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exsa-my.sharepoint.com/personal/marcelaalvarez_tronex_com/Documents/ARCHIVOS VANE + MARCE/INDICADORES DE GESTION TUTI/"/>
    </mc:Choice>
  </mc:AlternateContent>
  <xr:revisionPtr revIDLastSave="0" documentId="8_{92EBF2ED-BAE2-4A92-8A93-87FC53C94BC5}" xr6:coauthVersionLast="47" xr6:coauthVersionMax="47" xr10:uidLastSave="{00000000-0000-0000-0000-000000000000}"/>
  <bookViews>
    <workbookView xWindow="0" yWindow="0" windowWidth="20490" windowHeight="6945" tabRatio="952" firstSheet="16" activeTab="16" xr2:uid="{2FE08DB1-CB69-4F6B-8CC1-27A11A5F8FFE}"/>
  </bookViews>
  <sheets>
    <sheet name="BD" sheetId="2" r:id="rId1"/>
    <sheet name="BD VENTAS TERCEROS" sheetId="35" r:id="rId2"/>
    <sheet name="VENTA TERCEROS" sheetId="36" r:id="rId3"/>
    <sheet name="VENTAS DIARIAS" sheetId="32" r:id="rId4"/>
    <sheet name="VENTAS POR VENDEDOR" sheetId="40" r:id="rId5"/>
    <sheet name="PEDIDOS POR VENDEDOR" sheetId="5" r:id="rId6"/>
    <sheet name="ENERO-25" sheetId="15" state="hidden" r:id="rId7"/>
    <sheet name="FEBRERO-25" sheetId="16" state="hidden" r:id="rId8"/>
    <sheet name="MARZO-25" sheetId="13" state="hidden" r:id="rId9"/>
    <sheet name="ABRIL-25 " sheetId="19" state="hidden" r:id="rId10"/>
    <sheet name="MAYO-25" sheetId="22" state="hidden" r:id="rId11"/>
    <sheet name="JUNIO-25" sheetId="27" state="hidden" r:id="rId12"/>
    <sheet name="JULIO-25  " sheetId="26" state="hidden" r:id="rId13"/>
    <sheet name="AGOSTO-25" sheetId="28" state="hidden" r:id="rId14"/>
    <sheet name="SEPTIEMBRE-25" sheetId="34" r:id="rId15"/>
    <sheet name="OCTUBRE-25 " sheetId="37" r:id="rId16"/>
    <sheet name="NOVIEMBRE-25 " sheetId="41" r:id="rId17"/>
    <sheet name="MESaMES" sheetId="10" r:id="rId18"/>
  </sheets>
  <definedNames>
    <definedName name="_xlnm._FilterDatabase" localSheetId="9" hidden="1">'ABRIL-25 '!$A$48:$K$104</definedName>
    <definedName name="_xlnm._FilterDatabase" localSheetId="13" hidden="1">'AGOSTO-25'!$A$48:$N$103</definedName>
    <definedName name="_xlnm._FilterDatabase" localSheetId="0" hidden="1">BD!$A$1:$I$2789</definedName>
    <definedName name="_xlnm._FilterDatabase" localSheetId="1" hidden="1">'BD VENTAS TERCEROS'!$A$2:$AB$4694</definedName>
    <definedName name="_xlnm._FilterDatabase" localSheetId="6" hidden="1">'ENERO-25'!$A$56:$J$115</definedName>
    <definedName name="_xlnm._FilterDatabase" localSheetId="7" hidden="1">'FEBRERO-25'!$A$50:$J$108</definedName>
    <definedName name="_xlnm._FilterDatabase" localSheetId="12" hidden="1">'JULIO-25  '!$A$48:$N$103</definedName>
    <definedName name="_xlnm._FilterDatabase" localSheetId="11" hidden="1">'JUNIO-25'!$A$48:$K$100</definedName>
    <definedName name="_xlnm._FilterDatabase" localSheetId="8" hidden="1">'MARZO-25'!$A$48:$K$105</definedName>
    <definedName name="_xlnm._FilterDatabase" localSheetId="10" hidden="1">'MAYO-25'!$A$48:$K$104</definedName>
    <definedName name="_xlnm._FilterDatabase" localSheetId="16" hidden="1">'NOVIEMBRE-25 '!$A$49:$N$105</definedName>
    <definedName name="_xlnm._FilterDatabase" localSheetId="15" hidden="1">'OCTUBRE-25 '!$A$48:$N$104</definedName>
    <definedName name="_xlnm._FilterDatabase" localSheetId="14" hidden="1">'SEPTIEMBRE-25'!$A$48:$N$48</definedName>
    <definedName name="PED_CUM_MES" localSheetId="6">#REF!</definedName>
    <definedName name="PED_CUM_MES" localSheetId="7">#REF!</definedName>
    <definedName name="PED_CUM_MES">#REF!</definedName>
    <definedName name="VTA_ACUM_MES" localSheetId="6">#REF!</definedName>
    <definedName name="VTA_ACUM_MES" localSheetId="7">#REF!</definedName>
    <definedName name="VTA_ACUM_MES">#REF!</definedName>
  </definedNames>
  <calcPr calcId="191028"/>
  <pivotCaches>
    <pivotCache cacheId="2905" r:id="rId19"/>
    <pivotCache cacheId="2906" r:id="rId20"/>
    <pivotCache cacheId="2907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41" l="1"/>
  <c r="F13" i="41"/>
  <c r="E13" i="41"/>
  <c r="G61" i="41"/>
  <c r="I61" i="41" s="1"/>
  <c r="G51" i="41"/>
  <c r="I51" i="41" s="1"/>
  <c r="G55" i="41"/>
  <c r="I55" i="41" s="1"/>
  <c r="G62" i="41"/>
  <c r="I62" i="41" s="1"/>
  <c r="G52" i="41"/>
  <c r="I52" i="41" s="1"/>
  <c r="G64" i="41"/>
  <c r="I64" i="41" s="1"/>
  <c r="G83" i="41"/>
  <c r="I83" i="41" s="1"/>
  <c r="G103" i="41"/>
  <c r="I103" i="41" s="1"/>
  <c r="G58" i="41"/>
  <c r="I58" i="41" s="1"/>
  <c r="G87" i="41"/>
  <c r="I87" i="41" s="1"/>
  <c r="G76" i="41"/>
  <c r="I76" i="41" s="1"/>
  <c r="G68" i="41"/>
  <c r="I68" i="41" s="1"/>
  <c r="G71" i="41"/>
  <c r="I71" i="41" s="1"/>
  <c r="G82" i="41"/>
  <c r="I82" i="41" s="1"/>
  <c r="G67" i="41"/>
  <c r="I67" i="41" s="1"/>
  <c r="G75" i="41"/>
  <c r="I75" i="41" s="1"/>
  <c r="G85" i="41"/>
  <c r="I85" i="41" s="1"/>
  <c r="G73" i="41"/>
  <c r="I73" i="41" s="1"/>
  <c r="G86" i="41"/>
  <c r="I86" i="41" s="1"/>
  <c r="G79" i="41"/>
  <c r="I79" i="41" s="1"/>
  <c r="G69" i="41"/>
  <c r="I69" i="41" s="1"/>
  <c r="G70" i="41"/>
  <c r="I70" i="41" s="1"/>
  <c r="G72" i="41"/>
  <c r="I72" i="41" s="1"/>
  <c r="G56" i="41"/>
  <c r="I56" i="41" s="1"/>
  <c r="G57" i="41"/>
  <c r="I57" i="41" s="1"/>
  <c r="G78" i="41"/>
  <c r="I78" i="41" s="1"/>
  <c r="G66" i="41"/>
  <c r="I66" i="41" s="1"/>
  <c r="G59" i="41"/>
  <c r="I59" i="41" s="1"/>
  <c r="G77" i="41"/>
  <c r="I77" i="41" s="1"/>
  <c r="G74" i="41"/>
  <c r="I74" i="41" s="1"/>
  <c r="G80" i="41"/>
  <c r="I80" i="41" s="1"/>
  <c r="G102" i="41"/>
  <c r="I102" i="41" s="1"/>
  <c r="G63" i="41"/>
  <c r="I63" i="41" s="1"/>
  <c r="G81" i="41"/>
  <c r="I81" i="41" s="1"/>
  <c r="G65" i="41"/>
  <c r="I65" i="41" s="1"/>
  <c r="G60" i="41"/>
  <c r="I60" i="41" s="1"/>
  <c r="G84" i="41"/>
  <c r="I84" i="41" s="1"/>
  <c r="G88" i="41"/>
  <c r="I88" i="41" s="1"/>
  <c r="G89" i="41"/>
  <c r="I89" i="41" s="1"/>
  <c r="G90" i="41"/>
  <c r="I90" i="41" s="1"/>
  <c r="G91" i="41"/>
  <c r="I91" i="41" s="1"/>
  <c r="G92" i="41"/>
  <c r="I92" i="41" s="1"/>
  <c r="G104" i="41"/>
  <c r="I104" i="41" s="1"/>
  <c r="G101" i="41"/>
  <c r="I101" i="41" s="1"/>
  <c r="G54" i="41"/>
  <c r="I54" i="41" s="1"/>
  <c r="G105" i="41"/>
  <c r="I105" i="41" s="1"/>
  <c r="G53" i="41"/>
  <c r="I53" i="41" s="1"/>
  <c r="G93" i="41"/>
  <c r="I93" i="41" s="1"/>
  <c r="G94" i="41"/>
  <c r="I94" i="41" s="1"/>
  <c r="G95" i="41"/>
  <c r="I95" i="41" s="1"/>
  <c r="G96" i="41"/>
  <c r="I96" i="41" s="1"/>
  <c r="G97" i="41"/>
  <c r="I97" i="41" s="1"/>
  <c r="G98" i="41"/>
  <c r="I98" i="41" s="1"/>
  <c r="G99" i="41"/>
  <c r="I99" i="41" s="1"/>
  <c r="G100" i="41"/>
  <c r="I100" i="41" s="1"/>
  <c r="G50" i="41"/>
  <c r="J50" i="41" s="1"/>
  <c r="I50" i="41" l="1"/>
  <c r="J100" i="41"/>
  <c r="J99" i="41"/>
  <c r="J98" i="41"/>
  <c r="J97" i="41"/>
  <c r="J96" i="41"/>
  <c r="J95" i="41"/>
  <c r="J94" i="41"/>
  <c r="J93" i="41"/>
  <c r="J53" i="41"/>
  <c r="J105" i="41"/>
  <c r="J54" i="41"/>
  <c r="J101" i="41"/>
  <c r="J104" i="41"/>
  <c r="J92" i="41"/>
  <c r="J91" i="41"/>
  <c r="J90" i="41"/>
  <c r="J89" i="41"/>
  <c r="J88" i="41"/>
  <c r="J84" i="41"/>
  <c r="J60" i="41"/>
  <c r="J65" i="41"/>
  <c r="J81" i="41"/>
  <c r="J63" i="41"/>
  <c r="J102" i="41"/>
  <c r="J80" i="41"/>
  <c r="J74" i="41"/>
  <c r="J77" i="41"/>
  <c r="J59" i="41"/>
  <c r="J66" i="41"/>
  <c r="J78" i="41"/>
  <c r="J57" i="41"/>
  <c r="J56" i="41"/>
  <c r="J72" i="41"/>
  <c r="J70" i="41"/>
  <c r="J69" i="41"/>
  <c r="J79" i="41"/>
  <c r="J86" i="41"/>
  <c r="J73" i="41"/>
  <c r="J85" i="41"/>
  <c r="J75" i="41"/>
  <c r="J67" i="41"/>
  <c r="J82" i="41"/>
  <c r="J71" i="41"/>
  <c r="J68" i="41"/>
  <c r="J76" i="41"/>
  <c r="J87" i="41"/>
  <c r="J58" i="41"/>
  <c r="J103" i="41"/>
  <c r="J83" i="41"/>
  <c r="J64" i="41"/>
  <c r="J52" i="41"/>
  <c r="J62" i="41"/>
  <c r="J55" i="41"/>
  <c r="J51" i="41"/>
  <c r="J61" i="41"/>
  <c r="F61" i="41"/>
  <c r="F51" i="41"/>
  <c r="F55" i="41"/>
  <c r="F62" i="41"/>
  <c r="F52" i="41"/>
  <c r="F64" i="41"/>
  <c r="F83" i="41"/>
  <c r="F103" i="41"/>
  <c r="F58" i="41"/>
  <c r="F87" i="41"/>
  <c r="F76" i="41"/>
  <c r="F68" i="41"/>
  <c r="F71" i="41"/>
  <c r="F82" i="41"/>
  <c r="F67" i="41"/>
  <c r="F75" i="41"/>
  <c r="F85" i="41"/>
  <c r="F73" i="41"/>
  <c r="F86" i="41"/>
  <c r="F79" i="41"/>
  <c r="F69" i="41"/>
  <c r="F70" i="41"/>
  <c r="F72" i="41"/>
  <c r="F56" i="41"/>
  <c r="F57" i="41"/>
  <c r="F78" i="41"/>
  <c r="F66" i="41"/>
  <c r="F59" i="41"/>
  <c r="F77" i="41"/>
  <c r="F74" i="41"/>
  <c r="F80" i="41"/>
  <c r="F102" i="41"/>
  <c r="F63" i="41"/>
  <c r="F81" i="41"/>
  <c r="F65" i="41"/>
  <c r="F60" i="41"/>
  <c r="F84" i="41"/>
  <c r="F88" i="41"/>
  <c r="F89" i="41"/>
  <c r="F90" i="41"/>
  <c r="F91" i="41"/>
  <c r="F92" i="41"/>
  <c r="F104" i="41"/>
  <c r="F101" i="41"/>
  <c r="F54" i="41"/>
  <c r="F105" i="41"/>
  <c r="F53" i="41"/>
  <c r="F93" i="41"/>
  <c r="F94" i="41"/>
  <c r="F95" i="41"/>
  <c r="F96" i="41"/>
  <c r="F97" i="41"/>
  <c r="F98" i="41"/>
  <c r="F99" i="41"/>
  <c r="F100" i="41"/>
  <c r="F50" i="41"/>
  <c r="E61" i="41"/>
  <c r="E51" i="41"/>
  <c r="E55" i="41"/>
  <c r="E62" i="41"/>
  <c r="E52" i="41"/>
  <c r="E64" i="41"/>
  <c r="E83" i="41"/>
  <c r="E103" i="41"/>
  <c r="E58" i="41"/>
  <c r="E87" i="41"/>
  <c r="E76" i="41"/>
  <c r="E68" i="41"/>
  <c r="E71" i="41"/>
  <c r="E82" i="41"/>
  <c r="E67" i="41"/>
  <c r="E75" i="41"/>
  <c r="E85" i="41"/>
  <c r="E73" i="41"/>
  <c r="E86" i="41"/>
  <c r="E79" i="41"/>
  <c r="E69" i="41"/>
  <c r="E70" i="41"/>
  <c r="E72" i="41"/>
  <c r="E56" i="41"/>
  <c r="E57" i="41"/>
  <c r="E78" i="41"/>
  <c r="E66" i="41"/>
  <c r="E59" i="41"/>
  <c r="E77" i="41"/>
  <c r="E74" i="41"/>
  <c r="E80" i="41"/>
  <c r="E102" i="41"/>
  <c r="E63" i="41"/>
  <c r="E81" i="41"/>
  <c r="E65" i="41"/>
  <c r="E60" i="41"/>
  <c r="E84" i="41"/>
  <c r="E88" i="41"/>
  <c r="E89" i="41"/>
  <c r="E90" i="41"/>
  <c r="E91" i="41"/>
  <c r="E92" i="41"/>
  <c r="E104" i="41"/>
  <c r="E101" i="41"/>
  <c r="E54" i="41"/>
  <c r="E105" i="41"/>
  <c r="E53" i="41"/>
  <c r="E93" i="41"/>
  <c r="E94" i="41"/>
  <c r="E95" i="41"/>
  <c r="E96" i="41"/>
  <c r="E97" i="41"/>
  <c r="E98" i="41"/>
  <c r="E99" i="41"/>
  <c r="E100" i="41"/>
  <c r="E50" i="41"/>
  <c r="K19" i="41"/>
  <c r="K20" i="41"/>
  <c r="K21" i="41"/>
  <c r="K22" i="41"/>
  <c r="K23" i="41"/>
  <c r="K24" i="41"/>
  <c r="K25" i="41"/>
  <c r="K26" i="41"/>
  <c r="K27" i="41"/>
  <c r="K28" i="41"/>
  <c r="K29" i="41"/>
  <c r="K18" i="41"/>
  <c r="G19" i="41"/>
  <c r="G20" i="41"/>
  <c r="G21" i="41"/>
  <c r="G22" i="41"/>
  <c r="G23" i="41"/>
  <c r="G24" i="41"/>
  <c r="G25" i="41"/>
  <c r="G26" i="41"/>
  <c r="G27" i="41"/>
  <c r="G28" i="41"/>
  <c r="G29" i="41"/>
  <c r="G18" i="41"/>
  <c r="AH17" i="10"/>
  <c r="AH16" i="10"/>
  <c r="AH15" i="10"/>
  <c r="AH14" i="10"/>
  <c r="AH13" i="10"/>
  <c r="AH12" i="10"/>
  <c r="AH11" i="10"/>
  <c r="M24" i="41" l="1"/>
  <c r="D30" i="41"/>
  <c r="C30" i="41"/>
  <c r="B30" i="41"/>
  <c r="E29" i="41"/>
  <c r="E28" i="41"/>
  <c r="F28" i="41" s="1"/>
  <c r="E27" i="41"/>
  <c r="F27" i="41" s="1"/>
  <c r="E26" i="41"/>
  <c r="F26" i="41" s="1"/>
  <c r="E25" i="41"/>
  <c r="F25" i="41" s="1"/>
  <c r="E24" i="41"/>
  <c r="F24" i="41" s="1"/>
  <c r="E23" i="41"/>
  <c r="F23" i="41" s="1"/>
  <c r="E22" i="41"/>
  <c r="F22" i="41" s="1"/>
  <c r="E21" i="41"/>
  <c r="F21" i="41" s="1"/>
  <c r="E20" i="41"/>
  <c r="F20" i="41" s="1"/>
  <c r="E19" i="41"/>
  <c r="F19" i="41" s="1"/>
  <c r="E18" i="41"/>
  <c r="B11" i="41"/>
  <c r="G10" i="41"/>
  <c r="F10" i="41"/>
  <c r="E10" i="41"/>
  <c r="B9" i="41"/>
  <c r="C8" i="41"/>
  <c r="AD6" i="10"/>
  <c r="AC6" i="10"/>
  <c r="AC4" i="10"/>
  <c r="AC3" i="10"/>
  <c r="I29" i="41" l="1"/>
  <c r="I28" i="41"/>
  <c r="J28" i="41" s="1"/>
  <c r="I27" i="41"/>
  <c r="J27" i="41" s="1"/>
  <c r="I26" i="41"/>
  <c r="J26" i="41" s="1"/>
  <c r="I25" i="41"/>
  <c r="J25" i="41" s="1"/>
  <c r="I24" i="41"/>
  <c r="J24" i="41" s="1"/>
  <c r="I23" i="41"/>
  <c r="J23" i="41" s="1"/>
  <c r="I22" i="41"/>
  <c r="J22" i="41" s="1"/>
  <c r="I21" i="41"/>
  <c r="J21" i="41" s="1"/>
  <c r="I20" i="41"/>
  <c r="J20" i="41" s="1"/>
  <c r="I19" i="41"/>
  <c r="J19" i="41" s="1"/>
  <c r="I18" i="41"/>
  <c r="J18" i="41" s="1"/>
  <c r="C11" i="41"/>
  <c r="E30" i="41"/>
  <c r="F18" i="41"/>
  <c r="F30" i="41" s="1"/>
  <c r="B33" i="41"/>
  <c r="G30" i="41"/>
  <c r="M18" i="41"/>
  <c r="E33" i="41"/>
  <c r="K30" i="41"/>
  <c r="D8" i="41" s="1"/>
  <c r="B34" i="41"/>
  <c r="M19" i="41"/>
  <c r="E34" i="41"/>
  <c r="B35" i="41"/>
  <c r="M20" i="41"/>
  <c r="E35" i="41"/>
  <c r="B36" i="41"/>
  <c r="M21" i="41"/>
  <c r="E36" i="41"/>
  <c r="B37" i="41"/>
  <c r="M22" i="41"/>
  <c r="E37" i="41"/>
  <c r="B38" i="41"/>
  <c r="M23" i="41"/>
  <c r="E38" i="41"/>
  <c r="B39" i="41"/>
  <c r="E39" i="41"/>
  <c r="B40" i="41"/>
  <c r="M25" i="41"/>
  <c r="E40" i="41"/>
  <c r="B41" i="41"/>
  <c r="M26" i="41"/>
  <c r="E41" i="41"/>
  <c r="B42" i="41"/>
  <c r="M27" i="41"/>
  <c r="E42" i="41"/>
  <c r="B43" i="41"/>
  <c r="M28" i="41"/>
  <c r="E43" i="41"/>
  <c r="B44" i="41"/>
  <c r="M29" i="41"/>
  <c r="E44" i="41"/>
  <c r="I30" i="41"/>
  <c r="AC5" i="10"/>
  <c r="D7" i="41" l="1"/>
  <c r="M30" i="41"/>
  <c r="L18" i="41"/>
  <c r="L20" i="41"/>
  <c r="L22" i="41"/>
  <c r="L28" i="41"/>
  <c r="L26" i="41"/>
  <c r="L24" i="41"/>
  <c r="L21" i="41"/>
  <c r="L29" i="41"/>
  <c r="L25" i="41"/>
  <c r="L23" i="41"/>
  <c r="L19" i="41"/>
  <c r="L27" i="41"/>
  <c r="H19" i="41"/>
  <c r="H20" i="41"/>
  <c r="H23" i="41"/>
  <c r="H22" i="41"/>
  <c r="H25" i="41"/>
  <c r="H28" i="41"/>
  <c r="H26" i="41"/>
  <c r="H21" i="41"/>
  <c r="H18" i="41"/>
  <c r="H24" i="41"/>
  <c r="H27" i="41"/>
  <c r="H29" i="41"/>
  <c r="G44" i="41"/>
  <c r="H44" i="41"/>
  <c r="D44" i="41"/>
  <c r="G43" i="41"/>
  <c r="H43" i="41"/>
  <c r="D43" i="41"/>
  <c r="G42" i="41"/>
  <c r="H42" i="41"/>
  <c r="D42" i="41"/>
  <c r="G41" i="41"/>
  <c r="H41" i="41"/>
  <c r="D41" i="41"/>
  <c r="G40" i="41"/>
  <c r="H40" i="41"/>
  <c r="D40" i="41"/>
  <c r="G39" i="41"/>
  <c r="H39" i="41"/>
  <c r="D39" i="41"/>
  <c r="G38" i="41"/>
  <c r="H38" i="41"/>
  <c r="D38" i="41"/>
  <c r="G37" i="41"/>
  <c r="H37" i="41"/>
  <c r="D37" i="41"/>
  <c r="G36" i="41"/>
  <c r="H36" i="41"/>
  <c r="D36" i="41"/>
  <c r="G35" i="41"/>
  <c r="H35" i="41"/>
  <c r="D35" i="41"/>
  <c r="G34" i="41"/>
  <c r="H34" i="41"/>
  <c r="D34" i="41"/>
  <c r="E45" i="41"/>
  <c r="F33" i="41" s="1"/>
  <c r="L30" i="41"/>
  <c r="G33" i="41"/>
  <c r="H30" i="41"/>
  <c r="B45" i="41"/>
  <c r="H33" i="41"/>
  <c r="D33" i="41"/>
  <c r="D53" i="41"/>
  <c r="K53" i="41" s="1"/>
  <c r="D54" i="41"/>
  <c r="K54" i="41" s="1"/>
  <c r="D60" i="41"/>
  <c r="K60" i="41" s="1"/>
  <c r="D65" i="41"/>
  <c r="K65" i="41" s="1"/>
  <c r="D81" i="41"/>
  <c r="K81" i="41" s="1"/>
  <c r="D63" i="41"/>
  <c r="K63" i="41" s="1"/>
  <c r="D102" i="41"/>
  <c r="K102" i="41" s="1"/>
  <c r="D74" i="41"/>
  <c r="K74" i="41" s="1"/>
  <c r="D77" i="41"/>
  <c r="K77" i="41" s="1"/>
  <c r="D59" i="41"/>
  <c r="K59" i="41" s="1"/>
  <c r="D78" i="41"/>
  <c r="K78" i="41" s="1"/>
  <c r="D57" i="41"/>
  <c r="K57" i="41" s="1"/>
  <c r="D56" i="41"/>
  <c r="K56" i="41" s="1"/>
  <c r="D72" i="41"/>
  <c r="K72" i="41" s="1"/>
  <c r="D70" i="41"/>
  <c r="K70" i="41" s="1"/>
  <c r="D69" i="41"/>
  <c r="K69" i="41" s="1"/>
  <c r="D73" i="41"/>
  <c r="K73" i="41" s="1"/>
  <c r="D71" i="41"/>
  <c r="K71" i="41" s="1"/>
  <c r="D68" i="41"/>
  <c r="K68" i="41" s="1"/>
  <c r="J30" i="41"/>
  <c r="D66" i="41"/>
  <c r="K66" i="41" s="1"/>
  <c r="D86" i="41"/>
  <c r="K86" i="41" s="1"/>
  <c r="D75" i="41"/>
  <c r="K75" i="41" s="1"/>
  <c r="D67" i="41"/>
  <c r="K67" i="41" s="1"/>
  <c r="D58" i="41"/>
  <c r="K58" i="41" s="1"/>
  <c r="D64" i="41"/>
  <c r="K64" i="41" s="1"/>
  <c r="D52" i="41"/>
  <c r="K52" i="41" s="1"/>
  <c r="D62" i="41"/>
  <c r="K62" i="41" s="1"/>
  <c r="D55" i="41"/>
  <c r="K55" i="41" s="1"/>
  <c r="D51" i="41"/>
  <c r="K51" i="41" s="1"/>
  <c r="D61" i="41"/>
  <c r="K61" i="41" s="1"/>
  <c r="D50" i="41"/>
  <c r="K50" i="41" s="1"/>
  <c r="D100" i="41"/>
  <c r="K100" i="41" s="1"/>
  <c r="D99" i="41"/>
  <c r="K99" i="41" s="1"/>
  <c r="D95" i="41"/>
  <c r="K95" i="41" s="1"/>
  <c r="D94" i="41"/>
  <c r="K94" i="41" s="1"/>
  <c r="D91" i="41"/>
  <c r="K91" i="41" s="1"/>
  <c r="D90" i="41"/>
  <c r="K90" i="41" s="1"/>
  <c r="D88" i="41"/>
  <c r="K88" i="41" s="1"/>
  <c r="D85" i="41"/>
  <c r="K85" i="41" s="1"/>
  <c r="D92" i="41"/>
  <c r="K92" i="41" s="1"/>
  <c r="D89" i="41"/>
  <c r="K89" i="41" s="1"/>
  <c r="D80" i="41"/>
  <c r="K80" i="41" s="1"/>
  <c r="D79" i="41"/>
  <c r="K79" i="41" s="1"/>
  <c r="D96" i="41"/>
  <c r="K96" i="41" s="1"/>
  <c r="D82" i="41"/>
  <c r="K82" i="41" s="1"/>
  <c r="D76" i="41"/>
  <c r="K76" i="41" s="1"/>
  <c r="D87" i="41"/>
  <c r="K87" i="41" s="1"/>
  <c r="D103" i="41"/>
  <c r="K103" i="41" s="1"/>
  <c r="D97" i="41"/>
  <c r="K97" i="41" s="1"/>
  <c r="D83" i="41"/>
  <c r="K83" i="41" s="1"/>
  <c r="D93" i="41"/>
  <c r="K93" i="41" s="1"/>
  <c r="D104" i="41"/>
  <c r="K104" i="41" s="1"/>
  <c r="D105" i="41"/>
  <c r="K105" i="41" s="1"/>
  <c r="D84" i="41"/>
  <c r="K84" i="41" s="1"/>
  <c r="D98" i="41"/>
  <c r="K98" i="41" s="1"/>
  <c r="D101" i="41"/>
  <c r="K101" i="41" s="1"/>
  <c r="C33" i="41" l="1"/>
  <c r="H45" i="41"/>
  <c r="D45" i="41"/>
  <c r="C45" i="41"/>
  <c r="C44" i="41"/>
  <c r="C43" i="41"/>
  <c r="C42" i="41"/>
  <c r="C41" i="41"/>
  <c r="C40" i="41"/>
  <c r="C39" i="41"/>
  <c r="C38" i="41"/>
  <c r="C37" i="41"/>
  <c r="C36" i="41"/>
  <c r="C35" i="41"/>
  <c r="C34" i="41"/>
  <c r="D9" i="41"/>
  <c r="G7" i="41"/>
  <c r="F7" i="41"/>
  <c r="E7" i="41"/>
  <c r="D11" i="41"/>
  <c r="G8" i="41"/>
  <c r="F8" i="41"/>
  <c r="E8" i="41"/>
  <c r="G45" i="41"/>
  <c r="F44" i="41"/>
  <c r="F43" i="41"/>
  <c r="F42" i="41"/>
  <c r="F41" i="41"/>
  <c r="F40" i="41"/>
  <c r="F39" i="41"/>
  <c r="F38" i="41"/>
  <c r="F37" i="41"/>
  <c r="F36" i="41"/>
  <c r="F35" i="41"/>
  <c r="F34" i="41"/>
  <c r="F45" i="41" l="1"/>
  <c r="G11" i="41"/>
  <c r="F11" i="41"/>
  <c r="E11" i="41"/>
  <c r="G9" i="41"/>
  <c r="F9" i="41"/>
  <c r="E9" i="41"/>
  <c r="AC7" i="10" l="1"/>
  <c r="Z6" i="10" l="1"/>
  <c r="Z4" i="10"/>
  <c r="Z3" i="10"/>
  <c r="W7" i="10"/>
  <c r="W6" i="10"/>
  <c r="W4" i="10"/>
  <c r="W3" i="10"/>
  <c r="AA6" i="10"/>
  <c r="X7" i="10"/>
  <c r="X6" i="10"/>
  <c r="AB6" i="10" l="1"/>
  <c r="AD3" i="10"/>
  <c r="AD4" i="10"/>
  <c r="Y7" i="10"/>
  <c r="W5" i="10"/>
  <c r="Y6" i="10"/>
  <c r="Z5" i="10"/>
  <c r="AD5" i="10" l="1"/>
  <c r="AD7" i="10"/>
  <c r="X4" i="10"/>
  <c r="Y4" i="10" s="1"/>
  <c r="X3" i="10"/>
  <c r="Y3" i="10" s="1"/>
  <c r="B43" i="22"/>
  <c r="T22" i="10" s="1"/>
  <c r="B42" i="22"/>
  <c r="T18" i="10" s="1"/>
  <c r="B41" i="22"/>
  <c r="T15" i="10" s="1"/>
  <c r="B40" i="22"/>
  <c r="T16" i="10" s="1"/>
  <c r="B39" i="22"/>
  <c r="T21" i="10" s="1"/>
  <c r="B38" i="22"/>
  <c r="T14" i="10" s="1"/>
  <c r="B37" i="22"/>
  <c r="T13" i="10" s="1"/>
  <c r="B36" i="22"/>
  <c r="T20" i="10" s="1"/>
  <c r="B35" i="22"/>
  <c r="T17" i="10" s="1"/>
  <c r="B34" i="22"/>
  <c r="T19" i="10" s="1"/>
  <c r="B33" i="22"/>
  <c r="T12" i="10" s="1"/>
  <c r="B32" i="22"/>
  <c r="T11" i="10" s="1"/>
  <c r="B43" i="19"/>
  <c r="P22" i="10" s="1"/>
  <c r="B42" i="19"/>
  <c r="P18" i="10" s="1"/>
  <c r="B41" i="19"/>
  <c r="P15" i="10" s="1"/>
  <c r="B40" i="19"/>
  <c r="P16" i="10" s="1"/>
  <c r="B39" i="19"/>
  <c r="P21" i="10" s="1"/>
  <c r="B38" i="19"/>
  <c r="P14" i="10" s="1"/>
  <c r="B37" i="19"/>
  <c r="P13" i="10" s="1"/>
  <c r="B36" i="19"/>
  <c r="B35" i="19"/>
  <c r="P17" i="10" s="1"/>
  <c r="B34" i="19"/>
  <c r="P19" i="10" s="1"/>
  <c r="B33" i="19"/>
  <c r="P12" i="10" s="1"/>
  <c r="B32" i="19"/>
  <c r="P11" i="10" s="1"/>
  <c r="B43" i="13"/>
  <c r="H22" i="10" s="1"/>
  <c r="B42" i="13"/>
  <c r="L18" i="10" s="1"/>
  <c r="B41" i="13"/>
  <c r="L15" i="10" s="1"/>
  <c r="B40" i="13"/>
  <c r="L16" i="10" s="1"/>
  <c r="B39" i="13"/>
  <c r="H21" i="10" s="1"/>
  <c r="B38" i="13"/>
  <c r="L14" i="10" s="1"/>
  <c r="B37" i="13"/>
  <c r="L13" i="10" s="1"/>
  <c r="B36" i="13"/>
  <c r="L20" i="10" s="1"/>
  <c r="B35" i="13"/>
  <c r="L17" i="10" s="1"/>
  <c r="B34" i="13"/>
  <c r="L19" i="10" s="1"/>
  <c r="B33" i="13"/>
  <c r="L12" i="10" s="1"/>
  <c r="B32" i="13"/>
  <c r="L11" i="10" s="1"/>
  <c r="B46" i="16"/>
  <c r="B45" i="16"/>
  <c r="B44" i="16"/>
  <c r="B43" i="16"/>
  <c r="B42" i="16"/>
  <c r="B41" i="16"/>
  <c r="H15" i="10" s="1"/>
  <c r="B40" i="16"/>
  <c r="H16" i="10" s="1"/>
  <c r="B39" i="16"/>
  <c r="B38" i="16"/>
  <c r="B37" i="16"/>
  <c r="H14" i="10" s="1"/>
  <c r="B36" i="16"/>
  <c r="H13" i="10" s="1"/>
  <c r="B35" i="16"/>
  <c r="H11" i="10" s="1"/>
  <c r="B34" i="16"/>
  <c r="B33" i="16"/>
  <c r="B51" i="15"/>
  <c r="D22" i="10" s="1"/>
  <c r="B50" i="15"/>
  <c r="D18" i="10" s="1"/>
  <c r="B49" i="15"/>
  <c r="D20" i="10" s="1"/>
  <c r="B48" i="15"/>
  <c r="D17" i="10" s="1"/>
  <c r="B47" i="15"/>
  <c r="D15" i="10" s="1"/>
  <c r="B46" i="15"/>
  <c r="D16" i="10" s="1"/>
  <c r="B45" i="15"/>
  <c r="D19" i="10" s="1"/>
  <c r="B44" i="15"/>
  <c r="D21" i="10" s="1"/>
  <c r="B43" i="15"/>
  <c r="D14" i="10" s="1"/>
  <c r="B42" i="15"/>
  <c r="D13" i="10" s="1"/>
  <c r="B41" i="15"/>
  <c r="D11" i="10" s="1"/>
  <c r="B40" i="15"/>
  <c r="B39" i="15"/>
  <c r="H12" i="10" l="1"/>
  <c r="D12" i="10"/>
  <c r="H19" i="10"/>
  <c r="X5" i="10"/>
  <c r="Y5" i="10" s="1"/>
  <c r="L21" i="10"/>
  <c r="B44" i="22"/>
  <c r="H17" i="10"/>
  <c r="B44" i="19"/>
  <c r="H18" i="10"/>
  <c r="L22" i="10"/>
  <c r="P20" i="10"/>
  <c r="B52" i="15"/>
  <c r="H20" i="10"/>
  <c r="B44" i="13"/>
  <c r="Z7" i="10"/>
  <c r="L23" i="10" l="1"/>
  <c r="AF11" i="10"/>
  <c r="AF17" i="10" l="1"/>
  <c r="E8" i="15"/>
  <c r="E9" i="15"/>
  <c r="E10" i="15"/>
  <c r="E11" i="15"/>
  <c r="M29" i="26"/>
  <c r="M19" i="26"/>
  <c r="M20" i="26"/>
  <c r="M21" i="26"/>
  <c r="M22" i="26"/>
  <c r="M23" i="26"/>
  <c r="M24" i="26"/>
  <c r="M25" i="26"/>
  <c r="M26" i="26"/>
  <c r="M27" i="26"/>
  <c r="M28" i="26"/>
  <c r="M17" i="26"/>
  <c r="M18" i="26"/>
  <c r="AF12" i="10" l="1"/>
  <c r="AF19" i="10"/>
  <c r="AF20" i="10"/>
  <c r="AF13" i="10"/>
  <c r="AF14" i="10"/>
  <c r="AF21" i="10"/>
  <c r="AF16" i="10"/>
  <c r="AF15" i="10"/>
  <c r="AF18" i="10"/>
  <c r="AF22" i="10"/>
  <c r="AD12" i="10"/>
  <c r="AD19" i="10"/>
  <c r="AD17" i="10"/>
  <c r="AD20" i="10"/>
  <c r="AD13" i="10"/>
  <c r="AD14" i="10"/>
  <c r="AD21" i="10"/>
  <c r="AD16" i="10"/>
  <c r="AD15" i="10"/>
  <c r="AD18" i="10"/>
  <c r="AD22" i="10"/>
  <c r="AF23" i="10" l="1"/>
  <c r="AG20" i="10" s="1"/>
  <c r="AA3" i="10"/>
  <c r="AB3" i="10" s="1"/>
  <c r="AD11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Z22" i="10"/>
  <c r="Z21" i="10"/>
  <c r="Z20" i="10"/>
  <c r="Z19" i="10"/>
  <c r="Z18" i="10"/>
  <c r="Z17" i="10"/>
  <c r="Z16" i="10"/>
  <c r="Z15" i="10"/>
  <c r="Z14" i="10"/>
  <c r="Z13" i="10"/>
  <c r="Z12" i="10"/>
  <c r="Z11" i="10"/>
  <c r="U7" i="10"/>
  <c r="U6" i="10"/>
  <c r="T6" i="10"/>
  <c r="T4" i="10"/>
  <c r="T3" i="10"/>
  <c r="AG19" i="10" l="1"/>
  <c r="AG16" i="10"/>
  <c r="AG15" i="10"/>
  <c r="AG21" i="10"/>
  <c r="AG22" i="10"/>
  <c r="AG14" i="10"/>
  <c r="AA4" i="10"/>
  <c r="AG23" i="10"/>
  <c r="AG11" i="10"/>
  <c r="AG17" i="10"/>
  <c r="AG13" i="10"/>
  <c r="AG12" i="10"/>
  <c r="AG18" i="10"/>
  <c r="AD23" i="10"/>
  <c r="Z23" i="10"/>
  <c r="AA12" i="10" s="1"/>
  <c r="AB23" i="10"/>
  <c r="AC23" i="10" s="1"/>
  <c r="V6" i="10"/>
  <c r="D7" i="26"/>
  <c r="U3" i="10" s="1"/>
  <c r="V3" i="10" s="1"/>
  <c r="B43" i="27"/>
  <c r="B42" i="27"/>
  <c r="B41" i="27"/>
  <c r="B40" i="27"/>
  <c r="B39" i="27"/>
  <c r="B38" i="27"/>
  <c r="B37" i="27"/>
  <c r="B36" i="27"/>
  <c r="B35" i="27"/>
  <c r="B34" i="27"/>
  <c r="B33" i="27"/>
  <c r="B32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B11" i="26"/>
  <c r="B11" i="27"/>
  <c r="G11" i="27" s="1"/>
  <c r="G10" i="27"/>
  <c r="B11" i="22"/>
  <c r="B11" i="13"/>
  <c r="G11" i="13" s="1"/>
  <c r="B11" i="16"/>
  <c r="G11" i="16" s="1"/>
  <c r="B11" i="19"/>
  <c r="G10" i="26"/>
  <c r="F11" i="26"/>
  <c r="E11" i="26"/>
  <c r="G8" i="27"/>
  <c r="G9" i="27"/>
  <c r="E8" i="27"/>
  <c r="E9" i="27"/>
  <c r="E10" i="27"/>
  <c r="E11" i="27"/>
  <c r="F8" i="27"/>
  <c r="F9" i="27"/>
  <c r="F10" i="27"/>
  <c r="F11" i="27"/>
  <c r="G8" i="22"/>
  <c r="G9" i="22"/>
  <c r="G10" i="22"/>
  <c r="G11" i="22"/>
  <c r="F8" i="22"/>
  <c r="F9" i="22"/>
  <c r="F10" i="22"/>
  <c r="F11" i="22"/>
  <c r="E8" i="22"/>
  <c r="E9" i="22"/>
  <c r="E10" i="22"/>
  <c r="E11" i="22"/>
  <c r="G8" i="19"/>
  <c r="G9" i="19"/>
  <c r="G10" i="19"/>
  <c r="G11" i="19"/>
  <c r="F8" i="19"/>
  <c r="F9" i="19"/>
  <c r="F10" i="19"/>
  <c r="F11" i="19"/>
  <c r="E8" i="19"/>
  <c r="E9" i="19"/>
  <c r="E10" i="19"/>
  <c r="E11" i="19"/>
  <c r="G8" i="13"/>
  <c r="G9" i="13"/>
  <c r="G10" i="13"/>
  <c r="F8" i="13"/>
  <c r="F9" i="13"/>
  <c r="F10" i="13"/>
  <c r="F11" i="13"/>
  <c r="E8" i="13"/>
  <c r="E9" i="13"/>
  <c r="E10" i="13"/>
  <c r="E11" i="13"/>
  <c r="G8" i="16"/>
  <c r="G9" i="16"/>
  <c r="G10" i="16"/>
  <c r="F8" i="16"/>
  <c r="F9" i="16"/>
  <c r="F10" i="16"/>
  <c r="F11" i="16"/>
  <c r="E8" i="16"/>
  <c r="E9" i="16"/>
  <c r="E10" i="16"/>
  <c r="E11" i="16"/>
  <c r="D8" i="15"/>
  <c r="D9" i="15"/>
  <c r="D10" i="15"/>
  <c r="D11" i="15"/>
  <c r="D7" i="22"/>
  <c r="G7" i="22" s="1"/>
  <c r="D7" i="19"/>
  <c r="G7" i="19" s="1"/>
  <c r="D7" i="13"/>
  <c r="G7" i="13" s="1"/>
  <c r="D7" i="16"/>
  <c r="E7" i="16" s="1"/>
  <c r="C7" i="15"/>
  <c r="AA5" i="10" l="1"/>
  <c r="AB5" i="10" s="1"/>
  <c r="AB4" i="10"/>
  <c r="AA7" i="10"/>
  <c r="AB7" i="10" s="1"/>
  <c r="AC14" i="10"/>
  <c r="AC20" i="10"/>
  <c r="AE23" i="10"/>
  <c r="AE17" i="10"/>
  <c r="AE22" i="10"/>
  <c r="AE19" i="10"/>
  <c r="AE14" i="10"/>
  <c r="AE15" i="10"/>
  <c r="AE20" i="10"/>
  <c r="AE12" i="10"/>
  <c r="AE16" i="10"/>
  <c r="AE18" i="10"/>
  <c r="AE21" i="10"/>
  <c r="AE13" i="10"/>
  <c r="AC19" i="10"/>
  <c r="AE11" i="10"/>
  <c r="AC11" i="10"/>
  <c r="AC21" i="10"/>
  <c r="AC17" i="10"/>
  <c r="AC13" i="10"/>
  <c r="AC16" i="10"/>
  <c r="AC12" i="10"/>
  <c r="AC22" i="10"/>
  <c r="D7" i="15"/>
  <c r="E7" i="15"/>
  <c r="AC18" i="10"/>
  <c r="AC15" i="10"/>
  <c r="AA16" i="10"/>
  <c r="AA20" i="10"/>
  <c r="AA19" i="10"/>
  <c r="AA21" i="10"/>
  <c r="AA11" i="10"/>
  <c r="AA23" i="10"/>
  <c r="AA17" i="10"/>
  <c r="AA15" i="10"/>
  <c r="AA14" i="10"/>
  <c r="AA13" i="10"/>
  <c r="AA22" i="10"/>
  <c r="AA18" i="10"/>
  <c r="G11" i="26"/>
  <c r="T7" i="10"/>
  <c r="V7" i="10" s="1"/>
  <c r="F7" i="13"/>
  <c r="B44" i="27"/>
  <c r="F7" i="22"/>
  <c r="F29" i="27"/>
  <c r="D7" i="27" s="1"/>
  <c r="R3" i="10" s="1"/>
  <c r="G7" i="16"/>
  <c r="F7" i="19"/>
  <c r="E7" i="22"/>
  <c r="E7" i="19"/>
  <c r="E7" i="13"/>
  <c r="F7" i="16"/>
  <c r="G29" i="16"/>
  <c r="R6" i="10"/>
  <c r="Q6" i="10"/>
  <c r="R4" i="10"/>
  <c r="Q4" i="10"/>
  <c r="Q3" i="10"/>
  <c r="AO23" i="10"/>
  <c r="X22" i="10"/>
  <c r="AJ22" i="10" s="1"/>
  <c r="X21" i="10"/>
  <c r="AJ21" i="10" s="1"/>
  <c r="X20" i="10"/>
  <c r="AJ20" i="10" s="1"/>
  <c r="X19" i="10"/>
  <c r="AJ19" i="10" s="1"/>
  <c r="X18" i="10"/>
  <c r="AJ18" i="10" s="1"/>
  <c r="X17" i="10"/>
  <c r="AJ17" i="10" s="1"/>
  <c r="X16" i="10"/>
  <c r="AJ16" i="10" s="1"/>
  <c r="X15" i="10"/>
  <c r="AJ15" i="10" s="1"/>
  <c r="X14" i="10"/>
  <c r="AJ14" i="10" s="1"/>
  <c r="X13" i="10"/>
  <c r="AJ13" i="10" s="1"/>
  <c r="X12" i="10"/>
  <c r="AJ12" i="10" s="1"/>
  <c r="X11" i="10"/>
  <c r="AJ11" i="10" s="1"/>
  <c r="V22" i="10"/>
  <c r="V21" i="10"/>
  <c r="V20" i="10"/>
  <c r="V19" i="10"/>
  <c r="V18" i="10"/>
  <c r="V17" i="10"/>
  <c r="V16" i="10"/>
  <c r="V15" i="10"/>
  <c r="V14" i="10"/>
  <c r="V13" i="10"/>
  <c r="V12" i="10"/>
  <c r="V11" i="10"/>
  <c r="AR11" i="10" l="1"/>
  <c r="AS12" i="10" s="1"/>
  <c r="G7" i="27"/>
  <c r="F7" i="27"/>
  <c r="E7" i="27"/>
  <c r="X23" i="10"/>
  <c r="Y17" i="10" s="1"/>
  <c r="R5" i="10"/>
  <c r="V23" i="10"/>
  <c r="C8" i="26"/>
  <c r="N28" i="26"/>
  <c r="B9" i="26"/>
  <c r="T5" i="10" s="1"/>
  <c r="S6" i="10"/>
  <c r="S7" i="10"/>
  <c r="N4" i="10"/>
  <c r="K4" i="10"/>
  <c r="P6" i="10"/>
  <c r="P7" i="10"/>
  <c r="M6" i="10"/>
  <c r="M7" i="10"/>
  <c r="O4" i="10"/>
  <c r="L4" i="10"/>
  <c r="J7" i="10"/>
  <c r="Y18" i="10" l="1"/>
  <c r="Y15" i="10"/>
  <c r="Y19" i="10"/>
  <c r="Y22" i="10"/>
  <c r="Y21" i="10"/>
  <c r="Y20" i="10"/>
  <c r="Y11" i="10"/>
  <c r="Y16" i="10"/>
  <c r="Y13" i="10"/>
  <c r="Y14" i="10"/>
  <c r="Y12" i="10"/>
  <c r="Y23" i="10"/>
  <c r="W23" i="10"/>
  <c r="W19" i="10"/>
  <c r="W15" i="10"/>
  <c r="W13" i="10"/>
  <c r="W22" i="10"/>
  <c r="W11" i="10"/>
  <c r="W18" i="10"/>
  <c r="W20" i="10"/>
  <c r="W21" i="10"/>
  <c r="W16" i="10"/>
  <c r="W14" i="10"/>
  <c r="W12" i="10"/>
  <c r="W17" i="10"/>
  <c r="C10" i="26"/>
  <c r="M4" i="10"/>
  <c r="Q5" i="10"/>
  <c r="P4" i="10"/>
  <c r="F10" i="26" l="1"/>
  <c r="E10" i="26"/>
  <c r="J8" i="26"/>
  <c r="D8" i="26"/>
  <c r="U4" i="10" s="1"/>
  <c r="V4" i="10" s="1"/>
  <c r="N18" i="26"/>
  <c r="N19" i="26"/>
  <c r="N20" i="26"/>
  <c r="N21" i="26"/>
  <c r="N22" i="26"/>
  <c r="N23" i="26"/>
  <c r="N24" i="26"/>
  <c r="N25" i="26"/>
  <c r="N26" i="26"/>
  <c r="N27" i="26"/>
  <c r="N22" i="10"/>
  <c r="N21" i="10"/>
  <c r="N20" i="10"/>
  <c r="N19" i="10"/>
  <c r="N18" i="10"/>
  <c r="N17" i="10"/>
  <c r="N16" i="10"/>
  <c r="N15" i="10"/>
  <c r="N14" i="10"/>
  <c r="N13" i="10"/>
  <c r="N12" i="10"/>
  <c r="N11" i="10"/>
  <c r="N3" i="10"/>
  <c r="N5" i="10" s="1"/>
  <c r="K3" i="10"/>
  <c r="K5" i="10" s="1"/>
  <c r="L3" i="10"/>
  <c r="G8" i="26" l="1"/>
  <c r="F8" i="26"/>
  <c r="E8" i="26"/>
  <c r="G7" i="26"/>
  <c r="F7" i="26"/>
  <c r="E7" i="26"/>
  <c r="D9" i="26"/>
  <c r="U5" i="10" s="1"/>
  <c r="V5" i="10" s="1"/>
  <c r="L5" i="10"/>
  <c r="M5" i="10" s="1"/>
  <c r="M3" i="10"/>
  <c r="N17" i="26"/>
  <c r="P23" i="10"/>
  <c r="Q22" i="10" s="1"/>
  <c r="N23" i="10"/>
  <c r="O16" i="10" s="1"/>
  <c r="G9" i="26" l="1"/>
  <c r="F9" i="26"/>
  <c r="E9" i="26"/>
  <c r="S4" i="10"/>
  <c r="O21" i="10"/>
  <c r="O11" i="10"/>
  <c r="Q23" i="10"/>
  <c r="Q13" i="10"/>
  <c r="Q21" i="10"/>
  <c r="Q17" i="10"/>
  <c r="Q16" i="10"/>
  <c r="Q19" i="10"/>
  <c r="Q18" i="10"/>
  <c r="Q20" i="10"/>
  <c r="Q14" i="10"/>
  <c r="Q12" i="10"/>
  <c r="Q15" i="10"/>
  <c r="O22" i="10"/>
  <c r="O20" i="10"/>
  <c r="O14" i="10"/>
  <c r="O19" i="10"/>
  <c r="O23" i="10"/>
  <c r="O15" i="10"/>
  <c r="Q11" i="10"/>
  <c r="O18" i="10"/>
  <c r="O12" i="10"/>
  <c r="O17" i="10"/>
  <c r="O13" i="10"/>
  <c r="R22" i="10" l="1"/>
  <c r="R21" i="10"/>
  <c r="R16" i="10"/>
  <c r="R15" i="10"/>
  <c r="R18" i="10"/>
  <c r="R14" i="10"/>
  <c r="R17" i="10"/>
  <c r="R20" i="10"/>
  <c r="R13" i="10"/>
  <c r="R19" i="10"/>
  <c r="R12" i="10"/>
  <c r="R11" i="10"/>
  <c r="S3" i="10" l="1"/>
  <c r="S5" i="10"/>
  <c r="T23" i="10"/>
  <c r="U23" i="10" s="1"/>
  <c r="R23" i="10"/>
  <c r="S23" i="10" s="1"/>
  <c r="J22" i="10"/>
  <c r="J21" i="10"/>
  <c r="J20" i="10"/>
  <c r="J19" i="10"/>
  <c r="J18" i="10"/>
  <c r="J17" i="10"/>
  <c r="J16" i="10"/>
  <c r="J15" i="10"/>
  <c r="J14" i="10"/>
  <c r="J13" i="10"/>
  <c r="J12" i="10"/>
  <c r="J11" i="10"/>
  <c r="S20" i="10" l="1"/>
  <c r="S21" i="10"/>
  <c r="S19" i="10"/>
  <c r="S12" i="10"/>
  <c r="S11" i="10"/>
  <c r="S18" i="10"/>
  <c r="S22" i="10"/>
  <c r="U15" i="10"/>
  <c r="U21" i="10"/>
  <c r="U22" i="10"/>
  <c r="U16" i="10"/>
  <c r="U14" i="10"/>
  <c r="S16" i="10"/>
  <c r="U17" i="10"/>
  <c r="U18" i="10"/>
  <c r="S13" i="10"/>
  <c r="U20" i="10"/>
  <c r="S14" i="10"/>
  <c r="U19" i="10"/>
  <c r="U11" i="10"/>
  <c r="S17" i="10"/>
  <c r="U12" i="10"/>
  <c r="S15" i="10"/>
  <c r="U13" i="10"/>
  <c r="J23" i="10"/>
  <c r="K23" i="10" s="1"/>
  <c r="K14" i="10" l="1"/>
  <c r="K19" i="10"/>
  <c r="K21" i="10"/>
  <c r="K15" i="10"/>
  <c r="K16" i="10"/>
  <c r="K22" i="10"/>
  <c r="K17" i="10"/>
  <c r="K20" i="10"/>
  <c r="K12" i="10"/>
  <c r="K18" i="10"/>
  <c r="K11" i="10"/>
  <c r="K13" i="10"/>
  <c r="O3" i="10"/>
  <c r="P3" i="10" l="1"/>
  <c r="O5" i="10"/>
  <c r="P5" i="10" s="1"/>
  <c r="I6" i="10"/>
  <c r="H6" i="10"/>
  <c r="H4" i="10"/>
  <c r="H3" i="10"/>
  <c r="J6" i="10" l="1"/>
  <c r="H5" i="10"/>
  <c r="P17" i="16" l="1"/>
  <c r="H20" i="16"/>
  <c r="H21" i="16"/>
  <c r="H22" i="16"/>
  <c r="H23" i="16"/>
  <c r="H24" i="16"/>
  <c r="H25" i="16"/>
  <c r="H26" i="16"/>
  <c r="H27" i="16"/>
  <c r="H28" i="16"/>
  <c r="H29" i="16"/>
  <c r="H18" i="16"/>
  <c r="H19" i="16"/>
  <c r="H17" i="16"/>
  <c r="C30" i="16"/>
  <c r="B30" i="16"/>
  <c r="L24" i="15"/>
  <c r="L25" i="15"/>
  <c r="L26" i="15"/>
  <c r="L27" i="15"/>
  <c r="L28" i="15"/>
  <c r="L29" i="15"/>
  <c r="L30" i="15"/>
  <c r="L31" i="15"/>
  <c r="L32" i="15"/>
  <c r="L33" i="15"/>
  <c r="L34" i="15"/>
  <c r="L35" i="15"/>
  <c r="L23" i="15"/>
  <c r="J36" i="15"/>
  <c r="I24" i="15"/>
  <c r="I25" i="15"/>
  <c r="I26" i="15"/>
  <c r="I27" i="15"/>
  <c r="I28" i="15"/>
  <c r="I29" i="15"/>
  <c r="I30" i="15"/>
  <c r="I31" i="15"/>
  <c r="I32" i="15"/>
  <c r="I33" i="15"/>
  <c r="I34" i="15"/>
  <c r="I23" i="15"/>
  <c r="H36" i="15"/>
  <c r="B36" i="15"/>
  <c r="F36" i="15"/>
  <c r="C36" i="15"/>
  <c r="D25" i="15"/>
  <c r="E25" i="15" s="1"/>
  <c r="D23" i="15"/>
  <c r="D26" i="15"/>
  <c r="E26" i="15" s="1"/>
  <c r="D27" i="15"/>
  <c r="E27" i="15" s="1"/>
  <c r="D28" i="15"/>
  <c r="E28" i="15" s="1"/>
  <c r="D29" i="15"/>
  <c r="E29" i="15" s="1"/>
  <c r="D31" i="15"/>
  <c r="E31" i="15" s="1"/>
  <c r="D32" i="15"/>
  <c r="E32" i="15" s="1"/>
  <c r="D30" i="15"/>
  <c r="E30" i="15" s="1"/>
  <c r="D33" i="15"/>
  <c r="E33" i="15" s="1"/>
  <c r="D34" i="15"/>
  <c r="E34" i="15" s="1"/>
  <c r="D35" i="15"/>
  <c r="E35" i="15" s="1"/>
  <c r="D24" i="15"/>
  <c r="E24" i="15" s="1"/>
  <c r="F22" i="10"/>
  <c r="F21" i="10"/>
  <c r="F20" i="10"/>
  <c r="F19" i="10"/>
  <c r="F18" i="10"/>
  <c r="F17" i="10"/>
  <c r="F16" i="10"/>
  <c r="F15" i="10"/>
  <c r="F14" i="10"/>
  <c r="F13" i="10"/>
  <c r="F12" i="10"/>
  <c r="F11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F4" i="10"/>
  <c r="F5" i="10"/>
  <c r="F6" i="10"/>
  <c r="F7" i="10"/>
  <c r="F3" i="10"/>
  <c r="E4" i="10"/>
  <c r="E5" i="10"/>
  <c r="E6" i="10"/>
  <c r="E7" i="10"/>
  <c r="E3" i="10"/>
  <c r="C4" i="10"/>
  <c r="C5" i="10"/>
  <c r="C6" i="10"/>
  <c r="C7" i="10"/>
  <c r="B4" i="10"/>
  <c r="B5" i="10"/>
  <c r="B6" i="10"/>
  <c r="B7" i="10"/>
  <c r="C3" i="10"/>
  <c r="B3" i="10"/>
  <c r="AL3" i="10" l="1"/>
  <c r="AL11" i="10"/>
  <c r="AP11" i="10" s="1"/>
  <c r="AL19" i="10"/>
  <c r="AL12" i="10"/>
  <c r="AL20" i="10"/>
  <c r="AL13" i="10"/>
  <c r="AL21" i="10"/>
  <c r="AL15" i="10"/>
  <c r="AL14" i="10"/>
  <c r="AL17" i="10"/>
  <c r="AL16" i="10"/>
  <c r="AL22" i="10"/>
  <c r="AL18" i="10"/>
  <c r="AL4" i="10"/>
  <c r="AL6" i="10"/>
  <c r="AM6" i="10"/>
  <c r="I36" i="15"/>
  <c r="E23" i="15"/>
  <c r="D36" i="15"/>
  <c r="E36" i="15" s="1"/>
  <c r="L36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23" i="15"/>
  <c r="G4" i="10"/>
  <c r="B23" i="10"/>
  <c r="F23" i="10"/>
  <c r="G12" i="10" s="1"/>
  <c r="D23" i="10"/>
  <c r="H23" i="10"/>
  <c r="I12" i="10" s="1"/>
  <c r="D7" i="10"/>
  <c r="D6" i="10"/>
  <c r="D5" i="10"/>
  <c r="D4" i="10"/>
  <c r="G3" i="10"/>
  <c r="G7" i="10"/>
  <c r="G6" i="10"/>
  <c r="G5" i="10"/>
  <c r="D3" i="10"/>
  <c r="AL7" i="10" l="1"/>
  <c r="AJ23" i="10"/>
  <c r="AF26" i="10"/>
  <c r="AL23" i="10"/>
  <c r="AM11" i="10" s="1"/>
  <c r="AL5" i="10"/>
  <c r="M23" i="10"/>
  <c r="M13" i="10"/>
  <c r="M20" i="10"/>
  <c r="M18" i="10"/>
  <c r="M15" i="10"/>
  <c r="M22" i="10"/>
  <c r="M11" i="10"/>
  <c r="M12" i="10"/>
  <c r="M17" i="10"/>
  <c r="M19" i="10"/>
  <c r="M16" i="10"/>
  <c r="M21" i="10"/>
  <c r="M14" i="10"/>
  <c r="E17" i="10"/>
  <c r="C13" i="10"/>
  <c r="I4" i="10"/>
  <c r="AM4" i="10" s="1"/>
  <c r="AM7" i="10" s="1"/>
  <c r="C16" i="10"/>
  <c r="E19" i="10"/>
  <c r="AN6" i="10"/>
  <c r="E15" i="10"/>
  <c r="C20" i="10"/>
  <c r="E14" i="10"/>
  <c r="E12" i="10"/>
  <c r="C15" i="10"/>
  <c r="E13" i="10"/>
  <c r="E21" i="10"/>
  <c r="C18" i="10"/>
  <c r="E18" i="10"/>
  <c r="C22" i="10"/>
  <c r="E16" i="10"/>
  <c r="C19" i="10"/>
  <c r="C14" i="10"/>
  <c r="E20" i="10"/>
  <c r="C12" i="10"/>
  <c r="I18" i="10"/>
  <c r="G17" i="10"/>
  <c r="AN22" i="10"/>
  <c r="G19" i="10"/>
  <c r="G18" i="10"/>
  <c r="I17" i="10"/>
  <c r="I16" i="10"/>
  <c r="G16" i="10"/>
  <c r="C21" i="10"/>
  <c r="C17" i="10"/>
  <c r="I19" i="10"/>
  <c r="I22" i="10"/>
  <c r="G14" i="10"/>
  <c r="I21" i="10"/>
  <c r="I13" i="10"/>
  <c r="G21" i="10"/>
  <c r="G13" i="10"/>
  <c r="I15" i="10"/>
  <c r="G15" i="10"/>
  <c r="I14" i="10"/>
  <c r="G22" i="10"/>
  <c r="I20" i="10"/>
  <c r="G20" i="10"/>
  <c r="AN15" i="10"/>
  <c r="AN16" i="10"/>
  <c r="AN13" i="10"/>
  <c r="AN21" i="10"/>
  <c r="AN18" i="10"/>
  <c r="AN17" i="10"/>
  <c r="AN20" i="10"/>
  <c r="AN19" i="10"/>
  <c r="AN14" i="10"/>
  <c r="AN12" i="10"/>
  <c r="AN11" i="10"/>
  <c r="G23" i="10"/>
  <c r="G11" i="10"/>
  <c r="AP22" i="10"/>
  <c r="AQ22" i="10" s="1"/>
  <c r="AP21" i="10"/>
  <c r="AQ21" i="10" s="1"/>
  <c r="AP20" i="10"/>
  <c r="AQ20" i="10" s="1"/>
  <c r="AP19" i="10"/>
  <c r="AQ19" i="10" s="1"/>
  <c r="AP18" i="10"/>
  <c r="AQ18" i="10" s="1"/>
  <c r="AP17" i="10"/>
  <c r="AQ17" i="10" s="1"/>
  <c r="AP16" i="10"/>
  <c r="AQ16" i="10" s="1"/>
  <c r="AP15" i="10"/>
  <c r="AQ15" i="10" s="1"/>
  <c r="AP14" i="10"/>
  <c r="AQ14" i="10" s="1"/>
  <c r="AP13" i="10"/>
  <c r="AQ13" i="10" s="1"/>
  <c r="AP12" i="10"/>
  <c r="AQ12" i="10" s="1"/>
  <c r="C23" i="10"/>
  <c r="C11" i="10"/>
  <c r="AQ11" i="10"/>
  <c r="I23" i="10"/>
  <c r="I11" i="10"/>
  <c r="E22" i="10"/>
  <c r="E23" i="10"/>
  <c r="E11" i="10"/>
  <c r="G52" i="15"/>
  <c r="AK11" i="10" l="1"/>
  <c r="AK22" i="10"/>
  <c r="AK12" i="10"/>
  <c r="J4" i="10"/>
  <c r="AN7" i="10"/>
  <c r="AN23" i="10"/>
  <c r="AK23" i="10"/>
  <c r="AK18" i="10"/>
  <c r="AK21" i="10"/>
  <c r="AK13" i="10"/>
  <c r="AK17" i="10"/>
  <c r="AK14" i="10"/>
  <c r="AK19" i="10"/>
  <c r="AK20" i="10"/>
  <c r="AK15" i="10"/>
  <c r="AK16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E39" i="15"/>
  <c r="AN4" i="10" l="1"/>
  <c r="H39" i="15"/>
  <c r="G39" i="15"/>
  <c r="F39" i="15"/>
  <c r="H52" i="15"/>
  <c r="F52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D40" i="15"/>
  <c r="D41" i="15"/>
  <c r="D42" i="15"/>
  <c r="D43" i="15"/>
  <c r="D52" i="15"/>
  <c r="D39" i="15"/>
  <c r="C40" i="15"/>
  <c r="C41" i="15"/>
  <c r="C42" i="15"/>
  <c r="C43" i="15"/>
  <c r="C52" i="15"/>
  <c r="C39" i="15"/>
  <c r="I3" i="10" l="1"/>
  <c r="H48" i="15"/>
  <c r="H47" i="15"/>
  <c r="H46" i="15"/>
  <c r="H49" i="15"/>
  <c r="H45" i="15"/>
  <c r="H44" i="15"/>
  <c r="H51" i="15"/>
  <c r="H50" i="15"/>
  <c r="G51" i="15"/>
  <c r="F51" i="15"/>
  <c r="G50" i="15"/>
  <c r="F50" i="15"/>
  <c r="G49" i="15"/>
  <c r="F49" i="15"/>
  <c r="G48" i="15"/>
  <c r="F48" i="15"/>
  <c r="G47" i="15"/>
  <c r="F47" i="15"/>
  <c r="G46" i="15"/>
  <c r="F46" i="15"/>
  <c r="G45" i="15"/>
  <c r="F45" i="15"/>
  <c r="G44" i="15"/>
  <c r="F44" i="15"/>
  <c r="G43" i="15"/>
  <c r="H43" i="15"/>
  <c r="F43" i="15"/>
  <c r="G42" i="15"/>
  <c r="H42" i="15"/>
  <c r="F42" i="15"/>
  <c r="G41" i="15"/>
  <c r="H41" i="15"/>
  <c r="F41" i="15"/>
  <c r="G40" i="15"/>
  <c r="H40" i="15"/>
  <c r="F40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AM3" i="10" l="1"/>
  <c r="AM5" i="10" s="1"/>
  <c r="J3" i="10"/>
  <c r="I5" i="10"/>
  <c r="J5" i="10" s="1"/>
  <c r="AN3" i="10" l="1"/>
  <c r="AN5" i="10"/>
</calcChain>
</file>

<file path=xl/sharedStrings.xml><?xml version="1.0" encoding="utf-8"?>
<sst xmlns="http://schemas.openxmlformats.org/spreadsheetml/2006/main" count="108673" uniqueCount="15566">
  <si>
    <t>REGIONAL</t>
  </si>
  <si>
    <t>PEDIDO TUTI</t>
  </si>
  <si>
    <t>FECHA Y HORA</t>
  </si>
  <si>
    <t>CLIENTE</t>
  </si>
  <si>
    <t>VENDEDOR</t>
  </si>
  <si>
    <t>ESTADO</t>
  </si>
  <si>
    <t xml:space="preserve">VALOR </t>
  </si>
  <si>
    <t>ZONA</t>
  </si>
  <si>
    <t>RUTA</t>
  </si>
  <si>
    <t>MEDELLIN</t>
  </si>
  <si>
    <t>EDELIO DE JESUS VELEZ CORTES</t>
  </si>
  <si>
    <t>DUBY YARLENY BEDOYA FLOREZ 102</t>
  </si>
  <si>
    <t>Procesada</t>
  </si>
  <si>
    <t>EDWIN ARLEY BUILES RUA</t>
  </si>
  <si>
    <t>GEORLAN GARCIA PANIAGUA 117</t>
  </si>
  <si>
    <t>ADRIAN ARCANGEL ARROYAVE MUNERA</t>
  </si>
  <si>
    <t>CUCUTA</t>
  </si>
  <si>
    <t>REINALDO TRIANA MUÑOZ</t>
  </si>
  <si>
    <t>FREDY ESTEPA 409 CUCUTA</t>
  </si>
  <si>
    <t>ISMENIA SERRANO VERGEL</t>
  </si>
  <si>
    <t>ZULY RANGEL GARCIA 413 CUCUTA</t>
  </si>
  <si>
    <t>NOVIELA DEL SOCORRO VELEZ CORTES</t>
  </si>
  <si>
    <t>RAUL OROZCO OROZCO</t>
  </si>
  <si>
    <t>KATHERINE GAVIRIA MAZO 103</t>
  </si>
  <si>
    <t>BARRANQUILLA</t>
  </si>
  <si>
    <t>ISABEL ANGARITA SUAREZ</t>
  </si>
  <si>
    <t>JESUS ENRIQUE GIRALDO SOTO 714 BARRANQUILLA</t>
  </si>
  <si>
    <t>DARIO ELEXANDER ROLDAN ZAPATA</t>
  </si>
  <si>
    <t>ELIANA GOMEZ 107</t>
  </si>
  <si>
    <t>YULEIMI PATRICIA PEREZ CABARCAS</t>
  </si>
  <si>
    <t>ALVARO ENRIQUE CASTAÑEDA MANJARRES 715 BARRANQUILLA</t>
  </si>
  <si>
    <t>PEREIRA</t>
  </si>
  <si>
    <t>JAIME DE JESUS PEREZ CARDONA</t>
  </si>
  <si>
    <t>LEONARDO RIOS HENAO 612</t>
  </si>
  <si>
    <t>MONTERIA</t>
  </si>
  <si>
    <t>RUBIA ESTELA GARCIA MACEA</t>
  </si>
  <si>
    <t>JOSE GREGORIO OSTEN MERCADO 509</t>
  </si>
  <si>
    <t>JUAN BAUTISTA CASTAÑO GUZMAN</t>
  </si>
  <si>
    <t>ANGELA DANIELA VILLEGAS CACERES</t>
  </si>
  <si>
    <t>WILSON CASADIEGOS RIVERA</t>
  </si>
  <si>
    <t>FREDDY ANTONIO PATIÑO BARRIENTOS</t>
  </si>
  <si>
    <t>CALI</t>
  </si>
  <si>
    <t>YORMAN  SANTIAGO LOPEZ  CARDONA</t>
  </si>
  <si>
    <t>GERALDINE MEZA VALENCIA 620</t>
  </si>
  <si>
    <t>ROMULO PASTOR  RAMIREZ RAMIREZ</t>
  </si>
  <si>
    <t>JORGE ELIECER TOSCANO PALLARES</t>
  </si>
  <si>
    <t>MIYER HERNAN LANCHEROS PEÑA</t>
  </si>
  <si>
    <t>JOSE BENJAMIN HINCAPIE</t>
  </si>
  <si>
    <t>ROSA ANGELICA RINCON USME</t>
  </si>
  <si>
    <t>MARIA MILAGROS JAIMES CARVAJAL</t>
  </si>
  <si>
    <t>LEYDE NAYDU MONTANA SUAREZ</t>
  </si>
  <si>
    <t>NICOLAS ALVEIRO MONTOYA QUINTERO</t>
  </si>
  <si>
    <t>MARIELA ESTER DE LEON 720 BARRANQUILLA</t>
  </si>
  <si>
    <t>BOGOTA</t>
  </si>
  <si>
    <t>CRISTIAN ALEJANDRO RODRIGUEZ AVILA</t>
  </si>
  <si>
    <t>YULIETH HERNANDEZ</t>
  </si>
  <si>
    <t>DUVAN ALBERTO RAMIREZ VASQUEZ</t>
  </si>
  <si>
    <t>BLANCA LIGIA DIAZ ESTUPIÑAN</t>
  </si>
  <si>
    <t>OSCAR GIOVANNY NASAYO BLANCO 932</t>
  </si>
  <si>
    <t>LAURA ORTEGA LEAL</t>
  </si>
  <si>
    <t>BLANCA LUCILA GUATAVA BARRAGAN</t>
  </si>
  <si>
    <t>LEYDY YURLEY MUNEVAR ESPITIA 921</t>
  </si>
  <si>
    <t>RODRIGO DE JESUS AGUIRRE FRANCO</t>
  </si>
  <si>
    <t>INES LILIANA PIEDRAHITA MESA 111</t>
  </si>
  <si>
    <t>CARLOS ALBERTO  RINCON OSORIO</t>
  </si>
  <si>
    <t>MIGUEL ANGEL HIDALGO SANTOS 113</t>
  </si>
  <si>
    <t>LUZ DARY ATEHORTUA RESTREPO</t>
  </si>
  <si>
    <t>VILLAVICENCIO</t>
  </si>
  <si>
    <t>MARIA CLAUDIA SANCHEZ TORRES</t>
  </si>
  <si>
    <t>JHONTAN MENDOZA 906</t>
  </si>
  <si>
    <t>OSCAR MAURICIO MURILLO DELGADO</t>
  </si>
  <si>
    <t>SANDRA  LILIANA  MONTIEL BRAVO</t>
  </si>
  <si>
    <t>WILSON JAVIER MONTAÑEZ MARTINEZ 923</t>
  </si>
  <si>
    <t>EDUWING JESUS HERNANDEZ BERNAL</t>
  </si>
  <si>
    <t>YENI ANDREA PEÑA PINZON</t>
  </si>
  <si>
    <t>YOLANDA GUZMAN DE CRISTANCHO</t>
  </si>
  <si>
    <t>MARIA NANCY GUARIN VIRGUEZ 937</t>
  </si>
  <si>
    <t>MARIA LUZ DARYS JARABA SERNA</t>
  </si>
  <si>
    <t>MARIA ELENA JARAMILLO GALEANO 114</t>
  </si>
  <si>
    <t>EDUARDO ANTONIO BENITES BENITEZ</t>
  </si>
  <si>
    <t>LUIS GERARDO REYES VELANDIA</t>
  </si>
  <si>
    <t>LUIS GABRIEL GALLEGO VASCO</t>
  </si>
  <si>
    <t>JULIANA ISABEL CARDONA TORRES</t>
  </si>
  <si>
    <t>BLANCA NIDIA ALFONSO DAZA</t>
  </si>
  <si>
    <t>MONICA RODRIGUEZ RONCANCIO 946</t>
  </si>
  <si>
    <t>MARTHA ISABEL TORRES LOPEZ</t>
  </si>
  <si>
    <t>EDWARD FERNEY ROJAS CARREÑO</t>
  </si>
  <si>
    <t>WILLIAM ALBERTO VELASQUEZ BERNAL 920</t>
  </si>
  <si>
    <t>CAROLINA CLARIZA RODRIGUEZ INFANTE</t>
  </si>
  <si>
    <t>RIGOBERTO SUAREZ MENDEZ</t>
  </si>
  <si>
    <t>JENNY PAOLA GUEVARA GUEVARA</t>
  </si>
  <si>
    <t>JOSE DURLEY LOPEZ VARGAS</t>
  </si>
  <si>
    <t>BRAYAM STITH MURILLO CALDERON</t>
  </si>
  <si>
    <t>OBDULIO RAMIREZ SANCHEZ</t>
  </si>
  <si>
    <t>CEFERINO SILVA OROZCO</t>
  </si>
  <si>
    <t>YOANY SARMIENTO PEREZ 713 BARRANQUILLA</t>
  </si>
  <si>
    <t>LUZ MIRIAM VARELA OLIVEROS</t>
  </si>
  <si>
    <t>SANDRA  ROCIO SABOGAL</t>
  </si>
  <si>
    <t>LAURA VIVIANA ALARCON GARZON</t>
  </si>
  <si>
    <t>JOSE ALFONSO QUINTERO JARAMILLO</t>
  </si>
  <si>
    <t>WILSON DE JESUS DIAZ ARIZA</t>
  </si>
  <si>
    <t>LUIS ERNESTO MORALES SIERRA</t>
  </si>
  <si>
    <t>ADRIANA PATRICIA RESTREPO GALLEGO</t>
  </si>
  <si>
    <t>JUDITH MARIANA ALVARADO RIOS</t>
  </si>
  <si>
    <t>LUZ ARGENIS CASTRO MARTINEZ</t>
  </si>
  <si>
    <t>HILDA GOMEZ RAMOS</t>
  </si>
  <si>
    <t>LEONILDE SANTAMARIA ABREO</t>
  </si>
  <si>
    <t>MARIA LIGIA LOPEZ TRUJILLO</t>
  </si>
  <si>
    <t>JOSE ARTURO MARTINEZ GOMEZ</t>
  </si>
  <si>
    <t>WILTON CAMILO MONTOYA BELLO</t>
  </si>
  <si>
    <t>DAVID PEÑALOZA PEÑALOZA</t>
  </si>
  <si>
    <t>CARLOS EDUARDO ROMERO 934</t>
  </si>
  <si>
    <t>LUIS CARLOS ARIAS RUIZ</t>
  </si>
  <si>
    <t>NELY ZORAIDA GARCIA DAZA</t>
  </si>
  <si>
    <t>JAVIER LEON ARISTIZBAL HOYOS</t>
  </si>
  <si>
    <t>LEIDY JOHANA URIBE POSADA</t>
  </si>
  <si>
    <t>FELIPE ARENAS 605</t>
  </si>
  <si>
    <t>EDGAR ANDRES TRIANA PINTO</t>
  </si>
  <si>
    <t>CRISTINA QUINTERO RUDAS 945</t>
  </si>
  <si>
    <t>CARLOS ORLANDO GARCIA RUEDA</t>
  </si>
  <si>
    <t>HAROL CASTRILLON GOMEZ</t>
  </si>
  <si>
    <t>FABIO HURTADO BERMUDEZ</t>
  </si>
  <si>
    <t>JOSE ANTONIO YARCE RAIGOSA</t>
  </si>
  <si>
    <t>LUZ MERY LEGUIZAMON CAÑON</t>
  </si>
  <si>
    <t>VICTOR JAIME ECHEVERRI GONZALEZ</t>
  </si>
  <si>
    <t>NEFTALI DE JESUS CEBALLOS URREA</t>
  </si>
  <si>
    <t>ANDRES GRACIANO SERNA 104</t>
  </si>
  <si>
    <t>MARTHA EYEN LOPEZ TORO</t>
  </si>
  <si>
    <t>INGRID RESTREPO 115</t>
  </si>
  <si>
    <t>RUD MARDEY TUBERQUIA JIMENEZ</t>
  </si>
  <si>
    <t>MARIA ELCY VARGAS MARIN</t>
  </si>
  <si>
    <t>RODRIGO DE JESUS BERMUDEZ CADAVID</t>
  </si>
  <si>
    <t>SANDRA LILIANA SOTO MONTOYA</t>
  </si>
  <si>
    <t>MARTHA CECILIA GUTIERREZ NIÑO</t>
  </si>
  <si>
    <t>DIANA MARCELA DIAZ TORRES 938</t>
  </si>
  <si>
    <t>ZULEY DEL CARMEN AL ARADO</t>
  </si>
  <si>
    <t>LUISA FERNANDA ALVAREZ LAZZO</t>
  </si>
  <si>
    <t>CARTAGENA</t>
  </si>
  <si>
    <t>EDUARDO QUESADA DUARTE</t>
  </si>
  <si>
    <t>NEIL TORRES 718 CARTAGENA</t>
  </si>
  <si>
    <t>MARIA CLEMENCIA CORREA GONZALEZ</t>
  </si>
  <si>
    <t>ERLEY BERNARDO PLAZAS</t>
  </si>
  <si>
    <t>EDGAR CAGUA GODOY</t>
  </si>
  <si>
    <t>SANDRA PATRICIA ORTIZ ROMERO 919</t>
  </si>
  <si>
    <t>MANUEL GUILLERMO ANCHIQUE ACEVEDO</t>
  </si>
  <si>
    <t>WILLIAM LARGO HERNANDEZ</t>
  </si>
  <si>
    <t>JUAN CARLOS GARCIA CORREA</t>
  </si>
  <si>
    <t>BLANCA OLIVA MORALES MORALES</t>
  </si>
  <si>
    <t>DANIEL ALVAREZ</t>
  </si>
  <si>
    <t>LUIS EDUARDO DAZA MARTINEZ</t>
  </si>
  <si>
    <t>GERARDO ROBAYO</t>
  </si>
  <si>
    <t>NORMELIDA RODRIGUEZ RODRIGUEZ</t>
  </si>
  <si>
    <t>YOSED GUEVARA SERRANO</t>
  </si>
  <si>
    <t>EDISON ALBERTO SALAZAR YEPES 116</t>
  </si>
  <si>
    <t>MAGNOLIA EUGENIA GARCIA ARIAS</t>
  </si>
  <si>
    <t>LUIS EDUARDO BRICEÑO MORA</t>
  </si>
  <si>
    <t>VALLEDUPAR</t>
  </si>
  <si>
    <t>ANA EDILZA SANCHEZ PEREZ</t>
  </si>
  <si>
    <t>LILIANA MARCELA GONZALEZ PLATA 706 VALLEDUPAR</t>
  </si>
  <si>
    <t>KAREN GRANADOS NARVAEZ</t>
  </si>
  <si>
    <t>JAIRO VELEZ CAÑAS</t>
  </si>
  <si>
    <t>ALFREDO CUBILLOS SOTO</t>
  </si>
  <si>
    <t>NINI JOHANA RODRIGUEZ HERNANDEZ</t>
  </si>
  <si>
    <t>LUZ ALBA GONZALEZ RADA</t>
  </si>
  <si>
    <t>DIANA JUDITH HERNANDEZ ROMERO</t>
  </si>
  <si>
    <t>EMILIO JOSE DIAZ AGUDELO</t>
  </si>
  <si>
    <t>ANGELICA CAÑON SALINAS</t>
  </si>
  <si>
    <t>NUBIA JANET CONTRERAS ARIAS</t>
  </si>
  <si>
    <t>YANETH DEL CARMEN RICAURTE DE GUERRA</t>
  </si>
  <si>
    <t>TORCOROMA PEREZ MENESES</t>
  </si>
  <si>
    <t>MAIRA TORRES 411 CUCUTA</t>
  </si>
  <si>
    <t>FERNANDO DE JESUS CARDONA BEDOYA</t>
  </si>
  <si>
    <t>YESIKA ALEJANDRA CRUZ ROJAS</t>
  </si>
  <si>
    <t>FABIO RAMIREZ</t>
  </si>
  <si>
    <t>MARIANA ARANGO RIOS</t>
  </si>
  <si>
    <t>CARLOS ORTIZ ARDILA</t>
  </si>
  <si>
    <t>CESAR BERMUDEZ 905</t>
  </si>
  <si>
    <t>CATALINA TABARES GIL</t>
  </si>
  <si>
    <t>EUCLIDES VEGA ESCOBAR</t>
  </si>
  <si>
    <t>DANIEL CAMILO YOTAGRI RAMIREZ</t>
  </si>
  <si>
    <t>JULIETH NATALY VARGAS QUINTERO</t>
  </si>
  <si>
    <t>CAROLINA MARTINEZ QUINTERO</t>
  </si>
  <si>
    <t>LUIS ALFONSO ZAPATA TAPIAS</t>
  </si>
  <si>
    <t>YESID LONDOÑO ALVIS</t>
  </si>
  <si>
    <t>JOSE GABRIEL CARDENAS GIRALDO</t>
  </si>
  <si>
    <t>SANDRA MILENA LOPEZ</t>
  </si>
  <si>
    <t>SOL KATHERINE BERNAL MONTANO 907</t>
  </si>
  <si>
    <t>LUZ MYRIAM RUIZ</t>
  </si>
  <si>
    <t>JHOJAN STEVEN ACOSTA GOMEZ</t>
  </si>
  <si>
    <t>MARIO RENDON BETANCUR</t>
  </si>
  <si>
    <t>ARSENIO ORTIZ ACUÑA</t>
  </si>
  <si>
    <t>LUCILA MORENO CASTILLO</t>
  </si>
  <si>
    <t>PEDRO JOSE DIAZ HERREÑO</t>
  </si>
  <si>
    <t>YERSSON PAEZ IBAÑEZ</t>
  </si>
  <si>
    <t>EDILBERTO BUESAQUILLO SACANAMBOY</t>
  </si>
  <si>
    <t>ESTEBAN SALAZAR SANCHEZ</t>
  </si>
  <si>
    <t>VIVIANA MENDEZ ROJAS</t>
  </si>
  <si>
    <t>LUZ ELVIRA PINILLA RODRIGUEZ</t>
  </si>
  <si>
    <t>NELLY MARTINEZ FLEREZ 935</t>
  </si>
  <si>
    <t>CARLOS JULIO ANGARITA SANTIAGO</t>
  </si>
  <si>
    <t>LILIANA BLANCO LOPEZ 705 VALLEDUPAR</t>
  </si>
  <si>
    <t>CRISOSTIMO BARAJAS SUAREZ</t>
  </si>
  <si>
    <t>CARLOS EDUARDO FERRUCHO BRAND</t>
  </si>
  <si>
    <t>BIBIANA MARYORI MONTOYA ZAPATA</t>
  </si>
  <si>
    <t>LUIS ANGEL MENDEZ</t>
  </si>
  <si>
    <t>LUCERO MEDINA HERNANDEZ</t>
  </si>
  <si>
    <t>JOSE RENE LOPEZ GIL</t>
  </si>
  <si>
    <t>GERMAN LEONEL LAVERDE</t>
  </si>
  <si>
    <t>LEON DARIO MAYA GARCES</t>
  </si>
  <si>
    <t>LUZ MARINA GARCIA DE ROJAS</t>
  </si>
  <si>
    <t>JULIKA DE JESUS CORREA</t>
  </si>
  <si>
    <t>DAYANA GONZALEZ CARDENAS</t>
  </si>
  <si>
    <t>MARIA LIGIA PEREZ HERNANDEZ</t>
  </si>
  <si>
    <t>YENNY ALEJANDRA LATORRE ESTRADA</t>
  </si>
  <si>
    <t>OSCAR DE JESUS DELGADO LOPEZ</t>
  </si>
  <si>
    <t>SANDRA PATRICIA LONDOÑO CARPIO</t>
  </si>
  <si>
    <t>MARIA DE LOS ANGELES OSPINA GUEVARA</t>
  </si>
  <si>
    <t>FELICIANA MUÑOZ MORENO</t>
  </si>
  <si>
    <t>JORGE IGNACIO ORTIZ ORTIZ</t>
  </si>
  <si>
    <t>GLORIA ESPERANZA JOVEN MARIN</t>
  </si>
  <si>
    <t>MARISOL ELVIRA HERNANDEZ GUZMAN</t>
  </si>
  <si>
    <t>OSCAR DUVAN ALZATE DUQUE</t>
  </si>
  <si>
    <t>DORITZA CASTILLEJOS OLIVEROS</t>
  </si>
  <si>
    <t>ANA MILENA PAJARO TEJEDOR</t>
  </si>
  <si>
    <t>LUIS ALIRIO CORDOBA MEJIA</t>
  </si>
  <si>
    <t>ANGIE JOHANA BEDOYA HERRENO 908</t>
  </si>
  <si>
    <t>MARTHA ELENA GUTIERREZ NOVOA</t>
  </si>
  <si>
    <t>ADRIANA MILEYDY SANCHEZ VALERO</t>
  </si>
  <si>
    <t>LIBIA ROSA LOPEZ VILLEGAS</t>
  </si>
  <si>
    <t>AMANDA HERRERA MORENO</t>
  </si>
  <si>
    <t>CARLOS ANDRES GARZON CORTES</t>
  </si>
  <si>
    <t>NAIR JAEL VARGAS TALERO 933</t>
  </si>
  <si>
    <t>KAREN HELENA BETANCOURT RUIZ</t>
  </si>
  <si>
    <t>HENRY EDISON CARDONA AGUDELO</t>
  </si>
  <si>
    <t>GEREMIAS CHONA</t>
  </si>
  <si>
    <t>LUZ DARY MONTOYA DE RESTREPO</t>
  </si>
  <si>
    <t>KARELIA BARBOSA TORRES</t>
  </si>
  <si>
    <t>JOSE LINO FERNANDEZ CALDERON</t>
  </si>
  <si>
    <t>ESAU RODRIGUEZ FLOREZ</t>
  </si>
  <si>
    <t>BRAYAN STEVEN VANEGAS CASTILLO</t>
  </si>
  <si>
    <t>JARRISON GALLEGO ARISTIZABAL</t>
  </si>
  <si>
    <t>ROSA URBINA GUTIERREZ PEÑARANDA</t>
  </si>
  <si>
    <t>RAUL LOPEZ LEON</t>
  </si>
  <si>
    <t>ANDRES JOSE MONTES FABRA</t>
  </si>
  <si>
    <t>NANCY DEL SOCORRO RIOS HOYOS</t>
  </si>
  <si>
    <t>NUBIA MARCELA ANGEL PLAZAS</t>
  </si>
  <si>
    <t>JOHN FREDY MACHADO ALVAREZ</t>
  </si>
  <si>
    <t>JACKSON ALZATE TRUJILLO</t>
  </si>
  <si>
    <t>LAURA CATALINA MOLANO VEGA</t>
  </si>
  <si>
    <t>ALEXANDRA RIOS GIRALDO</t>
  </si>
  <si>
    <t>SANDRA DENYS RIVERA ARIAS</t>
  </si>
  <si>
    <t>TIBERIO BOLIVAR LOZANO</t>
  </si>
  <si>
    <t>SIERVO ALONSO PEREZ RODRIGUEZ</t>
  </si>
  <si>
    <t>ORLIVIS ENIHT PORTO VILORIA</t>
  </si>
  <si>
    <t>DIAZ E HIJAS SAS</t>
  </si>
  <si>
    <t>LEIDY PATRICIA QUINTERO PEÑA</t>
  </si>
  <si>
    <t>JORGE ENRIQUE TRIANA RODRIGUEZ</t>
  </si>
  <si>
    <t>BLANCA REINA MONTAÑO DE ROJAS</t>
  </si>
  <si>
    <t>MARIA SALOME NUÑEZ BAUTISTA</t>
  </si>
  <si>
    <t>LUIS JAVIER RIOS GIL</t>
  </si>
  <si>
    <t>RUBEN DARIO CORREA MONCADA</t>
  </si>
  <si>
    <t>ROSAIRA DEL ROSARIO CANTILLO NAVARRO</t>
  </si>
  <si>
    <t>CHARCUTERIA EL BARATON ML</t>
  </si>
  <si>
    <t>NICOLAS NIETO HURTADO</t>
  </si>
  <si>
    <t>SANDRA PATRICIA REYES VELASQUEZ</t>
  </si>
  <si>
    <t>MATEO DE JESUS PAMPLONA CASTAÑO</t>
  </si>
  <si>
    <t>AURA PATRICIA CUPASACHOA SALAMANCA</t>
  </si>
  <si>
    <t>LEONEL MAURICIO CASTAÑO NARANJO</t>
  </si>
  <si>
    <t>JOSE AGUSTIN MARQUEZ RODRIGUEZ</t>
  </si>
  <si>
    <t>MARIA ESTELA CIRO CASTAÑO</t>
  </si>
  <si>
    <t>JULIETH BLANDON ORTEGA</t>
  </si>
  <si>
    <t>LUBER BENITEZ GOYENECHE</t>
  </si>
  <si>
    <t>MYRIAM STELLA LOPEZ SANCHEZ</t>
  </si>
  <si>
    <t>LEIDY JOHANA RODRIGUEZ RODRIGUEZ</t>
  </si>
  <si>
    <t>NELSON IGNACIO ACOSTA GOMEZ</t>
  </si>
  <si>
    <t>WILLIAM JAIRO OSORIO PAVAS</t>
  </si>
  <si>
    <t>DANIEL DAVID MEJIA PEREZ</t>
  </si>
  <si>
    <t>ISRAELA MATILDE AMAYA IGUARAN</t>
  </si>
  <si>
    <t>MARIA ISABEL MAHECHA CRUZ</t>
  </si>
  <si>
    <t>MARILUZ PULIDO VELOZA</t>
  </si>
  <si>
    <t>BEATRIZ ELENA ZULUAGA MARIN</t>
  </si>
  <si>
    <t>MARTHA YANETH MOLINA</t>
  </si>
  <si>
    <t>SOL MARIA GONZALEZ TORRES</t>
  </si>
  <si>
    <t>MARIA OBDULIA ACEVEDO HERNANDEZ</t>
  </si>
  <si>
    <t>MARISOL NEIRA PARRA 911</t>
  </si>
  <si>
    <t>LUISA FERNANDA GOMEZ DUQUE</t>
  </si>
  <si>
    <t>JOHN JAIRO JENIS MARTINEZ</t>
  </si>
  <si>
    <t>LUZ HERLINDA RINCON ROBAYO</t>
  </si>
  <si>
    <t>MARIA DEL CARMEN SANABRIA CARDENAS</t>
  </si>
  <si>
    <t>MARIA BETTY CAPERA</t>
  </si>
  <si>
    <t>OSVALDO ENRIQUE GARCIA MARTINEZ</t>
  </si>
  <si>
    <t>JOSE DELCARMEN OSPINA MATOMA</t>
  </si>
  <si>
    <t>JOAQUIN ALIRIO PEREZ TORO</t>
  </si>
  <si>
    <t>LEYLA DIAZ FONSECA</t>
  </si>
  <si>
    <t>EDILSON JOSE VILLEGAS SEVERICHE</t>
  </si>
  <si>
    <t>OSCAR YHAMEL RODRIGUEZ CONTRERAS</t>
  </si>
  <si>
    <t>RAFAEL ANTONIO PULIDO CAMACHO</t>
  </si>
  <si>
    <t>CRISTIAN MORALES ZULUAGA</t>
  </si>
  <si>
    <t>OSCAR ENRIQUE SOLIPA CABALLERO</t>
  </si>
  <si>
    <t>SANDRA PAOLA NUÑEZ CORTES</t>
  </si>
  <si>
    <t>AC DISTRIBUCIONES LA 30 S.A.S</t>
  </si>
  <si>
    <t>NANCY ELENA URIBE ARBELAEZ</t>
  </si>
  <si>
    <t>RUBEN ANTONIO ORDOÑEZ PARDO</t>
  </si>
  <si>
    <t>LENDA ROCIO MORENO LEON</t>
  </si>
  <si>
    <t>LIBARDO LOPEZ</t>
  </si>
  <si>
    <t>WILSON MALAMBO LOAIZA</t>
  </si>
  <si>
    <t>LOURDES TORO AULLON</t>
  </si>
  <si>
    <t>CHARLIE PAOLA GIL MORALES</t>
  </si>
  <si>
    <t>JORGE HUGO PRIETO MORA</t>
  </si>
  <si>
    <t>MARIA HELENA TREJOS SIERRA</t>
  </si>
  <si>
    <t>MARTHA CECILIA PALACIO</t>
  </si>
  <si>
    <t>SEBASTIAN DIAZ VELEZ 105</t>
  </si>
  <si>
    <t>JULIO PARADA HECTOR</t>
  </si>
  <si>
    <t>LUIS FERNANDO BRAVO SERNA</t>
  </si>
  <si>
    <t>MARGOTH PAVA</t>
  </si>
  <si>
    <t>STEFANY JAN SEN MENDEZ</t>
  </si>
  <si>
    <t>LAURA SERNA HERNANDEZ 925</t>
  </si>
  <si>
    <t>MARYURY YOLANDA SUAREZ AVILA</t>
  </si>
  <si>
    <t>JOSE VICENTE ARISMENDY SILVA</t>
  </si>
  <si>
    <t>LUIS ARMANDO TORRES MAYORGA</t>
  </si>
  <si>
    <t>DALIAN YURANI GARCIA IBARRA</t>
  </si>
  <si>
    <t>TITO ALVEIRO VERGARA RINCON</t>
  </si>
  <si>
    <t>MARIA CRISTINA LOPEZ CASTELLANOS</t>
  </si>
  <si>
    <t>YASMIN GUERRERO PINZON</t>
  </si>
  <si>
    <t>JHON JAIRO MARULANDA VALENCIA</t>
  </si>
  <si>
    <t>LUIS HERNAN GAVIRIA   CIRO</t>
  </si>
  <si>
    <t>CARLOS ALBERTO HURTADO LUGI</t>
  </si>
  <si>
    <t>GLORIA EMILSE ATEHORTUA HOYOS</t>
  </si>
  <si>
    <t>GERARDO CALA AMAYA</t>
  </si>
  <si>
    <t>PATRICIA EUGENIA MEJIA CASTRILLON</t>
  </si>
  <si>
    <t>ALBA LUZ GARCIA ZAPATA</t>
  </si>
  <si>
    <t>LIZETH DAYANNA DUQUE NAVAS</t>
  </si>
  <si>
    <t>ZORAIDA CORTES CORREA</t>
  </si>
  <si>
    <t>NUBIA ADELINA CUERVO SANCHEZ</t>
  </si>
  <si>
    <t>LINA MARIA NINO BASTO</t>
  </si>
  <si>
    <t>JIMYS ANDRES BARON MACIAS</t>
  </si>
  <si>
    <t>ROMAN QUIROGA BAREÑO</t>
  </si>
  <si>
    <t>GUSTAVO ALONSO CARDENAS ARIAS</t>
  </si>
  <si>
    <t>LUIS NORBEY VILLEGAS LOAIZA</t>
  </si>
  <si>
    <t>JESUS MESIAS QUINTERO CALDERON</t>
  </si>
  <si>
    <t>LUIS ORLANDO LUQUE RIAÑO</t>
  </si>
  <si>
    <t>LINA AZUCENA TORO GUARNIZO</t>
  </si>
  <si>
    <t>ROSA ELVIRA ALEMAN ZAPATA</t>
  </si>
  <si>
    <t>DIANA PATRICIA CASTAÑEDA GARZON</t>
  </si>
  <si>
    <t>LUCY ORLANGY ESPINOSA GONZALEZ</t>
  </si>
  <si>
    <t>JHON GRANADOS</t>
  </si>
  <si>
    <t>JOSE NICOLAS CARDONA MORALES</t>
  </si>
  <si>
    <t>CARMEN ELIANA MARTINEZ RODRIGUEZ</t>
  </si>
  <si>
    <t>JAIME RUIZ</t>
  </si>
  <si>
    <t>HILDA JOHANA FRANCO GALVIS</t>
  </si>
  <si>
    <t>OSCAR FLAMINIO BOHORQUEZ ROA</t>
  </si>
  <si>
    <t>ORLANDO GARCIA RAMIREZ</t>
  </si>
  <si>
    <t>JAIRO GOMEZ LONDOÑO</t>
  </si>
  <si>
    <t>YORLY BRIGETTE LEGUIZAMON GALICIA</t>
  </si>
  <si>
    <t>MARIBEL REDONDO 918</t>
  </si>
  <si>
    <t>LISETH PATRICIA PADILLA MARTINEZ</t>
  </si>
  <si>
    <t>NAIR YINET PLATA QUIROZ</t>
  </si>
  <si>
    <t>ANGELA CRUZ CAMACHO</t>
  </si>
  <si>
    <t>GLORIA NELLY OSORIO JARAMILLO</t>
  </si>
  <si>
    <t>FULVIA MARIA JARAMILLO PULGARIN</t>
  </si>
  <si>
    <t>ANA SILVIA TORRES DE SILVA</t>
  </si>
  <si>
    <t>ADA ABBIGU SUA FLOREZ</t>
  </si>
  <si>
    <t>BLANCA JANETH OVALLE OSORIO</t>
  </si>
  <si>
    <t>SAMIR DAVID ARRIETA HERNANDEZ</t>
  </si>
  <si>
    <t>NELSON ENRIQUE LOPEZ GONZALEZ 510</t>
  </si>
  <si>
    <t>JOSE MIGUEL REYES PAYARES</t>
  </si>
  <si>
    <t>STEFANNIA GIRALDO ZULUAGA</t>
  </si>
  <si>
    <t>NINFA LIZARAZO FIGUEROA</t>
  </si>
  <si>
    <t>JOSE ELIECER ARRIETA SANCHEZ</t>
  </si>
  <si>
    <t>ADOLFO CORZO GUTIERREZ</t>
  </si>
  <si>
    <t>YOLANDA DEL ROSARIO DELGADO REYES</t>
  </si>
  <si>
    <t>ANA YAMILE IBARRA CARRILLO</t>
  </si>
  <si>
    <t>MARLEINA JUDITH DE LA HOZ DE LOS REYES</t>
  </si>
  <si>
    <t>LUZ FANY NAVARRO PEÑA</t>
  </si>
  <si>
    <t>MARITZA MANZANO TORRES</t>
  </si>
  <si>
    <t>ISRAEL BECERRA GOMEZ</t>
  </si>
  <si>
    <t>STHEFANY OJITO BARRANQUILLA 712</t>
  </si>
  <si>
    <t>EURIPIDES RAFAEL HERRERA URIBE</t>
  </si>
  <si>
    <t>NANCY ROCIO GARZON PINEDA</t>
  </si>
  <si>
    <t>BLANCA GLADIS ECHEVERRI SALAZAR</t>
  </si>
  <si>
    <t>LOLI LUZ VARGAS MORENO</t>
  </si>
  <si>
    <t>OMAR ADOLFO DIAZ GARCIA</t>
  </si>
  <si>
    <t>ANGIE CAROLINA CELIS ROBLES</t>
  </si>
  <si>
    <t>EBER LOPEZ CONTRERAS</t>
  </si>
  <si>
    <t>CARLOS ERNESTO CETINA MARTINEZ</t>
  </si>
  <si>
    <t>LORENA MUÑOZ FRANCO</t>
  </si>
  <si>
    <t>MERCADOS EXPRESS SAN NICOLAS S.A.S</t>
  </si>
  <si>
    <t>YIMMY MONTENEGRO ZAMUDIO</t>
  </si>
  <si>
    <t>ALEXANDER RAMIREZ MARTINEZ</t>
  </si>
  <si>
    <t>YOLANDA RADA CORREA</t>
  </si>
  <si>
    <t>AGNY YERITZA MANOSALVA HERRERA</t>
  </si>
  <si>
    <t>ORLANDO CABALLERO DIAZ</t>
  </si>
  <si>
    <t>ZUNILDA RIVERA RIVERA</t>
  </si>
  <si>
    <t>LUZ NANCY CASALLAS RINCON</t>
  </si>
  <si>
    <t>JUAN MANUEL GUTIERREZ TORRALBA</t>
  </si>
  <si>
    <t>SANDRA PATRICIA REYES GARZON</t>
  </si>
  <si>
    <t>ANA SILVIA VACA ALFONSO</t>
  </si>
  <si>
    <t>ELISAIN PEREZ LIZARAZO</t>
  </si>
  <si>
    <t>JHON WILLIAM JIMENEZ CADENA 711 BARRANQUILLA</t>
  </si>
  <si>
    <t>JOSE TRINIDAD RANGEL RINCON</t>
  </si>
  <si>
    <t>MALBER JOSE MATOS ACUÑA</t>
  </si>
  <si>
    <t>ERNEY ALBERTO MESA GOMEZ</t>
  </si>
  <si>
    <t>ROCIO GONZALEZ GONZALEZ</t>
  </si>
  <si>
    <t>LIRIS NELLYS GONZALEZ BELTRAN</t>
  </si>
  <si>
    <t>LUIS ALBERTO LATORRE GARZON</t>
  </si>
  <si>
    <t>DORYS AMPARO PINEDA</t>
  </si>
  <si>
    <t>MARIBEL AREVALO ROJAS</t>
  </si>
  <si>
    <t>ALBA LUCIA CADENA ENCIZO</t>
  </si>
  <si>
    <t>ISABEL CRISTINA OCAMPO ZULUAGA</t>
  </si>
  <si>
    <t>JOSE DANIEL RODRIGUEZ RANGEL</t>
  </si>
  <si>
    <t>CLAUDIA MARJORY TOVAR SALAS</t>
  </si>
  <si>
    <t>ROBINSON ROA ROA</t>
  </si>
  <si>
    <t>MIGUEL MARIANO CHAVEZ DIAZ</t>
  </si>
  <si>
    <t>XIMENA PINEDA RIVERA</t>
  </si>
  <si>
    <t>JAIME MENDOZA REMOLINA</t>
  </si>
  <si>
    <t>OLGA LUCIA TORRES DUEÑAS</t>
  </si>
  <si>
    <t>MONICA ISABEL CALDERON SOLANO</t>
  </si>
  <si>
    <t>NURY YIYE LOAIZA FERNANDEZ</t>
  </si>
  <si>
    <t>RAQUEL SOFIA AGUDELO PEREZ</t>
  </si>
  <si>
    <t>LUIS FELIPE CASTRO GARCIA</t>
  </si>
  <si>
    <t>ANDRES FELIPE PEÑALOZA SANCHEZ</t>
  </si>
  <si>
    <t>LUZ MARINA CUEVAS NOVA</t>
  </si>
  <si>
    <t>ANA SILVIA PEREZ FIGUEREDO</t>
  </si>
  <si>
    <t>BUCARAMANGA</t>
  </si>
  <si>
    <t>YULIETH ZULAY RINCON ANGEL</t>
  </si>
  <si>
    <t>SANDRA PRADA 405 BUCARAMANGA</t>
  </si>
  <si>
    <t>LIDIS ISABEL MARTINEZ ALVAREZ</t>
  </si>
  <si>
    <t>EVELYN CRISTINA GOMEZ OVIEDO</t>
  </si>
  <si>
    <t>HERNANDO DE JESUS PIEDRAHITA BURITICA</t>
  </si>
  <si>
    <t>JULIA PATRICIA CASTRO SERRANO</t>
  </si>
  <si>
    <t>NELSON MANUEL RUDAS CABALLERO</t>
  </si>
  <si>
    <t>JOSE ALONSO PALLARES PRADO</t>
  </si>
  <si>
    <t>JHOAN CAMILO CORTES SANCHEZ</t>
  </si>
  <si>
    <t>MARIA LIGIA HERNANDEZ HERRERA</t>
  </si>
  <si>
    <t>KATERINE SEGURA ZULUAGA</t>
  </si>
  <si>
    <t>YANCEL DEL SOCORRO MORALES ATEHORTUA</t>
  </si>
  <si>
    <t>LUIS FERNANDO GALLEGO MARTINEZ</t>
  </si>
  <si>
    <t>VICTOR HERNEY ROMERO HERNANDEZ</t>
  </si>
  <si>
    <t>PEDRO PABLO MOSQUERA CORDOBA</t>
  </si>
  <si>
    <t>ODALINDA SUAREZ BELTRAN</t>
  </si>
  <si>
    <t>ZORAIDA CAÑON AMORTEGUI</t>
  </si>
  <si>
    <t>SOLANLLY SMITH VANEGAS LONDONO</t>
  </si>
  <si>
    <t>ELIANA CARDENAS LOPEZ</t>
  </si>
  <si>
    <t>FREDDY LUIS TAPIA FUENTES</t>
  </si>
  <si>
    <t>WILLIAM ORLANDO BAQUERO JARA</t>
  </si>
  <si>
    <t>NIDIA YANETH SOLER AMAYA</t>
  </si>
  <si>
    <t>LUIS ALFREDO LIEVANO MARTINEZ</t>
  </si>
  <si>
    <t>EDWIN IVAN FUENTES MEDINA</t>
  </si>
  <si>
    <t>ELISABETH JARAMILLO PELAYO</t>
  </si>
  <si>
    <t>ANA MERCEDES PEÑA PINILLA</t>
  </si>
  <si>
    <t>JOSE IGNACIO ROJAS LIZCANO</t>
  </si>
  <si>
    <t>CAROLINA RUEDA 410 BUCARAMANGA</t>
  </si>
  <si>
    <t>ROSA ANGELICA RODRIGUEZ LOMBANA</t>
  </si>
  <si>
    <t>JAVIER DURAN</t>
  </si>
  <si>
    <t>ALDEMAR QUINTERO SEPULVEDA</t>
  </si>
  <si>
    <t>ANCIZAR MENDEZ RAMIREZ</t>
  </si>
  <si>
    <t>OMAR FERNANDO CARVAJAL PLATA</t>
  </si>
  <si>
    <t>LEIDY GIOVANNA AYA DIAZ</t>
  </si>
  <si>
    <t>IMPORTACIONES Y FERRETERIA CONCREADOS SAS</t>
  </si>
  <si>
    <t>ANGELA ESTELLA MEDINA LUENGAS</t>
  </si>
  <si>
    <t>SHIRLEY SAENZ CAMARGO</t>
  </si>
  <si>
    <t>MARIA EDITH CAMACHO CRUZ</t>
  </si>
  <si>
    <t>JOHON ALEJANDRO PULIDO CASTAÑEDA</t>
  </si>
  <si>
    <t>PEDRO GARCIA TORRES</t>
  </si>
  <si>
    <t>ANDRES FELIPE BECERRA BARRERA</t>
  </si>
  <si>
    <t>WILFRIDO ANTONIA SANCHEZ</t>
  </si>
  <si>
    <t>ELIANA MARITZA HERRERA GIRALDO</t>
  </si>
  <si>
    <t>JUAN CARLOS ORTIZ GONZALEZ</t>
  </si>
  <si>
    <t>DONALDO PLATA MARQUEZ</t>
  </si>
  <si>
    <t>OSCAR ALFONSO PULIDO ROJAS</t>
  </si>
  <si>
    <t>OSCAR JAVIER SARMIENTO ALARCON</t>
  </si>
  <si>
    <t>LEONARDO FABIO NAVARRO MERCADO</t>
  </si>
  <si>
    <t>MANUEL VICENTE CONTRERAS MORA</t>
  </si>
  <si>
    <t>LAURA ESTEFANIA LOPEZ PULGARIN</t>
  </si>
  <si>
    <t>MARIA EMELINA VALERO PEDREROS</t>
  </si>
  <si>
    <t>ANDREA CAROLINA PADILLA VERGARA</t>
  </si>
  <si>
    <t>ELIZABETH BEJARANO BARAHONA</t>
  </si>
  <si>
    <t>JHON JAIRO MEJIA GIRALDO</t>
  </si>
  <si>
    <t>MARTHA  LILIAN MONSALVE</t>
  </si>
  <si>
    <t>LUZ MARY ROJAS</t>
  </si>
  <si>
    <t>YESSICA JOHANA MARIN SUAREZ</t>
  </si>
  <si>
    <t>JESUS NICOLAS GIRALDO NOREÑA</t>
  </si>
  <si>
    <t>ALVARO JEREMIAS CALDERON USMA</t>
  </si>
  <si>
    <t>CARMEN EMILIA RESTREPO ARANGO</t>
  </si>
  <si>
    <t>MARIO FRANCO LOPEZ</t>
  </si>
  <si>
    <t>DERLY ARAMINTA RUIZ CHAVEZ</t>
  </si>
  <si>
    <t>KATHERIN TATIANA OVALLE VALENZUELA</t>
  </si>
  <si>
    <t>DANIEL FELIPE SERRANO CAJAMARCA</t>
  </si>
  <si>
    <t>CELIA CABRERA MOLINA</t>
  </si>
  <si>
    <t>LUZ RUBIELA GARCIA JIMENEZ</t>
  </si>
  <si>
    <t>YESICA ANDREA GUARIN VIDALES</t>
  </si>
  <si>
    <t>INGRID EMILIA NIETO NAUSA</t>
  </si>
  <si>
    <t>NELSON ALBERTO MORALES OSORIO</t>
  </si>
  <si>
    <t>PEDRO NEL CHAPARRO PULIDO</t>
  </si>
  <si>
    <t>MARIA VICENTE GARCIA</t>
  </si>
  <si>
    <t>YILBER EDUARDO RODRIGUEZ RUEDA</t>
  </si>
  <si>
    <t>CESAR DAVID CONTRERAS RODRIGUEZ</t>
  </si>
  <si>
    <t>DEIBER TRIANA MONTAÑO</t>
  </si>
  <si>
    <t>JHON JAVIER RAMIREZ LOAIZA</t>
  </si>
  <si>
    <t>DORA INES HERNANDEZ RAMIREZ</t>
  </si>
  <si>
    <t>MARLENE SANTAMARIA RODRIGUEZ</t>
  </si>
  <si>
    <t>KATHERINE DUARTE RANGEL</t>
  </si>
  <si>
    <t>FERNEY MORENO PERDOMO</t>
  </si>
  <si>
    <t>ADRIANA MARIA MARTINEZ RAMOS</t>
  </si>
  <si>
    <t>DIANA YAMILE CRUZ SASTRE</t>
  </si>
  <si>
    <t>HAYDEE BUITRAGO VILLAMIL</t>
  </si>
  <si>
    <t>YOLANDA JIMENEZ MARTINEZ</t>
  </si>
  <si>
    <t>JOSE LIBARDO TORRES GUERRERO</t>
  </si>
  <si>
    <t>LUIS GONZALO RIOS PARRA</t>
  </si>
  <si>
    <t>OMAR DE JESUS MORALES MORALES</t>
  </si>
  <si>
    <t>LUZ DARE LAZZO LAZZO</t>
  </si>
  <si>
    <t>VIANEY DE JESUS GOEZ GRACIANO</t>
  </si>
  <si>
    <t>MARIA MYRIAM ALVARADO CASTILLO</t>
  </si>
  <si>
    <t>LILIA CAMACHO MAHECHA</t>
  </si>
  <si>
    <t>GUSTAVO ALBEIRO CALLE ARANGO</t>
  </si>
  <si>
    <t>MARIA NIEVES BRIÑEZ</t>
  </si>
  <si>
    <t>LUIS RAFAEL CADENA LOPEZ</t>
  </si>
  <si>
    <t>MARINA GARZON GUERRERO</t>
  </si>
  <si>
    <t>JAIRO GIL</t>
  </si>
  <si>
    <t>FRANCISCO ANTONIO ECHEVERRI PATIÑO</t>
  </si>
  <si>
    <t>QUEDIN DANILO VASQUEZ VASQUEZ</t>
  </si>
  <si>
    <t>GABRIEL GUZMAN TEHERAN</t>
  </si>
  <si>
    <t>ROSA IRENE MAYORGA MONTAÑEZ</t>
  </si>
  <si>
    <t>MARTHA ELENA HERRERA ZAPATA</t>
  </si>
  <si>
    <t>CESAR AUGUSTO MONTOYA MOLINA</t>
  </si>
  <si>
    <t>DIEGO FERNANDO CARREÑO ALBA</t>
  </si>
  <si>
    <t>JONATHAN HERNANDEZ CASTELBLANCO</t>
  </si>
  <si>
    <t>LIBARDO MATEUS PEÑA</t>
  </si>
  <si>
    <t>DARLY JOHANA RIVERA CAMPOS</t>
  </si>
  <si>
    <t>LEIDY ROCIO FONTECHA BAREÑO</t>
  </si>
  <si>
    <t>TULIA SUAREZ</t>
  </si>
  <si>
    <t>JACKELINE URREA LOPEZ</t>
  </si>
  <si>
    <t>ANGELO FERNEY HERNANDEZ CAMARGO</t>
  </si>
  <si>
    <t>ELVIRA MORERA RAMIREZ</t>
  </si>
  <si>
    <t>PAPELERIA Y FERRETERIA POPULAR</t>
  </si>
  <si>
    <t>GONZALO REYES RODRIGUEZ</t>
  </si>
  <si>
    <t>WILSON RAMIREZ GONZALEZ</t>
  </si>
  <si>
    <t>JORGE LUIS JIMENEZ MORA</t>
  </si>
  <si>
    <t>MARITZA AYALA</t>
  </si>
  <si>
    <t>MARITZA HASBLEYDI DUQUE CASTRO</t>
  </si>
  <si>
    <t>LUZ MIRYAN FORERO RUIZ</t>
  </si>
  <si>
    <t>NELO GARCIA SANCHEZ</t>
  </si>
  <si>
    <t>MARIA OLGA PEREZ MARTINEZ</t>
  </si>
  <si>
    <t>KAREN ALEJANDRA VARGAS TIBADUIZA</t>
  </si>
  <si>
    <t>CARLOS ALBERTO CASTILLO JULIO</t>
  </si>
  <si>
    <t>GLORIA MERCEDES BURGOS LAITON</t>
  </si>
  <si>
    <t>IVAN ANDRES NOGUERA GONZALEZ</t>
  </si>
  <si>
    <t>OLGA PATIÑO</t>
  </si>
  <si>
    <t>DIONE DEL SOCORRO VELEZ RESTREPO</t>
  </si>
  <si>
    <t>LAURA MILENA DIAZ SANABRIA</t>
  </si>
  <si>
    <t>GLORIA MERCEDES MAARTINEZ MALAGON</t>
  </si>
  <si>
    <t>MIGUEL EUDORO MENDEZ LADINO</t>
  </si>
  <si>
    <t>LUZ ALEIDA OLMOS CUBILLOS</t>
  </si>
  <si>
    <t>RAFAEL OCTAVIO CASTILLO MARTIN</t>
  </si>
  <si>
    <t>FLOR YANETH OVIEDO CASTILLO</t>
  </si>
  <si>
    <t>HELEN DAYANA FAJARDO SOLANO</t>
  </si>
  <si>
    <t>DEISY CAROLINA HIGUITA ALVAREZ</t>
  </si>
  <si>
    <t>SIMON TELLEZ HINESTROZA</t>
  </si>
  <si>
    <t>MARIA CONSUELO ACERO DE MARTINEZ</t>
  </si>
  <si>
    <t>DORIS LEONOR ESPINOSA ESPINOSA</t>
  </si>
  <si>
    <t>ALICIA RODRIGUEZ</t>
  </si>
  <si>
    <t>JOSE ARLEY MALDONADO DIAZ</t>
  </si>
  <si>
    <t>HENRY BOHORQUEZ MONTOYA</t>
  </si>
  <si>
    <t>EDGAR ANDRES SALAZAR RAMIREZ</t>
  </si>
  <si>
    <t>WILMER EDUARDO SICHACA BELTRAN</t>
  </si>
  <si>
    <t>YURY YORLEY ROJAS SANCHEZ</t>
  </si>
  <si>
    <t>CATTERINE JULIETH TOVAR ANGULO</t>
  </si>
  <si>
    <t>JHOAN MAURICIO ALFONSO OROZCO</t>
  </si>
  <si>
    <t>JOSE JAVIER RODRIGUEZ GONZALEZ</t>
  </si>
  <si>
    <t>MARIA GRACIELA CUEVAS VELANDIA</t>
  </si>
  <si>
    <t>LUZ ADRIANA NIÑO BERNAL</t>
  </si>
  <si>
    <t>JOSE DAVID GONZALEZ GUIZA</t>
  </si>
  <si>
    <t>JAIRO ENRIQUE GIRLDO</t>
  </si>
  <si>
    <t>GENY ELICED BEDOYA BEDOYA LONDOÑO</t>
  </si>
  <si>
    <t>NATALIA ANDREA MARIN SANCHEZ</t>
  </si>
  <si>
    <t>NEVARDO DE JESUS GIRALDO GIRALDO</t>
  </si>
  <si>
    <t>JAIRO POLO HERRERA</t>
  </si>
  <si>
    <t>CRISTIAN CAMILO MORALES MARTINEZ</t>
  </si>
  <si>
    <t>JAIRO ENRIQUE GALEANO LOPEZ</t>
  </si>
  <si>
    <t>TERESA DE JESUS MARTINEZ VALENCIA</t>
  </si>
  <si>
    <t>MARIA ELENA MONTOYA DE GALLO</t>
  </si>
  <si>
    <t>ELIANA MARCELA ORTEGA OQUENDO</t>
  </si>
  <si>
    <t>DORIS ADRIANA GOMEZ GOMEZ</t>
  </si>
  <si>
    <t>FABIO DE JESUS MARIN GONZALEZ</t>
  </si>
  <si>
    <t>SANDRA YVON PULIDO GOMEZ</t>
  </si>
  <si>
    <t>ARNULFO DE JESUS ARISTIZABAL GOMEZ</t>
  </si>
  <si>
    <t>FELIX MARIA PASTAS FIERRO</t>
  </si>
  <si>
    <t>OMAR ANDRES CHACON TORRES</t>
  </si>
  <si>
    <t>VARIEDADES HOGAR Y MODA SAS</t>
  </si>
  <si>
    <t>JANED AYA CELIS</t>
  </si>
  <si>
    <t>SARA VICTORIA MENDOZA FONTALVO</t>
  </si>
  <si>
    <t>DIANA MARCELA DUARTE LOPEZ</t>
  </si>
  <si>
    <t>MIRYAM PIEDAD TORO DIAZ</t>
  </si>
  <si>
    <t>NORA ALBA DUQUE HOYOS</t>
  </si>
  <si>
    <t>CRISTIAN CAMILO QUIROGA PEREZ</t>
  </si>
  <si>
    <t>MARTHA JOHANNA SEMA TINOCO</t>
  </si>
  <si>
    <t>DAILE GAMBA HURTADO</t>
  </si>
  <si>
    <t>PABLO ENRIQUE RUIZ PENA</t>
  </si>
  <si>
    <t>YOBANA BLANCO SIERRA</t>
  </si>
  <si>
    <t>ERNESTO JOSE SUAREZ</t>
  </si>
  <si>
    <t>LEIDY CAROLINA HERNANDEZ PATIÑO</t>
  </si>
  <si>
    <t>JUAN ALEJANDRO JIMENEZ</t>
  </si>
  <si>
    <t>FERNANDO TORRES FONSECA</t>
  </si>
  <si>
    <t>JENIFER PERDOMO</t>
  </si>
  <si>
    <t>MAGDA LORENA MENDOZA DELGADO</t>
  </si>
  <si>
    <t>JUAN STIVEN ESCOBAR HERRERA</t>
  </si>
  <si>
    <t>JOSE ANTONIO CORREA JARAMILLO</t>
  </si>
  <si>
    <t>MERCEDES JANETH SIERRA FORERO</t>
  </si>
  <si>
    <t>AGAPITO GARZON HERNANDEZ</t>
  </si>
  <si>
    <t>LIBARDO SALAZAR LEON</t>
  </si>
  <si>
    <t>ERIKA MAGALI RODRIGUEZ ALVAREZ</t>
  </si>
  <si>
    <t>SHEILA MARGARITA ARNEDO CARDONA</t>
  </si>
  <si>
    <t>ANA CECILIA CRUZ VIDAL</t>
  </si>
  <si>
    <t>ODILIA FERNANDA CORPAS CASTRO</t>
  </si>
  <si>
    <t>EULER RAFAEL DIAZ TORRES</t>
  </si>
  <si>
    <t>JAIRO APARICIO RUIZ</t>
  </si>
  <si>
    <t>JOSE ARISTOBULO PARRADO CRUZ</t>
  </si>
  <si>
    <t>MIGUEL GUEVARA</t>
  </si>
  <si>
    <t>PEDRO ALFONSO PAEZ PUENTES</t>
  </si>
  <si>
    <t>DAYANA DEL CARMEN PEREZ GONZALEZ</t>
  </si>
  <si>
    <t>JHOAN FELIPE MOSQUERA PALACIO</t>
  </si>
  <si>
    <t>LUZ STELLA TORRES RAMOS</t>
  </si>
  <si>
    <t>JEFERSON GUEVARA RIVERA</t>
  </si>
  <si>
    <t>ARVEY GALEANO MARTINEZ</t>
  </si>
  <si>
    <t>LEIDY JOANA DAVILA LOAIZA</t>
  </si>
  <si>
    <t>EDGAR AUGUSTO GRISALES LOPEZ</t>
  </si>
  <si>
    <t>MAGDA YANETH VEGA PINEDA</t>
  </si>
  <si>
    <t>DIONICIO OCHOA DURAN</t>
  </si>
  <si>
    <t>MARIA JOSE CARDONA RIVERA</t>
  </si>
  <si>
    <t>LEONARDO DE LA HOZ DONADO</t>
  </si>
  <si>
    <t>ALBEIRO ANTONIO VALENCIA JARAMILLO</t>
  </si>
  <si>
    <t>FLOR DE LIZ MOLANO GONZALEZ</t>
  </si>
  <si>
    <t>JUAN PABLO MELO ZAPATA</t>
  </si>
  <si>
    <t>JAVIER CALA PADILLA</t>
  </si>
  <si>
    <t>HEMEL ANTONIO QUINTERO TRUJILLO</t>
  </si>
  <si>
    <t>ADRIANA MARCELA ORTIZ GONZALEZ</t>
  </si>
  <si>
    <t>YANID QUINTERO LOZANO</t>
  </si>
  <si>
    <t>BUENAVENTURA SUAREZ PANCHE</t>
  </si>
  <si>
    <t>SANDRA MILENA LAZARO MALDONADO</t>
  </si>
  <si>
    <t>JESSIKA JOHANNA ARENGAS SANTIAGO</t>
  </si>
  <si>
    <t>LUZ DARY RIOS ROJAS</t>
  </si>
  <si>
    <t>PEDRO ANTONIO  MONTEJO  QUINTERO</t>
  </si>
  <si>
    <t>COSTANZA FUENTES SOLANO</t>
  </si>
  <si>
    <t>MARYLUZ VESGA MONSALVE</t>
  </si>
  <si>
    <t>MARTHA MANTILLA 407 BUCARAMANGA</t>
  </si>
  <si>
    <t>GRUPO EMPRESARIAL HALLAR SAS</t>
  </si>
  <si>
    <t>JOSE MANUEL CASTELLANOS FUENTES</t>
  </si>
  <si>
    <t>ELIZABETH CUBEROS ARENAS</t>
  </si>
  <si>
    <t>ALICIA CELIS DE JIMENEZ</t>
  </si>
  <si>
    <t>CARMENZA JULIA FONSECA LEMUS</t>
  </si>
  <si>
    <t>CAROLINA SANCHEZ MENDOZA</t>
  </si>
  <si>
    <t>SANDRA PATRICIA ZAPATA JARAMILLO</t>
  </si>
  <si>
    <t>EUGENIA MARIA DE LOURDES</t>
  </si>
  <si>
    <t>GREASSE VIVIANA BAQUERO ROJAS</t>
  </si>
  <si>
    <t>ANA  MILENA MEJIAS</t>
  </si>
  <si>
    <t>YAZMIN ANDREA VASQUEZ TAVERA</t>
  </si>
  <si>
    <t>ANGEL JOSE SIERRA JEREZ</t>
  </si>
  <si>
    <t>MARTHA CECILIA PEREZ MENDIVELSO</t>
  </si>
  <si>
    <t>SEBASTIAN QUINTERO MARTINEZ</t>
  </si>
  <si>
    <t>LEIDY VALENTINA GARCIA CARRILLO</t>
  </si>
  <si>
    <t>EGNA LISETH RAMIREZ GARCIA</t>
  </si>
  <si>
    <t>SANDRA MILENA ESTRADA RUIZ</t>
  </si>
  <si>
    <t>INGRID ASTRID JIMENEZ MANRIQUE</t>
  </si>
  <si>
    <t>MARIA TERESA GARCIA</t>
  </si>
  <si>
    <t>ALEXANDER AGUDELO RIVERA</t>
  </si>
  <si>
    <t>LUZ BEATRIZ CASTAÑO PATIÑO</t>
  </si>
  <si>
    <t>DIANA CAROLINA HERNANDEZ ROMERO</t>
  </si>
  <si>
    <t>ANDRES CAMILO GARCIA QUEVEDO</t>
  </si>
  <si>
    <t>YINA CAROLINA ROJAS PATIÑO</t>
  </si>
  <si>
    <t>HENRRY JOEL ESPINEL</t>
  </si>
  <si>
    <t>FERNANDO ANDRES VEGA MARTINEZ</t>
  </si>
  <si>
    <t>ARACELLY RUEDA MENESES</t>
  </si>
  <si>
    <t>NELSON RAUL MUÑOZ SALDARRIAGA</t>
  </si>
  <si>
    <t>ADELA GONZALEZ LONDOÑO</t>
  </si>
  <si>
    <t>2025-11-05 12:12:50</t>
  </si>
  <si>
    <t>LUZ STELLA URIBE ORTIZ</t>
  </si>
  <si>
    <t>2025-11-05 12:25:33</t>
  </si>
  <si>
    <t>YESIR CARRASCAL MONTEJO</t>
  </si>
  <si>
    <t>2025-11-05 12:35:29</t>
  </si>
  <si>
    <t>JOBANY DE JESUS ROA MARTINEZ</t>
  </si>
  <si>
    <t>2025-11-05 13:04:05</t>
  </si>
  <si>
    <t>WILDER MARTINEZ MARTINEZ</t>
  </si>
  <si>
    <t>2025-11-05 13:17:51</t>
  </si>
  <si>
    <t>ROBERTO ENRIQUE PACHECO BARROS</t>
  </si>
  <si>
    <t>2025-11-05 13:21:11</t>
  </si>
  <si>
    <t>LEONILDE CARRILLO PARRA</t>
  </si>
  <si>
    <t>2025-11-05 13:27:57</t>
  </si>
  <si>
    <t>ANDRES JULIAN IDARRAGA SALAZAR</t>
  </si>
  <si>
    <t>2025-11-05 13:29:16</t>
  </si>
  <si>
    <t>MARIA JULIA ANGEL DIEZ</t>
  </si>
  <si>
    <t>2025-11-05 13:31:08</t>
  </si>
  <si>
    <t>SVETLANA MARIA GONZALEZ DIAZ</t>
  </si>
  <si>
    <t>2025-11-05 13:33:06</t>
  </si>
  <si>
    <t>YADIRA DURAN LOPEZ</t>
  </si>
  <si>
    <t>2025-11-05 13:34:13</t>
  </si>
  <si>
    <t>DORIS AMPARO BURITICA DAZA</t>
  </si>
  <si>
    <t>2025-11-05 13:35:30</t>
  </si>
  <si>
    <t>JOHAN ANDRES CEBALLOS</t>
  </si>
  <si>
    <t>2025-11-05 13:37:34</t>
  </si>
  <si>
    <t>LUISANTONIO DEJESUS MORALES ZAPATA</t>
  </si>
  <si>
    <t>2025-11-05 13:49:26</t>
  </si>
  <si>
    <t>YESICA KATHERINE GOMEZ GOMEZ</t>
  </si>
  <si>
    <t>2025-11-05 13:54:45</t>
  </si>
  <si>
    <t>YEISON NAHIN ARIAS PINEDA</t>
  </si>
  <si>
    <t>2025-11-05 14:02:23</t>
  </si>
  <si>
    <t>GABRIEL DE JESUS GOMEZ VELILLA</t>
  </si>
  <si>
    <t>2025-11-05 14:05:51</t>
  </si>
  <si>
    <t>LAURA YOHANA CASTAÑO MUÑOZ</t>
  </si>
  <si>
    <t>2025-11-05 14:11:57</t>
  </si>
  <si>
    <t>CARLOS ALBERTO IBAÑEZ MONTES</t>
  </si>
  <si>
    <t>2025-11-05 14:12:29</t>
  </si>
  <si>
    <t>PEDRO TINJACA RODRIGUEZ</t>
  </si>
  <si>
    <t>2025-11-05 14:13:23</t>
  </si>
  <si>
    <t>NANCY STELLA VALENCIA OSPINA</t>
  </si>
  <si>
    <t>2025-11-05 14:15:43</t>
  </si>
  <si>
    <t>MARIA CORNELIA FUENTES HERNANDEZ</t>
  </si>
  <si>
    <t>2025-11-05 14:17:21</t>
  </si>
  <si>
    <t>CARMEN CECILIA MADERA MORALES</t>
  </si>
  <si>
    <t>2025-11-05 14:19:06</t>
  </si>
  <si>
    <t>MIRYAM JUSEPH ROJAS CASAS</t>
  </si>
  <si>
    <t>2025-11-05 14:21:09</t>
  </si>
  <si>
    <t>MARISOL PINZON PINZON</t>
  </si>
  <si>
    <t>2025-11-05 14:24:37</t>
  </si>
  <si>
    <t>MARLON YESID TABORDA LOAIZA</t>
  </si>
  <si>
    <t>2025-11-05 14:26:33</t>
  </si>
  <si>
    <t>BAYRON FERNEY PORRAS VARGAS</t>
  </si>
  <si>
    <t>2025-11-05 14:26:38</t>
  </si>
  <si>
    <t>MARTHA CECILIA ALBARRACIN JAIMES</t>
  </si>
  <si>
    <t>2025-11-05 14:29:32</t>
  </si>
  <si>
    <t>ALVARO ALONSO HIDALGO GOEZ</t>
  </si>
  <si>
    <t>2025-11-05 14:30:46</t>
  </si>
  <si>
    <t>ESTHER VILLALOBOS GARCIA</t>
  </si>
  <si>
    <t>2025-11-05 14:31:33</t>
  </si>
  <si>
    <t>RAMIRO ELIAS BEDOYA BETANCUR</t>
  </si>
  <si>
    <t>2025-11-05 14:33:29</t>
  </si>
  <si>
    <t>JOSE RUBEN GIRALDO RAMIREZ</t>
  </si>
  <si>
    <t>2025-11-05 14:33:36</t>
  </si>
  <si>
    <t>ELVIA LOZANO ASTUDILLO</t>
  </si>
  <si>
    <t>2025-11-05 14:33:45</t>
  </si>
  <si>
    <t>SANDRA PATRICIA DIAZ SANCHEZ</t>
  </si>
  <si>
    <t>2025-11-05 14:37:44</t>
  </si>
  <si>
    <t>JAVIER MAURICIO CARRILLO BLANCO</t>
  </si>
  <si>
    <t>2025-11-05 14:39:59</t>
  </si>
  <si>
    <t>STELLA MARIA MARULANDA OCAMPO</t>
  </si>
  <si>
    <t>2025-11-05 14:43:10</t>
  </si>
  <si>
    <t>MARTHA LUCIA PARRA NUÑEZ</t>
  </si>
  <si>
    <t>2025-11-05 14:44:01</t>
  </si>
  <si>
    <t>GRACIELA BENAVIDES GONZALEZ</t>
  </si>
  <si>
    <t>2025-11-05 14:45:20</t>
  </si>
  <si>
    <t>2025-11-05 14:45:57</t>
  </si>
  <si>
    <t>LUZ MERY SANCHEZ COBO</t>
  </si>
  <si>
    <t>2025-11-05 14:46:33</t>
  </si>
  <si>
    <t>HEIDY JOHANNA GOMEZ PAEZ</t>
  </si>
  <si>
    <t>2025-11-05 14:47:48</t>
  </si>
  <si>
    <t>URIEL JOSE GARNICA GUZMAN</t>
  </si>
  <si>
    <t>2025-11-05 14:48:01</t>
  </si>
  <si>
    <t>VICTOR SAMUEL RAMIREZ ATEHORTUA</t>
  </si>
  <si>
    <t>2025-11-05 14:48:21</t>
  </si>
  <si>
    <t>EDWIN ALEXANDER RUIZ ROMERO</t>
  </si>
  <si>
    <t>IVONNE RAMIREZ 415 BUCARAMANGA</t>
  </si>
  <si>
    <t>2025-11-05 14:48:40</t>
  </si>
  <si>
    <t>OSCAR DE JESUS GOMEZ GOMEZ</t>
  </si>
  <si>
    <t>2025-11-05 14:49:20</t>
  </si>
  <si>
    <t>YADIRA DEL PILAR OLIVERO FUENMAYOR</t>
  </si>
  <si>
    <t>2025-11-05 14:50:34</t>
  </si>
  <si>
    <t>PABLO SANCHEZ BALLESTEROS</t>
  </si>
  <si>
    <t>2025-11-05 15:01:34</t>
  </si>
  <si>
    <t>JESSICA JAUREGUI CORTES</t>
  </si>
  <si>
    <t>2025-11-05 15:03:05</t>
  </si>
  <si>
    <t>LUDY ESPERANZA VELASQUEZ MORANTES</t>
  </si>
  <si>
    <t>2025-11-05 15:05:41</t>
  </si>
  <si>
    <t>JOSE ANTONIO RODRIGUEZ MALAGON</t>
  </si>
  <si>
    <t>2025-11-05 15:07:55</t>
  </si>
  <si>
    <t>DORA CRISTINA ZAPATA YEPEZ</t>
  </si>
  <si>
    <t>2025-11-05 15:10:21</t>
  </si>
  <si>
    <t>FABIAN ENRIQUE ORJUELA ROBLES</t>
  </si>
  <si>
    <t>2025-11-05 15:13:40</t>
  </si>
  <si>
    <t>YESIL EUGENIA SEGURA MENDOZA</t>
  </si>
  <si>
    <t>2025-11-05 15:14:09</t>
  </si>
  <si>
    <t>SANDRA MILENA SANCHEZ BELTRAN</t>
  </si>
  <si>
    <t>2025-11-05 15:16:14</t>
  </si>
  <si>
    <t>SANDRA PATRICIA LOZANO CRUZ</t>
  </si>
  <si>
    <t>2025-11-05 15:16:23</t>
  </si>
  <si>
    <t>SERGIO DAVID MENDEZ REYES</t>
  </si>
  <si>
    <t>2025-11-05 15:17:36</t>
  </si>
  <si>
    <t>JOSE LUIS MARTINEZ MORA</t>
  </si>
  <si>
    <t>2025-11-05 15:18:26</t>
  </si>
  <si>
    <t>PABLO EMILIO VALENCIA GIRALDO</t>
  </si>
  <si>
    <t>2025-11-05 15:19:39</t>
  </si>
  <si>
    <t>TULIA ARACELI LEMUS VALDOVINO</t>
  </si>
  <si>
    <t>2025-11-05 15:21:26</t>
  </si>
  <si>
    <t>ROSALBA ALBORNOZ CERON</t>
  </si>
  <si>
    <t>2025-11-05 15:22:04</t>
  </si>
  <si>
    <t>GERMAN ALFREDO MONTAÑEZ PIÑEROS</t>
  </si>
  <si>
    <t>2025-11-05 15:22:35</t>
  </si>
  <si>
    <t>DIOSEL SALAS VARGAS</t>
  </si>
  <si>
    <t>2025-11-05 15:24:14</t>
  </si>
  <si>
    <t>ARLEY CARDENAS CARMONA</t>
  </si>
  <si>
    <t>2025-11-05 15:29:09</t>
  </si>
  <si>
    <t>JORGE BOTELLO OSORIO</t>
  </si>
  <si>
    <t>2025-11-05 15:29:24</t>
  </si>
  <si>
    <t>NEIDER ALEXANDER SANCHEZ FRANCO</t>
  </si>
  <si>
    <t>2025-11-05 15:30:35</t>
  </si>
  <si>
    <t>LUIS ALBERTO TAVERA</t>
  </si>
  <si>
    <t>2025-11-05 15:30:57</t>
  </si>
  <si>
    <t>ARTE Y PAPEL MC SAS</t>
  </si>
  <si>
    <t>2025-11-05 15:31:14</t>
  </si>
  <si>
    <t>YULIANA CARDONA BASTIDAS</t>
  </si>
  <si>
    <t>2025-11-05 15:34:18</t>
  </si>
  <si>
    <t>EVELYN MARINA GUZMAN HERNANDEZ</t>
  </si>
  <si>
    <t>2025-11-05 15:35:15</t>
  </si>
  <si>
    <t>ANGEL ANTONIO LOZANO RAMIREZ</t>
  </si>
  <si>
    <t>2025-11-05 15:36:06</t>
  </si>
  <si>
    <t>FRANCILIANA GOMEZ GARCIA</t>
  </si>
  <si>
    <t>2025-11-05 15:39:44</t>
  </si>
  <si>
    <t>MARIA BELEN SANCHEZ TORRES</t>
  </si>
  <si>
    <t>2025-11-05 15:42:20</t>
  </si>
  <si>
    <t>DONALDO PUERTA CASTILLO</t>
  </si>
  <si>
    <t>2025-11-05 15:44:24</t>
  </si>
  <si>
    <t>PEDRO EUGENIO LOPEZ GARCIA</t>
  </si>
  <si>
    <t>2025-11-05 15:47:00</t>
  </si>
  <si>
    <t>FREDY ARNULFO MARTINEZ GONZALEZ</t>
  </si>
  <si>
    <t>2025-11-05 15:49:38</t>
  </si>
  <si>
    <t>LIDA ANDREA JIMENEZ BARBOSA</t>
  </si>
  <si>
    <t>2025-11-05 15:49:44</t>
  </si>
  <si>
    <t>ANGIE PAOLA BELTRAN MOLINA</t>
  </si>
  <si>
    <t>2025-11-05 15:54:23</t>
  </si>
  <si>
    <t>AUTOSERVICIO R Y Z SAS</t>
  </si>
  <si>
    <t>2025-11-05 15:55:05</t>
  </si>
  <si>
    <t>ANA OLIVA VILLARRAGA GARCIA</t>
  </si>
  <si>
    <t>BEATRIZ ELENA QUINTERO</t>
  </si>
  <si>
    <t>2025-11-05 16:00:21</t>
  </si>
  <si>
    <t>KATHERINE ALEXANDRA RODRIGUEZ GARCIA</t>
  </si>
  <si>
    <t>2025-11-05 16:03:17</t>
  </si>
  <si>
    <t>ANGELA PATRICIA CERON RINCON</t>
  </si>
  <si>
    <t>2025-11-05 16:14:38</t>
  </si>
  <si>
    <t>MARLYEN NAZARETH PADIERNA ARROYAVE</t>
  </si>
  <si>
    <t>2025-11-05 16:15:19</t>
  </si>
  <si>
    <t>SONIA YANETH GOMEZ SALAZAR</t>
  </si>
  <si>
    <t>2025-11-05 16:15:53</t>
  </si>
  <si>
    <t>EDITH QUINTERO BUCURU</t>
  </si>
  <si>
    <t>2025-11-05 16:16:26</t>
  </si>
  <si>
    <t>ARLEY MAURICIO SANCHEZ TOBON</t>
  </si>
  <si>
    <t>2025-11-05 16:18:24</t>
  </si>
  <si>
    <t>MYRIAM SOSA AYALA </t>
  </si>
  <si>
    <t>2025-11-05 16:18:28</t>
  </si>
  <si>
    <t>ANA MIRSA CASTILLO</t>
  </si>
  <si>
    <t>2025-11-05 16:20:20</t>
  </si>
  <si>
    <t>SAUL ALEXANDER RODRIGUEZ BUENAHORA</t>
  </si>
  <si>
    <t>2025-11-05 16:25:21</t>
  </si>
  <si>
    <t>ANLLY JULIETH TORRES CASTANEDA</t>
  </si>
  <si>
    <t>2025-11-05 16:28:02</t>
  </si>
  <si>
    <t>NANCY JOHANNA ADARME JAIMES</t>
  </si>
  <si>
    <t>2025-11-05 16:33:25</t>
  </si>
  <si>
    <t>GEIDY YULIANA JIMENEZ VARGAS</t>
  </si>
  <si>
    <t>2025-11-05 16:35:47</t>
  </si>
  <si>
    <t>MARLENY SANDOVAL PINZON</t>
  </si>
  <si>
    <t>2025-11-05 16:37:05</t>
  </si>
  <si>
    <t>ALBA IRENE MONTES ARISTIZABAL</t>
  </si>
  <si>
    <t>2025-11-05 16:37:24</t>
  </si>
  <si>
    <t>YOLANDA RINCON</t>
  </si>
  <si>
    <t>2025-11-05 16:38:03</t>
  </si>
  <si>
    <t>LUIS MARIA SALCEDO PARRADO</t>
  </si>
  <si>
    <t>2025-11-05 16:44:28</t>
  </si>
  <si>
    <t>ANGELA ROSA MONTALVO AVILES</t>
  </si>
  <si>
    <t>2025-11-05 16:44:33</t>
  </si>
  <si>
    <t>JOHN FERNANDO CASTRO CELIS</t>
  </si>
  <si>
    <t>2025-11-05 16:45:35</t>
  </si>
  <si>
    <t>WILSON GERMAN CERQUERA OSPINA</t>
  </si>
  <si>
    <t>2025-11-05 16:47:29</t>
  </si>
  <si>
    <t>CESAR RICARDO CRUZ BELTRAN</t>
  </si>
  <si>
    <t>2025-11-05 16:50:12</t>
  </si>
  <si>
    <t>2025-11-05 16:50:50</t>
  </si>
  <si>
    <t>JOSE GUILLERMO PARRAGA VARGAS</t>
  </si>
  <si>
    <t>2025-11-05 16:50:55</t>
  </si>
  <si>
    <t>OSCAR JAVIER CASTILLA AVENDANO</t>
  </si>
  <si>
    <t>2025-11-05 16:51:42</t>
  </si>
  <si>
    <t>GUILLERMO CACERES ARGUELLO</t>
  </si>
  <si>
    <t>2025-11-05 16:51:49</t>
  </si>
  <si>
    <t>JOSE OLIVO VARGAS BUITRAGO</t>
  </si>
  <si>
    <t>ANGELA MARIA POSADA RUIZ</t>
  </si>
  <si>
    <t>2025-11-05 16:52:06</t>
  </si>
  <si>
    <t>JOHN FREDY CARDONA CASTRO</t>
  </si>
  <si>
    <t>2025-11-05 16:52:50</t>
  </si>
  <si>
    <t>CARLOS JAIR GOYENECHE NIETO</t>
  </si>
  <si>
    <t>2025-11-05 16:53:47</t>
  </si>
  <si>
    <t>ALVARO DE JESUS JIMENEZ GOMEZ</t>
  </si>
  <si>
    <t>2025-11-05 16:53:57</t>
  </si>
  <si>
    <t>LENIS JOHONA CERVANTES LEON</t>
  </si>
  <si>
    <t>2025-11-05 16:56:21</t>
  </si>
  <si>
    <t>JONATHAN MICHAEL GONZALEZ PACHON</t>
  </si>
  <si>
    <t>2025-11-05 16:58:49</t>
  </si>
  <si>
    <t>BAUDILIO ESPITIA ANGEL</t>
  </si>
  <si>
    <t>2025-11-05 16:59:01</t>
  </si>
  <si>
    <t>MAURICIO LOPEZ SANCHEZ</t>
  </si>
  <si>
    <t>2025-11-05 16:59:28</t>
  </si>
  <si>
    <t>DIANA  MILENA ORTIZ</t>
  </si>
  <si>
    <t>2025-11-05 16:59:35</t>
  </si>
  <si>
    <t>DONALDO MENDEZ CELIS</t>
  </si>
  <si>
    <t>2025-11-05 17:00:40</t>
  </si>
  <si>
    <t>LEYDY CONSUELO MARTINEZ PEREZ</t>
  </si>
  <si>
    <t>2025-11-05 17:02:49</t>
  </si>
  <si>
    <t>WILMAR DE JESUS CANAS CARDONA</t>
  </si>
  <si>
    <t>2025-11-05 17:03:08</t>
  </si>
  <si>
    <t>MIRIAM ESTELA PRIETO GARZON</t>
  </si>
  <si>
    <t>2025-11-05 17:04:37</t>
  </si>
  <si>
    <t>KATHERIN VANESSA ARIZA PEREZ</t>
  </si>
  <si>
    <t>2025-11-05 17:05:45</t>
  </si>
  <si>
    <t>JAIRO MONASTOQUE GARCIA</t>
  </si>
  <si>
    <t>2025-11-05 17:05:55</t>
  </si>
  <si>
    <t>CAMILO ANDRES RINCON MORENO</t>
  </si>
  <si>
    <t>2025-11-05 17:06:02</t>
  </si>
  <si>
    <t>GLORIA AMPARO QUINTERO AROCA</t>
  </si>
  <si>
    <t>2025-11-05 17:06:38</t>
  </si>
  <si>
    <t>LUIS ALEJANDRO TORRES CEPEDA</t>
  </si>
  <si>
    <t>2025-11-05 17:08:01</t>
  </si>
  <si>
    <t>LINA MARCELA MARROQUIN DUCUARA</t>
  </si>
  <si>
    <t>2025-11-05 17:11:27</t>
  </si>
  <si>
    <t>JUAN CARLOS RUIZ OCAMPO</t>
  </si>
  <si>
    <t>2025-11-05 17:11:34</t>
  </si>
  <si>
    <t>HILDA MARY VARGAS ROJAS</t>
  </si>
  <si>
    <t>2025-11-05 17:11:48</t>
  </si>
  <si>
    <t>LIZETH PAOLA MORALES DIAZ</t>
  </si>
  <si>
    <t>2025-11-05 17:12:24</t>
  </si>
  <si>
    <t>NICOL DAYANA SANABRIA SALCEDO</t>
  </si>
  <si>
    <t>2025-11-05 17:14:11</t>
  </si>
  <si>
    <t>NANCY GOMEZ CASTRO</t>
  </si>
  <si>
    <t>2025-11-05 17:15:25</t>
  </si>
  <si>
    <t>GONZALO GOMEZ PRADA</t>
  </si>
  <si>
    <t>2025-11-05 17:18:19</t>
  </si>
  <si>
    <t>MARTHA CECILIA CAPERA</t>
  </si>
  <si>
    <t>2025-11-05 17:19:30</t>
  </si>
  <si>
    <t>DANILO VARGAS BARRERA</t>
  </si>
  <si>
    <t>2025-11-05 17:20:13</t>
  </si>
  <si>
    <t>ERNESTO CACERES FLOREZ</t>
  </si>
  <si>
    <t>2025-11-05 17:23:50</t>
  </si>
  <si>
    <t>ROBINSON CAICEDO</t>
  </si>
  <si>
    <t>2025-11-05 17:24:26</t>
  </si>
  <si>
    <t>ESPERANZA LUCIA ESPITIA RODRIGUEZ</t>
  </si>
  <si>
    <t>2025-11-05 17:25:05</t>
  </si>
  <si>
    <t>LAURA JOHANA ATEHORTUA CORREA</t>
  </si>
  <si>
    <t>2025-11-05 17:27:48</t>
  </si>
  <si>
    <t>LEIDY JULIETH SERNA YEPES</t>
  </si>
  <si>
    <t>2025-11-05 17:28:58</t>
  </si>
  <si>
    <t>OLGA LUCIA ESCOBAR BERMUDEZ</t>
  </si>
  <si>
    <t>2025-11-05 17:29:33</t>
  </si>
  <si>
    <t>ANGIE LORENA MUÑOZ BUITRAGO</t>
  </si>
  <si>
    <t>2025-11-05 17:30:27</t>
  </si>
  <si>
    <t>MARIA FERNANDA DE LA HOZ TORRADO</t>
  </si>
  <si>
    <t>2025-11-05 17:31:38</t>
  </si>
  <si>
    <t>LEONOR AMAYA SANTOS</t>
  </si>
  <si>
    <t>2025-11-05 17:32:14</t>
  </si>
  <si>
    <t>CARLOS EDUARD SANCHEZ PEDRAZA</t>
  </si>
  <si>
    <t>2025-11-05 17:32:44</t>
  </si>
  <si>
    <t>LEYDI LORENA BOHORQUEZ RIOS</t>
  </si>
  <si>
    <t>2025-11-05 17:35:50</t>
  </si>
  <si>
    <t>MARIA EUGENIA CRUZ</t>
  </si>
  <si>
    <t>2025-11-05 17:35:57</t>
  </si>
  <si>
    <t>LUIS ORLANDO SERRANO LUENGAS</t>
  </si>
  <si>
    <t>2025-11-05 17:38:04</t>
  </si>
  <si>
    <t>LUZ DARY SILVA INSIGNARES</t>
  </si>
  <si>
    <t>2025-11-05 17:40:35</t>
  </si>
  <si>
    <t>JOSE HUMBERTO ZULUAGA DUQUE</t>
  </si>
  <si>
    <t>2025-11-05 17:42:23</t>
  </si>
  <si>
    <t>OMAR DE JESUS SUAREZ RAMIREZ</t>
  </si>
  <si>
    <t>2025-11-05 17:43:24</t>
  </si>
  <si>
    <t>MICHAEL ADRIAN QUIÑONES ROMERO</t>
  </si>
  <si>
    <t>2025-11-05 17:45:19</t>
  </si>
  <si>
    <t>JUAN GABRIEL URBINA RIVERA</t>
  </si>
  <si>
    <t>2025-11-05 17:45:52</t>
  </si>
  <si>
    <t>RAFAEL ANDRES REYES TRIANA</t>
  </si>
  <si>
    <t>2025-11-05 17:50:21</t>
  </si>
  <si>
    <t>JAIME JESUS BENITEZ NIEBLES</t>
  </si>
  <si>
    <t>2025-11-05 17:53:10</t>
  </si>
  <si>
    <t>GILDARDO DE JESUS GARCIA GUIRALES</t>
  </si>
  <si>
    <t>2025-11-05 17:57:31</t>
  </si>
  <si>
    <t>YESENIA ASTRID HERRERA SAENZ</t>
  </si>
  <si>
    <t>2025-11-05 17:58:31</t>
  </si>
  <si>
    <t>WILLIAM ENRIQUE NIETO CHINGATE</t>
  </si>
  <si>
    <t>2025-11-05 17:58:45</t>
  </si>
  <si>
    <t>YORDY ANGEL GAMBA CARVAJAL</t>
  </si>
  <si>
    <t>2025-11-05 17:59:19</t>
  </si>
  <si>
    <t>ELIZABET PEDROZA ASCANIO</t>
  </si>
  <si>
    <t>2025-11-05 17:59:29</t>
  </si>
  <si>
    <t>2025-11-05 17:59:38</t>
  </si>
  <si>
    <t>ROMELIA BERNAL CARDENAS</t>
  </si>
  <si>
    <t>2025-11-05 18:01:44</t>
  </si>
  <si>
    <t>SIERVO JESUS MORATO ORTIZ</t>
  </si>
  <si>
    <t>2025-11-05 18:02:30</t>
  </si>
  <si>
    <t>DOMINGO RICO COLMENARES</t>
  </si>
  <si>
    <t>2025-11-05 18:02:53</t>
  </si>
  <si>
    <t>MARIA CAMILA MONROY MUÑOZ</t>
  </si>
  <si>
    <t>2025-11-05 18:12:02</t>
  </si>
  <si>
    <t>AYDEE GONZALEZ GARCIA</t>
  </si>
  <si>
    <t>2025-11-05 18:13:14</t>
  </si>
  <si>
    <t>ERIKA YULIETH SIERRA HERNANDEZ</t>
  </si>
  <si>
    <t>2025-11-05 18:13:16</t>
  </si>
  <si>
    <t>GLORIA ISABEL ROLDAN CAMPOS</t>
  </si>
  <si>
    <t>2025-11-05 18:13:45</t>
  </si>
  <si>
    <t>YAZMIN VELANDIA JIMENEZ</t>
  </si>
  <si>
    <t>2025-11-05 18:16:18</t>
  </si>
  <si>
    <t>JAIRO PINEDA</t>
  </si>
  <si>
    <t>2025-11-05 18:17:27</t>
  </si>
  <si>
    <t>LEUMAN LEAL QUINTERO</t>
  </si>
  <si>
    <t>2025-11-05 18:19:15</t>
  </si>
  <si>
    <t>MAGNOLIA MORALES SERNA</t>
  </si>
  <si>
    <t>2025-11-05 18:19:36</t>
  </si>
  <si>
    <t>MARTA ROSA RODRIGUEZ LONDOÑO</t>
  </si>
  <si>
    <t>2025-11-05 18:20:32</t>
  </si>
  <si>
    <t>DIEGO ALEJANDRO BERNAL ACERO</t>
  </si>
  <si>
    <t>2025-11-05 18:22:37</t>
  </si>
  <si>
    <t>JADER GARCIA PATIÑO</t>
  </si>
  <si>
    <t>2025-11-05 18:24:47</t>
  </si>
  <si>
    <t>DISNEY JOHANA ALVAREZ MAZO</t>
  </si>
  <si>
    <t>2025-11-05 18:25:55</t>
  </si>
  <si>
    <t>MARIA DEL CARMEN MEJIA MEJIA</t>
  </si>
  <si>
    <t>2025-11-05 18:27:18</t>
  </si>
  <si>
    <t>MARTHA PIEDAD ZULUAGA</t>
  </si>
  <si>
    <t>2025-11-05 18:28:22</t>
  </si>
  <si>
    <t>IGNACIO DE JESUS  VARELAS</t>
  </si>
  <si>
    <t>2025-11-05 18:29:26</t>
  </si>
  <si>
    <t>ANGEL MARIA MANCO CORREA</t>
  </si>
  <si>
    <t>2025-11-05 18:31:25</t>
  </si>
  <si>
    <t>EDGAR DE JESUS ALZATE CARDONA</t>
  </si>
  <si>
    <t>2025-11-05 18:35:34</t>
  </si>
  <si>
    <t>PEDRO MARIA DIAZ SOSA</t>
  </si>
  <si>
    <t>2025-11-05 18:35:42</t>
  </si>
  <si>
    <t>WIILIAM ANDRES GOMEZ VILLALOBOS</t>
  </si>
  <si>
    <t>2025-11-05 18:40:17</t>
  </si>
  <si>
    <t>DORIS INELDA HERNANDEZ VEGA</t>
  </si>
  <si>
    <t>2025-11-05 18:40:42</t>
  </si>
  <si>
    <t>HARVIN GERMAN SANBOGAL CALDERON</t>
  </si>
  <si>
    <t>2025-11-05 18:41:12</t>
  </si>
  <si>
    <t>GUILLERMO VIVAS VARGAS</t>
  </si>
  <si>
    <t>2025-11-05 18:42:41</t>
  </si>
  <si>
    <t>2025-11-05 18:43:39</t>
  </si>
  <si>
    <t>YENIFER BEDOYA PINEDA</t>
  </si>
  <si>
    <t>2025-11-05 18:43:49</t>
  </si>
  <si>
    <t>PASCUAL DE JESUS RIOS FRANCO</t>
  </si>
  <si>
    <t>2025-11-05 18:45:25</t>
  </si>
  <si>
    <t>EDILBERTO BOLIVAR OCHOA</t>
  </si>
  <si>
    <t>2025-11-05 18:49:41</t>
  </si>
  <si>
    <t>MARTA ISABEL DUQUE MORALES</t>
  </si>
  <si>
    <t>2025-11-05 18:50:50</t>
  </si>
  <si>
    <t>YOLANDA MOLANO ROJAS</t>
  </si>
  <si>
    <t>2025-11-05 18:54:24</t>
  </si>
  <si>
    <t>DANNA LUCIA VILLADIEGO CHAMORRO</t>
  </si>
  <si>
    <t>2025-11-05 18:55:05</t>
  </si>
  <si>
    <t>KELIS JUDITH PETRO VILLAR</t>
  </si>
  <si>
    <t>2025-11-05 18:55:38</t>
  </si>
  <si>
    <t>MARTHA CECILIA VANEGAS ARISTIZABAL</t>
  </si>
  <si>
    <t>2025-11-05 18:59:28</t>
  </si>
  <si>
    <t>EDILMA LUCIA RUEDA</t>
  </si>
  <si>
    <t>2025-11-05 19:01:00</t>
  </si>
  <si>
    <t>MARTHA JANNETH GARCIA LLANOS</t>
  </si>
  <si>
    <t>2025-11-05 19:01:47</t>
  </si>
  <si>
    <t>JAVIER ENRIQUE ROSALES VARELO</t>
  </si>
  <si>
    <t>2025-11-05 19:03:54</t>
  </si>
  <si>
    <t>KAREN YULIETH CASTRO FIRIGUA</t>
  </si>
  <si>
    <t>2025-11-05 19:10:03</t>
  </si>
  <si>
    <t>LUZ MARINA CASTAÑO BUILES</t>
  </si>
  <si>
    <t>2025-11-05 19:11:58</t>
  </si>
  <si>
    <t>LUZ ANGELA MARTINEZ RODRIGUEZ</t>
  </si>
  <si>
    <t>2025-11-05 19:15:35</t>
  </si>
  <si>
    <t>ANA LUCIA ALDANA DE MONCADA</t>
  </si>
  <si>
    <t>2025-11-05 19:15:40</t>
  </si>
  <si>
    <t>MIRYAM JOHANA VILLEGAS MOLINA</t>
  </si>
  <si>
    <t>2025-11-05 19:17:57</t>
  </si>
  <si>
    <t>HILDER DUVAN ZAPATA GRANADOS</t>
  </si>
  <si>
    <t>2025-11-05 19:20:03</t>
  </si>
  <si>
    <t>MYRIAM ARCHILA BUITRAGO</t>
  </si>
  <si>
    <t>2025-11-05 19:20:18</t>
  </si>
  <si>
    <t>MARIA DELCARMEN RAMIREZ PAYONE</t>
  </si>
  <si>
    <t>2025-11-05 19:20:34</t>
  </si>
  <si>
    <t>MARIA NEISA GARNICA ALDANA</t>
  </si>
  <si>
    <t>2025-11-05 19:22:32</t>
  </si>
  <si>
    <t>GUILLERMO PLATA DURAN</t>
  </si>
  <si>
    <t>2025-11-05 19:23:37</t>
  </si>
  <si>
    <t>JULIETH PAOLA GONZALEZ OLAYA</t>
  </si>
  <si>
    <t>2025-11-05 19:24:05</t>
  </si>
  <si>
    <t>CLAUDIA MARCELA REATIGA HERRERA</t>
  </si>
  <si>
    <t>CLEMENTINA ROA TOVAR</t>
  </si>
  <si>
    <t>2025-11-05 19:25:28</t>
  </si>
  <si>
    <t>2025-11-05 19:26:06</t>
  </si>
  <si>
    <t>CESAR AUGUSTO RICO</t>
  </si>
  <si>
    <t>2025-11-05 19:26:32</t>
  </si>
  <si>
    <t>FABIO LEONARDO CARO APONTE</t>
  </si>
  <si>
    <t>2025-11-05 19:27:06</t>
  </si>
  <si>
    <t>MAYRON ESNEYDER SANCHEZ DIAZ</t>
  </si>
  <si>
    <t>2025-11-05 19:28:18</t>
  </si>
  <si>
    <t>FABIAN URIEL PARRADO JAIMES</t>
  </si>
  <si>
    <t>2025-11-05 19:29:12</t>
  </si>
  <si>
    <t>FERREQUIPOS BOGOTA S.A.S</t>
  </si>
  <si>
    <t>2025-11-05 19:29:18</t>
  </si>
  <si>
    <t>LEONARDO DIAZ RODRIGUEZ</t>
  </si>
  <si>
    <t>2025-11-05 19:31:11</t>
  </si>
  <si>
    <t>YAQUELIN ROA PARRA</t>
  </si>
  <si>
    <t>2025-11-05 19:32:11</t>
  </si>
  <si>
    <t>MARIA NORMA VIUCHE DE PEREZ</t>
  </si>
  <si>
    <t>2025-11-05 19:32:16</t>
  </si>
  <si>
    <t>FRANCISCO ARNOLDO PIEDRAHITA MONTOYA</t>
  </si>
  <si>
    <t>2025-11-05 19:33:22</t>
  </si>
  <si>
    <t>OMAIRA DEL CARMEN MENDOZA GARIZADO</t>
  </si>
  <si>
    <t>2025-11-05 19:33:35</t>
  </si>
  <si>
    <t>OLGA LUCIA PEÑALOZA</t>
  </si>
  <si>
    <t>2025-11-05 19:34:49</t>
  </si>
  <si>
    <t>NELSON ELVER NOVOA RUIZ</t>
  </si>
  <si>
    <t>2025-11-05 19:35:02</t>
  </si>
  <si>
    <t>MARYORY HERNANDEZ OROZCO</t>
  </si>
  <si>
    <t>2025-11-05 19:35:28</t>
  </si>
  <si>
    <t>BRAYAN  ANDRES  MEJIA REYES</t>
  </si>
  <si>
    <t>2025-11-05 19:36:28</t>
  </si>
  <si>
    <t>YENNY VANNESA OLARTE TAPASCO</t>
  </si>
  <si>
    <t>2025-11-05 19:37:49</t>
  </si>
  <si>
    <t>JUAN ESTEBAN ESTEPA LOZANO</t>
  </si>
  <si>
    <t>2025-11-05 19:38:30</t>
  </si>
  <si>
    <t>JUAN RAMON VALENCIA MONTOYA</t>
  </si>
  <si>
    <t>2025-11-05 19:38:40</t>
  </si>
  <si>
    <t>BLANCA ESTRELLA FLOREZ DE ACOSTA</t>
  </si>
  <si>
    <t>2025-11-05 19:38:41</t>
  </si>
  <si>
    <t>NANCY BEATRIZ AREVALO MARTINEZ</t>
  </si>
  <si>
    <t>2025-11-05 19:39:21</t>
  </si>
  <si>
    <t>GLORIA YEDIS MEDINA MONTOYA</t>
  </si>
  <si>
    <t>LEONARDO MANCERA BOLAÑOS 926</t>
  </si>
  <si>
    <t>2025-11-05 19:39:45</t>
  </si>
  <si>
    <t>AMPARO VALENZUELA ALMANZA</t>
  </si>
  <si>
    <t>2025-11-05 19:39:47</t>
  </si>
  <si>
    <t>ELIANA MARCELA ALEMAN CALDERON</t>
  </si>
  <si>
    <t>2025-11-05 19:40:37</t>
  </si>
  <si>
    <t>JEINNER SLEY MARBELLO RUIZ</t>
  </si>
  <si>
    <t>2025-11-05 19:42:46</t>
  </si>
  <si>
    <t>OMAR ALBA LEON</t>
  </si>
  <si>
    <t>2025-11-05 19:44:37</t>
  </si>
  <si>
    <t>LEIDY YALILE BOHORQUEZ ROJAS</t>
  </si>
  <si>
    <t>2025-11-05 19:46:08</t>
  </si>
  <si>
    <t>LUIS FERNANDO MARTINEZ PEREZ</t>
  </si>
  <si>
    <t>2025-11-05 19:46:13</t>
  </si>
  <si>
    <t>FRANCY ELENA MEDINA VALENCIA</t>
  </si>
  <si>
    <t>2025-11-05 19:53:31</t>
  </si>
  <si>
    <t>NINA PAOLA GOMEZ</t>
  </si>
  <si>
    <t>2025-11-05 19:54:22</t>
  </si>
  <si>
    <t>DAMARIS CUCHIMBA</t>
  </si>
  <si>
    <t>2025-11-05 19:54:26</t>
  </si>
  <si>
    <t>BERTHA INES GOMEZ AMAYA</t>
  </si>
  <si>
    <t>2025-11-05 19:55:08</t>
  </si>
  <si>
    <t>NENNFER ELENA PEÑA MONTENEGRO</t>
  </si>
  <si>
    <t>2025-11-05 19:55:46</t>
  </si>
  <si>
    <t>LIZETH YEMITH PAEZ MOSQUERA</t>
  </si>
  <si>
    <t>2025-11-05 19:58:14</t>
  </si>
  <si>
    <t>YENNY KARINA MUR ORDONEZ</t>
  </si>
  <si>
    <t>2025-11-05 19:59:31</t>
  </si>
  <si>
    <t>JAIME RAMIREZ LOPEZ</t>
  </si>
  <si>
    <t>2025-11-05 19:59:45</t>
  </si>
  <si>
    <t>ANA VICTORIA GOMEZ ARIZA</t>
  </si>
  <si>
    <t>2025-11-05 20:01:09</t>
  </si>
  <si>
    <t>WILSON DE JESUS CARDONA OROZCO</t>
  </si>
  <si>
    <t>2025-11-05 20:02:16</t>
  </si>
  <si>
    <t>MARIA GLADYS VARGAS CARVAJAL</t>
  </si>
  <si>
    <t>2025-11-05 20:03:17</t>
  </si>
  <si>
    <t>FABER ADOLFO JIMENEZ JIMENEZ</t>
  </si>
  <si>
    <t>2025-11-05 20:06:17</t>
  </si>
  <si>
    <t>ROSALBA DUARTE CARDENAS</t>
  </si>
  <si>
    <t>2025-11-05 20:06:54</t>
  </si>
  <si>
    <t>MARIA DULCINEA ARIZA DE ALVAREZ</t>
  </si>
  <si>
    <t>2025-11-05 20:07:57</t>
  </si>
  <si>
    <t>2025-11-05 20:09:16</t>
  </si>
  <si>
    <t>SANDRA CAROLINA GIRALDO DUCUARA</t>
  </si>
  <si>
    <t>2025-11-05 20:11:35</t>
  </si>
  <si>
    <t>DIANA PATRICIA BELTRAN GARCIA</t>
  </si>
  <si>
    <t>2025-11-05 20:13:22</t>
  </si>
  <si>
    <t>FRANCY MAYERLY PEÑA CRUZ</t>
  </si>
  <si>
    <t>2025-11-05 20:13:47</t>
  </si>
  <si>
    <t>LUIS EDUARDO QUINTERO ARIZA</t>
  </si>
  <si>
    <t>2025-11-05 20:14:01</t>
  </si>
  <si>
    <t>ILMA CECILIA OTALORA FLOREZ</t>
  </si>
  <si>
    <t>2025-11-05 20:15:01</t>
  </si>
  <si>
    <t>FRANCISCO JAVIER RESTREPO</t>
  </si>
  <si>
    <t>2025-11-05 20:16:06</t>
  </si>
  <si>
    <t>NICOLAS FELIPER ARDILA RAMOS</t>
  </si>
  <si>
    <t>2025-11-05 20:17:00</t>
  </si>
  <si>
    <t>WILMER DE JESUS VALENCIA CARMONA</t>
  </si>
  <si>
    <t>2025-11-05 20:18:59</t>
  </si>
  <si>
    <t>FRANKLIN PEÑATA DORIA</t>
  </si>
  <si>
    <t>2025-11-05 20:22:25</t>
  </si>
  <si>
    <t>MAGLA FERROELECTRICOS SAS</t>
  </si>
  <si>
    <t>2025-11-05 20:27:00</t>
  </si>
  <si>
    <t>VERONICA YULIET RESTREPO PIEDRAHITA</t>
  </si>
  <si>
    <t>2025-11-05 20:30:18</t>
  </si>
  <si>
    <t>SOFIA MARIA SILVA CUARTAS</t>
  </si>
  <si>
    <t>2025-11-05 20:31:42</t>
  </si>
  <si>
    <t>SAMUEL GAMBA CAÑON</t>
  </si>
  <si>
    <t>2025-11-05 20:32:31</t>
  </si>
  <si>
    <t>MARCO AURELIO BAQUERO CORTES</t>
  </si>
  <si>
    <t>2025-11-05 20:33:01</t>
  </si>
  <si>
    <t>LUZ DARY CIRO OSORIO</t>
  </si>
  <si>
    <t>2025-11-05 20:34:08</t>
  </si>
  <si>
    <t>SHIRLEY TATIANA REY ESTUPIÑAN</t>
  </si>
  <si>
    <t>2025-11-05 20:34:33</t>
  </si>
  <si>
    <t>ANA MARIA   DUARTE ARANGO</t>
  </si>
  <si>
    <t>2025-11-05 20:34:48</t>
  </si>
  <si>
    <t>CARMENZA HERNANDEZ PRIETO</t>
  </si>
  <si>
    <t>2025-11-05 20:35:18</t>
  </si>
  <si>
    <t>JORGE ANTONIO ALTAMIRANDA</t>
  </si>
  <si>
    <t>2025-11-05 20:35:52</t>
  </si>
  <si>
    <t>JUAN FELIPE CALA CASTILO</t>
  </si>
  <si>
    <t>2025-11-05 20:36:47</t>
  </si>
  <si>
    <t>JESUS ANDRES GALLEGO CORTES</t>
  </si>
  <si>
    <t>2025-11-05 20:38:11</t>
  </si>
  <si>
    <t>MARIA ELENA NOREÑA GRANADA</t>
  </si>
  <si>
    <t>2025-11-05 20:39:06</t>
  </si>
  <si>
    <t>YULIANA ANDREA POSADA PEREZ</t>
  </si>
  <si>
    <t>2025-11-05 20:39:18</t>
  </si>
  <si>
    <t>CARLOS ENRIQUE CERVERA GUERRERO</t>
  </si>
  <si>
    <t>2025-11-05 20:40:08</t>
  </si>
  <si>
    <t>FREDY JESUS ESPINOSA RESTREPO</t>
  </si>
  <si>
    <t>2025-11-05 20:44:02</t>
  </si>
  <si>
    <t>ANYELUS IZQUIERDO MERCADO</t>
  </si>
  <si>
    <t>2025-11-05 20:45:20</t>
  </si>
  <si>
    <t>BLANCA MYRIAN CEPEDA QUIROGA</t>
  </si>
  <si>
    <t>2025-11-05 20:53:44</t>
  </si>
  <si>
    <t>JOSUE GALEANO OROZCO</t>
  </si>
  <si>
    <t>2025-11-05 20:55:15</t>
  </si>
  <si>
    <t>HOBER LIZCANO TOVAR</t>
  </si>
  <si>
    <t>2025-11-05 20:55:54</t>
  </si>
  <si>
    <t>MARIA CRISTINA BARRERO TORO</t>
  </si>
  <si>
    <t>2025-11-05 20:56:57</t>
  </si>
  <si>
    <t>MARIZAYAN GUEVARA RUIZ</t>
  </si>
  <si>
    <t>2025-11-05 20:58:09</t>
  </si>
  <si>
    <t>LUIS GONZALO CASTAÑO HINCAPIE</t>
  </si>
  <si>
    <t>2025-11-05 21:00:11</t>
  </si>
  <si>
    <t>VALENTINA MONTOYA GARZON</t>
  </si>
  <si>
    <t>2025-11-05 21:01:17</t>
  </si>
  <si>
    <t>NANCY RUSBEY GONZALEZ ORTIZ</t>
  </si>
  <si>
    <t>2025-11-05 21:01:35</t>
  </si>
  <si>
    <t>ALGIDIO ALBERTO BARRIENTOS RESTREPO</t>
  </si>
  <si>
    <t>2025-11-05 21:04:00</t>
  </si>
  <si>
    <t>JAVIER ANTONIO REYES VELASCO</t>
  </si>
  <si>
    <t>2025-11-05 21:06:46</t>
  </si>
  <si>
    <t>LUIS EMILIO PARRA RODRIGUEZ</t>
  </si>
  <si>
    <t>2025-11-05 21:07:24</t>
  </si>
  <si>
    <t>ANGELICA MARIA GUARIN OLIVERA</t>
  </si>
  <si>
    <t>2025-11-05 21:12:12</t>
  </si>
  <si>
    <t>CARLOS ANDRES GOMEZ MONTOYA</t>
  </si>
  <si>
    <t>2025-11-05 21:12:47</t>
  </si>
  <si>
    <t>JONH FREDY AGUILAR QUITIAN</t>
  </si>
  <si>
    <t>2025-11-05 21:14:52</t>
  </si>
  <si>
    <t>JULIETH VILLEGAS</t>
  </si>
  <si>
    <t>2025-11-05 21:16:09</t>
  </si>
  <si>
    <t>CARMENZA DELGADO RODRIGUEZ</t>
  </si>
  <si>
    <t>2025-11-05 21:16:12</t>
  </si>
  <si>
    <t>FANNY MEDINA GUTIERREZ</t>
  </si>
  <si>
    <t>2025-11-05 21:17:06</t>
  </si>
  <si>
    <t>SOFIA GARZON CUPASACHOA</t>
  </si>
  <si>
    <t>2025-11-05 21:17:24</t>
  </si>
  <si>
    <t>DANY ALEJANDRO CABRERA VARGAS</t>
  </si>
  <si>
    <t>2025-11-05 21:20:17</t>
  </si>
  <si>
    <t>EUCLIDES PILLIMUE CALDON</t>
  </si>
  <si>
    <t>2025-11-05 21:20:45</t>
  </si>
  <si>
    <t>ANA LUCIA SARAY CAGUA</t>
  </si>
  <si>
    <t>2025-11-05 21:21:12</t>
  </si>
  <si>
    <t>MARIA OLGA GALINDO LOPEZ</t>
  </si>
  <si>
    <t>2025-11-05 21:23:36</t>
  </si>
  <si>
    <t>RODRIGO VARGAS BUITRAGO</t>
  </si>
  <si>
    <t>2025-11-05 21:23:47</t>
  </si>
  <si>
    <t>ROSA INES ZULUAGA</t>
  </si>
  <si>
    <t>2025-11-05 21:24:49</t>
  </si>
  <si>
    <t>GUILLERMO SANCHEZ JOYA</t>
  </si>
  <si>
    <t>2025-11-05 21:25:07</t>
  </si>
  <si>
    <t>JOSE HELIBERTO YANQUEN POLOCHE</t>
  </si>
  <si>
    <t>2025-11-05 21:25:26</t>
  </si>
  <si>
    <t>DORIS EIRMA CHITIVA NARANJO</t>
  </si>
  <si>
    <t>2025-11-05 21:26:51</t>
  </si>
  <si>
    <t>LEONOR GUTIERREZ</t>
  </si>
  <si>
    <t>2025-11-05 21:26:53</t>
  </si>
  <si>
    <t>FRANCISCO JAVIER QUINCHIA</t>
  </si>
  <si>
    <t>2025-11-05 21:26:57</t>
  </si>
  <si>
    <t>2025-11-05 21:27:08</t>
  </si>
  <si>
    <t>BRILLIN PATRICIA SAAVEDRA GONGORA</t>
  </si>
  <si>
    <t>2025-11-05 21:27:19</t>
  </si>
  <si>
    <t>CESAR DE JESUS ARANGO ALVAREZ</t>
  </si>
  <si>
    <t>2025-11-05 21:27:52</t>
  </si>
  <si>
    <t>FERRETERIA Y DOBLADORA METALES HERNANDEZ SAS</t>
  </si>
  <si>
    <t>2025-11-05 21:30:15</t>
  </si>
  <si>
    <t>DIANA ESTHER RAMIREZ ZABALETA</t>
  </si>
  <si>
    <t>2025-11-05 21:30:44</t>
  </si>
  <si>
    <t>CLEDYS MARIA AVILA</t>
  </si>
  <si>
    <t>2025-11-05 21:31:03</t>
  </si>
  <si>
    <t>FABIO ENRIQUE TORO CASTAÑO</t>
  </si>
  <si>
    <t>2025-11-05 21:31:16</t>
  </si>
  <si>
    <t>2025-11-05 21:32:11</t>
  </si>
  <si>
    <t>CLARA ESPERANZA GARCIA NEMOGA</t>
  </si>
  <si>
    <t>2025-11-05 21:32:34</t>
  </si>
  <si>
    <t>CARMEN QUITIAN PEÑA</t>
  </si>
  <si>
    <t>2025-11-05 21:33:25</t>
  </si>
  <si>
    <t>THEJAIS S.A.S</t>
  </si>
  <si>
    <t>2025-11-05 21:34:54</t>
  </si>
  <si>
    <t>MONICA LORENA FINO CASTIBLANCO</t>
  </si>
  <si>
    <t>2025-11-05 21:35:44</t>
  </si>
  <si>
    <t>NELIDA SOGAMOSO PRADA</t>
  </si>
  <si>
    <t>2025-11-05 21:36:29</t>
  </si>
  <si>
    <t>ATANASIO OSORIO GOMEZ</t>
  </si>
  <si>
    <t>2025-11-05 21:36:51</t>
  </si>
  <si>
    <t>KAROL VIVIANA SUAREZ RUIZ</t>
  </si>
  <si>
    <t>2025-11-05 21:38:10</t>
  </si>
  <si>
    <t>MARI YARIXA BURGOS MENJURA</t>
  </si>
  <si>
    <t>2025-11-05 21:40:06</t>
  </si>
  <si>
    <t>ANYELA  LILIANA   SANCHEZ  RODRIGUEZ</t>
  </si>
  <si>
    <t>2025-11-05 21:40:37</t>
  </si>
  <si>
    <t>LUZ MARINA CAMARGO GOMEZ</t>
  </si>
  <si>
    <t>2025-11-05 21:41:13</t>
  </si>
  <si>
    <t>CENTRO MEDICO SANTAMARIA SAS</t>
  </si>
  <si>
    <t>2025-11-05 21:44:06</t>
  </si>
  <si>
    <t>DIANA UNEME VASQUEZ</t>
  </si>
  <si>
    <t>2025-11-05 21:45:11</t>
  </si>
  <si>
    <t>KEINIS HINOJOSA MENDOZA</t>
  </si>
  <si>
    <t>2025-11-05 21:45:16</t>
  </si>
  <si>
    <t>JHON EDGAR GUTIERREZ MURILLO</t>
  </si>
  <si>
    <t>2025-11-05 21:47:07</t>
  </si>
  <si>
    <t>JESSICA PAOLA GUTIERREZ PEÑALOZA</t>
  </si>
  <si>
    <t>2025-11-05 21:52:12</t>
  </si>
  <si>
    <t>JAZMIN ROCIO MOSQUERA HUERTAS</t>
  </si>
  <si>
    <t>2025-11-05 21:52:17</t>
  </si>
  <si>
    <t>2025-11-05 21:52:45</t>
  </si>
  <si>
    <t>ALEX DE JESUS ZULETA MAESTRE</t>
  </si>
  <si>
    <t>2025-11-05 21:53:17</t>
  </si>
  <si>
    <t>NESTOR ANDRES PULGARIN CORREA</t>
  </si>
  <si>
    <t>2025-11-05 21:54:00</t>
  </si>
  <si>
    <t>JOSE MIGUEL ARISMENDI MENDOZA</t>
  </si>
  <si>
    <t>2025-11-05 21:54:50</t>
  </si>
  <si>
    <t>OMAR ELIAS GARCES HENAO</t>
  </si>
  <si>
    <t>2025-11-05 21:55:29</t>
  </si>
  <si>
    <t>MARIA NYVIA RAMIREZ TRUJILLO</t>
  </si>
  <si>
    <t>2025-11-05 21:57:48</t>
  </si>
  <si>
    <t>LEONNY YOHENDRICK MEDINA MENESES</t>
  </si>
  <si>
    <t>2025-11-05 21:58:50</t>
  </si>
  <si>
    <t>LUZ DARY DE JESUS LOPEZ</t>
  </si>
  <si>
    <t>2025-11-05 21:59:00</t>
  </si>
  <si>
    <t>BEATRIZ ELENA ZULUAGA GIRALDO</t>
  </si>
  <si>
    <t>2025-11-05 21:59:55</t>
  </si>
  <si>
    <t>DIDIMO OROZCO MARTINEZ</t>
  </si>
  <si>
    <t>2025-11-05 22:01:05</t>
  </si>
  <si>
    <t>NOLBERTO QUINTERO MONTOYA</t>
  </si>
  <si>
    <t>2025-11-05 22:07:30</t>
  </si>
  <si>
    <t>RODRIGO HUMBERTO PIEDRAHITA CEBALLOS</t>
  </si>
  <si>
    <t>2025-11-05 22:08:57</t>
  </si>
  <si>
    <t>JAIDER LUIS MARTINEZ PEREZ</t>
  </si>
  <si>
    <t>2025-11-05 22:10:03</t>
  </si>
  <si>
    <t>MARIA ETILVIA GUERRERO CUELLO</t>
  </si>
  <si>
    <t>2025-11-05 22:19:08</t>
  </si>
  <si>
    <t>YENNY LORENA ARISTIZABAL GONZALEZ</t>
  </si>
  <si>
    <t>2025-11-05 22:29:01</t>
  </si>
  <si>
    <t>ADOLFO RENE BERMUDEZ MUÑOZ</t>
  </si>
  <si>
    <t>2025-11-05 22:41:01</t>
  </si>
  <si>
    <t>CLAUDIA PATRICIA ZULUAGA GIRALDO</t>
  </si>
  <si>
    <t>2025-11-05 22:45:54</t>
  </si>
  <si>
    <t>JESUS OCARIS USUGA OQUENDO</t>
  </si>
  <si>
    <t>2025-11-05 22:57:00</t>
  </si>
  <si>
    <t>DAHIANA PULGARIN PULGARIN ROZO</t>
  </si>
  <si>
    <t>2025-11-05 23:00:33</t>
  </si>
  <si>
    <t>EDGAR DE JESUS DUQUE VELASQUEZ</t>
  </si>
  <si>
    <t>2025-11-05 23:19:15</t>
  </si>
  <si>
    <t>DIANA MARCELA RUIZ QUICENO</t>
  </si>
  <si>
    <t>2025-11-06 13:16:13</t>
  </si>
  <si>
    <t>WILSON QUINTERO PUENTES</t>
  </si>
  <si>
    <t>2025-11-06 13:17:12</t>
  </si>
  <si>
    <t>NELSON RUEDA ROSAS</t>
  </si>
  <si>
    <t>2025-11-06 13:20:08</t>
  </si>
  <si>
    <t>ANDREA MARLEY GALVIS VILLAMIZAR</t>
  </si>
  <si>
    <t>2025-11-06 13:20:28</t>
  </si>
  <si>
    <t>JOSE CARMELO POSADA LONDOÑO</t>
  </si>
  <si>
    <t>2025-11-06 13:30:02</t>
  </si>
  <si>
    <t>JAIRO ANTONIO MUÑOZ TORRES</t>
  </si>
  <si>
    <t>2025-11-06 13:33:32</t>
  </si>
  <si>
    <t>MARTHA YACID SANCHEZ BUITRAGO</t>
  </si>
  <si>
    <t>2025-11-06 13:41:16</t>
  </si>
  <si>
    <t>SILVIA VIVIANA KORTRIGHT ALVAREZ</t>
  </si>
  <si>
    <t>2025-11-06 13:45:04</t>
  </si>
  <si>
    <t>MARIA MERCEDES MORENO DE RUEDA</t>
  </si>
  <si>
    <t>2025-11-06 13:47:17</t>
  </si>
  <si>
    <t>MARIA SORLEY DIAZ</t>
  </si>
  <si>
    <t>2025-11-06 13:47:47</t>
  </si>
  <si>
    <t>ENRIQUE ESNEY OSORIO VILLAMIZAR</t>
  </si>
  <si>
    <t>2025-11-06 13:50:05</t>
  </si>
  <si>
    <t>JORGE IVAN HERNANDEZ GIL</t>
  </si>
  <si>
    <t>2025-11-06 13:51:26</t>
  </si>
  <si>
    <t>ALDEMAR BOHORQUEZ BERNAL</t>
  </si>
  <si>
    <t>2025-11-06 13:56:31</t>
  </si>
  <si>
    <t>HECTOR FABIO HENAO RINCON</t>
  </si>
  <si>
    <t>2025-11-06 13:56:53</t>
  </si>
  <si>
    <t>PABLO ELI POSADA GALVIS</t>
  </si>
  <si>
    <t>2025-11-06 13:58:34</t>
  </si>
  <si>
    <t>VALENTINA DUQUE LINARES</t>
  </si>
  <si>
    <t>2025-11-06 13:59:58</t>
  </si>
  <si>
    <t>NOHORA LUZ MARIN SALCEDO</t>
  </si>
  <si>
    <t>2025-11-06 14:00:50</t>
  </si>
  <si>
    <t>JESUS OSWALDO ZULUAGA RINCON</t>
  </si>
  <si>
    <t>2025-11-06 14:01:45</t>
  </si>
  <si>
    <t>LUZ ALBANY PARRA GALEANO</t>
  </si>
  <si>
    <t>2025-11-06 14:03:41</t>
  </si>
  <si>
    <t>CARMEN MARIA FLOREZ PINEDA</t>
  </si>
  <si>
    <t>2025-11-06 14:03:50</t>
  </si>
  <si>
    <t>LUZ MARINA MONCADA DUQUE</t>
  </si>
  <si>
    <t>2025-11-06 14:05:27</t>
  </si>
  <si>
    <t>SUPERMERCADO FULL AHORRO SAS</t>
  </si>
  <si>
    <t>2025-11-06 14:05:49</t>
  </si>
  <si>
    <t>OLGA ZULAY CARRILLO</t>
  </si>
  <si>
    <t>2025-11-06 14:05:57</t>
  </si>
  <si>
    <t>LUZ ESPERANZA RODRIGUEZ ROJAS</t>
  </si>
  <si>
    <t>ALGEMIRO PULIDO</t>
  </si>
  <si>
    <t>2025-11-06 14:06:29</t>
  </si>
  <si>
    <t>ANA YIBE MORA BUITRAGO</t>
  </si>
  <si>
    <t>2025-11-06 14:08:39</t>
  </si>
  <si>
    <t>HERIBERTO ABAD CIFUENTES PAREJA</t>
  </si>
  <si>
    <t>2025-11-06 14:10:18</t>
  </si>
  <si>
    <t>ELVINIA VALLEJO AVILA</t>
  </si>
  <si>
    <t>2025-11-06 14:11:46</t>
  </si>
  <si>
    <t>JOSE HEBER TIQUE AROCA</t>
  </si>
  <si>
    <t>2025-11-06 14:14:27</t>
  </si>
  <si>
    <t>JOSE MANUEL CUELLAR CAMELO</t>
  </si>
  <si>
    <t>2025-11-06 14:14:37</t>
  </si>
  <si>
    <t>WILSON DARIO HERRERA GUTIERREZ</t>
  </si>
  <si>
    <t>2025-11-06 14:21:28</t>
  </si>
  <si>
    <t>ALFONSO SUAREZ AMOROCHO</t>
  </si>
  <si>
    <t>2025-11-06 14:22:34</t>
  </si>
  <si>
    <t>GUSTAVO BOHADA TAPIAS</t>
  </si>
  <si>
    <t>2025-11-06 14:23:14</t>
  </si>
  <si>
    <t>YENCY ZULEIBY GALEANO GOMEZ</t>
  </si>
  <si>
    <t>2025-11-06 14:34:03</t>
  </si>
  <si>
    <t>MAURICIO NICOLAS JARAMILLO BETANCUR</t>
  </si>
  <si>
    <t>2025-11-06 14:34:41</t>
  </si>
  <si>
    <t>JOHN ALBERTO MORENO MATEUS</t>
  </si>
  <si>
    <t>2025-11-06 14:42:56</t>
  </si>
  <si>
    <t>JULIO HEBERTO VELASQUEZ DURAN</t>
  </si>
  <si>
    <t>2025-11-06 14:43:47</t>
  </si>
  <si>
    <t>WILMER ESCARRAGA RODRIGUEZ</t>
  </si>
  <si>
    <t>2025-11-06 14:45:06</t>
  </si>
  <si>
    <t>2025-11-06 14:54:53</t>
  </si>
  <si>
    <t>LEONEL OSORIO MUÑOZ</t>
  </si>
  <si>
    <t>2025-11-06 14:55:41</t>
  </si>
  <si>
    <t>ANGELA ANDREA MONROY ARANGO</t>
  </si>
  <si>
    <t>2025-11-06 14:58:54</t>
  </si>
  <si>
    <t>JOHAN MATEO JIMENEZ ECHAVARRIA</t>
  </si>
  <si>
    <t>2025-11-06 15:03:26</t>
  </si>
  <si>
    <t>JOSE GABRIEL SALAZAR OCAMPO</t>
  </si>
  <si>
    <t>2025-11-06 15:04:17</t>
  </si>
  <si>
    <t>NOHORA MORTIGO DE RODRIGUEZ</t>
  </si>
  <si>
    <t>2025-11-06 15:09:58</t>
  </si>
  <si>
    <t>ESTEBAN CANO RIVERA</t>
  </si>
  <si>
    <t>2025-11-06 15:11:09</t>
  </si>
  <si>
    <t>CAMILO ANDRES SANCHEZ RODRIGUEZ</t>
  </si>
  <si>
    <t>2025-11-06 15:12:07</t>
  </si>
  <si>
    <t>YUDIS DEL CARMEN GAMERO DE LA CRUZ</t>
  </si>
  <si>
    <t>2025-11-06 15:16:20</t>
  </si>
  <si>
    <t>MARGOTH SANCHEZ GUERRERO</t>
  </si>
  <si>
    <t>2025-11-06 15:19:25</t>
  </si>
  <si>
    <t>PABLO EMILIO ALDANA MAHECHA</t>
  </si>
  <si>
    <t>2025-11-06 15:25:01</t>
  </si>
  <si>
    <t>MIGUEL ANGEL ATEHORTUA OCHOA</t>
  </si>
  <si>
    <t>2025-11-06 15:27:10</t>
  </si>
  <si>
    <t>GRUPO EMPRESARIAL INTEGRAL SAS</t>
  </si>
  <si>
    <t>2025-11-06 15:29:13</t>
  </si>
  <si>
    <t>GUSTAVO DE JESUS SANTA GARCIA</t>
  </si>
  <si>
    <t>2025-11-06 15:29:43</t>
  </si>
  <si>
    <t>BELSY HERNANDEZ  JAIMES</t>
  </si>
  <si>
    <t>2025-11-06 15:30:59</t>
  </si>
  <si>
    <t>INGRI JOHANNA ARISTIZABAL CAUSIL</t>
  </si>
  <si>
    <t>2025-11-06 15:31:57</t>
  </si>
  <si>
    <t>JORGE ALBEIRO MARTINEZ HERNANDEZ</t>
  </si>
  <si>
    <t>2025-11-06 15:32:06</t>
  </si>
  <si>
    <t>LUZ MERY PEREZ</t>
  </si>
  <si>
    <t>2025-11-06 15:33:11</t>
  </si>
  <si>
    <t>DANIEL QUINTERO GUZMAN</t>
  </si>
  <si>
    <t>2025-11-06 15:33:39</t>
  </si>
  <si>
    <t>CAYETANO ANTONIO RODRIGUEZ BALLESTEROS</t>
  </si>
  <si>
    <t>2025-11-06 15:33:50</t>
  </si>
  <si>
    <t>LUIS EDUARDO HENAO VERGARA</t>
  </si>
  <si>
    <t>2025-11-06 15:37:35</t>
  </si>
  <si>
    <t>SANTIAGO  ERNESTO ROMERO</t>
  </si>
  <si>
    <t>2025-11-06 15:42:21</t>
  </si>
  <si>
    <t>JENNY PATRICIA HERNANDEZ ARIZA</t>
  </si>
  <si>
    <t>2025-11-06 15:48:55</t>
  </si>
  <si>
    <t>CLAUDIA MARCELA CAICEDO CELY</t>
  </si>
  <si>
    <t>2025-11-06 15:49:17</t>
  </si>
  <si>
    <t>MARIA GLADYS AVILA FEO</t>
  </si>
  <si>
    <t>2025-11-06 15:49:30</t>
  </si>
  <si>
    <t>FANNY ACEVEDO ZAPATA</t>
  </si>
  <si>
    <t>2025-11-06 15:50:00</t>
  </si>
  <si>
    <t>NICOLAS DE JESUS CIRO AGUDELO</t>
  </si>
  <si>
    <t>2025-11-06 15:51:14</t>
  </si>
  <si>
    <t>ESTIVEN ALEJANDRO ARIAS CHAVEZ</t>
  </si>
  <si>
    <t>2025-11-06 15:52:15</t>
  </si>
  <si>
    <t>ROSEMBERG RAMIREZ RAMIREZ</t>
  </si>
  <si>
    <t>2025-11-06 15:56:13</t>
  </si>
  <si>
    <t>GLORIA PATRICIA CARDONA GONZALEZ</t>
  </si>
  <si>
    <t>2025-11-06 15:56:51</t>
  </si>
  <si>
    <t>GERARDO ROMERO CARREÑO</t>
  </si>
  <si>
    <t>2025-11-06 15:58:01</t>
  </si>
  <si>
    <t>BARBARITA RUSINQUE PINZON</t>
  </si>
  <si>
    <t>2025-11-06 15:58:52</t>
  </si>
  <si>
    <t>ISABELLA GARZON RAMIREZ</t>
  </si>
  <si>
    <t>2025-11-06 15:59:29</t>
  </si>
  <si>
    <t>RAUL RIVERA TAMAYO</t>
  </si>
  <si>
    <t>2025-11-06 16:02:28</t>
  </si>
  <si>
    <t>MARIA ELPIDIA VELASQUEZ OSORIO</t>
  </si>
  <si>
    <t>2025-11-06 16:02:49</t>
  </si>
  <si>
    <t>JOSE ALBERTO PARRA MANTILLA</t>
  </si>
  <si>
    <t>2025-11-06 16:05:16</t>
  </si>
  <si>
    <t>MARIA YOLANDA GUARACA NARVAEZ</t>
  </si>
  <si>
    <t>2025-11-06 16:06:35</t>
  </si>
  <si>
    <t>REYNELDA ESTHER CASTRO CASTRO</t>
  </si>
  <si>
    <t>YAFER JESUS CORDOBA BERRIO 717 CARTAGENA</t>
  </si>
  <si>
    <t>2025-11-06 16:06:46</t>
  </si>
  <si>
    <t>TATIANA CASTAÑEDA RAMIREZ</t>
  </si>
  <si>
    <t>2025-11-06 16:06:52</t>
  </si>
  <si>
    <t>GILMA RUBIANO ESCOBAR</t>
  </si>
  <si>
    <t>2025-11-06 16:08:03</t>
  </si>
  <si>
    <t>YURI ANDREA JARA QUEVEDO</t>
  </si>
  <si>
    <t>2025-11-06 16:09:13</t>
  </si>
  <si>
    <t>DANIEL ENRIQUE ESCORCIA ACOSTA</t>
  </si>
  <si>
    <t>2025-11-06 16:11:15</t>
  </si>
  <si>
    <t>ALCIDES DE JESUS QUINTERO DUQUE</t>
  </si>
  <si>
    <t>2025-11-06 16:11:18</t>
  </si>
  <si>
    <t>CARLOS ENRIQUE RONDON CASTILLO</t>
  </si>
  <si>
    <t>2025-11-06 16:11:29</t>
  </si>
  <si>
    <t>MARIA EMELINA MORENO RIVEROS</t>
  </si>
  <si>
    <t>2025-11-06 16:13:34</t>
  </si>
  <si>
    <t>YOHELYS CARINA ARGEL LUNA</t>
  </si>
  <si>
    <t>2025-11-06 16:14:01</t>
  </si>
  <si>
    <t>MARIA RUBIELA AREVALO SIERRA</t>
  </si>
  <si>
    <t>2025-11-06 16:14:07</t>
  </si>
  <si>
    <t>CINDY LILIANA HUERFANO CAMARGO</t>
  </si>
  <si>
    <t>2025-11-06 16:14:57</t>
  </si>
  <si>
    <t>JOSE ABEL CASTRO CORONADO</t>
  </si>
  <si>
    <t>2025-11-06 16:16:59</t>
  </si>
  <si>
    <t>2025-11-06 16:20:35</t>
  </si>
  <si>
    <t>MARIA OLIVA GOMEZ RODRIGUEZ</t>
  </si>
  <si>
    <t>2025-11-06 16:20:40</t>
  </si>
  <si>
    <t>BRAYAN SLEIDER BARRERO CAÑON</t>
  </si>
  <si>
    <t>2025-11-06 16:20:42</t>
  </si>
  <si>
    <t>GILDARDO DE JESUS PINO PULGARIN</t>
  </si>
  <si>
    <t>2025-11-06 16:21:22</t>
  </si>
  <si>
    <t>RICARDO ANTONIO CALDERON ARIAS</t>
  </si>
  <si>
    <t>2025-11-06 16:21:28</t>
  </si>
  <si>
    <t>LUZ MERY RICO TELLEZ</t>
  </si>
  <si>
    <t>2025-11-06 16:22:34</t>
  </si>
  <si>
    <t>CARLOS ENRIQUE QUIÑONEZ LOPERA</t>
  </si>
  <si>
    <t>2025-11-06 16:23:42</t>
  </si>
  <si>
    <t>BEATRIZ EUGENIA ARENAS</t>
  </si>
  <si>
    <t>2025-11-06 16:23:56</t>
  </si>
  <si>
    <t>ROEL ANTONIO GIRALDO PELAEZ</t>
  </si>
  <si>
    <t>2025-11-06 16:24:12</t>
  </si>
  <si>
    <t>WILSON OVALLOS CARDENAS</t>
  </si>
  <si>
    <t>2025-11-06 16:25:27</t>
  </si>
  <si>
    <t>2025-11-06 16:27:19</t>
  </si>
  <si>
    <t>CARLOS ROJAS</t>
  </si>
  <si>
    <t>2025-11-06 16:27:43</t>
  </si>
  <si>
    <t>DORA INES REINA</t>
  </si>
  <si>
    <t>2025-11-06 16:28:56</t>
  </si>
  <si>
    <t>CRISTIAN GUERRA OCHOA</t>
  </si>
  <si>
    <t>2025-11-06 16:32:35</t>
  </si>
  <si>
    <t>CARLOS MARTINEZ CHAVES</t>
  </si>
  <si>
    <t>2025-11-06 16:32:53</t>
  </si>
  <si>
    <t>COMERCIALIZADORA METATRONIK S.A.S.</t>
  </si>
  <si>
    <t>2025-11-06 16:35:28</t>
  </si>
  <si>
    <t>ERLYS ROSA PASTRANA OVIEDO</t>
  </si>
  <si>
    <t>2025-11-06 16:36:28</t>
  </si>
  <si>
    <t>GLADYS ESPINOZA DIAZ</t>
  </si>
  <si>
    <t>2025-11-06 16:37:47</t>
  </si>
  <si>
    <t>JAVIER JOSE PAJARO MERCADO</t>
  </si>
  <si>
    <t>2025-11-06 16:40:47</t>
  </si>
  <si>
    <t>LUIS BERNARDO TAMAYO LOPERA</t>
  </si>
  <si>
    <t>2025-11-06 16:40:58</t>
  </si>
  <si>
    <t>LUIS ENRIQUE TELLEZ GOMEZ</t>
  </si>
  <si>
    <t>2025-11-06 16:40:59</t>
  </si>
  <si>
    <t>DORIZ QUINTERO VAZQUEZ</t>
  </si>
  <si>
    <t>2025-11-06 16:42:24</t>
  </si>
  <si>
    <t>EFRAIN CARVAJAL VILLANUEVA</t>
  </si>
  <si>
    <t>2025-11-06 16:42:28</t>
  </si>
  <si>
    <t>GILBERTO MARTINEZ JARAMILLO</t>
  </si>
  <si>
    <t>2025-11-06 16:43:55</t>
  </si>
  <si>
    <t>ADRIANA DEL PILAR MUÑOZ SOTELO</t>
  </si>
  <si>
    <t>2025-11-06 16:47:13</t>
  </si>
  <si>
    <t>JULY CATHERINE MUÑOZ RIVERA</t>
  </si>
  <si>
    <t>2025-11-06 16:47:55</t>
  </si>
  <si>
    <t>MARIA GLORIA INES DIAZ GALINDO</t>
  </si>
  <si>
    <t>2025-11-06 16:48:37</t>
  </si>
  <si>
    <t>IVONNE PAOLA MORENO RIVEROS</t>
  </si>
  <si>
    <t>2025-11-06 16:53:56</t>
  </si>
  <si>
    <t>JESSICA PAOLA ORTIZ CARREÑO</t>
  </si>
  <si>
    <t>2025-11-06 16:54:07</t>
  </si>
  <si>
    <t>NICOL JERALDYNE APONTE PAEZ</t>
  </si>
  <si>
    <t>2025-11-06 16:55:00</t>
  </si>
  <si>
    <t>LUIS FERNEY MORENO RIVEROS</t>
  </si>
  <si>
    <t>2025-11-06 16:55:36</t>
  </si>
  <si>
    <t>MERCEDES RINCON PORRAS</t>
  </si>
  <si>
    <t>2025-11-06 17:00:05</t>
  </si>
  <si>
    <t>LUIS GUILLERMO ZABALA PRIETO</t>
  </si>
  <si>
    <t>2025-11-06 17:01:25</t>
  </si>
  <si>
    <t>NACIANCENO OSPINA PALACIO</t>
  </si>
  <si>
    <t>2025-11-06 17:01:51</t>
  </si>
  <si>
    <t>VIVIANA CAROLINA CAÑON TOVAR</t>
  </si>
  <si>
    <t>2025-11-06 17:01:52</t>
  </si>
  <si>
    <t>MARIA ANGELICA MACHECHA</t>
  </si>
  <si>
    <t>2025-11-06 17:02:22</t>
  </si>
  <si>
    <t>OLGA PINTO TELLEZ</t>
  </si>
  <si>
    <t>2025-11-06 17:03:41</t>
  </si>
  <si>
    <t>ROSA ELENA LLORENTE BARRAGAN</t>
  </si>
  <si>
    <t>2025-11-06 17:04:43</t>
  </si>
  <si>
    <t>JOSE LEONARDO TRISTANCHO RUEDA</t>
  </si>
  <si>
    <t>2025-11-06 17:05:21</t>
  </si>
  <si>
    <t>LUIS ADOLFO QUIROZ CARDENAS</t>
  </si>
  <si>
    <t>2025-11-06 17:05:36</t>
  </si>
  <si>
    <t>JHON FREDDY GARZON MADRIGAL</t>
  </si>
  <si>
    <t>2025-11-06 17:06:13</t>
  </si>
  <si>
    <t>JOSE DUBERNEY LOPEZ DURANGO</t>
  </si>
  <si>
    <t>2025-11-06 17:06:53</t>
  </si>
  <si>
    <t>DEIMAR QUINTERO LINDARTE </t>
  </si>
  <si>
    <t>2025-11-06 17:07:05</t>
  </si>
  <si>
    <t>ELSA LILIANA RODRIGUEZ GOMEZ</t>
  </si>
  <si>
    <t>2025-11-06 17:11:09</t>
  </si>
  <si>
    <t>FABIO ALVEIRO CORDOBA INSANDARA</t>
  </si>
  <si>
    <t>2025-11-06 17:11:50</t>
  </si>
  <si>
    <t>LEIDY ALEJANDRA DIAZ LOZANO</t>
  </si>
  <si>
    <t>2025-11-06 17:12:48</t>
  </si>
  <si>
    <t>MARCELA PINZON AMORTEGUI</t>
  </si>
  <si>
    <t>2025-11-06 17:13:20</t>
  </si>
  <si>
    <t>NELSON LASSO ARCIA</t>
  </si>
  <si>
    <t>2025-11-06 17:14:43</t>
  </si>
  <si>
    <t>JAZMIN ANDREA RAMIREZ</t>
  </si>
  <si>
    <t>2025-11-06 17:16:40</t>
  </si>
  <si>
    <t>DORA ELCY BENITO CESPEDES</t>
  </si>
  <si>
    <t>2025-11-06 17:20:00</t>
  </si>
  <si>
    <t>GLORIA ISETH  CAMPO OSORIO</t>
  </si>
  <si>
    <t>2025-11-06 17:21:01</t>
  </si>
  <si>
    <t>MILER YAKELINE CETINA CETINA</t>
  </si>
  <si>
    <t>2025-11-06 17:23:15</t>
  </si>
  <si>
    <t>JOSE ANTONIO CONTRERAS JIMENEZ</t>
  </si>
  <si>
    <t>2025-11-06 17:27:20</t>
  </si>
  <si>
    <t>MARIA DEL SOCORRO ACOSTA CORDOBA</t>
  </si>
  <si>
    <t>2025-11-06 17:28:25</t>
  </si>
  <si>
    <t>HEYDER VALENCIA TROCHEZ</t>
  </si>
  <si>
    <t>2025-11-06 17:29:25</t>
  </si>
  <si>
    <t>OSCAR MAURICIO RODRIGUEZ RODRIGUEZ</t>
  </si>
  <si>
    <t>2025-11-06 17:29:42</t>
  </si>
  <si>
    <t>VILMA MARIA ULTENGO CUCHIMBA</t>
  </si>
  <si>
    <t>2025-11-06 17:31:01</t>
  </si>
  <si>
    <t>RICARDO BLANCO VEGA</t>
  </si>
  <si>
    <t>2025-11-06 17:31:16</t>
  </si>
  <si>
    <t>LILIANA ISABEL GALEANO BUILES</t>
  </si>
  <si>
    <t>2025-11-06 17:33:50</t>
  </si>
  <si>
    <t>YURI TATIANA BOTINA MUNOZ</t>
  </si>
  <si>
    <t>2025-11-06 17:34:43</t>
  </si>
  <si>
    <t>SERVICIOS TÉCNICOS EDWIN GUERRERO SAS</t>
  </si>
  <si>
    <t>2025-11-06 17:34:48</t>
  </si>
  <si>
    <t>ABELARDO SALAZAR LEON</t>
  </si>
  <si>
    <t>2025-11-06 17:36:02</t>
  </si>
  <si>
    <t>ORLANDO VARGAS SUESCUN</t>
  </si>
  <si>
    <t>2025-11-06 17:39:35</t>
  </si>
  <si>
    <t>ANTONIO DE JESUS GIRALDO GARCIA</t>
  </si>
  <si>
    <t>2025-11-06 17:41:54</t>
  </si>
  <si>
    <t>MARIO GONZALO YI DURAN</t>
  </si>
  <si>
    <t>2025-11-06 17:42:10</t>
  </si>
  <si>
    <t>CLAUDIA MARLEN PINEDA CASTILLO</t>
  </si>
  <si>
    <t>2025-11-06 17:43:43</t>
  </si>
  <si>
    <t>DIANA CAROLINA RAMIREZ ARAGON</t>
  </si>
  <si>
    <t>2025-11-06 17:43:52</t>
  </si>
  <si>
    <t>FERNANDO OVALLE MASMELA</t>
  </si>
  <si>
    <t>2025-11-06 17:48:09</t>
  </si>
  <si>
    <t>JOHN FREDY ARCOS HERNANDEZ</t>
  </si>
  <si>
    <t>2025-11-06 17:48:48</t>
  </si>
  <si>
    <t>DIANA PATRICIA APONTE PEREZ</t>
  </si>
  <si>
    <t>2025-11-06 17:49:05</t>
  </si>
  <si>
    <t>ELKIN MAURICIO LOPEZ RAMIREZ</t>
  </si>
  <si>
    <t>2025-11-06 17:52:57</t>
  </si>
  <si>
    <t>JOSE GREGORIO CARMONA FLOREZ</t>
  </si>
  <si>
    <t>2025-11-06 17:57:43</t>
  </si>
  <si>
    <t>MARIA TEODORA RODRIGUEZ</t>
  </si>
  <si>
    <t>2025-11-06 17:59:49</t>
  </si>
  <si>
    <t>DORA NANCY CARDENAS VARGAS</t>
  </si>
  <si>
    <t>2025-11-06 18:01:01</t>
  </si>
  <si>
    <t>MARINA ALBERNIA ALVERINA RAMIREZ</t>
  </si>
  <si>
    <t>2025-11-06 18:02:29</t>
  </si>
  <si>
    <t>ESTEBAN RODRIGUEZ GARCIA</t>
  </si>
  <si>
    <t>2025-11-06 18:05:25</t>
  </si>
  <si>
    <t>OHEL DURAN ORTIZ</t>
  </si>
  <si>
    <t>2025-11-06 18:07:07</t>
  </si>
  <si>
    <t>HECTOR DAVID HERNANDEZ VALENZUELA</t>
  </si>
  <si>
    <t>2025-11-06 18:07:17</t>
  </si>
  <si>
    <t>NELSY JULIETH PARRA CRUZ</t>
  </si>
  <si>
    <t>2025-11-06 18:09:44</t>
  </si>
  <si>
    <t>ROSA MARIA SERNA MORENO</t>
  </si>
  <si>
    <t>2025-11-06 18:10:31</t>
  </si>
  <si>
    <t>LILIA ESPERANZA ARIZA TELLEZ</t>
  </si>
  <si>
    <t>2025-11-06 18:10:36</t>
  </si>
  <si>
    <t>JOAN SEBASTIAN PUENTES HERNANDEZ</t>
  </si>
  <si>
    <t>2025-11-06 18:13:17</t>
  </si>
  <si>
    <t>MARIA HILDA CAMACHO VASQUEZ</t>
  </si>
  <si>
    <t>2025-11-06 18:14:13</t>
  </si>
  <si>
    <t>MARIA GERMANIA OSORIO GONZALEZ</t>
  </si>
  <si>
    <t>2025-11-06 18:14:18</t>
  </si>
  <si>
    <t>JAIME HUMBERTO SERNA VELASQUEZ</t>
  </si>
  <si>
    <t>2025-11-06 18:15:28</t>
  </si>
  <si>
    <t>MARIO DE JESUS MONSALVE PULGARIN</t>
  </si>
  <si>
    <t>2025-11-06 18:16:11</t>
  </si>
  <si>
    <t>FREDY ANCELMO GARCIA RIOS</t>
  </si>
  <si>
    <t>2025-11-06 18:16:44</t>
  </si>
  <si>
    <t>SANDRA MILENA LOZANO CALDERON</t>
  </si>
  <si>
    <t>2025-11-06 18:16:52</t>
  </si>
  <si>
    <t>FRANCISCO IVAN TORO CARMONA</t>
  </si>
  <si>
    <t>2025-11-06 18:20:58</t>
  </si>
  <si>
    <t>ANA MARIA ORTIZ VILLA</t>
  </si>
  <si>
    <t>2025-11-06 18:24:17</t>
  </si>
  <si>
    <t>JOHN RONALD CUELLAR CAMACHO</t>
  </si>
  <si>
    <t>2025-11-06 18:25:39</t>
  </si>
  <si>
    <t>JOSE ALEJANDRO GUERRERO AVILA</t>
  </si>
  <si>
    <t>2025-11-06 18:25:44</t>
  </si>
  <si>
    <t>JOSE ADOLFO FANDIÑO DIAZ</t>
  </si>
  <si>
    <t>2025-11-06 18:29:18</t>
  </si>
  <si>
    <t>ASTRIS ELENA ESTRADA SERNA</t>
  </si>
  <si>
    <t>2025-11-06 18:30:09</t>
  </si>
  <si>
    <t>JOSE ARBEY RAMIREZ YEPES</t>
  </si>
  <si>
    <t>2025-11-06 18:32:02</t>
  </si>
  <si>
    <t>ANDRES MAURICIO ESTRADA LOPEZ</t>
  </si>
  <si>
    <t>2025-11-06 18:32:47</t>
  </si>
  <si>
    <t>ELVA LUCERO NUÑEZ CORREA</t>
  </si>
  <si>
    <t>2025-11-06 18:34:08</t>
  </si>
  <si>
    <t>LUIS FERNANDO GUTIERREZ ESCOBAR</t>
  </si>
  <si>
    <t>2025-11-06 18:34:11</t>
  </si>
  <si>
    <t>CARLOS JULIO SUAREZ CELIS</t>
  </si>
  <si>
    <t>2025-11-06 18:35:24</t>
  </si>
  <si>
    <t>MARIA GILMA ECHEVERRI CEBALLOS</t>
  </si>
  <si>
    <t>2025-11-06 18:36:22</t>
  </si>
  <si>
    <t>MARIA BARBARA MORA VARGAS</t>
  </si>
  <si>
    <t>2025-11-06 18:36:34</t>
  </si>
  <si>
    <t>MARTHA LUISA SALDAÑA NOVA</t>
  </si>
  <si>
    <t>2025-11-06 18:38:15</t>
  </si>
  <si>
    <t>YANETH AMPARO JOYA</t>
  </si>
  <si>
    <t>2025-11-06 18:39:13</t>
  </si>
  <si>
    <t>JUAN CAMILO TORRES LARA</t>
  </si>
  <si>
    <t>2025-11-06 18:41:13</t>
  </si>
  <si>
    <t>ELKIN ALEXIS GONZALEZ HENAO</t>
  </si>
  <si>
    <t>2025-11-06 18:42:30</t>
  </si>
  <si>
    <t>MONICA ESPINOZA SERNA</t>
  </si>
  <si>
    <t>2025-11-06 18:43:49</t>
  </si>
  <si>
    <t>FERRELECTRICOS RUBY SAS</t>
  </si>
  <si>
    <t>2025-11-06 18:44:31</t>
  </si>
  <si>
    <t>GRACIELA ORJUELA GARCIA</t>
  </si>
  <si>
    <t>2025-11-06 18:44:56</t>
  </si>
  <si>
    <t>LUIS HORACIO HENAO BOTERO</t>
  </si>
  <si>
    <t>2025-11-06 18:51:44</t>
  </si>
  <si>
    <t>LIGIA MOTTA MOLINA</t>
  </si>
  <si>
    <t>2025-11-06 18:53:37</t>
  </si>
  <si>
    <t>HECTOR DE JESUS RESTREPO TRILLOS</t>
  </si>
  <si>
    <t>2025-11-06 18:56:16</t>
  </si>
  <si>
    <t>FABIOLA PINZON BALLESTEROS</t>
  </si>
  <si>
    <t>2025-11-06 18:58:46</t>
  </si>
  <si>
    <t>MILDREY RINCON SALLEG</t>
  </si>
  <si>
    <t>2025-11-06 19:01:04</t>
  </si>
  <si>
    <t>MARCO ANTONIO GUAQUETA ROMERO</t>
  </si>
  <si>
    <t>2025-11-06 19:05:41</t>
  </si>
  <si>
    <t>JORGE ANDRES YEPES MUÑOZ</t>
  </si>
  <si>
    <t>2025-11-06 19:07:41</t>
  </si>
  <si>
    <t>FRANCISCO JAVIER BUITRAGO HERRERA</t>
  </si>
  <si>
    <t>2025-11-06 19:08:31</t>
  </si>
  <si>
    <t>JUAN DAVID LUGO BETANCUR</t>
  </si>
  <si>
    <t>2025-11-06 19:09:56</t>
  </si>
  <si>
    <t>SOFIA GALLEGO SUAREZ</t>
  </si>
  <si>
    <t>2025-11-06 19:15:47</t>
  </si>
  <si>
    <t>BEATRIZ DEL CARMEN LOPEZ CAMARGO</t>
  </si>
  <si>
    <t>2025-11-06 19:16:27</t>
  </si>
  <si>
    <t>YENIS MARIA CARDOZO BARRAGAN</t>
  </si>
  <si>
    <t>2025-11-06 19:20:51</t>
  </si>
  <si>
    <t>LILIANA RUBIELA AGREDO RODRIGUEZ</t>
  </si>
  <si>
    <t>2025-11-06 19:23:27</t>
  </si>
  <si>
    <t>DUBERNEY BETANCUR BENJUMEA</t>
  </si>
  <si>
    <t>2025-11-06 19:24:34</t>
  </si>
  <si>
    <t>PAULINA NOY DE BUITRAGO</t>
  </si>
  <si>
    <t>2025-11-06 19:29:08</t>
  </si>
  <si>
    <t>EDWIN ALFONSO ARDILA GIRALDO</t>
  </si>
  <si>
    <t>2025-11-06 19:31:19</t>
  </si>
  <si>
    <t>ANA VICTORIA QUIROGA ORTIZ</t>
  </si>
  <si>
    <t>2025-11-06 19:32:01</t>
  </si>
  <si>
    <t>LIBRADA JIMENEZ CASTELLANOS</t>
  </si>
  <si>
    <t>2025-11-06 19:33:52</t>
  </si>
  <si>
    <t>RUBEN DARIO SUAREZ SANCHEZ</t>
  </si>
  <si>
    <t>2025-11-06 19:35:55</t>
  </si>
  <si>
    <t>LUZ MILA RAMOS SANCHEZ</t>
  </si>
  <si>
    <t>2025-11-06 19:37:22</t>
  </si>
  <si>
    <t>2025-11-06 19:42:00</t>
  </si>
  <si>
    <t>HUMBERTO DE JESUS BEDOYA PUERTA</t>
  </si>
  <si>
    <t>2025-11-06 19:42:50</t>
  </si>
  <si>
    <t>YANETH PATRICIA LEON PINZON</t>
  </si>
  <si>
    <t>2025-11-06 19:44:14</t>
  </si>
  <si>
    <t>SILVESTRE MOLINA DIAZ</t>
  </si>
  <si>
    <t>2025-11-06 19:45:39</t>
  </si>
  <si>
    <t>DANY ALEXANDRA ANGEL OSSA</t>
  </si>
  <si>
    <t>2025-11-06 19:46:57</t>
  </si>
  <si>
    <t>MARINA AMAYA</t>
  </si>
  <si>
    <t>2025-11-06 19:47:32</t>
  </si>
  <si>
    <t>DEISY YADIRA SALAZAR AGUIRRE</t>
  </si>
  <si>
    <t>2025-11-06 19:50:20</t>
  </si>
  <si>
    <t>CAMILO SIERRA SANTOS</t>
  </si>
  <si>
    <t>2025-11-06 19:53:03</t>
  </si>
  <si>
    <t>KAREN BEATRIZ OLIVEROS ALVAREZ</t>
  </si>
  <si>
    <t>2025-11-06 19:55:59</t>
  </si>
  <si>
    <t>OLGA DUQUE FLOREZ</t>
  </si>
  <si>
    <t>2025-11-06 19:59:07</t>
  </si>
  <si>
    <t>OSWALDO CIFUENTES CABRERA</t>
  </si>
  <si>
    <t>2025-11-06 19:59:47</t>
  </si>
  <si>
    <t>JOHAN CAMILO PARRA TORO</t>
  </si>
  <si>
    <t>2025-11-06 19:59:55</t>
  </si>
  <si>
    <t>WILLIAN ALBERTO GARCES ZULUAGA</t>
  </si>
  <si>
    <t>2025-11-06 20:03:10</t>
  </si>
  <si>
    <t>YASMIN URIBE PAEZ</t>
  </si>
  <si>
    <t>2025-11-06 20:03:49</t>
  </si>
  <si>
    <t>JORGE LUIS MONCADA VALENCIA</t>
  </si>
  <si>
    <t>2025-11-06 20:04:38</t>
  </si>
  <si>
    <t>HECTOR ARMANGO PASCUAZA PASCUAZA</t>
  </si>
  <si>
    <t>2025-11-06 20:05:09</t>
  </si>
  <si>
    <t>JENNY CAROLINA MARTIN PEREZ</t>
  </si>
  <si>
    <t>2025-11-06 20:05:29</t>
  </si>
  <si>
    <t>DOMINGA AREVALO AREVALO</t>
  </si>
  <si>
    <t>LUZ MILA RUBIANO CARRANZA</t>
  </si>
  <si>
    <t>2025-11-06 20:07:43</t>
  </si>
  <si>
    <t>JOHNY DE JESUS LOPERA SINITAVE</t>
  </si>
  <si>
    <t>2025-11-06 20:08:38</t>
  </si>
  <si>
    <t>AGATA PUBLICIDAD SAS</t>
  </si>
  <si>
    <t>2025-11-06 20:12:29</t>
  </si>
  <si>
    <t>DEPOSITO FILA ANDINO SAS</t>
  </si>
  <si>
    <t>2025-11-06 20:13:20</t>
  </si>
  <si>
    <t>YOLIMA MARCELA PALACIO AGUIRRE</t>
  </si>
  <si>
    <t>2025-11-06 20:13:40</t>
  </si>
  <si>
    <t>ASDUEL GALVAN CONTRERAS</t>
  </si>
  <si>
    <t>2025-11-06 20:14:54</t>
  </si>
  <si>
    <t>LINA MARCELA CUADRADO BERRIO</t>
  </si>
  <si>
    <t>2025-11-06 20:15:02</t>
  </si>
  <si>
    <t>ARACELI ZEA CASTRO</t>
  </si>
  <si>
    <t>2025-11-06 20:16:16</t>
  </si>
  <si>
    <t>NELSON ENRIQUE ESCANDON ARRIETA</t>
  </si>
  <si>
    <t>2025-11-06 20:17:05</t>
  </si>
  <si>
    <t>CRISTIAN ALEXANDER AGUDELO ROLDAN</t>
  </si>
  <si>
    <t>2025-11-06 20:17:12</t>
  </si>
  <si>
    <t>ALDEMAR CALA PADILLA</t>
  </si>
  <si>
    <t>2025-11-06 20:17:19</t>
  </si>
  <si>
    <t>ISOLINA PABON OCHOA</t>
  </si>
  <si>
    <t>2025-11-06 20:17:52</t>
  </si>
  <si>
    <t>JOHN ALEJANDRO RIVERA PAEZ</t>
  </si>
  <si>
    <t>2025-11-06 20:18:24</t>
  </si>
  <si>
    <t>JUAN CARLOS ROLDAN BARRIENTOS</t>
  </si>
  <si>
    <t>2025-11-06 20:18:51</t>
  </si>
  <si>
    <t>ELIAS ORTIZ GUEVARA</t>
  </si>
  <si>
    <t>2025-11-06 20:19:19</t>
  </si>
  <si>
    <t>JOLEIN'S NATALIA RAMIREZ RIVERA</t>
  </si>
  <si>
    <t>2025-11-06 20:20:38</t>
  </si>
  <si>
    <t>HARVEY FONTECHA AGUILAR</t>
  </si>
  <si>
    <t>2025-11-06 20:22:11</t>
  </si>
  <si>
    <t>JOHNATHAN YAMID ARDILA FORERO</t>
  </si>
  <si>
    <t>2025-11-06 20:22:33</t>
  </si>
  <si>
    <t>ELIAS HERNAN IDARRAGA ARENAS</t>
  </si>
  <si>
    <t>2025-11-06 20:22:56</t>
  </si>
  <si>
    <t>PABLO SANCHEZ RUEDA</t>
  </si>
  <si>
    <t>2025-11-06 20:23:03</t>
  </si>
  <si>
    <t>EUFEMIA RAMOS PEÑA</t>
  </si>
  <si>
    <t>2025-11-06 20:23:36</t>
  </si>
  <si>
    <t>LUISA FERNANDA PINILLA MONTENEGRO</t>
  </si>
  <si>
    <t>2025-11-06 20:25:35</t>
  </si>
  <si>
    <t>ALVARO STIVEN SALAZAR GUEVARA</t>
  </si>
  <si>
    <t>2025-11-06 20:25:40</t>
  </si>
  <si>
    <t>LUIS FERNANDO LOPEZ MARIN</t>
  </si>
  <si>
    <t>MARIBEL MORA ROSALES</t>
  </si>
  <si>
    <t>2025-11-06 20:25:57</t>
  </si>
  <si>
    <t>2025-11-06 20:26:25</t>
  </si>
  <si>
    <t>JUAN CAMILO ANZOLA CASAS</t>
  </si>
  <si>
    <t>2025-11-06 20:26:32</t>
  </si>
  <si>
    <t>DUMAR PEREZ MORALES</t>
  </si>
  <si>
    <t>2025-11-06 20:26:44</t>
  </si>
  <si>
    <t>SANDRA MILENA SOGAMOSO JUNCA</t>
  </si>
  <si>
    <t>2025-11-06 20:27:41</t>
  </si>
  <si>
    <t>DUVIAN ESTEBAN VANEGAS GOMEZ</t>
  </si>
  <si>
    <t>2025-11-06 20:28:09</t>
  </si>
  <si>
    <t>MARIA DEL PILAR BOHORQUEZ VARGAS</t>
  </si>
  <si>
    <t>2025-11-06 20:28:33</t>
  </si>
  <si>
    <t>HARRISON DAMIAN AYALA</t>
  </si>
  <si>
    <t>2025-11-06 20:29:11</t>
  </si>
  <si>
    <t>GUILLERMO LEON MARIN MARIN</t>
  </si>
  <si>
    <t>2025-11-06 20:29:46</t>
  </si>
  <si>
    <t>MARIA RUBY RIOS GARZON</t>
  </si>
  <si>
    <t>2025-11-06 20:30:52</t>
  </si>
  <si>
    <t>YERLI ROJAS CAJAMARCA</t>
  </si>
  <si>
    <t>2025-11-06 20:30:54</t>
  </si>
  <si>
    <t>PEDRO JOAQUIN MORENO PERILLA</t>
  </si>
  <si>
    <t>2025-11-06 20:31:33</t>
  </si>
  <si>
    <t>LUZ MIRIAM TAPIA TOVAR</t>
  </si>
  <si>
    <t>2025-11-06 20:31:44</t>
  </si>
  <si>
    <t>YUDY MARCELA PENAGOS PERDOMO</t>
  </si>
  <si>
    <t>2025-11-06 20:31:51</t>
  </si>
  <si>
    <t>ANDRES AVILA CACERES</t>
  </si>
  <si>
    <t>2025-11-06 20:32:01</t>
  </si>
  <si>
    <t>GUSTAVO RAFAEL DAZA AVILA</t>
  </si>
  <si>
    <t>2025-11-06 20:32:59</t>
  </si>
  <si>
    <t>2025-11-06 20:33:00</t>
  </si>
  <si>
    <t>JHON WILLIAN ALVAREZ GUTIERREZ</t>
  </si>
  <si>
    <t>2025-11-06 20:33:03</t>
  </si>
  <si>
    <t>FREDDY CASALLAS PINZON</t>
  </si>
  <si>
    <t>2025-11-06 20:33:41</t>
  </si>
  <si>
    <t>MANUEL RENE GARAVITO BERNAL</t>
  </si>
  <si>
    <t>2025-11-06 20:34:02</t>
  </si>
  <si>
    <t>FREDY ROJAS GUTIERREZ</t>
  </si>
  <si>
    <t>2025-11-06 20:34:48</t>
  </si>
  <si>
    <t>ROCIO NAVAS GUERRA</t>
  </si>
  <si>
    <t>2025-11-06 20:35:02</t>
  </si>
  <si>
    <t>ARTURO TRUJILLO CARLOS</t>
  </si>
  <si>
    <t>2025-11-06 20:35:24</t>
  </si>
  <si>
    <t>ANGIE KATHERINE QUINTERO AYALA</t>
  </si>
  <si>
    <t>2025-11-06 20:37:00</t>
  </si>
  <si>
    <t>JASMIN PATRICIA GONZALEZ RODRIGUEZ</t>
  </si>
  <si>
    <t>2025-11-06 20:37:41</t>
  </si>
  <si>
    <t>DIANA KARIME BLANCO CONTRERAS</t>
  </si>
  <si>
    <t>2025-11-06 20:37:42</t>
  </si>
  <si>
    <t>CONRADO CARDONA CARMONA</t>
  </si>
  <si>
    <t>2025-11-06 20:38:03</t>
  </si>
  <si>
    <t>JAIRO TRIANA LOPEZ</t>
  </si>
  <si>
    <t>2025-11-06 20:38:11</t>
  </si>
  <si>
    <t>GILMA DEL SOCORRO MEJIA YEPES</t>
  </si>
  <si>
    <t>2025-11-06 20:39:25</t>
  </si>
  <si>
    <t>MARLLY LILIANA AGUDELO TORRES</t>
  </si>
  <si>
    <t>2025-11-06 20:39:34</t>
  </si>
  <si>
    <t>JUAN GUILLERMO VACCA CESPEDES</t>
  </si>
  <si>
    <t>2025-11-06 20:40:37</t>
  </si>
  <si>
    <t>SIGIFREDO ARANGO JARAMILLO</t>
  </si>
  <si>
    <t>2025-11-06 20:41:11</t>
  </si>
  <si>
    <t>LAURA ISABEL CARDONA GALLEGO</t>
  </si>
  <si>
    <t>2025-11-06 20:41:28</t>
  </si>
  <si>
    <t>JHONATAN CALDERON CALDERON ARDILA</t>
  </si>
  <si>
    <t>2025-11-06 20:42:33</t>
  </si>
  <si>
    <t>GILBERTO APARICIO VARGAS</t>
  </si>
  <si>
    <t>2025-11-06 20:46:20</t>
  </si>
  <si>
    <t>EDGAR ALEXANDER ZAMBRANO FERNANDEZ</t>
  </si>
  <si>
    <t>2025-11-06 20:46:33</t>
  </si>
  <si>
    <t>ISMAEL LONDOÑO ESCOBAR</t>
  </si>
  <si>
    <t>2025-11-06 20:48:04</t>
  </si>
  <si>
    <t>ARELIS AIDE GIRALDO GALLEGO</t>
  </si>
  <si>
    <t>2025-11-06 20:48:34</t>
  </si>
  <si>
    <t>MARTHA ROCIO PULIDO</t>
  </si>
  <si>
    <t>2025-11-06 20:52:27</t>
  </si>
  <si>
    <t>AGROVETERINARIA REPRESENTACIONES GANADERAS S.A.S</t>
  </si>
  <si>
    <t>2025-11-06 20:52:43</t>
  </si>
  <si>
    <t>DOMINGO ALBARRAN REYES</t>
  </si>
  <si>
    <t>2025-11-06 20:52:50</t>
  </si>
  <si>
    <t>HEIDER ACOSTA</t>
  </si>
  <si>
    <t>2025-11-06 20:56:19</t>
  </si>
  <si>
    <t>JHONATAN SANCHEZ MORA</t>
  </si>
  <si>
    <t>2025-11-06 20:58:08</t>
  </si>
  <si>
    <t>JUAN CAMILO QUIMBAYO MONTENEGRO</t>
  </si>
  <si>
    <t>2025-11-06 20:58:39</t>
  </si>
  <si>
    <t>JEFFERSON SANCHEZ GONZALEZ</t>
  </si>
  <si>
    <t>2025-11-06 20:59:15</t>
  </si>
  <si>
    <t>HOLMAN ESTIVEN GUERRERO PINILLA</t>
  </si>
  <si>
    <t>2025-11-06 21:00:02</t>
  </si>
  <si>
    <t>LAURA LILIANA NIVIA SEPULVEDA</t>
  </si>
  <si>
    <t>2025-11-06 21:00:19</t>
  </si>
  <si>
    <t>DEIVI FERNEY AYALA CUITIVA</t>
  </si>
  <si>
    <t>2025-11-06 21:03:08</t>
  </si>
  <si>
    <t>2025-11-06 21:03:46</t>
  </si>
  <si>
    <t>2025-11-06 21:04:44</t>
  </si>
  <si>
    <t>BELINDA OCHOA OCHOA</t>
  </si>
  <si>
    <t>2025-11-06 21:04:56</t>
  </si>
  <si>
    <t>2025-11-06 21:06:11</t>
  </si>
  <si>
    <t>2025-11-06 21:07:04</t>
  </si>
  <si>
    <t>EDGAR HERNAN MARIN SANCHEZ</t>
  </si>
  <si>
    <t>2025-11-06 21:07:27</t>
  </si>
  <si>
    <t>2025-11-06 21:07:55</t>
  </si>
  <si>
    <t>DENNIS AMPARO MARQUEZ SANCHEZ</t>
  </si>
  <si>
    <t>2025-11-06 21:09:27</t>
  </si>
  <si>
    <t>ROBERTO ANTONIO MARTINEZ GIRALDO</t>
  </si>
  <si>
    <t>2025-11-06 21:12:26</t>
  </si>
  <si>
    <t>MARITZA CARRASCAL GERARDINO</t>
  </si>
  <si>
    <t>2025-11-06 21:12:40</t>
  </si>
  <si>
    <t>2025-11-06 21:13:59</t>
  </si>
  <si>
    <t>NILSON ANTONIO ATILANO CONTRERAS</t>
  </si>
  <si>
    <t>2025-11-06 21:14:54</t>
  </si>
  <si>
    <t>NANCY MARIN CONTRERAS</t>
  </si>
  <si>
    <t>2025-11-06 21:16:02</t>
  </si>
  <si>
    <t>DEISIS GONZALEZ CANEDO</t>
  </si>
  <si>
    <t>2025-11-06 21:17:41</t>
  </si>
  <si>
    <t>JENNY MARIA SIERRA GUZMAN</t>
  </si>
  <si>
    <t>2025-11-06 21:18:43</t>
  </si>
  <si>
    <t>JOHN JAIRO MORA PESCADOR</t>
  </si>
  <si>
    <t>2025-11-06 21:21:43</t>
  </si>
  <si>
    <t>CONSUELO DE LOS ANGELES VELASQUEZ VARGAS</t>
  </si>
  <si>
    <t>2025-11-06 21:24:31</t>
  </si>
  <si>
    <t>REINEL AMADO VALENCIA CALDERON</t>
  </si>
  <si>
    <t>2025-11-06 21:28:22</t>
  </si>
  <si>
    <t>FRANCY MILENA CORTES CUELLO</t>
  </si>
  <si>
    <t>2025-11-06 21:36:40</t>
  </si>
  <si>
    <t>EIDER DE JESUS OROZCO RIOS</t>
  </si>
  <si>
    <t>2025-11-06 21:52:55</t>
  </si>
  <si>
    <t>DIANA PATRICIA GIRALDO</t>
  </si>
  <si>
    <t>2025-11-06 21:56:04</t>
  </si>
  <si>
    <t>CRISTIAN ANDRES ROA ROA</t>
  </si>
  <si>
    <t>2025-11-06 21:56:43</t>
  </si>
  <si>
    <t>MARIBEL ESTRELLA SUESCUN PEREZ</t>
  </si>
  <si>
    <t>2025-11-06 22:01:05</t>
  </si>
  <si>
    <t>PATRICIA RODRIGUEZ</t>
  </si>
  <si>
    <t>2025-11-06 22:02:21</t>
  </si>
  <si>
    <t>KEVIN JAIMES JACOME</t>
  </si>
  <si>
    <t>2025-11-06 22:03:13</t>
  </si>
  <si>
    <t>ALIRIO DE JESUS MARTINEZ GARCIA</t>
  </si>
  <si>
    <t>2025-11-06 22:08:10</t>
  </si>
  <si>
    <t>DAYANNA TORO BUITRAGO</t>
  </si>
  <si>
    <t>2025-11-06 22:57:53</t>
  </si>
  <si>
    <t>ALVARO ANDRES GAVIRIA NARANJO</t>
  </si>
  <si>
    <t>2025-11-06 23:11:26</t>
  </si>
  <si>
    <t>GERARDO DE JESUS LOPEZ DUQUE</t>
  </si>
  <si>
    <t>2025-11-06 23:29:19</t>
  </si>
  <si>
    <t>NELSON ENRIQUE AGUDELO LOPEZ</t>
  </si>
  <si>
    <t>2025-11-07 11:55:55</t>
  </si>
  <si>
    <t>OSCAR ENRIQUE DELGADO PRIETO</t>
  </si>
  <si>
    <t>2025-11-07 12:20:06</t>
  </si>
  <si>
    <t>JOSE DANIEL ALVAREZ MONTIEL</t>
  </si>
  <si>
    <t>2025-11-07 12:47:51</t>
  </si>
  <si>
    <t>REYES AMAYA ROBLES</t>
  </si>
  <si>
    <t>2025-11-07 12:52:43</t>
  </si>
  <si>
    <t>KELLY JOHANNA RIVERO AYALA</t>
  </si>
  <si>
    <t>2025-11-07 13:35:32</t>
  </si>
  <si>
    <t>JOHANA SIRLEY VALENCIA CATAÑO</t>
  </si>
  <si>
    <t>2025-11-07 13:40:38</t>
  </si>
  <si>
    <t>FERRETERIA METROPOLIS S.A.S.</t>
  </si>
  <si>
    <t>2025-11-07 13:52:20</t>
  </si>
  <si>
    <t>ARLEY MAURICIO RODAS JARAMILLO</t>
  </si>
  <si>
    <t>2025-11-07 14:10:20</t>
  </si>
  <si>
    <t>JOSE FERNANDO MURILLO CARDENA</t>
  </si>
  <si>
    <t>2025-11-07 14:11:58</t>
  </si>
  <si>
    <t>CLAUDIA MILENA CHAVERRA GIRALDO</t>
  </si>
  <si>
    <t>2025-11-07 14:14:19</t>
  </si>
  <si>
    <t>EDIER NICOLAS MONTES GOMEZ</t>
  </si>
  <si>
    <t>2025-11-07 14:15:30</t>
  </si>
  <si>
    <t>EDISON MANUEL RICARDO FLORES</t>
  </si>
  <si>
    <t>2025-11-07 14:20:08</t>
  </si>
  <si>
    <t>JOSE DAVID SIERRA PACHECO</t>
  </si>
  <si>
    <t>2025-11-07 14:27:07</t>
  </si>
  <si>
    <t>OLGA GISELA GOMEZ VERA</t>
  </si>
  <si>
    <t>2025-11-07 14:32:42</t>
  </si>
  <si>
    <t>DEISY YAMILE MORENO FLOREZ</t>
  </si>
  <si>
    <t>2025-11-07 14:33:52</t>
  </si>
  <si>
    <t>LUISA MARIA GOMEZ TORDECILLA</t>
  </si>
  <si>
    <t>2025-11-07 14:37:21</t>
  </si>
  <si>
    <t>JEFREY DANIEL GONZALEZ GIL</t>
  </si>
  <si>
    <t>2025-11-07 14:39:28</t>
  </si>
  <si>
    <t>MARTHA NELLY RIOS OCHOA</t>
  </si>
  <si>
    <t>2025-11-07 14:42:13</t>
  </si>
  <si>
    <t>MARELBA ARDILA VILLARREAL</t>
  </si>
  <si>
    <t>2025-11-07 14:43:19</t>
  </si>
  <si>
    <t>LEYDY BIBIANA RESTREPO RESTREPO</t>
  </si>
  <si>
    <t>2025-11-07 14:43:36</t>
  </si>
  <si>
    <t>LEONARDO ALBEIRO MORALES GOMEZ</t>
  </si>
  <si>
    <t>2025-11-07 14:44:50</t>
  </si>
  <si>
    <t>JUAN ANGEL DUQUE ZULUAGA</t>
  </si>
  <si>
    <t>2025-11-07 14:47:40</t>
  </si>
  <si>
    <t>JOSE OCTAVIO LIZCANO OSORIO</t>
  </si>
  <si>
    <t>2025-11-07 14:55:33</t>
  </si>
  <si>
    <t>JORGE LUIS ROYETT PEÑAFIEL</t>
  </si>
  <si>
    <t>2025-11-07 14:56:36</t>
  </si>
  <si>
    <t>DIANA ANDREA BURITICA BURITICA</t>
  </si>
  <si>
    <t>2025-11-07 15:01:12</t>
  </si>
  <si>
    <t>XIMENA ANDREA GARCIA PRESIGA</t>
  </si>
  <si>
    <t>2025-11-07 15:01:57</t>
  </si>
  <si>
    <t>OMAR YESID YEPES PEREZ YESID YEPES PEREZ</t>
  </si>
  <si>
    <t>2025-11-07 15:05:31</t>
  </si>
  <si>
    <t>EDILBERTO JOSE HOYOS MENDOZA</t>
  </si>
  <si>
    <t>2025-11-07 15:09:28</t>
  </si>
  <si>
    <t>ENITH YANETH RODRIGUEZ ORREGO</t>
  </si>
  <si>
    <t>2025-11-07 15:14:38</t>
  </si>
  <si>
    <t>JACKSON RONALD BRICEÑO ARENAS</t>
  </si>
  <si>
    <t>2025-11-07 15:15:54</t>
  </si>
  <si>
    <t>MARITZA LOZANO GAITAN</t>
  </si>
  <si>
    <t>2025-11-07 15:16:33</t>
  </si>
  <si>
    <t>JOAN ARLEY RENDON TEJADA</t>
  </si>
  <si>
    <t>2025-11-07 15:23:12</t>
  </si>
  <si>
    <t>LUIS CARLOS RODRIGUEZ BECERRA</t>
  </si>
  <si>
    <t>2025-11-07 15:25:48</t>
  </si>
  <si>
    <t>LUIS FRANCISCO RIAÑO MUÑOZ</t>
  </si>
  <si>
    <t>2025-11-07 15:31:42</t>
  </si>
  <si>
    <t>JOSELIN QUINTANILLA DIAZ</t>
  </si>
  <si>
    <t>2025-11-07 15:32:29</t>
  </si>
  <si>
    <t>FABIO NELSON LOPEZ JIMENEZ</t>
  </si>
  <si>
    <t>2025-11-07 15:32:56</t>
  </si>
  <si>
    <t>ANGELA MARIA GIRALDO MURILLO</t>
  </si>
  <si>
    <t>2025-11-07 15:33:23</t>
  </si>
  <si>
    <t>LUISA FERNANDA AGUDELO JARAMILLO</t>
  </si>
  <si>
    <t>2025-11-07 15:36:35</t>
  </si>
  <si>
    <t>ALONSO SANCHEZ GRANADOS</t>
  </si>
  <si>
    <t>2025-11-07 15:37:49</t>
  </si>
  <si>
    <t>AMANDA VALDERRAMA GARRIDO</t>
  </si>
  <si>
    <t>2025-11-07 15:40:08</t>
  </si>
  <si>
    <t>LUZ AMANDA SUAREZ LEAL</t>
  </si>
  <si>
    <t>2025-11-07 15:40:10</t>
  </si>
  <si>
    <t>HUMBERTO DE JESUS SIERRA ACEVEDO</t>
  </si>
  <si>
    <t>2025-11-07 15:46:04</t>
  </si>
  <si>
    <t>JULIA MIREYA FONSECA HINCAPIE</t>
  </si>
  <si>
    <t>2025-11-07 15:46:12</t>
  </si>
  <si>
    <t>FLOR ANGELA CASTIBLANCO SALAS</t>
  </si>
  <si>
    <t>2025-11-07 15:51:44</t>
  </si>
  <si>
    <t>YESICA MARLEN CORTES CACERES</t>
  </si>
  <si>
    <t>2025-11-07 15:56:02</t>
  </si>
  <si>
    <t>GISLAVED JOHNS LOPEZ</t>
  </si>
  <si>
    <t>2025-11-07 15:56:34</t>
  </si>
  <si>
    <t>FREDY OSWALDO GAMEZ SUAREZ</t>
  </si>
  <si>
    <t>2025-11-07 15:57:25</t>
  </si>
  <si>
    <t>EDINSON  ECHEVERRY BEDOYA</t>
  </si>
  <si>
    <t>2025-11-07 15:58:13</t>
  </si>
  <si>
    <t>MARIA EMILSE URIBE JARAMILLO</t>
  </si>
  <si>
    <t>2025-11-07 15:58:39</t>
  </si>
  <si>
    <t>YESICA LILIANA MAYORGA GAMEZ</t>
  </si>
  <si>
    <t>2025-11-07 15:59:19</t>
  </si>
  <si>
    <t>ADA LUZ VELASQUEZ VELEZ</t>
  </si>
  <si>
    <t>2025-11-07 16:00:29</t>
  </si>
  <si>
    <t>PIEDAD VIVIANA NUÑEZ PRADA</t>
  </si>
  <si>
    <t>2025-11-07 16:02:37</t>
  </si>
  <si>
    <t>PAOLA CATERIN CAÑON CHAPETON</t>
  </si>
  <si>
    <t>2025-11-07 16:04:10</t>
  </si>
  <si>
    <t>ANTONIO CHIQUILLO BALLESTEROS</t>
  </si>
  <si>
    <t>2025-11-07 16:04:29</t>
  </si>
  <si>
    <t>EUGENIA VILLAMIZAR ORTEGA</t>
  </si>
  <si>
    <t>2025-11-07 16:08:03</t>
  </si>
  <si>
    <t>GLORIA EDITH GIL BUILES</t>
  </si>
  <si>
    <t>2025-11-07 16:11:11</t>
  </si>
  <si>
    <t>JULIETH PAOLA CLARO BARROZO</t>
  </si>
  <si>
    <t>2025-11-07 16:14:53</t>
  </si>
  <si>
    <t>ALVARO PEREZ BUITRAGO</t>
  </si>
  <si>
    <t>2025-11-07 16:15:09</t>
  </si>
  <si>
    <t>MARIA TERESA SUAREZ ALVARADO</t>
  </si>
  <si>
    <t>2025-11-07 16:17:56</t>
  </si>
  <si>
    <t>COMERCIALIZADORA FRANSANTH S.A.S.</t>
  </si>
  <si>
    <t>2025-11-07 16:18:10</t>
  </si>
  <si>
    <t>ANDERSON PIMIENTO PINEDA</t>
  </si>
  <si>
    <t>2025-11-07 16:19:57</t>
  </si>
  <si>
    <t>DIEGO ANDRES MONSALVE MAYO</t>
  </si>
  <si>
    <t>2025-11-07 16:20:38</t>
  </si>
  <si>
    <t>LERELY LORAYNE PERALTA DIAZ</t>
  </si>
  <si>
    <t>2025-11-07 16:23:47</t>
  </si>
  <si>
    <t>MARLENY SANTIAGO GOMEZ</t>
  </si>
  <si>
    <t>2025-11-07 16:24:26</t>
  </si>
  <si>
    <t>DEPOSITO Y FERRETERIA EL ABUELO S.A.S</t>
  </si>
  <si>
    <t>2025-11-07 16:25:30</t>
  </si>
  <si>
    <t>CARLOS MAURICIO BARRERA ORTIZ</t>
  </si>
  <si>
    <t>2025-11-07 16:30:59</t>
  </si>
  <si>
    <t>FRANCY ELENA HERNANDEZ ALCARAZ</t>
  </si>
  <si>
    <t>2025-11-07 16:32:14</t>
  </si>
  <si>
    <t>LUIS ALEXANDER ZAPATA RINCON</t>
  </si>
  <si>
    <t>2025-11-07 16:32:48</t>
  </si>
  <si>
    <t>JUAN GUILLERMO MESA VALENCIA</t>
  </si>
  <si>
    <t>2025-11-07 16:33:24</t>
  </si>
  <si>
    <t>ISAIAS MANUEL MARTINEZ CEBALLOS</t>
  </si>
  <si>
    <t>2025-11-07 16:33:52</t>
  </si>
  <si>
    <t>LISETH JOHANA BONILLA UJUETA</t>
  </si>
  <si>
    <t>2025-11-07 16:37:26</t>
  </si>
  <si>
    <t>MIRIAN DEL SOCORRO VALENCIA MONCADA</t>
  </si>
  <si>
    <t>2025-11-07 16:39:52</t>
  </si>
  <si>
    <t>SANDRA CAROLINA VASQUEZ SANDOVAL</t>
  </si>
  <si>
    <t>2025-11-07 16:42:05</t>
  </si>
  <si>
    <t>JESUS ALBERTO OSSA PAVAS</t>
  </si>
  <si>
    <t>2025-11-07 16:42:44</t>
  </si>
  <si>
    <t>LUZ MARINA DAZA DIAZ</t>
  </si>
  <si>
    <t>2025-11-07 16:43:27</t>
  </si>
  <si>
    <t>AURA ELENA ASCANIO BAYONA</t>
  </si>
  <si>
    <t>2025-11-07 16:47:14</t>
  </si>
  <si>
    <t>ANA TERESA ALVIS</t>
  </si>
  <si>
    <t>2025-11-07 16:47:17</t>
  </si>
  <si>
    <t>HERNAN DE JESUS PEREZ OROZCO</t>
  </si>
  <si>
    <t>2025-11-07 16:47:32</t>
  </si>
  <si>
    <t>DIANA MARCELA MONTOYA BENITEZ</t>
  </si>
  <si>
    <t>2025-11-07 16:51:22</t>
  </si>
  <si>
    <t>ESTHER CONSUELO PINZON VELASQUEZ</t>
  </si>
  <si>
    <t>2025-11-07 16:52:36</t>
  </si>
  <si>
    <t>LUIS FERNANDO OCAMPO RAMIREZ</t>
  </si>
  <si>
    <t>2025-11-07 16:57:08</t>
  </si>
  <si>
    <t>YULY ESPERANZA SUAREZ SUAREZ DURAN</t>
  </si>
  <si>
    <t>2025-11-07 16:57:58</t>
  </si>
  <si>
    <t>LUZ DARY MICHELL CONTRERAS FONSECA</t>
  </si>
  <si>
    <t>2025-11-07 16:59:29</t>
  </si>
  <si>
    <t>SANTIAGO ALEXANDER RUA CARRILLO</t>
  </si>
  <si>
    <t>2025-11-07 16:59:38</t>
  </si>
  <si>
    <t>EDWIN ALBERTO SANCHEZ LONDOÑO</t>
  </si>
  <si>
    <t>2025-11-07 17:03:49</t>
  </si>
  <si>
    <t>MARLY JOHANNA GUERRERO BAYONA</t>
  </si>
  <si>
    <t>2025-11-07 17:06:28</t>
  </si>
  <si>
    <t>ALBERTO DE JESUS ZAPATA CORREA</t>
  </si>
  <si>
    <t>2025-11-07 17:07:26</t>
  </si>
  <si>
    <t>KAREN NATALIA GRISALES VASQUEZ</t>
  </si>
  <si>
    <t>2025-11-07 17:07:38</t>
  </si>
  <si>
    <t>LUIS ENRIQUE CURCIO SALGUEDO</t>
  </si>
  <si>
    <t>2025-11-07 17:11:53</t>
  </si>
  <si>
    <t>BIASNEY YULIANI URREA URREA QUINCHIA</t>
  </si>
  <si>
    <t>2025-11-07 17:20:25</t>
  </si>
  <si>
    <t>DIOFENER MOLINA VILLEGAS</t>
  </si>
  <si>
    <t>2025-11-07 17:20:34</t>
  </si>
  <si>
    <t>JAZMIN ADRIANA OSPINA CARMONA</t>
  </si>
  <si>
    <t>2025-11-07 17:21:36</t>
  </si>
  <si>
    <t>JOSE LLANER DURAN QUINTERO</t>
  </si>
  <si>
    <t>2025-11-07 17:23:12</t>
  </si>
  <si>
    <t>MILDREY LEONEL MELO</t>
  </si>
  <si>
    <t>2025-11-07 17:23:52</t>
  </si>
  <si>
    <t>JOSE AURELIANO UMAÑA DIAZ</t>
  </si>
  <si>
    <t>2025-11-07 17:25:06</t>
  </si>
  <si>
    <t>CLAUDIA PATRICIA RODRIGUEZ RUIZ</t>
  </si>
  <si>
    <t>2025-11-07 17:27:11</t>
  </si>
  <si>
    <t>JORGE ANDRES VILLA PEREZ</t>
  </si>
  <si>
    <t>2025-11-07 17:28:16</t>
  </si>
  <si>
    <t>ROSALBA GUERRERO GUAQUETA</t>
  </si>
  <si>
    <t>2025-11-07 17:36:16</t>
  </si>
  <si>
    <t>TANIA VALENTINA GALVAN ARGOTA</t>
  </si>
  <si>
    <t>2025-11-07 17:37:14</t>
  </si>
  <si>
    <t>LADY JOHANNA LOPEZ LOPEZ</t>
  </si>
  <si>
    <t>2025-11-07 17:39:49</t>
  </si>
  <si>
    <t>ARLEX ALEXIN GOMEZ RODAS</t>
  </si>
  <si>
    <t>2025-11-07 17:40:07</t>
  </si>
  <si>
    <t>MILTON GERARDO MOLINA DEVIA</t>
  </si>
  <si>
    <t>2025-11-07 17:44:47</t>
  </si>
  <si>
    <t>JORGE TULIO ESTUPIÑAN SALAZAR</t>
  </si>
  <si>
    <t>2025-11-07 17:47:39</t>
  </si>
  <si>
    <t>NICOLAS ULLOA CASTILLO</t>
  </si>
  <si>
    <t>2025-11-07 17:48:28</t>
  </si>
  <si>
    <t>RUBY MAYERLY BALLEN MENDIETA</t>
  </si>
  <si>
    <t>2025-11-07 17:50:10</t>
  </si>
  <si>
    <t>SONIA PATRICIA VELASCO SAZA</t>
  </si>
  <si>
    <t>2025-11-07 17:50:18</t>
  </si>
  <si>
    <t>ANTONIO URIAL GOMEZ MOLINA</t>
  </si>
  <si>
    <t>2025-11-07 17:53:19</t>
  </si>
  <si>
    <t>JOSE GREGORIO GALVIS SANTIAGO</t>
  </si>
  <si>
    <t>2025-11-07 17:54:39</t>
  </si>
  <si>
    <t>DORA CLAUDIA BETANCOURT GUTIERREZ</t>
  </si>
  <si>
    <t>2025-11-07 17:57:59</t>
  </si>
  <si>
    <t>MELBA JINETH GRAJALES VARGAS</t>
  </si>
  <si>
    <t>2025-11-07 17:58:10</t>
  </si>
  <si>
    <t>VIVIAN ROCIO GAONA MENDEZ</t>
  </si>
  <si>
    <t>2025-11-07 17:58:31</t>
  </si>
  <si>
    <t>BLANCA FLOR DIAZ MARQUEZ</t>
  </si>
  <si>
    <t>2025-11-07 17:58:34</t>
  </si>
  <si>
    <t>CLAUDIA PATRICIA HERRERA</t>
  </si>
  <si>
    <t>2025-11-07 17:59:42</t>
  </si>
  <si>
    <t>JESSICA PAOLA NEIRA RIOS</t>
  </si>
  <si>
    <t>2025-11-07 18:00:01</t>
  </si>
  <si>
    <t>SERGIO ANDRES SANCHEZ ALGARRA</t>
  </si>
  <si>
    <t>2025-11-07 18:03:25</t>
  </si>
  <si>
    <t>OVEIDA DEL SOCORRO CUERVO JIMENEZ</t>
  </si>
  <si>
    <t>2025-11-07 18:04:44</t>
  </si>
  <si>
    <t>PABLO ANDRES GARCIA FORERO</t>
  </si>
  <si>
    <t>2025-11-07 18:08:44</t>
  </si>
  <si>
    <t>WILLIAM CAMILO GARCIA FORERO</t>
  </si>
  <si>
    <t>2025-11-07 18:09:07</t>
  </si>
  <si>
    <t>LUIS GABRIEL ARANGO NARANJO</t>
  </si>
  <si>
    <t>2025-11-07 18:11:02</t>
  </si>
  <si>
    <t>INES PARRA ALARCON</t>
  </si>
  <si>
    <t>2025-11-07 18:12:49</t>
  </si>
  <si>
    <t>DINA MARCELA SANDOVAL GARZA</t>
  </si>
  <si>
    <t>2025-11-07 18:14:18</t>
  </si>
  <si>
    <t>MARTIN ELIAS SANCHEZ MARTINEZ</t>
  </si>
  <si>
    <t>2025-11-07 18:14:52</t>
  </si>
  <si>
    <t>WENDY ALEJANDRA SILVA RICO</t>
  </si>
  <si>
    <t>2025-11-07 18:18:19</t>
  </si>
  <si>
    <t>MARIBEL MUÑOZ CRUZ</t>
  </si>
  <si>
    <t>2025-11-07 18:22:09</t>
  </si>
  <si>
    <t>YESID ALBERTO PERILLA PINTO</t>
  </si>
  <si>
    <t>2025-11-07 18:24:44</t>
  </si>
  <si>
    <t>OSCAR YAMID SIERRA GONZALEZ</t>
  </si>
  <si>
    <t>CESAR FABIO GARCIA ROMERO</t>
  </si>
  <si>
    <t>2025-11-07 18:26:03</t>
  </si>
  <si>
    <t>DIEGO GABRIEL CHOCONTA URREA</t>
  </si>
  <si>
    <t>2025-11-07 18:28:17</t>
  </si>
  <si>
    <t>HUMBERTO CAICEDO</t>
  </si>
  <si>
    <t>2025-11-07 18:29:36</t>
  </si>
  <si>
    <t>FABER ARLEY GALLO LLANO</t>
  </si>
  <si>
    <t>2025-11-07 18:30:10</t>
  </si>
  <si>
    <t>LUZ MARLEN CASTILLO CASTILLO</t>
  </si>
  <si>
    <t>2025-11-07 18:33:39</t>
  </si>
  <si>
    <t>CAROLINA SALAZAR RIVERA</t>
  </si>
  <si>
    <t>2025-11-07 18:34:31</t>
  </si>
  <si>
    <t>MARIA EMILCE PRADO MONTAGUTH</t>
  </si>
  <si>
    <t>2025-11-07 18:44:52</t>
  </si>
  <si>
    <t>IVAN NIÑO</t>
  </si>
  <si>
    <t>2025-11-07 18:45:29</t>
  </si>
  <si>
    <t>GLADYS ESPERANZA GAITAN PARRA</t>
  </si>
  <si>
    <t>2025-11-07 18:48:17</t>
  </si>
  <si>
    <t>ELIZA DEL CARMEN VERGARA PEREZ</t>
  </si>
  <si>
    <t>2025-11-07 18:51:56</t>
  </si>
  <si>
    <t>ELKIN RODRIGO GIRALDO ORTEGA</t>
  </si>
  <si>
    <t>2025-11-07 18:53:01</t>
  </si>
  <si>
    <t>HECTOR ELIUD SANCHEZ MURCIA</t>
  </si>
  <si>
    <t>2025-11-07 18:53:29</t>
  </si>
  <si>
    <t>TERESA DE JESUS ECHEVERRI SOSSA</t>
  </si>
  <si>
    <t>2025-11-07 18:53:39</t>
  </si>
  <si>
    <t>ANDRES FELIPE GOMEZ VALERO</t>
  </si>
  <si>
    <t>2025-11-07 18:55:19</t>
  </si>
  <si>
    <t>MORE US ORG SAS</t>
  </si>
  <si>
    <t>2025-11-07 18:56:03</t>
  </si>
  <si>
    <t>MARIA NELA GIL SIERRA</t>
  </si>
  <si>
    <t>2025-11-07 18:57:08</t>
  </si>
  <si>
    <t>LUCERO RAMIREZ RICO</t>
  </si>
  <si>
    <t>2025-11-07 18:59:28</t>
  </si>
  <si>
    <t>YENNY PAOLA CARDENAS SANCHEZ</t>
  </si>
  <si>
    <t>2025-11-07 19:03:13</t>
  </si>
  <si>
    <t>TERESA RODRIGUEZ ESPINEL</t>
  </si>
  <si>
    <t>2025-11-07 19:05:26</t>
  </si>
  <si>
    <t>GUILLERMO LEON VALENCIA MENDEZ</t>
  </si>
  <si>
    <t>2025-11-07 19:12:01</t>
  </si>
  <si>
    <t>XIMENA JIMENEZ HERNANDEZ</t>
  </si>
  <si>
    <t>2025-11-07 19:15:07</t>
  </si>
  <si>
    <t>CELIAR BECERRA PEREZ</t>
  </si>
  <si>
    <t>2025-11-07 19:16:44</t>
  </si>
  <si>
    <t>YURLEI ANGELICA ALFONSO ROA</t>
  </si>
  <si>
    <t>2025-11-07 19:17:56</t>
  </si>
  <si>
    <t>EFRAIN DEJESUS LOPEZ GALLEGO</t>
  </si>
  <si>
    <t>2025-11-07 19:17:57</t>
  </si>
  <si>
    <t>2025-11-07 19:18:06</t>
  </si>
  <si>
    <t>LUZ MARINA PATIÑO OCAMPO</t>
  </si>
  <si>
    <t>2025-11-07 19:19:14</t>
  </si>
  <si>
    <t>SARA RAMIREZ AGUDELO</t>
  </si>
  <si>
    <t>2025-11-07 19:19:25</t>
  </si>
  <si>
    <t>NOHORA ELSA RUBIANO TORRES</t>
  </si>
  <si>
    <t>2025-11-07 19:20:29</t>
  </si>
  <si>
    <t>ANA MARIA AREVALO ORTEGA</t>
  </si>
  <si>
    <t>2025-11-07 19:20:59</t>
  </si>
  <si>
    <t>KAREN FABIANA MONTIEL PALMAR</t>
  </si>
  <si>
    <t>2025-11-07 19:22:19</t>
  </si>
  <si>
    <t>ANA LUCRECIA RAMIREZ BERMUDEZ</t>
  </si>
  <si>
    <t>2025-11-07 19:22:39</t>
  </si>
  <si>
    <t>MONICA CRISTINA SUAREZ VALDES</t>
  </si>
  <si>
    <t>2025-11-07 19:25:35</t>
  </si>
  <si>
    <t>MAYERLIS QUINTERO BECERRA</t>
  </si>
  <si>
    <t>2025-11-07 19:27:13</t>
  </si>
  <si>
    <t>ANEIDI GUERRERO MORA</t>
  </si>
  <si>
    <t>2025-11-07 19:27:14</t>
  </si>
  <si>
    <t>JUAN CARLOS BOTERO RINCON</t>
  </si>
  <si>
    <t>2025-11-07 19:27:42</t>
  </si>
  <si>
    <t>AIDA MARIA PEREZ</t>
  </si>
  <si>
    <t>2025-11-07 19:33:19</t>
  </si>
  <si>
    <t>ROSAURA NAVARRO GUERRERO</t>
  </si>
  <si>
    <t>2025-11-07 19:35:07</t>
  </si>
  <si>
    <t>CESAR MAURICIO BLANDON RAMIREZ</t>
  </si>
  <si>
    <t>2025-11-07 19:38:01</t>
  </si>
  <si>
    <t>2025-11-07 19:40:19</t>
  </si>
  <si>
    <t>DIDIER URREA QUINCHIA</t>
  </si>
  <si>
    <t>2025-11-07 19:43:35</t>
  </si>
  <si>
    <t>INGRID YURLEY CADENA PARRA</t>
  </si>
  <si>
    <t>2025-11-07 19:44:44</t>
  </si>
  <si>
    <t>NELIS RAMIREZ</t>
  </si>
  <si>
    <t>2025-11-07 19:44:55</t>
  </si>
  <si>
    <t>JARINSON VALENCIA REYES</t>
  </si>
  <si>
    <t>2025-11-07 19:47:01</t>
  </si>
  <si>
    <t>DIANA ESTHER ROJAS RODRIGUEZ</t>
  </si>
  <si>
    <t>2025-11-07 19:48:20</t>
  </si>
  <si>
    <t>JACQUELINE SANCHEZ TORRES</t>
  </si>
  <si>
    <t>2025-11-07 19:49:20</t>
  </si>
  <si>
    <t>MARIA ISABEL DIAZ MARTINEZ</t>
  </si>
  <si>
    <t>2025-11-07 19:50:12</t>
  </si>
  <si>
    <t>YESELY JULIETH MAUSSA PLAZA</t>
  </si>
  <si>
    <t>2025-11-07 19:50:49</t>
  </si>
  <si>
    <t>HUBER YEN GAMBA</t>
  </si>
  <si>
    <t>2025-11-07 19:51:25</t>
  </si>
  <si>
    <t>JOSE EFRAIN DIAZ HUERTAS</t>
  </si>
  <si>
    <t>2025-11-07 19:52:25</t>
  </si>
  <si>
    <t>DIANA PATRICIA VARGAS BARON</t>
  </si>
  <si>
    <t>CESAR AUGUSTO BARRERA ARIAS</t>
  </si>
  <si>
    <t>2025-11-07 19:52:42</t>
  </si>
  <si>
    <t>NORA ELENA ZAPATA PUERTA</t>
  </si>
  <si>
    <t>2025-11-07 19:53:20</t>
  </si>
  <si>
    <t>CESAR ENRIQUE RODRIGUEZ RODRIGUEZ</t>
  </si>
  <si>
    <t>2025-11-07 19:53:47</t>
  </si>
  <si>
    <t>MILEIDYS DIAZ MENDOZA</t>
  </si>
  <si>
    <t>2025-11-07 19:54:20</t>
  </si>
  <si>
    <t>EDUAR FERNANDO RAMIREZ MONTAÑEZ</t>
  </si>
  <si>
    <t>2025-11-07 19:55:36</t>
  </si>
  <si>
    <t>CARLOS JULIO RAMIREZ PINTO</t>
  </si>
  <si>
    <t>2025-11-07 19:56:43</t>
  </si>
  <si>
    <t>CARLINA RIVERA CARVAJAL</t>
  </si>
  <si>
    <t>2025-11-07 19:57:54</t>
  </si>
  <si>
    <t>LUIS EDUARDO CORONADO RODRIGUEZ</t>
  </si>
  <si>
    <t>2025-11-07 19:59:29</t>
  </si>
  <si>
    <t>YULIANIS CLARO BARROZO</t>
  </si>
  <si>
    <t>2025-11-07 20:01:15</t>
  </si>
  <si>
    <t>EULALIA POSADA CARDENAS</t>
  </si>
  <si>
    <t>2025-11-07 20:01:55</t>
  </si>
  <si>
    <t>JUDITH ELENA BERNAL TAMAYO</t>
  </si>
  <si>
    <t>2025-11-07 20:02:39</t>
  </si>
  <si>
    <t>RUBEN ANCIZAR ACEVEDO MARIN</t>
  </si>
  <si>
    <t>2025-11-07 20:04:09</t>
  </si>
  <si>
    <t>KELLY JAZMIN LOPEZ SERNA</t>
  </si>
  <si>
    <t>2025-11-07 20:06:41</t>
  </si>
  <si>
    <t>DORA PATRICIA GONZALEZ USUGA</t>
  </si>
  <si>
    <t>2025-11-07 20:07:04</t>
  </si>
  <si>
    <t>SANDRA MARIA AGUDELO ROMERO</t>
  </si>
  <si>
    <t>2025-11-07 20:07:19</t>
  </si>
  <si>
    <t>LUZ ENITH MACHADO CASTRO</t>
  </si>
  <si>
    <t>2025-11-07 20:11:48</t>
  </si>
  <si>
    <t>FLOR ANGELA DURAN SANDOVAL</t>
  </si>
  <si>
    <t>2025-11-07 20:13:14</t>
  </si>
  <si>
    <t>2025-11-07 20:14:27</t>
  </si>
  <si>
    <t>MARIA FERNANDA RAMIREZ BARRIENTOS</t>
  </si>
  <si>
    <t>2025-11-07 20:14:55</t>
  </si>
  <si>
    <t>EDUARDO BECERRA OCHOA</t>
  </si>
  <si>
    <t>2025-11-07 20:18:42</t>
  </si>
  <si>
    <t>NESTOR OCTAVIANO LOPEZ CARMONA</t>
  </si>
  <si>
    <t>2025-11-07 20:19:49</t>
  </si>
  <si>
    <t>MARIA ESTHER CAICEDO RODRIGUEZ</t>
  </si>
  <si>
    <t>2025-11-07 20:19:57</t>
  </si>
  <si>
    <t>DANIELA LOPEZ ORREGO</t>
  </si>
  <si>
    <t>2025-11-07 20:22:41</t>
  </si>
  <si>
    <t>SANTIAGO JESUS ZULUAGA RODRIGUEZ</t>
  </si>
  <si>
    <t>2025-11-07 20:29:56</t>
  </si>
  <si>
    <t>IRENE TIRADO ROA</t>
  </si>
  <si>
    <t>2025-11-07 20:31:21</t>
  </si>
  <si>
    <t>ELIZABETH SOLANO MACHUCA</t>
  </si>
  <si>
    <t>2025-11-07 20:33:04</t>
  </si>
  <si>
    <t>EFREN ARIAS HERNANDEZ</t>
  </si>
  <si>
    <t>2025-11-07 20:34:46</t>
  </si>
  <si>
    <t>FANNY AGUILERA FANDIÑO</t>
  </si>
  <si>
    <t>2025-11-07 20:35:13</t>
  </si>
  <si>
    <t>SANDRA MILENA FRANCO</t>
  </si>
  <si>
    <t>2025-11-07 20:35:27</t>
  </si>
  <si>
    <t>YENIS SAUDITH MESTRA</t>
  </si>
  <si>
    <t>2025-11-07 20:37:36</t>
  </si>
  <si>
    <t>DORA LIBIA BETANCURT HURTADO</t>
  </si>
  <si>
    <t>2025-11-07 20:41:32</t>
  </si>
  <si>
    <t>DIEGO ANDRES ROA</t>
  </si>
  <si>
    <t>2025-11-07 20:41:39</t>
  </si>
  <si>
    <t>JENNI XIOMARA RODRIGUEZ RODRIGUEZ</t>
  </si>
  <si>
    <t>2025-11-07 20:44:20</t>
  </si>
  <si>
    <t>ALFREDO JIMENEZ  JIMENEZ ORTIZ</t>
  </si>
  <si>
    <t>2025-11-07 20:45:32</t>
  </si>
  <si>
    <t>YESSIKA YULIETH ESTRADA MAYA</t>
  </si>
  <si>
    <t>2025-11-07 20:46:20</t>
  </si>
  <si>
    <t>AURELIA PARDO ALFONSO</t>
  </si>
  <si>
    <t>2025-11-07 20:46:40</t>
  </si>
  <si>
    <t>JENNIFER ANDREA SANCHEZ GARCIA</t>
  </si>
  <si>
    <t>2025-11-07 20:47:19</t>
  </si>
  <si>
    <t>JUAN JOSE BARAJAS</t>
  </si>
  <si>
    <t>2025-11-07 20:47:36</t>
  </si>
  <si>
    <t>2025-11-07 20:48:57</t>
  </si>
  <si>
    <t>NELSON ALEXIS GAMBOA ZAMBRANO</t>
  </si>
  <si>
    <t>2025-11-07 20:49:16</t>
  </si>
  <si>
    <t>JONATHAN QUIROGA INFANTE</t>
  </si>
  <si>
    <t>2025-11-07 20:50:07</t>
  </si>
  <si>
    <t>NANCY AMADO LOZANO</t>
  </si>
  <si>
    <t>2025-11-07 20:50:10</t>
  </si>
  <si>
    <t>LUZ MARIA SOLARTE ROSALES</t>
  </si>
  <si>
    <t>2025-11-07 20:50:19</t>
  </si>
  <si>
    <t>LUZ GARDA SOTO SOTO</t>
  </si>
  <si>
    <t>2025-11-07 20:53:00</t>
  </si>
  <si>
    <t>JOSE ORLANDO ORTIZ ALEJO</t>
  </si>
  <si>
    <t>2025-11-07 20:53:41</t>
  </si>
  <si>
    <t>KELLY JOHANNA TOVAR MACETO</t>
  </si>
  <si>
    <t>2025-11-07 20:55:23</t>
  </si>
  <si>
    <t>IVETTE CATHERINE QUEVEDO PENAGOS</t>
  </si>
  <si>
    <t>2025-11-07 20:56:31</t>
  </si>
  <si>
    <t>MARIELA VILLALOBOS PIRELA</t>
  </si>
  <si>
    <t>2025-11-07 20:58:14</t>
  </si>
  <si>
    <t>JOSE DARIO TAFUR</t>
  </si>
  <si>
    <t>2025-11-07 20:58:50</t>
  </si>
  <si>
    <t>RODRIGO GIRALDO RESTREPO</t>
  </si>
  <si>
    <t>2025-11-07 21:00:21</t>
  </si>
  <si>
    <t>YENNIFER BUITRAGO OVALLE</t>
  </si>
  <si>
    <t>2025-11-07 21:01:26</t>
  </si>
  <si>
    <t>LUZ DANELLY CIFUENTES ARIAS</t>
  </si>
  <si>
    <t>2025-11-07 21:02:18</t>
  </si>
  <si>
    <t>LIGIA NELLY SALAZAR QUINTERO</t>
  </si>
  <si>
    <t>2025-11-07 21:04:15</t>
  </si>
  <si>
    <t>SANDRA MILENA GIRALDO PALACIO</t>
  </si>
  <si>
    <t>2025-11-07 21:08:07</t>
  </si>
  <si>
    <t>MIGUEL EDUARDO GUTIERREZ BLANDON</t>
  </si>
  <si>
    <t>2025-11-07 21:09:22</t>
  </si>
  <si>
    <t>KELLY VANESSA BURITICA RESTREPO</t>
  </si>
  <si>
    <t>2025-11-07 21:10:34</t>
  </si>
  <si>
    <t>LUZ MAYERLY RIAÑO LEON</t>
  </si>
  <si>
    <t>2025-11-07 21:13:47</t>
  </si>
  <si>
    <t>EUDALID HERNANDEZ HERNANDEZ</t>
  </si>
  <si>
    <t>2025-11-07 21:14:58</t>
  </si>
  <si>
    <t>ALEX HERNANDO AGUIRRE GONZALEZ</t>
  </si>
  <si>
    <t>2025-11-07 21:16:07</t>
  </si>
  <si>
    <t>JOSE RICARDO CHACON CHAVARRO</t>
  </si>
  <si>
    <t>2025-11-07 21:16:08</t>
  </si>
  <si>
    <t>LUZ STELLA HUERTAS FAJARDO</t>
  </si>
  <si>
    <t>2025-11-07 21:18:43</t>
  </si>
  <si>
    <t>WILSON ALEXANDER QUIÑONES MAHECHA</t>
  </si>
  <si>
    <t>2025-11-07 21:19:21</t>
  </si>
  <si>
    <t>NELSON EDUARDO CIRO CIRO</t>
  </si>
  <si>
    <t>2025-11-07 21:21:13</t>
  </si>
  <si>
    <t>VIVIANA JAZMIN GALEANO ALEJO</t>
  </si>
  <si>
    <t>2025-11-07 21:22:28</t>
  </si>
  <si>
    <t>YIMMY FERNANDO LOAIZA SILVA</t>
  </si>
  <si>
    <t>2025-11-07 21:23:42</t>
  </si>
  <si>
    <t>ARELIS DEL CARMEN CARVAJAL ADARVE</t>
  </si>
  <si>
    <t>2025-11-07 21:24:37</t>
  </si>
  <si>
    <t>NESTOR ORLANDO GUTIERREZ PARDO</t>
  </si>
  <si>
    <t>2025-11-07 21:26:33</t>
  </si>
  <si>
    <t>RUTH ESTHER RODRIGUEZ FORERO</t>
  </si>
  <si>
    <t>2025-11-07 21:32:35</t>
  </si>
  <si>
    <t>LILIANA MARIA CORREA MUÑOZ</t>
  </si>
  <si>
    <t>2025-11-07 21:52:49</t>
  </si>
  <si>
    <t>GINA MARCELA BARACALDO GIL</t>
  </si>
  <si>
    <t>2025-11-07 21:58:12</t>
  </si>
  <si>
    <t>FERNANDO ANTONIO OSPINA ESPINOSA</t>
  </si>
  <si>
    <t>2025-11-07 21:59:39</t>
  </si>
  <si>
    <t>YURI BAUTISTA SALINAS</t>
  </si>
  <si>
    <t>2025-11-07 22:01:00</t>
  </si>
  <si>
    <t>CENOBIO ANTONIO SANCHEZ</t>
  </si>
  <si>
    <t>2025-11-07 22:01:08</t>
  </si>
  <si>
    <t>FELIPE OSORIO GIRALDO</t>
  </si>
  <si>
    <t>2025-11-07 22:04:44</t>
  </si>
  <si>
    <t>LAURA YINETH BEDOYA ALVAREZ</t>
  </si>
  <si>
    <t>2025-11-07 22:16:02</t>
  </si>
  <si>
    <t>LUZ MARINA GUTIERREZ JIMENEZ</t>
  </si>
  <si>
    <t>2025-11-07 22:29:40</t>
  </si>
  <si>
    <t>YEISON NORBEY ORREGO MONSALVE</t>
  </si>
  <si>
    <t>2025-11-08 12:21:00</t>
  </si>
  <si>
    <t>FREDDY FRANCISCO CALA SUAREZ</t>
  </si>
  <si>
    <t>2025-11-08 12:35:02</t>
  </si>
  <si>
    <t>JESUS ARTURO JURADO ALBARRACIN</t>
  </si>
  <si>
    <t>2025-11-08 12:42:25</t>
  </si>
  <si>
    <t>MARTHA LUCIA BECERRA ALMEIDA</t>
  </si>
  <si>
    <t>2025-11-08 12:53:55</t>
  </si>
  <si>
    <t>MIRIAN RODRIGUEZ BOTELLO</t>
  </si>
  <si>
    <t>2025-11-08 13:00:28</t>
  </si>
  <si>
    <t>YESENIA ARGUELLO BARRIOS</t>
  </si>
  <si>
    <t>2025-11-08 13:48:25</t>
  </si>
  <si>
    <t>JESUS FERNANDO QUINTERO RUIZ</t>
  </si>
  <si>
    <t>2025-11-08 13:54:02</t>
  </si>
  <si>
    <t>JEFFERSON YACEL LEON CONTRERAS</t>
  </si>
  <si>
    <t>2025-11-08 14:15:41</t>
  </si>
  <si>
    <t>WALTER YARA</t>
  </si>
  <si>
    <t>2025-11-08 14:18:25</t>
  </si>
  <si>
    <t>LUIS EMEL CARRASCAL REY</t>
  </si>
  <si>
    <t>2025-11-08 14:19:04</t>
  </si>
  <si>
    <t>GELBER ORLANDO CASTAÑEDA LEON</t>
  </si>
  <si>
    <t>2025-11-08 14:26:06</t>
  </si>
  <si>
    <t>FLOR MARINA LANCHEROS FUQUEN</t>
  </si>
  <si>
    <t>2025-11-08 14:28:46</t>
  </si>
  <si>
    <t>HEIDY PEÑA SAENZ</t>
  </si>
  <si>
    <t>2025-11-08 14:30:35</t>
  </si>
  <si>
    <t>ARAMINTA TORRADO RODRIGUEZ</t>
  </si>
  <si>
    <t>2025-11-08 14:33:54</t>
  </si>
  <si>
    <t>YANEIDA VARGAS TALLEZ</t>
  </si>
  <si>
    <t>2025-11-08 14:46:38</t>
  </si>
  <si>
    <t>CARLOS ALBERTO LEGUIZAMON LEGUIZAMON NEIRA</t>
  </si>
  <si>
    <t>2025-11-08 14:53:11</t>
  </si>
  <si>
    <t>LEONEL DEJESUS ZULUAGA ATEHORTUA</t>
  </si>
  <si>
    <t>2025-11-08 14:56:00</t>
  </si>
  <si>
    <t>ARSENIO BOLIVAR RUIZ</t>
  </si>
  <si>
    <t>2025-11-08 15:03:23</t>
  </si>
  <si>
    <t>YAKELINNE MUÑOZ ALVEAR</t>
  </si>
  <si>
    <t>2025-11-08 15:09:01</t>
  </si>
  <si>
    <t>CRISTINA ALEJANDRA RODRIGUEZ CIFUENTES</t>
  </si>
  <si>
    <t>2025-11-08 15:14:56</t>
  </si>
  <si>
    <t>CLAUDIA VALLEJO</t>
  </si>
  <si>
    <t>2025-11-08 15:22:47</t>
  </si>
  <si>
    <t>JACQUELINE ESMERALDA RODRIGUEZ BARBOSA</t>
  </si>
  <si>
    <t>2025-11-08 15:25:50</t>
  </si>
  <si>
    <t>LEDYS ROCIO GUEVARA FRANCO</t>
  </si>
  <si>
    <t>2025-11-08 15:27:38</t>
  </si>
  <si>
    <t>ISABEL GUERRERO PARRA</t>
  </si>
  <si>
    <t>2025-11-08 15:27:40</t>
  </si>
  <si>
    <t>JENNY PAOLA GOMEZ</t>
  </si>
  <si>
    <t>2025-11-08 15:38:39</t>
  </si>
  <si>
    <t>HERNANDO RUSSI PINZON</t>
  </si>
  <si>
    <t>2025-11-08 15:41:54</t>
  </si>
  <si>
    <t>ANDREA YAMILE BUENAVENTURA DUCUARA</t>
  </si>
  <si>
    <t>2025-11-08 15:46:09</t>
  </si>
  <si>
    <t>ROSALBA PEREZ ROJAS</t>
  </si>
  <si>
    <t>2025-11-08 15:52:27</t>
  </si>
  <si>
    <t>FRANCISCO DE PAULA MANOTAS RODRIGUEZ</t>
  </si>
  <si>
    <t>2025-11-08 15:55:51</t>
  </si>
  <si>
    <t>ISIDRO PARDO CHACON</t>
  </si>
  <si>
    <t>2025-11-08 15:56:09</t>
  </si>
  <si>
    <t>LEONOR DEL CARMEN ALGARIN VILLALBA</t>
  </si>
  <si>
    <t>2025-11-08 15:58:21</t>
  </si>
  <si>
    <t>DORIS RAQUEL MONTAÑA MORENO</t>
  </si>
  <si>
    <t>2025-11-08 16:00:36</t>
  </si>
  <si>
    <t>CARLOS ALBERTO JARAMILLO SOTO</t>
  </si>
  <si>
    <t>2025-11-08 16:02:40</t>
  </si>
  <si>
    <t>MARIELA CACERES LOBO</t>
  </si>
  <si>
    <t>2025-11-08 16:05:32</t>
  </si>
  <si>
    <t>JOVA GUTIERREZ PEDRAZA</t>
  </si>
  <si>
    <t>2025-11-08 16:10:55</t>
  </si>
  <si>
    <t>JAIME HERNAN BUITRAGO GUZMAN</t>
  </si>
  <si>
    <t>2025-11-08 16:11:01</t>
  </si>
  <si>
    <t>NAZARIO ANTONIO GIRALDO VERGARA</t>
  </si>
  <si>
    <t>2025-11-08 16:12:32</t>
  </si>
  <si>
    <t>FREDY HERRERA BAQUERO</t>
  </si>
  <si>
    <t>2025-11-08 16:16:17</t>
  </si>
  <si>
    <t>MARCOS LEON AMADO</t>
  </si>
  <si>
    <t>2025-11-08 16:17:38</t>
  </si>
  <si>
    <t>CARLOS ANDRES CASTRO ALARCON</t>
  </si>
  <si>
    <t>2025-11-08 16:20:43</t>
  </si>
  <si>
    <t>LILIANA RONCANCIO CRISTANCHO</t>
  </si>
  <si>
    <t>2025-11-08 16:23:10</t>
  </si>
  <si>
    <t>MARIA LEONOR PUENTES MEDINA</t>
  </si>
  <si>
    <t>2025-11-08 16:24:59</t>
  </si>
  <si>
    <t>MARIA PATRICIA CABRERA JIMENEZ</t>
  </si>
  <si>
    <t>2025-11-08 16:34:32</t>
  </si>
  <si>
    <t>DIANA YERALDIN ALGARRA DIAZ</t>
  </si>
  <si>
    <t>2025-11-08 16:38:33</t>
  </si>
  <si>
    <t>MARIA NUBIOLA ARISTIZABAL MEJIA</t>
  </si>
  <si>
    <t>2025-11-08 16:40:06</t>
  </si>
  <si>
    <t>WILLIAM ALEXANDER JIMENEZ MONCADA</t>
  </si>
  <si>
    <t>2025-11-08 16:52:21</t>
  </si>
  <si>
    <t>LEIDY VIVIANA CASTRO PARRA</t>
  </si>
  <si>
    <t>2025-11-08 16:55:32</t>
  </si>
  <si>
    <t>MILTON FERNEY ROMERO RUEDA</t>
  </si>
  <si>
    <t>2025-11-08 16:57:40</t>
  </si>
  <si>
    <t>HUMBERTO GUTIERREZ GUZMAN</t>
  </si>
  <si>
    <t>2025-11-08 16:59:45</t>
  </si>
  <si>
    <t>SONIA PATRICIA CAMARGO DURAN</t>
  </si>
  <si>
    <t>2025-11-08 17:01:38</t>
  </si>
  <si>
    <t>HECTOR ALEXIS ORTIZ ANTOLINEZ</t>
  </si>
  <si>
    <t>2025-11-08 17:01:52</t>
  </si>
  <si>
    <t>LETICIA SANABRIA REINOSO</t>
  </si>
  <si>
    <t>2025-11-08 17:04:01</t>
  </si>
  <si>
    <t>NELCY PAOLA SANTANA CARVAJAL</t>
  </si>
  <si>
    <t>2025-11-08 17:08:01</t>
  </si>
  <si>
    <t>RAFAEL ANTONIO SANCHEZ MENDOZA</t>
  </si>
  <si>
    <t>2025-11-08 17:08:14</t>
  </si>
  <si>
    <t>SANDRA MARCELA AREVALO CONTRERAS</t>
  </si>
  <si>
    <t>2025-11-08 17:08:16</t>
  </si>
  <si>
    <t>LUIS ANTONIO MORALES BLANQUEZ</t>
  </si>
  <si>
    <t>2025-11-08 17:14:26</t>
  </si>
  <si>
    <t>RICHAR EDISON PRIETO CAMPOS</t>
  </si>
  <si>
    <t>2025-11-08 17:17:18</t>
  </si>
  <si>
    <t>ARQUIMEDES RODRIGUEZ OCHOA</t>
  </si>
  <si>
    <t>2025-11-08 17:25:14</t>
  </si>
  <si>
    <t>MARIA BETY DIAZ CHACON</t>
  </si>
  <si>
    <t>2025-11-08 17:26:30</t>
  </si>
  <si>
    <t>ADELA SUAREZ GAMBOA</t>
  </si>
  <si>
    <t>2025-11-08 17:29:15</t>
  </si>
  <si>
    <t>JOSE FERNANDO SANTANA</t>
  </si>
  <si>
    <t>2025-11-08 17:30:58</t>
  </si>
  <si>
    <t>JUAN  MANUEL  MORENO  LOPEZ MANUEL MORENO LOPEZ</t>
  </si>
  <si>
    <t>2025-11-08 17:31:02</t>
  </si>
  <si>
    <t>MARTIN PEDRAZA PEDRAZA RINCON</t>
  </si>
  <si>
    <t>2025-11-08 17:31:53</t>
  </si>
  <si>
    <t>HUGO ANTONIO CABRERA</t>
  </si>
  <si>
    <t>2025-11-08 17:39:18</t>
  </si>
  <si>
    <t>MARLENY PULIDO PULIDO</t>
  </si>
  <si>
    <t>2025-11-08 17:55:49</t>
  </si>
  <si>
    <t>JHONT MANUEL MURILLO CHAMAT</t>
  </si>
  <si>
    <t>2025-11-08 17:59:02</t>
  </si>
  <si>
    <t>ADRIANA PATRICIA MUÑOZ MUÑOZ PUERTO</t>
  </si>
  <si>
    <t>2025-11-08 18:01:37</t>
  </si>
  <si>
    <t>CIRO MALDONADO</t>
  </si>
  <si>
    <t>2025-11-08 18:02:34</t>
  </si>
  <si>
    <t>RUBY JEANNETH MARTINEZ ANGARITA</t>
  </si>
  <si>
    <t>2025-11-08 18:03:36</t>
  </si>
  <si>
    <t>MAGDA YULIETH GONZALEZ RODRIGUEZ</t>
  </si>
  <si>
    <t>2025-11-08 18:08:16</t>
  </si>
  <si>
    <t>JONY ALEXANDER CARREÑO CARRERO</t>
  </si>
  <si>
    <t>2025-11-08 18:11:44</t>
  </si>
  <si>
    <t>WILSON JAVIER RUSSI PINSON</t>
  </si>
  <si>
    <t>2025-11-08 18:18:15</t>
  </si>
  <si>
    <t>JHONATAN ALEXANDER FARFAN TORRES</t>
  </si>
  <si>
    <t>2025-11-08 18:23:30</t>
  </si>
  <si>
    <t>JENIFFER GUIRAL MARIN</t>
  </si>
  <si>
    <t>2025-11-08 18:26:40</t>
  </si>
  <si>
    <t>MIRIAN FLOREZ GOMEZ</t>
  </si>
  <si>
    <t>2025-11-08 18:28:55</t>
  </si>
  <si>
    <t>GLORIA MERCEDES NIÑO CARVAJAL</t>
  </si>
  <si>
    <t>2025-11-08 18:29:41</t>
  </si>
  <si>
    <t>EYLI YULIETH AGUDELO CASTRO</t>
  </si>
  <si>
    <t>2025-11-08 18:29:43</t>
  </si>
  <si>
    <t>VILLAIL ALVAREZ HEREDIA</t>
  </si>
  <si>
    <t>2025-11-08 18:31:29</t>
  </si>
  <si>
    <t>YEIMER ODILIO ROMERO VARGAS</t>
  </si>
  <si>
    <t>2025-11-08 18:33:48</t>
  </si>
  <si>
    <t>RUPERTO FRANCO CASALLAS</t>
  </si>
  <si>
    <t>2025-11-08 18:36:20</t>
  </si>
  <si>
    <t>LUIS GERARDO SARMIENTO VEGA</t>
  </si>
  <si>
    <t>2025-11-08 18:40:04</t>
  </si>
  <si>
    <t>MILDRETH ISABEL VIDES NORIEGA</t>
  </si>
  <si>
    <t>2025-11-08 18:40:50</t>
  </si>
  <si>
    <t>GLORIA ELCY HERNANDEZ NIÑO</t>
  </si>
  <si>
    <t>2025-11-08 18:43:00</t>
  </si>
  <si>
    <t>GONZALO MORENO HERRERA</t>
  </si>
  <si>
    <t>2025-11-08 18:45:43</t>
  </si>
  <si>
    <t>JOSE EMIGDIO AVENDAÑO BALLEN</t>
  </si>
  <si>
    <t>2025-11-08 18:46:15</t>
  </si>
  <si>
    <t>DIGNORY LARA OCHOA</t>
  </si>
  <si>
    <t>2025-11-08 18:46:37</t>
  </si>
  <si>
    <t>MARIA CRISTINA GOMEZ HERNANDEZ</t>
  </si>
  <si>
    <t>2025-11-08 18:48:50</t>
  </si>
  <si>
    <t>ALBA LUZ CABALLERO GALINDO</t>
  </si>
  <si>
    <t>2025-11-08 18:49:04</t>
  </si>
  <si>
    <t>REYNALDO AMADO PINEDA</t>
  </si>
  <si>
    <t>2025-11-08 18:51:13</t>
  </si>
  <si>
    <t>LEONOR DELGADO CASTAÑEDA</t>
  </si>
  <si>
    <t>2025-11-08 18:54:30</t>
  </si>
  <si>
    <t>JOHN ANDERSEN DIAZ RUIZ</t>
  </si>
  <si>
    <t>2025-11-08 18:56:12</t>
  </si>
  <si>
    <t>WILDER PINZON QUINTERO</t>
  </si>
  <si>
    <t>2025-11-08 18:57:05</t>
  </si>
  <si>
    <t>ELIZABETH QUIROGA QUIROGA</t>
  </si>
  <si>
    <t>2025-11-08 18:58:23</t>
  </si>
  <si>
    <t>FREDY  ARIAS ROJAS ARIAS ROJAS</t>
  </si>
  <si>
    <t>2025-11-08 18:58:50</t>
  </si>
  <si>
    <t>2025-11-08 19:01:57</t>
  </si>
  <si>
    <t>MARIA TERESA OLARTE OTALORA</t>
  </si>
  <si>
    <t>2025-11-08 19:02:33</t>
  </si>
  <si>
    <t>VALENTINA GIRALDO SALAZAR</t>
  </si>
  <si>
    <t>2025-11-08 19:04:19</t>
  </si>
  <si>
    <t>FLOR CECILIA MENDEZ</t>
  </si>
  <si>
    <t>2025-11-08 19:04:54</t>
  </si>
  <si>
    <t>WILLIAM CARABUENA MONROY</t>
  </si>
  <si>
    <t>2025-11-08 19:05:37</t>
  </si>
  <si>
    <t>PAULA ANDREA MORALES MONTOYA</t>
  </si>
  <si>
    <t>2025-11-08 19:05:58</t>
  </si>
  <si>
    <t>DAYANA IVONNE PAEZ REYES</t>
  </si>
  <si>
    <t>2025-11-08 19:07:06</t>
  </si>
  <si>
    <t>MARIA ALBINA BUSTOS RODRIGUEZ</t>
  </si>
  <si>
    <t>2025-11-08 19:07:16</t>
  </si>
  <si>
    <t>AMPARO NOCUA MARTINEZ</t>
  </si>
  <si>
    <t>2025-11-08 19:09:39</t>
  </si>
  <si>
    <t>RAFAEL SANCHEZ ORTEGA</t>
  </si>
  <si>
    <t>2025-11-08 19:10:22</t>
  </si>
  <si>
    <t>MARIA EUGENIA SERRANO</t>
  </si>
  <si>
    <t>2025-11-08 19:10:24</t>
  </si>
  <si>
    <t>JHULIE CAROLINA RIASCOS MOSQUERA</t>
  </si>
  <si>
    <t>2025-11-08 19:10:40</t>
  </si>
  <si>
    <t>PABLO EMILIO FIERRO CORDOBA</t>
  </si>
  <si>
    <t>2025-11-08 19:12:34</t>
  </si>
  <si>
    <t>LUIS EDUARDO LEON LEON</t>
  </si>
  <si>
    <t>2025-11-08 19:18:43</t>
  </si>
  <si>
    <t>LUZ MARINA ORTIZ CORREA</t>
  </si>
  <si>
    <t>2025-11-08 19:25:04</t>
  </si>
  <si>
    <t>TAMARA YULIETH USMA SALGADO</t>
  </si>
  <si>
    <t>2025-11-08 19:27:08</t>
  </si>
  <si>
    <t>LIGIA ELENA GUTIERREZ PALENCIA</t>
  </si>
  <si>
    <t>2025-11-08 19:32:03</t>
  </si>
  <si>
    <t>OSCAR IVAN ROJAS HERRERA</t>
  </si>
  <si>
    <t>2025-11-08 19:41:45</t>
  </si>
  <si>
    <t>JUAN BAUTISTA CORREDOR BELTRAN</t>
  </si>
  <si>
    <t>2025-11-08 19:41:59</t>
  </si>
  <si>
    <t>MARISOL AGUILAR LOPEZ</t>
  </si>
  <si>
    <t>2025-11-08 19:44:30</t>
  </si>
  <si>
    <t>MONICA CATHERINE PEÑA PEÑA</t>
  </si>
  <si>
    <t>2025-11-08 19:47:08</t>
  </si>
  <si>
    <t>NELSON MESIAS MOJICA CAMACHO</t>
  </si>
  <si>
    <t>2025-11-08 19:50:28</t>
  </si>
  <si>
    <t>GERMAN HUMBERTO VALBUENA MOJICA</t>
  </si>
  <si>
    <t>2025-11-08 19:53:38</t>
  </si>
  <si>
    <t>GERMAN OCTAVIO BELTRAN PRIETO</t>
  </si>
  <si>
    <t>2025-11-08 19:56:56</t>
  </si>
  <si>
    <t>JHON  EMERSON ALFONSO GUACHETA</t>
  </si>
  <si>
    <t>2025-11-08 19:57:54</t>
  </si>
  <si>
    <t>DIANA MARIA TARQUINO APONTE</t>
  </si>
  <si>
    <t>2025-11-08 19:58:44</t>
  </si>
  <si>
    <t>MARTIN ARIEL QUINTERO PATINO</t>
  </si>
  <si>
    <t>2025-11-08 20:00:48</t>
  </si>
  <si>
    <t>2025-11-08 20:02:48</t>
  </si>
  <si>
    <t>ISRAEL ROLON GARCIA</t>
  </si>
  <si>
    <t>2025-11-08 20:05:02</t>
  </si>
  <si>
    <t>JAVIER ANDRES GUITIERREZ</t>
  </si>
  <si>
    <t>2025-11-08 20:10:14</t>
  </si>
  <si>
    <t>DEISY PAOLA MEDINA CUBIDES</t>
  </si>
  <si>
    <t>2025-11-08 20:13:06</t>
  </si>
  <si>
    <t>DANIEL FELIPE MURCIA SANCHEZ</t>
  </si>
  <si>
    <t>2025-11-08 20:15:12</t>
  </si>
  <si>
    <t>MANUEL ANTONIO LAGOS CRUZ</t>
  </si>
  <si>
    <t>2025-11-08 20:18:07</t>
  </si>
  <si>
    <t>CARLOS JULIO REYES ROBERTO</t>
  </si>
  <si>
    <t>2025-11-08 20:19:24</t>
  </si>
  <si>
    <t>MARIA NORALBA ORTIZ DE ROJAS</t>
  </si>
  <si>
    <t>2025-11-08 20:21:52</t>
  </si>
  <si>
    <t>LUZ MERY MEDINA ARIZA</t>
  </si>
  <si>
    <t>2025-11-08 20:23:12</t>
  </si>
  <si>
    <t>SARA INES MURILLO PALACIO</t>
  </si>
  <si>
    <t>2025-11-08 20:30:38</t>
  </si>
  <si>
    <t>EVER HERNANDEZ BARRERA</t>
  </si>
  <si>
    <t>2025-11-08 20:33:17</t>
  </si>
  <si>
    <t>RIGOBERTO CASTELLANOS CRUZ</t>
  </si>
  <si>
    <t>2025-11-08 20:34:08</t>
  </si>
  <si>
    <t>FERNEY ALBERTO DUQUE CASALLAS</t>
  </si>
  <si>
    <t>2025-11-08 20:34:21</t>
  </si>
  <si>
    <t>CLAUDIA PATRICIA MARIN GUARNIZO</t>
  </si>
  <si>
    <t>2025-11-08 20:35:46</t>
  </si>
  <si>
    <t>ANA MILENA PEÑA MOTATO</t>
  </si>
  <si>
    <t>2025-11-08 20:36:17</t>
  </si>
  <si>
    <t>JUAN CAMILO BARBOSA CASTRO</t>
  </si>
  <si>
    <t>2025-11-08 20:37:04</t>
  </si>
  <si>
    <t>HUGO ORLANDO PUENTES</t>
  </si>
  <si>
    <t>2025-11-08 20:37:55</t>
  </si>
  <si>
    <t>NANCY SOFIA LADINO BENITEZ</t>
  </si>
  <si>
    <t>2025-11-08 20:38:51</t>
  </si>
  <si>
    <t>SANDRA MILENA MILENA GALLEANO</t>
  </si>
  <si>
    <t>2025-11-08 20:39:41</t>
  </si>
  <si>
    <t>JHON FREDDY LOPEZ BOHORQUEZ</t>
  </si>
  <si>
    <t>2025-11-08 20:47:17</t>
  </si>
  <si>
    <t>RIDY NATALIA MEDINA CRUZ</t>
  </si>
  <si>
    <t>2025-11-08 20:50:49</t>
  </si>
  <si>
    <t>YURI CATALINA HERNANDEZ CASTRO</t>
  </si>
  <si>
    <t>2025-11-08 20:52:08</t>
  </si>
  <si>
    <t>EMERYS TORRES RAMOS</t>
  </si>
  <si>
    <t>2025-11-08 20:53:47</t>
  </si>
  <si>
    <t>MARIA AURORA MARTINEZ DIAZ</t>
  </si>
  <si>
    <t>2025-11-08 20:55:04</t>
  </si>
  <si>
    <t>DIANA ELIZABETH CAMACHO FRANCO</t>
  </si>
  <si>
    <t>2025-11-08 20:56:24</t>
  </si>
  <si>
    <t>YENNIFFER PATRICIA ROMERO RODRIGUEZ</t>
  </si>
  <si>
    <t>2025-11-08 20:58:16</t>
  </si>
  <si>
    <t>YIBER GARCIA PERDOMO</t>
  </si>
  <si>
    <t>2025-11-08 21:01:39</t>
  </si>
  <si>
    <t>NANCY LEAL GUALTEROS</t>
  </si>
  <si>
    <t>2025-11-08 21:26:20</t>
  </si>
  <si>
    <t>MARTIN SANABRIA SANABRIA</t>
  </si>
  <si>
    <t>2025-11-08 21:31:47</t>
  </si>
  <si>
    <t>LEONIDAS CAMILO PINTO FUQUEN</t>
  </si>
  <si>
    <t>2025-11-08 21:33:57</t>
  </si>
  <si>
    <t>PEDRO ANDRES ESCOVAR ARTUNDUAGA</t>
  </si>
  <si>
    <t>2025-11-08 21:35:49</t>
  </si>
  <si>
    <t>NANCY RAMIREZ ARISTIZABAL</t>
  </si>
  <si>
    <t>2025-11-08 21:45:39</t>
  </si>
  <si>
    <t>SONIA IDALY DIAZ ROBLES</t>
  </si>
  <si>
    <t>2025-11-08 22:16:19</t>
  </si>
  <si>
    <t>MARTHA CECILIA ZAMBRANO RAMOS</t>
  </si>
  <si>
    <t>2025-11-10 12:29:54</t>
  </si>
  <si>
    <t>MAURICIO MURILLO PICO</t>
  </si>
  <si>
    <t>2025-11-10 12:37:56</t>
  </si>
  <si>
    <t>JESUS SARMIENTO BUSTAMANTE</t>
  </si>
  <si>
    <t>2025-11-10 12:43:50</t>
  </si>
  <si>
    <t>JONIS ANTONIO ARROYO PEREZ</t>
  </si>
  <si>
    <t>2025-11-10 12:55:09</t>
  </si>
  <si>
    <t>NACIEL ZULEYDE TORRADO RODRIGUEZ</t>
  </si>
  <si>
    <t>2025-11-10 13:02:18</t>
  </si>
  <si>
    <t>MARIA NOHELIA MOYA ARENAS</t>
  </si>
  <si>
    <t>2025-11-10 13:11:51</t>
  </si>
  <si>
    <t>MARIA DE JESUS BUITRAGO ORTEGA</t>
  </si>
  <si>
    <t>2025-11-10 13:22:00</t>
  </si>
  <si>
    <t>JOSE FELIPE MERCADO BLANCO</t>
  </si>
  <si>
    <t>2025-11-10 13:37:33</t>
  </si>
  <si>
    <t>URIEL YEZID OSORIO CRUZ</t>
  </si>
  <si>
    <t>2025-11-10 13:43:02</t>
  </si>
  <si>
    <t>MANUEL ALEJANDRO PEREZ MONCADA</t>
  </si>
  <si>
    <t>2025-11-10 13:46:31</t>
  </si>
  <si>
    <t>RODOLFO EUCLIDES YARURO PICON</t>
  </si>
  <si>
    <t>2025-11-10 13:47:30</t>
  </si>
  <si>
    <t>HECTOR  SANTAMARIA  QUIROGA</t>
  </si>
  <si>
    <t>2025-11-10 13:53:25</t>
  </si>
  <si>
    <t>JUAN CARLOS MENDOZA ANGARITA</t>
  </si>
  <si>
    <t>2025-11-10 13:59:34</t>
  </si>
  <si>
    <t>FERRETODO EL INGENIERO S.A.S</t>
  </si>
  <si>
    <t>2025-11-10 14:03:43</t>
  </si>
  <si>
    <t>YENY PAOLA SALAS GUERRERO</t>
  </si>
  <si>
    <t>2025-11-10 14:04:50</t>
  </si>
  <si>
    <t>TATIANA BECERRA BUSTILLO</t>
  </si>
  <si>
    <t>2025-11-10 14:06:49</t>
  </si>
  <si>
    <t>2025-11-10 14:06:54</t>
  </si>
  <si>
    <t>MAURICIO GOMEZ DIAZ</t>
  </si>
  <si>
    <t>2025-11-10 14:07:58</t>
  </si>
  <si>
    <t>MANUEL ANDRES GARCIA VERA</t>
  </si>
  <si>
    <t>2025-11-10 14:10:32</t>
  </si>
  <si>
    <t>CARMENZA CARDENAS ESTEBAN</t>
  </si>
  <si>
    <t>2025-11-10 14:13:15</t>
  </si>
  <si>
    <t>VLADIMIR ACEVEDO FIGUEROA</t>
  </si>
  <si>
    <t>2025-11-10 14:15:44</t>
  </si>
  <si>
    <t>LUIS ALBEIRO CADENA RESTREPO</t>
  </si>
  <si>
    <t>2025-11-10 14:18:27</t>
  </si>
  <si>
    <t>ALEXANDER MANCIPE MELGAREJO</t>
  </si>
  <si>
    <t>2025-11-10 14:20:12</t>
  </si>
  <si>
    <t>PEDRO PABLO TRIANA TRIANA</t>
  </si>
  <si>
    <t>2025-11-10 14:20:35</t>
  </si>
  <si>
    <t>OLGA YANETH DIAZ DIAZ</t>
  </si>
  <si>
    <t>2025-11-10 14:23:54</t>
  </si>
  <si>
    <t>JENNIFER GALINDO SABOYA</t>
  </si>
  <si>
    <t>2025-11-10 14:27:23</t>
  </si>
  <si>
    <t>RAMON DAVID GUERRERO QUINTERO</t>
  </si>
  <si>
    <t>2025-11-10 14:32:28</t>
  </si>
  <si>
    <t>JOHN JEILER VILLAMIZAR ARIAS</t>
  </si>
  <si>
    <t>2025-11-10 14:47:49</t>
  </si>
  <si>
    <t>JULY ALEXANDRA GARAY CASTAÑEDA</t>
  </si>
  <si>
    <t>2025-11-10 14:50:10</t>
  </si>
  <si>
    <t>MARTHA LILIANA REYES CELIS</t>
  </si>
  <si>
    <t>2025-11-10 14:54:56</t>
  </si>
  <si>
    <t>MARIA DULCELINA DURAN CASTELLANOS</t>
  </si>
  <si>
    <t>2025-11-10 14:56:17</t>
  </si>
  <si>
    <t>ANA MARIA RAMOS</t>
  </si>
  <si>
    <t>2025-11-10 15:00:29</t>
  </si>
  <si>
    <t>JENNY PAOLA ROJAS ARBOLEDA</t>
  </si>
  <si>
    <t>2025-11-10 15:03:55</t>
  </si>
  <si>
    <t>RUBEN DARIO CASTRILLON MARTINEZ</t>
  </si>
  <si>
    <t>2025-11-10 15:04:23</t>
  </si>
  <si>
    <t>NOHORA ESPERANZA TOLOZA TORRES</t>
  </si>
  <si>
    <t>2025-11-10 15:06:10</t>
  </si>
  <si>
    <t>GRACIELA NOVA AMAYA</t>
  </si>
  <si>
    <t>2025-11-10 15:06:54</t>
  </si>
  <si>
    <t>OLGA PATRICIA CORZO BARRERA</t>
  </si>
  <si>
    <t>2025-11-10 15:07:33</t>
  </si>
  <si>
    <t>FORTUNATO NOREÑA NIETO</t>
  </si>
  <si>
    <t>2025-11-10 15:08:49</t>
  </si>
  <si>
    <t>ANGELA IVONNE VELANDIA CRUZ</t>
  </si>
  <si>
    <t>2025-11-10 15:10:11</t>
  </si>
  <si>
    <t>FERNANDO JOSE TOLOZA REATEGUI</t>
  </si>
  <si>
    <t>2025-11-10 15:10:43</t>
  </si>
  <si>
    <t>JUAN CAMILO CASTAÑEDA FRANCO</t>
  </si>
  <si>
    <t>2025-11-10 15:12:46</t>
  </si>
  <si>
    <t>BILDENIS SALAMANCA PELAYO</t>
  </si>
  <si>
    <t>2025-11-10 15:12:58</t>
  </si>
  <si>
    <t>CESAR ANDRES LOZANO LOZANO</t>
  </si>
  <si>
    <t>2025-11-10 15:13:53</t>
  </si>
  <si>
    <t>BLANCA CECILIA RAMIREZ OCAMPO</t>
  </si>
  <si>
    <t>2025-11-10 15:18:36</t>
  </si>
  <si>
    <t>ANIBAL DE JESUS HERRERA OCAMPO</t>
  </si>
  <si>
    <t>2025-11-10 15:19:54</t>
  </si>
  <si>
    <t>JULIANA MARIA CEBALLOS CARDENAS</t>
  </si>
  <si>
    <t>2025-11-10 15:19:56</t>
  </si>
  <si>
    <t>JUAN CARLOS AGUILERA VARGAS</t>
  </si>
  <si>
    <t>2025-11-10 15:20:19</t>
  </si>
  <si>
    <t>EFRAIN GIL RUBIANO</t>
  </si>
  <si>
    <t>2025-11-10 15:21:57</t>
  </si>
  <si>
    <t>MARIA CRISTINA AMAYA</t>
  </si>
  <si>
    <t>2025-11-10 15:22:24</t>
  </si>
  <si>
    <t>ANA JUDITH HERRERA CASTILLO</t>
  </si>
  <si>
    <t>2025-11-10 15:24:22</t>
  </si>
  <si>
    <t>ROGELIO DE JESUS CIFUENTES HERNANDEZ</t>
  </si>
  <si>
    <t>2025-11-10 15:24:32</t>
  </si>
  <si>
    <t>MERLY OSPINO REYES</t>
  </si>
  <si>
    <t>2025-11-10 15:24:42</t>
  </si>
  <si>
    <t>OSNAIDER MERCADO ROSARIO</t>
  </si>
  <si>
    <t>2025-11-10 15:24:48</t>
  </si>
  <si>
    <t>YEIMMY GOMEZ URREGO</t>
  </si>
  <si>
    <t>2025-11-10 15:26:21</t>
  </si>
  <si>
    <t>CLARA INES CARDENAS VEGA</t>
  </si>
  <si>
    <t>2025-11-10 15:26:49</t>
  </si>
  <si>
    <t>CARLOS ANDRES PRADO SARABIA</t>
  </si>
  <si>
    <t>2025-11-10 15:26:57</t>
  </si>
  <si>
    <t>SOFIA BRISEÑO</t>
  </si>
  <si>
    <t>2025-11-10 15:27:47</t>
  </si>
  <si>
    <t>GUSTAVO DE JESUS GOMEZ GIRALDO</t>
  </si>
  <si>
    <t>2025-11-10 15:28:24</t>
  </si>
  <si>
    <t>GRUPO FONTANAR COLOMBIA SAS</t>
  </si>
  <si>
    <t>2025-11-10 15:29:40</t>
  </si>
  <si>
    <t>LIDIA ESPERANZA CAMPOS ROMERO</t>
  </si>
  <si>
    <t>2025-11-10 15:31:08</t>
  </si>
  <si>
    <t>YULIETH VANESA TORRES LOMBANA</t>
  </si>
  <si>
    <t>2025-11-10 15:32:36</t>
  </si>
  <si>
    <t>HERIBERTO FONTECHA ARIZA</t>
  </si>
  <si>
    <t>2025-11-10 15:34:20</t>
  </si>
  <si>
    <t>ROMELIA MURCIA</t>
  </si>
  <si>
    <t>2025-11-10 15:34:38</t>
  </si>
  <si>
    <t>YAMILE PATRICIA GUTIERREZ PACHECO</t>
  </si>
  <si>
    <t>2025-11-10 15:35:36</t>
  </si>
  <si>
    <t>JOSE DARIO GONZALEZ PARRA</t>
  </si>
  <si>
    <t>2025-11-10 15:36:07</t>
  </si>
  <si>
    <t>BRYAN ALBERTO ROJAS JAIMES</t>
  </si>
  <si>
    <t>2025-11-10 15:36:27</t>
  </si>
  <si>
    <t>JOHN ANDRES CASTRO VANEGAS</t>
  </si>
  <si>
    <t>2025-11-10 15:42:21</t>
  </si>
  <si>
    <t>BERTA INES CANO CORREA</t>
  </si>
  <si>
    <t>2025-11-10 15:42:34</t>
  </si>
  <si>
    <t>OLGA LUCIA ROMERO ROBAYO</t>
  </si>
  <si>
    <t>2025-11-10 15:43:40</t>
  </si>
  <si>
    <t>MARCELO DAVID MANCO</t>
  </si>
  <si>
    <t>2025-11-10 15:44:51</t>
  </si>
  <si>
    <t>MAURICIO EDUARDO NIÑO HERNANDEZ</t>
  </si>
  <si>
    <t>2025-11-10 15:45:53</t>
  </si>
  <si>
    <t>MARTHA GRACIELA FLOREZ</t>
  </si>
  <si>
    <t>2025-11-10 15:46:46</t>
  </si>
  <si>
    <t>MARLENY DEL SOCORRO GUARIN</t>
  </si>
  <si>
    <t>2025-11-10 15:47:16</t>
  </si>
  <si>
    <t>YURANY ANDREA GARCIA GARCIA</t>
  </si>
  <si>
    <t>2025-11-10 15:51:40</t>
  </si>
  <si>
    <t>MIGUEL EDUIN RIAÑO PADILLA</t>
  </si>
  <si>
    <t>2025-11-10 15:53:00</t>
  </si>
  <si>
    <t>NANCY STELLA FERNANDEZ VILLAMIL</t>
  </si>
  <si>
    <t>2025-11-10 15:55:59</t>
  </si>
  <si>
    <t>MARTHA CECILIA HURTADO BEDOYA</t>
  </si>
  <si>
    <t>2025-11-10 15:57:39</t>
  </si>
  <si>
    <t>JENNY ENEIDA PINZON FORERO</t>
  </si>
  <si>
    <t>2025-11-10 15:59:39</t>
  </si>
  <si>
    <t>EDINSON ENRIQUE RODRIGUEZ ALTAMAR</t>
  </si>
  <si>
    <t>2025-11-10 16:01:41</t>
  </si>
  <si>
    <t>LUZ MARINA QUIROGA BENAVIDES</t>
  </si>
  <si>
    <t>2025-11-10 16:02:06</t>
  </si>
  <si>
    <t>HERNANDO JAIME</t>
  </si>
  <si>
    <t>2025-11-10 16:02:31</t>
  </si>
  <si>
    <t>NUBIA PARRA ROJAS</t>
  </si>
  <si>
    <t>2025-11-10 16:03:05</t>
  </si>
  <si>
    <t>JHEYSSON ALEXANDER AREVALO GARCIA</t>
  </si>
  <si>
    <t>2025-11-10 16:05:22</t>
  </si>
  <si>
    <t>JOSE GREGORIO URREA MARTINEZ</t>
  </si>
  <si>
    <t>2025-11-10 16:12:20</t>
  </si>
  <si>
    <t>MARIA NELLY MARROQUIN</t>
  </si>
  <si>
    <t>2025-11-10 16:12:32</t>
  </si>
  <si>
    <t>LUZ ANGELA LOPEZ SALAZAR</t>
  </si>
  <si>
    <t>2025-11-10 16:15:52</t>
  </si>
  <si>
    <t>DALMIS CECILIA PACHECO VASQUEZ</t>
  </si>
  <si>
    <t>2025-11-10 16:16:05</t>
  </si>
  <si>
    <t>DIANA INES QUINITIVA CARDENAS</t>
  </si>
  <si>
    <t>2025-11-10 16:16:10</t>
  </si>
  <si>
    <t>WILSON ANCISAR MOLANO VILLAR</t>
  </si>
  <si>
    <t>2025-11-10 16:16:11</t>
  </si>
  <si>
    <t>UVERNEL VELASQUEZ CASTAÑO</t>
  </si>
  <si>
    <t>2025-11-10 16:17:54</t>
  </si>
  <si>
    <t>ANDRES ALFONSO GARCIA MONTENEGRO</t>
  </si>
  <si>
    <t>2025-11-10 16:19:10</t>
  </si>
  <si>
    <t>OTONIEL HERRERA CHICA</t>
  </si>
  <si>
    <t>2025-11-10 16:21:01</t>
  </si>
  <si>
    <t>BLANCA INES MORA</t>
  </si>
  <si>
    <t>2025-11-10 16:21:15</t>
  </si>
  <si>
    <t>ISLENIA LORELEY GOMEZ ARANGO</t>
  </si>
  <si>
    <t>2025-11-10 16:22:58</t>
  </si>
  <si>
    <t>DAYANA PATRICIA GARCIA BAUTISTA</t>
  </si>
  <si>
    <t>2025-11-10 16:23:00</t>
  </si>
  <si>
    <t>LUZ YANIRA RINCON LUGO</t>
  </si>
  <si>
    <t>2025-11-10 16:26:01</t>
  </si>
  <si>
    <t>ROSA ANGELICA TORRADO BASTOS</t>
  </si>
  <si>
    <t>2025-11-10 16:28:48</t>
  </si>
  <si>
    <t>JUAN CARLOS PABON PABON</t>
  </si>
  <si>
    <t>2025-11-10 16:30:18</t>
  </si>
  <si>
    <t>EDITH ERCILIA ARDILA DIAZ</t>
  </si>
  <si>
    <t>2025-11-10 16:31:00</t>
  </si>
  <si>
    <t>MARIA NELLY LEON PORTILLA</t>
  </si>
  <si>
    <t>FREDDY SANCHEZ GUERRERO</t>
  </si>
  <si>
    <t>2025-11-10 16:31:22</t>
  </si>
  <si>
    <t>ISRAEL BALLESTEROS MONTOYA</t>
  </si>
  <si>
    <t>2025-11-10 16:31:49</t>
  </si>
  <si>
    <t>MESIAS PARMENIO PULIDO NIETO</t>
  </si>
  <si>
    <t>2025-11-10 16:35:28</t>
  </si>
  <si>
    <t>PEDRO VICENTE SANTANA QUIROGA</t>
  </si>
  <si>
    <t>2025-11-10 16:36:48</t>
  </si>
  <si>
    <t>FLOR EDILMA VALENCIA DE CASTRO</t>
  </si>
  <si>
    <t>2025-11-10 16:36:54</t>
  </si>
  <si>
    <t>LUIS EDILBERTO CHITIVA BELTRAN</t>
  </si>
  <si>
    <t>2025-11-10 16:37:00</t>
  </si>
  <si>
    <t>CLARA MARIA GERENA GERENA</t>
  </si>
  <si>
    <t>2025-11-10 16:39:19</t>
  </si>
  <si>
    <t>MARIA CRISTINA GOMEZ MARTINEZ</t>
  </si>
  <si>
    <t>2025-11-10 16:40:55</t>
  </si>
  <si>
    <t>GLORIA CECILIA AMOROCHO CAICEDO</t>
  </si>
  <si>
    <t>2025-11-10 16:44:00</t>
  </si>
  <si>
    <t>MARTHA JANETH MOLINA JIMENEZ</t>
  </si>
  <si>
    <t>2025-11-10 16:44:08</t>
  </si>
  <si>
    <t>ROBINSON GIL QUIROGA</t>
  </si>
  <si>
    <t>2025-11-10 16:45:28</t>
  </si>
  <si>
    <t>JORGE LUIS MORENO PENAGOS</t>
  </si>
  <si>
    <t>2025-11-10 16:46:33</t>
  </si>
  <si>
    <t>JORGE ELIECER SARMIENTO</t>
  </si>
  <si>
    <t>2025-11-10 16:49:48</t>
  </si>
  <si>
    <t>TATIANA MUÑOZ AGUIRRE</t>
  </si>
  <si>
    <t>2025-11-10 16:49:49</t>
  </si>
  <si>
    <t>CRISTINA PERESZ YAÑEZ</t>
  </si>
  <si>
    <t>2025-11-10 16:50:47</t>
  </si>
  <si>
    <t>GUILLERMO LEON YEPES JARAMILLO</t>
  </si>
  <si>
    <t>2025-11-10 16:51:04</t>
  </si>
  <si>
    <t>EULICES  NEME RUIZ</t>
  </si>
  <si>
    <t>2025-11-10 16:51:24</t>
  </si>
  <si>
    <t>JESSICA LORENA GOMEZ CAPERA</t>
  </si>
  <si>
    <t>2025-11-10 16:54:32</t>
  </si>
  <si>
    <t>JOSE HERNANDO GONZALEZ MORERA</t>
  </si>
  <si>
    <t>2025-11-10 16:57:46</t>
  </si>
  <si>
    <t>TOQUE DE HOGAR SAS</t>
  </si>
  <si>
    <t>2025-11-10 17:00:19</t>
  </si>
  <si>
    <t>GILMA ROSA RODRIGUEZ SUAREZ</t>
  </si>
  <si>
    <t>2025-11-10 17:02:15</t>
  </si>
  <si>
    <t>JUAN FERNANDO FRANCO PULGARIN</t>
  </si>
  <si>
    <t>2025-11-10 17:03:49</t>
  </si>
  <si>
    <t>DIANA MERCEDES BARRETO ANDRADE</t>
  </si>
  <si>
    <t>2025-11-10 17:06:10</t>
  </si>
  <si>
    <t>LUZ ADRIANA ARISMENDY GONZALES</t>
  </si>
  <si>
    <t>2025-11-10 17:06:23</t>
  </si>
  <si>
    <t>MARIA HILDA ROA</t>
  </si>
  <si>
    <t>2025-11-10 17:08:18</t>
  </si>
  <si>
    <t>JOVANI JOSE SANTIAGO RIVERA</t>
  </si>
  <si>
    <t>2025-11-10 17:10:37</t>
  </si>
  <si>
    <t>JULIET BIBIANA MEDINA MEDINA</t>
  </si>
  <si>
    <t>2025-11-10 17:12:15</t>
  </si>
  <si>
    <t>HECTOR HELY MONROY RODRIGUEZ</t>
  </si>
  <si>
    <t>2025-11-10 17:15:38</t>
  </si>
  <si>
    <t>DANNY JOHAN VASQUEZ GRAJALES</t>
  </si>
  <si>
    <t>2025-11-10 17:16:21</t>
  </si>
  <si>
    <t>MILSON MILLER MEJIA CAPADOR</t>
  </si>
  <si>
    <t>2025-11-10 17:18:16</t>
  </si>
  <si>
    <t>JHON ALEXANDER CASTILLO BARBOSA</t>
  </si>
  <si>
    <t>2025-11-10 17:18:31</t>
  </si>
  <si>
    <t>SHARON LIZETH RAMIREZ GONZALEZ</t>
  </si>
  <si>
    <t>2025-11-10 17:19:08</t>
  </si>
  <si>
    <t>CARLOS RAFAEL ROMERO HERNANDEZ</t>
  </si>
  <si>
    <t>2025-11-10 17:19:14</t>
  </si>
  <si>
    <t>JESUS MARIA DEVIA</t>
  </si>
  <si>
    <t>2025-11-10 17:21:51</t>
  </si>
  <si>
    <t>ALVARO BRICEÑO GARZON</t>
  </si>
  <si>
    <t>2025-11-10 17:21:58</t>
  </si>
  <si>
    <t>YOLANDA HERRERA RAMIREZ</t>
  </si>
  <si>
    <t>2025-11-10 17:23:06</t>
  </si>
  <si>
    <t>YESCENIA ANDREA SOLER RUIZ</t>
  </si>
  <si>
    <t>2025-11-10 17:25:51</t>
  </si>
  <si>
    <t>MARIO DE JESUS GOMEZ GIRALDO</t>
  </si>
  <si>
    <t>2025-11-10 17:28:29</t>
  </si>
  <si>
    <t>ELKIN ESNORALDO VEGA VILLEGAS</t>
  </si>
  <si>
    <t>2025-11-10 17:31:57</t>
  </si>
  <si>
    <t>NOE DE JESUS LARGO PESCADOR</t>
  </si>
  <si>
    <t>2025-11-10 17:32:25</t>
  </si>
  <si>
    <t>ANA JANNETH GARCIA TRUJILLO</t>
  </si>
  <si>
    <t>2025-11-10 17:32:31</t>
  </si>
  <si>
    <t>SERGIO ANDRES URREGO MUÑOZ</t>
  </si>
  <si>
    <t>2025-11-10 17:36:37</t>
  </si>
  <si>
    <t>ROSA MARIA ARIZA QUIROGA</t>
  </si>
  <si>
    <t>2025-11-10 17:37:41</t>
  </si>
  <si>
    <t>OCTAVIANO GARCIA CARDENAS</t>
  </si>
  <si>
    <t>2025-11-10 17:38:21</t>
  </si>
  <si>
    <t>WILMAR ALBERTO ALZATE HENAO</t>
  </si>
  <si>
    <t>2025-11-10 17:41:41</t>
  </si>
  <si>
    <t>CARLOS JULIO HERNANDEZ LOPERA</t>
  </si>
  <si>
    <t>2025-11-10 17:45:08</t>
  </si>
  <si>
    <t>ELSA BARRIOS VALENCIA</t>
  </si>
  <si>
    <t>2025-11-10 17:46:31</t>
  </si>
  <si>
    <t>ELCY DEL SOCORRO RUIZ RAMIREZ</t>
  </si>
  <si>
    <t>2025-11-10 17:51:09</t>
  </si>
  <si>
    <t>JAVIER PEDRAZA</t>
  </si>
  <si>
    <t>2025-11-10 17:53:19</t>
  </si>
  <si>
    <t>EDGAR ORLANDO MESA GIRALDO</t>
  </si>
  <si>
    <t>2025-11-10 17:54:01</t>
  </si>
  <si>
    <t>EDIN JOSE VALENCIA JARAMILLO</t>
  </si>
  <si>
    <t>2025-11-10 17:56:10</t>
  </si>
  <si>
    <t>GERMAN DE JESUS CARVAJAL</t>
  </si>
  <si>
    <t>2025-11-10 17:57:16</t>
  </si>
  <si>
    <t>LUIS IGNACIO CARO</t>
  </si>
  <si>
    <t>2025-11-10 17:58:39</t>
  </si>
  <si>
    <t>JUAN CARLOS PALACIO ARBOLEDA</t>
  </si>
  <si>
    <t>2025-11-10 17:59:44</t>
  </si>
  <si>
    <t>ROSALBA ARIAS GRISALES</t>
  </si>
  <si>
    <t>2025-11-10 18:00:03</t>
  </si>
  <si>
    <t>ANGELA FARLEY HENAO RUIZ</t>
  </si>
  <si>
    <t>2025-11-10 18:01:07</t>
  </si>
  <si>
    <t>2025-11-10 18:02:18</t>
  </si>
  <si>
    <t>OFELIA PUERTA</t>
  </si>
  <si>
    <t>2025-11-10 18:03:24</t>
  </si>
  <si>
    <t>CARMENZA QUIMBAYA REYES</t>
  </si>
  <si>
    <t>2025-11-10 18:03:26</t>
  </si>
  <si>
    <t>LUIS FERNANDO LOPEZ UPEGUI</t>
  </si>
  <si>
    <t>2025-11-10 18:04:09</t>
  </si>
  <si>
    <t>JENNY JULIETH VILLARRAGA</t>
  </si>
  <si>
    <t>2025-11-10 18:06:42</t>
  </si>
  <si>
    <t>GERALDINE CAMILA VARGAS LARA</t>
  </si>
  <si>
    <t>2025-11-10 18:07:48</t>
  </si>
  <si>
    <t>JUAN GONZALO ROJAS LOPEZ</t>
  </si>
  <si>
    <t>2025-11-10 18:08:35</t>
  </si>
  <si>
    <t>ANGELA PATRICIA NARVAEZ DIAZ</t>
  </si>
  <si>
    <t>2025-11-10 18:09:55</t>
  </si>
  <si>
    <t>EMILCE TOLOZA ACEVEDO</t>
  </si>
  <si>
    <t>2025-11-10 18:11:32</t>
  </si>
  <si>
    <t>INDRA MILENA CASTELLANOS MUÑOZ</t>
  </si>
  <si>
    <t>2025-11-10 18:14:45</t>
  </si>
  <si>
    <t>LEANDRO ENRIQUE ALARCON</t>
  </si>
  <si>
    <t>2025-11-10 18:14:59</t>
  </si>
  <si>
    <t>AURA IRENE IBAÑEZ SOLER</t>
  </si>
  <si>
    <t>2025-11-10 18:17:41</t>
  </si>
  <si>
    <t>JORGE ELIECER RAMIREZ DUQUE</t>
  </si>
  <si>
    <t>2025-11-10 18:18:50</t>
  </si>
  <si>
    <t>LIZETH VANESSA LONDOÑO HENAO</t>
  </si>
  <si>
    <t>2025-11-10 18:21:39</t>
  </si>
  <si>
    <t>LIDA JANNETH TABORDA GONZALEZ</t>
  </si>
  <si>
    <t>2025-11-10 18:27:03</t>
  </si>
  <si>
    <t>DENNIS ANYELID RODRIGUEZ SAAVEDRA</t>
  </si>
  <si>
    <t>2025-11-10 18:33:27</t>
  </si>
  <si>
    <t>MARIA CANDELARIA PARRA NOY</t>
  </si>
  <si>
    <t>2025-11-10 18:34:24</t>
  </si>
  <si>
    <t>ANA DE JESUS RUEDA ARCINIEGAS</t>
  </si>
  <si>
    <t>2025-11-10 18:35:34</t>
  </si>
  <si>
    <t>GAYLETH MARLOE NINO BOLANOS</t>
  </si>
  <si>
    <t>2025-11-10 18:35:59</t>
  </si>
  <si>
    <t>EDWIN ARLEY SIERRA MARTINEZ</t>
  </si>
  <si>
    <t>2025-11-10 18:39:17</t>
  </si>
  <si>
    <t>MARIA RUBIELA CASTRO GARCIA</t>
  </si>
  <si>
    <t>2025-11-10 18:40:24</t>
  </si>
  <si>
    <t>DIDIER DE JESUS QUINTERO CARDONA</t>
  </si>
  <si>
    <t>2025-11-10 18:40:52</t>
  </si>
  <si>
    <t>RIGOBERTO PEREZ PATERMINA</t>
  </si>
  <si>
    <t>2025-11-10 18:41:48</t>
  </si>
  <si>
    <t>NELSON DE JESUS GIRALDO PEREZ</t>
  </si>
  <si>
    <t>2025-11-10 18:41:55</t>
  </si>
  <si>
    <t>ALEJANDRA DEL PILAR PINEDA</t>
  </si>
  <si>
    <t>2025-11-10 18:42:32</t>
  </si>
  <si>
    <t>DILSA YASMIN BERNAL MAHECHA</t>
  </si>
  <si>
    <t>2025-11-10 18:42:41</t>
  </si>
  <si>
    <t>MARIA BELEN ESPINEL TORRADO</t>
  </si>
  <si>
    <t>2025-11-10 18:43:05</t>
  </si>
  <si>
    <t>ABEL APONTE FORERO</t>
  </si>
  <si>
    <t>2025-11-10 18:45:05</t>
  </si>
  <si>
    <t>PAOLA OTALORA</t>
  </si>
  <si>
    <t>2025-11-10 18:47:50</t>
  </si>
  <si>
    <t>KAREN FERNANDA MARROQUIN VASQUEZ</t>
  </si>
  <si>
    <t>2025-11-10 18:48:37</t>
  </si>
  <si>
    <t>JORGE ANDRES MORALES VALENCIA</t>
  </si>
  <si>
    <t>2025-11-10 18:49:26</t>
  </si>
  <si>
    <t>JAVIER ANTONIO VEGA MARTINEZ</t>
  </si>
  <si>
    <t>2025-11-10 18:50:03</t>
  </si>
  <si>
    <t>VICTOR GABRIEL SEVERICHE CASTILLO</t>
  </si>
  <si>
    <t>2025-11-10 18:53:21</t>
  </si>
  <si>
    <t>RAUL TIQUE CRUZ</t>
  </si>
  <si>
    <t>2025-11-10 18:53:49</t>
  </si>
  <si>
    <t>LEIDY CAROLINA DIAZ SORACIPA</t>
  </si>
  <si>
    <t>2025-11-10 18:55:44</t>
  </si>
  <si>
    <t>YUDY AMPARO HOYOS VASQUEZ</t>
  </si>
  <si>
    <t>2025-11-10 18:57:21</t>
  </si>
  <si>
    <t>LUZ MYRIAM MONTES RAMIREZ</t>
  </si>
  <si>
    <t>2025-11-10 18:58:14</t>
  </si>
  <si>
    <t>EMERIDA LEMUS</t>
  </si>
  <si>
    <t>2025-11-10 18:58:47</t>
  </si>
  <si>
    <t>JOSE DEL CARMEN MARTINEZ ROCHA</t>
  </si>
  <si>
    <t>2025-11-10 19:00:51</t>
  </si>
  <si>
    <t>ALEJANDRO VELASCO SUAREZ</t>
  </si>
  <si>
    <t>2025-11-10 19:01:18</t>
  </si>
  <si>
    <t>ANGELA MARIA ARRIETA CHAVARRIA</t>
  </si>
  <si>
    <t>2025-11-10 19:01:21</t>
  </si>
  <si>
    <t>LUIS ALFONSO TAPIAS RIVERA</t>
  </si>
  <si>
    <t>2025-11-10 19:01:49</t>
  </si>
  <si>
    <t>JOSE JESUS CAMACHO VILLA</t>
  </si>
  <si>
    <t>2025-11-10 19:02:31</t>
  </si>
  <si>
    <t>ADRIAN MANUEL SAMPAYO RIVAS</t>
  </si>
  <si>
    <t>2025-11-10 19:02:51</t>
  </si>
  <si>
    <t>JOSE ALFREDO GONZALEZ MONTILLA</t>
  </si>
  <si>
    <t>2025-11-10 19:03:12</t>
  </si>
  <si>
    <t>DIOSA ELENA GARCIA JARAMILLO</t>
  </si>
  <si>
    <t>2025-11-10 19:06:52</t>
  </si>
  <si>
    <t>AURELIO AGUDELO HENAO</t>
  </si>
  <si>
    <t>2025-11-10 19:08:26</t>
  </si>
  <si>
    <t>LOURDES ORTIZ RAMOS</t>
  </si>
  <si>
    <t>2025-11-10 19:09:19</t>
  </si>
  <si>
    <t>MAURICIO CRUZ MORENO</t>
  </si>
  <si>
    <t>2025-11-10 19:09:51</t>
  </si>
  <si>
    <t>BERNARDO MANUEL ATENCIO MENDEZ</t>
  </si>
  <si>
    <t>2025-11-10 19:10:56</t>
  </si>
  <si>
    <t>LUIS ANGEL CHAPARRO ROJAS</t>
  </si>
  <si>
    <t>2025-11-10 19:17:44</t>
  </si>
  <si>
    <t>2025-11-10 19:19:22</t>
  </si>
  <si>
    <t>NATALY PAIBA MORENO</t>
  </si>
  <si>
    <t>2025-11-10 19:24:33</t>
  </si>
  <si>
    <t>PEDRO ANTONIO MUÑOZ PINZON</t>
  </si>
  <si>
    <t>2025-11-10 19:30:20</t>
  </si>
  <si>
    <t>SINDY PAOLA MORENO LEON</t>
  </si>
  <si>
    <t>2025-11-10 19:31:11</t>
  </si>
  <si>
    <t>JORGE ELIAS GONZALEZ GONZALEZ</t>
  </si>
  <si>
    <t>2025-11-10 19:31:56</t>
  </si>
  <si>
    <t>SANDRA ESTHER ALFONZO MARTINEZ</t>
  </si>
  <si>
    <t>2025-11-10 19:32:37</t>
  </si>
  <si>
    <t>LILIANA TAPIERO CAPERA</t>
  </si>
  <si>
    <t>2025-11-10 19:33:48</t>
  </si>
  <si>
    <t>LUCIDIA GONZALEZ MARTINEZ</t>
  </si>
  <si>
    <t>2025-11-10 19:34:26</t>
  </si>
  <si>
    <t>GLADYS SILVA GUEVARA</t>
  </si>
  <si>
    <t>2025-11-10 19:34:59</t>
  </si>
  <si>
    <t>MARIA MENDREY VEGA VIUCHE</t>
  </si>
  <si>
    <t>2025-11-10 19:35:50</t>
  </si>
  <si>
    <t>CLELIA PRISCILA DELGADO</t>
  </si>
  <si>
    <t>2025-11-10 19:35:59</t>
  </si>
  <si>
    <t>CLAUDIA ESPERANZA QUINTERO HERNANDEZ</t>
  </si>
  <si>
    <t>2025-11-10 19:36:48</t>
  </si>
  <si>
    <t>FRANCY YAZMIN DIAZ AVILA</t>
  </si>
  <si>
    <t>2025-11-10 19:37:31</t>
  </si>
  <si>
    <t>PEDRO JESUS ROSAS BONILLA</t>
  </si>
  <si>
    <t>2025-11-10 19:38:13</t>
  </si>
  <si>
    <t>JOSE EDILBERTO MORALES QUINTERO</t>
  </si>
  <si>
    <t>2025-11-10 19:38:45</t>
  </si>
  <si>
    <t>JHENIFER FRANCO SOTO</t>
  </si>
  <si>
    <t>2025-11-10 19:38:47</t>
  </si>
  <si>
    <t>ALVARO RUIZ MATEUS</t>
  </si>
  <si>
    <t>2025-11-10 19:39:17</t>
  </si>
  <si>
    <t>ORLANDO MARTINEZ LOPEZ</t>
  </si>
  <si>
    <t>2025-11-10 19:40:49</t>
  </si>
  <si>
    <t>MARGOT RODRIGUEZ QUIROGA</t>
  </si>
  <si>
    <t>2025-11-10 19:41:16</t>
  </si>
  <si>
    <t>GILBERTO DE JESUS ALVAREZ RENGIFO</t>
  </si>
  <si>
    <t>2025-11-10 19:41:51</t>
  </si>
  <si>
    <t>IVONNE MARITZA MENDOZA MENESES</t>
  </si>
  <si>
    <t>2025-11-10 19:45:07</t>
  </si>
  <si>
    <t>JULIETH CATERINE CABALLERO HERRERA</t>
  </si>
  <si>
    <t>2025-11-10 19:45:38</t>
  </si>
  <si>
    <t>ALEXANDER ALONSO JIMENEZ URIBE</t>
  </si>
  <si>
    <t>2025-11-10 19:45:39</t>
  </si>
  <si>
    <t>ADELA RIVEROS LADINO</t>
  </si>
  <si>
    <t>2025-11-10 19:46:18</t>
  </si>
  <si>
    <t>DUVER HORACIO DUQUE RAMIREZ</t>
  </si>
  <si>
    <t>2025-11-10 19:46:43</t>
  </si>
  <si>
    <t>JOSE ANTONIO GUTIERREZ QUIMBAYA</t>
  </si>
  <si>
    <t>2025-11-10 19:50:06</t>
  </si>
  <si>
    <t>LUIS ANDRES TAPIERO ROJAS</t>
  </si>
  <si>
    <t>2025-11-10 19:51:09</t>
  </si>
  <si>
    <t>HERNAN HERRERA PARRADO</t>
  </si>
  <si>
    <t>2025-11-10 19:51:28</t>
  </si>
  <si>
    <t>KARLA TATIANA RIOS CALDERON</t>
  </si>
  <si>
    <t>2025-11-10 19:55:47</t>
  </si>
  <si>
    <t>JUAN DAVID MOYA GOMEZ</t>
  </si>
  <si>
    <t>2025-11-10 19:56:36</t>
  </si>
  <si>
    <t>OLGA LUCIA SALAMANCA GARCIA</t>
  </si>
  <si>
    <t>2025-11-10 19:59:08</t>
  </si>
  <si>
    <t>MARIA EUGENIA ESCUE</t>
  </si>
  <si>
    <t>2025-11-10 19:59:59</t>
  </si>
  <si>
    <t>LUZ ALEIDA ALADINO MANZO</t>
  </si>
  <si>
    <t>2025-11-10 20:01:27</t>
  </si>
  <si>
    <t>MARGARITA MARIA TABORDA CIFUENTES</t>
  </si>
  <si>
    <t>2025-11-10 20:06:30</t>
  </si>
  <si>
    <t>LUIS ALBERTO ARBELAEZ BEDOYA</t>
  </si>
  <si>
    <t>2025-11-10 20:07:17</t>
  </si>
  <si>
    <t>MARIA DORIS ARIZA VELOZA</t>
  </si>
  <si>
    <t>2025-11-10 20:10:34</t>
  </si>
  <si>
    <t>YICELA BEJARANO DIAZ</t>
  </si>
  <si>
    <t>2025-11-10 20:11:57</t>
  </si>
  <si>
    <t>ORLANDO FONTECHA</t>
  </si>
  <si>
    <t>2025-11-10 20:13:39</t>
  </si>
  <si>
    <t>MARIO LUIS MATEUS HIGUITA</t>
  </si>
  <si>
    <t>2025-11-10 20:14:42</t>
  </si>
  <si>
    <t>SANDRA CONSTANZA GONZALEZ RODRIGUEZ</t>
  </si>
  <si>
    <t>2025-11-10 20:15:08</t>
  </si>
  <si>
    <t>ROSAELBINA PELAEZ GARCIA</t>
  </si>
  <si>
    <t>2025-11-10 20:15:36</t>
  </si>
  <si>
    <t>SARA CATALINA PINO TORRES</t>
  </si>
  <si>
    <t>2025-11-10 20:15:56</t>
  </si>
  <si>
    <t>SNEIDER ANDRES LOPEZ MARTINEZ</t>
  </si>
  <si>
    <t>2025-11-10 20:16:54</t>
  </si>
  <si>
    <t>AYMER NOEL JEREZ ARIZA</t>
  </si>
  <si>
    <t>2025-11-10 20:18:26</t>
  </si>
  <si>
    <t>RAMON ALBERTO QUINTERO GOMEZ</t>
  </si>
  <si>
    <t>2025-11-10 20:20:32</t>
  </si>
  <si>
    <t>MARINA CHOCONTA CARRILLO</t>
  </si>
  <si>
    <t>2025-11-10 20:21:24</t>
  </si>
  <si>
    <t>ISAIAS BAQUERO ROJAS</t>
  </si>
  <si>
    <t>2025-11-10 20:21:37</t>
  </si>
  <si>
    <t>MADELEYNE SASTOQUE CABALLERO</t>
  </si>
  <si>
    <t>2025-11-10 20:22:48</t>
  </si>
  <si>
    <t>VILMA ZULAY MONCADA BARRERA</t>
  </si>
  <si>
    <t>2025-11-10 20:23:50</t>
  </si>
  <si>
    <t>MARIA TERESA RICO GAONA</t>
  </si>
  <si>
    <t>2025-11-10 20:25:25</t>
  </si>
  <si>
    <t>DIANA YOLINDA LLANOS  LOSADA</t>
  </si>
  <si>
    <t>2025-11-10 20:26:08</t>
  </si>
  <si>
    <t>YARIMIS PATRICIA RODRIGUEZ LUNA</t>
  </si>
  <si>
    <t>2025-11-10 20:27:55</t>
  </si>
  <si>
    <t>ANDRES JAVIER SANCHEZ CLAVIJO</t>
  </si>
  <si>
    <t>2025-11-10 20:28:07</t>
  </si>
  <si>
    <t>GLORIA FANNY RIVERA GALARZA</t>
  </si>
  <si>
    <t>2025-11-10 20:28:53</t>
  </si>
  <si>
    <t>JOSE ROLANDO HURTADO IJAJI</t>
  </si>
  <si>
    <t>2025-11-10 20:29:17</t>
  </si>
  <si>
    <t>MAICOL ALEXIS URIBE CASTELLANOS</t>
  </si>
  <si>
    <t>2025-11-10 20:31:53</t>
  </si>
  <si>
    <t>MARIO ZULUAGA GIRALDO</t>
  </si>
  <si>
    <t>2025-11-10 20:32:15</t>
  </si>
  <si>
    <t>JOSE ALFREDO CLARO</t>
  </si>
  <si>
    <t>2025-11-10 20:32:31</t>
  </si>
  <si>
    <t>ELKIN ORLANDO GIRALDO VILLEGAS</t>
  </si>
  <si>
    <t>2025-11-10 20:33:09</t>
  </si>
  <si>
    <t>MERK PK SAS</t>
  </si>
  <si>
    <t>2025-11-10 20:36:52</t>
  </si>
  <si>
    <t>MARISOL MARTINEZ BEDOYA</t>
  </si>
  <si>
    <t>2025-11-10 20:37:13</t>
  </si>
  <si>
    <t>DIEGO MAURICIO RODRIGUEZ BARRETO</t>
  </si>
  <si>
    <t>2025-11-10 20:37:27</t>
  </si>
  <si>
    <t>MARLENY VALLEJO FRANCO</t>
  </si>
  <si>
    <t>2025-11-10 20:37:52</t>
  </si>
  <si>
    <t>GABRIEL ROMERO QUECHO</t>
  </si>
  <si>
    <t>2025-11-10 20:38:40</t>
  </si>
  <si>
    <t>YORLENI CAMPO ARAUJO</t>
  </si>
  <si>
    <t>2025-11-10 20:40:13</t>
  </si>
  <si>
    <t>LUCENY PAOLA HERNANDEZ LOMBANA</t>
  </si>
  <si>
    <t>2025-11-10 20:40:36</t>
  </si>
  <si>
    <t>CLAUDIA LILIANA DE LOS RIOS RIVERA</t>
  </si>
  <si>
    <t>2025-11-10 20:40:44</t>
  </si>
  <si>
    <t>LEONARDO MORA CUESTA</t>
  </si>
  <si>
    <t>2025-11-10 20:40:53</t>
  </si>
  <si>
    <t>SILVIA MILENA CAICEDO TORRES</t>
  </si>
  <si>
    <t>2025-11-10 20:42:19</t>
  </si>
  <si>
    <t>LUZ ELENA RODRIGUEZ RODRIGUEZ</t>
  </si>
  <si>
    <t>2025-11-10 20:42:36</t>
  </si>
  <si>
    <t>JAIRO DE JESUS GIRALDO ARBELAEZ</t>
  </si>
  <si>
    <t>2025-11-10 20:43:10</t>
  </si>
  <si>
    <t>YUDDY GERALDINE VEGA CONGO</t>
  </si>
  <si>
    <t>2025-11-10 20:43:15</t>
  </si>
  <si>
    <t>JOSE DEL CARMEN QUINTERO RAMIREZ</t>
  </si>
  <si>
    <t>2025-11-10 20:43:28</t>
  </si>
  <si>
    <t>JOSE DANILO LOPEZ BUENO</t>
  </si>
  <si>
    <t>2025-11-10 20:43:29</t>
  </si>
  <si>
    <t>GLORIA ESTHER GOMEZ LOPEZ</t>
  </si>
  <si>
    <t>2025-11-10 20:44:18</t>
  </si>
  <si>
    <t>PAULA ANDREA GOMEZ RUIZ</t>
  </si>
  <si>
    <t>2025-11-10 20:44:41</t>
  </si>
  <si>
    <t>YURI VERONICA FRANCO ORTIZ</t>
  </si>
  <si>
    <t>2025-11-10 20:44:50</t>
  </si>
  <si>
    <t>EDILSO MORENO SANCHEZ</t>
  </si>
  <si>
    <t>2025-11-10 20:45:27</t>
  </si>
  <si>
    <t>2025-11-10 20:45:50</t>
  </si>
  <si>
    <t>WILLIAM Ramírez</t>
  </si>
  <si>
    <t>2025-11-10 20:46:07</t>
  </si>
  <si>
    <t>OSCAR DAVID PINZON SANCHEZ</t>
  </si>
  <si>
    <t>2025-11-10 20:46:25</t>
  </si>
  <si>
    <t>LIBARDO ANDRES PINZON GAVIRIA</t>
  </si>
  <si>
    <t>2025-11-10 20:46:36</t>
  </si>
  <si>
    <t>DELRY GARCES ABAUNZA</t>
  </si>
  <si>
    <t>2025-11-10 20:47:13</t>
  </si>
  <si>
    <t>WILMA PERDOMO GUTIERREZ</t>
  </si>
  <si>
    <t>2025-11-10 20:48:15</t>
  </si>
  <si>
    <t>ELSA LULU VARGAS ROMERO</t>
  </si>
  <si>
    <t>2025-11-10 20:50:46</t>
  </si>
  <si>
    <t>PEDRO ALDAIR VALBUENA OVALLE</t>
  </si>
  <si>
    <t>2025-11-10 20:52:12</t>
  </si>
  <si>
    <t>MIREYA PEREZ BALMACEDA</t>
  </si>
  <si>
    <t>2025-11-10 20:52:36</t>
  </si>
  <si>
    <t>ANA FELICITAS JIMENEZ TRIBALDOS</t>
  </si>
  <si>
    <t>2025-11-10 20:55:18</t>
  </si>
  <si>
    <t>DAYANA ANDREA RESTREPO HIGINIO</t>
  </si>
  <si>
    <t>2025-11-10 20:57:40</t>
  </si>
  <si>
    <t>LINA MARCELA LADINO MARIN</t>
  </si>
  <si>
    <t>2025-11-10 20:59:47</t>
  </si>
  <si>
    <t>WEIMAR ALEXANDER OCAMPO PAVAS</t>
  </si>
  <si>
    <t>2025-11-10 21:00:19</t>
  </si>
  <si>
    <t>DANIEL HERREÑO SEDANO</t>
  </si>
  <si>
    <t>2025-11-10 21:00:24</t>
  </si>
  <si>
    <t>ORLANDO DE JESUS RESTREPO</t>
  </si>
  <si>
    <t>2025-11-10 21:03:12</t>
  </si>
  <si>
    <t>FERNANDO BAYONA PORTILLO</t>
  </si>
  <si>
    <t>2025-11-10 21:04:09</t>
  </si>
  <si>
    <t>MARIA NANCY MAHECHA MAHECHA</t>
  </si>
  <si>
    <t>2025-11-10 21:07:00</t>
  </si>
  <si>
    <t>LILIANA CAMARGO GALVIS</t>
  </si>
  <si>
    <t>2025-11-10 21:07:33</t>
  </si>
  <si>
    <t>2025-11-10 21:11:28</t>
  </si>
  <si>
    <t>2025-11-10 21:12:47</t>
  </si>
  <si>
    <t>ADRIAN RICARDO ALZATE TAMAYO</t>
  </si>
  <si>
    <t>2025-11-10 21:13:49</t>
  </si>
  <si>
    <t>2025-11-10 21:15:04</t>
  </si>
  <si>
    <t>KATERINE DUARTE QUINTERO</t>
  </si>
  <si>
    <t>2025-11-10 21:15:34</t>
  </si>
  <si>
    <t>CLAUDIA PATRICIA MORA ALVAREZ</t>
  </si>
  <si>
    <t>2025-11-10 21:16:35</t>
  </si>
  <si>
    <t>MIRIAM LIGIA RODRIGUEZ PRIETO</t>
  </si>
  <si>
    <t>2025-11-10 21:18:00</t>
  </si>
  <si>
    <t>JAIDY GOMEZ OYOLA</t>
  </si>
  <si>
    <t>2025-11-10 21:19:30</t>
  </si>
  <si>
    <t>ANA MARIA GUZMAN</t>
  </si>
  <si>
    <t>2025-11-10 21:21:07</t>
  </si>
  <si>
    <t>LUIS EDUARDO NOVA ACOSTA</t>
  </si>
  <si>
    <t>2025-11-10 21:21:54</t>
  </si>
  <si>
    <t>BLANCA OLIVA SANCHEZ BUSTAMANTE</t>
  </si>
  <si>
    <t>2025-11-10 21:23:16</t>
  </si>
  <si>
    <t>CLAUDIA ROCIO DUQUE BADILLO</t>
  </si>
  <si>
    <t>2025-11-10 21:25:26</t>
  </si>
  <si>
    <t>LUZ MERY RODRIGUEZ OÑATE</t>
  </si>
  <si>
    <t>2025-11-10 21:27:40</t>
  </si>
  <si>
    <t>YINETT SMITH PASOS MALDONADO</t>
  </si>
  <si>
    <t>2025-11-10 21:31:16</t>
  </si>
  <si>
    <t>RUBIELA TORRES GOMEZ</t>
  </si>
  <si>
    <t>2025-11-10 21:33:42</t>
  </si>
  <si>
    <t>HILDE MARIANA PEREZ PENALOZA</t>
  </si>
  <si>
    <t>2025-11-10 21:34:43</t>
  </si>
  <si>
    <t>YULY CRISTINA GUTIERREZ NIETO</t>
  </si>
  <si>
    <t>2025-11-10 21:38:04</t>
  </si>
  <si>
    <t>JOSE RAMON CORREDOR BELLO</t>
  </si>
  <si>
    <t>2025-11-10 21:39:41</t>
  </si>
  <si>
    <t>MAURICIO MATEUS PEÑA</t>
  </si>
  <si>
    <t>2025-11-10 21:41:41</t>
  </si>
  <si>
    <t>ENRIQUE ALEJANDRO RODRIGUEZ LOPEZ</t>
  </si>
  <si>
    <t>2025-11-10 21:45:41</t>
  </si>
  <si>
    <t>ROSMIRA DE JESUS GARCIA CATAÑO</t>
  </si>
  <si>
    <t>2025-11-10 21:47:50</t>
  </si>
  <si>
    <t>CLARA EUGENIA TOBON DUARTE</t>
  </si>
  <si>
    <t>2025-11-10 21:48:37</t>
  </si>
  <si>
    <t>ARQUI DISTRIBUCIONES SAS</t>
  </si>
  <si>
    <t>2025-11-10 21:51:53</t>
  </si>
  <si>
    <t>ORLANDO ORTIZ ORTIZ</t>
  </si>
  <si>
    <t>2025-11-10 21:53:05</t>
  </si>
  <si>
    <t>CARMEN ANTONINA ESCOBAR MIRANDA</t>
  </si>
  <si>
    <t>2025-11-10 22:00:43</t>
  </si>
  <si>
    <t>PEDRO ENRIQUE RIVERA CAMARGO</t>
  </si>
  <si>
    <t>2025-11-10 22:07:16</t>
  </si>
  <si>
    <t>LUZ ORLEIMA MUÑOZ HERNANDEZ</t>
  </si>
  <si>
    <t>2025-11-10 22:17:37</t>
  </si>
  <si>
    <t>JOSE ANTONIO HERNANDEZ VERGARA</t>
  </si>
  <si>
    <t>2025-11-11 12:59:22</t>
  </si>
  <si>
    <t>2025-11-11 13:07:55</t>
  </si>
  <si>
    <t>2025-11-11 13:10:14</t>
  </si>
  <si>
    <t>2025-11-11 13:12:25</t>
  </si>
  <si>
    <t>2025-11-11 13:18:03</t>
  </si>
  <si>
    <t>2025-11-11 13:20:22</t>
  </si>
  <si>
    <t>LISBETH MERCANO SALGAR</t>
  </si>
  <si>
    <t>2025-11-11 13:20:48</t>
  </si>
  <si>
    <t>NANCY LUCIA ESPINOSA</t>
  </si>
  <si>
    <t>2025-11-11 13:23:29</t>
  </si>
  <si>
    <t>2025-11-11 13:39:30</t>
  </si>
  <si>
    <t>LUZ MARINA QUINTERO BECERRA</t>
  </si>
  <si>
    <t>2025-11-11 13:43:12</t>
  </si>
  <si>
    <t>JESUS GERMAN TELLO GUZMAN</t>
  </si>
  <si>
    <t>2025-11-11 13:47:25</t>
  </si>
  <si>
    <t>MARIA EUGENIA LOPES CARDENAS</t>
  </si>
  <si>
    <t>2025-11-11 13:49:23</t>
  </si>
  <si>
    <t>EVERILDA EULALIA RESTREPO DOMINGUEZ</t>
  </si>
  <si>
    <t>2025-11-11 13:49:51</t>
  </si>
  <si>
    <t>THAYRI YARSINKI VILLAMIZAR MEDINA</t>
  </si>
  <si>
    <t>2025-11-11 14:05:29</t>
  </si>
  <si>
    <t>EDDY VILLAMIZAR MONCADA</t>
  </si>
  <si>
    <t>2025-11-11 14:08:22</t>
  </si>
  <si>
    <t>SEGUNDO LEONARDO GUERRERO BELTRAN</t>
  </si>
  <si>
    <t>2025-11-11 14:08:54</t>
  </si>
  <si>
    <t>MARIA CAMILA CESPEDES BEDOYA</t>
  </si>
  <si>
    <t>2025-11-11 14:15:23</t>
  </si>
  <si>
    <t>JOHNNY ALEXANDER SIERRA URREGO</t>
  </si>
  <si>
    <t>2025-11-11 14:15:58</t>
  </si>
  <si>
    <t>2025-11-11 14:16:59</t>
  </si>
  <si>
    <t>JOHNATAN ALEJANDRO GIRALDO CARDONA</t>
  </si>
  <si>
    <t>2025-11-11 14:18:46</t>
  </si>
  <si>
    <t>DUVAN ANDRES CARMONA RENDON</t>
  </si>
  <si>
    <t>2025-11-11 14:19:48</t>
  </si>
  <si>
    <t>MARIA EUGENIA PEREZ BAENA</t>
  </si>
  <si>
    <t>2025-11-11 14:21:25</t>
  </si>
  <si>
    <t>MARTHA LUCIA MONTOYA RINCON</t>
  </si>
  <si>
    <t>2025-11-11 14:26:20</t>
  </si>
  <si>
    <t>JHON JAIRO CABALLERO ROJAS</t>
  </si>
  <si>
    <t>2025-11-11 14:28:53</t>
  </si>
  <si>
    <t>LUIS ALBERTO ORTIZ DIAZ</t>
  </si>
  <si>
    <t>2025-11-11 14:29:04</t>
  </si>
  <si>
    <t>JOYCE ALEXANDRA MUÑOZ ORDOÑEZ</t>
  </si>
  <si>
    <t>2025-11-11 14:29:46</t>
  </si>
  <si>
    <t>ANGIE TATIANA NEIRA REYES</t>
  </si>
  <si>
    <t>2025-11-11 14:30:35</t>
  </si>
  <si>
    <t>COMERCIALIZADORA Y DISTRIBUIDORA TORRES S.A.S.</t>
  </si>
  <si>
    <t>2025-11-11 14:32:55</t>
  </si>
  <si>
    <t>JORGE ARMANDO RODRIGUEZ GONZALEZ</t>
  </si>
  <si>
    <t>2025-11-11 14:33:50</t>
  </si>
  <si>
    <t>DIANA PATRICIA GUTIERREZ GUTIERREZ</t>
  </si>
  <si>
    <t>2025-11-11 14:33:58</t>
  </si>
  <si>
    <t>EDGAR EDUARDO FLOREZ ROJAS</t>
  </si>
  <si>
    <t>2025-11-11 14:36:16</t>
  </si>
  <si>
    <t>MARGARITA RAMIREZ RAMIREZ</t>
  </si>
  <si>
    <t>2025-11-11 14:37:43</t>
  </si>
  <si>
    <t>YEIMI JOHANA AYALA CALDERON</t>
  </si>
  <si>
    <t>2025-11-11 14:38:13</t>
  </si>
  <si>
    <t>BOGOMARKET TRADING SAS</t>
  </si>
  <si>
    <t>2025-11-11 14:39:04</t>
  </si>
  <si>
    <t>MILEYDIS MARIA DIAZ BARBOSA</t>
  </si>
  <si>
    <t>2025-11-11 14:40:08</t>
  </si>
  <si>
    <t>JAVIER ZABALA VELASCO</t>
  </si>
  <si>
    <t>2025-11-11 14:40:20</t>
  </si>
  <si>
    <t>GLADYS YAMILE REIRAN RODRIGUEZ</t>
  </si>
  <si>
    <t>2025-11-11 14:40:45</t>
  </si>
  <si>
    <t>YEIMI ALEXANDRA LOAIZA FORERO</t>
  </si>
  <si>
    <t>2025-11-11 14:40:48</t>
  </si>
  <si>
    <t>DIOCELINA GOMEZ DE GOMEZ</t>
  </si>
  <si>
    <t>2025-11-11 14:44:41</t>
  </si>
  <si>
    <t>YURY CRISTINA MORA SARMIENTO</t>
  </si>
  <si>
    <t>2025-11-11 14:46:33</t>
  </si>
  <si>
    <t>LEITH MARCELA BOHORQUEZ GRANADOS</t>
  </si>
  <si>
    <t>2025-11-11 14:50:10</t>
  </si>
  <si>
    <t>ANA ISABEL CASTELLANOS CONTRERAS</t>
  </si>
  <si>
    <t>2025-11-11 14:53:49</t>
  </si>
  <si>
    <t>LUIS HUMBERTO ROJAS</t>
  </si>
  <si>
    <t>2025-11-11 14:54:05</t>
  </si>
  <si>
    <t>JOSE MIGUEL TORRES AGUIRRE</t>
  </si>
  <si>
    <t>2025-11-11 14:55:25</t>
  </si>
  <si>
    <t>CARLOS MARIO REYES GARCIA</t>
  </si>
  <si>
    <t>2025-11-11 14:57:14</t>
  </si>
  <si>
    <t>JOHNY FERNEY VARELA GAMBA</t>
  </si>
  <si>
    <t>2025-11-11 14:58:39</t>
  </si>
  <si>
    <t>ABRAHAM HERNANDEZ MARIN</t>
  </si>
  <si>
    <t>2025-11-11 14:59:04</t>
  </si>
  <si>
    <t>AMANDA ORTIZ MUNOZ</t>
  </si>
  <si>
    <t>2025-11-11 15:00:20</t>
  </si>
  <si>
    <t>MA STELLA USUGA</t>
  </si>
  <si>
    <t>2025-11-11 15:01:02</t>
  </si>
  <si>
    <t>ARACELY ALONSO GONZALEZ</t>
  </si>
  <si>
    <t>2025-11-11 15:04:03</t>
  </si>
  <si>
    <t>RODRIGO SANCHEZ SANCHEZ</t>
  </si>
  <si>
    <t>2025-11-11 15:04:25</t>
  </si>
  <si>
    <t>JHOAN ALEXANDER PAEZ VELOZA</t>
  </si>
  <si>
    <t>2025-11-11 15:08:04</t>
  </si>
  <si>
    <t>LUIS JORGE MARIN BERNAL</t>
  </si>
  <si>
    <t>2025-11-11 15:17:58</t>
  </si>
  <si>
    <t>LUZ DARY QUINTERO PILLIMUR</t>
  </si>
  <si>
    <t>2025-11-11 15:22:48</t>
  </si>
  <si>
    <t>RODRIGO ABAD SUAREZ GARCIA</t>
  </si>
  <si>
    <t>2025-11-11 15:23:00</t>
  </si>
  <si>
    <t>JOSE ALONSO BLANCO NIÑO</t>
  </si>
  <si>
    <t>2025-11-11 15:24:51</t>
  </si>
  <si>
    <t>JHONATAN STIVEN GOMEZ ZULUAGA</t>
  </si>
  <si>
    <t>2025-11-11 15:26:59</t>
  </si>
  <si>
    <t>ADRIANA DEL PILAR CONTRERAS</t>
  </si>
  <si>
    <t>2025-11-11 15:28:06</t>
  </si>
  <si>
    <t>PAULINA PEREZ CORREA</t>
  </si>
  <si>
    <t>2025-11-11 15:31:17</t>
  </si>
  <si>
    <t>JORGE ALBERTO MOTA TORRES</t>
  </si>
  <si>
    <t>2025-11-11 15:31:29</t>
  </si>
  <si>
    <t>OSCAR ANYELO MUÑOZ SIERRA</t>
  </si>
  <si>
    <t>2025-11-11 15:32:44</t>
  </si>
  <si>
    <t>LUZ MARY MENDIVELSO</t>
  </si>
  <si>
    <t>2025-11-11 15:33:35</t>
  </si>
  <si>
    <t>LUZ MERY MORENO MARTINEZ</t>
  </si>
  <si>
    <t>2025-11-11 15:34:43</t>
  </si>
  <si>
    <t>REINALDO RODRIGUEZ CASTILLO</t>
  </si>
  <si>
    <t>2025-11-11 15:40:45</t>
  </si>
  <si>
    <t>IRMA ESTELA MENJURA FORERO</t>
  </si>
  <si>
    <t>2025-11-11 15:41:13</t>
  </si>
  <si>
    <t>ANDRES FELIPE LOPEZ QUINTERO</t>
  </si>
  <si>
    <t>2025-11-11 15:42:14</t>
  </si>
  <si>
    <t>ROBINSON ROMERO BAUTISTA</t>
  </si>
  <si>
    <t>2025-11-11 15:45:30</t>
  </si>
  <si>
    <t>LUISA FERNANDA VASQUEZ ALVAREZ</t>
  </si>
  <si>
    <t>2025-11-11 15:46:36</t>
  </si>
  <si>
    <t>JULIAN ESTEBAN GALLO GIRALDO</t>
  </si>
  <si>
    <t>2025-11-11 15:49:04</t>
  </si>
  <si>
    <t>JOSE ALIRIO SANCHEZ SANCHEZ</t>
  </si>
  <si>
    <t>2025-11-11 15:52:35</t>
  </si>
  <si>
    <t>LEONARDO HUERTAS HUERTAS</t>
  </si>
  <si>
    <t>2025-11-11 15:52:54</t>
  </si>
  <si>
    <t>ARGENIS DUCUARA HUEPA</t>
  </si>
  <si>
    <t>2025-11-11 15:53:35</t>
  </si>
  <si>
    <t>JOSE ENCARNACION NIETO NORIEGA</t>
  </si>
  <si>
    <t>2025-11-11 15:54:21</t>
  </si>
  <si>
    <t>MARIA GRACIELA MOLINA CANO</t>
  </si>
  <si>
    <t>2025-11-11 15:54:40</t>
  </si>
  <si>
    <t>MARIA ROSANA USUGA MAZO</t>
  </si>
  <si>
    <t>2025-11-11 15:56:41</t>
  </si>
  <si>
    <t>NILSON CASTRO PRADA</t>
  </si>
  <si>
    <t>2025-11-11 15:58:21</t>
  </si>
  <si>
    <t>JUAN CARLOS FRUTO CHARRIS</t>
  </si>
  <si>
    <t>2025-11-11 15:58:52</t>
  </si>
  <si>
    <t>SANDRA PATRICIA CONTRERAS ROJAS</t>
  </si>
  <si>
    <t>2025-11-11 15:59:19</t>
  </si>
  <si>
    <t>JONNY ALEXANDER AMAZARA GARCIA</t>
  </si>
  <si>
    <t>2025-11-11 16:02:09</t>
  </si>
  <si>
    <t>RIQUELME SARRIA RODRIGUEZ</t>
  </si>
  <si>
    <t>2025-11-11 16:03:41</t>
  </si>
  <si>
    <t>CINDY YICEL SOTO VANEGAS</t>
  </si>
  <si>
    <t>2025-11-11 16:04:34</t>
  </si>
  <si>
    <t>ARGEMIRO VASCO</t>
  </si>
  <si>
    <t>2025-11-11 16:04:38</t>
  </si>
  <si>
    <t>ALFREDO QUINTERO QUINTERO</t>
  </si>
  <si>
    <t>2025-11-11 16:04:54</t>
  </si>
  <si>
    <t>REDITECNO INGENIERIA SAS</t>
  </si>
  <si>
    <t>2025-11-11 16:06:44</t>
  </si>
  <si>
    <t>PEDRO ANTONIO BELLO REMOLINA</t>
  </si>
  <si>
    <t>2025-11-11 16:10:00</t>
  </si>
  <si>
    <t>ANA MERY CARREÑO TORRES</t>
  </si>
  <si>
    <t>2025-11-11 16:11:02</t>
  </si>
  <si>
    <t>FERNEY ALONSO TRIGOS TRIGOS</t>
  </si>
  <si>
    <t>2025-11-11 16:14:01</t>
  </si>
  <si>
    <t>JUAN CARLOS IBAÑEZ AGUILAR</t>
  </si>
  <si>
    <t>2025-11-11 16:14:34</t>
  </si>
  <si>
    <t>DANILO PINZON AREVALO</t>
  </si>
  <si>
    <t>2025-11-11 16:15:00</t>
  </si>
  <si>
    <t>HUMBERTO BARON MURIELES</t>
  </si>
  <si>
    <t>2025-11-11 16:16:03</t>
  </si>
  <si>
    <t>ENERIETH ALEXANDRA GOMEZ MARIN</t>
  </si>
  <si>
    <t>2025-11-11 16:17:03</t>
  </si>
  <si>
    <t>MARIA DEL PILAR CONTRERAS GARCIA</t>
  </si>
  <si>
    <t>2025-11-11 16:17:19</t>
  </si>
  <si>
    <t>GUIOMAR JANETH AGUIRRE RAMIREZ</t>
  </si>
  <si>
    <t>2025-11-11 16:17:51</t>
  </si>
  <si>
    <t>LUZ STELLA LAVERDE VALDERRAMA</t>
  </si>
  <si>
    <t>2025-11-11 16:18:06</t>
  </si>
  <si>
    <t>KELLY JOHANA JUVINAO MARQUEZ</t>
  </si>
  <si>
    <t>2025-11-11 16:21:26</t>
  </si>
  <si>
    <t>MIGUEL ANGEL PEREZ ALARCON</t>
  </si>
  <si>
    <t>2025-11-11 16:21:53</t>
  </si>
  <si>
    <t>CLAUDIA ISABEL ALDANA MALDONADO</t>
  </si>
  <si>
    <t>2025-11-11 16:23:07</t>
  </si>
  <si>
    <t>ELDA CONSUELO BAQUERO URREGO</t>
  </si>
  <si>
    <t>2025-11-11 16:23:38</t>
  </si>
  <si>
    <t>DAYANA LIYIRETH NIÑO MENDIVELSO</t>
  </si>
  <si>
    <t>2025-11-11 16:27:52</t>
  </si>
  <si>
    <t>ESPERANZA ALDERETE RENGIFO</t>
  </si>
  <si>
    <t>2025-11-11 16:33:19</t>
  </si>
  <si>
    <t>MARTHA LUCIA GUTIERREZ MOLINA</t>
  </si>
  <si>
    <t>2025-11-11 16:34:02</t>
  </si>
  <si>
    <t>SANDRA YANED VASQUEZ LOPEZ</t>
  </si>
  <si>
    <t>2025-11-11 16:35:17</t>
  </si>
  <si>
    <t>ALFONSO BELTRAN GARCIA </t>
  </si>
  <si>
    <t>2025-11-11 16:35:27</t>
  </si>
  <si>
    <t>LORENY CASTELLANOS FRANCO</t>
  </si>
  <si>
    <t>2025-11-11 16:36:27</t>
  </si>
  <si>
    <t>MIRYAM RODRIGUEZ DIAZ</t>
  </si>
  <si>
    <t>2025-11-11 16:36:32</t>
  </si>
  <si>
    <t>MARTHA LILIA GIRALDO MONTOYA</t>
  </si>
  <si>
    <t>2025-11-11 16:37:06</t>
  </si>
  <si>
    <t>ANA GRACIELA ROJAS ROJAS</t>
  </si>
  <si>
    <t>2025-11-11 16:37:37</t>
  </si>
  <si>
    <t>YESICA JINNETH DIAZ MOSQUERA</t>
  </si>
  <si>
    <t>2025-11-11 16:37:51</t>
  </si>
  <si>
    <t>JOSE ALIRIO GORDILLO GONZALEZ</t>
  </si>
  <si>
    <t>2025-11-11 16:38:16</t>
  </si>
  <si>
    <t>MIGUEL ARENAS TRIANA</t>
  </si>
  <si>
    <t>2025-11-11 16:40:19</t>
  </si>
  <si>
    <t>JOHNNYS ENRIQUE MENDOZA REALES</t>
  </si>
  <si>
    <t>2025-11-11 16:40:20</t>
  </si>
  <si>
    <t>YESSICA YULIETH MESA COGOLLO</t>
  </si>
  <si>
    <t>2025-11-11 16:42:43</t>
  </si>
  <si>
    <t>DIBEY ALEJANDRA MUÑOZ RODRIGUEZ</t>
  </si>
  <si>
    <t>2025-11-11 16:46:01</t>
  </si>
  <si>
    <t>JHON JAIRO DUARTE BECERRA</t>
  </si>
  <si>
    <t>2025-11-11 16:46:56</t>
  </si>
  <si>
    <t>ROSALINA GOMEZ SUAREZ</t>
  </si>
  <si>
    <t>2025-11-11 16:48:37</t>
  </si>
  <si>
    <t>ELDA LUCELLY ARANGO DE BAUTISTA</t>
  </si>
  <si>
    <t>2025-11-11 16:49:15</t>
  </si>
  <si>
    <t>MARIA MERCEDES FONSECA MENDOZA</t>
  </si>
  <si>
    <t>2025-11-11 16:50:29</t>
  </si>
  <si>
    <t>YINA EMILSE BARRERA CASTELLANOS</t>
  </si>
  <si>
    <t>2025-11-11 16:52:16</t>
  </si>
  <si>
    <t>WILLIAM GUILLERMO ARISTIZABAL ZULUAGA</t>
  </si>
  <si>
    <t>2025-11-11 16:54:57</t>
  </si>
  <si>
    <t>STELLA SAMBONI IMBACHI</t>
  </si>
  <si>
    <t>2025-11-11 16:55:03</t>
  </si>
  <si>
    <t>DIANA CAROLA CASTELLANOS SANCHEZ</t>
  </si>
  <si>
    <t>2025-11-11 16:56:45</t>
  </si>
  <si>
    <t>DARNELLY LOPEZ FRANCO</t>
  </si>
  <si>
    <t>2025-11-11 16:58:15</t>
  </si>
  <si>
    <t>ANGELICA MARIA JARAMILLO USUGA</t>
  </si>
  <si>
    <t>2025-11-11 16:59:06</t>
  </si>
  <si>
    <t>JULIAN ALBERTO HOYOS ROJAS</t>
  </si>
  <si>
    <t>2025-11-11 17:00:32</t>
  </si>
  <si>
    <t>JULIETH NATALIA NINO OTERO</t>
  </si>
  <si>
    <t>2025-11-11 17:02:12</t>
  </si>
  <si>
    <t>RAMIRO TORO SERNA</t>
  </si>
  <si>
    <t>2025-11-11 17:05:09</t>
  </si>
  <si>
    <t>NAZLY MANUELA ALBARACIN ARANZALES</t>
  </si>
  <si>
    <t>2025-11-11 17:05:43</t>
  </si>
  <si>
    <t>CRISTOBAL VEGA</t>
  </si>
  <si>
    <t>2025-11-11 17:05:46</t>
  </si>
  <si>
    <t>CECILIA MUNOS</t>
  </si>
  <si>
    <t>2025-11-11 17:07:31</t>
  </si>
  <si>
    <t>YEISSON ANDRES ESPINOSA</t>
  </si>
  <si>
    <t>2025-11-11 17:07:53</t>
  </si>
  <si>
    <t>ALBA LUCERO SUAREZ GARCIA</t>
  </si>
  <si>
    <t>2025-11-11 17:11:07</t>
  </si>
  <si>
    <t>JENNY ROCIO LEON ARIZA</t>
  </si>
  <si>
    <t>2025-11-11 17:12:00</t>
  </si>
  <si>
    <t>EDISON GOMEZ GOMEZ</t>
  </si>
  <si>
    <t>2025-11-11 17:13:55</t>
  </si>
  <si>
    <t>SANDRA PATRICIA VELA TORRIJOS</t>
  </si>
  <si>
    <t>2025-11-11 17:15:33</t>
  </si>
  <si>
    <t>MARISOL MURILLO MOSQUERA</t>
  </si>
  <si>
    <t>2025-11-11 17:16:21</t>
  </si>
  <si>
    <t>JESUS IVAN MONSALVE MONSALVE</t>
  </si>
  <si>
    <t>2025-11-11 17:17:26</t>
  </si>
  <si>
    <t>JOSE RAMON MUNOZ</t>
  </si>
  <si>
    <t>2025-11-11 17:18:19</t>
  </si>
  <si>
    <t>JESSICA BRAN RAMIREZ</t>
  </si>
  <si>
    <t>2025-11-11 17:18:55</t>
  </si>
  <si>
    <t>SILVIA MARCELA CARDONA ARANGO</t>
  </si>
  <si>
    <t>2025-11-11 17:20:04</t>
  </si>
  <si>
    <t>JOHN JAIRO CORTES ZULETA</t>
  </si>
  <si>
    <t>2025-11-11 17:20:42</t>
  </si>
  <si>
    <t>ELIZABETH VARGAS SUAREZ</t>
  </si>
  <si>
    <t>2025-11-11 17:21:30</t>
  </si>
  <si>
    <t>DIANA MILENA JIMENEZ RUIZ</t>
  </si>
  <si>
    <t>2025-11-11 17:23:04</t>
  </si>
  <si>
    <t>MAURICIO ORTIZ</t>
  </si>
  <si>
    <t>2025-11-11 17:25:26</t>
  </si>
  <si>
    <t>CAYETANO GUERRERO FERNANDEZ</t>
  </si>
  <si>
    <t>2025-11-11 17:26:10</t>
  </si>
  <si>
    <t>ELIANA ARIAS DIAZ </t>
  </si>
  <si>
    <t>2025-11-11 17:28:38</t>
  </si>
  <si>
    <t>RESFA NELLY ACEVEDO VELEZ</t>
  </si>
  <si>
    <t>2025-11-11 17:30:49</t>
  </si>
  <si>
    <t>NATIVIDAD CARRON AMAYA</t>
  </si>
  <si>
    <t>2025-11-11 17:32:33</t>
  </si>
  <si>
    <t>TITO ENRIQUE GUERRERO</t>
  </si>
  <si>
    <t>2025-11-11 17:34:12</t>
  </si>
  <si>
    <t>EDGAR CAMILO TAPIERO CARDENAS</t>
  </si>
  <si>
    <t>2025-11-11 17:34:52</t>
  </si>
  <si>
    <t>ENRIQUE QUIMBAYO CORREDOR</t>
  </si>
  <si>
    <t>2025-11-11 17:35:27</t>
  </si>
  <si>
    <t>CECILIA SANDOVAL VERA</t>
  </si>
  <si>
    <t>2025-11-11 17:36:41</t>
  </si>
  <si>
    <t>JESUS ANTONIO GALLEGO YEPES</t>
  </si>
  <si>
    <t>2025-11-11 17:37:16</t>
  </si>
  <si>
    <t>FABIOLA GAVIRIA MORALES</t>
  </si>
  <si>
    <t>2025-11-11 17:38:34</t>
  </si>
  <si>
    <t>CLAUDIA MARCELA ANGULO REY</t>
  </si>
  <si>
    <t>2025-11-11 17:40:11</t>
  </si>
  <si>
    <t>ROSALBA MARTINEZ MOJICA</t>
  </si>
  <si>
    <t>2025-11-11 17:40:21</t>
  </si>
  <si>
    <t>JORGE ANDRES CASTILLO PARRA</t>
  </si>
  <si>
    <t>2025-11-11 17:41:23</t>
  </si>
  <si>
    <t>2025-11-11 17:42:16</t>
  </si>
  <si>
    <t>MARISOL MALAGON DIAGAMA</t>
  </si>
  <si>
    <t>2025-11-11 17:42:24</t>
  </si>
  <si>
    <t>JOVANNE ESTEBAN ORTIZ PEREZ</t>
  </si>
  <si>
    <t>2025-11-11 17:47:20</t>
  </si>
  <si>
    <t>SALVADOR LEON GARCIA</t>
  </si>
  <si>
    <t>2025-11-11 17:48:47</t>
  </si>
  <si>
    <t>ADRIANA JIMENEZ ESPINOSA</t>
  </si>
  <si>
    <t>2025-11-11 17:51:02</t>
  </si>
  <si>
    <t>EDISSON ROMAN ROMAN</t>
  </si>
  <si>
    <t>2025-11-11 17:53:31</t>
  </si>
  <si>
    <t>HECTOR MARIO ESCOBAR BOLAÑOS</t>
  </si>
  <si>
    <t>2025-11-11 17:55:18</t>
  </si>
  <si>
    <t>LUIS FERNANDO MARTINEZ CASTRO</t>
  </si>
  <si>
    <t>2025-11-11 17:55:37</t>
  </si>
  <si>
    <t>ROSALBINA CRUZCO CUELLO</t>
  </si>
  <si>
    <t>2025-11-11 17:57:34</t>
  </si>
  <si>
    <t>ELKYN DARIO ZABALA VASQUEZ</t>
  </si>
  <si>
    <t>2025-11-11 17:57:56</t>
  </si>
  <si>
    <t>LUISA ESTHER CASTELLANOS SANCHEZ</t>
  </si>
  <si>
    <t>2025-11-11 17:58:56</t>
  </si>
  <si>
    <t>2025-11-11 18:00:18</t>
  </si>
  <si>
    <t>CARLOS ALBERTO GIRALDO ZULUAGA</t>
  </si>
  <si>
    <t>2025-11-11 18:00:34</t>
  </si>
  <si>
    <t>JUAN CARLOS ESCOBAR ZULUAGA</t>
  </si>
  <si>
    <t>2025-11-11 18:02:38</t>
  </si>
  <si>
    <t>BRIGITTE GOMEZ GIRALDO</t>
  </si>
  <si>
    <t>2025-11-11 18:02:41</t>
  </si>
  <si>
    <t>LUIS ALBERTO CARO SIERRA</t>
  </si>
  <si>
    <t>2025-11-11 18:02:57</t>
  </si>
  <si>
    <t>ANDRES FELIPE SLAZAR LOPEZ</t>
  </si>
  <si>
    <t>2025-11-11 18:04:03</t>
  </si>
  <si>
    <t>JENNY PAOLA VILLARREAL CRUZ</t>
  </si>
  <si>
    <t>2025-11-11 18:05:16</t>
  </si>
  <si>
    <t>DEYBY YOHANA GUZMAN VALENCIA</t>
  </si>
  <si>
    <t>2025-11-11 18:10:46</t>
  </si>
  <si>
    <t>2025-11-11 18:11:06</t>
  </si>
  <si>
    <t>DORIS DEL SOCORRO GOMEZ MORALES</t>
  </si>
  <si>
    <t>2025-11-11 18:13:11</t>
  </si>
  <si>
    <t>YEIMMY FERNANDA CAPERA BETANCOURT</t>
  </si>
  <si>
    <t>2025-11-11 18:16:25</t>
  </si>
  <si>
    <t>BETY SANTAMARIA HERRERA</t>
  </si>
  <si>
    <t>2025-11-11 18:16:38</t>
  </si>
  <si>
    <t>FRANCY LORENA BELTRAN RODRIGUEZ</t>
  </si>
  <si>
    <t>YENIFER GUIZA GONZALEZ</t>
  </si>
  <si>
    <t>2025-11-11 18:19:36</t>
  </si>
  <si>
    <t>JORGE ARMANDO AGUDELO AGUDELO</t>
  </si>
  <si>
    <t>2025-11-11 18:20:16</t>
  </si>
  <si>
    <t>FIDEL ANTONIO GONZALEZ AVENDAÑO</t>
  </si>
  <si>
    <t>2025-11-11 18:21:45</t>
  </si>
  <si>
    <t>RUBEN ANTONIO BOHORQUEZ MONDRAGON</t>
  </si>
  <si>
    <t>2025-11-11 18:22:32</t>
  </si>
  <si>
    <t>JOSE POMPILIO TORRES CASTRILLON</t>
  </si>
  <si>
    <t>2025-11-11 18:24:35</t>
  </si>
  <si>
    <t>YADY ESMERALDA SANCHEZ OCHOA</t>
  </si>
  <si>
    <t>2025-11-11 18:25:17</t>
  </si>
  <si>
    <t>MARIBEL  BELLO  CASTRO</t>
  </si>
  <si>
    <t>2025-11-11 18:26:48</t>
  </si>
  <si>
    <t>WILSON DE JESUS VALDERRAMA DAVID</t>
  </si>
  <si>
    <t>2025-11-11 18:28:06</t>
  </si>
  <si>
    <t>MAIKOL STIVEN BURITICA RUBIO</t>
  </si>
  <si>
    <t>2025-11-11 18:29:19</t>
  </si>
  <si>
    <t>ADRIAN FERNEY GUARIN PUERTA</t>
  </si>
  <si>
    <t>2025-11-11 18:29:44</t>
  </si>
  <si>
    <t>EDISON LORA HERRERA</t>
  </si>
  <si>
    <t>2025-11-11 18:29:46</t>
  </si>
  <si>
    <t>EMMA ISABEL SANCHEZ BUITRAGO</t>
  </si>
  <si>
    <t>2025-11-11 18:29:59</t>
  </si>
  <si>
    <t>MARIA CELINA NAVARRO DE GONZALEZ</t>
  </si>
  <si>
    <t>2025-11-11 18:30:09</t>
  </si>
  <si>
    <t>GUSTAVO ALONSO SANCHEZ PEREA</t>
  </si>
  <si>
    <t>2025-11-11 18:31:03</t>
  </si>
  <si>
    <t>MARIA LUCRECIA PAEZ VASQUEZ</t>
  </si>
  <si>
    <t>2025-11-11 18:31:53</t>
  </si>
  <si>
    <t>ROGELIO GALEANO SANCHEZ</t>
  </si>
  <si>
    <t>2025-11-11 18:31:55</t>
  </si>
  <si>
    <t>OSCAR EDGAR VALENCIA BERMUDEZ</t>
  </si>
  <si>
    <t>2025-11-11 18:32:02</t>
  </si>
  <si>
    <t>EUGENIO DE JESUS GARCIA</t>
  </si>
  <si>
    <t>2025-11-11 18:35:01</t>
  </si>
  <si>
    <t>TILCIA FONTECHA HERNANDEZ</t>
  </si>
  <si>
    <t>2025-11-11 18:36:07</t>
  </si>
  <si>
    <t>GLADIS ESTELLA VELEZ MOLINA</t>
  </si>
  <si>
    <t>2025-11-11 18:36:46</t>
  </si>
  <si>
    <t>EDILSON VANEGAS MARTINEZ</t>
  </si>
  <si>
    <t>2025-11-11 18:36:58</t>
  </si>
  <si>
    <t>LUIS EDUARDO BELTRAN SUAREZ</t>
  </si>
  <si>
    <t>2025-11-11 18:39:12</t>
  </si>
  <si>
    <t>MARIA SENEY GOMEZ</t>
  </si>
  <si>
    <t>2025-11-11 18:40:06</t>
  </si>
  <si>
    <t>WILSON DE JESUS RESTREPO OSPINA</t>
  </si>
  <si>
    <t>2025-11-11 18:41:03</t>
  </si>
  <si>
    <t>FLOR MARIA DIAZ CESPEDES</t>
  </si>
  <si>
    <t>2025-11-11 18:41:33</t>
  </si>
  <si>
    <t>GLORIA COLOMBIA GARZON VITERY</t>
  </si>
  <si>
    <t>2025-11-11 18:42:01</t>
  </si>
  <si>
    <t>JOSE RODOLFO CARDONA URREA</t>
  </si>
  <si>
    <t>2025-11-11 18:42:50</t>
  </si>
  <si>
    <t>LUZ MYRYAM BUITRAGO FORERO</t>
  </si>
  <si>
    <t>2025-11-11 18:46:28</t>
  </si>
  <si>
    <t>FELIPE ALEJANDO ALVERNIA RINCON</t>
  </si>
  <si>
    <t>2025-11-11 18:49:53</t>
  </si>
  <si>
    <t>PEDRO ARTURO MORENO MEDINA</t>
  </si>
  <si>
    <t>2025-11-11 18:51:57</t>
  </si>
  <si>
    <t>ROSAURA GRIMALDO CHACON</t>
  </si>
  <si>
    <t>2025-11-11 18:52:45</t>
  </si>
  <si>
    <t>CARLOS ANDRES MOSQUERA HERNANDEZ</t>
  </si>
  <si>
    <t>2025-11-11 18:52:52</t>
  </si>
  <si>
    <t>ADICELID TOQUICA ALZATE</t>
  </si>
  <si>
    <t>2025-11-11 18:57:30</t>
  </si>
  <si>
    <t>MARIA NILMA PIÑEROS ACOSTA</t>
  </si>
  <si>
    <t>2025-11-11 19:00:53</t>
  </si>
  <si>
    <t>ANA PAOLA MONTAÑA BAYONA</t>
  </si>
  <si>
    <t>2025-11-11 19:03:37</t>
  </si>
  <si>
    <t>LINK PERFUMARTE S.A.S.</t>
  </si>
  <si>
    <t>2025-11-11 19:04:13</t>
  </si>
  <si>
    <t>EDGAR ANTONIO LOAIZA RESTREPO</t>
  </si>
  <si>
    <t>2025-11-11 19:04:58</t>
  </si>
  <si>
    <t>DANIEL RUA AVENDAÑO</t>
  </si>
  <si>
    <t>2025-11-11 19:05:38</t>
  </si>
  <si>
    <t>MERKA CIRO S.A.S</t>
  </si>
  <si>
    <t>2025-11-11 19:05:43</t>
  </si>
  <si>
    <t>DILIA ROSA HERNANDEZ PASTRANA</t>
  </si>
  <si>
    <t>2025-11-11 19:07:07</t>
  </si>
  <si>
    <t>VLADIMIR ANTONIO NORIEGA HERRERA</t>
  </si>
  <si>
    <t>2025-11-11 19:07:48</t>
  </si>
  <si>
    <t>JUAN CARLOS VELEZ HENAO</t>
  </si>
  <si>
    <t>2025-11-11 19:08:17</t>
  </si>
  <si>
    <t>DEIMER JOSE MUÑOZ ROCARDO</t>
  </si>
  <si>
    <t>2025-11-11 19:09:11</t>
  </si>
  <si>
    <t>MILENA MONCADA GOMEZ</t>
  </si>
  <si>
    <t>2025-11-11 19:10:13</t>
  </si>
  <si>
    <t>JOSE MARIA POLO POLETTY</t>
  </si>
  <si>
    <t>2025-11-11 19:11:29</t>
  </si>
  <si>
    <t>LUIS ANGEL FLOREZ</t>
  </si>
  <si>
    <t>2025-11-11 19:13:08</t>
  </si>
  <si>
    <t>JAVIER DARIO LOPEZ GONZALEZ</t>
  </si>
  <si>
    <t>2025-11-11 19:13:16</t>
  </si>
  <si>
    <t>DIGNA LUZ SEGURA TAMARA</t>
  </si>
  <si>
    <t>2025-11-11 19:22:37</t>
  </si>
  <si>
    <t>MIGUEL ANGEL OSORIO GIRALDO</t>
  </si>
  <si>
    <t>2025-11-11 19:23:03</t>
  </si>
  <si>
    <t>JUAN FRANCISCO MARTINEZ RAMIREZ</t>
  </si>
  <si>
    <t>2025-11-11 19:23:19</t>
  </si>
  <si>
    <t>ALIRIO AGUDELO HERNANDEZ</t>
  </si>
  <si>
    <t>2025-11-11 19:23:48</t>
  </si>
  <si>
    <t>MARIA JUDY SABOGAL MALAGON</t>
  </si>
  <si>
    <t>2025-11-11 19:24:05</t>
  </si>
  <si>
    <t>ADIELA MUÑOZ GUIRALES</t>
  </si>
  <si>
    <t>2025-11-11 19:25:29</t>
  </si>
  <si>
    <t>MARIA IRMA MARTINEZ HENAO</t>
  </si>
  <si>
    <t>2025-11-11 19:26:22</t>
  </si>
  <si>
    <t>2025-11-11 19:26:47</t>
  </si>
  <si>
    <t>NIDIA SOFIA QUIROGA MATEUS</t>
  </si>
  <si>
    <t>JACKELIN DEL CARMEN VASQUEZ</t>
  </si>
  <si>
    <t>2025-11-11 19:27:14</t>
  </si>
  <si>
    <t>LUZ MIRYAM LEON OSORIO</t>
  </si>
  <si>
    <t>2025-11-11 19:30:25</t>
  </si>
  <si>
    <t>CARMEN PATRICIA PEREZ HERNANDEZ</t>
  </si>
  <si>
    <t>2025-11-11 19:35:28</t>
  </si>
  <si>
    <t>DIANA CAROLINA MARTINEZ MORALES</t>
  </si>
  <si>
    <t>2025-11-11 19:37:10</t>
  </si>
  <si>
    <t>ADRIANA PATRICIA GARCIA MARIN</t>
  </si>
  <si>
    <t>2025-11-11 19:39:14</t>
  </si>
  <si>
    <t>YANETH BAYONA CAÑIZAREZ</t>
  </si>
  <si>
    <t>2025-11-11 19:39:21</t>
  </si>
  <si>
    <t>JHONATAN JIMENEZ TANGARIFE</t>
  </si>
  <si>
    <t>2025-11-11 19:40:13</t>
  </si>
  <si>
    <t>MARTHA CECILIA SUAREZ SILVA</t>
  </si>
  <si>
    <t>2025-11-11 19:41:06</t>
  </si>
  <si>
    <t>ANDREA BONILLA RIAPIRA</t>
  </si>
  <si>
    <t>2025-11-11 19:42:48</t>
  </si>
  <si>
    <t>ELOINA BERNAL</t>
  </si>
  <si>
    <t>2025-11-11 19:43:19</t>
  </si>
  <si>
    <t>JOSE ALFONSO CARRILLO BOGOYA</t>
  </si>
  <si>
    <t>2025-11-11 19:47:31</t>
  </si>
  <si>
    <t>LUISA FERNANDA CASTELLANOS ANAYA</t>
  </si>
  <si>
    <t>2025-11-11 19:50:25</t>
  </si>
  <si>
    <t>ROSA TAPIAS DE PRIMO</t>
  </si>
  <si>
    <t>2025-11-11 19:51:27</t>
  </si>
  <si>
    <t>NELSON MANUEL GUTIERREZ PAEZ</t>
  </si>
  <si>
    <t>2025-11-11 19:52:04</t>
  </si>
  <si>
    <t>GILBERTO RINCON RODRIGUEZ</t>
  </si>
  <si>
    <t>2025-11-11 19:54:29</t>
  </si>
  <si>
    <t>FARIDE ASCANIO FELIZOLA</t>
  </si>
  <si>
    <t>2025-11-11 19:55:12</t>
  </si>
  <si>
    <t>2025-11-11 19:57:18</t>
  </si>
  <si>
    <t>HECTOR ADOLFO MORENO ALVAREZ</t>
  </si>
  <si>
    <t>2025-11-11 19:59:02</t>
  </si>
  <si>
    <t>MARIA MATILDE FLAUTERO RODRIGUEZ</t>
  </si>
  <si>
    <t>2025-11-11 20:00:16</t>
  </si>
  <si>
    <t>MARTHA CECILIA CALDERON VERGARA</t>
  </si>
  <si>
    <t>2025-11-11 20:02:03</t>
  </si>
  <si>
    <t>LUZ AURORA AREVALO CONTRERAS</t>
  </si>
  <si>
    <t>2025-11-11 20:03:24</t>
  </si>
  <si>
    <t>SARAY GUTIERREZ ARAUJO</t>
  </si>
  <si>
    <t>2025-11-11 20:04:45</t>
  </si>
  <si>
    <t>SONIA PATRICIA ORTIZ PINEDA</t>
  </si>
  <si>
    <t>2025-11-11 20:07:35</t>
  </si>
  <si>
    <t>SEGUNDO JOSE DEL CARMEN HERNANDEZ MATTA</t>
  </si>
  <si>
    <t>2025-11-11 20:08:15</t>
  </si>
  <si>
    <t>ANDRES FELIPE OSORIO RAMIREZ</t>
  </si>
  <si>
    <t>2025-11-11 20:09:17</t>
  </si>
  <si>
    <t>MARTIN RAMIREZ LOPEZ</t>
  </si>
  <si>
    <t>2025-11-11 20:09:49</t>
  </si>
  <si>
    <t>CARMEN SOFIA SANTANA CORTINA</t>
  </si>
  <si>
    <t>2025-11-11 20:11:34</t>
  </si>
  <si>
    <t>HAROLD STEVEN BENAVIDES QUINTERO</t>
  </si>
  <si>
    <t>2025-11-11 20:11:39</t>
  </si>
  <si>
    <t>SANDRA BOLENA ALDANA</t>
  </si>
  <si>
    <t>2025-11-11 20:13:38</t>
  </si>
  <si>
    <t>SOLANGEL MORENO CABALLERO</t>
  </si>
  <si>
    <t>2025-11-11 20:13:54</t>
  </si>
  <si>
    <t>ENERICO NIEVE IBARRA</t>
  </si>
  <si>
    <t>2025-11-11 20:17:31</t>
  </si>
  <si>
    <t>LUIS ALVARO SIERRA SIERRA</t>
  </si>
  <si>
    <t>2025-11-11 20:18:00</t>
  </si>
  <si>
    <t>DIANA CAROLINA PEREZ GRANADOS</t>
  </si>
  <si>
    <t>2025-11-11 20:19:37</t>
  </si>
  <si>
    <t>BERNARDO ARCINIEGAS CARREÑO</t>
  </si>
  <si>
    <t>2025-11-11 20:20:38</t>
  </si>
  <si>
    <t>ARCESIO BALLASO CASTRO</t>
  </si>
  <si>
    <t>2025-11-11 20:21:43</t>
  </si>
  <si>
    <t>NESTOR RAMOS RODRIGUEZ</t>
  </si>
  <si>
    <t>2025-11-11 20:21:59</t>
  </si>
  <si>
    <t>2025-11-11 20:22:13</t>
  </si>
  <si>
    <t>FERNEY LONDOÑO VALENCIA</t>
  </si>
  <si>
    <t>2025-11-11 20:23:24</t>
  </si>
  <si>
    <t>NOHORA LUZ GONZALEZ OLIVEROS</t>
  </si>
  <si>
    <t>2025-11-11 20:23:35</t>
  </si>
  <si>
    <t>FALCONERY BLANCO CHACON</t>
  </si>
  <si>
    <t>2025-11-11 20:23:53</t>
  </si>
  <si>
    <t>ANGIE PAOLA ESCALANTE PULIDO</t>
  </si>
  <si>
    <t>2025-11-11 20:24:00</t>
  </si>
  <si>
    <t>LUZ EMILIA RUBIANO QUINTANA</t>
  </si>
  <si>
    <t>2025-11-11 20:25:08</t>
  </si>
  <si>
    <t>GINIA NAIDUTH ZAMUDIO SANCHEZ</t>
  </si>
  <si>
    <t>2025-11-11 20:25:42</t>
  </si>
  <si>
    <t>VIRGELINA QUINTERO LAZARO</t>
  </si>
  <si>
    <t>2025-11-11 20:26:09</t>
  </si>
  <si>
    <t>LUZ NELLY HURTADO PEREZ</t>
  </si>
  <si>
    <t>2025-11-11 20:26:22</t>
  </si>
  <si>
    <t>FREDY NEME RUIZ</t>
  </si>
  <si>
    <t>2025-11-11 20:28:07</t>
  </si>
  <si>
    <t>FRANKLIN ARNOLDO ECHAVARRIA SILVA</t>
  </si>
  <si>
    <t>2025-11-11 20:28:59</t>
  </si>
  <si>
    <t>SERGIO DAVID RODRIGUEZ BERNAL</t>
  </si>
  <si>
    <t>2025-11-11 20:29:58</t>
  </si>
  <si>
    <t>JUAN CARLOS SALAZAR CASTAÑO</t>
  </si>
  <si>
    <t>2025-11-11 20:31:05</t>
  </si>
  <si>
    <t>GUILLERMO MORALES SALINAS</t>
  </si>
  <si>
    <t>2025-11-11 20:31:49</t>
  </si>
  <si>
    <t>DORA OLMEDA CHICA JIMENEZ</t>
  </si>
  <si>
    <t>2025-11-11 20:32:20</t>
  </si>
  <si>
    <t>FLOR ISABEL NARANJO RODRIGUEZ</t>
  </si>
  <si>
    <t>2025-11-11 20:32:31</t>
  </si>
  <si>
    <t>MONICA MONTOYA RESTREPO</t>
  </si>
  <si>
    <t>2025-11-11 20:32:51</t>
  </si>
  <si>
    <t>YURI ALEJANDRA GOMEZ CARDOZO</t>
  </si>
  <si>
    <t>2025-11-11 20:33:12</t>
  </si>
  <si>
    <t>GIOVANNI MARTINEZ CASTRO</t>
  </si>
  <si>
    <t>2025-11-11 20:34:05</t>
  </si>
  <si>
    <t>LEYDI GONZALEZ SANTAMARIA</t>
  </si>
  <si>
    <t>2025-11-11 20:34:14</t>
  </si>
  <si>
    <t>MARY LUZ BELTRAN ARENAS</t>
  </si>
  <si>
    <t>2025-11-11 20:38:32</t>
  </si>
  <si>
    <t>CARLOS ANDRES ZAMORA MEJIA</t>
  </si>
  <si>
    <t>2025-11-11 20:40:34</t>
  </si>
  <si>
    <t>JOSE JAIRO ZAMBRANO AYALA</t>
  </si>
  <si>
    <t>2025-11-11 20:40:45</t>
  </si>
  <si>
    <t>LILIANA BALLESTEROS MEJIA</t>
  </si>
  <si>
    <t>2025-11-11 20:44:08</t>
  </si>
  <si>
    <t>SINDY NAYIVE POSADA</t>
  </si>
  <si>
    <t>2025-11-11 20:44:22</t>
  </si>
  <si>
    <t>EFREN CARREÑO OREJARENA</t>
  </si>
  <si>
    <t>2025-11-11 20:44:49</t>
  </si>
  <si>
    <t>DIEGO ARMANDO BAEZ LOPEZ</t>
  </si>
  <si>
    <t>2025-11-11 20:46:30</t>
  </si>
  <si>
    <t>INES POSADA MORA</t>
  </si>
  <si>
    <t>2025-11-11 20:47:39</t>
  </si>
  <si>
    <t>YEIMMY JOHANNA PINTO OSPINA</t>
  </si>
  <si>
    <t>2025-11-11 20:48:14</t>
  </si>
  <si>
    <t>SONIA JANETH PEREZ TOSCANO</t>
  </si>
  <si>
    <t>2025-11-11 20:49:47</t>
  </si>
  <si>
    <t>MARTA LUCIA GIRALDO VALENCIA</t>
  </si>
  <si>
    <t>2025-11-11 20:54:29</t>
  </si>
  <si>
    <t>DEYSI HERRERA MONSALVE</t>
  </si>
  <si>
    <t>2025-11-11 20:57:40</t>
  </si>
  <si>
    <t>MANUEL ANTONIO VELASQUEZ VELASQUEZ</t>
  </si>
  <si>
    <t>2025-11-11 20:59:08</t>
  </si>
  <si>
    <t>ANA MARIA SABRIANA ROLDAN</t>
  </si>
  <si>
    <t>2025-11-11 21:00:57</t>
  </si>
  <si>
    <t>ULISES VARON GONZALEZ</t>
  </si>
  <si>
    <t>2025-11-11 21:04:33</t>
  </si>
  <si>
    <t>JOSE FABIAN GOMEZ DUARTE</t>
  </si>
  <si>
    <t>2025-11-11 21:05:46</t>
  </si>
  <si>
    <t>ARLEY MESA CANO</t>
  </si>
  <si>
    <t>2025-11-11 21:06:36</t>
  </si>
  <si>
    <t>LUZ ADELIA VARELA CASTILLO</t>
  </si>
  <si>
    <t>2025-11-11 21:11:47</t>
  </si>
  <si>
    <t>NINFA MARCELA SERNA QUINTERO</t>
  </si>
  <si>
    <t>2025-11-11 21:12:03</t>
  </si>
  <si>
    <t>SOLUCIONES MAF S.A.S</t>
  </si>
  <si>
    <t>2025-11-11 21:12:56</t>
  </si>
  <si>
    <t>JAIRO ALONSO BONILLA ROJAS</t>
  </si>
  <si>
    <t>2025-11-11 21:13:36</t>
  </si>
  <si>
    <t>LUZ MARY ROJAS SANCHEZ</t>
  </si>
  <si>
    <t>2025-11-11 21:15:52</t>
  </si>
  <si>
    <t>SANTIAGO TORO ARIAS</t>
  </si>
  <si>
    <t>2025-11-11 21:16:11</t>
  </si>
  <si>
    <t>CLEMENCIA RAMIREZ HUERTAS</t>
  </si>
  <si>
    <t>2025-11-11 21:16:45</t>
  </si>
  <si>
    <t>ANGELINO OQUENDO RUEDA</t>
  </si>
  <si>
    <t>2025-11-11 21:18:59</t>
  </si>
  <si>
    <t>ORLANDO CEDIEL RODRIGUEZ</t>
  </si>
  <si>
    <t>2025-11-11 21:19:39</t>
  </si>
  <si>
    <t>HILDA PATRICIA SILVA ALBARRACIN</t>
  </si>
  <si>
    <t>2025-11-11 21:22:41</t>
  </si>
  <si>
    <t>MARITZA FORERO AFANADOR</t>
  </si>
  <si>
    <t>2025-11-11 21:23:55</t>
  </si>
  <si>
    <t>ANA CELIA TOCASUCHE PEDRAZA</t>
  </si>
  <si>
    <t>2025-11-11 21:25:06</t>
  </si>
  <si>
    <t>JOSE ALEXANDER DIAZ ARIZA</t>
  </si>
  <si>
    <t>2025-11-11 21:25:45</t>
  </si>
  <si>
    <t>FERRETERIA Y ACCESORIOS DONDA</t>
  </si>
  <si>
    <t>2025-11-11 21:28:09</t>
  </si>
  <si>
    <t>2025-11-11 21:28:48</t>
  </si>
  <si>
    <t>ARNUBIO DE JESUS GOMEZ GRANADA</t>
  </si>
  <si>
    <t>2025-11-11 21:39:23</t>
  </si>
  <si>
    <t>JUDY CLEMENCIA NEIZA LEON</t>
  </si>
  <si>
    <t>2025-11-11 21:41:41</t>
  </si>
  <si>
    <t>JUAN GUILLERMO TORO VERA</t>
  </si>
  <si>
    <t>2025-11-11 21:41:57</t>
  </si>
  <si>
    <t>EMILIO OTALORA VARGAS</t>
  </si>
  <si>
    <t>2025-11-11 21:42:58</t>
  </si>
  <si>
    <t>DELIBETH ORTIZ SARMIENTO</t>
  </si>
  <si>
    <t>2025-11-11 21:44:52</t>
  </si>
  <si>
    <t>CARLOS JOSE VARGAS SEVILLA</t>
  </si>
  <si>
    <t>2025-11-11 21:46:49</t>
  </si>
  <si>
    <t>CINDY SUSANA SIERRA SIERRA</t>
  </si>
  <si>
    <t>2025-11-11 21:49:34</t>
  </si>
  <si>
    <t>ROCIO DEL CARMEN ARROYO ALVAREZ</t>
  </si>
  <si>
    <t>2025-11-11 21:53:21</t>
  </si>
  <si>
    <t>JULIANA GOMEZ CARTAGENA</t>
  </si>
  <si>
    <t>2025-11-11 21:54:17</t>
  </si>
  <si>
    <t>OSCAY DE JESUS GOMEZ ARRIETA</t>
  </si>
  <si>
    <t>2025-11-11 21:55:49</t>
  </si>
  <si>
    <t>YOLANDA CAMACHO VARELA</t>
  </si>
  <si>
    <t>2025-11-11 21:57:24</t>
  </si>
  <si>
    <t>2025-11-11 22:02:40</t>
  </si>
  <si>
    <t>CLAUDIA MARCELA MELGAREJO PIÑARETE</t>
  </si>
  <si>
    <t>2025-11-11 23:27:04</t>
  </si>
  <si>
    <t>DIANA MARIA HIGUITA MONSALVE</t>
  </si>
  <si>
    <t>2025-11-12 13:18:34</t>
  </si>
  <si>
    <t>NELSON HERRERA GOMEZ</t>
  </si>
  <si>
    <t>2025-11-12 13:38:32</t>
  </si>
  <si>
    <t>DIANA PATRICIA PEREZ SOTO</t>
  </si>
  <si>
    <t>2025-11-12 13:48:22</t>
  </si>
  <si>
    <t>LUZ MARINA BUENO FONSECA</t>
  </si>
  <si>
    <t>2025-11-12 13:54:05</t>
  </si>
  <si>
    <t>MARIA GLADYS SEPULVEDA OSORIO</t>
  </si>
  <si>
    <t>2025-11-12 14:04:50</t>
  </si>
  <si>
    <t>JOSE IGNACIO OCAMPO GIRALDO</t>
  </si>
  <si>
    <t>2025-11-12 14:07:26</t>
  </si>
  <si>
    <t>ROCIO DEL PILAR DONCEL RINCON</t>
  </si>
  <si>
    <t>2025-11-12 14:22:53</t>
  </si>
  <si>
    <t>JHONNATAN ALEXANDER ARCINIEGAS NOMESQUI</t>
  </si>
  <si>
    <t>2025-11-12 14:24:42</t>
  </si>
  <si>
    <t>AURA EDILSA RODRIGUEZ CALDERON</t>
  </si>
  <si>
    <t>2025-11-12 14:28:13</t>
  </si>
  <si>
    <t>JOSEFA MARIA ZUÑIGA OROZCO</t>
  </si>
  <si>
    <t>2025-11-12 14:33:20</t>
  </si>
  <si>
    <t>JUAN CARLOS CHAMORRO FLOREZ</t>
  </si>
  <si>
    <t>2025-11-12 14:34:13</t>
  </si>
  <si>
    <t>NANCY DEL SOCORRO DAZA CAMPO</t>
  </si>
  <si>
    <t>2025-11-12 14:35:36</t>
  </si>
  <si>
    <t>JORGE IVAN RIOS SALGADO</t>
  </si>
  <si>
    <t>2025-11-12 14:41:10</t>
  </si>
  <si>
    <t>VICENTE SALCEDO SALCEDO</t>
  </si>
  <si>
    <t>2025-11-12 14:44:48</t>
  </si>
  <si>
    <t>BEATRIZ ELENA LOAIZA BERRIO</t>
  </si>
  <si>
    <t>2025-11-12 14:45:15</t>
  </si>
  <si>
    <t>NATALIA  ANDREA MOLINA  ROJAS</t>
  </si>
  <si>
    <t>2025-11-12 14:45:18</t>
  </si>
  <si>
    <t>MARISOL ORTIZ RAMIREZ</t>
  </si>
  <si>
    <t>2025-11-12 14:45:32</t>
  </si>
  <si>
    <t>OSMANY RODRIGUEZ MORA</t>
  </si>
  <si>
    <t>2025-11-12 14:45:51</t>
  </si>
  <si>
    <t>JULIAN MAURICIO ALVAREZ CASTAÑO</t>
  </si>
  <si>
    <t>2025-11-12 14:50:29</t>
  </si>
  <si>
    <t>YENNY CAROLINA CASANOVA NAVARRO</t>
  </si>
  <si>
    <t>YURY PAOLA TORRES SANTANA</t>
  </si>
  <si>
    <t>2025-11-12 14:50:50</t>
  </si>
  <si>
    <t>MARIA ESTHER RODRIGUEZ CORTES</t>
  </si>
  <si>
    <t>2025-11-12 14:52:37</t>
  </si>
  <si>
    <t>WILLMAR HERNAN HERNANDEZ OROZCO</t>
  </si>
  <si>
    <t>2025-11-12 14:53:25</t>
  </si>
  <si>
    <t>ALEJANDRO RINCON LOPEZ</t>
  </si>
  <si>
    <t>2025-11-12 14:57:11</t>
  </si>
  <si>
    <t>HERNAN DE JESUS BRAND URREGO</t>
  </si>
  <si>
    <t>2025-11-12 14:57:27</t>
  </si>
  <si>
    <t>LUIS HERNANDO OSORIO MONTOYA</t>
  </si>
  <si>
    <t>2025-11-12 14:57:30</t>
  </si>
  <si>
    <t>MANUEL ANTONIO FAJARDO PARRA</t>
  </si>
  <si>
    <t>2025-11-12 14:58:08</t>
  </si>
  <si>
    <t>FABIO ALEJANDRO PIERNAGORDA BUENO</t>
  </si>
  <si>
    <t>2025-11-12 14:59:24</t>
  </si>
  <si>
    <t>HAROLD JUNIOR YANES VEGA</t>
  </si>
  <si>
    <t>2025-11-12 14:59:58</t>
  </si>
  <si>
    <t>JOSE DEL CARMEN MONTAÑO QUINTERO</t>
  </si>
  <si>
    <t>2025-11-12 15:02:17</t>
  </si>
  <si>
    <t>DIANA DAMARIS CASTAÑO CARDONA</t>
  </si>
  <si>
    <t>2025-11-12 15:03:59</t>
  </si>
  <si>
    <t>EDMUNDO ANIBAL ARTEAGA NARVAEZ</t>
  </si>
  <si>
    <t>2025-11-12 15:04:07</t>
  </si>
  <si>
    <t>JOSE MARIO ZAPATA RODRIGUEZ</t>
  </si>
  <si>
    <t>2025-11-12 15:04:15</t>
  </si>
  <si>
    <t>ISLENDY SURLAY GOMEZ LOPEZ</t>
  </si>
  <si>
    <t>2025-11-12 15:04:52</t>
  </si>
  <si>
    <t>CRISTIAN CAMILO TORRES SIERRA</t>
  </si>
  <si>
    <t>2025-11-12 15:06:06</t>
  </si>
  <si>
    <t>GLORIA BEATRIZ PINZON MAYA</t>
  </si>
  <si>
    <t>2025-11-12 15:12:11</t>
  </si>
  <si>
    <t>MARITZA ALEJANDRA GONZALEZ GUAYAZAN</t>
  </si>
  <si>
    <t>2025-11-12 15:12:19</t>
  </si>
  <si>
    <t>BLANCA BRIYITH SILVA PERAZA</t>
  </si>
  <si>
    <t>2025-11-12 15:15:30</t>
  </si>
  <si>
    <t>WILLIAM BAUTISTA BOTELLO</t>
  </si>
  <si>
    <t>2025-11-12 15:17:14</t>
  </si>
  <si>
    <t>ANGEL ARTURO PEREZ OSORIO</t>
  </si>
  <si>
    <t>2025-11-12 15:22:08</t>
  </si>
  <si>
    <t>HENRY HERNAN ZULUAGA LOPEZ</t>
  </si>
  <si>
    <t>2025-11-12 15:22:28</t>
  </si>
  <si>
    <t>JOSE PABON HERNANDEZ</t>
  </si>
  <si>
    <t>2025-11-12 15:23:09</t>
  </si>
  <si>
    <t>JONAS GAMEZ IPUANA</t>
  </si>
  <si>
    <t>2025-11-12 15:24:20</t>
  </si>
  <si>
    <t>ERIKA VANESA LYNETT HERNANDEZ</t>
  </si>
  <si>
    <t>2025-11-12 15:24:50</t>
  </si>
  <si>
    <t>LUZ EUGENIA GARCES ROJAS</t>
  </si>
  <si>
    <t>2025-11-12 15:25:36</t>
  </si>
  <si>
    <t>RABI JOSE ESCAF NADER</t>
  </si>
  <si>
    <t>2025-11-12 15:28:17</t>
  </si>
  <si>
    <t>2025-11-12 15:29:10</t>
  </si>
  <si>
    <t>SANDRA CARTAGENA SIERRA</t>
  </si>
  <si>
    <t>2025-11-12 15:29:29</t>
  </si>
  <si>
    <t>COMERCIALIZADORA Y FERRETERIA LA MUNDIAL SAS</t>
  </si>
  <si>
    <t>2025-11-12 15:32:48</t>
  </si>
  <si>
    <t>ESTEBAN FRANCHESCO GOMEZ FETECUA</t>
  </si>
  <si>
    <t>2025-11-12 15:32:54</t>
  </si>
  <si>
    <t>HERNEL ADOLFO ESCALANTE BOTELLO</t>
  </si>
  <si>
    <t>2025-11-12 15:33:03</t>
  </si>
  <si>
    <t>BRYAN DAVID CHINCHILLA DE LA ROSA</t>
  </si>
  <si>
    <t>2025-11-12 15:35:48</t>
  </si>
  <si>
    <t>MARIA NELLY ENRIQUEZ GARCIA</t>
  </si>
  <si>
    <t>2025-11-12 15:36:59</t>
  </si>
  <si>
    <t>ROCIO DEL SOCORRO ESTRADA CASTRILLON</t>
  </si>
  <si>
    <t>2025-11-12 15:44:58</t>
  </si>
  <si>
    <t>NURY ROJAS GARCIA</t>
  </si>
  <si>
    <t>2025-11-12 15:45:32</t>
  </si>
  <si>
    <t>JUAN CARLOS MUÑOZ AGUILAR</t>
  </si>
  <si>
    <t>2025-11-12 15:45:38</t>
  </si>
  <si>
    <t>NOHORA LIZARAZO CARDENAS</t>
  </si>
  <si>
    <t>2025-11-12 15:47:29</t>
  </si>
  <si>
    <t>AIDA JOSEFINA GUERRERO MARTINEZ</t>
  </si>
  <si>
    <t>YESENIA DANIELA GUISAO TABORDA</t>
  </si>
  <si>
    <t>2025-11-12 15:48:06</t>
  </si>
  <si>
    <t>YERLY PAOLA QUINTERO CAÑIZARES</t>
  </si>
  <si>
    <t>2025-11-12 15:48:16</t>
  </si>
  <si>
    <t>FLOR CELINA APONTE CASTEBLANCO</t>
  </si>
  <si>
    <t>2025-11-12 15:48:32</t>
  </si>
  <si>
    <t>LUDIS DE JESUS YANEZ</t>
  </si>
  <si>
    <t>2025-11-12 15:53:19</t>
  </si>
  <si>
    <t>CLARA MARIA SANCHEZ GARZON</t>
  </si>
  <si>
    <t>2025-11-12 15:54:10</t>
  </si>
  <si>
    <t>ERASMO DE JESUS QUINTERO SOTO</t>
  </si>
  <si>
    <t>2025-11-12 15:55:50</t>
  </si>
  <si>
    <t>FAIDY MARIA VERGEL ORTEGA</t>
  </si>
  <si>
    <t>2025-11-12 15:56:03</t>
  </si>
  <si>
    <t>NATALIA ANDREA PEREZ MEJIA</t>
  </si>
  <si>
    <t>2025-11-12 15:56:42</t>
  </si>
  <si>
    <t>JOHAN SEBASTIAN SUAREZ OROZCO</t>
  </si>
  <si>
    <t>2025-11-12 15:56:55</t>
  </si>
  <si>
    <t>MARIA ISABEL SALAZAR GONZALEZ</t>
  </si>
  <si>
    <t>2025-11-12 15:57:01</t>
  </si>
  <si>
    <t>LUZ MARINA CAMPOS MENDOZA</t>
  </si>
  <si>
    <t>2025-11-12 15:58:16</t>
  </si>
  <si>
    <t>JESUS OCTAVIO BEDOYA TABARES</t>
  </si>
  <si>
    <t>2025-11-12 16:00:05</t>
  </si>
  <si>
    <t>FERRELECTRICOS GLC SAS</t>
  </si>
  <si>
    <t>2025-11-12 16:02:43</t>
  </si>
  <si>
    <t>LUIS FRANCISCO COLMENARES LUCENA</t>
  </si>
  <si>
    <t>2025-11-12 16:08:24</t>
  </si>
  <si>
    <t>DEISY CRISTINA RUNCERIA RODRIGUEZ</t>
  </si>
  <si>
    <t>2025-11-12 16:09:28</t>
  </si>
  <si>
    <t>EFRAIN RAMIREZ MARTINEZ</t>
  </si>
  <si>
    <t>2025-11-12 16:12:06</t>
  </si>
  <si>
    <t>ARELYS PACHECO CUAVAS</t>
  </si>
  <si>
    <t>2025-11-12 16:13:44</t>
  </si>
  <si>
    <t>JAVIER LOPEZ ROMERO</t>
  </si>
  <si>
    <t>2025-11-12 16:15:15</t>
  </si>
  <si>
    <t>2025-11-12 16:17:42</t>
  </si>
  <si>
    <t>NILCE AMPARO MELENDEZ ERAZO</t>
  </si>
  <si>
    <t>2025-11-12 16:19:03</t>
  </si>
  <si>
    <t>JUAN CARLOS DUQUE VILLA</t>
  </si>
  <si>
    <t>2025-11-12 16:20:34</t>
  </si>
  <si>
    <t>LUIS FERNANDO DELGADO LIZCANO</t>
  </si>
  <si>
    <t>2025-11-12 16:21:32</t>
  </si>
  <si>
    <t>MARIA ELENA CUERVO</t>
  </si>
  <si>
    <t>2025-11-12 16:22:30</t>
  </si>
  <si>
    <t>MARTHA CECILIA OCAMPO RODRGUEZ</t>
  </si>
  <si>
    <t>2025-11-12 16:27:08</t>
  </si>
  <si>
    <t>FAUSTO GUZMAN GARZON</t>
  </si>
  <si>
    <t>2025-11-12 16:27:26</t>
  </si>
  <si>
    <t>MARGOTH DEL CARMEN DUQUE DUQUE</t>
  </si>
  <si>
    <t>2025-11-12 16:31:12</t>
  </si>
  <si>
    <t>CARLOS JULIO MERCHAN GUAUTA</t>
  </si>
  <si>
    <t>2025-11-12 16:31:38</t>
  </si>
  <si>
    <t>SAMUEL BERMUDEZ</t>
  </si>
  <si>
    <t>2025-11-12 16:32:00</t>
  </si>
  <si>
    <t>MARIA CELINA CANO MONSALVE</t>
  </si>
  <si>
    <t>2025-11-12 16:33:15</t>
  </si>
  <si>
    <t>CHRYSTIAN JESUS MARTINEZ HENRIQUEZ</t>
  </si>
  <si>
    <t>2025-11-12 16:34:41</t>
  </si>
  <si>
    <t>ALFIDIO FLOREZ BOCANEGRA</t>
  </si>
  <si>
    <t>2025-11-12 16:34:49</t>
  </si>
  <si>
    <t>ANYELO DELGADO RIVERO</t>
  </si>
  <si>
    <t>2025-11-12 16:35:43</t>
  </si>
  <si>
    <t>MARTIN BAYONA RODRIGUEZ</t>
  </si>
  <si>
    <t>2025-11-12 16:36:32</t>
  </si>
  <si>
    <t>HECTOR VEGA CAMARGO</t>
  </si>
  <si>
    <t>2025-11-12 16:39:12</t>
  </si>
  <si>
    <t>LUZ ELIYER MERCHAN RUIZ</t>
  </si>
  <si>
    <t>2025-11-12 16:39:44</t>
  </si>
  <si>
    <t>GLORIA PATRICIA HERRERA SANCHEZ</t>
  </si>
  <si>
    <t>2025-11-12 16:40:12</t>
  </si>
  <si>
    <t>SAUL GOMEZ VARGAS</t>
  </si>
  <si>
    <t>2025-11-12 16:42:49</t>
  </si>
  <si>
    <t>ISABEL VEGA NIÑO</t>
  </si>
  <si>
    <t>2025-11-12 16:43:53</t>
  </si>
  <si>
    <t>LUCY MARGARITA LAMBIS LLERENA</t>
  </si>
  <si>
    <t>2025-11-12 16:44:21</t>
  </si>
  <si>
    <t>DANIEL ENRIQUE GONZALEZ BASILO</t>
  </si>
  <si>
    <t>2025-11-12 16:48:29</t>
  </si>
  <si>
    <t>LUZ DARY QUINTERO PRIETO</t>
  </si>
  <si>
    <t>2025-11-12 16:49:46</t>
  </si>
  <si>
    <t>SANDRA LLANET HINCAPIE ZAPATA</t>
  </si>
  <si>
    <t>2025-11-12 16:49:59</t>
  </si>
  <si>
    <t>CARLOS ALBEIRO PEÑA EUSSE</t>
  </si>
  <si>
    <t>2025-11-12 16:55:10</t>
  </si>
  <si>
    <t>JORGE ANDRES RAMIREZ CARDONA</t>
  </si>
  <si>
    <t>2025-11-12 16:56:30</t>
  </si>
  <si>
    <t>MARTHA AVENDAÑO AVENDAÑO</t>
  </si>
  <si>
    <t>2025-11-12 16:56:45</t>
  </si>
  <si>
    <t>GLORIA MARIA DEL TRANSITO SOLER ESPINOSA</t>
  </si>
  <si>
    <t>2025-11-12 16:58:39</t>
  </si>
  <si>
    <t>CONSTANZA LOZANO</t>
  </si>
  <si>
    <t>2025-11-12 17:00:12</t>
  </si>
  <si>
    <t>RUBY LUZ DIAZ ESPINOSA</t>
  </si>
  <si>
    <t>2025-11-12 17:03:08</t>
  </si>
  <si>
    <t>AZUCENA PLAZAS DELGADO</t>
  </si>
  <si>
    <t>2025-11-12 17:03:25</t>
  </si>
  <si>
    <t>ALVARO ESNEYDER ANGARITA MEJIA</t>
  </si>
  <si>
    <t>2025-11-12 17:04:49</t>
  </si>
  <si>
    <t>GABRIELA FONSECA CAMACHO</t>
  </si>
  <si>
    <t>2025-11-12 17:08:39</t>
  </si>
  <si>
    <t>ALVARO GONZALEZ POSADA</t>
  </si>
  <si>
    <t>2025-11-12 17:12:08</t>
  </si>
  <si>
    <t>JOSE ALIRIO GARCIA GOMEZ</t>
  </si>
  <si>
    <t>2025-11-12 17:12:47</t>
  </si>
  <si>
    <t>MARICELA LANDINEZ</t>
  </si>
  <si>
    <t>2025-11-12 17:17:06</t>
  </si>
  <si>
    <t>ALVARO DE JESUS QUINTERO ACEVEDO</t>
  </si>
  <si>
    <t>2025-11-12 17:17:26</t>
  </si>
  <si>
    <t>HECTOR ALFONSO GIL TORRES</t>
  </si>
  <si>
    <t>2025-11-12 17:22:39</t>
  </si>
  <si>
    <t>YOLANDA CRIADO CARRASCAL</t>
  </si>
  <si>
    <t>2025-11-12 17:28:11</t>
  </si>
  <si>
    <t>ESTEFANI GISELLE GALVIS DUARTE</t>
  </si>
  <si>
    <t>2025-11-12 17:29:28</t>
  </si>
  <si>
    <t>LUZ MARINA DELGADO SUAREZ</t>
  </si>
  <si>
    <t>2025-11-12 17:29:43</t>
  </si>
  <si>
    <t>IVAN HORACIO ZULUAGA GOMEZ</t>
  </si>
  <si>
    <t>2025-11-12 17:30:06</t>
  </si>
  <si>
    <t>ARNOL STIVEN MEJIA</t>
  </si>
  <si>
    <t>2025-11-12 17:31:46</t>
  </si>
  <si>
    <t>LUZ MIRLEY ZUÑIGA REYES</t>
  </si>
  <si>
    <t>2025-11-12 17:36:12</t>
  </si>
  <si>
    <t>IVAN DARIO  GRAJALES ALZATE</t>
  </si>
  <si>
    <t>2025-11-12 17:37:05</t>
  </si>
  <si>
    <t>GLORIA DOMINGUEZ GOMEZ</t>
  </si>
  <si>
    <t>2025-11-12 17:41:19</t>
  </si>
  <si>
    <t>JORGE LUIS GOMEZ GIRALDO</t>
  </si>
  <si>
    <t>2025-11-12 17:46:43</t>
  </si>
  <si>
    <t>JUAN PABLO ACEVEDO CASTILLO</t>
  </si>
  <si>
    <t>2025-11-12 17:47:05</t>
  </si>
  <si>
    <t>NAFER ANTONIO ARBELAEZ GIRALDO</t>
  </si>
  <si>
    <t>2025-11-12 17:48:10</t>
  </si>
  <si>
    <t>YEISON GUILLERMO POVEDA CONTRERAS</t>
  </si>
  <si>
    <t>2025-11-12 17:49:08</t>
  </si>
  <si>
    <t>2025-11-12 17:49:25</t>
  </si>
  <si>
    <t>SULMA LIGIA URRUTIA MORENO</t>
  </si>
  <si>
    <t>2025-11-12 17:50:46</t>
  </si>
  <si>
    <t>RUBEN DARIO AGUDELO</t>
  </si>
  <si>
    <t>2025-11-12 17:51:06</t>
  </si>
  <si>
    <t>DORA HAYDEE YANDI MORENO</t>
  </si>
  <si>
    <t>2025-11-12 17:52:04</t>
  </si>
  <si>
    <t>HECTOR JAVIER CORREDOR VELOSA</t>
  </si>
  <si>
    <t>2025-11-12 18:00:40</t>
  </si>
  <si>
    <t>LUZ DARY MACANA PRIETO</t>
  </si>
  <si>
    <t>2025-11-12 18:01:51</t>
  </si>
  <si>
    <t>IVAN DE JESUS DURANGO</t>
  </si>
  <si>
    <t>2025-11-12 18:02:51</t>
  </si>
  <si>
    <t>YESICA PAOLA GARCIA ECHEVERRI</t>
  </si>
  <si>
    <t>2025-11-12 18:05:10</t>
  </si>
  <si>
    <t>RAUL BELEÑO ACERO</t>
  </si>
  <si>
    <t>2025-11-12 18:09:38</t>
  </si>
  <si>
    <t>ELBER DE JESUS RIVAS ZAPATA</t>
  </si>
  <si>
    <t>2025-11-12 18:11:03</t>
  </si>
  <si>
    <t>RAMP COMUNICACIONES EU</t>
  </si>
  <si>
    <t>2025-11-12 18:11:11</t>
  </si>
  <si>
    <t>PLASTICOS WIBER F Y S SAS</t>
  </si>
  <si>
    <t>2025-11-12 18:13:38</t>
  </si>
  <si>
    <t>KAREN LORENA GUEVARA MARTINEZ</t>
  </si>
  <si>
    <t>2025-11-12 18:14:18</t>
  </si>
  <si>
    <t>JOSE SEFERINO MARTINEZ MATEUS</t>
  </si>
  <si>
    <t>2025-11-12 18:17:36</t>
  </si>
  <si>
    <t>CARLOS  ALBERTO ROJAS</t>
  </si>
  <si>
    <t>2025-11-12 18:17:53</t>
  </si>
  <si>
    <t>CLAUDIA PATRICIA CARDENAS DURAN</t>
  </si>
  <si>
    <t>2025-11-12 18:22:05</t>
  </si>
  <si>
    <t>RICARDO GASCA DIAZ</t>
  </si>
  <si>
    <t>2025-11-12 18:23:41</t>
  </si>
  <si>
    <t>LUZ MARINA GIL DE OCAMPO</t>
  </si>
  <si>
    <t>2025-11-12 18:24:52</t>
  </si>
  <si>
    <t>VICTOR ANDRES PATERNINA CALDERON</t>
  </si>
  <si>
    <t>2025-11-12 18:25:03</t>
  </si>
  <si>
    <t>DANIEL ANDRES FUENTES SANTIAGO</t>
  </si>
  <si>
    <t>2025-11-12 18:32:06</t>
  </si>
  <si>
    <t>NARCISO JOSE RODRIGUEZ MORALES</t>
  </si>
  <si>
    <t>2025-11-12 18:32:27</t>
  </si>
  <si>
    <t>2025-11-12 18:35:10</t>
  </si>
  <si>
    <t>ANGELA MARIA GUERRA</t>
  </si>
  <si>
    <t>2025-11-12 18:36:53</t>
  </si>
  <si>
    <t>JHON ALEXANDER PEDRAZA LANDECHO</t>
  </si>
  <si>
    <t>2025-11-12 18:39:53</t>
  </si>
  <si>
    <t>MARIA ROCIO ARBOLEDA ALZATE</t>
  </si>
  <si>
    <t>2025-11-12 18:40:10</t>
  </si>
  <si>
    <t>ELIANA MAYORI CASAS ACOSTA</t>
  </si>
  <si>
    <t>2025-11-12 18:40:56</t>
  </si>
  <si>
    <t>FERRETERIA &amp; VIDRIOS JB SAS</t>
  </si>
  <si>
    <t>2025-11-12 18:41:08</t>
  </si>
  <si>
    <t>OSCAR LUPERCIO RODRIGUEZ VASQUEZ</t>
  </si>
  <si>
    <t>2025-11-12 18:41:31</t>
  </si>
  <si>
    <t>LIGIA NAVARRO RODRIGUEZ</t>
  </si>
  <si>
    <t>2025-11-12 18:42:20</t>
  </si>
  <si>
    <t>CESAR AUGUSTO ARICAPA SILVA</t>
  </si>
  <si>
    <t>2025-11-12 18:43:09</t>
  </si>
  <si>
    <t>JOSE DUVAN LOAIZA DUQUE</t>
  </si>
  <si>
    <t>2025-11-12 18:44:32</t>
  </si>
  <si>
    <t>GUSTAVO MANUEL HOYOS PANTOJA</t>
  </si>
  <si>
    <t>2025-11-12 18:44:46</t>
  </si>
  <si>
    <t>CRISTIAN DAVID FONSECA BATANERO</t>
  </si>
  <si>
    <t>2025-11-12 18:44:58</t>
  </si>
  <si>
    <t>JUDITH PEDRAZA GAONA</t>
  </si>
  <si>
    <t>2025-11-12 18:47:54</t>
  </si>
  <si>
    <t>ROSANA CASTRO BEDOYA</t>
  </si>
  <si>
    <t>2025-11-12 18:52:03</t>
  </si>
  <si>
    <t>YULEIDIS JULIO BARRETO</t>
  </si>
  <si>
    <t>2025-11-12 18:52:55</t>
  </si>
  <si>
    <t>DAMARIS ARIZA HERREÑO</t>
  </si>
  <si>
    <t>2025-11-12 18:56:26</t>
  </si>
  <si>
    <t>BEATRIZ ELENA MARULANDA VALENCIA</t>
  </si>
  <si>
    <t>2025-11-12 18:57:34</t>
  </si>
  <si>
    <t>BRISEIDA PARADA HERNANDEZ</t>
  </si>
  <si>
    <t>2025-11-12 18:58:22</t>
  </si>
  <si>
    <t>ADRIAN JOSE DE LA OSSA CABALLERO</t>
  </si>
  <si>
    <t>2025-11-12 18:58:37</t>
  </si>
  <si>
    <t>NILDA MILSE GOMEZ VARGAS</t>
  </si>
  <si>
    <t>2025-11-12 18:59:35</t>
  </si>
  <si>
    <t>ELKIN MAURICIO MARTINEZ VARGAS</t>
  </si>
  <si>
    <t>2025-11-12 18:59:57</t>
  </si>
  <si>
    <t>IVAN ALBEIRO GOEZ GOEZ</t>
  </si>
  <si>
    <t>2025-11-12 19:00:36</t>
  </si>
  <si>
    <t>LUZ MIRYAN BAUTISTA SEGURA</t>
  </si>
  <si>
    <t>2025-11-12 19:00:43</t>
  </si>
  <si>
    <t>CONSUELO DEL SOCORRO QUICENO CARDONA</t>
  </si>
  <si>
    <t>2025-11-12 19:02:09</t>
  </si>
  <si>
    <t>JUAN CARLOS RIVERA LOPEZ</t>
  </si>
  <si>
    <t>2025-11-12 19:02:22</t>
  </si>
  <si>
    <t>NINI MARGARETH MONTANA VALENCIA</t>
  </si>
  <si>
    <t>2025-11-12 19:03:22</t>
  </si>
  <si>
    <t>JOSE JACINTO REYES MORENO</t>
  </si>
  <si>
    <t>2025-11-12 19:04:05</t>
  </si>
  <si>
    <t>DORIS ELENA RAMIREZ CARDONA</t>
  </si>
  <si>
    <t>2025-11-12 19:05:48</t>
  </si>
  <si>
    <t>INVERSIONES AP Y PG SAS</t>
  </si>
  <si>
    <t>2025-11-12 19:09:33</t>
  </si>
  <si>
    <t>MARIA ELENA MARTINEZ CRUZ</t>
  </si>
  <si>
    <t>2025-11-12 19:10:08</t>
  </si>
  <si>
    <t>ELIZABETH CORTES IBAÑEZ</t>
  </si>
  <si>
    <t>2025-11-12 19:11:59</t>
  </si>
  <si>
    <t>JACQUELINE FORERO VELASQUEZ</t>
  </si>
  <si>
    <t>2025-11-12 19:12:22</t>
  </si>
  <si>
    <t>LUZ MERY BOTERO CASTRILLON</t>
  </si>
  <si>
    <t>2025-11-12 19:13:20</t>
  </si>
  <si>
    <t>ALVARO OSPINA HERNANDEZ</t>
  </si>
  <si>
    <t>2025-11-12 19:14:16</t>
  </si>
  <si>
    <t>CLAUDIA MILENA RODAS</t>
  </si>
  <si>
    <t>2025-11-12 19:14:20</t>
  </si>
  <si>
    <t>FLOR MARINA  GARZON CARDENAS</t>
  </si>
  <si>
    <t>2025-11-12 19:14:22</t>
  </si>
  <si>
    <t>BLANCA NELLY ROJAS MARTINEZ</t>
  </si>
  <si>
    <t>2025-11-12 19:14:30</t>
  </si>
  <si>
    <t>MARTHA LUCIA LOPEZ CRUZ</t>
  </si>
  <si>
    <t>2025-11-12 19:15:06</t>
  </si>
  <si>
    <t>MARIA ODALINDA GALEANO AGUILAR</t>
  </si>
  <si>
    <t>2025-11-12 19:16:13</t>
  </si>
  <si>
    <t>NORA MOLINA</t>
  </si>
  <si>
    <t>2025-11-12 19:16:31</t>
  </si>
  <si>
    <t>MARIA NUBIA GOMEZ SANCHEZ</t>
  </si>
  <si>
    <t>2025-11-12 19:17:13</t>
  </si>
  <si>
    <t>CARLOS JULIO PELAEZ</t>
  </si>
  <si>
    <t>2025-11-12 19:17:48</t>
  </si>
  <si>
    <t>JAIRO LEOPOLDO CELIS</t>
  </si>
  <si>
    <t>2025-11-12 19:18:08</t>
  </si>
  <si>
    <t>SANDRA MARIA AGUIRRE MONTOYA</t>
  </si>
  <si>
    <t>2025-11-12 19:23:36</t>
  </si>
  <si>
    <t>JUAN CARLOS AGUDELO LOPEZ</t>
  </si>
  <si>
    <t>2025-11-12 19:24:05</t>
  </si>
  <si>
    <t>HUMBERTO SAAVEDRA PACHECO</t>
  </si>
  <si>
    <t>2025-11-12 19:24:22</t>
  </si>
  <si>
    <t>LUZ MARLENY VILLEGAS LOPEZ</t>
  </si>
  <si>
    <t>2025-11-12 19:25:15</t>
  </si>
  <si>
    <t>CARLOS ANDRES PATIÑO GOMEZ</t>
  </si>
  <si>
    <t>2025-11-12 19:25:40</t>
  </si>
  <si>
    <t>ALBEIRO VARGAS GALEANO</t>
  </si>
  <si>
    <t>2025-11-12 19:26:38</t>
  </si>
  <si>
    <t>BLANCA DIVIA BARBOSA BAEZ</t>
  </si>
  <si>
    <t>2025-11-12 19:27:32</t>
  </si>
  <si>
    <t>OLGA MARITZA PARRA MARTINEZ</t>
  </si>
  <si>
    <t>2025-11-12 19:29:28</t>
  </si>
  <si>
    <t>ANGEL LUIS SERPA CONTRERAS</t>
  </si>
  <si>
    <t>2025-11-12 19:30:16</t>
  </si>
  <si>
    <t>MARILY VILLAREAL CARDENAS</t>
  </si>
  <si>
    <t>2025-11-12 19:32:28</t>
  </si>
  <si>
    <t>OSCAR CARVAJAL VEGA</t>
  </si>
  <si>
    <t>2025-11-12 19:34:11</t>
  </si>
  <si>
    <t>ANA LICET FLOREZ ARCINIEGAS</t>
  </si>
  <si>
    <t>2025-11-12 19:34:44</t>
  </si>
  <si>
    <t>PABLO VICENTE CARREÑO LEON</t>
  </si>
  <si>
    <t>2025-11-12 19:35:30</t>
  </si>
  <si>
    <t>FLOR MARIA BASTO LOZANO</t>
  </si>
  <si>
    <t>2025-11-12 19:39:26</t>
  </si>
  <si>
    <t>SANDRA MILENA SANTILLANA HOYOS</t>
  </si>
  <si>
    <t>2025-11-12 19:43:24</t>
  </si>
  <si>
    <t>MARIA GENIVORA HERRON SUCERQUIA</t>
  </si>
  <si>
    <t>2025-11-12 19:43:57</t>
  </si>
  <si>
    <t>JULIAN ESTEBAN BEJARANO HERRERA</t>
  </si>
  <si>
    <t>MARIA JOSE RODRIGUEZ PEREZ</t>
  </si>
  <si>
    <t>2025-11-12 19:45:44</t>
  </si>
  <si>
    <t>FERRE LAS PALMAS SAS</t>
  </si>
  <si>
    <t>2025-11-12 19:46:08</t>
  </si>
  <si>
    <t>AMALFI LEGUIZAMO LEON</t>
  </si>
  <si>
    <t>2025-11-12 19:47:23</t>
  </si>
  <si>
    <t>LAURA YINET ARDILA QUIROGA</t>
  </si>
  <si>
    <t>2025-11-12 19:49:20</t>
  </si>
  <si>
    <t>JONATAN VALENCIA CLAVIJO</t>
  </si>
  <si>
    <t>2025-11-12 19:49:53</t>
  </si>
  <si>
    <t>YOBANY CAMARGO GALVIS</t>
  </si>
  <si>
    <t>2025-11-12 19:51:18</t>
  </si>
  <si>
    <t>ROSA LIBERATA FERNANDEZ PALACIO</t>
  </si>
  <si>
    <t>GLADYS SUAREZ HERRERA</t>
  </si>
  <si>
    <t>2025-11-12 19:52:08</t>
  </si>
  <si>
    <t>MECIAS ALFEREZ AYA</t>
  </si>
  <si>
    <t>2025-11-12 19:55:08</t>
  </si>
  <si>
    <t>2025-11-12 19:56:54</t>
  </si>
  <si>
    <t>MARIA YOLANDA PENA ORTIZ</t>
  </si>
  <si>
    <t>2025-11-12 19:58:07</t>
  </si>
  <si>
    <t>2025-11-12 19:59:35</t>
  </si>
  <si>
    <t>MEGATONER &amp; TINTAS DE LA COSTA S.A.S.</t>
  </si>
  <si>
    <t>2025-11-12 20:01:48</t>
  </si>
  <si>
    <t>MONICA ANDREA ROJAS</t>
  </si>
  <si>
    <t>CESAR ERNESTO MATEUS ROMERO</t>
  </si>
  <si>
    <t>2025-11-12 20:02:01</t>
  </si>
  <si>
    <t>2025-11-12 20:02:40</t>
  </si>
  <si>
    <t>EVELIO PAYARES CARDENAS </t>
  </si>
  <si>
    <t>2025-11-12 20:04:44</t>
  </si>
  <si>
    <t>MARIO ANDRES ACOSTA ISAZA</t>
  </si>
  <si>
    <t>2025-11-12 20:05:04</t>
  </si>
  <si>
    <t>JONATHAN SMITH SIERRA MURILLO</t>
  </si>
  <si>
    <t>2025-11-12 20:05:42</t>
  </si>
  <si>
    <t>DILIA ANA JIMENEZ ALEXANDER</t>
  </si>
  <si>
    <t>2025-11-12 20:06:02</t>
  </si>
  <si>
    <t>2025-11-12 20:08:07</t>
  </si>
  <si>
    <t>JUAN DE LA CRUZ GONZALEZ ESPITIA</t>
  </si>
  <si>
    <t>2025-11-12 20:08:51</t>
  </si>
  <si>
    <t>JEAN CARLOS ORTIZ SASTOQUE</t>
  </si>
  <si>
    <t>2025-11-12 20:09:05</t>
  </si>
  <si>
    <t>LUZ ELENA VALENCIA</t>
  </si>
  <si>
    <t>2025-11-12 20:09:28</t>
  </si>
  <si>
    <t>JORGE ADELMO BULLA CLAVIJO</t>
  </si>
  <si>
    <t>2025-11-12 20:12:01</t>
  </si>
  <si>
    <t>JAIME ANDRES VALBUENA PEREZ</t>
  </si>
  <si>
    <t>2025-11-12 20:13:06</t>
  </si>
  <si>
    <t>KAROL HAIDY ZABALA VALBUENA</t>
  </si>
  <si>
    <t>2025-11-12 20:13:21</t>
  </si>
  <si>
    <t>SALUD TANIA SOTO MARTINEZ</t>
  </si>
  <si>
    <t>2025-11-12 20:13:22</t>
  </si>
  <si>
    <t>2025-11-12 20:14:20</t>
  </si>
  <si>
    <t>LAURA PATRICIA GUERRERO RUIZ</t>
  </si>
  <si>
    <t>2025-11-12 20:16:25</t>
  </si>
  <si>
    <t>JESSICA PAOLA GALEANO GUEVARA</t>
  </si>
  <si>
    <t>2025-11-12 20:16:41</t>
  </si>
  <si>
    <t>HENRY JESUS HERNANDEZ VILLASMIL</t>
  </si>
  <si>
    <t>2025-11-12 20:17:45</t>
  </si>
  <si>
    <t>LUCILA CHINGATE ALONSO</t>
  </si>
  <si>
    <t>2025-11-12 20:19:47</t>
  </si>
  <si>
    <t>2025-11-12 20:20:27</t>
  </si>
  <si>
    <t>MARIA ASTRI PATIÑO BERNAL</t>
  </si>
  <si>
    <t>2025-11-12 20:24:42</t>
  </si>
  <si>
    <t>DORIS MERCEDES ROJAS BENAVIDES</t>
  </si>
  <si>
    <t>2025-11-12 20:25:55</t>
  </si>
  <si>
    <t>ANGEL CUSTODIO RODRIGUEZ BAQUERO</t>
  </si>
  <si>
    <t>2025-11-12 20:26:15</t>
  </si>
  <si>
    <t>ILVA LUCIA RAMIREZ LEON</t>
  </si>
  <si>
    <t>2025-11-12 20:27:31</t>
  </si>
  <si>
    <t>MARIA ACENED RODRIGUEZ FLOREZ</t>
  </si>
  <si>
    <t>2025-11-12 20:28:27</t>
  </si>
  <si>
    <t>VICKY DEL ROSARIO PEREZ MANJARRES</t>
  </si>
  <si>
    <t>2025-11-12 20:28:28</t>
  </si>
  <si>
    <t>MIGUEL ANGEL AMPUDIA CARBONELL</t>
  </si>
  <si>
    <t>2025-11-12 20:29:09</t>
  </si>
  <si>
    <t>JULIETH ROCIO HEREDIA FANDIÑO</t>
  </si>
  <si>
    <t>2025-11-12 20:29:33</t>
  </si>
  <si>
    <t>BENITA ESPERANZA MORENO PALLARES</t>
  </si>
  <si>
    <t>2025-11-12 20:29:42</t>
  </si>
  <si>
    <t>DIEGO ARMANDO MATEUS PINZON</t>
  </si>
  <si>
    <t>2025-11-12 20:31:29</t>
  </si>
  <si>
    <t>DIEGO ALEJANDRO TRIANA ROMERO</t>
  </si>
  <si>
    <t>2025-11-12 20:31:30</t>
  </si>
  <si>
    <t>JORGE ALBERTO HERRERA RAMIREZ</t>
  </si>
  <si>
    <t>2025-11-12 20:32:06</t>
  </si>
  <si>
    <t>BRIYITH MARYORI SALAZAR CASTRO</t>
  </si>
  <si>
    <t>2025-11-12 20:32:40</t>
  </si>
  <si>
    <t>CARLOS MARIO DUQUE RAMIREZ</t>
  </si>
  <si>
    <t>2025-11-12 20:33:24</t>
  </si>
  <si>
    <t>JORGE ENRIQUE BETANCOURT PACHECO</t>
  </si>
  <si>
    <t>2025-11-12 20:34:32</t>
  </si>
  <si>
    <t>CONSUELO DE LAS MERCE PELAEZ FERNANDEZ</t>
  </si>
  <si>
    <t>2025-11-12 20:34:59</t>
  </si>
  <si>
    <t>MARTHA ISABEL SERRATO URIBE</t>
  </si>
  <si>
    <t>2025-11-12 20:35:11</t>
  </si>
  <si>
    <t>ANA ROSA DAZA CASTAÑEDA</t>
  </si>
  <si>
    <t>2025-11-12 20:35:42</t>
  </si>
  <si>
    <t>LUZ STELLA MORENO BOHORQUEZ</t>
  </si>
  <si>
    <t>2025-11-12 20:35:57</t>
  </si>
  <si>
    <t>EDUARDO JOSE ATENCIA GOMEZ</t>
  </si>
  <si>
    <t>2025-11-12 20:36:43</t>
  </si>
  <si>
    <t>OSCAR OSWALDO MARTINEZ RIOS</t>
  </si>
  <si>
    <t>2025-11-12 20:37:57</t>
  </si>
  <si>
    <t>OLGA CLEMENCIA SAMBONI</t>
  </si>
  <si>
    <t>2025-11-12 20:38:21</t>
  </si>
  <si>
    <t>WILSON BELTRAN ROJAS</t>
  </si>
  <si>
    <t>2025-11-12 20:38:49</t>
  </si>
  <si>
    <t>FLOR MARIA ACUÑA CARRILLO</t>
  </si>
  <si>
    <t>2025-11-12 20:39:02</t>
  </si>
  <si>
    <t>GUILLERMO LEON ORTIZ OSMA</t>
  </si>
  <si>
    <t>2025-11-12 20:39:59</t>
  </si>
  <si>
    <t>LUIS FERNEY RAMIREZ MARULANDA</t>
  </si>
  <si>
    <t>2025-11-12 20:41:40</t>
  </si>
  <si>
    <t>LUIS ARTURO GIRALDO MENDEZ</t>
  </si>
  <si>
    <t>2025-11-12 20:47:46</t>
  </si>
  <si>
    <t>SANTOS EDUARDO ULLOA MORALES</t>
  </si>
  <si>
    <t>2025-11-12 20:48:14</t>
  </si>
  <si>
    <t>TUDIS DEL SOCORRO CUETO DE LA ROSA</t>
  </si>
  <si>
    <t>2025-11-12 20:49:02</t>
  </si>
  <si>
    <t>VIANERY MONTES DUQUE</t>
  </si>
  <si>
    <t>2025-11-12 20:49:44</t>
  </si>
  <si>
    <t>HECTOR ALFONSO HERNANDEZ HERNANDEZ</t>
  </si>
  <si>
    <t>2025-11-12 20:50:21</t>
  </si>
  <si>
    <t>BLANCA LUZMILA ROJAS VILLALBA</t>
  </si>
  <si>
    <t>2025-11-12 20:51:12</t>
  </si>
  <si>
    <t>ALMACEN Y FERRETERIA LA BOMBA S.A.S.</t>
  </si>
  <si>
    <t>2025-11-12 20:52:04</t>
  </si>
  <si>
    <t>FRANKY BERNAL SANCHEZ</t>
  </si>
  <si>
    <t>2025-11-12 20:53:09</t>
  </si>
  <si>
    <t>ANDRES JULIAN CARDENAS GIL</t>
  </si>
  <si>
    <t>2025-11-12 20:53:10</t>
  </si>
  <si>
    <t>ALBERTO JOSE OROZCO HERNANDEZ</t>
  </si>
  <si>
    <t>2025-11-12 20:53:12</t>
  </si>
  <si>
    <t>HERNEL ALEIDER MATIAS MATIAS</t>
  </si>
  <si>
    <t>2025-11-12 20:54:14</t>
  </si>
  <si>
    <t>JAVIER SARMIENTO SANABRIA</t>
  </si>
  <si>
    <t>2025-11-12 20:57:29</t>
  </si>
  <si>
    <t>NEL ENRIQUE ARROYO CORREA</t>
  </si>
  <si>
    <t>2025-11-12 20:58:14</t>
  </si>
  <si>
    <t>NEDIS PATRICIA FERIA CASTILLO</t>
  </si>
  <si>
    <t>2025-11-12 20:58:47</t>
  </si>
  <si>
    <t>WILLIAN DE JESUS PAMPLONA USME</t>
  </si>
  <si>
    <t>2025-11-12 20:59:47</t>
  </si>
  <si>
    <t>MARYERLIN RAMIREZ GONZALEZ</t>
  </si>
  <si>
    <t>2025-11-12 21:00:50</t>
  </si>
  <si>
    <t>JOSE OBDULIO DUARTE DURAN</t>
  </si>
  <si>
    <t>2025-11-12 21:02:29</t>
  </si>
  <si>
    <t>FELICIANO ARIZA HERNANDEZ</t>
  </si>
  <si>
    <t>2025-11-12 21:04:42</t>
  </si>
  <si>
    <t>ALFREDO DE JESUS LONDOÑO URREA</t>
  </si>
  <si>
    <t>2025-11-12 21:07:21</t>
  </si>
  <si>
    <t>2025-11-12 21:07:44</t>
  </si>
  <si>
    <t>2025-11-12 21:08:08</t>
  </si>
  <si>
    <t>JOSE ANATOLIO PEDRAZA MORENO</t>
  </si>
  <si>
    <t>2025-11-12 21:12:52</t>
  </si>
  <si>
    <t>JAIME ANDRES SIERRA GRANADOS</t>
  </si>
  <si>
    <t>2025-11-12 21:15:21</t>
  </si>
  <si>
    <t>NATALIA CASTANEDA SERPA</t>
  </si>
  <si>
    <t>2025-11-12 21:16:01</t>
  </si>
  <si>
    <t>JUAN ESTEBAN NIÑO DUARTE</t>
  </si>
  <si>
    <t>2025-11-12 21:16:59</t>
  </si>
  <si>
    <t>CLARET EMILIO CAÑAS MORA</t>
  </si>
  <si>
    <t>2025-11-12 21:18:46</t>
  </si>
  <si>
    <t>HECTOR OVIDIO SALDARRIAGA TELLEZ</t>
  </si>
  <si>
    <t>2025-11-12 21:21:09</t>
  </si>
  <si>
    <t>2025-11-12 21:21:11</t>
  </si>
  <si>
    <t>GABRIELINA ARIAS BERBESI</t>
  </si>
  <si>
    <t>2025-11-12 21:26:48</t>
  </si>
  <si>
    <t>2025-11-12 21:26:50</t>
  </si>
  <si>
    <t>RICARDO ANTONIO MONGUA QUINTERO</t>
  </si>
  <si>
    <t>2025-11-12 21:29:29</t>
  </si>
  <si>
    <t>TIENDAS GRAY SAS</t>
  </si>
  <si>
    <t>2025-11-12 21:30:16</t>
  </si>
  <si>
    <t>JAIBERT PARRA LOSADA</t>
  </si>
  <si>
    <t>2025-11-12 21:35:49</t>
  </si>
  <si>
    <t>ELVIA AVILEZ LUGO</t>
  </si>
  <si>
    <t>2025-11-12 21:38:16</t>
  </si>
  <si>
    <t>YULEIDY JOHANA MURILLO ARIAS</t>
  </si>
  <si>
    <t>2025-11-12 21:39:10</t>
  </si>
  <si>
    <t>CARLOS MARIO TABARES VERGARA</t>
  </si>
  <si>
    <t>2025-11-12 21:39:23</t>
  </si>
  <si>
    <t>JULIANA ANDREINA ROMERO SILVA</t>
  </si>
  <si>
    <t>2025-11-12 21:47:42</t>
  </si>
  <si>
    <t>PEDRO NEL LOPEZ HERRERA</t>
  </si>
  <si>
    <t>2025-11-12 21:48:38</t>
  </si>
  <si>
    <t>MERLY MARIA MARTINEZ ARTEAGA</t>
  </si>
  <si>
    <t>2025-11-12 21:49:58</t>
  </si>
  <si>
    <t>YULISSA ATENCIA GOMEZ</t>
  </si>
  <si>
    <t>2025-11-12 21:50:06</t>
  </si>
  <si>
    <t>MABEL ROCIO MORENO QUIROGA</t>
  </si>
  <si>
    <t>2025-11-12 21:51:53</t>
  </si>
  <si>
    <t>JOHANNA LUCIA CHINCHILLA RAMIREZ</t>
  </si>
  <si>
    <t>2025-11-12 21:53:42</t>
  </si>
  <si>
    <t>IVAN DARIO ALMANZA ESTRADA</t>
  </si>
  <si>
    <t>2025-11-12 21:54:45</t>
  </si>
  <si>
    <t>EDINSON ENRIQUE VILORIA BORRERO</t>
  </si>
  <si>
    <t>2025-11-12 21:57:13</t>
  </si>
  <si>
    <t>QUIMIASEO VM SAS</t>
  </si>
  <si>
    <t>2025-11-12 21:57:43</t>
  </si>
  <si>
    <t>CRISTHIAN CAMILO BLANCO JIMENEZ</t>
  </si>
  <si>
    <t>2025-11-12 21:58:21</t>
  </si>
  <si>
    <t>MARTHA LUCIA LONDOÑO ZULETA</t>
  </si>
  <si>
    <t>2025-11-12 21:58:43</t>
  </si>
  <si>
    <t>JUAN CARLOS BASIL RUIZ</t>
  </si>
  <si>
    <t>2025-11-12 21:59:03</t>
  </si>
  <si>
    <t>JOHN  JAIRO LOPEZ ECHEVERRI</t>
  </si>
  <si>
    <t>2025-11-12 22:00:45</t>
  </si>
  <si>
    <t>MAURICIO DE JESUS HINCAPIE CALDERON</t>
  </si>
  <si>
    <t>2025-11-12 22:02:56</t>
  </si>
  <si>
    <t>MARIA OFELIA RODRIGUEZ</t>
  </si>
  <si>
    <t>2025-11-12 22:05:48</t>
  </si>
  <si>
    <t>DROGUERIAS DE MI BARRIO SAS</t>
  </si>
  <si>
    <t>2025-11-12 22:11:48</t>
  </si>
  <si>
    <t>NELCY ADRIANA MOLINA JORGE</t>
  </si>
  <si>
    <t>2025-11-12 23:00:43</t>
  </si>
  <si>
    <t>2025-11-12 23:04:29</t>
  </si>
  <si>
    <t>2025-11-13 12:02:29</t>
  </si>
  <si>
    <t>EDWIN GUTUERREZ</t>
  </si>
  <si>
    <t>2025-11-13 12:19:47</t>
  </si>
  <si>
    <t>ALEXANDER ZABALA DELGADO</t>
  </si>
  <si>
    <t>2025-11-13 12:30:29</t>
  </si>
  <si>
    <t>FABIO LEONARDO JEREZ ARENALES</t>
  </si>
  <si>
    <t>2025-11-13 13:09:27</t>
  </si>
  <si>
    <t>JOSE CARLOS RUIZ MARTINEZ</t>
  </si>
  <si>
    <t>2025-11-13 13:12:47</t>
  </si>
  <si>
    <t>LUZ MARINA GELVEZ PEREZ</t>
  </si>
  <si>
    <t>2025-11-13 13:45:18</t>
  </si>
  <si>
    <t>OSCAR AMAYA ROZO</t>
  </si>
  <si>
    <t>2025-11-13 13:47:32</t>
  </si>
  <si>
    <t>DARIO ANTONIO URREA GIRALDO</t>
  </si>
  <si>
    <t>2025-11-13 14:09:03</t>
  </si>
  <si>
    <t>ANGIE TATIANA ROMERO ASCENCIO</t>
  </si>
  <si>
    <t>2025-11-13 14:19:15</t>
  </si>
  <si>
    <t>CARIN MUÑOZ MOSCOTE</t>
  </si>
  <si>
    <t>2025-11-13 14:20:12</t>
  </si>
  <si>
    <t>RONALD ROLANDO RIZO GALLARDO</t>
  </si>
  <si>
    <t>2025-11-13 14:24:06</t>
  </si>
  <si>
    <t>SANDRA CAROLINA GOMEZ BEDOYA</t>
  </si>
  <si>
    <t>2025-11-13 14:31:34</t>
  </si>
  <si>
    <t>CESAR ANDRES SANCHEZ MARIN</t>
  </si>
  <si>
    <t>2025-11-13 14:33:10</t>
  </si>
  <si>
    <t>LUIS VENENCIA PEÑARANDA</t>
  </si>
  <si>
    <t>2025-11-13 14:37:13</t>
  </si>
  <si>
    <t>MARIA OLIVA LOZANO RAMIREZ</t>
  </si>
  <si>
    <t>2025-11-13 14:40:05</t>
  </si>
  <si>
    <t>ISABEL CRISTINA RAMIREZ ACEVEDO</t>
  </si>
  <si>
    <t>2025-11-13 14:40:18</t>
  </si>
  <si>
    <t>EDILBERTO CUERVO MORENO</t>
  </si>
  <si>
    <t>2025-11-13 14:45:11</t>
  </si>
  <si>
    <t>EDA RANGEL</t>
  </si>
  <si>
    <t>2025-11-13 14:45:48</t>
  </si>
  <si>
    <t>MORIAN DE JESUS OCAMPO</t>
  </si>
  <si>
    <t>2025-11-13 14:46:16</t>
  </si>
  <si>
    <t>CAMEN TERESA MORA AYALA</t>
  </si>
  <si>
    <t>2025-11-13 14:49:31</t>
  </si>
  <si>
    <t>JOSE MARIA GUZMAN DOMINGUEZ</t>
  </si>
  <si>
    <t>2025-11-13 14:50:40</t>
  </si>
  <si>
    <t>MILTHON CESAR RINCON RODRIGUEZ</t>
  </si>
  <si>
    <t>2025-11-13 14:54:36</t>
  </si>
  <si>
    <t>YONNY ALEJANDRO LOPEZ DUQUE</t>
  </si>
  <si>
    <t>2025-11-13 14:54:55</t>
  </si>
  <si>
    <t>GUSTAVO ALONSO VARGAS ARTEAGA</t>
  </si>
  <si>
    <t>2025-11-13 15:00:19</t>
  </si>
  <si>
    <t>ISABEL CRISTINA ZAFRA MALPICA</t>
  </si>
  <si>
    <t>2025-11-13 15:00:58</t>
  </si>
  <si>
    <t>2025-11-13 15:01:44</t>
  </si>
  <si>
    <t>2025-11-13 15:01:59</t>
  </si>
  <si>
    <t>HECTOR MIGUEL SALAS PARDO</t>
  </si>
  <si>
    <t>2025-11-13 15:03:29</t>
  </si>
  <si>
    <t>GUSTAVO ALONSO ORREGO PINZON</t>
  </si>
  <si>
    <t>2025-11-13 15:06:11</t>
  </si>
  <si>
    <t>ORLANDO QUINTERO GRANADO</t>
  </si>
  <si>
    <t>2025-11-13 15:06:20</t>
  </si>
  <si>
    <t>RAMON BECERRA TAVERA</t>
  </si>
  <si>
    <t>2025-11-13 15:13:12</t>
  </si>
  <si>
    <t>JEIMI XIOMARA MELGAREJO TORRES</t>
  </si>
  <si>
    <t>2025-11-13 15:18:25</t>
  </si>
  <si>
    <t>ANDRES DAVID GALINDO PAEZ</t>
  </si>
  <si>
    <t>2025-11-13 15:19:38</t>
  </si>
  <si>
    <t>JORGE RAUL SALAZAR DUKON</t>
  </si>
  <si>
    <t>2025-11-13 15:21:06</t>
  </si>
  <si>
    <t>GERARDO CALDERON CALDERON</t>
  </si>
  <si>
    <t>2025-11-13 15:24:11</t>
  </si>
  <si>
    <t>ARNULFO JAVIER ACEVEDO OTERO</t>
  </si>
  <si>
    <t>2025-11-13 15:25:03</t>
  </si>
  <si>
    <t>AMPARO CABALLERO GONZALEZ</t>
  </si>
  <si>
    <t>2025-11-13 15:25:09</t>
  </si>
  <si>
    <t>SANDRA LORENA BERMUDEZ</t>
  </si>
  <si>
    <t>2025-11-13 15:26:20</t>
  </si>
  <si>
    <t>2025-11-13 15:30:31</t>
  </si>
  <si>
    <t>MARGOT NIÑO  GARCIA</t>
  </si>
  <si>
    <t>2025-11-13 15:32:16</t>
  </si>
  <si>
    <t>KELLY JOHANA CASTAÑO CARDONA</t>
  </si>
  <si>
    <t>2025-11-13 15:36:35</t>
  </si>
  <si>
    <t>MIGUEL ESTEBAN SEPULVEDA MATEUS</t>
  </si>
  <si>
    <t>2025-11-13 15:39:52</t>
  </si>
  <si>
    <t>NAYLA MAYID DAVILA URBINA</t>
  </si>
  <si>
    <t>2025-11-13 15:40:19</t>
  </si>
  <si>
    <t>YASMITH ANGELA LEMUS MARTINEZ</t>
  </si>
  <si>
    <t>2025-11-13 15:40:34</t>
  </si>
  <si>
    <t>LADY CATERINE RESTREPO AVILA</t>
  </si>
  <si>
    <t>2025-11-13 15:40:54</t>
  </si>
  <si>
    <t>LUZ MARINA GAMBOA FONTECHA</t>
  </si>
  <si>
    <t>ANA MARIA RINCON CEPEDA</t>
  </si>
  <si>
    <t>2025-11-13 15:42:18</t>
  </si>
  <si>
    <t>NHORALBA VIVAS RODRIGUEZ</t>
  </si>
  <si>
    <t>2025-11-13 15:45:29</t>
  </si>
  <si>
    <t>LINA ROCIO SAENZ TORRES</t>
  </si>
  <si>
    <t>2025-11-13 15:47:14</t>
  </si>
  <si>
    <t>FRANCISCO JAVIER ECHEVERRI VERGARA</t>
  </si>
  <si>
    <t>2025-11-13 15:50:14</t>
  </si>
  <si>
    <t>JONATHAN SNEIDER BARRAGAN VARELA</t>
  </si>
  <si>
    <t>2025-11-13 15:50:22</t>
  </si>
  <si>
    <t>MARCO JULIO CARVAJAL CASTAÑO</t>
  </si>
  <si>
    <t>2025-11-13 15:50:54</t>
  </si>
  <si>
    <t>JHONEL BAYONA PARRA</t>
  </si>
  <si>
    <t>2025-11-13 15:52:56</t>
  </si>
  <si>
    <t>SANDRA MILENA GUARIN RIVERA</t>
  </si>
  <si>
    <t>2025-11-13 15:55:09</t>
  </si>
  <si>
    <t>NICANOR ECHEVERRI VARGAS</t>
  </si>
  <si>
    <t>2025-11-13 15:57:21</t>
  </si>
  <si>
    <t>JOSE AURELIO TORO PRIETO</t>
  </si>
  <si>
    <t>2025-11-13 15:57:53</t>
  </si>
  <si>
    <t>ALBA ROSA MONTOYA MONTOYA</t>
  </si>
  <si>
    <t>2025-11-13 16:02:17</t>
  </si>
  <si>
    <t>SANDRA VANESSA BERNAL PIRACON</t>
  </si>
  <si>
    <t>2025-11-13 16:03:47</t>
  </si>
  <si>
    <t>JEISSON ANTONIO SANCHEZ PELAEZ</t>
  </si>
  <si>
    <t>2025-11-13 16:05:17</t>
  </si>
  <si>
    <t>JAIRO ARMANDO PATIÑO LUQUE</t>
  </si>
  <si>
    <t>2025-11-13 16:06:56</t>
  </si>
  <si>
    <t>DORA ILMA ROJAS GUERRERO</t>
  </si>
  <si>
    <t>2025-11-13 16:12:59</t>
  </si>
  <si>
    <t>KAREN DAYHANA RIVEROS SEQUERA</t>
  </si>
  <si>
    <t>2025-11-13 16:13:38</t>
  </si>
  <si>
    <t>DAIRO DE JESUS OSORIO TRUJILLO</t>
  </si>
  <si>
    <t>2025-11-13 16:14:27</t>
  </si>
  <si>
    <t>YEIMY KATERINE CHITIVA RINCON</t>
  </si>
  <si>
    <t>2025-11-13 16:14:36</t>
  </si>
  <si>
    <t>ELKIN ALONSO QUINTERO NARVAEZ</t>
  </si>
  <si>
    <t>2025-11-13 16:16:20</t>
  </si>
  <si>
    <t>MARIA GLADYS PRADA DE MANTILLA</t>
  </si>
  <si>
    <t>2025-11-13 16:18:32</t>
  </si>
  <si>
    <t>KAREN MARGARITA PUERTA OSORIO</t>
  </si>
  <si>
    <t>2025-11-13 16:18:33</t>
  </si>
  <si>
    <t>GUSTAVO QUICENO HIGINIO</t>
  </si>
  <si>
    <t>2025-11-13 16:18:37</t>
  </si>
  <si>
    <t>OSCAR MAURICIO MANCIPE VALENCIA</t>
  </si>
  <si>
    <t>2025-11-13 16:21:36</t>
  </si>
  <si>
    <t>LUZ AYDEE BARRAGAN ORTIZ</t>
  </si>
  <si>
    <t>2025-11-13 16:21:54</t>
  </si>
  <si>
    <t>CECILIA CIENDUA DIAZ</t>
  </si>
  <si>
    <t>2025-11-13 16:25:22</t>
  </si>
  <si>
    <t>JOSE ALEJANDRO JARAMILLO ARANGO</t>
  </si>
  <si>
    <t>2025-11-13 16:25:55</t>
  </si>
  <si>
    <t>NIRIA MARIA RIVEROS ROJAS</t>
  </si>
  <si>
    <t>2025-11-13 16:27:07</t>
  </si>
  <si>
    <t>ANA LUCIA RIVERA VARGAS</t>
  </si>
  <si>
    <t>2025-11-13 16:29:58</t>
  </si>
  <si>
    <t>2025-11-13 16:31:38</t>
  </si>
  <si>
    <t>MARIA DIONISIA MORENO TABORDA</t>
  </si>
  <si>
    <t>2025-11-13 16:33:34</t>
  </si>
  <si>
    <t>JORGE ARANDA ARANDA</t>
  </si>
  <si>
    <t>2025-11-13 16:34:20</t>
  </si>
  <si>
    <t>JANETH HERNANDEZ ÑUSTES</t>
  </si>
  <si>
    <t>2025-11-13 16:37:05</t>
  </si>
  <si>
    <t>BREINER ISAAD NAVARRO CHINCHILLA</t>
  </si>
  <si>
    <t>2025-11-13 16:41:18</t>
  </si>
  <si>
    <t>EDGAR IGNACIO GUTIERREZ GUTIERREZ</t>
  </si>
  <si>
    <t>2025-11-13 16:41:21</t>
  </si>
  <si>
    <t>COMERCIALIZADORA NAPOLEON SAS</t>
  </si>
  <si>
    <t>2025-11-13 16:41:52</t>
  </si>
  <si>
    <t>LUZ ALEIDA MURILLO OSPINA</t>
  </si>
  <si>
    <t>2025-11-13 16:43:17</t>
  </si>
  <si>
    <t>SANDRA CATALINA BLANCO AGUIRRE</t>
  </si>
  <si>
    <t>2025-11-13 16:43:50</t>
  </si>
  <si>
    <t>FERROMATERIALES LA 22 LIMITADA</t>
  </si>
  <si>
    <t>2025-11-13 16:44:06</t>
  </si>
  <si>
    <t>RICARDO COTRINO MARTIN</t>
  </si>
  <si>
    <t>2025-11-13 16:44:07</t>
  </si>
  <si>
    <t>LUIS FERNANDO URREGO MONTOYA</t>
  </si>
  <si>
    <t>2025-11-13 16:45:58</t>
  </si>
  <si>
    <t>WILMER CAMILO MARULANDA LONDOÑO</t>
  </si>
  <si>
    <t>2025-11-13 16:47:11</t>
  </si>
  <si>
    <t>GRENDY CAROLINA PACHECO ANGEL</t>
  </si>
  <si>
    <t>2025-11-13 16:48:19</t>
  </si>
  <si>
    <t>NERLYS ISABEL DE LA ROSA BERMUDEZ</t>
  </si>
  <si>
    <t>2025-11-13 16:50:56</t>
  </si>
  <si>
    <t>JHON PEREZ CASTRO</t>
  </si>
  <si>
    <t>2025-11-13 16:51:27</t>
  </si>
  <si>
    <t>BLANCA NUBIA VALENCIA VALENCIA</t>
  </si>
  <si>
    <t>2025-11-13 16:55:19</t>
  </si>
  <si>
    <t>DIEGO FABIAN TRILLERAS PEREZ</t>
  </si>
  <si>
    <t>2025-11-13 16:55:35</t>
  </si>
  <si>
    <t>NILSON GERARDO LOPEZ GALEANO</t>
  </si>
  <si>
    <t>2025-11-13 16:56:53</t>
  </si>
  <si>
    <t>FATIMA  MARLEY NOLINA</t>
  </si>
  <si>
    <t>2025-11-13 16:57:26</t>
  </si>
  <si>
    <t>LEIDY VIVIANA ARIAS DIAZ</t>
  </si>
  <si>
    <t>2025-11-13 16:57:54</t>
  </si>
  <si>
    <t>DISLEY VALENCIA VALENCIA</t>
  </si>
  <si>
    <t>2025-11-13 16:59:52</t>
  </si>
  <si>
    <t>GILIO RODRIGUEZ MORENO</t>
  </si>
  <si>
    <t>2025-11-13 17:04:07</t>
  </si>
  <si>
    <t>LEIDY TATIANA SABOGAL BECERRA</t>
  </si>
  <si>
    <t>2025-11-13 17:04:37</t>
  </si>
  <si>
    <t>ALVARO JAVIER BARRERA CASTILLO</t>
  </si>
  <si>
    <t>2025-11-13 17:05:35</t>
  </si>
  <si>
    <t>OSCAR ALCIDES AGUDELO ACEVEDO</t>
  </si>
  <si>
    <t>2025-11-13 17:08:19</t>
  </si>
  <si>
    <t>MAURICIO ZAPATA</t>
  </si>
  <si>
    <t>2025-11-13 17:12:15</t>
  </si>
  <si>
    <t>DELCY STEFANNY GOMEZ SIERRA</t>
  </si>
  <si>
    <t>2025-11-13 17:12:41</t>
  </si>
  <si>
    <t>ISRAEL PLATA RUIZ</t>
  </si>
  <si>
    <t>2025-11-13 17:13:39</t>
  </si>
  <si>
    <t>ERNESTO MONTOYA CARDENAS</t>
  </si>
  <si>
    <t>2025-11-13 17:15:53</t>
  </si>
  <si>
    <t>ANA YOLANDA PULGARIN VALLE</t>
  </si>
  <si>
    <t>2025-11-13 17:16:49</t>
  </si>
  <si>
    <t>LORENA DEL SOCORRO GOMEZ RAMIREZ</t>
  </si>
  <si>
    <t>2025-11-13 17:17:51</t>
  </si>
  <si>
    <t>VALENTINA  CORDOBA MADARIAGA</t>
  </si>
  <si>
    <t>2025-11-13 17:20:32</t>
  </si>
  <si>
    <t>MARYURY RAMIREZ</t>
  </si>
  <si>
    <t>2025-11-13 17:22:19</t>
  </si>
  <si>
    <t>LUIS JACOBO RUEDA</t>
  </si>
  <si>
    <t>2025-11-13 17:25:00</t>
  </si>
  <si>
    <t>BLANCA ELVIRA COLORADO DE MENDEZ</t>
  </si>
  <si>
    <t>2025-11-13 17:25:02</t>
  </si>
  <si>
    <t>HOOD S A S</t>
  </si>
  <si>
    <t>2025-11-13 17:27:01</t>
  </si>
  <si>
    <t>DORALBA AVILA RINCON</t>
  </si>
  <si>
    <t>2025-11-13 17:27:20</t>
  </si>
  <si>
    <t>JUAN CAMILO ECHEVERRY ACEVEDO</t>
  </si>
  <si>
    <t>2025-11-13 17:37:18</t>
  </si>
  <si>
    <t>JOSE HERIBERTO MARIN BUITRAGO</t>
  </si>
  <si>
    <t>2025-11-13 17:42:59</t>
  </si>
  <si>
    <t>MARIA OFIR HOLGUIN</t>
  </si>
  <si>
    <t>2025-11-13 17:46:55</t>
  </si>
  <si>
    <t>2025-11-13 17:48:06</t>
  </si>
  <si>
    <t>YESSICA PAOLA ARIAS PIDIACHE</t>
  </si>
  <si>
    <t>2025-11-13 17:49:49</t>
  </si>
  <si>
    <t>ARCADIO DE JESUS TIRADO GARCES</t>
  </si>
  <si>
    <t>2025-11-13 17:52:36</t>
  </si>
  <si>
    <t>ELIZABETH LOPEZ MORALES</t>
  </si>
  <si>
    <t>2025-11-13 17:55:03</t>
  </si>
  <si>
    <t>DAMARIS LUCIA MORENO VASQUEZ</t>
  </si>
  <si>
    <t>2025-11-13 17:55:27</t>
  </si>
  <si>
    <t>MIGUEL ANGEL PINEDA PINZON</t>
  </si>
  <si>
    <t>2025-11-13 17:57:52</t>
  </si>
  <si>
    <t>MERY YANETH GARAVITO ROMERO</t>
  </si>
  <si>
    <t>2025-11-13 18:04:13</t>
  </si>
  <si>
    <t>JASBLEIDY REY VILLA</t>
  </si>
  <si>
    <t>2025-11-13 18:07:48</t>
  </si>
  <si>
    <t>IBETH ELODIA GUIO TORRES</t>
  </si>
  <si>
    <t>2025-11-13 18:12:32</t>
  </si>
  <si>
    <t>VILMA BEATRIZ ANGULO TONCEL</t>
  </si>
  <si>
    <t>2025-11-13 18:13:35</t>
  </si>
  <si>
    <t>ARGENIS DURANGO GOEZ</t>
  </si>
  <si>
    <t>2025-11-13 18:14:01</t>
  </si>
  <si>
    <t>ROBERTO PERDOMO CABRERA</t>
  </si>
  <si>
    <t>2025-11-13 18:14:46</t>
  </si>
  <si>
    <t>GLADIS NORELBA TORO RAMIREZ</t>
  </si>
  <si>
    <t>2025-11-13 18:15:23</t>
  </si>
  <si>
    <t>ERVIN GONZALO SAENZ GONZALEZ</t>
  </si>
  <si>
    <t>2025-11-13 18:16:03</t>
  </si>
  <si>
    <t>EDWAR FELIPE VARON OSORNO</t>
  </si>
  <si>
    <t>2025-11-13 18:22:04</t>
  </si>
  <si>
    <t>GLORIA NANCY QUINTERO SANCHEZ</t>
  </si>
  <si>
    <t>2025-11-13 18:24:01</t>
  </si>
  <si>
    <t>JULIO ENRIQUE DIAZ AMIGO</t>
  </si>
  <si>
    <t>2025-11-13 18:25:15</t>
  </si>
  <si>
    <t>EVER JAIR GOMEZ MOYA</t>
  </si>
  <si>
    <t>2025-11-13 18:27:17</t>
  </si>
  <si>
    <t>JULIAN DAVID MORENO MURILLO</t>
  </si>
  <si>
    <t>2025-11-13 18:38:14</t>
  </si>
  <si>
    <t>MIKE GUILLERMO AGUILAR CASTILLO</t>
  </si>
  <si>
    <t>2025-11-13 18:40:08</t>
  </si>
  <si>
    <t>NIEVES PATRICIA ROJAS CASTILLO</t>
  </si>
  <si>
    <t>2025-11-13 18:41:49</t>
  </si>
  <si>
    <t>2025-11-13 18:42:51</t>
  </si>
  <si>
    <t>LUIS ENRIQUE PULIDO FRANCO</t>
  </si>
  <si>
    <t>2025-11-13 18:46:52</t>
  </si>
  <si>
    <t>SERVICIOS INTEGRALES EN SOLDADURA OR SAS</t>
  </si>
  <si>
    <t>2025-11-13 18:47:40</t>
  </si>
  <si>
    <t>ANDRES FERNANDO MURCIA MELO</t>
  </si>
  <si>
    <t>2025-11-13 18:49:25</t>
  </si>
  <si>
    <t>CLAUDIA INES ORJUELA CARDENAS</t>
  </si>
  <si>
    <t>2025-11-13 18:49:53</t>
  </si>
  <si>
    <t>ESAIN ANTONIO BUITRAGO PATIÑO</t>
  </si>
  <si>
    <t>2025-11-13 18:53:42</t>
  </si>
  <si>
    <t>2025-11-13 18:54:22</t>
  </si>
  <si>
    <t>YENI ROCIO LOZANO GALARZA</t>
  </si>
  <si>
    <t>2025-11-13 18:56:17</t>
  </si>
  <si>
    <t>YHIRLIN MARIA SANCHEZ SUAREZ</t>
  </si>
  <si>
    <t>2025-11-13 18:56:50</t>
  </si>
  <si>
    <t>JUAN PEDRO BARRETO CRUZ</t>
  </si>
  <si>
    <t>2025-11-13 19:07:04</t>
  </si>
  <si>
    <t>WILLIAM ALEXANDER BELTRAN HERNANDEZ</t>
  </si>
  <si>
    <t>2025-11-13 19:07:17</t>
  </si>
  <si>
    <t>MAURICIO DE JESUS ARISTIZABAL DUQUE</t>
  </si>
  <si>
    <t>2025-11-13 19:07:26</t>
  </si>
  <si>
    <t>JAVIER ESTUPIÑAN DUQUE</t>
  </si>
  <si>
    <t>2025-11-13 19:07:27</t>
  </si>
  <si>
    <t>NATALIA HOYOS GRISALES</t>
  </si>
  <si>
    <t>2025-11-13 19:10:48</t>
  </si>
  <si>
    <t>FATIMA DEL SOCORRO BUITRAGO PINEDA</t>
  </si>
  <si>
    <t>2025-11-13 19:11:28</t>
  </si>
  <si>
    <t>GINER ASMAR MARTINEZ VALENCIA</t>
  </si>
  <si>
    <t>2025-11-13 19:11:35</t>
  </si>
  <si>
    <t>YEFERSON PELAEZ GIRALDO</t>
  </si>
  <si>
    <t>2025-11-13 19:15:25</t>
  </si>
  <si>
    <t>JAIME  ANDRES QUITIAN</t>
  </si>
  <si>
    <t>2025-11-13 19:16:07</t>
  </si>
  <si>
    <t>VILMA SANCHEZ CAPTUAYO</t>
  </si>
  <si>
    <t>2025-11-13 19:18:27</t>
  </si>
  <si>
    <t>ROBEIRO RAMIREZ GOMEZ</t>
  </si>
  <si>
    <t>2025-11-13 19:18:36</t>
  </si>
  <si>
    <t>SANDRA MILENA MARTINEZ GARCIA</t>
  </si>
  <si>
    <t>2025-11-13 19:19:41</t>
  </si>
  <si>
    <t>2025-11-13 19:19:55</t>
  </si>
  <si>
    <t>LEYDY YISSED HURTADO OCAMPO</t>
  </si>
  <si>
    <t>2025-11-13 19:21:08</t>
  </si>
  <si>
    <t>2025-11-13 19:21:20</t>
  </si>
  <si>
    <t>YON EIDHER OCHOA HERRERA</t>
  </si>
  <si>
    <t>2025-11-13 19:23:13</t>
  </si>
  <si>
    <t>PURIFICACION ALMANZA ARRIETA</t>
  </si>
  <si>
    <t>2025-11-13 19:23:15</t>
  </si>
  <si>
    <t>LUZ MARINA GARAVITO DE MANRIQUE</t>
  </si>
  <si>
    <t>2025-11-13 19:23:39</t>
  </si>
  <si>
    <t>2025-11-13 19:24:31</t>
  </si>
  <si>
    <t>MARIA  DOLORES  RONDON</t>
  </si>
  <si>
    <t>2025-11-13 19:24:51</t>
  </si>
  <si>
    <t>VITALIANO TORRES FAJARDO</t>
  </si>
  <si>
    <t>2025-11-13 19:26:46</t>
  </si>
  <si>
    <t>JHON FERNANDO LOPEZ BELTRAN</t>
  </si>
  <si>
    <t>2025-11-13 19:26:50</t>
  </si>
  <si>
    <t>BEATRIZ RICHARD CUELLAR</t>
  </si>
  <si>
    <t>2025-11-13 19:27:01</t>
  </si>
  <si>
    <t>NICOLAS RIOS MARTINEZ</t>
  </si>
  <si>
    <t>2025-11-13 19:34:10</t>
  </si>
  <si>
    <t>MARIA BELARMINA PEREZ</t>
  </si>
  <si>
    <t>2025-11-13 19:34:27</t>
  </si>
  <si>
    <t>KAREN ADRIANA MARTINEZ OSORIO</t>
  </si>
  <si>
    <t>2025-11-13 19:34:48</t>
  </si>
  <si>
    <t>SANDRA MILENA JIMENEZ URBINA</t>
  </si>
  <si>
    <t>2025-11-13 19:35:50</t>
  </si>
  <si>
    <t>2025-11-13 19:37:13</t>
  </si>
  <si>
    <t>2025-11-13 19:37:23</t>
  </si>
  <si>
    <t>WILLIAM ADOLFO TORO GIRALDO</t>
  </si>
  <si>
    <t>2025-11-13 19:40:03</t>
  </si>
  <si>
    <t>JUAN FELIPE VELASCO VILLAMIL</t>
  </si>
  <si>
    <t>2025-11-13 19:40:08</t>
  </si>
  <si>
    <t>2025-11-13 19:40:58</t>
  </si>
  <si>
    <t>LUIS CARLOS LOPEZ QUEVEDO</t>
  </si>
  <si>
    <t>2025-11-13 19:41:36</t>
  </si>
  <si>
    <t>ISRAEL ROJAS GODOY</t>
  </si>
  <si>
    <t>2025-11-13 19:42:18</t>
  </si>
  <si>
    <t>DORA JUDITH RODRIGUEZ GONZALEZ</t>
  </si>
  <si>
    <t>2025-11-13 19:42:35</t>
  </si>
  <si>
    <t>GILDARDO ANTONIO MUÑOZ GIRALDO</t>
  </si>
  <si>
    <t>2025-11-13 19:42:47</t>
  </si>
  <si>
    <t>ENEIDA MUÑOZ BEJARANO</t>
  </si>
  <si>
    <t>2025-11-13 19:44:05</t>
  </si>
  <si>
    <t>CLARA INES RAMOS DE GARZON</t>
  </si>
  <si>
    <t>2025-11-13 19:44:33</t>
  </si>
  <si>
    <t>BRAYAN  FERNANDO  GONZALEZ MENDEZ</t>
  </si>
  <si>
    <t>2025-11-13 19:46:11</t>
  </si>
  <si>
    <t>MAIKOL AVILA CACERES</t>
  </si>
  <si>
    <t>2025-11-13 19:47:01</t>
  </si>
  <si>
    <t>EDUARDO JOSE MARTINEZ CORREA</t>
  </si>
  <si>
    <t>2025-11-13 19:47:10</t>
  </si>
  <si>
    <t>ALVARO LEON PEREZ</t>
  </si>
  <si>
    <t>2025-11-13 19:48:37</t>
  </si>
  <si>
    <t>SISTEMA INTEGRALES EMPRESARIALES S E SAS</t>
  </si>
  <si>
    <t>2025-11-13 19:49:35</t>
  </si>
  <si>
    <t>ROSA NELLY RUIZ SILVA</t>
  </si>
  <si>
    <t>2025-11-13 19:50:23</t>
  </si>
  <si>
    <t>ALBA ZEMIR PALACIOS PALACIOS</t>
  </si>
  <si>
    <t>2025-11-13 19:51:25</t>
  </si>
  <si>
    <t>MARCOLINO CASTRO LANDINEZ</t>
  </si>
  <si>
    <t>2025-11-13 19:51:43</t>
  </si>
  <si>
    <t>FLOR NORAYMA RODRIGUEZ BARRERA</t>
  </si>
  <si>
    <t>2025-11-13 19:52:41</t>
  </si>
  <si>
    <t>ANA JULIA GARZON QUINTERO</t>
  </si>
  <si>
    <t>2025-11-13 19:53:16</t>
  </si>
  <si>
    <t>ERIKA TATIANA GARCIA QUIMBAYO</t>
  </si>
  <si>
    <t>2025-11-13 19:54:24</t>
  </si>
  <si>
    <t>MAIRA ALEJANDRA JIMENEZ PRIETO</t>
  </si>
  <si>
    <t>2025-11-13 19:55:44</t>
  </si>
  <si>
    <t>DANIEL FRANCISCO LAGUNA TRUJILLO</t>
  </si>
  <si>
    <t>2025-11-13 19:56:44</t>
  </si>
  <si>
    <t>JUAN ESTEBAN BOLIVAR RODRIGUEZ</t>
  </si>
  <si>
    <t>2025-11-13 19:56:46</t>
  </si>
  <si>
    <t>CONSUELO MARIA RODRIGUEZ PEREZ</t>
  </si>
  <si>
    <t>2025-11-13 19:57:54</t>
  </si>
  <si>
    <t>NOHORA LEGUIZAMO MORA</t>
  </si>
  <si>
    <t>2025-11-13 19:58:00</t>
  </si>
  <si>
    <t>FRANCISCO ALBERTO CALDERON VERGARA</t>
  </si>
  <si>
    <t>2025-11-13 19:58:48</t>
  </si>
  <si>
    <t>EDILBERTO MENDIVELSO SUA</t>
  </si>
  <si>
    <t>2025-11-13 19:59:20</t>
  </si>
  <si>
    <t>JUAN CARLOS JIMENEZ GOMEZ</t>
  </si>
  <si>
    <t>2025-11-13 19:59:38</t>
  </si>
  <si>
    <t>JENNY ANDREA CASTAÑEDA LADINO</t>
  </si>
  <si>
    <t>2025-11-13 20:01:12</t>
  </si>
  <si>
    <t>CARMEN ELENA FURNIELES PADRON</t>
  </si>
  <si>
    <t>2025-11-13 20:01:53</t>
  </si>
  <si>
    <t>ARELIS URIBE RAMIREZ</t>
  </si>
  <si>
    <t>2025-11-13 20:02:50</t>
  </si>
  <si>
    <t>DIANYS DE JESUS URANGO GUZMAN</t>
  </si>
  <si>
    <t>2025-11-13 20:03:13</t>
  </si>
  <si>
    <t>ROSA MARIA GAMBOA CASTRO</t>
  </si>
  <si>
    <t>2025-11-13 20:03:47</t>
  </si>
  <si>
    <t>2025-11-13 20:04:16</t>
  </si>
  <si>
    <t>MELANIS GABRIEL DAZA CASTRO</t>
  </si>
  <si>
    <t>2025-11-13 20:04:51</t>
  </si>
  <si>
    <t>EDWARD DERFREY VALENCIA SALAZAR</t>
  </si>
  <si>
    <t>2025-11-13 20:05:05</t>
  </si>
  <si>
    <t>ESTHER DE LA TRINIDAD</t>
  </si>
  <si>
    <t>2025-11-13 20:05:26</t>
  </si>
  <si>
    <t>RAUL HUMBERTO PAEZ URQUIJO</t>
  </si>
  <si>
    <t>2025-11-13 20:06:18</t>
  </si>
  <si>
    <t>JENNY ROCIO SANDOVAL BLANCO</t>
  </si>
  <si>
    <t>2025-11-13 20:06:29</t>
  </si>
  <si>
    <t>OSCAR VASQUEZ GUALDRON</t>
  </si>
  <si>
    <t>2025-11-13 20:06:44</t>
  </si>
  <si>
    <t>JULIAN ESTIVEN GOMEZ CASTAÑO</t>
  </si>
  <si>
    <t>2025-11-13 20:06:58</t>
  </si>
  <si>
    <t>PABLO EMILIO ESCOBAR VALENCIA</t>
  </si>
  <si>
    <t>2025-11-13 20:07:48</t>
  </si>
  <si>
    <t>FREDY ALBERTO DUARTE CACERES</t>
  </si>
  <si>
    <t>2025-11-13 20:08:14</t>
  </si>
  <si>
    <t>EDWIN DE JESUS RIOS GARCIA</t>
  </si>
  <si>
    <t>2025-11-13 20:08:59</t>
  </si>
  <si>
    <t>DIEGO ALBERTO ZULUAGA BOTERO</t>
  </si>
  <si>
    <t>2025-11-13 20:10:17</t>
  </si>
  <si>
    <t>YEISON CAMILO GOMEZ ZULUAGA</t>
  </si>
  <si>
    <t>2025-11-13 20:12:56</t>
  </si>
  <si>
    <t>RODOLFO ROHATAN BASSIL</t>
  </si>
  <si>
    <t>2025-11-13 20:14:31</t>
  </si>
  <si>
    <t>MARIA ZENAIDA HERRERA CARRILLO</t>
  </si>
  <si>
    <t>2025-11-13 20:14:41</t>
  </si>
  <si>
    <t>ROSA ELENA CARO SALON</t>
  </si>
  <si>
    <t>2025-11-13 20:15:13</t>
  </si>
  <si>
    <t>JAIRO LOZANO WILCHES</t>
  </si>
  <si>
    <t>2025-11-13 20:15:19</t>
  </si>
  <si>
    <t>JUAN CARLOS NUÑEZ CAYCEDO</t>
  </si>
  <si>
    <t>2025-11-13 20:17:22</t>
  </si>
  <si>
    <t>DIANA PATRICIA BENITES HURTADO</t>
  </si>
  <si>
    <t>2025-11-13 20:19:16</t>
  </si>
  <si>
    <t>ERIKA YAYA SALCEDO</t>
  </si>
  <si>
    <t>2025-11-13 20:20:39</t>
  </si>
  <si>
    <t>LILIANA ANGEL</t>
  </si>
  <si>
    <t>2025-11-13 20:21:33</t>
  </si>
  <si>
    <t>MIGUEL LEIVA</t>
  </si>
  <si>
    <t>2025-11-13 20:21:44</t>
  </si>
  <si>
    <t>YULY VIVIANA LOZADA BEJARANO</t>
  </si>
  <si>
    <t>2025-11-13 20:22:28</t>
  </si>
  <si>
    <t>MARICELA PENA PARDO</t>
  </si>
  <si>
    <t>2025-11-13 20:22:33</t>
  </si>
  <si>
    <t>OLGA BEATRIZ HUERTAS CASTELBLANCO</t>
  </si>
  <si>
    <t>2025-11-13 20:24:23</t>
  </si>
  <si>
    <t>MARCO ANTONIO PARRA DIAZ</t>
  </si>
  <si>
    <t>2025-11-13 20:24:49</t>
  </si>
  <si>
    <t>MARTA LUZ GIRALDO RODRIGUEZ</t>
  </si>
  <si>
    <t>2025-11-13 20:24:58</t>
  </si>
  <si>
    <t>CARLOS ALBERTO GARZON CASTRO</t>
  </si>
  <si>
    <t>2025-11-13 20:27:40</t>
  </si>
  <si>
    <t>MARIA LIBIA PINO ESPINAL</t>
  </si>
  <si>
    <t>2025-11-13 20:34:01</t>
  </si>
  <si>
    <t>ARES LUDOVIZZI PALENCIA MONTAÑEZ</t>
  </si>
  <si>
    <t>2025-11-13 20:34:25</t>
  </si>
  <si>
    <t>YENELI TORRES LEON</t>
  </si>
  <si>
    <t>2025-11-13 20:35:32</t>
  </si>
  <si>
    <t>REINALDO GUERRERO</t>
  </si>
  <si>
    <t>2025-11-13 20:38:53</t>
  </si>
  <si>
    <t>CARMIÑA HERRERA MARIÑO</t>
  </si>
  <si>
    <t>2025-11-13 20:39:24</t>
  </si>
  <si>
    <t>KATHERINE ALVAREZ ORTIZ</t>
  </si>
  <si>
    <t>2025-11-13 20:40:14</t>
  </si>
  <si>
    <t>MARI YANET MUÑOZ ZAPATA</t>
  </si>
  <si>
    <t>2025-11-13 20:40:15</t>
  </si>
  <si>
    <t>DAVID STIVEN GOMEZ BULA</t>
  </si>
  <si>
    <t>2025-11-13 20:40:29</t>
  </si>
  <si>
    <t>WILMAR LOAIZA ALZATE</t>
  </si>
  <si>
    <t>2025-11-13 20:42:17</t>
  </si>
  <si>
    <t>GABRIEL BALAGUERA ROJAS</t>
  </si>
  <si>
    <t>2025-11-13 20:44:50</t>
  </si>
  <si>
    <t>LUZ EDILMA MOLINA MOLANO</t>
  </si>
  <si>
    <t>2025-11-13 20:46:38</t>
  </si>
  <si>
    <t>DIEGO ALBERTO CEBALLOS CARDONA</t>
  </si>
  <si>
    <t>2025-11-13 20:46:50</t>
  </si>
  <si>
    <t>EDITH CUENCA ORJUELA</t>
  </si>
  <si>
    <t>2025-11-13 20:47:18</t>
  </si>
  <si>
    <t>LUIS EVELIO PAMPLONA ESCUDERO</t>
  </si>
  <si>
    <t>2025-11-13 20:47:19</t>
  </si>
  <si>
    <t>2025-11-13 20:47:59</t>
  </si>
  <si>
    <t>MARGARITA MARIA POSADA SIERRA</t>
  </si>
  <si>
    <t>2025-11-13 20:48:52</t>
  </si>
  <si>
    <t>DEISY JOHANA GUITIERREZ SEPULVEDA</t>
  </si>
  <si>
    <t>2025-11-13 20:51:35</t>
  </si>
  <si>
    <t>LEYDY JOHANNA CASTAÑO CORREA</t>
  </si>
  <si>
    <t>2025-11-13 20:54:16</t>
  </si>
  <si>
    <t>LUZ ELENA PEREZ CHAVARRIA</t>
  </si>
  <si>
    <t>2025-11-13 20:55:31</t>
  </si>
  <si>
    <t>NICOLAS PEREIRA VELOZA</t>
  </si>
  <si>
    <t>2025-11-13 20:55:49</t>
  </si>
  <si>
    <t>WILSON ALBEIRO CARDENAS PEREZ</t>
  </si>
  <si>
    <t>2025-11-13 20:58:29</t>
  </si>
  <si>
    <t>RAUL ARISTIZABAL MARQUEZ</t>
  </si>
  <si>
    <t>2025-11-13 20:59:59</t>
  </si>
  <si>
    <t>LUZ OMAIRA GIRALDO ARISTIZABAL</t>
  </si>
  <si>
    <t>2025-11-13 21:03:22</t>
  </si>
  <si>
    <t>ADELAIDA ROSA CAMACHO ANAYA</t>
  </si>
  <si>
    <t>2025-11-13 21:04:36</t>
  </si>
  <si>
    <t>FRANCISCO LUIS LOPEZ GARCIA</t>
  </si>
  <si>
    <t>2025-11-13 21:04:52</t>
  </si>
  <si>
    <t>JORGE ELIECER GUIO ROZO</t>
  </si>
  <si>
    <t>2025-11-13 21:06:12</t>
  </si>
  <si>
    <t>SANDY JULIET CANTE LOZANO</t>
  </si>
  <si>
    <t>2025-11-13 21:06:48</t>
  </si>
  <si>
    <t>MARILUZ RODRIGUEZ LIZARAZO</t>
  </si>
  <si>
    <t>2025-11-13 21:07:44</t>
  </si>
  <si>
    <t>HERNAN DE JESUS ARISTIZABAL ARISTIZABAL</t>
  </si>
  <si>
    <t>2025-11-13 21:08:19</t>
  </si>
  <si>
    <t>MINIMERCADO LUNA DEL MAR S.A.S.</t>
  </si>
  <si>
    <t>2025-11-13 21:09:57</t>
  </si>
  <si>
    <t>ROBERTO EMILIO ZAPATA JIMENEZ</t>
  </si>
  <si>
    <t>2025-11-13 21:12:55</t>
  </si>
  <si>
    <t>RUBEN ARTURO PINEDA GUERRA</t>
  </si>
  <si>
    <t>2025-11-13 21:14:20</t>
  </si>
  <si>
    <t>YOLANDA MOYANO LUZ</t>
  </si>
  <si>
    <t>2025-11-13 21:15:40</t>
  </si>
  <si>
    <t>MARISOL CIPAMOCHA ROSALES</t>
  </si>
  <si>
    <t>2025-11-13 21:16:03</t>
  </si>
  <si>
    <t>MARTA CECILIA CORDOBA VELEZ</t>
  </si>
  <si>
    <t>2025-11-13 21:17:22</t>
  </si>
  <si>
    <t>LUZ MARINA SANCHEZ AGUILAR</t>
  </si>
  <si>
    <t>2025-11-13 21:17:30</t>
  </si>
  <si>
    <t>MONICA VIVIANA TORRES BELTRAN</t>
  </si>
  <si>
    <t>2025-11-13 21:17:53</t>
  </si>
  <si>
    <t>KATERYN RIOS GIRALDO</t>
  </si>
  <si>
    <t>2025-11-13 21:24:08</t>
  </si>
  <si>
    <t>CLAUDIA MILENA SANCHEZ</t>
  </si>
  <si>
    <t>2025-11-13 21:28:46</t>
  </si>
  <si>
    <t>SANDRA PATRICIA RINCON BENAVIDES</t>
  </si>
  <si>
    <t>2025-11-13 21:30:39</t>
  </si>
  <si>
    <t>LUZ DARY CANO GONZALEZ</t>
  </si>
  <si>
    <t>2025-11-13 21:30:58</t>
  </si>
  <si>
    <t>WILLINGTON GACHANCIPA DIAZ</t>
  </si>
  <si>
    <t>2025-11-13 21:32:18</t>
  </si>
  <si>
    <t>JUAN DE DIOS GRISALES GALLEGO</t>
  </si>
  <si>
    <t>2025-11-13 21:32:52</t>
  </si>
  <si>
    <t>CLAUDIA ANDREA CARMONA GARCIA</t>
  </si>
  <si>
    <t>2025-11-13 21:35:03</t>
  </si>
  <si>
    <t>DUBAN VALENCIA ALBARRACIN</t>
  </si>
  <si>
    <t>2025-11-13 21:35:23</t>
  </si>
  <si>
    <t>LEIDY BELEN SOLER GUEVARA</t>
  </si>
  <si>
    <t>2025-11-13 21:39:58</t>
  </si>
  <si>
    <t>DORIS ELENA GOMEZ GAVIRIA</t>
  </si>
  <si>
    <t>2025-11-13 21:41:50</t>
  </si>
  <si>
    <t>DISTRIBUIDORA FERREPINZON SAS</t>
  </si>
  <si>
    <t>2025-11-13 21:43:05</t>
  </si>
  <si>
    <t>EDWIN ALEJANDRO PEREZ GARCIA</t>
  </si>
  <si>
    <t>2025-11-13 21:48:53</t>
  </si>
  <si>
    <t>ELSA QUINAYAS QUINAYAS MENESES</t>
  </si>
  <si>
    <t>2025-11-13 21:55:43</t>
  </si>
  <si>
    <t>CARLOS ALBERTO DIAZ MESA</t>
  </si>
  <si>
    <t>2025-11-13 22:03:20</t>
  </si>
  <si>
    <t>2025-11-13 22:13:10</t>
  </si>
  <si>
    <t>NEVER IVAN SALON SEVERICHE</t>
  </si>
  <si>
    <t>2025-11-13 22:20:15</t>
  </si>
  <si>
    <t>NUBIA CASTRO RUEDA</t>
  </si>
  <si>
    <t>2025-11-13 22:21:19</t>
  </si>
  <si>
    <t>2025-11-13 22:24:35</t>
  </si>
  <si>
    <t>BENAVIDES RESTREPO</t>
  </si>
  <si>
    <t>2025-11-13 22:42:44</t>
  </si>
  <si>
    <t>GERMAN ANTONIO GUZMAN ALVAREZ</t>
  </si>
  <si>
    <t>2025-11-13 22:49:56</t>
  </si>
  <si>
    <t>FRANCISCO RAFAEL VERGARA VERGARA</t>
  </si>
  <si>
    <t>2025-11-13 22:57:34</t>
  </si>
  <si>
    <t>GUSTAVO ARLEY POSADA LONDOÑO</t>
  </si>
  <si>
    <t>2025-11-13 23:30:24</t>
  </si>
  <si>
    <t>JUAN CARLOS LUNA HENAO</t>
  </si>
  <si>
    <t>2025-11-14 12:42:18</t>
  </si>
  <si>
    <t>EDUARDO SEGUNDO ESPITIA TAMARA</t>
  </si>
  <si>
    <t>2025-11-14 13:01:42</t>
  </si>
  <si>
    <t>CARMEN ALICIA ANGARITA CELIS</t>
  </si>
  <si>
    <t>2025-11-14 13:03:48</t>
  </si>
  <si>
    <t>GIOVANNA PATRICIA DAVID LOZANO</t>
  </si>
  <si>
    <t>2025-11-14 13:10:54</t>
  </si>
  <si>
    <t>EMILIO GARRIDO BERNAL</t>
  </si>
  <si>
    <t>2025-11-14 13:13:54</t>
  </si>
  <si>
    <t>INVERSIONES CASA FRUVER S.A.S.</t>
  </si>
  <si>
    <t>2025-11-14 13:20:46</t>
  </si>
  <si>
    <t>RAMIRO BENAVIDES SIZA</t>
  </si>
  <si>
    <t>2025-11-14 13:21:12</t>
  </si>
  <si>
    <t>OMAIRA VILLAMIZAR GALVIS</t>
  </si>
  <si>
    <t>2025-11-14 13:22:09</t>
  </si>
  <si>
    <t>2025-11-14 13:22:35</t>
  </si>
  <si>
    <t>YOLANDA STELLA  GUERRERO ANTELIZ</t>
  </si>
  <si>
    <t>2025-11-14 13:35:08</t>
  </si>
  <si>
    <t>VICTOR JAIME MARTINEZ HENAO</t>
  </si>
  <si>
    <t>2025-11-14 13:39:22</t>
  </si>
  <si>
    <t>ISORELY ANDREA BARRIENTOS GOMEZ</t>
  </si>
  <si>
    <t>2025-11-14 13:39:59</t>
  </si>
  <si>
    <t>ALBEIRO DE JESUS VASQUEZ PELAEZ</t>
  </si>
  <si>
    <t>2025-11-14 13:40:05</t>
  </si>
  <si>
    <t>SANDRA MILENA CARVAJAL MUÑOZ</t>
  </si>
  <si>
    <t>2025-11-14 13:42:12</t>
  </si>
  <si>
    <t>SANDRA MILENA OSORIO BOTELLO</t>
  </si>
  <si>
    <t>2025-11-14 13:44:10</t>
  </si>
  <si>
    <t>LUIS ALEJANDRO GUERRA OSORIO</t>
  </si>
  <si>
    <t>2025-11-14 13:48:32</t>
  </si>
  <si>
    <t>MARIA OFELIA JIMENEZ VARGAS</t>
  </si>
  <si>
    <t>2025-11-14 13:49:37</t>
  </si>
  <si>
    <t>MUNDIAL DE ELECTRICOS Y HERRAMIENTAS. S.A.S</t>
  </si>
  <si>
    <t>2025-11-14 13:51:15</t>
  </si>
  <si>
    <t>CAROLAYN MORA RUIZ</t>
  </si>
  <si>
    <t>2025-11-14 13:51:26</t>
  </si>
  <si>
    <t>EULISES NIÑO CACERES</t>
  </si>
  <si>
    <t>2025-11-14 13:51:47</t>
  </si>
  <si>
    <t>EDILSON ANTONIO SOTO GIRALDO</t>
  </si>
  <si>
    <t>2025-11-14 14:10:42</t>
  </si>
  <si>
    <t>ANDRES FERNANDO SANCHEZ RODRIGUEZ</t>
  </si>
  <si>
    <t>2025-11-14 14:21:49</t>
  </si>
  <si>
    <t>COMPAÑIA PRODUCTORA Y DISTRIBUIDORA DUMBO SALSA LTDA</t>
  </si>
  <si>
    <t>2025-11-14 14:22:29</t>
  </si>
  <si>
    <t>JACIBE ABRIL GARCIA</t>
  </si>
  <si>
    <t>2025-11-14 14:23:06</t>
  </si>
  <si>
    <t>LUIS GUILLERMO CASTRO LEYVA</t>
  </si>
  <si>
    <t>2025-11-14 14:30:01</t>
  </si>
  <si>
    <t>GLEYRIN MICHELL GUERRERO LONDOÑO</t>
  </si>
  <si>
    <t>2025-11-14 14:31:58</t>
  </si>
  <si>
    <t>LUIS CARLOS GRAJALES MEJIA</t>
  </si>
  <si>
    <t>2025-11-14 14:34:20</t>
  </si>
  <si>
    <t>MARIA ISABEL VEGA DIAZ</t>
  </si>
  <si>
    <t>2025-11-14 14:34:36</t>
  </si>
  <si>
    <t>PABLO EMILIO SOLANO GONZALEZ</t>
  </si>
  <si>
    <t>2025-11-14 14:40:47</t>
  </si>
  <si>
    <t>FERRELECTRICOS EL LEÓN SAS</t>
  </si>
  <si>
    <t>2025-11-14 14:40:48</t>
  </si>
  <si>
    <t>REMIGIO ARDILA BUENAHORA</t>
  </si>
  <si>
    <t>2025-11-14 14:41:52</t>
  </si>
  <si>
    <t>BELEN GOMEZ GOMEZ</t>
  </si>
  <si>
    <t>2025-11-14 14:43:06</t>
  </si>
  <si>
    <t>JOSE DANIEL SOTO GUARIN</t>
  </si>
  <si>
    <t>2025-11-14 14:45:11</t>
  </si>
  <si>
    <t>ILSER JAIVER URREA PINZON</t>
  </si>
  <si>
    <t>2025-11-14 14:47:48</t>
  </si>
  <si>
    <t>MARCO TULIO VILLAMIZAR VERA</t>
  </si>
  <si>
    <t>2025-11-14 14:51:03</t>
  </si>
  <si>
    <t>BLANCA LILIA UMBARILA NARANJO</t>
  </si>
  <si>
    <t>2025-11-14 14:53:57</t>
  </si>
  <si>
    <t>LUZ ESTRELLA OBANDO URREA</t>
  </si>
  <si>
    <t>2025-11-14 14:54:38</t>
  </si>
  <si>
    <t>MARIA IRENE RENDON GONZALEZ</t>
  </si>
  <si>
    <t>2025-11-14 14:54:44</t>
  </si>
  <si>
    <t>2025-11-14 14:57:17</t>
  </si>
  <si>
    <t>ROQUE JACINTO PAJARO DIAZ</t>
  </si>
  <si>
    <t>2025-11-14 14:57:37</t>
  </si>
  <si>
    <t>HEINET LIZETH ALBORNOZ PEREZ</t>
  </si>
  <si>
    <t>2025-11-14 14:59:54</t>
  </si>
  <si>
    <t>HUGO FABIAN DIAZ CABALLERO</t>
  </si>
  <si>
    <t>2025-11-14 15:00:14</t>
  </si>
  <si>
    <t>FLOR STELLA TENJO HERRERA</t>
  </si>
  <si>
    <t>2025-11-14 15:01:21</t>
  </si>
  <si>
    <t>CARLOS ROBERTO MUNOZ PARRA</t>
  </si>
  <si>
    <t>2025-11-14 15:01:49</t>
  </si>
  <si>
    <t>ROSMIRA PEREZ ROJAS</t>
  </si>
  <si>
    <t>2025-11-14 15:06:30</t>
  </si>
  <si>
    <t>OLGA YANET ZAPATA REYES</t>
  </si>
  <si>
    <t>2025-11-14 15:08:29</t>
  </si>
  <si>
    <t>JUAN MARTIN NUÑEZ VASQUEZ</t>
  </si>
  <si>
    <t>2025-11-14 15:10:21</t>
  </si>
  <si>
    <t>YUDY ALEXANDRA SUAREZ ALDANA</t>
  </si>
  <si>
    <t>2025-11-14 15:14:00</t>
  </si>
  <si>
    <t>ANGELA BIBIANA OSORIO PATIÑO</t>
  </si>
  <si>
    <t>2025-11-14 15:16:45</t>
  </si>
  <si>
    <t>CARLOS EDUARDO MAHECHA ARCHILA</t>
  </si>
  <si>
    <t>2025-11-14 15:17:17</t>
  </si>
  <si>
    <t>ALJAIDY ARRIETA LOBO</t>
  </si>
  <si>
    <t>2025-11-14 15:17:24</t>
  </si>
  <si>
    <t>JANNY LUZ PAEZ OLIVELLA</t>
  </si>
  <si>
    <t>2025-11-14 15:17:43</t>
  </si>
  <si>
    <t>DEIDA HIDALY AVELLANEDA POVEDA</t>
  </si>
  <si>
    <t>2025-11-14 15:20:44</t>
  </si>
  <si>
    <t>SERGIO CAMARGO RODRIGUEZ</t>
  </si>
  <si>
    <t>2025-11-14 15:22:07</t>
  </si>
  <si>
    <t>MARIA GLADYS VARGAS TRUJILLO</t>
  </si>
  <si>
    <t>2025-11-14 15:22:35</t>
  </si>
  <si>
    <t>SENAIDA GOMEZ OCAMPO</t>
  </si>
  <si>
    <t>2025-11-14 15:23:14</t>
  </si>
  <si>
    <t>2025-11-14 15:24:15</t>
  </si>
  <si>
    <t>EILEEN MARIA MONTANEZ CHAPETA</t>
  </si>
  <si>
    <t>2025-11-14 15:25:29</t>
  </si>
  <si>
    <t>OLGA LUCIA TORRES CASTRO</t>
  </si>
  <si>
    <t>2025-11-14 15:29:13</t>
  </si>
  <si>
    <t>SANDY CAROLINA PRIETO PEREZ</t>
  </si>
  <si>
    <t>2025-11-14 15:29:29</t>
  </si>
  <si>
    <t>IVAN ALEXIS CASTRO PARRADO</t>
  </si>
  <si>
    <t>2025-11-14 15:31:14</t>
  </si>
  <si>
    <t>ELIZABETH SANCHEZ SANCHEZ</t>
  </si>
  <si>
    <t>2025-11-14 15:33:39</t>
  </si>
  <si>
    <t>MARIA ELENA DE LA ASCENSION OSPINA DE HERNANDEZ</t>
  </si>
  <si>
    <t>2025-11-14 15:37:17</t>
  </si>
  <si>
    <t>JAIRO FLOREZ ROJAS</t>
  </si>
  <si>
    <t>2025-11-14 15:37:29</t>
  </si>
  <si>
    <t>LESVIL TATIANA VARGAS CARVAJAL</t>
  </si>
  <si>
    <t>2025-11-14 15:38:27</t>
  </si>
  <si>
    <t>ALBA ESPERANZA CASTAÑEDA DE MAYORGA</t>
  </si>
  <si>
    <t>2025-11-14 15:41:15</t>
  </si>
  <si>
    <t>HUMBERTO FERNANDEZ SANCHEZ</t>
  </si>
  <si>
    <t>2025-11-14 15:42:29</t>
  </si>
  <si>
    <t>IVAN JOSE CAMACHO DIAZ</t>
  </si>
  <si>
    <t>2025-11-14 15:42:32</t>
  </si>
  <si>
    <t>MARLENE CORONEL CORONEL</t>
  </si>
  <si>
    <t>2025-11-14 15:47:03</t>
  </si>
  <si>
    <t>CRISTIAN STEVEN PICO OVALLE</t>
  </si>
  <si>
    <t>2025-11-14 15:47:13</t>
  </si>
  <si>
    <t>MILEYDA ESTHER MUÑOZ CABELLO</t>
  </si>
  <si>
    <t>2025-11-14 15:47:33</t>
  </si>
  <si>
    <t>BETTIS MARIA TORRES BUELVAS</t>
  </si>
  <si>
    <t>2025-11-14 15:47:43</t>
  </si>
  <si>
    <t>JESUS HORACIO ARANGO ROLDAN</t>
  </si>
  <si>
    <t>2025-11-14 15:49:02</t>
  </si>
  <si>
    <t>XIOMARA ROJAS ABRIL</t>
  </si>
  <si>
    <t>2025-11-14 15:51:00</t>
  </si>
  <si>
    <t>LUCY VELASCO SOLANO</t>
  </si>
  <si>
    <t>2025-11-14 15:52:38</t>
  </si>
  <si>
    <t>WILLIAM ALEXANDER FLORES PEREZ</t>
  </si>
  <si>
    <t>2025-11-14 15:53:31</t>
  </si>
  <si>
    <t>MILTON FERNEY ARIAS</t>
  </si>
  <si>
    <t>2025-11-14 15:53:37</t>
  </si>
  <si>
    <t>RUBEN DE JESUS URIBE ZAPATA</t>
  </si>
  <si>
    <t>2025-11-14 15:55:37</t>
  </si>
  <si>
    <t>OSCAR ALBERTO PALACIO MORENO</t>
  </si>
  <si>
    <t>2025-11-14 15:57:00</t>
  </si>
  <si>
    <t>2025-11-14 15:57:26</t>
  </si>
  <si>
    <t>MARIA TERESA CHAPARRO RODRIGUEZ</t>
  </si>
  <si>
    <t>2025-11-14 15:58:17</t>
  </si>
  <si>
    <t>LUZ HELENA AYALA TREJOS</t>
  </si>
  <si>
    <t>2025-11-14 16:01:26</t>
  </si>
  <si>
    <t>JHON JAIRO PABUENA MORELO</t>
  </si>
  <si>
    <t>2025-11-14 16:06:37</t>
  </si>
  <si>
    <t>LUZ ADRIANA NIETO CASTAÑO</t>
  </si>
  <si>
    <t>2025-11-14 16:07:55</t>
  </si>
  <si>
    <t>FERREGAS J.H SAS</t>
  </si>
  <si>
    <t>2025-11-14 16:09:10</t>
  </si>
  <si>
    <t>YULY ANGELICA LOPEZ GIRALDO</t>
  </si>
  <si>
    <t>2025-11-14 16:10:00</t>
  </si>
  <si>
    <t>MAROLIS RAMOS MARTINEZ</t>
  </si>
  <si>
    <t>2025-11-14 16:11:48</t>
  </si>
  <si>
    <t>ENERITH CLARENA PARDO MARTINEZ</t>
  </si>
  <si>
    <t>2025-11-14 16:14:31</t>
  </si>
  <si>
    <t>DIDIER EDUARDO GARAVITO VASQUEZ</t>
  </si>
  <si>
    <t>2025-11-14 16:15:57</t>
  </si>
  <si>
    <t>ALEJANDRA MARIA CASTRILLON LOPERA</t>
  </si>
  <si>
    <t>2025-11-14 16:18:27</t>
  </si>
  <si>
    <t>CARLOS ENRIQUE MONCADA TORRES</t>
  </si>
  <si>
    <t>2025-11-14 16:19:23</t>
  </si>
  <si>
    <t>FLOR AMPARO OTALVARO JARAMILLO</t>
  </si>
  <si>
    <t>2025-11-14 16:19:44</t>
  </si>
  <si>
    <t>CRISTIAN ALEJANDRO  BURITICA DAZA</t>
  </si>
  <si>
    <t>2025-11-14 16:21:48</t>
  </si>
  <si>
    <t>JEYSSON SNEIDER BAUTISTA PARRA</t>
  </si>
  <si>
    <t>2025-11-14 16:24:51</t>
  </si>
  <si>
    <t>ANGEL KARIME  MARTINEZ VILLALBA</t>
  </si>
  <si>
    <t>2025-11-14 16:26:44</t>
  </si>
  <si>
    <t>MARIA DEL ROSARIO ALDANA</t>
  </si>
  <si>
    <t>2025-11-14 16:26:45</t>
  </si>
  <si>
    <t>HAROLD AUGUSTO VACA ARIAS</t>
  </si>
  <si>
    <t>2025-11-14 16:26:47</t>
  </si>
  <si>
    <t>MARTHA JULIANA GUERRERO CASTAÑEDA</t>
  </si>
  <si>
    <t>2025-11-14 16:28:58</t>
  </si>
  <si>
    <t>NORMA CONSTANZA BAQUERO HERNANDEZ</t>
  </si>
  <si>
    <t>2025-11-14 16:29:05</t>
  </si>
  <si>
    <t>MARIA CONSUELO VARGAS DE CASTRO</t>
  </si>
  <si>
    <t>2025-11-14 16:29:55</t>
  </si>
  <si>
    <t>CESAR AUGUSTO EUSSE RAMOS</t>
  </si>
  <si>
    <t>2025-11-14 16:33:18</t>
  </si>
  <si>
    <t>JHON FREDY VALENCIA ZULUAGA</t>
  </si>
  <si>
    <t>2025-11-14 16:33:49</t>
  </si>
  <si>
    <t>CARLOS ARTURO SANCHEZ ARBOLEDA</t>
  </si>
  <si>
    <t>2025-11-14 16:38:49</t>
  </si>
  <si>
    <t>MARTHA LUCIA GALLEGO COLORADO</t>
  </si>
  <si>
    <t>2025-11-14 16:40:43</t>
  </si>
  <si>
    <t>ANA CONSUELO ARDILA PARDO</t>
  </si>
  <si>
    <t>2025-11-14 16:43:45</t>
  </si>
  <si>
    <t>ZOILA PARRA FORERO</t>
  </si>
  <si>
    <t>2025-11-14 16:45:19</t>
  </si>
  <si>
    <t>JOSE WILSON PARRA MONTOYA</t>
  </si>
  <si>
    <t>2025-11-14 16:45:30</t>
  </si>
  <si>
    <t>MILTON MAURICIO LOPEZ GONZALEZ</t>
  </si>
  <si>
    <t>2025-11-14 16:46:43</t>
  </si>
  <si>
    <t>RAQUEL ROMERO MENESES</t>
  </si>
  <si>
    <t>2025-11-14 16:47:35</t>
  </si>
  <si>
    <t>ANDRES DAVID RIAÑO VARGAS</t>
  </si>
  <si>
    <t>2025-11-14 16:48:06</t>
  </si>
  <si>
    <t>GUSTAVO ADOLFO NIÑO GARZON</t>
  </si>
  <si>
    <t>2025-11-14 16:49:50</t>
  </si>
  <si>
    <t>NANCY GONZALEZ ROBAYO</t>
  </si>
  <si>
    <t>2025-11-14 16:52:55</t>
  </si>
  <si>
    <t>MONICA ORTIZ NEITE</t>
  </si>
  <si>
    <t>2025-11-14 16:57:14</t>
  </si>
  <si>
    <t>ANDRES FELIPE GOMEZ CASTIBLANCO</t>
  </si>
  <si>
    <t>2025-11-14 16:59:02</t>
  </si>
  <si>
    <t>YULI PAOLA MADRIGAL MENDOZA</t>
  </si>
  <si>
    <t>2025-11-14 17:00:23</t>
  </si>
  <si>
    <t>NALDA NELLY QUEVEDO MUÑOZ</t>
  </si>
  <si>
    <t>2025-11-14 17:08:42</t>
  </si>
  <si>
    <t>LEONEL PRADA NUÑEZ</t>
  </si>
  <si>
    <t>2025-11-14 17:10:14</t>
  </si>
  <si>
    <t>MARISOL CUBILLOS CASTRO</t>
  </si>
  <si>
    <t>2025-11-14 17:11:14</t>
  </si>
  <si>
    <t>SANDRA YANET DIAZ OSTOS</t>
  </si>
  <si>
    <t>2025-11-14 17:12:11</t>
  </si>
  <si>
    <t>ANDRES FERNANDO VELEZ VARGAS</t>
  </si>
  <si>
    <t>2025-11-14 17:13:00</t>
  </si>
  <si>
    <t>ROSA HELENA FARFAN CARDENAS</t>
  </si>
  <si>
    <t>2025-11-14 17:13:48</t>
  </si>
  <si>
    <t>CESAR DE JESUS VALENCIA</t>
  </si>
  <si>
    <t>2025-11-14 17:14:42</t>
  </si>
  <si>
    <t>CESAR DE JESUS CORO RAMIREZ</t>
  </si>
  <si>
    <t>2025-11-14 17:14:45</t>
  </si>
  <si>
    <t>CARLOS ARTURO AVILA SOTELO</t>
  </si>
  <si>
    <t>2025-11-14 17:16:00</t>
  </si>
  <si>
    <t>ORLANDO PULIDO CORTES</t>
  </si>
  <si>
    <t>2025-11-14 17:19:10</t>
  </si>
  <si>
    <t>OLGA LUCIA VARON PERDOMO</t>
  </si>
  <si>
    <t>2025-11-14 17:20:09</t>
  </si>
  <si>
    <t>2025-11-14 17:20:44</t>
  </si>
  <si>
    <t>2025-11-14 17:21:03</t>
  </si>
  <si>
    <t>ALBENIO MEDINA</t>
  </si>
  <si>
    <t>2025-11-14 17:21:33</t>
  </si>
  <si>
    <t>CESAR ALEJANDRO HERRERA GONZALEZ</t>
  </si>
  <si>
    <t>2025-11-14 17:21:46</t>
  </si>
  <si>
    <t>CLAUDIA PATRICIA DEL PILAR LABRADOR BOCANEGRA</t>
  </si>
  <si>
    <t>2025-11-14 17:24:40</t>
  </si>
  <si>
    <t>WILLMER ROJAS VILLAMIZAR</t>
  </si>
  <si>
    <t>2025-11-14 17:26:07</t>
  </si>
  <si>
    <t>MARIA ELENA LADINO ORTIZ</t>
  </si>
  <si>
    <t>2025-11-14 17:30:45</t>
  </si>
  <si>
    <t>JOSE FERNANDO  RUIZ WOLF</t>
  </si>
  <si>
    <t>2025-11-14 17:31:43</t>
  </si>
  <si>
    <t>HELIO DAVID REYES REYES</t>
  </si>
  <si>
    <t>2025-11-14 17:36:11</t>
  </si>
  <si>
    <t>HAYTHER MANUEL QUINTERO FRANCO</t>
  </si>
  <si>
    <t>2025-11-14 17:36:16</t>
  </si>
  <si>
    <t>EDWAR ALEXANDER  AFANADOR CRUZ</t>
  </si>
  <si>
    <t>2025-11-14 17:39:59</t>
  </si>
  <si>
    <t>YEIN ABRIL CARDENAS</t>
  </si>
  <si>
    <t>2025-11-14 17:44:12</t>
  </si>
  <si>
    <t>LUIS BERNARDO CORREA CARVAJAL</t>
  </si>
  <si>
    <t>2025-11-14 17:46:38</t>
  </si>
  <si>
    <t>JOSE JOAQUIN PINZON RIAÑO</t>
  </si>
  <si>
    <t>2025-11-14 17:48:30</t>
  </si>
  <si>
    <t>MARTHA CECILIA BONILLA ORTIZ</t>
  </si>
  <si>
    <t>2025-11-14 17:48:52</t>
  </si>
  <si>
    <t>MARIA HELENA HOYOS ECHEVERRI</t>
  </si>
  <si>
    <t>2025-11-14 17:52:01</t>
  </si>
  <si>
    <t>LUIS CARLOS ALVAREZ GARZON</t>
  </si>
  <si>
    <t>2025-11-14 17:54:10</t>
  </si>
  <si>
    <t>JORGE MARIO CORRALES BEDOYA</t>
  </si>
  <si>
    <t>2025-11-14 17:54:27</t>
  </si>
  <si>
    <t>2025-11-14 17:58:11</t>
  </si>
  <si>
    <t>GUILLERMO LEON ZAPATA QUINTERO</t>
  </si>
  <si>
    <t>2025-11-14 17:58:20</t>
  </si>
  <si>
    <t>LUISA MARIA SOGAMOSO GUERRERO</t>
  </si>
  <si>
    <t>2025-11-14 17:59:56</t>
  </si>
  <si>
    <t>MARCELA MARIA VARELAS ECHEVERRI</t>
  </si>
  <si>
    <t>2025-11-14 18:00:55</t>
  </si>
  <si>
    <t>EDILSO REYES PACHECO</t>
  </si>
  <si>
    <t>2025-11-14 18:02:14</t>
  </si>
  <si>
    <t>RAUL ALFONSO FLOREZ DELGADO</t>
  </si>
  <si>
    <t>2025-11-14 18:07:22</t>
  </si>
  <si>
    <t>OMAR ARMANDO MORENO TORRES</t>
  </si>
  <si>
    <t>2025-11-14 18:07:47</t>
  </si>
  <si>
    <t>WILBER MARTINEZ RENTERIA</t>
  </si>
  <si>
    <t>2025-11-14 18:20:47</t>
  </si>
  <si>
    <t>LUZ MARINA GONZALEZ SALINAS</t>
  </si>
  <si>
    <t>2025-11-14 18:23:02</t>
  </si>
  <si>
    <t>MAYERLY ESMERALDA CAMELO PRIETO</t>
  </si>
  <si>
    <t>2025-11-14 18:27:06</t>
  </si>
  <si>
    <t>EDISON DE JESUS ALVAREZ</t>
  </si>
  <si>
    <t>2025-11-14 18:31:44</t>
  </si>
  <si>
    <t>MARTIN OVIDIO OCAMPO ARISTIZABAL</t>
  </si>
  <si>
    <t>2025-11-14 18:32:03</t>
  </si>
  <si>
    <t>ANDREA MILENA BUITRAGO GUEVARA</t>
  </si>
  <si>
    <t>2025-11-14 18:32:47</t>
  </si>
  <si>
    <t>ANDRES FELIPE IZQUIERDO URREA</t>
  </si>
  <si>
    <t>2025-11-14 18:36:44</t>
  </si>
  <si>
    <t>ANDRES FELIPE SALTARIN CARTAGENA</t>
  </si>
  <si>
    <t>2025-11-14 18:38:27</t>
  </si>
  <si>
    <t>DISTRIBUCIONES SOMALLAVES SEGURIDAD SAS</t>
  </si>
  <si>
    <t>2025-11-14 18:48:35</t>
  </si>
  <si>
    <t>NANCY ESPERANZA PAEZ</t>
  </si>
  <si>
    <t>2025-11-14 18:49:44</t>
  </si>
  <si>
    <t>JOSE NUMAEL CASTELLANOS CASTILLO</t>
  </si>
  <si>
    <t>2025-11-14 18:50:59</t>
  </si>
  <si>
    <t>NORMA CONSTANZA GONZALEZ GONZALEZ</t>
  </si>
  <si>
    <t>2025-11-14 18:55:26</t>
  </si>
  <si>
    <t>LUIS ERNESTO PINEDA GIRALDO</t>
  </si>
  <si>
    <t>2025-11-14 18:56:02</t>
  </si>
  <si>
    <t>MARIA DEL SOCORRO GARCIA MORALES</t>
  </si>
  <si>
    <t>2025-11-14 19:11:51</t>
  </si>
  <si>
    <t>SANDRA PATRICIA CONTRERAS PINEDA</t>
  </si>
  <si>
    <t>2025-11-14 19:16:57</t>
  </si>
  <si>
    <t>DRIGELIO CASTAÑEDA PARADA</t>
  </si>
  <si>
    <t>2025-11-14 19:19:14</t>
  </si>
  <si>
    <t>LUZ ESPERANZA TUMAL TUMAL</t>
  </si>
  <si>
    <t>2025-11-14 19:19:32</t>
  </si>
  <si>
    <t>RUTH STELLA ROJAS MORALES</t>
  </si>
  <si>
    <t>2025-11-14 19:20:11</t>
  </si>
  <si>
    <t>MARTHA JULIETH MONTAÑA TRUJILLO</t>
  </si>
  <si>
    <t>2025-11-14 19:21:05</t>
  </si>
  <si>
    <t>MIGUEL ANTONIO JIMENEZ TORRES</t>
  </si>
  <si>
    <t>2025-11-14 19:21:08</t>
  </si>
  <si>
    <t>SENEIDE SANDOVAL NIÑO</t>
  </si>
  <si>
    <t>2025-11-14 19:21:12</t>
  </si>
  <si>
    <t>DIANA MARIA GOMEZ VERGARA</t>
  </si>
  <si>
    <t>2025-11-14 19:22:19</t>
  </si>
  <si>
    <t>2025-11-14 19:22:41</t>
  </si>
  <si>
    <t>DUBAN ALONSO MONTOYA OROZCO</t>
  </si>
  <si>
    <t>2025-11-14 19:23:19</t>
  </si>
  <si>
    <t>CARLOS ALBERTO RAMIREZ GAITAN</t>
  </si>
  <si>
    <t>2025-11-14 19:24:28</t>
  </si>
  <si>
    <t>JHON JAIRO FLOREZ SALDARRIAGA</t>
  </si>
  <si>
    <t>2025-11-14 19:31:05</t>
  </si>
  <si>
    <t>TATIANA QUINTERO ACOSTA</t>
  </si>
  <si>
    <t>2025-11-14 19:33:35</t>
  </si>
  <si>
    <t>ARLETH PATRICIA VELLOJIN</t>
  </si>
  <si>
    <t>2025-11-14 19:36:14</t>
  </si>
  <si>
    <t>JOSE GREGORIO PICO SILVA</t>
  </si>
  <si>
    <t>2025-11-14 19:36:26</t>
  </si>
  <si>
    <t>MAURA SANABRIA PINTO</t>
  </si>
  <si>
    <t>2025-11-14 19:40:35</t>
  </si>
  <si>
    <t>PAOLA SOFIA TARAZONA SANABRIA</t>
  </si>
  <si>
    <t>2025-11-14 19:41:31</t>
  </si>
  <si>
    <t>DIANA MARCELA ALFEREZ MONSALVE</t>
  </si>
  <si>
    <t>2025-11-14 19:44:43</t>
  </si>
  <si>
    <t>NESTOR JOSE VASQUEZ MARIN</t>
  </si>
  <si>
    <t>2025-11-14 19:46:17</t>
  </si>
  <si>
    <t>DORANCELLY DEL CARMEN TAMAYO MUÑETON</t>
  </si>
  <si>
    <t>2025-11-14 19:51:15</t>
  </si>
  <si>
    <t>JEREMY MARKET SAS</t>
  </si>
  <si>
    <t>2025-11-14 19:52:06</t>
  </si>
  <si>
    <t>LADY JULIETH MOLINA NAVARRETE</t>
  </si>
  <si>
    <t>2025-11-14 19:52:49</t>
  </si>
  <si>
    <t>MARIA DEL SOCORRO CANAS RIOS</t>
  </si>
  <si>
    <t>2025-11-14 19:57:28</t>
  </si>
  <si>
    <t>WILSON ENU AVILA GONZALEZ</t>
  </si>
  <si>
    <t>2025-11-14 19:59:04</t>
  </si>
  <si>
    <t>LUIS HERNANDO ARANDA CASTRO</t>
  </si>
  <si>
    <t>2025-11-14 20:00:43</t>
  </si>
  <si>
    <t>CARLOS JAVIER CEPEDA SANTAMARIA</t>
  </si>
  <si>
    <t>2025-11-14 20:00:58</t>
  </si>
  <si>
    <t>MARIELA BRICEÑO GALVIS</t>
  </si>
  <si>
    <t>2025-11-14 20:02:53</t>
  </si>
  <si>
    <t>RAMIRO ANTONIO GIRALDO GIRALDO</t>
  </si>
  <si>
    <t>2025-11-14 20:05:55</t>
  </si>
  <si>
    <t>MARIA DE LOS ANGELES DUARTE ESPITIA</t>
  </si>
  <si>
    <t>2025-11-14 20:07:44</t>
  </si>
  <si>
    <t>MARY ISABEL GUTIERREZ ARGOTE</t>
  </si>
  <si>
    <t>2025-11-14 20:07:45</t>
  </si>
  <si>
    <t>CAROLINA CARRANZA TRUJILLO</t>
  </si>
  <si>
    <t>2025-11-14 20:08:27</t>
  </si>
  <si>
    <t>MARISOL MARTINEZ CUBIDES</t>
  </si>
  <si>
    <t>2025-11-14 20:10:24</t>
  </si>
  <si>
    <t>HIDALI FORERO HERNANDEZ</t>
  </si>
  <si>
    <t>2025-11-14 20:11:30</t>
  </si>
  <si>
    <t>MARIA DIOSELINA PINTO</t>
  </si>
  <si>
    <t>2025-11-14 20:13:03</t>
  </si>
  <si>
    <t>ERIKA JOHANNA FONTECHA SALAZAR</t>
  </si>
  <si>
    <t>2025-11-14 20:14:55</t>
  </si>
  <si>
    <t>EMMA RAMOS MORENO</t>
  </si>
  <si>
    <t>2025-11-14 20:16:15</t>
  </si>
  <si>
    <t>ROBINSON DANIEL SUAREZ ALZA</t>
  </si>
  <si>
    <t>2025-11-14 20:17:28</t>
  </si>
  <si>
    <t>MARIA HILDA ALVARADO BARRIGA</t>
  </si>
  <si>
    <t>2025-11-14 20:17:58</t>
  </si>
  <si>
    <t>LAURA MARCELA YEPES GARCIA</t>
  </si>
  <si>
    <t>2025-11-14 20:19:03</t>
  </si>
  <si>
    <t>NEIDER DAVID GARCIA JIMENEZ</t>
  </si>
  <si>
    <t>2025-11-14 20:19:35</t>
  </si>
  <si>
    <t>LEONARDO SERRANO RUEDA</t>
  </si>
  <si>
    <t>GILDARDO DE JESUS ARISTIZABAL MONTOYA</t>
  </si>
  <si>
    <t>2025-11-14 20:19:42</t>
  </si>
  <si>
    <t>MARIA ELVIA BOBADILLA DE ACOSTA</t>
  </si>
  <si>
    <t>2025-11-14 20:19:54</t>
  </si>
  <si>
    <t>GNAR BALANZAS COLOMBIA SAS</t>
  </si>
  <si>
    <t>2025-11-14 20:20:56</t>
  </si>
  <si>
    <t>ALBA LUCIA TORO ARANGO</t>
  </si>
  <si>
    <t>2025-11-14 20:21:20</t>
  </si>
  <si>
    <t>DIANA MARIA CASTILLO MUÑOZ</t>
  </si>
  <si>
    <t>2025-11-14 20:22:00</t>
  </si>
  <si>
    <t>SARA LOZANO PULIDO</t>
  </si>
  <si>
    <t>2025-11-14 20:22:05</t>
  </si>
  <si>
    <t>PABLO IGNACIO  CARRASCO HERRERA</t>
  </si>
  <si>
    <t>2025-11-14 20:23:46</t>
  </si>
  <si>
    <t>FLORALBA SALAMANCA SOLER</t>
  </si>
  <si>
    <t>2025-11-14 20:24:02</t>
  </si>
  <si>
    <t>YINETH ORTIZ DIAZ</t>
  </si>
  <si>
    <t>2025-11-14 20:26:06</t>
  </si>
  <si>
    <t>JOSE WILLIAM JIMENEZ</t>
  </si>
  <si>
    <t>2025-11-14 20:27:22</t>
  </si>
  <si>
    <t>JUAN CAMILO QUIMBAYA SERRATO</t>
  </si>
  <si>
    <t>2025-11-14 20:28:26</t>
  </si>
  <si>
    <t>GUILLERMO LEON ARANGO GARCIA</t>
  </si>
  <si>
    <t>2025-11-14 20:29:05</t>
  </si>
  <si>
    <t>YUDY ROCIO PALOMINO QUINTERO</t>
  </si>
  <si>
    <t>2025-11-14 20:29:10</t>
  </si>
  <si>
    <t>SANDRA MILENA GALLO MARTINEZ</t>
  </si>
  <si>
    <t>2025-11-14 20:30:32</t>
  </si>
  <si>
    <t>SANDRA MARIBEL ATEHORTUA GIL</t>
  </si>
  <si>
    <t>2025-11-14 20:32:55</t>
  </si>
  <si>
    <t>NELSON ALEXANDER  HERREÑO JEREZ</t>
  </si>
  <si>
    <t>2025-11-14 20:33:21</t>
  </si>
  <si>
    <t>SANDRA PATRICIA GONZALEZ BOLIVAR</t>
  </si>
  <si>
    <t>2025-11-14 20:34:09</t>
  </si>
  <si>
    <t>ALEJANDRO GIRALDO</t>
  </si>
  <si>
    <t>2025-11-14 20:35:13</t>
  </si>
  <si>
    <t>JUAN PABLO BASTO BARRETO</t>
  </si>
  <si>
    <t>2025-11-14 20:35:40</t>
  </si>
  <si>
    <t>HECTOR JAVIER RAMIREZ</t>
  </si>
  <si>
    <t>2025-11-14 20:35:48</t>
  </si>
  <si>
    <t>HELI CALA PADILLA</t>
  </si>
  <si>
    <t>2025-11-14 20:37:59</t>
  </si>
  <si>
    <t>GRACIELA ADRIANA BONILLA RODRIGUEZ</t>
  </si>
  <si>
    <t>2025-11-14 20:38:17</t>
  </si>
  <si>
    <t>CANDIDA GLORIA MORA ARCHILA</t>
  </si>
  <si>
    <t>2025-11-14 20:38:45</t>
  </si>
  <si>
    <t>PEDRO ALVARO CASTILLO MARTINEZ</t>
  </si>
  <si>
    <t>2025-11-14 20:39:24</t>
  </si>
  <si>
    <t>BRAYAN ALEXIS GAMBOA PAN</t>
  </si>
  <si>
    <t>2025-11-14 20:40:02</t>
  </si>
  <si>
    <t>JUAN GUILLERMO LOPEZ JIMENEZ</t>
  </si>
  <si>
    <t>2025-11-14 20:40:29</t>
  </si>
  <si>
    <t>HAINER JIMENEZ CORTES</t>
  </si>
  <si>
    <t>2025-11-14 20:40:58</t>
  </si>
  <si>
    <t>JORGE EDUARDO SANCHEZ CUELLAR</t>
  </si>
  <si>
    <t>2025-11-14 20:43:41</t>
  </si>
  <si>
    <t>FANNY LAUDICE HUMOA RUIZ</t>
  </si>
  <si>
    <t>2025-11-14 20:46:47</t>
  </si>
  <si>
    <t>TECNOLOGIAS Y SOLUCIONES MUSICALES JM DUQUE &amp; M&amp;M SAS</t>
  </si>
  <si>
    <t>2025-11-14 20:49:38</t>
  </si>
  <si>
    <t>LEIDY LIZETH QUINTERO ARIZA</t>
  </si>
  <si>
    <t>2025-11-14 20:49:39</t>
  </si>
  <si>
    <t>HERNAN DAVID CRUZ GONGORA</t>
  </si>
  <si>
    <t>2025-11-14 20:51:02</t>
  </si>
  <si>
    <t>PEDRO PABLO PEÑUELA MARTINEZ</t>
  </si>
  <si>
    <t>2025-11-14 20:52:33</t>
  </si>
  <si>
    <t>MANUEL ANTONIO AGUILAR SANCHEZ</t>
  </si>
  <si>
    <t>2025-11-14 20:52:45</t>
  </si>
  <si>
    <t>ELIZABETH BUITRAGO CASTAÑO</t>
  </si>
  <si>
    <t>2025-11-14 20:55:03</t>
  </si>
  <si>
    <t>WILLIAM JAVIER JIMENEZ DAVILA</t>
  </si>
  <si>
    <t>2025-11-14 20:56:05</t>
  </si>
  <si>
    <t>2025-11-14 20:56:20</t>
  </si>
  <si>
    <t>MARCELA MONTAÑA SABOGAL</t>
  </si>
  <si>
    <t>2025-11-14 20:57:36</t>
  </si>
  <si>
    <t>MARTHA CECILIA CABALLERO</t>
  </si>
  <si>
    <t>2025-11-14 20:58:33</t>
  </si>
  <si>
    <t>YEIGMY MILENA RODRIGUEZ CONTRERAS</t>
  </si>
  <si>
    <t>2025-11-14 20:59:32</t>
  </si>
  <si>
    <t>ANDRES HERRERA MARTINEZ</t>
  </si>
  <si>
    <t>2025-11-14 20:59:51</t>
  </si>
  <si>
    <t>RUBEN ARBOLEDA</t>
  </si>
  <si>
    <t>2025-11-14 21:01:48</t>
  </si>
  <si>
    <t>EVER ANDRES MARTINEZ GOMEZ</t>
  </si>
  <si>
    <t>2025-11-14 21:03:20</t>
  </si>
  <si>
    <t>LEONOR ESCOBAR MELO</t>
  </si>
  <si>
    <t>2025-11-14 21:05:12</t>
  </si>
  <si>
    <t>ALEJANDRA QUINTERO PAMPLONA</t>
  </si>
  <si>
    <t>2025-11-14 21:06:23</t>
  </si>
  <si>
    <t>BLANCA NUBIA ABRIL GONZALEZ</t>
  </si>
  <si>
    <t>2025-11-14 21:06:46</t>
  </si>
  <si>
    <t>YUNELY PALLARES BOTELLO</t>
  </si>
  <si>
    <t>2025-11-14 21:08:36</t>
  </si>
  <si>
    <t>CARLOS DAVID VEGA PEDRAZA</t>
  </si>
  <si>
    <t>2025-11-14 21:11:26</t>
  </si>
  <si>
    <t>ILSE SERRATO VARON</t>
  </si>
  <si>
    <t>2025-11-14 21:21:10</t>
  </si>
  <si>
    <t>LAURA CRISTINA ORTEGA ACEVEDO</t>
  </si>
  <si>
    <t>2025-11-14 21:23:21</t>
  </si>
  <si>
    <t>CARREÑO SIERRA FERRETEROS SAS</t>
  </si>
  <si>
    <t>2025-11-14 21:28:23</t>
  </si>
  <si>
    <t>FERNANDO RUIZ LOPEZ</t>
  </si>
  <si>
    <t>2025-11-14 21:34:46</t>
  </si>
  <si>
    <t>LUZ  MARINA SOLORZANO</t>
  </si>
  <si>
    <t>2025-11-14 21:37:55</t>
  </si>
  <si>
    <t>JAIME ALONSO ZULUAGA SUAREZ</t>
  </si>
  <si>
    <t>2025-11-14 21:39:20</t>
  </si>
  <si>
    <t>DANIELA GARCIA CARDONA</t>
  </si>
  <si>
    <t>2025-11-14 21:51:24</t>
  </si>
  <si>
    <t>OSCAR ALIRIO GOMEZ JARAMILLO</t>
  </si>
  <si>
    <t>2025-11-14 21:52:07</t>
  </si>
  <si>
    <t>YENIFER YURANI LOPEZ GARCIA</t>
  </si>
  <si>
    <t>2025-11-14 21:59:09</t>
  </si>
  <si>
    <t>JULY OSORIO OLAYA</t>
  </si>
  <si>
    <t>2025-11-14 22:00:07</t>
  </si>
  <si>
    <t>GLORIA STELLA ROJAS GARCIA</t>
  </si>
  <si>
    <t>2025-11-14 22:00:59</t>
  </si>
  <si>
    <t>CLARA MONICA SOL URDANETA QUIROGA</t>
  </si>
  <si>
    <t>2025-11-14 22:01:48</t>
  </si>
  <si>
    <t>YUDY ANDREA ALZATE CASTAÑO</t>
  </si>
  <si>
    <t>2025-11-14 22:02:39</t>
  </si>
  <si>
    <t>INGRID YAZMIN TOLOSA LOZANO</t>
  </si>
  <si>
    <t>2025-11-14 22:02:52</t>
  </si>
  <si>
    <t>HERMINSUL TABAREZ RAMIREZ</t>
  </si>
  <si>
    <t>2025-11-14 22:03:31</t>
  </si>
  <si>
    <t>MARIA NELLY ATEHORTUA GALLO</t>
  </si>
  <si>
    <t>2025-11-14 22:07:51</t>
  </si>
  <si>
    <t>MARIA ROSALIA ECHEVERRY</t>
  </si>
  <si>
    <t>2025-11-14 22:08:25</t>
  </si>
  <si>
    <t>LORENZO ALONSO GONZALEZ</t>
  </si>
  <si>
    <t>2025-11-14 22:12:28</t>
  </si>
  <si>
    <t>A . J . EVENTOS, LOGÍSTICA Y MERCADEO S.A.S.</t>
  </si>
  <si>
    <t>2025-11-14 22:20:33</t>
  </si>
  <si>
    <t>JULIAN ALEJANDRO SANCHEZ CAMELO</t>
  </si>
  <si>
    <t>2025-11-14 22:24:36</t>
  </si>
  <si>
    <t>SHARYD ROJAS GUZMAN</t>
  </si>
  <si>
    <t>2025-11-14 22:26:53</t>
  </si>
  <si>
    <t>JULIAN AICARDO HERNANDEZ HERNANDEZ</t>
  </si>
  <si>
    <t>2025-11-14 22:48:55</t>
  </si>
  <si>
    <t>ALONSO DE JESUS OSORIO HINCAPIE</t>
  </si>
  <si>
    <t>2025-11-14 22:50:07</t>
  </si>
  <si>
    <t>SANTIAGO GOMEZ POLO</t>
  </si>
  <si>
    <t>2025-11-14 23:04:17</t>
  </si>
  <si>
    <t>JUAN CARLOS AGUDELO FRANCO</t>
  </si>
  <si>
    <t>2025-11-14 23:09:54</t>
  </si>
  <si>
    <t>2025-11-15 14:29:36</t>
  </si>
  <si>
    <t>OSCAR MENESES ORTIZ</t>
  </si>
  <si>
    <t>2025-11-15 17:09:35</t>
  </si>
  <si>
    <t>ELIS JOHANNA MORRON GARCIA</t>
  </si>
  <si>
    <t>2025-11-15 17:12:51</t>
  </si>
  <si>
    <t>EMILIO ALBERTO MAZZIRI DIAZ</t>
  </si>
  <si>
    <t>2025-11-18 14:34:24</t>
  </si>
  <si>
    <t>GUSTAVO ADOLFO CALIBIO CASTILLO</t>
  </si>
  <si>
    <t>2025-11-18 14:47:07</t>
  </si>
  <si>
    <t>SORAYDA VERGARA JARAMILLO</t>
  </si>
  <si>
    <t>2025-11-18 14:47:37</t>
  </si>
  <si>
    <t>REINALDO AYALA CALDERON</t>
  </si>
  <si>
    <t>2025-11-18 14:51:46</t>
  </si>
  <si>
    <t>LUIS FERNANDO GOMEZ ZULUAGA</t>
  </si>
  <si>
    <t>2025-11-18 14:53:49</t>
  </si>
  <si>
    <t>INVERSIONES AGROACEVEDO S.A.S.</t>
  </si>
  <si>
    <t>2025-11-18 15:10:46</t>
  </si>
  <si>
    <t>CATALINA AGUIRRE SOCHA</t>
  </si>
  <si>
    <t>2025-11-18 15:11:38</t>
  </si>
  <si>
    <t>KARLA CRISTINA OVALLOS REMOLINA</t>
  </si>
  <si>
    <t>2025-11-18 15:13:58</t>
  </si>
  <si>
    <t>ANDRES MORENO PARADA</t>
  </si>
  <si>
    <t>2025-11-18 15:14:22</t>
  </si>
  <si>
    <t>RAUL VEGA BLANCO</t>
  </si>
  <si>
    <t>2025-11-18 15:16:09</t>
  </si>
  <si>
    <t>CARMEN EUGENIA MAHECHA  DE GUTIERREZ</t>
  </si>
  <si>
    <t>2025-11-18 15:17:03</t>
  </si>
  <si>
    <t>JAIBER ANDREY GALEANO</t>
  </si>
  <si>
    <t>2025-11-18 15:17:32</t>
  </si>
  <si>
    <t>SAUL MORALES RUIZ </t>
  </si>
  <si>
    <t>2025-11-18 15:18:10</t>
  </si>
  <si>
    <t>HONY MAURICIO MONTES GARCIA</t>
  </si>
  <si>
    <t>2025-11-18 15:18:23</t>
  </si>
  <si>
    <t>MARIO EDGAR BOTERO ARANGO</t>
  </si>
  <si>
    <t>2025-11-18 15:18:30</t>
  </si>
  <si>
    <t>JUAN CARLOS LARA SALDAÑA</t>
  </si>
  <si>
    <t>2025-11-18 15:19:59</t>
  </si>
  <si>
    <t>MILTON GIOVANNY GONZALEZ ROBAYO</t>
  </si>
  <si>
    <t>2025-11-18 15:24:31</t>
  </si>
  <si>
    <t>HUGO IZQUIERDO BARRETO</t>
  </si>
  <si>
    <t>2025-11-18 15:26:53</t>
  </si>
  <si>
    <t>BLANCA LIGIA GUILLEN RONCANCIO</t>
  </si>
  <si>
    <t>2025-11-18 15:29:01</t>
  </si>
  <si>
    <t>ALBA NURY JIMENEZ CANO</t>
  </si>
  <si>
    <t>2025-11-18 15:33:43</t>
  </si>
  <si>
    <t>JOHANA LATORRE CASTIBLANCO</t>
  </si>
  <si>
    <t>2025-11-18 15:33:52</t>
  </si>
  <si>
    <t>ARNULFO ORTIZ PEREZ</t>
  </si>
  <si>
    <t>2025-11-18 15:35:11</t>
  </si>
  <si>
    <t>YAMILES DEL SOCORRO LLANES PEREIRA</t>
  </si>
  <si>
    <t>2025-11-18 15:38:25</t>
  </si>
  <si>
    <t>ARGIRO ARLEY GARCIA SANCHEZ</t>
  </si>
  <si>
    <t>2025-11-18 15:43:12</t>
  </si>
  <si>
    <t>OSCAR JAVIER OLARTE MOLANO</t>
  </si>
  <si>
    <t>2025-11-18 15:45:12</t>
  </si>
  <si>
    <t>CRISTIAN CAMILO OSORIO SUAREZ</t>
  </si>
  <si>
    <t>2025-11-18 15:53:50</t>
  </si>
  <si>
    <t>MARTHA LIVIA  VARGAS BERMON</t>
  </si>
  <si>
    <t>2025-11-18 15:54:16</t>
  </si>
  <si>
    <t>ELKIN ENRIQUE APONTE GONZALEZ</t>
  </si>
  <si>
    <t>2025-11-18 15:55:44</t>
  </si>
  <si>
    <t>AUTOSERVICIO LA FINQUITA JD S.A.S</t>
  </si>
  <si>
    <t>2025-11-18 15:59:49</t>
  </si>
  <si>
    <t>FERNEY ANDRES ALZATE VERGARA</t>
  </si>
  <si>
    <t>2025-11-18 16:02:03</t>
  </si>
  <si>
    <t>SANDRA MILENA VELEZ ECHEVERRY</t>
  </si>
  <si>
    <t>2025-11-18 16:02:21</t>
  </si>
  <si>
    <t>CARMEN CECILIA ROJAS FRANCO</t>
  </si>
  <si>
    <t>2025-11-18 16:03:22</t>
  </si>
  <si>
    <t>JHONATAN ANDRES PARRA ALVAREZ</t>
  </si>
  <si>
    <t>2025-11-18 16:06:41</t>
  </si>
  <si>
    <t>TULIA INES RANGEL LANDINEZ</t>
  </si>
  <si>
    <t>2025-11-18 16:12:18</t>
  </si>
  <si>
    <t>MARGARITA MARIA VELASQUEZ MUÑOZ</t>
  </si>
  <si>
    <t>2025-11-18 16:12:33</t>
  </si>
  <si>
    <t>LEIDY ALEXIS PARRA QUICENO</t>
  </si>
  <si>
    <t>2025-11-18 16:13:43</t>
  </si>
  <si>
    <t>ANGELA DEL PILAR TORRES HERNANDEZ</t>
  </si>
  <si>
    <t>2025-11-18 16:13:44</t>
  </si>
  <si>
    <t>GLADIS REYES CUELLAR</t>
  </si>
  <si>
    <t>2025-11-18 16:14:35</t>
  </si>
  <si>
    <t>MARIA STHER PRADA CAMACHO</t>
  </si>
  <si>
    <t>2025-11-18 16:19:54</t>
  </si>
  <si>
    <t>DORIEL AUGUSTO RAMIREZ VILLEGAS</t>
  </si>
  <si>
    <t>2025-11-18 16:24:39</t>
  </si>
  <si>
    <t>YEIMY CAROLINA VARGAS ALARCON</t>
  </si>
  <si>
    <t>2025-11-18 16:29:01</t>
  </si>
  <si>
    <t>2025-11-18 16:31:36</t>
  </si>
  <si>
    <t>OMAIRA NARANJO SUAREZ</t>
  </si>
  <si>
    <t>2025-11-18 16:32:48</t>
  </si>
  <si>
    <t>DARIO HUMBERTO PANTOJA</t>
  </si>
  <si>
    <t>2025-11-18 16:34:47</t>
  </si>
  <si>
    <t>INGRID YORLADY SANCHEZ CARDONA</t>
  </si>
  <si>
    <t>2025-11-18 16:40:24</t>
  </si>
  <si>
    <t>ELSA IRENE PINEDA CIFUENTES</t>
  </si>
  <si>
    <t>2025-11-18 16:41:47</t>
  </si>
  <si>
    <t>DIANA MARIA REYES</t>
  </si>
  <si>
    <t>2025-11-18 16:43:40</t>
  </si>
  <si>
    <t>CESAR DARIO GALVIS AGUDELO</t>
  </si>
  <si>
    <t>2025-11-18 16:45:00</t>
  </si>
  <si>
    <t>VICTOR IVAN ZULUAGA GIRALDO</t>
  </si>
  <si>
    <t>2025-11-18 16:49:38</t>
  </si>
  <si>
    <t>FLOR ANGELA QUINTANA ALVAREZ</t>
  </si>
  <si>
    <t>2025-11-18 16:50:12</t>
  </si>
  <si>
    <t>HENRY SANCHEZ OLARTE</t>
  </si>
  <si>
    <t>2025-11-18 17:00:08</t>
  </si>
  <si>
    <t>HERNAN DARIO ESTRADA QUIROZ</t>
  </si>
  <si>
    <t>2025-11-18 17:01:34</t>
  </si>
  <si>
    <t>LUZ MARINA CRUZ PEDREROS</t>
  </si>
  <si>
    <t>2025-11-18 17:02:03</t>
  </si>
  <si>
    <t>LUZ ELENA DUQUE VALENCIA</t>
  </si>
  <si>
    <t>2025-11-18 17:02:43</t>
  </si>
  <si>
    <t>JUAN ALEXANDER GOMEZ ZULUAGA</t>
  </si>
  <si>
    <t>2025-11-18 17:06:01</t>
  </si>
  <si>
    <t>2025-11-18 17:06:40</t>
  </si>
  <si>
    <t>NANCY MARTINEZ</t>
  </si>
  <si>
    <t>2025-11-18 17:10:33</t>
  </si>
  <si>
    <t>BLANCA GLORIA AGUDELO MONTOYA</t>
  </si>
  <si>
    <t>2025-11-18 17:13:22</t>
  </si>
  <si>
    <t>ESCARLIN MELISA BARBOSA</t>
  </si>
  <si>
    <t>2025-11-18 17:13:58</t>
  </si>
  <si>
    <t>GERMAN CASTELLANOS TORRES</t>
  </si>
  <si>
    <t>2025-11-18 17:14:57</t>
  </si>
  <si>
    <t>FREDY MANUEL MORENO CANTILLO</t>
  </si>
  <si>
    <t>2025-11-18 17:15:53</t>
  </si>
  <si>
    <t>JUAN ESTEBAN ORREGO PUERTA</t>
  </si>
  <si>
    <t>2025-11-18 17:15:57</t>
  </si>
  <si>
    <t>ELIZABETH VERGARA GONZALEZ</t>
  </si>
  <si>
    <t>2025-11-18 17:16:27</t>
  </si>
  <si>
    <t>SUPERTIENDAS AUTOSERVICIO LA DESPENSA SAS</t>
  </si>
  <si>
    <t>2025-11-18 17:21:21</t>
  </si>
  <si>
    <t>EDISSON ANDREY GUARIN ROMERO</t>
  </si>
  <si>
    <t>2025-11-18 17:22:51</t>
  </si>
  <si>
    <t>LUZ MARINA JIMENEZ JARAMILLO</t>
  </si>
  <si>
    <t>2025-11-18 17:24:43</t>
  </si>
  <si>
    <t>RAMON DAVID BALMACEA VILA</t>
  </si>
  <si>
    <t>2025-11-18 17:29:42</t>
  </si>
  <si>
    <t>LYDIA PATRICIA PEÑA GUZMAN</t>
  </si>
  <si>
    <t>2025-11-18 17:31:38</t>
  </si>
  <si>
    <t>MARITZA NAVARRO PEÑARANDA</t>
  </si>
  <si>
    <t>2025-11-18 17:34:10</t>
  </si>
  <si>
    <t>MINIMERCADO SENDERO VERDE-SOCIEDAD POR ACCIONES SIMPLIFICADA</t>
  </si>
  <si>
    <t>2025-11-18 17:36:35</t>
  </si>
  <si>
    <t>SAFETY TOOLS SAS</t>
  </si>
  <si>
    <t>2025-11-18 17:36:58</t>
  </si>
  <si>
    <t>YORMARY OLARTE TORRES</t>
  </si>
  <si>
    <t>2025-11-18 17:38:23</t>
  </si>
  <si>
    <t>MAURICIO ALEJANDRO RODRIGUEZ BURGOS </t>
  </si>
  <si>
    <t>2025-11-18 17:39:55</t>
  </si>
  <si>
    <t>ANGELICA MARIA MENDEZ CONTRERAS</t>
  </si>
  <si>
    <t>2025-11-18 17:42:45</t>
  </si>
  <si>
    <t>ROSELIA DE LAS MISERICORDIAS VELASQUEZ VELASQUEZ</t>
  </si>
  <si>
    <t>2025-11-18 17:43:21</t>
  </si>
  <si>
    <t>ILDA OLIVIA VASQUEZ LOTERO</t>
  </si>
  <si>
    <t>2025-11-18 17:44:33</t>
  </si>
  <si>
    <t>WALTER DAVID JIMENEZ</t>
  </si>
  <si>
    <t>2025-11-18 17:45:15</t>
  </si>
  <si>
    <t>MARWIN AGUDELO ACEVEDO</t>
  </si>
  <si>
    <t>2025-11-18 17:45:55</t>
  </si>
  <si>
    <t>JUAN CARLOS LOZANO LOPEZ</t>
  </si>
  <si>
    <t>2025-11-18 17:49:53</t>
  </si>
  <si>
    <t>JHONATAN ANDRES TOBON JIMENEZ</t>
  </si>
  <si>
    <t>2025-11-18 17:51:19</t>
  </si>
  <si>
    <t>LUZ MARINA DIAZ HUERTAS</t>
  </si>
  <si>
    <t>2025-11-18 17:52:28</t>
  </si>
  <si>
    <t>EDUARDO RUEDA QUIROGA</t>
  </si>
  <si>
    <t>2025-11-18 17:54:06</t>
  </si>
  <si>
    <t>HORAMILTA RODRIGUEZ DIAZ</t>
  </si>
  <si>
    <t>2025-11-18 17:54:51</t>
  </si>
  <si>
    <t>AUGUSTO JOSE HERNANDEZ BOTELLO</t>
  </si>
  <si>
    <t>2025-11-18 17:57:48</t>
  </si>
  <si>
    <t>LUIS ALEJANDRO VARGAS DIAZ</t>
  </si>
  <si>
    <t>2025-11-18 18:01:43</t>
  </si>
  <si>
    <t>JUAN JOSE MORALES MENDOZA </t>
  </si>
  <si>
    <t>2025-11-18 18:06:39</t>
  </si>
  <si>
    <t>ANA BERTA ESTRADA GUTIERREZ</t>
  </si>
  <si>
    <t>2025-11-18 18:09:23</t>
  </si>
  <si>
    <t>HERNAN MAURICIO REAL RODRIGUEZ</t>
  </si>
  <si>
    <t>2025-11-18 18:10:59</t>
  </si>
  <si>
    <t>JULIE ALMEIDA CARDOZO RODRIGUEZ</t>
  </si>
  <si>
    <t>2025-11-18 18:15:05</t>
  </si>
  <si>
    <t>MARIANA DE JESUS LOPEZ VASQUEZ</t>
  </si>
  <si>
    <t>2025-11-18 18:15:15</t>
  </si>
  <si>
    <t>JOSE ANTONIO TRIANA BUENO</t>
  </si>
  <si>
    <t>LIZETH FERNANDA OBANDO ARAUJO 705 VALLEDUPAR</t>
  </si>
  <si>
    <t>2025-11-18 18:16:02</t>
  </si>
  <si>
    <t>JOHN FREDY MESA GOMEZ</t>
  </si>
  <si>
    <t>2025-11-18 18:18:31</t>
  </si>
  <si>
    <t>ELSY ESTHER TOBIAS RODRIGUEZ</t>
  </si>
  <si>
    <t>2025-11-18 18:21:08</t>
  </si>
  <si>
    <t>JOSE ELIAS RAMIREZ HUERTAS</t>
  </si>
  <si>
    <t>2025-11-18 18:21:21</t>
  </si>
  <si>
    <t>MELISSA LUCIA BENJUMEA GUTIERREZ</t>
  </si>
  <si>
    <t>2025-11-18 18:21:44</t>
  </si>
  <si>
    <t>CAMILO CASTRO GODOY</t>
  </si>
  <si>
    <t>2025-11-18 18:23:54</t>
  </si>
  <si>
    <t>MIGUEL ANTONIO ANAYA GONZALEZ</t>
  </si>
  <si>
    <t>2025-11-18 18:24:15</t>
  </si>
  <si>
    <t>ANDRES ELIAS CARRILLO MANRIQUE</t>
  </si>
  <si>
    <t>2025-11-18 18:24:28</t>
  </si>
  <si>
    <t>JAIME LUIS BARBOSA MORA</t>
  </si>
  <si>
    <t>2025-11-18 18:25:19</t>
  </si>
  <si>
    <t>AMANDA DEL SOCORRO BERMUDEZ VILLADA</t>
  </si>
  <si>
    <t>2025-11-18 18:25:38</t>
  </si>
  <si>
    <t>BIBIANA MARIA SALAZAR MONTES</t>
  </si>
  <si>
    <t>2025-11-18 18:27:27</t>
  </si>
  <si>
    <t>LISBETH MEZA RIBOM</t>
  </si>
  <si>
    <t>2025-11-18 18:29:03</t>
  </si>
  <si>
    <t>ALONSO DUQUE JAIMES</t>
  </si>
  <si>
    <t>2025-11-18 18:30:12</t>
  </si>
  <si>
    <t>DAVID JAZID MEZA BUELVAS</t>
  </si>
  <si>
    <t>2025-11-18 18:34:25</t>
  </si>
  <si>
    <t>2025-11-18 18:35:21</t>
  </si>
  <si>
    <t>2025-11-18 18:36:45</t>
  </si>
  <si>
    <t>2025-11-18 18:39:57</t>
  </si>
  <si>
    <t>DIEGO ALEJANDRO MARIN GIL</t>
  </si>
  <si>
    <t>2025-11-18 18:41:46</t>
  </si>
  <si>
    <t>IVAN ESQUIAQUI JIMENEZ</t>
  </si>
  <si>
    <t>2025-11-18 18:42:27</t>
  </si>
  <si>
    <t>ALVARO CONTRERAS QUINTANA</t>
  </si>
  <si>
    <t>2025-11-18 18:43:38</t>
  </si>
  <si>
    <t>BRAULIO JOSE RESTREPO LOPEZ</t>
  </si>
  <si>
    <t>2025-11-18 18:45:23</t>
  </si>
  <si>
    <t>LUIS ENRIQUE JARAMILLO CERA</t>
  </si>
  <si>
    <t>2025-11-18 18:49:00</t>
  </si>
  <si>
    <t>EMILIO JEREZ BALAGUERA</t>
  </si>
  <si>
    <t>2025-11-18 18:49:51</t>
  </si>
  <si>
    <t>YEFERSON VERGARA BAEZ</t>
  </si>
  <si>
    <t>2025-11-18 18:50:48</t>
  </si>
  <si>
    <t>JAIME ARTURO LOPEZ VILLEGAS</t>
  </si>
  <si>
    <t>2025-11-18 18:52:13</t>
  </si>
  <si>
    <t>WILLIAM ALANDETE PEÑALOZA</t>
  </si>
  <si>
    <t>2025-11-18 18:52:47</t>
  </si>
  <si>
    <t>MARIA ANGELICA NARANJO GIRALDO</t>
  </si>
  <si>
    <t>2025-11-18 18:55:48</t>
  </si>
  <si>
    <t>2025-11-18 18:56:51</t>
  </si>
  <si>
    <t>LUIS ALFREDO CONTRERAS BANDA</t>
  </si>
  <si>
    <t>2025-11-18 18:58:18</t>
  </si>
  <si>
    <t>OVER DAVID GONZALEZ COVO</t>
  </si>
  <si>
    <t>2025-11-18 18:59:08</t>
  </si>
  <si>
    <t>YONH FREDY CONTRERAS BAUTISTA</t>
  </si>
  <si>
    <t>2025-11-18 18:59:28</t>
  </si>
  <si>
    <t>GILBERT BECERRA ROA</t>
  </si>
  <si>
    <t>2025-11-18 19:00:22</t>
  </si>
  <si>
    <t>ELKIN NORBEY FRANCO GUARIN</t>
  </si>
  <si>
    <t>2025-11-18 19:01:31</t>
  </si>
  <si>
    <t>JOHN DAIRO MARTINEZ VARGAS</t>
  </si>
  <si>
    <t>2025-11-18 19:01:51</t>
  </si>
  <si>
    <t>ANGELICA MARIA RIVERA SUAREZ</t>
  </si>
  <si>
    <t>2025-11-18 19:02:47</t>
  </si>
  <si>
    <t>LUZ STELLA LOZANO CLAVIJO</t>
  </si>
  <si>
    <t>2025-11-18 19:03:35</t>
  </si>
  <si>
    <t>LUIS HORACIO GALLO CEBALLOS</t>
  </si>
  <si>
    <t>2025-11-18 19:05:27</t>
  </si>
  <si>
    <t>OLGA ESPERANZA REYES</t>
  </si>
  <si>
    <t>2025-11-18 19:07:50</t>
  </si>
  <si>
    <t>GENNINE ALEXANDRA CARCAMO CASTAÑEDA</t>
  </si>
  <si>
    <t>2025-11-18 19:08:57</t>
  </si>
  <si>
    <t>RICARDO REYES MORALES</t>
  </si>
  <si>
    <t>2025-11-18 19:12:26</t>
  </si>
  <si>
    <t>WILMAR ROPERO AREVALO</t>
  </si>
  <si>
    <t>2025-11-18 19:13:22</t>
  </si>
  <si>
    <t>LORENA UPEGUI VERA</t>
  </si>
  <si>
    <t>2025-11-18 19:13:30</t>
  </si>
  <si>
    <t>RAUL FERNANDO ESCOBAR BONILLA</t>
  </si>
  <si>
    <t>2025-11-18 19:14:04</t>
  </si>
  <si>
    <t>ORLANDO DE JESUS SUAREZ HENAO</t>
  </si>
  <si>
    <t>2025-11-18 19:15:01</t>
  </si>
  <si>
    <t>DIEGO FERNANDO GUEVARA MARIN</t>
  </si>
  <si>
    <t>2025-11-18 19:15:31</t>
  </si>
  <si>
    <t>JOSE LUIS PEREZ MURGAS</t>
  </si>
  <si>
    <t>2025-11-18 19:16:14</t>
  </si>
  <si>
    <t>MARIA SILDANA FLOREZ BALAGUERA</t>
  </si>
  <si>
    <t>2025-11-18 19:19:36</t>
  </si>
  <si>
    <t>DISTRIRIEGOS DEL ORIENTE S.A.S.</t>
  </si>
  <si>
    <t>2025-11-18 19:21:45</t>
  </si>
  <si>
    <t>LUIS CARLOS CORREA CARVAJAL</t>
  </si>
  <si>
    <t>2025-11-18 19:21:53</t>
  </si>
  <si>
    <t>JUAN CARLOS OSORIO VALENCIA</t>
  </si>
  <si>
    <t>2025-11-18 19:22:46</t>
  </si>
  <si>
    <t>JOSE ANGEL GIRALDO JIMENEZ</t>
  </si>
  <si>
    <t>2025-11-18 19:23:05</t>
  </si>
  <si>
    <t>VIRGILIO DE JESUS RIOS PARRA</t>
  </si>
  <si>
    <t>2025-11-18 19:24:33</t>
  </si>
  <si>
    <t>JOSE EDUAR JIMENEZ VILLAMIL</t>
  </si>
  <si>
    <t>2025-11-18 19:24:42</t>
  </si>
  <si>
    <t>ARLES HUMBERTO CASTAÑO CEBALLOS</t>
  </si>
  <si>
    <t>2025-11-18 19:26:20</t>
  </si>
  <si>
    <t>LUIS CARLOS ZULUAGA</t>
  </si>
  <si>
    <t>2025-11-18 19:26:33</t>
  </si>
  <si>
    <t>VICTOR NAZAR MARTINEZ FLOREZ</t>
  </si>
  <si>
    <t>2025-11-18 19:29:52</t>
  </si>
  <si>
    <t>JOSE JAVIER VILLEGAS CASARRUBIA</t>
  </si>
  <si>
    <t>2025-11-18 19:37:06</t>
  </si>
  <si>
    <t>OLGA CECILIA VARGAS MARIN</t>
  </si>
  <si>
    <t>2025-11-18 19:37:34</t>
  </si>
  <si>
    <t>RAUL DIAZ</t>
  </si>
  <si>
    <t>2025-11-18 19:40:45</t>
  </si>
  <si>
    <t>SONIA YASMIN DUQUE PEÑA</t>
  </si>
  <si>
    <t>2025-11-18 19:41:03</t>
  </si>
  <si>
    <t>VARIEDADES LOS ARIAS</t>
  </si>
  <si>
    <t>2025-11-18 19:44:18</t>
  </si>
  <si>
    <t>EUCLIDES JAIMES AGUILLON</t>
  </si>
  <si>
    <t>2025-11-18 19:45:31</t>
  </si>
  <si>
    <t>GIOVANNI ADOLFO PATIÑO CAÑON</t>
  </si>
  <si>
    <t>2025-11-18 19:50:46</t>
  </si>
  <si>
    <t>YEIMMI ANDREA GUTIERREZ BORRERO</t>
  </si>
  <si>
    <t>2025-11-18 19:51:08</t>
  </si>
  <si>
    <t>ELSA PATRICIA AGUIRRE ZAPATA</t>
  </si>
  <si>
    <t>2025-11-18 19:51:13</t>
  </si>
  <si>
    <t>YULIER ANDREA ZARATE ALVAREZ</t>
  </si>
  <si>
    <t>2025-11-18 19:52:18</t>
  </si>
  <si>
    <t>JUAN CAMILO GARCIA GIL</t>
  </si>
  <si>
    <t>2025-11-18 19:52:19</t>
  </si>
  <si>
    <t>JOSE VICENTE GIRALDO ARCE</t>
  </si>
  <si>
    <t>2025-11-18 19:53:30</t>
  </si>
  <si>
    <t>IVAN HERNADEZ JIMENEZ</t>
  </si>
  <si>
    <t>2025-11-18 19:55:09</t>
  </si>
  <si>
    <t>DANIEL ENRIQUE DONADO TOVAR</t>
  </si>
  <si>
    <t>2025-11-18 19:56:16</t>
  </si>
  <si>
    <t>JOHN FREDY RODRIGUEZ BONILLA</t>
  </si>
  <si>
    <t>2025-11-18 19:56:33</t>
  </si>
  <si>
    <t>DAYANNA JARAMILLO HENAO</t>
  </si>
  <si>
    <t>2025-11-18 19:58:36</t>
  </si>
  <si>
    <t>HIMELDA MORENO</t>
  </si>
  <si>
    <t>2025-11-18 19:59:24</t>
  </si>
  <si>
    <t>JAIMIBER RAIGOZA TORO</t>
  </si>
  <si>
    <t>2025-11-18 20:01:00</t>
  </si>
  <si>
    <t>DIEGO ALEJANDRO CALA FANDIÑO</t>
  </si>
  <si>
    <t>2025-11-18 20:02:26</t>
  </si>
  <si>
    <t>LEIDY YOHANNA CORTES CRUZ</t>
  </si>
  <si>
    <t>2025-11-18 20:02:55</t>
  </si>
  <si>
    <t>2025-11-18 20:03:06</t>
  </si>
  <si>
    <t>MONICA ANDREA DIAZ VARGAS</t>
  </si>
  <si>
    <t>2025-11-18 20:08:54</t>
  </si>
  <si>
    <t>ANA OMAIRA BERMUDEZ RATIVA</t>
  </si>
  <si>
    <t>2025-11-18 20:11:16</t>
  </si>
  <si>
    <t>DEIVIS ANTONIO BOLANO SANCHEZ</t>
  </si>
  <si>
    <t>2025-11-18 20:11:55</t>
  </si>
  <si>
    <t>CECILIA CRUZ PARADA</t>
  </si>
  <si>
    <t>2025-11-18 20:12:26</t>
  </si>
  <si>
    <t>LUISA MARIA PEREZ RAMOS</t>
  </si>
  <si>
    <t>2025-11-18 20:14:44</t>
  </si>
  <si>
    <t>GUILLERMO GARZON GARZON</t>
  </si>
  <si>
    <t>2025-11-18 20:16:42</t>
  </si>
  <si>
    <t>MARTHA DEICY DELGADO HUERTAS</t>
  </si>
  <si>
    <t>2025-11-18 20:18:05</t>
  </si>
  <si>
    <t>JHON JAIRO LAGUADO GELVES</t>
  </si>
  <si>
    <t>2025-11-18 20:18:55</t>
  </si>
  <si>
    <t>DIANA PATRICIA MELO CRUZ</t>
  </si>
  <si>
    <t>2025-11-18 20:19:24</t>
  </si>
  <si>
    <t>NIDIA ROCIO GUERRERO GOMEZ</t>
  </si>
  <si>
    <t>2025-11-18 20:20:16</t>
  </si>
  <si>
    <t>ANDERSON DUQUE CASTAÑO</t>
  </si>
  <si>
    <t>2025-11-18 20:21:06</t>
  </si>
  <si>
    <t>PAULA ANDREA ZAPATA PUERTA</t>
  </si>
  <si>
    <t>2025-11-18 20:21:18</t>
  </si>
  <si>
    <t>DIANA CAROLINA MELO GONZALEZ</t>
  </si>
  <si>
    <t>2025-11-18 20:21:30</t>
  </si>
  <si>
    <t>JULIAN OLAYA JARAMILLO</t>
  </si>
  <si>
    <t>2025-11-18 20:22:01</t>
  </si>
  <si>
    <t>FANNY ESPERANZA GUERRERO MONCADA</t>
  </si>
  <si>
    <t>2025-11-18 20:22:16</t>
  </si>
  <si>
    <t>VALENTINA SERNA DUQUE</t>
  </si>
  <si>
    <t>2025-11-18 20:23:31</t>
  </si>
  <si>
    <t>ELIANA PATRICIA MUÑOZ ARIAS</t>
  </si>
  <si>
    <t>2025-11-18 20:23:50</t>
  </si>
  <si>
    <t>2025-11-18 20:25:05</t>
  </si>
  <si>
    <t>2025-11-18 20:26:04</t>
  </si>
  <si>
    <t>EUNICE MARGARITA CORREA ROZO</t>
  </si>
  <si>
    <t>2025-11-18 20:26:20</t>
  </si>
  <si>
    <t>JOHN MARTINEZ RINCON</t>
  </si>
  <si>
    <t>2025-11-18 20:26:57</t>
  </si>
  <si>
    <t>ELIZABETH BECERRA BAUTISTA</t>
  </si>
  <si>
    <t>2025-11-18 20:26:58</t>
  </si>
  <si>
    <t>ANGIE KATHERINE MERCHAN MOLINA</t>
  </si>
  <si>
    <t>2025-11-18 20:28:06</t>
  </si>
  <si>
    <t>DEYANIRA ROLDAN OSORIO</t>
  </si>
  <si>
    <t>2025-11-18 20:28:11</t>
  </si>
  <si>
    <t>2025-11-18 20:29:33</t>
  </si>
  <si>
    <t>DENY HIGUERA GARCIA</t>
  </si>
  <si>
    <t>2025-11-18 20:30:13</t>
  </si>
  <si>
    <t>GLADYS RUIZ MENDEZ</t>
  </si>
  <si>
    <t>2025-11-18 20:30:17</t>
  </si>
  <si>
    <t>ELKIN MAURICIO CANO MORALES</t>
  </si>
  <si>
    <t>2025-11-18 20:30:26</t>
  </si>
  <si>
    <t>LUISA FERNANDA OSPINA PEREZ</t>
  </si>
  <si>
    <t>2025-11-18 20:31:48</t>
  </si>
  <si>
    <t>ICELA HERNANDEZ HERNANDEZ</t>
  </si>
  <si>
    <t>2025-11-18 20:32:38</t>
  </si>
  <si>
    <t>CLAUDET FERNANDA LOPEZ GARCIA</t>
  </si>
  <si>
    <t>2025-11-18 20:32:44</t>
  </si>
  <si>
    <t>CESAR CAMILO CASILIMAS ACOSTA</t>
  </si>
  <si>
    <t>2025-11-18 20:32:48</t>
  </si>
  <si>
    <t>2025-11-18 20:33:48</t>
  </si>
  <si>
    <t>YAQUELINE MARTINEZ RODRIGUEZ</t>
  </si>
  <si>
    <t>2025-11-18 20:34:34</t>
  </si>
  <si>
    <t>LILIANA ANDREA TOCA SANCHEZ</t>
  </si>
  <si>
    <t>2025-11-18 20:35:17</t>
  </si>
  <si>
    <t>MARTHA BENILDA GIRALDO QUINTERO</t>
  </si>
  <si>
    <t>2025-11-18 20:35:52</t>
  </si>
  <si>
    <t>FRANCELINA TIRADO HERNANDEZ</t>
  </si>
  <si>
    <t>2025-11-18 20:40:49</t>
  </si>
  <si>
    <t>EMILIO PUNGO</t>
  </si>
  <si>
    <t>2025-11-18 20:41:11</t>
  </si>
  <si>
    <t>SONIA MARIA ECHEVERRI PEREZ</t>
  </si>
  <si>
    <t>2025-11-18 20:46:28</t>
  </si>
  <si>
    <t>LEIDY YURANY ALVAREZ LOPEZ</t>
  </si>
  <si>
    <t>2025-11-18 20:51:07</t>
  </si>
  <si>
    <t>LUZ DARY TEJADA RAMIREZ</t>
  </si>
  <si>
    <t>2025-11-18 20:55:04</t>
  </si>
  <si>
    <t>BARBARA AREVALO CARVAJALINO</t>
  </si>
  <si>
    <t>2025-11-18 20:57:55</t>
  </si>
  <si>
    <t>JORGE MENDOZA GONZALEZ</t>
  </si>
  <si>
    <t>2025-11-18 21:01:35</t>
  </si>
  <si>
    <t>VIRTUDES QUEJADA CHAVERRA</t>
  </si>
  <si>
    <t>2025-11-18 21:11:08</t>
  </si>
  <si>
    <t>CAMILO TORRES CAMARGO</t>
  </si>
  <si>
    <t>2025-11-18 21:15:30</t>
  </si>
  <si>
    <t>EDGAR RICARDO OSORIO REINA</t>
  </si>
  <si>
    <t>2025-11-18 21:25:00</t>
  </si>
  <si>
    <t>JORGE ALIRIO GARCIA MARIN</t>
  </si>
  <si>
    <t>2025-11-18 21:35:26</t>
  </si>
  <si>
    <t>LUISA MARIA RIAÑO TAPIAS</t>
  </si>
  <si>
    <t>2025-11-18 21:35:34</t>
  </si>
  <si>
    <t>SERGIO DAVID MONSALVE SILVA</t>
  </si>
  <si>
    <t>2025-11-18 21:36:16</t>
  </si>
  <si>
    <t>LUISA MARIA HERNANDEZ VACA</t>
  </si>
  <si>
    <t>2025-11-18 21:42:34</t>
  </si>
  <si>
    <t>YARLENY LOPEZ</t>
  </si>
  <si>
    <t>2025-11-18 21:57:11</t>
  </si>
  <si>
    <t>2025-11-18 22:02:32</t>
  </si>
  <si>
    <t>2025-11-18 22:08:35</t>
  </si>
  <si>
    <t>BRIAN ALEJANDRO ARCILA MARIN</t>
  </si>
  <si>
    <t>2025-11-18 22:18:14</t>
  </si>
  <si>
    <t>SILVERIA RIVERA ROJAS</t>
  </si>
  <si>
    <t>2025-11-18 22:42:27</t>
  </si>
  <si>
    <t>FERRETERIA FERRO H&amp;H SAS</t>
  </si>
  <si>
    <t>2025-11-18 22:56:20</t>
  </si>
  <si>
    <t>JOHN ARISTIDES PUERTA AGUDELO</t>
  </si>
  <si>
    <t>2025-11-18 23:17:51</t>
  </si>
  <si>
    <t>DIEGO ALBERTO MONTOYA ORTIZ</t>
  </si>
  <si>
    <t>2025-11-18 23:44:26</t>
  </si>
  <si>
    <t>YOLIMA GALEANO ATEHORTUA</t>
  </si>
  <si>
    <t>2025-11-18 23:51:04</t>
  </si>
  <si>
    <t>JUAN FERNANDO DAVID MARIN</t>
  </si>
  <si>
    <t>2025-11-18 23:57:06</t>
  </si>
  <si>
    <t>MARY LUZ ALVAREZ SANCHEZ</t>
  </si>
  <si>
    <t>2025-11-19 12:20:06</t>
  </si>
  <si>
    <t>YURALIS DEL CARMEN PERTUZ  FLOREZ</t>
  </si>
  <si>
    <t>2025-11-19 12:44:34</t>
  </si>
  <si>
    <t>MARLENE CONTRERAS CONTRERAS</t>
  </si>
  <si>
    <t>2025-11-19 12:48:05</t>
  </si>
  <si>
    <t>PAULA ANDREA CARABALLO MESTRA</t>
  </si>
  <si>
    <t>2025-11-19 12:48:36</t>
  </si>
  <si>
    <t>EMIRO ALFONSO OSORIO OVIEDO</t>
  </si>
  <si>
    <t>2025-11-19 12:59:11</t>
  </si>
  <si>
    <t>ADRIAN EUGENIO RAMIREZ VALBUENA</t>
  </si>
  <si>
    <t>2025-11-19 13:01:52</t>
  </si>
  <si>
    <t>DEISY KATERINE ORDUZ</t>
  </si>
  <si>
    <t>2025-11-19 13:04:18</t>
  </si>
  <si>
    <t>JORGE DAVID MARTINEZ AVILA</t>
  </si>
  <si>
    <t>2025-11-19 13:10:34</t>
  </si>
  <si>
    <t>OLGA CARREÑO JIMENEZ</t>
  </si>
  <si>
    <t>2025-11-19 13:28:09</t>
  </si>
  <si>
    <t>WILMER FABIAN LAGUADO MEJIA</t>
  </si>
  <si>
    <t>2025-11-19 13:28:13</t>
  </si>
  <si>
    <t>JULIO CESAR TOBON MONTOYA</t>
  </si>
  <si>
    <t>2025-11-19 13:34:58</t>
  </si>
  <si>
    <t>JAVIER PALACIO BENITEZ</t>
  </si>
  <si>
    <t>2025-11-19 13:39:31</t>
  </si>
  <si>
    <t>ORLANDO JIMENEZ RONDON</t>
  </si>
  <si>
    <t>2025-11-19 13:42:42</t>
  </si>
  <si>
    <t>MARLENY GARCIA</t>
  </si>
  <si>
    <t>2025-11-19 13:59:33</t>
  </si>
  <si>
    <t>HUNTER MARKET</t>
  </si>
  <si>
    <t>2025-11-19 14:02:19</t>
  </si>
  <si>
    <t>EDGAR HUMBERTO HENRIQUEZ RINCON</t>
  </si>
  <si>
    <t>2025-11-19 14:02:49</t>
  </si>
  <si>
    <t>CARMELO OCTAVIO CEBALLOS JIMENEZ</t>
  </si>
  <si>
    <t>2025-11-19 14:03:29</t>
  </si>
  <si>
    <t>TERESA LISSETH RODRIGUEZ RODRIGUEZ</t>
  </si>
  <si>
    <t>2025-11-19 14:10:39</t>
  </si>
  <si>
    <t>YULY PAULIN LEAL BEDOYA</t>
  </si>
  <si>
    <t>2025-11-19 14:13:29</t>
  </si>
  <si>
    <t>ARLEY HURTADO BONILLA</t>
  </si>
  <si>
    <t>2025-11-19 14:14:23</t>
  </si>
  <si>
    <t>SARA SOFIA MONTES GIRALDO</t>
  </si>
  <si>
    <t>2025-11-19 14:19:55</t>
  </si>
  <si>
    <t>DINA RUTH TORRES JIMENEZ</t>
  </si>
  <si>
    <t>2025-11-19 14:19:57</t>
  </si>
  <si>
    <t>LUIS CERVANTES</t>
  </si>
  <si>
    <t>2025-11-19 14:21:38</t>
  </si>
  <si>
    <t>DORA PATRICIA VELEZ DIAZ</t>
  </si>
  <si>
    <t>2025-11-19 14:21:45</t>
  </si>
  <si>
    <t>FABIAN ANDRES MERCADO YAÑEZ</t>
  </si>
  <si>
    <t>2025-11-19 14:24:12</t>
  </si>
  <si>
    <t>LADY XIMENA JUEZ SACRISTAN</t>
  </si>
  <si>
    <t>2025-11-19 14:27:02</t>
  </si>
  <si>
    <t>JUAN LUIS URREGO AGUIRRE</t>
  </si>
  <si>
    <t>2025-11-19 14:27:55</t>
  </si>
  <si>
    <t>IDERNAIL CONTRERAS</t>
  </si>
  <si>
    <t>2025-11-19 14:29:17</t>
  </si>
  <si>
    <t>CATHERINE GOMEZ SANCHEZ</t>
  </si>
  <si>
    <t>2025-11-19 14:31:35</t>
  </si>
  <si>
    <t>JAQUELINE RAMIREZ GOMEZ</t>
  </si>
  <si>
    <t>2025-11-19 14:32:23</t>
  </si>
  <si>
    <t>ANA ROCIO BENITEZ BENAVIDES</t>
  </si>
  <si>
    <t>2025-11-19 14:33:37</t>
  </si>
  <si>
    <t>JULIANA MARIA SALAZAR CORREA</t>
  </si>
  <si>
    <t>2025-11-19 14:33:48</t>
  </si>
  <si>
    <t>CARLOS ALBERTO SEANZ DELAZERDA</t>
  </si>
  <si>
    <t>2025-11-19 14:37:01</t>
  </si>
  <si>
    <t>MAXIMILIANO PUERTO PEDRAZA</t>
  </si>
  <si>
    <t>2025-11-19 14:38:50</t>
  </si>
  <si>
    <t>LUIS CARLOS TORDECILLA PACHECO</t>
  </si>
  <si>
    <t>2025-11-19 14:40:34</t>
  </si>
  <si>
    <t>REGINALDO BERRIO MANCO</t>
  </si>
  <si>
    <t>2025-11-19 14:41:29</t>
  </si>
  <si>
    <t>WILMA ACUÑA SANCHEZ</t>
  </si>
  <si>
    <t>2025-11-19 14:43:31</t>
  </si>
  <si>
    <t>JESUS MARIA FLOREZ RANGEL</t>
  </si>
  <si>
    <t>2025-11-19 14:43:51</t>
  </si>
  <si>
    <t>CARLOS MARIO CORREA PINEDA</t>
  </si>
  <si>
    <t>2025-11-19 14:44:11</t>
  </si>
  <si>
    <t>EDWIN ORLANDO MAZO PINEDA</t>
  </si>
  <si>
    <t>2025-11-19 14:48:27</t>
  </si>
  <si>
    <t>JUAN ALBERTO JARAMILLO DURAN ALBERTO JARAMILLO DURAN</t>
  </si>
  <si>
    <t>2025-11-19 14:48:56</t>
  </si>
  <si>
    <t>FREDY ALBERTO PINILLA MUNOZ</t>
  </si>
  <si>
    <t>2025-11-19 14:49:14</t>
  </si>
  <si>
    <t>CARMEN YULIETH CONTRERAS HERRERA</t>
  </si>
  <si>
    <t>2025-11-19 14:50:25</t>
  </si>
  <si>
    <t>GUILLERMO RODRIGUEZ</t>
  </si>
  <si>
    <t>2025-11-19 14:50:55</t>
  </si>
  <si>
    <t>EILEEN BEATRIZ HERNANDEZ BANDERA</t>
  </si>
  <si>
    <t>2025-11-19 14:57:13</t>
  </si>
  <si>
    <t>RIGOBERTO SANCHEZ MONTENEGRO</t>
  </si>
  <si>
    <t>2025-11-19 14:57:49</t>
  </si>
  <si>
    <t>JAIRO ALBERTO ROJAS CASTRO</t>
  </si>
  <si>
    <t>2025-11-19 14:58:39</t>
  </si>
  <si>
    <t>MARYORY BARRIOS BARRIOS</t>
  </si>
  <si>
    <t>2025-11-19 14:58:49</t>
  </si>
  <si>
    <t>ANGUELO ROZO CASTAÑEDA</t>
  </si>
  <si>
    <t>2025-11-19 15:03:32</t>
  </si>
  <si>
    <t>CARLOS FERNANDO CELIS RIVERA</t>
  </si>
  <si>
    <t>2025-11-19 15:03:34</t>
  </si>
  <si>
    <t>JOSE ANTONIO RODRIGUEZ CASTELLANOS</t>
  </si>
  <si>
    <t>2025-11-19 15:05:35</t>
  </si>
  <si>
    <t>EFRAIN JOSE BARROS GOMEZ</t>
  </si>
  <si>
    <t>2025-11-19 15:06:18</t>
  </si>
  <si>
    <t>BEATRIZ ELENA TABORDA RODRIGUEZ</t>
  </si>
  <si>
    <t>2025-11-19 15:07:03</t>
  </si>
  <si>
    <t>JAIME ORLANDO MORENO CACERES</t>
  </si>
  <si>
    <t>2025-11-19 15:07:46</t>
  </si>
  <si>
    <t>NINFA MAYO MENA</t>
  </si>
  <si>
    <t>2025-11-19 15:15:18</t>
  </si>
  <si>
    <t>LUZ MARINA QUINTERO MARIN</t>
  </si>
  <si>
    <t>2025-11-19 15:15:40</t>
  </si>
  <si>
    <t>ANA BRIGIDA BELLICIA EREGUA</t>
  </si>
  <si>
    <t>2025-11-19 15:15:58</t>
  </si>
  <si>
    <t>ANA AMELIA GERDTS DAGER</t>
  </si>
  <si>
    <t>2025-11-19 15:17:16</t>
  </si>
  <si>
    <t>2025-11-19 15:18:35</t>
  </si>
  <si>
    <t>LUISA HORTUA</t>
  </si>
  <si>
    <t>2025-11-19 15:19:16</t>
  </si>
  <si>
    <t>2025-11-19 15:19:33</t>
  </si>
  <si>
    <t>JOSE RICARDO BELTRAN GARZON</t>
  </si>
  <si>
    <t>2025-11-19 15:20:19</t>
  </si>
  <si>
    <t>ALEJANDRINA PEÑA</t>
  </si>
  <si>
    <t>2025-11-19 15:20:57</t>
  </si>
  <si>
    <t>CAROLINA SUAREZ DIAX</t>
  </si>
  <si>
    <t>2025-11-19 15:21:08</t>
  </si>
  <si>
    <t>AURA EDELMIRA BORDA BARAHONA</t>
  </si>
  <si>
    <t>2025-11-19 15:21:54</t>
  </si>
  <si>
    <t>MONICA MARIA PANIAGUA TORRES</t>
  </si>
  <si>
    <t>2025-11-19 15:22:46</t>
  </si>
  <si>
    <t>JOHN FREDY SANTA</t>
  </si>
  <si>
    <t>2025-11-19 15:23:05</t>
  </si>
  <si>
    <t>JOSE DAVID SANCHEZ MORALES</t>
  </si>
  <si>
    <t>2025-11-19 15:23:12</t>
  </si>
  <si>
    <t>DIVA MIREYA SARMIENTO APARICIO</t>
  </si>
  <si>
    <t>2025-11-19 15:23:20</t>
  </si>
  <si>
    <t>JAIRO RODRIGUEZ GRAJALES</t>
  </si>
  <si>
    <t>2025-11-19 15:24:32</t>
  </si>
  <si>
    <t>MARIA CECILIA CEBALLOS ARBELAEZ</t>
  </si>
  <si>
    <t>2025-11-19 15:27:12</t>
  </si>
  <si>
    <t>FRANKLIN ORLANDO USECHE CARDENAS</t>
  </si>
  <si>
    <t>2025-11-19 15:27:31</t>
  </si>
  <si>
    <t>WILLIAM EDUARDO MORENO RODRIGUEZ</t>
  </si>
  <si>
    <t>2025-11-19 15:29:00</t>
  </si>
  <si>
    <t>ANA ROSA RUIZ DE CASTAÑO</t>
  </si>
  <si>
    <t>2025-11-19 15:29:08</t>
  </si>
  <si>
    <t>DEIVID RENE OSORIO MONROY</t>
  </si>
  <si>
    <t>2025-11-19 15:29:36</t>
  </si>
  <si>
    <t>LAURA FERNANDA SUAREZ CACERES</t>
  </si>
  <si>
    <t>2025-11-19 15:30:37</t>
  </si>
  <si>
    <t>GERMAN AUGUSTO ABREO SANDOVAL</t>
  </si>
  <si>
    <t>2025-11-19 15:31:34</t>
  </si>
  <si>
    <t>JHONATAN DELGADO MURGUEITIO</t>
  </si>
  <si>
    <t>2025-11-19 15:32:34</t>
  </si>
  <si>
    <t>GLADIS BERNAL DUARTE</t>
  </si>
  <si>
    <t>2025-11-19 15:34:17</t>
  </si>
  <si>
    <t>JOSE REINOLFO SALAZAR</t>
  </si>
  <si>
    <t>2025-11-19 15:34:33</t>
  </si>
  <si>
    <t>JONATHAN ANTONIO GUALTEROS PEÑA</t>
  </si>
  <si>
    <t>2025-11-19 15:36:00</t>
  </si>
  <si>
    <t>NUBIA PATRICIA MORENO VELASQUEZ</t>
  </si>
  <si>
    <t>2025-11-19 15:36:11</t>
  </si>
  <si>
    <t>IVONY LORENA RESTREPO JULIO</t>
  </si>
  <si>
    <t>2025-11-19 15:37:05</t>
  </si>
  <si>
    <t>DIANA AIDA VILLADIEGO PACHECO</t>
  </si>
  <si>
    <t>2025-11-19 15:38:28</t>
  </si>
  <si>
    <t>CARLOS DARIO SOLANO PAEZ</t>
  </si>
  <si>
    <t>2025-11-19 15:40:30</t>
  </si>
  <si>
    <t>ZORAYDA MACHADO FRANCO</t>
  </si>
  <si>
    <t>2025-11-19 15:42:53</t>
  </si>
  <si>
    <t>ALDEMAR  BUSTOS SANGUINO</t>
  </si>
  <si>
    <t>2025-11-19 15:43:32</t>
  </si>
  <si>
    <t>NELSON GABRIEL ARIAS MEJIA</t>
  </si>
  <si>
    <t>2025-11-19 15:44:47</t>
  </si>
  <si>
    <t>ANA MARIA RUGELES TOVAR</t>
  </si>
  <si>
    <t>2025-11-19 15:45:21</t>
  </si>
  <si>
    <t>DIANA CAROLINA MORENO MURILLO</t>
  </si>
  <si>
    <t>2025-11-19 15:46:29</t>
  </si>
  <si>
    <t>CINDY JOHANA MOLANO PARRA</t>
  </si>
  <si>
    <t>2025-11-19 15:47:41</t>
  </si>
  <si>
    <t>JHOSEP GREGORY ALFONSO BECERRA</t>
  </si>
  <si>
    <t>2025-11-19 15:49:01</t>
  </si>
  <si>
    <t>ANA CIELO RAMOS PIRAQUIVE</t>
  </si>
  <si>
    <t>2025-11-19 15:52:51</t>
  </si>
  <si>
    <t>ORLANDO SUAZA GALLEGO</t>
  </si>
  <si>
    <t>2025-11-19 15:53:44</t>
  </si>
  <si>
    <t>2025-11-19 15:59:22</t>
  </si>
  <si>
    <t>MERCEDES AREVALO MARTINEZ</t>
  </si>
  <si>
    <t>2025-11-19 15:59:34</t>
  </si>
  <si>
    <t>OSCAR ACEVEDO</t>
  </si>
  <si>
    <t>2025-11-19 16:02:15</t>
  </si>
  <si>
    <t>MILDRED LEMUS VARGAS</t>
  </si>
  <si>
    <t>2025-11-19 16:02:19</t>
  </si>
  <si>
    <t>FERNANDO PUENTES PEÑARETE</t>
  </si>
  <si>
    <t>2025-11-19 16:02:57</t>
  </si>
  <si>
    <t>JOSE SALVADOR INFANTE COCA</t>
  </si>
  <si>
    <t>2025-11-19 16:04:49</t>
  </si>
  <si>
    <t>SERGIO ALONSO ORTIZ VELASQUEZ</t>
  </si>
  <si>
    <t>2025-11-19 16:05:00</t>
  </si>
  <si>
    <t>NORVI NATALIA PARRA</t>
  </si>
  <si>
    <t>2025-11-19 16:06:09</t>
  </si>
  <si>
    <t>JENER HERNAN TORO MEJIA</t>
  </si>
  <si>
    <t>2025-11-19 16:06:14</t>
  </si>
  <si>
    <t>ESTHER SAARON MORENO GUZMAN</t>
  </si>
  <si>
    <t>2025-11-19 16:09:36</t>
  </si>
  <si>
    <t>MARELY HENAO CUERVO</t>
  </si>
  <si>
    <t>2025-11-19 16:09:45</t>
  </si>
  <si>
    <t>YESICA TATIANA GIRALDO ZULUAGA</t>
  </si>
  <si>
    <t>2025-11-19 16:09:49</t>
  </si>
  <si>
    <t>2025-11-19 16:13:44</t>
  </si>
  <si>
    <t>DIANA CUELLAR</t>
  </si>
  <si>
    <t>2025-11-19 16:13:59</t>
  </si>
  <si>
    <t>JOSE ROBINSON HURTADO PARDO</t>
  </si>
  <si>
    <t>2025-11-19 16:14:48</t>
  </si>
  <si>
    <t>2025-11-19 16:16:17</t>
  </si>
  <si>
    <t>YAMID AMARU CALDERON QUINTERO</t>
  </si>
  <si>
    <t>2025-11-19 16:17:03</t>
  </si>
  <si>
    <t>EVEDMELEC LATORRE ROMERO</t>
  </si>
  <si>
    <t>2025-11-19 16:18:11</t>
  </si>
  <si>
    <t>RUBEN DARIO BOTERO ZULUAGA</t>
  </si>
  <si>
    <t>2025-11-19 16:19:31</t>
  </si>
  <si>
    <t>2025-11-19 16:24:14</t>
  </si>
  <si>
    <t>LUIS ARMANDO GUASCA MORALES</t>
  </si>
  <si>
    <t>2025-11-19 16:24:21</t>
  </si>
  <si>
    <t>BERTHA CECILIA REYES VARGAS</t>
  </si>
  <si>
    <t>2025-11-19 16:24:36</t>
  </si>
  <si>
    <t>LIDA YANETH CARVAJAL FERNANDEZ</t>
  </si>
  <si>
    <t>2025-11-19 16:26:16</t>
  </si>
  <si>
    <t>ANGELICA MARIA HENAO MARTINEZ</t>
  </si>
  <si>
    <t>2025-11-19 16:28:03</t>
  </si>
  <si>
    <t>CARMEN ROSA MALAMBO OSORIO</t>
  </si>
  <si>
    <t>2025-11-19 16:32:52</t>
  </si>
  <si>
    <t>LUIS CARLOS  MARIN CARDONA</t>
  </si>
  <si>
    <t>2025-11-19 16:33:12</t>
  </si>
  <si>
    <t>HERNAN ANTONIO MENDOZA MANCHEGO</t>
  </si>
  <si>
    <t>2025-11-19 16:33:58</t>
  </si>
  <si>
    <t>JONATHAN MORA MARTINEZ</t>
  </si>
  <si>
    <t>2025-11-19 16:36:27</t>
  </si>
  <si>
    <t>MAURICIO RAMIREZ</t>
  </si>
  <si>
    <t>2025-11-19 16:36:34</t>
  </si>
  <si>
    <t>MARTHA NURY BASABE MARTINEZ</t>
  </si>
  <si>
    <t>2025-11-19 16:39:07</t>
  </si>
  <si>
    <t>HENRY ADOLFO HINCAPIE AGUDELO</t>
  </si>
  <si>
    <t>2025-11-19 16:40:25</t>
  </si>
  <si>
    <t>JOHN ALEXANDER VELASQUEZ DIAZ</t>
  </si>
  <si>
    <t>2025-11-19 16:42:54</t>
  </si>
  <si>
    <t>YESIRED CANO ARENAS</t>
  </si>
  <si>
    <t>2025-11-19 16:43:59</t>
  </si>
  <si>
    <t>GLORIA LILIANA BEDOYA GRANADA</t>
  </si>
  <si>
    <t>2025-11-19 16:47:08</t>
  </si>
  <si>
    <t>NESTOR ALONSO ANGARITA OVALLOS</t>
  </si>
  <si>
    <t>2025-11-19 16:48:11</t>
  </si>
  <si>
    <t>YEISON MOISES BOHORQUEZ GOMEZ</t>
  </si>
  <si>
    <t>2025-11-19 16:48:30</t>
  </si>
  <si>
    <t>JHON FREDY AREVALO QUEVEDO</t>
  </si>
  <si>
    <t>2025-11-19 16:55:13</t>
  </si>
  <si>
    <t>ERNEY ARISTIZABAL</t>
  </si>
  <si>
    <t>2025-11-19 16:57:20</t>
  </si>
  <si>
    <t>PARMENIO ORTIZ PIÑA</t>
  </si>
  <si>
    <t>2025-11-19 16:58:02</t>
  </si>
  <si>
    <t>LUIS FERNANDO HOLGUIN GIRALDO</t>
  </si>
  <si>
    <t>2025-11-19 16:59:14</t>
  </si>
  <si>
    <t>JULIAN ARCESIO</t>
  </si>
  <si>
    <t>2025-11-19 16:59:19</t>
  </si>
  <si>
    <t>JEYSSON MONSALVE VASQUEZ</t>
  </si>
  <si>
    <t>2025-11-19 17:03:17</t>
  </si>
  <si>
    <t>NANCY CASTELLANOS DIAZ</t>
  </si>
  <si>
    <t>2025-11-19 17:05:03</t>
  </si>
  <si>
    <t>DIANA PATRICIA CARDONA GAVIRIA</t>
  </si>
  <si>
    <t>2025-11-19 17:05:21</t>
  </si>
  <si>
    <t>LIBARDO DE JESUS NIÑO MARIÑO</t>
  </si>
  <si>
    <t>2025-11-19 17:05:30</t>
  </si>
  <si>
    <t>BLANCA JAEL GARCIA VELANDIA</t>
  </si>
  <si>
    <t>2025-11-19 17:05:40</t>
  </si>
  <si>
    <t>HEIDY YULIETH RODRIGUEZ GARZON</t>
  </si>
  <si>
    <t>2025-11-19 17:08:33</t>
  </si>
  <si>
    <t>JOSE LUIS GALEANO SANCHEZ</t>
  </si>
  <si>
    <t>2025-11-19 17:08:54</t>
  </si>
  <si>
    <t>ELIZABETH VERGARA VALENCIA</t>
  </si>
  <si>
    <t>2025-11-19 17:11:46</t>
  </si>
  <si>
    <t>IVAN FERNANDO CHICA JARAMILLO</t>
  </si>
  <si>
    <t>2025-11-19 17:14:38</t>
  </si>
  <si>
    <t>NATALY ALEJANDRA RUEDA IBARRA</t>
  </si>
  <si>
    <t>2025-11-19 17:18:04</t>
  </si>
  <si>
    <t>OSCAR ANDREY BUITRAGO BOHORQUEZ</t>
  </si>
  <si>
    <t>2025-11-19 17:18:14</t>
  </si>
  <si>
    <t>OSCAR CORONEL</t>
  </si>
  <si>
    <t>2025-11-19 17:21:20</t>
  </si>
  <si>
    <t>MARIA ANGELICA HERNANANDES</t>
  </si>
  <si>
    <t>2025-11-19 17:21:36</t>
  </si>
  <si>
    <t>SANDRA MILENA ARBOLEDA CARDONA</t>
  </si>
  <si>
    <t>2025-11-19 17:26:17</t>
  </si>
  <si>
    <t>MARIA MERCEDES QUIROGA QUIROGA</t>
  </si>
  <si>
    <t>2025-11-19 17:27:20</t>
  </si>
  <si>
    <t>MARIA ALEJANDRA RINCON FORERO</t>
  </si>
  <si>
    <t>2025-11-19 17:27:31</t>
  </si>
  <si>
    <t>ALVEIRO ARENAS QUINTERO</t>
  </si>
  <si>
    <t>2025-11-19 17:29:13</t>
  </si>
  <si>
    <t>AURA ARMIDA FLOREZ FUENTES</t>
  </si>
  <si>
    <t>2025-11-19 17:31:06</t>
  </si>
  <si>
    <t>2025-11-19 17:32:05</t>
  </si>
  <si>
    <t>HUGO FELIX JUNKO ARIAS</t>
  </si>
  <si>
    <t>2025-11-19 17:32:22</t>
  </si>
  <si>
    <t>JESUS NOLBERIS HERNANDEZ LOPEZ</t>
  </si>
  <si>
    <t>2025-11-19 17:32:30</t>
  </si>
  <si>
    <t>DIANA MARCELA MARULANDA VARGAS</t>
  </si>
  <si>
    <t>2025-11-19 17:33:39</t>
  </si>
  <si>
    <t>JEHISON JOHANY RIOS ORTIZ</t>
  </si>
  <si>
    <t>ANA DE DIOS CARREÑO MEJIA</t>
  </si>
  <si>
    <t>2025-11-19 17:33:48</t>
  </si>
  <si>
    <t>ORLEY SARMIENTO castro</t>
  </si>
  <si>
    <t>2025-11-19 17:36:10</t>
  </si>
  <si>
    <t>JESUS EMIRO MORA SARABIA</t>
  </si>
  <si>
    <t>2025-11-19 17:36:25</t>
  </si>
  <si>
    <t>MARLEN BOHORQUEZ JIMENEZ</t>
  </si>
  <si>
    <t>2025-11-19 17:36:52</t>
  </si>
  <si>
    <t>EQUIPA EXPRESS SUMINISTROS SAS</t>
  </si>
  <si>
    <t>2025-11-19 17:37:52</t>
  </si>
  <si>
    <t>MANUEL FERNANDO QUINTERO VANEGAS</t>
  </si>
  <si>
    <t>2025-11-19 17:38:52</t>
  </si>
  <si>
    <t>FABIAN ANDRES BOHORQUEZ BULLA</t>
  </si>
  <si>
    <t>2025-11-19 17:40:06</t>
  </si>
  <si>
    <t>WILSON ARIAS ARIAS</t>
  </si>
  <si>
    <t>2025-11-19 17:40:47</t>
  </si>
  <si>
    <t>MANUELA RIVILLAS GAVIRIA</t>
  </si>
  <si>
    <t>2025-11-19 17:41:04</t>
  </si>
  <si>
    <t>BLANCA LUZ RAMIREZ GARIBELLO</t>
  </si>
  <si>
    <t>2025-11-19 17:42:23</t>
  </si>
  <si>
    <t>DEISY JIMENEZ</t>
  </si>
  <si>
    <t>2025-11-19 17:42:29</t>
  </si>
  <si>
    <t>YURI ARROYAVE PINEDA</t>
  </si>
  <si>
    <t>2025-11-19 17:43:01</t>
  </si>
  <si>
    <t>LILIANA HERNANDEZ NIÑO</t>
  </si>
  <si>
    <t>2025-11-19 17:43:57</t>
  </si>
  <si>
    <t>JOSE ORLANDO AMADO AMADO</t>
  </si>
  <si>
    <t>2025-11-19 17:44:57</t>
  </si>
  <si>
    <t>CRISTIAN EDUARDO ALFARO FIGUEROA</t>
  </si>
  <si>
    <t>2025-11-19 17:46:11</t>
  </si>
  <si>
    <t>JOSE MARIA CRUZ GONZALEZ</t>
  </si>
  <si>
    <t>2025-11-19 17:47:01</t>
  </si>
  <si>
    <t>LAITON RIVERA MIRYAN IMELDA</t>
  </si>
  <si>
    <t>2025-11-19 17:47:43</t>
  </si>
  <si>
    <t>MARGARITA RINCON RIVERA</t>
  </si>
  <si>
    <t>2025-11-19 17:47:46</t>
  </si>
  <si>
    <t>RODRIGO PARRA GALINDO</t>
  </si>
  <si>
    <t>2025-11-19 17:52:35</t>
  </si>
  <si>
    <t>FERRETERIA BRAKHOT SAS</t>
  </si>
  <si>
    <t>2025-11-19 17:52:45</t>
  </si>
  <si>
    <t>DIOSVAIDE YULIETH PEÑARANDA GARCIA</t>
  </si>
  <si>
    <t>2025-11-19 17:53:05</t>
  </si>
  <si>
    <t>OLGA PATRICIA PADILLA ESCOBAR</t>
  </si>
  <si>
    <t>2025-11-19 17:53:43</t>
  </si>
  <si>
    <t>RICARDO ANDRES CAMELO RESTREPO</t>
  </si>
  <si>
    <t>2025-11-19 17:55:01</t>
  </si>
  <si>
    <t>FERNEY GIRALDO</t>
  </si>
  <si>
    <t>2025-11-19 17:55:57</t>
  </si>
  <si>
    <t>WILFREDO PACHECO ROPERO</t>
  </si>
  <si>
    <t>2025-11-19 17:56:39</t>
  </si>
  <si>
    <t>FREDY ORLANDO ARAQUE TORRES</t>
  </si>
  <si>
    <t>2025-11-19 18:04:13</t>
  </si>
  <si>
    <t>CECILIA CRUZ GONZALEZ</t>
  </si>
  <si>
    <t>2025-11-19 18:05:14</t>
  </si>
  <si>
    <t>MARIA ANDREA DURANTE CAMACHO</t>
  </si>
  <si>
    <t>2025-11-19 18:06:05</t>
  </si>
  <si>
    <t>FERRETODO JYL SAS</t>
  </si>
  <si>
    <t>2025-11-19 18:07:40</t>
  </si>
  <si>
    <t>NAYIBE ADRIANA GABRIEL PABON</t>
  </si>
  <si>
    <t>2025-11-19 18:10:06</t>
  </si>
  <si>
    <t>MARIA ESTEFA GOMEZ CARO</t>
  </si>
  <si>
    <t>2025-11-19 18:10:36</t>
  </si>
  <si>
    <t>OMAIRA SANDOVAL RONDON</t>
  </si>
  <si>
    <t>2025-11-19 18:11:17</t>
  </si>
  <si>
    <t>GRANOS Y VERDURAS DE JESUS VERGARA CASTAÑO</t>
  </si>
  <si>
    <t>2025-11-19 18:12:56</t>
  </si>
  <si>
    <t>GABRIEL HERNANY VALENCIA PEREZ</t>
  </si>
  <si>
    <t>2025-11-19 18:13:36</t>
  </si>
  <si>
    <t>ELIZABETH LONDOÑO GOMEZ</t>
  </si>
  <si>
    <t>2025-11-19 18:13:45</t>
  </si>
  <si>
    <t>LUIS ALBERTO PEREZ VIVAS</t>
  </si>
  <si>
    <t>2025-11-19 18:14:36</t>
  </si>
  <si>
    <t>WILMER COHEN TORRES</t>
  </si>
  <si>
    <t>2025-11-19 18:15:17</t>
  </si>
  <si>
    <t>MARIA GILMA MARIN RIOS</t>
  </si>
  <si>
    <t>2025-11-19 18:15:22</t>
  </si>
  <si>
    <t>ALEXANDER OCHOA RAMIREZ</t>
  </si>
  <si>
    <t>2025-11-19 18:15:58</t>
  </si>
  <si>
    <t>GERMAN ALEXIS BERDUGO ARAQUE</t>
  </si>
  <si>
    <t>2025-11-19 18:18:13</t>
  </si>
  <si>
    <t>MATILDE PIÑEROS CRUZ</t>
  </si>
  <si>
    <t>2025-11-19 18:19:38</t>
  </si>
  <si>
    <t>JOSE ARNULFO BOCANEGRA BRIÑEZ</t>
  </si>
  <si>
    <t>2025-11-19 18:20:30</t>
  </si>
  <si>
    <t>DIANA  ISABEL TAMAYO</t>
  </si>
  <si>
    <t>2025-11-19 18:30:21</t>
  </si>
  <si>
    <t>GERMAN ROJO CUERVO</t>
  </si>
  <si>
    <t>2025-11-19 18:31:11</t>
  </si>
  <si>
    <t>BEATRIZ MOGOLLON HERNNDEZ</t>
  </si>
  <si>
    <t>2025-11-19 18:32:20</t>
  </si>
  <si>
    <t>MIRIAM YOLANDA GARCIA ACOSTA</t>
  </si>
  <si>
    <t>2025-11-19 18:32:34</t>
  </si>
  <si>
    <t>CARLOS MANUEL FORERO SANDOVAL</t>
  </si>
  <si>
    <t>2025-11-19 18:32:46</t>
  </si>
  <si>
    <t>FABIAN DE JESUS MARIN HENAO</t>
  </si>
  <si>
    <t>2025-11-19 18:32:50</t>
  </si>
  <si>
    <t>DANIELA MUÑOZ CARDENAS </t>
  </si>
  <si>
    <t>2025-11-19 18:35:03</t>
  </si>
  <si>
    <t>ELMER AUGUSTO SALCEDO SALCEDO</t>
  </si>
  <si>
    <t>2025-11-19 18:38:34</t>
  </si>
  <si>
    <t>ANA YUNEY GARAY ORTIZ</t>
  </si>
  <si>
    <t>2025-11-19 18:40:03</t>
  </si>
  <si>
    <t>SANDRA PATRICIA MONSALVE TORRES</t>
  </si>
  <si>
    <t>2025-11-19 18:43:05</t>
  </si>
  <si>
    <t>PAULA ANDREA CASTRILLON ARENAS</t>
  </si>
  <si>
    <t>2025-11-19 18:45:06</t>
  </si>
  <si>
    <t>SILVIA LUZ JIMENEZ RESTREPO</t>
  </si>
  <si>
    <t>2025-11-19 18:50:23</t>
  </si>
  <si>
    <t>DEYSI ROCIO PARDO MORA</t>
  </si>
  <si>
    <t>2025-11-19 18:51:07</t>
  </si>
  <si>
    <t>HENRY VELASQUEZ DUQUE</t>
  </si>
  <si>
    <t>HERIBERTO BENITEZ REYES</t>
  </si>
  <si>
    <t>2025-11-19 18:52:06</t>
  </si>
  <si>
    <t>LAUDISE RAMIREZ RUIZ</t>
  </si>
  <si>
    <t>2025-11-19 18:56:07</t>
  </si>
  <si>
    <t>DIDIER ANDRES MONTAÑA GALINDO</t>
  </si>
  <si>
    <t>2025-11-19 18:58:28</t>
  </si>
  <si>
    <t>HLA GAS NATURAL SAS</t>
  </si>
  <si>
    <t>2025-11-19 19:00:59</t>
  </si>
  <si>
    <t>ANA MARIA LUJAN ESCOBAR</t>
  </si>
  <si>
    <t>2025-11-19 19:02:17</t>
  </si>
  <si>
    <t>DANIELA MANRIQUE AGUILAR</t>
  </si>
  <si>
    <t>2025-11-19 19:02:44</t>
  </si>
  <si>
    <t>LUZ MERY ISAZA CALLE</t>
  </si>
  <si>
    <t>2025-11-19 19:02:57</t>
  </si>
  <si>
    <t>JULIO ROBERTO RODRIGUEZ OCHOA</t>
  </si>
  <si>
    <t>2025-11-19 19:03:17</t>
  </si>
  <si>
    <t>LUZ STELLE POSSE PINEDA</t>
  </si>
  <si>
    <t>2025-11-19 19:03:56</t>
  </si>
  <si>
    <t>CARLOS ALBERTO ALVAREZ FORERO</t>
  </si>
  <si>
    <t>RICHARDE PACHECO RIOS</t>
  </si>
  <si>
    <t>2025-11-19 19:04:41</t>
  </si>
  <si>
    <t>JESUS ALBERTO AGUILERA</t>
  </si>
  <si>
    <t>2025-11-19 19:05:48</t>
  </si>
  <si>
    <t>GIOVANY HERNANDEZ</t>
  </si>
  <si>
    <t>2025-11-19 19:07:04</t>
  </si>
  <si>
    <t>ROGELIO CASTRILLON MONTES</t>
  </si>
  <si>
    <t>2025-11-19 19:07:55</t>
  </si>
  <si>
    <t>LUZ STELLA QUIÑONEZ AVENDAÑO</t>
  </si>
  <si>
    <t>2025-11-19 19:08:34</t>
  </si>
  <si>
    <t>ROBINSON ANDRES DIAZ HUERTAS</t>
  </si>
  <si>
    <t>2025-11-19 19:08:57</t>
  </si>
  <si>
    <t>NELSON ORTIZ GOMEZ</t>
  </si>
  <si>
    <t>2025-11-19 19:10:10</t>
  </si>
  <si>
    <t>XIMENA MARCELA VELANDIA GUERRERO</t>
  </si>
  <si>
    <t>2025-11-19 19:12:55</t>
  </si>
  <si>
    <t>SANDRA PATRICIA RODRIGUEZ RAFIA</t>
  </si>
  <si>
    <t>2025-11-19 19:13:39</t>
  </si>
  <si>
    <t>ZONIA MAYORGA ROBLES</t>
  </si>
  <si>
    <t>2025-11-19 19:13:42</t>
  </si>
  <si>
    <t>MAURICIO CALDERON RUIZ</t>
  </si>
  <si>
    <t>2025-11-19 19:14:39</t>
  </si>
  <si>
    <t>NERLY MARCELA ROJAS SUPELANO</t>
  </si>
  <si>
    <t>2025-11-19 19:16:18</t>
  </si>
  <si>
    <t>DELLY MILENA HENAO HENAO</t>
  </si>
  <si>
    <t>2025-11-19 19:16:53</t>
  </si>
  <si>
    <t>SERGIO VEGA GONZALEZ</t>
  </si>
  <si>
    <t>2025-11-19 19:16:56</t>
  </si>
  <si>
    <t>DORA DE JESUS ARISTIZABAL MONTOYA</t>
  </si>
  <si>
    <t>2025-11-19 19:19:02</t>
  </si>
  <si>
    <t>FERRETERIA FERREGOMEZ EXPRESS SAS</t>
  </si>
  <si>
    <t>2025-11-19 19:22:01</t>
  </si>
  <si>
    <t>PEDRO ELIAS ROMERO QUECHO</t>
  </si>
  <si>
    <t>2025-11-19 19:23:58</t>
  </si>
  <si>
    <t>WILMER FERNEY SALAZAR</t>
  </si>
  <si>
    <t>2025-11-19 19:24:18</t>
  </si>
  <si>
    <t>2025-11-19 19:25:42</t>
  </si>
  <si>
    <t>DIEGO RICARDO DAZA VELASQUEZ</t>
  </si>
  <si>
    <t>2025-11-19 19:26:24</t>
  </si>
  <si>
    <t>HAROLD FABIAN CAMELO OVALLE</t>
  </si>
  <si>
    <t>2025-11-19 19:27:15</t>
  </si>
  <si>
    <t>CARLOS EDUARDO COMBITA ACOSTA</t>
  </si>
  <si>
    <t>2025-11-19 19:27:33</t>
  </si>
  <si>
    <t>LINA ANDREA PEÑA BARRAGAN</t>
  </si>
  <si>
    <t>2025-11-19 19:27:50</t>
  </si>
  <si>
    <t>ALVARO ANTONIO SERNA PUERTA</t>
  </si>
  <si>
    <t>2025-11-19 19:28:19</t>
  </si>
  <si>
    <t>ELIANA MARCELA ESCOBAR RESTREPO</t>
  </si>
  <si>
    <t>2025-11-19 19:29:21</t>
  </si>
  <si>
    <t>LUIS ENRIQUE DIAZ MORENO</t>
  </si>
  <si>
    <t>2025-11-19 19:31:10</t>
  </si>
  <si>
    <t>FANNY PENAGOS MENDEZ</t>
  </si>
  <si>
    <t>2025-11-19 19:32:10</t>
  </si>
  <si>
    <t>LUIS HORACIO CASTILLO OBANDO</t>
  </si>
  <si>
    <t>2025-11-19 19:32:14</t>
  </si>
  <si>
    <t>SINDY MARCELA TOVAR</t>
  </si>
  <si>
    <t>2025-11-19 19:34:15</t>
  </si>
  <si>
    <t>CARLOS MARIO GALVIS CEBALLOS</t>
  </si>
  <si>
    <t>2025-11-19 19:44:17</t>
  </si>
  <si>
    <t>LADY JOHANA CANO GIL</t>
  </si>
  <si>
    <t>2025-11-19 19:44:37</t>
  </si>
  <si>
    <t>ROSA MARIA HERNANDEZ REYES</t>
  </si>
  <si>
    <t>2025-11-19 19:49:20</t>
  </si>
  <si>
    <t>JEFERSON ARLEY AGUIRRE MARTINEZ</t>
  </si>
  <si>
    <t>2025-11-19 19:50:32</t>
  </si>
  <si>
    <t>LUIS EDUARDO HENAO PEREZ</t>
  </si>
  <si>
    <t>2025-11-19 19:53:41</t>
  </si>
  <si>
    <t>JOHAN SEBASTIAN CORDOBA GUERRERO</t>
  </si>
  <si>
    <t>2025-11-19 19:54:26</t>
  </si>
  <si>
    <t>MARIA PIEDAD MEJIA ARANGO</t>
  </si>
  <si>
    <t>2025-11-19 19:55:55</t>
  </si>
  <si>
    <t>EDWIN ANDRES MEJIA ARTEAGA</t>
  </si>
  <si>
    <t>2025-11-19 19:57:44</t>
  </si>
  <si>
    <t>LAUREANO MANUEL MARTINEZ MENDOZA</t>
  </si>
  <si>
    <t>2025-11-19 19:57:48</t>
  </si>
  <si>
    <t>MARIA VICTORIA RODRIGUEZ DE CHITIVA</t>
  </si>
  <si>
    <t>2025-11-19 19:58:24</t>
  </si>
  <si>
    <t>RODOLFO ADRIAN MARTINEZ GRANADOS</t>
  </si>
  <si>
    <t>2025-11-19 19:58:58</t>
  </si>
  <si>
    <t>JUAN ANTONIO MARTIN ARCILA</t>
  </si>
  <si>
    <t>2025-11-19 20:02:32</t>
  </si>
  <si>
    <t>LISBETH MORENO ROCHA</t>
  </si>
  <si>
    <t>2025-11-19 20:04:10</t>
  </si>
  <si>
    <t>2025-11-19 20:04:12</t>
  </si>
  <si>
    <t>GEYNER DIAZ MARIN</t>
  </si>
  <si>
    <t>2025-11-19 20:05:29</t>
  </si>
  <si>
    <t>YEIMY  PAOLA DAZA</t>
  </si>
  <si>
    <t>2025-11-19 20:05:46</t>
  </si>
  <si>
    <t>SERGIO ANDRES DIAZ VERA</t>
  </si>
  <si>
    <t>2025-11-19 20:06:42</t>
  </si>
  <si>
    <t>JOSE RENE ROBLES RODRIGUEZ</t>
  </si>
  <si>
    <t>2025-11-19 20:08:14</t>
  </si>
  <si>
    <t>JOHN ALBERTO MOLINA RODAS</t>
  </si>
  <si>
    <t>2025-11-19 20:09:05</t>
  </si>
  <si>
    <t>CARLOS ENRIQUE CRIOLLO MUÑOZ</t>
  </si>
  <si>
    <t>2025-11-19 20:10:24</t>
  </si>
  <si>
    <t>ANGIE XIMENA GALEANO VILLAMIL</t>
  </si>
  <si>
    <t>2025-11-19 20:18:45</t>
  </si>
  <si>
    <t>LIZETH YURANIS SOTO MJOGOLLON</t>
  </si>
  <si>
    <t>2025-11-19 20:20:05</t>
  </si>
  <si>
    <t>2025-11-19 20:20:26</t>
  </si>
  <si>
    <t>SANDRA  MILENA BETANCOUR PEDREROS</t>
  </si>
  <si>
    <t>2025-11-19 20:22:09</t>
  </si>
  <si>
    <t>ALBA RESTREPO</t>
  </si>
  <si>
    <t>2025-11-19 20:22:20</t>
  </si>
  <si>
    <t>MARILUZ REMOLINA PEÑALOZA</t>
  </si>
  <si>
    <t>2025-11-19 20:22:29</t>
  </si>
  <si>
    <t>LUIS GONZALO ALVAREZ FLOREZ</t>
  </si>
  <si>
    <t>2025-11-19 20:23:17</t>
  </si>
  <si>
    <t>ARLEY NEME RUIZ</t>
  </si>
  <si>
    <t>2025-11-19 20:23:28</t>
  </si>
  <si>
    <t>BERENICE RUIZ QUIROGA</t>
  </si>
  <si>
    <t>2025-11-19 20:25:28</t>
  </si>
  <si>
    <t>FABER EDIVER LLANOS RESTREPO</t>
  </si>
  <si>
    <t>2025-11-19 20:25:54</t>
  </si>
  <si>
    <t>ALEIDY RUIZ QUIROGA</t>
  </si>
  <si>
    <t>2025-11-19 20:26:25</t>
  </si>
  <si>
    <t>ENELDA ESTHER MOSQUERA PASTRANA</t>
  </si>
  <si>
    <t>2025-11-19 20:26:39</t>
  </si>
  <si>
    <t>HERY GUARIN VALENCIA</t>
  </si>
  <si>
    <t>2025-11-19 20:26:52</t>
  </si>
  <si>
    <t>ANGEL MARIA SANCHEZ CARDENAS</t>
  </si>
  <si>
    <t>2025-11-19 20:27:15</t>
  </si>
  <si>
    <t>HELDER VARGAS DAZA</t>
  </si>
  <si>
    <t>2025-11-19 20:27:37</t>
  </si>
  <si>
    <t>ANGELICA ANDREA BAQUERO JIMENEZ</t>
  </si>
  <si>
    <t>2025-11-19 20:28:02</t>
  </si>
  <si>
    <t>ALEXANDER GIRALDO ECHEVERRI</t>
  </si>
  <si>
    <t>2025-11-19 20:28:54</t>
  </si>
  <si>
    <t>CLAUDIA ANDREA AGUDELO ACEVEDO</t>
  </si>
  <si>
    <t>2025-11-19 20:31:46</t>
  </si>
  <si>
    <t>LUZ MERY SOTO BLANDON</t>
  </si>
  <si>
    <t>2025-11-19 20:32:31</t>
  </si>
  <si>
    <t>LEONARDO ALFONSO CASTILLO RODRIGUEZ</t>
  </si>
  <si>
    <t>2025-11-19 20:33:25</t>
  </si>
  <si>
    <t>LUZ DARY CORTES BALLEN</t>
  </si>
  <si>
    <t>2025-11-19 20:33:51</t>
  </si>
  <si>
    <t>CARLOS EDUARDO RUSSY</t>
  </si>
  <si>
    <t>2025-11-19 20:34:18</t>
  </si>
  <si>
    <t>NEFTALI BERNAL HERNANDEZ</t>
  </si>
  <si>
    <t>2025-11-19 20:34:50</t>
  </si>
  <si>
    <t>LUZ DARY CACERES TRILLOS</t>
  </si>
  <si>
    <t>2025-11-19 20:35:28</t>
  </si>
  <si>
    <t>MELVI PATRICIA NEMPEQUE NUMPAQUE </t>
  </si>
  <si>
    <t>2025-11-19 20:36:09</t>
  </si>
  <si>
    <t>JAIRO ALONSO RAMIREZ ZULUAGA</t>
  </si>
  <si>
    <t>2025-11-19 20:36:45</t>
  </si>
  <si>
    <t>MARTHA QUINTERO OCAMPO</t>
  </si>
  <si>
    <t>2025-11-19 20:37:18</t>
  </si>
  <si>
    <t>OTONIEL VALERO MALAGON</t>
  </si>
  <si>
    <t>2025-11-19 20:37:36</t>
  </si>
  <si>
    <t>JAVIER ENRIQUE GARZON PENAGOS</t>
  </si>
  <si>
    <t>2025-11-19 20:37:48</t>
  </si>
  <si>
    <t>DEISY MARCELA LARA ROMERO</t>
  </si>
  <si>
    <t>2025-11-19 20:38:04</t>
  </si>
  <si>
    <t>FLOR MARIA LEON CASTRO</t>
  </si>
  <si>
    <t>2025-11-19 20:38:15</t>
  </si>
  <si>
    <t>LUZ MARINA DIAZ SAAVEDRA</t>
  </si>
  <si>
    <t>2025-11-19 20:38:51</t>
  </si>
  <si>
    <t>JHONATAN BERDUGO MUÑOZ</t>
  </si>
  <si>
    <t>2025-11-19 20:39:33</t>
  </si>
  <si>
    <t>MAGDA DEL PILAR CASTRO ROMERO</t>
  </si>
  <si>
    <t>2025-11-19 20:40:42</t>
  </si>
  <si>
    <t>MARTHA LUCIA CASALLAS VILLANUEVA</t>
  </si>
  <si>
    <t>2025-11-19 20:42:28</t>
  </si>
  <si>
    <t>GUSTAVO MARTINEZ BENITEZ</t>
  </si>
  <si>
    <t>2025-11-19 20:42:58</t>
  </si>
  <si>
    <t>DIANURY YANCILY SERRANO LOPEZ</t>
  </si>
  <si>
    <t>2025-11-19 20:45:09</t>
  </si>
  <si>
    <t>MERCAMAXIMO ARC SAS</t>
  </si>
  <si>
    <t>2025-11-19 20:45:43</t>
  </si>
  <si>
    <t>2025-11-19 20:46:13</t>
  </si>
  <si>
    <t>PEDRO PABLO PUENTES PARDO</t>
  </si>
  <si>
    <t>2025-11-19 20:49:13</t>
  </si>
  <si>
    <t>LIBARDO HERNANDEZ HERRERA</t>
  </si>
  <si>
    <t>2025-11-19 20:49:56</t>
  </si>
  <si>
    <t>LUZ GARZON MATEUS</t>
  </si>
  <si>
    <t>2025-11-19 20:50:15</t>
  </si>
  <si>
    <t>SU INVERSION SAS</t>
  </si>
  <si>
    <t>2025-11-19 20:51:37</t>
  </si>
  <si>
    <t>JOSE ANTONIO RUBIO CARRILLO</t>
  </si>
  <si>
    <t>2025-11-19 20:52:15</t>
  </si>
  <si>
    <t>2025-11-19 20:52:18</t>
  </si>
  <si>
    <t>MARIA LAURA PENAGOS USTARIZ</t>
  </si>
  <si>
    <t>2025-11-19 20:55:29</t>
  </si>
  <si>
    <t>CRISTINA ISABEL MUÑOZ ALVAREZ</t>
  </si>
  <si>
    <t>2025-11-19 20:58:30</t>
  </si>
  <si>
    <t>MARIA EVERY PERILLA SANCHEZ</t>
  </si>
  <si>
    <t>2025-11-19 21:01:29</t>
  </si>
  <si>
    <t>JIMENA ALFONSO ORJUELA</t>
  </si>
  <si>
    <t>2025-11-19 21:04:09</t>
  </si>
  <si>
    <t>YEFERSON STEVEN TABORDA HIDALGO</t>
  </si>
  <si>
    <t>2025-11-19 21:05:09</t>
  </si>
  <si>
    <t>CRISTIAN STEVENS CRUZ PALACIOS</t>
  </si>
  <si>
    <t>2025-11-19 21:07:25</t>
  </si>
  <si>
    <t>AREDIS SIERRA JIMENEZ</t>
  </si>
  <si>
    <t>2025-11-19 21:08:32</t>
  </si>
  <si>
    <t>DANIEL ALEJANDRO RAMIREZ MEDINA</t>
  </si>
  <si>
    <t>2025-11-19 21:09:19</t>
  </si>
  <si>
    <t>JOHANNA MARCELA FAURA RAMIREZ</t>
  </si>
  <si>
    <t>2025-11-19 21:18:22</t>
  </si>
  <si>
    <t>MARIA DEL ROSARIO PLAZAS GUTIERREZ</t>
  </si>
  <si>
    <t>2025-11-19 21:18:25</t>
  </si>
  <si>
    <t>DANIELA RAMIREZ CRUZ</t>
  </si>
  <si>
    <t>2025-11-19 21:18:26</t>
  </si>
  <si>
    <t>ANDREA MORENO RAMOS</t>
  </si>
  <si>
    <t>2025-11-19 21:19:31</t>
  </si>
  <si>
    <t>MARIA ISABEL DIAZ TORRES</t>
  </si>
  <si>
    <t>2025-11-19 21:21:20</t>
  </si>
  <si>
    <t>VICTOR ALFONSO GARCIA MONTES</t>
  </si>
  <si>
    <t>2025-11-19 21:26:36</t>
  </si>
  <si>
    <t>LEIDY YULIANA ROMERO AGUDELO</t>
  </si>
  <si>
    <t>2025-11-19 21:36:25</t>
  </si>
  <si>
    <t>VICTOR ALFONSO GOMEZ MARULANDA</t>
  </si>
  <si>
    <t>2025-11-19 21:41:55</t>
  </si>
  <si>
    <t>LUIS MIGUEL GONZALEZ NAVARRO</t>
  </si>
  <si>
    <t>2025-11-19 21:42:48</t>
  </si>
  <si>
    <t>OSCAR DAVID OSMA BONILLA</t>
  </si>
  <si>
    <t>2025-11-19 21:43:45</t>
  </si>
  <si>
    <t>LUISA FERNANDA ACEVEDO SANCHEZ</t>
  </si>
  <si>
    <t>2025-11-19 21:44:00</t>
  </si>
  <si>
    <t>SANTIAGO VANEGAS SUAREZ</t>
  </si>
  <si>
    <t>2025-11-19 21:45:26</t>
  </si>
  <si>
    <t>DIANA PATRICIA LONDOÑO JIMENEZ</t>
  </si>
  <si>
    <t>2025-11-19 21:47:42</t>
  </si>
  <si>
    <t>ARMANDO MONSALVE TORRES</t>
  </si>
  <si>
    <t>2025-11-19 21:47:56</t>
  </si>
  <si>
    <t>ELBERT DE JESUS OLIVERA</t>
  </si>
  <si>
    <t>2025-11-19 21:52:02</t>
  </si>
  <si>
    <t>JOSE IGNACIO VANEGAS BATISTA</t>
  </si>
  <si>
    <t>2025-11-19 21:52:14</t>
  </si>
  <si>
    <t>ANDELFO MANTILLA GONZALEZ</t>
  </si>
  <si>
    <t>2025-11-19 21:55:28</t>
  </si>
  <si>
    <t>ANGELA ASTRID PERALTA HUERFANO</t>
  </si>
  <si>
    <t>2025-11-19 21:58:49</t>
  </si>
  <si>
    <t>ALFONSINA CRUZ RUIZ</t>
  </si>
  <si>
    <t>2025-11-19 21:59:25</t>
  </si>
  <si>
    <t>BRYAN VARELA CONTRERAS</t>
  </si>
  <si>
    <t>2025-11-19 22:00:00</t>
  </si>
  <si>
    <t>ALEXANDER ARIAS RAMIREZ</t>
  </si>
  <si>
    <t>2025-11-19 22:08:26</t>
  </si>
  <si>
    <t>JORGE ELIAS TAMAYO SILVA</t>
  </si>
  <si>
    <t>2025-11-19 22:17:17</t>
  </si>
  <si>
    <t>JAIME OCTAVIO RODRIGUEZ CHACON</t>
  </si>
  <si>
    <t>2025-11-19 22:43:18</t>
  </si>
  <si>
    <t>HELIODORO PEÑA PINEDA</t>
  </si>
  <si>
    <t>2025-11-19 22:49:33</t>
  </si>
  <si>
    <t>YULI NATALIA OBANDO CARDONA</t>
  </si>
  <si>
    <t>2025-11-19 23:15:04</t>
  </si>
  <si>
    <t>JHON JAIRO ARANGO QUINTERO</t>
  </si>
  <si>
    <t>2025-11-19 23:20:09</t>
  </si>
  <si>
    <t>MARIA YOLANDA OTERO PINILLA</t>
  </si>
  <si>
    <t>2025-11-19 23:29:05</t>
  </si>
  <si>
    <t>ANGELA MARIA RAMIREZ MONSALVE</t>
  </si>
  <si>
    <t>2025-11-19 23:35:31</t>
  </si>
  <si>
    <t>ANGIE VERONICA CARMONA BERMUDEZ</t>
  </si>
  <si>
    <t>2025-11-19 23:43:20</t>
  </si>
  <si>
    <t>DANFORTH SOLUCIONES SAS</t>
  </si>
  <si>
    <t>2025-11-20 12:48:54</t>
  </si>
  <si>
    <t>TERESA  DE JESUS AGUIRRE</t>
  </si>
  <si>
    <t>2025-11-20 12:54:00</t>
  </si>
  <si>
    <t>2025-11-20 13:09:53</t>
  </si>
  <si>
    <t>JOHN J JAIRO SANCHEZ</t>
  </si>
  <si>
    <t>2025-11-20 13:26:38</t>
  </si>
  <si>
    <t>CARLOS FERNANDO RIVERA BROZ</t>
  </si>
  <si>
    <t>2025-11-20 13:30:31</t>
  </si>
  <si>
    <t>FABIAN DE JESUS GARCIA GIRALDO</t>
  </si>
  <si>
    <t>2025-11-20 13:34:58</t>
  </si>
  <si>
    <t>JOSE DAVID ROMAN SANDOVAL</t>
  </si>
  <si>
    <t>2025-11-20 13:46:12</t>
  </si>
  <si>
    <t>JOSE ANGEL MOTTA TORRES</t>
  </si>
  <si>
    <t>2025-11-20 13:46:20</t>
  </si>
  <si>
    <t>GLADYS EDILMA VERA VERA</t>
  </si>
  <si>
    <t>2025-11-20 13:49:58</t>
  </si>
  <si>
    <t>ANYI PAOLA QUINTERO CASTAÑEDA</t>
  </si>
  <si>
    <t>2025-11-20 13:51:35</t>
  </si>
  <si>
    <t>NICOLAS AUGUSTO LOPEZ GOMEZ</t>
  </si>
  <si>
    <t>2025-11-20 13:51:51</t>
  </si>
  <si>
    <t>ANDRES FELIPE  BARRERA  FERNANDEZ</t>
  </si>
  <si>
    <t>2025-11-20 13:52:06</t>
  </si>
  <si>
    <t>NEISY QUINTERO</t>
  </si>
  <si>
    <t>2025-11-20 13:55:08</t>
  </si>
  <si>
    <t>MARIA ESTRELLA SUAREZ VASQUEZ</t>
  </si>
  <si>
    <t>2025-11-20 13:55:33</t>
  </si>
  <si>
    <t>JOSE ALIRIO GARCIA CARO</t>
  </si>
  <si>
    <t>2025-11-20 13:56:25</t>
  </si>
  <si>
    <t>LOS FRANCO CA SAS</t>
  </si>
  <si>
    <t>2025-11-20 13:59:00</t>
  </si>
  <si>
    <t>DANEYSI CRUZ BERNAL</t>
  </si>
  <si>
    <t>2025-11-20 14:03:42</t>
  </si>
  <si>
    <t>JOSE AMADO URQUIJO MENESES</t>
  </si>
  <si>
    <t>2025-11-20 14:04:12</t>
  </si>
  <si>
    <t>VERONICA CASIQUE SANDOVAL</t>
  </si>
  <si>
    <t>2025-11-20 14:04:19</t>
  </si>
  <si>
    <t>MARTHA JANNETH VANEGAS HERNANDEZ</t>
  </si>
  <si>
    <t>2025-11-20 14:06:59</t>
  </si>
  <si>
    <t>MARIA MARLENY CORREA MORALES</t>
  </si>
  <si>
    <t>2025-11-20 14:07:06</t>
  </si>
  <si>
    <t>CARLOS MARIO SANCHEZ JARAMILLO</t>
  </si>
  <si>
    <t>2025-11-20 14:09:22</t>
  </si>
  <si>
    <t>ALEXANDER GUILLIN YAÑEZ</t>
  </si>
  <si>
    <t>2025-11-20 14:16:44</t>
  </si>
  <si>
    <t>DORA LILIA MORENO LARA </t>
  </si>
  <si>
    <t>2025-11-20 14:17:58</t>
  </si>
  <si>
    <t>MARIA VERONICA VERA</t>
  </si>
  <si>
    <t>2025-11-20 14:24:59</t>
  </si>
  <si>
    <t>YULY YAZMIN ANDRADE GUTIERREZ</t>
  </si>
  <si>
    <t>2025-11-20 14:32:02</t>
  </si>
  <si>
    <t>JUAN SEBASTIAN VELEZ PERNETT</t>
  </si>
  <si>
    <t>2025-11-20 14:32:07</t>
  </si>
  <si>
    <t>MARY ELIZABETH ORTIZ SIERRA</t>
  </si>
  <si>
    <t>2025-11-20 14:35:54</t>
  </si>
  <si>
    <t>MARIA EDILSA RAMIREZ ESPAÑOL </t>
  </si>
  <si>
    <t>2025-11-20 14:39:15</t>
  </si>
  <si>
    <t>FRAY ALONSO CONTRERAS AMAYA</t>
  </si>
  <si>
    <t>2025-11-20 14:40:28</t>
  </si>
  <si>
    <t>JUAN PABLO QUINTERO LOPEZ</t>
  </si>
  <si>
    <t>2025-11-20 14:43:07</t>
  </si>
  <si>
    <t>JOSE LIDER PULIDO CARDENAS</t>
  </si>
  <si>
    <t>2025-11-20 14:43:43</t>
  </si>
  <si>
    <t>BLANCA YANETH CIFUENTES SANCHEZ</t>
  </si>
  <si>
    <t>2025-11-20 14:44:34</t>
  </si>
  <si>
    <t>CAROLINA POLANCO FIGUEROA</t>
  </si>
  <si>
    <t>2025-11-20 14:44:49</t>
  </si>
  <si>
    <t>ISABEL CRISTINA CARDONA URIBE</t>
  </si>
  <si>
    <t>2025-11-20 14:44:59</t>
  </si>
  <si>
    <t>JOHAN PINZON</t>
  </si>
  <si>
    <t>2025-11-20 14:46:06</t>
  </si>
  <si>
    <t>MANUEL JOSE SALAS CRUZ</t>
  </si>
  <si>
    <t>2025-11-20 14:47:49</t>
  </si>
  <si>
    <t xml:space="preserve">	COMERCIALIZADORA DE REPUESTOS Y FERRETERIA DI H ELECTROGAS S.A.S.</t>
  </si>
  <si>
    <t>2025-11-20 14:48:08</t>
  </si>
  <si>
    <t>MIRIAM SANTIAGO RODRIGUEZ</t>
  </si>
  <si>
    <t>2025-11-20 14:48:11</t>
  </si>
  <si>
    <t>RICARDO JAVIER CORONEL JIMENEZ</t>
  </si>
  <si>
    <t>2025-11-20 14:48:30</t>
  </si>
  <si>
    <t>ALONSO SALAZAR OTERO</t>
  </si>
  <si>
    <t>2025-11-20 14:49:14</t>
  </si>
  <si>
    <t>REINALDO GONZALEZ CORTES</t>
  </si>
  <si>
    <t>2025-11-20 14:50:00</t>
  </si>
  <si>
    <t>MARTHA IRENE RAMIREZ ARISTIZABAL</t>
  </si>
  <si>
    <t>2025-11-20 14:50:15</t>
  </si>
  <si>
    <t>CRISTO DE JESUS TOVIO MANJARRES</t>
  </si>
  <si>
    <t>2025-11-20 14:53:04</t>
  </si>
  <si>
    <t>MARIA FLOREZ RIVERA</t>
  </si>
  <si>
    <t>2025-11-20 14:54:18</t>
  </si>
  <si>
    <t>MARIA AUXILIADORA VELEZ ARISMENDY</t>
  </si>
  <si>
    <t>2025-11-20 14:55:32</t>
  </si>
  <si>
    <t>LUIS ORLANDO MONCADA VILLA</t>
  </si>
  <si>
    <t>2025-11-20 14:57:40</t>
  </si>
  <si>
    <t>LUIS ALFREDO PACHECO SANCHEZ</t>
  </si>
  <si>
    <t>2025-11-20 14:58:26</t>
  </si>
  <si>
    <t>WILLIAM JAVIER ACERO LEÓN</t>
  </si>
  <si>
    <t>2025-11-20 14:58:39</t>
  </si>
  <si>
    <t>LUIS ALBERTO DIAZ ALVAREZ </t>
  </si>
  <si>
    <t>2025-11-20 14:59:03</t>
  </si>
  <si>
    <t>OMAR EDUARDO ARIZA ALMARALES</t>
  </si>
  <si>
    <t>2025-11-20 15:00:46</t>
  </si>
  <si>
    <t>KELYS JOHANA VERTEL LOPEZ</t>
  </si>
  <si>
    <t>2025-11-20 15:01:00</t>
  </si>
  <si>
    <t>VIVIANA ESTELLA CUADRADO FERNANDEZ</t>
  </si>
  <si>
    <t>2025-11-20 15:03:04</t>
  </si>
  <si>
    <t>JAVIER BARRERO TRUJILLO</t>
  </si>
  <si>
    <t>2025-11-20 15:03:11</t>
  </si>
  <si>
    <t>IMELDA MARIA ANILLO CARVAJAL</t>
  </si>
  <si>
    <t>2025-11-20 15:03:13</t>
  </si>
  <si>
    <t>EDISSON SAUL MORENO FONTECHA</t>
  </si>
  <si>
    <t>2025-11-20 15:03:47</t>
  </si>
  <si>
    <t>NORA LUZ GARCIA RESTREPO</t>
  </si>
  <si>
    <t>2025-11-20 15:03:55</t>
  </si>
  <si>
    <t>FABIO ENRIQUE ACEVEDO LOPEZ</t>
  </si>
  <si>
    <t>2025-11-20 15:07:44</t>
  </si>
  <si>
    <t>LAIDY TATIANA ZULETA LOZADA</t>
  </si>
  <si>
    <t>2025-11-20 15:08:26</t>
  </si>
  <si>
    <t>ANGEL JOSE CONTRERAS BERMUDEZ</t>
  </si>
  <si>
    <t>2025-11-20 15:11:39</t>
  </si>
  <si>
    <t>NEIL MAHECHA</t>
  </si>
  <si>
    <t>2025-11-20 15:14:58</t>
  </si>
  <si>
    <t>CINDY NATALIA FLOREZ NIÑO</t>
  </si>
  <si>
    <t>2025-11-20 15:16:14</t>
  </si>
  <si>
    <t>LUZ MARINA SERNA SILVA</t>
  </si>
  <si>
    <t>2025-11-20 15:16:53</t>
  </si>
  <si>
    <t>MARITZA JUSELY SEPULVEDA VASQUEZ</t>
  </si>
  <si>
    <t>2025-11-20 15:16:56</t>
  </si>
  <si>
    <t>FLOR ALBA TORRES</t>
  </si>
  <si>
    <t>2025-11-20 15:19:46</t>
  </si>
  <si>
    <t>EDINSON QUIROGA QUIROGA</t>
  </si>
  <si>
    <t>2025-11-20 15:22:53</t>
  </si>
  <si>
    <t>JOSE MIGUEL LONDOÑO CUERVO</t>
  </si>
  <si>
    <t>2025-11-20 15:23:17</t>
  </si>
  <si>
    <t>EDISON FABIAN PARRA MORENO</t>
  </si>
  <si>
    <t>2025-11-20 15:25:17</t>
  </si>
  <si>
    <t>ANGÉLICA GUTIÉRREZ GUASCA</t>
  </si>
  <si>
    <t>2025-11-20 15:26:15</t>
  </si>
  <si>
    <t>LUZ ANGELA CASTRO</t>
  </si>
  <si>
    <t>2025-11-20 15:27:23</t>
  </si>
  <si>
    <t>JHARBEY ORLANDO NARVAEZ GERENA</t>
  </si>
  <si>
    <t>2025-11-20 15:30:52</t>
  </si>
  <si>
    <t>JHIMY ALEJANDRO SALAZAR CIFUENTES</t>
  </si>
  <si>
    <t>2025-11-20 15:30:56</t>
  </si>
  <si>
    <t>NORA GUTIERREZ MOLINARES</t>
  </si>
  <si>
    <t>2025-11-20 15:34:34</t>
  </si>
  <si>
    <t>MARYI LORENA MARIN MAYA</t>
  </si>
  <si>
    <t>2025-11-20 15:38:35</t>
  </si>
  <si>
    <t>SANDRA MILENA BELEÑO TORRES</t>
  </si>
  <si>
    <t>2025-11-20 15:38:37</t>
  </si>
  <si>
    <t>HECTOR PLAZAS ALBARRACIN</t>
  </si>
  <si>
    <t>2025-11-20 15:39:20</t>
  </si>
  <si>
    <t>SILVIA AIDE DONADO VARGAS</t>
  </si>
  <si>
    <t>2025-11-20 15:41:22</t>
  </si>
  <si>
    <t>YENCY CECILIA VILLAMIL SUSPEZ</t>
  </si>
  <si>
    <t>2025-11-20 15:41:43</t>
  </si>
  <si>
    <t>ORLANDO JEREZ JEREZ HERREÑO</t>
  </si>
  <si>
    <t>2025-11-20 15:42:01</t>
  </si>
  <si>
    <t>MARTHA ROMERO TORRES</t>
  </si>
  <si>
    <t>2025-11-20 15:44:28</t>
  </si>
  <si>
    <t>FERNANDO ALBEIRO BUSTOS PUENTES</t>
  </si>
  <si>
    <t>2025-11-20 15:49:34</t>
  </si>
  <si>
    <t>MARTHA LUZ NIDIA SOTO</t>
  </si>
  <si>
    <t>2025-11-20 15:50:40</t>
  </si>
  <si>
    <t>IRIS OMAIRA ALVAREZ BALAGUERA</t>
  </si>
  <si>
    <t>2025-11-20 15:51:10</t>
  </si>
  <si>
    <t>CARLOS CECILIO REINA RODRIGUEZ</t>
  </si>
  <si>
    <t>2025-11-20 15:53:05</t>
  </si>
  <si>
    <t>JOHN FREDDY MENDOZA JIMENEZ</t>
  </si>
  <si>
    <t>2025-11-20 15:54:05</t>
  </si>
  <si>
    <t>EDINSON JAVIER CANAS ARCINIEGAS</t>
  </si>
  <si>
    <t>2025-11-20 15:54:23</t>
  </si>
  <si>
    <t>DUBAN ALEXANDER RESTREPO RUIZ</t>
  </si>
  <si>
    <t>2025-11-20 15:54:48</t>
  </si>
  <si>
    <t>CARLOS MANUEL CIMADEVILLA HURTADO</t>
  </si>
  <si>
    <t>2025-11-20 15:57:04</t>
  </si>
  <si>
    <t>LIBARDO ABRIL</t>
  </si>
  <si>
    <t>2025-11-20 15:57:59</t>
  </si>
  <si>
    <t>MARIA DEL CARMEN GARCIA BUITRAGO</t>
  </si>
  <si>
    <t>2025-11-20 15:58:10</t>
  </si>
  <si>
    <t>CARLOS JAVIER ARANGO CANO</t>
  </si>
  <si>
    <t>2025-11-20 15:58:55</t>
  </si>
  <si>
    <t>JOSE ALONSO LOPEZ NARANJO</t>
  </si>
  <si>
    <t>2025-11-20 16:01:21</t>
  </si>
  <si>
    <t>NANCY PATRICIA LOPEZ GRISALES</t>
  </si>
  <si>
    <t>2025-11-20 16:01:55</t>
  </si>
  <si>
    <t>BICICLETAS TOUR Y NATIVA SAS</t>
  </si>
  <si>
    <t>2025-11-20 16:05:00</t>
  </si>
  <si>
    <t>SAIN MOISES ESTRADA TOBIAS</t>
  </si>
  <si>
    <t>2025-11-20 16:05:27</t>
  </si>
  <si>
    <t>ONIRIS DEL CARMEN CARRILLO MEJIA</t>
  </si>
  <si>
    <t>2025-11-20 16:06:47</t>
  </si>
  <si>
    <t>YESSICA LORENA RIOS TRIANA</t>
  </si>
  <si>
    <t>2025-11-20 16:08:16</t>
  </si>
  <si>
    <t xml:space="preserve"> JUAN CARLOS ROJAS</t>
  </si>
  <si>
    <t>2025-11-20 16:09:10</t>
  </si>
  <si>
    <t>BRICEIDA MEDINA GONZALEZ</t>
  </si>
  <si>
    <t>2025-11-20 16:10:15</t>
  </si>
  <si>
    <t>FYP INVERSIONES SAS</t>
  </si>
  <si>
    <t>2025-11-20 16:11:04</t>
  </si>
  <si>
    <t>CARLOS ANDRES MALAGON MONTIEL</t>
  </si>
  <si>
    <t>2025-11-20 16:12:10</t>
  </si>
  <si>
    <t>SILVIA JULIANA VILLAMIZAR VARGAS</t>
  </si>
  <si>
    <t>2025-11-20 16:13:10</t>
  </si>
  <si>
    <t>JOSE FERNEY COMBITA GUTIERREZ FERNEY COMBITA GUTIERREZ</t>
  </si>
  <si>
    <t>2025-11-20 16:13:40</t>
  </si>
  <si>
    <t>EDGAR ENRIQUE RODRIGUEZ RAMIREZ</t>
  </si>
  <si>
    <t>2025-11-20 16:15:10</t>
  </si>
  <si>
    <t>EFRAIN AGUDELO</t>
  </si>
  <si>
    <t>2025-11-20 16:15:53</t>
  </si>
  <si>
    <t>RODRIGO DE JESUS TAMAYO ARISTIZABAL</t>
  </si>
  <si>
    <t>2025-11-20 16:17:49</t>
  </si>
  <si>
    <t>JUAN CARLOS VILLAR DE</t>
  </si>
  <si>
    <t>2025-11-20 16:20:07</t>
  </si>
  <si>
    <t>VIDALINA VARON HERNANDEZ</t>
  </si>
  <si>
    <t>2025-11-20 16:21:14</t>
  </si>
  <si>
    <t>MARIA YOLEIDA GAONA BOTELLO</t>
  </si>
  <si>
    <t>2025-11-20 16:22:44</t>
  </si>
  <si>
    <t>LEDIS ZENILDA VALENCIA DUQUE</t>
  </si>
  <si>
    <t>2025-11-20 16:23:44</t>
  </si>
  <si>
    <t>HAROLD ERNESTO BONILLA MEDINA</t>
  </si>
  <si>
    <t>2025-11-20 16:24:31</t>
  </si>
  <si>
    <t>CARLOS MARIO MARTINEZ PATIÑO</t>
  </si>
  <si>
    <t>2025-11-20 16:28:14</t>
  </si>
  <si>
    <t>BADILLO CAFETERIA S A S</t>
  </si>
  <si>
    <t>2025-11-20 16:29:00</t>
  </si>
  <si>
    <t>JUAN FERNANDO MUNERA LONDOÑO</t>
  </si>
  <si>
    <t>2025-11-20 16:30:48</t>
  </si>
  <si>
    <t>NESTOR ALFONSO CASTAÑEDA LOPEZ</t>
  </si>
  <si>
    <t>2025-11-20 16:31:26</t>
  </si>
  <si>
    <t>JHON HENRY MORENO BOBADILLA</t>
  </si>
  <si>
    <t>2025-11-20 16:34:38</t>
  </si>
  <si>
    <t>CLARA INES MORENO MARTINEZ</t>
  </si>
  <si>
    <t>2025-11-20 16:35:01</t>
  </si>
  <si>
    <t>LINA MARCELA  HERRERA SANTA</t>
  </si>
  <si>
    <t>2025-11-20 16:36:38</t>
  </si>
  <si>
    <t>LICED NARYIVI GUTIERREZ IQUIRA</t>
  </si>
  <si>
    <t>2025-11-20 16:37:22</t>
  </si>
  <si>
    <t>HELDA MERCY PRIETO DE SALAMANCA</t>
  </si>
  <si>
    <t>2025-11-20 16:37:27</t>
  </si>
  <si>
    <t>DIANA SOFIA SALAZAR GIRALDO</t>
  </si>
  <si>
    <t>2025-11-20 16:40:29</t>
  </si>
  <si>
    <t>ADOLFO FRANCO ROA</t>
  </si>
  <si>
    <t>2025-11-20 16:42:16</t>
  </si>
  <si>
    <t>PAULA ANDREA FORERO CUELLAR</t>
  </si>
  <si>
    <t>2025-11-20 16:47:32</t>
  </si>
  <si>
    <t>JOHAN ALONSO MERCHAN VARON</t>
  </si>
  <si>
    <t>2025-11-20 16:49:54</t>
  </si>
  <si>
    <t>DIANA KATHERINE RAMIREZ GOMEZ</t>
  </si>
  <si>
    <t>2025-11-20 16:51:21</t>
  </si>
  <si>
    <t>JOSE DOUGLAS AGUDELO LONDOÑO</t>
  </si>
  <si>
    <t>2025-11-20 16:54:18</t>
  </si>
  <si>
    <t>GLORIA INES GARCIA LOPEZ</t>
  </si>
  <si>
    <t>2025-11-20 16:57:17</t>
  </si>
  <si>
    <t>MANUEL ESTEBAN SIERRA PEREZ</t>
  </si>
  <si>
    <t>2025-11-20 17:00:36</t>
  </si>
  <si>
    <t>PAOLA ANDREA ECHEVERRI LONDOÑO</t>
  </si>
  <si>
    <t>2025-11-20 17:01:17</t>
  </si>
  <si>
    <t>ELIZABET DUPONT ESCOBAR</t>
  </si>
  <si>
    <t>2025-11-20 17:01:25</t>
  </si>
  <si>
    <t>ALCIRA ANGARITA CONTRERAS</t>
  </si>
  <si>
    <t>2025-11-20 17:05:00</t>
  </si>
  <si>
    <t>MARIA ELVIA BUITRAGO</t>
  </si>
  <si>
    <t>2025-11-20 17:05:08</t>
  </si>
  <si>
    <t>BLANCA CARMENZA HERNANDEZ BAQUERO</t>
  </si>
  <si>
    <t>2025-11-20 17:12:58</t>
  </si>
  <si>
    <t>CLEMENCIA VERANO VERANO</t>
  </si>
  <si>
    <t>2025-11-20 17:13:50</t>
  </si>
  <si>
    <t>ANA YULIETH HERNANDEZ BELEN</t>
  </si>
  <si>
    <t>2025-11-20 17:14:50</t>
  </si>
  <si>
    <t>MERKEPRONTO</t>
  </si>
  <si>
    <t>2025-11-20 17:15:58</t>
  </si>
  <si>
    <t>ROBIN DANIEL MARTINEZ AVILA</t>
  </si>
  <si>
    <t>2025-11-20 17:16:05</t>
  </si>
  <si>
    <t>MARCELIS MARIA MENDOZA SANCHEZ</t>
  </si>
  <si>
    <t>2025-11-20 17:18:42</t>
  </si>
  <si>
    <t>NUBIA DUQUE DE AGUIRRE</t>
  </si>
  <si>
    <t>2025-11-20 17:21:56</t>
  </si>
  <si>
    <t>JUAN CARLOS MANOTAS RODRIGUEZ</t>
  </si>
  <si>
    <t>2025-11-20 17:23:49</t>
  </si>
  <si>
    <t>PUNTO EXPRESS 25 Y ALGO MAS SAS</t>
  </si>
  <si>
    <t>2025-11-20 17:24:52</t>
  </si>
  <si>
    <t>ORLANDO OSPINA OSORIO</t>
  </si>
  <si>
    <t>2025-11-20 17:25:18</t>
  </si>
  <si>
    <t>ALEJANDRO OSORIO USUGA</t>
  </si>
  <si>
    <t>2025-11-20 17:29:36</t>
  </si>
  <si>
    <t>YAMID OSORIO DURANGO</t>
  </si>
  <si>
    <t>2025-11-20 17:29:40</t>
  </si>
  <si>
    <t>SHIRLEY PATRICIA FREYLE ANAYA</t>
  </si>
  <si>
    <t>2025-11-20 17:32:53</t>
  </si>
  <si>
    <t>DUVIEL STIVEN OCAMPO SANCHEZ</t>
  </si>
  <si>
    <t>2025-11-20 17:33:06</t>
  </si>
  <si>
    <t>BRAYAN DAVID MOGOLLON QUINTERO</t>
  </si>
  <si>
    <t>2025-11-20 17:34:12</t>
  </si>
  <si>
    <t>EDGAR FERNANDO PIMIENTO BERTEL</t>
  </si>
  <si>
    <t>2025-11-20 17:35:00</t>
  </si>
  <si>
    <t>MARYLUZ MORA CARDENAS</t>
  </si>
  <si>
    <t>2025-11-20 17:37:38</t>
  </si>
  <si>
    <t>MARIA TRANSITO CRUZ ROJAS</t>
  </si>
  <si>
    <t>2025-11-20 17:38:09</t>
  </si>
  <si>
    <t>YAMILETH ALZATE ORTIZ</t>
  </si>
  <si>
    <t>2025-11-20 17:39:08</t>
  </si>
  <si>
    <t>CAMILO ANDRES SILVA APONTE</t>
  </si>
  <si>
    <t>2025-11-20 17:47:17</t>
  </si>
  <si>
    <t>MARJORYE ZOLANDY SERRANO LOPEZ</t>
  </si>
  <si>
    <t>2025-11-20 17:48:16</t>
  </si>
  <si>
    <t>INVERSIONES PULSO SAS</t>
  </si>
  <si>
    <t>2025-11-20 17:52:14</t>
  </si>
  <si>
    <t>MARIELINA RODRIGUEZ LOPEZ</t>
  </si>
  <si>
    <t>2025-11-20 17:52:47</t>
  </si>
  <si>
    <t>SANDRA LILIANA VILLALBA GIL</t>
  </si>
  <si>
    <t>2025-11-20 17:54:58</t>
  </si>
  <si>
    <t>JUAN DAVID PARRA DAZA</t>
  </si>
  <si>
    <t>2025-11-20 17:56:54</t>
  </si>
  <si>
    <t>GLADYS MARINA TORRES ALBIS</t>
  </si>
  <si>
    <t>2025-11-20 18:01:47</t>
  </si>
  <si>
    <t>LILIA GALVIS</t>
  </si>
  <si>
    <t>2025-11-20 18:02:25</t>
  </si>
  <si>
    <t>PEDRO HERNANDEZ</t>
  </si>
  <si>
    <t>2025-11-20 18:03:54</t>
  </si>
  <si>
    <t>JAIME HUMBERTO ALVAREZ</t>
  </si>
  <si>
    <t>2025-11-20 18:03:56</t>
  </si>
  <si>
    <t>DIEGO ALEJANDRO  TORRES FONSECA</t>
  </si>
  <si>
    <t>2025-11-20 18:09:30</t>
  </si>
  <si>
    <t>FREDDY ALEXANDER MAYORGA MINTILLA</t>
  </si>
  <si>
    <t>2025-11-20 18:09:49</t>
  </si>
  <si>
    <t>OSCAR YESID NARVAEZ HERNANDEZ</t>
  </si>
  <si>
    <t>2025-11-20 18:10:08</t>
  </si>
  <si>
    <t>GERMAN AUGUSTO PEÑA GARCIA</t>
  </si>
  <si>
    <t>2025-11-20 18:14:32</t>
  </si>
  <si>
    <t>MARIA LILIA AMAYA HUERTAS</t>
  </si>
  <si>
    <t>2025-11-20 18:16:59</t>
  </si>
  <si>
    <t>DISNEY CAROLINA FRANCO PAREDES</t>
  </si>
  <si>
    <t>2025-11-20 18:20:16</t>
  </si>
  <si>
    <t>ODILIO LEYVA</t>
  </si>
  <si>
    <t>2025-11-20 18:23:46</t>
  </si>
  <si>
    <t>SONIA CONSTANZA BAQUERO FUENTES</t>
  </si>
  <si>
    <t>2025-11-20 18:23:56</t>
  </si>
  <si>
    <t>CRUZ BLEY TRUJILLO TOVAR</t>
  </si>
  <si>
    <t>2025-11-20 18:24:44</t>
  </si>
  <si>
    <t>RAMIRO ALFONSO GIL</t>
  </si>
  <si>
    <t>2025-11-20 18:25:47</t>
  </si>
  <si>
    <t>RAFAEL BARBOSA AGUILAR</t>
  </si>
  <si>
    <t>2025-11-20 18:32:12</t>
  </si>
  <si>
    <t>ALMACEN EL RETIRO S.A.S</t>
  </si>
  <si>
    <t>2025-11-20 18:33:12</t>
  </si>
  <si>
    <t>PAULA ANDREA SUAREZ RIVERA</t>
  </si>
  <si>
    <t>2025-11-20 18:33:41</t>
  </si>
  <si>
    <t>MARIA MAGDALENA CANO GIL</t>
  </si>
  <si>
    <t>2025-11-20 18:34:15</t>
  </si>
  <si>
    <t>AUTO SERVICIO MILAN</t>
  </si>
  <si>
    <t>2025-11-20 18:36:30</t>
  </si>
  <si>
    <t>EDIT LUCINA BLANDON CARTAGENA</t>
  </si>
  <si>
    <t>2025-11-20 18:37:42</t>
  </si>
  <si>
    <t>JHORDAN TORRES ESCOBAR</t>
  </si>
  <si>
    <t>2025-11-20 18:39:55</t>
  </si>
  <si>
    <t>INVERSION ABG SAS</t>
  </si>
  <si>
    <t>2025-11-20 18:42:06</t>
  </si>
  <si>
    <t>LUZ OLIVIA QUINTERO AMARILES</t>
  </si>
  <si>
    <t>2025-11-20 18:46:55</t>
  </si>
  <si>
    <t>DEISY YURLEY SILVA CHIA</t>
  </si>
  <si>
    <t>2025-11-20 18:47:51</t>
  </si>
  <si>
    <t>JAVIER ENRIQUE LINAN BETTIN</t>
  </si>
  <si>
    <t>2025-11-20 18:48:45</t>
  </si>
  <si>
    <t>OSCAR CELIO FIGUEREDO FIGUEREDO</t>
  </si>
  <si>
    <t>2025-11-20 18:48:57</t>
  </si>
  <si>
    <t>MADAY ELIUTH MADRID MADRID</t>
  </si>
  <si>
    <t>2025-11-20 18:49:05</t>
  </si>
  <si>
    <t>NOHEMY PEREZ GUERRERO</t>
  </si>
  <si>
    <t>2025-11-20 18:49:16</t>
  </si>
  <si>
    <t>FILIBERTO LEIVA OVIEDO</t>
  </si>
  <si>
    <t>2025-11-20 18:49:56</t>
  </si>
  <si>
    <t>LUIS ENRIQUE GALLO MARIN</t>
  </si>
  <si>
    <t>2025-11-20 18:50:10</t>
  </si>
  <si>
    <t>MANUEL JOSE ZULUAGA SERNA</t>
  </si>
  <si>
    <t>2025-11-20 18:50:26</t>
  </si>
  <si>
    <t>HABID JOSE BANDA HOYOS</t>
  </si>
  <si>
    <t>2025-11-20 18:51:24</t>
  </si>
  <si>
    <t>AUTO SERVICIO UGANDA RUBIO Y AYALA S.A.S</t>
  </si>
  <si>
    <t>2025-11-20 18:51:30</t>
  </si>
  <si>
    <t>SARA ISABEL PADILLA JIMENEZ</t>
  </si>
  <si>
    <t>2025-11-20 18:53:16</t>
  </si>
  <si>
    <t>GLORIA ILDA CASTEBLANCO LEON</t>
  </si>
  <si>
    <t>2025-11-20 18:54:04</t>
  </si>
  <si>
    <t>MAURICIO HERMELINDO SALAZAR HERNANDEZ</t>
  </si>
  <si>
    <t>2025-11-20 18:54:40</t>
  </si>
  <si>
    <t>JHON ALEXANDER QUINTERO RUIZ</t>
  </si>
  <si>
    <t>2025-11-20 18:55:38</t>
  </si>
  <si>
    <t>PABLO EMILIO PEREZ MANCIPE</t>
  </si>
  <si>
    <t>2025-11-20 18:56:13</t>
  </si>
  <si>
    <t>KATHERINE ALARCON MEDINA</t>
  </si>
  <si>
    <t>2025-11-20 18:56:27</t>
  </si>
  <si>
    <t>ALBEIRO DE JESUS MARIN HERNANDEZ</t>
  </si>
  <si>
    <t>2025-11-20 18:57:22</t>
  </si>
  <si>
    <t>DIANA PAOLA LOPEZ GIRALDO</t>
  </si>
  <si>
    <t>2025-11-20 18:58:00</t>
  </si>
  <si>
    <t>JAIRO ERNESTO VARGAS JUEZ</t>
  </si>
  <si>
    <t>2025-11-20 19:00:30</t>
  </si>
  <si>
    <t>CARLOS ALBERTO PAEZ FUQUENE</t>
  </si>
  <si>
    <t>2025-11-20 19:00:44</t>
  </si>
  <si>
    <t>ALBA CRISTINA BASTO LINARES</t>
  </si>
  <si>
    <t>2025-11-20 19:03:28</t>
  </si>
  <si>
    <t>DELIA MILENA GONZALEZ ESCALANTE</t>
  </si>
  <si>
    <t>2025-11-20 19:07:39</t>
  </si>
  <si>
    <t>NANCY MERCEDES ENDE MENDIVELSO</t>
  </si>
  <si>
    <t>2025-11-20 19:08:32</t>
  </si>
  <si>
    <t>SANDRA CARVAJAL CARVAJAL</t>
  </si>
  <si>
    <t>2025-11-20 19:08:36</t>
  </si>
  <si>
    <t>GONZALO REYES GONZALEZ</t>
  </si>
  <si>
    <t>2025-11-20 19:09:04</t>
  </si>
  <si>
    <t>MARISOL PERILLA RUBIANO</t>
  </si>
  <si>
    <t>2025-11-20 19:09:45</t>
  </si>
  <si>
    <t>MARIA ESPERANZA QUINTERO CASTILLO</t>
  </si>
  <si>
    <t>2025-11-20 19:10:32</t>
  </si>
  <si>
    <t>MARIA DEL PILAR VARGAS SORACIPA</t>
  </si>
  <si>
    <t>2025-11-20 19:12:13</t>
  </si>
  <si>
    <t>EMILSE ELENA MEDRANO ARROYO</t>
  </si>
  <si>
    <t>2025-11-20 19:13:57</t>
  </si>
  <si>
    <t>2025-11-20 19:14:14</t>
  </si>
  <si>
    <t>SONIA LUCIA LOPEZ BECERRA</t>
  </si>
  <si>
    <t>2025-11-20 19:15:15</t>
  </si>
  <si>
    <t>PATRICIA ESPITIA UPEGUI</t>
  </si>
  <si>
    <t>2025-11-20 19:15:27</t>
  </si>
  <si>
    <t>GUSTAVO OCAMPO OCAMPO</t>
  </si>
  <si>
    <t>2025-11-20 19:19:12</t>
  </si>
  <si>
    <t>JESUS MARIA RUEDA RUEDA</t>
  </si>
  <si>
    <t>2025-11-20 19:19:20</t>
  </si>
  <si>
    <t>VICTOR BUENO</t>
  </si>
  <si>
    <t>2025-11-20 19:20:46</t>
  </si>
  <si>
    <t>DIANA CAROLINA HURTADO CRUZ</t>
  </si>
  <si>
    <t>2025-11-20 19:21:38</t>
  </si>
  <si>
    <t>NELCY PAULINA ACOSTA MEJIA </t>
  </si>
  <si>
    <t>2025-11-20 19:23:26</t>
  </si>
  <si>
    <t>JORGE ELIECER CHACON CEPEDA</t>
  </si>
  <si>
    <t>2025-11-20 19:23:30</t>
  </si>
  <si>
    <t>FREDY ARMANDO SERNA GOMEZ</t>
  </si>
  <si>
    <t>2025-11-20 19:23:35</t>
  </si>
  <si>
    <t>JOHN ALEXANDER MORENO LONDOÑO</t>
  </si>
  <si>
    <t>2025-11-20 19:25:58</t>
  </si>
  <si>
    <t>JAIRO CAMACHO PEÑUELA</t>
  </si>
  <si>
    <t>2025-11-20 19:26:37</t>
  </si>
  <si>
    <t>CARLOS ALBERTO MONTOYA JARAMILLO</t>
  </si>
  <si>
    <t>2025-11-20 19:29:27</t>
  </si>
  <si>
    <t>2025-11-20 19:29:33</t>
  </si>
  <si>
    <t>LAURA DANIELA NAVARRO BERMUDEZ</t>
  </si>
  <si>
    <t>2025-11-20 19:29:50</t>
  </si>
  <si>
    <t>ANGE ESTEFANIA GUTIERREZ RODRIGUEZ</t>
  </si>
  <si>
    <t>2025-11-20 19:31:51</t>
  </si>
  <si>
    <t>INTERNACIONAL DE ELECTRICOS ILUMINACION SAS</t>
  </si>
  <si>
    <t>2025-11-20 19:31:55</t>
  </si>
  <si>
    <t>2025-11-20 19:32:17</t>
  </si>
  <si>
    <t>WILSON HERNANDO HERNANDEZ RAMIREZ</t>
  </si>
  <si>
    <t>2025-11-20 19:34:06</t>
  </si>
  <si>
    <t>LUZ ADRIANA ARROYAVE HENAO</t>
  </si>
  <si>
    <t>2025-11-20 19:34:50</t>
  </si>
  <si>
    <t>DEIVYD SANCHEZ CORTES</t>
  </si>
  <si>
    <t>2025-11-20 19:35:36</t>
  </si>
  <si>
    <t>JORGE IVAN ROA URQUIJO</t>
  </si>
  <si>
    <t>2025-11-20 19:36:51</t>
  </si>
  <si>
    <t>FERNANDO ARISMENDI ATEHORTUA</t>
  </si>
  <si>
    <t>2025-11-20 19:39:39</t>
  </si>
  <si>
    <t>DIANA LORENA MORENO NUSTES</t>
  </si>
  <si>
    <t>2025-11-20 19:40:22</t>
  </si>
  <si>
    <t>NORAIDA QUINCHIA ARISTIZABAL</t>
  </si>
  <si>
    <t>2025-11-20 19:41:50</t>
  </si>
  <si>
    <t>MARIA DEL CARMEN MENDEZ</t>
  </si>
  <si>
    <t>2025-11-20 19:42:49</t>
  </si>
  <si>
    <t>2025-11-20 19:42:52</t>
  </si>
  <si>
    <t>ROSA INES RAMOS MORA</t>
  </si>
  <si>
    <t>2025-11-20 19:43:39</t>
  </si>
  <si>
    <t>JOSE DANIEL CHINOME CHINOME</t>
  </si>
  <si>
    <t>2025-11-20 19:43:55</t>
  </si>
  <si>
    <t>MARIA INES CASTAÑEDA MARTINEZ</t>
  </si>
  <si>
    <t>2025-11-20 19:44:10</t>
  </si>
  <si>
    <t>STEFANIA HERRERA CASTRO</t>
  </si>
  <si>
    <t>2025-11-20 19:44:22</t>
  </si>
  <si>
    <t>ELECTRICOS DIMAR S A S</t>
  </si>
  <si>
    <t>2025-11-20 19:46:01</t>
  </si>
  <si>
    <t>INGRID LORENA CASTILLO HERNANDEZ</t>
  </si>
  <si>
    <t>2025-11-20 19:46:08</t>
  </si>
  <si>
    <t>2025-11-20 19:46:14</t>
  </si>
  <si>
    <t>DIANA PATRICIA GALVIS YANEZ</t>
  </si>
  <si>
    <t>2025-11-20 19:47:32</t>
  </si>
  <si>
    <t>ANNIE CAROLINA MONSALVE SALAZAR</t>
  </si>
  <si>
    <t>2025-11-20 19:48:19</t>
  </si>
  <si>
    <t>MARIA JUDITH SERPA MACHADO</t>
  </si>
  <si>
    <t>2025-11-20 19:48:23</t>
  </si>
  <si>
    <t>EDILMA BOLAÑOS CUBILLOS</t>
  </si>
  <si>
    <t>2025-11-20 19:49:31</t>
  </si>
  <si>
    <t>YANETH SANABRIA TAVERA</t>
  </si>
  <si>
    <t>2025-11-20 19:51:04</t>
  </si>
  <si>
    <t>MARIA MAGDALENA ARANGO FLOREZ</t>
  </si>
  <si>
    <t>2025-11-20 19:51:40</t>
  </si>
  <si>
    <t>PEDRO JULIO MARTINEZ CAMPO</t>
  </si>
  <si>
    <t>2025-11-20 19:51:51</t>
  </si>
  <si>
    <t>SERGIO MAURICIO ROMERO TOLOSA</t>
  </si>
  <si>
    <t>2025-11-20 19:53:10</t>
  </si>
  <si>
    <t>FERRECONSTRUYE SAS</t>
  </si>
  <si>
    <t>2025-11-20 20:00:23</t>
  </si>
  <si>
    <t>MIRIAM CARVAJAL QUIMBAYO</t>
  </si>
  <si>
    <t>2025-11-20 20:00:51</t>
  </si>
  <si>
    <t>YANETH ISABEL CONDE POLO</t>
  </si>
  <si>
    <t>2025-11-20 20:04:14</t>
  </si>
  <si>
    <t>WILSON ERNESTO SANCHEZ MARTIN</t>
  </si>
  <si>
    <t>2025-11-20 20:06:59</t>
  </si>
  <si>
    <t>2025-11-20 20:08:23</t>
  </si>
  <si>
    <t>WILSON DAZA CASTILLO</t>
  </si>
  <si>
    <t>2025-11-20 20:10:47</t>
  </si>
  <si>
    <t>MARIA ARELIS ABRIL MONROY</t>
  </si>
  <si>
    <t>2025-11-20 20:10:54</t>
  </si>
  <si>
    <t>SANDRA MILENA BUSTOS FAJARDO</t>
  </si>
  <si>
    <t>2025-11-20 20:10:56</t>
  </si>
  <si>
    <t>ARIEL CALA</t>
  </si>
  <si>
    <t>2025-11-20 20:11:09</t>
  </si>
  <si>
    <t>JAIRO DAVID YARURO FLOREZ</t>
  </si>
  <si>
    <t>2025-11-20 20:13:59</t>
  </si>
  <si>
    <t>JORGE LUIS BARON MUÑOZ</t>
  </si>
  <si>
    <t>2025-11-20 20:16:25</t>
  </si>
  <si>
    <t>LIGIA FERNANDA MATEUS GAMBOA</t>
  </si>
  <si>
    <t>2025-11-20 20:17:01</t>
  </si>
  <si>
    <t>FRANKLIN ABOUT CASTAÑEDA DIAZ</t>
  </si>
  <si>
    <t>2025-11-20 20:18:01</t>
  </si>
  <si>
    <t>YASMIN MARIAN VACA DELGADO</t>
  </si>
  <si>
    <t>2025-11-20 20:18:30</t>
  </si>
  <si>
    <t>ROSA ISELA PARDO</t>
  </si>
  <si>
    <t>2025-11-20 20:21:34</t>
  </si>
  <si>
    <t>F-CINTAS SAS</t>
  </si>
  <si>
    <t>2025-11-20 20:22:36</t>
  </si>
  <si>
    <t>ARMANDO CALDERON QUINAYA</t>
  </si>
  <si>
    <t>2025-11-20 20:22:57</t>
  </si>
  <si>
    <t>ORLANDO CARDENAS VACA</t>
  </si>
  <si>
    <t>2025-11-20 20:25:44</t>
  </si>
  <si>
    <t>NAZLY PAOLA CAJAMARCA CLAVIJO</t>
  </si>
  <si>
    <t>2025-11-20 20:26:03</t>
  </si>
  <si>
    <t>LUISA FERNANDA LOZANO LOZANO</t>
  </si>
  <si>
    <t>2025-11-20 20:26:59</t>
  </si>
  <si>
    <t>PLASTICOL JR SAS</t>
  </si>
  <si>
    <t>2025-11-20 20:27:56</t>
  </si>
  <si>
    <t>LUIS ARBEIRO CAMACHO BASABE</t>
  </si>
  <si>
    <t>2025-11-20 20:28:27</t>
  </si>
  <si>
    <t>SANDRA MILENA GRANADOS LOPEZ</t>
  </si>
  <si>
    <t>2025-11-20 20:29:22</t>
  </si>
  <si>
    <t>ROSA MIRYAM FUENTES LIZARAZO</t>
  </si>
  <si>
    <t>2025-11-20 20:30:23</t>
  </si>
  <si>
    <t>EDISON JAVIER SEPULVEDA RAMIREZ</t>
  </si>
  <si>
    <t>2025-11-20 20:30:38</t>
  </si>
  <si>
    <t>FREDY WILLIAM PATIÑO</t>
  </si>
  <si>
    <t>2025-11-20 20:33:20</t>
  </si>
  <si>
    <t>OLGA LUCIA ROMERO ANGEL</t>
  </si>
  <si>
    <t>2025-11-20 20:33:24</t>
  </si>
  <si>
    <t>DESECHABLES 7 DE AGOSTO S.A.S.</t>
  </si>
  <si>
    <t>2025-11-20 20:33:33</t>
  </si>
  <si>
    <t>PABLO JAVIER CAITA GIL</t>
  </si>
  <si>
    <t>2025-11-20 20:34:35</t>
  </si>
  <si>
    <t>JAIR ANDRES  CRUZ MARTINEZ</t>
  </si>
  <si>
    <t>2025-11-20 20:35:09</t>
  </si>
  <si>
    <t>FABIOLA POSSE RUIZ</t>
  </si>
  <si>
    <t>2025-11-20 20:35:43</t>
  </si>
  <si>
    <t>MARLENY RODRIGUEZ GUTIERREZ</t>
  </si>
  <si>
    <t>2025-11-20 20:37:09</t>
  </si>
  <si>
    <t>LEYDI ZOLANYI DUARTE MOSQUERA</t>
  </si>
  <si>
    <t>2025-11-20 20:37:55</t>
  </si>
  <si>
    <t>MARIA DEL ROSARIO PARDO TORRES</t>
  </si>
  <si>
    <t>2025-11-20 20:39:26</t>
  </si>
  <si>
    <t>NELLY JOHANNA FLOREZ PINEDA</t>
  </si>
  <si>
    <t>2025-11-20 20:40:58</t>
  </si>
  <si>
    <t>JENNY PAOLA LINARES AMAYA</t>
  </si>
  <si>
    <t>2025-11-20 20:41:25</t>
  </si>
  <si>
    <t>LUZ NURY CASTAÑO BULA</t>
  </si>
  <si>
    <t>2025-11-20 20:44:58</t>
  </si>
  <si>
    <t>DIANA CONSUELO MARTINEZ MELLIZO</t>
  </si>
  <si>
    <t>2025-11-20 20:47:49</t>
  </si>
  <si>
    <t>DADAMIN MARCELO ESCALANTE</t>
  </si>
  <si>
    <t>2025-11-20 20:52:27</t>
  </si>
  <si>
    <t>ANGELICA RUIZ CASALLAS</t>
  </si>
  <si>
    <t>2025-11-20 20:53:14</t>
  </si>
  <si>
    <t>ANNA KAROLYNNA CHARRIS LLANOS</t>
  </si>
  <si>
    <t>2025-11-20 20:54:01</t>
  </si>
  <si>
    <t>DIDIER FABIAN GUERRERO CRISTANCHO</t>
  </si>
  <si>
    <t>2025-11-20 20:56:33</t>
  </si>
  <si>
    <t>GUSTAVO ADOLFO HERNANDEZ VERGARA</t>
  </si>
  <si>
    <t>2025-11-20 20:58:04</t>
  </si>
  <si>
    <t>NUBIA BELTRAN SUAREZ</t>
  </si>
  <si>
    <t>2025-11-20 21:00:41</t>
  </si>
  <si>
    <t>LEONARDO RODRIGUEZ RODRIGUEZ</t>
  </si>
  <si>
    <t>2025-11-20 21:02:11</t>
  </si>
  <si>
    <t>EDUIN HERNESTO CARDENAS BERDUGO</t>
  </si>
  <si>
    <t>2025-11-20 21:03:31</t>
  </si>
  <si>
    <t>CRISTIAN JAVIER MORENO MORENO</t>
  </si>
  <si>
    <t>2025-11-20 21:03:36</t>
  </si>
  <si>
    <t>SANDRA MILENA LLANO BOTERO</t>
  </si>
  <si>
    <t>2025-11-20 21:04:57</t>
  </si>
  <si>
    <t>LA BOMBA EXPRESS SAS</t>
  </si>
  <si>
    <t>2025-11-20 21:04:58</t>
  </si>
  <si>
    <t>LUIS FABIO PEREZ GARCIA</t>
  </si>
  <si>
    <t>2025-11-20 21:05:10</t>
  </si>
  <si>
    <t>OMAR JAVIER ZULETA ESPINOSA</t>
  </si>
  <si>
    <t>2025-11-20 21:06:21</t>
  </si>
  <si>
    <t>CRISTIAN CAMILO MALAGON LUGO</t>
  </si>
  <si>
    <t>2025-11-20 21:07:45</t>
  </si>
  <si>
    <t>NUBIA ESPERANZA DIAZ DUARTE</t>
  </si>
  <si>
    <t>2025-11-20 21:11:51</t>
  </si>
  <si>
    <t>2025-11-20 21:14:55</t>
  </si>
  <si>
    <t>CRISTIAN DAVID ARIAS GIRALDO</t>
  </si>
  <si>
    <t>2025-11-20 21:18:07</t>
  </si>
  <si>
    <t>DIEGO ALEXANDER SANCHEZ MARIN</t>
  </si>
  <si>
    <t>2025-11-20 21:28:46</t>
  </si>
  <si>
    <t>2025-11-20 21:30:36</t>
  </si>
  <si>
    <t>JUAN CAMILO TELLEZ BERNATE</t>
  </si>
  <si>
    <t>2025-11-20 21:32:20</t>
  </si>
  <si>
    <t>JAIRO ANTONIO CASTIBLANCO QUINCHE</t>
  </si>
  <si>
    <t>2025-11-20 21:39:06</t>
  </si>
  <si>
    <t>ALBEIRO DE JESUS CASTAÑO VILLA</t>
  </si>
  <si>
    <t>2025-11-20 21:40:26</t>
  </si>
  <si>
    <t>ANA TERESA RUIZ MALAVER</t>
  </si>
  <si>
    <t>2025-11-20 21:41:26</t>
  </si>
  <si>
    <t>ADALBERTO ALVAREZ CANO</t>
  </si>
  <si>
    <t>2025-11-20 21:41:52</t>
  </si>
  <si>
    <t>RITA JULIA CASTELLANOS DE VILLALOBOS</t>
  </si>
  <si>
    <t>2025-11-20 21:42:53</t>
  </si>
  <si>
    <t>2025-11-20 21:43:23</t>
  </si>
  <si>
    <t>DIEGO ANDRES QUERUBIN RUIZ</t>
  </si>
  <si>
    <t>2025-11-20 21:45:29</t>
  </si>
  <si>
    <t>YENNY ANDREA ESTEVEZ URIAN</t>
  </si>
  <si>
    <t>2025-11-20 21:47:18</t>
  </si>
  <si>
    <t>DIANA MILENA SALAS</t>
  </si>
  <si>
    <t>2025-11-20 21:47:43</t>
  </si>
  <si>
    <t>MARIA LILIANA OSORIO HERNANDEZ</t>
  </si>
  <si>
    <t>2025-11-20 21:51:21</t>
  </si>
  <si>
    <t>2025-11-20 21:55:21</t>
  </si>
  <si>
    <t>LEONEL JAIMES FLOREZ</t>
  </si>
  <si>
    <t>2025-11-20 21:57:52</t>
  </si>
  <si>
    <t>ISABEL CRISTINA TABORDA BERRIO</t>
  </si>
  <si>
    <t>2025-11-20 21:59:37</t>
  </si>
  <si>
    <t>PALACIO ELECTRICO S.A.S</t>
  </si>
  <si>
    <t>2025-11-20 22:01:05</t>
  </si>
  <si>
    <t>CARLOS ANDRES OQUENDO RAMIREZ</t>
  </si>
  <si>
    <t>2025-11-20 22:02:31</t>
  </si>
  <si>
    <t>JORGE ENRIQUE VARGAS RIVERA</t>
  </si>
  <si>
    <t>2025-11-20 22:02:46</t>
  </si>
  <si>
    <t>LINA MARCELA GIRALDO VANEGAS</t>
  </si>
  <si>
    <t>2025-11-20 22:04:04</t>
  </si>
  <si>
    <t>DANIELA GIL TABORDA</t>
  </si>
  <si>
    <t>2025-11-20 22:06:07</t>
  </si>
  <si>
    <t>2025-11-20 22:07:36</t>
  </si>
  <si>
    <t>ALVARO AGUDELO</t>
  </si>
  <si>
    <t>2025-11-20 22:14:50</t>
  </si>
  <si>
    <t>SANTIAGO IGNACIO CIRO VILLADA</t>
  </si>
  <si>
    <t>2025-11-20 22:19:06</t>
  </si>
  <si>
    <t>BIBIANA MARIA MONTOYA RODAS</t>
  </si>
  <si>
    <t>2025-11-20 22:26:53</t>
  </si>
  <si>
    <t>MINIMERCADO MYO S.A.S.</t>
  </si>
  <si>
    <t>2025-11-20 22:37:38</t>
  </si>
  <si>
    <t>SEBASTIAN RUIZ PELAEZ</t>
  </si>
  <si>
    <t>Fecha</t>
  </si>
  <si>
    <t>Factura</t>
  </si>
  <si>
    <t>Número de producto</t>
  </si>
  <si>
    <t>ProductName</t>
  </si>
  <si>
    <t>Concat Referencia</t>
  </si>
  <si>
    <t>Cantidad</t>
  </si>
  <si>
    <t>Precio unitario</t>
  </si>
  <si>
    <t>LineTotalDiscountAmount</t>
  </si>
  <si>
    <t>Importe</t>
  </si>
  <si>
    <t>Almacén</t>
  </si>
  <si>
    <t>Und Negocio</t>
  </si>
  <si>
    <t>Centro de Costos</t>
  </si>
  <si>
    <t>Nombre CC</t>
  </si>
  <si>
    <t>Regional</t>
  </si>
  <si>
    <t>Tipo Producto</t>
  </si>
  <si>
    <t>Semana</t>
  </si>
  <si>
    <t>Ruta</t>
  </si>
  <si>
    <t>Zona</t>
  </si>
  <si>
    <t>Dia</t>
  </si>
  <si>
    <t>Referencia</t>
  </si>
  <si>
    <t>Cant Multiplicar</t>
  </si>
  <si>
    <t>Cantidad Real</t>
  </si>
  <si>
    <t>Canal</t>
  </si>
  <si>
    <t>Cliente</t>
  </si>
  <si>
    <t>Tipo de Venta</t>
  </si>
  <si>
    <t>Documento del Cliente</t>
  </si>
  <si>
    <t>Cedula Vendedor</t>
  </si>
  <si>
    <t>Nombre de Entrega</t>
  </si>
  <si>
    <t>HHBQ000722628</t>
  </si>
  <si>
    <t>YACAN50</t>
  </si>
  <si>
    <t>CANDADO 50 MM</t>
  </si>
  <si>
    <t>YACAN50 - CANDADO 50 MM</t>
  </si>
  <si>
    <t>VLL04</t>
  </si>
  <si>
    <t xml:space="preserve"> Tuti Valledupar</t>
  </si>
  <si>
    <t>ZONA NORTE</t>
  </si>
  <si>
    <t>TERCEROS</t>
  </si>
  <si>
    <t>2025 SEM 45</t>
  </si>
  <si>
    <t>1917</t>
  </si>
  <si>
    <t>martes</t>
  </si>
  <si>
    <t>YASS</t>
  </si>
  <si>
    <t>TAT</t>
  </si>
  <si>
    <t>Preventa</t>
  </si>
  <si>
    <t>40791787</t>
  </si>
  <si>
    <t>49794720</t>
  </si>
  <si>
    <t>DOÑA MATI</t>
  </si>
  <si>
    <t>HHMO000623487</t>
  </si>
  <si>
    <t>LYLIMPLAV200DX1</t>
  </si>
  <si>
    <t>LIMPIAYA LIMPIADOR LAVANDA 200 ML X1</t>
  </si>
  <si>
    <t>LYLIMPLAV200DX1 - LIMPIAYA LIMPIADOR LAVANDA 200 ML X1</t>
  </si>
  <si>
    <t>MT11</t>
  </si>
  <si>
    <t xml:space="preserve"> TUTI Monteria</t>
  </si>
  <si>
    <t>ZONA CENTRO</t>
  </si>
  <si>
    <t>1714</t>
  </si>
  <si>
    <t>ETERNA</t>
  </si>
  <si>
    <t>1002997934</t>
  </si>
  <si>
    <t>1067887069</t>
  </si>
  <si>
    <t>TIENDA LA COLMENA</t>
  </si>
  <si>
    <t>HHME001459620</t>
  </si>
  <si>
    <t>PBDESCOJINX18</t>
  </si>
  <si>
    <t>DES. AFM DPL ORIG 12G X18</t>
  </si>
  <si>
    <t>PBDESCOJINX18 - DES. AFM DPL ORIG 12G X18</t>
  </si>
  <si>
    <t>MD06</t>
  </si>
  <si>
    <t xml:space="preserve"> TUTI Medellin</t>
  </si>
  <si>
    <t>1398</t>
  </si>
  <si>
    <t>PREBEL</t>
  </si>
  <si>
    <t>8156669</t>
  </si>
  <si>
    <t>8432406</t>
  </si>
  <si>
    <t>LA VENTANITA</t>
  </si>
  <si>
    <t>LYESPOOROX12</t>
  </si>
  <si>
    <t>LIMPIAYA ESPONJA ORO/PLATA X12</t>
  </si>
  <si>
    <t>LYESPOOROX12 - LIMPIAYA ESPONJA ORO/PLATA X12</t>
  </si>
  <si>
    <t>YAPANIAZU</t>
  </si>
  <si>
    <t>PAÑITOS HUMEDOS DAMPY X 20 AZUL</t>
  </si>
  <si>
    <t>YAPANIAZU - PAÑITOS HUMEDOS DAMPY X 20 AZUL</t>
  </si>
  <si>
    <t>YAPADAM150</t>
  </si>
  <si>
    <t>PAÑITOS HUMEDOS DAMPY X 150 UND AZUL</t>
  </si>
  <si>
    <t>YAPADAM150 - PAÑITOS HUMEDOS DAMPY X 150 UND AZUL</t>
  </si>
  <si>
    <t>HHBO001170394</t>
  </si>
  <si>
    <t>LYLOZA700DX1</t>
  </si>
  <si>
    <t>LIMPIAYA LAVA LOZA DOYPACK 700 ML X1</t>
  </si>
  <si>
    <t>LYLOZA700DX1 - LIMPIAYA LAVA LOZA DOYPACK 700 ML X1</t>
  </si>
  <si>
    <t>BG13</t>
  </si>
  <si>
    <t xml:space="preserve"> TUTI Bogota</t>
  </si>
  <si>
    <t>ZONA BOGOTA</t>
  </si>
  <si>
    <t>2209</t>
  </si>
  <si>
    <t>1074415224</t>
  </si>
  <si>
    <t>1016001588</t>
  </si>
  <si>
    <t>PAPELERIA BOTICA DE EMANUEL</t>
  </si>
  <si>
    <t>LYDETE1800DX1</t>
  </si>
  <si>
    <t>DETERGENTE ETERNA DOYPACK 1800 ML X1</t>
  </si>
  <si>
    <t>LYDETE1800DX1 - DETERGENTE ETERNA DOYPACK 1800 ML X1</t>
  </si>
  <si>
    <t>HHME001459642</t>
  </si>
  <si>
    <t>YAVABY20GR</t>
  </si>
  <si>
    <t>VASELINA BABY, 20 GRAMOS, MARCA JUHNIOS</t>
  </si>
  <si>
    <t>YAVABY20GR - VASELINA BABY, 20 GRAMOS, MARCA JUHNIOS</t>
  </si>
  <si>
    <t>MD02</t>
  </si>
  <si>
    <t>1345</t>
  </si>
  <si>
    <t>71700770</t>
  </si>
  <si>
    <t>71381318</t>
  </si>
  <si>
    <t>LA TIENDA DE LUCHO</t>
  </si>
  <si>
    <t>HHME001459689</t>
  </si>
  <si>
    <t>DRDESOPIES</t>
  </si>
  <si>
    <t>DESODORANTE PARA PIES</t>
  </si>
  <si>
    <t>DRDESOPIES - DESODORANTE PARA PIES</t>
  </si>
  <si>
    <t>MD30</t>
  </si>
  <si>
    <t xml:space="preserve"> MEDELLIN</t>
  </si>
  <si>
    <t>1338</t>
  </si>
  <si>
    <t>DROMATIC</t>
  </si>
  <si>
    <t>MARILENI VELASQUEZ PEREZ</t>
  </si>
  <si>
    <t>44007369</t>
  </si>
  <si>
    <t>1036639459</t>
  </si>
  <si>
    <t>GRANERO EL VECINO</t>
  </si>
  <si>
    <t>HHBQ000722645</t>
  </si>
  <si>
    <t>1916</t>
  </si>
  <si>
    <t>60330338</t>
  </si>
  <si>
    <t>PROVISIONES BRENDA</t>
  </si>
  <si>
    <t>YACAN38</t>
  </si>
  <si>
    <t>CANDADO 38 MM</t>
  </si>
  <si>
    <t>YACAN38 - CANDADO 38 MM</t>
  </si>
  <si>
    <t>LYGUANT9AMX2</t>
  </si>
  <si>
    <t>LIMPIAYA GUANTE TALLA9 AMARILLO X2</t>
  </si>
  <si>
    <t>LYGUANT9AMX2 - LIMPIAYA GUANTE TALLA9 AMARILLO X2</t>
  </si>
  <si>
    <t>LYGUANT8.5AMX2</t>
  </si>
  <si>
    <t>LIMPIAYA GUANTE TALLA8.5 AMARILLO X2</t>
  </si>
  <si>
    <t>LYGUANT8.5AMX2 - LIMPIAYA GUANTE TALLA8.5 AMARILLO X2</t>
  </si>
  <si>
    <t>LYGUANT8AMX2</t>
  </si>
  <si>
    <t>LIMPIAYA GUANTE TALLA8 AMARILLO X2</t>
  </si>
  <si>
    <t>LYGUANT8AMX2 - LIMPIAYA GUANTE TALLA8 AMARILLO X2</t>
  </si>
  <si>
    <t>HHME001459587</t>
  </si>
  <si>
    <t>YAPANIAZUX12</t>
  </si>
  <si>
    <t>PAÑITOS HUMEDOS DAMPY AAZUL X 12UND</t>
  </si>
  <si>
    <t>YAPANIAZUX12 - PAÑITOS HUMEDOS DAMPY AAZUL X 12UND</t>
  </si>
  <si>
    <t>MD04</t>
  </si>
  <si>
    <t>1306</t>
  </si>
  <si>
    <t>43605652</t>
  </si>
  <si>
    <t>1036660589</t>
  </si>
  <si>
    <t>TIENDA LAS PALMAS</t>
  </si>
  <si>
    <t>HHME001459589</t>
  </si>
  <si>
    <t>YAGOM90</t>
  </si>
  <si>
    <t>GOMINA N17 EN SOBRE 90G</t>
  </si>
  <si>
    <t>YAGOM90 - GOMINA N17 EN SOBRE 90G</t>
  </si>
  <si>
    <t>98479270</t>
  </si>
  <si>
    <t>TIENDA EDELIO</t>
  </si>
  <si>
    <t>HHME001459653</t>
  </si>
  <si>
    <t>PDTOADELCJ15X40</t>
  </si>
  <si>
    <t>ELLAS DELGADA PLEGADIZA CAJA 15 X 40</t>
  </si>
  <si>
    <t>PDTOADELCJ15X40 - ELLAS DELGADA PLEGADIZA CAJA 15 X 40</t>
  </si>
  <si>
    <t>MD01</t>
  </si>
  <si>
    <t>1342</t>
  </si>
  <si>
    <t>PRODUSA</t>
  </si>
  <si>
    <t>78742125</t>
  </si>
  <si>
    <t>1039023085</t>
  </si>
  <si>
    <t>CARNICERIA LAS MIRLAS</t>
  </si>
  <si>
    <t>HHME001459747</t>
  </si>
  <si>
    <t>TT02</t>
  </si>
  <si>
    <t>1314</t>
  </si>
  <si>
    <t>70471585</t>
  </si>
  <si>
    <t>1152184981</t>
  </si>
  <si>
    <t>AUTOSERVICIO EL NUEVO</t>
  </si>
  <si>
    <t>HHBO001170506</t>
  </si>
  <si>
    <t>LYBICA1000X1</t>
  </si>
  <si>
    <t>LIMPIAYA LIMPIADOR BICARBONATO 1000ML X1</t>
  </si>
  <si>
    <t>LYBICA1000X1 - LIMPIAYA LIMPIADOR BICARBONATO 1000ML X1</t>
  </si>
  <si>
    <t>1030669756</t>
  </si>
  <si>
    <t>REPARACIOENS ACCESORIOS ACOSMAR</t>
  </si>
  <si>
    <t>HHBQ000722749</t>
  </si>
  <si>
    <t>1913</t>
  </si>
  <si>
    <t>77081514</t>
  </si>
  <si>
    <t>49605443</t>
  </si>
  <si>
    <t>PROVISIONES MAIRA  LA 24</t>
  </si>
  <si>
    <t>PBELDES12X18</t>
  </si>
  <si>
    <t>DES. EA DPL CLASS 12G X 18</t>
  </si>
  <si>
    <t>PBELDES12X18 - DES. EA DPL CLASS 12G X 18</t>
  </si>
  <si>
    <t>HHME001459797</t>
  </si>
  <si>
    <t>98458131</t>
  </si>
  <si>
    <t>RINCONSITO AMABLE</t>
  </si>
  <si>
    <t>HHBO001170551</t>
  </si>
  <si>
    <t>LYDESEN500</t>
  </si>
  <si>
    <t>DESENGRASANTE CITRICO 500ML</t>
  </si>
  <si>
    <t>LYDESEN500 - DESENGRASANTE CITRICO 500ML</t>
  </si>
  <si>
    <t>BG22</t>
  </si>
  <si>
    <t>2105</t>
  </si>
  <si>
    <t>4266779</t>
  </si>
  <si>
    <t>1073687214</t>
  </si>
  <si>
    <t>LUIS CORDOBA</t>
  </si>
  <si>
    <t>HHBO001170553</t>
  </si>
  <si>
    <t>YAPANIAMA</t>
  </si>
  <si>
    <t>PAÑITOS HUMEDOS DAMPY AMARILLOS X 15 UND</t>
  </si>
  <si>
    <t>YAPANIAMA - PAÑITOS HUMEDOS DAMPY AMARILLOS X 15 UND</t>
  </si>
  <si>
    <t>BG19</t>
  </si>
  <si>
    <t>2179</t>
  </si>
  <si>
    <t>52359655</t>
  </si>
  <si>
    <t>80720009</t>
  </si>
  <si>
    <t>DISTRIAMERICAS</t>
  </si>
  <si>
    <t>YACINT12</t>
  </si>
  <si>
    <t>CINTA TRANSPARENTE PEQUEÑA X 12 UND</t>
  </si>
  <si>
    <t>YACINT12 - CINTA TRANSPARENTE PEQUEÑA X 12 UND</t>
  </si>
  <si>
    <t>HHBQ000722631</t>
  </si>
  <si>
    <t>YACONDSEX</t>
  </si>
  <si>
    <t>CONDONES X3 UNIDADES ECONOMICO</t>
  </si>
  <si>
    <t>YACONDSEX - CONDONES X3 UNIDADES ECONOMICO</t>
  </si>
  <si>
    <t>49771257</t>
  </si>
  <si>
    <t>VARIEDADES YASMIN</t>
  </si>
  <si>
    <t>PBDESROLLX72</t>
  </si>
  <si>
    <t>DESODORANTE ROLL-ON 30ML X72H</t>
  </si>
  <si>
    <t>PBDESROLLX72 - DESODORANTE ROLL-ON 30ML X72H</t>
  </si>
  <si>
    <t>PBELDESMIN30</t>
  </si>
  <si>
    <t>EA CLASSIC MINI ROLL ON 30ML</t>
  </si>
  <si>
    <t>PBELDESMIN30 - EA CLASSIC MINI ROLL ON 30ML</t>
  </si>
  <si>
    <t>DRPOLISACHETX1</t>
  </si>
  <si>
    <t>POLIMERO DROMATIC SACHET X1</t>
  </si>
  <si>
    <t>DRPOLISACHETX1 - POLIMERO DROMATIC SACHET X1</t>
  </si>
  <si>
    <t>HHBQ000722636</t>
  </si>
  <si>
    <t>YACAN20</t>
  </si>
  <si>
    <t>CANDADO 20 MM</t>
  </si>
  <si>
    <t>YACAN20 - CANDADO 20 MM</t>
  </si>
  <si>
    <t>49771509</t>
  </si>
  <si>
    <t>VARIEDADES KATERINE</t>
  </si>
  <si>
    <t>YACAN25</t>
  </si>
  <si>
    <t>CANDADO 25 MM</t>
  </si>
  <si>
    <t>YACAN25 - CANDADO 25 MM</t>
  </si>
  <si>
    <t>LYGUANT7AMX2</t>
  </si>
  <si>
    <t>LIMPIAYA GUATE TALLA7 AMARILLO X2</t>
  </si>
  <si>
    <t>LYGUANT7AMX2 - LIMPIAYA GUATE TALLA7 AMARILLO X2</t>
  </si>
  <si>
    <t>LYGUANT7.5AMX2</t>
  </si>
  <si>
    <t>LIMPIAYA GUATE TALLA7.5 AMARILLO X2</t>
  </si>
  <si>
    <t>LYGUANT7.5AMX2 - LIMPIAYA GUATE TALLA7.5 AMARILLO X2</t>
  </si>
  <si>
    <t>HHBQ000722641</t>
  </si>
  <si>
    <t>1918</t>
  </si>
  <si>
    <t>1065657695</t>
  </si>
  <si>
    <t>PROV 3 HERMANOS VILLAMIRIAM</t>
  </si>
  <si>
    <t>HHME001459621</t>
  </si>
  <si>
    <t>71363837</t>
  </si>
  <si>
    <t>INVERSIONES FERRETERA</t>
  </si>
  <si>
    <t>HHME001459639</t>
  </si>
  <si>
    <t>43345098</t>
  </si>
  <si>
    <t>REJA CAFE</t>
  </si>
  <si>
    <t>PBDESCREMA72H</t>
  </si>
  <si>
    <t>DESODORANTE COLAPSIBLE 40GR 72H</t>
  </si>
  <si>
    <t>PBDESCREMA72H - DESODORANTE COLAPSIBLE 40GR 72H</t>
  </si>
  <si>
    <t>HHBO001170398</t>
  </si>
  <si>
    <t>21658987</t>
  </si>
  <si>
    <t>SUPERMERCADO LOS PAISAS</t>
  </si>
  <si>
    <t>HHME001459660</t>
  </si>
  <si>
    <t>YACINASILANEGRA</t>
  </si>
  <si>
    <t>CINTA AISLANTE NEGRA</t>
  </si>
  <si>
    <t>YACINASILANEGRA - CINTA AISLANTE NEGRA</t>
  </si>
  <si>
    <t>70350653</t>
  </si>
  <si>
    <t>LA ESQUINA DE JUAN</t>
  </si>
  <si>
    <t>HHMO000623523</t>
  </si>
  <si>
    <t>1067913215</t>
  </si>
  <si>
    <t>SUPERMERCADO LA VAQUITA</t>
  </si>
  <si>
    <t>PBTALCO30</t>
  </si>
  <si>
    <t>TALCO POLVO AFM 30 GR</t>
  </si>
  <si>
    <t>PBTALCO30 - TALCO POLVO AFM 30 GR</t>
  </si>
  <si>
    <t>PBDESCLIROLL</t>
  </si>
  <si>
    <t>DESODORANTE CLINICAL ROLL-ON 30ML</t>
  </si>
  <si>
    <t>PBDESCLIROLL - DESODORANTE CLINICAL ROLL-ON 30ML</t>
  </si>
  <si>
    <t>HHME001459673</t>
  </si>
  <si>
    <t>71751365</t>
  </si>
  <si>
    <t>DROGUERIA SAN COSME 2</t>
  </si>
  <si>
    <t>SENANCONANOX1</t>
  </si>
  <si>
    <t>ACONDICIONADOR NANOPLEX SACHET 22 ML X1</t>
  </si>
  <si>
    <t>SENANCONANOX1 - ACONDICIONADOR NANOPLEX SACHET 22 ML X1</t>
  </si>
  <si>
    <t>SENSE</t>
  </si>
  <si>
    <t>YABOLSAMED</t>
  </si>
  <si>
    <t>BOLSA BASURA PAQUETE X8 UNIDADES</t>
  </si>
  <si>
    <t>YABOLSAMED - BOLSA BASURA PAQUETE X8 UNIDADES</t>
  </si>
  <si>
    <t>HHME001459674</t>
  </si>
  <si>
    <t>1047972451</t>
  </si>
  <si>
    <t>MERCADOS LOS ALVAREZ</t>
  </si>
  <si>
    <t>HHBU000696875</t>
  </si>
  <si>
    <t>LYLOZA500ML</t>
  </si>
  <si>
    <t>LAVALOZA LIQUIDO 500ML</t>
  </si>
  <si>
    <t>LYLOZA500ML - LAVALOZA LIQUIDO 500ML</t>
  </si>
  <si>
    <t>CU02</t>
  </si>
  <si>
    <t xml:space="preserve"> Tuti Cúcuta</t>
  </si>
  <si>
    <t>ZONA SANTANDER</t>
  </si>
  <si>
    <t>1684</t>
  </si>
  <si>
    <t>6664099</t>
  </si>
  <si>
    <t>60375658</t>
  </si>
  <si>
    <t>SUPERTIENDA LA MEGA</t>
  </si>
  <si>
    <t>HHBQ000722709</t>
  </si>
  <si>
    <t>BQ19</t>
  </si>
  <si>
    <t xml:space="preserve"> TUTI Barranquilla</t>
  </si>
  <si>
    <t>1982</t>
  </si>
  <si>
    <t>70827222</t>
  </si>
  <si>
    <t>57440258</t>
  </si>
  <si>
    <t>TIENDA LA ROCA</t>
  </si>
  <si>
    <t>PBDESCLICOJINX18</t>
  </si>
  <si>
    <t>DES. AFM DPL CLINIC 12G X18</t>
  </si>
  <si>
    <t>PBDESCLICOJINX18 - DES. AFM DPL CLINIC 12G X18</t>
  </si>
  <si>
    <t>HHME001459719</t>
  </si>
  <si>
    <t>PDSPLASHMORADX12</t>
  </si>
  <si>
    <t>ELLAS LOCIÓN CORPORAL BODY SPLASH MORADO X 260 ML CAJA X 12</t>
  </si>
  <si>
    <t>PDSPLASHMORADX12 - ELLAS LOCIÓN CORPORAL BODY SPLASH MORADO X 260 ML CAJA X 12</t>
  </si>
  <si>
    <t>43509816</t>
  </si>
  <si>
    <t>EL CHUZO DE MARTHA</t>
  </si>
  <si>
    <t>PDSPLASHROJX12</t>
  </si>
  <si>
    <t>ELLAS LOCIÓN CORPORAL BODY SPLASH ROJO X 260 ML CAJA X 12</t>
  </si>
  <si>
    <t>PDSPLASHROJX12 - ELLAS LOCIÓN CORPORAL BODY SPLASH ROJO X 260 ML CAJA X 12</t>
  </si>
  <si>
    <t>PDSPLASHAMARIX12</t>
  </si>
  <si>
    <t>ELLAS LOCIÓN CORPORAL BODY SPLASH AMARILLO X 260 ML CAJA X 1</t>
  </si>
  <si>
    <t>PDSPLASHAMARIX12 - ELLAS LOCIÓN CORPORAL BODY SPLASH AMARILLO X 260 ML CAJA X 1</t>
  </si>
  <si>
    <t>HHMO000623554</t>
  </si>
  <si>
    <t>10997941</t>
  </si>
  <si>
    <t>TIENDA LA MEJOR PLAZA</t>
  </si>
  <si>
    <t>LYSUAV190DX1</t>
  </si>
  <si>
    <t>LIMPIAYA SUAVIZANTE DOYPACK 190 ML X1</t>
  </si>
  <si>
    <t>LYSUAV190DX1 - LIMPIAYA SUAVIZANTE DOYPACK 190 ML X1</t>
  </si>
  <si>
    <t>HHBO001170516</t>
  </si>
  <si>
    <t>LYSUAV760DX1</t>
  </si>
  <si>
    <t>LIMPIAYA SUAVIZANTE DOYPACK 760 ML X1</t>
  </si>
  <si>
    <t>LYSUAV760DX1 - LIMPIAYA SUAVIZANTE DOYPACK 760 ML X1</t>
  </si>
  <si>
    <t>51763492</t>
  </si>
  <si>
    <t>ARGENIS CASTRO</t>
  </si>
  <si>
    <t>HHBO001170524</t>
  </si>
  <si>
    <t>LYVIDR500X1</t>
  </si>
  <si>
    <t>LIMPIAYA LIMPIAVIDRIOS MULTIUSOS 500ML X1</t>
  </si>
  <si>
    <t>LYVIDR500X1 - LIMPIAYA LIMPIAVIDRIOS MULTIUSOS 500ML X1</t>
  </si>
  <si>
    <t>15382289</t>
  </si>
  <si>
    <t>FRUVER PAISA</t>
  </si>
  <si>
    <t>HHME001459802</t>
  </si>
  <si>
    <t>15527393</t>
  </si>
  <si>
    <t>MINIMERCADO HOGAREÑO</t>
  </si>
  <si>
    <t>HHME001459877</t>
  </si>
  <si>
    <t>PDPROTELLAS180</t>
  </si>
  <si>
    <t>PROTECTOR ELLAS X180</t>
  </si>
  <si>
    <t>PDPROTELLAS180 - PROTECTOR ELLAS X180</t>
  </si>
  <si>
    <t>4391592</t>
  </si>
  <si>
    <t>DEPOSITO Y FERRETERIA HC</t>
  </si>
  <si>
    <t>LYDETE3X1800</t>
  </si>
  <si>
    <t>COMBO DETERGENTE ETERNA 3.000+1.800 OFERTA</t>
  </si>
  <si>
    <t>LYDETE3X1800 - COMBO DETERGENTE ETERNA 3.000+1.800 OFERTA</t>
  </si>
  <si>
    <t>HHBQ000722659</t>
  </si>
  <si>
    <t>36622865</t>
  </si>
  <si>
    <t>MELUCHI</t>
  </si>
  <si>
    <t>YAGELX1</t>
  </si>
  <si>
    <t>GEL MENTHUS JUHNIOS VERDE 30GR X1</t>
  </si>
  <si>
    <t>YAGELX1 - GEL MENTHUS JUHNIOS VERDE 30GR X1</t>
  </si>
  <si>
    <t>HHME001459649</t>
  </si>
  <si>
    <t>71789655</t>
  </si>
  <si>
    <t>TIENDA JOTA</t>
  </si>
  <si>
    <t>HHBO001170415</t>
  </si>
  <si>
    <t>2237</t>
  </si>
  <si>
    <t>23702272</t>
  </si>
  <si>
    <t>1012358399</t>
  </si>
  <si>
    <t>MERKE EXPRESS EL PROGRESO</t>
  </si>
  <si>
    <t>HHBO001170461</t>
  </si>
  <si>
    <t>2130</t>
  </si>
  <si>
    <t>53074221</t>
  </si>
  <si>
    <t>22639797</t>
  </si>
  <si>
    <t>MINIMARKET PLUS</t>
  </si>
  <si>
    <t>HHME001459766</t>
  </si>
  <si>
    <t>YALAPIZAMAX12</t>
  </si>
  <si>
    <t>LAPIZ ESCOLAR AMARILLO X12</t>
  </si>
  <si>
    <t>YALAPIZAMAX12 - LAPIZ ESCOLAR AMARILLO X12</t>
  </si>
  <si>
    <t>43069565</t>
  </si>
  <si>
    <t>LA MANO DE DIOS</t>
  </si>
  <si>
    <t>YALAPIROX12</t>
  </si>
  <si>
    <t>LAPIZ ROJO X12 UND</t>
  </si>
  <si>
    <t>YALAPIROX12 - LAPIZ ROJO X12 UND</t>
  </si>
  <si>
    <t>HHCA000425934</t>
  </si>
  <si>
    <t>CL07</t>
  </si>
  <si>
    <t xml:space="preserve"> TUTI Cali</t>
  </si>
  <si>
    <t>ZONA SUR</t>
  </si>
  <si>
    <t>1878</t>
  </si>
  <si>
    <t>1108252886</t>
  </si>
  <si>
    <t>1143845966</t>
  </si>
  <si>
    <t>SUPERMERCADO 4 ESQUINAS</t>
  </si>
  <si>
    <t>YASEDA20</t>
  </si>
  <si>
    <t>SEDA DENTAL CON CERA 20 MT</t>
  </si>
  <si>
    <t>YASEDA20 - SEDA DENTAL CON CERA 20 MT</t>
  </si>
  <si>
    <t>HHME001459853</t>
  </si>
  <si>
    <t>PDELLAECONX10</t>
  </si>
  <si>
    <t>ELLAS ECONOMICA X 10</t>
  </si>
  <si>
    <t>PDELLAECONX10 - ELLAS ECONOMICA X 10</t>
  </si>
  <si>
    <t>1321</t>
  </si>
  <si>
    <t>70383361</t>
  </si>
  <si>
    <t>1037949442</t>
  </si>
  <si>
    <t>MI TIENDITA</t>
  </si>
  <si>
    <t>PDTOAVEN60X8</t>
  </si>
  <si>
    <t>VENUS DELGADA PACA 60 X 8</t>
  </si>
  <si>
    <t>PDTOAVEN60X8 - VENUS DELGADA PACA 60 X 8</t>
  </si>
  <si>
    <t>KNLIMTEN</t>
  </si>
  <si>
    <t>LIMPIADOR DE TENNIS KNIGHT</t>
  </si>
  <si>
    <t>KNLIMTEN - LIMPIADOR DE TENNIS KNIGHT</t>
  </si>
  <si>
    <t>KNIGHT</t>
  </si>
  <si>
    <t>HHBO001170571</t>
  </si>
  <si>
    <t>YACAN63</t>
  </si>
  <si>
    <t>CANDADO 63 MM</t>
  </si>
  <si>
    <t>YACAN63 - CANDADO 63 MM</t>
  </si>
  <si>
    <t xml:space="preserve"> CIUDAD BOGOTA</t>
  </si>
  <si>
    <t>2234</t>
  </si>
  <si>
    <t>DIANA CATALINA CORREDOR PRIETO</t>
  </si>
  <si>
    <t>1012387423</t>
  </si>
  <si>
    <t>52460170</t>
  </si>
  <si>
    <t>MINIMARKET ROY</t>
  </si>
  <si>
    <t>HHBO001170578</t>
  </si>
  <si>
    <t>BG23</t>
  </si>
  <si>
    <t xml:space="preserve"> VILLAVICENCIO</t>
  </si>
  <si>
    <t>2910</t>
  </si>
  <si>
    <t>BLANCA CECILIA RODRIGUEZ DUARTE</t>
  </si>
  <si>
    <t>41655922</t>
  </si>
  <si>
    <t>86065145</t>
  </si>
  <si>
    <t>EL ESQUINAZO J30</t>
  </si>
  <si>
    <t>HHBQ000722805</t>
  </si>
  <si>
    <t>BQ15</t>
  </si>
  <si>
    <t xml:space="preserve"> Tuti Cartagena</t>
  </si>
  <si>
    <t>1959</t>
  </si>
  <si>
    <t>30882589</t>
  </si>
  <si>
    <t>1044921552</t>
  </si>
  <si>
    <t>TIENDA Y VARIEDAD ROCHY</t>
  </si>
  <si>
    <t>HHME001459947</t>
  </si>
  <si>
    <t>1040180838</t>
  </si>
  <si>
    <t>VIVERES EL TESORO</t>
  </si>
  <si>
    <t>HHBO001170588</t>
  </si>
  <si>
    <t>LYGUANT8NGX2</t>
  </si>
  <si>
    <t>LIMPIAYA GUANTE NEGRO TALLA8 X2</t>
  </si>
  <si>
    <t>LYGUANT8NGX2 - LIMPIAYA GUANTE NEGRO TALLA8 X2</t>
  </si>
  <si>
    <t>2196</t>
  </si>
  <si>
    <t>19315691</t>
  </si>
  <si>
    <t>79903522</t>
  </si>
  <si>
    <t>MISCELANEA EL PUNTO ROJO</t>
  </si>
  <si>
    <t>HHBO001170599</t>
  </si>
  <si>
    <t>64545045</t>
  </si>
  <si>
    <t>CAFETERIA Y CIGARRERIA</t>
  </si>
  <si>
    <t>HHME001459996</t>
  </si>
  <si>
    <t>1333</t>
  </si>
  <si>
    <t>70380532</t>
  </si>
  <si>
    <t>79389221</t>
  </si>
  <si>
    <t>HHBO001170474</t>
  </si>
  <si>
    <t>1022355131</t>
  </si>
  <si>
    <t>DROGUERIA EMILU</t>
  </si>
  <si>
    <t>HHBO001170490</t>
  </si>
  <si>
    <t>DRACRILASACHETX1</t>
  </si>
  <si>
    <t>ACRILATO PARA PEINAR DROMATIC SACHET X1</t>
  </si>
  <si>
    <t>DRACRILASACHETX1 - ACRILATO PARA PEINAR DROMATIC SACHET X1</t>
  </si>
  <si>
    <t>52861884</t>
  </si>
  <si>
    <t>CHATARRERIA</t>
  </si>
  <si>
    <t>HHBO001170526</t>
  </si>
  <si>
    <t>41692266</t>
  </si>
  <si>
    <t>FERREPINTURAS TORRES G</t>
  </si>
  <si>
    <t>HHME001459830</t>
  </si>
  <si>
    <t>1309</t>
  </si>
  <si>
    <t>8288830</t>
  </si>
  <si>
    <t>1037594291</t>
  </si>
  <si>
    <t>ESQUINA DE JHON</t>
  </si>
  <si>
    <t>HHBO001170558</t>
  </si>
  <si>
    <t>2911</t>
  </si>
  <si>
    <t>CARLOS IVAN ROJAS CANO</t>
  </si>
  <si>
    <t>1123801553</t>
  </si>
  <si>
    <t>TIENDA EL GORDO</t>
  </si>
  <si>
    <t>HHME001459888</t>
  </si>
  <si>
    <t>55056060</t>
  </si>
  <si>
    <t>TIENDA SAMU</t>
  </si>
  <si>
    <t>HHME001459896</t>
  </si>
  <si>
    <t>1003757794</t>
  </si>
  <si>
    <t>MILAGROS LA 38</t>
  </si>
  <si>
    <t>HHME001459940</t>
  </si>
  <si>
    <t>4391768</t>
  </si>
  <si>
    <t>GRANERO NELSON</t>
  </si>
  <si>
    <t>HHBO001170607</t>
  </si>
  <si>
    <t>51899379</t>
  </si>
  <si>
    <t>BAVIERA EXPRESS</t>
  </si>
  <si>
    <t>HHBO001170609</t>
  </si>
  <si>
    <t>BRYAN ALEXANDER RAMOS RODRIGUEZ</t>
  </si>
  <si>
    <t>1022948813</t>
  </si>
  <si>
    <t>BRAYAN RAMOS</t>
  </si>
  <si>
    <t>HHME001459999</t>
  </si>
  <si>
    <t>71664546</t>
  </si>
  <si>
    <t>HHME001460006</t>
  </si>
  <si>
    <t>3563520</t>
  </si>
  <si>
    <t>HHBO001170618</t>
  </si>
  <si>
    <t>PBTAL85X2</t>
  </si>
  <si>
    <t>TALCO 85GR X 2</t>
  </si>
  <si>
    <t>PBTAL85X2 - TALCO 85GR X 2</t>
  </si>
  <si>
    <t>FRANCISCO CELY PALACIOS</t>
  </si>
  <si>
    <t>17335606</t>
  </si>
  <si>
    <t>AUTOSERVICIO EL ALTO</t>
  </si>
  <si>
    <t>HHBU000696923</t>
  </si>
  <si>
    <t>1675</t>
  </si>
  <si>
    <t>1092339092</t>
  </si>
  <si>
    <t>1090387974</t>
  </si>
  <si>
    <t>TIENDA MIXTA PANDA</t>
  </si>
  <si>
    <t>HHBU000696932</t>
  </si>
  <si>
    <t>88189948</t>
  </si>
  <si>
    <t>TIENDE LOS REYES</t>
  </si>
  <si>
    <t>HHBU000696936</t>
  </si>
  <si>
    <t>39540539</t>
  </si>
  <si>
    <t>TIENDA EL RINCONCITO</t>
  </si>
  <si>
    <t>HHME001460042</t>
  </si>
  <si>
    <t>43467888</t>
  </si>
  <si>
    <t>LA TIENDA</t>
  </si>
  <si>
    <t>HHME001460071</t>
  </si>
  <si>
    <t>43513371</t>
  </si>
  <si>
    <t>GRANERO AVELLANEDA</t>
  </si>
  <si>
    <t>HHBO001170749</t>
  </si>
  <si>
    <t>LYLAVA1000</t>
  </si>
  <si>
    <t>LIMPIAYA LIMPIADOR MULTIUSOS LAVANDA X 1000</t>
  </si>
  <si>
    <t>LYLAVA1000 - LIMPIAYA LIMPIADOR MULTIUSOS LAVANDA X 1000</t>
  </si>
  <si>
    <t>20975812</t>
  </si>
  <si>
    <t>ROSA ELVIRA ALEMAN</t>
  </si>
  <si>
    <t>HHBO001170755</t>
  </si>
  <si>
    <t>BG20</t>
  </si>
  <si>
    <t>2158</t>
  </si>
  <si>
    <t>WILSON FERNANDO PIAMONTE GONZALEZ</t>
  </si>
  <si>
    <t>79667450</t>
  </si>
  <si>
    <t>11223739</t>
  </si>
  <si>
    <t>TIENDA</t>
  </si>
  <si>
    <t>HHME001460154</t>
  </si>
  <si>
    <t>32502966</t>
  </si>
  <si>
    <t>TDA GAMO</t>
  </si>
  <si>
    <t>HHME001460164</t>
  </si>
  <si>
    <t>43700526</t>
  </si>
  <si>
    <t>TIENDA SOL MARIA</t>
  </si>
  <si>
    <t>HHBO001170841</t>
  </si>
  <si>
    <t>1010135597</t>
  </si>
  <si>
    <t>SURTIFRUVER DM</t>
  </si>
  <si>
    <t>HHBO001170855</t>
  </si>
  <si>
    <t>BG25</t>
  </si>
  <si>
    <t>2133</t>
  </si>
  <si>
    <t>1032421100</t>
  </si>
  <si>
    <t>52290464</t>
  </si>
  <si>
    <t>LUIS MORA</t>
  </si>
  <si>
    <t>HHME001459890</t>
  </si>
  <si>
    <t>42840795</t>
  </si>
  <si>
    <t>MINI  BASTON DE ORO</t>
  </si>
  <si>
    <t>HHME001459949</t>
  </si>
  <si>
    <t>75033762</t>
  </si>
  <si>
    <t>FLORES DEL CASTILLO LA PASTORA</t>
  </si>
  <si>
    <t>PBDESCREMA</t>
  </si>
  <si>
    <t>DESODORANTE COLAPSIBLE 40GR</t>
  </si>
  <si>
    <t>PBDESCREMA - DESODORANTE COLAPSIBLE 40GR</t>
  </si>
  <si>
    <t>PDNOCPLECJ12X30</t>
  </si>
  <si>
    <t>ELLAS NOCTURNA PLEGADIZA CAJA 12 X 30</t>
  </si>
  <si>
    <t>PDNOCPLECJ12X30 - ELLAS NOCTURNA PLEGADIZA CAJA 12 X 30</t>
  </si>
  <si>
    <t>HHBO001170606</t>
  </si>
  <si>
    <t>79209980</t>
  </si>
  <si>
    <t>DULCERIA DULCE ESTACION</t>
  </si>
  <si>
    <t>HHBU000696938</t>
  </si>
  <si>
    <t>88187436</t>
  </si>
  <si>
    <t>TIENDA MIXTA GERARDO</t>
  </si>
  <si>
    <t>PBDESROLL</t>
  </si>
  <si>
    <t>DESODORANTE ROLL-ON 30ML</t>
  </si>
  <si>
    <t>PBDESROLL - DESODORANTE ROLL-ON 30ML</t>
  </si>
  <si>
    <t>HHBU000696950</t>
  </si>
  <si>
    <t>1674</t>
  </si>
  <si>
    <t>91070681</t>
  </si>
  <si>
    <t>TIENDA TONY</t>
  </si>
  <si>
    <t>HHBQ000722875</t>
  </si>
  <si>
    <t>BQ06</t>
  </si>
  <si>
    <t>1937</t>
  </si>
  <si>
    <t>22437532</t>
  </si>
  <si>
    <t>8525463</t>
  </si>
  <si>
    <t>TIENDA DONDE LIGIA</t>
  </si>
  <si>
    <t>HHBU000696966</t>
  </si>
  <si>
    <t>1678</t>
  </si>
  <si>
    <t>5455284</t>
  </si>
  <si>
    <t>1093777438</t>
  </si>
  <si>
    <t>TEINDA MIXTA</t>
  </si>
  <si>
    <t>HHBO001170667</t>
  </si>
  <si>
    <t>2149</t>
  </si>
  <si>
    <t>52194044</t>
  </si>
  <si>
    <t>79986646</t>
  </si>
  <si>
    <t>TIENDA SURTITODO</t>
  </si>
  <si>
    <t>HHMO000623642</t>
  </si>
  <si>
    <t>1737</t>
  </si>
  <si>
    <t>36376745</t>
  </si>
  <si>
    <t>78716125</t>
  </si>
  <si>
    <t>TIENDA OPITA</t>
  </si>
  <si>
    <t>HHBO001170674</t>
  </si>
  <si>
    <t>1030609043</t>
  </si>
  <si>
    <t>MINI MARKET LOS PAISAS</t>
  </si>
  <si>
    <t>HHBO001170694</t>
  </si>
  <si>
    <t>1096957783</t>
  </si>
  <si>
    <t>MINIMERCADO DALY</t>
  </si>
  <si>
    <t>LYLANAACEX6</t>
  </si>
  <si>
    <t>LIMPIAYA LANA ACERO X6</t>
  </si>
  <si>
    <t>LYLANAACEX6 - LIMPIAYA LANA ACERO X6</t>
  </si>
  <si>
    <t>HHBO001170720</t>
  </si>
  <si>
    <t>2155</t>
  </si>
  <si>
    <t>1007407593</t>
  </si>
  <si>
    <t>1000685156</t>
  </si>
  <si>
    <t>PAPELERIA EL SOL</t>
  </si>
  <si>
    <t>YAGOM30</t>
  </si>
  <si>
    <t>GOMINA N17 EN SOBRE 30G</t>
  </si>
  <si>
    <t>YAGOM30 - GOMINA N17 EN SOBRE 30G</t>
  </si>
  <si>
    <t>HHBO001170728</t>
  </si>
  <si>
    <t>80422527</t>
  </si>
  <si>
    <t>MINIMERCADO 3 ESQUINAS SL</t>
  </si>
  <si>
    <t>HHBU000696997</t>
  </si>
  <si>
    <t>1090395248</t>
  </si>
  <si>
    <t>HHME001460147</t>
  </si>
  <si>
    <t>71950752</t>
  </si>
  <si>
    <t>PREGUNTE POR LO Q NO VEA</t>
  </si>
  <si>
    <t>HHBO001170777</t>
  </si>
  <si>
    <t>MARIA GONZLEZ</t>
  </si>
  <si>
    <t>51560949</t>
  </si>
  <si>
    <t>TIENDA ESQUINA</t>
  </si>
  <si>
    <t>HHBO001170807</t>
  </si>
  <si>
    <t>2136</t>
  </si>
  <si>
    <t>1014247901</t>
  </si>
  <si>
    <t>79354604</t>
  </si>
  <si>
    <t>MUNIMARKET VICTORIA</t>
  </si>
  <si>
    <t>HHBO001170816</t>
  </si>
  <si>
    <t>YATIJEROM</t>
  </si>
  <si>
    <t>TIJERA PUNTA ROMA ECONOMICA</t>
  </si>
  <si>
    <t>YATIJEROM - TIJERA PUNTA ROMA ECONOMICA</t>
  </si>
  <si>
    <t>BG11</t>
  </si>
  <si>
    <t>2199</t>
  </si>
  <si>
    <t>39621612</t>
  </si>
  <si>
    <t>1129520020</t>
  </si>
  <si>
    <t>FERRETERIA</t>
  </si>
  <si>
    <t>HHBO001170819</t>
  </si>
  <si>
    <t>GLORIA INES CARRANZA CUESTA</t>
  </si>
  <si>
    <t>52176737</t>
  </si>
  <si>
    <t>COMUNICACIONES LA 22 SUR</t>
  </si>
  <si>
    <t>HHME001460171</t>
  </si>
  <si>
    <t>71789457</t>
  </si>
  <si>
    <t>MERCADOS SANTA ANA</t>
  </si>
  <si>
    <t>PDJABONINTELLA</t>
  </si>
  <si>
    <t>JABON INTIMO ELLAS</t>
  </si>
  <si>
    <t>PDJABONINTELLA - JABON INTIMO ELLAS</t>
  </si>
  <si>
    <t>HHME001460187</t>
  </si>
  <si>
    <t>35455451</t>
  </si>
  <si>
    <t>HARSSON</t>
  </si>
  <si>
    <t>HHBO001170914</t>
  </si>
  <si>
    <t>2102</t>
  </si>
  <si>
    <t>3134996</t>
  </si>
  <si>
    <t>1073693097</t>
  </si>
  <si>
    <t>FERRELECTRICOS EL MINUTO</t>
  </si>
  <si>
    <t>HHBU000697046</t>
  </si>
  <si>
    <t>BM10</t>
  </si>
  <si>
    <t xml:space="preserve"> BUCARAMANGA</t>
  </si>
  <si>
    <t>1644</t>
  </si>
  <si>
    <t>ESTER MARY SUAREZ RUSSO</t>
  </si>
  <si>
    <t>57412373</t>
  </si>
  <si>
    <t>63557106</t>
  </si>
  <si>
    <t>PAPELERA Y MISCELANEA  MARY</t>
  </si>
  <si>
    <t>HHME001459884</t>
  </si>
  <si>
    <t>43476746</t>
  </si>
  <si>
    <t>TIENDA LOS MORALES</t>
  </si>
  <si>
    <t>HHBQ000722802</t>
  </si>
  <si>
    <t>64450626</t>
  </si>
  <si>
    <t>TIENDA LILI</t>
  </si>
  <si>
    <t>HHME001459919</t>
  </si>
  <si>
    <t>1128279871</t>
  </si>
  <si>
    <t>GRANERO MONTERREY</t>
  </si>
  <si>
    <t>HHME001459990</t>
  </si>
  <si>
    <t>32533284</t>
  </si>
  <si>
    <t>TIENDA LUZ MARINA</t>
  </si>
  <si>
    <t>HHME001459995</t>
  </si>
  <si>
    <t>43548534</t>
  </si>
  <si>
    <t>TIENDA MIXTA PATRICIA</t>
  </si>
  <si>
    <t>HHBU000696929</t>
  </si>
  <si>
    <t>60378170</t>
  </si>
  <si>
    <t>HHME001460050</t>
  </si>
  <si>
    <t>32184063</t>
  </si>
  <si>
    <t>FENIX</t>
  </si>
  <si>
    <t>HHME001460055</t>
  </si>
  <si>
    <t>PDPROANA90X15</t>
  </si>
  <si>
    <t>ELLAS ANATÓMICO PACA 90 X 15</t>
  </si>
  <si>
    <t>PDPROANA90X15 - ELLAS ANATÓMICO PACA 90 X 15</t>
  </si>
  <si>
    <t>3615758</t>
  </si>
  <si>
    <t>FRUVER LA 40</t>
  </si>
  <si>
    <t>HHBO001170639</t>
  </si>
  <si>
    <t>PBPROCOL50ML</t>
  </si>
  <si>
    <t>PROTECTOR SOLAR COLOR 50ML</t>
  </si>
  <si>
    <t>PBPROCOL50ML - PROTECTOR SOLAR COLOR 50ML</t>
  </si>
  <si>
    <t>ANGIE JULIANA  CLAVIJO CAMARGO</t>
  </si>
  <si>
    <t>1119887239</t>
  </si>
  <si>
    <t xml:space="preserve"> SOL ARDIENTE</t>
  </si>
  <si>
    <t>HHBO001170640</t>
  </si>
  <si>
    <t>PBDES135X272H</t>
  </si>
  <si>
    <t>DESODORANTE CREMA 135GR x2 72H</t>
  </si>
  <si>
    <t>PBDES135X272H - DESODORANTE CREMA 135GR x2 72H</t>
  </si>
  <si>
    <t>52930189</t>
  </si>
  <si>
    <t>SASTRERIA LOS PINARES</t>
  </si>
  <si>
    <t>HHBO001170646</t>
  </si>
  <si>
    <t>51594137</t>
  </si>
  <si>
    <t>ONLY MOBILE</t>
  </si>
  <si>
    <t>HHBO001170696</t>
  </si>
  <si>
    <t>79593627</t>
  </si>
  <si>
    <t>DROGUERIA ANDREA</t>
  </si>
  <si>
    <t>HHBO001170716</t>
  </si>
  <si>
    <t>102671551</t>
  </si>
  <si>
    <t>MULTIHOGAR JB</t>
  </si>
  <si>
    <t>HHBO001170774</t>
  </si>
  <si>
    <t>SULEIN FLORIDO VARGAS</t>
  </si>
  <si>
    <t>1069739722</t>
  </si>
  <si>
    <t>MINIMERCADO</t>
  </si>
  <si>
    <t>HHBO001170776</t>
  </si>
  <si>
    <t>1073693980</t>
  </si>
  <si>
    <t>LA REBAJA</t>
  </si>
  <si>
    <t>HHBO001170803</t>
  </si>
  <si>
    <t>LEONOR ZAMORA ALMONACID</t>
  </si>
  <si>
    <t>51801828</t>
  </si>
  <si>
    <t>LEO KATERIN</t>
  </si>
  <si>
    <t>HHME001460158</t>
  </si>
  <si>
    <t>43596151</t>
  </si>
  <si>
    <t>SALSAMENTARIA LA VID</t>
  </si>
  <si>
    <t>HHME001460162</t>
  </si>
  <si>
    <t>1017143714</t>
  </si>
  <si>
    <t>VARIEDADES KTRINA</t>
  </si>
  <si>
    <t>YACINENMASC48X20</t>
  </si>
  <si>
    <t>CINTA ENMASCARAR 48*20</t>
  </si>
  <si>
    <t>YACINENMASC48X20 - CINTA ENMASCARAR 48*20</t>
  </si>
  <si>
    <t>HHBO001170831</t>
  </si>
  <si>
    <t>79371209</t>
  </si>
  <si>
    <t>HHME001460185</t>
  </si>
  <si>
    <t>15438111</t>
  </si>
  <si>
    <t>HHBO001170879</t>
  </si>
  <si>
    <t>53015660</t>
  </si>
  <si>
    <t>FERRETERIA KAREN</t>
  </si>
  <si>
    <t>HHBO001170891</t>
  </si>
  <si>
    <t>2202</t>
  </si>
  <si>
    <t>1019066053</t>
  </si>
  <si>
    <t>53099291</t>
  </si>
  <si>
    <t>TIENDA Y PAPELERIA LA MODERNA RA</t>
  </si>
  <si>
    <t>HHME001460211</t>
  </si>
  <si>
    <t>15488978</t>
  </si>
  <si>
    <t>RANCHO LATA</t>
  </si>
  <si>
    <t>HHME001460238</t>
  </si>
  <si>
    <t>43571911</t>
  </si>
  <si>
    <t>GRANERO Y LEGIMBRERIA BOSQUE VERDE</t>
  </si>
  <si>
    <t>HHME001460239</t>
  </si>
  <si>
    <t>1020436570</t>
  </si>
  <si>
    <t>LA VENTANITA POBLADO VERACRUZ</t>
  </si>
  <si>
    <t>HHME001460246</t>
  </si>
  <si>
    <t>25192132</t>
  </si>
  <si>
    <t>CONFITERIA G3</t>
  </si>
  <si>
    <t>HHBU000696954</t>
  </si>
  <si>
    <t>DRCREMPEINSACHETX1</t>
  </si>
  <si>
    <t>CREMA PARA PEINAR DROMATIC SACHET X1</t>
  </si>
  <si>
    <t>DRCREMPEINSACHETX1 - CREMA PARA PEINAR DROMATIC SACHET X1</t>
  </si>
  <si>
    <t>1092341828</t>
  </si>
  <si>
    <t>TIENDA MIXTA LA PUERTA DEL SOL</t>
  </si>
  <si>
    <t>HHME001460048</t>
  </si>
  <si>
    <t>43035531</t>
  </si>
  <si>
    <t>CHARCUTERIA EL CARAJILLO</t>
  </si>
  <si>
    <t>HHBQ000722883</t>
  </si>
  <si>
    <t>1945</t>
  </si>
  <si>
    <t>32870930</t>
  </si>
  <si>
    <t>1042436969</t>
  </si>
  <si>
    <t>MERCADITO LA ESTACION</t>
  </si>
  <si>
    <t>HHBQ000722906</t>
  </si>
  <si>
    <t>1129523502</t>
  </si>
  <si>
    <t>DROGUERIA JARMARY</t>
  </si>
  <si>
    <t>DRSERUNSILISACHETX1</t>
  </si>
  <si>
    <t>SERUM DE SILICONA DROMATIC EN SACHET X1</t>
  </si>
  <si>
    <t>DRSERUNSILISACHETX1 - SERUM DE SILICONA DROMATIC EN SACHET X1</t>
  </si>
  <si>
    <t>HHBO001170665</t>
  </si>
  <si>
    <t>LYCEETIPLANCHA</t>
  </si>
  <si>
    <t>CEPILLO ECOLOGICO TIPO PLANCHA</t>
  </si>
  <si>
    <t>LYCEETIPLANCHA - CEPILLO ECOLOGICO TIPO PLANCHA</t>
  </si>
  <si>
    <t>20586137</t>
  </si>
  <si>
    <t>MISCELANEA MARITA</t>
  </si>
  <si>
    <t>LYDETE200DX1</t>
  </si>
  <si>
    <t>LIMPIAYA DETERGENTE DOYPACK 200 ML X1</t>
  </si>
  <si>
    <t>LYDETE200DX1 - LIMPIAYA DETERGENTE DOYPACK 200 ML X1</t>
  </si>
  <si>
    <t>HHME001460110</t>
  </si>
  <si>
    <t>1017246511</t>
  </si>
  <si>
    <t>LICORERIA LIAN</t>
  </si>
  <si>
    <t>HHBO001170708</t>
  </si>
  <si>
    <t>41537417</t>
  </si>
  <si>
    <t>FERRETERIA NATHER</t>
  </si>
  <si>
    <t>HHME001460119</t>
  </si>
  <si>
    <t>15365255</t>
  </si>
  <si>
    <t>GRANERO CASA NUEVA</t>
  </si>
  <si>
    <t>HHME001460138</t>
  </si>
  <si>
    <t>32182297</t>
  </si>
  <si>
    <t>ZOI STORE</t>
  </si>
  <si>
    <t>HHBO001170744</t>
  </si>
  <si>
    <t>39667837</t>
  </si>
  <si>
    <t>ECOMARKET</t>
  </si>
  <si>
    <t>HHBO001170746</t>
  </si>
  <si>
    <t>1030521692</t>
  </si>
  <si>
    <t>SOLUCIONES FINANCIERAS</t>
  </si>
  <si>
    <t>HHBO001170758</t>
  </si>
  <si>
    <t>39729711</t>
  </si>
  <si>
    <t>SUPERMERCADO</t>
  </si>
  <si>
    <t>HHBO001170810</t>
  </si>
  <si>
    <t>LEIDY SIOMARA RODRIGUEZ ACOSTA</t>
  </si>
  <si>
    <t>1058324698</t>
  </si>
  <si>
    <t>FRUVER</t>
  </si>
  <si>
    <t>HHBU000697017</t>
  </si>
  <si>
    <t>PBDESCLINGEL70GR</t>
  </si>
  <si>
    <t>DESODORANTE CLINICAL EN GEL 70GR</t>
  </si>
  <si>
    <t>PBDESCLINGEL70GR - DESODORANTE CLINICAL EN GEL 70GR</t>
  </si>
  <si>
    <t>1090426901</t>
  </si>
  <si>
    <t>LEIDY R</t>
  </si>
  <si>
    <t>YATOAVEN</t>
  </si>
  <si>
    <t>TOALLAS HIGIENICAS VENUS DELGADAS X 8 UND</t>
  </si>
  <si>
    <t>YATOAVEN - TOALLAS HIGIENICAS VENUS DELGADAS X 8 UND</t>
  </si>
  <si>
    <t>HHBO001170826</t>
  </si>
  <si>
    <t>MARIA EUGENIA PINZON SUAREZ</t>
  </si>
  <si>
    <t>24178752</t>
  </si>
  <si>
    <t>HHBO001170834</t>
  </si>
  <si>
    <t>80266801</t>
  </si>
  <si>
    <t>SALSAMENTARIA LA LLANURA</t>
  </si>
  <si>
    <t>HHBO001170861</t>
  </si>
  <si>
    <t>53043459</t>
  </si>
  <si>
    <t>CIGARRERIA LA AVENIDA</t>
  </si>
  <si>
    <t>HHBO001170977</t>
  </si>
  <si>
    <t>2139</t>
  </si>
  <si>
    <t>WILMAR HERNANDO DURAN RAMIREZ</t>
  </si>
  <si>
    <t>1024554969</t>
  </si>
  <si>
    <t>1024507708</t>
  </si>
  <si>
    <t xml:space="preserve"> LUXURY CARS</t>
  </si>
  <si>
    <t>HHME001460319</t>
  </si>
  <si>
    <t>42778189</t>
  </si>
  <si>
    <t>EL PORTON</t>
  </si>
  <si>
    <t>HHBO001170988</t>
  </si>
  <si>
    <t>12167006</t>
  </si>
  <si>
    <t>FERRE ARON</t>
  </si>
  <si>
    <t>HHME001460336</t>
  </si>
  <si>
    <t>1310</t>
  </si>
  <si>
    <t>1037628075</t>
  </si>
  <si>
    <t>71296053</t>
  </si>
  <si>
    <t>PAPELERIA SOL Y LUNA</t>
  </si>
  <si>
    <t>HHME001460352</t>
  </si>
  <si>
    <t>79909674</t>
  </si>
  <si>
    <t>MERCADOS BUENOS AIRES M</t>
  </si>
  <si>
    <t>HHBO001171032</t>
  </si>
  <si>
    <t>79221039</t>
  </si>
  <si>
    <t>MERCATODO</t>
  </si>
  <si>
    <t>HHBO001171041</t>
  </si>
  <si>
    <t>74389645</t>
  </si>
  <si>
    <t>LA PLACITA</t>
  </si>
  <si>
    <t>HHBO001171050</t>
  </si>
  <si>
    <t>LYGUANT9NGX2</t>
  </si>
  <si>
    <t>LIMPIAYA GUANTE NEGRO TALLA9 X2</t>
  </si>
  <si>
    <t>LYGUANT9NGX2 - LIMPIAYA GUANTE NEGRO TALLA9 X2</t>
  </si>
  <si>
    <t>39679992</t>
  </si>
  <si>
    <t>DROGUERIA SAN MIGUEL</t>
  </si>
  <si>
    <t>HHBO001170885</t>
  </si>
  <si>
    <t>6460734</t>
  </si>
  <si>
    <t>RODRIGO BERMUDES</t>
  </si>
  <si>
    <t>HHME001460222</t>
  </si>
  <si>
    <t>21595161</t>
  </si>
  <si>
    <t>CAFÉ Y LICORES LA 36</t>
  </si>
  <si>
    <t>HHBO001170933</t>
  </si>
  <si>
    <t>LYQUITAMANCBL</t>
  </si>
  <si>
    <t>QUITA MANCHAS ROPA BLANCA LIMPIAYA</t>
  </si>
  <si>
    <t>LYQUITAMANCBL - QUITA MANCHAS ROPA BLANCA LIMPIAYA</t>
  </si>
  <si>
    <t>52266066</t>
  </si>
  <si>
    <t>MARIA CLEMENCIA CORREA</t>
  </si>
  <si>
    <t>HHME001460292</t>
  </si>
  <si>
    <t>MD40</t>
  </si>
  <si>
    <t>1090415458</t>
  </si>
  <si>
    <t>ACCES MOBILE M Y</t>
  </si>
  <si>
    <t>HHBO001170964</t>
  </si>
  <si>
    <t>1013613621</t>
  </si>
  <si>
    <t>CAMPO VERDE</t>
  </si>
  <si>
    <t>HHBO001170979</t>
  </si>
  <si>
    <t>3197520</t>
  </si>
  <si>
    <t xml:space="preserve"> MAXI LUJOS</t>
  </si>
  <si>
    <t>HHPE000676273</t>
  </si>
  <si>
    <t>PE05</t>
  </si>
  <si>
    <t xml:space="preserve"> PEREIRA</t>
  </si>
  <si>
    <t>1814</t>
  </si>
  <si>
    <t>ANTONIO JOSE PEREZ PALACIO</t>
  </si>
  <si>
    <t>3537518</t>
  </si>
  <si>
    <t>1059785487</t>
  </si>
  <si>
    <t>VARIEDADES ALEJO</t>
  </si>
  <si>
    <t>HHME001460338</t>
  </si>
  <si>
    <t>70286036</t>
  </si>
  <si>
    <t>GRANERO POLICARPA</t>
  </si>
  <si>
    <t>HHPE000676286</t>
  </si>
  <si>
    <t xml:space="preserve"> TUTI Pereira</t>
  </si>
  <si>
    <t>1834</t>
  </si>
  <si>
    <t>11880298</t>
  </si>
  <si>
    <t>1088007321</t>
  </si>
  <si>
    <t>RAPITIENDA LOS PAISAS</t>
  </si>
  <si>
    <t>HHPE000676305</t>
  </si>
  <si>
    <t>22201260</t>
  </si>
  <si>
    <t>TIENDA LA 19 DE LUZ</t>
  </si>
  <si>
    <t>HHBO001171044</t>
  </si>
  <si>
    <t>39661238</t>
  </si>
  <si>
    <t>TIENDA COMUNAL</t>
  </si>
  <si>
    <t>HHBO001171107</t>
  </si>
  <si>
    <t>2114</t>
  </si>
  <si>
    <t>53003408</t>
  </si>
  <si>
    <t>52218661</t>
  </si>
  <si>
    <t>PANADERIA EL DIVINO NINO</t>
  </si>
  <si>
    <t>HHME001460404</t>
  </si>
  <si>
    <t>1328</t>
  </si>
  <si>
    <t>LAURA GISED ABSSENWELL RODRIGUEZ</t>
  </si>
  <si>
    <t>1233502230</t>
  </si>
  <si>
    <t>8063355</t>
  </si>
  <si>
    <t>LAS ROLITAS</t>
  </si>
  <si>
    <t>SENORIGKIT250ML</t>
  </si>
  <si>
    <t>KIT SHAMPOO +  ACONDICIONADOR ORIGINAL</t>
  </si>
  <si>
    <t>SENORIGKIT250ML - KIT SHAMPOO +  ACONDICIONADOR ORIGINAL</t>
  </si>
  <si>
    <t>BO000384267</t>
  </si>
  <si>
    <t>DRSHAMPSACHETX1</t>
  </si>
  <si>
    <t>SHAMPOO ENEN DROMATIC SACHET X1</t>
  </si>
  <si>
    <t>DRSHAMPSACHETX1 - SHAMPOO ENEN DROMATIC SACHET X1</t>
  </si>
  <si>
    <t>51948906</t>
  </si>
  <si>
    <t>DESIGUAL PAPELERIA</t>
  </si>
  <si>
    <t>LYLIMJUNTAS</t>
  </si>
  <si>
    <t>LIMPIADOR DE JUNTAS LIMPIAYA</t>
  </si>
  <si>
    <t>LYLIMJUNTAS - LIMPIADOR DE JUNTAS LIMPIAYA</t>
  </si>
  <si>
    <t>DRELIXIRARGANX1</t>
  </si>
  <si>
    <t>ELIXIR DE ARGAN DROMATIC PARA PEINAR Y CEPILLAR X1</t>
  </si>
  <si>
    <t>DRELIXIRARGANX1 - ELIXIR DE ARGAN DROMATIC PARA PEINAR Y CEPILLAR X1</t>
  </si>
  <si>
    <t>BO000384268</t>
  </si>
  <si>
    <t>DRJABONLIQTOC</t>
  </si>
  <si>
    <t>JABON LIQUIDO DE TOCADOR</t>
  </si>
  <si>
    <t>DRJABONLIQTOC - JABON LIQUIDO DE TOCADOR</t>
  </si>
  <si>
    <t>27028923</t>
  </si>
  <si>
    <t>FERREDEPOSITO Y FERRETERIA EL GALAN</t>
  </si>
  <si>
    <t>BO000384269</t>
  </si>
  <si>
    <t>2135</t>
  </si>
  <si>
    <t>51597919</t>
  </si>
  <si>
    <t>MISCELNEA</t>
  </si>
  <si>
    <t>HHME001460446</t>
  </si>
  <si>
    <t>10886222</t>
  </si>
  <si>
    <t>MERCADO LA FUENTE</t>
  </si>
  <si>
    <t>HHME001460253</t>
  </si>
  <si>
    <t>1017163692</t>
  </si>
  <si>
    <t>MERCADOS CRISTIAN</t>
  </si>
  <si>
    <t>HHBO001170952</t>
  </si>
  <si>
    <t>79858479</t>
  </si>
  <si>
    <t>HHME001460305</t>
  </si>
  <si>
    <t>71671073</t>
  </si>
  <si>
    <t>FERRETERIA VILLATINA</t>
  </si>
  <si>
    <t>PBPROSO10ML</t>
  </si>
  <si>
    <t>PROTECTOR SOLAR CARA Y CUERPO NATURAL DISPLAY 10ML 24 UNIDAD</t>
  </si>
  <si>
    <t>PBPROSO10ML - PROTECTOR SOLAR CARA Y CUERPO NATURAL DISPLAY 10ML 24 UNIDAD</t>
  </si>
  <si>
    <t>HHBO001170966</t>
  </si>
  <si>
    <t>39692804</t>
  </si>
  <si>
    <t>CIGARRERIA TATIS</t>
  </si>
  <si>
    <t>LYLOZA180DX1</t>
  </si>
  <si>
    <t>LIMPIAYA LAVA LOZA DOYPACK 180 ML X1</t>
  </si>
  <si>
    <t>LYLOZA180DX1 - LIMPIAYA LAVA LOZA DOYPACK 180 ML X1</t>
  </si>
  <si>
    <t>HHPE000676304</t>
  </si>
  <si>
    <t>1112792218</t>
  </si>
  <si>
    <t>TIENDA LEIDYDY</t>
  </si>
  <si>
    <t>HHPE000676308</t>
  </si>
  <si>
    <t>1087490833</t>
  </si>
  <si>
    <t>TIENDA LA 11</t>
  </si>
  <si>
    <t>HHPE000676311</t>
  </si>
  <si>
    <t>18617036</t>
  </si>
  <si>
    <t>CACHARRERIA EL HORMIGUERO</t>
  </si>
  <si>
    <t>HHME001460361</t>
  </si>
  <si>
    <t>YENY ELIZABETH FLOREZ TABORDA</t>
  </si>
  <si>
    <t>43261477</t>
  </si>
  <si>
    <t>TIENDA HELADOS Y MAS</t>
  </si>
  <si>
    <t>HHME001460364</t>
  </si>
  <si>
    <t>LYESPOMALLX1</t>
  </si>
  <si>
    <t>LIMPIAYA MALLA ESPONJA X1</t>
  </si>
  <si>
    <t>LYESPOMALLX1 - LIMPIAYA MALLA ESPONJA X1</t>
  </si>
  <si>
    <t>1337</t>
  </si>
  <si>
    <t>901014777</t>
  </si>
  <si>
    <t>39178423</t>
  </si>
  <si>
    <t>INVERSIONES DE EXCEDENTES JML SAS</t>
  </si>
  <si>
    <t>HHME001460406</t>
  </si>
  <si>
    <t>70563254</t>
  </si>
  <si>
    <t>GRANERO ESQUINA DEL MOVIMIENTO</t>
  </si>
  <si>
    <t>HHME001460431</t>
  </si>
  <si>
    <t>1006086643</t>
  </si>
  <si>
    <t>EL SUPER DE ALEJO C R</t>
  </si>
  <si>
    <t>PBPROCOLDIS</t>
  </si>
  <si>
    <t>PROTECTOR SOLAR COLOR DISPLAY</t>
  </si>
  <si>
    <t>PBPROCOLDIS - PROTECTOR SOLAR COLOR DISPLAY</t>
  </si>
  <si>
    <t>HHBO001170985</t>
  </si>
  <si>
    <t>2977210</t>
  </si>
  <si>
    <t>TIENDA DE ASEO MEGA HOUSE LONDON</t>
  </si>
  <si>
    <t>HHBO001170990</t>
  </si>
  <si>
    <t>80151309</t>
  </si>
  <si>
    <t>MEGA FAMILIAR</t>
  </si>
  <si>
    <t>HHBO001171013</t>
  </si>
  <si>
    <t>LYDETEOS1800DX1</t>
  </si>
  <si>
    <t>DETERGENTE ETERNA DOYPACK ROPA OSCURA 1800ML</t>
  </si>
  <si>
    <t>LYDETEOS1800DX1 - DETERGENTE ETERNA DOYPACK ROPA OSCURA 1800ML</t>
  </si>
  <si>
    <t>1045107620</t>
  </si>
  <si>
    <t>DISTRI ASEO LA PAISA</t>
  </si>
  <si>
    <t>HHBO001171027</t>
  </si>
  <si>
    <t>1024586530</t>
  </si>
  <si>
    <t>FERRETERIA VANEGAS</t>
  </si>
  <si>
    <t>HHPE000676306</t>
  </si>
  <si>
    <t>71993005</t>
  </si>
  <si>
    <t>CACHARRERIA Y VARIEDADES LA CRISTALINA</t>
  </si>
  <si>
    <t>HHME001460375</t>
  </si>
  <si>
    <t>JOHAN STIVEN  TIQUE JIMENEZ</t>
  </si>
  <si>
    <t>1017214588</t>
  </si>
  <si>
    <t>TIENDA EL SOLAR</t>
  </si>
  <si>
    <t>HHMO000623752</t>
  </si>
  <si>
    <t>34979979</t>
  </si>
  <si>
    <t>TIENDA RUBI</t>
  </si>
  <si>
    <t>HHBO001171085</t>
  </si>
  <si>
    <t>52331366</t>
  </si>
  <si>
    <t>HHME001460397</t>
  </si>
  <si>
    <t>JANNETH ESMITH PEREZ CORREA</t>
  </si>
  <si>
    <t>43101044</t>
  </si>
  <si>
    <t>DISTRIBUIDORA NORJOK</t>
  </si>
  <si>
    <t>HHBO001171098</t>
  </si>
  <si>
    <t>39659112</t>
  </si>
  <si>
    <t>EL RINCON DE LOS GATOS</t>
  </si>
  <si>
    <t>HHBO001171114</t>
  </si>
  <si>
    <t>79750032</t>
  </si>
  <si>
    <t>HHBO001171075</t>
  </si>
  <si>
    <t>YACAN40</t>
  </si>
  <si>
    <t>CANDADO 40 MM</t>
  </si>
  <si>
    <t>YACAN40 - CANDADO 40 MM</t>
  </si>
  <si>
    <t>51948929</t>
  </si>
  <si>
    <t>TIENDA MARVETH</t>
  </si>
  <si>
    <t>HHME001460440</t>
  </si>
  <si>
    <t>3576500</t>
  </si>
  <si>
    <t>LA AMENAZA VERDE</t>
  </si>
  <si>
    <t>HHBU000697178</t>
  </si>
  <si>
    <t>YAPANIAMAX120</t>
  </si>
  <si>
    <t>PAÑITOS HUMEDOS DAMPY AMARILLOS X 120UND</t>
  </si>
  <si>
    <t>YAPANIAMAX120 - PAÑITOS HUMEDOS DAMPY AMARILLOS X 120UND</t>
  </si>
  <si>
    <t xml:space="preserve"> TUTI Bucaramanga</t>
  </si>
  <si>
    <t>1645</t>
  </si>
  <si>
    <t>miércoles</t>
  </si>
  <si>
    <t>13835278</t>
  </si>
  <si>
    <t>LOS CEREZOS</t>
  </si>
  <si>
    <t>HHBQ000723051</t>
  </si>
  <si>
    <t xml:space="preserve"> BARRANQUILLA</t>
  </si>
  <si>
    <t>1940</t>
  </si>
  <si>
    <t>OMAR ANTONIO NAVARRO GUERRERO</t>
  </si>
  <si>
    <t>85082398</t>
  </si>
  <si>
    <t>1007973225</t>
  </si>
  <si>
    <t>TIENDA LA BENDICION</t>
  </si>
  <si>
    <t>HHME001460547</t>
  </si>
  <si>
    <t>901954979</t>
  </si>
  <si>
    <t>FERRETERIA CONCREADOS SAS</t>
  </si>
  <si>
    <t>HHBO001171208</t>
  </si>
  <si>
    <t>2190</t>
  </si>
  <si>
    <t>80739067</t>
  </si>
  <si>
    <t>9902</t>
  </si>
  <si>
    <t>DEIVER TRIANA</t>
  </si>
  <si>
    <t>HHME001460732</t>
  </si>
  <si>
    <t>32513115</t>
  </si>
  <si>
    <t>TIENDA GALLO</t>
  </si>
  <si>
    <t>HHCA000426001</t>
  </si>
  <si>
    <t xml:space="preserve"> CALI</t>
  </si>
  <si>
    <t>1879</t>
  </si>
  <si>
    <t>NATALIA BEDOYA MARIN</t>
  </si>
  <si>
    <t>1055832652</t>
  </si>
  <si>
    <t>TIENDA MIXTA</t>
  </si>
  <si>
    <t>HHME001460807</t>
  </si>
  <si>
    <t>1022122639</t>
  </si>
  <si>
    <t>J Y B FAMILY  MINIMARKET</t>
  </si>
  <si>
    <t>HHME001460870</t>
  </si>
  <si>
    <t>43733424</t>
  </si>
  <si>
    <t>VARIEDADES</t>
  </si>
  <si>
    <t>HHME001460873</t>
  </si>
  <si>
    <t>43644105</t>
  </si>
  <si>
    <t>DOS ESQUINAS</t>
  </si>
  <si>
    <t>HHME001460897</t>
  </si>
  <si>
    <t>8265375</t>
  </si>
  <si>
    <t>EL GLACIAL</t>
  </si>
  <si>
    <t>PDCOMBOTOAX8</t>
  </si>
  <si>
    <t>ELLAS NOCTURNA X8 + ELLAS DELGADAS X8</t>
  </si>
  <si>
    <t>PDCOMBOTOAX8 - ELLAS NOCTURNA X8 + ELLAS DELGADAS X8</t>
  </si>
  <si>
    <t>HHBO001171312</t>
  </si>
  <si>
    <t>52503581</t>
  </si>
  <si>
    <t>SHIRLEY SAENZ</t>
  </si>
  <si>
    <t>HHBO001171324</t>
  </si>
  <si>
    <t>2206</t>
  </si>
  <si>
    <t>2956995</t>
  </si>
  <si>
    <t>52906505</t>
  </si>
  <si>
    <t>VIVERES LA 79</t>
  </si>
  <si>
    <t>HHME001460597</t>
  </si>
  <si>
    <t>43265218</t>
  </si>
  <si>
    <t>MINIMERCADO AUTOSERVICIO</t>
  </si>
  <si>
    <t>HHBQ000723058</t>
  </si>
  <si>
    <t>1003235643</t>
  </si>
  <si>
    <t>SUPERMERCADO MONACO A Y S</t>
  </si>
  <si>
    <t>HHME001460621</t>
  </si>
  <si>
    <t>1017177147</t>
  </si>
  <si>
    <t>BOLSAS Y DESECHABLES MYN</t>
  </si>
  <si>
    <t>HHBO001171207</t>
  </si>
  <si>
    <t xml:space="preserve"> TUTI VILLAVICENCIO</t>
  </si>
  <si>
    <t>2251</t>
  </si>
  <si>
    <t>1121841226</t>
  </si>
  <si>
    <t>1121910983</t>
  </si>
  <si>
    <t>MISCELANIA Y PAPELRIA</t>
  </si>
  <si>
    <t>HHME001460663</t>
  </si>
  <si>
    <t>1128443896</t>
  </si>
  <si>
    <t>LA GRAN ESQUINA</t>
  </si>
  <si>
    <t>HHME001460701</t>
  </si>
  <si>
    <t>DEPOSITO CHAGUALO S.A.S.</t>
  </si>
  <si>
    <t>901097361</t>
  </si>
  <si>
    <t>DEPOSITO CHAGUALO</t>
  </si>
  <si>
    <t>HHBO001171235</t>
  </si>
  <si>
    <t>79310545</t>
  </si>
  <si>
    <t>DROGUERIA QUIPLE</t>
  </si>
  <si>
    <t>HHME001460808</t>
  </si>
  <si>
    <t>32937647</t>
  </si>
  <si>
    <t xml:space="preserve"> CARNICERIA SAMVI</t>
  </si>
  <si>
    <t>HHBU000697166</t>
  </si>
  <si>
    <t>91211334</t>
  </si>
  <si>
    <t>TIENDA CARPA AZUL</t>
  </si>
  <si>
    <t>HHMO000623876</t>
  </si>
  <si>
    <t>1045019426</t>
  </si>
  <si>
    <t>ABASTOS JUAN XXIII</t>
  </si>
  <si>
    <t>HHME001460672</t>
  </si>
  <si>
    <t>1038213380</t>
  </si>
  <si>
    <t>MINI MERCADO ENCISO</t>
  </si>
  <si>
    <t>HHBO001171223</t>
  </si>
  <si>
    <t>52624413</t>
  </si>
  <si>
    <t>JUGUETERIA Y PAPELERIA EN GENERAL</t>
  </si>
  <si>
    <t>HHME001460720</t>
  </si>
  <si>
    <t>MD45</t>
  </si>
  <si>
    <t>73141101</t>
  </si>
  <si>
    <t>TIENDA SU CAN</t>
  </si>
  <si>
    <t>HHME001460629</t>
  </si>
  <si>
    <t>21824331</t>
  </si>
  <si>
    <t>REJA GRIS</t>
  </si>
  <si>
    <t>HHME001460764</t>
  </si>
  <si>
    <t>71520300</t>
  </si>
  <si>
    <t>TIENDA E Y M</t>
  </si>
  <si>
    <t>HHME001460776</t>
  </si>
  <si>
    <t>39171739</t>
  </si>
  <si>
    <t>GRANERO LAS 3AAA</t>
  </si>
  <si>
    <t>HHBO001171266</t>
  </si>
  <si>
    <t>1003258632</t>
  </si>
  <si>
    <t>HHME001460792</t>
  </si>
  <si>
    <t>32207442</t>
  </si>
  <si>
    <t>TDA ANTONY</t>
  </si>
  <si>
    <t>HHME001460824</t>
  </si>
  <si>
    <t>70386001</t>
  </si>
  <si>
    <t>HHBO001171296</t>
  </si>
  <si>
    <t>41493640</t>
  </si>
  <si>
    <t>TIENDA LA RANA ILUMINADA</t>
  </si>
  <si>
    <t>HHBO001171303</t>
  </si>
  <si>
    <t>51554731</t>
  </si>
  <si>
    <t>DAILA HURTADO GAMBA</t>
  </si>
  <si>
    <t>HHBO001171320</t>
  </si>
  <si>
    <t>1030551950</t>
  </si>
  <si>
    <t>JUAN PABLO MELO</t>
  </si>
  <si>
    <t>HHME001460841</t>
  </si>
  <si>
    <t>32553101</t>
  </si>
  <si>
    <t>LA VENTANA BLANCA</t>
  </si>
  <si>
    <t>HHME001460898</t>
  </si>
  <si>
    <t>43632554</t>
  </si>
  <si>
    <t>TIENDA BAR LA RELIQUIA</t>
  </si>
  <si>
    <t>HHBO001171325</t>
  </si>
  <si>
    <t>MARIA JANETH MORENO VARGAS</t>
  </si>
  <si>
    <t>1030676746</t>
  </si>
  <si>
    <t>MINI MARKET NAHOMY</t>
  </si>
  <si>
    <t>HHME001460937</t>
  </si>
  <si>
    <t>1152694002</t>
  </si>
  <si>
    <t>MAXIMEDICOS</t>
  </si>
  <si>
    <t>HHBQ000723202</t>
  </si>
  <si>
    <t>1931</t>
  </si>
  <si>
    <t>5638657</t>
  </si>
  <si>
    <t>8565053</t>
  </si>
  <si>
    <t>TIENDA LA FAVORITA</t>
  </si>
  <si>
    <t>HHME001460959</t>
  </si>
  <si>
    <t>43668496</t>
  </si>
  <si>
    <t>MISCELANEA Y PAPELERIA</t>
  </si>
  <si>
    <t>HHBO001171341</t>
  </si>
  <si>
    <t>4293273</t>
  </si>
  <si>
    <t>DROGUERIA BEFAM</t>
  </si>
  <si>
    <t>HHBO001171388</t>
  </si>
  <si>
    <t>9497706</t>
  </si>
  <si>
    <t>HHBO001171423</t>
  </si>
  <si>
    <t>1073687244</t>
  </si>
  <si>
    <t>TIENDA DERLY</t>
  </si>
  <si>
    <t>HHBO001171439</t>
  </si>
  <si>
    <t>1022336112</t>
  </si>
  <si>
    <t>VARIEDADES STEFANY</t>
  </si>
  <si>
    <t>HHME001461074</t>
  </si>
  <si>
    <t>JAIRO ENRIQUE GIRALDO GILRALDO</t>
  </si>
  <si>
    <t>16480885</t>
  </si>
  <si>
    <t>LICORERA LA OFICINA</t>
  </si>
  <si>
    <t>HHBO001171551</t>
  </si>
  <si>
    <t>1072190019</t>
  </si>
  <si>
    <t>SALSAMENTARIA IMPERIUS</t>
  </si>
  <si>
    <t>HHBO001171559</t>
  </si>
  <si>
    <t>79218946</t>
  </si>
  <si>
    <t>SUPERMERCADO SKAR</t>
  </si>
  <si>
    <t>HHBO001171623</t>
  </si>
  <si>
    <t>LA 5 DIMENSION PRODUCCIONES SAS</t>
  </si>
  <si>
    <t>901215240</t>
  </si>
  <si>
    <t>YAPROTELLA</t>
  </si>
  <si>
    <t>PROTECTORES ELLAS ANATOMICO X 15 UND</t>
  </si>
  <si>
    <t>YAPROTELLA - PROTECTORES ELLAS ANATOMICO X 15 UND</t>
  </si>
  <si>
    <t>HHBO001171624</t>
  </si>
  <si>
    <t>DORELLY GIRALDO GUZMAN</t>
  </si>
  <si>
    <t>22009616</t>
  </si>
  <si>
    <t>MERKAFACIL</t>
  </si>
  <si>
    <t>HHBU000697356</t>
  </si>
  <si>
    <t>BM11</t>
  </si>
  <si>
    <t>1643</t>
  </si>
  <si>
    <t>53091948</t>
  </si>
  <si>
    <t>63546443</t>
  </si>
  <si>
    <t>AUTOSERVICIO SMILE</t>
  </si>
  <si>
    <t>HHBO001171292</t>
  </si>
  <si>
    <t>52620245</t>
  </si>
  <si>
    <t>TIENDA VIVERES</t>
  </si>
  <si>
    <t>HHBO001171306</t>
  </si>
  <si>
    <t>52901293</t>
  </si>
  <si>
    <t>THIR</t>
  </si>
  <si>
    <t>HHME001460900</t>
  </si>
  <si>
    <t>70512465</t>
  </si>
  <si>
    <t>GRANERO MIXTO SOCIAL</t>
  </si>
  <si>
    <t>PBDESOHDCREMA100GR</t>
  </si>
  <si>
    <t>DES EA HYALU-DERMA CREMA COLAP 100GR</t>
  </si>
  <si>
    <t>PBDESOHDCREMA100GR - DES EA HYALU-DERMA CREMA COLAP 100GR</t>
  </si>
  <si>
    <t>HHBO001171317</t>
  </si>
  <si>
    <t>51683445</t>
  </si>
  <si>
    <t>TIENDA ANA</t>
  </si>
  <si>
    <t>HHMO000623935</t>
  </si>
  <si>
    <t>25772950</t>
  </si>
  <si>
    <t>COMPUSERVICIOS YIRETH</t>
  </si>
  <si>
    <t>HHMO000623956</t>
  </si>
  <si>
    <t>50939692</t>
  </si>
  <si>
    <t>TIENDA Y VARIEDADES M Y V</t>
  </si>
  <si>
    <t>HHME001460933</t>
  </si>
  <si>
    <t>43529363</t>
  </si>
  <si>
    <t>CAFE BURBUJA</t>
  </si>
  <si>
    <t>HHBO001171347</t>
  </si>
  <si>
    <t>9635941</t>
  </si>
  <si>
    <t>TIENDA CASA 255</t>
  </si>
  <si>
    <t>HHBO001171353</t>
  </si>
  <si>
    <t>2915</t>
  </si>
  <si>
    <t>1121907903</t>
  </si>
  <si>
    <t>1121916224</t>
  </si>
  <si>
    <t>TDA FONTECHA</t>
  </si>
  <si>
    <t>HHBO001171365</t>
  </si>
  <si>
    <t>5934763</t>
  </si>
  <si>
    <t>HHBO001171390</t>
  </si>
  <si>
    <t>1096483870</t>
  </si>
  <si>
    <t>GRAN FRUVER ALEJO</t>
  </si>
  <si>
    <t>HHBO001171409</t>
  </si>
  <si>
    <t>1090529114</t>
  </si>
  <si>
    <t>HHME001461039</t>
  </si>
  <si>
    <t>1036607403</t>
  </si>
  <si>
    <t>CIGARRERIA EL PERIODISTA</t>
  </si>
  <si>
    <t>HHBO001171443</t>
  </si>
  <si>
    <t>1024569338</t>
  </si>
  <si>
    <t>PAPELERIA MARTTY</t>
  </si>
  <si>
    <t>HHBO001171469</t>
  </si>
  <si>
    <t>41709306</t>
  </si>
  <si>
    <t>HHBO001171495</t>
  </si>
  <si>
    <t>DRTERMOSACHETX1</t>
  </si>
  <si>
    <t>TERMOPROTECTOR CAPILAR DROMATIC SACHET X1</t>
  </si>
  <si>
    <t>DRTERMOSACHETX1 - TERMOPROTECTOR CAPILAR DROMATIC SACHET X1</t>
  </si>
  <si>
    <t>1072198002</t>
  </si>
  <si>
    <t>MICELANEA</t>
  </si>
  <si>
    <t>HHME001461091</t>
  </si>
  <si>
    <t>71264023</t>
  </si>
  <si>
    <t>ANTIOQUEÑA DE VIVERES</t>
  </si>
  <si>
    <t>HHME001461138</t>
  </si>
  <si>
    <t>8012634</t>
  </si>
  <si>
    <t>LA ESQUINA</t>
  </si>
  <si>
    <t>HHBO001171612</t>
  </si>
  <si>
    <t>YURY ALEJANDRA PACHON MUÑOZ</t>
  </si>
  <si>
    <t>1072194040</t>
  </si>
  <si>
    <t>DISTRILAU TIENDA SUBIDA</t>
  </si>
  <si>
    <t>HHME001461157</t>
  </si>
  <si>
    <t>1017185107</t>
  </si>
  <si>
    <t>MINIMERCADO PATIVILCA</t>
  </si>
  <si>
    <t>HHME001461185</t>
  </si>
  <si>
    <t>44000656</t>
  </si>
  <si>
    <t>PLANETA Y SYSTEMS INFORMATICA Y PAPELERIA</t>
  </si>
  <si>
    <t>HHBU000697378</t>
  </si>
  <si>
    <t>28155739</t>
  </si>
  <si>
    <t>TIENDA VARIEDADES MARY</t>
  </si>
  <si>
    <t>HHBO001171678</t>
  </si>
  <si>
    <t>1033781982</t>
  </si>
  <si>
    <t>DANIEL FELIPE SERRANO</t>
  </si>
  <si>
    <t>HHBO001171680</t>
  </si>
  <si>
    <t>1007551798</t>
  </si>
  <si>
    <t>D VARIEDADES</t>
  </si>
  <si>
    <t>HHME001461197</t>
  </si>
  <si>
    <t>1037583018</t>
  </si>
  <si>
    <t>JP SERVIVIO TECNICO</t>
  </si>
  <si>
    <t>HHBO001171697</t>
  </si>
  <si>
    <t>53925303</t>
  </si>
  <si>
    <t>MINIMERCADO PATTY</t>
  </si>
  <si>
    <t>HHBO001171708</t>
  </si>
  <si>
    <t>1090177276</t>
  </si>
  <si>
    <t>MINIMARKET NOAH</t>
  </si>
  <si>
    <t>HHBO001171710</t>
  </si>
  <si>
    <t>1072189552</t>
  </si>
  <si>
    <t>HHBO001171711</t>
  </si>
  <si>
    <t>HHBO001171722</t>
  </si>
  <si>
    <t>JORGE ALBERTO TINOCO RODRIGUEZ</t>
  </si>
  <si>
    <t>80051438</t>
  </si>
  <si>
    <t>PAPELERIA SALOME</t>
  </si>
  <si>
    <t>HHME001460991</t>
  </si>
  <si>
    <t>1002942070</t>
  </si>
  <si>
    <t>FERRETERIA COLTEJER LLANADITAS</t>
  </si>
  <si>
    <t>LYLOZACREM</t>
  </si>
  <si>
    <t>CREMA LAVALOZA LIMPIAYA</t>
  </si>
  <si>
    <t>LYLOZACREM - CREMA LAVALOZA LIMPIAYA</t>
  </si>
  <si>
    <t>HHME001460999</t>
  </si>
  <si>
    <t>43271770</t>
  </si>
  <si>
    <t>TIENDA ESTRADA</t>
  </si>
  <si>
    <t>HHBO001171386</t>
  </si>
  <si>
    <t>52428008</t>
  </si>
  <si>
    <t>LOS ANGELES</t>
  </si>
  <si>
    <t>HHBO001171398</t>
  </si>
  <si>
    <t>1106950322</t>
  </si>
  <si>
    <t>LA FERIA DEL PAQUETE</t>
  </si>
  <si>
    <t>HHME001461023</t>
  </si>
  <si>
    <t>70162177</t>
  </si>
  <si>
    <t>TIENDA OMAR</t>
  </si>
  <si>
    <t>HHBO001171416</t>
  </si>
  <si>
    <t>51828647</t>
  </si>
  <si>
    <t>HHME001461048</t>
  </si>
  <si>
    <t>1116237837</t>
  </si>
  <si>
    <t>DROGUERIA LA 24 7</t>
  </si>
  <si>
    <t>HHBO001171430</t>
  </si>
  <si>
    <t>28054638</t>
  </si>
  <si>
    <t>TIENDA SAN FERNANDO</t>
  </si>
  <si>
    <t>HHME001461064</t>
  </si>
  <si>
    <t>MARTHA  LILIAN MONSALVE LUJAN</t>
  </si>
  <si>
    <t>43097587</t>
  </si>
  <si>
    <t>KAROTY</t>
  </si>
  <si>
    <t>HHBQ000723273</t>
  </si>
  <si>
    <t>1042451472</t>
  </si>
  <si>
    <t>ELCTRICA CARVAJAL</t>
  </si>
  <si>
    <t>HHBO001171532</t>
  </si>
  <si>
    <t>39677587</t>
  </si>
  <si>
    <t>MINI MERCADOS POPULARES</t>
  </si>
  <si>
    <t>HHBO001171542</t>
  </si>
  <si>
    <t>23691271</t>
  </si>
  <si>
    <t>MERCADO SOFILEÑO</t>
  </si>
  <si>
    <t>HHBO001171546</t>
  </si>
  <si>
    <t>MARIA TERESA GARCIA SEDANO</t>
  </si>
  <si>
    <t>39664146</t>
  </si>
  <si>
    <t>PASTICOS Y DESECHABLES T Y R</t>
  </si>
  <si>
    <t>HHBO001171568</t>
  </si>
  <si>
    <t>52782866</t>
  </si>
  <si>
    <t>BIG MARKET</t>
  </si>
  <si>
    <t>HHBO001171602</t>
  </si>
  <si>
    <t>52484947</t>
  </si>
  <si>
    <t>PAPELERIA NURY</t>
  </si>
  <si>
    <t>HHBO001171607</t>
  </si>
  <si>
    <t>5658200</t>
  </si>
  <si>
    <t>HHBO001171610</t>
  </si>
  <si>
    <t>ERICA NATALIA PATIÑO ALARCON</t>
  </si>
  <si>
    <t>1013667308</t>
  </si>
  <si>
    <t>HOMODA</t>
  </si>
  <si>
    <t>HHBO001171611</t>
  </si>
  <si>
    <t>NAIROBYH DAYANA CERRUDO RIVERA</t>
  </si>
  <si>
    <t>700278745</t>
  </si>
  <si>
    <t>CIGARRERIA VINOTINTO</t>
  </si>
  <si>
    <t>HHBO001171629</t>
  </si>
  <si>
    <t>80218298</t>
  </si>
  <si>
    <t>LA ECONOMIA</t>
  </si>
  <si>
    <t>HHBO001171641</t>
  </si>
  <si>
    <t>80352193</t>
  </si>
  <si>
    <t>ORTOPEDICOS</t>
  </si>
  <si>
    <t>HHBO001171713</t>
  </si>
  <si>
    <t>79436101</t>
  </si>
  <si>
    <t>MIGUEL MENDEZ</t>
  </si>
  <si>
    <t>HHBQ000723327</t>
  </si>
  <si>
    <t>NEIDER JUNIOR ZARCO PEREZ</t>
  </si>
  <si>
    <t>1048270441</t>
  </si>
  <si>
    <t>TIENDA JJ</t>
  </si>
  <si>
    <t>HHBO001171803</t>
  </si>
  <si>
    <t>51902187</t>
  </si>
  <si>
    <t>HHME001461036</t>
  </si>
  <si>
    <t>43970007</t>
  </si>
  <si>
    <t>SANTOVENIA LICORES</t>
  </si>
  <si>
    <t>HHBO001171435</t>
  </si>
  <si>
    <t>9850279</t>
  </si>
  <si>
    <t>MERCADOS SUPER OFERTAS</t>
  </si>
  <si>
    <t>HHBU000697335</t>
  </si>
  <si>
    <t>1642</t>
  </si>
  <si>
    <t>7557379</t>
  </si>
  <si>
    <t>63451609</t>
  </si>
  <si>
    <t>MISCELANEA MYH BUCARAMANGA</t>
  </si>
  <si>
    <t>HHBO001171462</t>
  </si>
  <si>
    <t>1033676707</t>
  </si>
  <si>
    <t>HHBO001171480</t>
  </si>
  <si>
    <t>35321781</t>
  </si>
  <si>
    <t>LA BANDERA</t>
  </si>
  <si>
    <t>HHBO001171484</t>
  </si>
  <si>
    <t>53925264</t>
  </si>
  <si>
    <t>EL SEMBRADOR</t>
  </si>
  <si>
    <t>HHBO001171503</t>
  </si>
  <si>
    <t>39725448</t>
  </si>
  <si>
    <t>FRUVER DONDE LISETH</t>
  </si>
  <si>
    <t>HHBO001171507</t>
  </si>
  <si>
    <t>1022341058</t>
  </si>
  <si>
    <t>TIENDA 172</t>
  </si>
  <si>
    <t>HHBO001171605</t>
  </si>
  <si>
    <t>39728427</t>
  </si>
  <si>
    <t>HHBU000697375</t>
  </si>
  <si>
    <t>1099365880</t>
  </si>
  <si>
    <t>EL ESQUINAZO DE MILLOS</t>
  </si>
  <si>
    <t>HHBU000697376</t>
  </si>
  <si>
    <t>88154614</t>
  </si>
  <si>
    <t>ASADERO Y LONCHERIA LA 15</t>
  </si>
  <si>
    <t>HHME001461187</t>
  </si>
  <si>
    <t>32296636</t>
  </si>
  <si>
    <t>HOYOS SOLUCIONES</t>
  </si>
  <si>
    <t>HHBO001171726</t>
  </si>
  <si>
    <t>52015216</t>
  </si>
  <si>
    <t>TIENDA CASA 102</t>
  </si>
  <si>
    <t>HHBO001171745</t>
  </si>
  <si>
    <t>CARMEN ROSA ROJAS MERCHAN</t>
  </si>
  <si>
    <t>40039702</t>
  </si>
  <si>
    <t>TIENDA NICOL</t>
  </si>
  <si>
    <t>HHBO001171750</t>
  </si>
  <si>
    <t>2912</t>
  </si>
  <si>
    <t>21244923</t>
  </si>
  <si>
    <t>TIENDA VILLA NIEVE</t>
  </si>
  <si>
    <t>HHBO001171800</t>
  </si>
  <si>
    <t>MARIA DE LOS ANGELES SIMBAQUEVA PAEZ</t>
  </si>
  <si>
    <t>1072193306</t>
  </si>
  <si>
    <t>MINIMERCADO TOPO</t>
  </si>
  <si>
    <t>HHBQ000723372</t>
  </si>
  <si>
    <t>TDA LA NINA CAMILA</t>
  </si>
  <si>
    <t>87895078</t>
  </si>
  <si>
    <t>JORGE RUEDA TRISTANCHO</t>
  </si>
  <si>
    <t>HHBO001171818</t>
  </si>
  <si>
    <t>28788762</t>
  </si>
  <si>
    <t>MINUMERCADO ESQUINA</t>
  </si>
  <si>
    <t>HHBQ000723399</t>
  </si>
  <si>
    <t>1943</t>
  </si>
  <si>
    <t>13643915</t>
  </si>
  <si>
    <t>ADOLFO CORZO</t>
  </si>
  <si>
    <t>HHME001461318</t>
  </si>
  <si>
    <t>LUIS ALBERTO MIRANDA</t>
  </si>
  <si>
    <t>1001741497</t>
  </si>
  <si>
    <t>DROGUERIA MIRANDA</t>
  </si>
  <si>
    <t>HHBO001171730</t>
  </si>
  <si>
    <t>41783659</t>
  </si>
  <si>
    <t>MISCELANEA</t>
  </si>
  <si>
    <t>HHBO001171764</t>
  </si>
  <si>
    <t>52839202</t>
  </si>
  <si>
    <t>NANCY GARZON</t>
  </si>
  <si>
    <t>HHBQ000723358</t>
  </si>
  <si>
    <t>ARSENIO DORANCE PUERTA ATENCIO</t>
  </si>
  <si>
    <t>7462738</t>
  </si>
  <si>
    <t>FERREMATERIALES LA UNION</t>
  </si>
  <si>
    <t>HHBO001171847</t>
  </si>
  <si>
    <t>52038714</t>
  </si>
  <si>
    <t>SUPER VALLE LJ</t>
  </si>
  <si>
    <t>HHBQ000723411</t>
  </si>
  <si>
    <t>9137960</t>
  </si>
  <si>
    <t>TIENDA EL VIEJO CASTILLO</t>
  </si>
  <si>
    <t>HHBU000697421</t>
  </si>
  <si>
    <t>60382921</t>
  </si>
  <si>
    <t>TIENDA MIXTA NINFA</t>
  </si>
  <si>
    <t>HHBU000697442</t>
  </si>
  <si>
    <t>1090380030</t>
  </si>
  <si>
    <t>TIENDA MATEO</t>
  </si>
  <si>
    <t>HHBO001171897</t>
  </si>
  <si>
    <t>39681075</t>
  </si>
  <si>
    <t>CASA DE ASEO</t>
  </si>
  <si>
    <t>HHBO001171905</t>
  </si>
  <si>
    <t>70908136</t>
  </si>
  <si>
    <t>MINIMERCADO EL PAISA</t>
  </si>
  <si>
    <t>HHBU000697516</t>
  </si>
  <si>
    <t>88235225</t>
  </si>
  <si>
    <t>MERKAYARGEL</t>
  </si>
  <si>
    <t>HHME001461440</t>
  </si>
  <si>
    <t>70077883</t>
  </si>
  <si>
    <t>PAPELERIA JESUS ES DIOS</t>
  </si>
  <si>
    <t>HHME001461444</t>
  </si>
  <si>
    <t>GENESSYS MARILUZ ZAMBRANO CAMACHO</t>
  </si>
  <si>
    <t>700363455</t>
  </si>
  <si>
    <t>SUPER MARKET EL OFERTON</t>
  </si>
  <si>
    <t>HHBO001171772</t>
  </si>
  <si>
    <t>21113145</t>
  </si>
  <si>
    <t>CIGARRERIA LA 25</t>
  </si>
  <si>
    <t>HHBO001171792</t>
  </si>
  <si>
    <t>39674808</t>
  </si>
  <si>
    <t>ESQUINITA</t>
  </si>
  <si>
    <t>HHBO001171821</t>
  </si>
  <si>
    <t>79201071</t>
  </si>
  <si>
    <t>TIENDA REJAS</t>
  </si>
  <si>
    <t>HHBO001171822</t>
  </si>
  <si>
    <t>1072193977</t>
  </si>
  <si>
    <t>EL CLAN DE LOS GATOS</t>
  </si>
  <si>
    <t>HHBQ000723386</t>
  </si>
  <si>
    <t>1934</t>
  </si>
  <si>
    <t>73123528</t>
  </si>
  <si>
    <t>1143426541</t>
  </si>
  <si>
    <t>CRITO REY</t>
  </si>
  <si>
    <t>HHBO001171831</t>
  </si>
  <si>
    <t>79218938</t>
  </si>
  <si>
    <t>MISCELANEA Y PAÑALERA</t>
  </si>
  <si>
    <t>HHBO001171837</t>
  </si>
  <si>
    <t>1140423067</t>
  </si>
  <si>
    <t>MINIMARKET LA NOVA</t>
  </si>
  <si>
    <t>HHME001461283</t>
  </si>
  <si>
    <t>32534207</t>
  </si>
  <si>
    <t>REJA BLANCA</t>
  </si>
  <si>
    <t>HHBO001171844</t>
  </si>
  <si>
    <t>39726002</t>
  </si>
  <si>
    <t>PAPELERIA LA BODEGUITA Y VARIEDADES</t>
  </si>
  <si>
    <t>HHME001461308</t>
  </si>
  <si>
    <t>900348939</t>
  </si>
  <si>
    <t>HAYAR COMERCIALIZADORA DE PRODUCTOS BIENES Y SERVICIOS SAS</t>
  </si>
  <si>
    <t>HHBU000697425</t>
  </si>
  <si>
    <t>LYESPODOUSX24</t>
  </si>
  <si>
    <t>LIMPIAYA ESPONJA DOBLEUSO X24</t>
  </si>
  <si>
    <t>LYESPODOUSX24 - LIMPIAYA ESPONJA DOBLEUSO X24</t>
  </si>
  <si>
    <t>1005052983</t>
  </si>
  <si>
    <t>EL ESQUINAZO</t>
  </si>
  <si>
    <t>HHBU000697434</t>
  </si>
  <si>
    <t>88141694</t>
  </si>
  <si>
    <t>TIENDA LOS OLIVOS</t>
  </si>
  <si>
    <t>HHBQ000723438</t>
  </si>
  <si>
    <t>22533593</t>
  </si>
  <si>
    <t>DROGUERIA NUEVA FE</t>
  </si>
  <si>
    <t>HHBO001171879</t>
  </si>
  <si>
    <t>51613303</t>
  </si>
  <si>
    <t>MI LONCHERA</t>
  </si>
  <si>
    <t>HHBU000697479</t>
  </si>
  <si>
    <t>60390126</t>
  </si>
  <si>
    <t>TIENDA CAMILO</t>
  </si>
  <si>
    <t>HHBO001171948</t>
  </si>
  <si>
    <t>19183316</t>
  </si>
  <si>
    <t>GRANERO</t>
  </si>
  <si>
    <t>HHBU000697521</t>
  </si>
  <si>
    <t>27893553</t>
  </si>
  <si>
    <t>TIENDA MARIA</t>
  </si>
  <si>
    <t>HHME001461388</t>
  </si>
  <si>
    <t>LUZ ANGELICA MENDOZA LOZANO</t>
  </si>
  <si>
    <t>1033795172</t>
  </si>
  <si>
    <t>AUTOSERVICIO MERCADOS DEL ESTE</t>
  </si>
  <si>
    <t>HHME001461405</t>
  </si>
  <si>
    <t>1152463600</t>
  </si>
  <si>
    <t>CIGARRERIA LA 53</t>
  </si>
  <si>
    <t>YACIN300YARDAS</t>
  </si>
  <si>
    <t>CINTA 300 YARDAS</t>
  </si>
  <si>
    <t>YACIN300YARDAS - CINTA 300 YARDAS</t>
  </si>
  <si>
    <t>HHBU000697556</t>
  </si>
  <si>
    <t>1682</t>
  </si>
  <si>
    <t>18919240</t>
  </si>
  <si>
    <t>HHME001461472</t>
  </si>
  <si>
    <t>MARIA GRISELDA MONTOYA CORTES</t>
  </si>
  <si>
    <t>43477387</t>
  </si>
  <si>
    <t>TIENDA MARILY</t>
  </si>
  <si>
    <t>HHBQ000723421</t>
  </si>
  <si>
    <t>1091654808</t>
  </si>
  <si>
    <t>TIENDA LA MEJOR</t>
  </si>
  <si>
    <t>HHBU000697432</t>
  </si>
  <si>
    <t>ANA MILENA MEJIAS OMAÑA</t>
  </si>
  <si>
    <t>37278233</t>
  </si>
  <si>
    <t>DROGUERIA FARMA UNO CENTER</t>
  </si>
  <si>
    <t>HHBQ000723444</t>
  </si>
  <si>
    <t>1001870951</t>
  </si>
  <si>
    <t>TIENDA LEO</t>
  </si>
  <si>
    <t>HHBO001171912</t>
  </si>
  <si>
    <t>46678395</t>
  </si>
  <si>
    <t>FRUTAS Y VERDURAS LOS MILAGROS</t>
  </si>
  <si>
    <t>HHBO001171924</t>
  </si>
  <si>
    <t>51780739</t>
  </si>
  <si>
    <t>TUENDA LUZ</t>
  </si>
  <si>
    <t>HHME001461336</t>
  </si>
  <si>
    <t>98581338</t>
  </si>
  <si>
    <t>LA BENDICION DE DIOS</t>
  </si>
  <si>
    <t>HHBU000697453</t>
  </si>
  <si>
    <t>13377931</t>
  </si>
  <si>
    <t>HHBU000697456</t>
  </si>
  <si>
    <t>88139860</t>
  </si>
  <si>
    <t>HHBO001171991</t>
  </si>
  <si>
    <t>51618755</t>
  </si>
  <si>
    <t>HHME001461451</t>
  </si>
  <si>
    <t>4826688</t>
  </si>
  <si>
    <t>EL VECINO</t>
  </si>
  <si>
    <t>HHBO001172038</t>
  </si>
  <si>
    <t>1032399134</t>
  </si>
  <si>
    <t>COSECHAS COLOMBIANAS</t>
  </si>
  <si>
    <t>HHBO001171923</t>
  </si>
  <si>
    <t>52223360</t>
  </si>
  <si>
    <t>BERAKAH</t>
  </si>
  <si>
    <t>HHBU000697450</t>
  </si>
  <si>
    <t>91182911</t>
  </si>
  <si>
    <t>ABASTOS RM</t>
  </si>
  <si>
    <t>HHBU000697463</t>
  </si>
  <si>
    <t>5388911</t>
  </si>
  <si>
    <t>TIENDA MIXTA ADN</t>
  </si>
  <si>
    <t>HHBO001171945</t>
  </si>
  <si>
    <t>41538195</t>
  </si>
  <si>
    <t>HHBU000697488</t>
  </si>
  <si>
    <t xml:space="preserve"> CUCUTA</t>
  </si>
  <si>
    <t>JORGE ELIECER GUTIERREZ CALDERON</t>
  </si>
  <si>
    <t>1090459584</t>
  </si>
  <si>
    <t>TIENDA MIXTA LA ESQUINA</t>
  </si>
  <si>
    <t>HHBU000697494</t>
  </si>
  <si>
    <t>13494101</t>
  </si>
  <si>
    <t>VIVERES LA PARADA</t>
  </si>
  <si>
    <t>HHBU000697510</t>
  </si>
  <si>
    <t>88229823</t>
  </si>
  <si>
    <t>ABASTOS DON LUIS</t>
  </si>
  <si>
    <t>HHME001461369</t>
  </si>
  <si>
    <t>MARYI LUNEY AGUDELO</t>
  </si>
  <si>
    <t>43482080</t>
  </si>
  <si>
    <t>TIEMDA MARYI</t>
  </si>
  <si>
    <t>HHME001461396</t>
  </si>
  <si>
    <t>MARIA EUGENIA BERMUDEZ YEPES</t>
  </si>
  <si>
    <t>32512603</t>
  </si>
  <si>
    <t>MERCADOS PARAISO</t>
  </si>
  <si>
    <t>HHBU000697544</t>
  </si>
  <si>
    <t>1065864823</t>
  </si>
  <si>
    <t>DIVINO NIÑO</t>
  </si>
  <si>
    <t>HHME001461466</t>
  </si>
  <si>
    <t>EUBEIMAR DE JESUS HERRERA CARMONA</t>
  </si>
  <si>
    <t>70561250</t>
  </si>
  <si>
    <t>DEPOSITOS EH</t>
  </si>
  <si>
    <t>HHME001461504</t>
  </si>
  <si>
    <t>43919885</t>
  </si>
  <si>
    <t>LEGUMBRERIA EL BUEN PRECIO</t>
  </si>
  <si>
    <t>HHME001461567</t>
  </si>
  <si>
    <t>44005971</t>
  </si>
  <si>
    <t>TIENDA MARLUAN</t>
  </si>
  <si>
    <t>HHME001461514</t>
  </si>
  <si>
    <t>LUZ ADRIANA VERGARA CARDENAS</t>
  </si>
  <si>
    <t>22131343</t>
  </si>
  <si>
    <t>LA REJA BLANCA</t>
  </si>
  <si>
    <t>HHME001461518</t>
  </si>
  <si>
    <t>YIRLENY MUÑOZ GARCIA</t>
  </si>
  <si>
    <t>39176358</t>
  </si>
  <si>
    <t>TIENDA KATI LA 47</t>
  </si>
  <si>
    <t>BO000384305</t>
  </si>
  <si>
    <t>2204</t>
  </si>
  <si>
    <t>79612762</t>
  </si>
  <si>
    <t>JUAN MANUEL GUTIERREZ</t>
  </si>
  <si>
    <t>HHBO001172064</t>
  </si>
  <si>
    <t>70783959</t>
  </si>
  <si>
    <t>XIMENA QUIMICOS Y ASEO</t>
  </si>
  <si>
    <t>HHPE000676743</t>
  </si>
  <si>
    <t>1815</t>
  </si>
  <si>
    <t>4375207</t>
  </si>
  <si>
    <t>EL BUEN PRECIO</t>
  </si>
  <si>
    <t>HHME001461600</t>
  </si>
  <si>
    <t>jueves</t>
  </si>
  <si>
    <t>98494813</t>
  </si>
  <si>
    <t>JY MEC FERRETERIA</t>
  </si>
  <si>
    <t>HHME001461595</t>
  </si>
  <si>
    <t>8275019</t>
  </si>
  <si>
    <t>TIENDA ANGEL</t>
  </si>
  <si>
    <t>HHME001461598</t>
  </si>
  <si>
    <t>32393392</t>
  </si>
  <si>
    <t>VARIEDADES ISAES</t>
  </si>
  <si>
    <t>HHBU000697661</t>
  </si>
  <si>
    <t>1666</t>
  </si>
  <si>
    <t>91286138</t>
  </si>
  <si>
    <t>63546971</t>
  </si>
  <si>
    <t>MISCELANEA SANMIGARA</t>
  </si>
  <si>
    <t>HHME001461601</t>
  </si>
  <si>
    <t>21485450</t>
  </si>
  <si>
    <t>HHBO001172100</t>
  </si>
  <si>
    <t>11365158</t>
  </si>
  <si>
    <t>ACCESORIOS Y LUJOS CHALAN</t>
  </si>
  <si>
    <t>HHBO001172128</t>
  </si>
  <si>
    <t>92530876</t>
  </si>
  <si>
    <t>DROGUERIA LA FE TM</t>
  </si>
  <si>
    <t>HHME001461785</t>
  </si>
  <si>
    <t>GLADYS MARIA SANCHEZ TRUJILLO</t>
  </si>
  <si>
    <t>33745313</t>
  </si>
  <si>
    <t>TIENDA EL PLAN</t>
  </si>
  <si>
    <t>HHBO001172149</t>
  </si>
  <si>
    <t>255638</t>
  </si>
  <si>
    <t>YADOLI SHOP</t>
  </si>
  <si>
    <t>HHME001461596</t>
  </si>
  <si>
    <t>24547375</t>
  </si>
  <si>
    <t>EL TRIUNFO</t>
  </si>
  <si>
    <t>HHME001461597</t>
  </si>
  <si>
    <t>98672752</t>
  </si>
  <si>
    <t>DIAMANTE 2</t>
  </si>
  <si>
    <t>HHME001461599</t>
  </si>
  <si>
    <t>1017150138</t>
  </si>
  <si>
    <t>TIENDA ALVAREZ</t>
  </si>
  <si>
    <t>HHME001461602</t>
  </si>
  <si>
    <t>1384637</t>
  </si>
  <si>
    <t>FERREPINEDA</t>
  </si>
  <si>
    <t>HHME001461611</t>
  </si>
  <si>
    <t>KAREN CRISTINA CARDONA MEDINA</t>
  </si>
  <si>
    <t>1017141542</t>
  </si>
  <si>
    <t>VENTANA AMARILLA</t>
  </si>
  <si>
    <t>HHBQ000723608</t>
  </si>
  <si>
    <t>43211924</t>
  </si>
  <si>
    <t>TIENDA EL GRAN MANANTIAL</t>
  </si>
  <si>
    <t>HHME001461790</t>
  </si>
  <si>
    <t>1118473893</t>
  </si>
  <si>
    <t>MERCADOS LAGARROBO</t>
  </si>
  <si>
    <t>HHME001461803</t>
  </si>
  <si>
    <t>BEATRIZ ELENA QUINTERO MORALES</t>
  </si>
  <si>
    <t>39179832</t>
  </si>
  <si>
    <t>PAPELERIA Y VARIEDADES CALLE 70</t>
  </si>
  <si>
    <t>HHME001461647</t>
  </si>
  <si>
    <t>1065009691</t>
  </si>
  <si>
    <t>MERCADOS MARIANITO</t>
  </si>
  <si>
    <t>HHMO000624209</t>
  </si>
  <si>
    <t>1067882099</t>
  </si>
  <si>
    <t>MATERIALES Y CONSTRUCCIONES EL PORTAL</t>
  </si>
  <si>
    <t>HHME001461713</t>
  </si>
  <si>
    <t>901641088</t>
  </si>
  <si>
    <t>HHME001461802</t>
  </si>
  <si>
    <t>1038770404</t>
  </si>
  <si>
    <t>LICOTIENDA HZ</t>
  </si>
  <si>
    <t>HHBO001172156</t>
  </si>
  <si>
    <t>27076410</t>
  </si>
  <si>
    <t>GRACIELA BENAVIDES</t>
  </si>
  <si>
    <t>HHBU000697770</t>
  </si>
  <si>
    <t>1096064276</t>
  </si>
  <si>
    <t>ESTYAN</t>
  </si>
  <si>
    <t>PBELNATX100</t>
  </si>
  <si>
    <t>DESODORANTE ELIZABETH ARDEN NATURAL X100</t>
  </si>
  <si>
    <t>PBELNATX100 - DESODORANTE ELIZABETH ARDEN NATURAL X100</t>
  </si>
  <si>
    <t>HHME001461901</t>
  </si>
  <si>
    <t>43923027</t>
  </si>
  <si>
    <t>HHBO001172214</t>
  </si>
  <si>
    <t>39663248</t>
  </si>
  <si>
    <t>MINIMERCADO MARY</t>
  </si>
  <si>
    <t>HHME001461919</t>
  </si>
  <si>
    <t>98630768</t>
  </si>
  <si>
    <t>HHBO001172254</t>
  </si>
  <si>
    <t>1073669892</t>
  </si>
  <si>
    <t>DIVAS STORE</t>
  </si>
  <si>
    <t>HHBO001172285</t>
  </si>
  <si>
    <t>1001317064</t>
  </si>
  <si>
    <t>PAPERHOME</t>
  </si>
  <si>
    <t>HHBU000697722</t>
  </si>
  <si>
    <t>YAPAAMAX25</t>
  </si>
  <si>
    <t>PAÑITOS AMARILLOS X 25 UNIDADES</t>
  </si>
  <si>
    <t>YAPAAMAX25 - PAÑITOS AMARILLOS X 25 UNIDADES</t>
  </si>
  <si>
    <t>1098632291</t>
  </si>
  <si>
    <t>MICROMERCADO LA 110</t>
  </si>
  <si>
    <t>HHME001461715</t>
  </si>
  <si>
    <t>1037071596</t>
  </si>
  <si>
    <t>MERCADOS LA PRINCIPAL</t>
  </si>
  <si>
    <t>HHBO001172117</t>
  </si>
  <si>
    <t>900805122</t>
  </si>
  <si>
    <t>FERREQUIPOS</t>
  </si>
  <si>
    <t>HHME001461752</t>
  </si>
  <si>
    <t>1022123869</t>
  </si>
  <si>
    <t>ARLEY CARDENAS</t>
  </si>
  <si>
    <t>HHME001461767</t>
  </si>
  <si>
    <t>43278734</t>
  </si>
  <si>
    <t>REJA JULIETH</t>
  </si>
  <si>
    <t>HHBO001172145</t>
  </si>
  <si>
    <t>28697080</t>
  </si>
  <si>
    <t>TIENDA JS</t>
  </si>
  <si>
    <t>HHBO001172146</t>
  </si>
  <si>
    <t>80158748</t>
  </si>
  <si>
    <t>CASA DE ASEO TIRA</t>
  </si>
  <si>
    <t>HHME001461821</t>
  </si>
  <si>
    <t>PBDES135X2</t>
  </si>
  <si>
    <t>DESODORANTE CREMA 135GR x 2</t>
  </si>
  <si>
    <t>PBDES135X2 - DESODORANTE CREMA 135GR x 2</t>
  </si>
  <si>
    <t>43474480</t>
  </si>
  <si>
    <t>VARIEDADES LULU</t>
  </si>
  <si>
    <t>HHBQ000723691</t>
  </si>
  <si>
    <t>YOLEDIS RINCON BONET</t>
  </si>
  <si>
    <t>39464348</t>
  </si>
  <si>
    <t>TIENDA LA BENDICION DE DIOS</t>
  </si>
  <si>
    <t>HHME001461947</t>
  </si>
  <si>
    <t>43098569</t>
  </si>
  <si>
    <t>HHBO001172186</t>
  </si>
  <si>
    <t>52505535</t>
  </si>
  <si>
    <t>HHBO001172202</t>
  </si>
  <si>
    <t>8001757</t>
  </si>
  <si>
    <t>ALMACEN CASITA ASEO</t>
  </si>
  <si>
    <t>HHBQ000723675</t>
  </si>
  <si>
    <t>1065564192</t>
  </si>
  <si>
    <t>ANTALIA JI</t>
  </si>
  <si>
    <t>HHME001461928</t>
  </si>
  <si>
    <t>3474220</t>
  </si>
  <si>
    <t>DEPOSITO Y FERRETERIA CHUCHO</t>
  </si>
  <si>
    <t>HHBO001172262</t>
  </si>
  <si>
    <t>23810245</t>
  </si>
  <si>
    <t>HHBO001172297</t>
  </si>
  <si>
    <t>52214209</t>
  </si>
  <si>
    <t>HHBO001172312</t>
  </si>
  <si>
    <t>79382762</t>
  </si>
  <si>
    <t>PANADERIA</t>
  </si>
  <si>
    <t>HHBO001172322</t>
  </si>
  <si>
    <t>1018473919</t>
  </si>
  <si>
    <t>CIGARRERIA SALSA BEER</t>
  </si>
  <si>
    <t>HHME001462009</t>
  </si>
  <si>
    <t>43058111</t>
  </si>
  <si>
    <t>PAPELERIA Y VARIEDADES LUCY</t>
  </si>
  <si>
    <t>HHBO001172348</t>
  </si>
  <si>
    <t>FRANCY EDITH GUEVARA RIANO</t>
  </si>
  <si>
    <t>52367935</t>
  </si>
  <si>
    <t>SUPERMWRCADO EMMANUEL</t>
  </si>
  <si>
    <t>HHBO001172426</t>
  </si>
  <si>
    <t>80799442</t>
  </si>
  <si>
    <t>BODEGA CAMPESINA</t>
  </si>
  <si>
    <t>HHBO001172434</t>
  </si>
  <si>
    <t>1001345088</t>
  </si>
  <si>
    <t>DEPOSITO EL BODEGON</t>
  </si>
  <si>
    <t>HHBO001172435</t>
  </si>
  <si>
    <t>53108484</t>
  </si>
  <si>
    <t>AVICOLA Y SALSAMENTARIA LOS PACHUNOS</t>
  </si>
  <si>
    <t>HHBO001172442</t>
  </si>
  <si>
    <t>79494340</t>
  </si>
  <si>
    <t>TIENDA RODRIGUEZ</t>
  </si>
  <si>
    <t>HHME001462118</t>
  </si>
  <si>
    <t>15325103</t>
  </si>
  <si>
    <t>AUTOSERVICIO SAN LUIS</t>
  </si>
  <si>
    <t>HHBQ000723774</t>
  </si>
  <si>
    <t>15172143</t>
  </si>
  <si>
    <t>PROVISIONES VILLA TAXI</t>
  </si>
  <si>
    <t>HHBO001172184</t>
  </si>
  <si>
    <t>52819325</t>
  </si>
  <si>
    <t>CARMENZA HERNANDEZ</t>
  </si>
  <si>
    <t>HHBO001172256</t>
  </si>
  <si>
    <t>9620312</t>
  </si>
  <si>
    <t>HHBO001172308</t>
  </si>
  <si>
    <t>901086732</t>
  </si>
  <si>
    <t>HHME001461972</t>
  </si>
  <si>
    <t>FAUSTINO BURITICA VILLADA</t>
  </si>
  <si>
    <t>3530036</t>
  </si>
  <si>
    <t>GRANERO LOS ABUELOS</t>
  </si>
  <si>
    <t>HHME001461981</t>
  </si>
  <si>
    <t>1042766839</t>
  </si>
  <si>
    <t>TIENDA MJ</t>
  </si>
  <si>
    <t>NC000054433</t>
  </si>
  <si>
    <t>MDTAT</t>
  </si>
  <si>
    <t>Principal</t>
  </si>
  <si>
    <t>HHBO001172336</t>
  </si>
  <si>
    <t>43893880</t>
  </si>
  <si>
    <t>VARIEDADES PARA TU HOGAR DANGO</t>
  </si>
  <si>
    <t>HHBO001172349</t>
  </si>
  <si>
    <t>51796074</t>
  </si>
  <si>
    <t>DROGUERIA NUEVA SARIN</t>
  </si>
  <si>
    <t>HHBO001172364</t>
  </si>
  <si>
    <t>1233489314</t>
  </si>
  <si>
    <t>THE CLEANING HOUSE</t>
  </si>
  <si>
    <t>HHBO001172379</t>
  </si>
  <si>
    <t>52900230</t>
  </si>
  <si>
    <t>PLASTICOS Y DESECHABLES JB</t>
  </si>
  <si>
    <t>HHBO001172413</t>
  </si>
  <si>
    <t>52194488</t>
  </si>
  <si>
    <t>FRUVER PLAZA</t>
  </si>
  <si>
    <t>HHBO001172422</t>
  </si>
  <si>
    <t>1030565524</t>
  </si>
  <si>
    <t>DISTRIBUIDORA BOX</t>
  </si>
  <si>
    <t>HHME001462097</t>
  </si>
  <si>
    <t>1128436578</t>
  </si>
  <si>
    <t>ALMACEN LA ESPERANZA</t>
  </si>
  <si>
    <t>HHBO001172443</t>
  </si>
  <si>
    <t>79152569</t>
  </si>
  <si>
    <t>FERRETERIA VEREDITA</t>
  </si>
  <si>
    <t>HHBO001172465</t>
  </si>
  <si>
    <t>19342753</t>
  </si>
  <si>
    <t>TIENDA EL LIDER</t>
  </si>
  <si>
    <t>HHME001462186</t>
  </si>
  <si>
    <t>1001535198</t>
  </si>
  <si>
    <t>SERVICAMPO</t>
  </si>
  <si>
    <t>HHME001462203</t>
  </si>
  <si>
    <t>1128440285</t>
  </si>
  <si>
    <t>LEGUMBRERIA LOS CARDONA</t>
  </si>
  <si>
    <t>HHBO001172476</t>
  </si>
  <si>
    <t>52227653</t>
  </si>
  <si>
    <t>HHBQ000723804</t>
  </si>
  <si>
    <t>1960</t>
  </si>
  <si>
    <t>1042606907</t>
  </si>
  <si>
    <t>TD Y TERRAZA EL MILAGRO</t>
  </si>
  <si>
    <t>HHBO001172378</t>
  </si>
  <si>
    <t>1056612007</t>
  </si>
  <si>
    <t>DROGUERIA UNIVIVIR</t>
  </si>
  <si>
    <t>HHMO000624332</t>
  </si>
  <si>
    <t>1067905170</t>
  </si>
  <si>
    <t>TIENDA LOLY</t>
  </si>
  <si>
    <t>HHCA000426167</t>
  </si>
  <si>
    <t>1122337237</t>
  </si>
  <si>
    <t>MERCA AHORRO</t>
  </si>
  <si>
    <t>YAACECA8ML</t>
  </si>
  <si>
    <t>ACEITE CAPILAR DE ARGAN JUHNIOS 8 MILILITROS</t>
  </si>
  <si>
    <t>YAACECA8ML - ACEITE CAPILAR DE ARGAN JUHNIOS 8 MILILITROS</t>
  </si>
  <si>
    <t>HHME001462095</t>
  </si>
  <si>
    <t>1036635636</t>
  </si>
  <si>
    <t>DROGUERIA TRASMAYO</t>
  </si>
  <si>
    <t>PBCOMSHAMDESO</t>
  </si>
  <si>
    <t>COMBO SHAMPOO CONECTAT + DESODORANTE AFM</t>
  </si>
  <si>
    <t>PBCOMSHAMDESO - COMBO SHAMPOO CONECTAT + DESODORANTE AFM</t>
  </si>
  <si>
    <t>HHBO001172452</t>
  </si>
  <si>
    <t>7229488</t>
  </si>
  <si>
    <t>HHBO001172466</t>
  </si>
  <si>
    <t>1016001189</t>
  </si>
  <si>
    <t>TIENDA ANGELITA</t>
  </si>
  <si>
    <t>HHME001462178</t>
  </si>
  <si>
    <t>70691272</t>
  </si>
  <si>
    <t>GRANERO ALGOBE</t>
  </si>
  <si>
    <t>HHME001462187</t>
  </si>
  <si>
    <t>YAXAIRA CANO MATIAS</t>
  </si>
  <si>
    <t>1003292632</t>
  </si>
  <si>
    <t>AHORRAMAS</t>
  </si>
  <si>
    <t>HHBO001172477</t>
  </si>
  <si>
    <t>WUILMER ANDRES REY ACOSTA</t>
  </si>
  <si>
    <t>1193440645</t>
  </si>
  <si>
    <t>DISTRIBUIDORA DE HUEVO EL REY</t>
  </si>
  <si>
    <t>HHBO001172522</t>
  </si>
  <si>
    <t>79836326</t>
  </si>
  <si>
    <t>EL PORVENIR GRANERO</t>
  </si>
  <si>
    <t>HHBO001172578</t>
  </si>
  <si>
    <t>1091803061</t>
  </si>
  <si>
    <t>TIENDA ASEO</t>
  </si>
  <si>
    <t>HHBO001172620</t>
  </si>
  <si>
    <t>20622025</t>
  </si>
  <si>
    <t>CACHARRERIA ROA</t>
  </si>
  <si>
    <t>HHBO001172677</t>
  </si>
  <si>
    <t>39633745</t>
  </si>
  <si>
    <t>TIENDA FRUVER</t>
  </si>
  <si>
    <t>HHBO001172696</t>
  </si>
  <si>
    <t>80247945</t>
  </si>
  <si>
    <t>AUTOSERVICIO COLOMBIA</t>
  </si>
  <si>
    <t>HHBO001172751</t>
  </si>
  <si>
    <t>52123185</t>
  </si>
  <si>
    <t>MINITIENDA LA 22</t>
  </si>
  <si>
    <t>HHBU000697808</t>
  </si>
  <si>
    <t>13951710</t>
  </si>
  <si>
    <t>TIENDA VALLE DE LOS CABALLEROS</t>
  </si>
  <si>
    <t>HHBO001172333</t>
  </si>
  <si>
    <t>39761465</t>
  </si>
  <si>
    <t>VARIEDADES TORRE FUERTE</t>
  </si>
  <si>
    <t>HHME001462007</t>
  </si>
  <si>
    <t>32220470</t>
  </si>
  <si>
    <t>GRANERO PACHOSPAN</t>
  </si>
  <si>
    <t>HHBO001172345</t>
  </si>
  <si>
    <t>1030530150</t>
  </si>
  <si>
    <t>ANYELA LILIANA  SANCHEZ RODRIGUEZ</t>
  </si>
  <si>
    <t>HHBU000697820</t>
  </si>
  <si>
    <t>1098779719</t>
  </si>
  <si>
    <t>MISCELANEA CYBER NEMAOS</t>
  </si>
  <si>
    <t>HHME001462099</t>
  </si>
  <si>
    <t>1214736664</t>
  </si>
  <si>
    <t>TIENDA ROSA MISTICA</t>
  </si>
  <si>
    <t>HHME001462117</t>
  </si>
  <si>
    <t>1026135493</t>
  </si>
  <si>
    <t>DROGUERIA SAN MIGUEL AP</t>
  </si>
  <si>
    <t>HHME001462168</t>
  </si>
  <si>
    <t>15352566</t>
  </si>
  <si>
    <t>GRANERO EL CHOCOLO</t>
  </si>
  <si>
    <t>HHME001462204</t>
  </si>
  <si>
    <t>3486575</t>
  </si>
  <si>
    <t>LA ILUSION DE KEILY</t>
  </si>
  <si>
    <t>HHBO001172479</t>
  </si>
  <si>
    <t>MARISOL LUGO NAVARRETE</t>
  </si>
  <si>
    <t>52024321</t>
  </si>
  <si>
    <t>MARISOL LUGO</t>
  </si>
  <si>
    <t>HHBU000697848</t>
  </si>
  <si>
    <t>60290481</t>
  </si>
  <si>
    <t>TIENDA MIXTA MARIA</t>
  </si>
  <si>
    <t>HHME001462239</t>
  </si>
  <si>
    <t>42785251</t>
  </si>
  <si>
    <t>GRANERO ANGEL B</t>
  </si>
  <si>
    <t>HHBO001172572</t>
  </si>
  <si>
    <t>65788942</t>
  </si>
  <si>
    <t>TIENDA EL SEÑOR ES NUESTRA SALVACION</t>
  </si>
  <si>
    <t>HHBO001172579</t>
  </si>
  <si>
    <t>1032392773</t>
  </si>
  <si>
    <t>PAPELERIA EL MONO</t>
  </si>
  <si>
    <t>HHBO001172580</t>
  </si>
  <si>
    <t>39677360</t>
  </si>
  <si>
    <t>FERREPORRAS</t>
  </si>
  <si>
    <t>HHBO001172602</t>
  </si>
  <si>
    <t>80050468</t>
  </si>
  <si>
    <t>WILSON CERQUERA</t>
  </si>
  <si>
    <t>HHCA000426230</t>
  </si>
  <si>
    <t>16690978</t>
  </si>
  <si>
    <t>MINIMARKET EL POBLADO</t>
  </si>
  <si>
    <t>HHBU000697880</t>
  </si>
  <si>
    <t>37250227</t>
  </si>
  <si>
    <t>HHBU000697884</t>
  </si>
  <si>
    <t>LUZ AYDEE DIAZ OTERO</t>
  </si>
  <si>
    <t>60345835</t>
  </si>
  <si>
    <t>LUZ AYDEE DIAZ OTERO </t>
  </si>
  <si>
    <t>HHBO001172521</t>
  </si>
  <si>
    <t>51919385</t>
  </si>
  <si>
    <t>HHBO001172542</t>
  </si>
  <si>
    <t>26444009</t>
  </si>
  <si>
    <t>DROGUERIA SUPER BARATAS VEREDITA</t>
  </si>
  <si>
    <t>HHME001462305</t>
  </si>
  <si>
    <t>15326045</t>
  </si>
  <si>
    <t>DROGUERIA LA TORRE</t>
  </si>
  <si>
    <t>HHME001462323</t>
  </si>
  <si>
    <t>8075348</t>
  </si>
  <si>
    <t>TIENDA EL RENACER</t>
  </si>
  <si>
    <t>HHBO001172604</t>
  </si>
  <si>
    <t>1073697964</t>
  </si>
  <si>
    <t>TRIUNFO 1</t>
  </si>
  <si>
    <t>HHCA000426229</t>
  </si>
  <si>
    <t>16633212</t>
  </si>
  <si>
    <t>MERCADOS DE CALIDAD</t>
  </si>
  <si>
    <t>HHBU000697866</t>
  </si>
  <si>
    <t>33515523</t>
  </si>
  <si>
    <t>HHBU000697874</t>
  </si>
  <si>
    <t>88199622</t>
  </si>
  <si>
    <t>HHBO001172707</t>
  </si>
  <si>
    <t>1012430483</t>
  </si>
  <si>
    <t>FERRE ELECTRICOS MARIA</t>
  </si>
  <si>
    <t>HHBO001172726</t>
  </si>
  <si>
    <t>51740550</t>
  </si>
  <si>
    <t>TIENDA DON GILLO</t>
  </si>
  <si>
    <t>HHBO001172727</t>
  </si>
  <si>
    <t>LINA GUTIERREZ</t>
  </si>
  <si>
    <t>52541765</t>
  </si>
  <si>
    <t>LEONOR  GUTIERREZ</t>
  </si>
  <si>
    <t>HHBU000697891</t>
  </si>
  <si>
    <t>1090400747</t>
  </si>
  <si>
    <t>MAXIPAPEL</t>
  </si>
  <si>
    <t>HHBU000697899</t>
  </si>
  <si>
    <t>1090377034</t>
  </si>
  <si>
    <t>MICROFIBRAS Y PABILOS</t>
  </si>
  <si>
    <t>HHBU000697929</t>
  </si>
  <si>
    <t>27806005</t>
  </si>
  <si>
    <t>MARIA JULIA ANGEL</t>
  </si>
  <si>
    <t>HHBU000697931</t>
  </si>
  <si>
    <t>1090986547</t>
  </si>
  <si>
    <t>TIENDA MIXTA LA ESPIGA DE ORO</t>
  </si>
  <si>
    <t>HHBO001172800</t>
  </si>
  <si>
    <t>7301963</t>
  </si>
  <si>
    <t>HHBO001172848</t>
  </si>
  <si>
    <t>79895974</t>
  </si>
  <si>
    <t>MISCELNEA YANKPOL</t>
  </si>
  <si>
    <t>HHBO001172869</t>
  </si>
  <si>
    <t>YESSICA ROCIO MATEUZ SOUZA</t>
  </si>
  <si>
    <t>1012391224</t>
  </si>
  <si>
    <t>MINIMARKET JM</t>
  </si>
  <si>
    <t>HHBO001172562</t>
  </si>
  <si>
    <t>52074830</t>
  </si>
  <si>
    <t>PAPELERIA GINGER</t>
  </si>
  <si>
    <t>HHBO001172585</t>
  </si>
  <si>
    <t>11389791</t>
  </si>
  <si>
    <t>HHME001462317</t>
  </si>
  <si>
    <t>1032070328</t>
  </si>
  <si>
    <t>MERCADOS EL BUEN PRECIO</t>
  </si>
  <si>
    <t>HHCA000426227</t>
  </si>
  <si>
    <t>31866357</t>
  </si>
  <si>
    <t>ELVIA  LOZANO</t>
  </si>
  <si>
    <t>HHCA000426228</t>
  </si>
  <si>
    <t>65811488</t>
  </si>
  <si>
    <t>VARIEDADES NANCY</t>
  </si>
  <si>
    <t>HHBO001172625</t>
  </si>
  <si>
    <t>11522635</t>
  </si>
  <si>
    <t>EL MASTRANTO</t>
  </si>
  <si>
    <t>HHBU000697877</t>
  </si>
  <si>
    <t>88200378</t>
  </si>
  <si>
    <t>PABLO SANCHEZ BALLESTEROS </t>
  </si>
  <si>
    <t>HHBO001172701</t>
  </si>
  <si>
    <t>63554487</t>
  </si>
  <si>
    <t>HHBO001172712</t>
  </si>
  <si>
    <t>1073679559</t>
  </si>
  <si>
    <t>MINIMARKET MYM</t>
  </si>
  <si>
    <t>HHBO001172713</t>
  </si>
  <si>
    <t>1030600497</t>
  </si>
  <si>
    <t>SUPERMARKET MYK</t>
  </si>
  <si>
    <t>HHBO001172720</t>
  </si>
  <si>
    <t>1022322822</t>
  </si>
  <si>
    <t>CLEAN Y PLAS</t>
  </si>
  <si>
    <t>HHBO001172723</t>
  </si>
  <si>
    <t>53155285</t>
  </si>
  <si>
    <t>PAPELERIA LOS ABUELOS</t>
  </si>
  <si>
    <t>HHBO001172731</t>
  </si>
  <si>
    <t>52038952</t>
  </si>
  <si>
    <t>TIENDA DE ASEO</t>
  </si>
  <si>
    <t>HHBO001172733</t>
  </si>
  <si>
    <t>1096209345</t>
  </si>
  <si>
    <t>LA CASA MAGUICA</t>
  </si>
  <si>
    <t>HHBO001172735</t>
  </si>
  <si>
    <t>1007245525</t>
  </si>
  <si>
    <t>PAPELERIA H LA PERSEVERANCIA</t>
  </si>
  <si>
    <t>HHBU000697904</t>
  </si>
  <si>
    <t>5423266</t>
  </si>
  <si>
    <t>TIENDA DANY</t>
  </si>
  <si>
    <t>HHBU000697912</t>
  </si>
  <si>
    <t>49660199</t>
  </si>
  <si>
    <t>HHBU000697926</t>
  </si>
  <si>
    <t>88224779</t>
  </si>
  <si>
    <t>HHBO001172814</t>
  </si>
  <si>
    <t>LUZ MARINA RUIZ CASALLAS</t>
  </si>
  <si>
    <t>39656443</t>
  </si>
  <si>
    <t>HHBO001172859</t>
  </si>
  <si>
    <t>51646902</t>
  </si>
  <si>
    <t>HHBO001172885</t>
  </si>
  <si>
    <t>20587532</t>
  </si>
  <si>
    <t>HHBO001172899</t>
  </si>
  <si>
    <t>51950496</t>
  </si>
  <si>
    <t>CARMEN QUITIAN</t>
  </si>
  <si>
    <t>HHME001462373</t>
  </si>
  <si>
    <t>JHON JAIRO CARDONA</t>
  </si>
  <si>
    <t>8163613</t>
  </si>
  <si>
    <t>DONDE EL MONO</t>
  </si>
  <si>
    <t>HHBO001172717</t>
  </si>
  <si>
    <t>51735421</t>
  </si>
  <si>
    <t>GOOD VIDES</t>
  </si>
  <si>
    <t>HHBO001172858</t>
  </si>
  <si>
    <t>52165305</t>
  </si>
  <si>
    <t>TIENDA NIKO</t>
  </si>
  <si>
    <t>HHME001462496</t>
  </si>
  <si>
    <t>1068580934</t>
  </si>
  <si>
    <t>SALSAMENTARIA S Y S</t>
  </si>
  <si>
    <t>HHME001462508</t>
  </si>
  <si>
    <t>22117157</t>
  </si>
  <si>
    <t>TIENDA DE SOFI LA 40</t>
  </si>
  <si>
    <t>HHBO001172918</t>
  </si>
  <si>
    <t>52759704</t>
  </si>
  <si>
    <t>NC000054440</t>
  </si>
  <si>
    <t>HHMO000624528</t>
  </si>
  <si>
    <t>34988198</t>
  </si>
  <si>
    <t>MISCELANIA EL COROZO</t>
  </si>
  <si>
    <t>HHBO001172947</t>
  </si>
  <si>
    <t>1032377020</t>
  </si>
  <si>
    <t>LA BENDICION</t>
  </si>
  <si>
    <t>HHBO001172957</t>
  </si>
  <si>
    <t>1105673734</t>
  </si>
  <si>
    <t>TIENDA CONJUNTO EL ENCANTO 2</t>
  </si>
  <si>
    <t>HHBO001172986</t>
  </si>
  <si>
    <t>NORBERTO ESPAÑOL SERRATO</t>
  </si>
  <si>
    <t>80801919</t>
  </si>
  <si>
    <t>DISTRI ESPAÑOL</t>
  </si>
  <si>
    <t>HHBO001173013</t>
  </si>
  <si>
    <t>1126912001</t>
  </si>
  <si>
    <t>TIENDA MEDINA</t>
  </si>
  <si>
    <t>HHBO001173016</t>
  </si>
  <si>
    <t>51904000</t>
  </si>
  <si>
    <t>EL IMPERIO CAFETERIA AUTOLAVADO</t>
  </si>
  <si>
    <t>HHBQ000723919</t>
  </si>
  <si>
    <t>JOSE DAVID PACHECO PERTUZ</t>
  </si>
  <si>
    <t>1043606089</t>
  </si>
  <si>
    <t>LA PAPAYITA</t>
  </si>
  <si>
    <t>HHBO001172881</t>
  </si>
  <si>
    <t>79715205</t>
  </si>
  <si>
    <t>DISTRIBUIDORA CACERES</t>
  </si>
  <si>
    <t>HHBO001172900</t>
  </si>
  <si>
    <t>HHME001462565</t>
  </si>
  <si>
    <t>BERTA RUT TORO QUINTERO</t>
  </si>
  <si>
    <t>32391117</t>
  </si>
  <si>
    <t>CONFITERIA LA 24</t>
  </si>
  <si>
    <t>HHBO001172988</t>
  </si>
  <si>
    <t>DIANA MARCELA LIS AROCA</t>
  </si>
  <si>
    <t>52381885</t>
  </si>
  <si>
    <t>HHBO001173006</t>
  </si>
  <si>
    <t>41693369</t>
  </si>
  <si>
    <t>HHBO001173051</t>
  </si>
  <si>
    <t>1018449762</t>
  </si>
  <si>
    <t>SUPERTIENDAS MI MERCADO</t>
  </si>
  <si>
    <t>HHBO001173056</t>
  </si>
  <si>
    <t>1012401082</t>
  </si>
  <si>
    <t>ROCKING HOUSE</t>
  </si>
  <si>
    <t>HHBO001173077</t>
  </si>
  <si>
    <t>1117527133</t>
  </si>
  <si>
    <t>CICLOPEDIA 67</t>
  </si>
  <si>
    <t>HHBO001173079</t>
  </si>
  <si>
    <t>51892185</t>
  </si>
  <si>
    <t>FERRECERAMICA MINIMERCADO</t>
  </si>
  <si>
    <t>HHBO001173092</t>
  </si>
  <si>
    <t>79966051</t>
  </si>
  <si>
    <t>INTERNET</t>
  </si>
  <si>
    <t>HHME001462667</t>
  </si>
  <si>
    <t>43115344</t>
  </si>
  <si>
    <t>DONDE MARY</t>
  </si>
  <si>
    <t>HHME001462695</t>
  </si>
  <si>
    <t>43538259</t>
  </si>
  <si>
    <t>SALSAMENTARIA EL SARCO</t>
  </si>
  <si>
    <t>HHBO001172879</t>
  </si>
  <si>
    <t>900471210</t>
  </si>
  <si>
    <t>FERRETERIA METALES HERNANDEZ</t>
  </si>
  <si>
    <t>HHBO001172882</t>
  </si>
  <si>
    <t>31249878</t>
  </si>
  <si>
    <t>FANNY MEDINA</t>
  </si>
  <si>
    <t>HHME001462530</t>
  </si>
  <si>
    <t>JESICA JULIETHE LEMA MORENO</t>
  </si>
  <si>
    <t>1128453355</t>
  </si>
  <si>
    <t>ALMACEN CARPINELO</t>
  </si>
  <si>
    <t>HHME001462534</t>
  </si>
  <si>
    <t>LENIS MORENO CORDOBA</t>
  </si>
  <si>
    <t>43109383</t>
  </si>
  <si>
    <t>TIENDA LA ESCALA</t>
  </si>
  <si>
    <t>HHME001462563</t>
  </si>
  <si>
    <t>JOHN ALEXANDER CLAVIJO SUAREZ</t>
  </si>
  <si>
    <t>1041203121</t>
  </si>
  <si>
    <t>LA ABUNDANCIA 1</t>
  </si>
  <si>
    <t>HHME001462577</t>
  </si>
  <si>
    <t>GUSTAVO ALBEIRO RODRIGUEZ ECHAVARRIA</t>
  </si>
  <si>
    <t>16435586</t>
  </si>
  <si>
    <t>VARIEDADES ANDREA</t>
  </si>
  <si>
    <t>HHBO001172960</t>
  </si>
  <si>
    <t>43404790</t>
  </si>
  <si>
    <t>HHBO001172992</t>
  </si>
  <si>
    <t>901298517</t>
  </si>
  <si>
    <t>MAGLA FERRO ELECTRICOS</t>
  </si>
  <si>
    <t>HHME001462593</t>
  </si>
  <si>
    <t>MAURICIO GARCIA BERMUDEZ</t>
  </si>
  <si>
    <t>71687794</t>
  </si>
  <si>
    <t>TIENDA MAURO</t>
  </si>
  <si>
    <t>HHPE000677142</t>
  </si>
  <si>
    <t>1835</t>
  </si>
  <si>
    <t>25180943</t>
  </si>
  <si>
    <t>PANADERIA PUEBLO SOL</t>
  </si>
  <si>
    <t>HHBO001173090</t>
  </si>
  <si>
    <t>WILLIAM ENRIQUE MENJURA MENJURA</t>
  </si>
  <si>
    <t>79807198</t>
  </si>
  <si>
    <t>MENJURA MENJURA WILLIAM ENRIQUE</t>
  </si>
  <si>
    <t>HHME001462669</t>
  </si>
  <si>
    <t>1035429558</t>
  </si>
  <si>
    <t>FERRETERIA LA 111</t>
  </si>
  <si>
    <t>HHME001462690</t>
  </si>
  <si>
    <t>21697814</t>
  </si>
  <si>
    <t>TDA VARIEDADES EDI</t>
  </si>
  <si>
    <t>HHME001462701</t>
  </si>
  <si>
    <t>7248123</t>
  </si>
  <si>
    <t>VARIEDADES LA ESTACION</t>
  </si>
  <si>
    <t>HHBO001173004</t>
  </si>
  <si>
    <t>22444263</t>
  </si>
  <si>
    <t>DIANA PAPELERIA</t>
  </si>
  <si>
    <t>HHBO001173019</t>
  </si>
  <si>
    <t>1076220636</t>
  </si>
  <si>
    <t>FERRE Y MAS LA 97</t>
  </si>
  <si>
    <t>HHBO001173044</t>
  </si>
  <si>
    <t>10194344</t>
  </si>
  <si>
    <t>WILMER VALENCIA</t>
  </si>
  <si>
    <t>HHBO001173052</t>
  </si>
  <si>
    <t>39627858</t>
  </si>
  <si>
    <t>CASA DE ASEO LA 9</t>
  </si>
  <si>
    <t>HHPE000677137</t>
  </si>
  <si>
    <t>LYFIBRABRX24</t>
  </si>
  <si>
    <t>LIMPIAYA FIBRA ABRASIVA X24</t>
  </si>
  <si>
    <t>LYFIBRABRX24 - LIMPIAYA FIBRA ABRASIVA X24</t>
  </si>
  <si>
    <t>4601933</t>
  </si>
  <si>
    <t>JUAN RAMON VALENCIA</t>
  </si>
  <si>
    <t>HHPE000677140</t>
  </si>
  <si>
    <t>9921062</t>
  </si>
  <si>
    <t>MISCELANEA Y ESTANQUILLO EL POLI</t>
  </si>
  <si>
    <t>HHPE000677141</t>
  </si>
  <si>
    <t>9955334</t>
  </si>
  <si>
    <t>KIOSKO EL GUAYABO</t>
  </si>
  <si>
    <t>HHBO001173127</t>
  </si>
  <si>
    <t>MARIA GISSELA ESPARZA DIAZ</t>
  </si>
  <si>
    <t>26430026</t>
  </si>
  <si>
    <t>PAPELERIA SMILE SHOP</t>
  </si>
  <si>
    <t>HHME001462682</t>
  </si>
  <si>
    <t>71877327</t>
  </si>
  <si>
    <t>GRANERO BRION</t>
  </si>
  <si>
    <t>HHME001462686</t>
  </si>
  <si>
    <t>3398716</t>
  </si>
  <si>
    <t>FERRETERIA RIOS</t>
  </si>
  <si>
    <t>HHPE000677138</t>
  </si>
  <si>
    <t>1054925980</t>
  </si>
  <si>
    <t>MERCAFE AYJ</t>
  </si>
  <si>
    <t>HHPE000677139</t>
  </si>
  <si>
    <t>24661790</t>
  </si>
  <si>
    <t>MERCA CITY</t>
  </si>
  <si>
    <t>HHBO001173100</t>
  </si>
  <si>
    <t>ROSA MARIA SALAMANCA ARIAS</t>
  </si>
  <si>
    <t>23653109</t>
  </si>
  <si>
    <t>SUPERMERCADO SNOPY</t>
  </si>
  <si>
    <t>HHBO001173122</t>
  </si>
  <si>
    <t>91362891</t>
  </si>
  <si>
    <t>SUPERMERCADO MEDALLO</t>
  </si>
  <si>
    <t>HHME001462662</t>
  </si>
  <si>
    <t>6356653</t>
  </si>
  <si>
    <t>HHME001462680</t>
  </si>
  <si>
    <t>6401162</t>
  </si>
  <si>
    <t>LA MEJOR ESQUINA</t>
  </si>
  <si>
    <t>HHBU000698057</t>
  </si>
  <si>
    <t>viernes</t>
  </si>
  <si>
    <t>49670828</t>
  </si>
  <si>
    <t>LIMITES DE FLORIDA</t>
  </si>
  <si>
    <t>HHME001462774</t>
  </si>
  <si>
    <t>70950923</t>
  </si>
  <si>
    <t>MADERA ESENCIAL</t>
  </si>
  <si>
    <t>HHBQ000724175</t>
  </si>
  <si>
    <t>1100394864</t>
  </si>
  <si>
    <t>VARIEDADES NUEVO HORIZONTE</t>
  </si>
  <si>
    <t>PBTALCOMBO</t>
  </si>
  <si>
    <t>TALCO AFM POLVO 300GR + 85GR + 30GR</t>
  </si>
  <si>
    <t>PBTALCOMBO - TALCO AFM POLVO 300GR + 85GR + 30GR</t>
  </si>
  <si>
    <t>HHBO001173183</t>
  </si>
  <si>
    <t>52318076</t>
  </si>
  <si>
    <t>VARIEDADES SAMMY EL GATO</t>
  </si>
  <si>
    <t>HHME001462925</t>
  </si>
  <si>
    <t>1042766789</t>
  </si>
  <si>
    <t>MERCADOS EL MEJOR PRECIO</t>
  </si>
  <si>
    <t>PBPROSOLIVI40ML</t>
  </si>
  <si>
    <t>PROM PROT SPF80 80 LIVIANA SENS 40 ML 2PE</t>
  </si>
  <si>
    <t>PBPROSOLIVI40ML - PROM PROT SPF80 80 LIVIANA SENS 40 ML 2PE</t>
  </si>
  <si>
    <t>HHBO001173245</t>
  </si>
  <si>
    <t>27645098</t>
  </si>
  <si>
    <t>HHME001462974</t>
  </si>
  <si>
    <t>1020495493</t>
  </si>
  <si>
    <t>AHORRAMAX</t>
  </si>
  <si>
    <t>HHME001463010</t>
  </si>
  <si>
    <t>42681540</t>
  </si>
  <si>
    <t>TIENDA LOS NIETOS</t>
  </si>
  <si>
    <t>HHBO001173295</t>
  </si>
  <si>
    <t>52897596</t>
  </si>
  <si>
    <t>ASEO HOGAR</t>
  </si>
  <si>
    <t>HHME001463022</t>
  </si>
  <si>
    <t>LUIS ALBERTO HENAO LOAIZA</t>
  </si>
  <si>
    <t>70302216</t>
  </si>
  <si>
    <t xml:space="preserve"> AUTOSERVICIO EL SERVIDOR</t>
  </si>
  <si>
    <t>HHBO001173149</t>
  </si>
  <si>
    <t>MARIA LUISA RANGEL CHIRIVI</t>
  </si>
  <si>
    <t>39813306</t>
  </si>
  <si>
    <t>LAVASEVO ESPECIAL WASH</t>
  </si>
  <si>
    <t>HHBO001173150</t>
  </si>
  <si>
    <t>52146808</t>
  </si>
  <si>
    <t>CHAZA SANDWICH</t>
  </si>
  <si>
    <t>HHME001462873</t>
  </si>
  <si>
    <t>1000088426</t>
  </si>
  <si>
    <t>GRANERO NIKOL</t>
  </si>
  <si>
    <t>HHBO001173194</t>
  </si>
  <si>
    <t>1031646281</t>
  </si>
  <si>
    <t>SUPERMERCADO ESTELAR</t>
  </si>
  <si>
    <t>HHME001462962</t>
  </si>
  <si>
    <t>43153345</t>
  </si>
  <si>
    <t>DROGUERIA FARMAZUL</t>
  </si>
  <si>
    <t>HHBO001173271</t>
  </si>
  <si>
    <t>DRBALSACHETX1</t>
  </si>
  <si>
    <t>BALSAMO DROMATIC SACHET X1</t>
  </si>
  <si>
    <t>DRBALSACHETX1 - BALSAMO DROMATIC SACHET X1</t>
  </si>
  <si>
    <t>52132404</t>
  </si>
  <si>
    <t>DISTRIBUIDORA DETALLES Y BELLEZA MARCE</t>
  </si>
  <si>
    <t>HHME001462990</t>
  </si>
  <si>
    <t>43055898</t>
  </si>
  <si>
    <t>VENTANA PATRICIA</t>
  </si>
  <si>
    <t>HHBO001173283</t>
  </si>
  <si>
    <t>52876797</t>
  </si>
  <si>
    <t>SUPERMERCADO PAGUA</t>
  </si>
  <si>
    <t>HHME001463003</t>
  </si>
  <si>
    <t>98473517</t>
  </si>
  <si>
    <t>GRANERO HZ</t>
  </si>
  <si>
    <t>HHBO001173314</t>
  </si>
  <si>
    <t>79443722</t>
  </si>
  <si>
    <t>AVICOLA</t>
  </si>
  <si>
    <t>HHBQ000724179</t>
  </si>
  <si>
    <t>1065627123</t>
  </si>
  <si>
    <t>1065124873</t>
  </si>
  <si>
    <t>TIENDA MARIANGEL</t>
  </si>
  <si>
    <t>HHME001462886</t>
  </si>
  <si>
    <t>JAZMIN ANDREA RAMIREZ DUQUE</t>
  </si>
  <si>
    <t>1041203043</t>
  </si>
  <si>
    <t>FERROCAR</t>
  </si>
  <si>
    <t>HHBO001173189</t>
  </si>
  <si>
    <t>2253</t>
  </si>
  <si>
    <t>30961155</t>
  </si>
  <si>
    <t>HHBO001173225</t>
  </si>
  <si>
    <t>39619219</t>
  </si>
  <si>
    <t>PLASTICOS EL OLAM</t>
  </si>
  <si>
    <t>HHBO001173288</t>
  </si>
  <si>
    <t>1000516805</t>
  </si>
  <si>
    <t>TU SUPERTIENDA</t>
  </si>
  <si>
    <t>HHME001463043</t>
  </si>
  <si>
    <t>98500054</t>
  </si>
  <si>
    <t>PANADERIA Y VARIEDADES LOS RUBIOS</t>
  </si>
  <si>
    <t>HHME001462721</t>
  </si>
  <si>
    <t>1331</t>
  </si>
  <si>
    <t>901846713</t>
  </si>
  <si>
    <t>SUPER MERCADO LA ABUNDANCIA</t>
  </si>
  <si>
    <t>HHME001462741</t>
  </si>
  <si>
    <t>70432078</t>
  </si>
  <si>
    <t>KIOSKO LA BASCULA</t>
  </si>
  <si>
    <t>HHME001462806</t>
  </si>
  <si>
    <t>1037975900</t>
  </si>
  <si>
    <t>TIENDA MADERA SILVESTRE</t>
  </si>
  <si>
    <t>HHBO001173159</t>
  </si>
  <si>
    <t>NORMA CONSTANZA ROJAS CANO</t>
  </si>
  <si>
    <t>51802807</t>
  </si>
  <si>
    <t>CARFRUVER EXPRESS</t>
  </si>
  <si>
    <t>HHBO001173177</t>
  </si>
  <si>
    <t>25337378</t>
  </si>
  <si>
    <t>MARIA EMELINA MORENO</t>
  </si>
  <si>
    <t>HHME001462936</t>
  </si>
  <si>
    <t>10951539</t>
  </si>
  <si>
    <t>CARNES FRUVER PANADERIA LA 53</t>
  </si>
  <si>
    <t>HHME001462940</t>
  </si>
  <si>
    <t>3587346</t>
  </si>
  <si>
    <t>LA TIENDA DE NICO</t>
  </si>
  <si>
    <t>HHBO001173260</t>
  </si>
  <si>
    <t>1013103185</t>
  </si>
  <si>
    <t>HHBQ000724268</t>
  </si>
  <si>
    <t>77171881</t>
  </si>
  <si>
    <t>TIENDA ANA MARIA</t>
  </si>
  <si>
    <t>HHBO001173328</t>
  </si>
  <si>
    <t>79671566</t>
  </si>
  <si>
    <t>PAPELERIA JAM</t>
  </si>
  <si>
    <t>HHBO001173351</t>
  </si>
  <si>
    <t>901819083</t>
  </si>
  <si>
    <t>HHME001463091</t>
  </si>
  <si>
    <t>70254843</t>
  </si>
  <si>
    <t>GRANERO YESENIA</t>
  </si>
  <si>
    <t>HHBO001173388</t>
  </si>
  <si>
    <t>4238745</t>
  </si>
  <si>
    <t>FERREACESORES PBC</t>
  </si>
  <si>
    <t>HHBQ000724314</t>
  </si>
  <si>
    <t>19593506</t>
  </si>
  <si>
    <t>PROV LA LIBERTAD</t>
  </si>
  <si>
    <t>HHME001463131</t>
  </si>
  <si>
    <t>15453508</t>
  </si>
  <si>
    <t>MINIMERCADO EL COLORADO</t>
  </si>
  <si>
    <t>HHBO001173438</t>
  </si>
  <si>
    <t>AMPARO RAMIREZ PINZON</t>
  </si>
  <si>
    <t>51600843</t>
  </si>
  <si>
    <t>CIGARRERIA QUE DULCURA</t>
  </si>
  <si>
    <t>HHBO001173449</t>
  </si>
  <si>
    <t>52840491</t>
  </si>
  <si>
    <t>BARBARA</t>
  </si>
  <si>
    <t>HHBO001173458</t>
  </si>
  <si>
    <t>23637754</t>
  </si>
  <si>
    <t>VARIEDADES SANTO TOMAS</t>
  </si>
  <si>
    <t>HHBO001173480</t>
  </si>
  <si>
    <t>51769891</t>
  </si>
  <si>
    <t>DONDE ISMAEL</t>
  </si>
  <si>
    <t>HHBO001173515</t>
  </si>
  <si>
    <t>93373210</t>
  </si>
  <si>
    <t>COMUNICACIONES JERAN</t>
  </si>
  <si>
    <t>HHBO001173516</t>
  </si>
  <si>
    <t>4266215</t>
  </si>
  <si>
    <t>MC COPIAS</t>
  </si>
  <si>
    <t>HHME001463265</t>
  </si>
  <si>
    <t>21700846</t>
  </si>
  <si>
    <t>BELLEZA ZAMORA</t>
  </si>
  <si>
    <t>HHBO001173544</t>
  </si>
  <si>
    <t>YURLEY IRENE TORRES SALAZAR</t>
  </si>
  <si>
    <t>1005179776</t>
  </si>
  <si>
    <t>MINI SUPER APU</t>
  </si>
  <si>
    <t>HHBO001173556</t>
  </si>
  <si>
    <t>JOHANNA MAYERLIZ GARCIA GAVIRIA</t>
  </si>
  <si>
    <t>28488318</t>
  </si>
  <si>
    <t>PIÑATERIA BABY LOVE</t>
  </si>
  <si>
    <t>HHME001463305</t>
  </si>
  <si>
    <t>MARIA SORLEY DIAZ CANO</t>
  </si>
  <si>
    <t>43805952</t>
  </si>
  <si>
    <t>DROGUERIA LOS SOCIOS</t>
  </si>
  <si>
    <t>HHBQ000724405</t>
  </si>
  <si>
    <t>98495384</t>
  </si>
  <si>
    <t>TIENDA ALISON</t>
  </si>
  <si>
    <t>HHME001463355</t>
  </si>
  <si>
    <t>71702223</t>
  </si>
  <si>
    <t>PAPELERIA VITA</t>
  </si>
  <si>
    <t>HHME001463369</t>
  </si>
  <si>
    <t>71721421</t>
  </si>
  <si>
    <t>TIENDA EL PINO</t>
  </si>
  <si>
    <t>HHBO001173629</t>
  </si>
  <si>
    <t>1015403506</t>
  </si>
  <si>
    <t>DROGUERA METAPARMA</t>
  </si>
  <si>
    <t>HHBU000698303</t>
  </si>
  <si>
    <t>60358797</t>
  </si>
  <si>
    <t>SUPERMERCADO LA MANO DE DIOS</t>
  </si>
  <si>
    <t>HHBO001173639</t>
  </si>
  <si>
    <t>39759761</t>
  </si>
  <si>
    <t>TIENDA SOFI</t>
  </si>
  <si>
    <t>HHBO001173643</t>
  </si>
  <si>
    <t>51883137</t>
  </si>
  <si>
    <t>DISTRIBUIDORA JD</t>
  </si>
  <si>
    <t>HHBU000698310</t>
  </si>
  <si>
    <t>13198155</t>
  </si>
  <si>
    <t>MINIABASTOS JB</t>
  </si>
  <si>
    <t>HHBO001173332</t>
  </si>
  <si>
    <t>FERREELECTRICOS RUBY SAS</t>
  </si>
  <si>
    <t>901815411</t>
  </si>
  <si>
    <t>HHBU000698194</t>
  </si>
  <si>
    <t>MARIA CRISTINA SIERRA BECERRA</t>
  </si>
  <si>
    <t>37713646</t>
  </si>
  <si>
    <t>HHBO001173350</t>
  </si>
  <si>
    <t>79565905</t>
  </si>
  <si>
    <t>ARIA FARMA DROGUERIA</t>
  </si>
  <si>
    <t>HHME001463137</t>
  </si>
  <si>
    <t>1007598649</t>
  </si>
  <si>
    <t>VENTANA CAFE</t>
  </si>
  <si>
    <t>HHBO001173427</t>
  </si>
  <si>
    <t>1016054892</t>
  </si>
  <si>
    <t>DROGAS COMFAMILIAR Y SERVICIOS</t>
  </si>
  <si>
    <t>HHBO001173437</t>
  </si>
  <si>
    <t>41458110</t>
  </si>
  <si>
    <t>MISCELANEA MARYES</t>
  </si>
  <si>
    <t>HHBO001173443</t>
  </si>
  <si>
    <t>51617339</t>
  </si>
  <si>
    <t>PAPELERIA MAGENTA</t>
  </si>
  <si>
    <t>HHBO001173444</t>
  </si>
  <si>
    <t>SONIA BRIGGITH CORTES PINILLA</t>
  </si>
  <si>
    <t>23497466</t>
  </si>
  <si>
    <t>PAPELERIA FARES</t>
  </si>
  <si>
    <t>HHBO001173469</t>
  </si>
  <si>
    <t>1018479982</t>
  </si>
  <si>
    <t>AHORRAMAS PS</t>
  </si>
  <si>
    <t>HHBO001173472</t>
  </si>
  <si>
    <t>79123289</t>
  </si>
  <si>
    <t>GUILLERMO ZABALA</t>
  </si>
  <si>
    <t>HHME001463263</t>
  </si>
  <si>
    <t>70353549</t>
  </si>
  <si>
    <t>MINIMERCADO LA ABUNDANCIA</t>
  </si>
  <si>
    <t>HHBU000698274</t>
  </si>
  <si>
    <t>26911376</t>
  </si>
  <si>
    <t>TIENDA YUDIS</t>
  </si>
  <si>
    <t>HHBO001173593</t>
  </si>
  <si>
    <t>35320849</t>
  </si>
  <si>
    <t>HHME001463324</t>
  </si>
  <si>
    <t>MARIA HERMINIA MADRID PINO</t>
  </si>
  <si>
    <t>22186529</t>
  </si>
  <si>
    <t>HHBO001173640</t>
  </si>
  <si>
    <t>51772563</t>
  </si>
  <si>
    <t>MISCELANEA DONDE JOSE</t>
  </si>
  <si>
    <t>HHBO001173646</t>
  </si>
  <si>
    <t>52480290</t>
  </si>
  <si>
    <t>TIENDA LA ESQUINA</t>
  </si>
  <si>
    <t>HHCA000426339</t>
  </si>
  <si>
    <t>1143331701</t>
  </si>
  <si>
    <t>RAPITIENDA ISABELLA</t>
  </si>
  <si>
    <t>HHCA000426340</t>
  </si>
  <si>
    <t>1114830964</t>
  </si>
  <si>
    <t>MINIMARKET LA 83</t>
  </si>
  <si>
    <t>HHBO001173336</t>
  </si>
  <si>
    <t>52033574</t>
  </si>
  <si>
    <t>HHBO001173341</t>
  </si>
  <si>
    <t>LORENA PENA OCHOA</t>
  </si>
  <si>
    <t>1097332290</t>
  </si>
  <si>
    <t>LA CASA DE EL ASEO</t>
  </si>
  <si>
    <t>HHBO001173343</t>
  </si>
  <si>
    <t>23966337</t>
  </si>
  <si>
    <t>FERREELECTRICOS ANGELS</t>
  </si>
  <si>
    <t>HHBO001173347</t>
  </si>
  <si>
    <t>SANTIAGO ERNESTO ROMERO PALOMO</t>
  </si>
  <si>
    <t>74282761</t>
  </si>
  <si>
    <t>DROGUERIA FARMA STOP</t>
  </si>
  <si>
    <t>HHBO001173389</t>
  </si>
  <si>
    <t>900631333</t>
  </si>
  <si>
    <t>HHBO001173446</t>
  </si>
  <si>
    <t>1108151224</t>
  </si>
  <si>
    <t>HHBO001173457</t>
  </si>
  <si>
    <t>1015994008</t>
  </si>
  <si>
    <t>STOP MATE LUXURY BOUTIQUE</t>
  </si>
  <si>
    <t>HHBO001173509</t>
  </si>
  <si>
    <t>35501363</t>
  </si>
  <si>
    <t>MISCELANEA REJAS</t>
  </si>
  <si>
    <t>HHME001463253</t>
  </si>
  <si>
    <t>43725508</t>
  </si>
  <si>
    <t>MINIMARKET MILU</t>
  </si>
  <si>
    <t>HHBO001173520</t>
  </si>
  <si>
    <t>GUSTAVO ADOLFO GALEANO OLMOS</t>
  </si>
  <si>
    <t>93461816</t>
  </si>
  <si>
    <t>INTERNET BAHINA SOLANO</t>
  </si>
  <si>
    <t>HHBU000698246</t>
  </si>
  <si>
    <t>60357089</t>
  </si>
  <si>
    <t>TIENDA MIXTA OLGA</t>
  </si>
  <si>
    <t>HHME001463280</t>
  </si>
  <si>
    <t>OMAR HUMBERTO RAMIREZ CARO</t>
  </si>
  <si>
    <t>15264749</t>
  </si>
  <si>
    <t>VARIEDADES JOMAX</t>
  </si>
  <si>
    <t>HHBU000698259</t>
  </si>
  <si>
    <t>91244678</t>
  </si>
  <si>
    <t>FERRETERIA AMIGO CONSTRUCTOR</t>
  </si>
  <si>
    <t>HHBO001173573</t>
  </si>
  <si>
    <t>51696639</t>
  </si>
  <si>
    <t>CIGARRERIA LA ESPERANZA</t>
  </si>
  <si>
    <t>HHME001463299</t>
  </si>
  <si>
    <t>8397891</t>
  </si>
  <si>
    <t>TIENDA TORO</t>
  </si>
  <si>
    <t>HHBO001173582</t>
  </si>
  <si>
    <t>ALGEMIRO PULIDO NAVARRETE</t>
  </si>
  <si>
    <t>3084913</t>
  </si>
  <si>
    <t>FRUVER LA COSECHA</t>
  </si>
  <si>
    <t>HHME001463348</t>
  </si>
  <si>
    <t>15353537</t>
  </si>
  <si>
    <t>MERCADOS J.V</t>
  </si>
  <si>
    <t>HHME001463361</t>
  </si>
  <si>
    <t>3392526</t>
  </si>
  <si>
    <t>PINTURAS Y MOLDURAS</t>
  </si>
  <si>
    <t>HHME001463362</t>
  </si>
  <si>
    <t>70829684</t>
  </si>
  <si>
    <t>SURTIABASTOS LA 97</t>
  </si>
  <si>
    <t>HHBO001173638</t>
  </si>
  <si>
    <t>1121818379</t>
  </si>
  <si>
    <t>REMATE</t>
  </si>
  <si>
    <t>HHBU000698325</t>
  </si>
  <si>
    <t>JOSE VELASQUEZ IBARRA</t>
  </si>
  <si>
    <t>5501975</t>
  </si>
  <si>
    <t>LA BENDICION DE DIOS N</t>
  </si>
  <si>
    <t>HHBO001173682</t>
  </si>
  <si>
    <t>19455187</t>
  </si>
  <si>
    <t>DROGUERIA SUPERDROGAS BOSA 1</t>
  </si>
  <si>
    <t>HHME001463448</t>
  </si>
  <si>
    <t>70381226</t>
  </si>
  <si>
    <t>TIENDA PABLO VI</t>
  </si>
  <si>
    <t>HHBO001173686</t>
  </si>
  <si>
    <t>1005411108</t>
  </si>
  <si>
    <t>GRANERO LA ECONOMIA</t>
  </si>
  <si>
    <t>HHME001463121</t>
  </si>
  <si>
    <t>PATRICIA RODRIGUEZ MONTOYA</t>
  </si>
  <si>
    <t>43002512</t>
  </si>
  <si>
    <t>DISTRICELCA</t>
  </si>
  <si>
    <t>HHME001463126</t>
  </si>
  <si>
    <t>3582492</t>
  </si>
  <si>
    <t>HHBO001173419</t>
  </si>
  <si>
    <t>LEIDY CONSTANZA ORDOÑEZ MAHECHA</t>
  </si>
  <si>
    <t>39811705</t>
  </si>
  <si>
    <t>MERKA FLANDES</t>
  </si>
  <si>
    <t>HHMO000624727</t>
  </si>
  <si>
    <t>98458562</t>
  </si>
  <si>
    <t>TIENDA SUEÑO REAL</t>
  </si>
  <si>
    <t>HHMO000624729</t>
  </si>
  <si>
    <t>1067946857</t>
  </si>
  <si>
    <t>TIENDA LA FORTUNA</t>
  </si>
  <si>
    <t>HHBO001173498</t>
  </si>
  <si>
    <t>79581525</t>
  </si>
  <si>
    <t>VARIEDADES SAMANTHA</t>
  </si>
  <si>
    <t>HHME001463243</t>
  </si>
  <si>
    <t>1034917246</t>
  </si>
  <si>
    <t>AUTOSERVICIO LA 107</t>
  </si>
  <si>
    <t>HHBO001173542</t>
  </si>
  <si>
    <t>1013614981</t>
  </si>
  <si>
    <t>MERQUEMAX SUPERMERCADO</t>
  </si>
  <si>
    <t>HHBU000698256</t>
  </si>
  <si>
    <t>3587881</t>
  </si>
  <si>
    <t>PAPELERIA COMPUSENA</t>
  </si>
  <si>
    <t>HHBU000698264</t>
  </si>
  <si>
    <t>28241294</t>
  </si>
  <si>
    <t>TIENDA BELSY VEGAS CARPAZUL</t>
  </si>
  <si>
    <t>HHBU000698284</t>
  </si>
  <si>
    <t>13276281</t>
  </si>
  <si>
    <t>HHBO001173592</t>
  </si>
  <si>
    <t>52762113</t>
  </si>
  <si>
    <t>HHME001463327</t>
  </si>
  <si>
    <t>8423599</t>
  </si>
  <si>
    <t>CINCO LETRAS</t>
  </si>
  <si>
    <t>HHME001463387</t>
  </si>
  <si>
    <t>3359434</t>
  </si>
  <si>
    <t>HHBO001173635</t>
  </si>
  <si>
    <t>BG01</t>
  </si>
  <si>
    <t xml:space="preserve"> POBLACIONES BOGOTA</t>
  </si>
  <si>
    <t>1626</t>
  </si>
  <si>
    <t>LUZ MARINA HERNANDEZ CORREA</t>
  </si>
  <si>
    <t>Autoventa</t>
  </si>
  <si>
    <t>24079408</t>
  </si>
  <si>
    <t>52130224</t>
  </si>
  <si>
    <t>TIENDA SOATA</t>
  </si>
  <si>
    <t>HHBU000698312</t>
  </si>
  <si>
    <t>27727605</t>
  </si>
  <si>
    <t>HHBU000698320</t>
  </si>
  <si>
    <t>13436829</t>
  </si>
  <si>
    <t>TIENDA MIXTA LUIS</t>
  </si>
  <si>
    <t>ME000602978</t>
  </si>
  <si>
    <t>586834</t>
  </si>
  <si>
    <t>GRANERO BERNA</t>
  </si>
  <si>
    <t>HHME001463450</t>
  </si>
  <si>
    <t>37330478</t>
  </si>
  <si>
    <t>TIENDA LA FONDA</t>
  </si>
  <si>
    <t>HHMO000624772</t>
  </si>
  <si>
    <t>1128435241</t>
  </si>
  <si>
    <t>TIENDA LALO</t>
  </si>
  <si>
    <t>HHBO001173707</t>
  </si>
  <si>
    <t>52365098</t>
  </si>
  <si>
    <t>PAPELERA  PAPIRO</t>
  </si>
  <si>
    <t>ME000602979</t>
  </si>
  <si>
    <t>70825082</t>
  </si>
  <si>
    <t>GRANERO BEDOYA</t>
  </si>
  <si>
    <t>HHME001463492</t>
  </si>
  <si>
    <t>22147876</t>
  </si>
  <si>
    <t>ME000602980</t>
  </si>
  <si>
    <t>70380189</t>
  </si>
  <si>
    <t>CASA VERDE</t>
  </si>
  <si>
    <t>ME000602981</t>
  </si>
  <si>
    <t>43262144</t>
  </si>
  <si>
    <t>VARIEDADES NIKO</t>
  </si>
  <si>
    <t>ME000602985</t>
  </si>
  <si>
    <t>43163593</t>
  </si>
  <si>
    <t>MINIMARKET LA ESQUINA DORADA</t>
  </si>
  <si>
    <t>HHBO001173665</t>
  </si>
  <si>
    <t>3231131</t>
  </si>
  <si>
    <t>TIENDA J J</t>
  </si>
  <si>
    <t>HHBU000698323</t>
  </si>
  <si>
    <t>27632972</t>
  </si>
  <si>
    <t>TIENDA SALOME</t>
  </si>
  <si>
    <t>HHME001463436</t>
  </si>
  <si>
    <t>71333181</t>
  </si>
  <si>
    <t>LA SULTANA</t>
  </si>
  <si>
    <t>HHBO001173678</t>
  </si>
  <si>
    <t>3006817</t>
  </si>
  <si>
    <t>HHME001463445</t>
  </si>
  <si>
    <t>70351262</t>
  </si>
  <si>
    <t>TIENDA SUSY</t>
  </si>
  <si>
    <t>HHBO001173692</t>
  </si>
  <si>
    <t>79523577</t>
  </si>
  <si>
    <t>HHBO001173718</t>
  </si>
  <si>
    <t>ANA PATRICIA RODRIGUEZ RAMIREZ</t>
  </si>
  <si>
    <t>52308497</t>
  </si>
  <si>
    <t>DROGUERIA PHARMA EXPRESS JN</t>
  </si>
  <si>
    <t>HHBU000698351</t>
  </si>
  <si>
    <t>1093768203</t>
  </si>
  <si>
    <t>FERREBOY MAS</t>
  </si>
  <si>
    <t>HHMO000624821</t>
  </si>
  <si>
    <t>25913445</t>
  </si>
  <si>
    <t>TIENDA EL RECREO</t>
  </si>
  <si>
    <t>HHME001463538</t>
  </si>
  <si>
    <t>70691072</t>
  </si>
  <si>
    <t>TIENDA ALCIDES QUINTERO</t>
  </si>
  <si>
    <t>HHBU000698393</t>
  </si>
  <si>
    <t>60380548</t>
  </si>
  <si>
    <t>TIENDA DONDE MARTHA</t>
  </si>
  <si>
    <t>HHBO001173784</t>
  </si>
  <si>
    <t>30302850</t>
  </si>
  <si>
    <t>MARÍA GERMANIA OSORIO GONZÁLEZ</t>
  </si>
  <si>
    <t>HHME001463550</t>
  </si>
  <si>
    <t>1041230024</t>
  </si>
  <si>
    <t>LOS SOCIOS</t>
  </si>
  <si>
    <t>HHBO001173805</t>
  </si>
  <si>
    <t>19292555</t>
  </si>
  <si>
    <t>FERRETERIA NIKY</t>
  </si>
  <si>
    <t>HHBO001173818</t>
  </si>
  <si>
    <t>80262469</t>
  </si>
  <si>
    <t>FERRETERIS</t>
  </si>
  <si>
    <t>HHBO001173831</t>
  </si>
  <si>
    <t>1015998406</t>
  </si>
  <si>
    <t>SUPERMERCADO MSM VARIEDADES ENCANTO</t>
  </si>
  <si>
    <t>HHME001463638</t>
  </si>
  <si>
    <t>71171282</t>
  </si>
  <si>
    <t>VARIEDADES PINO</t>
  </si>
  <si>
    <t>HHBO001173943</t>
  </si>
  <si>
    <t>20926796</t>
  </si>
  <si>
    <t>CARPINTERO</t>
  </si>
  <si>
    <t>HHBO001173966</t>
  </si>
  <si>
    <t>14106146</t>
  </si>
  <si>
    <t>EFRAIN CARVAJAL</t>
  </si>
  <si>
    <t>HHBO001173986</t>
  </si>
  <si>
    <t>1012430571</t>
  </si>
  <si>
    <t>BICICLETAS</t>
  </si>
  <si>
    <t>HHBO001174004</t>
  </si>
  <si>
    <t>1073427026</t>
  </si>
  <si>
    <t>DISTRIBUCIONES JYT</t>
  </si>
  <si>
    <t>HHBO001174048</t>
  </si>
  <si>
    <t>39754950</t>
  </si>
  <si>
    <t>DIKOS COMUNICACIONES</t>
  </si>
  <si>
    <t>HHPE000677488</t>
  </si>
  <si>
    <t>42009519</t>
  </si>
  <si>
    <t>MISCELANEA MIA</t>
  </si>
  <si>
    <t>HHME001463677</t>
  </si>
  <si>
    <t>1037264195</t>
  </si>
  <si>
    <t>CAFETERIA EL FOGAL</t>
  </si>
  <si>
    <t>HHPE000677492</t>
  </si>
  <si>
    <t>1088344501</t>
  </si>
  <si>
    <t>MISCELANEA CAMILO PARRA</t>
  </si>
  <si>
    <t>HHBU000698322</t>
  </si>
  <si>
    <t>63528265</t>
  </si>
  <si>
    <t>ENTRADA LA MINA</t>
  </si>
  <si>
    <t>HHME001463451</t>
  </si>
  <si>
    <t>15539083</t>
  </si>
  <si>
    <t>LA GERMANIA</t>
  </si>
  <si>
    <t>HHBO001173695</t>
  </si>
  <si>
    <t>41600804</t>
  </si>
  <si>
    <t>HHME001463481</t>
  </si>
  <si>
    <t>43644825</t>
  </si>
  <si>
    <t>ALEXELL MOVILE ANDALUCIA</t>
  </si>
  <si>
    <t>HHBU000698340</t>
  </si>
  <si>
    <t>13169323</t>
  </si>
  <si>
    <t>DONDE ANTONIO</t>
  </si>
  <si>
    <t>HHME001463529</t>
  </si>
  <si>
    <t>MARIA ISABEL ARISTIZABAL SALAZAR</t>
  </si>
  <si>
    <t>1127949576</t>
  </si>
  <si>
    <t>FERRETERIA LA 124</t>
  </si>
  <si>
    <t>HHBO001173765</t>
  </si>
  <si>
    <t>39748305</t>
  </si>
  <si>
    <t>HHBO001173880</t>
  </si>
  <si>
    <t>1075282099</t>
  </si>
  <si>
    <t>SUPER ASEO LA GRANDEZA</t>
  </si>
  <si>
    <t>HHBQ000724523</t>
  </si>
  <si>
    <t>8533605</t>
  </si>
  <si>
    <t>TIENDA CAROLINA</t>
  </si>
  <si>
    <t>HHBO001173919</t>
  </si>
  <si>
    <t>52231841</t>
  </si>
  <si>
    <t>HHBQ000724543</t>
  </si>
  <si>
    <t>1081844286</t>
  </si>
  <si>
    <t>TIENDA EL SITIO</t>
  </si>
  <si>
    <t>HHBO001173977</t>
  </si>
  <si>
    <t>39651612</t>
  </si>
  <si>
    <t>MISCELANEA ARIZA</t>
  </si>
  <si>
    <t>HHBO001174018</t>
  </si>
  <si>
    <t>JOHN JAIRO VARGAS CASALLAS</t>
  </si>
  <si>
    <t>79139786</t>
  </si>
  <si>
    <t>PAPELERIA EXITO NET</t>
  </si>
  <si>
    <t>HHBO001174031</t>
  </si>
  <si>
    <t>901255550</t>
  </si>
  <si>
    <t>HHMO000624882</t>
  </si>
  <si>
    <t>92535635</t>
  </si>
  <si>
    <t>TIENDA LA 29  J</t>
  </si>
  <si>
    <t>HHBO001174101</t>
  </si>
  <si>
    <t>1013659392</t>
  </si>
  <si>
    <t>DROGUERIA LISTERFARMA</t>
  </si>
  <si>
    <t>HHPE000677530</t>
  </si>
  <si>
    <t>10087867</t>
  </si>
  <si>
    <t>CICLO CARIBE</t>
  </si>
  <si>
    <t>HHBO001174137</t>
  </si>
  <si>
    <t>51673643</t>
  </si>
  <si>
    <t>HHBU000698329</t>
  </si>
  <si>
    <t>DIOSELINA JAIMES DE MENDOZA</t>
  </si>
  <si>
    <t>37835703</t>
  </si>
  <si>
    <t>HHBU000698360</t>
  </si>
  <si>
    <t>60267254</t>
  </si>
  <si>
    <t>TIENDA MIXTA KAREN Y ANA</t>
  </si>
  <si>
    <t>HHBO001173738</t>
  </si>
  <si>
    <t>98073729</t>
  </si>
  <si>
    <t>HHBO001173759</t>
  </si>
  <si>
    <t>80267029</t>
  </si>
  <si>
    <t>DROGAS LA ECONOMIA</t>
  </si>
  <si>
    <t>DRACONDSACHETX1</t>
  </si>
  <si>
    <t>ACONDICIONADOR DROMATIC PARA CRESPOS SACHET X1</t>
  </si>
  <si>
    <t>DRACONDSACHETX1 - ACONDICIONADOR DROMATIC PARA CRESPOS SACHET X1</t>
  </si>
  <si>
    <t>HHME001463526</t>
  </si>
  <si>
    <t>1128483175</t>
  </si>
  <si>
    <t>TIENDA VILLA RICA</t>
  </si>
  <si>
    <t>HHBO001173767</t>
  </si>
  <si>
    <t>HHBO001173778</t>
  </si>
  <si>
    <t>52500745</t>
  </si>
  <si>
    <t>INESDIAZ</t>
  </si>
  <si>
    <t>HHBU000698397</t>
  </si>
  <si>
    <t>88168564</t>
  </si>
  <si>
    <t>MINIABASTOS MARIA AUXILIADORA</t>
  </si>
  <si>
    <t>HHME001463546</t>
  </si>
  <si>
    <t>30331891</t>
  </si>
  <si>
    <t>PAPELERIA CREATY COLOR</t>
  </si>
  <si>
    <t>HHBO001173837</t>
  </si>
  <si>
    <t>79917992</t>
  </si>
  <si>
    <t>SOLUCIONES INFORMATICAS JC</t>
  </si>
  <si>
    <t>HHME001463596</t>
  </si>
  <si>
    <t>1020431762</t>
  </si>
  <si>
    <t>LA REJA DE JAIRO</t>
  </si>
  <si>
    <t>HHBO001173922</t>
  </si>
  <si>
    <t>80816405</t>
  </si>
  <si>
    <t>CRISTIAN ANDRES ROA</t>
  </si>
  <si>
    <t>HHBO001173947</t>
  </si>
  <si>
    <t>1012453953</t>
  </si>
  <si>
    <t>OASUS 2</t>
  </si>
  <si>
    <t>HHBO001173973</t>
  </si>
  <si>
    <t>700234495</t>
  </si>
  <si>
    <t>HHBO001174041</t>
  </si>
  <si>
    <t>52753882</t>
  </si>
  <si>
    <t>HHBO001174042</t>
  </si>
  <si>
    <t>79994673</t>
  </si>
  <si>
    <t>COMICGIF</t>
  </si>
  <si>
    <t>HHBO001174049</t>
  </si>
  <si>
    <t>79756176</t>
  </si>
  <si>
    <t>AUTOLUJOS</t>
  </si>
  <si>
    <t>HHPE000677486</t>
  </si>
  <si>
    <t>MARIA MELBA MONTOYA PEREZ</t>
  </si>
  <si>
    <t>21894578</t>
  </si>
  <si>
    <t>HHBO001174076</t>
  </si>
  <si>
    <t>3152410</t>
  </si>
  <si>
    <t>CIGARRERIA Y LICORES 18 HORAS</t>
  </si>
  <si>
    <t>HHBO001174084</t>
  </si>
  <si>
    <t>1051184291</t>
  </si>
  <si>
    <t>SURTIFRUVER PINILLA 1</t>
  </si>
  <si>
    <t>HHPE000677495</t>
  </si>
  <si>
    <t>MIGUEL ANGEL DUQUE GIRALDO</t>
  </si>
  <si>
    <t>1002866269</t>
  </si>
  <si>
    <t>EL CUBO</t>
  </si>
  <si>
    <t>HHBO001174113</t>
  </si>
  <si>
    <t>52371088</t>
  </si>
  <si>
    <t>CIGARRERIA JENNY</t>
  </si>
  <si>
    <t>HHBQ000724457</t>
  </si>
  <si>
    <t>9865029</t>
  </si>
  <si>
    <t>ABASTOS EL RODEO</t>
  </si>
  <si>
    <t>ME000602986</t>
  </si>
  <si>
    <t>71223363</t>
  </si>
  <si>
    <t>TDA CIELO</t>
  </si>
  <si>
    <t>HHME001463540</t>
  </si>
  <si>
    <t>1112621156</t>
  </si>
  <si>
    <t>PAPELERIA Y MISELANEA</t>
  </si>
  <si>
    <t>HHBU000698394</t>
  </si>
  <si>
    <t>1004997920</t>
  </si>
  <si>
    <t>LA PARADA 420</t>
  </si>
  <si>
    <t>ME000602988</t>
  </si>
  <si>
    <t>71371067</t>
  </si>
  <si>
    <t>STUDIO TATTO</t>
  </si>
  <si>
    <t>HHBO001173812</t>
  </si>
  <si>
    <t>MAURICIO ALEJANDRO MARTINEZ CORONADO</t>
  </si>
  <si>
    <t>6613531</t>
  </si>
  <si>
    <t>MN CELL</t>
  </si>
  <si>
    <t>ME000602989</t>
  </si>
  <si>
    <t>70431591</t>
  </si>
  <si>
    <t>MERCADITO EL DESCUADRE</t>
  </si>
  <si>
    <t>HHBO001173878</t>
  </si>
  <si>
    <t>1012463191</t>
  </si>
  <si>
    <t>MINI MERCADO DIAZ DIAZ</t>
  </si>
  <si>
    <t>ME000602990</t>
  </si>
  <si>
    <t>1128395217</t>
  </si>
  <si>
    <t>GRANERO EL ARBOLITO</t>
  </si>
  <si>
    <t>HHBQ000724499</t>
  </si>
  <si>
    <t>13515816</t>
  </si>
  <si>
    <t>TIENDA EBENEZER</t>
  </si>
  <si>
    <t>HHBO001173897</t>
  </si>
  <si>
    <t>19430964</t>
  </si>
  <si>
    <t>MERKATODO</t>
  </si>
  <si>
    <t>ME000602991</t>
  </si>
  <si>
    <t>70163727</t>
  </si>
  <si>
    <t>GRO DUQUE</t>
  </si>
  <si>
    <t>HHBQ000724527</t>
  </si>
  <si>
    <t>1045735972</t>
  </si>
  <si>
    <t>TIENDA EL OASIS</t>
  </si>
  <si>
    <t>HHME001463639</t>
  </si>
  <si>
    <t>71601322</t>
  </si>
  <si>
    <t>FERRETERIA EL CACHAS</t>
  </si>
  <si>
    <t>HHBO001173937</t>
  </si>
  <si>
    <t>1026584570</t>
  </si>
  <si>
    <t>MIS ELANEA</t>
  </si>
  <si>
    <t>HHBO001173987</t>
  </si>
  <si>
    <t>52127526</t>
  </si>
  <si>
    <t>BMG PRODUCTOS DE LIMPIEZA</t>
  </si>
  <si>
    <t>HHBO001174013</t>
  </si>
  <si>
    <t>52191091</t>
  </si>
  <si>
    <t>PAPELERIA IGOR</t>
  </si>
  <si>
    <t>HHBO001174024</t>
  </si>
  <si>
    <t>65815208</t>
  </si>
  <si>
    <t>LUZMILARUBIANO</t>
  </si>
  <si>
    <t>HHME001463663</t>
  </si>
  <si>
    <t>71251084</t>
  </si>
  <si>
    <t>TDA WILLY</t>
  </si>
  <si>
    <t>HHBU000698538</t>
  </si>
  <si>
    <t>sábado</t>
  </si>
  <si>
    <t>37550726</t>
  </si>
  <si>
    <t>TIENDA MI BENDICION</t>
  </si>
  <si>
    <t>HHBU000698575</t>
  </si>
  <si>
    <t>1094350927</t>
  </si>
  <si>
    <t>VARIEDADES MARY</t>
  </si>
  <si>
    <t>HHBU000698578</t>
  </si>
  <si>
    <t>60438421</t>
  </si>
  <si>
    <t>TIENDA LA BENDICION DE NUESTRO PADRE</t>
  </si>
  <si>
    <t>HHBU000698599</t>
  </si>
  <si>
    <t>37367746</t>
  </si>
  <si>
    <t>MARIA EMILSE PRADO</t>
  </si>
  <si>
    <t>HHBO001174320</t>
  </si>
  <si>
    <t>ANDY MILDRED YAGUARA GONZALEZ</t>
  </si>
  <si>
    <t>1028781071</t>
  </si>
  <si>
    <t>MINIMARKET</t>
  </si>
  <si>
    <t>HHBO001174380</t>
  </si>
  <si>
    <t>40763536</t>
  </si>
  <si>
    <t>LA TOLDA</t>
  </si>
  <si>
    <t>HHBO001174445</t>
  </si>
  <si>
    <t>52214618</t>
  </si>
  <si>
    <t>SONIA VELASCO</t>
  </si>
  <si>
    <t>HHBO001174532</t>
  </si>
  <si>
    <t>52758012</t>
  </si>
  <si>
    <t>HHBO001174564</t>
  </si>
  <si>
    <t>80756182</t>
  </si>
  <si>
    <t>DROGUERIA</t>
  </si>
  <si>
    <t>HHBO001174565</t>
  </si>
  <si>
    <t>80296776</t>
  </si>
  <si>
    <t>SUPERMERCADO VILLAS DEL PROGRESO</t>
  </si>
  <si>
    <t>HHBO001174659</t>
  </si>
  <si>
    <t>1049412889</t>
  </si>
  <si>
    <t>MISCELANEA JYD</t>
  </si>
  <si>
    <t>HHBO001174663</t>
  </si>
  <si>
    <t>79348271</t>
  </si>
  <si>
    <t>HHBO001174671</t>
  </si>
  <si>
    <t>1415849</t>
  </si>
  <si>
    <t>PINTUPAPEL</t>
  </si>
  <si>
    <t>HHBO001174718</t>
  </si>
  <si>
    <t>MARTHA ISABEL LANCHEROS BUITRAGO</t>
  </si>
  <si>
    <t>35521239</t>
  </si>
  <si>
    <t>MISCELNEA MYM</t>
  </si>
  <si>
    <t>HHBO001174749</t>
  </si>
  <si>
    <t>51866732</t>
  </si>
  <si>
    <t>CIGARRERIA EUDI</t>
  </si>
  <si>
    <t>HHBU000698718</t>
  </si>
  <si>
    <t>JAROL STIVEN ORTEGA RAMIREZ</t>
  </si>
  <si>
    <t>1003168065</t>
  </si>
  <si>
    <t>MARKET SAN LORENZO</t>
  </si>
  <si>
    <t>HHBU000698577</t>
  </si>
  <si>
    <t>1091074073</t>
  </si>
  <si>
    <t>FERRETERIA MOLINA</t>
  </si>
  <si>
    <t>HHBU000698585</t>
  </si>
  <si>
    <t>60310270</t>
  </si>
  <si>
    <t>TIENDA MIS PROMOCIONES</t>
  </si>
  <si>
    <t>HHBO001174281</t>
  </si>
  <si>
    <t>40429160</t>
  </si>
  <si>
    <t>VARIEDADES ADLUVE</t>
  </si>
  <si>
    <t>HHBO001174293</t>
  </si>
  <si>
    <t>ANA ADRIANA GUERRERO PARRA</t>
  </si>
  <si>
    <t>40390495</t>
  </si>
  <si>
    <t>AUTOSERVICIO GP</t>
  </si>
  <si>
    <t>HHBO001174324</t>
  </si>
  <si>
    <t>MARIA DORIAM ENITH BERMUDEZ GOMEZ</t>
  </si>
  <si>
    <t>39649328</t>
  </si>
  <si>
    <t>HHBO001174397</t>
  </si>
  <si>
    <t>1012410238</t>
  </si>
  <si>
    <t>MISELANEA</t>
  </si>
  <si>
    <t>HHBO001174449</t>
  </si>
  <si>
    <t>20982838</t>
  </si>
  <si>
    <t>TIENDA ROSITA</t>
  </si>
  <si>
    <t>HHBO001174510</t>
  </si>
  <si>
    <t>2254</t>
  </si>
  <si>
    <t>1003661747</t>
  </si>
  <si>
    <t>CLAUDIA BETANCOURT</t>
  </si>
  <si>
    <t>HHBO001174514</t>
  </si>
  <si>
    <t>ROSAURA PACHECO ROJAS</t>
  </si>
  <si>
    <t>39753567</t>
  </si>
  <si>
    <t>VARIEDADES PETALO</t>
  </si>
  <si>
    <t>HHBO001174520</t>
  </si>
  <si>
    <t>MERCY ROJAS ESPINOSA</t>
  </si>
  <si>
    <t>35327075</t>
  </si>
  <si>
    <t>NC000054458</t>
  </si>
  <si>
    <t>HHBO001174547</t>
  </si>
  <si>
    <t>79696435</t>
  </si>
  <si>
    <t>TIENDA CASA 258</t>
  </si>
  <si>
    <t>HHBO001174548</t>
  </si>
  <si>
    <t>52300733</t>
  </si>
  <si>
    <t>VARIEDADES DANY</t>
  </si>
  <si>
    <t>HHBO001174573</t>
  </si>
  <si>
    <t>51970671</t>
  </si>
  <si>
    <t>MISCELANEA YAHVEH</t>
  </si>
  <si>
    <t>HHBO001174589</t>
  </si>
  <si>
    <t>NELSON MORENO URREGO</t>
  </si>
  <si>
    <t>80437947</t>
  </si>
  <si>
    <t>VÍVERES VARIEDADES EL PROGRESO</t>
  </si>
  <si>
    <t>HHBO001174637</t>
  </si>
  <si>
    <t>1072189722</t>
  </si>
  <si>
    <t>SURTIFRUVER BONANZA</t>
  </si>
  <si>
    <t>HHBO001174741</t>
  </si>
  <si>
    <t>1012403713</t>
  </si>
  <si>
    <t>BO000384371</t>
  </si>
  <si>
    <t>ANYELA YURANI ANGARITA MURILLO</t>
  </si>
  <si>
    <t>1006123728</t>
  </si>
  <si>
    <t>GRANERO ANYELA</t>
  </si>
  <si>
    <t>HHBO001174778</t>
  </si>
  <si>
    <t>1030626131</t>
  </si>
  <si>
    <t>PAPELERIA ANDREA</t>
  </si>
  <si>
    <t>HHBQ000724713</t>
  </si>
  <si>
    <t>72347160</t>
  </si>
  <si>
    <t>TIENDA CHINGUANA</t>
  </si>
  <si>
    <t>HHBU000698605</t>
  </si>
  <si>
    <t>60377678</t>
  </si>
  <si>
    <t>MARANATA COFFE</t>
  </si>
  <si>
    <t>HHBO001174363</t>
  </si>
  <si>
    <t>MARCO ARBEY VILLARRAGA VILLARRAGA</t>
  </si>
  <si>
    <t>3186412</t>
  </si>
  <si>
    <t>FERREVIDRIOS EL TRIUNFO</t>
  </si>
  <si>
    <t>HHBO001174462</t>
  </si>
  <si>
    <t>11481447</t>
  </si>
  <si>
    <t>HHBO001174641</t>
  </si>
  <si>
    <t>51733600</t>
  </si>
  <si>
    <t>VARIEDADES Y DULCERIA MARFLOW</t>
  </si>
  <si>
    <t>HHBO001174651</t>
  </si>
  <si>
    <t>52015099</t>
  </si>
  <si>
    <t>LA SUPREMA</t>
  </si>
  <si>
    <t>HHBO001174721</t>
  </si>
  <si>
    <t>39729170</t>
  </si>
  <si>
    <t>TIENDA EL PARQUE</t>
  </si>
  <si>
    <t>HHBO001174761</t>
  </si>
  <si>
    <t>39525811</t>
  </si>
  <si>
    <t>HHBO001174777</t>
  </si>
  <si>
    <t>17335452</t>
  </si>
  <si>
    <t>BICICLETERIA GALAPAGO</t>
  </si>
  <si>
    <t>HHBU000698591</t>
  </si>
  <si>
    <t>88228349</t>
  </si>
  <si>
    <t>TIENDA LUNA</t>
  </si>
  <si>
    <t>HHBU000698598</t>
  </si>
  <si>
    <t>1090421769</t>
  </si>
  <si>
    <t>TIENDA LA NONITA</t>
  </si>
  <si>
    <t>HHBU000698609</t>
  </si>
  <si>
    <t>60377981</t>
  </si>
  <si>
    <t>OXIMED PLUS</t>
  </si>
  <si>
    <t>HHBU000698627</t>
  </si>
  <si>
    <t>HHBO001174280</t>
  </si>
  <si>
    <t>21178362</t>
  </si>
  <si>
    <t>VARIEDADES VICTORIA</t>
  </si>
  <si>
    <t>HHBU000698642</t>
  </si>
  <si>
    <t>60256661</t>
  </si>
  <si>
    <t>EUGENIA  VILLAMIZAR</t>
  </si>
  <si>
    <t>HHBO001174288</t>
  </si>
  <si>
    <t>YENNYS PATRICIA ANILLO CALDERON</t>
  </si>
  <si>
    <t>33272572</t>
  </si>
  <si>
    <t>TIENDA SALO</t>
  </si>
  <si>
    <t>HHBU000698653</t>
  </si>
  <si>
    <t>1101048880</t>
  </si>
  <si>
    <t>DEL CAMPO FRUVER CHOCOITA</t>
  </si>
  <si>
    <t>HHBO001174332</t>
  </si>
  <si>
    <t>JENIFER TATIANA PARRA JIMENEZ</t>
  </si>
  <si>
    <t>1024481575</t>
  </si>
  <si>
    <t>VARIEDADES MELEK</t>
  </si>
  <si>
    <t>HHBO001174357</t>
  </si>
  <si>
    <t>ANDRES ALVEIRO CORREA GONZALEZ</t>
  </si>
  <si>
    <t>1056994614</t>
  </si>
  <si>
    <t>HHBO001174428</t>
  </si>
  <si>
    <t>52298270</t>
  </si>
  <si>
    <t>LA ABUELA QUINDIANA</t>
  </si>
  <si>
    <t>HHBO001174475</t>
  </si>
  <si>
    <t>JUAN CARLOS GOMEZ GALINDO</t>
  </si>
  <si>
    <t>80140488</t>
  </si>
  <si>
    <t>MERCADOS LA 90</t>
  </si>
  <si>
    <t>HHBO001174526</t>
  </si>
  <si>
    <t>52762050</t>
  </si>
  <si>
    <t>KELLY TOVAR</t>
  </si>
  <si>
    <t>HHBO001174560</t>
  </si>
  <si>
    <t>21003708</t>
  </si>
  <si>
    <t>HHBO001174579</t>
  </si>
  <si>
    <t>24827331</t>
  </si>
  <si>
    <t>HHBO001174624</t>
  </si>
  <si>
    <t>1110116263</t>
  </si>
  <si>
    <t>PIÑATERIA</t>
  </si>
  <si>
    <t>HHBO001174684</t>
  </si>
  <si>
    <t>1032435833</t>
  </si>
  <si>
    <t>CIGARRERIA ARCO IRIS</t>
  </si>
  <si>
    <t>HHBO001174713</t>
  </si>
  <si>
    <t>80011645</t>
  </si>
  <si>
    <t>BOLIRRANA</t>
  </si>
  <si>
    <t>HHBO001174735</t>
  </si>
  <si>
    <t>63354858</t>
  </si>
  <si>
    <t>TIENDA SAN FELIPE</t>
  </si>
  <si>
    <t>HHBO001174782</t>
  </si>
  <si>
    <t>1123863660</t>
  </si>
  <si>
    <t>AUTOSERVICIO LA HUMILDAD</t>
  </si>
  <si>
    <t>HHBQ000724865</t>
  </si>
  <si>
    <t>2025 SEM 46</t>
  </si>
  <si>
    <t>lunes</t>
  </si>
  <si>
    <t>LORENA SOFIA SALCEDO CONTRERAS</t>
  </si>
  <si>
    <t>1143434781</t>
  </si>
  <si>
    <t>HHME001463775</t>
  </si>
  <si>
    <t>1349</t>
  </si>
  <si>
    <t>1102864939</t>
  </si>
  <si>
    <t>LA TIENDA AXEL</t>
  </si>
  <si>
    <t>NC000054464</t>
  </si>
  <si>
    <t>HHBO001174904</t>
  </si>
  <si>
    <t>2177</t>
  </si>
  <si>
    <t>1014286217</t>
  </si>
  <si>
    <t>PAPELERIA VILLA TERESITA</t>
  </si>
  <si>
    <t>HHME001463978</t>
  </si>
  <si>
    <t>1340</t>
  </si>
  <si>
    <t>21469194</t>
  </si>
  <si>
    <t>VARIEDADES DORA</t>
  </si>
  <si>
    <t>HHBQ000725013</t>
  </si>
  <si>
    <t>1065584619</t>
  </si>
  <si>
    <t>FERRETERIA CHIDI LAS 3 M</t>
  </si>
  <si>
    <t>HHME001464014</t>
  </si>
  <si>
    <t>1343</t>
  </si>
  <si>
    <t>1035439967</t>
  </si>
  <si>
    <t>TRIGAPAN</t>
  </si>
  <si>
    <t>HHBU000698752</t>
  </si>
  <si>
    <t>1637</t>
  </si>
  <si>
    <t>37932734</t>
  </si>
  <si>
    <t>DETODITO CIBERNET</t>
  </si>
  <si>
    <t>HHBO001174794</t>
  </si>
  <si>
    <t>2197</t>
  </si>
  <si>
    <t>79239326</t>
  </si>
  <si>
    <t>DROGERIA</t>
  </si>
  <si>
    <t>HHME001463762</t>
  </si>
  <si>
    <t>1037545236</t>
  </si>
  <si>
    <t>TIENDA LA VENTANA JL</t>
  </si>
  <si>
    <t>HHBO001174818</t>
  </si>
  <si>
    <t>YEHIMY ALEXANDRA RAMIREZ MORENO</t>
  </si>
  <si>
    <t>1120498204</t>
  </si>
  <si>
    <t>PAPELERA ESPAÑOLA</t>
  </si>
  <si>
    <t>HHME001463788</t>
  </si>
  <si>
    <t>1305</t>
  </si>
  <si>
    <t>14675990</t>
  </si>
  <si>
    <t>TIENDA CEIBA DEL NORTE</t>
  </si>
  <si>
    <t>HHBU000698773</t>
  </si>
  <si>
    <t>1005272349</t>
  </si>
  <si>
    <t>MI PRIMERA TIENDA</t>
  </si>
  <si>
    <t>HHME001463798</t>
  </si>
  <si>
    <t>71210649</t>
  </si>
  <si>
    <t>LAS DELICIAS DEL PARAISO</t>
  </si>
  <si>
    <t>HHBO001174861</t>
  </si>
  <si>
    <t>52228435</t>
  </si>
  <si>
    <t>PAPELERIA</t>
  </si>
  <si>
    <t>HHME001463864</t>
  </si>
  <si>
    <t>1020395447</t>
  </si>
  <si>
    <t>MAXI TIENDA LB</t>
  </si>
  <si>
    <t>HHBU000698804</t>
  </si>
  <si>
    <t>1673</t>
  </si>
  <si>
    <t>27837973</t>
  </si>
  <si>
    <t>TIENDA DON PACHO</t>
  </si>
  <si>
    <t>HHME001463881</t>
  </si>
  <si>
    <t>1044100485</t>
  </si>
  <si>
    <t>LA ESQUINA VERDE</t>
  </si>
  <si>
    <t>HHME001463886</t>
  </si>
  <si>
    <t>1035235661</t>
  </si>
  <si>
    <t>MINIMERCADO JR</t>
  </si>
  <si>
    <t>HHBO001174906</t>
  </si>
  <si>
    <t>2235</t>
  </si>
  <si>
    <t>80027830</t>
  </si>
  <si>
    <t>HHBQ000724971</t>
  </si>
  <si>
    <t>1980</t>
  </si>
  <si>
    <t>1064836827</t>
  </si>
  <si>
    <t>GRANERO TORCOROMA</t>
  </si>
  <si>
    <t>HHBQ000724977</t>
  </si>
  <si>
    <t>1042417032</t>
  </si>
  <si>
    <t>LA NUEVA PODEROSA</t>
  </si>
  <si>
    <t>HHBQ000724979</t>
  </si>
  <si>
    <t>1957</t>
  </si>
  <si>
    <t>8464434</t>
  </si>
  <si>
    <t>1047509489</t>
  </si>
  <si>
    <t>TIENDA EL BARATON</t>
  </si>
  <si>
    <t>HHME001463961</t>
  </si>
  <si>
    <t>1039467137</t>
  </si>
  <si>
    <t>PLAZUELA EXPRESS MINIMERCADO</t>
  </si>
  <si>
    <t>HHME001463971</t>
  </si>
  <si>
    <t>1035864431</t>
  </si>
  <si>
    <t>SUPER TIENDA LA NAVARRA</t>
  </si>
  <si>
    <t>HHBO001174946</t>
  </si>
  <si>
    <t>2131</t>
  </si>
  <si>
    <t>79334181</t>
  </si>
  <si>
    <t>FERRETERIA DON PEDRITO</t>
  </si>
  <si>
    <t>NC000054467</t>
  </si>
  <si>
    <t>HHBO001174980</t>
  </si>
  <si>
    <t>2232</t>
  </si>
  <si>
    <t>1007305483</t>
  </si>
  <si>
    <t>WAKANDA</t>
  </si>
  <si>
    <t>HHBQ000725043</t>
  </si>
  <si>
    <t>91496347</t>
  </si>
  <si>
    <t>TIENDA LOS ANGELES 3</t>
  </si>
  <si>
    <t>HHCA000426489</t>
  </si>
  <si>
    <t>LINA ESPERANZA CHAMORRO</t>
  </si>
  <si>
    <t>1144163062</t>
  </si>
  <si>
    <t>SAUKO STORE MINIMARKET</t>
  </si>
  <si>
    <t>HHMO000624993</t>
  </si>
  <si>
    <t>1738</t>
  </si>
  <si>
    <t>1062957126</t>
  </si>
  <si>
    <t>SUPERMERCADO LAS GEMELAS</t>
  </si>
  <si>
    <t>HHBQ000725052</t>
  </si>
  <si>
    <t>49743452</t>
  </si>
  <si>
    <t>TIENDA GREIDY</t>
  </si>
  <si>
    <t>HHBO001175026</t>
  </si>
  <si>
    <t>2200</t>
  </si>
  <si>
    <t>51741861</t>
  </si>
  <si>
    <t>VIVERES JACQUI</t>
  </si>
  <si>
    <t>HHBO001175029</t>
  </si>
  <si>
    <t>51902515</t>
  </si>
  <si>
    <t>ALMACEN FERRETERO 1</t>
  </si>
  <si>
    <t>HHBQ000724858</t>
  </si>
  <si>
    <t>PATRICIA PAOLA ALFONSO TERAN</t>
  </si>
  <si>
    <t>39001785</t>
  </si>
  <si>
    <t>HERMANAS ALFONSO</t>
  </si>
  <si>
    <t>HHBO001174804</t>
  </si>
  <si>
    <t>80030022</t>
  </si>
  <si>
    <t>DROGUERIA MULTIFARMA BJ</t>
  </si>
  <si>
    <t>HHBU000698759</t>
  </si>
  <si>
    <t>13930556</t>
  </si>
  <si>
    <t>TIENDA M O L</t>
  </si>
  <si>
    <t>HHME001463767</t>
  </si>
  <si>
    <t>21603904</t>
  </si>
  <si>
    <t>LA CALINCA</t>
  </si>
  <si>
    <t>HHBU000698775</t>
  </si>
  <si>
    <t>5684646</t>
  </si>
  <si>
    <t>MICROMERCADO LA 10</t>
  </si>
  <si>
    <t>HHBO001174860</t>
  </si>
  <si>
    <t>52441455</t>
  </si>
  <si>
    <t>TIENDA BARCELONA</t>
  </si>
  <si>
    <t>HHBO001174866</t>
  </si>
  <si>
    <t>79915429</t>
  </si>
  <si>
    <t>CACHARRERIA NICO</t>
  </si>
  <si>
    <t>HHBO001174875</t>
  </si>
  <si>
    <t>91421746</t>
  </si>
  <si>
    <t>TORNILLOS Y ACCESORIOS EL PORVENIR</t>
  </si>
  <si>
    <t>HHME001463940</t>
  </si>
  <si>
    <t>43680860</t>
  </si>
  <si>
    <t>FERROELECTRO GONZALEZ</t>
  </si>
  <si>
    <t>HHME001463958</t>
  </si>
  <si>
    <t>15375509</t>
  </si>
  <si>
    <t>TIENDA EL HORIZONTE</t>
  </si>
  <si>
    <t>HHBO001174939</t>
  </si>
  <si>
    <t>1625</t>
  </si>
  <si>
    <t>ANA YOHANA CALDENAL LAVERDE</t>
  </si>
  <si>
    <t>33366186</t>
  </si>
  <si>
    <t xml:space="preserve"> MINI MERCADO TODO LISTO</t>
  </si>
  <si>
    <t>HHME001463998</t>
  </si>
  <si>
    <t>1037948059</t>
  </si>
  <si>
    <t>MINI MARKET TULIPAN</t>
  </si>
  <si>
    <t>HHME001464038</t>
  </si>
  <si>
    <t>1032070806</t>
  </si>
  <si>
    <t>AUTOSERVICIO EL TRAPICHE</t>
  </si>
  <si>
    <t>HHBU000698723</t>
  </si>
  <si>
    <t>63367000</t>
  </si>
  <si>
    <t>KZ COCA COLA DOÑA MARTHA</t>
  </si>
  <si>
    <t>HHBU000698726</t>
  </si>
  <si>
    <t>37723772</t>
  </si>
  <si>
    <t>KZ EL CARRASCO</t>
  </si>
  <si>
    <t>HHBQ000724851</t>
  </si>
  <si>
    <t>1914</t>
  </si>
  <si>
    <t>8799652</t>
  </si>
  <si>
    <t>PROVISIONES MARY</t>
  </si>
  <si>
    <t>HHBO001174831</t>
  </si>
  <si>
    <t>YOR WILMAN AGUDELO MARTINEZ</t>
  </si>
  <si>
    <t>1041230303</t>
  </si>
  <si>
    <t>PANADERIA PUNTO RICO</t>
  </si>
  <si>
    <t>HHBU000698776</t>
  </si>
  <si>
    <t>63305475</t>
  </si>
  <si>
    <t>DROGUERIA NUEVO SAN CARLOS</t>
  </si>
  <si>
    <t>HHME001463812</t>
  </si>
  <si>
    <t>901275086</t>
  </si>
  <si>
    <t>HHME001463835</t>
  </si>
  <si>
    <t>43110075</t>
  </si>
  <si>
    <t>TIENDA ALTENAL</t>
  </si>
  <si>
    <t>HHME001463853</t>
  </si>
  <si>
    <t>1014860946</t>
  </si>
  <si>
    <t>TIENDA Y PAPELERIA MARKAR</t>
  </si>
  <si>
    <t>HHME001463915</t>
  </si>
  <si>
    <t>70138996</t>
  </si>
  <si>
    <t>MERCAMAX</t>
  </si>
  <si>
    <t>HHME001463976</t>
  </si>
  <si>
    <t>1045518527</t>
  </si>
  <si>
    <t>VARIEDADES CELESTE</t>
  </si>
  <si>
    <t>HHME001463981</t>
  </si>
  <si>
    <t>71215119</t>
  </si>
  <si>
    <t>CONSTRU SANTA ANA - COSAN</t>
  </si>
  <si>
    <t>HHMO000624974</t>
  </si>
  <si>
    <t>1062429330</t>
  </si>
  <si>
    <t>TIENDA LA TRONCAL</t>
  </si>
  <si>
    <t>HHBO001174976</t>
  </si>
  <si>
    <t>1014237118</t>
  </si>
  <si>
    <t>MINI MARKET LA PERLA</t>
  </si>
  <si>
    <t>HHMO000625005</t>
  </si>
  <si>
    <t>10767888</t>
  </si>
  <si>
    <t>ABASTOS O Y D</t>
  </si>
  <si>
    <t>HHME001464050</t>
  </si>
  <si>
    <t>1347</t>
  </si>
  <si>
    <t>8391603</t>
  </si>
  <si>
    <t>VARIEDADES EFRAIN</t>
  </si>
  <si>
    <t>HHBO001174997</t>
  </si>
  <si>
    <t>52786158</t>
  </si>
  <si>
    <t>RUBY MAYERLI BALLEN MENDIETA</t>
  </si>
  <si>
    <t>HHME001464104</t>
  </si>
  <si>
    <t>1001416006</t>
  </si>
  <si>
    <t>EL REGRESO RYS</t>
  </si>
  <si>
    <t>HHME001464128</t>
  </si>
  <si>
    <t>1041902107</t>
  </si>
  <si>
    <t>TIENDA Y LEGUMBRERIA EL ENCANTO</t>
  </si>
  <si>
    <t>HHBO001175085</t>
  </si>
  <si>
    <t>2203</t>
  </si>
  <si>
    <t>1014214620</t>
  </si>
  <si>
    <t>FERRETERIA Y DEPOSITO</t>
  </si>
  <si>
    <t>HHBO001175097</t>
  </si>
  <si>
    <t>396555525</t>
  </si>
  <si>
    <t>DISTRIMERCY</t>
  </si>
  <si>
    <t>HHME001464201</t>
  </si>
  <si>
    <t>1339</t>
  </si>
  <si>
    <t>43109816</t>
  </si>
  <si>
    <t>HHME001464208</t>
  </si>
  <si>
    <t>1307</t>
  </si>
  <si>
    <t>1039687410</t>
  </si>
  <si>
    <t>TIENDA CERRO CLARO</t>
  </si>
  <si>
    <t>HHBO001175145</t>
  </si>
  <si>
    <t>2153</t>
  </si>
  <si>
    <t>80075077</t>
  </si>
  <si>
    <t>HHBQ000725114</t>
  </si>
  <si>
    <t>70287260</t>
  </si>
  <si>
    <t>TIENDA LAS AMERICAS</t>
  </si>
  <si>
    <t>HHBO001175170</t>
  </si>
  <si>
    <t>LYDA PATRICIA MURILLO</t>
  </si>
  <si>
    <t>52325110</t>
  </si>
  <si>
    <t>HHME001464254</t>
  </si>
  <si>
    <t>43802321</t>
  </si>
  <si>
    <t>MIL DETALLES</t>
  </si>
  <si>
    <t>HHME001464262</t>
  </si>
  <si>
    <t>1330</t>
  </si>
  <si>
    <t>NESTOR GIOVANNY HERNANDEZ HURTADO</t>
  </si>
  <si>
    <t>1020434437</t>
  </si>
  <si>
    <t>VENTANA NESTOR</t>
  </si>
  <si>
    <t>HHBO001175220</t>
  </si>
  <si>
    <t>2207</t>
  </si>
  <si>
    <t>23965158</t>
  </si>
  <si>
    <t>HHME001464286</t>
  </si>
  <si>
    <t>71271234</t>
  </si>
  <si>
    <t>HOME GAMER</t>
  </si>
  <si>
    <t>HHME001464297</t>
  </si>
  <si>
    <t>1320</t>
  </si>
  <si>
    <t>1001359752</t>
  </si>
  <si>
    <t>MERCADOS LA 63</t>
  </si>
  <si>
    <t>HHME001464097</t>
  </si>
  <si>
    <t>42990250</t>
  </si>
  <si>
    <t>CARPA BLANCA</t>
  </si>
  <si>
    <t>HHBO001175054</t>
  </si>
  <si>
    <t>SIRLEY JOHANA VILLARREAL RODRIGUEZ</t>
  </si>
  <si>
    <t>1030571865</t>
  </si>
  <si>
    <t>LOGSTIC IDS MISCELNEA</t>
  </si>
  <si>
    <t>HHME001464121</t>
  </si>
  <si>
    <t>43551021</t>
  </si>
  <si>
    <t>LEGUMBRERIA SOLAR</t>
  </si>
  <si>
    <t>HHBO001175094</t>
  </si>
  <si>
    <t>1014227475</t>
  </si>
  <si>
    <t>GRANERO TYG</t>
  </si>
  <si>
    <t>HHME001464220</t>
  </si>
  <si>
    <t>HERNEYDER HORTUA AGUDELO</t>
  </si>
  <si>
    <t>16547807</t>
  </si>
  <si>
    <t>TIENDA BLOQUE 13</t>
  </si>
  <si>
    <t>HHBO001175167</t>
  </si>
  <si>
    <t>52058631</t>
  </si>
  <si>
    <t>TIENDA STELLA</t>
  </si>
  <si>
    <t>HHME001464256</t>
  </si>
  <si>
    <t>1001142230</t>
  </si>
  <si>
    <t>AUTOSERVICIO LA LOMITA</t>
  </si>
  <si>
    <t>HHBO001175209</t>
  </si>
  <si>
    <t>3086871</t>
  </si>
  <si>
    <t>BICICLETERIA DIEGO</t>
  </si>
  <si>
    <t>HHBO001175299</t>
  </si>
  <si>
    <t>2112</t>
  </si>
  <si>
    <t>51718319</t>
  </si>
  <si>
    <t>HHBO001175313</t>
  </si>
  <si>
    <t>2137</t>
  </si>
  <si>
    <t>1010037616</t>
  </si>
  <si>
    <t>VIVERES RIASCOS</t>
  </si>
  <si>
    <t>HHBO001175315</t>
  </si>
  <si>
    <t>52301397</t>
  </si>
  <si>
    <t>PAPELERIA MONO LECHE</t>
  </si>
  <si>
    <t>HHBU000698974</t>
  </si>
  <si>
    <t>5487951</t>
  </si>
  <si>
    <t>HHBU000698996</t>
  </si>
  <si>
    <t>1676</t>
  </si>
  <si>
    <t>49672866</t>
  </si>
  <si>
    <t>TIENDA LA COLINA</t>
  </si>
  <si>
    <t>HHBU000699003</t>
  </si>
  <si>
    <t>1004866261</t>
  </si>
  <si>
    <t xml:space="preserve"> TIENDA LA BENCION DE DIOS</t>
  </si>
  <si>
    <t>HHBU000699009</t>
  </si>
  <si>
    <t>37367708</t>
  </si>
  <si>
    <t>TIENDA ROSALBA</t>
  </si>
  <si>
    <t>HHPE000677891</t>
  </si>
  <si>
    <t>10140303</t>
  </si>
  <si>
    <t>ALVARO PEREZ</t>
  </si>
  <si>
    <t>HHBU000699014</t>
  </si>
  <si>
    <t>YAPROX70</t>
  </si>
  <si>
    <t>CAJA PROTECTORES DIARIOS FLEXIBLES ANATOMICO X 70</t>
  </si>
  <si>
    <t>YAPROX70 - CAJA PROTECTORES DIARIOS FLEXIBLES ANATOMICO X 70</t>
  </si>
  <si>
    <t>60358718</t>
  </si>
  <si>
    <t>FERRELECTRICOS DEL NORTE YM</t>
  </si>
  <si>
    <t>HHBU000699018</t>
  </si>
  <si>
    <t>25389294</t>
  </si>
  <si>
    <t>TIENDA MIXTA CALENA</t>
  </si>
  <si>
    <t>HHME001464374</t>
  </si>
  <si>
    <t>1332</t>
  </si>
  <si>
    <t>1020410829</t>
  </si>
  <si>
    <t>FERRETERIA Y DEPOSITO BELLO</t>
  </si>
  <si>
    <t>HHBO001175370</t>
  </si>
  <si>
    <t>1032360452</t>
  </si>
  <si>
    <t>HHME001464137</t>
  </si>
  <si>
    <t>43062392</t>
  </si>
  <si>
    <t>TIENDA PICOLO</t>
  </si>
  <si>
    <t>HHCA000426524</t>
  </si>
  <si>
    <t>GONZALO NOGUERA CARLOSAMA</t>
  </si>
  <si>
    <t>14575693</t>
  </si>
  <si>
    <t>FERROMISCELANEA CASTRO</t>
  </si>
  <si>
    <t>HHBQ000725085</t>
  </si>
  <si>
    <t>ELVIRA FUENTES</t>
  </si>
  <si>
    <t>49689837</t>
  </si>
  <si>
    <t>PROVISIONES JOSUE</t>
  </si>
  <si>
    <t>HHME001464198</t>
  </si>
  <si>
    <t>1020452369</t>
  </si>
  <si>
    <t>TIENDA GIRALDO</t>
  </si>
  <si>
    <t>HHME001464216</t>
  </si>
  <si>
    <t>43911711</t>
  </si>
  <si>
    <t>VARIEDADES ARELIS</t>
  </si>
  <si>
    <t>HHME001464240</t>
  </si>
  <si>
    <t>21945116</t>
  </si>
  <si>
    <t>VENTANA TERE</t>
  </si>
  <si>
    <t>HHBO001175211</t>
  </si>
  <si>
    <t>2184</t>
  </si>
  <si>
    <t>ROCIO LOZANO RAMIREZ</t>
  </si>
  <si>
    <t>1006419572</t>
  </si>
  <si>
    <t>HHME001464309</t>
  </si>
  <si>
    <t>700230185</t>
  </si>
  <si>
    <t>CARNICERIA BARRNAS</t>
  </si>
  <si>
    <t>HHME001464326</t>
  </si>
  <si>
    <t>1311</t>
  </si>
  <si>
    <t>1037070062</t>
  </si>
  <si>
    <t>AUTOSERVICIO LA CANDELARIA</t>
  </si>
  <si>
    <t>HHBO001175274</t>
  </si>
  <si>
    <t>1024482031</t>
  </si>
  <si>
    <t>VARIEDADES EMERYS</t>
  </si>
  <si>
    <t>HHBO001175278</t>
  </si>
  <si>
    <t>1023038958</t>
  </si>
  <si>
    <t>VARIEDADES SANTI Y MAGU</t>
  </si>
  <si>
    <t>HHBU000698953</t>
  </si>
  <si>
    <t>5532498</t>
  </si>
  <si>
    <t>CHARCUTERA EBENECER</t>
  </si>
  <si>
    <t>HHBO001175303</t>
  </si>
  <si>
    <t>93452570</t>
  </si>
  <si>
    <t>HHBO001175333</t>
  </si>
  <si>
    <t>1014300475</t>
  </si>
  <si>
    <t>HHBU000699013</t>
  </si>
  <si>
    <t>HHBO001175368</t>
  </si>
  <si>
    <t>79970103</t>
  </si>
  <si>
    <t>TIENDA PIOLIN</t>
  </si>
  <si>
    <t>HHME001464382</t>
  </si>
  <si>
    <t>SOR ELENA OSORIO GAVIRIA</t>
  </si>
  <si>
    <t>22215886</t>
  </si>
  <si>
    <t>TIENDA TALIANA</t>
  </si>
  <si>
    <t>HHBO001175375</t>
  </si>
  <si>
    <t>28658162</t>
  </si>
  <si>
    <t>SUPERM SAN BLAS</t>
  </si>
  <si>
    <t>HHME001464119</t>
  </si>
  <si>
    <t>1042770189</t>
  </si>
  <si>
    <t>PLATINO MINIMERCADO</t>
  </si>
  <si>
    <t>HHME001464143</t>
  </si>
  <si>
    <t>1020484914</t>
  </si>
  <si>
    <t>TIENDA BEMA</t>
  </si>
  <si>
    <t>HHME001464151</t>
  </si>
  <si>
    <t>19446907</t>
  </si>
  <si>
    <t>DROGUERIA VILLA SOL</t>
  </si>
  <si>
    <t>HHBO001175082</t>
  </si>
  <si>
    <t>51614909</t>
  </si>
  <si>
    <t>DE TODITO</t>
  </si>
  <si>
    <t>HHBO001175098</t>
  </si>
  <si>
    <t>11409597</t>
  </si>
  <si>
    <t>HHBO001175099</t>
  </si>
  <si>
    <t>52558403</t>
  </si>
  <si>
    <t>GLORIA HERNANDEZ</t>
  </si>
  <si>
    <t>HHBU000698894</t>
  </si>
  <si>
    <t>1640</t>
  </si>
  <si>
    <t>ELDA YANETH VERA FLOREZ</t>
  </si>
  <si>
    <t>60260885</t>
  </si>
  <si>
    <t>TIENDA PILY</t>
  </si>
  <si>
    <t>HHBU000698897</t>
  </si>
  <si>
    <t>FREDY MANUEL OSMA MOLINA</t>
  </si>
  <si>
    <t>91512549</t>
  </si>
  <si>
    <t>LUJOS BETEL</t>
  </si>
  <si>
    <t>HHBU000698906</t>
  </si>
  <si>
    <t>EDILSO BALLESTEROS SARMIENTO</t>
  </si>
  <si>
    <t>1101075566</t>
  </si>
  <si>
    <t>MICROMERCADO LA FAMA</t>
  </si>
  <si>
    <t>HHME001464231</t>
  </si>
  <si>
    <t>71003973</t>
  </si>
  <si>
    <t>TIENDA BETTY VILLAS</t>
  </si>
  <si>
    <t>HHBO001175176</t>
  </si>
  <si>
    <t>PAOLA PATRICIA PATIÑO ACUÑA</t>
  </si>
  <si>
    <t>1127604075</t>
  </si>
  <si>
    <t>MERCA FRUVER PYG</t>
  </si>
  <si>
    <t>HHME001464236</t>
  </si>
  <si>
    <t>71740283</t>
  </si>
  <si>
    <t>TIENDA LA 103</t>
  </si>
  <si>
    <t>HHME001464238</t>
  </si>
  <si>
    <t>70046979</t>
  </si>
  <si>
    <t>MERCADOS HZ</t>
  </si>
  <si>
    <t>HHME001464260</t>
  </si>
  <si>
    <t>901608883</t>
  </si>
  <si>
    <t>HHME001464288</t>
  </si>
  <si>
    <t>70053743</t>
  </si>
  <si>
    <t>TIENDA MURY</t>
  </si>
  <si>
    <t>HHME001464322</t>
  </si>
  <si>
    <t>1001363447</t>
  </si>
  <si>
    <t>TIENDA DE SENTIMIENTOS NAGODY</t>
  </si>
  <si>
    <t>HHME001464333</t>
  </si>
  <si>
    <t>21849685</t>
  </si>
  <si>
    <t>LA BUENA ESQUINA</t>
  </si>
  <si>
    <t>HHBU000698987</t>
  </si>
  <si>
    <t>13495416</t>
  </si>
  <si>
    <t>JESUS ARTURO JURADO ALBARRACIN </t>
  </si>
  <si>
    <t>HHBU000699004</t>
  </si>
  <si>
    <t>88246771</t>
  </si>
  <si>
    <t>TIENDA PANADERIA SOFIA</t>
  </si>
  <si>
    <t>HHBU000699016</t>
  </si>
  <si>
    <t>88168195</t>
  </si>
  <si>
    <t>RAFAEL SANCHEZ</t>
  </si>
  <si>
    <t>HHME001464373</t>
  </si>
  <si>
    <t>1069466565</t>
  </si>
  <si>
    <t>HHBO001175405</t>
  </si>
  <si>
    <t>2100</t>
  </si>
  <si>
    <t>OSCAR LUIS NOEL PAJARO</t>
  </si>
  <si>
    <t>3806729</t>
  </si>
  <si>
    <t>SCARLETT</t>
  </si>
  <si>
    <t>HHBO001175421</t>
  </si>
  <si>
    <t>2128</t>
  </si>
  <si>
    <t>7169552</t>
  </si>
  <si>
    <t>LA PLAZA CAMPECINA</t>
  </si>
  <si>
    <t>HHPE000677919</t>
  </si>
  <si>
    <t>42108003</t>
  </si>
  <si>
    <t>DORA BETANCOURT</t>
  </si>
  <si>
    <t>HHBO001175448</t>
  </si>
  <si>
    <t>2134</t>
  </si>
  <si>
    <t>79704967</t>
  </si>
  <si>
    <t>LEON MARQUET BICICLETAS</t>
  </si>
  <si>
    <t>HHPE000677946</t>
  </si>
  <si>
    <t>1088313349</t>
  </si>
  <si>
    <t>EL SUPER DE LA BELLA</t>
  </si>
  <si>
    <t>HHME001464353</t>
  </si>
  <si>
    <t>3672859</t>
  </si>
  <si>
    <t>RINCONCITO DE VILLA LINDA</t>
  </si>
  <si>
    <t>HHBU000698983</t>
  </si>
  <si>
    <t>37368381</t>
  </si>
  <si>
    <t>TIENDA LIBANO</t>
  </si>
  <si>
    <t>HHBU000699020</t>
  </si>
  <si>
    <t>88179052</t>
  </si>
  <si>
    <t>TIENDA LOS OCHOA</t>
  </si>
  <si>
    <t>HHBU000699029</t>
  </si>
  <si>
    <t>32881044</t>
  </si>
  <si>
    <t>TIENDA EL REPOSO</t>
  </si>
  <si>
    <t>HHBO001175402</t>
  </si>
  <si>
    <t>52208554</t>
  </si>
  <si>
    <t>ASEO Y MAS</t>
  </si>
  <si>
    <t>HHME001464425</t>
  </si>
  <si>
    <t>1045419164</t>
  </si>
  <si>
    <t>TDA LUZ</t>
  </si>
  <si>
    <t>HHBO001175418</t>
  </si>
  <si>
    <t>79704699</t>
  </si>
  <si>
    <t>CIGARRERIA SAN JERONIMO</t>
  </si>
  <si>
    <t>HHBO001175419</t>
  </si>
  <si>
    <t>CARMEN ELENA SECUE CAMACHO</t>
  </si>
  <si>
    <t>52545207</t>
  </si>
  <si>
    <t>ELENA SECUE</t>
  </si>
  <si>
    <t>HHME001464443</t>
  </si>
  <si>
    <t>1023803028</t>
  </si>
  <si>
    <t>MERCADOS LA VILLA</t>
  </si>
  <si>
    <t>HHBO001175477</t>
  </si>
  <si>
    <t>52110688</t>
  </si>
  <si>
    <t>MISCELANEA EL TIMO</t>
  </si>
  <si>
    <t>HHBQ000725197</t>
  </si>
  <si>
    <t>12642229</t>
  </si>
  <si>
    <t>TIENDA LAS GEMELAS</t>
  </si>
  <si>
    <t>HHBO001175529</t>
  </si>
  <si>
    <t>2103</t>
  </si>
  <si>
    <t>79735749</t>
  </si>
  <si>
    <t>HHBO001175545</t>
  </si>
  <si>
    <t>2191</t>
  </si>
  <si>
    <t>19473430</t>
  </si>
  <si>
    <t>HHME001464524</t>
  </si>
  <si>
    <t>1020423437</t>
  </si>
  <si>
    <t>AUTOSERVICIO RYR</t>
  </si>
  <si>
    <t>HHME001464536</t>
  </si>
  <si>
    <t>4850219</t>
  </si>
  <si>
    <t>DELICIAS DEL MIRADOR</t>
  </si>
  <si>
    <t>HHPE000678019</t>
  </si>
  <si>
    <t>10031549</t>
  </si>
  <si>
    <t>TIENDA LA DIVISA YARUMAL</t>
  </si>
  <si>
    <t>HHPE000678021</t>
  </si>
  <si>
    <t>1010015486</t>
  </si>
  <si>
    <t>MISCELANEA LA 22J</t>
  </si>
  <si>
    <t>HHBO001175680</t>
  </si>
  <si>
    <t>2156</t>
  </si>
  <si>
    <t>1000936324</t>
  </si>
  <si>
    <t>TIENDA EL DESCANSO</t>
  </si>
  <si>
    <t>HHBU000699025</t>
  </si>
  <si>
    <t>88197168</t>
  </si>
  <si>
    <t>ABASTOS JEANFRANG</t>
  </si>
  <si>
    <t>HHME001464397</t>
  </si>
  <si>
    <t>WILMAR ANTONY OCAMPO</t>
  </si>
  <si>
    <t>1020414070</t>
  </si>
  <si>
    <t>TIENDA AMARILLA</t>
  </si>
  <si>
    <t>HHBO001175390</t>
  </si>
  <si>
    <t>79526552</t>
  </si>
  <si>
    <t>SUTIENDA</t>
  </si>
  <si>
    <t>HHME001464418</t>
  </si>
  <si>
    <t>1152715214</t>
  </si>
  <si>
    <t>TIENDA LA BUENA ESQUINA</t>
  </si>
  <si>
    <t>HHBO001175407</t>
  </si>
  <si>
    <t>19465826</t>
  </si>
  <si>
    <t>FERRETERIA EL BUEN VECINO</t>
  </si>
  <si>
    <t>HHPE000677944</t>
  </si>
  <si>
    <t>1015440573</t>
  </si>
  <si>
    <t>MIS NEGROS NYK</t>
  </si>
  <si>
    <t>HHBO001175487</t>
  </si>
  <si>
    <t>79568714</t>
  </si>
  <si>
    <t>PAPELERIA Y MISCELANEA MI GOTICA</t>
  </si>
  <si>
    <t>HHBO001175534</t>
  </si>
  <si>
    <t>52987148</t>
  </si>
  <si>
    <t>DROGUERIA DR VITTO SALUD</t>
  </si>
  <si>
    <t>HHBQ000725238</t>
  </si>
  <si>
    <t>1938</t>
  </si>
  <si>
    <t>37945953</t>
  </si>
  <si>
    <t>TIENDA Y MISCELANEA LA MEJOR ESQUINA</t>
  </si>
  <si>
    <t>HHME001464583</t>
  </si>
  <si>
    <t>43811654</t>
  </si>
  <si>
    <t>LA TIENDA DE VALEN</t>
  </si>
  <si>
    <t>HHBO001175592</t>
  </si>
  <si>
    <t>79412973</t>
  </si>
  <si>
    <t>PINTSCREEN</t>
  </si>
  <si>
    <t>HHME001464601</t>
  </si>
  <si>
    <t>1020476139</t>
  </si>
  <si>
    <t>QKCHARRO</t>
  </si>
  <si>
    <t>HHBO001175678</t>
  </si>
  <si>
    <t>2147</t>
  </si>
  <si>
    <t>52129844</t>
  </si>
  <si>
    <t>DROGUERIA EDUAR SALUD MG</t>
  </si>
  <si>
    <t>HHBO001175683</t>
  </si>
  <si>
    <t>12199738</t>
  </si>
  <si>
    <t>TIENDA QUE COSITA</t>
  </si>
  <si>
    <t>HHBO001175699</t>
  </si>
  <si>
    <t>FREDY ORLANDO SANCHEZ</t>
  </si>
  <si>
    <t>79054758</t>
  </si>
  <si>
    <t>HHME001464408</t>
  </si>
  <si>
    <t>43925583</t>
  </si>
  <si>
    <t>LA TIENDA DE MARIA</t>
  </si>
  <si>
    <t>HHBO001175434</t>
  </si>
  <si>
    <t>1033745069</t>
  </si>
  <si>
    <t>LA CASA GRUS</t>
  </si>
  <si>
    <t>HHBO001175440</t>
  </si>
  <si>
    <t>1071332064</t>
  </si>
  <si>
    <t>FRUVER WILLIAN</t>
  </si>
  <si>
    <t>HHBO001175467</t>
  </si>
  <si>
    <t>1023869028</t>
  </si>
  <si>
    <t>PAPELERIA J C</t>
  </si>
  <si>
    <t>HHBO001175469</t>
  </si>
  <si>
    <t>YULY ANDREA ZULUAGA VILLEGAS</t>
  </si>
  <si>
    <t>1023926355</t>
  </si>
  <si>
    <t>HHBO001175490</t>
  </si>
  <si>
    <t>700444484</t>
  </si>
  <si>
    <t>FULLTIENDA</t>
  </si>
  <si>
    <t>HHBQ000725225</t>
  </si>
  <si>
    <t>1045694995</t>
  </si>
  <si>
    <t>VARIEDADES TAYRONA 8</t>
  </si>
  <si>
    <t>HHME001464530</t>
  </si>
  <si>
    <t>15425088</t>
  </si>
  <si>
    <t>TIENDA FARALLONES</t>
  </si>
  <si>
    <t>HHME001464534</t>
  </si>
  <si>
    <t>70419902</t>
  </si>
  <si>
    <t>FERRETERIA MIRACENTER</t>
  </si>
  <si>
    <t>HHME001464547</t>
  </si>
  <si>
    <t>1000762407</t>
  </si>
  <si>
    <t>MERCADOS ESMERALDA CALLEJON</t>
  </si>
  <si>
    <t>HHME001464577</t>
  </si>
  <si>
    <t>1020464270</t>
  </si>
  <si>
    <t>BELLEZA Y VARIEDAD</t>
  </si>
  <si>
    <t>HHBU000699091</t>
  </si>
  <si>
    <t>YOLANDA VILLAMIZAR</t>
  </si>
  <si>
    <t>63359400</t>
  </si>
  <si>
    <t>FERREDRYWALL LA 105</t>
  </si>
  <si>
    <t>HHBO001175702</t>
  </si>
  <si>
    <t>NANCY PILAR ALVAREZ LOPEZ</t>
  </si>
  <si>
    <t>1023867756</t>
  </si>
  <si>
    <t>HHBO001175706</t>
  </si>
  <si>
    <t>KAROL MICHELLE MONCADA PEREZ</t>
  </si>
  <si>
    <t>1023945344</t>
  </si>
  <si>
    <t>FERRETERIA EK RINCON DEL CONSTRUCTOR</t>
  </si>
  <si>
    <t>HHME001464514</t>
  </si>
  <si>
    <t>43903990</t>
  </si>
  <si>
    <t>TIENDA FAMILIAR</t>
  </si>
  <si>
    <t>HHME001464521</t>
  </si>
  <si>
    <t>66825928</t>
  </si>
  <si>
    <t>GRANERO MONZA DEL MIRADOR</t>
  </si>
  <si>
    <t>HHME001464522</t>
  </si>
  <si>
    <t>70954271</t>
  </si>
  <si>
    <t>MERCADOS EL FARAON Y RAMAHAN</t>
  </si>
  <si>
    <t>HHME001464541</t>
  </si>
  <si>
    <t>1045020420</t>
  </si>
  <si>
    <t>AUTOSERVICIOS MIRASOL</t>
  </si>
  <si>
    <t>HHPE000678017</t>
  </si>
  <si>
    <t>42112679</t>
  </si>
  <si>
    <t>LUZ DANELLY CIFUENTES</t>
  </si>
  <si>
    <t>HHPE000678018</t>
  </si>
  <si>
    <t>4588504</t>
  </si>
  <si>
    <t>TIENDA OSPINA</t>
  </si>
  <si>
    <t>HHBU000699089</t>
  </si>
  <si>
    <t>63364932</t>
  </si>
  <si>
    <t>MICROMERCADAO SONIA</t>
  </si>
  <si>
    <t>HHBO001175606</t>
  </si>
  <si>
    <t>79494344</t>
  </si>
  <si>
    <t>SANTI MOTO</t>
  </si>
  <si>
    <t>HHBO001175724</t>
  </si>
  <si>
    <t>1121871569</t>
  </si>
  <si>
    <t>TIENDA KOR</t>
  </si>
  <si>
    <t>HHBO001175737</t>
  </si>
  <si>
    <t>23927147</t>
  </si>
  <si>
    <t>DISTRIBUIDORA PESLAC</t>
  </si>
  <si>
    <t>HHME001464756</t>
  </si>
  <si>
    <t>70256608</t>
  </si>
  <si>
    <t>AUTOSERVICIO LA 64</t>
  </si>
  <si>
    <t>HHBO001175753</t>
  </si>
  <si>
    <t>34614707</t>
  </si>
  <si>
    <t>ESCUE MARIA EUGENIA</t>
  </si>
  <si>
    <t>HHME001464710</t>
  </si>
  <si>
    <t>15328367</t>
  </si>
  <si>
    <t>EL RINCONCITO DE MARIA</t>
  </si>
  <si>
    <t>HHME001464743</t>
  </si>
  <si>
    <t>98474119</t>
  </si>
  <si>
    <t>GRANERO ALOYMAR</t>
  </si>
  <si>
    <t>HHBO001175777</t>
  </si>
  <si>
    <t>1234791574</t>
  </si>
  <si>
    <t>TIENDA SHARON</t>
  </si>
  <si>
    <t>HHBO001175859</t>
  </si>
  <si>
    <t>1030661892</t>
  </si>
  <si>
    <t>FERRETERIA LA ECONOMIA</t>
  </si>
  <si>
    <t>HHCA000426662</t>
  </si>
  <si>
    <t>1877</t>
  </si>
  <si>
    <t>31850169</t>
  </si>
  <si>
    <t>MATERIALES EL BRASIL</t>
  </si>
  <si>
    <t>HHBO001175867</t>
  </si>
  <si>
    <t>52286321</t>
  </si>
  <si>
    <t>FERRETERIA LA 14</t>
  </si>
  <si>
    <t>HHME001464953</t>
  </si>
  <si>
    <t>15425616</t>
  </si>
  <si>
    <t>CHARCUTERIA EL NORTEÑO</t>
  </si>
  <si>
    <t>HHBO001175957</t>
  </si>
  <si>
    <t>80236430</t>
  </si>
  <si>
    <t>MISCELANEA MILLOSTEL PC GAME</t>
  </si>
  <si>
    <t>HHBO001175721</t>
  </si>
  <si>
    <t>2913</t>
  </si>
  <si>
    <t>HAROL STYV MURILLO LONDOÑO</t>
  </si>
  <si>
    <t>1110452776</t>
  </si>
  <si>
    <t>HAROL STYV MURILLO</t>
  </si>
  <si>
    <t>HHME001464720</t>
  </si>
  <si>
    <t>98540376</t>
  </si>
  <si>
    <t>DROGRERIA LA CENTRAL</t>
  </si>
  <si>
    <t>HHME001464727</t>
  </si>
  <si>
    <t>43005781</t>
  </si>
  <si>
    <t>DEPOSITO Y FERRETERA PARIS</t>
  </si>
  <si>
    <t>HHBO001175769</t>
  </si>
  <si>
    <t>MARTHA JANNETH MOLINA JIMENEZ</t>
  </si>
  <si>
    <t>51904810</t>
  </si>
  <si>
    <t>FERRETERA LAS 2MM</t>
  </si>
  <si>
    <t>HHBO001175772</t>
  </si>
  <si>
    <t>60355715</t>
  </si>
  <si>
    <t>DROGUERIA LAS TRINITARIAS</t>
  </si>
  <si>
    <t>HHBO001175810</t>
  </si>
  <si>
    <t>11408236</t>
  </si>
  <si>
    <t>HHME001464881</t>
  </si>
  <si>
    <t>70577773</t>
  </si>
  <si>
    <t>TIENDA AZUL</t>
  </si>
  <si>
    <t>HHBQ000725420</t>
  </si>
  <si>
    <t>12522564</t>
  </si>
  <si>
    <t>FERRETERIA EL CALVO DE LA 48</t>
  </si>
  <si>
    <t>HHBQ000725303</t>
  </si>
  <si>
    <t>1065659193</t>
  </si>
  <si>
    <t>VARIEDADES DANTY</t>
  </si>
  <si>
    <t>HHME001464695</t>
  </si>
  <si>
    <t>10237820</t>
  </si>
  <si>
    <t>GRANERO LOS RECUERDOS</t>
  </si>
  <si>
    <t>HHME001464715</t>
  </si>
  <si>
    <t>71213864</t>
  </si>
  <si>
    <t>LA MIES</t>
  </si>
  <si>
    <t>HHME001464739</t>
  </si>
  <si>
    <t>43847058</t>
  </si>
  <si>
    <t>CAFETERIA EVENZER</t>
  </si>
  <si>
    <t>HHBO001175764</t>
  </si>
  <si>
    <t>ROSA ELVIRA QUINTERO LUIS</t>
  </si>
  <si>
    <t>52419387</t>
  </si>
  <si>
    <t>TIENDA KEVINS</t>
  </si>
  <si>
    <t>HHBO001175789</t>
  </si>
  <si>
    <t>40437450</t>
  </si>
  <si>
    <t>BARLUCKRS</t>
  </si>
  <si>
    <t>HHME001464829</t>
  </si>
  <si>
    <t>1074558209</t>
  </si>
  <si>
    <t>TIENDA JUAN DAVID</t>
  </si>
  <si>
    <t>HHBO001175813</t>
  </si>
  <si>
    <t>52471103</t>
  </si>
  <si>
    <t>CYBER PAPEL</t>
  </si>
  <si>
    <t>HHBO001175814</t>
  </si>
  <si>
    <t>40389138</t>
  </si>
  <si>
    <t>HELENA RODRIGUEZ</t>
  </si>
  <si>
    <t>HHBO001175817</t>
  </si>
  <si>
    <t>27891291</t>
  </si>
  <si>
    <t>TIENDA ROCHI</t>
  </si>
  <si>
    <t>HHBO001175820</t>
  </si>
  <si>
    <t>YOLANDA PEÑA GARZON</t>
  </si>
  <si>
    <t>52006240</t>
  </si>
  <si>
    <t>PAPELERIA Y TIENDA</t>
  </si>
  <si>
    <t>HHME001464878</t>
  </si>
  <si>
    <t>43519767</t>
  </si>
  <si>
    <t>TIENDA E.C.M</t>
  </si>
  <si>
    <t>HHCA000426660</t>
  </si>
  <si>
    <t>29361652</t>
  </si>
  <si>
    <t>LA VENTANA DE YOLI</t>
  </si>
  <si>
    <t>HHBU000699236</t>
  </si>
  <si>
    <t>63505473</t>
  </si>
  <si>
    <t>MICROMERCADO SAN FERMIN</t>
  </si>
  <si>
    <t>HHBQ000725443</t>
  </si>
  <si>
    <t>1915</t>
  </si>
  <si>
    <t>91079764</t>
  </si>
  <si>
    <t>SURTI VARIEDADES DYD</t>
  </si>
  <si>
    <t>HHME001464936</t>
  </si>
  <si>
    <t>1315</t>
  </si>
  <si>
    <t>901741859</t>
  </si>
  <si>
    <t>HHBO001175930</t>
  </si>
  <si>
    <t>77153047</t>
  </si>
  <si>
    <t>CIGARRERIA EL BUEN PRECIO</t>
  </si>
  <si>
    <t>HHBO001175945</t>
  </si>
  <si>
    <t>1014231775</t>
  </si>
  <si>
    <t>DROGUERIA MONTENEGRO LA 111</t>
  </si>
  <si>
    <t>HHBO001175984</t>
  </si>
  <si>
    <t>80742707</t>
  </si>
  <si>
    <t>LUIS</t>
  </si>
  <si>
    <t>HHBO001175786</t>
  </si>
  <si>
    <t>INGRID YULIETH CALDERON SANCHEZ</t>
  </si>
  <si>
    <t>1127599201</t>
  </si>
  <si>
    <t>GOLOSIN</t>
  </si>
  <si>
    <t>HHBO001175794</t>
  </si>
  <si>
    <t>39616837</t>
  </si>
  <si>
    <t>TIENDA PEQUEÑA</t>
  </si>
  <si>
    <t>HHME001464822</t>
  </si>
  <si>
    <t>43600988</t>
  </si>
  <si>
    <t>EL ATARDECER</t>
  </si>
  <si>
    <t>HHBQ000725415</t>
  </si>
  <si>
    <t>45463454</t>
  </si>
  <si>
    <t>VARIEDADES LOURDES</t>
  </si>
  <si>
    <t>HHCA000426664</t>
  </si>
  <si>
    <t>59795917</t>
  </si>
  <si>
    <t>MINIMARKET LA 13</t>
  </si>
  <si>
    <t>HHME001464920</t>
  </si>
  <si>
    <t>FRANCISCO EMILIO LONDOÑO BUILES</t>
  </si>
  <si>
    <t>71800884</t>
  </si>
  <si>
    <t>LA PENDIENTE</t>
  </si>
  <si>
    <t>HHME001464933</t>
  </si>
  <si>
    <t>32301538</t>
  </si>
  <si>
    <t>TIENDA OFE</t>
  </si>
  <si>
    <t>HHMO000625379</t>
  </si>
  <si>
    <t>1041231944</t>
  </si>
  <si>
    <t>TIENDA PAGUE MENOS</t>
  </si>
  <si>
    <t>HHME001465045</t>
  </si>
  <si>
    <t>70826920</t>
  </si>
  <si>
    <t>GRANERO LA ESPERANZA</t>
  </si>
  <si>
    <t>HHBO001176013</t>
  </si>
  <si>
    <t>52012215</t>
  </si>
  <si>
    <t>SUPPERMERCADO SURTIFAMILIAR</t>
  </si>
  <si>
    <t>HHME001465072</t>
  </si>
  <si>
    <t>98595868</t>
  </si>
  <si>
    <t>TIENDA EL TRIN</t>
  </si>
  <si>
    <t>HHBO001176052</t>
  </si>
  <si>
    <t>32001891</t>
  </si>
  <si>
    <t>VARIEDADES DONDE PAPYROS</t>
  </si>
  <si>
    <t>HHME001465107</t>
  </si>
  <si>
    <t>43734504</t>
  </si>
  <si>
    <t>PIÑATERIA CARNAVAL STORE</t>
  </si>
  <si>
    <t>HHBQ000725434</t>
  </si>
  <si>
    <t>7546309</t>
  </si>
  <si>
    <t>TIENDA LA GRAN CABALGATA</t>
  </si>
  <si>
    <t>HHBO001175897</t>
  </si>
  <si>
    <t>CLARA MEDELLIN DE BENITEZ</t>
  </si>
  <si>
    <t>41472411</t>
  </si>
  <si>
    <t>CIGARRERIA CLARA</t>
  </si>
  <si>
    <t>HHME001464943</t>
  </si>
  <si>
    <t>32318329</t>
  </si>
  <si>
    <t>LAS MAQUINITAS</t>
  </si>
  <si>
    <t>HHME001464948</t>
  </si>
  <si>
    <t>43917156</t>
  </si>
  <si>
    <t>FERRETERIA LA 55</t>
  </si>
  <si>
    <t>HHME001464950</t>
  </si>
  <si>
    <t>8402519</t>
  </si>
  <si>
    <t>SOLO TAMALES</t>
  </si>
  <si>
    <t>HHME001464963</t>
  </si>
  <si>
    <t>70879234</t>
  </si>
  <si>
    <t>TIENDA CABAÑAS</t>
  </si>
  <si>
    <t>HHBO001175937</t>
  </si>
  <si>
    <t>51694622</t>
  </si>
  <si>
    <t>HHBO001175966</t>
  </si>
  <si>
    <t>1030539688</t>
  </si>
  <si>
    <t>CIGARERIA ANDREA</t>
  </si>
  <si>
    <t>HHBO001175967</t>
  </si>
  <si>
    <t>1054800999</t>
  </si>
  <si>
    <t>VILLAS BEER MARKET</t>
  </si>
  <si>
    <t>HHBU000699312</t>
  </si>
  <si>
    <t>37506131</t>
  </si>
  <si>
    <t>NACIEL ZULEY DE TORRADO RODRIGUEZ</t>
  </si>
  <si>
    <t>HHME001465125</t>
  </si>
  <si>
    <t>43920255</t>
  </si>
  <si>
    <t>MIS DOS AMORES</t>
  </si>
  <si>
    <t>HHME001465129</t>
  </si>
  <si>
    <t>98593435</t>
  </si>
  <si>
    <t>TDA ALEX</t>
  </si>
  <si>
    <t>HHBO001176080</t>
  </si>
  <si>
    <t>1022982213</t>
  </si>
  <si>
    <t>SUPERMERCADO LA ESQUINA</t>
  </si>
  <si>
    <t>HHBO001176120</t>
  </si>
  <si>
    <t>23521739</t>
  </si>
  <si>
    <t>TIENDA MARIA NELLY</t>
  </si>
  <si>
    <t>HHBO001176146</t>
  </si>
  <si>
    <t>88208960</t>
  </si>
  <si>
    <t>HHBO001176216</t>
  </si>
  <si>
    <t>1233696421</t>
  </si>
  <si>
    <t>MAXILIMPIEZA</t>
  </si>
  <si>
    <t>HHBO001176222</t>
  </si>
  <si>
    <t>LUIS IGNACIO ORTIZ CARO</t>
  </si>
  <si>
    <t>1032357231</t>
  </si>
  <si>
    <t>HHBO001176232</t>
  </si>
  <si>
    <t>39800694</t>
  </si>
  <si>
    <t>CASA ASEO MG</t>
  </si>
  <si>
    <t>HHME001465207</t>
  </si>
  <si>
    <t>43114223</t>
  </si>
  <si>
    <t>CIBERNET CAFE INTERNET</t>
  </si>
  <si>
    <t>HHBO001176246</t>
  </si>
  <si>
    <t>79802324</t>
  </si>
  <si>
    <t>PAPELERIA MADELEI</t>
  </si>
  <si>
    <t>HHBQ000725474</t>
  </si>
  <si>
    <t>5292364</t>
  </si>
  <si>
    <t>PROVISIONES SOFIA</t>
  </si>
  <si>
    <t>HHME001464999</t>
  </si>
  <si>
    <t>43701457</t>
  </si>
  <si>
    <t>GRANERO LORELEY</t>
  </si>
  <si>
    <t>HHMO000625381</t>
  </si>
  <si>
    <t>18971500</t>
  </si>
  <si>
    <t>TIENDA DIANA</t>
  </si>
  <si>
    <t>HHMO000625386</t>
  </si>
  <si>
    <t>71116289</t>
  </si>
  <si>
    <t>HHME001465043</t>
  </si>
  <si>
    <t>71219180</t>
  </si>
  <si>
    <t>CAFETERIA LA 46</t>
  </si>
  <si>
    <t>HHBU000699294</t>
  </si>
  <si>
    <t>1004926056</t>
  </si>
  <si>
    <t>TIENDA ANDRES</t>
  </si>
  <si>
    <t>HHME001465113</t>
  </si>
  <si>
    <t>98702087</t>
  </si>
  <si>
    <t>TIENDA EDWIN</t>
  </si>
  <si>
    <t>HHME001465123</t>
  </si>
  <si>
    <t>71608798</t>
  </si>
  <si>
    <t>MINIMERCADO AL DIA</t>
  </si>
  <si>
    <t>HHBO001176134</t>
  </si>
  <si>
    <t>1033706362</t>
  </si>
  <si>
    <t>RAPIVILLAS</t>
  </si>
  <si>
    <t>HHBO001176144</t>
  </si>
  <si>
    <t>PBELROLL50X2</t>
  </si>
  <si>
    <t>PROM DES EA CLASSIC ROLL ON 50ML X 2</t>
  </si>
  <si>
    <t>PBELROLL50X2 - PROM DES EA CLASSIC ROLL ON 50ML X 2</t>
  </si>
  <si>
    <t>79679747</t>
  </si>
  <si>
    <t>FERRETERIA ELECTRNICA YARURO</t>
  </si>
  <si>
    <t>HHBO001176186</t>
  </si>
  <si>
    <t>YOLANDA ARIAS BOLIVAR</t>
  </si>
  <si>
    <t>52793659</t>
  </si>
  <si>
    <t>PAPELERIA CHOMIS</t>
  </si>
  <si>
    <t>HHBO001176269</t>
  </si>
  <si>
    <t>43785948</t>
  </si>
  <si>
    <t>HHBO001176282</t>
  </si>
  <si>
    <t>1074135665</t>
  </si>
  <si>
    <t>SUPERMERCADO LAS BRISAS</t>
  </si>
  <si>
    <t>HHME001465249</t>
  </si>
  <si>
    <t>43087663</t>
  </si>
  <si>
    <t>LLAVES Y OSTER</t>
  </si>
  <si>
    <t>HHBO001176322</t>
  </si>
  <si>
    <t>41701848</t>
  </si>
  <si>
    <t>EMELIDA LEMUS</t>
  </si>
  <si>
    <t>HHBO001176342</t>
  </si>
  <si>
    <t>52541299</t>
  </si>
  <si>
    <t>ASEO JENNY</t>
  </si>
  <si>
    <t>HHBU000699260</t>
  </si>
  <si>
    <t>91532387</t>
  </si>
  <si>
    <t>AUTOSERVICIO ALEYUNAY</t>
  </si>
  <si>
    <t>HHBU000699287</t>
  </si>
  <si>
    <t>5206748</t>
  </si>
  <si>
    <t>ABOSTOS M Y S</t>
  </si>
  <si>
    <t>HHME001465057</t>
  </si>
  <si>
    <t>1035228389</t>
  </si>
  <si>
    <t>TIENDA EL NERO</t>
  </si>
  <si>
    <t>HHBU000699296</t>
  </si>
  <si>
    <t>1090503107</t>
  </si>
  <si>
    <t>HHBQ000725510</t>
  </si>
  <si>
    <t>49730919</t>
  </si>
  <si>
    <t>DROGAS MALECON</t>
  </si>
  <si>
    <t>HHBO001176051</t>
  </si>
  <si>
    <t>51750118</t>
  </si>
  <si>
    <t>HHBO001176055</t>
  </si>
  <si>
    <t>GERMAN MARIN AGUIRRE</t>
  </si>
  <si>
    <t>1073604625</t>
  </si>
  <si>
    <t>HHME001465102</t>
  </si>
  <si>
    <t>71334629</t>
  </si>
  <si>
    <t>TIENDA EL PARE</t>
  </si>
  <si>
    <t>HHBO001176105</t>
  </si>
  <si>
    <t>17711339</t>
  </si>
  <si>
    <t>SUPERMERCADO LA ECONOMIA AD</t>
  </si>
  <si>
    <t>HHBO001176108</t>
  </si>
  <si>
    <t>1111202094</t>
  </si>
  <si>
    <t>INTEREXBOX EL PAISA</t>
  </si>
  <si>
    <t>HHBO001176179</t>
  </si>
  <si>
    <t>7306267</t>
  </si>
  <si>
    <t>FERREOCCIDENTE</t>
  </si>
  <si>
    <t>HHBO001176180</t>
  </si>
  <si>
    <t>28308863</t>
  </si>
  <si>
    <t>VARIEDADES GENERA</t>
  </si>
  <si>
    <t>HHME001465197</t>
  </si>
  <si>
    <t>15511879</t>
  </si>
  <si>
    <t>UNO MAX MARKET</t>
  </si>
  <si>
    <t>HHME001465204</t>
  </si>
  <si>
    <t>1020478616</t>
  </si>
  <si>
    <t>T VARIEDADES DEIBY</t>
  </si>
  <si>
    <t>HHBO001176260</t>
  </si>
  <si>
    <t>MARTIN RODRIGUEZ RAMIREZ</t>
  </si>
  <si>
    <t>19452234</t>
  </si>
  <si>
    <t>FERRETERIA MARTIN RODRIGUEZ</t>
  </si>
  <si>
    <t>HHME001465256</t>
  </si>
  <si>
    <t>98641651</t>
  </si>
  <si>
    <t>LEGUMBRERIA DON DE WILMAR</t>
  </si>
  <si>
    <t>HHBO001176303</t>
  </si>
  <si>
    <t>46352475</t>
  </si>
  <si>
    <t>TIENDA AMAYA</t>
  </si>
  <si>
    <t>HHBO001176498</t>
  </si>
  <si>
    <t>39692410</t>
  </si>
  <si>
    <t>TIENDA EL MANA</t>
  </si>
  <si>
    <t>HHBO001176512</t>
  </si>
  <si>
    <t>79817145</t>
  </si>
  <si>
    <t>SUPER EL RINCÓN</t>
  </si>
  <si>
    <t>HHBO001176097</t>
  </si>
  <si>
    <t>74245382</t>
  </si>
  <si>
    <t>EXPRESS ASEO</t>
  </si>
  <si>
    <t>HHBU000699335</t>
  </si>
  <si>
    <t>60313867</t>
  </si>
  <si>
    <t>HHME001465170</t>
  </si>
  <si>
    <t>43670236</t>
  </si>
  <si>
    <t>LA MEJOR OPCION</t>
  </si>
  <si>
    <t>HHBO001176182</t>
  </si>
  <si>
    <t>52620754</t>
  </si>
  <si>
    <t>FRUVER RUBI</t>
  </si>
  <si>
    <t>HHME001465193</t>
  </si>
  <si>
    <t>32317384</t>
  </si>
  <si>
    <t>REJA VERDE</t>
  </si>
  <si>
    <t>HHME001465217</t>
  </si>
  <si>
    <t>15274365</t>
  </si>
  <si>
    <t>LA ESQUINA GREEN</t>
  </si>
  <si>
    <t>HHME001465233</t>
  </si>
  <si>
    <t>15453701</t>
  </si>
  <si>
    <t>LA FINQUITA</t>
  </si>
  <si>
    <t>HHME001465257</t>
  </si>
  <si>
    <t>HHBO001176327</t>
  </si>
  <si>
    <t>DIEGO NICOLAS MAHECHA DIAZA</t>
  </si>
  <si>
    <t>1022989565</t>
  </si>
  <si>
    <t>HHBO001176371</t>
  </si>
  <si>
    <t>1031142007</t>
  </si>
  <si>
    <t xml:space="preserve"> SUPERNERCADO EL DF</t>
  </si>
  <si>
    <t>HHBO001176379</t>
  </si>
  <si>
    <t>41644496</t>
  </si>
  <si>
    <t>SASAPI</t>
  </si>
  <si>
    <t>HHME001465304</t>
  </si>
  <si>
    <t>43033203</t>
  </si>
  <si>
    <t>TIENDA CLAUDIN</t>
  </si>
  <si>
    <t>HHBO001176380</t>
  </si>
  <si>
    <t>1022933656</t>
  </si>
  <si>
    <t>ASEO MIS YAYITAS</t>
  </si>
  <si>
    <t>HHME001465352</t>
  </si>
  <si>
    <t>43670138</t>
  </si>
  <si>
    <t>EL DESCANSO</t>
  </si>
  <si>
    <t>HHBO001176450</t>
  </si>
  <si>
    <t>1006517565</t>
  </si>
  <si>
    <t>FERREDEPOSITO SUAREZ DE LA 1ª</t>
  </si>
  <si>
    <t>HHBO001176460</t>
  </si>
  <si>
    <t>79342251</t>
  </si>
  <si>
    <t>SUPERMERCADO MAXIHOGAR</t>
  </si>
  <si>
    <t>HHBO001176494</t>
  </si>
  <si>
    <t>19473953</t>
  </si>
  <si>
    <t>HHBO001176511</t>
  </si>
  <si>
    <t>41757969</t>
  </si>
  <si>
    <t>TIENDA MISCELANEA</t>
  </si>
  <si>
    <t>HHBO001176540</t>
  </si>
  <si>
    <t>39657326</t>
  </si>
  <si>
    <t>HHBO001176545</t>
  </si>
  <si>
    <t>52289504</t>
  </si>
  <si>
    <t>TIENDA EMPANADAS</t>
  </si>
  <si>
    <t>HHBO001176554</t>
  </si>
  <si>
    <t>1031155929</t>
  </si>
  <si>
    <t>TIENDA LEIDY</t>
  </si>
  <si>
    <t>HHBO001176578</t>
  </si>
  <si>
    <t>52309849</t>
  </si>
  <si>
    <t>TIENDA JP</t>
  </si>
  <si>
    <t>HHPE000678298</t>
  </si>
  <si>
    <t>1813</t>
  </si>
  <si>
    <t>42096761</t>
  </si>
  <si>
    <t>HHBO001176654</t>
  </si>
  <si>
    <t>39668155</t>
  </si>
  <si>
    <t>TIENDA SKENDA</t>
  </si>
  <si>
    <t>HHME001465232</t>
  </si>
  <si>
    <t>70257247</t>
  </si>
  <si>
    <t>PAPELERIA Y VARIEDADES</t>
  </si>
  <si>
    <t>HHME001465236</t>
  </si>
  <si>
    <t>43926980</t>
  </si>
  <si>
    <t>REMATES LA CHINA</t>
  </si>
  <si>
    <t>HHBO001176265</t>
  </si>
  <si>
    <t>79814911</t>
  </si>
  <si>
    <t>TIENDA NEGRA</t>
  </si>
  <si>
    <t>HHBO001176285</t>
  </si>
  <si>
    <t>1109420417</t>
  </si>
  <si>
    <t>LOS SAUCES ESQUINA</t>
  </si>
  <si>
    <t>HHBO001176315</t>
  </si>
  <si>
    <t>12283920</t>
  </si>
  <si>
    <t>AUTOSERVICIO XL</t>
  </si>
  <si>
    <t>HHBO001176363</t>
  </si>
  <si>
    <t>1026295397</t>
  </si>
  <si>
    <t>PRODUCTOS DE ASEO</t>
  </si>
  <si>
    <t>HHME001465332</t>
  </si>
  <si>
    <t>1037548373</t>
  </si>
  <si>
    <t>TIEDA LA Y A Y</t>
  </si>
  <si>
    <t>HHBO001176444</t>
  </si>
  <si>
    <t>1022947600</t>
  </si>
  <si>
    <t>ANTARO</t>
  </si>
  <si>
    <t>HHBO001176466</t>
  </si>
  <si>
    <t>79763259</t>
  </si>
  <si>
    <t>PEDROSANTANA</t>
  </si>
  <si>
    <t>HHBO001176531</t>
  </si>
  <si>
    <t>1023011536</t>
  </si>
  <si>
    <t>HAPPY PETS</t>
  </si>
  <si>
    <t>HHBO001176570</t>
  </si>
  <si>
    <t>52849340</t>
  </si>
  <si>
    <t>DISTRIBUIDORA Y ALGO MAS</t>
  </si>
  <si>
    <t>HHBO001176575</t>
  </si>
  <si>
    <t>1110558055</t>
  </si>
  <si>
    <t>PAPELERIA DEL TOLIMA</t>
  </si>
  <si>
    <t>HHPE000678306</t>
  </si>
  <si>
    <t>16550534</t>
  </si>
  <si>
    <t>EDINSON ECHEVERRY BEDOYA</t>
  </si>
  <si>
    <t>HHPE000678307</t>
  </si>
  <si>
    <t>10134907</t>
  </si>
  <si>
    <t>MISCELANEA PROVIDENCIA LA 20</t>
  </si>
  <si>
    <t>HHPE000678325</t>
  </si>
  <si>
    <t>10136347</t>
  </si>
  <si>
    <t>TIENDA Y VARIEDADES EL MONO</t>
  </si>
  <si>
    <t>HHBO001176630</t>
  </si>
  <si>
    <t>1109299945</t>
  </si>
  <si>
    <t>SUPERMERCADO SAN DAVID</t>
  </si>
  <si>
    <t>HHBO001176668</t>
  </si>
  <si>
    <t>CLARA RAMIREZ BRIÑEZ</t>
  </si>
  <si>
    <t>28936296</t>
  </si>
  <si>
    <t>SANTANDEREANO</t>
  </si>
  <si>
    <t>HHBU000699448</t>
  </si>
  <si>
    <t>1005025543</t>
  </si>
  <si>
    <t>DETODITO MYT</t>
  </si>
  <si>
    <t>HHME001465360</t>
  </si>
  <si>
    <t>15453473</t>
  </si>
  <si>
    <t xml:space="preserve"> LICOTIENDA SANTA CATALINA</t>
  </si>
  <si>
    <t>HHBO001176487</t>
  </si>
  <si>
    <t>53115491</t>
  </si>
  <si>
    <t>MINIMERCADO JOSEMY</t>
  </si>
  <si>
    <t>HHBO001176517</t>
  </si>
  <si>
    <t>17193750</t>
  </si>
  <si>
    <t>FERRELLAVES RIVER</t>
  </si>
  <si>
    <t>HHME001465383</t>
  </si>
  <si>
    <t>39209534</t>
  </si>
  <si>
    <t>TRABAJADORAS BOLIVARIANA</t>
  </si>
  <si>
    <t>HHBO001176611</t>
  </si>
  <si>
    <t>28866785</t>
  </si>
  <si>
    <t>HHPE000678370</t>
  </si>
  <si>
    <t>1836</t>
  </si>
  <si>
    <t>4342937</t>
  </si>
  <si>
    <t>ISRAEL BALLESTEROS</t>
  </si>
  <si>
    <t>HHBU000699450</t>
  </si>
  <si>
    <t>1149461448</t>
  </si>
  <si>
    <t>SURTITIEN LAS PULGAS</t>
  </si>
  <si>
    <t>HHBU000699461</t>
  </si>
  <si>
    <t>60422694</t>
  </si>
  <si>
    <t>CHARCUTERIA CONTINENTAL</t>
  </si>
  <si>
    <t>HHBQ000725683</t>
  </si>
  <si>
    <t>72311421</t>
  </si>
  <si>
    <t>TIENDA LA PALMITA</t>
  </si>
  <si>
    <t>HHBQ000725767</t>
  </si>
  <si>
    <t>55225940</t>
  </si>
  <si>
    <t>TIENDA LA 16</t>
  </si>
  <si>
    <t>HHPE000678318</t>
  </si>
  <si>
    <t>1088247713</t>
  </si>
  <si>
    <t>MINIMERCADO CIUDAD PEREIRA</t>
  </si>
  <si>
    <t>HHBO001176621</t>
  </si>
  <si>
    <t>51952240</t>
  </si>
  <si>
    <t>DISTRIBUIDORA EL MANA</t>
  </si>
  <si>
    <t>HHBO001176624</t>
  </si>
  <si>
    <t>39800627</t>
  </si>
  <si>
    <t>FERRETERIA ESQUINA</t>
  </si>
  <si>
    <t>HHBU000699451</t>
  </si>
  <si>
    <t>60356673</t>
  </si>
  <si>
    <t>VARIEDADES BRAMAR</t>
  </si>
  <si>
    <t>HHME001465471</t>
  </si>
  <si>
    <t>DAIRO DE JESUS MACHADO FLOREZ</t>
  </si>
  <si>
    <t>71850185</t>
  </si>
  <si>
    <t>FERREALQUILER</t>
  </si>
  <si>
    <t>HHBO001176718</t>
  </si>
  <si>
    <t>MARIA MATILDE VARGAS SIERRA</t>
  </si>
  <si>
    <t>52717638</t>
  </si>
  <si>
    <t>SURTI FRUVER</t>
  </si>
  <si>
    <t>HHBQ000725651</t>
  </si>
  <si>
    <t>91076007</t>
  </si>
  <si>
    <t>LOS LAURELES</t>
  </si>
  <si>
    <t>HHBQ000725728</t>
  </si>
  <si>
    <t>NORA LUCIA AVENDAÑO GOMEZ</t>
  </si>
  <si>
    <t>22233693</t>
  </si>
  <si>
    <t>CACHERRERIA MEDELLÍN</t>
  </si>
  <si>
    <t>HHBQ000725765</t>
  </si>
  <si>
    <t>1003525801</t>
  </si>
  <si>
    <t>TIENDA NUEVO HORIZONTE</t>
  </si>
  <si>
    <t>HHBU000699478</t>
  </si>
  <si>
    <t>60385397</t>
  </si>
  <si>
    <t>TIENDA SBYJ</t>
  </si>
  <si>
    <t>HHBQ000725652</t>
  </si>
  <si>
    <t>1101872849</t>
  </si>
  <si>
    <t>EL LIDER</t>
  </si>
  <si>
    <t>HHBQ000725697</t>
  </si>
  <si>
    <t>DANIEL ISAAC DE ORO PESTANA</t>
  </si>
  <si>
    <t>1043128965</t>
  </si>
  <si>
    <t>LA MEGA LOCURA</t>
  </si>
  <si>
    <t>HHBQ000725705</t>
  </si>
  <si>
    <t>1941</t>
  </si>
  <si>
    <t>YERLY FERNANDA VERGEL BOLANO</t>
  </si>
  <si>
    <t>1091668271</t>
  </si>
  <si>
    <t>EL RENACER</t>
  </si>
  <si>
    <t>HHBQ000725778</t>
  </si>
  <si>
    <t>37652430</t>
  </si>
  <si>
    <t>DROGUERIA Y MISCELANEA LA MILAGROSA</t>
  </si>
  <si>
    <t>HHME001465541</t>
  </si>
  <si>
    <t>JAVIER LOPEZ</t>
  </si>
  <si>
    <t>70412779</t>
  </si>
  <si>
    <t>TIENDA JENNY</t>
  </si>
  <si>
    <t>HHME001465544</t>
  </si>
  <si>
    <t>FANNY CIFUENTES TABORDA</t>
  </si>
  <si>
    <t>43485127</t>
  </si>
  <si>
    <t>DROGUERIA CAMARIN</t>
  </si>
  <si>
    <t>HHME001465554</t>
  </si>
  <si>
    <t>ZOREIDA RAMIREZ TORO</t>
  </si>
  <si>
    <t>21849999</t>
  </si>
  <si>
    <t>HELADERIA KATIOS</t>
  </si>
  <si>
    <t>HHME001465598</t>
  </si>
  <si>
    <t>NANCY EMILSE SEPULVEDA GARCES</t>
  </si>
  <si>
    <t>43702590</t>
  </si>
  <si>
    <t>GRANERO MICHEL</t>
  </si>
  <si>
    <t>HHBQ000725855</t>
  </si>
  <si>
    <t>1001971426</t>
  </si>
  <si>
    <t>TIENDA SAI CRISTIAN</t>
  </si>
  <si>
    <t>HHBO001176778</t>
  </si>
  <si>
    <t>1118121404</t>
  </si>
  <si>
    <t>TIENDA BRIGITTE</t>
  </si>
  <si>
    <t>HHME001465589</t>
  </si>
  <si>
    <t>LUZ MARINA SANCHEZ MUÑOZ</t>
  </si>
  <si>
    <t>32542903</t>
  </si>
  <si>
    <t>VENTANITA</t>
  </si>
  <si>
    <t>HHBO001176812</t>
  </si>
  <si>
    <t>52997707</t>
  </si>
  <si>
    <t>PAPELERIA Y MISCELANEA CHIMUELOS</t>
  </si>
  <si>
    <t>HHME001465680</t>
  </si>
  <si>
    <t>21908638</t>
  </si>
  <si>
    <t>CHARCUTERIA WHIPPED</t>
  </si>
  <si>
    <t>HHME001465706</t>
  </si>
  <si>
    <t>5519584</t>
  </si>
  <si>
    <t>LA CASA DEL DULCE Y EL PAN</t>
  </si>
  <si>
    <t>HHBQ000725944</t>
  </si>
  <si>
    <t>1065586273</t>
  </si>
  <si>
    <t>DISTRIBODE</t>
  </si>
  <si>
    <t>HHME001465770</t>
  </si>
  <si>
    <t>43922389</t>
  </si>
  <si>
    <t>GRANERO PICACHO</t>
  </si>
  <si>
    <t>HHME001465783</t>
  </si>
  <si>
    <t>43858770</t>
  </si>
  <si>
    <t>CENTAVO MENOS</t>
  </si>
  <si>
    <t>HHME001465797</t>
  </si>
  <si>
    <t>21612227</t>
  </si>
  <si>
    <t>VENTANITA VERDE</t>
  </si>
  <si>
    <t>HHBU000699601</t>
  </si>
  <si>
    <t>60370840</t>
  </si>
  <si>
    <t>TENDA MIXTA COMUNEROS</t>
  </si>
  <si>
    <t>HHME001465634</t>
  </si>
  <si>
    <t>1128448710</t>
  </si>
  <si>
    <t>FERRETERIA LA 65</t>
  </si>
  <si>
    <t>HHBQ000725882</t>
  </si>
  <si>
    <t>91390867</t>
  </si>
  <si>
    <t>PROVISIONES KAREN</t>
  </si>
  <si>
    <t>HHBO001176830</t>
  </si>
  <si>
    <t>52582911</t>
  </si>
  <si>
    <t>CIGARRERIA NICO</t>
  </si>
  <si>
    <t>HHBO001176840</t>
  </si>
  <si>
    <t>17495476</t>
  </si>
  <si>
    <t>TIENDA LA 43</t>
  </si>
  <si>
    <t>HHBO001176855</t>
  </si>
  <si>
    <t>MARIA DANIELA BRITO CASTRILLO</t>
  </si>
  <si>
    <t>1003383533</t>
  </si>
  <si>
    <t>DROGUERIA EMY</t>
  </si>
  <si>
    <t>HHBO001176859</t>
  </si>
  <si>
    <t>1090399609</t>
  </si>
  <si>
    <t>EXTREEM BIKES</t>
  </si>
  <si>
    <t>HHBO001176879</t>
  </si>
  <si>
    <t>80020603</t>
  </si>
  <si>
    <t>HHBO001176900</t>
  </si>
  <si>
    <t>52787204</t>
  </si>
  <si>
    <t>ISABEL CASTELLANOS</t>
  </si>
  <si>
    <t>HHBO001176930</t>
  </si>
  <si>
    <t>1015998141</t>
  </si>
  <si>
    <t>CIGARRERIA PUNTO RICO</t>
  </si>
  <si>
    <t>HHME001465862</t>
  </si>
  <si>
    <t>1027889453</t>
  </si>
  <si>
    <t>VARIEDADES MYM</t>
  </si>
  <si>
    <t>HHME001465873</t>
  </si>
  <si>
    <t>1022123074</t>
  </si>
  <si>
    <t>MINIMERCADO PRIMO</t>
  </si>
  <si>
    <t>HHME001465631</t>
  </si>
  <si>
    <t>1017198344</t>
  </si>
  <si>
    <t>DISTRIBUIDORA LA 65</t>
  </si>
  <si>
    <t>HHBQ000725888</t>
  </si>
  <si>
    <t>91441987</t>
  </si>
  <si>
    <t>VDES CRISTIAN CAMILO</t>
  </si>
  <si>
    <t>HHBU000699627</t>
  </si>
  <si>
    <t>1639</t>
  </si>
  <si>
    <t>37667936</t>
  </si>
  <si>
    <t>TIENDA MICHEL</t>
  </si>
  <si>
    <t>HHME001465694</t>
  </si>
  <si>
    <t>1152683202</t>
  </si>
  <si>
    <t>EL OVEJO</t>
  </si>
  <si>
    <t>HHBO001176845</t>
  </si>
  <si>
    <t>25528851</t>
  </si>
  <si>
    <t>MINIMERCADO LYA</t>
  </si>
  <si>
    <t>HHBO001176908</t>
  </si>
  <si>
    <t>1014295376</t>
  </si>
  <si>
    <t>HHME001465836</t>
  </si>
  <si>
    <t>MARIA STELLA USUGA</t>
  </si>
  <si>
    <t>32485688</t>
  </si>
  <si>
    <t>VENTANA STELLA</t>
  </si>
  <si>
    <t>HHME001465893</t>
  </si>
  <si>
    <t>1192787098</t>
  </si>
  <si>
    <t>autoservicio LM</t>
  </si>
  <si>
    <t>HHME001465898</t>
  </si>
  <si>
    <t>YEISNE AMPARO ORTIZ ORREGO</t>
  </si>
  <si>
    <t>1020397792</t>
  </si>
  <si>
    <t>MERCADOS JULIAN</t>
  </si>
  <si>
    <t>HHBQ000725880</t>
  </si>
  <si>
    <t>9178926</t>
  </si>
  <si>
    <t>TIENDA LOS SANTANDERES</t>
  </si>
  <si>
    <t>HHME001465659</t>
  </si>
  <si>
    <t>98574460</t>
  </si>
  <si>
    <t>CHIPURRA</t>
  </si>
  <si>
    <t>HHBO001176876</t>
  </si>
  <si>
    <t>39528370</t>
  </si>
  <si>
    <t>PAPELERIA TATA FORERO</t>
  </si>
  <si>
    <t>HHME001465793</t>
  </si>
  <si>
    <t>8497352</t>
  </si>
  <si>
    <t>GRANERO J Y S</t>
  </si>
  <si>
    <t>HHME001465875</t>
  </si>
  <si>
    <t>21451567</t>
  </si>
  <si>
    <t>TIENDA MARCELA</t>
  </si>
  <si>
    <t>HHBU000699689</t>
  </si>
  <si>
    <t>63494331</t>
  </si>
  <si>
    <t>TENDA MARIA E</t>
  </si>
  <si>
    <t>HHBO001176948</t>
  </si>
  <si>
    <t>52332724</t>
  </si>
  <si>
    <t>SUPERMERCADO MARTHA</t>
  </si>
  <si>
    <t>HHCA000426854</t>
  </si>
  <si>
    <t>6146147</t>
  </si>
  <si>
    <t>HHBO001176987</t>
  </si>
  <si>
    <t>52817603</t>
  </si>
  <si>
    <t>DEPOSITO DE MATERIALES DIANA</t>
  </si>
  <si>
    <t>HHME001465941</t>
  </si>
  <si>
    <t>ANA MARGOTH ARRIETA</t>
  </si>
  <si>
    <t>64867230</t>
  </si>
  <si>
    <t>HHBO001177025</t>
  </si>
  <si>
    <t>13954641</t>
  </si>
  <si>
    <t>FERRETERIA BERLIN</t>
  </si>
  <si>
    <t>HHBQ000726014</t>
  </si>
  <si>
    <t>1944</t>
  </si>
  <si>
    <t>91042038</t>
  </si>
  <si>
    <t>GRANERO LA FAMA</t>
  </si>
  <si>
    <t>HHME001466024</t>
  </si>
  <si>
    <t>42996405</t>
  </si>
  <si>
    <t>LA VENTANA</t>
  </si>
  <si>
    <t>HHBQ000726051</t>
  </si>
  <si>
    <t>72281603</t>
  </si>
  <si>
    <t>TIENDA PUERTA DEL SOL</t>
  </si>
  <si>
    <t>HHBU000699703</t>
  </si>
  <si>
    <t>5441540</t>
  </si>
  <si>
    <t>HHCA000426845</t>
  </si>
  <si>
    <t>94494419</t>
  </si>
  <si>
    <t>MINIMARKET ZONA FRANCA RANCHO Y LICORES</t>
  </si>
  <si>
    <t>HHCA000426849</t>
  </si>
  <si>
    <t>10696504</t>
  </si>
  <si>
    <t>TIENDA MIXTA Y LICORES 5</t>
  </si>
  <si>
    <t>HHME001465965</t>
  </si>
  <si>
    <t>1043414047</t>
  </si>
  <si>
    <t>TIENDA LA FLOR</t>
  </si>
  <si>
    <t>HHME001465993</t>
  </si>
  <si>
    <t>1214720943</t>
  </si>
  <si>
    <t>TIENDA LA ESPERANZA</t>
  </si>
  <si>
    <t>HHBO001177050</t>
  </si>
  <si>
    <t>52230361</t>
  </si>
  <si>
    <t>HHME001465998</t>
  </si>
  <si>
    <t>15405956</t>
  </si>
  <si>
    <t>LOS AMAZARA</t>
  </si>
  <si>
    <t>HHBO001177057</t>
  </si>
  <si>
    <t>MONICA YULIETH SERRANO AVILEZ</t>
  </si>
  <si>
    <t>1006022694</t>
  </si>
  <si>
    <t>TIENDA LA Y</t>
  </si>
  <si>
    <t>HHBQ000726030</t>
  </si>
  <si>
    <t>901074916</t>
  </si>
  <si>
    <t>HHBO001177081</t>
  </si>
  <si>
    <t>41699401</t>
  </si>
  <si>
    <t>LAVASECO KEVIN</t>
  </si>
  <si>
    <t>HHBO001177109</t>
  </si>
  <si>
    <t>1007691236</t>
  </si>
  <si>
    <t>PAPELERIA MIS COLORES</t>
  </si>
  <si>
    <t>HHME001466151</t>
  </si>
  <si>
    <t>43590908</t>
  </si>
  <si>
    <t>SALSAMENTARIA LA 86</t>
  </si>
  <si>
    <t>HHME001466171</t>
  </si>
  <si>
    <t>98481752</t>
  </si>
  <si>
    <t>MERCADOS LUMER</t>
  </si>
  <si>
    <t>HHME001466196</t>
  </si>
  <si>
    <t>AUTOSERVICIO LA GRAN ESQUINA LA 74 SAS</t>
  </si>
  <si>
    <t>901749363</t>
  </si>
  <si>
    <t>AUTOSERVICIO LA GRAN ESQUINA LA 74</t>
  </si>
  <si>
    <t>HHBQ000726143</t>
  </si>
  <si>
    <t>55221205</t>
  </si>
  <si>
    <t>TIENDA EDGAR</t>
  </si>
  <si>
    <t>HHBO001177197</t>
  </si>
  <si>
    <t>TITO ENRIQUE GUERRERO AVILA</t>
  </si>
  <si>
    <t>7332959</t>
  </si>
  <si>
    <t>CAJATEX MISCELANEA Y EMPAQUES</t>
  </si>
  <si>
    <t>HHBQ000726157</t>
  </si>
  <si>
    <t>3284248</t>
  </si>
  <si>
    <t>TIENDA LA MILAGROSA DE LA 20</t>
  </si>
  <si>
    <t>HHME001466243</t>
  </si>
  <si>
    <t>98460196</t>
  </si>
  <si>
    <t>GRANERO REVERDECER</t>
  </si>
  <si>
    <t>HHME001466251</t>
  </si>
  <si>
    <t>71375049</t>
  </si>
  <si>
    <t>TIENDA LA 76</t>
  </si>
  <si>
    <t>HHBU000699764</t>
  </si>
  <si>
    <t>91476160</t>
  </si>
  <si>
    <t>HHBO001177221</t>
  </si>
  <si>
    <t>94279906</t>
  </si>
  <si>
    <t>EKOMARKET PREMIUM</t>
  </si>
  <si>
    <t>HHBO001177226</t>
  </si>
  <si>
    <t>46382440</t>
  </si>
  <si>
    <t>LUZ DE ÁNGEL</t>
  </si>
  <si>
    <t>HHME001465903</t>
  </si>
  <si>
    <t>52738454</t>
  </si>
  <si>
    <t>EL TORITO 2</t>
  </si>
  <si>
    <t>HHBO001176975</t>
  </si>
  <si>
    <t>80035470</t>
  </si>
  <si>
    <t>MOTOS IBAÑEZ</t>
  </si>
  <si>
    <t>HHBO001176976</t>
  </si>
  <si>
    <t>4145135</t>
  </si>
  <si>
    <t>SUPERMERCADO LA ESMERALDA</t>
  </si>
  <si>
    <t>HHCA000426853</t>
  </si>
  <si>
    <t>29496808</t>
  </si>
  <si>
    <t>TIENDA MIXTA SAN ANTONIO</t>
  </si>
  <si>
    <t>HHCA000426858</t>
  </si>
  <si>
    <t>94050417</t>
  </si>
  <si>
    <t>HHBO001176988</t>
  </si>
  <si>
    <t>1022339297</t>
  </si>
  <si>
    <t>HHBO001177012</t>
  </si>
  <si>
    <t>MANUEL DAVID BELTRAN MARTINEZ</t>
  </si>
  <si>
    <t>80071293</t>
  </si>
  <si>
    <t>COMESTIBLES EBENEZER</t>
  </si>
  <si>
    <t>HHBO001177017</t>
  </si>
  <si>
    <t>SANDRA LUCIA SUAZA ROSO</t>
  </si>
  <si>
    <t>52361857</t>
  </si>
  <si>
    <t>SUPERMERCADO LA UNION</t>
  </si>
  <si>
    <t>HHMO000625739</t>
  </si>
  <si>
    <t>78032655</t>
  </si>
  <si>
    <t>SUPERTIENDA LA PRINCIPAL</t>
  </si>
  <si>
    <t>HHME001465977</t>
  </si>
  <si>
    <t>1020446580</t>
  </si>
  <si>
    <t>BRAND TIENDA</t>
  </si>
  <si>
    <t>HHBO001177054</t>
  </si>
  <si>
    <t>1026580769</t>
  </si>
  <si>
    <t>SUPER MARKET CAMELOT</t>
  </si>
  <si>
    <t>HHBO001177055</t>
  </si>
  <si>
    <t>39621975</t>
  </si>
  <si>
    <t>HHBQ000726021</t>
  </si>
  <si>
    <t>32767640</t>
  </si>
  <si>
    <t>DROGUERIA EMIMAU</t>
  </si>
  <si>
    <t>HHBO001177102</t>
  </si>
  <si>
    <t>1016032827</t>
  </si>
  <si>
    <t>AUTOSERVICIOS LA CASTELLANA</t>
  </si>
  <si>
    <t>HHME001466097</t>
  </si>
  <si>
    <t>LAURA ISABEL  SERNA MAZO</t>
  </si>
  <si>
    <t>1000538984</t>
  </si>
  <si>
    <t>AUTOSERVICIO EL CAMPESINO GIZM</t>
  </si>
  <si>
    <t>HHBO001177117</t>
  </si>
  <si>
    <t>1013673716</t>
  </si>
  <si>
    <t>PAPEL Y LAPIZ RAN</t>
  </si>
  <si>
    <t>HHBO001177143</t>
  </si>
  <si>
    <t>1015396787</t>
  </si>
  <si>
    <t>HHME001466160</t>
  </si>
  <si>
    <t>1036423127</t>
  </si>
  <si>
    <t>TDA EL RELAJO</t>
  </si>
  <si>
    <t>HHME001466209</t>
  </si>
  <si>
    <t>32350600</t>
  </si>
  <si>
    <t>TIENDA MIXTA LA 75</t>
  </si>
  <si>
    <t>HHME001466248</t>
  </si>
  <si>
    <t>71991199</t>
  </si>
  <si>
    <t>GRANERO TRIBILIN</t>
  </si>
  <si>
    <t>HHBO001177212</t>
  </si>
  <si>
    <t>80032495</t>
  </si>
  <si>
    <t>MINI MARKET</t>
  </si>
  <si>
    <t>HHCA000426848</t>
  </si>
  <si>
    <t>2550283</t>
  </si>
  <si>
    <t>HHCA000426857</t>
  </si>
  <si>
    <t>7169043</t>
  </si>
  <si>
    <t>OMI</t>
  </si>
  <si>
    <t>HHBO001177005</t>
  </si>
  <si>
    <t>59819255</t>
  </si>
  <si>
    <t>AUTOSERVICIO SAN MIGUEL</t>
  </si>
  <si>
    <t>HHBO001177021</t>
  </si>
  <si>
    <t>YAZMIN CORDOBA LIZARAZO</t>
  </si>
  <si>
    <t>52890307</t>
  </si>
  <si>
    <t>MISCELANEA EXITO</t>
  </si>
  <si>
    <t>HHBO001177024</t>
  </si>
  <si>
    <t>901775275</t>
  </si>
  <si>
    <t>HHBQ000726024</t>
  </si>
  <si>
    <t>3951835</t>
  </si>
  <si>
    <t>TIENDA MI TIENDA</t>
  </si>
  <si>
    <t>HHBO001177069</t>
  </si>
  <si>
    <t>1031650694</t>
  </si>
  <si>
    <t>MISCELANEA D JANET</t>
  </si>
  <si>
    <t>HHME001466043</t>
  </si>
  <si>
    <t>1041228781</t>
  </si>
  <si>
    <t>TIENDA LA DIVINA</t>
  </si>
  <si>
    <t>HHBO001177080</t>
  </si>
  <si>
    <t>20369694</t>
  </si>
  <si>
    <t>HHBO001177140</t>
  </si>
  <si>
    <t>17699307</t>
  </si>
  <si>
    <t>HHBO001177161</t>
  </si>
  <si>
    <t>51742967</t>
  </si>
  <si>
    <t>ISA Y PATICOS</t>
  </si>
  <si>
    <t>HHBO001177164</t>
  </si>
  <si>
    <t>1014210370</t>
  </si>
  <si>
    <t>CIGARRERIA Y LICORERIA</t>
  </si>
  <si>
    <t>HHBO001177180</t>
  </si>
  <si>
    <t>39537704</t>
  </si>
  <si>
    <t>SURTIPAD</t>
  </si>
  <si>
    <t>HHME001466192</t>
  </si>
  <si>
    <t>43023480</t>
  </si>
  <si>
    <t>MISCELANEA LA 76</t>
  </si>
  <si>
    <t>HHBQ000726153</t>
  </si>
  <si>
    <t>1065634551</t>
  </si>
  <si>
    <t>TIENDA MANJAR DE LA 44</t>
  </si>
  <si>
    <t>HHBO001177198</t>
  </si>
  <si>
    <t>53117167</t>
  </si>
  <si>
    <t>HHBO001177201</t>
  </si>
  <si>
    <t>51734798</t>
  </si>
  <si>
    <t>CASA AZUL</t>
  </si>
  <si>
    <t>HHBQ000726162</t>
  </si>
  <si>
    <t>1050780047</t>
  </si>
  <si>
    <t>TIENDA MARINELA</t>
  </si>
  <si>
    <t>HHBO001177247</t>
  </si>
  <si>
    <t>1032382876</t>
  </si>
  <si>
    <t>PAPELERIA JR</t>
  </si>
  <si>
    <t>HHME001466280</t>
  </si>
  <si>
    <t>32518965</t>
  </si>
  <si>
    <t>TIENDA REJA BLANCA</t>
  </si>
  <si>
    <t>HHBO001177260</t>
  </si>
  <si>
    <t>900020938</t>
  </si>
  <si>
    <t>COMERCIALIZADORA Y DISTRIBUIDORA TORRES S A S</t>
  </si>
  <si>
    <t>HHBO001177263</t>
  </si>
  <si>
    <t>PBPROSOMI40ML</t>
  </si>
  <si>
    <t>PROTECTOR SOLAR MINERAL 40GR</t>
  </si>
  <si>
    <t>PBPROSOMI40ML - PROTECTOR SOLAR MINERAL 40GR</t>
  </si>
  <si>
    <t>52560433</t>
  </si>
  <si>
    <t>HHBU000699798</t>
  </si>
  <si>
    <t>88214399</t>
  </si>
  <si>
    <t>PEDRO BELLO</t>
  </si>
  <si>
    <t>HHBO001177298</t>
  </si>
  <si>
    <t>1015398517</t>
  </si>
  <si>
    <t>HHBO001177086</t>
  </si>
  <si>
    <t>77151401</t>
  </si>
  <si>
    <t>FERRELECTICCOS IM</t>
  </si>
  <si>
    <t>HHBO001177092</t>
  </si>
  <si>
    <t>32703462</t>
  </si>
  <si>
    <t>RENACER MONOQUIREÑO</t>
  </si>
  <si>
    <t>HHME001466077</t>
  </si>
  <si>
    <t>1044502737</t>
  </si>
  <si>
    <t>LA BELLA</t>
  </si>
  <si>
    <t>HHBO001177133</t>
  </si>
  <si>
    <t>CARLOS ENRIQUE SOTO GARCIA</t>
  </si>
  <si>
    <t>4355919</t>
  </si>
  <si>
    <t>TIENDA EL ALTICO</t>
  </si>
  <si>
    <t>HHBO001177154</t>
  </si>
  <si>
    <t>52451940</t>
  </si>
  <si>
    <t>CASITA DE ASEO</t>
  </si>
  <si>
    <t>HHME001466168</t>
  </si>
  <si>
    <t>15254167</t>
  </si>
  <si>
    <t>TIENDA LOS MELLOS</t>
  </si>
  <si>
    <t>HHME001466185</t>
  </si>
  <si>
    <t>43820577</t>
  </si>
  <si>
    <t>EL HUECO DE LALO</t>
  </si>
  <si>
    <t>HHBO001177215</t>
  </si>
  <si>
    <t>51804026</t>
  </si>
  <si>
    <t>MINIMERCADO LOS CEREZOS</t>
  </si>
  <si>
    <t>HHBQ000726196</t>
  </si>
  <si>
    <t>37898253</t>
  </si>
  <si>
    <t>FERRETERIA EXITOS</t>
  </si>
  <si>
    <t>HHBO001177231</t>
  </si>
  <si>
    <t>79704899</t>
  </si>
  <si>
    <t>PUNTO CERCA A LA 90</t>
  </si>
  <si>
    <t>HHBU000699776</t>
  </si>
  <si>
    <t>60352923</t>
  </si>
  <si>
    <t>HHBU000699779</t>
  </si>
  <si>
    <t>60297819</t>
  </si>
  <si>
    <t>DONDE VALE</t>
  </si>
  <si>
    <t>HHBU000699786</t>
  </si>
  <si>
    <t>36502293</t>
  </si>
  <si>
    <t>HHBU000699790</t>
  </si>
  <si>
    <t>MAURICIO ORTIZ BAYONA</t>
  </si>
  <si>
    <t>1091593019</t>
  </si>
  <si>
    <t>ABASTOS EL PUNTO</t>
  </si>
  <si>
    <t>HHBO001177287</t>
  </si>
  <si>
    <t>80525166</t>
  </si>
  <si>
    <t>MICRO SURTIDOR LA 83</t>
  </si>
  <si>
    <t>HHBO001177316</t>
  </si>
  <si>
    <t>39524505</t>
  </si>
  <si>
    <t>LA FERRE A SU LADO</t>
  </si>
  <si>
    <t>HHBO001177325</t>
  </si>
  <si>
    <t>35336142</t>
  </si>
  <si>
    <t>HHBO001177329</t>
  </si>
  <si>
    <t>52234021</t>
  </si>
  <si>
    <t>TIENDA LAS DELICIAS</t>
  </si>
  <si>
    <t>HHBO001177396</t>
  </si>
  <si>
    <t>52899950</t>
  </si>
  <si>
    <t>HHBO001177248</t>
  </si>
  <si>
    <t>80171617</t>
  </si>
  <si>
    <t>SUPER MEDICFARMA</t>
  </si>
  <si>
    <t>HHBO001177249</t>
  </si>
  <si>
    <t>52203111</t>
  </si>
  <si>
    <t>TIENDA DONDE JERRY</t>
  </si>
  <si>
    <t>HHBO001177256</t>
  </si>
  <si>
    <t>52036550</t>
  </si>
  <si>
    <t>DROGUERIA SU SALUD GRAN TESORO</t>
  </si>
  <si>
    <t>HHBO001177267</t>
  </si>
  <si>
    <t>24134611</t>
  </si>
  <si>
    <t>CIGARRERIA TERRANOA</t>
  </si>
  <si>
    <t>HHME001466306</t>
  </si>
  <si>
    <t>1001773487</t>
  </si>
  <si>
    <t>MERCADOS LA 97</t>
  </si>
  <si>
    <t>HHBO001177273</t>
  </si>
  <si>
    <t>39529734</t>
  </si>
  <si>
    <t>TIENDA DONDE ISAIAS</t>
  </si>
  <si>
    <t>HHMO000625809</t>
  </si>
  <si>
    <t>1003591411</t>
  </si>
  <si>
    <t>TIENDA LA PRINCIPAL DEL CAMPANO</t>
  </si>
  <si>
    <t>HHBO001177291</t>
  </si>
  <si>
    <t>52519568</t>
  </si>
  <si>
    <t>LA CASA DEL HUEVO</t>
  </si>
  <si>
    <t>HHBO001177334</t>
  </si>
  <si>
    <t>JUDITH PEÑA CLAROS</t>
  </si>
  <si>
    <t>26571500</t>
  </si>
  <si>
    <t>HHBO001177367</t>
  </si>
  <si>
    <t>1069282700</t>
  </si>
  <si>
    <t>CASA ASEO NUESTRO ÉXITO</t>
  </si>
  <si>
    <t>HHBO001177372</t>
  </si>
  <si>
    <t>80165003</t>
  </si>
  <si>
    <t>MISCELANEA JIRETH</t>
  </si>
  <si>
    <t>HHBO001177417</t>
  </si>
  <si>
    <t>41725419</t>
  </si>
  <si>
    <t>MISCELANEA LUISA</t>
  </si>
  <si>
    <t>HHBO001177424</t>
  </si>
  <si>
    <t>80120939</t>
  </si>
  <si>
    <t>TIENDA FRIJOLITO</t>
  </si>
  <si>
    <t>HHBO001177447</t>
  </si>
  <si>
    <t>74327877</t>
  </si>
  <si>
    <t>SUPERMERCADO SANTANA</t>
  </si>
  <si>
    <t>HHBU000699832</t>
  </si>
  <si>
    <t>19103542</t>
  </si>
  <si>
    <t>TIENDA ALEXA</t>
  </si>
  <si>
    <t>HHBO001177470</t>
  </si>
  <si>
    <t>LUZ ADRIANA COY BARON</t>
  </si>
  <si>
    <t>1023913183</t>
  </si>
  <si>
    <t>HHBU000699860</t>
  </si>
  <si>
    <t>13372684</t>
  </si>
  <si>
    <t>TIENDA COUNTRY</t>
  </si>
  <si>
    <t>SENSHAMANOX1</t>
  </si>
  <si>
    <t>SHAMPO NANOPLEX SACHET 22ML X1</t>
  </si>
  <si>
    <t>SENSHAMANOX1 - SHAMPO NANOPLEX SACHET 22ML X1</t>
  </si>
  <si>
    <t>HHBO001177490</t>
  </si>
  <si>
    <t>91017264</t>
  </si>
  <si>
    <t>HHBO001177491</t>
  </si>
  <si>
    <t>51703585</t>
  </si>
  <si>
    <t>AUTOSERVICIO ECONOMICO LA 79</t>
  </si>
  <si>
    <t>HHBO001177511</t>
  </si>
  <si>
    <t>79525064</t>
  </si>
  <si>
    <t>SUPERMERCADO JUAN REY</t>
  </si>
  <si>
    <t>HHMO000625849</t>
  </si>
  <si>
    <t>1739</t>
  </si>
  <si>
    <t>15646771</t>
  </si>
  <si>
    <t>TIENDA BARICHARA</t>
  </si>
  <si>
    <t>HHPE000678708</t>
  </si>
  <si>
    <t>29134633</t>
  </si>
  <si>
    <t>ADIELA MUNOZ</t>
  </si>
  <si>
    <t>HHBQ000726286</t>
  </si>
  <si>
    <t>71630009</t>
  </si>
  <si>
    <t>HHME001466464</t>
  </si>
  <si>
    <t>22102450</t>
  </si>
  <si>
    <t>PAPA COM</t>
  </si>
  <si>
    <t>HHPE000678771</t>
  </si>
  <si>
    <t>42121714</t>
  </si>
  <si>
    <t>VARIEDADES S</t>
  </si>
  <si>
    <t>HHPE000678772</t>
  </si>
  <si>
    <t>1010076047</t>
  </si>
  <si>
    <t>MATERIALES EL PROGRESO</t>
  </si>
  <si>
    <t>HHME001466299</t>
  </si>
  <si>
    <t>1017129199</t>
  </si>
  <si>
    <t>VARIEDADES VIDEO Y BARBER</t>
  </si>
  <si>
    <t>HHMO000625801</t>
  </si>
  <si>
    <t>39674073</t>
  </si>
  <si>
    <t>TIENDA LA SANTA</t>
  </si>
  <si>
    <t>HHBO001177308</t>
  </si>
  <si>
    <t>88280888</t>
  </si>
  <si>
    <t>FERNEY ALONSO TRIGOS</t>
  </si>
  <si>
    <t>HHBO001177340</t>
  </si>
  <si>
    <t>52048198</t>
  </si>
  <si>
    <t>SURTINAYE</t>
  </si>
  <si>
    <t>HHBO001177347</t>
  </si>
  <si>
    <t>1106738899</t>
  </si>
  <si>
    <t>FERRELECTRICOS LUFER</t>
  </si>
  <si>
    <t>HHBO001177385</t>
  </si>
  <si>
    <t>901094378</t>
  </si>
  <si>
    <t>HHBO001177387</t>
  </si>
  <si>
    <t>1026594295</t>
  </si>
  <si>
    <t>MUSTER GANGAS</t>
  </si>
  <si>
    <t>HHBO001177430</t>
  </si>
  <si>
    <t>17182728</t>
  </si>
  <si>
    <t>SUPERMERCADO LA 22</t>
  </si>
  <si>
    <t>HHBO001177433</t>
  </si>
  <si>
    <t>52883772</t>
  </si>
  <si>
    <t>TIENDA LAS VAQUITAS</t>
  </si>
  <si>
    <t>HHME001466406</t>
  </si>
  <si>
    <t>1007802683</t>
  </si>
  <si>
    <t>SALSAMENTERIA LA FAVORITA</t>
  </si>
  <si>
    <t>HHME001466408</t>
  </si>
  <si>
    <t>1037946906</t>
  </si>
  <si>
    <t>MERCADOS JB</t>
  </si>
  <si>
    <t>HHBU000699845</t>
  </si>
  <si>
    <t>1045025463</t>
  </si>
  <si>
    <t>ABASTOS LOS ANTIOQUEÑOS</t>
  </si>
  <si>
    <t>HHBU000699853</t>
  </si>
  <si>
    <t>BENJAMIN FLOREZ LIZARAZO</t>
  </si>
  <si>
    <t>91277785</t>
  </si>
  <si>
    <t>MARKET CABECERA</t>
  </si>
  <si>
    <t>HHBO001177506</t>
  </si>
  <si>
    <t>1032374102</t>
  </si>
  <si>
    <t>AUTOSERVICIO LA 42</t>
  </si>
  <si>
    <t>HHBU000699881</t>
  </si>
  <si>
    <t>1090538778</t>
  </si>
  <si>
    <t>MINIABASTOS LA GRANJA</t>
  </si>
  <si>
    <t>HHBO001177522</t>
  </si>
  <si>
    <t>52836446</t>
  </si>
  <si>
    <t>TIENDA JUDY</t>
  </si>
  <si>
    <t>HHBO001177523</t>
  </si>
  <si>
    <t>52727353</t>
  </si>
  <si>
    <t>TIENDA  DONDE DIANA</t>
  </si>
  <si>
    <t>HHPE000678707</t>
  </si>
  <si>
    <t>4378789</t>
  </si>
  <si>
    <t>ALIRIO AGUDELO</t>
  </si>
  <si>
    <t>HHME001466462</t>
  </si>
  <si>
    <t>70830349</t>
  </si>
  <si>
    <t>MINI TIENDA YULI</t>
  </si>
  <si>
    <t>HHBO001177592</t>
  </si>
  <si>
    <t>52880199</t>
  </si>
  <si>
    <t>HHPE000678768</t>
  </si>
  <si>
    <t>59836948</t>
  </si>
  <si>
    <t>CIBERCAFE</t>
  </si>
  <si>
    <t>HHPE000678770</t>
  </si>
  <si>
    <t>1126906380</t>
  </si>
  <si>
    <t>MINIMERCADO LA FORTUNA</t>
  </si>
  <si>
    <t>HHBO001177638</t>
  </si>
  <si>
    <t>52189241</t>
  </si>
  <si>
    <t>TIENDA LAS AAA</t>
  </si>
  <si>
    <t>HHBO001177343</t>
  </si>
  <si>
    <t>39722539</t>
  </si>
  <si>
    <t>DROGUERIA LAS VILLAS</t>
  </si>
  <si>
    <t>HHBO001177345</t>
  </si>
  <si>
    <t>1151435526</t>
  </si>
  <si>
    <t>TIENDA SAM</t>
  </si>
  <si>
    <t>HHME001466386</t>
  </si>
  <si>
    <t>TT01</t>
  </si>
  <si>
    <t>1304</t>
  </si>
  <si>
    <t>43151737</t>
  </si>
  <si>
    <t>PAPELERIA TRIVAL</t>
  </si>
  <si>
    <t>HHBO001177352</t>
  </si>
  <si>
    <t>40186547</t>
  </si>
  <si>
    <t>CLAUDIA MARCELA ANGULO</t>
  </si>
  <si>
    <t>HHBO001177365</t>
  </si>
  <si>
    <t>1024548440</t>
  </si>
  <si>
    <t>VARIEDADES EL MADILA</t>
  </si>
  <si>
    <t>HHBO001177460</t>
  </si>
  <si>
    <t>5750543</t>
  </si>
  <si>
    <t>PANADERIA CRISPE</t>
  </si>
  <si>
    <t>HHBU000699849</t>
  </si>
  <si>
    <t>1091660153</t>
  </si>
  <si>
    <t>DROGUERIA PHILIP</t>
  </si>
  <si>
    <t>HHME001466415</t>
  </si>
  <si>
    <t>1030420594</t>
  </si>
  <si>
    <t>MERCADOS SN</t>
  </si>
  <si>
    <t>HHBO001177521</t>
  </si>
  <si>
    <t>35200189</t>
  </si>
  <si>
    <t>LA BENDICIÓN</t>
  </si>
  <si>
    <t>HHPE000678715</t>
  </si>
  <si>
    <t>42071455</t>
  </si>
  <si>
    <t>VARIEDADES IRMA</t>
  </si>
  <si>
    <t>HHME001466461</t>
  </si>
  <si>
    <t>32118365</t>
  </si>
  <si>
    <t>HHME001466463</t>
  </si>
  <si>
    <t>71729821</t>
  </si>
  <si>
    <t>MANZANA B EDIF.</t>
  </si>
  <si>
    <t>HHBO001177635</t>
  </si>
  <si>
    <t>1024586282</t>
  </si>
  <si>
    <t>LA GRAN VARIEDAD</t>
  </si>
  <si>
    <t>BO000384461</t>
  </si>
  <si>
    <t>2132</t>
  </si>
  <si>
    <t>MARIA DORIS MARTINEZ DIAZ</t>
  </si>
  <si>
    <t>52286928</t>
  </si>
  <si>
    <t>HHBU000699818</t>
  </si>
  <si>
    <t>13256319</t>
  </si>
  <si>
    <t>HHBO001177474</t>
  </si>
  <si>
    <t>51610152</t>
  </si>
  <si>
    <t>HHPE000678702</t>
  </si>
  <si>
    <t>53002775</t>
  </si>
  <si>
    <t>BILLA OKARINA</t>
  </si>
  <si>
    <t>HHBO001177532</t>
  </si>
  <si>
    <t>35513364</t>
  </si>
  <si>
    <t>DROGUERÍA TITAN PHARMA 2</t>
  </si>
  <si>
    <t>HHBO001177579</t>
  </si>
  <si>
    <t>52993092</t>
  </si>
  <si>
    <t>HHME001466460</t>
  </si>
  <si>
    <t>22115182</t>
  </si>
  <si>
    <t>PAPELERIA Y VARIEDADES LAS CHICAS</t>
  </si>
  <si>
    <t>HHBO001177617</t>
  </si>
  <si>
    <t>52830608</t>
  </si>
  <si>
    <t>HHMO000625907</t>
  </si>
  <si>
    <t>1064998734</t>
  </si>
  <si>
    <t>TIENDA CINDY</t>
  </si>
  <si>
    <t>HHMO000625890</t>
  </si>
  <si>
    <t>1047426462</t>
  </si>
  <si>
    <t>TIENDA PUNTO ORIENTE 1</t>
  </si>
  <si>
    <t>HHMO000625884</t>
  </si>
  <si>
    <t>45544030</t>
  </si>
  <si>
    <t>TIENDA MAIDEL</t>
  </si>
  <si>
    <t>HHMO000625904</t>
  </si>
  <si>
    <t>34982046</t>
  </si>
  <si>
    <t>TIENDA VILLA CARIBE</t>
  </si>
  <si>
    <t>HHBO001177696</t>
  </si>
  <si>
    <t>ROSALBA ARIAS</t>
  </si>
  <si>
    <t>49655748</t>
  </si>
  <si>
    <t>TDA ROSI</t>
  </si>
  <si>
    <t>HHBU000700007</t>
  </si>
  <si>
    <t>60281036</t>
  </si>
  <si>
    <t>HHBU000699988</t>
  </si>
  <si>
    <t>91234552</t>
  </si>
  <si>
    <t>FERRETERIA EL PALENQUE.COM</t>
  </si>
  <si>
    <t>HHBQ000726319</t>
  </si>
  <si>
    <t>1955</t>
  </si>
  <si>
    <t>45466179</t>
  </si>
  <si>
    <t>TIENDA LUIS  2</t>
  </si>
  <si>
    <t>HHBU000700005</t>
  </si>
  <si>
    <t>1121931569</t>
  </si>
  <si>
    <t>TIENDA TATIS</t>
  </si>
  <si>
    <t>HHME001466623</t>
  </si>
  <si>
    <t>22002230</t>
  </si>
  <si>
    <t>FRITOS NANCY</t>
  </si>
  <si>
    <t>HHBO001177717</t>
  </si>
  <si>
    <t>70696597</t>
  </si>
  <si>
    <t>REMATE DE LA 91</t>
  </si>
  <si>
    <t>HHBO001177695</t>
  </si>
  <si>
    <t>GRACILIANO AGUILAR HERNANDEZ</t>
  </si>
  <si>
    <t>91363345</t>
  </si>
  <si>
    <t>HHBQ000726312</t>
  </si>
  <si>
    <t>22804644</t>
  </si>
  <si>
    <t>TIENDA LA POMPOSINA</t>
  </si>
  <si>
    <t>HHME001466650</t>
  </si>
  <si>
    <t>10007541</t>
  </si>
  <si>
    <t>LA VENTANITA DE PALENQUE</t>
  </si>
  <si>
    <t>HHME001466689</t>
  </si>
  <si>
    <t>71004753</t>
  </si>
  <si>
    <t>SUPER TIENDA LA REBAJA</t>
  </si>
  <si>
    <t>HHMO000625986</t>
  </si>
  <si>
    <t>50892761</t>
  </si>
  <si>
    <t>GASTRO BAR LA TOTUMA DE JUANA</t>
  </si>
  <si>
    <t>HHBU000700069</t>
  </si>
  <si>
    <t>1095931456</t>
  </si>
  <si>
    <t>HHME001466723</t>
  </si>
  <si>
    <t>1067281316</t>
  </si>
  <si>
    <t>MERCA 3</t>
  </si>
  <si>
    <t>HHBQ000726382</t>
  </si>
  <si>
    <t>1065650173</t>
  </si>
  <si>
    <t>D SIERRA SUPER MARKET</t>
  </si>
  <si>
    <t>HHCA000426981</t>
  </si>
  <si>
    <t>55059031</t>
  </si>
  <si>
    <t>HHCA000426982</t>
  </si>
  <si>
    <t>LUBIN ANTONIO HURTADO MORALES</t>
  </si>
  <si>
    <t>9850773</t>
  </si>
  <si>
    <t>EL REBAJON</t>
  </si>
  <si>
    <t>HHBO001177820</t>
  </si>
  <si>
    <t>51973152</t>
  </si>
  <si>
    <t>CIGARRERIA SUPER CHEPITO</t>
  </si>
  <si>
    <t>HHBO001177843</t>
  </si>
  <si>
    <t>900171085</t>
  </si>
  <si>
    <t>HHBO001177714</t>
  </si>
  <si>
    <t>91100101</t>
  </si>
  <si>
    <t>SURTIFAMILIAR #1</t>
  </si>
  <si>
    <t>HHME001466672</t>
  </si>
  <si>
    <t>21317280</t>
  </si>
  <si>
    <t>TDA LA CAMPIÑA</t>
  </si>
  <si>
    <t>HHBO001177735</t>
  </si>
  <si>
    <t>86051863</t>
  </si>
  <si>
    <t>TIENDA NUEVA</t>
  </si>
  <si>
    <t>HHME001466688</t>
  </si>
  <si>
    <t>HHMO000626000</t>
  </si>
  <si>
    <t>1067905038</t>
  </si>
  <si>
    <t>TIENDA LA MANO DE DIOS</t>
  </si>
  <si>
    <t>HHBO001177786</t>
  </si>
  <si>
    <t>PBELCOL40</t>
  </si>
  <si>
    <t>EA CLASSIC CREMA MINI COLAPSIBLE 40GR</t>
  </si>
  <si>
    <t>PBELCOL40 - EA CLASSIC CREMA MINI COLAPSIBLE 40GR</t>
  </si>
  <si>
    <t>93421042</t>
  </si>
  <si>
    <t>HHCA000426980</t>
  </si>
  <si>
    <t>94301461</t>
  </si>
  <si>
    <t>FUENTE DE SODA Y LICORES LOS CRISTALES</t>
  </si>
  <si>
    <t>HHMO000626009</t>
  </si>
  <si>
    <t>50966262</t>
  </si>
  <si>
    <t>PUNTO NARANJA</t>
  </si>
  <si>
    <t>HHME001466601</t>
  </si>
  <si>
    <t>21449943</t>
  </si>
  <si>
    <t>TIENDA GLADIS</t>
  </si>
  <si>
    <t>HHBQ000726373</t>
  </si>
  <si>
    <t>13168345</t>
  </si>
  <si>
    <t>TIENDA YASID</t>
  </si>
  <si>
    <t>HHBO001177782</t>
  </si>
  <si>
    <t>52740727</t>
  </si>
  <si>
    <t>HHBQ000726484</t>
  </si>
  <si>
    <t>73082301</t>
  </si>
  <si>
    <t>TIENDA NO TE PASES</t>
  </si>
  <si>
    <t>HHBQ000726501</t>
  </si>
  <si>
    <t>5638630</t>
  </si>
  <si>
    <t>SUPERMERCADO PUNTO ROJO</t>
  </si>
  <si>
    <t>HHBU000700122</t>
  </si>
  <si>
    <t>1005329131</t>
  </si>
  <si>
    <t>TIENDA EL BUEN SABOR</t>
  </si>
  <si>
    <t>HHBU000700128</t>
  </si>
  <si>
    <t>63549181</t>
  </si>
  <si>
    <t>FERRETERIA YEYE</t>
  </si>
  <si>
    <t>HHME001466858</t>
  </si>
  <si>
    <t>SULMA ELIGIA URRUTIA MORENO</t>
  </si>
  <si>
    <t>36010005</t>
  </si>
  <si>
    <t>VENTANA LIGIA</t>
  </si>
  <si>
    <t>HHBO001177879</t>
  </si>
  <si>
    <t>NUBIA YANIRA MENDEZ SASTRE</t>
  </si>
  <si>
    <t>33675592</t>
  </si>
  <si>
    <t>RAPIMERCADO ANNY</t>
  </si>
  <si>
    <t>HHME001466892</t>
  </si>
  <si>
    <t>3520373</t>
  </si>
  <si>
    <t>MERCADOS CONVITAL</t>
  </si>
  <si>
    <t>HHBQ000726368</t>
  </si>
  <si>
    <t>17902851</t>
  </si>
  <si>
    <t>FERRETERIA COSNSTRUMETAL DEL NORTE</t>
  </si>
  <si>
    <t>HHME001466699</t>
  </si>
  <si>
    <t>43517017</t>
  </si>
  <si>
    <t>LA VENTANA NEGRA</t>
  </si>
  <si>
    <t>HHME001466708</t>
  </si>
  <si>
    <t>1128442451</t>
  </si>
  <si>
    <t>EL IMPERIO</t>
  </si>
  <si>
    <t>HHME001466738</t>
  </si>
  <si>
    <t>3669390</t>
  </si>
  <si>
    <t>GRANERO EL COMBATE</t>
  </si>
  <si>
    <t>HHBO001177789</t>
  </si>
  <si>
    <t>HHBQ000726471</t>
  </si>
  <si>
    <t>1068658103</t>
  </si>
  <si>
    <t>TIENDA SEÑOR DE SEÑORES</t>
  </si>
  <si>
    <t>HHBQ000726476</t>
  </si>
  <si>
    <t>8250576</t>
  </si>
  <si>
    <t>TIENDA CECY</t>
  </si>
  <si>
    <t>HHBQ000726482</t>
  </si>
  <si>
    <t>1143256329</t>
  </si>
  <si>
    <t>AUTOSERVICIO JJ LOS CERROS</t>
  </si>
  <si>
    <t>HHBQ000726485</t>
  </si>
  <si>
    <t>HHME001466818</t>
  </si>
  <si>
    <t>8718788</t>
  </si>
  <si>
    <t>LA BODEGUITA</t>
  </si>
  <si>
    <t>HHBO001177863</t>
  </si>
  <si>
    <t>YUDY YOJANA ROA LEGUIZAMON</t>
  </si>
  <si>
    <t>33677713</t>
  </si>
  <si>
    <t>DROGUERIA CIUFARMA</t>
  </si>
  <si>
    <t>HHME001466883</t>
  </si>
  <si>
    <t>1036613287</t>
  </si>
  <si>
    <t>SOMOS ELECTRICOS Y FERRETERIA</t>
  </si>
  <si>
    <t>HHME001466961</t>
  </si>
  <si>
    <t>43273551</t>
  </si>
  <si>
    <t>AGATHA STORE</t>
  </si>
  <si>
    <t>HHBO001177973</t>
  </si>
  <si>
    <t>20410959</t>
  </si>
  <si>
    <t>ANA DAZA</t>
  </si>
  <si>
    <t>HHBQ000726478</t>
  </si>
  <si>
    <t>70908928</t>
  </si>
  <si>
    <t>SUPERTIENDA PRECIOS BAJOS</t>
  </si>
  <si>
    <t>HHBQ000726481</t>
  </si>
  <si>
    <t>30762294</t>
  </si>
  <si>
    <t>TIENDA BUENAVISTA</t>
  </si>
  <si>
    <t>HHBO001177834</t>
  </si>
  <si>
    <t>DIANA MARIA GUERRERO FORERO</t>
  </si>
  <si>
    <t>52069464</t>
  </si>
  <si>
    <t>HHBO001177840</t>
  </si>
  <si>
    <t>LUZ STELLA CASALLAS</t>
  </si>
  <si>
    <t>35490941</t>
  </si>
  <si>
    <t>TIENDA CASALLAS</t>
  </si>
  <si>
    <t>HHBQ000726517</t>
  </si>
  <si>
    <t>70162727</t>
  </si>
  <si>
    <t>TIENDA EL NIÑO ANDERSON</t>
  </si>
  <si>
    <t>HHME001466835</t>
  </si>
  <si>
    <t>1020435867</t>
  </si>
  <si>
    <t>ABARROTES Y LEGUMBRERIA  EL PARAISO 1</t>
  </si>
  <si>
    <t>HHME001466895</t>
  </si>
  <si>
    <t>HHME001466918</t>
  </si>
  <si>
    <t>1152705428</t>
  </si>
  <si>
    <t>GRANERO EL PORVENIR</t>
  </si>
  <si>
    <t>HHME001466919</t>
  </si>
  <si>
    <t>15337052</t>
  </si>
  <si>
    <t>VIEJO EUSEBIO</t>
  </si>
  <si>
    <t>HHBO001177938</t>
  </si>
  <si>
    <t>80729581</t>
  </si>
  <si>
    <t>TODOCICLO CICLIMAX</t>
  </si>
  <si>
    <t>HHME001466924</t>
  </si>
  <si>
    <t>43545134</t>
  </si>
  <si>
    <t>TIENDA CALICHE</t>
  </si>
  <si>
    <t>HHMO000626066</t>
  </si>
  <si>
    <t>1128422083</t>
  </si>
  <si>
    <t>SUPER TIENDA FELIPE</t>
  </si>
  <si>
    <t>HHME001466932</t>
  </si>
  <si>
    <t>1059356041</t>
  </si>
  <si>
    <t>PANADERIA EXIPAN</t>
  </si>
  <si>
    <t>HHME001466957</t>
  </si>
  <si>
    <t>1152702064</t>
  </si>
  <si>
    <t>SALSAMENTARIA MARANDUA</t>
  </si>
  <si>
    <t>HHBU000700162</t>
  </si>
  <si>
    <t>EDWIN PORRAS BAUTISTA</t>
  </si>
  <si>
    <t>74861669</t>
  </si>
  <si>
    <t>PAPELERIA Y MISCELANEA JYA</t>
  </si>
  <si>
    <t>HHBO001177975</t>
  </si>
  <si>
    <t>1022927208</t>
  </si>
  <si>
    <t>MERCAFRUVER</t>
  </si>
  <si>
    <t>HHME001467068</t>
  </si>
  <si>
    <t>43208251</t>
  </si>
  <si>
    <t>SUPER TIENDA LA DESPENSA</t>
  </si>
  <si>
    <t>HHBO001178002</t>
  </si>
  <si>
    <t>52083664</t>
  </si>
  <si>
    <t>TIENDA BELLAVISTA</t>
  </si>
  <si>
    <t>HHMO000626103</t>
  </si>
  <si>
    <t>15453429</t>
  </si>
  <si>
    <t>VARIEDADES NUBUR 1</t>
  </si>
  <si>
    <t>HHBO001177927</t>
  </si>
  <si>
    <t>17113910</t>
  </si>
  <si>
    <t>HHBO001177933</t>
  </si>
  <si>
    <t>52486526</t>
  </si>
  <si>
    <t>HHME001466925</t>
  </si>
  <si>
    <t>21404639</t>
  </si>
  <si>
    <t>CAFETERIA ROCIO</t>
  </si>
  <si>
    <t>HHBO001177950</t>
  </si>
  <si>
    <t>WILMER BEJARANO PARRA</t>
  </si>
  <si>
    <t>86051409</t>
  </si>
  <si>
    <t>DEPOSITO SANTANDER</t>
  </si>
  <si>
    <t>HHCA000427043</t>
  </si>
  <si>
    <t>16678263</t>
  </si>
  <si>
    <t>ESTANCO BAMBI</t>
  </si>
  <si>
    <t>HHBO001177971</t>
  </si>
  <si>
    <t>3182005</t>
  </si>
  <si>
    <t>LA ESCALERA</t>
  </si>
  <si>
    <t>HHBO001178000</t>
  </si>
  <si>
    <t>JORGE ENRIQUE PARDO TIBASOSA</t>
  </si>
  <si>
    <t>4249067</t>
  </si>
  <si>
    <t>AUTOSERVICIO J Y F</t>
  </si>
  <si>
    <t>HHME001467073</t>
  </si>
  <si>
    <t>1017214890</t>
  </si>
  <si>
    <t>EL MEJOR PRECIO</t>
  </si>
  <si>
    <t>HHMO000626105</t>
  </si>
  <si>
    <t>1067838202</t>
  </si>
  <si>
    <t>TIENDA BARATILLO</t>
  </si>
  <si>
    <t>HHMO000626110</t>
  </si>
  <si>
    <t>73432874</t>
  </si>
  <si>
    <t>TIENDA NATY</t>
  </si>
  <si>
    <t>HHBU000700210</t>
  </si>
  <si>
    <t>37271610</t>
  </si>
  <si>
    <t>FAIDY MARIA VERGEL</t>
  </si>
  <si>
    <t>HHBU000700223</t>
  </si>
  <si>
    <t>13838914</t>
  </si>
  <si>
    <t>DROGUERIA Y PERFUMERIA METRODROGAS</t>
  </si>
  <si>
    <t>HHME001467112</t>
  </si>
  <si>
    <t>3487806</t>
  </si>
  <si>
    <t>TIENDA SANDRA</t>
  </si>
  <si>
    <t>HHBU000700230</t>
  </si>
  <si>
    <t>1091533398</t>
  </si>
  <si>
    <t>HHME001467141</t>
  </si>
  <si>
    <t>7310364</t>
  </si>
  <si>
    <t>TIENDA BOSQUES DE SAN PABLO</t>
  </si>
  <si>
    <t>HHBO001178053</t>
  </si>
  <si>
    <t>24041762</t>
  </si>
  <si>
    <t>TIENDA LUCECITA</t>
  </si>
  <si>
    <t>HHBO001178073</t>
  </si>
  <si>
    <t>65496883</t>
  </si>
  <si>
    <t>HHBO001178077</t>
  </si>
  <si>
    <t>1002865951</t>
  </si>
  <si>
    <t>AUTOSERVICIO LA ECONOMIA</t>
  </si>
  <si>
    <t>HHBU000700269</t>
  </si>
  <si>
    <t>37321632</t>
  </si>
  <si>
    <t>TIENDA  MIXTA</t>
  </si>
  <si>
    <t>HHBO001178148</t>
  </si>
  <si>
    <t>1024489791</t>
  </si>
  <si>
    <t>HHBO001178171</t>
  </si>
  <si>
    <t>79785713</t>
  </si>
  <si>
    <t>ARDYSS VARIEDADES</t>
  </si>
  <si>
    <t>HHME001466996</t>
  </si>
  <si>
    <t>50849837</t>
  </si>
  <si>
    <t>TIENDA MARIA ANGEL</t>
  </si>
  <si>
    <t>HHBU000700180</t>
  </si>
  <si>
    <t>1664</t>
  </si>
  <si>
    <t>5605300</t>
  </si>
  <si>
    <t>LUNA PAR</t>
  </si>
  <si>
    <t>HHBO001177988</t>
  </si>
  <si>
    <t>1019056067</t>
  </si>
  <si>
    <t>MINI MERCADO EL PROGRESO</t>
  </si>
  <si>
    <t>HHME001467066</t>
  </si>
  <si>
    <t>43459692</t>
  </si>
  <si>
    <t>TIENDA DORIS</t>
  </si>
  <si>
    <t>HHBO001177999</t>
  </si>
  <si>
    <t>1070919315</t>
  </si>
  <si>
    <t>CAFETERIA SALON DE ONCES</t>
  </si>
  <si>
    <t>HHMO000626132</t>
  </si>
  <si>
    <t>10933752</t>
  </si>
  <si>
    <t>TIENDA BELEN NRO 1</t>
  </si>
  <si>
    <t>HHBO001178114</t>
  </si>
  <si>
    <t>79887044</t>
  </si>
  <si>
    <t>SAUL GOMEZ</t>
  </si>
  <si>
    <t>HHBO001178120</t>
  </si>
  <si>
    <t>24234426</t>
  </si>
  <si>
    <t>MINIMERCADO DONDE LUCHO</t>
  </si>
  <si>
    <t>HHBO001178132</t>
  </si>
  <si>
    <t>79736455</t>
  </si>
  <si>
    <t>HECTOR SALDARRIAGA TELLEZ</t>
  </si>
  <si>
    <t>HHBO001178138</t>
  </si>
  <si>
    <t>1030612749</t>
  </si>
  <si>
    <t>MINIMERCADO SANTANDER</t>
  </si>
  <si>
    <t>HHBO001178139</t>
  </si>
  <si>
    <t>INNOVACIONES Y EDIFICACIONES INTEGRALES SAS</t>
  </si>
  <si>
    <t>901475480</t>
  </si>
  <si>
    <t>HHPE000679074</t>
  </si>
  <si>
    <t>4349605</t>
  </si>
  <si>
    <t>ERASMO QUINTERO</t>
  </si>
  <si>
    <t>HHPE000679083</t>
  </si>
  <si>
    <t>10126216</t>
  </si>
  <si>
    <t>FOTO ESTUDIO ARICAPA</t>
  </si>
  <si>
    <t>HHBO001178189</t>
  </si>
  <si>
    <t>41749128</t>
  </si>
  <si>
    <t>CASA 12</t>
  </si>
  <si>
    <t>HHME001467300</t>
  </si>
  <si>
    <t>72243934</t>
  </si>
  <si>
    <t>SUPERMERCADO LOS COMPADRES</t>
  </si>
  <si>
    <t>HHME001467315</t>
  </si>
  <si>
    <t>75032801</t>
  </si>
  <si>
    <t>LA GRAN ESQUINA LD</t>
  </si>
  <si>
    <t>HHME001467317</t>
  </si>
  <si>
    <t>8305363</t>
  </si>
  <si>
    <t>DROGUERIA BULEVAR LA 68</t>
  </si>
  <si>
    <t>HHBO001178009</t>
  </si>
  <si>
    <t>1016009820</t>
  </si>
  <si>
    <t>COLORS PAPELERIA</t>
  </si>
  <si>
    <t>HHBU000700214</t>
  </si>
  <si>
    <t>27813619</t>
  </si>
  <si>
    <t>HHBU000700226</t>
  </si>
  <si>
    <t>MARYURY VIVIANA VEGA LOPEZ</t>
  </si>
  <si>
    <t>1097870171</t>
  </si>
  <si>
    <t>MICROMERCADO SAN FERNANDO</t>
  </si>
  <si>
    <t>HHBU000700237</t>
  </si>
  <si>
    <t>GUSTAVO ACOSTA NARANJO</t>
  </si>
  <si>
    <t>1098612420</t>
  </si>
  <si>
    <t>ZULYMARKET</t>
  </si>
  <si>
    <t>HHBU000700243</t>
  </si>
  <si>
    <t>ISMENIA VALBUENA LEON</t>
  </si>
  <si>
    <t>1098685451</t>
  </si>
  <si>
    <t>MICROMERCADO FUENTE DE SODA MICROMARKET</t>
  </si>
  <si>
    <t>HHBO001178035</t>
  </si>
  <si>
    <t>1026290334</t>
  </si>
  <si>
    <t>TODO A MIL Y DOS MIL FONSECA</t>
  </si>
  <si>
    <t>HHBU000700245</t>
  </si>
  <si>
    <t>37728378</t>
  </si>
  <si>
    <t>DROGUERIA MARKET PAGUE AL COSTO</t>
  </si>
  <si>
    <t>HHME001467159</t>
  </si>
  <si>
    <t>15528135</t>
  </si>
  <si>
    <t>TIENDA EL RELAJO</t>
  </si>
  <si>
    <t>HHBU000700255</t>
  </si>
  <si>
    <t>60389661</t>
  </si>
  <si>
    <t>TIENDA MIXTA MI RANCHO</t>
  </si>
  <si>
    <t>HHBU000700272</t>
  </si>
  <si>
    <t>27603702</t>
  </si>
  <si>
    <t>DYD</t>
  </si>
  <si>
    <t>HHBO001178112</t>
  </si>
  <si>
    <t>830114396</t>
  </si>
  <si>
    <t>HHBO001178161</t>
  </si>
  <si>
    <t>52636190</t>
  </si>
  <si>
    <t>PAPELERIA ROCIO</t>
  </si>
  <si>
    <t>HHME001467266</t>
  </si>
  <si>
    <t>1128283822</t>
  </si>
  <si>
    <t>MERCADOS LA ROSA</t>
  </si>
  <si>
    <t>HHBQ000726718</t>
  </si>
  <si>
    <t>72046111</t>
  </si>
  <si>
    <t>HHBO001178203</t>
  </si>
  <si>
    <t>ANGELA MARCELA LOPEZ SALCEDO</t>
  </si>
  <si>
    <t>1026254212</t>
  </si>
  <si>
    <t>TIENDA DE BELLEZA</t>
  </si>
  <si>
    <t>HHBO001178204</t>
  </si>
  <si>
    <t>901502718</t>
  </si>
  <si>
    <t>QUIMIASEO VM</t>
  </si>
  <si>
    <t>HHME001467304</t>
  </si>
  <si>
    <t>42985691</t>
  </si>
  <si>
    <t>VENTANITA NEGRA</t>
  </si>
  <si>
    <t>HHBU000700318</t>
  </si>
  <si>
    <t>28034588</t>
  </si>
  <si>
    <t>VARIEDADES MAXTHI</t>
  </si>
  <si>
    <t>HHBO001178227</t>
  </si>
  <si>
    <t>70384119</t>
  </si>
  <si>
    <t>TIENDA H Y H LOS PAISAS</t>
  </si>
  <si>
    <t>HHBO001178262</t>
  </si>
  <si>
    <t>80049633</t>
  </si>
  <si>
    <t>ESTANQUILLO SAN ALEJO</t>
  </si>
  <si>
    <t>HHBU000700341</t>
  </si>
  <si>
    <t>1090414180</t>
  </si>
  <si>
    <t>FERRETERIA GALAXIA</t>
  </si>
  <si>
    <t>HHBO001178329</t>
  </si>
  <si>
    <t>52194551</t>
  </si>
  <si>
    <t>3 MINIUM</t>
  </si>
  <si>
    <t>HHBO001178387</t>
  </si>
  <si>
    <t>39639928</t>
  </si>
  <si>
    <t>NORAMOLINA</t>
  </si>
  <si>
    <t>HHBU000700348</t>
  </si>
  <si>
    <t>6663185</t>
  </si>
  <si>
    <t>HHBU000700221</t>
  </si>
  <si>
    <t>88197653</t>
  </si>
  <si>
    <t>HEYNEL ESCALANTE</t>
  </si>
  <si>
    <t>HHBU000700228</t>
  </si>
  <si>
    <t>YULY ALEXANDRA SEPULVEDA PINTO</t>
  </si>
  <si>
    <t>1101685334</t>
  </si>
  <si>
    <t>MICROMERCADO EL FARO</t>
  </si>
  <si>
    <t>HHME001467138</t>
  </si>
  <si>
    <t>43075860</t>
  </si>
  <si>
    <t>TIENDA CHELO</t>
  </si>
  <si>
    <t>HHBO001178046</t>
  </si>
  <si>
    <t>68296373</t>
  </si>
  <si>
    <t>AUTOSERVICIO LIS NARANJOS</t>
  </si>
  <si>
    <t>HHBQ000726664</t>
  </si>
  <si>
    <t>1042848674</t>
  </si>
  <si>
    <t>REFRI HAROD</t>
  </si>
  <si>
    <t>HHME001467151</t>
  </si>
  <si>
    <t>21824047</t>
  </si>
  <si>
    <t>LA ESCUELA</t>
  </si>
  <si>
    <t>HHBQ000726678</t>
  </si>
  <si>
    <t>91107063</t>
  </si>
  <si>
    <t>TIENDA Y PANADERIA LA FLECHA</t>
  </si>
  <si>
    <t>HHBO001178098</t>
  </si>
  <si>
    <t>6000997</t>
  </si>
  <si>
    <t>TIENDA OSCARES</t>
  </si>
  <si>
    <t>HHBO001178107</t>
  </si>
  <si>
    <t>CARLOS ALBERTO ROJAS SEGURA</t>
  </si>
  <si>
    <t>11187935</t>
  </si>
  <si>
    <t xml:space="preserve"> FARMACEUTICOS CYTI PLUSS</t>
  </si>
  <si>
    <t>HHME001467258</t>
  </si>
  <si>
    <t>8415305</t>
  </si>
  <si>
    <t>MECATOS IVANCHO</t>
  </si>
  <si>
    <t>HHPE000679079</t>
  </si>
  <si>
    <t>42090592</t>
  </si>
  <si>
    <t>ALMACEN LA LOZA</t>
  </si>
  <si>
    <t>HHPE000679080</t>
  </si>
  <si>
    <t>25078812</t>
  </si>
  <si>
    <t>CACHARRERIA EL PITUFO</t>
  </si>
  <si>
    <t>HHBO001178174</t>
  </si>
  <si>
    <t>51797479</t>
  </si>
  <si>
    <t>LA AMISTAD TIENDA</t>
  </si>
  <si>
    <t>HHPE000679092</t>
  </si>
  <si>
    <t>34066050</t>
  </si>
  <si>
    <t>TIENDA CORALES</t>
  </si>
  <si>
    <t>HHMO000626155</t>
  </si>
  <si>
    <t>1067924628</t>
  </si>
  <si>
    <t>TIENDA DEISY</t>
  </si>
  <si>
    <t>HHBU000700303</t>
  </si>
  <si>
    <t>13494290</t>
  </si>
  <si>
    <t>TIENDA MIXTA LA 18</t>
  </si>
  <si>
    <t>HHBO001178188</t>
  </si>
  <si>
    <t>41893615</t>
  </si>
  <si>
    <t>TIENDA CASA VERDE</t>
  </si>
  <si>
    <t>HHME001467282</t>
  </si>
  <si>
    <t>GLORIA STELLA CARDONA PEREZ</t>
  </si>
  <si>
    <t>43086980</t>
  </si>
  <si>
    <t>TIENDA PLOMERITO</t>
  </si>
  <si>
    <t>HHBO001178191</t>
  </si>
  <si>
    <t>52109395</t>
  </si>
  <si>
    <t>TIENDA MARISOL</t>
  </si>
  <si>
    <t>HHBO001178196</t>
  </si>
  <si>
    <t>63276220</t>
  </si>
  <si>
    <t>FERREELECTRICOS BUCAROS</t>
  </si>
  <si>
    <t>HHMO000626163</t>
  </si>
  <si>
    <t>1010154857</t>
  </si>
  <si>
    <t>EL DILUVIO</t>
  </si>
  <si>
    <t>HHBO001178245</t>
  </si>
  <si>
    <t>28721646</t>
  </si>
  <si>
    <t>TIENDA LOMA</t>
  </si>
  <si>
    <t>HHBO001178355</t>
  </si>
  <si>
    <t>1143842683</t>
  </si>
  <si>
    <t>ARCINIEGAS ELECTRICIDAD</t>
  </si>
  <si>
    <t>HHME001467363</t>
  </si>
  <si>
    <t>71800532</t>
  </si>
  <si>
    <t>MERCADOS SALOME</t>
  </si>
  <si>
    <t>HHBO001178411</t>
  </si>
  <si>
    <t>YULY BIBIANA CARDENAS OSUNA</t>
  </si>
  <si>
    <t>1094882508</t>
  </si>
  <si>
    <t>MISELANEA ESQUINA</t>
  </si>
  <si>
    <t>HHBO001178418</t>
  </si>
  <si>
    <t>JAVIER BEDOYA BUITRAGO</t>
  </si>
  <si>
    <t>4567946</t>
  </si>
  <si>
    <t>JAVIER  BEDOYA BUITRAGO </t>
  </si>
  <si>
    <t>HHPE000679151</t>
  </si>
  <si>
    <t>1002362267</t>
  </si>
  <si>
    <t>FRUVER LOS PAISAS WY</t>
  </si>
  <si>
    <t>HHBO001178458</t>
  </si>
  <si>
    <t>1077144048</t>
  </si>
  <si>
    <t>TRES DE MAYO</t>
  </si>
  <si>
    <t>HHBO001178176</t>
  </si>
  <si>
    <t>79242344</t>
  </si>
  <si>
    <t>PAPELERIA Y CACHARRERIA MARLISABA</t>
  </si>
  <si>
    <t>HHME001467309</t>
  </si>
  <si>
    <t>15272641</t>
  </si>
  <si>
    <t>ESTANQUILLO LA TAPITA</t>
  </si>
  <si>
    <t>HHME001467326</t>
  </si>
  <si>
    <t>43802717</t>
  </si>
  <si>
    <t>LA REJITA DEL MEDIO</t>
  </si>
  <si>
    <t>HHBO001178252</t>
  </si>
  <si>
    <t>1019066382</t>
  </si>
  <si>
    <t>MERCADOS LATIVEÑA</t>
  </si>
  <si>
    <t>HHBO001178309</t>
  </si>
  <si>
    <t>51800875</t>
  </si>
  <si>
    <t>HHBO001178337</t>
  </si>
  <si>
    <t>65552075</t>
  </si>
  <si>
    <t>OLGA ZAMBONI</t>
  </si>
  <si>
    <t>HHBO001178395</t>
  </si>
  <si>
    <t>1033781437</t>
  </si>
  <si>
    <t>MERKATIENDA</t>
  </si>
  <si>
    <t>HHPE000679152</t>
  </si>
  <si>
    <t>10119004</t>
  </si>
  <si>
    <t>HHBO001178446</t>
  </si>
  <si>
    <t>5934619</t>
  </si>
  <si>
    <t>MICELANEA VALERY</t>
  </si>
  <si>
    <t>HHBO001178518</t>
  </si>
  <si>
    <t>1024533328</t>
  </si>
  <si>
    <t>MINIMARKET JC</t>
  </si>
  <si>
    <t>HHBO001178303</t>
  </si>
  <si>
    <t>1013589181</t>
  </si>
  <si>
    <t>HHBO001178307</t>
  </si>
  <si>
    <t>52927320</t>
  </si>
  <si>
    <t>PINTURAS LUZ MACANA</t>
  </si>
  <si>
    <t>HHBO001178333</t>
  </si>
  <si>
    <t>3202918</t>
  </si>
  <si>
    <t>JOSE PABON HERNANDEZ CALDERON</t>
  </si>
  <si>
    <t>HHBO001178350</t>
  </si>
  <si>
    <t>80008074</t>
  </si>
  <si>
    <t>FERRELECTRICOS LA ROCA</t>
  </si>
  <si>
    <t>HHMO000626192</t>
  </si>
  <si>
    <t>78688756</t>
  </si>
  <si>
    <t>TIENDA GURY GURY</t>
  </si>
  <si>
    <t>HHPE000679149</t>
  </si>
  <si>
    <t>1088334588</t>
  </si>
  <si>
    <t>DROGUERIAS MULTISALUD</t>
  </si>
  <si>
    <t>HHBO001178432</t>
  </si>
  <si>
    <t>ESTELLA LEON GARCIA</t>
  </si>
  <si>
    <t>51568965</t>
  </si>
  <si>
    <t>HHPE000679155</t>
  </si>
  <si>
    <t>25164843</t>
  </si>
  <si>
    <t>DONDE MARCE</t>
  </si>
  <si>
    <t>HHBO001178482</t>
  </si>
  <si>
    <t>LIDA YASMIN TRUJILLO RODRIGUEZ</t>
  </si>
  <si>
    <t>52835031</t>
  </si>
  <si>
    <t>FERRETERIA NY</t>
  </si>
  <si>
    <t>HHBO001178568</t>
  </si>
  <si>
    <t>65795652</t>
  </si>
  <si>
    <t>DULCES DETALLES</t>
  </si>
  <si>
    <t>HHMO000626253</t>
  </si>
  <si>
    <t>50909600</t>
  </si>
  <si>
    <t>LUBRIFERROS BONANZA</t>
  </si>
  <si>
    <t>HHBO001178616</t>
  </si>
  <si>
    <t>1019023242</t>
  </si>
  <si>
    <t>TIENDA FRUVEF</t>
  </si>
  <si>
    <t>HHPE000679150</t>
  </si>
  <si>
    <t>901601652</t>
  </si>
  <si>
    <t>HHBO001178429</t>
  </si>
  <si>
    <t>52872084</t>
  </si>
  <si>
    <t>SOY SALUD  1</t>
  </si>
  <si>
    <t>HHPE000679153</t>
  </si>
  <si>
    <t>34050620</t>
  </si>
  <si>
    <t>PAPELERIA PECAS</t>
  </si>
  <si>
    <t>HHME001467392</t>
  </si>
  <si>
    <t>71656310</t>
  </si>
  <si>
    <t>CHARCUTERIA DONDE CHANCHI</t>
  </si>
  <si>
    <t>HHBO001178529</t>
  </si>
  <si>
    <t>30282270</t>
  </si>
  <si>
    <t>PAPELERIA TIERRA Y LUZ</t>
  </si>
  <si>
    <t>HHBO001178532</t>
  </si>
  <si>
    <t>63393721</t>
  </si>
  <si>
    <t>GLORIA DOMINGUEZ</t>
  </si>
  <si>
    <t>HHBO001178545</t>
  </si>
  <si>
    <t>52337635</t>
  </si>
  <si>
    <t>MISCELANEA PAPER LUZ</t>
  </si>
  <si>
    <t>HHMO000626236</t>
  </si>
  <si>
    <t>11032828</t>
  </si>
  <si>
    <t>MERK TODO EL TAMARINDO</t>
  </si>
  <si>
    <t>HHBO001178566</t>
  </si>
  <si>
    <t>WILMER DAVID ARGUMEDO BAQUERO</t>
  </si>
  <si>
    <t>78035164</t>
  </si>
  <si>
    <t>FERELETRICOS LOMBARDIA</t>
  </si>
  <si>
    <t>HHME001467415</t>
  </si>
  <si>
    <t>LUZ ESTRELLA CIFUENTES HERNANDEZ</t>
  </si>
  <si>
    <t>43858553</t>
  </si>
  <si>
    <t>ABARROTES LA ALACENA</t>
  </si>
  <si>
    <t>HHBO001178589</t>
  </si>
  <si>
    <t>51740654</t>
  </si>
  <si>
    <t>TIENDA CASA 24</t>
  </si>
  <si>
    <t>HHBO001178488</t>
  </si>
  <si>
    <t>5711701</t>
  </si>
  <si>
    <t>CIGARRERIA JOHLIZ</t>
  </si>
  <si>
    <t>HHMO000626232</t>
  </si>
  <si>
    <t>34992050</t>
  </si>
  <si>
    <t>MISCELANEA LA BENDICION</t>
  </si>
  <si>
    <t>HHBO001178583</t>
  </si>
  <si>
    <t>24162554</t>
  </si>
  <si>
    <t>CARNICERIA 8</t>
  </si>
  <si>
    <t>HHBO001178587</t>
  </si>
  <si>
    <t>51998203</t>
  </si>
  <si>
    <t>HHME001467465</t>
  </si>
  <si>
    <t>ME000603419</t>
  </si>
  <si>
    <t>JANES RUBEN MORENO CORDOBA</t>
  </si>
  <si>
    <t>71315858</t>
  </si>
  <si>
    <t>VARIEDADES 1000 Y 2000</t>
  </si>
  <si>
    <t>HHBO001178675</t>
  </si>
  <si>
    <t>5689032</t>
  </si>
  <si>
    <t>HHME001467524</t>
  </si>
  <si>
    <t>1038410180</t>
  </si>
  <si>
    <t>LA ULTIMA ESTACION</t>
  </si>
  <si>
    <t>HHBO001178650</t>
  </si>
  <si>
    <t>YATOA40</t>
  </si>
  <si>
    <t>DISPENSADOR TOALLAS HIGIENICAS X 40</t>
  </si>
  <si>
    <t>YATOA40 - DISPENSADOR TOALLAS HIGIENICAS X 40</t>
  </si>
  <si>
    <t>1006696658</t>
  </si>
  <si>
    <t>HHBU000700412</t>
  </si>
  <si>
    <t>HHME001467512</t>
  </si>
  <si>
    <t>1128439345</t>
  </si>
  <si>
    <t>PAPELERIA TEMPORADAS</t>
  </si>
  <si>
    <t>HHME001467546</t>
  </si>
  <si>
    <t>1045745184</t>
  </si>
  <si>
    <t>VEGETABLE SHOP</t>
  </si>
  <si>
    <t>HHME001467560</t>
  </si>
  <si>
    <t>DIEGO ALEXANDER ARISTIZABAL JIMENEZ</t>
  </si>
  <si>
    <t>1020405849</t>
  </si>
  <si>
    <t>4 ESQUINAS</t>
  </si>
  <si>
    <t>HHME001467594</t>
  </si>
  <si>
    <t>15528381</t>
  </si>
  <si>
    <t>REMATES LA DIVISA</t>
  </si>
  <si>
    <t>HHME001467606</t>
  </si>
  <si>
    <t>71586385</t>
  </si>
  <si>
    <t>DROGUERIA JORDAN</t>
  </si>
  <si>
    <t>HHBU000700463</t>
  </si>
  <si>
    <t>28149061</t>
  </si>
  <si>
    <t>MICROMERCADO EL LLANITO</t>
  </si>
  <si>
    <t>HHME001467583</t>
  </si>
  <si>
    <t>43848193</t>
  </si>
  <si>
    <t>TIENDA MIXTA GADIEL</t>
  </si>
  <si>
    <t>HHBO001178731</t>
  </si>
  <si>
    <t>1014235418</t>
  </si>
  <si>
    <t>DISTRIBUIDORA DE BELLEZA ERIKA YAYA</t>
  </si>
  <si>
    <t>HHME001467593</t>
  </si>
  <si>
    <t>3580213</t>
  </si>
  <si>
    <t>GRO LOS MINEROS</t>
  </si>
  <si>
    <t>HHME001467607</t>
  </si>
  <si>
    <t>LISSETH YULIETH LOAIZA TEJADA</t>
  </si>
  <si>
    <t>1128475654</t>
  </si>
  <si>
    <t>HHME001467626</t>
  </si>
  <si>
    <t>JOSE JHON FREDY LOPEZ GOMEZ</t>
  </si>
  <si>
    <t>8497593</t>
  </si>
  <si>
    <t>SUPERMERCADO PEDREGAL</t>
  </si>
  <si>
    <t>HHME001467637</t>
  </si>
  <si>
    <t>BIBIANA MARIA VILLA GONZALEZ </t>
  </si>
  <si>
    <t>42789480</t>
  </si>
  <si>
    <t>EL PEQUEÑO</t>
  </si>
  <si>
    <t>HHBQ000726873</t>
  </si>
  <si>
    <t>18955744</t>
  </si>
  <si>
    <t>TIENDA ROJA</t>
  </si>
  <si>
    <t>HHME001467672</t>
  </si>
  <si>
    <t>EUGENIA DEL SOCORRO VELASQUEZ</t>
  </si>
  <si>
    <t>43451748</t>
  </si>
  <si>
    <t>HHBU000700537</t>
  </si>
  <si>
    <t>1005238150</t>
  </si>
  <si>
    <t>CENTRO DE SOLUCIONES KATA Y SARITA</t>
  </si>
  <si>
    <t>HHME001467730</t>
  </si>
  <si>
    <t>43617615</t>
  </si>
  <si>
    <t>DONDE ANTONIA</t>
  </si>
  <si>
    <t>HHBO001178832</t>
  </si>
  <si>
    <t>1299466</t>
  </si>
  <si>
    <t>AUTOSERVICIO ARMANI</t>
  </si>
  <si>
    <t>HHME001467860</t>
  </si>
  <si>
    <t>MARIA ALEJANDRA OCHOA RESTREPO</t>
  </si>
  <si>
    <t>1214715908</t>
  </si>
  <si>
    <t>DURAFULL</t>
  </si>
  <si>
    <t>HHMO000626441</t>
  </si>
  <si>
    <t>900094856</t>
  </si>
  <si>
    <t>HHME001467616</t>
  </si>
  <si>
    <t>21581153</t>
  </si>
  <si>
    <t>EL MIRADOR DEL G</t>
  </si>
  <si>
    <t>HHBQ000726858</t>
  </si>
  <si>
    <t>19582324</t>
  </si>
  <si>
    <t>TIENDA SHADDAI</t>
  </si>
  <si>
    <t>HHBO001178770</t>
  </si>
  <si>
    <t>1032490614</t>
  </si>
  <si>
    <t>PRODUCTOS DE BELLEZA CORINTIO</t>
  </si>
  <si>
    <t>HHME001467645</t>
  </si>
  <si>
    <t>39453478</t>
  </si>
  <si>
    <t>TIENDA VILLA LAURA</t>
  </si>
  <si>
    <t>HHME001467656</t>
  </si>
  <si>
    <t>1035864581</t>
  </si>
  <si>
    <t>EL SUPER</t>
  </si>
  <si>
    <t>HHBO001178799</t>
  </si>
  <si>
    <t>5449947</t>
  </si>
  <si>
    <t>CAMPIFRUVER LA ESQUINA</t>
  </si>
  <si>
    <t>HHME001467706</t>
  </si>
  <si>
    <t>MARIA VICTORIA VELEZ CORREA</t>
  </si>
  <si>
    <t>43036892</t>
  </si>
  <si>
    <t>AGUAS FRIAS</t>
  </si>
  <si>
    <t>HHME001467723</t>
  </si>
  <si>
    <t>50933147</t>
  </si>
  <si>
    <t>LA QUINTICA</t>
  </si>
  <si>
    <t>HHBO001178827</t>
  </si>
  <si>
    <t>BG15</t>
  </si>
  <si>
    <t>2187</t>
  </si>
  <si>
    <t>SANDRA ISABEL GUERRERO CASTELLANOS</t>
  </si>
  <si>
    <t>20759508</t>
  </si>
  <si>
    <t>1015399465</t>
  </si>
  <si>
    <t>VARIEDADES SHANIYUALIN</t>
  </si>
  <si>
    <t>HHBQ000726967</t>
  </si>
  <si>
    <t>72198721</t>
  </si>
  <si>
    <t>PROVISIONES OBRERO</t>
  </si>
  <si>
    <t>HHME001467621</t>
  </si>
  <si>
    <t>MARIA FERNANDA LONDOÑO ESTRADA</t>
  </si>
  <si>
    <t>1034919334</t>
  </si>
  <si>
    <t>TIENDA MIXTA JJ</t>
  </si>
  <si>
    <t>HHBQ000726887</t>
  </si>
  <si>
    <t>7571617</t>
  </si>
  <si>
    <t>GRANERO TOMAS</t>
  </si>
  <si>
    <t>HHBO001178800</t>
  </si>
  <si>
    <t>53099507</t>
  </si>
  <si>
    <t>SUPERMARKET ECONOHOGAR</t>
  </si>
  <si>
    <t>HHME001467671</t>
  </si>
  <si>
    <t>34515440</t>
  </si>
  <si>
    <t>VARIEDADES NEON</t>
  </si>
  <si>
    <t>HHME001467674</t>
  </si>
  <si>
    <t>1037976934</t>
  </si>
  <si>
    <t>SUPERMERCADO DARY</t>
  </si>
  <si>
    <t>HHME001467685</t>
  </si>
  <si>
    <t>1037973068</t>
  </si>
  <si>
    <t>MERCADOS LA ABUNDANCIA</t>
  </si>
  <si>
    <t>HHBO001178856</t>
  </si>
  <si>
    <t>1002339961</t>
  </si>
  <si>
    <t>FRUVER JT</t>
  </si>
  <si>
    <t>HHBO001178904</t>
  </si>
  <si>
    <t>80392720</t>
  </si>
  <si>
    <t>SALSAMENTARIA Y CIGARRERIA</t>
  </si>
  <si>
    <t>HHME001467841</t>
  </si>
  <si>
    <t>NIDIA DE JESUS CANO</t>
  </si>
  <si>
    <t>43453064</t>
  </si>
  <si>
    <t>EL DESVARE</t>
  </si>
  <si>
    <t>HHME001467866</t>
  </si>
  <si>
    <t>1036669680</t>
  </si>
  <si>
    <t>VARIEDADES DIONI</t>
  </si>
  <si>
    <t>HHME001467885</t>
  </si>
  <si>
    <t>15488704</t>
  </si>
  <si>
    <t>TIENDA ECHEVERRY</t>
  </si>
  <si>
    <t>HHBO001178941</t>
  </si>
  <si>
    <t>52744374</t>
  </si>
  <si>
    <t>AVICOLA NIRYVER</t>
  </si>
  <si>
    <t>HHME001467901</t>
  </si>
  <si>
    <t>GLORIA NANCY RODRIGUEZ VELEZ</t>
  </si>
  <si>
    <t>1128467329</t>
  </si>
  <si>
    <t>MINI LA PALMA</t>
  </si>
  <si>
    <t>HHBO001179008</t>
  </si>
  <si>
    <t>51767210</t>
  </si>
  <si>
    <t>TIENDA KARIMAR</t>
  </si>
  <si>
    <t>HHME001467986</t>
  </si>
  <si>
    <t>70287470</t>
  </si>
  <si>
    <t>PANA LA CONCHA</t>
  </si>
  <si>
    <t>HHMO000626471</t>
  </si>
  <si>
    <t>50908787</t>
  </si>
  <si>
    <t>TIENDA DONDE PURITA</t>
  </si>
  <si>
    <t>HHBO001179022</t>
  </si>
  <si>
    <t>19427057</t>
  </si>
  <si>
    <t>ECO CLEAN</t>
  </si>
  <si>
    <t>HHME001467999</t>
  </si>
  <si>
    <t>32564987</t>
  </si>
  <si>
    <t>HHBO001178788</t>
  </si>
  <si>
    <t>1019100259</t>
  </si>
  <si>
    <t>CIGARRERIA Y SALSAMENTARIA PICOZ</t>
  </si>
  <si>
    <t>HHBU000700523</t>
  </si>
  <si>
    <t>63284267</t>
  </si>
  <si>
    <t>MISCELANEA 3 GUERREROS</t>
  </si>
  <si>
    <t>HHBU000700541</t>
  </si>
  <si>
    <t>1098793099</t>
  </si>
  <si>
    <t>MICROMERCADO  ANGIE PAOLA</t>
  </si>
  <si>
    <t>HHBO001178820</t>
  </si>
  <si>
    <t>17321957</t>
  </si>
  <si>
    <t>TIENDA TOTOY</t>
  </si>
  <si>
    <t>HHME001467741</t>
  </si>
  <si>
    <t>3575857</t>
  </si>
  <si>
    <t>PANADERIA PACHO Y NELLY</t>
  </si>
  <si>
    <t>HHBQ000726938</t>
  </si>
  <si>
    <t>1065655767</t>
  </si>
  <si>
    <t>PROVISIONES NAPOLES</t>
  </si>
  <si>
    <t>HHBO001178838</t>
  </si>
  <si>
    <t>7331662</t>
  </si>
  <si>
    <t>HHBU000700588</t>
  </si>
  <si>
    <t>37196130</t>
  </si>
  <si>
    <t>LA BODEGUITA EXTRA</t>
  </si>
  <si>
    <t>HHMO000626446</t>
  </si>
  <si>
    <t>1067400137</t>
  </si>
  <si>
    <t>TIENDA LA ESTRELLA DE PABLO VI</t>
  </si>
  <si>
    <t>HHBO001178984</t>
  </si>
  <si>
    <t>19354349</t>
  </si>
  <si>
    <t>FERRETERIA CEDRITOS 140</t>
  </si>
  <si>
    <t>HHME001467975</t>
  </si>
  <si>
    <t>71332995</t>
  </si>
  <si>
    <t>TIENDA TULIO</t>
  </si>
  <si>
    <t>HHME001467989</t>
  </si>
  <si>
    <t>21609115</t>
  </si>
  <si>
    <t>MERCADO MONTOYITA</t>
  </si>
  <si>
    <t>HHBO001179040</t>
  </si>
  <si>
    <t>900898818</t>
  </si>
  <si>
    <t>HHME001468034</t>
  </si>
  <si>
    <t>1001773284</t>
  </si>
  <si>
    <t>MINIMERCADO JK</t>
  </si>
  <si>
    <t>HHBO001179122</t>
  </si>
  <si>
    <t>51996167</t>
  </si>
  <si>
    <t>LA BONAERENSE</t>
  </si>
  <si>
    <t>HHME001468054</t>
  </si>
  <si>
    <t>901693430</t>
  </si>
  <si>
    <t>MINIMERCADO LUNA DEL MAR SAS</t>
  </si>
  <si>
    <t>HHME001468058</t>
  </si>
  <si>
    <t>71699452</t>
  </si>
  <si>
    <t>FRUVER IGLESIA</t>
  </si>
  <si>
    <t>HHBO001179172</t>
  </si>
  <si>
    <t>JYG CONSTRUCIONES COLOMBIA SAS</t>
  </si>
  <si>
    <t>901427168</t>
  </si>
  <si>
    <t>JYG CONSTRUCCIONES SAS</t>
  </si>
  <si>
    <t>HHME001467830</t>
  </si>
  <si>
    <t>43997771</t>
  </si>
  <si>
    <t>DONDE EL PAISA</t>
  </si>
  <si>
    <t>HHME001467856</t>
  </si>
  <si>
    <t>32452963</t>
  </si>
  <si>
    <t>HHBU000700591</t>
  </si>
  <si>
    <t>1093772430</t>
  </si>
  <si>
    <t>SUPERMERCADO LOS REYES</t>
  </si>
  <si>
    <t>HHMO000626452</t>
  </si>
  <si>
    <t>1233499877</t>
  </si>
  <si>
    <t>AUTOSERVICIO KIBU</t>
  </si>
  <si>
    <t>HHBO001178942</t>
  </si>
  <si>
    <t>EDUARD HERNAN TIBIDOR JARA</t>
  </si>
  <si>
    <t>1032375651</t>
  </si>
  <si>
    <t>EDUARD</t>
  </si>
  <si>
    <t>HHBO001178947</t>
  </si>
  <si>
    <t>9856200</t>
  </si>
  <si>
    <t>TIENDA EL PAISA</t>
  </si>
  <si>
    <t>HHME001467908</t>
  </si>
  <si>
    <t>SILVIA DEL SOCORRO CANO</t>
  </si>
  <si>
    <t>43551297</t>
  </si>
  <si>
    <t>TIENDA SILVIA</t>
  </si>
  <si>
    <t>HHBO001178957</t>
  </si>
  <si>
    <t>52222162</t>
  </si>
  <si>
    <t>TIENDA LA VENTANITA</t>
  </si>
  <si>
    <t>HHME001467926</t>
  </si>
  <si>
    <t>21945662</t>
  </si>
  <si>
    <t>TIENDA EL DIVINO</t>
  </si>
  <si>
    <t>HHME001467955</t>
  </si>
  <si>
    <t>ANLLY MILENA COBALEDA</t>
  </si>
  <si>
    <t>1128477103</t>
  </si>
  <si>
    <t>TIENDA JAJ</t>
  </si>
  <si>
    <t>HHBO001179031</t>
  </si>
  <si>
    <t>1022967559</t>
  </si>
  <si>
    <t>SURTITIENDA PURPURA</t>
  </si>
  <si>
    <t>HHBO001179045</t>
  </si>
  <si>
    <t>19289783</t>
  </si>
  <si>
    <t>TIENDA ROCOLA</t>
  </si>
  <si>
    <t>HHBO001179130</t>
  </si>
  <si>
    <t>1031137306</t>
  </si>
  <si>
    <t>PAPELERIA JAIBOX</t>
  </si>
  <si>
    <t>HHBU000700614</t>
  </si>
  <si>
    <t>63393109</t>
  </si>
  <si>
    <t>TIENDA CANDELA LA 35</t>
  </si>
  <si>
    <t>HHBU000700627</t>
  </si>
  <si>
    <t>60326473</t>
  </si>
  <si>
    <t>DROGUERIA SANTIS SALUD</t>
  </si>
  <si>
    <t>HHBU000700638</t>
  </si>
  <si>
    <t>60371036</t>
  </si>
  <si>
    <t>AUTOSERVICIO CONFORT</t>
  </si>
  <si>
    <t>HHBO001179196</t>
  </si>
  <si>
    <t>4241096</t>
  </si>
  <si>
    <t>JORGE ARANDA</t>
  </si>
  <si>
    <t>HHBO001179257</t>
  </si>
  <si>
    <t>1019129718</t>
  </si>
  <si>
    <t>ALLMARKET Y PETS</t>
  </si>
  <si>
    <t>HHBO001179293</t>
  </si>
  <si>
    <t>1013654109</t>
  </si>
  <si>
    <t>MULTIARTICULOS SION</t>
  </si>
  <si>
    <t>HHBO001179305</t>
  </si>
  <si>
    <t>1013626742</t>
  </si>
  <si>
    <t>PAPELERIA KACRILA</t>
  </si>
  <si>
    <t>HHME001468199</t>
  </si>
  <si>
    <t>21400335</t>
  </si>
  <si>
    <t>LA VENTANA MARGARITA</t>
  </si>
  <si>
    <t>HHBO001179319</t>
  </si>
  <si>
    <t>1015451158</t>
  </si>
  <si>
    <t>VARIEDADES JULIETA</t>
  </si>
  <si>
    <t>HHBO001178962</t>
  </si>
  <si>
    <t>53894289</t>
  </si>
  <si>
    <t>FERRETERIA EMANUEL</t>
  </si>
  <si>
    <t>HHME001467929</t>
  </si>
  <si>
    <t>1032070711</t>
  </si>
  <si>
    <t>MINIMERCADO VILLAFLORA</t>
  </si>
  <si>
    <t>HHME001467939</t>
  </si>
  <si>
    <t>71662986</t>
  </si>
  <si>
    <t>HHBO001178990</t>
  </si>
  <si>
    <t>13930135</t>
  </si>
  <si>
    <t>MINIMERCADO FYL</t>
  </si>
  <si>
    <t>HHME001467959</t>
  </si>
  <si>
    <t>43457778</t>
  </si>
  <si>
    <t>LICORERA LA HABANA 1800</t>
  </si>
  <si>
    <t>HHBO001179009</t>
  </si>
  <si>
    <t>REYNALDO NEMPEQUE</t>
  </si>
  <si>
    <t>3230789</t>
  </si>
  <si>
    <t>CAFETERIA MI BERAKAH</t>
  </si>
  <si>
    <t>HHME001467995</t>
  </si>
  <si>
    <t>8101782</t>
  </si>
  <si>
    <t>VACASAM .COM</t>
  </si>
  <si>
    <t>HHMO000626478</t>
  </si>
  <si>
    <t>45478774</t>
  </si>
  <si>
    <t>VARIEDADES EL RECUERDO</t>
  </si>
  <si>
    <t>HHBO001179030</t>
  </si>
  <si>
    <t>TULIA MARLEN CETINA PEÑA</t>
  </si>
  <si>
    <t>40030583</t>
  </si>
  <si>
    <t>PAPELERIA ATC</t>
  </si>
  <si>
    <t>HHBO001179074</t>
  </si>
  <si>
    <t>79812906</t>
  </si>
  <si>
    <t>DETODITO AKA</t>
  </si>
  <si>
    <t>HHBO001179108</t>
  </si>
  <si>
    <t>52204387</t>
  </si>
  <si>
    <t>TIENDA MARY</t>
  </si>
  <si>
    <t>HHBO001179150</t>
  </si>
  <si>
    <t>FEDERMAN PEÑA MONROY</t>
  </si>
  <si>
    <t>15956687</t>
  </si>
  <si>
    <t>VARIEDADES ORLIS</t>
  </si>
  <si>
    <t>HHBU000700621</t>
  </si>
  <si>
    <t>88202601</t>
  </si>
  <si>
    <t>TIENDA ABASTO JEAN</t>
  </si>
  <si>
    <t>HHBO001179174</t>
  </si>
  <si>
    <t>1077970211</t>
  </si>
  <si>
    <t>DISTRIBUIDORA Y PAPELERIA JE LOZANO</t>
  </si>
  <si>
    <t>HHBO001179232</t>
  </si>
  <si>
    <t>52122936</t>
  </si>
  <si>
    <t>EL MANJAR</t>
  </si>
  <si>
    <t>HHBO001179260</t>
  </si>
  <si>
    <t>MARIA AURORA CASTILLO CORZO</t>
  </si>
  <si>
    <t>39796704</t>
  </si>
  <si>
    <t>VIVERES LA 33</t>
  </si>
  <si>
    <t>HHBO001179270</t>
  </si>
  <si>
    <t>52231878</t>
  </si>
  <si>
    <t>PAPELERIA E MANUEL</t>
  </si>
  <si>
    <t>HHBO001179273</t>
  </si>
  <si>
    <t>1024463159</t>
  </si>
  <si>
    <t>DISTRIBUIDORA DORADO NORTE</t>
  </si>
  <si>
    <t>HHME001468171</t>
  </si>
  <si>
    <t>70288282</t>
  </si>
  <si>
    <t>HHME001468174</t>
  </si>
  <si>
    <t>32255411</t>
  </si>
  <si>
    <t>MERCADO LA AGUADITA</t>
  </si>
  <si>
    <t>HHMO000626506</t>
  </si>
  <si>
    <t>71002451</t>
  </si>
  <si>
    <t>TIENDA MI RANCHITO</t>
  </si>
  <si>
    <t>HHMO000626513</t>
  </si>
  <si>
    <t>1035228537</t>
  </si>
  <si>
    <t>HHME001468177</t>
  </si>
  <si>
    <t>71005016</t>
  </si>
  <si>
    <t>MINIMERCADO LA PRADERA</t>
  </si>
  <si>
    <t>BO000384497</t>
  </si>
  <si>
    <t>2198</t>
  </si>
  <si>
    <t>74362281</t>
  </si>
  <si>
    <t>FERRETERIA Y PINTURAS</t>
  </si>
  <si>
    <t>HHBQ000727135</t>
  </si>
  <si>
    <t>7631558</t>
  </si>
  <si>
    <t>TIENDA LA NUEVA 11</t>
  </si>
  <si>
    <t>HHBO001179337</t>
  </si>
  <si>
    <t>34567024</t>
  </si>
  <si>
    <t>EL MUNDO DEL ASEO</t>
  </si>
  <si>
    <t>HHMO000626533</t>
  </si>
  <si>
    <t>1003400089</t>
  </si>
  <si>
    <t>SUPERTIENDA EL OFERTÓN</t>
  </si>
  <si>
    <t>HHBO001179351</t>
  </si>
  <si>
    <t>2965660</t>
  </si>
  <si>
    <t>PLACITA LA 18</t>
  </si>
  <si>
    <t>HHME001468269</t>
  </si>
  <si>
    <t>1001763150</t>
  </si>
  <si>
    <t>LA TERRAZA</t>
  </si>
  <si>
    <t>HHBO001179396</t>
  </si>
  <si>
    <t>40400321</t>
  </si>
  <si>
    <t>ECO ASEO</t>
  </si>
  <si>
    <t>HHBO001179397</t>
  </si>
  <si>
    <t>FERNANDO AVILA SALDARRIAGA</t>
  </si>
  <si>
    <t>79189571</t>
  </si>
  <si>
    <t>FESTYN GLOBOS PIÑATERIA</t>
  </si>
  <si>
    <t>HHMO000626561</t>
  </si>
  <si>
    <t>50930633</t>
  </si>
  <si>
    <t>VARIEDADES DIANI</t>
  </si>
  <si>
    <t>HHME001468050</t>
  </si>
  <si>
    <t>71798997</t>
  </si>
  <si>
    <t>TIENDGRANERO LA AURORAA LA DELIA</t>
  </si>
  <si>
    <t>HHBO001179145</t>
  </si>
  <si>
    <t>1024582656</t>
  </si>
  <si>
    <t>CAFETERIA LT</t>
  </si>
  <si>
    <t>HHMO000626485</t>
  </si>
  <si>
    <t>92128727</t>
  </si>
  <si>
    <t>TIENDA EL ROMANCE</t>
  </si>
  <si>
    <t>HHBU000700656</t>
  </si>
  <si>
    <t>27890621</t>
  </si>
  <si>
    <t>FERREPINTURAS JE</t>
  </si>
  <si>
    <t>HHBU000700673</t>
  </si>
  <si>
    <t>60307951</t>
  </si>
  <si>
    <t>CASALITRON</t>
  </si>
  <si>
    <t>HHME001468125</t>
  </si>
  <si>
    <t>1047965223</t>
  </si>
  <si>
    <t>LEGUMBRERIA LA ECONOMIA</t>
  </si>
  <si>
    <t>HHBO001179241</t>
  </si>
  <si>
    <t>1019097642</t>
  </si>
  <si>
    <t>DULCI TORTAS</t>
  </si>
  <si>
    <t>HHBO001179316</t>
  </si>
  <si>
    <t>52420423</t>
  </si>
  <si>
    <t>SERVICIOS J Y B</t>
  </si>
  <si>
    <t>HHBQ000727129</t>
  </si>
  <si>
    <t>17591032</t>
  </si>
  <si>
    <t>TIENDA PUNTO RICO</t>
  </si>
  <si>
    <t>HHME001468210</t>
  </si>
  <si>
    <t>43010388</t>
  </si>
  <si>
    <t>VARIEDAD LA 54</t>
  </si>
  <si>
    <t>HHME001468213</t>
  </si>
  <si>
    <t>43810292</t>
  </si>
  <si>
    <t>MINUTOS SONSON</t>
  </si>
  <si>
    <t>HHME001468216</t>
  </si>
  <si>
    <t>1128433863</t>
  </si>
  <si>
    <t>AUTOMARKET VILLA</t>
  </si>
  <si>
    <t>HHBO001179371</t>
  </si>
  <si>
    <t>NANCY MIREYA CELIS LEAL</t>
  </si>
  <si>
    <t>52445952</t>
  </si>
  <si>
    <t>CAFETERIA Y RESTAURANTE</t>
  </si>
  <si>
    <t>HHME001468258</t>
  </si>
  <si>
    <t>HHBO001179389</t>
  </si>
  <si>
    <t>1032372911</t>
  </si>
  <si>
    <t>BICICLETERIA LA NUEVA TENDENCIA</t>
  </si>
  <si>
    <t>HHMO000626556</t>
  </si>
  <si>
    <t>50932467</t>
  </si>
  <si>
    <t>TIENDA ESTHER</t>
  </si>
  <si>
    <t>HHME001468298</t>
  </si>
  <si>
    <t>1005567346</t>
  </si>
  <si>
    <t>MERKA TODO LA POLA</t>
  </si>
  <si>
    <t>HHBU000700717</t>
  </si>
  <si>
    <t>MIGUEL ANTONIO ARIZA MERCADO</t>
  </si>
  <si>
    <t>1098623947</t>
  </si>
  <si>
    <t>MERCO EXPRESS</t>
  </si>
  <si>
    <t>HHMO000626562</t>
  </si>
  <si>
    <t>50934155</t>
  </si>
  <si>
    <t>TIENDA DIOS PROVEE</t>
  </si>
  <si>
    <t>HHPE000679548</t>
  </si>
  <si>
    <t>24545067</t>
  </si>
  <si>
    <t>LUZ DARY CANO</t>
  </si>
  <si>
    <t>HHBU000700729</t>
  </si>
  <si>
    <t>NELLY VERA VERA  BARAJAS</t>
  </si>
  <si>
    <t>63275125</t>
  </si>
  <si>
    <t>VARIEDADES LA PECHI</t>
  </si>
  <si>
    <t>HHBU000700735</t>
  </si>
  <si>
    <t>63290942</t>
  </si>
  <si>
    <t>DONDE CARMIÑA</t>
  </si>
  <si>
    <t>HHBO001179459</t>
  </si>
  <si>
    <t>80126600</t>
  </si>
  <si>
    <t>SUPERMERCADOS LOS AMIGOS</t>
  </si>
  <si>
    <t>HHBO001179487</t>
  </si>
  <si>
    <t>1007287595</t>
  </si>
  <si>
    <t>MINIMERCADO SOCORRO</t>
  </si>
  <si>
    <t>HHBQ000727072</t>
  </si>
  <si>
    <t>92030473</t>
  </si>
  <si>
    <t>DROGI VARIEDADES MARA</t>
  </si>
  <si>
    <t>HHBQ000727080</t>
  </si>
  <si>
    <t>7303724</t>
  </si>
  <si>
    <t>TIENDA LOS GIRASOLES</t>
  </si>
  <si>
    <t>HHME001468103</t>
  </si>
  <si>
    <t>42887437</t>
  </si>
  <si>
    <t>AUTO SERVICIO LUNA BOSQUE</t>
  </si>
  <si>
    <t>HHMO000626519</t>
  </si>
  <si>
    <t>71116082</t>
  </si>
  <si>
    <t>GRANERO LA UNION PAISA</t>
  </si>
  <si>
    <t>HHBU000700680</t>
  </si>
  <si>
    <t>DILSON ARIEL ACOSTA URREA</t>
  </si>
  <si>
    <t>80734830</t>
  </si>
  <si>
    <t>TIENDA DILSON</t>
  </si>
  <si>
    <t>HHBO001179360</t>
  </si>
  <si>
    <t>MERCADOS ALMENDROS SAS</t>
  </si>
  <si>
    <t>900758308</t>
  </si>
  <si>
    <t>AUTO MARKET LAS ACACIAS</t>
  </si>
  <si>
    <t>HHME001468240</t>
  </si>
  <si>
    <t>75046489</t>
  </si>
  <si>
    <t>TIENDA EL JUANCHO</t>
  </si>
  <si>
    <t>HHBO001179383</t>
  </si>
  <si>
    <t>1069584076</t>
  </si>
  <si>
    <t>SUPERMERCADO RINDEMAX</t>
  </si>
  <si>
    <t>HHBO001179399</t>
  </si>
  <si>
    <t>SANDRA YANETH MALDONADO PLAZAS</t>
  </si>
  <si>
    <t>1018411298</t>
  </si>
  <si>
    <t>CACHARERIA SARITA</t>
  </si>
  <si>
    <t>HHMO000626550</t>
  </si>
  <si>
    <t>1067904768</t>
  </si>
  <si>
    <t>TIENDA NUEVA COLOMBIA</t>
  </si>
  <si>
    <t>HHMO000626560</t>
  </si>
  <si>
    <t>11003812</t>
  </si>
  <si>
    <t>FERRETERIA Y MATERIALES JC</t>
  </si>
  <si>
    <t>HHBU000700720</t>
  </si>
  <si>
    <t>BLANCA NANCY GALVIS RUEDA</t>
  </si>
  <si>
    <t>63326261</t>
  </si>
  <si>
    <t>BAÑOS PASILLO 16</t>
  </si>
  <si>
    <t>HHPE000679545</t>
  </si>
  <si>
    <t>15991485</t>
  </si>
  <si>
    <t>MISCELANEA CARTAGENA</t>
  </si>
  <si>
    <t>HHPE000679549</t>
  </si>
  <si>
    <t>10018239</t>
  </si>
  <si>
    <t>REMATES MILAN</t>
  </si>
  <si>
    <t>HHBU000700730</t>
  </si>
  <si>
    <t>91507533</t>
  </si>
  <si>
    <t>AB SERVIPLUS</t>
  </si>
  <si>
    <t>HHBO001179457</t>
  </si>
  <si>
    <t>21003523</t>
  </si>
  <si>
    <t>EL EXITAZO</t>
  </si>
  <si>
    <t>HHBO001179507</t>
  </si>
  <si>
    <t>JENNY STEPHANIE RODRIGUEZ LEGUISAMO</t>
  </si>
  <si>
    <t>1031131866</t>
  </si>
  <si>
    <t>HHBO001179522</t>
  </si>
  <si>
    <t>1019136038</t>
  </si>
  <si>
    <t>TIENDA MARISOL3</t>
  </si>
  <si>
    <t>HHBO001179564</t>
  </si>
  <si>
    <t>41714677</t>
  </si>
  <si>
    <t>DROGAS RETSIM</t>
  </si>
  <si>
    <t>HHBO001179570</t>
  </si>
  <si>
    <t>JOSE LEONEL ZULUAGA BETANCUR</t>
  </si>
  <si>
    <t>19243079</t>
  </si>
  <si>
    <t>MO000119085</t>
  </si>
  <si>
    <t>MT00</t>
  </si>
  <si>
    <t xml:space="preserve"> MONTERIA</t>
  </si>
  <si>
    <t>9999</t>
  </si>
  <si>
    <t>NA</t>
  </si>
  <si>
    <t>LUIS GABRIEL APONTE CERPA</t>
  </si>
  <si>
    <t>78753755</t>
  </si>
  <si>
    <t>9907</t>
  </si>
  <si>
    <t>HHME001468227</t>
  </si>
  <si>
    <t>21423982</t>
  </si>
  <si>
    <t>TDA EL DESCANSO</t>
  </si>
  <si>
    <t>HHME001468252</t>
  </si>
  <si>
    <t>43738894</t>
  </si>
  <si>
    <t>MERCADOS ALMEIRA</t>
  </si>
  <si>
    <t>HHBO001179393</t>
  </si>
  <si>
    <t>1015479500</t>
  </si>
  <si>
    <t>LA PETAKITA TIENDA</t>
  </si>
  <si>
    <t>HHMO000626545</t>
  </si>
  <si>
    <t>1017194535</t>
  </si>
  <si>
    <t>TIENDA VILLA CIELO</t>
  </si>
  <si>
    <t>HHMO000626554</t>
  </si>
  <si>
    <t>1041234180</t>
  </si>
  <si>
    <t>TIENDA LA ESTRELLA</t>
  </si>
  <si>
    <t>HHME001468306</t>
  </si>
  <si>
    <t>32210770</t>
  </si>
  <si>
    <t>TIENDA KATY</t>
  </si>
  <si>
    <t>HHBO001179485</t>
  </si>
  <si>
    <t>OLGA MIRIAM PINEDA</t>
  </si>
  <si>
    <t>39801879</t>
  </si>
  <si>
    <t>ASEO</t>
  </si>
  <si>
    <t>HHBO001179520</t>
  </si>
  <si>
    <t>51991772</t>
  </si>
  <si>
    <t>LA CIGARRERIA</t>
  </si>
  <si>
    <t>HHBO001179528</t>
  </si>
  <si>
    <t>53088306</t>
  </si>
  <si>
    <t>HHBO001179550</t>
  </si>
  <si>
    <t>16113169</t>
  </si>
  <si>
    <t>MINIMERCADO TORO</t>
  </si>
  <si>
    <t>HHME001468351</t>
  </si>
  <si>
    <t>1128469090</t>
  </si>
  <si>
    <t>LUNA SUPER</t>
  </si>
  <si>
    <t>HHPE000679544</t>
  </si>
  <si>
    <t>1018228983</t>
  </si>
  <si>
    <t>MINIMERCADO CENTRAL</t>
  </si>
  <si>
    <t>HHPE000679546</t>
  </si>
  <si>
    <t>3408130</t>
  </si>
  <si>
    <t>MINIMERCADO GUAYABAL</t>
  </si>
  <si>
    <t>HHPE000679547</t>
  </si>
  <si>
    <t>42146841</t>
  </si>
  <si>
    <t>TIENDA LA MILAGROSA YEI</t>
  </si>
  <si>
    <t>BO000384526</t>
  </si>
  <si>
    <t>2208</t>
  </si>
  <si>
    <t>52392475</t>
  </si>
  <si>
    <t>HHBO001179469</t>
  </si>
  <si>
    <t>79221097</t>
  </si>
  <si>
    <t>HHBO001179578</t>
  </si>
  <si>
    <t>79740791</t>
  </si>
  <si>
    <t>ECO VALEN</t>
  </si>
  <si>
    <t>HHBU000700742</t>
  </si>
  <si>
    <t>2025 SEM 47</t>
  </si>
  <si>
    <t>1638</t>
  </si>
  <si>
    <t>28337439</t>
  </si>
  <si>
    <t>KZ SENA</t>
  </si>
  <si>
    <t>HHME001468394</t>
  </si>
  <si>
    <t>1397</t>
  </si>
  <si>
    <t>98659805</t>
  </si>
  <si>
    <t>LOS SEPULVEDA</t>
  </si>
  <si>
    <t>HHBQ000727160</t>
  </si>
  <si>
    <t>13515301</t>
  </si>
  <si>
    <t>PROVISIONES EL CONTROL</t>
  </si>
  <si>
    <t>HHBU000700760</t>
  </si>
  <si>
    <t>63536826</t>
  </si>
  <si>
    <t>FERRETERIAMULTI HERRAMIENTAS</t>
  </si>
  <si>
    <t>HHBO001179640</t>
  </si>
  <si>
    <t>JOHANNA PAOLA LOPEZ  IBAÑEZ</t>
  </si>
  <si>
    <t>1020760353</t>
  </si>
  <si>
    <t>PAPELERIA 2</t>
  </si>
  <si>
    <t>HHBO001179644</t>
  </si>
  <si>
    <t>2154</t>
  </si>
  <si>
    <t>70381618</t>
  </si>
  <si>
    <t>EL TRIGAL PAISA</t>
  </si>
  <si>
    <t>HHBO001179666</t>
  </si>
  <si>
    <t>79144877</t>
  </si>
  <si>
    <t>LUNITA DE PAPEL</t>
  </si>
  <si>
    <t>HHBO001179677</t>
  </si>
  <si>
    <t>2178</t>
  </si>
  <si>
    <t>1015467929</t>
  </si>
  <si>
    <t>HHME001468530</t>
  </si>
  <si>
    <t>1042771410</t>
  </si>
  <si>
    <t>AUTOSERVICIO LA COSECHA</t>
  </si>
  <si>
    <t>HHME001468573</t>
  </si>
  <si>
    <t>1348</t>
  </si>
  <si>
    <t>32430739</t>
  </si>
  <si>
    <t>TIENDA JUANCHITO</t>
  </si>
  <si>
    <t>HHBO001179743</t>
  </si>
  <si>
    <t>NOVASKY SAS</t>
  </si>
  <si>
    <t>901802074</t>
  </si>
  <si>
    <t>HHME001468614</t>
  </si>
  <si>
    <t>1308</t>
  </si>
  <si>
    <t>1036629928</t>
  </si>
  <si>
    <t>MINIMARKET EL DEPARTAMENTO</t>
  </si>
  <si>
    <t>HHME001468646</t>
  </si>
  <si>
    <t>1341</t>
  </si>
  <si>
    <t>8297445</t>
  </si>
  <si>
    <t>DROGERIA Y VARIEDADES VAZQUEZ</t>
  </si>
  <si>
    <t>HHME001468401</t>
  </si>
  <si>
    <t>1329</t>
  </si>
  <si>
    <t>LUIS FERNANDO DE JESUS RUIZ URIBE</t>
  </si>
  <si>
    <t>71659266</t>
  </si>
  <si>
    <t>MINIMERCADO LA 53</t>
  </si>
  <si>
    <t>HHBU000700753</t>
  </si>
  <si>
    <t>91422231</t>
  </si>
  <si>
    <t>HOME GARRIDO</t>
  </si>
  <si>
    <t>HHME001468480</t>
  </si>
  <si>
    <t>1313</t>
  </si>
  <si>
    <t>43815672</t>
  </si>
  <si>
    <t>FLORIDA NUEVA</t>
  </si>
  <si>
    <t>HHBO001179658</t>
  </si>
  <si>
    <t>79488682</t>
  </si>
  <si>
    <t>BICICLETAS EL LAGO</t>
  </si>
  <si>
    <t>HHBO001179663</t>
  </si>
  <si>
    <t>79208871</t>
  </si>
  <si>
    <t>CIGARRERIA</t>
  </si>
  <si>
    <t>HHBO001179699</t>
  </si>
  <si>
    <t>2233</t>
  </si>
  <si>
    <t>HECTOR GABRIEL JIMENEZ SILVA</t>
  </si>
  <si>
    <t>79448974</t>
  </si>
  <si>
    <t>HHME001468538</t>
  </si>
  <si>
    <t>43341189</t>
  </si>
  <si>
    <t>HHBU000700820</t>
  </si>
  <si>
    <t>1044212307</t>
  </si>
  <si>
    <t>TIENDA 8</t>
  </si>
  <si>
    <t>HHME001468616</t>
  </si>
  <si>
    <t>1045019612</t>
  </si>
  <si>
    <t>AIRES DE FLORIDA</t>
  </si>
  <si>
    <t>HHBO001179774</t>
  </si>
  <si>
    <t>23780445</t>
  </si>
  <si>
    <t>FERRETERIA ROMER</t>
  </si>
  <si>
    <t>HHME001468698</t>
  </si>
  <si>
    <t>70902606</t>
  </si>
  <si>
    <t>MERCADOS JUAN PABLO II</t>
  </si>
  <si>
    <t>HHBQ000727152</t>
  </si>
  <si>
    <t>77154636</t>
  </si>
  <si>
    <t>PROVISIONES ALTOS DE GARUPAL</t>
  </si>
  <si>
    <t>HHME001468425</t>
  </si>
  <si>
    <t>901746755</t>
  </si>
  <si>
    <t>INVERSIONES CASA FRUVER SAS</t>
  </si>
  <si>
    <t>HHBQ000727193</t>
  </si>
  <si>
    <t>1981</t>
  </si>
  <si>
    <t>85441219</t>
  </si>
  <si>
    <t>TIENDA RESTAURACION DE DIOS</t>
  </si>
  <si>
    <t>HHBO001179610</t>
  </si>
  <si>
    <t>20743901</t>
  </si>
  <si>
    <t>SOLUCIONES LA 72</t>
  </si>
  <si>
    <t>HHBQ000727212</t>
  </si>
  <si>
    <t>8742009</t>
  </si>
  <si>
    <t>DONDE PACHO</t>
  </si>
  <si>
    <t>HHBO001179696</t>
  </si>
  <si>
    <t>2157</t>
  </si>
  <si>
    <t>53102339</t>
  </si>
  <si>
    <t>HHBO001179700</t>
  </si>
  <si>
    <t>DAYSSI BIBIANA DIAZ VEGA</t>
  </si>
  <si>
    <t>52409381</t>
  </si>
  <si>
    <t>FIESTA REGALOS Y JUGUETES</t>
  </si>
  <si>
    <t>HHME001468560</t>
  </si>
  <si>
    <t>43508635</t>
  </si>
  <si>
    <t>MIX FRUVER</t>
  </si>
  <si>
    <t>HHBO001179761</t>
  </si>
  <si>
    <t>2129</t>
  </si>
  <si>
    <t>1023011064</t>
  </si>
  <si>
    <t>AUTOSERVICIO LEON DE FATIMA</t>
  </si>
  <si>
    <t>HHBO001179764</t>
  </si>
  <si>
    <t>51686123</t>
  </si>
  <si>
    <t>NACIONAL DE BOBINADOS DINAMO</t>
  </si>
  <si>
    <t>HHBO001179782</t>
  </si>
  <si>
    <t>79511723</t>
  </si>
  <si>
    <t>SUPERMERCADO EL COCUY</t>
  </si>
  <si>
    <t>HHBO001179788</t>
  </si>
  <si>
    <t>EDITH CRISTINA ROJAS NOVOA</t>
  </si>
  <si>
    <t>51894032</t>
  </si>
  <si>
    <t>HHME001468658</t>
  </si>
  <si>
    <t>32411185</t>
  </si>
  <si>
    <t>TIENDA MIXTA DON JUAN RENDON</t>
  </si>
  <si>
    <t>HHBO001179817</t>
  </si>
  <si>
    <t>MARILYN GINETH DIAZ RODRIGUEZ</t>
  </si>
  <si>
    <t>1019145532</t>
  </si>
  <si>
    <t>BELLOTA DE PAPEL</t>
  </si>
  <si>
    <t>HHBO001179588</t>
  </si>
  <si>
    <t>79480776</t>
  </si>
  <si>
    <t>ALVARO</t>
  </si>
  <si>
    <t>HHME001468387</t>
  </si>
  <si>
    <t>1152461553</t>
  </si>
  <si>
    <t>GRANERO SIN LIMITES</t>
  </si>
  <si>
    <t>HHBQ000727147</t>
  </si>
  <si>
    <t>49788513</t>
  </si>
  <si>
    <t>VARIEDADES LA BELLE</t>
  </si>
  <si>
    <t>HHBQ000727148</t>
  </si>
  <si>
    <t>HHME001468446</t>
  </si>
  <si>
    <t>71633787</t>
  </si>
  <si>
    <t>SALSAMENTARIA BOLIVAR</t>
  </si>
  <si>
    <t>HHME001468462</t>
  </si>
  <si>
    <t>1001016836</t>
  </si>
  <si>
    <t>DISTRIBUIDORA EL RUBI NS</t>
  </si>
  <si>
    <t>HHBQ000727219</t>
  </si>
  <si>
    <t>12456937</t>
  </si>
  <si>
    <t>PROVISIONES LAS 3 HERMANAS</t>
  </si>
  <si>
    <t>HHBO001179669</t>
  </si>
  <si>
    <t>5698060</t>
  </si>
  <si>
    <t>BICICLETAS SIERRA NIÑO</t>
  </si>
  <si>
    <t>HHBO001179693</t>
  </si>
  <si>
    <t>79859519</t>
  </si>
  <si>
    <t>TIENDA DE TECNOLOGIA</t>
  </si>
  <si>
    <t>HHBO001179715</t>
  </si>
  <si>
    <t>17268181</t>
  </si>
  <si>
    <t>SUPERMERCADO EL CAMPO</t>
  </si>
  <si>
    <t>HHME001468561</t>
  </si>
  <si>
    <t>1032328050</t>
  </si>
  <si>
    <t>DETODITO</t>
  </si>
  <si>
    <t>HHBO001179790</t>
  </si>
  <si>
    <t>68285106</t>
  </si>
  <si>
    <t>HHME001468688</t>
  </si>
  <si>
    <t>79115745</t>
  </si>
  <si>
    <t>AUTOSERVICIO VILLA COLOMBIA</t>
  </si>
  <si>
    <t>HHBO001179851</t>
  </si>
  <si>
    <t>OMAR DIAZ AGUIRRE</t>
  </si>
  <si>
    <t>1020779662</t>
  </si>
  <si>
    <t>CANDIDO EXPPRES</t>
  </si>
  <si>
    <t>HHBO001179820</t>
  </si>
  <si>
    <t>HERNAN LEONARDO PALACIOS RODRIGUEZ</t>
  </si>
  <si>
    <t>79953023</t>
  </si>
  <si>
    <t>NEK PARTS JS</t>
  </si>
  <si>
    <t>HHBO001179857</t>
  </si>
  <si>
    <t>2113</t>
  </si>
  <si>
    <t>79636158</t>
  </si>
  <si>
    <t>TIENDA POKER</t>
  </si>
  <si>
    <t>HHME001468718</t>
  </si>
  <si>
    <t>1234989211</t>
  </si>
  <si>
    <t>EL PARCHE DE LA MONA</t>
  </si>
  <si>
    <t>HHBO001179883</t>
  </si>
  <si>
    <t>2201</t>
  </si>
  <si>
    <t>79722721</t>
  </si>
  <si>
    <t>FERNEY ARIAS</t>
  </si>
  <si>
    <t>HHME001468730</t>
  </si>
  <si>
    <t>71775233</t>
  </si>
  <si>
    <t>LA MEJOR</t>
  </si>
  <si>
    <t>HHBO001179888</t>
  </si>
  <si>
    <t>ARGE MANUEL ARRIETA LOBO</t>
  </si>
  <si>
    <t>1046400159</t>
  </si>
  <si>
    <t>CIGARRERIA LOBO</t>
  </si>
  <si>
    <t>HHMO000626690</t>
  </si>
  <si>
    <t>1731</t>
  </si>
  <si>
    <t>6583642</t>
  </si>
  <si>
    <t>TIENDA EL MANGO</t>
  </si>
  <si>
    <t>HHBO001179896</t>
  </si>
  <si>
    <t>MARIA EMILIA CARRILLO MONTANA</t>
  </si>
  <si>
    <t>1140428529</t>
  </si>
  <si>
    <t>VARIEDADES VIMA</t>
  </si>
  <si>
    <t>HHCA000427373</t>
  </si>
  <si>
    <t>67025482</t>
  </si>
  <si>
    <t>VITAL FRESH</t>
  </si>
  <si>
    <t>HHBO001179906</t>
  </si>
  <si>
    <t>2148</t>
  </si>
  <si>
    <t>52768194</t>
  </si>
  <si>
    <t>PA LA JAUS</t>
  </si>
  <si>
    <t>HHBO001179910</t>
  </si>
  <si>
    <t>2186</t>
  </si>
  <si>
    <t>51679968</t>
  </si>
  <si>
    <t>MERCAEXPRESS</t>
  </si>
  <si>
    <t>HHBO001179911</t>
  </si>
  <si>
    <t>900137436</t>
  </si>
  <si>
    <t>DUMPLAST</t>
  </si>
  <si>
    <t>HHME001468760</t>
  </si>
  <si>
    <t>70580005</t>
  </si>
  <si>
    <t>TIENDA LAS ESCALAS</t>
  </si>
  <si>
    <t>HHBO001179920</t>
  </si>
  <si>
    <t>1012316660</t>
  </si>
  <si>
    <t>MEGAPRODUCTOS</t>
  </si>
  <si>
    <t>HHBO001179922</t>
  </si>
  <si>
    <t>1024548365</t>
  </si>
  <si>
    <t>LA ESTACION</t>
  </si>
  <si>
    <t>HHBO001179928</t>
  </si>
  <si>
    <t>901381947</t>
  </si>
  <si>
    <t>FERRELETRICOS EL LEON</t>
  </si>
  <si>
    <t>HHME001468767</t>
  </si>
  <si>
    <t>1128385969</t>
  </si>
  <si>
    <t>MERCADOS CAMILO H</t>
  </si>
  <si>
    <t>HHME001468804</t>
  </si>
  <si>
    <t>71393969</t>
  </si>
  <si>
    <t>MINIMERCADO DONDE LUIS</t>
  </si>
  <si>
    <t>HHBO001180058</t>
  </si>
  <si>
    <t>2236</t>
  </si>
  <si>
    <t>51972382</t>
  </si>
  <si>
    <t>HHBU000700986</t>
  </si>
  <si>
    <t>37369715</t>
  </si>
  <si>
    <t>HHBO001180112</t>
  </si>
  <si>
    <t>YANFRED IBANEZ PALACIOS</t>
  </si>
  <si>
    <t>1019031443</t>
  </si>
  <si>
    <t>CIGARRERIA LA MORENA 3D</t>
  </si>
  <si>
    <t>HHBU000701032</t>
  </si>
  <si>
    <t>1641</t>
  </si>
  <si>
    <t>DIANA CAROLINA BORRERO MARTINEZ</t>
  </si>
  <si>
    <t>1097304655</t>
  </si>
  <si>
    <t>MI PROVISION</t>
  </si>
  <si>
    <t>HHME001468977</t>
  </si>
  <si>
    <t>39175255</t>
  </si>
  <si>
    <t>GRANERO LA ESQUINA DEL PARQUE</t>
  </si>
  <si>
    <t>HHBO001179858</t>
  </si>
  <si>
    <t>51997023</t>
  </si>
  <si>
    <t>MINIMERCADO SAMY</t>
  </si>
  <si>
    <t>HHME001468710</t>
  </si>
  <si>
    <t>8283189</t>
  </si>
  <si>
    <t>SALSAMENTARIA EL ASILO</t>
  </si>
  <si>
    <t>HHME001468752</t>
  </si>
  <si>
    <t>70575217</t>
  </si>
  <si>
    <t>TIENDA LA NUEVA</t>
  </si>
  <si>
    <t>HHBQ000727369</t>
  </si>
  <si>
    <t>1942</t>
  </si>
  <si>
    <t>NESTOR LEONARDO HERRERA PINEDA</t>
  </si>
  <si>
    <t>72229471</t>
  </si>
  <si>
    <t>MI COMPRITA</t>
  </si>
  <si>
    <t>HHBO001180027</t>
  </si>
  <si>
    <t>1046401947</t>
  </si>
  <si>
    <t>SUPERMERCADO JUAN FELIPE</t>
  </si>
  <si>
    <t>HHBO001180064</t>
  </si>
  <si>
    <t>901565891</t>
  </si>
  <si>
    <t>FERREGAS JH SAS</t>
  </si>
  <si>
    <t>HHBU000700991</t>
  </si>
  <si>
    <t>37322277</t>
  </si>
  <si>
    <t>TIENDA CORONEL</t>
  </si>
  <si>
    <t>HHBO001180079</t>
  </si>
  <si>
    <t>51865513</t>
  </si>
  <si>
    <t>ELIZABETH  SANCHEZ SANCHEZ</t>
  </si>
  <si>
    <t>HHME001468933</t>
  </si>
  <si>
    <t>1312</t>
  </si>
  <si>
    <t>43928229</t>
  </si>
  <si>
    <t>DEPOSITO Y FERRERIA MEDELLIN FLORESTA</t>
  </si>
  <si>
    <t>HHBQ000727312</t>
  </si>
  <si>
    <t>22583763</t>
  </si>
  <si>
    <t>ELECTRNICA SAE</t>
  </si>
  <si>
    <t>HHBO001179894</t>
  </si>
  <si>
    <t>79981445</t>
  </si>
  <si>
    <t>TIENDA COMUNAL 2</t>
  </si>
  <si>
    <t>HHCA000427374</t>
  </si>
  <si>
    <t>1144072056</t>
  </si>
  <si>
    <t>TIENDA SERVI HOGAR</t>
  </si>
  <si>
    <t>HHMO000626693</t>
  </si>
  <si>
    <t>JAVIER ALBERTO ANTEQUERA CORDOBA</t>
  </si>
  <si>
    <t>72345823</t>
  </si>
  <si>
    <t>TIENDA LA PUERTA DEL SOL</t>
  </si>
  <si>
    <t>HHME001468766</t>
  </si>
  <si>
    <t>3630984</t>
  </si>
  <si>
    <t>GRANERO Y SALSAMENTARIA EL AVENAZO</t>
  </si>
  <si>
    <t>HHBO001179937</t>
  </si>
  <si>
    <t>1024538615</t>
  </si>
  <si>
    <t>FERRERTERIA FERRELECTRICOS Y TORNILLOS CP</t>
  </si>
  <si>
    <t>HHBO001179966</t>
  </si>
  <si>
    <t>51830155</t>
  </si>
  <si>
    <t>HHME001468818</t>
  </si>
  <si>
    <t>1000396306</t>
  </si>
  <si>
    <t>GRANERO SANTA ROSA</t>
  </si>
  <si>
    <t>HHME001468833</t>
  </si>
  <si>
    <t>1017199541</t>
  </si>
  <si>
    <t>HHBQ000727398</t>
  </si>
  <si>
    <t>91078930</t>
  </si>
  <si>
    <t>VARIEDADES FANTASY</t>
  </si>
  <si>
    <t>HHBU000700928</t>
  </si>
  <si>
    <t>1677</t>
  </si>
  <si>
    <t>23694354</t>
  </si>
  <si>
    <t>BLANCA</t>
  </si>
  <si>
    <t>HHBU000701006</t>
  </si>
  <si>
    <t>37271853</t>
  </si>
  <si>
    <t>SANDRA MILENA OSORIO BOTERO</t>
  </si>
  <si>
    <t>HHBO001180116</t>
  </si>
  <si>
    <t>21181797</t>
  </si>
  <si>
    <t>TIENDA LOS POTRILLOS</t>
  </si>
  <si>
    <t>HHME001468975</t>
  </si>
  <si>
    <t>1152461413</t>
  </si>
  <si>
    <t>TIENDA EL MOLINO</t>
  </si>
  <si>
    <t>HHBO001180128</t>
  </si>
  <si>
    <t>80466757</t>
  </si>
  <si>
    <t>CIGARRERIA CAVA EXPRESS</t>
  </si>
  <si>
    <t>HHME001468989</t>
  </si>
  <si>
    <t>1318</t>
  </si>
  <si>
    <t>32459816</t>
  </si>
  <si>
    <t>LA REJA VERDE</t>
  </si>
  <si>
    <t>HHME001469003</t>
  </si>
  <si>
    <t>70434068</t>
  </si>
  <si>
    <t>FERRETERIA OLAYA</t>
  </si>
  <si>
    <t>HHBO001180139</t>
  </si>
  <si>
    <t>2192</t>
  </si>
  <si>
    <t>35506978</t>
  </si>
  <si>
    <t>HHBO001180167</t>
  </si>
  <si>
    <t>19375273</t>
  </si>
  <si>
    <t>CIGARRERIA SMART</t>
  </si>
  <si>
    <t>HHBO001179877</t>
  </si>
  <si>
    <t>MARTHA YOLANDA CRISOSTOMO GONZALEZ</t>
  </si>
  <si>
    <t>41715010</t>
  </si>
  <si>
    <t>PAPELERIA SEBASTIAN</t>
  </si>
  <si>
    <t>HHCA000427369</t>
  </si>
  <si>
    <t>JOSE DANILO GIRALDO OSORIO</t>
  </si>
  <si>
    <t>1060269803</t>
  </si>
  <si>
    <t>MERCAPOOL</t>
  </si>
  <si>
    <t>HHME001468744</t>
  </si>
  <si>
    <t>1344</t>
  </si>
  <si>
    <t>42997060</t>
  </si>
  <si>
    <t>GRANERO 90 27</t>
  </si>
  <si>
    <t>HHME001468754</t>
  </si>
  <si>
    <t>11801742</t>
  </si>
  <si>
    <t>TIENDA EL VECINO</t>
  </si>
  <si>
    <t>HHMO000626707</t>
  </si>
  <si>
    <t>70287545</t>
  </si>
  <si>
    <t>MERCADITO LOS PAISAS</t>
  </si>
  <si>
    <t>HHME001468786</t>
  </si>
  <si>
    <t>PBDESOHDROL50MLX2</t>
  </si>
  <si>
    <t>DES EA HYALU-DERMA ROLL ON 5OMLX2</t>
  </si>
  <si>
    <t>PBDESOHDROL50MLX2 - DES EA HYALU-DERMA ROLL ON 5OMLX2</t>
  </si>
  <si>
    <t>900647629</t>
  </si>
  <si>
    <t>HHME001468801</t>
  </si>
  <si>
    <t>98474163</t>
  </si>
  <si>
    <t>HHBO001179971</t>
  </si>
  <si>
    <t>1098100016</t>
  </si>
  <si>
    <t>TIENDA TARAZONA</t>
  </si>
  <si>
    <t>HHBO001180003</t>
  </si>
  <si>
    <t>2104</t>
  </si>
  <si>
    <t>1033767365</t>
  </si>
  <si>
    <t>VARIEDADES Y DETALLES CELESTE</t>
  </si>
  <si>
    <t>HHBO001180009</t>
  </si>
  <si>
    <t>52876796</t>
  </si>
  <si>
    <t>PADRE PIO</t>
  </si>
  <si>
    <t>HHBU000700906</t>
  </si>
  <si>
    <t>60371001</t>
  </si>
  <si>
    <t>LA CANASTA NEIRA</t>
  </si>
  <si>
    <t>HHBU000700916</t>
  </si>
  <si>
    <t>CARMEN MATILDE CORDERO DUQUE</t>
  </si>
  <si>
    <t>60379953</t>
  </si>
  <si>
    <t>KELY</t>
  </si>
  <si>
    <t>HHBU000700920</t>
  </si>
  <si>
    <t>60377525</t>
  </si>
  <si>
    <t>TIENDA MIXTA OMAIRA</t>
  </si>
  <si>
    <t>HHBU000700936</t>
  </si>
  <si>
    <t>ALBA MARINA YAÑEZ DE GUTIERREZ</t>
  </si>
  <si>
    <t>60275202</t>
  </si>
  <si>
    <t>VARIEDADES ANGIE</t>
  </si>
  <si>
    <t>HHBU000700975</t>
  </si>
  <si>
    <t>37442414</t>
  </si>
  <si>
    <t>VARIEDADES YISAD</t>
  </si>
  <si>
    <t>HHME001468913</t>
  </si>
  <si>
    <t>1346</t>
  </si>
  <si>
    <t>42891985</t>
  </si>
  <si>
    <t>TIENDA MONTE VERDE</t>
  </si>
  <si>
    <t>HHBU000700982</t>
  </si>
  <si>
    <t>1004809259</t>
  </si>
  <si>
    <t>TIENDA EL MONCHO</t>
  </si>
  <si>
    <t>HHBO001180092</t>
  </si>
  <si>
    <t>EDIXON HERNANDO FANDINO RUIZ</t>
  </si>
  <si>
    <t>80024542</t>
  </si>
  <si>
    <t>EL MALECON EL SPRING</t>
  </si>
  <si>
    <t>HHBO001180119</t>
  </si>
  <si>
    <t>20975798</t>
  </si>
  <si>
    <t>HHBU000701014</t>
  </si>
  <si>
    <t>1005059740</t>
  </si>
  <si>
    <t>HHME001468951</t>
  </si>
  <si>
    <t>39456055</t>
  </si>
  <si>
    <t>GRAN PUNTO DE LA 78</t>
  </si>
  <si>
    <t>HHBO001180105</t>
  </si>
  <si>
    <t>43746947</t>
  </si>
  <si>
    <t>HHME001469006</t>
  </si>
  <si>
    <t>43446269</t>
  </si>
  <si>
    <t>GRANERO DE TODITO</t>
  </si>
  <si>
    <t>HHBU000701052</t>
  </si>
  <si>
    <t>ZULMA YOLIMA ALVARADO ESCAMILLA</t>
  </si>
  <si>
    <t>1098643602</t>
  </si>
  <si>
    <t>INTEGRALES EN GESTION GRUPO EMPRESARIAL</t>
  </si>
  <si>
    <t>HHME001469040</t>
  </si>
  <si>
    <t>70661923</t>
  </si>
  <si>
    <t>SALSAMENTARIA ARSE</t>
  </si>
  <si>
    <t>HHME001469142</t>
  </si>
  <si>
    <t>51882507</t>
  </si>
  <si>
    <t>MISCELANEA GOUR</t>
  </si>
  <si>
    <t>HHBO001180331</t>
  </si>
  <si>
    <t>2101</t>
  </si>
  <si>
    <t>1031136841</t>
  </si>
  <si>
    <t>CEPILLOS TOLOSA</t>
  </si>
  <si>
    <t>HHBO001180385</t>
  </si>
  <si>
    <t>39643483</t>
  </si>
  <si>
    <t>SALSAMENTARIA MAFE</t>
  </si>
  <si>
    <t>HHPE000679813</t>
  </si>
  <si>
    <t>1093534559</t>
  </si>
  <si>
    <t>MERCA PAL RANCHO</t>
  </si>
  <si>
    <t>HHBO001180417</t>
  </si>
  <si>
    <t>19217597</t>
  </si>
  <si>
    <t>HHBU000701106</t>
  </si>
  <si>
    <t>13515369</t>
  </si>
  <si>
    <t>TIENDA CONJUNTO</t>
  </si>
  <si>
    <t>HHBU000701107</t>
  </si>
  <si>
    <t>63345504</t>
  </si>
  <si>
    <t>HHMO000626860</t>
  </si>
  <si>
    <t>1736</t>
  </si>
  <si>
    <t>9063153</t>
  </si>
  <si>
    <t>CAYI TIENDA</t>
  </si>
  <si>
    <t>HHBU000701050</t>
  </si>
  <si>
    <t>OLGA PATRICIA GONZALEZ GONZALEZ</t>
  </si>
  <si>
    <t>1095909292</t>
  </si>
  <si>
    <t>MICROMERCADO JAVI LA 23</t>
  </si>
  <si>
    <t>HHME001469061</t>
  </si>
  <si>
    <t>32553937</t>
  </si>
  <si>
    <t>GRANERO EL PROGRESO</t>
  </si>
  <si>
    <t>HHME001469088</t>
  </si>
  <si>
    <t>1094509136</t>
  </si>
  <si>
    <t>DISTRIBUIDORA MAC</t>
  </si>
  <si>
    <t>HHME001469100</t>
  </si>
  <si>
    <t>71001777</t>
  </si>
  <si>
    <t>LEGUMBRERIA LA SEXTA</t>
  </si>
  <si>
    <t>HHBO001180175</t>
  </si>
  <si>
    <t>24125313</t>
  </si>
  <si>
    <t>MINIMERCADO MC</t>
  </si>
  <si>
    <t>HHME001469111</t>
  </si>
  <si>
    <t>1216725788</t>
  </si>
  <si>
    <t>TIENDA DON CHUCHO</t>
  </si>
  <si>
    <t>HHBO001180187</t>
  </si>
  <si>
    <t>2138</t>
  </si>
  <si>
    <t>901360459</t>
  </si>
  <si>
    <t>MUNDIAL DE ELECTRICOS Y HERRAMIENTAS SAS</t>
  </si>
  <si>
    <t>HHME001469118</t>
  </si>
  <si>
    <t>1020110145</t>
  </si>
  <si>
    <t>EL HUECO</t>
  </si>
  <si>
    <t>HHBO001180314</t>
  </si>
  <si>
    <t>1026558253</t>
  </si>
  <si>
    <t>ANDRES DAVID RIANO VARGAS</t>
  </si>
  <si>
    <t>HHBO001180376</t>
  </si>
  <si>
    <t>52204837</t>
  </si>
  <si>
    <t>RESTAURANTE</t>
  </si>
  <si>
    <t>HHME001469169</t>
  </si>
  <si>
    <t>43023881</t>
  </si>
  <si>
    <t>VARIEDADES M Y R</t>
  </si>
  <si>
    <t>HHPE000679830</t>
  </si>
  <si>
    <t>18603492</t>
  </si>
  <si>
    <t>LA HERRADURA</t>
  </si>
  <si>
    <t>HHBO001180422</t>
  </si>
  <si>
    <t>52784273</t>
  </si>
  <si>
    <t>VARIEDADES TUNAL</t>
  </si>
  <si>
    <t>HHBU000701048</t>
  </si>
  <si>
    <t>ANIBAL VELANDIA</t>
  </si>
  <si>
    <t>91286711</t>
  </si>
  <si>
    <t>TIENDA EMPANADAS DEYANIRA</t>
  </si>
  <si>
    <t>HHBU000701055</t>
  </si>
  <si>
    <t>ERIKA LUCEYDI GELVEZ DIAZ</t>
  </si>
  <si>
    <t>1094278489</t>
  </si>
  <si>
    <t>TIENDA LUCEYDI</t>
  </si>
  <si>
    <t>HHME001469101</t>
  </si>
  <si>
    <t>1035833638</t>
  </si>
  <si>
    <t>TIENDA FENIX</t>
  </si>
  <si>
    <t>HHBO001180181</t>
  </si>
  <si>
    <t>79789585</t>
  </si>
  <si>
    <t>GLOBAL.COM</t>
  </si>
  <si>
    <t>HHMO000626833</t>
  </si>
  <si>
    <t>1005676568</t>
  </si>
  <si>
    <t>PROVEEDORA EL REVENTON</t>
  </si>
  <si>
    <t>HHBO001180268</t>
  </si>
  <si>
    <t>MARIA ALEJANDRA ANTONIO MARQUEZ</t>
  </si>
  <si>
    <t>1051891802</t>
  </si>
  <si>
    <t>PAPELERIA Y MICELANEA LA 32</t>
  </si>
  <si>
    <t>HHBO001180280</t>
  </si>
  <si>
    <t>LUZ ANGELA RODRIGUEZ CHAPARRO</t>
  </si>
  <si>
    <t>1013599856</t>
  </si>
  <si>
    <t>VARIEDADES ROHI</t>
  </si>
  <si>
    <t>HHMO000626869</t>
  </si>
  <si>
    <t>1038807607</t>
  </si>
  <si>
    <t>TIENDA LA ECONOMIA</t>
  </si>
  <si>
    <t>HHMO000626878</t>
  </si>
  <si>
    <t>1042766009</t>
  </si>
  <si>
    <t>TIENDA DONDE MARCE</t>
  </si>
  <si>
    <t>HHBO001180202</t>
  </si>
  <si>
    <t>13543034</t>
  </si>
  <si>
    <t>VARIEDADES FONCE</t>
  </si>
  <si>
    <t>HHBO001180241</t>
  </si>
  <si>
    <t>1032418123</t>
  </si>
  <si>
    <t>PAPELERA</t>
  </si>
  <si>
    <t>HHBO001180273</t>
  </si>
  <si>
    <t>52861679</t>
  </si>
  <si>
    <t>VARIEDADES LADY</t>
  </si>
  <si>
    <t>HHBO001180300</t>
  </si>
  <si>
    <t>51726794</t>
  </si>
  <si>
    <t>GUADALUPE RH</t>
  </si>
  <si>
    <t>HHBO001180307</t>
  </si>
  <si>
    <t>SONIA KARIME LISARAZO VERA</t>
  </si>
  <si>
    <t>60373523</t>
  </si>
  <si>
    <t>HHBO001180337</t>
  </si>
  <si>
    <t>52708709</t>
  </si>
  <si>
    <t>HHBO001180361</t>
  </si>
  <si>
    <t>1032398025</t>
  </si>
  <si>
    <t>HHPE000679818</t>
  </si>
  <si>
    <t>42069151</t>
  </si>
  <si>
    <t>MARIA HELENA HOYOS</t>
  </si>
  <si>
    <t>HHPE000679829</t>
  </si>
  <si>
    <t>25169738</t>
  </si>
  <si>
    <t>MARTHA LUCIA GALLEGO</t>
  </si>
  <si>
    <t>HHMO000626864</t>
  </si>
  <si>
    <t>1082890758</t>
  </si>
  <si>
    <t>TIENDA SALOME J C</t>
  </si>
  <si>
    <t>HHBO001180470</t>
  </si>
  <si>
    <t>28789150</t>
  </si>
  <si>
    <t>LA CORALINA</t>
  </si>
  <si>
    <t>HHMO000626898</t>
  </si>
  <si>
    <t>78702050</t>
  </si>
  <si>
    <t>TDA CARMEN</t>
  </si>
  <si>
    <t>HHBQ000727606</t>
  </si>
  <si>
    <t>1090376146</t>
  </si>
  <si>
    <t xml:space="preserve"> LA BENDICION DE DIOS  9 DE MARZO</t>
  </si>
  <si>
    <t>HHBQ000727615</t>
  </si>
  <si>
    <t>BLANCA PATRICIA CARRILLO VEGA</t>
  </si>
  <si>
    <t>1120353254</t>
  </si>
  <si>
    <t>HHME001469291</t>
  </si>
  <si>
    <t>INVERSIONES PRONAT SAS</t>
  </si>
  <si>
    <t>901286477</t>
  </si>
  <si>
    <t>DROGUERIA TAYRONA</t>
  </si>
  <si>
    <t>HHME001469316</t>
  </si>
  <si>
    <t>43723217</t>
  </si>
  <si>
    <t>TIENDA VALVUENA APT 106</t>
  </si>
  <si>
    <t>HHBU000701210</t>
  </si>
  <si>
    <t>1665</t>
  </si>
  <si>
    <t>CARLOS JULIO VERA BAUTISTA</t>
  </si>
  <si>
    <t>88209770</t>
  </si>
  <si>
    <t>FERRETERIA VILLABEL JC</t>
  </si>
  <si>
    <t>HHBQ000727680</t>
  </si>
  <si>
    <t>1958</t>
  </si>
  <si>
    <t>45499145</t>
  </si>
  <si>
    <t>DROGUIVARIEDADES YERAIN</t>
  </si>
  <si>
    <t>HHME001469463</t>
  </si>
  <si>
    <t>1020479812</t>
  </si>
  <si>
    <t>LA DESPPENSA</t>
  </si>
  <si>
    <t>HHBO001180638</t>
  </si>
  <si>
    <t>LUIS ALIRIO AVILA AVILA</t>
  </si>
  <si>
    <t>80874595</t>
  </si>
  <si>
    <t>SUPERSONIDO DONDE YIYO</t>
  </si>
  <si>
    <t>HHME001469348</t>
  </si>
  <si>
    <t>8064939</t>
  </si>
  <si>
    <t>MARIDOS EN ALQUILER</t>
  </si>
  <si>
    <t>HHME001469352</t>
  </si>
  <si>
    <t>70043687</t>
  </si>
  <si>
    <t>FERRETERIA SUPER ELECTRICOS</t>
  </si>
  <si>
    <t>HHME001469365</t>
  </si>
  <si>
    <t>1037070329</t>
  </si>
  <si>
    <t>FAMA LEYOS</t>
  </si>
  <si>
    <t>HHBQ000727679</t>
  </si>
  <si>
    <t>1094581114</t>
  </si>
  <si>
    <t>TIENDA LOS ALMENDROS</t>
  </si>
  <si>
    <t>HHBO001180560</t>
  </si>
  <si>
    <t>DANIELA ANGELICA MARTINEZ MORALES</t>
  </si>
  <si>
    <t>1012412814</t>
  </si>
  <si>
    <t>POLLO SAMUEL</t>
  </si>
  <si>
    <t>HHBO001180577</t>
  </si>
  <si>
    <t>CARLOS EDUARDO MARIÑO ESTEPA</t>
  </si>
  <si>
    <t>74321927</t>
  </si>
  <si>
    <t>FERRETERIA LA MILLA EXTRA</t>
  </si>
  <si>
    <t>HHBO001180586</t>
  </si>
  <si>
    <t>91291679</t>
  </si>
  <si>
    <t>ARGELIA FRUVER</t>
  </si>
  <si>
    <t>HHBU000701228</t>
  </si>
  <si>
    <t>13511394</t>
  </si>
  <si>
    <t>MICROMERCADO BAJAMAR</t>
  </si>
  <si>
    <t>HHCA000427451</t>
  </si>
  <si>
    <t>LUZ PIEDAD CHITO URBANO</t>
  </si>
  <si>
    <t>40993910</t>
  </si>
  <si>
    <t>GRANERO LA 45</t>
  </si>
  <si>
    <t>HHME001469421</t>
  </si>
  <si>
    <t>43835049</t>
  </si>
  <si>
    <t>DISTRIMELAS</t>
  </si>
  <si>
    <t>HHME001469445</t>
  </si>
  <si>
    <t>32426051</t>
  </si>
  <si>
    <t>MERCADOS PELICANO</t>
  </si>
  <si>
    <t>HHCA000427474</t>
  </si>
  <si>
    <t>JOHN FABER GAVIRIA SOTO</t>
  </si>
  <si>
    <t>6361905</t>
  </si>
  <si>
    <t>TIENDA Y LICORES EL PEÑON</t>
  </si>
  <si>
    <t>HHBU000701140</t>
  </si>
  <si>
    <t>NINY PAHOLA SANCHEZ ASCANIO</t>
  </si>
  <si>
    <t>1065239681</t>
  </si>
  <si>
    <t>MICROMERCADO OJITOS</t>
  </si>
  <si>
    <t>HHME001469266</t>
  </si>
  <si>
    <t>22011517</t>
  </si>
  <si>
    <t>MINIMERCADO BERNAL 81</t>
  </si>
  <si>
    <t>HHCA000427459</t>
  </si>
  <si>
    <t>CONSUELO CALDERON OLIVAR</t>
  </si>
  <si>
    <t>31922957</t>
  </si>
  <si>
    <t>TIENDA Y GRANERO</t>
  </si>
  <si>
    <t>HHBO001180611</t>
  </si>
  <si>
    <t>900965940</t>
  </si>
  <si>
    <t>HHME001469500</t>
  </si>
  <si>
    <t>1128271784</t>
  </si>
  <si>
    <t>PAPELERIA DOFFICE</t>
  </si>
  <si>
    <t>HHME001469273</t>
  </si>
  <si>
    <t>35892830</t>
  </si>
  <si>
    <t>TIENDA PATI</t>
  </si>
  <si>
    <t>HHBQ000727619</t>
  </si>
  <si>
    <t>8701187</t>
  </si>
  <si>
    <t>VARIEDADES FREDY</t>
  </si>
  <si>
    <t>HHME001469304</t>
  </si>
  <si>
    <t>901566530</t>
  </si>
  <si>
    <t>HHBQ000727670</t>
  </si>
  <si>
    <t>91065004</t>
  </si>
  <si>
    <t>MISCELANEA EL AMPARO</t>
  </si>
  <si>
    <t>HHME001469358</t>
  </si>
  <si>
    <t>DIANA MARIA REYES GARCIA</t>
  </si>
  <si>
    <t>65796012</t>
  </si>
  <si>
    <t>FERREDISAN</t>
  </si>
  <si>
    <t>HHBU000701221</t>
  </si>
  <si>
    <t>60320100</t>
  </si>
  <si>
    <t>PAPELERIA Y VARIEDADES MALU</t>
  </si>
  <si>
    <t>HHBO001180588</t>
  </si>
  <si>
    <t>ROSA ELVIRA ROJAS BARRERA</t>
  </si>
  <si>
    <t>23753260</t>
  </si>
  <si>
    <t>HHME001469417</t>
  </si>
  <si>
    <t>1036624818</t>
  </si>
  <si>
    <t>LICORES Y ALGO MAS</t>
  </si>
  <si>
    <t>HHBO001180671</t>
  </si>
  <si>
    <t>194890</t>
  </si>
  <si>
    <t>HHBO001180702</t>
  </si>
  <si>
    <t>53045553</t>
  </si>
  <si>
    <t>HHME001469523</t>
  </si>
  <si>
    <t>1039455377</t>
  </si>
  <si>
    <t>SALSAMENTARIA ENTRE COLINAS 2</t>
  </si>
  <si>
    <t>HHBO001180727</t>
  </si>
  <si>
    <t>79748367</t>
  </si>
  <si>
    <t>VARIEDADES JAS</t>
  </si>
  <si>
    <t>HHME001469541</t>
  </si>
  <si>
    <t>98524140</t>
  </si>
  <si>
    <t>LA TIENDA DE HERNAN</t>
  </si>
  <si>
    <t>HHBQ000727799</t>
  </si>
  <si>
    <t>36516765</t>
  </si>
  <si>
    <t>TIENDA JYJ</t>
  </si>
  <si>
    <t>HHME001469653</t>
  </si>
  <si>
    <t>71727304</t>
  </si>
  <si>
    <t>MINIMERCADO MI BARRIO</t>
  </si>
  <si>
    <t>HHBO001180861</t>
  </si>
  <si>
    <t>CARLOS HUMBERTO GARCIA LIZARAZO</t>
  </si>
  <si>
    <t>1117544751</t>
  </si>
  <si>
    <t>HHME001469686</t>
  </si>
  <si>
    <t>20688348</t>
  </si>
  <si>
    <t>SUPERMERCADO EL OASIS</t>
  </si>
  <si>
    <t>HHBO001180905</t>
  </si>
  <si>
    <t>70384278</t>
  </si>
  <si>
    <t>HHBO001180943</t>
  </si>
  <si>
    <t>BLANCO ALIRIO PINZON CRUZ</t>
  </si>
  <si>
    <t>19329483</t>
  </si>
  <si>
    <t>FERRETERIA LA SELVA</t>
  </si>
  <si>
    <t>HHBO001180999</t>
  </si>
  <si>
    <t>EDILMA PARRA PARRA</t>
  </si>
  <si>
    <t>23433860</t>
  </si>
  <si>
    <t>HHME001469792</t>
  </si>
  <si>
    <t>21686519</t>
  </si>
  <si>
    <t>SALSAMENTARIA SNOOPY</t>
  </si>
  <si>
    <t>HHME001469836</t>
  </si>
  <si>
    <t>43830751</t>
  </si>
  <si>
    <t>MERCADOS LA 52</t>
  </si>
  <si>
    <t>HHBO001181077</t>
  </si>
  <si>
    <t>YULI ANDREA MENDIVELSO  CARVAJAL</t>
  </si>
  <si>
    <t>1020778039</t>
  </si>
  <si>
    <t>EL SOCOTRNSE 2 MINI MERCADO</t>
  </si>
  <si>
    <t>HHBO001180739</t>
  </si>
  <si>
    <t>1073680094</t>
  </si>
  <si>
    <t>HHBO001180751</t>
  </si>
  <si>
    <t>LUZ MARINA RAMIREZ</t>
  </si>
  <si>
    <t>39694829</t>
  </si>
  <si>
    <t>MISCELANEA LUZ</t>
  </si>
  <si>
    <t>HHBO001180776</t>
  </si>
  <si>
    <t>52074958</t>
  </si>
  <si>
    <t>PRODUCTOS DE ASEO CDS</t>
  </si>
  <si>
    <t>HHBO001180788</t>
  </si>
  <si>
    <t>1024501898</t>
  </si>
  <si>
    <t>SALSAMENTARIA SANTANA</t>
  </si>
  <si>
    <t>HHME001469600</t>
  </si>
  <si>
    <t>1040732894</t>
  </si>
  <si>
    <t>RINCON DE ENTRERRIOS</t>
  </si>
  <si>
    <t>HHBU000701295</t>
  </si>
  <si>
    <t>49724901</t>
  </si>
  <si>
    <t>BELLA PARIS</t>
  </si>
  <si>
    <t>HHBO001180820</t>
  </si>
  <si>
    <t>MARIA ROSA ELENA ORJUELA GUALTEROS</t>
  </si>
  <si>
    <t>39684979</t>
  </si>
  <si>
    <t>TIENDA DIOS CON NOSOTROS</t>
  </si>
  <si>
    <t>HHME001469632</t>
  </si>
  <si>
    <t>1028660121</t>
  </si>
  <si>
    <t>AQUI TODO EN 1</t>
  </si>
  <si>
    <t>HHBO001180882</t>
  </si>
  <si>
    <t>1056613192</t>
  </si>
  <si>
    <t>PAPELERIA LUZ DE SOL</t>
  </si>
  <si>
    <t>HHBO001180924</t>
  </si>
  <si>
    <t>YOLANDA LOPEZ GUTIERREZ</t>
  </si>
  <si>
    <t>52385645</t>
  </si>
  <si>
    <t>HHME001469707</t>
  </si>
  <si>
    <t>43581491</t>
  </si>
  <si>
    <t>DUBAI DE LA PALMA</t>
  </si>
  <si>
    <t>HHMO000627072</t>
  </si>
  <si>
    <t>25801860</t>
  </si>
  <si>
    <t>HHBO001180961</t>
  </si>
  <si>
    <t>JENNIFER ALICIA RODRIGUEZ ORTIZ</t>
  </si>
  <si>
    <t>1023872769</t>
  </si>
  <si>
    <t>TIENDA LA OFISC</t>
  </si>
  <si>
    <t>HHBO001180976</t>
  </si>
  <si>
    <t>52763217</t>
  </si>
  <si>
    <t>HHBO001180979</t>
  </si>
  <si>
    <t>WILMER ANDRES HUERTAS HUERTAS</t>
  </si>
  <si>
    <t>1002683260</t>
  </si>
  <si>
    <t>MINIMERCADO LOMITAS 3</t>
  </si>
  <si>
    <t>PBDESCOJINX1872H</t>
  </si>
  <si>
    <t>DES. AFM DPL ORIG 12G X18 72H</t>
  </si>
  <si>
    <t>PBDESCOJINX1872H - DES. AFM DPL ORIG 12G X18 72H</t>
  </si>
  <si>
    <t>HHBO001180981</t>
  </si>
  <si>
    <t>1020722367</t>
  </si>
  <si>
    <t>DEL VALLE</t>
  </si>
  <si>
    <t>HHBO001180986</t>
  </si>
  <si>
    <t>1032401474</t>
  </si>
  <si>
    <t>PAPELERIA MAJULE</t>
  </si>
  <si>
    <t>HHBO001180744</t>
  </si>
  <si>
    <t>2914</t>
  </si>
  <si>
    <t>JOSE HUMBERTO SIERRA CACERES</t>
  </si>
  <si>
    <t>17339991</t>
  </si>
  <si>
    <t>HUMBERTO SIERRA</t>
  </si>
  <si>
    <t>HHBO001180812</t>
  </si>
  <si>
    <t>80490447</t>
  </si>
  <si>
    <t>HHBO001180830</t>
  </si>
  <si>
    <t>LINDARY MARGARITA CUBILLOS MARTIN</t>
  </si>
  <si>
    <t>52990636</t>
  </si>
  <si>
    <t>MISCELANEA MIS DETALLES</t>
  </si>
  <si>
    <t>HHBO001180902</t>
  </si>
  <si>
    <t>1030574125</t>
  </si>
  <si>
    <t>AUTOSERVICIO AS MERCADOS</t>
  </si>
  <si>
    <t>HHME001469714</t>
  </si>
  <si>
    <t>70954491</t>
  </si>
  <si>
    <t>CASTILLO LOS ALPES</t>
  </si>
  <si>
    <t>HHBO001180991</t>
  </si>
  <si>
    <t>42768656</t>
  </si>
  <si>
    <t>FRESCO HOGAR</t>
  </si>
  <si>
    <t>HHBO001181003</t>
  </si>
  <si>
    <t>1121895355</t>
  </si>
  <si>
    <t>MINIMERK SAKE</t>
  </si>
  <si>
    <t>HHME001469802</t>
  </si>
  <si>
    <t>43782472</t>
  </si>
  <si>
    <t>FERROELECTRICA SANTA MARIA</t>
  </si>
  <si>
    <t>HHME001469832</t>
  </si>
  <si>
    <t>1017280608</t>
  </si>
  <si>
    <t>CITY URBAN</t>
  </si>
  <si>
    <t>HHBO001181140</t>
  </si>
  <si>
    <t>JOSE NICOLAS HERNANDEZ SOLANO</t>
  </si>
  <si>
    <t>79151712</t>
  </si>
  <si>
    <t>PANADERIA SAN NICOLAS</t>
  </si>
  <si>
    <t>HHBO001181158</t>
  </si>
  <si>
    <t>ELKIN EMMANUEL MEDINA CAMACHO</t>
  </si>
  <si>
    <t>1030584567</t>
  </si>
  <si>
    <t>HHME001469931</t>
  </si>
  <si>
    <t>43979558</t>
  </si>
  <si>
    <t>EL DORADO</t>
  </si>
  <si>
    <t>HHBO001180745</t>
  </si>
  <si>
    <t>MARISOL RODRIGUEZ GAMEZ</t>
  </si>
  <si>
    <t>53177360</t>
  </si>
  <si>
    <t>VIVERES MICHEL</t>
  </si>
  <si>
    <t>HHME001469569</t>
  </si>
  <si>
    <t>JAIBER ANDREY GALEANO BERMUDEZ</t>
  </si>
  <si>
    <t>8161733</t>
  </si>
  <si>
    <t>FERRETERIA GALEANO</t>
  </si>
  <si>
    <t>HHME001469634</t>
  </si>
  <si>
    <t>1143399421</t>
  </si>
  <si>
    <t>MERCADO EL CONQUISTADOR</t>
  </si>
  <si>
    <t>HHME001469646</t>
  </si>
  <si>
    <t>80745546</t>
  </si>
  <si>
    <t>DISTRIBUIDORA 3D</t>
  </si>
  <si>
    <t>HHME001469724</t>
  </si>
  <si>
    <t>3380654</t>
  </si>
  <si>
    <t>GRANERO HISPANIA</t>
  </si>
  <si>
    <t>HHBO001181116</t>
  </si>
  <si>
    <t>MARIA EMILIA LINARES MORERA</t>
  </si>
  <si>
    <t>52700071</t>
  </si>
  <si>
    <t>HHME001469868</t>
  </si>
  <si>
    <t>1041324661</t>
  </si>
  <si>
    <t>BELEN LA PALMA</t>
  </si>
  <si>
    <t>HHME001469887</t>
  </si>
  <si>
    <t>71000784</t>
  </si>
  <si>
    <t>MERCADO MIAMI</t>
  </si>
  <si>
    <t>HHME001469889</t>
  </si>
  <si>
    <t>1007356564</t>
  </si>
  <si>
    <t>DISTRIBUIDORA Y AUTOSERVICIO ALAMEDA</t>
  </si>
  <si>
    <t>HHME001469977</t>
  </si>
  <si>
    <t>1041329152</t>
  </si>
  <si>
    <t>PREMERCADOS</t>
  </si>
  <si>
    <t>HHME001469979</t>
  </si>
  <si>
    <t>72022762</t>
  </si>
  <si>
    <t>AUTOSERVICIO LA FRESCA</t>
  </si>
  <si>
    <t>HHBU000701368</t>
  </si>
  <si>
    <t>IRENE MUÑOZ CARVAJAL</t>
  </si>
  <si>
    <t>63487237</t>
  </si>
  <si>
    <t>MERCASOL</t>
  </si>
  <si>
    <t>HHBO001181212</t>
  </si>
  <si>
    <t>80830002</t>
  </si>
  <si>
    <t>HHME001470058</t>
  </si>
  <si>
    <t>MARLENY ARTURO WALDO</t>
  </si>
  <si>
    <t>1113640388</t>
  </si>
  <si>
    <t>EL REY</t>
  </si>
  <si>
    <t>HHBU000701400</t>
  </si>
  <si>
    <t>5497889</t>
  </si>
  <si>
    <t>TIENDA LA MARIA</t>
  </si>
  <si>
    <t>HHBU000701401</t>
  </si>
  <si>
    <t>DORIS CRISTINA COLMENARES VILLAMIZAR</t>
  </si>
  <si>
    <t>60334052</t>
  </si>
  <si>
    <t>HHBO001181306</t>
  </si>
  <si>
    <t>1095701309</t>
  </si>
  <si>
    <t>LA SEGUNDA</t>
  </si>
  <si>
    <t>HHME001470126</t>
  </si>
  <si>
    <t>42730104</t>
  </si>
  <si>
    <t>SEVEN MINIMERCADO</t>
  </si>
  <si>
    <t>HHPE000680173</t>
  </si>
  <si>
    <t>25162197</t>
  </si>
  <si>
    <t>BO000384582</t>
  </si>
  <si>
    <t>CC13</t>
  </si>
  <si>
    <t xml:space="preserve"> Mayoristas Bogota</t>
  </si>
  <si>
    <t>2900</t>
  </si>
  <si>
    <t>NA393</t>
  </si>
  <si>
    <t>MAYORISTAS</t>
  </si>
  <si>
    <t>COMERCIALIZADORA E IMPORTADORA MAGI SAS</t>
  </si>
  <si>
    <t>901593355</t>
  </si>
  <si>
    <t>1121816330</t>
  </si>
  <si>
    <t>HHBU000701455</t>
  </si>
  <si>
    <t>1683</t>
  </si>
  <si>
    <t>88275288</t>
  </si>
  <si>
    <t>MILTON GIONANNY GONZALEZ ROBAYO</t>
  </si>
  <si>
    <t>HHBO001181115</t>
  </si>
  <si>
    <t>52025522</t>
  </si>
  <si>
    <t>HHBO001181136</t>
  </si>
  <si>
    <t>52227144</t>
  </si>
  <si>
    <t>HHBO001181137</t>
  </si>
  <si>
    <t>1032362155</t>
  </si>
  <si>
    <t>SUPERMERCADO TAPATIO</t>
  </si>
  <si>
    <t>HHMO000627093</t>
  </si>
  <si>
    <t>70906377</t>
  </si>
  <si>
    <t>ABASTOS PAGUE MENOS</t>
  </si>
  <si>
    <t>HHMO000627111</t>
  </si>
  <si>
    <t>1131107546</t>
  </si>
  <si>
    <t>DOMIYA RECREO MINIMARKET</t>
  </si>
  <si>
    <t>HHMO000627112</t>
  </si>
  <si>
    <t>78733755</t>
  </si>
  <si>
    <t>KASETA MEDELLIN</t>
  </si>
  <si>
    <t>HHBO001181231</t>
  </si>
  <si>
    <t>SAIN RUEDA RUEDA</t>
  </si>
  <si>
    <t>79056534</t>
  </si>
  <si>
    <t>TIENDA SR VENTANA</t>
  </si>
  <si>
    <t>HHBO001181239</t>
  </si>
  <si>
    <t>LUZ MARINA URREGO MORERA</t>
  </si>
  <si>
    <t>21031475</t>
  </si>
  <si>
    <t>EL RINCONSITO DE SEBAS</t>
  </si>
  <si>
    <t>HHBO001181251</t>
  </si>
  <si>
    <t>17172383</t>
  </si>
  <si>
    <t>RAMIRAUTO BOGOTA</t>
  </si>
  <si>
    <t>HHME001470038</t>
  </si>
  <si>
    <t>79549187</t>
  </si>
  <si>
    <t>DONDE DIEGO LEGUMBRERIA</t>
  </si>
  <si>
    <t>HHME001470101</t>
  </si>
  <si>
    <t>BEATRIZ ELENA GUZMAN ESTRADA</t>
  </si>
  <si>
    <t>43076511</t>
  </si>
  <si>
    <t>TIENDA LOS RAMIREZ</t>
  </si>
  <si>
    <t>HHBU000701414</t>
  </si>
  <si>
    <t>ALIX RODRIGUEZ</t>
  </si>
  <si>
    <t>60307244</t>
  </si>
  <si>
    <t>VARIEDADES LAS ANGUSTIASMERCADO PLAZA</t>
  </si>
  <si>
    <t>HHME001470143</t>
  </si>
  <si>
    <t>43834515</t>
  </si>
  <si>
    <t>S Y G EXPRESIONES</t>
  </si>
  <si>
    <t>HHPE000680175</t>
  </si>
  <si>
    <t>94480993</t>
  </si>
  <si>
    <t>RAPITIENDA PAO</t>
  </si>
  <si>
    <t>HHBU000701427</t>
  </si>
  <si>
    <t>60378814</t>
  </si>
  <si>
    <t>TIENDA LA MAGDALENA</t>
  </si>
  <si>
    <t>HHME001470179</t>
  </si>
  <si>
    <t>43613045</t>
  </si>
  <si>
    <t>EL VENTEADERO DE JERE</t>
  </si>
  <si>
    <t>HHME001470181</t>
  </si>
  <si>
    <t>43827991</t>
  </si>
  <si>
    <t>DROGUERIA COPITO DE NIEVE</t>
  </si>
  <si>
    <t>HHBO001181335</t>
  </si>
  <si>
    <t>MARIA BETHY GOMEZ QUINTERO</t>
  </si>
  <si>
    <t>52294549</t>
  </si>
  <si>
    <t>SUPERMERCADO EXPRESS ALIADO SURTIMAX</t>
  </si>
  <si>
    <t>HHBU000701459</t>
  </si>
  <si>
    <t>60288795</t>
  </si>
  <si>
    <t>HHBU000701483</t>
  </si>
  <si>
    <t>88286223</t>
  </si>
  <si>
    <t>TIENDA LA BODEGUITA</t>
  </si>
  <si>
    <t>HHBU000701349</t>
  </si>
  <si>
    <t>63503200</t>
  </si>
  <si>
    <t>MICROMERCADO PHILADELFIA</t>
  </si>
  <si>
    <t>HHBO001181200</t>
  </si>
  <si>
    <t>ROSA LILIA RUBIANO CUCARIAN</t>
  </si>
  <si>
    <t>24198110</t>
  </si>
  <si>
    <t>PANADERIA LA ESPIGA</t>
  </si>
  <si>
    <t>HHBO001181253</t>
  </si>
  <si>
    <t>ESTEFANIA RODRIGUEZ GRAJALES</t>
  </si>
  <si>
    <t>1061368034</t>
  </si>
  <si>
    <t>TIENDA SAMUEL</t>
  </si>
  <si>
    <t>HHBQ000728023</t>
  </si>
  <si>
    <t>1939</t>
  </si>
  <si>
    <t>91110359</t>
  </si>
  <si>
    <t>VARIEDADES REYMAR</t>
  </si>
  <si>
    <t>HHME001470148</t>
  </si>
  <si>
    <t>42901764</t>
  </si>
  <si>
    <t>RESTAURANTE DELICIAS DE MARIANA</t>
  </si>
  <si>
    <t>HHME001470164</t>
  </si>
  <si>
    <t>1032010942</t>
  </si>
  <si>
    <t>TIENDA HERCULES</t>
  </si>
  <si>
    <t>HHBO001181332</t>
  </si>
  <si>
    <t>EDNA MARCELA GOMEZ QUINTERO</t>
  </si>
  <si>
    <t>20363362</t>
  </si>
  <si>
    <t>SURTIMARKET LA VILLA</t>
  </si>
  <si>
    <t>HHBU000701511</t>
  </si>
  <si>
    <t>60398290</t>
  </si>
  <si>
    <t xml:space="preserve"> TIENDA Y VARIEDADES JUALIX</t>
  </si>
  <si>
    <t>HHME001470276</t>
  </si>
  <si>
    <t>43364148</t>
  </si>
  <si>
    <t>SALSAMENTARIA SYV</t>
  </si>
  <si>
    <t>HHBO001181203</t>
  </si>
  <si>
    <t>901648903</t>
  </si>
  <si>
    <t>HHBO001181255</t>
  </si>
  <si>
    <t>ARTURO ALFONSO BUITRAGO</t>
  </si>
  <si>
    <t>80422626</t>
  </si>
  <si>
    <t>TIENDA LA DEPORTIVA</t>
  </si>
  <si>
    <t>HHBO001181279</t>
  </si>
  <si>
    <t>IVAN DARIO CRUZ SUAREZ</t>
  </si>
  <si>
    <t>1020765102</t>
  </si>
  <si>
    <t>MINIMERCADO S Y M</t>
  </si>
  <si>
    <t>HHBO001181281</t>
  </si>
  <si>
    <t>MARIA DEL CARMEN CARABALLO RODRIGUEZ</t>
  </si>
  <si>
    <t>52219984</t>
  </si>
  <si>
    <t>TIENDA Y DULCURA SUA</t>
  </si>
  <si>
    <t>HHME001470085</t>
  </si>
  <si>
    <t>JOHN FREDY ALVAREZ RIOS</t>
  </si>
  <si>
    <t>70327274</t>
  </si>
  <si>
    <t>FRUVER Y ABARROTES JP</t>
  </si>
  <si>
    <t>HHBO001181387</t>
  </si>
  <si>
    <t>HENRY SILVA ROMERO</t>
  </si>
  <si>
    <t>79245842</t>
  </si>
  <si>
    <t>HENRYS FERETERIA</t>
  </si>
  <si>
    <t>HHME001470268</t>
  </si>
  <si>
    <t>901688849</t>
  </si>
  <si>
    <t>AUTOSERVICIO LA FINQUITA JD SAS</t>
  </si>
  <si>
    <t>HHBO001181405</t>
  </si>
  <si>
    <t>14450447</t>
  </si>
  <si>
    <t>SUPER LA 75</t>
  </si>
  <si>
    <t>HHBO001181359</t>
  </si>
  <si>
    <t>BLANCA AZUCENA SEGURA SANABRIA</t>
  </si>
  <si>
    <t>23474834</t>
  </si>
  <si>
    <t>PRODUCTOS DE ASEO Y LIMPIEZA AROMAS</t>
  </si>
  <si>
    <t>HHBU000701471</t>
  </si>
  <si>
    <t>1045019369</t>
  </si>
  <si>
    <t>HHBU000701523</t>
  </si>
  <si>
    <t>9715164</t>
  </si>
  <si>
    <t>HHBO001181400</t>
  </si>
  <si>
    <t>80251153</t>
  </si>
  <si>
    <t>ABC PAPELERIAS</t>
  </si>
  <si>
    <t>HHBO001181420</t>
  </si>
  <si>
    <t>ELIZABETH VERGARA VERGARA GONZALEZ</t>
  </si>
  <si>
    <t>1024465335</t>
  </si>
  <si>
    <t>AUTOSERVICIO LA BAHIA</t>
  </si>
  <si>
    <t>HHBO001181430</t>
  </si>
  <si>
    <t>JUAN PABLO ARIAS</t>
  </si>
  <si>
    <t>80505437</t>
  </si>
  <si>
    <t>BICICLETERIA ARIAS BIKES</t>
  </si>
  <si>
    <t>HHMO000627233</t>
  </si>
  <si>
    <t>1071349331</t>
  </si>
  <si>
    <t>TIENDA LA 61B</t>
  </si>
  <si>
    <t>HHBO001181453</t>
  </si>
  <si>
    <t>OLGA LUCIA GONZALEZ CARDENAS</t>
  </si>
  <si>
    <t>52250683</t>
  </si>
  <si>
    <t>CIGARRERIA CAPRISS</t>
  </si>
  <si>
    <t>HHME001470338</t>
  </si>
  <si>
    <t>901589240</t>
  </si>
  <si>
    <t>MINIMERCADO SENDERO VERDE SAS</t>
  </si>
  <si>
    <t>HHBU000701559</t>
  </si>
  <si>
    <t>13637944</t>
  </si>
  <si>
    <t>TIENDA ABASTO AL DA</t>
  </si>
  <si>
    <t>HHME001470356</t>
  </si>
  <si>
    <t>43606462</t>
  </si>
  <si>
    <t>VARIEDADES JIHEH</t>
  </si>
  <si>
    <t>HHBO001181385</t>
  </si>
  <si>
    <t>ALEXANDER SUAREZ OROZCO</t>
  </si>
  <si>
    <t>10274116</t>
  </si>
  <si>
    <t>EL CAMBRAY</t>
  </si>
  <si>
    <t>HHBU000701517</t>
  </si>
  <si>
    <t>1149456243</t>
  </si>
  <si>
    <t>EL POLLO FRESCO</t>
  </si>
  <si>
    <t>HHBU000701525</t>
  </si>
  <si>
    <t>1093752940</t>
  </si>
  <si>
    <t>LOS TRES AUGUSTOS</t>
  </si>
  <si>
    <t>HHMO000627221</t>
  </si>
  <si>
    <t>15647446</t>
  </si>
  <si>
    <t>SUPERTIENDA MEDELLIN LA 64</t>
  </si>
  <si>
    <t>HHBQ000728133</t>
  </si>
  <si>
    <t>7919698</t>
  </si>
  <si>
    <t>TIENDA EL PUEBLO</t>
  </si>
  <si>
    <t>HHMO000627253</t>
  </si>
  <si>
    <t>35116708</t>
  </si>
  <si>
    <t>MINIMARKET Y LICORERA DOMI YA ALTOS DE MONTEVERDE</t>
  </si>
  <si>
    <t>HHBO001181455</t>
  </si>
  <si>
    <t>OSCAR FABIAN GOMEZ RIVERA</t>
  </si>
  <si>
    <t>1018445146</t>
  </si>
  <si>
    <t>OXKAR PAPELERIA Y VIVERES</t>
  </si>
  <si>
    <t>HHME001470334</t>
  </si>
  <si>
    <t>39760295</t>
  </si>
  <si>
    <t>MI TIENDA</t>
  </si>
  <si>
    <t>HHBO001181439</t>
  </si>
  <si>
    <t>NUBIA LUCIA BUITRAGO OVIEDO</t>
  </si>
  <si>
    <t>53178957</t>
  </si>
  <si>
    <t>LECHAT ACCESORIOS</t>
  </si>
  <si>
    <t>HHME001470362</t>
  </si>
  <si>
    <t>43441670</t>
  </si>
  <si>
    <t>TIENDA TITA</t>
  </si>
  <si>
    <t>HHBO001181447</t>
  </si>
  <si>
    <t>51879491</t>
  </si>
  <si>
    <t>DROGUERIA SERVI FAMILIAR</t>
  </si>
  <si>
    <t>HHME001470365</t>
  </si>
  <si>
    <t>3492197</t>
  </si>
  <si>
    <t>HHBO001181486</t>
  </si>
  <si>
    <t>VICTOR JULIO RINCON BECERRA</t>
  </si>
  <si>
    <t>19446173</t>
  </si>
  <si>
    <t>SUPERMERCADO MONTANA EX</t>
  </si>
  <si>
    <t>HHBO001181497</t>
  </si>
  <si>
    <t>64558995</t>
  </si>
  <si>
    <t>SUPER CAR</t>
  </si>
  <si>
    <t>HHBU000701593</t>
  </si>
  <si>
    <t>1092732094</t>
  </si>
  <si>
    <t>TIENDA LA WICHA</t>
  </si>
  <si>
    <t>HHME001470487</t>
  </si>
  <si>
    <t>1077426129</t>
  </si>
  <si>
    <t>MINI MERCADO MAYORCA</t>
  </si>
  <si>
    <t>ME000603796</t>
  </si>
  <si>
    <t>ALBA LUCIA GARCIA HOYOS</t>
  </si>
  <si>
    <t>32393029</t>
  </si>
  <si>
    <t>EL RINCONCITO</t>
  </si>
  <si>
    <t>HHBU000701587</t>
  </si>
  <si>
    <t>13450617</t>
  </si>
  <si>
    <t>CARLOS  MANUEL FORERO SANDOVAL</t>
  </si>
  <si>
    <t>HHME001470472</t>
  </si>
  <si>
    <t>1007114993</t>
  </si>
  <si>
    <t>GRANERO J G</t>
  </si>
  <si>
    <t>HHBO001181565</t>
  </si>
  <si>
    <t>1001217746</t>
  </si>
  <si>
    <t>HHME001470620</t>
  </si>
  <si>
    <t>31876743</t>
  </si>
  <si>
    <t>CAPRICHO</t>
  </si>
  <si>
    <t>HHME001470622</t>
  </si>
  <si>
    <t>1040752195</t>
  </si>
  <si>
    <t>TIENDA BENDICION DE DIOS</t>
  </si>
  <si>
    <t>HHPE000680291</t>
  </si>
  <si>
    <t>25026849</t>
  </si>
  <si>
    <t>FARMA SALUD PERLA</t>
  </si>
  <si>
    <t>HHBQ000728193</t>
  </si>
  <si>
    <t>1098679803</t>
  </si>
  <si>
    <t>TIENDA LA NACIONALISTA</t>
  </si>
  <si>
    <t>HHME001470588</t>
  </si>
  <si>
    <t>1041329767</t>
  </si>
  <si>
    <t>MERAKI</t>
  </si>
  <si>
    <t>HHME001470467</t>
  </si>
  <si>
    <t>GLORIA MYRYAM MARIN VELASQUEZ</t>
  </si>
  <si>
    <t>43444751</t>
  </si>
  <si>
    <t>TIENDA LA GLORIA</t>
  </si>
  <si>
    <t>HHME001470569</t>
  </si>
  <si>
    <t>MIRIAM YOLANDA GARCIA RIAÑO</t>
  </si>
  <si>
    <t>41746287</t>
  </si>
  <si>
    <t>LA VENTANITA DE AURORA</t>
  </si>
  <si>
    <t>HHBO001181582</t>
  </si>
  <si>
    <t>1001034956</t>
  </si>
  <si>
    <t>HHBO001181624</t>
  </si>
  <si>
    <t>SENNANOSKIT250ML</t>
  </si>
  <si>
    <t>KIT SHAMPOO +  ACONDICIONADOR NANO</t>
  </si>
  <si>
    <t>SENNANOSKIT250ML - KIT SHAMPOO +  ACONDICIONADOR NANO</t>
  </si>
  <si>
    <t>52589644</t>
  </si>
  <si>
    <t>HHBO001181632</t>
  </si>
  <si>
    <t>80186134</t>
  </si>
  <si>
    <t>HHBO001181645</t>
  </si>
  <si>
    <t>19295024</t>
  </si>
  <si>
    <t>ROSA</t>
  </si>
  <si>
    <t>HHBO001181679</t>
  </si>
  <si>
    <t>39724747</t>
  </si>
  <si>
    <t>MINIMERCADO NUEVO KENNEDY</t>
  </si>
  <si>
    <t>HHBO001181718</t>
  </si>
  <si>
    <t>1016085893</t>
  </si>
  <si>
    <t>MERK EXPRESS</t>
  </si>
  <si>
    <t>HHBO001181720</t>
  </si>
  <si>
    <t>1022437497</t>
  </si>
  <si>
    <t>MINIMERCADO VARELA</t>
  </si>
  <si>
    <t>HHME001470800</t>
  </si>
  <si>
    <t>43185275</t>
  </si>
  <si>
    <t>SAJU CAFE</t>
  </si>
  <si>
    <t>HHBO001181733</t>
  </si>
  <si>
    <t>79363779</t>
  </si>
  <si>
    <t>HHBO001181734</t>
  </si>
  <si>
    <t>19308597</t>
  </si>
  <si>
    <t>HHME001470504</t>
  </si>
  <si>
    <t>70905696</t>
  </si>
  <si>
    <t>RAPITIENDA LA PLACITA</t>
  </si>
  <si>
    <t>HHBO001181549</t>
  </si>
  <si>
    <t>79605850</t>
  </si>
  <si>
    <t>SUPERMERCADO LA BENDICION</t>
  </si>
  <si>
    <t>HHME001470601</t>
  </si>
  <si>
    <t>70286126</t>
  </si>
  <si>
    <t>TIENDA LA ESTACION</t>
  </si>
  <si>
    <t>HHME001470608</t>
  </si>
  <si>
    <t>98639254</t>
  </si>
  <si>
    <t>EL PLAN DE CAMPIN</t>
  </si>
  <si>
    <t>HHBO001181575</t>
  </si>
  <si>
    <t>1032413269</t>
  </si>
  <si>
    <t>HHBO001181595</t>
  </si>
  <si>
    <t>20626135</t>
  </si>
  <si>
    <t>HHME001470637</t>
  </si>
  <si>
    <t>24413093</t>
  </si>
  <si>
    <t>CARPA VERDE</t>
  </si>
  <si>
    <t>HHME001470646</t>
  </si>
  <si>
    <t>70290849</t>
  </si>
  <si>
    <t>MAYE</t>
  </si>
  <si>
    <t>HHME001470670</t>
  </si>
  <si>
    <t>1042243392</t>
  </si>
  <si>
    <t>FRUTERA JARIS</t>
  </si>
  <si>
    <t>HHBO001181767</t>
  </si>
  <si>
    <t>91078728</t>
  </si>
  <si>
    <t>TIENDA EL PITY</t>
  </si>
  <si>
    <t>NC000054597</t>
  </si>
  <si>
    <t>52918205</t>
  </si>
  <si>
    <t>HHME001470859</t>
  </si>
  <si>
    <t>98463830</t>
  </si>
  <si>
    <t>TIENDA LA FRESITA</t>
  </si>
  <si>
    <t>HHBO001181587</t>
  </si>
  <si>
    <t>23280473</t>
  </si>
  <si>
    <t>TIENDA MARGARITAS # 2</t>
  </si>
  <si>
    <t>HHME001470630</t>
  </si>
  <si>
    <t>1027522327</t>
  </si>
  <si>
    <t>FRUTAS Y VERDURAS LA 69</t>
  </si>
  <si>
    <t>HHBO001181640</t>
  </si>
  <si>
    <t>79942948</t>
  </si>
  <si>
    <t>FRUTIVERDURAS</t>
  </si>
  <si>
    <t>HHBO001181650</t>
  </si>
  <si>
    <t>1014211987</t>
  </si>
  <si>
    <t>CIGARRERIA IGUAZU</t>
  </si>
  <si>
    <t>HHME001470717</t>
  </si>
  <si>
    <t>70507638</t>
  </si>
  <si>
    <t>GRANERO MIXTO EL POLY</t>
  </si>
  <si>
    <t>HHMO000627402</t>
  </si>
  <si>
    <t>30686643</t>
  </si>
  <si>
    <t>SUPER TDA EL EXITO</t>
  </si>
  <si>
    <t>HHBO001181747</t>
  </si>
  <si>
    <t>1101154048</t>
  </si>
  <si>
    <t>HHBO001181749</t>
  </si>
  <si>
    <t>79844388</t>
  </si>
  <si>
    <t>HHME001470849</t>
  </si>
  <si>
    <t>43078445</t>
  </si>
  <si>
    <t>DROGUERIA MONI</t>
  </si>
  <si>
    <t>HHBO001181843</t>
  </si>
  <si>
    <t>1070753692</t>
  </si>
  <si>
    <t>AUTOSERVICIOS EL MANA</t>
  </si>
  <si>
    <t>HHCA000427647</t>
  </si>
  <si>
    <t>31992592</t>
  </si>
  <si>
    <t>HHBO001181906</t>
  </si>
  <si>
    <t>20647969</t>
  </si>
  <si>
    <t>SUPERMERCADO PIPE</t>
  </si>
  <si>
    <t>HHBO001181932</t>
  </si>
  <si>
    <t>24868532</t>
  </si>
  <si>
    <t>SUPER TIENDA AHORRAMAS</t>
  </si>
  <si>
    <t>HHBO001181942</t>
  </si>
  <si>
    <t>39637854</t>
  </si>
  <si>
    <t>HHBO001181945</t>
  </si>
  <si>
    <t>52229630</t>
  </si>
  <si>
    <t>DISTRIBUCIONES CASITA DE ASEO</t>
  </si>
  <si>
    <t>HHBO001181948</t>
  </si>
  <si>
    <t>79499019</t>
  </si>
  <si>
    <t>FERRETODITO</t>
  </si>
  <si>
    <t>HHME001470705</t>
  </si>
  <si>
    <t>15435671</t>
  </si>
  <si>
    <t>GRANOS Y VERDURAS</t>
  </si>
  <si>
    <t>HHBO001181658</t>
  </si>
  <si>
    <t>19445677</t>
  </si>
  <si>
    <t>PAPELERIA BOSQUE DE PAPEL</t>
  </si>
  <si>
    <t>HHBO001181681</t>
  </si>
  <si>
    <t>52267817</t>
  </si>
  <si>
    <t>VARIEDADES BRITALIA</t>
  </si>
  <si>
    <t>HHME001470760</t>
  </si>
  <si>
    <t>43835574</t>
  </si>
  <si>
    <t>ECONOMY</t>
  </si>
  <si>
    <t>HHMO000627412</t>
  </si>
  <si>
    <t>70691812</t>
  </si>
  <si>
    <t>TIENDA CRISTO REY</t>
  </si>
  <si>
    <t>HHCA000427649</t>
  </si>
  <si>
    <t>94191622</t>
  </si>
  <si>
    <t>GRANERO LENIS</t>
  </si>
  <si>
    <t>HHME001470972</t>
  </si>
  <si>
    <t>50933322</t>
  </si>
  <si>
    <t>HHBO001181961</t>
  </si>
  <si>
    <t>39648119</t>
  </si>
  <si>
    <t>VARIEDADES JULI'S</t>
  </si>
  <si>
    <t>HHBO001181968</t>
  </si>
  <si>
    <t>52504169</t>
  </si>
  <si>
    <t>TECNO D Y D</t>
  </si>
  <si>
    <t>HHBO001181976</t>
  </si>
  <si>
    <t>53101646</t>
  </si>
  <si>
    <t>DROGUERIA FARMASANAR</t>
  </si>
  <si>
    <t>HHBO001181990</t>
  </si>
  <si>
    <t>1004528388</t>
  </si>
  <si>
    <t>SUPERMERCADO EL VENCEDOR</t>
  </si>
  <si>
    <t>HHBO001181991</t>
  </si>
  <si>
    <t>41205219</t>
  </si>
  <si>
    <t>HHME001471016</t>
  </si>
  <si>
    <t>1033338306</t>
  </si>
  <si>
    <t>LICO TIENDA</t>
  </si>
  <si>
    <t>HHBO001182003</t>
  </si>
  <si>
    <t>52494062</t>
  </si>
  <si>
    <t>HHBO001182006</t>
  </si>
  <si>
    <t>79992152</t>
  </si>
  <si>
    <t>AUTOLUJOS Y EMBLEMAS ROBIN</t>
  </si>
  <si>
    <t>HHME001470889</t>
  </si>
  <si>
    <t>NANCY LONDONO ROLDAN</t>
  </si>
  <si>
    <t>43115905</t>
  </si>
  <si>
    <t>MERCADOS ZL</t>
  </si>
  <si>
    <t>HHBO001181824</t>
  </si>
  <si>
    <t>52483827</t>
  </si>
  <si>
    <t>JYR PRODUCTOS DE ASEO</t>
  </si>
  <si>
    <t>HHBO001181834</t>
  </si>
  <si>
    <t>1033732451</t>
  </si>
  <si>
    <t>CIGARRERIA TAYRONA</t>
  </si>
  <si>
    <t>HHCA000427646</t>
  </si>
  <si>
    <t>4666415</t>
  </si>
  <si>
    <t>RAPITIENDA LA 70</t>
  </si>
  <si>
    <t>HHBO001181847</t>
  </si>
  <si>
    <t>52310119</t>
  </si>
  <si>
    <t>MISCELANEA Y PAPELERIA ANGELITOS MIOS</t>
  </si>
  <si>
    <t>HHME001470941</t>
  </si>
  <si>
    <t>6790167</t>
  </si>
  <si>
    <t>GRANERO LA UNION</t>
  </si>
  <si>
    <t>HHBO001181911</t>
  </si>
  <si>
    <t>1018492746</t>
  </si>
  <si>
    <t>EKONOMAX</t>
  </si>
  <si>
    <t>HHBO001181997</t>
  </si>
  <si>
    <t>901050399</t>
  </si>
  <si>
    <t>HHME001471015</t>
  </si>
  <si>
    <t>40327805</t>
  </si>
  <si>
    <t>MYL MERCADIARIO</t>
  </si>
  <si>
    <t>HHBQ000728362</t>
  </si>
  <si>
    <t>1193549664</t>
  </si>
  <si>
    <t>TIENDA LA BUENA FE</t>
  </si>
  <si>
    <t>HHME001471053</t>
  </si>
  <si>
    <t>1040731415</t>
  </si>
  <si>
    <t>MERKA MAX</t>
  </si>
  <si>
    <t>HHME001471078</t>
  </si>
  <si>
    <t>21404829</t>
  </si>
  <si>
    <t>HHBU000701768</t>
  </si>
  <si>
    <t>1098684250</t>
  </si>
  <si>
    <t>GRANERO ADRIANA</t>
  </si>
  <si>
    <t>HHBO001182092</t>
  </si>
  <si>
    <t>1000856604</t>
  </si>
  <si>
    <t>LA NARANJA</t>
  </si>
  <si>
    <t>HHME001471183</t>
  </si>
  <si>
    <t>42793659</t>
  </si>
  <si>
    <t>LOS COMINOS</t>
  </si>
  <si>
    <t>HHME001471186</t>
  </si>
  <si>
    <t>71333121</t>
  </si>
  <si>
    <t>KIOSKO POSTOBON IKL</t>
  </si>
  <si>
    <t>HHME001471200</t>
  </si>
  <si>
    <t>1026147516</t>
  </si>
  <si>
    <t>KIOSCO MALTA</t>
  </si>
  <si>
    <t>HHBO001182170</t>
  </si>
  <si>
    <t>51960824</t>
  </si>
  <si>
    <t>HHBO001182173</t>
  </si>
  <si>
    <t>40177732</t>
  </si>
  <si>
    <t>HHBO001181806</t>
  </si>
  <si>
    <t>1019605236</t>
  </si>
  <si>
    <t>HHBO001181810</t>
  </si>
  <si>
    <t>79885599</t>
  </si>
  <si>
    <t>MINIMERCADO ARIAS</t>
  </si>
  <si>
    <t>HHBO001181833</t>
  </si>
  <si>
    <t>51648356</t>
  </si>
  <si>
    <t>DONDE ANA</t>
  </si>
  <si>
    <t>HHCA000427648</t>
  </si>
  <si>
    <t>6511377</t>
  </si>
  <si>
    <t>HHBO001181868</t>
  </si>
  <si>
    <t>1020755043</t>
  </si>
  <si>
    <t>SURTI FRUVER A 26</t>
  </si>
  <si>
    <t>HHME001470962</t>
  </si>
  <si>
    <t>42781312</t>
  </si>
  <si>
    <t>MAGDALA 51A</t>
  </si>
  <si>
    <t>HHME001470971</t>
  </si>
  <si>
    <t>39384485</t>
  </si>
  <si>
    <t>HHBO001181935</t>
  </si>
  <si>
    <t>52159438</t>
  </si>
  <si>
    <t>EL PULPO DISTRIBUIDORA</t>
  </si>
  <si>
    <t>HHBO001182005</t>
  </si>
  <si>
    <t>41490313</t>
  </si>
  <si>
    <t>TIENDA EL BUNDE</t>
  </si>
  <si>
    <t>HHME001471056</t>
  </si>
  <si>
    <t>43841463</t>
  </si>
  <si>
    <t>LAS ESCALITAS</t>
  </si>
  <si>
    <t>HHME001471057</t>
  </si>
  <si>
    <t>98478208</t>
  </si>
  <si>
    <t>SALSAMENTARIA EL CALIDOSO</t>
  </si>
  <si>
    <t>HHBO001182026</t>
  </si>
  <si>
    <t>28994670</t>
  </si>
  <si>
    <t>HHBU000701762</t>
  </si>
  <si>
    <t>EUGENIA SAAVEDRA PINZON</t>
  </si>
  <si>
    <t>30203063</t>
  </si>
  <si>
    <t>LA BENDICION DE ANTONELA</t>
  </si>
  <si>
    <t>HHME001471123</t>
  </si>
  <si>
    <t>71589066</t>
  </si>
  <si>
    <t>HORNO Y SABOR</t>
  </si>
  <si>
    <t>HHBU000701772</t>
  </si>
  <si>
    <t>CRISTHIAN ALEXANDER ORTEGA VANEGAS</t>
  </si>
  <si>
    <t>1127578168</t>
  </si>
  <si>
    <t>MARKET DE WILSON</t>
  </si>
  <si>
    <t>HHME001471160</t>
  </si>
  <si>
    <t>21398929</t>
  </si>
  <si>
    <t>PUERTA CAJE</t>
  </si>
  <si>
    <t>HHMO000627496</t>
  </si>
  <si>
    <t>1003005022</t>
  </si>
  <si>
    <t>MULTIVARIEDADES  FAILUZ</t>
  </si>
  <si>
    <t>HHBO001182123</t>
  </si>
  <si>
    <t>CRISTHIAN CAMILO CUESTA ANGEL</t>
  </si>
  <si>
    <t>1007428085</t>
  </si>
  <si>
    <t>CERRAJERIA KAMILO LLAVES</t>
  </si>
  <si>
    <t>BO000384612</t>
  </si>
  <si>
    <t>BG00</t>
  </si>
  <si>
    <t>JUAN BAUTISTA VALLEJO AVILA</t>
  </si>
  <si>
    <t>4269615</t>
  </si>
  <si>
    <t>SUPERMERCADO EL ECONOMICON</t>
  </si>
  <si>
    <t>HHME001471233</t>
  </si>
  <si>
    <t>1035971472</t>
  </si>
  <si>
    <t>FRUSANTI</t>
  </si>
  <si>
    <t>HHBO001182012</t>
  </si>
  <si>
    <t>7312065</t>
  </si>
  <si>
    <t>VARIEDADES TOTO</t>
  </si>
  <si>
    <t>HHME001471068</t>
  </si>
  <si>
    <t>71142473</t>
  </si>
  <si>
    <t>REVUELTERIA Y GRANERO EL RODEO</t>
  </si>
  <si>
    <t>HHME001471081</t>
  </si>
  <si>
    <t>1128445438</t>
  </si>
  <si>
    <t>FERRETERIA EL PUNTAZO DE ITAGUI</t>
  </si>
  <si>
    <t>HHBU000701770</t>
  </si>
  <si>
    <t>JOHAN SEBASTIAN CHAPARRO MOGOTOCORO</t>
  </si>
  <si>
    <t>1098787699</t>
  </si>
  <si>
    <t>GRANERO 35</t>
  </si>
  <si>
    <t>HHBO001182085</t>
  </si>
  <si>
    <t>BLANCA CECILIA RODRIGUEZ SOLANO</t>
  </si>
  <si>
    <t>41460546</t>
  </si>
  <si>
    <t>TIENDA ADRIANA</t>
  </si>
  <si>
    <t>HHBO001182086</t>
  </si>
  <si>
    <t>14269273</t>
  </si>
  <si>
    <t>HHMO000627499</t>
  </si>
  <si>
    <t>7381842</t>
  </si>
  <si>
    <t>TIENDA LA MEJOR ESQUINA</t>
  </si>
  <si>
    <t>HHMO000627504</t>
  </si>
  <si>
    <t>98512947</t>
  </si>
  <si>
    <t>TIENDA PORVENIR</t>
  </si>
  <si>
    <t>HHBO001182134</t>
  </si>
  <si>
    <t>1010183069</t>
  </si>
  <si>
    <t>MONKEY MINIMARKET</t>
  </si>
  <si>
    <t>HHBO001182151</t>
  </si>
  <si>
    <t>86040151</t>
  </si>
  <si>
    <t>HHPE000680515</t>
  </si>
  <si>
    <t>10034361</t>
  </si>
  <si>
    <t>MERCA RAPI</t>
  </si>
  <si>
    <t>HHPE000680521</t>
  </si>
  <si>
    <t>18601501</t>
  </si>
  <si>
    <t>RICURAS DEL TRIUNFO</t>
  </si>
  <si>
    <t>HHBO001182160</t>
  </si>
  <si>
    <t>51940719</t>
  </si>
  <si>
    <t>CIGARRERIA YENNY</t>
  </si>
  <si>
    <t>HHBO001182212</t>
  </si>
  <si>
    <t>70432999</t>
  </si>
  <si>
    <t>CIGARRERA Y LICORERA ALAN</t>
  </si>
  <si>
    <t>HHMO000627534</t>
  </si>
  <si>
    <t>1064996115</t>
  </si>
  <si>
    <t>SUPERTIENDA EL RETIRO</t>
  </si>
  <si>
    <t>HHBO001182244</t>
  </si>
  <si>
    <t>1106363658</t>
  </si>
  <si>
    <t>VIDRIOS Y ESPEJOS EL TIGRE</t>
  </si>
  <si>
    <t>HHBO001182269</t>
  </si>
  <si>
    <t>79448498</t>
  </si>
  <si>
    <t>ELECTRICOS</t>
  </si>
  <si>
    <t>HHME001471334</t>
  </si>
  <si>
    <t>901607500</t>
  </si>
  <si>
    <t>MRE TRADE SAS</t>
  </si>
  <si>
    <t>HHME001471347</t>
  </si>
  <si>
    <t>1017187777</t>
  </si>
  <si>
    <t>ZEEKO STORE</t>
  </si>
  <si>
    <t>HHPE000680620</t>
  </si>
  <si>
    <t>7508225</t>
  </si>
  <si>
    <t>MISCELANEA TABIO</t>
  </si>
  <si>
    <t>HHPE000680622</t>
  </si>
  <si>
    <t>10272431</t>
  </si>
  <si>
    <t>HHME001471066</t>
  </si>
  <si>
    <t>43192229</t>
  </si>
  <si>
    <t>HHBU000701773</t>
  </si>
  <si>
    <t>1097492940</t>
  </si>
  <si>
    <t>FRUVER LA 50</t>
  </si>
  <si>
    <t>HHBO001182080</t>
  </si>
  <si>
    <t>39710046</t>
  </si>
  <si>
    <t>HHME001471202</t>
  </si>
  <si>
    <t>1006209465</t>
  </si>
  <si>
    <t>TIENDA LA SALIDA</t>
  </si>
  <si>
    <t>HHMO000627502</t>
  </si>
  <si>
    <t>35115715</t>
  </si>
  <si>
    <t>TIENDA EL ESQUINAZO</t>
  </si>
  <si>
    <t>HHME001471208</t>
  </si>
  <si>
    <t>21980754</t>
  </si>
  <si>
    <t>VARIEDADES ISA</t>
  </si>
  <si>
    <t>HHBO001182163</t>
  </si>
  <si>
    <t>MARITZA MILENA QUINCHOA GARAVITO</t>
  </si>
  <si>
    <t>40316867</t>
  </si>
  <si>
    <t>PLASTICOS Y DESECHABLES BELLAVISTA</t>
  </si>
  <si>
    <t>HHBO001182177</t>
  </si>
  <si>
    <t>PAULA ANDREA RICO SALAZAR</t>
  </si>
  <si>
    <t>1015456501</t>
  </si>
  <si>
    <t>PAPELERIA SAMI</t>
  </si>
  <si>
    <t>HHBO001182181</t>
  </si>
  <si>
    <t>33702812</t>
  </si>
  <si>
    <t>DISTRIBUIDORA SERENDIPIA</t>
  </si>
  <si>
    <t>HHME001471287</t>
  </si>
  <si>
    <t>71222625</t>
  </si>
  <si>
    <t>CLINICA DEL PC Y CELULAR</t>
  </si>
  <si>
    <t>HHME001471292</t>
  </si>
  <si>
    <t>8464339</t>
  </si>
  <si>
    <t>GRANERO LOS PIONEROS</t>
  </si>
  <si>
    <t>HHBO001182219</t>
  </si>
  <si>
    <t>CLAUDIA MORELIA GIRALDO GIRALDO</t>
  </si>
  <si>
    <t>43403991</t>
  </si>
  <si>
    <t>RELOJERIA BARACA</t>
  </si>
  <si>
    <t>HHME001471306</t>
  </si>
  <si>
    <t>71745079</t>
  </si>
  <si>
    <t>DISTRIBUIDORA EL CARMELO</t>
  </si>
  <si>
    <t>HHME001471308</t>
  </si>
  <si>
    <t>1027959853</t>
  </si>
  <si>
    <t>LA ESQUINA DE LA VENTANITA</t>
  </si>
  <si>
    <t>HHBQ000728494</t>
  </si>
  <si>
    <t>32770136</t>
  </si>
  <si>
    <t>CACHARRERIA LA BENDICION DE DIOS</t>
  </si>
  <si>
    <t>HHBU000701875</t>
  </si>
  <si>
    <t>27681920</t>
  </si>
  <si>
    <t>TIENDA BEATRIZ</t>
  </si>
  <si>
    <t>HHBO001182325</t>
  </si>
  <si>
    <t>79843280</t>
  </si>
  <si>
    <t>MERCAMUNDO</t>
  </si>
  <si>
    <t>HHBO001182329</t>
  </si>
  <si>
    <t>1012370638</t>
  </si>
  <si>
    <t>LUISA</t>
  </si>
  <si>
    <t>HHMO000627531</t>
  </si>
  <si>
    <t>1062961401</t>
  </si>
  <si>
    <t>VARIEDADES MARIA</t>
  </si>
  <si>
    <t>HHBU000701806</t>
  </si>
  <si>
    <t>1006409502</t>
  </si>
  <si>
    <t>TIENDA LAS MOROCHAS</t>
  </si>
  <si>
    <t>HHBU000701825</t>
  </si>
  <si>
    <t>88137891</t>
  </si>
  <si>
    <t>INVERSIONES MORA</t>
  </si>
  <si>
    <t>HHME001471357</t>
  </si>
  <si>
    <t>1036598228</t>
  </si>
  <si>
    <t>FARMALUZ</t>
  </si>
  <si>
    <t>HHPE000680621</t>
  </si>
  <si>
    <t>21908828</t>
  </si>
  <si>
    <t>MARIA CECILIA CEBALLOS</t>
  </si>
  <si>
    <t>HHPE000680623</t>
  </si>
  <si>
    <t>25024447</t>
  </si>
  <si>
    <t>HHBU000701872</t>
  </si>
  <si>
    <t>13446017</t>
  </si>
  <si>
    <t>TIENDA LOS GEMELOS</t>
  </si>
  <si>
    <t>HHBU000701874</t>
  </si>
  <si>
    <t>HHBO001182319</t>
  </si>
  <si>
    <t>1015455328</t>
  </si>
  <si>
    <t>REMATE LA ESTRADA</t>
  </si>
  <si>
    <t>HHBU000701900</t>
  </si>
  <si>
    <t>88159028</t>
  </si>
  <si>
    <t>HOTEL LA INSULA</t>
  </si>
  <si>
    <t>HHBQ000728530</t>
  </si>
  <si>
    <t>72434492</t>
  </si>
  <si>
    <t>TIENDA LA PIRAMIDE</t>
  </si>
  <si>
    <t>HHME001471427</t>
  </si>
  <si>
    <t>43725162</t>
  </si>
  <si>
    <t>ALMACEN Y PAPELERIA EL AMOGO</t>
  </si>
  <si>
    <t>HHBQ000728595</t>
  </si>
  <si>
    <t>41891807</t>
  </si>
  <si>
    <t>HHME001471440</t>
  </si>
  <si>
    <t>1036663167</t>
  </si>
  <si>
    <t>GRO TABORDA OCHOA</t>
  </si>
  <si>
    <t>HHBO001182401</t>
  </si>
  <si>
    <t>14223819</t>
  </si>
  <si>
    <t>JOSE ARNULFO BOCANEGRA</t>
  </si>
  <si>
    <t>HHBO001182414</t>
  </si>
  <si>
    <t>51955240</t>
  </si>
  <si>
    <t>DEPOSITO JOSE J DIAZ</t>
  </si>
  <si>
    <t>HHME001471480</t>
  </si>
  <si>
    <t>15326466</t>
  </si>
  <si>
    <t>RESTAURANTE Y CAFETERIA EL MESON DEL EDEN</t>
  </si>
  <si>
    <t>HHBU000701984</t>
  </si>
  <si>
    <t>5581496</t>
  </si>
  <si>
    <t>HHMO000627532</t>
  </si>
  <si>
    <t>78020530</t>
  </si>
  <si>
    <t>TIENDA M Y L</t>
  </si>
  <si>
    <t>HHBU000701800</t>
  </si>
  <si>
    <t>1064836359</t>
  </si>
  <si>
    <t>TIENDA MIXTA MATTHEW</t>
  </si>
  <si>
    <t>HHBU000701810</t>
  </si>
  <si>
    <t>1093744373</t>
  </si>
  <si>
    <t>TIENDA MIXTA MILDRED</t>
  </si>
  <si>
    <t>HHBO001182246</t>
  </si>
  <si>
    <t>901763435</t>
  </si>
  <si>
    <t>HHBU000701823</t>
  </si>
  <si>
    <t>5483149</t>
  </si>
  <si>
    <t>TIENDA PARMENIO</t>
  </si>
  <si>
    <t>HHBU000701828</t>
  </si>
  <si>
    <t>60386276</t>
  </si>
  <si>
    <t>MUNIABASTOS Y VARIEDADES RENACER</t>
  </si>
  <si>
    <t>HHBU000701864</t>
  </si>
  <si>
    <t>1010077793</t>
  </si>
  <si>
    <t>VARIEDADES DAYLI</t>
  </si>
  <si>
    <t>HHBU000701877</t>
  </si>
  <si>
    <t>13377387</t>
  </si>
  <si>
    <t>HHME001471379</t>
  </si>
  <si>
    <t>1036599322</t>
  </si>
  <si>
    <t>LICO SUR</t>
  </si>
  <si>
    <t>HHBU000701890</t>
  </si>
  <si>
    <t>37333903</t>
  </si>
  <si>
    <t>IENDA  LOS MACHADO</t>
  </si>
  <si>
    <t>HHBQ000728558</t>
  </si>
  <si>
    <t>32715888</t>
  </si>
  <si>
    <t>TIENDA LA BOMBONERA</t>
  </si>
  <si>
    <t>HHME001471423</t>
  </si>
  <si>
    <t>43046647</t>
  </si>
  <si>
    <t>KIOSKO POSTOBON</t>
  </si>
  <si>
    <t>HHME001471442</t>
  </si>
  <si>
    <t>70576938</t>
  </si>
  <si>
    <t>SALSAMENTARIAEL ARBOLITO</t>
  </si>
  <si>
    <t>HHBO001182461</t>
  </si>
  <si>
    <t>24322692</t>
  </si>
  <si>
    <t>FERRETERIA LA VILLA DE DORITA</t>
  </si>
  <si>
    <t>HHBO001182464</t>
  </si>
  <si>
    <t>1016026838</t>
  </si>
  <si>
    <t>ESTILO Y HOGAR COMPANY</t>
  </si>
  <si>
    <t>HHBO001182483</t>
  </si>
  <si>
    <t>LUIS EDUARDO PEÑA VARGAS</t>
  </si>
  <si>
    <t>1012393828</t>
  </si>
  <si>
    <t>HHBU000701867</t>
  </si>
  <si>
    <t>FERNEY ANDRES SANTIAGO GUEVERA</t>
  </si>
  <si>
    <t>1093296497</t>
  </si>
  <si>
    <t>ABASTO MANTIAL</t>
  </si>
  <si>
    <t>HHBU000701871</t>
  </si>
  <si>
    <t>HHBU000701896</t>
  </si>
  <si>
    <t>JORGE ISAAC QUIÑONES QUIÑONES </t>
  </si>
  <si>
    <t>16660136</t>
  </si>
  <si>
    <t>HHBU000701912</t>
  </si>
  <si>
    <t>51714670</t>
  </si>
  <si>
    <t>MINIMERCADO CHIPI</t>
  </si>
  <si>
    <t>HHBQ000728526</t>
  </si>
  <si>
    <t>5506103</t>
  </si>
  <si>
    <t>MERCADITO EL SOL</t>
  </si>
  <si>
    <t>HHBQ000728582</t>
  </si>
  <si>
    <t>ELBERT DE JESUS OLIVERA MEJIA</t>
  </si>
  <si>
    <t>1143406338</t>
  </si>
  <si>
    <t>TD CELESTE</t>
  </si>
  <si>
    <t>HHBO001182435</t>
  </si>
  <si>
    <t>1072655698</t>
  </si>
  <si>
    <t>TIENDA DEL HOGAR ARIAS</t>
  </si>
  <si>
    <t>HHBO001182505</t>
  </si>
  <si>
    <t>74344680</t>
  </si>
  <si>
    <t>SERVIRES UNIVERSIDADES</t>
  </si>
  <si>
    <t>HHBU000702031</t>
  </si>
  <si>
    <t>91177547</t>
  </si>
  <si>
    <t>TIENDA MI ESQUINITA</t>
  </si>
  <si>
    <t>HHBQ000728555</t>
  </si>
  <si>
    <t>5661264</t>
  </si>
  <si>
    <t>TIENDA LA CONQUISTA</t>
  </si>
  <si>
    <t>HHME001471419</t>
  </si>
  <si>
    <t>43053899</t>
  </si>
  <si>
    <t>TIENDA NATURISTA EVOLUCION</t>
  </si>
  <si>
    <t>HHBU000701989</t>
  </si>
  <si>
    <t>1098800029</t>
  </si>
  <si>
    <t>UNIVERSAL MARKET</t>
  </si>
  <si>
    <t>HHBO001182446</t>
  </si>
  <si>
    <t>73204449</t>
  </si>
  <si>
    <t>FERREMETALICAS COHEN</t>
  </si>
  <si>
    <t>HHBO001182456</t>
  </si>
  <si>
    <t>79555048</t>
  </si>
  <si>
    <t>FERRE LLAVE</t>
  </si>
  <si>
    <t>HHBO001182495</t>
  </si>
  <si>
    <t>52966812</t>
  </si>
  <si>
    <t>HHBO001182498</t>
  </si>
  <si>
    <t>80391708</t>
  </si>
  <si>
    <t>MERCADOS DANDINI</t>
  </si>
  <si>
    <t>HHBO001182437</t>
  </si>
  <si>
    <t>79328713</t>
  </si>
  <si>
    <t>REPARAUTOS</t>
  </si>
  <si>
    <t>HHMO000627644</t>
  </si>
  <si>
    <t>6888026</t>
  </si>
  <si>
    <t>HHMO000627696</t>
  </si>
  <si>
    <t>1067863626</t>
  </si>
  <si>
    <t>TIENDA EL MEMO</t>
  </si>
  <si>
    <t>HHBU000702028</t>
  </si>
  <si>
    <t>5645782</t>
  </si>
  <si>
    <t>SALSAMENTARIA LAS NIEVES</t>
  </si>
  <si>
    <t>Etiquetas de fila</t>
  </si>
  <si>
    <t>Suma de Importe</t>
  </si>
  <si>
    <t>(en blanco)</t>
  </si>
  <si>
    <t>Total general</t>
  </si>
  <si>
    <t xml:space="preserve">Suma de VALOR </t>
  </si>
  <si>
    <t>Cuenta de PEDIDO TUTI</t>
  </si>
  <si>
    <t>Cuenta de VENDEDOR</t>
  </si>
  <si>
    <t>EJECUCIÓN MES</t>
  </si>
  <si>
    <t>DIAS CALENDARIO TRONEX</t>
  </si>
  <si>
    <t>DIAS TRANSCURRIDOS</t>
  </si>
  <si>
    <t>DIAS HABILES MES</t>
  </si>
  <si>
    <t>GENERALES</t>
  </si>
  <si>
    <t>META MES</t>
  </si>
  <si>
    <t>ACUMULADO</t>
  </si>
  <si>
    <t>CUMPLIMIENTO</t>
  </si>
  <si>
    <t>VAR</t>
  </si>
  <si>
    <t>VENTAS</t>
  </si>
  <si>
    <t>PEDIDOS</t>
  </si>
  <si>
    <t>TICKET PROMEDIO</t>
  </si>
  <si>
    <t>FRECUENCIA DE COMPRA</t>
  </si>
  <si>
    <t>2025 ACUMULADO ENERO/31</t>
  </si>
  <si>
    <t>Var</t>
  </si>
  <si>
    <t>Ventas</t>
  </si>
  <si>
    <t>Pedidos</t>
  </si>
  <si>
    <t>Ticket promedio</t>
  </si>
  <si>
    <t>Clientes</t>
  </si>
  <si>
    <t>Frecuencia de compra promedio</t>
  </si>
  <si>
    <t>EJECUCIÓN MES REGIONAL</t>
  </si>
  <si>
    <t>VENDEDORES</t>
  </si>
  <si>
    <t>% VENTA</t>
  </si>
  <si>
    <t>VENTA MES</t>
  </si>
  <si>
    <t>VENTAS  X VENDEDOR</t>
  </si>
  <si>
    <t>VENTA ACUMULADA MES</t>
  </si>
  <si>
    <t>%  VENTA MES</t>
  </si>
  <si>
    <t xml:space="preserve"> PEDIDOS MES</t>
  </si>
  <si>
    <t>PEDIDOS X VENDEDOR</t>
  </si>
  <si>
    <t xml:space="preserve"> PEDIDOS ACUMULADOS MES</t>
  </si>
  <si>
    <t>% PEDIDOS MES</t>
  </si>
  <si>
    <t>TICKET PROMEDIO ACUMULADO</t>
  </si>
  <si>
    <t>MEDELLIN TAT</t>
  </si>
  <si>
    <t>MEDELLIN TUTI</t>
  </si>
  <si>
    <t>TOTAL</t>
  </si>
  <si>
    <t>VENTA ENERO</t>
  </si>
  <si>
    <t>CUMPL VENTA ENERO</t>
  </si>
  <si>
    <t>PEDIDO ENERO</t>
  </si>
  <si>
    <t>% PEDIDOS</t>
  </si>
  <si>
    <t>CUMPL PEDIDOS ENERO</t>
  </si>
  <si>
    <t>EJECUCIÓN MES X VENDEDOR</t>
  </si>
  <si>
    <t xml:space="preserve">SUPERVISOR </t>
  </si>
  <si>
    <t>META PEDIDOS MES</t>
  </si>
  <si>
    <t>PEDIDOS ACUMULADOS MES</t>
  </si>
  <si>
    <t>CUMPL PROY</t>
  </si>
  <si>
    <t>PEDIDOS DIARIOS</t>
  </si>
  <si>
    <t xml:space="preserve"> LILIANA BLANCO LOPEZ 705 VALLEDUPAR</t>
  </si>
  <si>
    <t xml:space="preserve"> NEIL TORRES 718 CARTAGENA</t>
  </si>
  <si>
    <t xml:space="preserve"> CRISTIAN CAMILO HERRERA GUTIERREZ 906</t>
  </si>
  <si>
    <t xml:space="preserve"> SANDRA PRADA 405 BUCARAMANGA</t>
  </si>
  <si>
    <t xml:space="preserve"> LILIANA MARCELA GONZALEZ PLATA 706 VALLEDUPAR</t>
  </si>
  <si>
    <t xml:space="preserve"> JULIAN ANDRES RIOS PEREZ (tuti)</t>
  </si>
  <si>
    <t xml:space="preserve"> MAIRA TORRES 411 CUCUTA</t>
  </si>
  <si>
    <t xml:space="preserve"> MARIA NANCY GUARIN VIRGUEZ 937</t>
  </si>
  <si>
    <t xml:space="preserve"> KATHERINE LOZANO MONTES 620</t>
  </si>
  <si>
    <t xml:space="preserve"> SANDRA PATRICIA ORTIZ ROMERO 919</t>
  </si>
  <si>
    <t xml:space="preserve"> ANGELICA CALVO 905</t>
  </si>
  <si>
    <t xml:space="preserve"> ANDRES CARPETA 936</t>
  </si>
  <si>
    <t xml:space="preserve"> FREDY ESTEPA 409 CUCUTA</t>
  </si>
  <si>
    <t xml:space="preserve"> SOL KATHERINE BERNAL MONTANO 907</t>
  </si>
  <si>
    <t xml:space="preserve"> KATHERINE MAYA DELGADO 621</t>
  </si>
  <si>
    <t xml:space="preserve"> ALEJANDRA MONTOYA DAVID (tuti)</t>
  </si>
  <si>
    <t xml:space="preserve"> MARIBEL REDONDO 918</t>
  </si>
  <si>
    <t xml:space="preserve"> YOANY SARMIENTO PEREZ 713 BARRANQUILLA</t>
  </si>
  <si>
    <t xml:space="preserve"> LAURA SERNA HERNANDEZ 925</t>
  </si>
  <si>
    <t xml:space="preserve"> YOHAN PITA 407 BUCARAMANGA</t>
  </si>
  <si>
    <t xml:space="preserve"> LEONARDO MANCERA BOLAÑOS 926</t>
  </si>
  <si>
    <t xml:space="preserve"> DIANA MARCELA DIAZ TORRES 938</t>
  </si>
  <si>
    <t xml:space="preserve"> CAROLINA RUEDA 410 BUCARAMANGA</t>
  </si>
  <si>
    <t xml:space="preserve"> MONICA RODRIGUEZ RONCANCIO 946</t>
  </si>
  <si>
    <t xml:space="preserve"> ANGIE JOHANA BEDOYA HERRENO 908</t>
  </si>
  <si>
    <t xml:space="preserve"> ALEX HERNEY CELY GUERRA 413 CUCUTA</t>
  </si>
  <si>
    <t xml:space="preserve"> LEYDY YURLEY MUNEVAR ESPITIA 921</t>
  </si>
  <si>
    <t xml:space="preserve"> WILLIAM ALBERTO VELASQUEZ BERNAL 920</t>
  </si>
  <si>
    <t xml:space="preserve"> CRISTINA QUINTERO RUDAS 945</t>
  </si>
  <si>
    <t xml:space="preserve"> ANDRES GRACIANO SERNA 104</t>
  </si>
  <si>
    <t xml:space="preserve"> ELIANA GOMEZ 107</t>
  </si>
  <si>
    <t xml:space="preserve"> JOSE GREGORIO OSTEN MERCADO 509</t>
  </si>
  <si>
    <t xml:space="preserve"> IVONNE RAMIREZ 415 BUCARAMANGA</t>
  </si>
  <si>
    <t xml:space="preserve"> HEYLER QUINTO 110</t>
  </si>
  <si>
    <t xml:space="preserve"> NELLY MARTINEZ FLEREZ 935</t>
  </si>
  <si>
    <t xml:space="preserve"> DUBY YARLENY BEDOYA FLOREZ 102</t>
  </si>
  <si>
    <t xml:space="preserve"> GEORLAN GARCIA PANIAGUA 117</t>
  </si>
  <si>
    <t xml:space="preserve"> SEBASTIAN DIAZ VELEZ 105</t>
  </si>
  <si>
    <t xml:space="preserve"> MARISOL NEIRA PARRA 911</t>
  </si>
  <si>
    <t xml:space="preserve"> INES LILIANA PIEDRAHITA MESA 111</t>
  </si>
  <si>
    <t xml:space="preserve"> CARLOS EDUARDO ROMERO 934</t>
  </si>
  <si>
    <t xml:space="preserve"> CESAR EDUARDO ATENCIO BERMUDEZ 717 CARTAGENA</t>
  </si>
  <si>
    <t xml:space="preserve"> JORGE ESTEBAN GAÑAN RUIZ 116</t>
  </si>
  <si>
    <t xml:space="preserve"> INGRID RESTREPO 115</t>
  </si>
  <si>
    <t xml:space="preserve"> NAIR JAEL VARGAS TALERO 933</t>
  </si>
  <si>
    <t xml:space="preserve"> KATHERINE GAVIRIA MAZO 103</t>
  </si>
  <si>
    <t xml:space="preserve"> MARIA ELENA JARAMILLO GALEANO 114</t>
  </si>
  <si>
    <t xml:space="preserve"> LEONARDO RIOS HENAO 612</t>
  </si>
  <si>
    <t xml:space="preserve"> MIGUEL ANGEL HIDALGO SANTOS 113</t>
  </si>
  <si>
    <t xml:space="preserve"> ALVARO ENRIQUE CASTAÑEDA MANJARRES 715 BARRANQUILLA</t>
  </si>
  <si>
    <t xml:space="preserve"> OSCAR GIOVANNY NASAYO BLANCO 932</t>
  </si>
  <si>
    <t xml:space="preserve"> WILSON JAVIER MONTAÑEZ MARTINEZ 923</t>
  </si>
  <si>
    <t xml:space="preserve"> NELSON ENRIQUE LOPEZ GONZALEZ 510</t>
  </si>
  <si>
    <t xml:space="preserve"> WILLIAM ALFONSO SARMIENTO ARROYO 720 BARRANQUILLA</t>
  </si>
  <si>
    <t xml:space="preserve"> RAMIRO BORJA SUPERVISOR</t>
  </si>
  <si>
    <t xml:space="preserve"> FELIPE ARENAS 605</t>
  </si>
  <si>
    <t xml:space="preserve"> EDWIN ANTONIO VILLALBA GUERRERO 714 BARRANQUILLA</t>
  </si>
  <si>
    <t xml:space="preserve"> STHEFANY OJITO BARRANQUILLA 712</t>
  </si>
  <si>
    <t xml:space="preserve"> JHON WILLIAM JIMENEZ CADENA 711 BARRANQUILLA</t>
  </si>
  <si>
    <t>VENTA FEBRERO</t>
  </si>
  <si>
    <t>%</t>
  </si>
  <si>
    <t xml:space="preserve">CUMPLIMIENTO </t>
  </si>
  <si>
    <t>PEDIDOS FEBRERO</t>
  </si>
  <si>
    <t>%PEDIDOS</t>
  </si>
  <si>
    <t>CUMPLIMIENTO PEDIDOS</t>
  </si>
  <si>
    <t>&gt;</t>
  </si>
  <si>
    <t xml:space="preserve"> JUAN RODRIGUEZ MURILLO 714 BARRANQUILLA</t>
  </si>
  <si>
    <t>VENTA MARZO</t>
  </si>
  <si>
    <t>CUMPLIMIENTO PROYECTADO</t>
  </si>
  <si>
    <t>PEDIDOS PROYECTADOS</t>
  </si>
  <si>
    <t>VENTA ACUMULADA</t>
  </si>
  <si>
    <t xml:space="preserve">CUMPL  PEDIDOS </t>
  </si>
  <si>
    <t xml:space="preserve"> YULIETH HERNANDEZ</t>
  </si>
  <si>
    <t>VENTA ABRIL</t>
  </si>
  <si>
    <t>ANGELICA CALVO 905</t>
  </si>
  <si>
    <t>CRISTIAN CAMILO HERRERA GUTIERREZ 906</t>
  </si>
  <si>
    <t>YOHAN PITA 407 BUCARAMANGA</t>
  </si>
  <si>
    <t>KATHERINE LOZANO MONTES 620</t>
  </si>
  <si>
    <t>WILLIAM ALFONSO SARMIENTO ARROYO 720 BARRANQUILLA</t>
  </si>
  <si>
    <t>HEYLER QUINTO 110</t>
  </si>
  <si>
    <t>JORGE ESTEBAN GAÑAN RUIZ 116</t>
  </si>
  <si>
    <t>JUAN RODRIGUEZ MURILLO 714 BARRANQUILLA</t>
  </si>
  <si>
    <t>ALEX HERNEY CELY GUERRA 413 CUCUTA</t>
  </si>
  <si>
    <t>CESAR EDUARDO ATENCIO BERMUDEZ 717 CARTAGENA</t>
  </si>
  <si>
    <t>ALEJANDRA MONTOYA DAVID (tuti)</t>
  </si>
  <si>
    <t>VENTA MAYO</t>
  </si>
  <si>
    <t>PEDIDO MAYO</t>
  </si>
  <si>
    <t>CUMPL PEDIDOS MAYO</t>
  </si>
  <si>
    <t>CUMPL PROY VENTAS</t>
  </si>
  <si>
    <t xml:space="preserve">CUMPL </t>
  </si>
  <si>
    <t>VENTA</t>
  </si>
  <si>
    <t>CUMPL VENTA</t>
  </si>
  <si>
    <t>PEDIDOS JUNIO</t>
  </si>
  <si>
    <t>CUMPLPEDIDOS</t>
  </si>
  <si>
    <t>VENTA JUNIO</t>
  </si>
  <si>
    <t>CUMPL PEDIDOS JUNIO</t>
  </si>
  <si>
    <t>CUMPLIMIENTO VENTA</t>
  </si>
  <si>
    <t>CUMPL PEDIDOS</t>
  </si>
  <si>
    <t>KNIGTH</t>
  </si>
  <si>
    <t>CUMPL</t>
  </si>
  <si>
    <t>PEDIDOS MES</t>
  </si>
  <si>
    <t xml:space="preserve"> PROY VENTA MES</t>
  </si>
  <si>
    <t>CUMPL PROY VENTA</t>
  </si>
  <si>
    <t>VENTA TERCEROS</t>
  </si>
  <si>
    <t xml:space="preserve">VENTAS  X VENDEDOR </t>
  </si>
  <si>
    <t>VENTA ACUMULADA TUTI</t>
  </si>
  <si>
    <t>PROYECCION TERCEROS</t>
  </si>
  <si>
    <t>CUMPL TERCEROS</t>
  </si>
  <si>
    <t>PROYECCIÓN CUMPLIMIENTO</t>
  </si>
  <si>
    <t>VENTAR TERCEROS</t>
  </si>
  <si>
    <t>META TERCEROS</t>
  </si>
  <si>
    <t>PROY CUMPL META TERCERO</t>
  </si>
  <si>
    <t>PROY CUMPL PEDIDOS</t>
  </si>
  <si>
    <t> 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</si>
  <si>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</si>
  <si>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</si>
  <si>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</si>
  <si>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</si>
  <si>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</si>
  <si>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</si>
  <si>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</si>
  <si>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</si>
  <si>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</si>
  <si>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</si>
  <si>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</si>
  <si>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</si>
  <si>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TUTI</t>
  </si>
  <si>
    <t>ACUMULADO VENTAS</t>
  </si>
  <si>
    <t>CIUDADES</t>
  </si>
  <si>
    <t>PEDIDOS 2025</t>
  </si>
  <si>
    <t>VENTAS 2025</t>
  </si>
  <si>
    <t xml:space="preserve">VENTAS 2025 </t>
  </si>
  <si>
    <t>VENTA 2025</t>
  </si>
  <si>
    <t>ticket promedio</t>
  </si>
  <si>
    <t>PEDIDOSXVENDEDOR</t>
  </si>
  <si>
    <t>prom mensual</t>
  </si>
  <si>
    <t>Bogota</t>
  </si>
  <si>
    <t>Medellin</t>
  </si>
  <si>
    <t>Villavicencio</t>
  </si>
  <si>
    <t>Cali</t>
  </si>
  <si>
    <t>Valledupar</t>
  </si>
  <si>
    <t>Cartagena</t>
  </si>
  <si>
    <t>Bucaramanga</t>
  </si>
  <si>
    <t>Monteria</t>
  </si>
  <si>
    <t>Barranquilla</t>
  </si>
  <si>
    <t>Cucuta</t>
  </si>
  <si>
    <t>Pereira</t>
  </si>
  <si>
    <t>+AF26/1,19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</si>
</sst>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;[Red]\-&quot;$&quot;\ #,##0"/>
    <numFmt numFmtId="165" formatCode="&quot;$&quot;\ #,##0.00;[Red]\-&quot;$&quot;\ #,##0.00"/>
    <numFmt numFmtId="166" formatCode="_-&quot;$&quot;\ * #,##0_-;\-&quot;$&quot;\ * #,##0_-;_-&quot;$&quot;\ * &quot;-&quot;_-;_-@_-"/>
    <numFmt numFmtId="167" formatCode="_-&quot;$&quot;\ * #,##0.00_-;\-&quot;$&quot;\ * #,##0.00_-;_-&quot;$&quot;\ * &quot;-&quot;??_-;_-@_-"/>
    <numFmt numFmtId="168" formatCode="_-* #,##0.00_-;\-* #,##0.00_-;_-* &quot;-&quot;??_-;_-@_-"/>
    <numFmt numFmtId="169" formatCode="_-&quot;$&quot;\ * #,##0_-;\-&quot;$&quot;\ * #,##0_-;_-&quot;$&quot;\ * &quot;-&quot;??_-;_-@_-"/>
    <numFmt numFmtId="170" formatCode="_-* #,##0_-;\-* #,##0_-;_-* &quot;-&quot;??_-;_-@_-"/>
    <numFmt numFmtId="171" formatCode="0.0"/>
    <numFmt numFmtId="172" formatCode="_-* #,##0.0_-;\-* #,##0.0_-;_-* &quot;-&quot;??_-;_-@_-"/>
    <numFmt numFmtId="173" formatCode="_(* #,##0_);_(* \(#,##0\);_(* &quot;-&quot;??_);_(@_)"/>
    <numFmt numFmtId="174" formatCode="0.0%"/>
    <numFmt numFmtId="175" formatCode="&quot;$&quot;#,##0"/>
    <numFmt numFmtId="176" formatCode="0.0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4" fillId="0" borderId="0"/>
  </cellStyleXfs>
  <cellXfs count="3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1" applyFont="1" applyFill="1" applyBorder="1"/>
    <xf numFmtId="170" fontId="0" fillId="0" borderId="1" xfId="1" applyNumberFormat="1" applyFont="1" applyBorder="1"/>
    <xf numFmtId="169" fontId="0" fillId="0" borderId="1" xfId="2" applyNumberFormat="1" applyFont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9" fontId="1" fillId="0" borderId="1" xfId="2" applyNumberFormat="1" applyFont="1" applyBorder="1"/>
    <xf numFmtId="3" fontId="0" fillId="0" borderId="0" xfId="0" applyNumberFormat="1"/>
    <xf numFmtId="169" fontId="0" fillId="0" borderId="1" xfId="2" applyNumberFormat="1" applyFont="1" applyBorder="1" applyAlignment="1">
      <alignment horizontal="center"/>
    </xf>
    <xf numFmtId="9" fontId="0" fillId="0" borderId="0" xfId="3" applyFont="1" applyFill="1" applyBorder="1"/>
    <xf numFmtId="169" fontId="0" fillId="0" borderId="1" xfId="0" applyNumberFormat="1" applyBorder="1"/>
    <xf numFmtId="171" fontId="0" fillId="0" borderId="1" xfId="0" applyNumberFormat="1" applyBorder="1"/>
    <xf numFmtId="168" fontId="0" fillId="0" borderId="1" xfId="1" applyFont="1" applyFill="1" applyBorder="1"/>
    <xf numFmtId="0" fontId="0" fillId="6" borderId="1" xfId="0" applyFill="1" applyBorder="1" applyAlignment="1">
      <alignment horizontal="center"/>
    </xf>
    <xf numFmtId="167" fontId="1" fillId="0" borderId="1" xfId="2" applyFont="1" applyBorder="1" applyAlignment="1">
      <alignment horizontal="center"/>
    </xf>
    <xf numFmtId="170" fontId="1" fillId="0" borderId="1" xfId="1" applyNumberFormat="1" applyFont="1" applyBorder="1" applyAlignment="1">
      <alignment horizontal="center"/>
    </xf>
    <xf numFmtId="170" fontId="0" fillId="0" borderId="1" xfId="1" applyNumberFormat="1" applyFont="1" applyFill="1" applyBorder="1"/>
    <xf numFmtId="167" fontId="0" fillId="6" borderId="1" xfId="2" applyFont="1" applyFill="1" applyBorder="1"/>
    <xf numFmtId="0" fontId="3" fillId="4" borderId="4" xfId="0" applyFont="1" applyFill="1" applyBorder="1" applyAlignment="1">
      <alignment horizontal="center"/>
    </xf>
    <xf numFmtId="167" fontId="0" fillId="0" borderId="1" xfId="2" applyFont="1" applyBorder="1"/>
    <xf numFmtId="0" fontId="0" fillId="0" borderId="5" xfId="0" applyBorder="1"/>
    <xf numFmtId="171" fontId="0" fillId="0" borderId="5" xfId="0" applyNumberFormat="1" applyBorder="1"/>
    <xf numFmtId="169" fontId="0" fillId="7" borderId="1" xfId="2" applyNumberFormat="1" applyFont="1" applyFill="1" applyBorder="1"/>
    <xf numFmtId="170" fontId="0" fillId="7" borderId="1" xfId="1" applyNumberFormat="1" applyFont="1" applyFill="1" applyBorder="1"/>
    <xf numFmtId="168" fontId="0" fillId="7" borderId="1" xfId="1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9" fontId="0" fillId="0" borderId="1" xfId="3" applyFont="1" applyFill="1" applyBorder="1" applyAlignment="1">
      <alignment horizontal="center"/>
    </xf>
    <xf numFmtId="0" fontId="7" fillId="8" borderId="0" xfId="0" applyFont="1" applyFill="1"/>
    <xf numFmtId="0" fontId="8" fillId="9" borderId="0" xfId="0" applyFont="1" applyFill="1"/>
    <xf numFmtId="0" fontId="3" fillId="4" borderId="10" xfId="0" applyFont="1" applyFill="1" applyBorder="1" applyAlignment="1">
      <alignment horizontal="center"/>
    </xf>
    <xf numFmtId="9" fontId="0" fillId="0" borderId="1" xfId="3" applyFont="1" applyBorder="1"/>
    <xf numFmtId="9" fontId="1" fillId="0" borderId="1" xfId="3" applyFont="1" applyBorder="1"/>
    <xf numFmtId="9" fontId="0" fillId="0" borderId="0" xfId="0" applyNumberFormat="1"/>
    <xf numFmtId="0" fontId="3" fillId="0" borderId="0" xfId="0" applyFont="1" applyAlignment="1">
      <alignment horizontal="center"/>
    </xf>
    <xf numFmtId="9" fontId="0" fillId="0" borderId="0" xfId="3" applyFont="1" applyFill="1" applyBorder="1" applyAlignment="1">
      <alignment horizontal="center"/>
    </xf>
    <xf numFmtId="172" fontId="0" fillId="0" borderId="0" xfId="1" applyNumberFormat="1" applyFont="1" applyFill="1" applyBorder="1"/>
    <xf numFmtId="43" fontId="0" fillId="0" borderId="0" xfId="2" applyNumberFormat="1" applyFont="1" applyFill="1" applyBorder="1"/>
    <xf numFmtId="0" fontId="7" fillId="0" borderId="0" xfId="0" applyFont="1"/>
    <xf numFmtId="173" fontId="8" fillId="0" borderId="0" xfId="0" applyNumberFormat="1" applyFont="1"/>
    <xf numFmtId="9" fontId="8" fillId="0" borderId="0" xfId="0" applyNumberFormat="1" applyFont="1"/>
    <xf numFmtId="169" fontId="0" fillId="0" borderId="0" xfId="2" applyNumberFormat="1" applyFont="1" applyFill="1" applyBorder="1"/>
    <xf numFmtId="9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43" fontId="8" fillId="0" borderId="0" xfId="0" applyNumberFormat="1" applyFont="1" applyAlignment="1">
      <alignment horizontal="right"/>
    </xf>
    <xf numFmtId="0" fontId="7" fillId="8" borderId="10" xfId="0" applyFont="1" applyFill="1" applyBorder="1"/>
    <xf numFmtId="173" fontId="8" fillId="0" borderId="10" xfId="0" applyNumberFormat="1" applyFont="1" applyBorder="1"/>
    <xf numFmtId="170" fontId="0" fillId="0" borderId="1" xfId="1" applyNumberFormat="1" applyFont="1" applyBorder="1" applyAlignment="1">
      <alignment horizontal="right"/>
    </xf>
    <xf numFmtId="0" fontId="8" fillId="9" borderId="10" xfId="0" applyFont="1" applyFill="1" applyBorder="1"/>
    <xf numFmtId="169" fontId="0" fillId="0" borderId="10" xfId="2" applyNumberFormat="1" applyFont="1" applyFill="1" applyBorder="1"/>
    <xf numFmtId="169" fontId="0" fillId="7" borderId="10" xfId="2" applyNumberFormat="1" applyFont="1" applyFill="1" applyBorder="1"/>
    <xf numFmtId="9" fontId="8" fillId="0" borderId="10" xfId="0" applyNumberFormat="1" applyFont="1" applyBorder="1"/>
    <xf numFmtId="43" fontId="8" fillId="0" borderId="0" xfId="0" applyNumberFormat="1" applyFont="1"/>
    <xf numFmtId="0" fontId="3" fillId="4" borderId="1" xfId="0" applyFont="1" applyFill="1" applyBorder="1" applyAlignment="1">
      <alignment horizontal="center" wrapText="1"/>
    </xf>
    <xf numFmtId="0" fontId="7" fillId="8" borderId="12" xfId="0" applyFont="1" applyFill="1" applyBorder="1"/>
    <xf numFmtId="0" fontId="3" fillId="4" borderId="0" xfId="0" applyFont="1" applyFill="1" applyAlignment="1">
      <alignment horizontal="center"/>
    </xf>
    <xf numFmtId="174" fontId="9" fillId="6" borderId="1" xfId="3" applyNumberFormat="1" applyFont="1" applyFill="1" applyBorder="1" applyAlignment="1">
      <alignment horizontal="center"/>
    </xf>
    <xf numFmtId="9" fontId="1" fillId="0" borderId="1" xfId="3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" fontId="0" fillId="0" borderId="7" xfId="0" applyNumberFormat="1" applyBorder="1"/>
    <xf numFmtId="170" fontId="1" fillId="0" borderId="7" xfId="1" applyNumberFormat="1" applyFont="1" applyBorder="1" applyAlignment="1">
      <alignment horizontal="center"/>
    </xf>
    <xf numFmtId="9" fontId="0" fillId="0" borderId="10" xfId="0" applyNumberFormat="1" applyBorder="1"/>
    <xf numFmtId="173" fontId="0" fillId="0" borderId="10" xfId="0" applyNumberFormat="1" applyBorder="1"/>
    <xf numFmtId="9" fontId="1" fillId="0" borderId="10" xfId="0" applyNumberFormat="1" applyFont="1" applyBorder="1"/>
    <xf numFmtId="173" fontId="1" fillId="0" borderId="10" xfId="0" applyNumberFormat="1" applyFont="1" applyBorder="1"/>
    <xf numFmtId="173" fontId="0" fillId="6" borderId="7" xfId="2" applyNumberFormat="1" applyFont="1" applyFill="1" applyBorder="1"/>
    <xf numFmtId="1" fontId="0" fillId="0" borderId="0" xfId="0" applyNumberFormat="1"/>
    <xf numFmtId="170" fontId="0" fillId="7" borderId="10" xfId="1" applyNumberFormat="1" applyFont="1" applyFill="1" applyBorder="1"/>
    <xf numFmtId="2" fontId="0" fillId="7" borderId="10" xfId="2" applyNumberFormat="1" applyFont="1" applyFill="1" applyBorder="1"/>
    <xf numFmtId="43" fontId="8" fillId="0" borderId="10" xfId="0" applyNumberFormat="1" applyFont="1" applyBorder="1" applyAlignment="1">
      <alignment horizontal="right"/>
    </xf>
    <xf numFmtId="0" fontId="1" fillId="0" borderId="0" xfId="0" applyFont="1"/>
    <xf numFmtId="169" fontId="0" fillId="0" borderId="0" xfId="0" applyNumberFormat="1"/>
    <xf numFmtId="0" fontId="3" fillId="4" borderId="13" xfId="0" applyFont="1" applyFill="1" applyBorder="1" applyAlignment="1">
      <alignment horizontal="center"/>
    </xf>
    <xf numFmtId="169" fontId="0" fillId="0" borderId="14" xfId="2" applyNumberFormat="1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169" fontId="0" fillId="0" borderId="5" xfId="2" applyNumberFormat="1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3" fillId="4" borderId="17" xfId="0" applyFont="1" applyFill="1" applyBorder="1" applyAlignment="1">
      <alignment horizontal="center"/>
    </xf>
    <xf numFmtId="169" fontId="0" fillId="0" borderId="18" xfId="2" applyNumberFormat="1" applyFont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169" fontId="0" fillId="0" borderId="20" xfId="2" applyNumberFormat="1" applyFont="1" applyBorder="1" applyAlignment="1">
      <alignment horizontal="center"/>
    </xf>
    <xf numFmtId="169" fontId="1" fillId="0" borderId="6" xfId="2" applyNumberFormat="1" applyFont="1" applyBorder="1" applyAlignment="1">
      <alignment horizontal="center"/>
    </xf>
    <xf numFmtId="170" fontId="0" fillId="0" borderId="0" xfId="1" applyNumberFormat="1" applyFont="1" applyFill="1" applyBorder="1"/>
    <xf numFmtId="9" fontId="0" fillId="0" borderId="10" xfId="3" applyFont="1" applyFill="1" applyBorder="1" applyAlignment="1">
      <alignment horizontal="center"/>
    </xf>
    <xf numFmtId="9" fontId="0" fillId="0" borderId="7" xfId="3" applyFont="1" applyFill="1" applyBorder="1"/>
    <xf numFmtId="1" fontId="0" fillId="0" borderId="1" xfId="0" applyNumberFormat="1" applyBorder="1"/>
    <xf numFmtId="0" fontId="7" fillId="8" borderId="10" xfId="0" applyFont="1" applyFill="1" applyBorder="1" applyAlignment="1">
      <alignment horizontal="center"/>
    </xf>
    <xf numFmtId="169" fontId="0" fillId="0" borderId="10" xfId="2" applyNumberFormat="1" applyFont="1" applyBorder="1" applyAlignment="1">
      <alignment horizontal="center"/>
    </xf>
    <xf numFmtId="169" fontId="1" fillId="0" borderId="10" xfId="2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74" fontId="9" fillId="6" borderId="8" xfId="3" applyNumberFormat="1" applyFont="1" applyFill="1" applyBorder="1" applyAlignment="1">
      <alignment horizontal="center"/>
    </xf>
    <xf numFmtId="170" fontId="0" fillId="0" borderId="10" xfId="1" applyNumberFormat="1" applyFont="1" applyBorder="1" applyAlignment="1">
      <alignment horizontal="center"/>
    </xf>
    <xf numFmtId="170" fontId="1" fillId="0" borderId="10" xfId="1" applyNumberFormat="1" applyFont="1" applyBorder="1" applyAlignment="1">
      <alignment horizontal="center"/>
    </xf>
    <xf numFmtId="9" fontId="0" fillId="0" borderId="12" xfId="3" applyFont="1" applyFill="1" applyBorder="1" applyAlignment="1">
      <alignment horizontal="center"/>
    </xf>
    <xf numFmtId="174" fontId="10" fillId="6" borderId="8" xfId="3" applyNumberFormat="1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9" fontId="0" fillId="10" borderId="12" xfId="3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/>
    </xf>
    <xf numFmtId="174" fontId="0" fillId="0" borderId="1" xfId="3" applyNumberFormat="1" applyFont="1" applyBorder="1" applyAlignment="1">
      <alignment horizontal="center"/>
    </xf>
    <xf numFmtId="174" fontId="1" fillId="0" borderId="1" xfId="3" applyNumberFormat="1" applyFont="1" applyBorder="1" applyAlignment="1">
      <alignment horizontal="center"/>
    </xf>
    <xf numFmtId="168" fontId="3" fillId="4" borderId="1" xfId="1" applyFont="1" applyFill="1" applyBorder="1" applyAlignment="1">
      <alignment horizontal="center"/>
    </xf>
    <xf numFmtId="168" fontId="0" fillId="0" borderId="1" xfId="1" applyFont="1" applyBorder="1"/>
    <xf numFmtId="170" fontId="0" fillId="0" borderId="5" xfId="1" applyNumberFormat="1" applyFont="1" applyBorder="1"/>
    <xf numFmtId="3" fontId="0" fillId="0" borderId="1" xfId="0" applyNumberFormat="1" applyBorder="1"/>
    <xf numFmtId="175" fontId="0" fillId="0" borderId="10" xfId="0" applyNumberFormat="1" applyBorder="1"/>
    <xf numFmtId="10" fontId="0" fillId="0" borderId="10" xfId="0" applyNumberFormat="1" applyBorder="1"/>
    <xf numFmtId="0" fontId="0" fillId="0" borderId="10" xfId="0" applyBorder="1"/>
    <xf numFmtId="3" fontId="0" fillId="0" borderId="10" xfId="0" applyNumberFormat="1" applyBorder="1"/>
    <xf numFmtId="2" fontId="0" fillId="0" borderId="10" xfId="0" applyNumberFormat="1" applyBorder="1"/>
    <xf numFmtId="174" fontId="0" fillId="0" borderId="10" xfId="0" applyNumberFormat="1" applyBorder="1"/>
    <xf numFmtId="2" fontId="9" fillId="0" borderId="0" xfId="0" applyNumberFormat="1" applyFont="1" applyAlignment="1">
      <alignment horizontal="center"/>
    </xf>
    <xf numFmtId="0" fontId="1" fillId="0" borderId="10" xfId="0" applyFont="1" applyBorder="1"/>
    <xf numFmtId="175" fontId="1" fillId="0" borderId="10" xfId="0" applyNumberFormat="1" applyFont="1" applyBorder="1"/>
    <xf numFmtId="174" fontId="1" fillId="0" borderId="10" xfId="0" applyNumberFormat="1" applyFont="1" applyBorder="1"/>
    <xf numFmtId="0" fontId="3" fillId="4" borderId="28" xfId="0" applyFont="1" applyFill="1" applyBorder="1" applyAlignment="1">
      <alignment horizontal="center"/>
    </xf>
    <xf numFmtId="0" fontId="0" fillId="0" borderId="12" xfId="0" applyBorder="1"/>
    <xf numFmtId="174" fontId="0" fillId="0" borderId="12" xfId="0" applyNumberFormat="1" applyBorder="1"/>
    <xf numFmtId="9" fontId="1" fillId="0" borderId="12" xfId="0" applyNumberFormat="1" applyFont="1" applyBorder="1"/>
    <xf numFmtId="0" fontId="3" fillId="4" borderId="12" xfId="0" applyFont="1" applyFill="1" applyBorder="1" applyAlignment="1">
      <alignment horizontal="center"/>
    </xf>
    <xf numFmtId="174" fontId="1" fillId="0" borderId="12" xfId="0" applyNumberFormat="1" applyFont="1" applyBorder="1"/>
    <xf numFmtId="0" fontId="8" fillId="9" borderId="12" xfId="0" applyFont="1" applyFill="1" applyBorder="1"/>
    <xf numFmtId="3" fontId="1" fillId="0" borderId="10" xfId="0" applyNumberFormat="1" applyFont="1" applyBorder="1"/>
    <xf numFmtId="10" fontId="0" fillId="0" borderId="1" xfId="3" applyNumberFormat="1" applyFont="1" applyBorder="1"/>
    <xf numFmtId="1" fontId="0" fillId="0" borderId="10" xfId="0" applyNumberFormat="1" applyBorder="1"/>
    <xf numFmtId="10" fontId="0" fillId="0" borderId="12" xfId="0" applyNumberFormat="1" applyBorder="1"/>
    <xf numFmtId="10" fontId="1" fillId="0" borderId="1" xfId="3" applyNumberFormat="1" applyFont="1" applyBorder="1" applyAlignment="1">
      <alignment horizontal="center"/>
    </xf>
    <xf numFmtId="10" fontId="1" fillId="0" borderId="1" xfId="3" applyNumberFormat="1" applyFont="1" applyBorder="1"/>
    <xf numFmtId="169" fontId="0" fillId="0" borderId="1" xfId="2" applyNumberFormat="1" applyFont="1" applyBorder="1" applyAlignment="1">
      <alignment horizontal="right"/>
    </xf>
    <xf numFmtId="175" fontId="1" fillId="0" borderId="1" xfId="3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74" fontId="1" fillId="0" borderId="1" xfId="0" applyNumberFormat="1" applyFont="1" applyBorder="1" applyAlignment="1">
      <alignment horizontal="center"/>
    </xf>
    <xf numFmtId="0" fontId="11" fillId="0" borderId="1" xfId="0" applyFont="1" applyBorder="1"/>
    <xf numFmtId="44" fontId="0" fillId="0" borderId="0" xfId="0" applyNumberFormat="1"/>
    <xf numFmtId="170" fontId="0" fillId="0" borderId="1" xfId="0" applyNumberFormat="1" applyBorder="1"/>
    <xf numFmtId="10" fontId="0" fillId="0" borderId="0" xfId="0" applyNumberFormat="1"/>
    <xf numFmtId="174" fontId="9" fillId="6" borderId="10" xfId="3" applyNumberFormat="1" applyFont="1" applyFill="1" applyBorder="1" applyAlignment="1">
      <alignment horizontal="center"/>
    </xf>
    <xf numFmtId="174" fontId="0" fillId="0" borderId="10" xfId="3" applyNumberFormat="1" applyFont="1" applyBorder="1" applyAlignment="1">
      <alignment horizontal="center"/>
    </xf>
    <xf numFmtId="167" fontId="0" fillId="0" borderId="10" xfId="2" applyFont="1" applyBorder="1"/>
    <xf numFmtId="9" fontId="1" fillId="0" borderId="10" xfId="3" applyFont="1" applyBorder="1" applyAlignment="1">
      <alignment horizontal="center"/>
    </xf>
    <xf numFmtId="174" fontId="1" fillId="0" borderId="10" xfId="3" applyNumberFormat="1" applyFont="1" applyBorder="1" applyAlignment="1">
      <alignment horizontal="center"/>
    </xf>
    <xf numFmtId="0" fontId="3" fillId="4" borderId="7" xfId="0" applyFont="1" applyFill="1" applyBorder="1" applyAlignment="1">
      <alignment horizontal="center" wrapText="1"/>
    </xf>
    <xf numFmtId="167" fontId="0" fillId="0" borderId="0" xfId="2" applyFont="1"/>
    <xf numFmtId="167" fontId="0" fillId="0" borderId="1" xfId="2" applyFont="1" applyBorder="1" applyAlignment="1">
      <alignment horizontal="right"/>
    </xf>
    <xf numFmtId="10" fontId="1" fillId="0" borderId="10" xfId="0" applyNumberFormat="1" applyFont="1" applyBorder="1"/>
    <xf numFmtId="0" fontId="12" fillId="0" borderId="0" xfId="0" applyFont="1"/>
    <xf numFmtId="175" fontId="0" fillId="0" borderId="0" xfId="0" applyNumberFormat="1"/>
    <xf numFmtId="0" fontId="5" fillId="0" borderId="2" xfId="0" applyFont="1" applyBorder="1"/>
    <xf numFmtId="14" fontId="0" fillId="3" borderId="1" xfId="0" applyNumberFormat="1" applyFill="1" applyBorder="1" applyAlignment="1">
      <alignment horizontal="right"/>
    </xf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170" fontId="0" fillId="0" borderId="10" xfId="1" applyNumberFormat="1" applyFont="1" applyBorder="1" applyAlignment="1">
      <alignment horizontal="right"/>
    </xf>
    <xf numFmtId="167" fontId="0" fillId="0" borderId="10" xfId="2" applyFont="1" applyBorder="1" applyAlignment="1">
      <alignment horizontal="righ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1" fontId="0" fillId="0" borderId="5" xfId="0" applyNumberFormat="1" applyBorder="1"/>
    <xf numFmtId="167" fontId="0" fillId="0" borderId="5" xfId="2" applyFont="1" applyBorder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left"/>
    </xf>
    <xf numFmtId="1" fontId="0" fillId="0" borderId="2" xfId="0" applyNumberFormat="1" applyBorder="1"/>
    <xf numFmtId="167" fontId="0" fillId="0" borderId="2" xfId="2" applyFont="1" applyBorder="1" applyAlignment="1">
      <alignment horizontal="right"/>
    </xf>
    <xf numFmtId="0" fontId="0" fillId="0" borderId="6" xfId="0" applyBorder="1"/>
    <xf numFmtId="0" fontId="5" fillId="0" borderId="6" xfId="0" applyFont="1" applyBorder="1"/>
    <xf numFmtId="1" fontId="0" fillId="0" borderId="6" xfId="0" applyNumberFormat="1" applyBorder="1"/>
    <xf numFmtId="167" fontId="0" fillId="0" borderId="6" xfId="2" applyFont="1" applyBorder="1" applyAlignment="1">
      <alignment horizontal="right"/>
    </xf>
    <xf numFmtId="0" fontId="5" fillId="0" borderId="6" xfId="0" applyFont="1" applyBorder="1" applyAlignment="1">
      <alignment horizontal="left"/>
    </xf>
    <xf numFmtId="170" fontId="0" fillId="0" borderId="6" xfId="0" applyNumberFormat="1" applyBorder="1"/>
    <xf numFmtId="14" fontId="1" fillId="2" borderId="1" xfId="0" applyNumberFormat="1" applyFont="1" applyFill="1" applyBorder="1" applyAlignment="1">
      <alignment horizontal="right" vertical="center" wrapText="1"/>
    </xf>
    <xf numFmtId="9" fontId="0" fillId="0" borderId="25" xfId="3" applyFont="1" applyFill="1" applyBorder="1" applyAlignment="1">
      <alignment horizontal="center"/>
    </xf>
    <xf numFmtId="9" fontId="0" fillId="0" borderId="9" xfId="3" applyFont="1" applyFill="1" applyBorder="1" applyAlignment="1">
      <alignment horizontal="center"/>
    </xf>
    <xf numFmtId="9" fontId="0" fillId="0" borderId="7" xfId="3" applyFont="1" applyFill="1" applyBorder="1" applyAlignment="1">
      <alignment horizontal="center"/>
    </xf>
    <xf numFmtId="9" fontId="0" fillId="0" borderId="4" xfId="3" applyFont="1" applyFill="1" applyBorder="1" applyAlignment="1">
      <alignment horizontal="center"/>
    </xf>
    <xf numFmtId="0" fontId="12" fillId="0" borderId="1" xfId="0" applyFont="1" applyBorder="1"/>
    <xf numFmtId="170" fontId="0" fillId="0" borderId="10" xfId="0" applyNumberFormat="1" applyBorder="1"/>
    <xf numFmtId="170" fontId="0" fillId="0" borderId="5" xfId="0" applyNumberFormat="1" applyBorder="1"/>
    <xf numFmtId="43" fontId="0" fillId="0" borderId="0" xfId="0" applyNumberFormat="1"/>
    <xf numFmtId="176" fontId="0" fillId="0" borderId="0" xfId="0" applyNumberFormat="1"/>
    <xf numFmtId="168" fontId="3" fillId="4" borderId="10" xfId="1" applyFont="1" applyFill="1" applyBorder="1" applyAlignment="1">
      <alignment horizontal="center"/>
    </xf>
    <xf numFmtId="170" fontId="0" fillId="0" borderId="10" xfId="1" applyNumberFormat="1" applyFont="1" applyBorder="1"/>
    <xf numFmtId="168" fontId="0" fillId="0" borderId="10" xfId="1" applyFont="1" applyBorder="1"/>
    <xf numFmtId="168" fontId="0" fillId="0" borderId="5" xfId="1" applyFont="1" applyBorder="1"/>
    <xf numFmtId="0" fontId="0" fillId="0" borderId="26" xfId="0" applyBorder="1"/>
    <xf numFmtId="0" fontId="5" fillId="0" borderId="26" xfId="0" applyFont="1" applyBorder="1"/>
    <xf numFmtId="0" fontId="5" fillId="0" borderId="26" xfId="0" applyFont="1" applyBorder="1" applyAlignment="1">
      <alignment horizontal="left"/>
    </xf>
    <xf numFmtId="170" fontId="0" fillId="0" borderId="26" xfId="0" applyNumberFormat="1" applyBorder="1"/>
    <xf numFmtId="167" fontId="0" fillId="0" borderId="26" xfId="2" applyFont="1" applyBorder="1" applyAlignment="1">
      <alignment horizontal="right"/>
    </xf>
    <xf numFmtId="9" fontId="0" fillId="0" borderId="28" xfId="3" applyFont="1" applyFill="1" applyBorder="1" applyAlignment="1">
      <alignment horizontal="center"/>
    </xf>
    <xf numFmtId="170" fontId="0" fillId="0" borderId="6" xfId="1" applyNumberFormat="1" applyFont="1" applyBorder="1"/>
    <xf numFmtId="168" fontId="0" fillId="0" borderId="6" xfId="1" applyFont="1" applyBorder="1"/>
    <xf numFmtId="0" fontId="0" fillId="0" borderId="30" xfId="0" applyBorder="1"/>
    <xf numFmtId="0" fontId="5" fillId="0" borderId="30" xfId="0" applyFont="1" applyBorder="1"/>
    <xf numFmtId="1" fontId="0" fillId="0" borderId="30" xfId="0" applyNumberFormat="1" applyBorder="1"/>
    <xf numFmtId="167" fontId="0" fillId="0" borderId="30" xfId="2" applyFont="1" applyBorder="1" applyAlignment="1">
      <alignment horizontal="right"/>
    </xf>
    <xf numFmtId="9" fontId="0" fillId="0" borderId="31" xfId="3" applyFont="1" applyFill="1" applyBorder="1" applyAlignment="1">
      <alignment horizontal="center"/>
    </xf>
    <xf numFmtId="0" fontId="5" fillId="0" borderId="30" xfId="0" applyFont="1" applyBorder="1" applyAlignment="1">
      <alignment horizontal="left"/>
    </xf>
    <xf numFmtId="171" fontId="0" fillId="0" borderId="10" xfId="0" applyNumberFormat="1" applyBorder="1"/>
    <xf numFmtId="175" fontId="0" fillId="0" borderId="10" xfId="0" applyNumberFormat="1" applyBorder="1" applyAlignment="1">
      <alignment vertical="top"/>
    </xf>
    <xf numFmtId="167" fontId="1" fillId="2" borderId="1" xfId="2" applyFont="1" applyFill="1" applyBorder="1" applyAlignment="1">
      <alignment horizontal="center" vertical="center" wrapText="1"/>
    </xf>
    <xf numFmtId="167" fontId="0" fillId="3" borderId="1" xfId="2" applyFont="1" applyFill="1" applyBorder="1"/>
    <xf numFmtId="9" fontId="12" fillId="0" borderId="0" xfId="0" applyNumberFormat="1" applyFont="1"/>
    <xf numFmtId="0" fontId="9" fillId="6" borderId="1" xfId="0" applyFont="1" applyFill="1" applyBorder="1" applyAlignment="1">
      <alignment horizontal="center"/>
    </xf>
    <xf numFmtId="169" fontId="9" fillId="0" borderId="1" xfId="2" applyNumberFormat="1" applyFont="1" applyBorder="1"/>
    <xf numFmtId="167" fontId="9" fillId="6" borderId="1" xfId="2" applyFont="1" applyFill="1" applyBorder="1"/>
    <xf numFmtId="10" fontId="9" fillId="0" borderId="1" xfId="3" applyNumberFormat="1" applyFont="1" applyBorder="1"/>
    <xf numFmtId="170" fontId="9" fillId="0" borderId="1" xfId="1" applyNumberFormat="1" applyFont="1" applyBorder="1"/>
    <xf numFmtId="1" fontId="9" fillId="0" borderId="7" xfId="0" applyNumberFormat="1" applyFont="1" applyBorder="1"/>
    <xf numFmtId="173" fontId="9" fillId="6" borderId="7" xfId="2" applyNumberFormat="1" applyFont="1" applyFill="1" applyBorder="1"/>
    <xf numFmtId="9" fontId="9" fillId="0" borderId="10" xfId="0" applyNumberFormat="1" applyFont="1" applyBorder="1"/>
    <xf numFmtId="173" fontId="9" fillId="0" borderId="10" xfId="0" applyNumberFormat="1" applyFont="1" applyBorder="1"/>
    <xf numFmtId="9" fontId="9" fillId="0" borderId="0" xfId="0" applyNumberFormat="1" applyFont="1"/>
    <xf numFmtId="1" fontId="9" fillId="0" borderId="0" xfId="0" applyNumberFormat="1" applyFont="1"/>
    <xf numFmtId="0" fontId="9" fillId="0" borderId="0" xfId="0" applyFont="1"/>
    <xf numFmtId="0" fontId="3" fillId="4" borderId="1" xfId="0" applyFont="1" applyFill="1" applyBorder="1" applyAlignment="1">
      <alignment horizontal="left"/>
    </xf>
    <xf numFmtId="2" fontId="0" fillId="7" borderId="1" xfId="1" applyNumberFormat="1" applyFont="1" applyFill="1" applyBorder="1"/>
    <xf numFmtId="167" fontId="0" fillId="0" borderId="12" xfId="2" applyFont="1" applyBorder="1" applyAlignment="1">
      <alignment horizontal="right"/>
    </xf>
    <xf numFmtId="9" fontId="0" fillId="0" borderId="34" xfId="3" applyFont="1" applyFill="1" applyBorder="1" applyAlignment="1">
      <alignment horizontal="center"/>
    </xf>
    <xf numFmtId="9" fontId="0" fillId="0" borderId="8" xfId="3" applyFont="1" applyFill="1" applyBorder="1" applyAlignment="1">
      <alignment horizontal="center"/>
    </xf>
    <xf numFmtId="9" fontId="0" fillId="0" borderId="35" xfId="3" applyFont="1" applyFill="1" applyBorder="1" applyAlignment="1">
      <alignment horizontal="center"/>
    </xf>
    <xf numFmtId="14" fontId="0" fillId="0" borderId="0" xfId="0" applyNumberFormat="1"/>
    <xf numFmtId="170" fontId="0" fillId="0" borderId="0" xfId="0" applyNumberFormat="1"/>
    <xf numFmtId="43" fontId="0" fillId="0" borderId="10" xfId="0" applyNumberFormat="1" applyBorder="1"/>
    <xf numFmtId="169" fontId="0" fillId="0" borderId="10" xfId="2" applyNumberFormat="1" applyFont="1" applyBorder="1"/>
    <xf numFmtId="170" fontId="0" fillId="0" borderId="10" xfId="1" applyNumberFormat="1" applyFont="1" applyFill="1" applyBorder="1"/>
    <xf numFmtId="168" fontId="0" fillId="0" borderId="10" xfId="1" applyFont="1" applyFill="1" applyBorder="1"/>
    <xf numFmtId="169" fontId="0" fillId="7" borderId="36" xfId="2" applyNumberFormat="1" applyFont="1" applyFill="1" applyBorder="1"/>
    <xf numFmtId="170" fontId="0" fillId="7" borderId="36" xfId="1" applyNumberFormat="1" applyFont="1" applyFill="1" applyBorder="1"/>
    <xf numFmtId="168" fontId="0" fillId="0" borderId="36" xfId="1" applyFont="1" applyFill="1" applyBorder="1"/>
    <xf numFmtId="0" fontId="7" fillId="8" borderId="26" xfId="0" applyFont="1" applyFill="1" applyBorder="1"/>
    <xf numFmtId="0" fontId="3" fillId="4" borderId="5" xfId="0" applyFont="1" applyFill="1" applyBorder="1" applyAlignment="1">
      <alignment horizontal="center"/>
    </xf>
    <xf numFmtId="173" fontId="10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0" fillId="0" borderId="0" xfId="2" applyNumberFormat="1" applyFont="1"/>
    <xf numFmtId="168" fontId="0" fillId="0" borderId="36" xfId="1" applyFont="1" applyBorder="1"/>
    <xf numFmtId="170" fontId="0" fillId="0" borderId="26" xfId="1" applyNumberFormat="1" applyFont="1" applyBorder="1" applyAlignment="1">
      <alignment horizontal="right"/>
    </xf>
    <xf numFmtId="167" fontId="0" fillId="0" borderId="28" xfId="2" applyFont="1" applyBorder="1" applyAlignment="1">
      <alignment horizontal="right"/>
    </xf>
    <xf numFmtId="167" fontId="0" fillId="0" borderId="5" xfId="2" applyFont="1" applyBorder="1"/>
    <xf numFmtId="170" fontId="0" fillId="0" borderId="30" xfId="1" applyNumberFormat="1" applyFont="1" applyBorder="1" applyAlignment="1">
      <alignment horizontal="right"/>
    </xf>
    <xf numFmtId="167" fontId="0" fillId="0" borderId="31" xfId="2" applyFont="1" applyBorder="1" applyAlignment="1">
      <alignment horizontal="right"/>
    </xf>
    <xf numFmtId="167" fontId="0" fillId="0" borderId="6" xfId="2" applyFont="1" applyBorder="1"/>
    <xf numFmtId="170" fontId="0" fillId="0" borderId="33" xfId="1" applyNumberFormat="1" applyFont="1" applyBorder="1" applyAlignment="1">
      <alignment horizontal="right"/>
    </xf>
    <xf numFmtId="167" fontId="0" fillId="0" borderId="37" xfId="2" applyFont="1" applyBorder="1" applyAlignment="1">
      <alignment horizontal="right"/>
    </xf>
    <xf numFmtId="167" fontId="0" fillId="0" borderId="2" xfId="2" applyFont="1" applyBorder="1"/>
    <xf numFmtId="0" fontId="0" fillId="0" borderId="33" xfId="0" applyBorder="1"/>
    <xf numFmtId="0" fontId="5" fillId="0" borderId="33" xfId="0" applyFont="1" applyBorder="1"/>
    <xf numFmtId="0" fontId="5" fillId="0" borderId="33" xfId="0" applyFont="1" applyBorder="1" applyAlignment="1">
      <alignment horizontal="left"/>
    </xf>
    <xf numFmtId="1" fontId="0" fillId="0" borderId="33" xfId="0" applyNumberFormat="1" applyBorder="1"/>
    <xf numFmtId="167" fontId="8" fillId="9" borderId="1" xfId="2" applyFont="1" applyFill="1" applyBorder="1" applyAlignment="1"/>
    <xf numFmtId="0" fontId="9" fillId="0" borderId="10" xfId="0" applyFont="1" applyBorder="1"/>
    <xf numFmtId="0" fontId="13" fillId="0" borderId="10" xfId="0" applyFont="1" applyBorder="1"/>
    <xf numFmtId="0" fontId="13" fillId="0" borderId="10" xfId="0" applyFont="1" applyBorder="1" applyAlignment="1">
      <alignment horizontal="left"/>
    </xf>
    <xf numFmtId="170" fontId="9" fillId="0" borderId="10" xfId="0" applyNumberFormat="1" applyFont="1" applyBorder="1"/>
    <xf numFmtId="170" fontId="9" fillId="0" borderId="10" xfId="1" applyNumberFormat="1" applyFont="1" applyBorder="1" applyAlignment="1">
      <alignment horizontal="right"/>
    </xf>
    <xf numFmtId="0" fontId="9" fillId="0" borderId="1" xfId="0" applyFont="1" applyBorder="1"/>
    <xf numFmtId="0" fontId="0" fillId="0" borderId="36" xfId="0" applyBorder="1"/>
    <xf numFmtId="167" fontId="9" fillId="0" borderId="10" xfId="2" applyFont="1" applyBorder="1"/>
    <xf numFmtId="167" fontId="9" fillId="0" borderId="10" xfId="2" applyFont="1" applyBorder="1" applyAlignment="1">
      <alignment horizontal="right"/>
    </xf>
    <xf numFmtId="9" fontId="9" fillId="0" borderId="10" xfId="3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9" fillId="0" borderId="36" xfId="0" applyFont="1" applyBorder="1"/>
    <xf numFmtId="170" fontId="0" fillId="0" borderId="33" xfId="0" applyNumberFormat="1" applyBorder="1"/>
    <xf numFmtId="1" fontId="0" fillId="0" borderId="26" xfId="0" applyNumberFormat="1" applyBorder="1"/>
    <xf numFmtId="167" fontId="0" fillId="0" borderId="26" xfId="2" applyFont="1" applyBorder="1"/>
    <xf numFmtId="9" fontId="0" fillId="0" borderId="26" xfId="3" applyFont="1" applyFill="1" applyBorder="1" applyAlignment="1">
      <alignment horizontal="center"/>
    </xf>
    <xf numFmtId="168" fontId="0" fillId="0" borderId="38" xfId="1" applyFont="1" applyBorder="1"/>
    <xf numFmtId="168" fontId="0" fillId="0" borderId="2" xfId="1" applyFont="1" applyBorder="1"/>
    <xf numFmtId="170" fontId="0" fillId="0" borderId="2" xfId="0" applyNumberFormat="1" applyBorder="1"/>
    <xf numFmtId="167" fontId="0" fillId="0" borderId="30" xfId="2" applyFont="1" applyBorder="1"/>
    <xf numFmtId="9" fontId="0" fillId="0" borderId="30" xfId="3" applyFont="1" applyFill="1" applyBorder="1" applyAlignment="1">
      <alignment horizontal="center"/>
    </xf>
    <xf numFmtId="168" fontId="0" fillId="0" borderId="39" xfId="1" applyFont="1" applyBorder="1"/>
    <xf numFmtId="173" fontId="8" fillId="0" borderId="40" xfId="0" applyNumberFormat="1" applyFont="1" applyBorder="1"/>
    <xf numFmtId="165" fontId="0" fillId="3" borderId="1" xfId="2" applyNumberFormat="1" applyFont="1" applyFill="1" applyBorder="1"/>
    <xf numFmtId="165" fontId="8" fillId="9" borderId="1" xfId="2" applyNumberFormat="1" applyFont="1" applyFill="1" applyBorder="1" applyAlignment="1"/>
    <xf numFmtId="0" fontId="12" fillId="0" borderId="6" xfId="0" applyFont="1" applyBorder="1"/>
    <xf numFmtId="0" fontId="12" fillId="0" borderId="5" xfId="0" applyFont="1" applyBorder="1"/>
    <xf numFmtId="169" fontId="0" fillId="0" borderId="0" xfId="2" applyNumberFormat="1" applyFont="1"/>
    <xf numFmtId="0" fontId="3" fillId="4" borderId="33" xfId="0" applyFont="1" applyFill="1" applyBorder="1" applyAlignment="1">
      <alignment horizontal="center"/>
    </xf>
    <xf numFmtId="9" fontId="0" fillId="0" borderId="0" xfId="3" applyFont="1"/>
    <xf numFmtId="9" fontId="0" fillId="0" borderId="29" xfId="3" applyFont="1" applyFill="1" applyBorder="1" applyAlignment="1">
      <alignment horizontal="center"/>
    </xf>
    <xf numFmtId="9" fontId="9" fillId="0" borderId="29" xfId="3" applyFont="1" applyFill="1" applyBorder="1" applyAlignment="1">
      <alignment horizontal="center"/>
    </xf>
    <xf numFmtId="14" fontId="0" fillId="0" borderId="1" xfId="0" applyNumberFormat="1" applyBorder="1"/>
    <xf numFmtId="169" fontId="9" fillId="0" borderId="12" xfId="2" applyNumberFormat="1" applyFont="1" applyBorder="1"/>
    <xf numFmtId="169" fontId="9" fillId="0" borderId="41" xfId="2" applyNumberFormat="1" applyFont="1" applyBorder="1"/>
    <xf numFmtId="9" fontId="0" fillId="0" borderId="1" xfId="3" applyFont="1" applyBorder="1" applyAlignment="1">
      <alignment horizontal="center" vertical="center"/>
    </xf>
    <xf numFmtId="173" fontId="8" fillId="0" borderId="10" xfId="0" applyNumberFormat="1" applyFont="1" applyBorder="1" applyAlignment="1">
      <alignment wrapText="1"/>
    </xf>
    <xf numFmtId="0" fontId="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</cellXfs>
  <cellStyles count="7">
    <cellStyle name="Millares" xfId="1" builtinId="3"/>
    <cellStyle name="Moneda" xfId="2" builtinId="4"/>
    <cellStyle name="Moneda [0] 2" xfId="4" xr:uid="{00000000-0005-0000-0000-000030000000}"/>
    <cellStyle name="Moneda 2" xfId="5" xr:uid="{00000000-0005-0000-0000-000030000000}"/>
    <cellStyle name="Normal" xfId="0" builtinId="0"/>
    <cellStyle name="Normal 2" xfId="6" xr:uid="{00000000-0005-0000-0000-00002F000000}"/>
    <cellStyle name="Porcentaje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Velasquez" refreshedDate="45982.487956597222" createdVersion="6" refreshedVersion="6" minRefreshableVersion="3" recordCount="8318" xr:uid="{CA482393-3F37-4695-8264-0A755A5A31D5}">
  <cacheSource type="worksheet">
    <worksheetSource ref="A1:I1048576" sheet="BD"/>
  </cacheSource>
  <cacheFields count="9">
    <cacheField name="REGIONAL" numFmtId="0">
      <sharedItems containsBlank="1" count="12">
        <s v="MEDELLIN"/>
        <s v="CUCUTA"/>
        <s v="BARRANQUILLA"/>
        <s v="PEREIRA"/>
        <s v="MONTERIA"/>
        <s v="CALI"/>
        <s v="BOGOTA"/>
        <s v="VILLAVICENCIO"/>
        <s v="CARTAGENA"/>
        <s v="VALLEDUPAR"/>
        <s v="BUCARAMANGA"/>
        <m/>
      </sharedItems>
    </cacheField>
    <cacheField name="PEDIDO TUTI" numFmtId="0">
      <sharedItems containsString="0" containsBlank="1" containsNumber="1" containsInteger="1" minValue="105780" maxValue="110479"/>
    </cacheField>
    <cacheField name="FECHA Y HORA" numFmtId="14">
      <sharedItems containsDate="1" containsBlank="1" containsMixedTypes="1" minDate="2025-10-31T13:24:17" maxDate="2025-11-04T23:55:37"/>
    </cacheField>
    <cacheField name="CLIENTE" numFmtId="0">
      <sharedItems containsBlank="1"/>
    </cacheField>
    <cacheField name="VENDEDOR" numFmtId="0">
      <sharedItems containsBlank="1"/>
    </cacheField>
    <cacheField name="ESTADO" numFmtId="0">
      <sharedItems containsBlank="1"/>
    </cacheField>
    <cacheField name="VALOR " numFmtId="0">
      <sharedItems containsString="0" containsBlank="1" containsNumber="1" minValue="1129.8655462184875" maxValue="3263540.1260504201"/>
    </cacheField>
    <cacheField name="ZONA" numFmtId="0">
      <sharedItems containsString="0" containsBlank="1" containsNumber="1" containsInteger="1" minValue="101" maxValue="964" count="59">
        <n v="102"/>
        <n v="117"/>
        <n v="409"/>
        <n v="413"/>
        <n v="103"/>
        <n v="714"/>
        <n v="107"/>
        <n v="715"/>
        <n v="612"/>
        <n v="509"/>
        <n v="620"/>
        <n v="720"/>
        <n v="936"/>
        <n v="932"/>
        <n v="921"/>
        <n v="111"/>
        <n v="113"/>
        <n v="906"/>
        <n v="923"/>
        <n v="937"/>
        <n v="114"/>
        <n v="946"/>
        <n v="920"/>
        <n v="713"/>
        <n v="934"/>
        <n v="605"/>
        <n v="945"/>
        <n v="104"/>
        <n v="115"/>
        <n v="938"/>
        <n v="718"/>
        <n v="919"/>
        <n v="116"/>
        <n v="706"/>
        <n v="411"/>
        <n v="905"/>
        <n v="907"/>
        <n v="935"/>
        <n v="705"/>
        <n v="908"/>
        <n v="933"/>
        <n v="911"/>
        <n v="105"/>
        <n v="925"/>
        <n v="964"/>
        <n v="918"/>
        <n v="510"/>
        <n v="712"/>
        <n v="711"/>
        <n v="405"/>
        <n v="410"/>
        <n v="407"/>
        <n v="415"/>
        <n v="926"/>
        <n v="110"/>
        <n v="717"/>
        <n v="621"/>
        <m/>
        <n v="101" u="1"/>
      </sharedItems>
    </cacheField>
    <cacheField name="RUTA" numFmtId="0">
      <sharedItems containsString="0" containsBlank="1" containsNumber="1" containsInteger="1" minValue="1304" maxValue="29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Velasquez" refreshedDate="45982.488030671295" createdVersion="6" refreshedVersion="6" minRefreshableVersion="3" recordCount="8318" xr:uid="{7900DB58-6236-47D5-9E2E-29DEA06AACD3}">
  <cacheSource type="worksheet">
    <worksheetSource ref="A1:G1048576" sheet="BD"/>
  </cacheSource>
  <cacheFields count="7">
    <cacheField name="REGIONAL" numFmtId="0">
      <sharedItems containsBlank="1" count="12">
        <s v="MEDELLIN"/>
        <s v="CUCUTA"/>
        <s v="BARRANQUILLA"/>
        <s v="PEREIRA"/>
        <s v="MONTERIA"/>
        <s v="CALI"/>
        <s v="BOGOTA"/>
        <s v="VILLAVICENCIO"/>
        <s v="CARTAGENA"/>
        <s v="VALLEDUPAR"/>
        <s v="BUCARAMANGA"/>
        <m/>
      </sharedItems>
    </cacheField>
    <cacheField name="PEDIDO TUTI" numFmtId="0">
      <sharedItems containsString="0" containsBlank="1" containsNumber="1" containsInteger="1" minValue="105780" maxValue="110479"/>
    </cacheField>
    <cacheField name="FECHA Y HORA" numFmtId="14">
      <sharedItems containsDate="1" containsBlank="1" containsMixedTypes="1" minDate="2025-10-31T13:24:17" maxDate="2025-11-04T23:55:37"/>
    </cacheField>
    <cacheField name="CLIENTE" numFmtId="0">
      <sharedItems containsBlank="1"/>
    </cacheField>
    <cacheField name="VENDEDOR" numFmtId="0">
      <sharedItems containsBlank="1"/>
    </cacheField>
    <cacheField name="ESTADO" numFmtId="0">
      <sharedItems containsBlank="1"/>
    </cacheField>
    <cacheField name="VALOR " numFmtId="0">
      <sharedItems containsString="0" containsBlank="1" containsNumber="1" minValue="1129.8655462184875" maxValue="3263540.1260504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Velasquez" refreshedDate="45982.579284143518" createdVersion="6" refreshedVersion="6" minRefreshableVersion="3" recordCount="4704" xr:uid="{00C7EA0D-FBF5-474E-947A-73FCA85D2A34}">
  <cacheSource type="worksheet">
    <worksheetSource ref="A1:AB1048576" sheet="BD VENTAS TERCEROS"/>
  </cacheSource>
  <cacheFields count="28">
    <cacheField name="Fecha" numFmtId="14">
      <sharedItems containsNonDate="0" containsDate="1" containsString="0" containsBlank="1" minDate="2025-11-04T00:00:00" maxDate="2025-11-21T00:00:00"/>
    </cacheField>
    <cacheField name="Factura" numFmtId="0">
      <sharedItems containsBlank="1"/>
    </cacheField>
    <cacheField name="Número de producto" numFmtId="0">
      <sharedItems containsBlank="1"/>
    </cacheField>
    <cacheField name="ProductName" numFmtId="0">
      <sharedItems containsBlank="1"/>
    </cacheField>
    <cacheField name="Concat Referencia" numFmtId="0">
      <sharedItems containsBlank="1"/>
    </cacheField>
    <cacheField name="Cantidad" numFmtId="0">
      <sharedItems containsString="0" containsBlank="1" containsNumber="1" containsInteger="1" minValue="-6" maxValue="216"/>
    </cacheField>
    <cacheField name="Precio unitario" numFmtId="0">
      <sharedItems containsString="0" containsBlank="1" containsNumber="1" minValue="672.26890000000003" maxValue="35400"/>
    </cacheField>
    <cacheField name="LineTotalDiscountAmount" numFmtId="0">
      <sharedItems containsString="0" containsBlank="1" containsNumber="1" minValue="-1798.32" maxValue="5731.0924000000005"/>
    </cacheField>
    <cacheField name="Importe" numFmtId="0">
      <sharedItems containsString="0" containsBlank="1" containsNumber="1" minValue="-34168.080000000002" maxValue="576768"/>
    </cacheField>
    <cacheField name="Almacén" numFmtId="0">
      <sharedItems containsBlank="1"/>
    </cacheField>
    <cacheField name="Und Negocio" numFmtId="0">
      <sharedItems containsString="0" containsBlank="1" containsNumber="1" containsInteger="1" minValue="1" maxValue="1"/>
    </cacheField>
    <cacheField name="Centro de Costos" numFmtId="0">
      <sharedItems containsString="0" containsBlank="1" containsNumber="1" containsInteger="1" minValue="1" maxValue="213"/>
    </cacheField>
    <cacheField name="Nombre CC" numFmtId="0">
      <sharedItems containsBlank="1"/>
    </cacheField>
    <cacheField name="Regional" numFmtId="0">
      <sharedItems containsBlank="1"/>
    </cacheField>
    <cacheField name="Tipo Producto" numFmtId="0">
      <sharedItems containsBlank="1"/>
    </cacheField>
    <cacheField name="Semana" numFmtId="0">
      <sharedItems containsBlank="1"/>
    </cacheField>
    <cacheField name="Ruta" numFmtId="0">
      <sharedItems containsBlank="1"/>
    </cacheField>
    <cacheField name="Zona" numFmtId="0">
      <sharedItems containsBlank="1" containsMixedTypes="1" containsNumber="1" containsInteger="1" minValue="102" maxValue="964" count="61">
        <n v="706"/>
        <n v="510"/>
        <n v="117"/>
        <n v="938"/>
        <n v="116"/>
        <n v="115"/>
        <n v="102"/>
        <n v="114"/>
        <n v="105"/>
        <n v="705"/>
        <n v="908"/>
        <n v="932"/>
        <n v="413"/>
        <n v="720"/>
        <n v="946"/>
        <n v="918"/>
        <n v="620"/>
        <n v="107"/>
        <n v="945"/>
        <n v="905"/>
        <n v="718"/>
        <n v="934"/>
        <n v="113"/>
        <n v="103"/>
        <n v="409"/>
        <n v="926"/>
        <n v="919"/>
        <n v="713"/>
        <n v="411"/>
        <n v="923"/>
        <n v="509"/>
        <n v="925"/>
        <n v="920"/>
        <n v="935"/>
        <n v="907"/>
        <n v="410"/>
        <n v="936"/>
        <n v="715"/>
        <n v="921"/>
        <n v="104"/>
        <n v="605"/>
        <n v="612"/>
        <n v="911"/>
        <n v="110"/>
        <n v="111"/>
        <n v="714"/>
        <n v="933"/>
        <n v="937"/>
        <n v="964"/>
        <n v="711"/>
        <n v="407"/>
        <n v="906"/>
        <n v="405"/>
        <n v="712"/>
        <n v="415"/>
        <n v="962"/>
        <n v="717"/>
        <n v="963"/>
        <s v="NA"/>
        <s v="NA393"/>
        <m/>
      </sharedItems>
    </cacheField>
    <cacheField name="Dia" numFmtId="0">
      <sharedItems containsBlank="1"/>
    </cacheField>
    <cacheField name="Referencia" numFmtId="0">
      <sharedItems containsBlank="1" containsMixedTypes="1" containsNumber="1" containsInteger="1" minValue="0" maxValue="0"/>
    </cacheField>
    <cacheField name="Cant Multiplicar" numFmtId="0">
      <sharedItems containsString="0" containsBlank="1" containsNumber="1" containsInteger="1" minValue="1" maxValue="6"/>
    </cacheField>
    <cacheField name="Cantidad Real" numFmtId="0">
      <sharedItems containsString="0" containsBlank="1" containsNumber="1" containsInteger="1" minValue="-6" maxValue="216"/>
    </cacheField>
    <cacheField name="Canal" numFmtId="0">
      <sharedItems containsBlank="1"/>
    </cacheField>
    <cacheField name="Cliente" numFmtId="0">
      <sharedItems containsBlank="1"/>
    </cacheField>
    <cacheField name="Tipo de Venta" numFmtId="0">
      <sharedItems containsBlank="1"/>
    </cacheField>
    <cacheField name="Documento del Cliente" numFmtId="0">
      <sharedItems containsBlank="1"/>
    </cacheField>
    <cacheField name="Cedula Vendedor" numFmtId="0">
      <sharedItems containsBlank="1"/>
    </cacheField>
    <cacheField name="Nombre de Entreg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8">
  <r>
    <x v="0"/>
    <n v="105780"/>
    <d v="2025-10-31T13:24:17"/>
    <s v="EDELIO DE JESUS VELEZ CORTES"/>
    <s v="DUBY YARLENY BEDOYA FLOREZ 102"/>
    <s v="Procesada"/>
    <n v="6554.64"/>
    <x v="0"/>
    <n v="1306"/>
  </r>
  <r>
    <x v="0"/>
    <n v="105781"/>
    <d v="2025-10-31T13:27:38"/>
    <s v="EDWIN ARLEY BUILES RUA"/>
    <s v="GEORLAN GARCIA PANIAGUA 117"/>
    <s v="Procesada"/>
    <n v="10793.95"/>
    <x v="1"/>
    <n v="1398"/>
  </r>
  <r>
    <x v="0"/>
    <n v="105782"/>
    <d v="2025-10-31T13:32:32"/>
    <s v="ADRIAN ARCANGEL ARROYAVE MUNERA"/>
    <s v="GEORLAN GARCIA PANIAGUA 117"/>
    <s v="Procesada"/>
    <n v="56613.32"/>
    <x v="1"/>
    <n v="1398"/>
  </r>
  <r>
    <x v="1"/>
    <n v="105783"/>
    <d v="2025-10-31T13:33:50"/>
    <s v="REINALDO TRIANA MUÑOZ"/>
    <s v="FREDY ESTEPA 409 CUCUTA"/>
    <s v="Procesada"/>
    <n v="12145.39"/>
    <x v="2"/>
    <n v="1674"/>
  </r>
  <r>
    <x v="1"/>
    <n v="105784"/>
    <d v="2025-10-31T13:36:48"/>
    <s v="ISMENIA SERRANO VERGEL"/>
    <s v="ZULY RANGEL GARCIA 413 CUCUTA"/>
    <s v="Procesada"/>
    <n v="32850.82"/>
    <x v="3"/>
    <n v="1684"/>
  </r>
  <r>
    <x v="0"/>
    <n v="105785"/>
    <d v="2025-10-31T13:41:15"/>
    <s v="NOVIELA DEL SOCORRO VELEZ CORTES"/>
    <s v="DUBY YARLENY BEDOYA FLOREZ 102"/>
    <s v="Procesada"/>
    <n v="21109.55"/>
    <x v="0"/>
    <n v="1306"/>
  </r>
  <r>
    <x v="0"/>
    <n v="105786"/>
    <d v="2025-10-31T13:44:27"/>
    <s v="RAUL OROZCO OROZCO"/>
    <s v="KATHERINE GAVIRIA MAZO 103"/>
    <s v="Procesada"/>
    <n v="23086"/>
    <x v="4"/>
    <n v="1309"/>
  </r>
  <r>
    <x v="2"/>
    <n v="105787"/>
    <d v="2025-10-31T13:48:53"/>
    <s v="ISABEL ANGARITA SUAREZ"/>
    <s v="JESUS ENRIQUE GIRALDO SOTO 714 BARRANQUILLA"/>
    <s v="Procesada"/>
    <n v="31932.92"/>
    <x v="5"/>
    <n v="1940"/>
  </r>
  <r>
    <x v="0"/>
    <n v="105788"/>
    <d v="2025-10-31T13:57:02"/>
    <s v="DARIO ELEXANDER ROLDAN ZAPATA"/>
    <s v="ELIANA GOMEZ 107"/>
    <s v="Procesada"/>
    <n v="24652.28"/>
    <x v="6"/>
    <n v="1321"/>
  </r>
  <r>
    <x v="2"/>
    <n v="105789"/>
    <d v="2025-10-31T13:57:22"/>
    <s v="YULEIMI PATRICIA PEREZ CABARCAS"/>
    <s v="ALVARO ENRIQUE CASTAÑEDA MANJARRES 715 BARRANQUILLA"/>
    <s v="Procesada"/>
    <n v="49336.6"/>
    <x v="7"/>
    <n v="1945"/>
  </r>
  <r>
    <x v="3"/>
    <n v="105790"/>
    <d v="2025-10-31T14:03:09"/>
    <s v="JAIME DE JESUS PEREZ CARDONA"/>
    <s v="LEONARDO RIOS HENAO 612"/>
    <s v="Procesada"/>
    <n v="28907.64"/>
    <x v="8"/>
    <n v="1834"/>
  </r>
  <r>
    <x v="4"/>
    <n v="105791"/>
    <d v="2025-10-31T14:04:20"/>
    <s v="RUBIA ESTELA GARCIA MACEA"/>
    <s v="JOSE GREGORIO OSTEN MERCADO 509"/>
    <s v="Procesada"/>
    <n v="28349.8"/>
    <x v="9"/>
    <n v="1737"/>
  </r>
  <r>
    <x v="0"/>
    <n v="105792"/>
    <d v="2025-10-31T14:06:19"/>
    <s v="JUAN BAUTISTA CASTAÑO GUZMAN"/>
    <s v="GEORLAN GARCIA PANIAGUA 117"/>
    <s v="Procesada"/>
    <n v="30076.74"/>
    <x v="1"/>
    <n v="1398"/>
  </r>
  <r>
    <x v="1"/>
    <n v="105793"/>
    <d v="2025-10-31T14:06:42"/>
    <s v="ANGELA DANIELA VILLEGAS CACERES"/>
    <s v="FREDY ESTEPA 409 CUCUTA"/>
    <s v="Procesada"/>
    <n v="12582"/>
    <x v="2"/>
    <n v="1675"/>
  </r>
  <r>
    <x v="1"/>
    <n v="105794"/>
    <d v="2025-10-31T14:14:17"/>
    <s v="WILSON CASADIEGOS RIVERA"/>
    <s v="ZULY RANGEL GARCIA 413 CUCUTA"/>
    <s v="Procesada"/>
    <n v="90210.16"/>
    <x v="3"/>
    <n v="1684"/>
  </r>
  <r>
    <x v="0"/>
    <n v="105795"/>
    <d v="2025-10-31T14:15:46"/>
    <s v="FREDDY ANTONIO PATIÑO BARRIENTOS"/>
    <s v="GEORLAN GARCIA PANIAGUA 117"/>
    <s v="Procesada"/>
    <n v="23086"/>
    <x v="1"/>
    <n v="1398"/>
  </r>
  <r>
    <x v="5"/>
    <n v="105796"/>
    <d v="2025-10-31T14:16:19"/>
    <s v="YORMAN  SANTIAGO LOPEZ  CARDONA"/>
    <s v="GERALDINE MEZA VALENCIA 620"/>
    <s v="Procesada"/>
    <n v="36406.78"/>
    <x v="10"/>
    <n v="1878"/>
  </r>
  <r>
    <x v="2"/>
    <n v="105797"/>
    <d v="2025-10-31T14:19:38"/>
    <s v="ROMULO PASTOR  RAMIREZ RAMIREZ"/>
    <s v="JESUS ENRIQUE GIRALDO SOTO 714 BARRANQUILLA"/>
    <s v="Procesada"/>
    <n v="31932.92"/>
    <x v="5"/>
    <n v="1940"/>
  </r>
  <r>
    <x v="2"/>
    <n v="105798"/>
    <d v="2025-10-31T14:21:12"/>
    <s v="JORGE ELIECER TOSCANO PALLARES"/>
    <s v="ALVARO ENRIQUE CASTAÑEDA MANJARRES 715 BARRANQUILLA"/>
    <s v="Procesada"/>
    <n v="122622.28"/>
    <x v="7"/>
    <n v="1945"/>
  </r>
  <r>
    <x v="1"/>
    <n v="105799"/>
    <d v="2025-10-31T14:21:32"/>
    <s v="MIYER HERNAN LANCHEROS PEÑA"/>
    <s v="ZULY RANGEL GARCIA 413 CUCUTA"/>
    <s v="Procesada"/>
    <n v="41353.01"/>
    <x v="3"/>
    <n v="1684"/>
  </r>
  <r>
    <x v="0"/>
    <n v="105800"/>
    <d v="2025-10-31T14:21:34"/>
    <s v="JOSE BENJAMIN HINCAPIE"/>
    <s v="GEORLAN GARCIA PANIAGUA 117"/>
    <s v="Procesada"/>
    <n v="45380.68"/>
    <x v="1"/>
    <n v="1398"/>
  </r>
  <r>
    <x v="0"/>
    <n v="105801"/>
    <d v="2025-10-31T14:23:50"/>
    <s v="ROSA ANGELICA RINCON USME"/>
    <s v="KATHERINE GAVIRIA MAZO 103"/>
    <s v="Procesada"/>
    <n v="17145"/>
    <x v="4"/>
    <n v="1309"/>
  </r>
  <r>
    <x v="1"/>
    <n v="105802"/>
    <d v="2025-10-31T14:25:32"/>
    <s v="MARIA MILAGROS JAIMES CARVAJAL"/>
    <s v="FREDY ESTEPA 409 CUCUTA"/>
    <s v="Procesada"/>
    <n v="24711.26"/>
    <x v="2"/>
    <n v="1675"/>
  </r>
  <r>
    <x v="1"/>
    <n v="105803"/>
    <d v="2025-10-31T14:29:14"/>
    <s v="LEYDE NAYDU MONTANA SUAREZ"/>
    <s v="ZULY RANGEL GARCIA 413 CUCUTA"/>
    <s v="Procesada"/>
    <n v="9957.99"/>
    <x v="3"/>
    <n v="1684"/>
  </r>
  <r>
    <x v="2"/>
    <n v="105804"/>
    <d v="2025-10-31T14:29:47"/>
    <s v="NICOLAS ALVEIRO MONTOYA QUINTERO"/>
    <s v="MARIELA ESTER DE LEON 720 BARRANQUILLA"/>
    <s v="Procesada"/>
    <n v="25625"/>
    <x v="11"/>
    <n v="1982"/>
  </r>
  <r>
    <x v="1"/>
    <n v="105805"/>
    <d v="2025-10-31T14:31:21"/>
    <s v="LEYDE NAYDU MONTANA SUAREZ"/>
    <s v="ZULY RANGEL GARCIA 413 CUCUTA"/>
    <s v="Procesada"/>
    <n v="17814.54"/>
    <x v="3"/>
    <n v="1684"/>
  </r>
  <r>
    <x v="6"/>
    <n v="105806"/>
    <d v="2025-10-31T14:33:30"/>
    <s v="CRISTIAN ALEJANDRO RODRIGUEZ AVILA"/>
    <s v="YULIETH HERNANDEZ"/>
    <s v="Procesada"/>
    <n v="32696.28"/>
    <x v="12"/>
    <n v="2202"/>
  </r>
  <r>
    <x v="0"/>
    <n v="105807"/>
    <d v="2025-10-31T14:37:33"/>
    <s v="DUVAN ALBERTO RAMIREZ VASQUEZ"/>
    <s v="GEORLAN GARCIA PANIAGUA 117"/>
    <s v="Procesada"/>
    <n v="13109.28"/>
    <x v="1"/>
    <n v="1398"/>
  </r>
  <r>
    <x v="6"/>
    <n v="105808"/>
    <d v="2025-10-31T14:37:40"/>
    <s v="BLANCA LIGIA DIAZ ESTUPIÑAN"/>
    <s v="OSCAR GIOVANNY NASAYO BLANCO 932"/>
    <s v="Procesada"/>
    <n v="25427.74"/>
    <x v="13"/>
    <n v="2179"/>
  </r>
  <r>
    <x v="1"/>
    <n v="105809"/>
    <d v="2025-10-31T14:38:34"/>
    <s v="LAURA ORTEGA LEAL"/>
    <s v="ZULY RANGEL GARCIA 413 CUCUTA"/>
    <s v="Procesada"/>
    <n v="28235.279999999999"/>
    <x v="3"/>
    <n v="1684"/>
  </r>
  <r>
    <x v="6"/>
    <n v="105810"/>
    <d v="2025-10-31T14:39:09"/>
    <s v="BLANCA LUCILA GUATAVA BARRAGAN"/>
    <s v="LEYDY YURLEY MUNEVAR ESPITIA 921"/>
    <s v="Procesada"/>
    <n v="66955.14"/>
    <x v="14"/>
    <n v="2139"/>
  </r>
  <r>
    <x v="0"/>
    <n v="105812"/>
    <d v="2025-10-31T14:40:43"/>
    <s v="RODRIGO DE JESUS AGUIRRE FRANCO"/>
    <s v="INES LILIANA PIEDRAHITA MESA 111"/>
    <s v="Procesada"/>
    <n v="22906.799999999999"/>
    <x v="15"/>
    <n v="1337"/>
  </r>
  <r>
    <x v="0"/>
    <n v="105813"/>
    <d v="2025-10-31T14:41:14"/>
    <s v="CARLOS ALBERTO  RINCON OSORIO"/>
    <s v="MIGUEL ANGEL HIDALGO SANTOS 113"/>
    <s v="Procesada"/>
    <n v="71121.81"/>
    <x v="16"/>
    <n v="1333"/>
  </r>
  <r>
    <x v="0"/>
    <n v="105814"/>
    <d v="2025-10-31T14:42:11"/>
    <s v="LUZ DARY ATEHORTUA RESTREPO"/>
    <s v="ELIANA GOMEZ 107"/>
    <s v="Procesada"/>
    <n v="7425"/>
    <x v="6"/>
    <n v="1321"/>
  </r>
  <r>
    <x v="7"/>
    <n v="105815"/>
    <d v="2025-10-31T14:43:31"/>
    <s v="MARIA CLAUDIA SANCHEZ TORRES"/>
    <s v="JHONTAN MENDOZA 906"/>
    <s v="Procesada"/>
    <n v="25210.2"/>
    <x v="17"/>
    <n v="2915"/>
  </r>
  <r>
    <x v="7"/>
    <n v="105816"/>
    <d v="2025-10-31T14:44:41"/>
    <s v="OSCAR MAURICIO MURILLO DELGADO"/>
    <s v="JHONTAN MENDOZA 906"/>
    <s v="Procesada"/>
    <n v="47899.38"/>
    <x v="17"/>
    <n v="2915"/>
  </r>
  <r>
    <x v="6"/>
    <n v="105817"/>
    <d v="2025-10-31T14:47:10"/>
    <s v="SANDRA  LILIANA  MONTIEL BRAVO"/>
    <s v="WILSON JAVIER MONTAÑEZ MARTINEZ 923"/>
    <s v="Procesada"/>
    <n v="23319.33"/>
    <x v="18"/>
    <n v="2149"/>
  </r>
  <r>
    <x v="7"/>
    <n v="105818"/>
    <d v="2025-10-31T14:47:33"/>
    <s v="EDUWING JESUS HERNANDEZ BERNAL"/>
    <s v="JHONTAN MENDOZA 906"/>
    <s v="Procesada"/>
    <n v="31932.92"/>
    <x v="17"/>
    <n v="2915"/>
  </r>
  <r>
    <x v="7"/>
    <n v="105819"/>
    <d v="2025-10-31T14:48:27"/>
    <s v="YENI ANDREA PEÑA PINZON"/>
    <s v="JHONTAN MENDOZA 906"/>
    <s v="Procesada"/>
    <n v="25210.2"/>
    <x v="17"/>
    <n v="2915"/>
  </r>
  <r>
    <x v="6"/>
    <n v="105820"/>
    <d v="2025-10-31T14:49:07"/>
    <s v="YOLANDA GUZMAN DE CRISTANCHO"/>
    <s v="MARIA NANCY GUARIN VIRGUEZ 937"/>
    <s v="Procesada"/>
    <n v="32260.16"/>
    <x v="19"/>
    <n v="2206"/>
  </r>
  <r>
    <x v="0"/>
    <n v="105821"/>
    <d v="2025-10-31T14:50:31"/>
    <s v="MARIA LUZ DARYS JARABA SERNA"/>
    <s v="MARIA ELENA JARAMILLO GALEANO 114"/>
    <s v="Procesada"/>
    <n v="26773.11"/>
    <x v="20"/>
    <n v="1342"/>
  </r>
  <r>
    <x v="7"/>
    <n v="105822"/>
    <d v="2025-10-31T14:51:16"/>
    <s v="EDUARDO ANTONIO BENITES BENITEZ"/>
    <s v="JHONTAN MENDOZA 906"/>
    <s v="Procesada"/>
    <n v="47899.38"/>
    <x v="17"/>
    <n v="2914"/>
  </r>
  <r>
    <x v="1"/>
    <n v="105823"/>
    <d v="2025-10-31T14:52:29"/>
    <s v="LUIS GERARDO REYES VELANDIA"/>
    <s v="FREDY ESTEPA 409 CUCUTA"/>
    <s v="Procesada"/>
    <n v="2689.08"/>
    <x v="2"/>
    <n v="1675"/>
  </r>
  <r>
    <x v="0"/>
    <n v="105824"/>
    <d v="2025-10-31T14:52:54"/>
    <s v="LUIS GABRIEL GALLEGO VASCO"/>
    <s v="KATHERINE GAVIRIA MAZO 103"/>
    <s v="Procesada"/>
    <n v="18609.580000000002"/>
    <x v="4"/>
    <n v="1309"/>
  </r>
  <r>
    <x v="7"/>
    <n v="105825"/>
    <d v="2025-10-31T14:54:24"/>
    <s v="JULIANA ISABEL CARDONA TORRES"/>
    <s v="JHONTAN MENDOZA 906"/>
    <s v="Procesada"/>
    <n v="35924.339999999997"/>
    <x v="17"/>
    <n v="2914"/>
  </r>
  <r>
    <x v="6"/>
    <n v="105826"/>
    <d v="2025-10-31T14:55:59"/>
    <s v="BLANCA NIDIA ALFONSO DAZA"/>
    <s v="MONICA RODRIGUEZ RONCANCIO 946"/>
    <s v="Procesada"/>
    <n v="38436.97"/>
    <x v="21"/>
    <n v="2237"/>
  </r>
  <r>
    <x v="7"/>
    <n v="105827"/>
    <d v="2025-10-31T14:56:42"/>
    <s v="MARTHA ISABEL TORRES LOPEZ"/>
    <s v="JHONTAN MENDOZA 906"/>
    <s v="Procesada"/>
    <n v="18907.560000000001"/>
    <x v="17"/>
    <n v="2915"/>
  </r>
  <r>
    <x v="6"/>
    <n v="105829"/>
    <d v="2025-10-31T14:57:09"/>
    <s v="EDWARD FERNEY ROJAS CARREÑO"/>
    <s v="WILLIAM ALBERTO VELASQUEZ BERNAL 920"/>
    <s v="Procesada"/>
    <n v="26652.81"/>
    <x v="22"/>
    <n v="2136"/>
  </r>
  <r>
    <x v="7"/>
    <n v="105830"/>
    <d v="2025-10-31T14:57:33"/>
    <s v="CAROLINA CLARIZA RODRIGUEZ INFANTE"/>
    <s v="JHONTAN MENDOZA 906"/>
    <s v="Procesada"/>
    <n v="18907.560000000001"/>
    <x v="17"/>
    <n v="2915"/>
  </r>
  <r>
    <x v="6"/>
    <n v="105832"/>
    <d v="2025-10-31T14:59:01"/>
    <s v="RIGOBERTO SUAREZ MENDEZ"/>
    <s v="LEYDY YURLEY MUNEVAR ESPITIA 921"/>
    <s v="Procesada"/>
    <n v="67456.77"/>
    <x v="14"/>
    <n v="2139"/>
  </r>
  <r>
    <x v="7"/>
    <n v="105833"/>
    <d v="2025-10-31T14:59:07"/>
    <s v="JENNY PAOLA GUEVARA GUEVARA"/>
    <s v="JHONTAN MENDOZA 906"/>
    <s v="Procesada"/>
    <n v="25210.2"/>
    <x v="17"/>
    <n v="2915"/>
  </r>
  <r>
    <x v="0"/>
    <n v="105834"/>
    <d v="2025-10-31T15:00:09"/>
    <s v="JOSE DURLEY LOPEZ VARGAS"/>
    <s v="MARIA ELENA JARAMILLO GALEANO 114"/>
    <s v="Procesada"/>
    <n v="6720"/>
    <x v="20"/>
    <n v="1342"/>
  </r>
  <r>
    <x v="7"/>
    <n v="105835"/>
    <d v="2025-10-31T15:00:31"/>
    <s v="BRAYAM STITH MURILLO CALDERON"/>
    <s v="JHONTAN MENDOZA 906"/>
    <s v="Procesada"/>
    <n v="95798.76"/>
    <x v="17"/>
    <n v="2915"/>
  </r>
  <r>
    <x v="0"/>
    <n v="105836"/>
    <d v="2025-10-31T15:01:19"/>
    <s v="OBDULIO RAMIREZ SANCHEZ"/>
    <s v="ELIANA GOMEZ 107"/>
    <s v="Procesada"/>
    <n v="67764.33"/>
    <x v="6"/>
    <n v="1321"/>
  </r>
  <r>
    <x v="2"/>
    <n v="105838"/>
    <d v="2025-10-31T15:02:11"/>
    <s v="CEFERINO SILVA OROZCO"/>
    <s v="YOANY SARMIENTO PEREZ 713 BARRANQUILLA"/>
    <s v="Procesada"/>
    <n v="31932.92"/>
    <x v="23"/>
    <n v="1937"/>
  </r>
  <r>
    <x v="0"/>
    <n v="105839"/>
    <d v="2025-10-31T15:03:31"/>
    <s v="LUZ MIRIAM VARELA OLIVEROS"/>
    <s v="KATHERINE GAVIRIA MAZO 103"/>
    <s v="Procesada"/>
    <n v="70538.320000000007"/>
    <x v="4"/>
    <n v="1309"/>
  </r>
  <r>
    <x v="6"/>
    <n v="105840"/>
    <d v="2025-10-31T15:03:59"/>
    <s v="SANDRA  ROCIO SABOGAL"/>
    <s v="WILSON JAVIER MONTAÑEZ MARTINEZ 923"/>
    <s v="Procesada"/>
    <n v="16806.8"/>
    <x v="18"/>
    <n v="2149"/>
  </r>
  <r>
    <x v="6"/>
    <n v="105841"/>
    <d v="2025-10-31T15:04:00"/>
    <s v="LAURA VIVIANA ALARCON GARZON"/>
    <s v="OSCAR GIOVANNY NASAYO BLANCO 932"/>
    <s v="Procesada"/>
    <n v="31932.92"/>
    <x v="13"/>
    <n v="2179"/>
  </r>
  <r>
    <x v="0"/>
    <n v="105842"/>
    <d v="2025-10-31T15:05:02"/>
    <s v="JOSE ALFONSO QUINTERO JARAMILLO"/>
    <s v="MIGUEL ANGEL HIDALGO SANTOS 113"/>
    <s v="Procesada"/>
    <n v="40336.199999999997"/>
    <x v="16"/>
    <n v="1333"/>
  </r>
  <r>
    <x v="6"/>
    <n v="105843"/>
    <d v="2025-10-31T15:05:18"/>
    <s v="WILSON DE JESUS DIAZ ARIZA"/>
    <s v="MARIA NANCY GUARIN VIRGUEZ 937"/>
    <s v="Procesada"/>
    <n v="101032.42"/>
    <x v="19"/>
    <n v="2206"/>
  </r>
  <r>
    <x v="7"/>
    <n v="105844"/>
    <d v="2025-10-31T15:05:18"/>
    <s v="LUIS ERNESTO MORALES SIERRA"/>
    <s v="JHONTAN MENDOZA 906"/>
    <s v="Procesada"/>
    <n v="47899.38"/>
    <x v="17"/>
    <n v="2915"/>
  </r>
  <r>
    <x v="0"/>
    <n v="105845"/>
    <d v="2025-10-31T15:05:59"/>
    <s v="ADRIANA PATRICIA RESTREPO GALLEGO"/>
    <s v="ELIANA GOMEZ 107"/>
    <s v="Procesada"/>
    <n v="27226.89"/>
    <x v="6"/>
    <n v="1321"/>
  </r>
  <r>
    <x v="7"/>
    <n v="105846"/>
    <d v="2025-10-31T15:06:42"/>
    <s v="JUDITH MARIANA ALVARADO RIOS"/>
    <s v="JHONTAN MENDOZA 906"/>
    <s v="Procesada"/>
    <n v="35294.1"/>
    <x v="17"/>
    <n v="2914"/>
  </r>
  <r>
    <x v="6"/>
    <n v="105848"/>
    <d v="2025-10-31T15:11:21"/>
    <s v="LUZ ARGENIS CASTRO MARTINEZ"/>
    <s v="OSCAR GIOVANNY NASAYO BLANCO 932"/>
    <s v="Procesada"/>
    <n v="6800"/>
    <x v="13"/>
    <n v="2179"/>
  </r>
  <r>
    <x v="4"/>
    <n v="105849"/>
    <d v="2025-10-31T15:13:45"/>
    <s v="HILDA GOMEZ RAMOS"/>
    <s v="JOSE GREGORIO OSTEN MERCADO 509"/>
    <s v="Procesada"/>
    <n v="25714.28"/>
    <x v="9"/>
    <n v="1737"/>
  </r>
  <r>
    <x v="7"/>
    <n v="105850"/>
    <d v="2025-10-31T15:16:29"/>
    <s v="LEONILDE SANTAMARIA ABREO"/>
    <s v="JHONTAN MENDOZA 906"/>
    <s v="Procesada"/>
    <n v="81428.59"/>
    <x v="17"/>
    <n v="2914"/>
  </r>
  <r>
    <x v="2"/>
    <n v="105851"/>
    <d v="2025-10-31T15:18:15"/>
    <s v="MARIA LIGIA LOPEZ TRUJILLO"/>
    <s v="YOANY SARMIENTO PEREZ 713 BARRANQUILLA"/>
    <s v="Procesada"/>
    <n v="19904.669999999998"/>
    <x v="23"/>
    <n v="1937"/>
  </r>
  <r>
    <x v="0"/>
    <n v="105852"/>
    <d v="2025-10-31T15:25:02"/>
    <s v="JOSE ARTURO MARTINEZ GOMEZ"/>
    <s v="MARIA ELENA JARAMILLO GALEANO 114"/>
    <s v="Procesada"/>
    <n v="8872.94"/>
    <x v="20"/>
    <n v="1342"/>
  </r>
  <r>
    <x v="6"/>
    <n v="105853"/>
    <d v="2025-10-31T15:25:25"/>
    <s v="WILTON CAMILO MONTOYA BELLO"/>
    <s v="LEYDY YURLEY MUNEVAR ESPITIA 921"/>
    <s v="Procesada"/>
    <n v="8473.9500000000007"/>
    <x v="14"/>
    <n v="2139"/>
  </r>
  <r>
    <x v="6"/>
    <n v="105854"/>
    <d v="2025-10-31T15:26:41"/>
    <s v="DAVID PEÑALOZA PEÑALOZA"/>
    <s v="CARLOS EDUARDO ROMERO 934"/>
    <s v="Procesada"/>
    <n v="49669.97"/>
    <x v="24"/>
    <n v="2196"/>
  </r>
  <r>
    <x v="6"/>
    <n v="105855"/>
    <d v="2025-10-31T15:28:36"/>
    <s v="LUIS CARLOS ARIAS RUIZ"/>
    <s v="YULIETH HERNANDEZ"/>
    <s v="Procesada"/>
    <n v="28445.38"/>
    <x v="12"/>
    <n v="2202"/>
  </r>
  <r>
    <x v="6"/>
    <n v="105856"/>
    <d v="2025-10-31T15:29:15"/>
    <s v="NELY ZORAIDA GARCIA DAZA"/>
    <s v="WILSON JAVIER MONTAÑEZ MARTINEZ 923"/>
    <s v="Procesada"/>
    <n v="21176.400000000001"/>
    <x v="18"/>
    <n v="2149"/>
  </r>
  <r>
    <x v="0"/>
    <n v="105857"/>
    <d v="2025-10-31T15:29:50"/>
    <s v="JAVIER LEON ARISTIZBAL HOYOS"/>
    <s v="ELIANA GOMEZ 107"/>
    <s v="Procesada"/>
    <n v="83999.13"/>
    <x v="6"/>
    <n v="1321"/>
  </r>
  <r>
    <x v="3"/>
    <n v="105858"/>
    <d v="2025-10-31T15:30:04"/>
    <s v="LEIDY JOHANA URIBE POSADA"/>
    <s v="FELIPE ARENAS 605"/>
    <s v="Procesada"/>
    <n v="35464.92"/>
    <x v="25"/>
    <n v="1814"/>
  </r>
  <r>
    <x v="6"/>
    <n v="105859"/>
    <d v="2025-10-31T15:37:58"/>
    <s v="EDGAR ANDRES TRIANA PINTO"/>
    <s v="CRISTINA QUINTERO RUDAS 945"/>
    <s v="Procesada"/>
    <n v="57479.03"/>
    <x v="26"/>
    <n v="2234"/>
  </r>
  <r>
    <x v="1"/>
    <n v="105860"/>
    <d v="2025-10-31T15:39:06"/>
    <s v="CARLOS ORLANDO GARCIA RUEDA"/>
    <s v="ZULY RANGEL GARCIA 413 CUCUTA"/>
    <s v="Procesada"/>
    <n v="30803.19"/>
    <x v="3"/>
    <n v="1684"/>
  </r>
  <r>
    <x v="0"/>
    <n v="105861"/>
    <d v="2025-10-31T15:40:44"/>
    <s v="HAROL CASTRILLON GOMEZ"/>
    <s v="GEORLAN GARCIA PANIAGUA 117"/>
    <s v="Procesada"/>
    <n v="13109.28"/>
    <x v="1"/>
    <n v="1398"/>
  </r>
  <r>
    <x v="0"/>
    <n v="105862"/>
    <d v="2025-10-31T15:40:48"/>
    <s v="FABIO HURTADO BERMUDEZ"/>
    <s v="MIGUEL ANGEL HIDALGO SANTOS 113"/>
    <s v="Procesada"/>
    <n v="16134.48"/>
    <x v="16"/>
    <n v="1333"/>
  </r>
  <r>
    <x v="0"/>
    <n v="105863"/>
    <d v="2025-10-31T15:41:07"/>
    <s v="JOSE ANTONIO YARCE RAIGOSA"/>
    <s v="KATHERINE GAVIRIA MAZO 103"/>
    <s v="Procesada"/>
    <n v="11543"/>
    <x v="4"/>
    <n v="1309"/>
  </r>
  <r>
    <x v="1"/>
    <n v="105864"/>
    <d v="2025-10-31T15:42:55"/>
    <s v="LUZ MERY LEGUIZAMON CAÑON"/>
    <s v="FREDY ESTEPA 409 CUCUTA"/>
    <s v="Procesada"/>
    <n v="9540"/>
    <x v="2"/>
    <n v="1675"/>
  </r>
  <r>
    <x v="0"/>
    <n v="105865"/>
    <d v="2025-10-31T15:43:26"/>
    <s v="VICTOR JAIME ECHEVERRI GONZALEZ"/>
    <s v="MIGUEL ANGEL HIDALGO SANTOS 113"/>
    <s v="Procesada"/>
    <n v="40336.199999999997"/>
    <x v="16"/>
    <n v="1333"/>
  </r>
  <r>
    <x v="0"/>
    <n v="105866"/>
    <d v="2025-10-31T15:44:03"/>
    <s v="NEFTALI DE JESUS CEBALLOS URREA"/>
    <s v="ANDRES GRACIANO SERNA 104"/>
    <s v="Procesada"/>
    <n v="37159.64"/>
    <x v="27"/>
    <n v="1310"/>
  </r>
  <r>
    <x v="0"/>
    <n v="105868"/>
    <d v="2025-10-31T15:44:34"/>
    <s v="MARTHA EYEN LOPEZ TORO"/>
    <s v="INGRID RESTREPO 115"/>
    <s v="Procesada"/>
    <n v="22731.13"/>
    <x v="28"/>
    <n v="1338"/>
  </r>
  <r>
    <x v="0"/>
    <n v="105869"/>
    <d v="2025-10-31T15:46:26"/>
    <s v="RUD MARDEY TUBERQUIA JIMENEZ"/>
    <s v="INGRID RESTREPO 115"/>
    <s v="Procesada"/>
    <n v="26689.45"/>
    <x v="28"/>
    <n v="1338"/>
  </r>
  <r>
    <x v="0"/>
    <n v="105870"/>
    <d v="2025-10-31T15:48:04"/>
    <s v="MARIA ELCY VARGAS MARIN"/>
    <s v="DUBY YARLENY BEDOYA FLOREZ 102"/>
    <s v="Procesada"/>
    <n v="4078.15"/>
    <x v="0"/>
    <n v="1306"/>
  </r>
  <r>
    <x v="0"/>
    <n v="105871"/>
    <d v="2025-10-31T15:48:21"/>
    <s v="RUD MARDEY TUBERQUIA JIMENEZ"/>
    <s v="INGRID RESTREPO 115"/>
    <s v="Procesada"/>
    <n v="22111.8"/>
    <x v="28"/>
    <n v="1338"/>
  </r>
  <r>
    <x v="6"/>
    <n v="105872"/>
    <d v="2025-10-31T15:50:21"/>
    <s v="RODRIGO DE JESUS BERMUDEZ CADAVID"/>
    <s v="MONICA RODRIGUEZ RONCANCIO 946"/>
    <s v="Procesada"/>
    <n v="21170.16"/>
    <x v="21"/>
    <n v="2237"/>
  </r>
  <r>
    <x v="0"/>
    <n v="105873"/>
    <d v="2025-10-31T15:50:37"/>
    <s v="SANDRA LILIANA SOTO MONTOYA"/>
    <s v="MARIA ELENA JARAMILLO GALEANO 114"/>
    <s v="Procesada"/>
    <n v="11543"/>
    <x v="20"/>
    <n v="1342"/>
  </r>
  <r>
    <x v="6"/>
    <n v="105874"/>
    <d v="2025-10-31T15:51:53"/>
    <s v="MARTHA CECILIA GUTIERREZ NIÑO"/>
    <s v="DIANA MARCELA DIAZ TORRES 938"/>
    <s v="Procesada"/>
    <n v="21456.55"/>
    <x v="29"/>
    <n v="2209"/>
  </r>
  <r>
    <x v="0"/>
    <n v="105875"/>
    <d v="2025-10-31T15:52:02"/>
    <s v="ZULEY DEL CARMEN AL ARADO"/>
    <s v="INGRID RESTREPO 115"/>
    <s v="Procesada"/>
    <n v="27113.18"/>
    <x v="28"/>
    <n v="1338"/>
  </r>
  <r>
    <x v="6"/>
    <n v="105876"/>
    <d v="2025-10-31T15:54:12"/>
    <s v="LUISA FERNANDA ALVAREZ LAZZO"/>
    <s v="WILSON JAVIER MONTAÑEZ MARTINEZ 923"/>
    <s v="Procesada"/>
    <n v="21176.400000000001"/>
    <x v="18"/>
    <n v="2149"/>
  </r>
  <r>
    <x v="8"/>
    <n v="105877"/>
    <d v="2025-10-31T15:59:42"/>
    <s v="EDUARDO QUESADA DUARTE"/>
    <s v="NEIL TORRES 718 CARTAGENA"/>
    <s v="Procesada"/>
    <n v="36920.61"/>
    <x v="30"/>
    <n v="1959"/>
  </r>
  <r>
    <x v="6"/>
    <n v="105878"/>
    <d v="2025-10-31T16:00:49"/>
    <s v="MARIA CLEMENCIA CORREA GONZALEZ"/>
    <s v="MONICA RODRIGUEZ RONCANCIO 946"/>
    <s v="Procesada"/>
    <n v="53179.28"/>
    <x v="21"/>
    <n v="2237"/>
  </r>
  <r>
    <x v="6"/>
    <n v="105879"/>
    <d v="2025-10-31T16:06:36"/>
    <s v="ERLEY BERNARDO PLAZAS"/>
    <s v="WILSON JAVIER MONTAÑEZ MARTINEZ 923"/>
    <s v="Procesada"/>
    <n v="31764.6"/>
    <x v="18"/>
    <n v="2149"/>
  </r>
  <r>
    <x v="6"/>
    <n v="105880"/>
    <d v="2025-10-31T16:09:48"/>
    <s v="EDGAR CAGUA GODOY"/>
    <s v="SANDRA PATRICIA ORTIZ ROMERO 919"/>
    <s v="Procesada"/>
    <n v="14621.82"/>
    <x v="31"/>
    <n v="2133"/>
  </r>
  <r>
    <x v="6"/>
    <n v="105882"/>
    <d v="2025-10-31T16:12:33"/>
    <s v="MANUEL GUILLERMO ANCHIQUE ACEVEDO"/>
    <s v="SANDRA PATRICIA ORTIZ ROMERO 919"/>
    <s v="Procesada"/>
    <n v="12290.73"/>
    <x v="31"/>
    <n v="2133"/>
  </r>
  <r>
    <x v="6"/>
    <n v="105883"/>
    <d v="2025-10-31T16:15:00"/>
    <s v="WILLIAM LARGO HERNANDEZ"/>
    <s v="MONICA RODRIGUEZ RONCANCIO 946"/>
    <s v="Procesada"/>
    <n v="12000"/>
    <x v="21"/>
    <n v="2237"/>
  </r>
  <r>
    <x v="0"/>
    <n v="105884"/>
    <d v="2025-10-31T16:16:02"/>
    <s v="JUAN CARLOS GARCIA CORREA"/>
    <s v="MARIA ELENA JARAMILLO GALEANO 114"/>
    <s v="Procesada"/>
    <n v="116377.97"/>
    <x v="20"/>
    <n v="1342"/>
  </r>
  <r>
    <x v="0"/>
    <n v="105885"/>
    <d v="2025-10-31T16:16:22"/>
    <s v="BLANCA OLIVA MORALES MORALES"/>
    <s v="DUBY YARLENY BEDOYA FLOREZ 102"/>
    <s v="Procesada"/>
    <n v="12720"/>
    <x v="0"/>
    <n v="1306"/>
  </r>
  <r>
    <x v="0"/>
    <n v="105886"/>
    <d v="2025-10-31T16:16:48"/>
    <s v="DANIEL ALVAREZ"/>
    <s v="MARIA ELENA JARAMILLO GALEANO 114"/>
    <s v="Procesada"/>
    <n v="11543"/>
    <x v="20"/>
    <n v="1342"/>
  </r>
  <r>
    <x v="6"/>
    <n v="105887"/>
    <d v="2025-10-31T16:17:27"/>
    <s v="LUIS EDUARDO DAZA MARTINEZ"/>
    <s v="MARIA NANCY GUARIN VIRGUEZ 937"/>
    <s v="Procesada"/>
    <n v="46550"/>
    <x v="19"/>
    <n v="2206"/>
  </r>
  <r>
    <x v="1"/>
    <n v="105888"/>
    <d v="2025-10-31T16:19:16"/>
    <s v="GERARDO ROBAYO"/>
    <s v="FREDY ESTEPA 409 CUCUTA"/>
    <s v="Procesada"/>
    <n v="34312.61"/>
    <x v="2"/>
    <n v="1675"/>
  </r>
  <r>
    <x v="6"/>
    <n v="105889"/>
    <d v="2025-10-31T16:21:07"/>
    <s v="NORMELIDA RODRIGUEZ RODRIGUEZ"/>
    <s v="MONICA RODRIGUEZ RONCANCIO 946"/>
    <s v="Procesada"/>
    <n v="17741.919999999998"/>
    <x v="21"/>
    <n v="2237"/>
  </r>
  <r>
    <x v="0"/>
    <n v="105890"/>
    <d v="2025-10-31T16:21:08"/>
    <s v="YOSED GUEVARA SERRANO"/>
    <s v="EDISON ALBERTO SALAZAR YEPES 116"/>
    <s v="Procesada"/>
    <n v="3575"/>
    <x v="32"/>
    <n v="1345"/>
  </r>
  <r>
    <x v="0"/>
    <n v="105891"/>
    <d v="2025-10-31T16:22:00"/>
    <s v="MAGNOLIA EUGENIA GARCIA ARIAS"/>
    <s v="ELIANA GOMEZ 107"/>
    <s v="Procesada"/>
    <n v="10793.95"/>
    <x v="6"/>
    <n v="1321"/>
  </r>
  <r>
    <x v="6"/>
    <n v="105892"/>
    <d v="2025-10-31T16:22:12"/>
    <s v="LUIS EDUARDO BRICEÑO MORA"/>
    <s v="SANDRA PATRICIA ORTIZ ROMERO 919"/>
    <s v="Procesada"/>
    <n v="16948.2"/>
    <x v="31"/>
    <n v="2133"/>
  </r>
  <r>
    <x v="9"/>
    <n v="105893"/>
    <d v="2025-10-31T16:25:11"/>
    <s v="ANA EDILZA SANCHEZ PEREZ"/>
    <s v="LILIANA MARCELA GONZALEZ PLATA 706 VALLEDUPAR"/>
    <s v="Procesada"/>
    <n v="32144.22"/>
    <x v="33"/>
    <n v="1916"/>
  </r>
  <r>
    <x v="3"/>
    <n v="105894"/>
    <d v="2025-10-31T16:27:21"/>
    <s v="KAREN GRANADOS NARVAEZ"/>
    <s v="LEONARDO RIOS HENAO 612"/>
    <s v="Procesada"/>
    <n v="31932.92"/>
    <x v="8"/>
    <n v="1834"/>
  </r>
  <r>
    <x v="0"/>
    <n v="105895"/>
    <d v="2025-10-31T16:27:57"/>
    <s v="JAIRO VELEZ CAÑAS"/>
    <s v="EDISON ALBERTO SALAZAR YEPES 116"/>
    <s v="Procesada"/>
    <n v="52031.31"/>
    <x v="32"/>
    <n v="1345"/>
  </r>
  <r>
    <x v="6"/>
    <n v="105896"/>
    <d v="2025-10-31T16:29:24"/>
    <s v="ALFREDO CUBILLOS SOTO"/>
    <s v="CARLOS EDUARDO ROMERO 934"/>
    <s v="Procesada"/>
    <n v="12410.42"/>
    <x v="24"/>
    <n v="2196"/>
  </r>
  <r>
    <x v="6"/>
    <n v="105897"/>
    <d v="2025-10-31T16:35:02"/>
    <s v="NINI JOHANA RODRIGUEZ HERNANDEZ"/>
    <s v="YULIETH HERNANDEZ"/>
    <s v="Procesada"/>
    <n v="130697.19"/>
    <x v="12"/>
    <n v="2202"/>
  </r>
  <r>
    <x v="2"/>
    <n v="105899"/>
    <d v="2025-10-31T16:36:44"/>
    <s v="LUZ ALBA GONZALEZ RADA"/>
    <s v="ALVARO ENRIQUE CASTAÑEDA MANJARRES 715 BARRANQUILLA"/>
    <s v="Procesada"/>
    <n v="42117.78"/>
    <x v="7"/>
    <n v="1945"/>
  </r>
  <r>
    <x v="6"/>
    <n v="105900"/>
    <d v="2025-10-31T16:41:58"/>
    <s v="DIANA JUDITH HERNANDEZ ROMERO"/>
    <s v="SANDRA PATRICIA ORTIZ ROMERO 919"/>
    <s v="Procesada"/>
    <n v="42628.59"/>
    <x v="31"/>
    <n v="2133"/>
  </r>
  <r>
    <x v="3"/>
    <n v="105901"/>
    <d v="2025-10-31T16:42:18"/>
    <s v="EMILIO JOSE DIAZ AGUDELO"/>
    <s v="FELIPE ARENAS 605"/>
    <s v="Procesada"/>
    <n v="149887.07999999999"/>
    <x v="25"/>
    <n v="1814"/>
  </r>
  <r>
    <x v="6"/>
    <n v="105902"/>
    <d v="2025-10-31T16:49:49"/>
    <s v="ANGELICA CAÑON SALINAS"/>
    <s v="SANDRA PATRICIA ORTIZ ROMERO 919"/>
    <s v="Procesada"/>
    <n v="24201.72"/>
    <x v="31"/>
    <n v="2133"/>
  </r>
  <r>
    <x v="6"/>
    <n v="105903"/>
    <d v="2025-10-31T16:52:01"/>
    <s v="NUBIA JANET CONTRERAS ARIAS"/>
    <s v="CRISTINA QUINTERO RUDAS 945"/>
    <s v="Procesada"/>
    <n v="51342.89"/>
    <x v="26"/>
    <n v="2234"/>
  </r>
  <r>
    <x v="6"/>
    <n v="105904"/>
    <d v="2025-10-31T16:52:24"/>
    <s v="YANETH DEL CARMEN RICAURTE DE GUERRA"/>
    <s v="CARLOS EDUARDO ROMERO 934"/>
    <s v="Procesada"/>
    <n v="16172"/>
    <x v="24"/>
    <n v="2196"/>
  </r>
  <r>
    <x v="1"/>
    <n v="105905"/>
    <d v="2025-10-31T16:52:32"/>
    <s v="TORCOROMA PEREZ MENESES"/>
    <s v="MAIRA TORRES 411 CUCUTA"/>
    <s v="Procesada"/>
    <n v="4102.5200000000004"/>
    <x v="34"/>
    <n v="1678"/>
  </r>
  <r>
    <x v="0"/>
    <n v="105906"/>
    <d v="2025-10-31T16:53:12"/>
    <s v="FERNANDO DE JESUS CARDONA BEDOYA"/>
    <s v="DUBY YARLENY BEDOYA FLOREZ 102"/>
    <s v="Procesada"/>
    <n v="48296.639999999999"/>
    <x v="0"/>
    <n v="1306"/>
  </r>
  <r>
    <x v="6"/>
    <n v="105907"/>
    <d v="2025-10-31T16:55:17"/>
    <s v="YESIKA ALEJANDRA CRUZ ROJAS"/>
    <s v="WILLIAM ALBERTO VELASQUEZ BERNAL 920"/>
    <s v="Procesada"/>
    <n v="12710.92"/>
    <x v="22"/>
    <n v="2136"/>
  </r>
  <r>
    <x v="6"/>
    <n v="105908"/>
    <d v="2025-10-31T16:55:35"/>
    <s v="FABIO RAMIREZ"/>
    <s v="DIANA MARCELA DIAZ TORRES 938"/>
    <s v="Procesada"/>
    <n v="31755.24"/>
    <x v="29"/>
    <n v="2209"/>
  </r>
  <r>
    <x v="0"/>
    <n v="105909"/>
    <d v="2025-10-31T16:59:02"/>
    <s v="MARIANA ARANGO RIOS"/>
    <s v="ELIANA GOMEZ 107"/>
    <s v="Procesada"/>
    <n v="46554.74"/>
    <x v="6"/>
    <n v="1321"/>
  </r>
  <r>
    <x v="7"/>
    <n v="105911"/>
    <d v="2025-10-31T17:00:27"/>
    <s v="CARLOS ORTIZ ARDILA"/>
    <s v="CESAR BERMUDEZ 905"/>
    <s v="Procesada"/>
    <n v="705771.39"/>
    <x v="35"/>
    <n v="2910"/>
  </r>
  <r>
    <x v="0"/>
    <n v="105912"/>
    <d v="2025-10-31T17:05:44"/>
    <s v="CATALINA TABARES GIL"/>
    <s v="ELIANA GOMEZ 107"/>
    <s v="Procesada"/>
    <n v="30332.05"/>
    <x v="6"/>
    <n v="1321"/>
  </r>
  <r>
    <x v="6"/>
    <n v="105913"/>
    <d v="2025-10-31T17:07:06"/>
    <s v="EUCLIDES VEGA ESCOBAR"/>
    <s v="LEYDY YURLEY MUNEVAR ESPITIA 921"/>
    <s v="Procesada"/>
    <n v="52906.55"/>
    <x v="14"/>
    <n v="2139"/>
  </r>
  <r>
    <x v="0"/>
    <n v="105914"/>
    <d v="2025-10-31T17:07:21"/>
    <s v="DANIEL CAMILO YOTAGRI RAMIREZ"/>
    <s v="ANDRES GRACIANO SERNA 104"/>
    <s v="Procesada"/>
    <n v="246399.6"/>
    <x v="27"/>
    <n v="1310"/>
  </r>
  <r>
    <x v="6"/>
    <n v="105915"/>
    <d v="2025-10-31T17:07:48"/>
    <s v="JULIETH NATALY VARGAS QUINTERO"/>
    <s v="SANDRA PATRICIA ORTIZ ROMERO 919"/>
    <s v="Procesada"/>
    <n v="21176.400000000001"/>
    <x v="31"/>
    <n v="2133"/>
  </r>
  <r>
    <x v="6"/>
    <n v="105916"/>
    <d v="2025-10-31T17:09:21"/>
    <s v="CAROLINA MARTINEZ QUINTERO"/>
    <s v="MONICA RODRIGUEZ RONCANCIO 946"/>
    <s v="Procesada"/>
    <n v="6723.66"/>
    <x v="21"/>
    <n v="2237"/>
  </r>
  <r>
    <x v="0"/>
    <n v="105917"/>
    <d v="2025-10-31T17:13:46"/>
    <s v="LUIS ALFONSO ZAPATA TAPIAS"/>
    <s v="EDISON ALBERTO SALAZAR YEPES 116"/>
    <s v="Procesada"/>
    <n v="8664"/>
    <x v="32"/>
    <n v="1345"/>
  </r>
  <r>
    <x v="6"/>
    <n v="105918"/>
    <d v="2025-10-31T17:15:44"/>
    <s v="YESID LONDOÑO ALVIS"/>
    <s v="LEYDY YURLEY MUNEVAR ESPITIA 921"/>
    <s v="Procesada"/>
    <n v="18800"/>
    <x v="14"/>
    <n v="2139"/>
  </r>
  <r>
    <x v="0"/>
    <n v="105919"/>
    <d v="2025-10-31T17:17:37"/>
    <s v="JOSE GABRIEL CARDENAS GIRALDO"/>
    <s v="ANDRES GRACIANO SERNA 104"/>
    <s v="Procesada"/>
    <n v="50313.26"/>
    <x v="27"/>
    <n v="1310"/>
  </r>
  <r>
    <x v="6"/>
    <n v="105920"/>
    <d v="2025-10-31T17:22:03"/>
    <s v="SANDRA MILENA LOPEZ"/>
    <s v="SOL KATHERINE BERNAL MONTANO 907"/>
    <s v="Procesada"/>
    <n v="27731.11"/>
    <x v="36"/>
    <n v="2102"/>
  </r>
  <r>
    <x v="6"/>
    <n v="105921"/>
    <d v="2025-10-31T17:22:12"/>
    <s v="LUZ MYRIAM RUIZ"/>
    <s v="WILSON JAVIER MONTAÑEZ MARTINEZ 923"/>
    <s v="Procesada"/>
    <n v="18907.55"/>
    <x v="18"/>
    <n v="2149"/>
  </r>
  <r>
    <x v="6"/>
    <n v="105922"/>
    <d v="2025-10-31T17:22:37"/>
    <s v="JHOJAN STEVEN ACOSTA GOMEZ"/>
    <s v="DIANA MARCELA DIAZ TORRES 938"/>
    <s v="Procesada"/>
    <n v="41212.92"/>
    <x v="29"/>
    <n v="2209"/>
  </r>
  <r>
    <x v="0"/>
    <n v="105923"/>
    <d v="2025-10-31T17:23:01"/>
    <s v="MARIO RENDON BETANCUR"/>
    <s v="ANDRES GRACIANO SERNA 104"/>
    <s v="Procesada"/>
    <n v="82680.77"/>
    <x v="27"/>
    <n v="1310"/>
  </r>
  <r>
    <x v="1"/>
    <n v="105925"/>
    <d v="2025-10-31T17:25:18"/>
    <s v="ARSENIO ORTIZ ACUÑA"/>
    <s v="MAIRA TORRES 411 CUCUTA"/>
    <s v="Procesada"/>
    <n v="31186"/>
    <x v="34"/>
    <n v="1678"/>
  </r>
  <r>
    <x v="6"/>
    <n v="105926"/>
    <d v="2025-10-31T17:26:28"/>
    <s v="LUCILA MORENO CASTILLO"/>
    <s v="WILSON JAVIER MONTAÑEZ MARTINEZ 923"/>
    <s v="Procesada"/>
    <n v="29495.759999999998"/>
    <x v="18"/>
    <n v="2149"/>
  </r>
  <r>
    <x v="6"/>
    <n v="105927"/>
    <d v="2025-10-31T17:28:05"/>
    <s v="PEDRO JOSE DIAZ HERREÑO"/>
    <s v="SANDRA PATRICIA ORTIZ ROMERO 919"/>
    <s v="Procesada"/>
    <n v="53157.35"/>
    <x v="31"/>
    <n v="2133"/>
  </r>
  <r>
    <x v="1"/>
    <n v="105928"/>
    <d v="2025-10-31T17:28:13"/>
    <s v="YERSSON PAEZ IBAÑEZ"/>
    <s v="ZULY RANGEL GARCIA 413 CUCUTA"/>
    <s v="Procesada"/>
    <n v="87638.24"/>
    <x v="3"/>
    <n v="1684"/>
  </r>
  <r>
    <x v="6"/>
    <n v="105929"/>
    <d v="2025-10-31T17:31:43"/>
    <s v="EDILBERTO BUESAQUILLO SACANAMBOY"/>
    <s v="LEYDY YURLEY MUNEVAR ESPITIA 921"/>
    <s v="Procesada"/>
    <n v="28655.46"/>
    <x v="14"/>
    <n v="2139"/>
  </r>
  <r>
    <x v="0"/>
    <n v="105930"/>
    <d v="2025-10-31T17:32:55"/>
    <s v="ESTEBAN SALAZAR SANCHEZ"/>
    <s v="ANDRES GRACIANO SERNA 104"/>
    <s v="Procesada"/>
    <n v="20843.849999999999"/>
    <x v="27"/>
    <n v="1310"/>
  </r>
  <r>
    <x v="6"/>
    <n v="105931"/>
    <d v="2025-10-31T17:33:14"/>
    <s v="VIVIANA MENDEZ ROJAS"/>
    <s v="WILSON JAVIER MONTAÑEZ MARTINEZ 923"/>
    <s v="Procesada"/>
    <n v="18907.560000000001"/>
    <x v="18"/>
    <n v="2149"/>
  </r>
  <r>
    <x v="6"/>
    <n v="105932"/>
    <d v="2025-10-31T17:37:14"/>
    <s v="LUZ ELVIRA PINILLA RODRIGUEZ"/>
    <s v="NELLY MARTINEZ FLEREZ 935"/>
    <s v="Procesada"/>
    <n v="106013.54"/>
    <x v="37"/>
    <n v="2199"/>
  </r>
  <r>
    <x v="9"/>
    <n v="105933"/>
    <d v="2025-10-31T17:38:36"/>
    <s v="CARLOS JULIO ANGARITA SANTIAGO"/>
    <s v="LILIANA BLANCO LOPEZ 705 VALLEDUPAR"/>
    <s v="Procesada"/>
    <n v="29718.42"/>
    <x v="38"/>
    <n v="1913"/>
  </r>
  <r>
    <x v="1"/>
    <n v="105934"/>
    <d v="2025-10-31T17:39:56"/>
    <s v="CRISOSTIMO BARAJAS SUAREZ"/>
    <s v="MAIRA TORRES 411 CUCUTA"/>
    <s v="Procesada"/>
    <n v="28824.66"/>
    <x v="34"/>
    <n v="1678"/>
  </r>
  <r>
    <x v="6"/>
    <n v="105935"/>
    <d v="2025-10-31T17:43:37"/>
    <s v="CARLOS EDUARDO FERRUCHO BRAND"/>
    <s v="MARIA NANCY GUARIN VIRGUEZ 937"/>
    <s v="Procesada"/>
    <n v="32731.040000000001"/>
    <x v="19"/>
    <n v="2206"/>
  </r>
  <r>
    <x v="0"/>
    <n v="105936"/>
    <d v="2025-10-31T17:43:42"/>
    <s v="BIBIANA MARYORI MONTOYA ZAPATA"/>
    <s v="ELIANA GOMEZ 107"/>
    <s v="Procesada"/>
    <n v="12100.84"/>
    <x v="6"/>
    <n v="1321"/>
  </r>
  <r>
    <x v="6"/>
    <n v="105937"/>
    <d v="2025-10-31T17:45:44"/>
    <s v="LUIS ANGEL MENDEZ"/>
    <s v="LEYDY YURLEY MUNEVAR ESPITIA 921"/>
    <s v="Procesada"/>
    <n v="36000"/>
    <x v="14"/>
    <n v="2139"/>
  </r>
  <r>
    <x v="6"/>
    <n v="105938"/>
    <d v="2025-10-31T17:45:49"/>
    <s v="LUCERO MEDINA HERNANDEZ"/>
    <s v="WILLIAM ALBERTO VELASQUEZ BERNAL 920"/>
    <s v="Procesada"/>
    <n v="35287.26"/>
    <x v="22"/>
    <n v="2136"/>
  </r>
  <r>
    <x v="0"/>
    <n v="105939"/>
    <d v="2025-10-31T17:46:55"/>
    <s v="JOSE RENE LOPEZ GIL"/>
    <s v="MIGUEL ANGEL HIDALGO SANTOS 113"/>
    <s v="Procesada"/>
    <n v="11543"/>
    <x v="16"/>
    <n v="1333"/>
  </r>
  <r>
    <x v="6"/>
    <n v="105940"/>
    <d v="2025-10-31T17:49:23"/>
    <s v="GERMAN LEONEL LAVERDE"/>
    <s v="CRISTINA QUINTERO RUDAS 945"/>
    <s v="Procesada"/>
    <n v="44924.04"/>
    <x v="26"/>
    <n v="2234"/>
  </r>
  <r>
    <x v="0"/>
    <n v="105941"/>
    <d v="2025-10-31T17:50:01"/>
    <s v="LEON DARIO MAYA GARCES"/>
    <s v="ANDRES GRACIANO SERNA 104"/>
    <s v="Procesada"/>
    <n v="225212.23"/>
    <x v="27"/>
    <n v="1310"/>
  </r>
  <r>
    <x v="0"/>
    <n v="105942"/>
    <d v="2025-10-31T17:54:51"/>
    <s v="LUZ MARINA GARCIA DE ROJAS"/>
    <s v="KATHERINE GAVIRIA MAZO 103"/>
    <s v="Procesada"/>
    <n v="5776"/>
    <x v="4"/>
    <n v="1309"/>
  </r>
  <r>
    <x v="6"/>
    <n v="105943"/>
    <d v="2025-10-31T17:56:35"/>
    <s v="JULIKA DE JESUS CORREA"/>
    <s v="CRISTINA QUINTERO RUDAS 945"/>
    <s v="Procesada"/>
    <n v="88696.68"/>
    <x v="26"/>
    <n v="2234"/>
  </r>
  <r>
    <x v="0"/>
    <n v="105944"/>
    <d v="2025-10-31T18:00:28"/>
    <s v="DAYANA GONZALEZ CARDENAS"/>
    <s v="ANDRES GRACIANO SERNA 104"/>
    <s v="Procesada"/>
    <n v="42859.29"/>
    <x v="27"/>
    <n v="1310"/>
  </r>
  <r>
    <x v="0"/>
    <n v="105945"/>
    <d v="2025-10-31T18:03:06"/>
    <s v="MARIA LIGIA PEREZ HERNANDEZ"/>
    <s v="MIGUEL ANGEL HIDALGO SANTOS 113"/>
    <s v="Procesada"/>
    <n v="24253.919999999998"/>
    <x v="16"/>
    <n v="1333"/>
  </r>
  <r>
    <x v="6"/>
    <n v="105946"/>
    <d v="2025-10-31T18:07:13"/>
    <s v="YENNY ALEJANDRA LATORRE ESTRADA"/>
    <s v="DIANA MARCELA DIAZ TORRES 938"/>
    <s v="Procesada"/>
    <n v="47994"/>
    <x v="29"/>
    <n v="2209"/>
  </r>
  <r>
    <x v="0"/>
    <n v="105947"/>
    <d v="2025-10-31T18:07:42"/>
    <s v="OSCAR DE JESUS DELGADO LOPEZ"/>
    <s v="ANDRES GRACIANO SERNA 104"/>
    <s v="Procesada"/>
    <n v="20126.009999999998"/>
    <x v="27"/>
    <n v="1310"/>
  </r>
  <r>
    <x v="0"/>
    <n v="105948"/>
    <d v="2025-10-31T18:13:03"/>
    <s v="SANDRA PATRICIA LONDOÑO CARPIO"/>
    <s v="ANDRES GRACIANO SERNA 104"/>
    <s v="Procesada"/>
    <n v="28739.42"/>
    <x v="27"/>
    <n v="1310"/>
  </r>
  <r>
    <x v="6"/>
    <n v="105949"/>
    <d v="2025-10-31T18:13:26"/>
    <s v="MARIA DE LOS ANGELES OSPINA GUEVARA"/>
    <s v="SANDRA PATRICIA ORTIZ ROMERO 919"/>
    <s v="Procesada"/>
    <n v="21176.400000000001"/>
    <x v="31"/>
    <n v="2133"/>
  </r>
  <r>
    <x v="6"/>
    <n v="105950"/>
    <d v="2025-10-31T18:15:27"/>
    <s v="FELICIANA MUÑOZ MORENO"/>
    <s v="SOL KATHERINE BERNAL MONTANO 907"/>
    <s v="Procesada"/>
    <n v="21587.9"/>
    <x v="36"/>
    <n v="2102"/>
  </r>
  <r>
    <x v="0"/>
    <n v="105951"/>
    <d v="2025-10-31T18:19:13"/>
    <s v="JORGE IGNACIO ORTIZ ORTIZ"/>
    <s v="MIGUEL ANGEL HIDALGO SANTOS 113"/>
    <s v="Procesada"/>
    <n v="30252.1"/>
    <x v="16"/>
    <n v="1333"/>
  </r>
  <r>
    <x v="6"/>
    <n v="105952"/>
    <d v="2025-10-31T18:21:46"/>
    <s v="GLORIA ESPERANZA JOVEN MARIN"/>
    <s v="WILSON JAVIER MONTAÑEZ MARTINEZ 923"/>
    <s v="Procesada"/>
    <n v="12125"/>
    <x v="18"/>
    <n v="2149"/>
  </r>
  <r>
    <x v="6"/>
    <n v="105953"/>
    <d v="2025-10-31T18:25:43"/>
    <s v="MARISOL ELVIRA HERNANDEZ GUZMAN"/>
    <s v="WILSON JAVIER MONTAÑEZ MARTINEZ 923"/>
    <s v="Procesada"/>
    <n v="15786"/>
    <x v="18"/>
    <n v="2149"/>
  </r>
  <r>
    <x v="0"/>
    <n v="105954"/>
    <d v="2025-10-31T18:28:50"/>
    <s v="OSCAR DUVAN ALZATE DUQUE"/>
    <s v="ANDRES GRACIANO SERNA 104"/>
    <s v="Procesada"/>
    <n v="197042.05"/>
    <x v="27"/>
    <n v="1310"/>
  </r>
  <r>
    <x v="9"/>
    <n v="105956"/>
    <d v="2025-10-31T18:29:39"/>
    <s v="DORITZA CASTILLEJOS OLIVEROS"/>
    <s v="LILIANA MARCELA GONZALEZ PLATA 706 VALLEDUPAR"/>
    <s v="Procesada"/>
    <n v="36058.949999999997"/>
    <x v="33"/>
    <n v="1918"/>
  </r>
  <r>
    <x v="8"/>
    <n v="105957"/>
    <d v="2025-10-31T18:31:33"/>
    <s v="ANA MILENA PAJARO TEJEDOR"/>
    <s v="NEIL TORRES 718 CARTAGENA"/>
    <s v="Procesada"/>
    <n v="31932.92"/>
    <x v="30"/>
    <n v="1959"/>
  </r>
  <r>
    <x v="6"/>
    <n v="105958"/>
    <d v="2025-10-31T18:31:51"/>
    <s v="LUIS ALIRIO CORDOBA MEJIA"/>
    <s v="ANGIE JOHANA BEDOYA HERRENO 908"/>
    <s v="Procesada"/>
    <n v="14896.44"/>
    <x v="39"/>
    <n v="2105"/>
  </r>
  <r>
    <x v="6"/>
    <n v="105959"/>
    <d v="2025-10-31T18:32:15"/>
    <s v="MARTHA ELENA GUTIERREZ NOVOA"/>
    <s v="WILLIAM ALBERTO VELASQUEZ BERNAL 920"/>
    <s v="Procesada"/>
    <n v="60643"/>
    <x v="22"/>
    <n v="2136"/>
  </r>
  <r>
    <x v="6"/>
    <n v="105960"/>
    <d v="2025-10-31T18:32:17"/>
    <s v="ADRIANA MILEYDY SANCHEZ VALERO"/>
    <s v="CARLOS EDUARDO ROMERO 934"/>
    <s v="Procesada"/>
    <n v="49124.14"/>
    <x v="24"/>
    <n v="2196"/>
  </r>
  <r>
    <x v="6"/>
    <n v="105961"/>
    <d v="2025-10-31T18:36:25"/>
    <s v="LIBIA ROSA LOPEZ VILLEGAS"/>
    <s v="DIANA MARCELA DIAZ TORRES 938"/>
    <s v="Procesada"/>
    <n v="13358.2"/>
    <x v="29"/>
    <n v="2209"/>
  </r>
  <r>
    <x v="6"/>
    <n v="105962"/>
    <d v="2025-10-31T18:36:29"/>
    <s v="AMANDA HERRERA MORENO"/>
    <s v="CARLOS EDUARDO ROMERO 934"/>
    <s v="Procesada"/>
    <n v="6962.19"/>
    <x v="24"/>
    <n v="2196"/>
  </r>
  <r>
    <x v="6"/>
    <n v="105963"/>
    <d v="2025-10-31T18:40:35"/>
    <s v="CARLOS ANDRES GARZON CORTES"/>
    <s v="NAIR JAEL VARGAS TALERO 933"/>
    <s v="Procesada"/>
    <n v="57479.03"/>
    <x v="40"/>
    <n v="2190"/>
  </r>
  <r>
    <x v="6"/>
    <n v="105964"/>
    <d v="2025-10-31T18:42:19"/>
    <s v="KAREN HELENA BETANCOURT RUIZ"/>
    <s v="SANDRA PATRICIA ORTIZ ROMERO 919"/>
    <s v="Procesada"/>
    <n v="28527.3"/>
    <x v="31"/>
    <n v="2133"/>
  </r>
  <r>
    <x v="6"/>
    <n v="105965"/>
    <d v="2025-10-31T18:43:09"/>
    <s v="HENRY EDISON CARDONA AGUDELO"/>
    <s v="NAIR JAEL VARGAS TALERO 933"/>
    <s v="Procesada"/>
    <n v="766390.08"/>
    <x v="40"/>
    <n v="2190"/>
  </r>
  <r>
    <x v="9"/>
    <n v="105966"/>
    <d v="2025-10-31T18:43:43"/>
    <s v="GEREMIAS CHONA"/>
    <s v="LILIANA BLANCO LOPEZ 705 VALLEDUPAR"/>
    <s v="Procesada"/>
    <n v="33351.46"/>
    <x v="38"/>
    <n v="1913"/>
  </r>
  <r>
    <x v="3"/>
    <n v="105967"/>
    <d v="2025-10-31T18:43:53"/>
    <s v="LUZ DARY MONTOYA DE RESTREPO"/>
    <s v="FELIPE ARENAS 605"/>
    <s v="Procesada"/>
    <n v="14002.52"/>
    <x v="25"/>
    <n v="1814"/>
  </r>
  <r>
    <x v="8"/>
    <n v="105968"/>
    <d v="2025-10-31T18:45:20"/>
    <s v="KARELIA BARBOSA TORRES"/>
    <s v="NEIL TORRES 718 CARTAGENA"/>
    <s v="Procesada"/>
    <n v="13943.87"/>
    <x v="30"/>
    <n v="1959"/>
  </r>
  <r>
    <x v="6"/>
    <n v="105969"/>
    <d v="2025-10-31T18:50:29"/>
    <s v="JOSE LINO FERNANDEZ CALDERON"/>
    <s v="DIANA MARCELA DIAZ TORRES 938"/>
    <s v="Procesada"/>
    <n v="29400"/>
    <x v="29"/>
    <n v="2209"/>
  </r>
  <r>
    <x v="8"/>
    <n v="105970"/>
    <d v="2025-10-31T18:52:56"/>
    <s v="ESAU RODRIGUEZ FLOREZ"/>
    <s v="NEIL TORRES 718 CARTAGENA"/>
    <s v="Procesada"/>
    <n v="57319.46"/>
    <x v="30"/>
    <n v="1959"/>
  </r>
  <r>
    <x v="6"/>
    <n v="105971"/>
    <d v="2025-10-31T18:53:35"/>
    <s v="BRAYAN STEVEN VANEGAS CASTILLO"/>
    <s v="LEYDY YURLEY MUNEVAR ESPITIA 921"/>
    <s v="Procesada"/>
    <n v="42346.22"/>
    <x v="14"/>
    <n v="2139"/>
  </r>
  <r>
    <x v="0"/>
    <n v="105972"/>
    <d v="2025-10-31T18:57:42"/>
    <s v="JARRISON GALLEGO ARISTIZABAL"/>
    <s v="ELIANA GOMEZ 107"/>
    <s v="Procesada"/>
    <n v="25441.67"/>
    <x v="6"/>
    <n v="1321"/>
  </r>
  <r>
    <x v="8"/>
    <n v="105973"/>
    <d v="2025-10-31T19:01:30"/>
    <s v="ROSA URBINA GUTIERREZ PEÑARANDA"/>
    <s v="NEIL TORRES 718 CARTAGENA"/>
    <s v="Procesada"/>
    <n v="41259.86"/>
    <x v="30"/>
    <n v="1959"/>
  </r>
  <r>
    <x v="6"/>
    <n v="105974"/>
    <d v="2025-10-31T19:02:06"/>
    <s v="RAUL LOPEZ LEON"/>
    <s v="WILLIAM ALBERTO VELASQUEZ BERNAL 920"/>
    <s v="Procesada"/>
    <n v="49495.89"/>
    <x v="22"/>
    <n v="2136"/>
  </r>
  <r>
    <x v="6"/>
    <n v="105975"/>
    <d v="2025-10-31T19:02:37"/>
    <s v="ANDRES JOSE MONTES FABRA"/>
    <s v="MARIA NANCY GUARIN VIRGUEZ 937"/>
    <s v="Procesada"/>
    <n v="39396.639999999999"/>
    <x v="19"/>
    <n v="2206"/>
  </r>
  <r>
    <x v="0"/>
    <n v="105976"/>
    <d v="2025-10-31T19:03:44"/>
    <s v="NANCY DEL SOCORRO RIOS HOYOS"/>
    <s v="ELIANA GOMEZ 107"/>
    <s v="Procesada"/>
    <n v="19464.740000000002"/>
    <x v="6"/>
    <n v="1321"/>
  </r>
  <r>
    <x v="6"/>
    <n v="105977"/>
    <d v="2025-10-31T19:04:48"/>
    <s v="NUBIA MARCELA ANGEL PLAZAS"/>
    <s v="SANDRA PATRICIA ORTIZ ROMERO 919"/>
    <s v="Procesada"/>
    <n v="75630.2"/>
    <x v="31"/>
    <n v="2133"/>
  </r>
  <r>
    <x v="0"/>
    <n v="105979"/>
    <d v="2025-10-31T19:09:54"/>
    <s v="JOHN FREDY MACHADO ALVAREZ"/>
    <s v="MIGUEL ANGEL HIDALGO SANTOS 113"/>
    <s v="Procesada"/>
    <n v="27985.919999999998"/>
    <x v="16"/>
    <n v="1333"/>
  </r>
  <r>
    <x v="0"/>
    <n v="105980"/>
    <d v="2025-10-31T19:10:49"/>
    <s v="JACKSON ALZATE TRUJILLO"/>
    <s v="DUBY YARLENY BEDOYA FLOREZ 102"/>
    <s v="Procesada"/>
    <n v="5290.96"/>
    <x v="0"/>
    <n v="1306"/>
  </r>
  <r>
    <x v="6"/>
    <n v="105981"/>
    <d v="2025-10-31T19:11:38"/>
    <s v="LAURA CATALINA MOLANO VEGA"/>
    <s v="SANDRA PATRICIA ORTIZ ROMERO 919"/>
    <s v="Procesada"/>
    <n v="28312.18"/>
    <x v="31"/>
    <n v="2133"/>
  </r>
  <r>
    <x v="0"/>
    <n v="105982"/>
    <d v="2025-10-31T19:11:47"/>
    <s v="ALEXANDRA RIOS GIRALDO"/>
    <s v="ANDRES GRACIANO SERNA 104"/>
    <s v="Procesada"/>
    <n v="89672.46"/>
    <x v="27"/>
    <n v="1310"/>
  </r>
  <r>
    <x v="0"/>
    <n v="105984"/>
    <d v="2025-10-31T19:13:40"/>
    <s v="SANDRA DENYS RIVERA ARIAS"/>
    <s v="GEORLAN GARCIA PANIAGUA 117"/>
    <s v="Procesada"/>
    <n v="9075.6299999999992"/>
    <x v="1"/>
    <n v="1398"/>
  </r>
  <r>
    <x v="6"/>
    <n v="105985"/>
    <d v="2025-10-31T19:14:56"/>
    <s v="TIBERIO BOLIVAR LOZANO"/>
    <s v="SOL KATHERINE BERNAL MONTANO 907"/>
    <s v="Procesada"/>
    <n v="61606.38"/>
    <x v="36"/>
    <n v="2102"/>
  </r>
  <r>
    <x v="6"/>
    <n v="105986"/>
    <d v="2025-10-31T19:15:50"/>
    <s v="SIERVO ALONSO PEREZ RODRIGUEZ"/>
    <s v="DIANA MARCELA DIAZ TORRES 938"/>
    <s v="Procesada"/>
    <n v="15562.19"/>
    <x v="29"/>
    <n v="2209"/>
  </r>
  <r>
    <x v="8"/>
    <n v="105987"/>
    <d v="2025-10-31T19:16:44"/>
    <s v="ORLIVIS ENIHT PORTO VILORIA"/>
    <s v="NEIL TORRES 718 CARTAGENA"/>
    <s v="Procesada"/>
    <n v="40588.379999999997"/>
    <x v="30"/>
    <n v="1959"/>
  </r>
  <r>
    <x v="6"/>
    <n v="105988"/>
    <d v="2025-10-31T19:21:19"/>
    <s v="DIAZ E HIJAS SAS"/>
    <s v="YULIETH HERNANDEZ"/>
    <s v="Procesada"/>
    <n v="137312.51999999999"/>
    <x v="12"/>
    <n v="2202"/>
  </r>
  <r>
    <x v="6"/>
    <n v="105990"/>
    <d v="2025-10-31T19:24:10"/>
    <s v="LEIDY PATRICIA QUINTERO PEÑA"/>
    <s v="WILLIAM ALBERTO VELASQUEZ BERNAL 920"/>
    <s v="Procesada"/>
    <n v="29543"/>
    <x v="22"/>
    <n v="2136"/>
  </r>
  <r>
    <x v="6"/>
    <n v="105991"/>
    <d v="2025-10-31T19:24:33"/>
    <s v="JORGE ENRIQUE TRIANA RODRIGUEZ"/>
    <s v="MARIA NANCY GUARIN VIRGUEZ 937"/>
    <s v="Procesada"/>
    <n v="53674.11"/>
    <x v="19"/>
    <n v="2206"/>
  </r>
  <r>
    <x v="6"/>
    <n v="105992"/>
    <d v="2025-10-31T19:25:03"/>
    <s v="BLANCA REINA MONTAÑO DE ROJAS"/>
    <s v="CARLOS EDUARDO ROMERO 934"/>
    <s v="Procesada"/>
    <n v="14296.64"/>
    <x v="24"/>
    <n v="2196"/>
  </r>
  <r>
    <x v="6"/>
    <n v="105993"/>
    <d v="2025-10-31T19:31:08"/>
    <s v="MARIA SALOME NUÑEZ BAUTISTA"/>
    <s v="SANDRA PATRICIA ORTIZ ROMERO 919"/>
    <s v="Procesada"/>
    <n v="30504"/>
    <x v="31"/>
    <n v="2133"/>
  </r>
  <r>
    <x v="0"/>
    <n v="105994"/>
    <d v="2025-10-31T19:31:24"/>
    <s v="LUIS JAVIER RIOS GIL"/>
    <s v="ANDRES GRACIANO SERNA 104"/>
    <s v="Procesada"/>
    <n v="25210.2"/>
    <x v="27"/>
    <n v="1310"/>
  </r>
  <r>
    <x v="3"/>
    <n v="105995"/>
    <d v="2025-10-31T19:32:16"/>
    <s v="RUBEN DARIO CORREA MONCADA"/>
    <s v="FELIPE ARENAS 605"/>
    <s v="Procesada"/>
    <n v="32719.4"/>
    <x v="25"/>
    <n v="1814"/>
  </r>
  <r>
    <x v="8"/>
    <n v="105996"/>
    <d v="2025-10-31T19:35:12"/>
    <s v="ROSAIRA DEL ROSARIO CANTILLO NAVARRO"/>
    <s v="NEIL TORRES 718 CARTAGENA"/>
    <s v="Procesada"/>
    <n v="23319.33"/>
    <x v="30"/>
    <n v="1959"/>
  </r>
  <r>
    <x v="0"/>
    <n v="105997"/>
    <d v="2025-10-31T19:36:19"/>
    <s v="CHARCUTERIA EL BARATON ML"/>
    <s v="INES LILIANA PIEDRAHITA MESA 111"/>
    <s v="Procesada"/>
    <n v="24243.69"/>
    <x v="15"/>
    <n v="1337"/>
  </r>
  <r>
    <x v="6"/>
    <n v="105999"/>
    <d v="2025-10-31T19:37:20"/>
    <s v="NICOLAS NIETO HURTADO"/>
    <s v="CRISTINA QUINTERO RUDAS 945"/>
    <s v="Procesada"/>
    <n v="32800.839999999997"/>
    <x v="26"/>
    <n v="2234"/>
  </r>
  <r>
    <x v="0"/>
    <n v="106000"/>
    <d v="2025-10-31T19:38:27"/>
    <s v="SANDRA PATRICIA REYES VELASQUEZ"/>
    <s v="ANDRES GRACIANO SERNA 104"/>
    <s v="Procesada"/>
    <n v="70243.63"/>
    <x v="27"/>
    <n v="1310"/>
  </r>
  <r>
    <x v="0"/>
    <n v="106001"/>
    <d v="2025-10-31T19:38:59"/>
    <s v="MATEO DE JESUS PAMPLONA CASTAÑO"/>
    <s v="GEORLAN GARCIA PANIAGUA 117"/>
    <s v="Procesada"/>
    <n v="10924.4"/>
    <x v="1"/>
    <n v="1398"/>
  </r>
  <r>
    <x v="6"/>
    <n v="106002"/>
    <d v="2025-10-31T19:39:19"/>
    <s v="AURA PATRICIA CUPASACHOA SALAMANCA"/>
    <s v="CARLOS EDUARDO ROMERO 934"/>
    <s v="Procesada"/>
    <n v="15126.04"/>
    <x v="24"/>
    <n v="2196"/>
  </r>
  <r>
    <x v="0"/>
    <n v="106003"/>
    <d v="2025-10-31T19:40:33"/>
    <s v="LEONEL MAURICIO CASTAÑO NARANJO"/>
    <s v="ELIANA GOMEZ 107"/>
    <s v="Procesada"/>
    <n v="29400"/>
    <x v="6"/>
    <n v="1321"/>
  </r>
  <r>
    <x v="8"/>
    <n v="106004"/>
    <d v="2025-10-31T19:41:40"/>
    <s v="JOSE AGUSTIN MARQUEZ RODRIGUEZ"/>
    <s v="NEIL TORRES 718 CARTAGENA"/>
    <s v="Procesada"/>
    <n v="63865.84"/>
    <x v="30"/>
    <n v="1959"/>
  </r>
  <r>
    <x v="0"/>
    <n v="106005"/>
    <d v="2025-10-31T19:42:31"/>
    <s v="MARIA ESTELA CIRO CASTAÑO"/>
    <s v="MARIA ELENA JARAMILLO GALEANO 114"/>
    <s v="Procesada"/>
    <n v="14377.27"/>
    <x v="20"/>
    <n v="1342"/>
  </r>
  <r>
    <x v="6"/>
    <n v="106006"/>
    <d v="2025-10-31T19:42:33"/>
    <s v="JULIETH BLANDON ORTEGA"/>
    <s v="CRISTINA QUINTERO RUDAS 945"/>
    <s v="Procesada"/>
    <n v="60656.76"/>
    <x v="26"/>
    <n v="2234"/>
  </r>
  <r>
    <x v="6"/>
    <n v="106007"/>
    <d v="2025-10-31T19:44:12"/>
    <s v="LUBER BENITEZ GOYENECHE"/>
    <s v="LEYDY YURLEY MUNEVAR ESPITIA 921"/>
    <s v="Procesada"/>
    <n v="39650.080000000002"/>
    <x v="14"/>
    <n v="2139"/>
  </r>
  <r>
    <x v="6"/>
    <n v="106008"/>
    <d v="2025-10-31T19:44:47"/>
    <s v="MYRIAM STELLA LOPEZ SANCHEZ"/>
    <s v="WILLIAM ALBERTO VELASQUEZ BERNAL 920"/>
    <s v="Procesada"/>
    <n v="43871.05"/>
    <x v="22"/>
    <n v="2136"/>
  </r>
  <r>
    <x v="1"/>
    <n v="106009"/>
    <d v="2025-10-31T19:45:17"/>
    <s v="LEIDY JOHANA RODRIGUEZ RODRIGUEZ"/>
    <s v="FREDY ESTEPA 409 CUCUTA"/>
    <s v="Procesada"/>
    <n v="24556.93"/>
    <x v="2"/>
    <n v="1675"/>
  </r>
  <r>
    <x v="6"/>
    <n v="106010"/>
    <d v="2025-10-31T19:47:54"/>
    <s v="NELSON IGNACIO ACOSTA GOMEZ"/>
    <s v="YULIETH HERNANDEZ"/>
    <s v="Procesada"/>
    <n v="191597.52"/>
    <x v="12"/>
    <n v="2202"/>
  </r>
  <r>
    <x v="0"/>
    <n v="106011"/>
    <d v="2025-10-31T19:47:55"/>
    <s v="WILLIAM JAIRO OSORIO PAVAS"/>
    <s v="ANDRES GRACIANO SERNA 104"/>
    <s v="Procesada"/>
    <n v="37240"/>
    <x v="27"/>
    <n v="1310"/>
  </r>
  <r>
    <x v="8"/>
    <n v="106012"/>
    <d v="2025-10-31T19:56:30"/>
    <s v="DANIEL DAVID MEJIA PEREZ"/>
    <s v="NEIL TORRES 718 CARTAGENA"/>
    <s v="Procesada"/>
    <n v="86633.64"/>
    <x v="30"/>
    <n v="1959"/>
  </r>
  <r>
    <x v="9"/>
    <n v="106013"/>
    <d v="2025-10-31T19:57:30"/>
    <s v="ISRAELA MATILDE AMAYA IGUARAN"/>
    <s v="LILIANA MARCELA GONZALEZ PLATA 706 VALLEDUPAR"/>
    <s v="Procesada"/>
    <n v="8655.4599999999991"/>
    <x v="33"/>
    <n v="1917"/>
  </r>
  <r>
    <x v="6"/>
    <n v="106014"/>
    <d v="2025-10-31T20:00:04"/>
    <s v="MARIA ISABEL MAHECHA CRUZ"/>
    <s v="SANDRA PATRICIA ORTIZ ROMERO 919"/>
    <s v="Procesada"/>
    <n v="17142.86"/>
    <x v="31"/>
    <n v="2133"/>
  </r>
  <r>
    <x v="6"/>
    <n v="106015"/>
    <d v="2025-10-31T20:01:42"/>
    <s v="MARILUZ PULIDO VELOZA"/>
    <s v="DIANA MARCELA DIAZ TORRES 938"/>
    <s v="Procesada"/>
    <n v="153436.95000000001"/>
    <x v="29"/>
    <n v="2209"/>
  </r>
  <r>
    <x v="0"/>
    <n v="106016"/>
    <d v="2025-10-31T20:03:51"/>
    <s v="BEATRIZ ELENA ZULUAGA MARIN"/>
    <s v="MIGUEL ANGEL HIDALGO SANTOS 113"/>
    <s v="Procesada"/>
    <n v="11543"/>
    <x v="16"/>
    <n v="1333"/>
  </r>
  <r>
    <x v="6"/>
    <n v="106017"/>
    <d v="2025-10-31T20:04:36"/>
    <s v="MARTHA YANETH MOLINA"/>
    <s v="LEYDY YURLEY MUNEVAR ESPITIA 921"/>
    <s v="Procesada"/>
    <n v="15888.66"/>
    <x v="14"/>
    <n v="2139"/>
  </r>
  <r>
    <x v="0"/>
    <n v="106018"/>
    <d v="2025-10-31T20:06:36"/>
    <s v="SOL MARIA GONZALEZ TORRES"/>
    <s v="ELIANA GOMEZ 107"/>
    <s v="Procesada"/>
    <n v="33223.69"/>
    <x v="6"/>
    <n v="1321"/>
  </r>
  <r>
    <x v="6"/>
    <n v="106019"/>
    <d v="2025-10-31T20:08:49"/>
    <s v="MARIA OBDULIA ACEVEDO HERNANDEZ"/>
    <s v="MARISOL NEIRA PARRA 911"/>
    <s v="Procesada"/>
    <n v="19600"/>
    <x v="41"/>
    <n v="2114"/>
  </r>
  <r>
    <x v="0"/>
    <n v="106020"/>
    <d v="2025-10-31T20:09:05"/>
    <s v="LUISA FERNANDA GOMEZ DUQUE"/>
    <s v="ANDRES GRACIANO SERNA 104"/>
    <s v="Procesada"/>
    <n v="31507.5"/>
    <x v="27"/>
    <n v="1310"/>
  </r>
  <r>
    <x v="8"/>
    <n v="106021"/>
    <d v="2025-10-31T20:10:06"/>
    <s v="JOHN JAIRO JENIS MARTINEZ"/>
    <s v="NEIL TORRES 718 CARTAGENA"/>
    <s v="Procesada"/>
    <n v="37521.07"/>
    <x v="30"/>
    <n v="1925"/>
  </r>
  <r>
    <x v="6"/>
    <n v="106022"/>
    <d v="2025-10-31T20:12:09"/>
    <s v="LUZ HERLINDA RINCON ROBAYO"/>
    <s v="MARISOL NEIRA PARRA 911"/>
    <s v="Procesada"/>
    <n v="40072.25"/>
    <x v="41"/>
    <n v="2114"/>
  </r>
  <r>
    <x v="6"/>
    <n v="106023"/>
    <d v="2025-10-31T20:13:53"/>
    <s v="MARIA DEL CARMEN SANABRIA CARDENAS"/>
    <s v="MARISOL NEIRA PARRA 911"/>
    <s v="Procesada"/>
    <n v="6302.52"/>
    <x v="41"/>
    <n v="2114"/>
  </r>
  <r>
    <x v="6"/>
    <n v="106024"/>
    <d v="2025-10-31T20:15:30"/>
    <s v="MARIA BETTY CAPERA"/>
    <s v="MARISOL NEIRA PARRA 911"/>
    <s v="Procesada"/>
    <n v="32899.129999999997"/>
    <x v="41"/>
    <n v="2114"/>
  </r>
  <r>
    <x v="8"/>
    <n v="106025"/>
    <d v="2025-10-31T20:16:50"/>
    <s v="OSVALDO ENRIQUE GARCIA MARTINEZ"/>
    <s v="NEIL TORRES 718 CARTAGENA"/>
    <s v="Procesada"/>
    <n v="336579.85"/>
    <x v="30"/>
    <n v="1959"/>
  </r>
  <r>
    <x v="6"/>
    <n v="106027"/>
    <d v="2025-10-31T20:17:22"/>
    <s v="JOSE DELCARMEN OSPINA MATOMA"/>
    <s v="MARISOL NEIRA PARRA 911"/>
    <s v="Procesada"/>
    <n v="30252.05"/>
    <x v="41"/>
    <n v="2114"/>
  </r>
  <r>
    <x v="0"/>
    <n v="106028"/>
    <d v="2025-10-31T20:18:46"/>
    <s v="JOAQUIN ALIRIO PEREZ TORO"/>
    <s v="EDISON ALBERTO SALAZAR YEPES 116"/>
    <s v="Procesada"/>
    <n v="11543"/>
    <x v="32"/>
    <n v="1345"/>
  </r>
  <r>
    <x v="6"/>
    <n v="106029"/>
    <d v="2025-10-31T20:21:35"/>
    <s v="LEYLA DIAZ FONSECA"/>
    <s v="MARISOL NEIRA PARRA 911"/>
    <s v="Procesada"/>
    <n v="33781.49"/>
    <x v="41"/>
    <n v="2114"/>
  </r>
  <r>
    <x v="0"/>
    <n v="106030"/>
    <d v="2025-10-31T20:22:22"/>
    <s v="EDILSON JOSE VILLEGAS SEVERICHE"/>
    <s v="DUBY YARLENY BEDOYA FLOREZ 102"/>
    <s v="Procesada"/>
    <n v="59084.52"/>
    <x v="0"/>
    <n v="1306"/>
  </r>
  <r>
    <x v="6"/>
    <n v="106031"/>
    <d v="2025-10-31T20:23:30"/>
    <s v="OSCAR YHAMEL RODRIGUEZ CONTRERAS"/>
    <s v="CRISTINA QUINTERO RUDAS 945"/>
    <s v="Procesada"/>
    <n v="70411.649999999994"/>
    <x v="26"/>
    <n v="2234"/>
  </r>
  <r>
    <x v="6"/>
    <n v="106032"/>
    <d v="2025-10-31T20:24:27"/>
    <s v="RAFAEL ANTONIO PULIDO CAMACHO"/>
    <s v="MARISOL NEIRA PARRA 911"/>
    <s v="Procesada"/>
    <n v="26218.43"/>
    <x v="41"/>
    <n v="2114"/>
  </r>
  <r>
    <x v="0"/>
    <n v="106033"/>
    <d v="2025-10-31T20:25:04"/>
    <s v="CRISTIAN MORALES ZULUAGA"/>
    <s v="ELIANA GOMEZ 107"/>
    <s v="Procesada"/>
    <n v="5462.2"/>
    <x v="6"/>
    <n v="1321"/>
  </r>
  <r>
    <x v="8"/>
    <n v="106034"/>
    <d v="2025-10-31T20:25:39"/>
    <s v="OSCAR ENRIQUE SOLIPA CABALLERO"/>
    <s v="NEIL TORRES 718 CARTAGENA"/>
    <s v="Procesada"/>
    <n v="31932.92"/>
    <x v="30"/>
    <n v="1959"/>
  </r>
  <r>
    <x v="6"/>
    <n v="106035"/>
    <d v="2025-10-31T20:25:58"/>
    <s v="SANDRA PAOLA NUÑEZ CORTES"/>
    <s v="MARISOL NEIRA PARRA 911"/>
    <s v="Procesada"/>
    <n v="27731.11"/>
    <x v="41"/>
    <n v="2114"/>
  </r>
  <r>
    <x v="0"/>
    <n v="106036"/>
    <d v="2025-10-31T20:27:05"/>
    <s v="AC DISTRIBUCIONES LA 30 S.A.S"/>
    <s v="ANDRES GRACIANO SERNA 104"/>
    <s v="Procesada"/>
    <n v="25210.2"/>
    <x v="27"/>
    <n v="1310"/>
  </r>
  <r>
    <x v="6"/>
    <n v="106037"/>
    <d v="2025-10-31T20:28:12"/>
    <s v="NANCY ELENA URIBE ARBELAEZ"/>
    <s v="SANDRA PATRICIA ORTIZ ROMERO 919"/>
    <s v="Procesada"/>
    <n v="53730.400000000001"/>
    <x v="31"/>
    <n v="2133"/>
  </r>
  <r>
    <x v="6"/>
    <n v="106038"/>
    <d v="2025-10-31T20:28:51"/>
    <s v="RUBEN ANTONIO ORDOÑEZ PARDO"/>
    <s v="LEYDY YURLEY MUNEVAR ESPITIA 921"/>
    <s v="Procesada"/>
    <n v="32679.68"/>
    <x v="14"/>
    <n v="2139"/>
  </r>
  <r>
    <x v="6"/>
    <n v="106039"/>
    <d v="2025-10-31T20:29:28"/>
    <s v="LENDA ROCIO MORENO LEON"/>
    <s v="MARISOL NEIRA PARRA 911"/>
    <s v="Procesada"/>
    <n v="37380.94"/>
    <x v="41"/>
    <n v="2114"/>
  </r>
  <r>
    <x v="8"/>
    <n v="106040"/>
    <d v="2025-10-31T20:30:12"/>
    <s v="LIBARDO LOPEZ"/>
    <s v="NEIL TORRES 718 CARTAGENA"/>
    <s v="Procesada"/>
    <n v="26722.68"/>
    <x v="30"/>
    <n v="1959"/>
  </r>
  <r>
    <x v="6"/>
    <n v="106041"/>
    <d v="2025-10-31T20:31:23"/>
    <s v="WILSON MALAMBO LOAIZA"/>
    <s v="MARISOL NEIRA PARRA 911"/>
    <s v="Procesada"/>
    <n v="32869.440000000002"/>
    <x v="41"/>
    <n v="2114"/>
  </r>
  <r>
    <x v="6"/>
    <n v="106042"/>
    <d v="2025-10-31T20:34:51"/>
    <s v="LOURDES TORO AULLON"/>
    <s v="MARISOL NEIRA PARRA 911"/>
    <s v="Procesada"/>
    <n v="30252.05"/>
    <x v="41"/>
    <n v="2114"/>
  </r>
  <r>
    <x v="6"/>
    <n v="106043"/>
    <d v="2025-10-31T20:38:13"/>
    <s v="CHARLIE PAOLA GIL MORALES"/>
    <s v="MARISOL NEIRA PARRA 911"/>
    <s v="Procesada"/>
    <n v="27156.32"/>
    <x v="41"/>
    <n v="2114"/>
  </r>
  <r>
    <x v="6"/>
    <n v="106044"/>
    <d v="2025-10-31T20:39:24"/>
    <s v="JORGE HUGO PRIETO MORA"/>
    <s v="WILSON JAVIER MONTAÑEZ MARTINEZ 923"/>
    <s v="Procesada"/>
    <n v="32557.98"/>
    <x v="18"/>
    <n v="2149"/>
  </r>
  <r>
    <x v="6"/>
    <n v="106045"/>
    <d v="2025-10-31T20:39:41"/>
    <s v="MARIA HELENA TREJOS SIERRA"/>
    <s v="NELLY MARTINEZ FLEREZ 935"/>
    <s v="Procesada"/>
    <n v="90090.29"/>
    <x v="37"/>
    <n v="2199"/>
  </r>
  <r>
    <x v="0"/>
    <n v="106046"/>
    <d v="2025-10-31T20:39:58"/>
    <s v="MARTHA CECILIA PALACIO"/>
    <s v="SEBASTIAN DIAZ VELEZ 105"/>
    <s v="Procesada"/>
    <n v="20965"/>
    <x v="42"/>
    <n v="1314"/>
  </r>
  <r>
    <x v="6"/>
    <n v="106047"/>
    <d v="2025-10-31T20:40:29"/>
    <s v="JULIO PARADA HECTOR"/>
    <s v="MARISOL NEIRA PARRA 911"/>
    <s v="Procesada"/>
    <n v="30252.05"/>
    <x v="41"/>
    <n v="2114"/>
  </r>
  <r>
    <x v="0"/>
    <n v="106048"/>
    <d v="2025-10-31T20:41:01"/>
    <s v="LUIS FERNANDO BRAVO SERNA"/>
    <s v="SEBASTIAN DIAZ VELEZ 105"/>
    <s v="Procesada"/>
    <n v="96000"/>
    <x v="42"/>
    <n v="1314"/>
  </r>
  <r>
    <x v="9"/>
    <n v="106049"/>
    <d v="2025-10-31T20:41:03"/>
    <s v="MARGOTH PAVA"/>
    <s v="LILIANA BLANCO LOPEZ 705 VALLEDUPAR"/>
    <s v="Procesada"/>
    <n v="40540.629999999997"/>
    <x v="38"/>
    <n v="1915"/>
  </r>
  <r>
    <x v="6"/>
    <n v="106050"/>
    <d v="2025-10-31T20:42:22"/>
    <s v="STEFANY JAN SEN MENDEZ"/>
    <s v="LAURA SERNA HERNANDEZ 925"/>
    <s v="Procesada"/>
    <n v="20257.73"/>
    <x v="43"/>
    <n v="2155"/>
  </r>
  <r>
    <x v="6"/>
    <n v="106051"/>
    <d v="2025-10-31T20:42:24"/>
    <s v="MARYURY YOLANDA SUAREZ AVILA"/>
    <s v="MARISOL NEIRA PARRA 911"/>
    <s v="Procesada"/>
    <n v="27456.55"/>
    <x v="41"/>
    <n v="2114"/>
  </r>
  <r>
    <x v="6"/>
    <n v="106052"/>
    <d v="2025-10-31T20:45:04"/>
    <s v="JOSE VICENTE ARISMENDY SILVA"/>
    <s v="MARISOL NEIRA PARRA 911"/>
    <s v="Procesada"/>
    <n v="109768.7"/>
    <x v="41"/>
    <n v="2112"/>
  </r>
  <r>
    <x v="6"/>
    <n v="106053"/>
    <d v="2025-10-31T20:45:30"/>
    <s v="LUIS ARMANDO TORRES MAYORGA"/>
    <s v="LAURA SERNA HERNANDEZ 925"/>
    <s v="Procesada"/>
    <n v="640653.78"/>
    <x v="43"/>
    <n v="2155"/>
  </r>
  <r>
    <x v="0"/>
    <n v="106054"/>
    <d v="2025-10-31T20:46:29"/>
    <s v="DALIAN YURANI GARCIA IBARRA"/>
    <s v="MIGUEL ANGEL HIDALGO SANTOS 113"/>
    <s v="Procesada"/>
    <n v="16738.16"/>
    <x v="16"/>
    <n v="1333"/>
  </r>
  <r>
    <x v="6"/>
    <n v="106055"/>
    <d v="2025-10-31T20:46:48"/>
    <s v="TITO ALVEIRO VERGARA RINCON"/>
    <s v="YULIETH HERNANDEZ"/>
    <s v="Procesada"/>
    <n v="17039.419999999998"/>
    <x v="12"/>
    <n v="2202"/>
  </r>
  <r>
    <x v="6"/>
    <n v="106056"/>
    <d v="2025-10-31T20:48:11"/>
    <s v="MARIA CRISTINA LOPEZ CASTELLANOS"/>
    <s v="LEYDY YURLEY MUNEVAR ESPITIA 921"/>
    <s v="Procesada"/>
    <n v="17703.02"/>
    <x v="14"/>
    <n v="2139"/>
  </r>
  <r>
    <x v="9"/>
    <n v="106057"/>
    <d v="2025-10-31T20:48:25"/>
    <s v="YASMIN GUERRERO PINZON"/>
    <s v="LILIANA MARCELA GONZALEZ PLATA 706 VALLEDUPAR"/>
    <s v="Procesada"/>
    <n v="37585.94"/>
    <x v="33"/>
    <n v="1917"/>
  </r>
  <r>
    <x v="0"/>
    <n v="106058"/>
    <d v="2025-10-31T20:49:48"/>
    <s v="JHON JAIRO MARULANDA VALENCIA"/>
    <s v="ANDRES GRACIANO SERNA 104"/>
    <s v="Procesada"/>
    <n v="156665.14000000001"/>
    <x v="27"/>
    <n v="1310"/>
  </r>
  <r>
    <x v="8"/>
    <n v="106060"/>
    <d v="2025-10-31T20:49:58"/>
    <s v="LUIS HERNAN GAVIRIA   CIRO"/>
    <s v="NEIL TORRES 718 CARTAGENA"/>
    <s v="Procesada"/>
    <n v="80282.67"/>
    <x v="30"/>
    <n v="1959"/>
  </r>
  <r>
    <x v="6"/>
    <n v="106061"/>
    <d v="2025-10-31T20:50:08"/>
    <s v="CARLOS ALBERTO HURTADO LUGI"/>
    <s v="YULIETH HERNANDEZ"/>
    <s v="Procesada"/>
    <n v="97517.88"/>
    <x v="12"/>
    <n v="2202"/>
  </r>
  <r>
    <x v="0"/>
    <n v="106062"/>
    <d v="2025-10-31T20:54:59"/>
    <s v="GLORIA EMILSE ATEHORTUA HOYOS"/>
    <s v="ANDRES GRACIANO SERNA 104"/>
    <s v="Procesada"/>
    <n v="16806.8"/>
    <x v="27"/>
    <n v="1310"/>
  </r>
  <r>
    <x v="6"/>
    <n v="106063"/>
    <d v="2025-10-31T20:55:55"/>
    <s v="GERARDO CALA AMAYA"/>
    <s v="NELLY MARTINEZ FLEREZ 935"/>
    <s v="Procesada"/>
    <n v="29940"/>
    <x v="37"/>
    <n v="2199"/>
  </r>
  <r>
    <x v="0"/>
    <n v="106064"/>
    <d v="2025-10-31T20:57:21"/>
    <s v="PATRICIA EUGENIA MEJIA CASTRILLON"/>
    <s v="KATHERINE GAVIRIA MAZO 103"/>
    <s v="Procesada"/>
    <n v="4369.76"/>
    <x v="4"/>
    <n v="1309"/>
  </r>
  <r>
    <x v="9"/>
    <n v="106065"/>
    <d v="2025-10-31T20:57:54"/>
    <s v="ALBA LUZ GARCIA ZAPATA"/>
    <s v="LILIANA MARCELA GONZALEZ PLATA 706 VALLEDUPAR"/>
    <s v="Procesada"/>
    <n v="123894.18"/>
    <x v="33"/>
    <n v="1917"/>
  </r>
  <r>
    <x v="0"/>
    <n v="106066"/>
    <d v="2025-10-31T20:58:05"/>
    <s v="LIZETH DAYANNA DUQUE NAVAS"/>
    <s v="KATHERINE GAVIRIA MAZO 103"/>
    <s v="Procesada"/>
    <n v="13109.28"/>
    <x v="4"/>
    <n v="1309"/>
  </r>
  <r>
    <x v="0"/>
    <n v="106067"/>
    <d v="2025-10-31T20:58:41"/>
    <s v="ZORAIDA CORTES CORREA"/>
    <s v="KATHERINE GAVIRIA MAZO 103"/>
    <s v="Procesada"/>
    <n v="4033.62"/>
    <x v="4"/>
    <n v="1309"/>
  </r>
  <r>
    <x v="0"/>
    <n v="106068"/>
    <d v="2025-10-31T20:59:09"/>
    <s v="NUBIA ADELINA CUERVO SANCHEZ"/>
    <s v="KATHERINE GAVIRIA MAZO 103"/>
    <s v="Procesada"/>
    <n v="13109.28"/>
    <x v="4"/>
    <n v="1309"/>
  </r>
  <r>
    <x v="6"/>
    <n v="106069"/>
    <d v="2025-10-31T20:59:58"/>
    <s v="LINA MARIA NINO BASTO"/>
    <s v="WILSON JAVIER MONTAÑEZ MARTINEZ 923"/>
    <s v="Procesada"/>
    <n v="21219.07"/>
    <x v="18"/>
    <n v="2149"/>
  </r>
  <r>
    <x v="9"/>
    <n v="106070"/>
    <d v="2025-10-31T21:01:34"/>
    <s v="JIMYS ANDRES BARON MACIAS"/>
    <s v="LILIANA MARCELA GONZALEZ PLATA 706 VALLEDUPAR"/>
    <s v="Procesada"/>
    <n v="7278.99"/>
    <x v="33"/>
    <n v="1918"/>
  </r>
  <r>
    <x v="6"/>
    <n v="106071"/>
    <d v="2025-10-31T21:04:28"/>
    <s v="ROMAN QUIROGA BAREÑO"/>
    <s v="MARIA NANCY GUARIN VIRGUEZ 937"/>
    <s v="Procesada"/>
    <n v="39644.550000000003"/>
    <x v="19"/>
    <n v="2206"/>
  </r>
  <r>
    <x v="3"/>
    <n v="106072"/>
    <d v="2025-10-31T21:06:42"/>
    <s v="GUSTAVO ALONSO CARDENAS ARIAS"/>
    <s v="FELIPE ARENAS 605"/>
    <s v="Procesada"/>
    <n v="271346.75"/>
    <x v="25"/>
    <n v="1814"/>
  </r>
  <r>
    <x v="0"/>
    <n v="106073"/>
    <d v="2025-10-31T21:10:25"/>
    <s v="LUIS NORBEY VILLEGAS LOAIZA"/>
    <s v="ANDRES GRACIANO SERNA 104"/>
    <s v="Procesada"/>
    <n v="85714.48"/>
    <x v="27"/>
    <n v="1310"/>
  </r>
  <r>
    <x v="6"/>
    <n v="106075"/>
    <d v="2025-10-31T21:15:13"/>
    <s v="JESUS MESIAS QUINTERO CALDERON"/>
    <s v="SANDRA PATRICIA ORTIZ ROMERO 919"/>
    <s v="Procesada"/>
    <n v="10588.2"/>
    <x v="31"/>
    <n v="2133"/>
  </r>
  <r>
    <x v="6"/>
    <n v="106076"/>
    <d v="2025-10-31T21:15:50"/>
    <s v="LUIS ORLANDO LUQUE RIAÑO"/>
    <s v="NELLY MARTINEZ FLEREZ 935"/>
    <s v="Procesada"/>
    <n v="20136.439999999999"/>
    <x v="37"/>
    <n v="2199"/>
  </r>
  <r>
    <x v="6"/>
    <n v="106077"/>
    <d v="2025-10-31T21:19:27"/>
    <s v="LINA AZUCENA TORO GUARNIZO"/>
    <s v="ANGIE JOHANA BEDOYA HERRENO 908"/>
    <s v="Procesada"/>
    <n v="32637.63"/>
    <x v="39"/>
    <n v="2105"/>
  </r>
  <r>
    <x v="6"/>
    <n v="106078"/>
    <d v="2025-10-31T21:20:13"/>
    <s v="ROSA ELVIRA ALEMAN ZAPATA"/>
    <s v="MONICA RODRIGUEZ RONCANCIO 946"/>
    <s v="Procesada"/>
    <n v="38414.82"/>
    <x v="21"/>
    <n v="2237"/>
  </r>
  <r>
    <x v="6"/>
    <n v="106079"/>
    <d v="2025-10-31T21:20:45"/>
    <s v="DIANA PATRICIA CASTAÑEDA GARZON"/>
    <s v="WILSON JAVIER MONTAÑEZ MARTINEZ 923"/>
    <s v="Procesada"/>
    <n v="28224"/>
    <x v="18"/>
    <n v="2149"/>
  </r>
  <r>
    <x v="7"/>
    <n v="106080"/>
    <d v="2025-10-31T21:20:46"/>
    <s v="LUCY ORLANGY ESPINOSA GONZALEZ"/>
    <s v="JHON GRANADOS"/>
    <s v="Procesada"/>
    <n v="1319236.3400000001"/>
    <x v="44"/>
    <n v="2251"/>
  </r>
  <r>
    <x v="0"/>
    <n v="106081"/>
    <d v="2025-10-31T21:21:25"/>
    <s v="JOSE NICOLAS CARDONA MORALES"/>
    <s v="ANDRES GRACIANO SERNA 104"/>
    <s v="Procesada"/>
    <n v="33277.24"/>
    <x v="27"/>
    <n v="1310"/>
  </r>
  <r>
    <x v="6"/>
    <n v="106082"/>
    <d v="2025-10-31T21:22:07"/>
    <s v="CARMEN ELIANA MARTINEZ RODRIGUEZ"/>
    <s v="ANGIE JOHANA BEDOYA HERRENO 908"/>
    <s v="Procesada"/>
    <n v="20956.3"/>
    <x v="39"/>
    <n v="2105"/>
  </r>
  <r>
    <x v="7"/>
    <n v="106083"/>
    <d v="2025-10-31T21:23:47"/>
    <s v="JAIME RUIZ"/>
    <s v="JHON GRANADOS"/>
    <s v="Procesada"/>
    <n v="91008.6"/>
    <x v="44"/>
    <n v="2253"/>
  </r>
  <r>
    <x v="6"/>
    <n v="106084"/>
    <d v="2025-10-31T21:24:18"/>
    <s v="HILDA JOHANA FRANCO GALVIS"/>
    <s v="MONICA RODRIGUEZ RONCANCIO 946"/>
    <s v="Procesada"/>
    <n v="52689.11"/>
    <x v="21"/>
    <n v="2237"/>
  </r>
  <r>
    <x v="6"/>
    <n v="106085"/>
    <d v="2025-10-31T21:25:31"/>
    <s v="OSCAR FLAMINIO BOHORQUEZ ROA"/>
    <s v="NELLY MARTINEZ FLEREZ 935"/>
    <s v="Procesada"/>
    <n v="27731.11"/>
    <x v="37"/>
    <n v="2199"/>
  </r>
  <r>
    <x v="7"/>
    <n v="106086"/>
    <d v="2025-10-31T21:25:33"/>
    <s v="ORLANDO GARCIA RAMIREZ"/>
    <s v="JHON GRANADOS"/>
    <s v="Procesada"/>
    <n v="47899.38"/>
    <x v="44"/>
    <n v="2253"/>
  </r>
  <r>
    <x v="7"/>
    <n v="106087"/>
    <d v="2025-10-31T21:28:35"/>
    <s v="JAIRO GOMEZ LONDOÑO"/>
    <s v="JHON GRANADOS"/>
    <s v="Procesada"/>
    <n v="47899.29"/>
    <x v="44"/>
    <n v="2251"/>
  </r>
  <r>
    <x v="6"/>
    <n v="106088"/>
    <d v="2025-10-31T21:31:34"/>
    <s v="YORLY BRIGETTE LEGUIZAMON GALICIA"/>
    <s v="MARIBEL REDONDO 918"/>
    <s v="Procesada"/>
    <n v="229916.11"/>
    <x v="45"/>
    <n v="2130"/>
  </r>
  <r>
    <x v="8"/>
    <n v="106089"/>
    <d v="2025-10-31T21:31:57"/>
    <s v="LISETH PATRICIA PADILLA MARTINEZ"/>
    <s v="NEIL TORRES 718 CARTAGENA"/>
    <s v="Procesada"/>
    <n v="30798.41"/>
    <x v="30"/>
    <n v="1959"/>
  </r>
  <r>
    <x v="7"/>
    <n v="106090"/>
    <d v="2025-10-31T21:32:10"/>
    <s v="NAIR YINET PLATA QUIROZ"/>
    <s v="JHON GRANADOS"/>
    <s v="Procesada"/>
    <n v="34567.33"/>
    <x v="44"/>
    <n v="2251"/>
  </r>
  <r>
    <x v="6"/>
    <n v="106091"/>
    <d v="2025-10-31T21:32:49"/>
    <s v="ANGELA CRUZ CAMACHO"/>
    <s v="MARIBEL REDONDO 918"/>
    <s v="Procesada"/>
    <n v="25092.44"/>
    <x v="45"/>
    <n v="2130"/>
  </r>
  <r>
    <x v="0"/>
    <n v="106092"/>
    <d v="2025-10-31T21:56:22"/>
    <s v="GLORIA NELLY OSORIO JARAMILLO"/>
    <s v="ELIANA GOMEZ 107"/>
    <s v="Procesada"/>
    <n v="17314.34"/>
    <x v="6"/>
    <n v="1321"/>
  </r>
  <r>
    <x v="6"/>
    <n v="106093"/>
    <d v="2025-10-31T22:02:08"/>
    <s v="FULVIA MARIA JARAMILLO PULGARIN"/>
    <s v="LEYDY YURLEY MUNEVAR ESPITIA 921"/>
    <s v="Procesada"/>
    <n v="57479.03"/>
    <x v="14"/>
    <n v="2139"/>
  </r>
  <r>
    <x v="6"/>
    <n v="106094"/>
    <d v="2025-10-31T22:18:06"/>
    <s v="ANA SILVIA TORRES DE SILVA"/>
    <s v="NELLY MARTINEZ FLEREZ 935"/>
    <s v="Procesada"/>
    <n v="28655.46"/>
    <x v="37"/>
    <n v="2199"/>
  </r>
  <r>
    <x v="6"/>
    <n v="106095"/>
    <d v="2025-10-31T22:19:58"/>
    <s v="ADA ABBIGU SUA FLOREZ"/>
    <s v="WILSON JAVIER MONTAÑEZ MARTINEZ 923"/>
    <s v="Procesada"/>
    <n v="30252.12"/>
    <x v="18"/>
    <n v="2149"/>
  </r>
  <r>
    <x v="6"/>
    <n v="106096"/>
    <d v="2025-10-31T22:31:13"/>
    <s v="BLANCA JANETH OVALLE OSORIO"/>
    <s v="NELLY MARTINEZ FLEREZ 935"/>
    <s v="Procesada"/>
    <n v="15824.85"/>
    <x v="37"/>
    <n v="2199"/>
  </r>
  <r>
    <x v="4"/>
    <n v="106097"/>
    <d v="2025-10-31T23:10:54"/>
    <s v="SAMIR DAVID ARRIETA HERNANDEZ"/>
    <s v="NELSON ENRIQUE LOPEZ GONZALEZ 510"/>
    <s v="Procesada"/>
    <n v="30039.33"/>
    <x v="46"/>
    <n v="1714"/>
  </r>
  <r>
    <x v="4"/>
    <n v="106098"/>
    <d v="2025-10-31T23:12:59"/>
    <s v="JOSE MIGUEL REYES PAYARES"/>
    <s v="NELSON ENRIQUE LOPEZ GONZALEZ 510"/>
    <s v="Procesada"/>
    <n v="48337.46"/>
    <x v="46"/>
    <n v="1714"/>
  </r>
  <r>
    <x v="4"/>
    <n v="106099"/>
    <d v="2025-10-31T23:14:47"/>
    <s v="STEFANNIA GIRALDO ZULUAGA"/>
    <s v="NELSON ENRIQUE LOPEZ GONZALEZ 510"/>
    <s v="Procesada"/>
    <n v="35400.239999999998"/>
    <x v="46"/>
    <n v="1714"/>
  </r>
  <r>
    <x v="1"/>
    <n v="106100"/>
    <d v="2025-11-04T12:50:37"/>
    <s v="NINFA LIZARAZO FIGUEROA"/>
    <s v="FREDY ESTEPA 409 CUCUTA"/>
    <s v="Procesada"/>
    <n v="13495.31"/>
    <x v="2"/>
    <n v="1675"/>
  </r>
  <r>
    <x v="2"/>
    <n v="106101"/>
    <d v="2025-11-04T13:01:24"/>
    <s v="JOSE ELIECER ARRIETA SANCHEZ"/>
    <s v="YOANY SARMIENTO PEREZ 713 BARRANQUILLA"/>
    <s v="Procesada"/>
    <n v="73466.48"/>
    <x v="23"/>
    <n v="1937"/>
  </r>
  <r>
    <x v="2"/>
    <n v="106102"/>
    <d v="2025-11-04T13:16:39"/>
    <s v="ADOLFO CORZO GUTIERREZ"/>
    <s v="ALVARO ENRIQUE CASTAÑEDA MANJARRES 715 BARRANQUILLA"/>
    <s v="Procesada"/>
    <n v="67605.03"/>
    <x v="7"/>
    <n v="1943"/>
  </r>
  <r>
    <x v="6"/>
    <n v="106104"/>
    <d v="2025-11-04T13:22:42"/>
    <s v="YOLANDA DEL ROSARIO DELGADO REYES"/>
    <s v="MARIBEL REDONDO 918"/>
    <s v="Procesada"/>
    <n v="18000"/>
    <x v="45"/>
    <n v="2130"/>
  </r>
  <r>
    <x v="1"/>
    <n v="106105"/>
    <d v="2025-11-04T13:23:25"/>
    <s v="ANA YAMILE IBARRA CARRILLO"/>
    <s v="ZULY RANGEL GARCIA 413 CUCUTA"/>
    <s v="Procesada"/>
    <n v="27395"/>
    <x v="3"/>
    <n v="1684"/>
  </r>
  <r>
    <x v="2"/>
    <n v="106106"/>
    <d v="2025-11-04T13:24:30"/>
    <s v="MARLEINA JUDITH DE LA HOZ DE LOS REYES"/>
    <s v="MARIELA ESTER DE LEON 720 BARRANQUILLA"/>
    <s v="Procesada"/>
    <n v="31932.92"/>
    <x v="11"/>
    <n v="1982"/>
  </r>
  <r>
    <x v="6"/>
    <n v="106107"/>
    <d v="2025-11-04T13:29:23"/>
    <s v="LUZ FANY NAVARRO PEÑA"/>
    <s v="MARIBEL REDONDO 918"/>
    <s v="Procesada"/>
    <n v="32773.08"/>
    <x v="45"/>
    <n v="2130"/>
  </r>
  <r>
    <x v="1"/>
    <n v="106109"/>
    <d v="2025-11-04T13:30:13"/>
    <s v="MARITZA MANZANO TORRES"/>
    <s v="ZULY RANGEL GARCIA 413 CUCUTA"/>
    <s v="Procesada"/>
    <n v="26722.68"/>
    <x v="3"/>
    <n v="1684"/>
  </r>
  <r>
    <x v="2"/>
    <n v="106110"/>
    <d v="2025-11-04T13:35:52"/>
    <s v="ISRAEL BECERRA GOMEZ"/>
    <s v="STHEFANY OJITO BARRANQUILLA 712"/>
    <s v="Procesada"/>
    <n v="31932.92"/>
    <x v="47"/>
    <n v="1934"/>
  </r>
  <r>
    <x v="2"/>
    <n v="106111"/>
    <d v="2025-11-04T13:36:58"/>
    <s v="EURIPIDES RAFAEL HERRERA URIBE"/>
    <s v="MARIELA ESTER DE LEON 720 BARRANQUILLA"/>
    <s v="Procesada"/>
    <n v="8067.24"/>
    <x v="11"/>
    <n v="1982"/>
  </r>
  <r>
    <x v="6"/>
    <n v="106112"/>
    <d v="2025-11-04T13:37:28"/>
    <s v="NANCY ROCIO GARZON PINEDA"/>
    <s v="YULIETH HERNANDEZ"/>
    <s v="Procesada"/>
    <n v="18235.5"/>
    <x v="12"/>
    <n v="2202"/>
  </r>
  <r>
    <x v="0"/>
    <n v="106113"/>
    <d v="2025-11-04T13:46:57"/>
    <s v="BLANCA GLADIS ECHEVERRI SALAZAR"/>
    <s v="DUBY YARLENY BEDOYA FLOREZ 102"/>
    <s v="Procesada"/>
    <n v="12100.84"/>
    <x v="0"/>
    <n v="1306"/>
  </r>
  <r>
    <x v="2"/>
    <n v="106114"/>
    <d v="2025-11-04T13:49:03"/>
    <s v="LOLI LUZ VARGAS MORENO"/>
    <s v="MARIELA ESTER DE LEON 720 BARRANQUILLA"/>
    <s v="Procesada"/>
    <n v="16806.8"/>
    <x v="11"/>
    <n v="1982"/>
  </r>
  <r>
    <x v="0"/>
    <n v="106115"/>
    <d v="2025-11-04T13:52:01"/>
    <s v="OMAR ADOLFO DIAZ GARCIA"/>
    <s v="ELIANA GOMEZ 107"/>
    <s v="Procesada"/>
    <n v="11543"/>
    <x v="6"/>
    <n v="1321"/>
  </r>
  <r>
    <x v="6"/>
    <n v="106116"/>
    <d v="2025-11-04T13:53:21"/>
    <s v="ANGIE CAROLINA CELIS ROBLES"/>
    <s v="WILLIAM ALBERTO VELASQUEZ BERNAL 920"/>
    <s v="Procesada"/>
    <n v="43444.71"/>
    <x v="22"/>
    <n v="2136"/>
  </r>
  <r>
    <x v="2"/>
    <n v="106117"/>
    <d v="2025-11-04T13:57:50"/>
    <s v="EBER LOPEZ CONTRERAS"/>
    <s v="YOANY SARMIENTO PEREZ 713 BARRANQUILLA"/>
    <s v="Procesada"/>
    <n v="9075.6299999999992"/>
    <x v="23"/>
    <n v="1937"/>
  </r>
  <r>
    <x v="6"/>
    <n v="106118"/>
    <d v="2025-11-04T13:59:37"/>
    <s v="CARLOS ERNESTO CETINA MARTINEZ"/>
    <s v="SANDRA PATRICIA ORTIZ ROMERO 919"/>
    <s v="Procesada"/>
    <n v="33231.24"/>
    <x v="31"/>
    <n v="2133"/>
  </r>
  <r>
    <x v="6"/>
    <n v="106119"/>
    <d v="2025-11-04T14:03:57"/>
    <s v="LORENA MUÑOZ FRANCO"/>
    <s v="MONICA RODRIGUEZ RONCANCIO 946"/>
    <s v="Procesada"/>
    <n v="53868.61"/>
    <x v="21"/>
    <n v="2237"/>
  </r>
  <r>
    <x v="6"/>
    <n v="106120"/>
    <d v="2025-11-04T14:06:17"/>
    <s v="MERCADOS EXPRESS SAN NICOLAS S.A.S"/>
    <s v="MARIBEL REDONDO 918"/>
    <s v="Procesada"/>
    <n v="39915.879999999997"/>
    <x v="45"/>
    <n v="2130"/>
  </r>
  <r>
    <x v="6"/>
    <n v="106121"/>
    <d v="2025-11-04T14:09:58"/>
    <s v="YIMMY MONTENEGRO ZAMUDIO"/>
    <s v="MONICA RODRIGUEZ RONCANCIO 946"/>
    <s v="Procesada"/>
    <n v="14621.82"/>
    <x v="21"/>
    <n v="2237"/>
  </r>
  <r>
    <x v="2"/>
    <n v="106122"/>
    <d v="2025-11-04T14:10:17"/>
    <s v="ALEXANDER RAMIREZ MARTINEZ"/>
    <s v="JESUS ENRIQUE GIRALDO SOTO 714 BARRANQUILLA"/>
    <s v="Procesada"/>
    <n v="31932.92"/>
    <x v="5"/>
    <n v="1940"/>
  </r>
  <r>
    <x v="2"/>
    <n v="106123"/>
    <d v="2025-11-04T14:17:29"/>
    <s v="YOLANDA RADA CORREA"/>
    <s v="YOANY SARMIENTO PEREZ 713 BARRANQUILLA"/>
    <s v="Procesada"/>
    <n v="56715.38"/>
    <x v="23"/>
    <n v="1937"/>
  </r>
  <r>
    <x v="1"/>
    <n v="106124"/>
    <d v="2025-11-04T14:17:57"/>
    <s v="AGNY YERITZA MANOSALVA HERRERA"/>
    <s v="FREDY ESTEPA 409 CUCUTA"/>
    <s v="Procesada"/>
    <n v="11415.97"/>
    <x v="2"/>
    <n v="1675"/>
  </r>
  <r>
    <x v="6"/>
    <n v="106125"/>
    <d v="2025-11-04T14:21:41"/>
    <s v="ORLANDO CABALLERO DIAZ"/>
    <s v="DIANA MARCELA DIAZ TORRES 938"/>
    <s v="Procesada"/>
    <n v="155079.04000000001"/>
    <x v="29"/>
    <n v="2209"/>
  </r>
  <r>
    <x v="1"/>
    <n v="106126"/>
    <d v="2025-11-04T14:23:11"/>
    <s v="ZUNILDA RIVERA RIVERA"/>
    <s v="ZULY RANGEL GARCIA 413 CUCUTA"/>
    <s v="Procesada"/>
    <n v="19915.98"/>
    <x v="3"/>
    <n v="1684"/>
  </r>
  <r>
    <x v="6"/>
    <n v="106127"/>
    <d v="2025-11-04T14:23:42"/>
    <s v="LUZ NANCY CASALLAS RINCON"/>
    <s v="CRISTINA QUINTERO RUDAS 945"/>
    <s v="Procesada"/>
    <n v="45617.02"/>
    <x v="26"/>
    <n v="2234"/>
  </r>
  <r>
    <x v="6"/>
    <n v="106128"/>
    <d v="2025-11-04T14:27:54"/>
    <s v="JUAN MANUEL GUTIERREZ TORRALBA"/>
    <s v="MARIA NANCY GUARIN VIRGUEZ 937"/>
    <s v="Procesada"/>
    <n v="37375.980000000003"/>
    <x v="19"/>
    <n v="2206"/>
  </r>
  <r>
    <x v="6"/>
    <n v="106130"/>
    <d v="2025-11-04T14:29:46"/>
    <s v="SANDRA PATRICIA REYES GARZON"/>
    <s v="WILSON JAVIER MONTAÑEZ MARTINEZ 923"/>
    <s v="Procesada"/>
    <n v="27896.400000000001"/>
    <x v="18"/>
    <n v="2149"/>
  </r>
  <r>
    <x v="6"/>
    <n v="106131"/>
    <d v="2025-11-04T14:33:27"/>
    <s v="ANA SILVIA VACA ALFONSO"/>
    <s v="MARIBEL REDONDO 918"/>
    <s v="Procesada"/>
    <n v="2645.48"/>
    <x v="45"/>
    <n v="2130"/>
  </r>
  <r>
    <x v="2"/>
    <n v="106132"/>
    <d v="2025-11-04T14:34:00"/>
    <s v="ELISAIN PEREZ LIZARAZO"/>
    <s v="JHON WILLIAM JIMENEZ CADENA 711 BARRANQUILLA"/>
    <s v="Procesada"/>
    <n v="33475.629999999997"/>
    <x v="48"/>
    <n v="1931"/>
  </r>
  <r>
    <x v="1"/>
    <n v="106133"/>
    <d v="2025-11-04T14:34:13"/>
    <s v="JOSE TRINIDAD RANGEL RINCON"/>
    <s v="FREDY ESTEPA 409 CUCUTA"/>
    <s v="Procesada"/>
    <n v="29700"/>
    <x v="2"/>
    <n v="1675"/>
  </r>
  <r>
    <x v="2"/>
    <n v="106134"/>
    <d v="2025-11-04T14:36:51"/>
    <s v="MALBER JOSE MATOS ACUÑA"/>
    <s v="MARIELA ESTER DE LEON 720 BARRANQUILLA"/>
    <s v="Procesada"/>
    <n v="19600"/>
    <x v="11"/>
    <n v="1982"/>
  </r>
  <r>
    <x v="6"/>
    <n v="106135"/>
    <d v="2025-11-04T14:36:53"/>
    <s v="ERNEY ALBERTO MESA GOMEZ"/>
    <s v="CARLOS EDUARDO ROMERO 934"/>
    <s v="Procesada"/>
    <n v="49737.13"/>
    <x v="24"/>
    <n v="2196"/>
  </r>
  <r>
    <x v="6"/>
    <n v="106136"/>
    <d v="2025-11-04T14:37:23"/>
    <s v="ROCIO GONZALEZ GONZALEZ"/>
    <s v="MONICA RODRIGUEZ RONCANCIO 946"/>
    <s v="Procesada"/>
    <n v="60298.42"/>
    <x v="21"/>
    <n v="2237"/>
  </r>
  <r>
    <x v="0"/>
    <n v="106137"/>
    <d v="2025-11-04T14:37:28"/>
    <s v="LIRIS NELLYS GONZALEZ BELTRAN"/>
    <s v="GEORLAN GARCIA PANIAGUA 117"/>
    <s v="Procesada"/>
    <n v="16361.34"/>
    <x v="1"/>
    <n v="1349"/>
  </r>
  <r>
    <x v="6"/>
    <n v="106138"/>
    <d v="2025-11-04T14:43:43"/>
    <s v="LUIS ALBERTO LATORRE GARZON"/>
    <s v="WILSON JAVIER MONTAÑEZ MARTINEZ 923"/>
    <s v="Procesada"/>
    <n v="28224"/>
    <x v="18"/>
    <n v="2149"/>
  </r>
  <r>
    <x v="6"/>
    <n v="106139"/>
    <d v="2025-11-04T14:46:23"/>
    <s v="DORYS AMPARO PINEDA"/>
    <s v="YULIETH HERNANDEZ"/>
    <s v="Procesada"/>
    <n v="19066.39"/>
    <x v="12"/>
    <n v="2202"/>
  </r>
  <r>
    <x v="1"/>
    <n v="106140"/>
    <d v="2025-11-04T14:47:05"/>
    <s v="MARIBEL AREVALO ROJAS"/>
    <s v="FREDY ESTEPA 409 CUCUTA"/>
    <s v="Procesada"/>
    <n v="14306.85"/>
    <x v="2"/>
    <n v="1675"/>
  </r>
  <r>
    <x v="6"/>
    <n v="106141"/>
    <d v="2025-11-04T14:51:30"/>
    <s v="ALBA LUCIA CADENA ENCIZO"/>
    <s v="MONICA RODRIGUEZ RONCANCIO 946"/>
    <s v="Procesada"/>
    <n v="68757.73"/>
    <x v="21"/>
    <n v="2237"/>
  </r>
  <r>
    <x v="4"/>
    <n v="106142"/>
    <d v="2025-11-04T14:57:52"/>
    <s v="ISABEL CRISTINA OCAMPO ZULUAGA"/>
    <s v="JOSE GREGORIO OSTEN MERCADO 509"/>
    <s v="Procesada"/>
    <n v="49915.98"/>
    <x v="9"/>
    <n v="1737"/>
  </r>
  <r>
    <x v="6"/>
    <n v="106143"/>
    <d v="2025-11-04T14:58:41"/>
    <s v="JOSE DANIEL RODRIGUEZ RANGEL"/>
    <s v="YULIETH HERNANDEZ"/>
    <s v="Procesada"/>
    <n v="48857.15"/>
    <x v="12"/>
    <n v="2202"/>
  </r>
  <r>
    <x v="4"/>
    <n v="106144"/>
    <d v="2025-11-04T14:59:49"/>
    <s v="ISABEL CRISTINA OCAMPO ZULUAGA"/>
    <s v="JOSE GREGORIO OSTEN MERCADO 509"/>
    <s v="Procesada"/>
    <n v="84855.14"/>
    <x v="9"/>
    <n v="1737"/>
  </r>
  <r>
    <x v="6"/>
    <n v="106145"/>
    <d v="2025-11-04T15:00:45"/>
    <s v="CLAUDIA MARJORY TOVAR SALAS"/>
    <s v="OSCAR GIOVANNY NASAYO BLANCO 932"/>
    <s v="Procesada"/>
    <n v="28930.22"/>
    <x v="13"/>
    <n v="2179"/>
  </r>
  <r>
    <x v="1"/>
    <n v="106146"/>
    <d v="2025-11-04T15:03:19"/>
    <s v="ROBINSON ROA ROA"/>
    <s v="FREDY ESTEPA 409 CUCUTA"/>
    <s v="Procesada"/>
    <n v="6720"/>
    <x v="2"/>
    <n v="1675"/>
  </r>
  <r>
    <x v="4"/>
    <n v="106147"/>
    <d v="2025-11-04T15:05:38"/>
    <s v="MIGUEL MARIANO CHAVEZ DIAZ"/>
    <s v="JOSE GREGORIO OSTEN MERCADO 509"/>
    <s v="Procesada"/>
    <n v="47899.38"/>
    <x v="9"/>
    <n v="1737"/>
  </r>
  <r>
    <x v="6"/>
    <n v="106148"/>
    <d v="2025-11-04T15:08:15"/>
    <s v="XIMENA PINEDA RIVERA"/>
    <s v="SANDRA PATRICIA ORTIZ ROMERO 919"/>
    <s v="Procesada"/>
    <n v="6355.46"/>
    <x v="31"/>
    <n v="2133"/>
  </r>
  <r>
    <x v="1"/>
    <n v="106149"/>
    <d v="2025-11-04T15:08:49"/>
    <s v="JAIME MENDOZA REMOLINA"/>
    <s v="MAIRA TORRES 411 CUCUTA"/>
    <s v="Procesada"/>
    <n v="6567.33"/>
    <x v="34"/>
    <n v="1678"/>
  </r>
  <r>
    <x v="6"/>
    <n v="106150"/>
    <d v="2025-11-04T15:09:36"/>
    <s v="OLGA LUCIA TORRES DUEÑAS"/>
    <s v="SANDRA PATRICIA ORTIZ ROMERO 919"/>
    <s v="Procesada"/>
    <n v="21176.400000000001"/>
    <x v="31"/>
    <n v="2133"/>
  </r>
  <r>
    <x v="2"/>
    <n v="106151"/>
    <d v="2025-11-04T15:11:29"/>
    <s v="MONICA ISABEL CALDERON SOLANO"/>
    <s v="MARIELA ESTER DE LEON 720 BARRANQUILLA"/>
    <s v="Procesada"/>
    <n v="32941.279999999999"/>
    <x v="11"/>
    <n v="1982"/>
  </r>
  <r>
    <x v="6"/>
    <n v="106152"/>
    <d v="2025-11-04T15:12:40"/>
    <s v="NURY YIYE LOAIZA FERNANDEZ"/>
    <s v="WILLIAM ALBERTO VELASQUEZ BERNAL 920"/>
    <s v="Procesada"/>
    <n v="12254.13"/>
    <x v="22"/>
    <n v="2136"/>
  </r>
  <r>
    <x v="0"/>
    <n v="106153"/>
    <d v="2025-11-04T15:13:18"/>
    <s v="RAQUEL SOFIA AGUDELO PEREZ"/>
    <s v="KATHERINE GAVIRIA MAZO 103"/>
    <s v="Procesada"/>
    <n v="115631.29"/>
    <x v="4"/>
    <n v="1309"/>
  </r>
  <r>
    <x v="1"/>
    <n v="106154"/>
    <d v="2025-11-04T15:16:24"/>
    <s v="LUIS FELIPE CASTRO GARCIA"/>
    <s v="MAIRA TORRES 411 CUCUTA"/>
    <s v="Procesada"/>
    <n v="6567.33"/>
    <x v="34"/>
    <n v="1678"/>
  </r>
  <r>
    <x v="2"/>
    <n v="106155"/>
    <d v="2025-11-04T15:17:18"/>
    <s v="ANDRES FELIPE PEÑALOZA SANCHEZ"/>
    <s v="MARIELA ESTER DE LEON 720 BARRANQUILLA"/>
    <s v="Procesada"/>
    <n v="19600"/>
    <x v="11"/>
    <n v="1982"/>
  </r>
  <r>
    <x v="6"/>
    <n v="106156"/>
    <d v="2025-11-04T15:17:23"/>
    <s v="LUZ MARINA CUEVAS NOVA"/>
    <s v="SANDRA PATRICIA ORTIZ ROMERO 919"/>
    <s v="Procesada"/>
    <n v="11543"/>
    <x v="31"/>
    <n v="2133"/>
  </r>
  <r>
    <x v="6"/>
    <n v="106157"/>
    <d v="2025-11-04T15:19:03"/>
    <s v="ANA SILVIA PEREZ FIGUEREDO"/>
    <s v="MONICA RODRIGUEZ RONCANCIO 946"/>
    <s v="Procesada"/>
    <n v="32700.49"/>
    <x v="21"/>
    <n v="2237"/>
  </r>
  <r>
    <x v="10"/>
    <n v="106158"/>
    <d v="2025-11-04T15:20:21"/>
    <s v="YULIETH ZULAY RINCON ANGEL"/>
    <s v="SANDRA PRADA 405 BUCARAMANGA"/>
    <s v="Procesada"/>
    <n v="56125.62"/>
    <x v="49"/>
    <n v="1642"/>
  </r>
  <r>
    <x v="4"/>
    <n v="106159"/>
    <d v="2025-11-04T15:21:18"/>
    <s v="LIDIS ISABEL MARTINEZ ALVAREZ"/>
    <s v="JOSE GREGORIO OSTEN MERCADO 509"/>
    <s v="Procesada"/>
    <n v="19791.240000000002"/>
    <x v="9"/>
    <n v="1737"/>
  </r>
  <r>
    <x v="8"/>
    <n v="106160"/>
    <d v="2025-11-04T15:21:48"/>
    <s v="EVELYN CRISTINA GOMEZ OVIEDO"/>
    <s v="NEIL TORRES 718 CARTAGENA"/>
    <s v="Procesada"/>
    <n v="93109.48"/>
    <x v="30"/>
    <n v="1959"/>
  </r>
  <r>
    <x v="0"/>
    <n v="106162"/>
    <d v="2025-11-04T15:24:19"/>
    <s v="HERNANDO DE JESUS PIEDRAHITA BURITICA"/>
    <s v="KATHERINE GAVIRIA MAZO 103"/>
    <s v="Procesada"/>
    <n v="8739.52"/>
    <x v="4"/>
    <n v="1309"/>
  </r>
  <r>
    <x v="2"/>
    <n v="106163"/>
    <d v="2025-11-04T15:24:47"/>
    <s v="JULIA PATRICIA CASTRO SERRANO"/>
    <s v="YOANY SARMIENTO PEREZ 713 BARRANQUILLA"/>
    <s v="Procesada"/>
    <n v="33433.620000000003"/>
    <x v="23"/>
    <n v="1937"/>
  </r>
  <r>
    <x v="0"/>
    <n v="106164"/>
    <d v="2025-11-04T15:25:18"/>
    <s v="NELSON MANUEL RUDAS CABALLERO"/>
    <s v="DUBY YARLENY BEDOYA FLOREZ 102"/>
    <s v="Procesada"/>
    <n v="11298.66"/>
    <x v="0"/>
    <n v="1306"/>
  </r>
  <r>
    <x v="1"/>
    <n v="106165"/>
    <d v="2025-11-04T15:26:06"/>
    <s v="JOSE ALONSO PALLARES PRADO"/>
    <s v="FREDY ESTEPA 409 CUCUTA"/>
    <s v="Procesada"/>
    <n v="22437"/>
    <x v="2"/>
    <n v="1675"/>
  </r>
  <r>
    <x v="0"/>
    <n v="106166"/>
    <d v="2025-11-04T15:29:39"/>
    <s v="JHOAN CAMILO CORTES SANCHEZ"/>
    <s v="GEORLAN GARCIA PANIAGUA 117"/>
    <s v="Procesada"/>
    <n v="11543"/>
    <x v="1"/>
    <n v="1398"/>
  </r>
  <r>
    <x v="6"/>
    <n v="106167"/>
    <d v="2025-11-04T15:31:54"/>
    <s v="MARIA LIGIA HERNANDEZ HERRERA"/>
    <s v="NELLY MARTINEZ FLEREZ 935"/>
    <s v="Procesada"/>
    <n v="35722.019999999997"/>
    <x v="37"/>
    <n v="2199"/>
  </r>
  <r>
    <x v="8"/>
    <n v="106168"/>
    <d v="2025-11-04T15:32:53"/>
    <s v="KATERINE SEGURA ZULUAGA"/>
    <s v="NEIL TORRES 718 CARTAGENA"/>
    <s v="Procesada"/>
    <n v="31932.92"/>
    <x v="30"/>
    <n v="1958"/>
  </r>
  <r>
    <x v="6"/>
    <n v="106169"/>
    <d v="2025-11-04T15:33:44"/>
    <s v="YANCEL DEL SOCORRO MORALES ATEHORTUA"/>
    <s v="SANDRA PATRICIA ORTIZ ROMERO 919"/>
    <s v="Procesada"/>
    <n v="11268.06"/>
    <x v="31"/>
    <n v="2133"/>
  </r>
  <r>
    <x v="0"/>
    <n v="106170"/>
    <d v="2025-11-04T15:36:36"/>
    <s v="LUIS FERNANDO GALLEGO MARTINEZ"/>
    <s v="ANDRES GRACIANO SERNA 104"/>
    <s v="Procesada"/>
    <n v="19335.419999999998"/>
    <x v="27"/>
    <n v="1310"/>
  </r>
  <r>
    <x v="6"/>
    <n v="106171"/>
    <d v="2025-11-04T15:36:41"/>
    <s v="VICTOR HERNEY ROMERO HERNANDEZ"/>
    <s v="OSCAR GIOVANNY NASAYO BLANCO 932"/>
    <s v="Procesada"/>
    <n v="34078.550000000003"/>
    <x v="13"/>
    <n v="2179"/>
  </r>
  <r>
    <x v="0"/>
    <n v="106172"/>
    <d v="2025-11-04T15:36:45"/>
    <s v="PEDRO PABLO MOSQUERA CORDOBA"/>
    <s v="INES LILIANA PIEDRAHITA MESA 111"/>
    <s v="Procesada"/>
    <n v="57836.08"/>
    <x v="15"/>
    <n v="1337"/>
  </r>
  <r>
    <x v="6"/>
    <n v="106173"/>
    <d v="2025-11-04T15:37:18"/>
    <s v="ODALINDA SUAREZ BELTRAN"/>
    <s v="MARIA NANCY GUARIN VIRGUEZ 937"/>
    <s v="Procesada"/>
    <n v="33928.629999999997"/>
    <x v="19"/>
    <n v="2206"/>
  </r>
  <r>
    <x v="6"/>
    <n v="106174"/>
    <d v="2025-11-04T15:38:08"/>
    <s v="ZORAIDA CAÑON AMORTEGUI"/>
    <s v="MARIA NANCY GUARIN VIRGUEZ 937"/>
    <s v="Procesada"/>
    <n v="31932.92"/>
    <x v="19"/>
    <n v="2206"/>
  </r>
  <r>
    <x v="0"/>
    <n v="106175"/>
    <d v="2025-11-04T15:40:56"/>
    <s v="SOLANLLY SMITH VANEGAS LONDONO"/>
    <s v="MARIA ELENA JARAMILLO GALEANO 114"/>
    <s v="Procesada"/>
    <n v="18151.259999999998"/>
    <x v="20"/>
    <n v="1342"/>
  </r>
  <r>
    <x v="6"/>
    <n v="106176"/>
    <d v="2025-11-04T15:45:31"/>
    <s v="ELIANA CARDENAS LOPEZ"/>
    <s v="CARLOS EDUARDO ROMERO 934"/>
    <s v="Procesada"/>
    <n v="39338.74"/>
    <x v="24"/>
    <n v="2196"/>
  </r>
  <r>
    <x v="2"/>
    <n v="106177"/>
    <d v="2025-11-04T15:46:01"/>
    <s v="FREDDY LUIS TAPIA FUENTES"/>
    <s v="MARIELA ESTER DE LEON 720 BARRANQUILLA"/>
    <s v="Procesada"/>
    <n v="16806.8"/>
    <x v="11"/>
    <n v="1982"/>
  </r>
  <r>
    <x v="6"/>
    <n v="106178"/>
    <d v="2025-11-04T15:46:04"/>
    <s v="WILLIAM ORLANDO BAQUERO JARA"/>
    <s v="MARIA NANCY GUARIN VIRGUEZ 937"/>
    <s v="Procesada"/>
    <n v="53781.56"/>
    <x v="19"/>
    <n v="2206"/>
  </r>
  <r>
    <x v="7"/>
    <n v="106180"/>
    <d v="2025-11-04T15:47:04"/>
    <s v="NIDIA YANETH SOLER AMAYA"/>
    <s v="JHONTAN MENDOZA 906"/>
    <s v="Procesada"/>
    <n v="91462.15"/>
    <x v="17"/>
    <n v="2915"/>
  </r>
  <r>
    <x v="6"/>
    <n v="106182"/>
    <d v="2025-11-04T15:47:25"/>
    <s v="LUIS ALFREDO LIEVANO MARTINEZ"/>
    <s v="YULIETH HERNANDEZ"/>
    <s v="Procesada"/>
    <n v="207287.64"/>
    <x v="12"/>
    <n v="2202"/>
  </r>
  <r>
    <x v="1"/>
    <n v="106183"/>
    <d v="2025-11-04T15:48:01"/>
    <s v="EDWIN IVAN FUENTES MEDINA"/>
    <s v="MAIRA TORRES 411 CUCUTA"/>
    <s v="Procesada"/>
    <n v="56065.3"/>
    <x v="34"/>
    <n v="1678"/>
  </r>
  <r>
    <x v="6"/>
    <n v="106184"/>
    <d v="2025-11-04T15:48:04"/>
    <s v="ELISABETH JARAMILLO PELAYO"/>
    <s v="SOL KATHERINE BERNAL MONTANO 907"/>
    <s v="Procesada"/>
    <n v="8006.25"/>
    <x v="36"/>
    <n v="2102"/>
  </r>
  <r>
    <x v="6"/>
    <n v="106185"/>
    <d v="2025-11-04T15:48:55"/>
    <s v="ANA SILVIA VACA ALFONSO"/>
    <s v="MARIBEL REDONDO 918"/>
    <s v="Procesada"/>
    <n v="2645.48"/>
    <x v="45"/>
    <n v="2130"/>
  </r>
  <r>
    <x v="6"/>
    <n v="106186"/>
    <d v="2025-11-04T15:49:38"/>
    <s v="ANA MERCEDES PEÑA PINILLA"/>
    <s v="MARIBEL REDONDO 918"/>
    <s v="Procesada"/>
    <n v="14621.82"/>
    <x v="45"/>
    <n v="2130"/>
  </r>
  <r>
    <x v="10"/>
    <n v="106188"/>
    <d v="2025-11-04T15:50:52"/>
    <s v="JOSE IGNACIO ROJAS LIZCANO"/>
    <s v="CAROLINA RUEDA 410 BUCARAMANGA"/>
    <s v="Procesada"/>
    <n v="13949.58"/>
    <x v="50"/>
    <n v="1645"/>
  </r>
  <r>
    <x v="8"/>
    <n v="106189"/>
    <d v="2025-11-04T15:50:52"/>
    <s v="ROSA ANGELICA RODRIGUEZ LOMBANA"/>
    <s v="NEIL TORRES 718 CARTAGENA"/>
    <s v="Procesada"/>
    <n v="31932.92"/>
    <x v="30"/>
    <n v="1959"/>
  </r>
  <r>
    <x v="1"/>
    <n v="106190"/>
    <d v="2025-11-04T15:51:45"/>
    <s v="JAVIER DURAN"/>
    <s v="FREDY ESTEPA 409 CUCUTA"/>
    <s v="Procesada"/>
    <n v="3025.21"/>
    <x v="2"/>
    <n v="1675"/>
  </r>
  <r>
    <x v="3"/>
    <n v="106191"/>
    <d v="2025-11-04T15:52:24"/>
    <s v="ALDEMAR QUINTERO SEPULVEDA"/>
    <s v="LEONARDO RIOS HENAO 612"/>
    <s v="Procesada"/>
    <n v="31932.92"/>
    <x v="8"/>
    <n v="1834"/>
  </r>
  <r>
    <x v="6"/>
    <n v="106192"/>
    <d v="2025-11-04T15:52:50"/>
    <s v="ANCIZAR MENDEZ RAMIREZ"/>
    <s v="MONICA RODRIGUEZ RONCANCIO 946"/>
    <s v="Procesada"/>
    <n v="22956.799999999999"/>
    <x v="21"/>
    <n v="2237"/>
  </r>
  <r>
    <x v="2"/>
    <n v="106193"/>
    <d v="2025-11-04T15:55:16"/>
    <s v="OMAR FERNANDO CARVAJAL PLATA"/>
    <s v="YOANY SARMIENTO PEREZ 713 BARRANQUILLA"/>
    <s v="Procesada"/>
    <n v="204597.41"/>
    <x v="23"/>
    <n v="1937"/>
  </r>
  <r>
    <x v="6"/>
    <n v="106194"/>
    <d v="2025-11-04T15:56:16"/>
    <s v="LEIDY GIOVANNA AYA DIAZ"/>
    <s v="WILSON JAVIER MONTAÑEZ MARTINEZ 923"/>
    <s v="Procesada"/>
    <n v="16638.64"/>
    <x v="18"/>
    <n v="2149"/>
  </r>
  <r>
    <x v="0"/>
    <n v="106195"/>
    <d v="2025-11-04T15:56:46"/>
    <s v="IMPORTACIONES Y FERRETERIA CONCREADOS SAS"/>
    <s v="ANDRES GRACIANO SERNA 104"/>
    <s v="Procesada"/>
    <n v="101385.06"/>
    <x v="27"/>
    <n v="1310"/>
  </r>
  <r>
    <x v="6"/>
    <n v="106196"/>
    <d v="2025-11-04T15:58:46"/>
    <s v="ANGELA ESTELLA MEDINA LUENGAS"/>
    <s v="MONICA RODRIGUEZ RONCANCIO 946"/>
    <s v="Procesada"/>
    <n v="12100.84"/>
    <x v="21"/>
    <n v="2237"/>
  </r>
  <r>
    <x v="6"/>
    <n v="106197"/>
    <d v="2025-11-04T16:00:02"/>
    <s v="SHIRLEY SAENZ CAMARGO"/>
    <s v="NELLY MARTINEZ FLEREZ 935"/>
    <s v="Procesada"/>
    <n v="55899.24"/>
    <x v="37"/>
    <n v="2199"/>
  </r>
  <r>
    <x v="6"/>
    <n v="106198"/>
    <d v="2025-11-04T16:02:08"/>
    <s v="MARIA EDITH CAMACHO CRUZ"/>
    <s v="YULIETH HERNANDEZ"/>
    <s v="Procesada"/>
    <n v="9722.02"/>
    <x v="12"/>
    <n v="2202"/>
  </r>
  <r>
    <x v="6"/>
    <n v="106199"/>
    <d v="2025-11-04T16:04:46"/>
    <s v="JOHON ALEJANDRO PULIDO CASTAÑEDA"/>
    <s v="MARIA NANCY GUARIN VIRGUEZ 937"/>
    <s v="Procesada"/>
    <n v="29700"/>
    <x v="19"/>
    <n v="2206"/>
  </r>
  <r>
    <x v="10"/>
    <n v="106200"/>
    <d v="2025-11-04T16:05:21"/>
    <s v="PEDRO GARCIA TORRES"/>
    <s v="SANDRA PRADA 405 BUCARAMANGA"/>
    <s v="Procesada"/>
    <n v="35294.1"/>
    <x v="49"/>
    <n v="1642"/>
  </r>
  <r>
    <x v="6"/>
    <n v="106202"/>
    <d v="2025-11-04T16:05:30"/>
    <s v="ANDRES FELIPE BECERRA BARRERA"/>
    <s v="CRISTINA QUINTERO RUDAS 945"/>
    <s v="Procesada"/>
    <n v="36084.04"/>
    <x v="26"/>
    <n v="2234"/>
  </r>
  <r>
    <x v="1"/>
    <n v="106203"/>
    <d v="2025-11-04T16:05:41"/>
    <s v="WILFRIDO ANTONIA SANCHEZ"/>
    <s v="FREDY ESTEPA 409 CUCUTA"/>
    <s v="Procesada"/>
    <n v="6779.19"/>
    <x v="2"/>
    <n v="1675"/>
  </r>
  <r>
    <x v="0"/>
    <n v="106204"/>
    <d v="2025-11-04T16:06:08"/>
    <s v="ELIANA MARITZA HERRERA GIRALDO"/>
    <s v="ANDRES GRACIANO SERNA 104"/>
    <s v="Procesada"/>
    <n v="81490.210000000006"/>
    <x v="27"/>
    <n v="1310"/>
  </r>
  <r>
    <x v="10"/>
    <n v="106205"/>
    <d v="2025-11-04T16:10:14"/>
    <s v="JUAN CARLOS ORTIZ GONZALEZ"/>
    <s v="CAROLINA RUEDA 410 BUCARAMANGA"/>
    <s v="Procesada"/>
    <n v="36302.519999999997"/>
    <x v="50"/>
    <n v="1645"/>
  </r>
  <r>
    <x v="8"/>
    <n v="106206"/>
    <d v="2025-11-04T16:11:01"/>
    <s v="DONALDO PLATA MARQUEZ"/>
    <s v="NEIL TORRES 718 CARTAGENA"/>
    <s v="Procesada"/>
    <n v="46554.74"/>
    <x v="30"/>
    <n v="1959"/>
  </r>
  <r>
    <x v="6"/>
    <n v="106208"/>
    <d v="2025-11-04T16:12:16"/>
    <s v="OSCAR ALFONSO PULIDO ROJAS"/>
    <s v="CRISTINA QUINTERO RUDAS 945"/>
    <s v="Procesada"/>
    <n v="46621.85"/>
    <x v="26"/>
    <n v="2234"/>
  </r>
  <r>
    <x v="6"/>
    <n v="106209"/>
    <d v="2025-11-04T16:15:50"/>
    <s v="OSCAR JAVIER SARMIENTO ALARCON"/>
    <s v="LEYDY YURLEY MUNEVAR ESPITIA 921"/>
    <s v="Procesada"/>
    <n v="50047.360000000001"/>
    <x v="14"/>
    <n v="2139"/>
  </r>
  <r>
    <x v="2"/>
    <n v="106210"/>
    <d v="2025-11-04T16:15:59"/>
    <s v="LEONARDO FABIO NAVARRO MERCADO"/>
    <s v="YOANY SARMIENTO PEREZ 713 BARRANQUILLA"/>
    <s v="Procesada"/>
    <n v="53614.38"/>
    <x v="23"/>
    <n v="1937"/>
  </r>
  <r>
    <x v="6"/>
    <n v="106211"/>
    <d v="2025-11-04T16:17:16"/>
    <s v="MANUEL VICENTE CONTRERAS MORA"/>
    <s v="SOL KATHERINE BERNAL MONTANO 907"/>
    <s v="Procesada"/>
    <n v="3639.5"/>
    <x v="36"/>
    <n v="2102"/>
  </r>
  <r>
    <x v="0"/>
    <n v="106212"/>
    <d v="2025-11-04T16:18:15"/>
    <s v="LAURA ESTEFANIA LOPEZ PULGARIN"/>
    <s v="INES LILIANA PIEDRAHITA MESA 111"/>
    <s v="Procesada"/>
    <n v="31411.66"/>
    <x v="15"/>
    <n v="1337"/>
  </r>
  <r>
    <x v="6"/>
    <n v="106213"/>
    <d v="2025-11-04T16:18:56"/>
    <s v="MARIA EMELINA VALERO PEDREROS"/>
    <s v="YULIETH HERNANDEZ"/>
    <s v="Procesada"/>
    <n v="37815.1"/>
    <x v="12"/>
    <n v="2202"/>
  </r>
  <r>
    <x v="6"/>
    <n v="106215"/>
    <d v="2025-11-04T16:22:02"/>
    <s v="ANDREA CAROLINA PADILLA VERGARA"/>
    <s v="WILLIAM ALBERTO VELASQUEZ BERNAL 920"/>
    <s v="Procesada"/>
    <n v="53886.66"/>
    <x v="22"/>
    <n v="2136"/>
  </r>
  <r>
    <x v="6"/>
    <n v="106216"/>
    <d v="2025-11-04T16:23:55"/>
    <s v="ELIZABETH BEJARANO BARAHONA"/>
    <s v="WILSON JAVIER MONTAÑEZ MARTINEZ 923"/>
    <s v="Procesada"/>
    <n v="28076.42"/>
    <x v="18"/>
    <n v="2149"/>
  </r>
  <r>
    <x v="8"/>
    <n v="106217"/>
    <d v="2025-11-04T16:29:41"/>
    <s v="JHON JAIRO MEJIA GIRALDO"/>
    <s v="NEIL TORRES 718 CARTAGENA"/>
    <s v="Procesada"/>
    <n v="43109.21"/>
    <x v="30"/>
    <n v="1959"/>
  </r>
  <r>
    <x v="0"/>
    <n v="106218"/>
    <d v="2025-11-04T16:30:40"/>
    <s v="MARTHA  LILIAN MONSALVE"/>
    <s v="ELIANA GOMEZ 107"/>
    <s v="Procesada"/>
    <n v="57310.92"/>
    <x v="6"/>
    <n v="1321"/>
  </r>
  <r>
    <x v="10"/>
    <n v="106219"/>
    <d v="2025-11-04T16:31:58"/>
    <s v="LUZ MARY ROJAS"/>
    <s v="SANDRA PRADA 405 BUCARAMANGA"/>
    <s v="Procesada"/>
    <n v="54547.97"/>
    <x v="49"/>
    <n v="1642"/>
  </r>
  <r>
    <x v="0"/>
    <n v="106221"/>
    <d v="2025-11-04T16:32:07"/>
    <s v="YESSICA JOHANA MARIN SUAREZ"/>
    <s v="MIGUEL ANGEL HIDALGO SANTOS 113"/>
    <s v="Procesada"/>
    <n v="92766.68"/>
    <x v="16"/>
    <n v="1333"/>
  </r>
  <r>
    <x v="2"/>
    <n v="106222"/>
    <d v="2025-11-04T16:32:55"/>
    <s v="JESUS NICOLAS GIRALDO NOREÑA"/>
    <s v="MARIELA ESTER DE LEON 720 BARRANQUILLA"/>
    <s v="Procesada"/>
    <n v="34770"/>
    <x v="11"/>
    <n v="1982"/>
  </r>
  <r>
    <x v="7"/>
    <n v="106223"/>
    <d v="2025-11-04T16:35:53"/>
    <s v="ALVARO JEREMIAS CALDERON USMA"/>
    <s v="JHONTAN MENDOZA 906"/>
    <s v="Procesada"/>
    <n v="120171.58"/>
    <x v="17"/>
    <n v="2915"/>
  </r>
  <r>
    <x v="0"/>
    <n v="106224"/>
    <d v="2025-11-04T16:36:24"/>
    <s v="CARMEN EMILIA RESTREPO ARANGO"/>
    <s v="DUBY YARLENY BEDOYA FLOREZ 102"/>
    <s v="Procesada"/>
    <n v="19123.939999999999"/>
    <x v="0"/>
    <n v="1306"/>
  </r>
  <r>
    <x v="6"/>
    <n v="106225"/>
    <d v="2025-11-04T16:44:58"/>
    <s v="MARIO FRANCO LOPEZ"/>
    <s v="YULIETH HERNANDEZ"/>
    <s v="Procesada"/>
    <n v="16386.54"/>
    <x v="12"/>
    <n v="2202"/>
  </r>
  <r>
    <x v="6"/>
    <n v="106227"/>
    <d v="2025-11-04T16:47:47"/>
    <s v="DERLY ARAMINTA RUIZ CHAVEZ"/>
    <s v="LEYDY YURLEY MUNEVAR ESPITIA 921"/>
    <s v="Procesada"/>
    <n v="8473.9500000000007"/>
    <x v="14"/>
    <n v="2139"/>
  </r>
  <r>
    <x v="6"/>
    <n v="106228"/>
    <d v="2025-11-04T16:49:42"/>
    <s v="KATHERIN TATIANA OVALLE VALENZUELA"/>
    <s v="OSCAR GIOVANNY NASAYO BLANCO 932"/>
    <s v="Procesada"/>
    <n v="28692"/>
    <x v="13"/>
    <n v="2179"/>
  </r>
  <r>
    <x v="6"/>
    <n v="106229"/>
    <d v="2025-11-04T16:49:49"/>
    <s v="DANIEL FELIPE SERRANO CAJAMARCA"/>
    <s v="WILSON JAVIER MONTAÑEZ MARTINEZ 923"/>
    <s v="Procesada"/>
    <n v="12710.92"/>
    <x v="18"/>
    <n v="2149"/>
  </r>
  <r>
    <x v="7"/>
    <n v="106230"/>
    <d v="2025-11-04T16:52:14"/>
    <s v="CELIA CABRERA MOLINA"/>
    <s v="JHONTAN MENDOZA 906"/>
    <s v="Procesada"/>
    <n v="51879.69"/>
    <x v="17"/>
    <n v="2915"/>
  </r>
  <r>
    <x v="0"/>
    <n v="106231"/>
    <d v="2025-11-04T16:53:22"/>
    <s v="LUZ RUBIELA GARCIA JIMENEZ"/>
    <s v="INES LILIANA PIEDRAHITA MESA 111"/>
    <s v="Procesada"/>
    <n v="22215.1"/>
    <x v="15"/>
    <n v="1337"/>
  </r>
  <r>
    <x v="0"/>
    <n v="106233"/>
    <d v="2025-11-04T16:53:37"/>
    <s v="YESICA ANDREA GUARIN VIDALES"/>
    <s v="KATHERINE GAVIRIA MAZO 103"/>
    <s v="Procesada"/>
    <n v="16190.92"/>
    <x v="4"/>
    <n v="1309"/>
  </r>
  <r>
    <x v="6"/>
    <n v="106234"/>
    <d v="2025-11-04T16:54:54"/>
    <s v="INGRID EMILIA NIETO NAUSA"/>
    <s v="YULIETH HERNANDEZ"/>
    <s v="Procesada"/>
    <n v="6355.46"/>
    <x v="12"/>
    <n v="2202"/>
  </r>
  <r>
    <x v="6"/>
    <n v="106235"/>
    <d v="2025-11-04T16:55:01"/>
    <s v="NELSON ALBERTO MORALES OSORIO"/>
    <s v="SANDRA PATRICIA ORTIZ ROMERO 919"/>
    <s v="Procesada"/>
    <n v="69736"/>
    <x v="31"/>
    <n v="2133"/>
  </r>
  <r>
    <x v="6"/>
    <n v="106236"/>
    <d v="2025-11-04T17:01:51"/>
    <s v="PEDRO NEL CHAPARRO PULIDO"/>
    <s v="MONICA RODRIGUEZ RONCANCIO 946"/>
    <s v="Procesada"/>
    <n v="27097.97"/>
    <x v="21"/>
    <n v="2237"/>
  </r>
  <r>
    <x v="1"/>
    <n v="106237"/>
    <d v="2025-11-04T17:02:30"/>
    <s v="MARIA VICENTE GARCIA"/>
    <s v="MAIRA TORRES 411 CUCUTA"/>
    <s v="Procesada"/>
    <n v="5396.97"/>
    <x v="34"/>
    <n v="1678"/>
  </r>
  <r>
    <x v="6"/>
    <n v="106238"/>
    <d v="2025-11-04T17:04:57"/>
    <s v="YILBER EDUARDO RODRIGUEZ RUEDA"/>
    <s v="CARLOS EDUARDO ROMERO 934"/>
    <s v="Procesada"/>
    <n v="55031.28"/>
    <x v="24"/>
    <n v="2196"/>
  </r>
  <r>
    <x v="1"/>
    <n v="106239"/>
    <d v="2025-11-04T17:05:12"/>
    <s v="CESAR DAVID CONTRERAS RODRIGUEZ"/>
    <s v="ZULY RANGEL GARCIA 413 CUCUTA"/>
    <s v="Procesada"/>
    <n v="28117.759999999998"/>
    <x v="3"/>
    <n v="1684"/>
  </r>
  <r>
    <x v="6"/>
    <n v="106240"/>
    <d v="2025-11-04T17:07:31"/>
    <s v="DEIBER TRIANA MONTAÑO"/>
    <s v="NAIR JAEL VARGAS TALERO 933"/>
    <s v="Procesada"/>
    <n v="183370.08"/>
    <x v="40"/>
    <n v="2190"/>
  </r>
  <r>
    <x v="2"/>
    <n v="106241"/>
    <d v="2025-11-04T17:10:54"/>
    <s v="JHON JAVIER RAMIREZ LOAIZA"/>
    <s v="YOANY SARMIENTO PEREZ 713 BARRANQUILLA"/>
    <s v="Procesada"/>
    <n v="460366.28"/>
    <x v="23"/>
    <n v="1937"/>
  </r>
  <r>
    <x v="0"/>
    <n v="106243"/>
    <d v="2025-11-04T17:11:09"/>
    <s v="DORA INES HERNANDEZ RAMIREZ"/>
    <s v="MIGUEL ANGEL HIDALGO SANTOS 113"/>
    <s v="Procesada"/>
    <n v="4247.1000000000004"/>
    <x v="16"/>
    <n v="1333"/>
  </r>
  <r>
    <x v="7"/>
    <n v="106244"/>
    <d v="2025-11-04T17:11:57"/>
    <s v="MARLENE SANTAMARIA RODRIGUEZ"/>
    <s v="JHONTAN MENDOZA 906"/>
    <s v="Procesada"/>
    <n v="129822.9"/>
    <x v="17"/>
    <n v="2915"/>
  </r>
  <r>
    <x v="6"/>
    <n v="106245"/>
    <d v="2025-11-04T17:14:13"/>
    <s v="KATHERINE DUARTE RANGEL"/>
    <s v="NAIR JAEL VARGAS TALERO 933"/>
    <s v="Procesada"/>
    <n v="30252.1"/>
    <x v="40"/>
    <n v="2190"/>
  </r>
  <r>
    <x v="6"/>
    <n v="106246"/>
    <d v="2025-11-04T17:19:52"/>
    <s v="FERNEY MORENO PERDOMO"/>
    <s v="MARIBEL REDONDO 918"/>
    <s v="Procesada"/>
    <n v="37920.199999999997"/>
    <x v="45"/>
    <n v="2130"/>
  </r>
  <r>
    <x v="4"/>
    <n v="106247"/>
    <d v="2025-11-04T17:22:26"/>
    <s v="ADRIANA MARIA MARTINEZ RAMOS"/>
    <s v="JOSE GREGORIO OSTEN MERCADO 509"/>
    <s v="Procesada"/>
    <n v="28374.03"/>
    <x v="9"/>
    <n v="1737"/>
  </r>
  <r>
    <x v="6"/>
    <n v="106248"/>
    <d v="2025-11-04T17:23:07"/>
    <s v="DIANA YAMILE CRUZ SASTRE"/>
    <s v="MARIA NANCY GUARIN VIRGUEZ 937"/>
    <s v="Procesada"/>
    <n v="177918.28"/>
    <x v="19"/>
    <n v="2206"/>
  </r>
  <r>
    <x v="6"/>
    <n v="106249"/>
    <d v="2025-11-04T17:24:23"/>
    <s v="HAYDEE BUITRAGO VILLAMIL"/>
    <s v="OSCAR GIOVANNY NASAYO BLANCO 932"/>
    <s v="Procesada"/>
    <n v="15800.14"/>
    <x v="13"/>
    <n v="2179"/>
  </r>
  <r>
    <x v="6"/>
    <n v="106250"/>
    <d v="2025-11-04T17:26:10"/>
    <s v="YOLANDA JIMENEZ MARTINEZ"/>
    <s v="YULIETH HERNANDEZ"/>
    <s v="Procesada"/>
    <n v="17699.990000000002"/>
    <x v="12"/>
    <n v="2202"/>
  </r>
  <r>
    <x v="6"/>
    <n v="106251"/>
    <d v="2025-11-04T17:27:01"/>
    <s v="JOSE LIBARDO TORRES GUERRERO"/>
    <s v="LEYDY YURLEY MUNEVAR ESPITIA 921"/>
    <s v="Procesada"/>
    <n v="21435.8"/>
    <x v="14"/>
    <n v="2139"/>
  </r>
  <r>
    <x v="6"/>
    <n v="106252"/>
    <d v="2025-11-04T17:33:38"/>
    <s v="LUIS GONZALO RIOS PARRA"/>
    <s v="OSCAR GIOVANNY NASAYO BLANCO 932"/>
    <s v="Procesada"/>
    <n v="104579.8"/>
    <x v="13"/>
    <n v="2179"/>
  </r>
  <r>
    <x v="0"/>
    <n v="106253"/>
    <d v="2025-11-04T17:34:43"/>
    <s v="OMAR DE JESUS MORALES MORALES"/>
    <s v="ANDRES GRACIANO SERNA 104"/>
    <s v="Procesada"/>
    <n v="85659.67"/>
    <x v="27"/>
    <n v="1310"/>
  </r>
  <r>
    <x v="10"/>
    <n v="106254"/>
    <d v="2025-11-04T17:37:29"/>
    <s v="LUZ DARE LAZZO LAZZO"/>
    <s v="SANDRA PRADA 405 BUCARAMANGA"/>
    <s v="Procesada"/>
    <n v="18907.560000000001"/>
    <x v="49"/>
    <n v="1642"/>
  </r>
  <r>
    <x v="0"/>
    <n v="106256"/>
    <d v="2025-11-04T17:42:37"/>
    <s v="VIANEY DE JESUS GOEZ GRACIANO"/>
    <s v="INES LILIANA PIEDRAHITA MESA 111"/>
    <s v="Procesada"/>
    <n v="20832.75"/>
    <x v="15"/>
    <n v="1337"/>
  </r>
  <r>
    <x v="6"/>
    <n v="106257"/>
    <d v="2025-11-04T17:43:35"/>
    <s v="MARIA MYRIAM ALVARADO CASTILLO"/>
    <s v="LEYDY YURLEY MUNEVAR ESPITIA 921"/>
    <s v="Procesada"/>
    <n v="19690.96"/>
    <x v="14"/>
    <n v="2139"/>
  </r>
  <r>
    <x v="6"/>
    <n v="106258"/>
    <d v="2025-11-04T17:48:15"/>
    <s v="LILIA CAMACHO MAHECHA"/>
    <s v="ANGIE JOHANA BEDOYA HERRENO 908"/>
    <s v="Procesada"/>
    <n v="21176.400000000001"/>
    <x v="39"/>
    <n v="2105"/>
  </r>
  <r>
    <x v="0"/>
    <n v="106259"/>
    <d v="2025-11-04T17:51:33"/>
    <s v="GUSTAVO ALBEIRO CALLE ARANGO"/>
    <s v="ANDRES GRACIANO SERNA 104"/>
    <s v="Procesada"/>
    <n v="421109.9"/>
    <x v="27"/>
    <n v="1310"/>
  </r>
  <r>
    <x v="7"/>
    <n v="106261"/>
    <d v="2025-11-04T17:52:48"/>
    <s v="MARIA NIEVES BRIÑEZ"/>
    <s v="JHONTAN MENDOZA 906"/>
    <s v="Procesada"/>
    <n v="47899.38"/>
    <x v="17"/>
    <n v="2915"/>
  </r>
  <r>
    <x v="6"/>
    <n v="106262"/>
    <d v="2025-11-04T17:54:05"/>
    <s v="LUIS RAFAEL CADENA LOPEZ"/>
    <s v="YULIETH HERNANDEZ"/>
    <s v="Procesada"/>
    <n v="39117.58"/>
    <x v="12"/>
    <n v="2202"/>
  </r>
  <r>
    <x v="6"/>
    <n v="106263"/>
    <d v="2025-11-04T17:56:35"/>
    <s v="MARINA GARZON GUERRERO"/>
    <s v="SOL KATHERINE BERNAL MONTANO 907"/>
    <s v="Procesada"/>
    <n v="17596.97"/>
    <x v="36"/>
    <n v="2102"/>
  </r>
  <r>
    <x v="7"/>
    <n v="106264"/>
    <d v="2025-11-04T17:59:27"/>
    <s v="JAIRO GIL"/>
    <s v="JHONTAN MENDOZA 906"/>
    <s v="Procesada"/>
    <n v="112538.02"/>
    <x v="17"/>
    <n v="2915"/>
  </r>
  <r>
    <x v="0"/>
    <n v="106266"/>
    <d v="2025-11-04T18:02:55"/>
    <s v="FRANCISCO ANTONIO ECHEVERRI PATIÑO"/>
    <s v="GEORLAN GARCIA PANIAGUA 117"/>
    <s v="Procesada"/>
    <n v="16190.92"/>
    <x v="1"/>
    <n v="1398"/>
  </r>
  <r>
    <x v="6"/>
    <n v="106267"/>
    <d v="2025-11-04T18:04:42"/>
    <s v="QUEDIN DANILO VASQUEZ VASQUEZ"/>
    <s v="CARLOS EDUARDO ROMERO 934"/>
    <s v="Procesada"/>
    <n v="89816.639999999999"/>
    <x v="24"/>
    <n v="2196"/>
  </r>
  <r>
    <x v="2"/>
    <n v="106268"/>
    <d v="2025-11-04T18:06:16"/>
    <s v="GABRIEL GUZMAN TEHERAN"/>
    <s v="STHEFANY OJITO BARRANQUILLA 712"/>
    <s v="Procesada"/>
    <n v="19789.61"/>
    <x v="47"/>
    <n v="1934"/>
  </r>
  <r>
    <x v="6"/>
    <n v="106269"/>
    <d v="2025-11-04T18:09:35"/>
    <s v="ROSA IRENE MAYORGA MONTAÑEZ"/>
    <s v="CRISTINA QUINTERO RUDAS 945"/>
    <s v="Procesada"/>
    <n v="54807.87"/>
    <x v="26"/>
    <n v="2234"/>
  </r>
  <r>
    <x v="4"/>
    <n v="106270"/>
    <d v="2025-11-04T18:09:50"/>
    <s v="MARTHA ELENA HERRERA ZAPATA"/>
    <s v="NELSON ENRIQUE LOPEZ GONZALEZ 510"/>
    <s v="Procesada"/>
    <n v="150221.98000000001"/>
    <x v="46"/>
    <n v="1714"/>
  </r>
  <r>
    <x v="0"/>
    <n v="106271"/>
    <d v="2025-11-04T18:11:32"/>
    <s v="CESAR AUGUSTO MONTOYA MOLINA"/>
    <s v="ANDRES GRACIANO SERNA 104"/>
    <s v="Procesada"/>
    <n v="103481.04"/>
    <x v="27"/>
    <n v="1310"/>
  </r>
  <r>
    <x v="6"/>
    <n v="106273"/>
    <d v="2025-11-04T18:12:56"/>
    <s v="DIEGO FERNANDO CARREÑO ALBA"/>
    <s v="ANGIE JOHANA BEDOYA HERRENO 908"/>
    <s v="Procesada"/>
    <n v="52689.11"/>
    <x v="39"/>
    <n v="2105"/>
  </r>
  <r>
    <x v="6"/>
    <n v="106274"/>
    <d v="2025-11-04T18:13:53"/>
    <s v="JONATHAN HERNANDEZ CASTELBLANCO"/>
    <s v="MONICA RODRIGUEZ RONCANCIO 946"/>
    <s v="Procesada"/>
    <n v="55158.42"/>
    <x v="21"/>
    <n v="2237"/>
  </r>
  <r>
    <x v="6"/>
    <n v="106275"/>
    <d v="2025-11-04T18:14:13"/>
    <s v="LIBARDO MATEUS PEÑA"/>
    <s v="NELLY MARTINEZ FLEREZ 935"/>
    <s v="Procesada"/>
    <n v="15552"/>
    <x v="37"/>
    <n v="2199"/>
  </r>
  <r>
    <x v="6"/>
    <n v="106276"/>
    <d v="2025-11-04T18:14:41"/>
    <s v="DARLY JOHANA RIVERA CAMPOS"/>
    <s v="MARIBEL REDONDO 918"/>
    <s v="Procesada"/>
    <n v="46974.82"/>
    <x v="45"/>
    <n v="2130"/>
  </r>
  <r>
    <x v="7"/>
    <n v="106278"/>
    <d v="2025-11-04T18:19:32"/>
    <s v="LEIDY ROCIO FONTECHA BAREÑO"/>
    <s v="JHONTAN MENDOZA 906"/>
    <s v="Procesada"/>
    <n v="24327.77"/>
    <x v="17"/>
    <n v="2915"/>
  </r>
  <r>
    <x v="6"/>
    <n v="106279"/>
    <d v="2025-11-04T18:20:06"/>
    <s v="TULIA SUAREZ"/>
    <s v="ANGIE JOHANA BEDOYA HERRENO 908"/>
    <s v="Procesada"/>
    <n v="18560.16"/>
    <x v="39"/>
    <n v="2105"/>
  </r>
  <r>
    <x v="6"/>
    <n v="106280"/>
    <d v="2025-11-04T18:21:11"/>
    <s v="JACKELINE URREA LOPEZ"/>
    <s v="SOL KATHERINE BERNAL MONTANO 907"/>
    <s v="Procesada"/>
    <n v="62299.360000000001"/>
    <x v="36"/>
    <n v="2102"/>
  </r>
  <r>
    <x v="6"/>
    <n v="106281"/>
    <d v="2025-11-04T18:21:14"/>
    <s v="ANGELO FERNEY HERNANDEZ CAMARGO"/>
    <s v="YULIETH HERNANDEZ"/>
    <s v="Procesada"/>
    <n v="25466.15"/>
    <x v="12"/>
    <n v="2202"/>
  </r>
  <r>
    <x v="6"/>
    <n v="106282"/>
    <d v="2025-11-04T18:21:49"/>
    <s v="ELVIRA MORERA RAMIREZ"/>
    <s v="LEYDY YURLEY MUNEVAR ESPITIA 921"/>
    <s v="Procesada"/>
    <n v="37759.68"/>
    <x v="14"/>
    <n v="2139"/>
  </r>
  <r>
    <x v="4"/>
    <n v="106284"/>
    <d v="2025-11-04T18:23:24"/>
    <s v="PAPELERIA Y FERRETERIA POPULAR"/>
    <s v="NELSON ENRIQUE LOPEZ GONZALEZ 510"/>
    <s v="Procesada"/>
    <n v="490373.97"/>
    <x v="46"/>
    <n v="1714"/>
  </r>
  <r>
    <x v="6"/>
    <n v="106286"/>
    <d v="2025-11-04T18:25:01"/>
    <s v="GONZALO REYES RODRIGUEZ"/>
    <s v="WILSON JAVIER MONTAÑEZ MARTINEZ 923"/>
    <s v="Procesada"/>
    <n v="16806.8"/>
    <x v="18"/>
    <n v="2149"/>
  </r>
  <r>
    <x v="3"/>
    <n v="106287"/>
    <d v="2025-11-04T18:25:20"/>
    <s v="WILSON RAMIREZ GONZALEZ"/>
    <s v="FELIPE ARENAS 605"/>
    <s v="Procesada"/>
    <n v="114400.51"/>
    <x v="25"/>
    <n v="1815"/>
  </r>
  <r>
    <x v="7"/>
    <n v="106288"/>
    <d v="2025-11-04T18:28:07"/>
    <s v="JORGE LUIS JIMENEZ MORA"/>
    <s v="JHONTAN MENDOZA 906"/>
    <s v="Procesada"/>
    <n v="54021.75"/>
    <x v="17"/>
    <n v="2915"/>
  </r>
  <r>
    <x v="6"/>
    <n v="106289"/>
    <d v="2025-11-04T18:28:33"/>
    <s v="MARITZA AYALA"/>
    <s v="WILSON JAVIER MONTAÑEZ MARTINEZ 923"/>
    <s v="Procesada"/>
    <n v="19080"/>
    <x v="18"/>
    <n v="2149"/>
  </r>
  <r>
    <x v="6"/>
    <n v="106290"/>
    <d v="2025-11-04T18:28:44"/>
    <s v="MARITZA HASBLEYDI DUQUE CASTRO"/>
    <s v="CRISTINA QUINTERO RUDAS 945"/>
    <s v="Procesada"/>
    <n v="18634.48"/>
    <x v="26"/>
    <n v="2234"/>
  </r>
  <r>
    <x v="6"/>
    <n v="106291"/>
    <d v="2025-11-04T18:31:26"/>
    <s v="LUZ MIRYAN FORERO RUIZ"/>
    <s v="MONICA RODRIGUEZ RONCANCIO 946"/>
    <s v="Procesada"/>
    <n v="20368.990000000002"/>
    <x v="21"/>
    <n v="2237"/>
  </r>
  <r>
    <x v="6"/>
    <n v="106292"/>
    <d v="2025-11-04T18:31:54"/>
    <s v="MARITZA AYALA"/>
    <s v="WILSON JAVIER MONTAÑEZ MARTINEZ 923"/>
    <s v="Procesada"/>
    <n v="73533.78"/>
    <x v="18"/>
    <n v="2149"/>
  </r>
  <r>
    <x v="3"/>
    <n v="106293"/>
    <d v="2025-11-04T18:36:16"/>
    <s v="NELO GARCIA SANCHEZ"/>
    <s v="LEONARDO RIOS HENAO 612"/>
    <s v="Procesada"/>
    <n v="108970.63"/>
    <x v="8"/>
    <n v="1834"/>
  </r>
  <r>
    <x v="6"/>
    <n v="106294"/>
    <d v="2025-11-04T18:37:58"/>
    <s v="MARIA OLGA PEREZ MARTINEZ"/>
    <s v="MARISOL NEIRA PARRA 911"/>
    <s v="Procesada"/>
    <n v="14621.88"/>
    <x v="41"/>
    <n v="2114"/>
  </r>
  <r>
    <x v="6"/>
    <n v="106295"/>
    <d v="2025-11-04T18:39:09"/>
    <s v="KAREN ALEJANDRA VARGAS TIBADUIZA"/>
    <s v="MARISOL NEIRA PARRA 911"/>
    <s v="Procesada"/>
    <n v="21176.400000000001"/>
    <x v="41"/>
    <n v="2114"/>
  </r>
  <r>
    <x v="7"/>
    <n v="106296"/>
    <d v="2025-11-04T18:39:23"/>
    <s v="CARLOS ALBERTO CASTILLO JULIO"/>
    <s v="JHONTAN MENDOZA 906"/>
    <s v="Procesada"/>
    <n v="79273.03"/>
    <x v="17"/>
    <n v="2915"/>
  </r>
  <r>
    <x v="6"/>
    <n v="106297"/>
    <d v="2025-11-04T18:40:39"/>
    <s v="GLORIA MERCEDES BURGOS LAITON"/>
    <s v="MARISOL NEIRA PARRA 911"/>
    <s v="Procesada"/>
    <n v="27731.16"/>
    <x v="41"/>
    <n v="2114"/>
  </r>
  <r>
    <x v="6"/>
    <n v="106298"/>
    <d v="2025-11-04T18:42:16"/>
    <s v="IVAN ANDRES NOGUERA GONZALEZ"/>
    <s v="MARISOL NEIRA PARRA 911"/>
    <s v="Procesada"/>
    <n v="67058.759999999995"/>
    <x v="41"/>
    <n v="2114"/>
  </r>
  <r>
    <x v="6"/>
    <n v="106300"/>
    <d v="2025-11-04T18:44:47"/>
    <s v="OLGA PATIÑO"/>
    <s v="MARISOL NEIRA PARRA 911"/>
    <s v="Procesada"/>
    <n v="26606.799999999999"/>
    <x v="41"/>
    <n v="2114"/>
  </r>
  <r>
    <x v="0"/>
    <n v="106301"/>
    <d v="2025-11-04T18:44:52"/>
    <s v="DIONE DEL SOCORRO VELEZ RESTREPO"/>
    <s v="ANDRES GRACIANO SERNA 104"/>
    <s v="Procesada"/>
    <n v="46966.48"/>
    <x v="27"/>
    <n v="1310"/>
  </r>
  <r>
    <x v="6"/>
    <n v="106302"/>
    <d v="2025-11-04T18:46:23"/>
    <s v="LAURA MILENA DIAZ SANABRIA"/>
    <s v="MARIBEL REDONDO 918"/>
    <s v="Procesada"/>
    <n v="37050"/>
    <x v="45"/>
    <n v="2130"/>
  </r>
  <r>
    <x v="6"/>
    <n v="106303"/>
    <d v="2025-11-04T18:46:57"/>
    <s v="GLORIA MERCEDES MAARTINEZ MALAGON"/>
    <s v="MARISOL NEIRA PARRA 911"/>
    <s v="Procesada"/>
    <n v="12710.92"/>
    <x v="41"/>
    <n v="2114"/>
  </r>
  <r>
    <x v="6"/>
    <n v="106304"/>
    <d v="2025-11-04T18:48:00"/>
    <s v="MIGUEL EUDORO MENDEZ LADINO"/>
    <s v="WILSON JAVIER MONTAÑEZ MARTINEZ 923"/>
    <s v="Procesada"/>
    <n v="38120.06"/>
    <x v="18"/>
    <n v="2149"/>
  </r>
  <r>
    <x v="6"/>
    <n v="106305"/>
    <d v="2025-11-04T18:48:53"/>
    <s v="LUZ ALEIDA OLMOS CUBILLOS"/>
    <s v="MARISOL NEIRA PARRA 911"/>
    <s v="Procesada"/>
    <n v="20514.64"/>
    <x v="41"/>
    <n v="2114"/>
  </r>
  <r>
    <x v="6"/>
    <n v="106306"/>
    <d v="2025-11-04T18:49:45"/>
    <s v="RAFAEL OCTAVIO CASTILLO MARTIN"/>
    <s v="SOL KATHERINE BERNAL MONTANO 907"/>
    <s v="Procesada"/>
    <n v="25260"/>
    <x v="36"/>
    <n v="2102"/>
  </r>
  <r>
    <x v="6"/>
    <n v="106307"/>
    <d v="2025-11-04T18:50:21"/>
    <s v="FLOR YANETH OVIEDO CASTILLO"/>
    <s v="MARISOL NEIRA PARRA 911"/>
    <s v="Procesada"/>
    <n v="16806.8"/>
    <x v="41"/>
    <n v="2114"/>
  </r>
  <r>
    <x v="6"/>
    <n v="106308"/>
    <d v="2025-11-04T18:51:20"/>
    <s v="HELEN DAYANA FAJARDO SOLANO"/>
    <s v="YULIETH HERNANDEZ"/>
    <s v="Procesada"/>
    <n v="16803.45"/>
    <x v="12"/>
    <n v="2202"/>
  </r>
  <r>
    <x v="0"/>
    <n v="106309"/>
    <d v="2025-11-04T18:51:28"/>
    <s v="DEISY CAROLINA HIGUITA ALVAREZ"/>
    <s v="ANDRES GRACIANO SERNA 104"/>
    <s v="Procesada"/>
    <n v="82217.070000000007"/>
    <x v="27"/>
    <n v="1310"/>
  </r>
  <r>
    <x v="6"/>
    <n v="106310"/>
    <d v="2025-11-04T18:52:27"/>
    <s v="SIMON TELLEZ HINESTROZA"/>
    <s v="MARISOL NEIRA PARRA 911"/>
    <s v="Procesada"/>
    <n v="16806.8"/>
    <x v="41"/>
    <n v="2114"/>
  </r>
  <r>
    <x v="6"/>
    <n v="106311"/>
    <d v="2025-11-04T18:52:46"/>
    <s v="MARIA CONSUELO ACERO DE MARTINEZ"/>
    <s v="DIANA MARCELA DIAZ TORRES 938"/>
    <s v="Procesada"/>
    <n v="41018.800000000003"/>
    <x v="29"/>
    <n v="2209"/>
  </r>
  <r>
    <x v="6"/>
    <n v="106312"/>
    <d v="2025-11-04T18:57:46"/>
    <s v="DORIS LEONOR ESPINOSA ESPINOSA"/>
    <s v="MARIA NANCY GUARIN VIRGUEZ 937"/>
    <s v="Procesada"/>
    <n v="71894.92"/>
    <x v="19"/>
    <n v="2206"/>
  </r>
  <r>
    <x v="6"/>
    <n v="106313"/>
    <d v="2025-11-04T18:58:34"/>
    <s v="ALICIA RODRIGUEZ"/>
    <s v="WILLIAM ALBERTO VELASQUEZ BERNAL 920"/>
    <s v="Procesada"/>
    <n v="71832.92"/>
    <x v="22"/>
    <n v="2136"/>
  </r>
  <r>
    <x v="6"/>
    <n v="106314"/>
    <d v="2025-11-04T19:05:37"/>
    <s v="JOSE ARLEY MALDONADO DIAZ"/>
    <s v="YULIETH HERNANDEZ"/>
    <s v="Procesada"/>
    <n v="25151.279999999999"/>
    <x v="12"/>
    <n v="2202"/>
  </r>
  <r>
    <x v="10"/>
    <n v="106315"/>
    <d v="2025-11-04T19:06:04"/>
    <s v="HENRY BOHORQUEZ MONTOYA"/>
    <s v="SANDRA PRADA 405 BUCARAMANGA"/>
    <s v="Procesada"/>
    <n v="5371.01"/>
    <x v="49"/>
    <n v="1642"/>
  </r>
  <r>
    <x v="6"/>
    <n v="106316"/>
    <d v="2025-11-04T19:07:02"/>
    <s v="EDGAR ANDRES SALAZAR RAMIREZ"/>
    <s v="MARIA NANCY GUARIN VIRGUEZ 937"/>
    <s v="Procesada"/>
    <n v="57479.03"/>
    <x v="19"/>
    <n v="2206"/>
  </r>
  <r>
    <x v="6"/>
    <n v="106317"/>
    <d v="2025-11-04T19:10:32"/>
    <s v="WILMER EDUARDO SICHACA BELTRAN"/>
    <s v="NELLY MARTINEZ FLEREZ 935"/>
    <s v="Procesada"/>
    <n v="21176.47"/>
    <x v="37"/>
    <n v="2199"/>
  </r>
  <r>
    <x v="6"/>
    <n v="106318"/>
    <d v="2025-11-04T19:10:34"/>
    <s v="YURY YORLEY ROJAS SANCHEZ"/>
    <s v="MONICA RODRIGUEZ RONCANCIO 946"/>
    <s v="Procesada"/>
    <n v="30252.1"/>
    <x v="21"/>
    <n v="2237"/>
  </r>
  <r>
    <x v="6"/>
    <n v="106319"/>
    <d v="2025-11-04T19:12:39"/>
    <s v="CATTERINE JULIETH TOVAR ANGULO"/>
    <s v="MARIA NANCY GUARIN VIRGUEZ 937"/>
    <s v="Procesada"/>
    <n v="56045.82"/>
    <x v="19"/>
    <n v="2206"/>
  </r>
  <r>
    <x v="6"/>
    <n v="106320"/>
    <d v="2025-11-04T19:16:06"/>
    <s v="JHOAN MAURICIO ALFONSO OROZCO"/>
    <s v="WILLIAM ALBERTO VELASQUEZ BERNAL 920"/>
    <s v="Procesada"/>
    <n v="144182.85"/>
    <x v="22"/>
    <n v="2136"/>
  </r>
  <r>
    <x v="6"/>
    <n v="106321"/>
    <d v="2025-11-04T19:16:16"/>
    <s v="JOSE JAVIER RODRIGUEZ GONZALEZ"/>
    <s v="SANDRA PATRICIA ORTIZ ROMERO 919"/>
    <s v="Procesada"/>
    <n v="12200"/>
    <x v="31"/>
    <n v="2133"/>
  </r>
  <r>
    <x v="6"/>
    <n v="106322"/>
    <d v="2025-11-04T19:19:06"/>
    <s v="MARIA GRACIELA CUEVAS VELANDIA"/>
    <s v="SANDRA PATRICIA ORTIZ ROMERO 919"/>
    <s v="Procesada"/>
    <n v="18650.919999999998"/>
    <x v="31"/>
    <n v="2133"/>
  </r>
  <r>
    <x v="6"/>
    <n v="106323"/>
    <d v="2025-11-04T19:21:05"/>
    <s v="LUZ ADRIANA NIÑO BERNAL"/>
    <s v="SANDRA PATRICIA ORTIZ ROMERO 919"/>
    <s v="Procesada"/>
    <n v="10588.2"/>
    <x v="31"/>
    <n v="2133"/>
  </r>
  <r>
    <x v="6"/>
    <n v="106324"/>
    <d v="2025-11-04T19:24:50"/>
    <s v="JOSE DAVID GONZALEZ GUIZA"/>
    <s v="CARLOS EDUARDO ROMERO 934"/>
    <s v="Procesada"/>
    <n v="16806.8"/>
    <x v="24"/>
    <n v="2196"/>
  </r>
  <r>
    <x v="0"/>
    <n v="106325"/>
    <d v="2025-11-04T19:26:02"/>
    <s v="JAIRO ENRIQUE GIRLDO"/>
    <s v="ELIANA GOMEZ 107"/>
    <s v="Procesada"/>
    <n v="13109.28"/>
    <x v="6"/>
    <n v="1321"/>
  </r>
  <r>
    <x v="0"/>
    <n v="106326"/>
    <d v="2025-11-04T19:26:35"/>
    <s v="GENY ELICED BEDOYA BEDOYA LONDOÑO"/>
    <s v="INGRID RESTREPO 115"/>
    <s v="Procesada"/>
    <n v="56409.440000000002"/>
    <x v="28"/>
    <n v="1338"/>
  </r>
  <r>
    <x v="0"/>
    <n v="106327"/>
    <d v="2025-11-04T19:28:21"/>
    <s v="NATALIA ANDREA MARIN SANCHEZ"/>
    <s v="INGRID RESTREPO 115"/>
    <s v="Procesada"/>
    <n v="26568.3"/>
    <x v="28"/>
    <n v="1338"/>
  </r>
  <r>
    <x v="8"/>
    <n v="106328"/>
    <d v="2025-11-04T19:29:02"/>
    <s v="NEVARDO DE JESUS GIRALDO GIRALDO"/>
    <s v="NEIL TORRES 718 CARTAGENA"/>
    <s v="Procesada"/>
    <n v="54086.29"/>
    <x v="30"/>
    <n v="1959"/>
  </r>
  <r>
    <x v="0"/>
    <n v="106329"/>
    <d v="2025-11-04T19:29:10"/>
    <s v="JAIRO POLO HERRERA"/>
    <s v="DUBY YARLENY BEDOYA FLOREZ 102"/>
    <s v="Procesada"/>
    <n v="57310.92"/>
    <x v="0"/>
    <n v="1306"/>
  </r>
  <r>
    <x v="8"/>
    <n v="106330"/>
    <d v="2025-11-04T19:30:12"/>
    <s v="CRISTIAN CAMILO MORALES MARTINEZ"/>
    <s v="NEIL TORRES 718 CARTAGENA"/>
    <s v="Procesada"/>
    <n v="47899.38"/>
    <x v="30"/>
    <n v="1959"/>
  </r>
  <r>
    <x v="0"/>
    <n v="106331"/>
    <d v="2025-11-04T19:30:16"/>
    <s v="JAIRO ENRIQUE GALEANO LOPEZ"/>
    <s v="INGRID RESTREPO 115"/>
    <s v="Procesada"/>
    <n v="64619.29"/>
    <x v="28"/>
    <n v="1338"/>
  </r>
  <r>
    <x v="8"/>
    <n v="106332"/>
    <d v="2025-11-04T19:31:16"/>
    <s v="TERESA DE JESUS MARTINEZ VALENCIA"/>
    <s v="NEIL TORRES 718 CARTAGENA"/>
    <s v="Procesada"/>
    <n v="45156.92"/>
    <x v="30"/>
    <n v="1959"/>
  </r>
  <r>
    <x v="0"/>
    <n v="106333"/>
    <d v="2025-11-04T19:32:51"/>
    <s v="MARIA ELENA MONTOYA DE GALLO"/>
    <s v="INGRID RESTREPO 115"/>
    <s v="Procesada"/>
    <n v="19051.21"/>
    <x v="28"/>
    <n v="1338"/>
  </r>
  <r>
    <x v="0"/>
    <n v="106334"/>
    <d v="2025-11-04T19:33:39"/>
    <s v="ELIANA MARCELA ORTEGA OQUENDO"/>
    <s v="INGRID RESTREPO 115"/>
    <s v="Procesada"/>
    <n v="18800"/>
    <x v="28"/>
    <n v="1338"/>
  </r>
  <r>
    <x v="0"/>
    <n v="106335"/>
    <d v="2025-11-04T19:34:04"/>
    <s v="DORIS ADRIANA GOMEZ GOMEZ"/>
    <s v="GEORLAN GARCIA PANIAGUA 117"/>
    <s v="Procesada"/>
    <n v="11543"/>
    <x v="1"/>
    <n v="1398"/>
  </r>
  <r>
    <x v="0"/>
    <n v="106336"/>
    <d v="2025-11-04T19:34:11"/>
    <s v="FABIO DE JESUS MARIN GONZALEZ"/>
    <s v="INGRID RESTREPO 115"/>
    <s v="Procesada"/>
    <n v="18151.259999999998"/>
    <x v="28"/>
    <n v="1338"/>
  </r>
  <r>
    <x v="6"/>
    <n v="106337"/>
    <d v="2025-11-04T19:44:27"/>
    <s v="SANDRA YVON PULIDO GOMEZ"/>
    <s v="ANGIE JOHANA BEDOYA HERRENO 908"/>
    <s v="Procesada"/>
    <n v="30252.05"/>
    <x v="39"/>
    <n v="2105"/>
  </r>
  <r>
    <x v="6"/>
    <n v="106338"/>
    <d v="2025-11-04T19:48:39"/>
    <s v="ARNULFO DE JESUS ARISTIZABAL GOMEZ"/>
    <s v="MARIBEL REDONDO 918"/>
    <s v="Procesada"/>
    <n v="6355.46"/>
    <x v="45"/>
    <n v="2130"/>
  </r>
  <r>
    <x v="6"/>
    <n v="106339"/>
    <d v="2025-11-04T19:52:51"/>
    <s v="FELIX MARIA PASTAS FIERRO"/>
    <s v="CRISTINA QUINTERO RUDAS 945"/>
    <s v="Procesada"/>
    <n v="19600"/>
    <x v="26"/>
    <n v="2234"/>
  </r>
  <r>
    <x v="6"/>
    <n v="106340"/>
    <d v="2025-11-04T19:53:11"/>
    <s v="OMAR ANDRES CHACON TORRES"/>
    <s v="SOL KATHERINE BERNAL MONTANO 907"/>
    <s v="Procesada"/>
    <n v="217583.44"/>
    <x v="36"/>
    <n v="2102"/>
  </r>
  <r>
    <x v="6"/>
    <n v="106341"/>
    <d v="2025-11-04T19:54:44"/>
    <s v="VARIEDADES HOGAR Y MODA SAS"/>
    <s v="DIANA MARCELA DIAZ TORRES 938"/>
    <s v="Procesada"/>
    <n v="462370.55"/>
    <x v="29"/>
    <n v="2209"/>
  </r>
  <r>
    <x v="6"/>
    <n v="106343"/>
    <d v="2025-11-04T19:57:09"/>
    <s v="JANED AYA CELIS"/>
    <s v="ANGIE JOHANA BEDOYA HERRENO 908"/>
    <s v="Procesada"/>
    <n v="15630.23"/>
    <x v="39"/>
    <n v="2105"/>
  </r>
  <r>
    <x v="9"/>
    <n v="106344"/>
    <d v="2025-11-04T19:57:57"/>
    <s v="SARA VICTORIA MENDOZA FONTALVO"/>
    <s v="LILIANA MARCELA GONZALEZ PLATA 706 VALLEDUPAR"/>
    <s v="Procesada"/>
    <n v="18151.259999999998"/>
    <x v="33"/>
    <n v="1916"/>
  </r>
  <r>
    <x v="7"/>
    <n v="106345"/>
    <d v="2025-11-04T19:58:55"/>
    <s v="DIANA MARCELA DUARTE LOPEZ"/>
    <s v="JHONTAN MENDOZA 906"/>
    <s v="Procesada"/>
    <n v="95798.76"/>
    <x v="17"/>
    <n v="2915"/>
  </r>
  <r>
    <x v="0"/>
    <n v="106346"/>
    <d v="2025-11-04T19:59:24"/>
    <s v="MIRYAM PIEDAD TORO DIAZ"/>
    <s v="ANDRES GRACIANO SERNA 104"/>
    <s v="Procesada"/>
    <n v="49402.5"/>
    <x v="27"/>
    <n v="1310"/>
  </r>
  <r>
    <x v="0"/>
    <n v="106347"/>
    <d v="2025-11-04T20:00:12"/>
    <s v="NORA ALBA DUQUE HOYOS"/>
    <s v="GEORLAN GARCIA PANIAGUA 117"/>
    <s v="Procesada"/>
    <n v="6749.58"/>
    <x v="1"/>
    <n v="1398"/>
  </r>
  <r>
    <x v="6"/>
    <n v="106348"/>
    <d v="2025-11-04T20:02:27"/>
    <s v="CRISTIAN CAMILO QUIROGA PEREZ"/>
    <s v="DIANA MARCELA DIAZ TORRES 938"/>
    <s v="Procesada"/>
    <n v="82832.03"/>
    <x v="29"/>
    <n v="2209"/>
  </r>
  <r>
    <x v="6"/>
    <n v="106349"/>
    <d v="2025-11-04T20:02:59"/>
    <s v="MARTHA JOHANNA SEMA TINOCO"/>
    <s v="ANGIE JOHANA BEDOYA HERRENO 908"/>
    <s v="Procesada"/>
    <n v="16806.8"/>
    <x v="39"/>
    <n v="2105"/>
  </r>
  <r>
    <x v="6"/>
    <n v="106350"/>
    <d v="2025-11-04T20:06:31"/>
    <s v="DAILE GAMBA HURTADO"/>
    <s v="ANGIE JOHANA BEDOYA HERRENO 908"/>
    <s v="Procesada"/>
    <n v="28125.46"/>
    <x v="39"/>
    <n v="2105"/>
  </r>
  <r>
    <x v="6"/>
    <n v="106351"/>
    <d v="2025-11-04T20:07:39"/>
    <s v="PABLO ENRIQUE RUIZ PENA"/>
    <s v="CRISTINA QUINTERO RUDAS 945"/>
    <s v="Procesada"/>
    <n v="71054.86"/>
    <x v="26"/>
    <n v="2234"/>
  </r>
  <r>
    <x v="6"/>
    <n v="106352"/>
    <d v="2025-11-04T20:07:40"/>
    <s v="YOBANA BLANCO SIERRA"/>
    <s v="WILSON JAVIER MONTAÑEZ MARTINEZ 923"/>
    <s v="Procesada"/>
    <n v="16806.8"/>
    <x v="18"/>
    <n v="2149"/>
  </r>
  <r>
    <x v="7"/>
    <n v="106353"/>
    <d v="2025-11-04T20:08:47"/>
    <s v="ERNESTO JOSE SUAREZ"/>
    <s v="CESAR BERMUDEZ 905"/>
    <s v="Procesada"/>
    <n v="54478.91"/>
    <x v="35"/>
    <n v="2912"/>
  </r>
  <r>
    <x v="7"/>
    <n v="106355"/>
    <d v="2025-11-04T20:12:52"/>
    <s v="LEIDY CAROLINA HERNANDEZ PATIÑO"/>
    <s v="JHON GRANADOS"/>
    <s v="Procesada"/>
    <n v="117439.38"/>
    <x v="44"/>
    <n v="2253"/>
  </r>
  <r>
    <x v="7"/>
    <n v="106356"/>
    <d v="2025-11-04T20:13:58"/>
    <s v="JUAN ALEJANDRO JIMENEZ"/>
    <s v="CESAR BERMUDEZ 905"/>
    <s v="Procesada"/>
    <n v="45903.43"/>
    <x v="35"/>
    <n v="2912"/>
  </r>
  <r>
    <x v="6"/>
    <n v="106357"/>
    <d v="2025-11-04T20:14:42"/>
    <s v="FERNANDO TORRES FONSECA"/>
    <s v="DIANA MARCELA DIAZ TORRES 938"/>
    <s v="Procesada"/>
    <n v="31686.9"/>
    <x v="29"/>
    <n v="2209"/>
  </r>
  <r>
    <x v="6"/>
    <n v="106358"/>
    <d v="2025-11-04T20:15:39"/>
    <s v="JENIFER PERDOMO"/>
    <s v="WILLIAM ALBERTO VELASQUEZ BERNAL 920"/>
    <s v="Procesada"/>
    <n v="36120"/>
    <x v="22"/>
    <n v="2136"/>
  </r>
  <r>
    <x v="7"/>
    <n v="106359"/>
    <d v="2025-11-04T20:15:53"/>
    <s v="MAGDA LORENA MENDOZA DELGADO"/>
    <s v="CESAR BERMUDEZ 905"/>
    <s v="Procesada"/>
    <n v="25210.2"/>
    <x v="35"/>
    <n v="2912"/>
  </r>
  <r>
    <x v="7"/>
    <n v="106360"/>
    <d v="2025-11-04T20:16:28"/>
    <s v="LUCY ORLANGY ESPINOSA GONZALEZ"/>
    <s v="JHON GRANADOS"/>
    <s v="Procesada"/>
    <n v="39279.440000000002"/>
    <x v="44"/>
    <n v="2251"/>
  </r>
  <r>
    <x v="7"/>
    <n v="106361"/>
    <d v="2025-11-04T20:19:31"/>
    <s v="JUAN STIVEN ESCOBAR HERRERA"/>
    <s v="JHON GRANADOS"/>
    <s v="Procesada"/>
    <n v="56251.09"/>
    <x v="44"/>
    <n v="2251"/>
  </r>
  <r>
    <x v="7"/>
    <n v="106362"/>
    <d v="2025-11-04T20:20:05"/>
    <s v="JOSE ANTONIO CORREA JARAMILLO"/>
    <s v="CESAR BERMUDEZ 905"/>
    <s v="Procesada"/>
    <n v="44067.27"/>
    <x v="35"/>
    <n v="2912"/>
  </r>
  <r>
    <x v="7"/>
    <n v="106363"/>
    <d v="2025-11-04T20:22:26"/>
    <s v="MERCEDES JANETH SIERRA FORERO"/>
    <s v="JHON GRANADOS"/>
    <s v="Procesada"/>
    <n v="47349.29"/>
    <x v="44"/>
    <n v="2251"/>
  </r>
  <r>
    <x v="7"/>
    <n v="106364"/>
    <d v="2025-11-04T20:22:31"/>
    <s v="AGAPITO GARZON HERNANDEZ"/>
    <s v="JHONTAN MENDOZA 906"/>
    <s v="Procesada"/>
    <n v="20363.25"/>
    <x v="17"/>
    <n v="2915"/>
  </r>
  <r>
    <x v="7"/>
    <n v="106365"/>
    <d v="2025-11-04T20:23:55"/>
    <s v="LIBARDO SALAZAR LEON"/>
    <s v="CESAR BERMUDEZ 905"/>
    <s v="Procesada"/>
    <n v="142321.20000000001"/>
    <x v="35"/>
    <n v="2912"/>
  </r>
  <r>
    <x v="0"/>
    <n v="106367"/>
    <d v="2025-11-04T20:24:58"/>
    <s v="ERIKA MAGALI RODRIGUEZ ALVAREZ"/>
    <s v="INES LILIANA PIEDRAHITA MESA 111"/>
    <s v="Procesada"/>
    <n v="34621.980000000003"/>
    <x v="15"/>
    <n v="1337"/>
  </r>
  <r>
    <x v="8"/>
    <n v="106368"/>
    <d v="2025-11-04T20:25:14"/>
    <s v="SHEILA MARGARITA ARNEDO CARDONA"/>
    <s v="NEIL TORRES 718 CARTAGENA"/>
    <s v="Procesada"/>
    <n v="100334.75"/>
    <x v="30"/>
    <n v="1959"/>
  </r>
  <r>
    <x v="7"/>
    <n v="106369"/>
    <d v="2025-11-04T20:25:37"/>
    <s v="ANA CECILIA CRUZ VIDAL"/>
    <s v="JHON GRANADOS"/>
    <s v="Procesada"/>
    <n v="31998.880000000001"/>
    <x v="44"/>
    <n v="2251"/>
  </r>
  <r>
    <x v="0"/>
    <n v="106370"/>
    <d v="2025-11-04T20:27:13"/>
    <s v="ODILIA FERNANDA CORPAS CASTRO"/>
    <s v="GEORLAN GARCIA PANIAGUA 117"/>
    <s v="Procesada"/>
    <n v="27489.59"/>
    <x v="1"/>
    <n v="1398"/>
  </r>
  <r>
    <x v="9"/>
    <n v="106371"/>
    <d v="2025-11-04T20:27:32"/>
    <s v="EULER RAFAEL DIAZ TORRES"/>
    <s v="LILIANA MARCELA GONZALEZ PLATA 706 VALLEDUPAR"/>
    <s v="Procesada"/>
    <n v="40754.33"/>
    <x v="33"/>
    <n v="1918"/>
  </r>
  <r>
    <x v="7"/>
    <n v="106372"/>
    <d v="2025-11-04T20:28:23"/>
    <s v="JAIRO APARICIO RUIZ"/>
    <s v="CESAR BERMUDEZ 905"/>
    <s v="Procesada"/>
    <n v="36859.81"/>
    <x v="35"/>
    <n v="2912"/>
  </r>
  <r>
    <x v="7"/>
    <n v="106373"/>
    <d v="2025-11-04T20:29:03"/>
    <s v="JOSE ARISTOBULO PARRADO CRUZ"/>
    <s v="JHON GRANADOS"/>
    <s v="Procesada"/>
    <n v="49833.58"/>
    <x v="44"/>
    <n v="2251"/>
  </r>
  <r>
    <x v="7"/>
    <n v="106374"/>
    <d v="2025-11-04T20:31:27"/>
    <s v="MIGUEL GUEVARA"/>
    <s v="CESAR BERMUDEZ 905"/>
    <s v="Procesada"/>
    <n v="97323.21"/>
    <x v="35"/>
    <n v="2912"/>
  </r>
  <r>
    <x v="7"/>
    <n v="106375"/>
    <d v="2025-11-04T20:33:44"/>
    <s v="PEDRO ALFONSO PAEZ PUENTES"/>
    <s v="JHON GRANADOS"/>
    <s v="Procesada"/>
    <n v="108012.55"/>
    <x v="44"/>
    <n v="2254"/>
  </r>
  <r>
    <x v="6"/>
    <n v="106376"/>
    <d v="2025-11-04T20:36:38"/>
    <s v="DAYANA DEL CARMEN PEREZ GONZALEZ"/>
    <s v="MARIA NANCY GUARIN VIRGUEZ 937"/>
    <s v="Procesada"/>
    <n v="21279.01"/>
    <x v="19"/>
    <n v="2206"/>
  </r>
  <r>
    <x v="0"/>
    <n v="106377"/>
    <d v="2025-11-04T20:36:45"/>
    <s v="JHOAN FELIPE MOSQUERA PALACIO"/>
    <s v="DUBY YARLENY BEDOYA FLOREZ 102"/>
    <s v="Procesada"/>
    <n v="14557.98"/>
    <x v="0"/>
    <n v="1306"/>
  </r>
  <r>
    <x v="7"/>
    <n v="106378"/>
    <d v="2025-11-04T20:39:54"/>
    <s v="LUZ STELLA TORRES RAMOS"/>
    <s v="JHON GRANADOS"/>
    <s v="Procesada"/>
    <n v="210453.59"/>
    <x v="44"/>
    <n v="2914"/>
  </r>
  <r>
    <x v="7"/>
    <n v="106379"/>
    <d v="2025-11-04T20:42:51"/>
    <s v="JEFERSON GUEVARA RIVERA"/>
    <s v="CESAR BERMUDEZ 905"/>
    <s v="Procesada"/>
    <n v="53647.03"/>
    <x v="35"/>
    <n v="2912"/>
  </r>
  <r>
    <x v="7"/>
    <n v="106380"/>
    <d v="2025-11-04T20:43:01"/>
    <s v="ARVEY GALEANO MARTINEZ"/>
    <s v="JHON GRANADOS"/>
    <s v="Procesada"/>
    <n v="105498.08"/>
    <x v="44"/>
    <n v="2254"/>
  </r>
  <r>
    <x v="0"/>
    <n v="106381"/>
    <d v="2025-11-04T20:45:37"/>
    <s v="LEIDY JOANA DAVILA LOAIZA"/>
    <s v="MIGUEL ANGEL HIDALGO SANTOS 113"/>
    <s v="Procesada"/>
    <n v="58536.67"/>
    <x v="16"/>
    <n v="1333"/>
  </r>
  <r>
    <x v="6"/>
    <n v="106382"/>
    <d v="2025-11-04T20:46:11"/>
    <s v="EDGAR AUGUSTO GRISALES LOPEZ"/>
    <s v="DIANA MARCELA DIAZ TORRES 938"/>
    <s v="Procesada"/>
    <n v="56753.95"/>
    <x v="29"/>
    <n v="2209"/>
  </r>
  <r>
    <x v="7"/>
    <n v="106383"/>
    <d v="2025-11-04T20:46:13"/>
    <s v="MAGDA YANETH VEGA PINEDA"/>
    <s v="CESAR BERMUDEZ 905"/>
    <s v="Procesada"/>
    <n v="44294.11"/>
    <x v="35"/>
    <n v="2911"/>
  </r>
  <r>
    <x v="9"/>
    <n v="106385"/>
    <d v="2025-11-04T20:47:00"/>
    <s v="DIONICIO OCHOA DURAN"/>
    <s v="LILIANA BLANCO LOPEZ 705 VALLEDUPAR"/>
    <s v="Procesada"/>
    <n v="39117.58"/>
    <x v="38"/>
    <n v="1913"/>
  </r>
  <r>
    <x v="7"/>
    <n v="106386"/>
    <d v="2025-11-04T20:47:45"/>
    <s v="MARIA JOSE CARDONA RIVERA"/>
    <s v="JHON GRANADOS"/>
    <s v="Procesada"/>
    <n v="64536.06"/>
    <x v="44"/>
    <n v="2254"/>
  </r>
  <r>
    <x v="9"/>
    <n v="106387"/>
    <d v="2025-11-04T20:50:12"/>
    <s v="LEONARDO DE LA HOZ DONADO"/>
    <s v="LILIANA BLANCO LOPEZ 705 VALLEDUPAR"/>
    <s v="Procesada"/>
    <n v="47899.38"/>
    <x v="38"/>
    <n v="1913"/>
  </r>
  <r>
    <x v="0"/>
    <n v="106388"/>
    <d v="2025-11-04T20:50:17"/>
    <s v="ALBEIRO ANTONIO VALENCIA JARAMILLO"/>
    <s v="DUBY YARLENY BEDOYA FLOREZ 102"/>
    <s v="Procesada"/>
    <n v="12125"/>
    <x v="0"/>
    <n v="1306"/>
  </r>
  <r>
    <x v="7"/>
    <n v="106389"/>
    <d v="2025-11-04T20:50:33"/>
    <s v="FLOR DE LIZ MOLANO GONZALEZ"/>
    <s v="CESAR BERMUDEZ 905"/>
    <s v="Procesada"/>
    <n v="213551.26"/>
    <x v="35"/>
    <n v="2912"/>
  </r>
  <r>
    <x v="6"/>
    <n v="106390"/>
    <d v="2025-11-04T20:52:38"/>
    <s v="JUAN PABLO MELO ZAPATA"/>
    <s v="NAIR JAEL VARGAS TALERO 933"/>
    <s v="Procesada"/>
    <n v="18205.21"/>
    <x v="40"/>
    <n v="2190"/>
  </r>
  <r>
    <x v="7"/>
    <n v="106391"/>
    <d v="2025-11-04T20:53:13"/>
    <s v="JAVIER CALA PADILLA"/>
    <s v="CESAR BERMUDEZ 905"/>
    <s v="Procesada"/>
    <n v="41060.92"/>
    <x v="35"/>
    <n v="2912"/>
  </r>
  <r>
    <x v="1"/>
    <n v="106393"/>
    <d v="2025-11-04T20:53:25"/>
    <s v="HEMEL ANTONIO QUINTERO TRUJILLO"/>
    <s v="ZULY RANGEL GARCIA 413 CUCUTA"/>
    <s v="Procesada"/>
    <n v="19500"/>
    <x v="3"/>
    <n v="1682"/>
  </r>
  <r>
    <x v="6"/>
    <n v="106394"/>
    <d v="2025-11-04T20:53:40"/>
    <s v="ADRIANA MARCELA ORTIZ GONZALEZ"/>
    <s v="WILLIAM ALBERTO VELASQUEZ BERNAL 920"/>
    <s v="Procesada"/>
    <n v="67453.919999999998"/>
    <x v="22"/>
    <n v="2136"/>
  </r>
  <r>
    <x v="9"/>
    <n v="106396"/>
    <d v="2025-11-04T20:57:17"/>
    <s v="YANID QUINTERO LOZANO"/>
    <s v="LILIANA BLANCO LOPEZ 705 VALLEDUPAR"/>
    <s v="Procesada"/>
    <n v="31932.92"/>
    <x v="38"/>
    <n v="1913"/>
  </r>
  <r>
    <x v="6"/>
    <n v="106397"/>
    <d v="2025-11-04T20:58:20"/>
    <s v="BUENAVENTURA SUAREZ PANCHE"/>
    <s v="NAIR JAEL VARGAS TALERO 933"/>
    <s v="Procesada"/>
    <n v="8473.9500000000007"/>
    <x v="40"/>
    <n v="2190"/>
  </r>
  <r>
    <x v="1"/>
    <n v="106398"/>
    <d v="2025-11-04T20:59:19"/>
    <s v="SANDRA MILENA LAZARO MALDONADO"/>
    <s v="FREDY ESTEPA 409 CUCUTA"/>
    <s v="Procesada"/>
    <n v="13475.42"/>
    <x v="2"/>
    <n v="1675"/>
  </r>
  <r>
    <x v="9"/>
    <n v="106399"/>
    <d v="2025-11-04T21:01:22"/>
    <s v="JESSIKA JOHANNA ARENGAS SANTIAGO"/>
    <s v="LILIANA BLANCO LOPEZ 705 VALLEDUPAR"/>
    <s v="Procesada"/>
    <n v="47899.38"/>
    <x v="38"/>
    <n v="1913"/>
  </r>
  <r>
    <x v="0"/>
    <n v="106400"/>
    <d v="2025-11-04T21:01:58"/>
    <s v="LUZ DARY RIOS ROJAS"/>
    <s v="MIGUEL ANGEL HIDALGO SANTOS 113"/>
    <s v="Procesada"/>
    <n v="7626.6"/>
    <x v="16"/>
    <n v="1333"/>
  </r>
  <r>
    <x v="1"/>
    <n v="106401"/>
    <d v="2025-11-04T21:02:27"/>
    <s v="PEDRO ANTONIO  MONTEJO  QUINTERO"/>
    <s v="MAIRA TORRES 411 CUCUTA"/>
    <s v="Procesada"/>
    <n v="36302.519999999997"/>
    <x v="34"/>
    <n v="1678"/>
  </r>
  <r>
    <x v="7"/>
    <n v="106402"/>
    <d v="2025-11-04T21:09:10"/>
    <s v="COSTANZA FUENTES SOLANO"/>
    <s v="CESAR BERMUDEZ 905"/>
    <s v="Procesada"/>
    <n v="7650"/>
    <x v="35"/>
    <n v="2912"/>
  </r>
  <r>
    <x v="10"/>
    <n v="106403"/>
    <d v="2025-11-04T21:09:28"/>
    <s v="MARYLUZ VESGA MONSALVE"/>
    <s v="MARTHA MANTILLA 407 BUCARAMANGA"/>
    <s v="Procesada"/>
    <n v="15872.88"/>
    <x v="51"/>
    <n v="1643"/>
  </r>
  <r>
    <x v="0"/>
    <n v="106404"/>
    <d v="2025-11-04T21:14:45"/>
    <s v="GRUPO EMPRESARIAL HALLAR SAS"/>
    <s v="KATHERINE GAVIRIA MAZO 103"/>
    <s v="Procesada"/>
    <n v="8908"/>
    <x v="4"/>
    <n v="1309"/>
  </r>
  <r>
    <x v="10"/>
    <n v="106405"/>
    <d v="2025-11-04T21:17:15"/>
    <s v="JOSE MANUEL CASTELLANOS FUENTES"/>
    <s v="MARTHA MANTILLA 407 BUCARAMANGA"/>
    <s v="Procesada"/>
    <n v="15499.46"/>
    <x v="51"/>
    <n v="1643"/>
  </r>
  <r>
    <x v="6"/>
    <n v="106406"/>
    <d v="2025-11-04T21:18:16"/>
    <s v="DIAZ E HIJAS SAS"/>
    <s v="YULIETH HERNANDEZ"/>
    <s v="Procesada"/>
    <n v="137312.51999999999"/>
    <x v="12"/>
    <n v="2202"/>
  </r>
  <r>
    <x v="6"/>
    <n v="106408"/>
    <d v="2025-11-04T21:19:47"/>
    <s v="ELIZABETH CUBEROS ARENAS"/>
    <s v="LAURA SERNA HERNANDEZ 925"/>
    <s v="Procesada"/>
    <n v="12701"/>
    <x v="43"/>
    <n v="2155"/>
  </r>
  <r>
    <x v="6"/>
    <n v="106409"/>
    <d v="2025-11-04T21:19:55"/>
    <s v="NELSON IGNACIO ACOSTA GOMEZ"/>
    <s v="YULIETH HERNANDEZ"/>
    <s v="Procesada"/>
    <n v="191597.52"/>
    <x v="12"/>
    <n v="2202"/>
  </r>
  <r>
    <x v="10"/>
    <n v="106410"/>
    <d v="2025-11-04T21:21:01"/>
    <s v="ALICIA CELIS DE JIMENEZ"/>
    <s v="MARTHA MANTILLA 407 BUCARAMANGA"/>
    <s v="Procesada"/>
    <n v="16294.53"/>
    <x v="51"/>
    <n v="1643"/>
  </r>
  <r>
    <x v="6"/>
    <n v="106411"/>
    <d v="2025-11-04T21:21:43"/>
    <s v="CARMENZA JULIA FONSECA LEMUS"/>
    <s v="LAURA SERNA HERNANDEZ 925"/>
    <s v="Procesada"/>
    <n v="13735.46"/>
    <x v="43"/>
    <n v="2155"/>
  </r>
  <r>
    <x v="6"/>
    <n v="106412"/>
    <d v="2025-11-04T21:22:27"/>
    <s v="CAROLINA SANCHEZ MENDOZA"/>
    <s v="CRISTINA QUINTERO RUDAS 945"/>
    <s v="Procesada"/>
    <n v="34028.879999999997"/>
    <x v="26"/>
    <n v="2234"/>
  </r>
  <r>
    <x v="0"/>
    <n v="106413"/>
    <d v="2025-11-04T21:23:02"/>
    <s v="SANDRA PATRICIA ZAPATA JARAMILLO"/>
    <s v="MARIA ELENA JARAMILLO GALEANO 114"/>
    <s v="Procesada"/>
    <n v="7845"/>
    <x v="20"/>
    <n v="1342"/>
  </r>
  <r>
    <x v="6"/>
    <n v="106414"/>
    <d v="2025-11-04T21:23:07"/>
    <s v="EUGENIA MARIA DE LOURDES"/>
    <s v="LAURA SERNA HERNANDEZ 925"/>
    <s v="Procesada"/>
    <n v="8542.02"/>
    <x v="43"/>
    <n v="2155"/>
  </r>
  <r>
    <x v="10"/>
    <n v="106415"/>
    <d v="2025-11-04T21:23:59"/>
    <s v="GREASSE VIVIANA BAQUERO ROJAS"/>
    <s v="MARTHA MANTILLA 407 BUCARAMANGA"/>
    <s v="Procesada"/>
    <n v="11543"/>
    <x v="51"/>
    <n v="1643"/>
  </r>
  <r>
    <x v="6"/>
    <n v="106416"/>
    <d v="2025-11-04T21:24:36"/>
    <s v="TITO ALVEIRO VERGARA RINCON"/>
    <s v="YULIETH HERNANDEZ"/>
    <s v="Procesada"/>
    <n v="41702.769999999997"/>
    <x v="12"/>
    <n v="2202"/>
  </r>
  <r>
    <x v="1"/>
    <n v="106417"/>
    <d v="2025-11-04T21:25:27"/>
    <s v="ANA  MILENA MEJIAS"/>
    <s v="FREDY ESTEPA 409 CUCUTA"/>
    <s v="Procesada"/>
    <n v="23165.75"/>
    <x v="2"/>
    <n v="1675"/>
  </r>
  <r>
    <x v="10"/>
    <n v="106418"/>
    <d v="2025-11-04T21:26:00"/>
    <s v="YAZMIN ANDREA VASQUEZ TAVERA"/>
    <s v="MARTHA MANTILLA 407 BUCARAMANGA"/>
    <s v="Procesada"/>
    <n v="18151.259999999998"/>
    <x v="51"/>
    <n v="1643"/>
  </r>
  <r>
    <x v="10"/>
    <n v="106419"/>
    <d v="2025-11-04T21:26:21"/>
    <s v="ANGEL JOSE SIERRA JEREZ"/>
    <s v="SANDRA PRADA 405 BUCARAMANGA"/>
    <s v="Procesada"/>
    <n v="151912.95000000001"/>
    <x v="49"/>
    <n v="1642"/>
  </r>
  <r>
    <x v="6"/>
    <n v="106421"/>
    <d v="2025-11-04T21:26:46"/>
    <s v="CARLOS ALBERTO HURTADO LUGI"/>
    <s v="YULIETH HERNANDEZ"/>
    <s v="Procesada"/>
    <n v="97517.88"/>
    <x v="12"/>
    <n v="2202"/>
  </r>
  <r>
    <x v="6"/>
    <n v="106422"/>
    <d v="2025-11-04T21:27:49"/>
    <s v="MARTHA CECILIA PEREZ MENDIVELSO"/>
    <s v="LAURA SERNA HERNANDEZ 925"/>
    <s v="Procesada"/>
    <n v="55263.92"/>
    <x v="43"/>
    <n v="2155"/>
  </r>
  <r>
    <x v="0"/>
    <n v="106423"/>
    <d v="2025-11-04T21:29:37"/>
    <s v="SEBASTIAN QUINTERO MARTINEZ"/>
    <s v="MARIA ELENA JARAMILLO GALEANO 114"/>
    <s v="Procesada"/>
    <n v="64486.17"/>
    <x v="20"/>
    <n v="1342"/>
  </r>
  <r>
    <x v="6"/>
    <n v="106424"/>
    <d v="2025-11-04T21:29:42"/>
    <s v="LEIDY VALENTINA GARCIA CARRILLO"/>
    <s v="LAURA SERNA HERNANDEZ 925"/>
    <s v="Procesada"/>
    <n v="28110.240000000002"/>
    <x v="43"/>
    <n v="2155"/>
  </r>
  <r>
    <x v="6"/>
    <n v="106425"/>
    <d v="2025-11-04T21:31:02"/>
    <s v="EGNA LISETH RAMIREZ GARCIA"/>
    <s v="LAURA SERNA HERNANDEZ 925"/>
    <s v="Procesada"/>
    <n v="8977.5"/>
    <x v="43"/>
    <n v="2155"/>
  </r>
  <r>
    <x v="0"/>
    <n v="106426"/>
    <d v="2025-11-04T21:31:03"/>
    <s v="SANDRA MILENA ESTRADA RUIZ"/>
    <s v="MARIA ELENA JARAMILLO GALEANO 114"/>
    <s v="Procesada"/>
    <n v="29400"/>
    <x v="20"/>
    <n v="1342"/>
  </r>
  <r>
    <x v="6"/>
    <n v="106427"/>
    <d v="2025-11-04T21:32:13"/>
    <s v="YOLANDA GUZMAN DE CRISTANCHO"/>
    <s v="MARIA NANCY GUARIN VIRGUEZ 937"/>
    <s v="Procesada"/>
    <n v="32260.16"/>
    <x v="19"/>
    <n v="2206"/>
  </r>
  <r>
    <x v="6"/>
    <n v="106428"/>
    <d v="2025-11-04T21:32:38"/>
    <s v="WILSON DE JESUS DIAZ ARIZA"/>
    <s v="MARIA NANCY GUARIN VIRGUEZ 937"/>
    <s v="Procesada"/>
    <n v="101032.42"/>
    <x v="19"/>
    <n v="2206"/>
  </r>
  <r>
    <x v="6"/>
    <n v="106429"/>
    <d v="2025-11-04T21:33:03"/>
    <s v="LUIS EDUARDO DAZA MARTINEZ"/>
    <s v="MARIA NANCY GUARIN VIRGUEZ 937"/>
    <s v="Procesada"/>
    <n v="46550"/>
    <x v="19"/>
    <n v="2206"/>
  </r>
  <r>
    <x v="6"/>
    <n v="106430"/>
    <d v="2025-11-04T21:33:10"/>
    <s v="INGRID ASTRID JIMENEZ MANRIQUE"/>
    <s v="LAURA SERNA HERNANDEZ 925"/>
    <s v="Procesada"/>
    <n v="9075.6299999999992"/>
    <x v="43"/>
    <n v="2155"/>
  </r>
  <r>
    <x v="6"/>
    <n v="106431"/>
    <d v="2025-11-04T21:33:37"/>
    <s v="CARLOS EDUARDO FERRUCHO BRAND"/>
    <s v="MARIA NANCY GUARIN VIRGUEZ 937"/>
    <s v="Procesada"/>
    <n v="32731.040000000001"/>
    <x v="19"/>
    <n v="2206"/>
  </r>
  <r>
    <x v="6"/>
    <n v="106432"/>
    <d v="2025-11-04T21:34:16"/>
    <s v="MARIA TERESA GARCIA"/>
    <s v="LAURA SERNA HERNANDEZ 925"/>
    <s v="Procesada"/>
    <n v="4236.97"/>
    <x v="43"/>
    <n v="2155"/>
  </r>
  <r>
    <x v="0"/>
    <n v="106433"/>
    <d v="2025-11-04T21:36:33"/>
    <s v="ALEXANDER AGUDELO RIVERA"/>
    <s v="ANDRES GRACIANO SERNA 104"/>
    <s v="Procesada"/>
    <n v="43438.21"/>
    <x v="27"/>
    <n v="1310"/>
  </r>
  <r>
    <x v="0"/>
    <n v="106434"/>
    <d v="2025-11-04T21:37:44"/>
    <s v="LUZ BEATRIZ CASTAÑO PATIÑO"/>
    <s v="ANDRES GRACIANO SERNA 104"/>
    <s v="Procesada"/>
    <n v="39029.760000000002"/>
    <x v="27"/>
    <n v="1310"/>
  </r>
  <r>
    <x v="6"/>
    <n v="106435"/>
    <d v="2025-11-04T21:38:38"/>
    <s v="ANDRES JOSE MONTES FABRA"/>
    <s v="MARIA NANCY GUARIN VIRGUEZ 937"/>
    <s v="Procesada"/>
    <n v="39396.639999999999"/>
    <x v="19"/>
    <n v="2206"/>
  </r>
  <r>
    <x v="6"/>
    <n v="106436"/>
    <d v="2025-11-04T21:39:24"/>
    <s v="JORGE ENRIQUE TRIANA RODRIGUEZ"/>
    <s v="MARIA NANCY GUARIN VIRGUEZ 937"/>
    <s v="Procesada"/>
    <n v="53674.11"/>
    <x v="19"/>
    <n v="2206"/>
  </r>
  <r>
    <x v="6"/>
    <n v="106437"/>
    <d v="2025-11-04T21:39:48"/>
    <s v="ROMAN QUIROGA BAREÑO"/>
    <s v="MARIA NANCY GUARIN VIRGUEZ 937"/>
    <s v="Procesada"/>
    <n v="39644.550000000003"/>
    <x v="19"/>
    <n v="2206"/>
  </r>
  <r>
    <x v="10"/>
    <n v="106438"/>
    <d v="2025-11-04T21:40:15"/>
    <s v="DIANA CAROLINA HERNANDEZ ROMERO"/>
    <s v="SANDRA PRADA 405 BUCARAMANGA"/>
    <s v="Procesada"/>
    <n v="91878.720000000001"/>
    <x v="49"/>
    <n v="1642"/>
  </r>
  <r>
    <x v="0"/>
    <n v="106440"/>
    <d v="2025-11-04T21:46:50"/>
    <s v="ANDRES CAMILO GARCIA QUEVEDO"/>
    <s v="ANDRES GRACIANO SERNA 104"/>
    <s v="Procesada"/>
    <n v="102306.02"/>
    <x v="27"/>
    <n v="1310"/>
  </r>
  <r>
    <x v="10"/>
    <n v="106441"/>
    <d v="2025-11-04T21:52:18"/>
    <s v="YINA CAROLINA ROJAS PATIÑO"/>
    <s v="SANDRA PRADA 405 BUCARAMANGA"/>
    <s v="Procesada"/>
    <n v="49945.3"/>
    <x v="49"/>
    <n v="1642"/>
  </r>
  <r>
    <x v="0"/>
    <n v="106442"/>
    <d v="2025-11-04T22:05:34"/>
    <s v="HENRRY JOEL ESPINEL"/>
    <s v="DUBY YARLENY BEDOYA FLOREZ 102"/>
    <s v="Procesada"/>
    <n v="12100.84"/>
    <x v="0"/>
    <n v="1306"/>
  </r>
  <r>
    <x v="9"/>
    <n v="106443"/>
    <d v="2025-11-04T22:15:52"/>
    <s v="FERNANDO ANDRES VEGA MARTINEZ"/>
    <s v="LILIANA BLANCO LOPEZ 705 VALLEDUPAR"/>
    <s v="Procesada"/>
    <n v="139080"/>
    <x v="38"/>
    <n v="1914"/>
  </r>
  <r>
    <x v="9"/>
    <n v="106444"/>
    <d v="2025-11-04T22:19:51"/>
    <s v="ARACELLY RUEDA MENESES"/>
    <s v="LILIANA BLANCO LOPEZ 705 VALLEDUPAR"/>
    <s v="Procesada"/>
    <n v="55100"/>
    <x v="38"/>
    <n v="1913"/>
  </r>
  <r>
    <x v="0"/>
    <n v="106445"/>
    <d v="2025-11-04T22:35:30"/>
    <s v="NELSON RAUL MUÑOZ SALDARRIAGA"/>
    <s v="ANDRES GRACIANO SERNA 104"/>
    <s v="Procesada"/>
    <n v="43465.8"/>
    <x v="27"/>
    <n v="1310"/>
  </r>
  <r>
    <x v="4"/>
    <n v="106446"/>
    <d v="2025-11-04T23:55:37"/>
    <s v="ADELA GONZALEZ LONDOÑO"/>
    <s v="NELSON ENRIQUE LOPEZ GONZALEZ 510"/>
    <s v="Procesada"/>
    <n v="9024.3799999999992"/>
    <x v="46"/>
    <n v="1714"/>
  </r>
  <r>
    <x v="1"/>
    <n v="106447"/>
    <s v="2025-11-05 12:12:50"/>
    <s v="LUZ STELLA URIBE ORTIZ"/>
    <s v="FREDY ESTEPA 409 CUCUTA"/>
    <s v="Procesada"/>
    <n v="20911.226890756305"/>
    <x v="2"/>
    <n v="1675"/>
  </r>
  <r>
    <x v="2"/>
    <n v="106448"/>
    <s v="2025-11-05 12:25:33"/>
    <s v="YESIR CARRASCAL MONTEJO"/>
    <s v="MARIELA ESTER DE LEON 720 BARRANQUILLA"/>
    <s v="Procesada"/>
    <n v="31932.915966386554"/>
    <x v="11"/>
    <n v="1982"/>
  </r>
  <r>
    <x v="2"/>
    <n v="106449"/>
    <s v="2025-11-05 12:35:29"/>
    <s v="JOBANY DE JESUS ROA MARTINEZ"/>
    <s v="MARIELA ESTER DE LEON 720 BARRANQUILLA"/>
    <s v="Procesada"/>
    <n v="16806.798319327732"/>
    <x v="11"/>
    <n v="1982"/>
  </r>
  <r>
    <x v="2"/>
    <n v="106450"/>
    <s v="2025-11-05 13:04:05"/>
    <s v="WILDER MARTINEZ MARTINEZ"/>
    <s v="MARIELA ESTER DE LEON 720 BARRANQUILLA"/>
    <s v="Procesada"/>
    <n v="8067.2436974789925"/>
    <x v="11"/>
    <n v="1982"/>
  </r>
  <r>
    <x v="2"/>
    <n v="106451"/>
    <s v="2025-11-05 13:17:51"/>
    <s v="ROBERTO ENRIQUE PACHECO BARROS"/>
    <s v="JESUS ENRIQUE GIRALDO SOTO 714 BARRANQUILLA"/>
    <s v="Procesada"/>
    <n v="31932.915966386554"/>
    <x v="5"/>
    <n v="1942"/>
  </r>
  <r>
    <x v="1"/>
    <n v="106452"/>
    <s v="2025-11-05 13:21:11"/>
    <s v="LEONILDE CARRILLO PARRA"/>
    <s v="MAIRA TORRES 411 CUCUTA"/>
    <s v="Procesada"/>
    <n v="12983.193277310926"/>
    <x v="34"/>
    <n v="1678"/>
  </r>
  <r>
    <x v="0"/>
    <n v="106453"/>
    <s v="2025-11-05 13:27:57"/>
    <s v="ANDRES JULIAN IDARRAGA SALAZAR"/>
    <s v="GEORLAN GARCIA PANIAGUA 117"/>
    <s v="Procesada"/>
    <n v="11543"/>
    <x v="1"/>
    <n v="1398"/>
  </r>
  <r>
    <x v="1"/>
    <n v="106454"/>
    <s v="2025-11-05 13:29:16"/>
    <s v="MARIA JULIA ANGEL DIEZ"/>
    <s v="FREDY ESTEPA 409 CUCUTA"/>
    <s v="Procesada"/>
    <n v="8542.0168067226896"/>
    <x v="2"/>
    <n v="1675"/>
  </r>
  <r>
    <x v="4"/>
    <n v="106455"/>
    <s v="2025-11-05 13:31:08"/>
    <s v="SVETLANA MARIA GONZALEZ DIAZ"/>
    <s v="JOSE GREGORIO OSTEN MERCADO 509"/>
    <s v="Procesada"/>
    <n v="128333.69747899161"/>
    <x v="9"/>
    <n v="1737"/>
  </r>
  <r>
    <x v="2"/>
    <n v="106456"/>
    <s v="2025-11-05 13:33:06"/>
    <s v="YADIRA DURAN LOPEZ"/>
    <s v="STHEFANY OJITO BARRANQUILLA 712"/>
    <s v="Procesada"/>
    <n v="41290.495798319331"/>
    <x v="47"/>
    <n v="1934"/>
  </r>
  <r>
    <x v="1"/>
    <n v="106457"/>
    <s v="2025-11-05 13:34:13"/>
    <s v="DORIS AMPARO BURITICA DAZA"/>
    <s v="ZULY RANGEL GARCIA 413 CUCUTA"/>
    <s v="Procesada"/>
    <n v="28541.823529411762"/>
    <x v="3"/>
    <n v="1684"/>
  </r>
  <r>
    <x v="0"/>
    <n v="106459"/>
    <s v="2025-11-05 13:35:30"/>
    <s v="JOHAN ANDRES CEBALLOS"/>
    <s v="ELIANA GOMEZ 107"/>
    <s v="Procesada"/>
    <n v="31008.361344537814"/>
    <x v="6"/>
    <n v="1321"/>
  </r>
  <r>
    <x v="0"/>
    <n v="106461"/>
    <s v="2025-11-05 13:37:34"/>
    <s v="LUISANTONIO DEJESUS MORALES ZAPATA"/>
    <s v="EDISON ALBERTO SALAZAR YEPES 116"/>
    <s v="Procesada"/>
    <n v="5776.2016806722695"/>
    <x v="32"/>
    <n v="1345"/>
  </r>
  <r>
    <x v="1"/>
    <n v="106462"/>
    <s v="2025-11-05 13:49:26"/>
    <s v="YESICA KATHERINE GOMEZ GOMEZ"/>
    <s v="ZULY RANGEL GARCIA 413 CUCUTA"/>
    <s v="Procesada"/>
    <n v="33341.579831932781"/>
    <x v="3"/>
    <n v="1684"/>
  </r>
  <r>
    <x v="1"/>
    <n v="106463"/>
    <s v="2025-11-05 13:54:45"/>
    <s v="YEISON NAHIN ARIAS PINEDA"/>
    <s v="FREDY ESTEPA 409 CUCUTA"/>
    <s v="Procesada"/>
    <n v="9262.1512605042008"/>
    <x v="2"/>
    <n v="1675"/>
  </r>
  <r>
    <x v="0"/>
    <n v="106464"/>
    <s v="2025-11-05 14:02:23"/>
    <s v="GABRIEL DE JESUS GOMEZ VELILLA"/>
    <s v="ELIANA GOMEZ 107"/>
    <s v="Procesada"/>
    <n v="25462.201680672271"/>
    <x v="6"/>
    <n v="1321"/>
  </r>
  <r>
    <x v="5"/>
    <n v="106465"/>
    <s v="2025-11-05 14:05:51"/>
    <s v="LAURA YOHANA CASTAÑO MUÑOZ"/>
    <s v="GERALDINE MEZA VALENCIA 620"/>
    <s v="Procesada"/>
    <n v="214482.36974789915"/>
    <x v="10"/>
    <n v="1879"/>
  </r>
  <r>
    <x v="6"/>
    <n v="106466"/>
    <s v="2025-11-05 14:11:57"/>
    <s v="CARLOS ALBERTO IBAÑEZ MONTES"/>
    <s v="WILLIAM ALBERTO VELASQUEZ BERNAL 920"/>
    <s v="Procesada"/>
    <n v="33529.436974789918"/>
    <x v="22"/>
    <n v="2136"/>
  </r>
  <r>
    <x v="6"/>
    <n v="106467"/>
    <s v="2025-11-05 14:12:29"/>
    <s v="PEDRO TINJACA RODRIGUEZ"/>
    <s v="MARIBEL REDONDO 918"/>
    <s v="Procesada"/>
    <n v="46717.579831932773"/>
    <x v="45"/>
    <n v="2130"/>
  </r>
  <r>
    <x v="6"/>
    <n v="106468"/>
    <s v="2025-11-05 14:13:23"/>
    <s v="NANCY STELLA VALENCIA OSPINA"/>
    <s v="ANGIE JOHANA BEDOYA HERRENO 908"/>
    <s v="Procesada"/>
    <n v="24250"/>
    <x v="39"/>
    <n v="2105"/>
  </r>
  <r>
    <x v="1"/>
    <n v="106469"/>
    <s v="2025-11-05 14:15:43"/>
    <s v="MARIA CORNELIA FUENTES HERNANDEZ"/>
    <s v="MAIRA TORRES 411 CUCUTA"/>
    <s v="Procesada"/>
    <n v="20701.596638655465"/>
    <x v="34"/>
    <n v="1678"/>
  </r>
  <r>
    <x v="4"/>
    <n v="106470"/>
    <s v="2025-11-05 14:17:21"/>
    <s v="CARMEN CECILIA MADERA MORALES"/>
    <s v="JOSE GREGORIO OSTEN MERCADO 509"/>
    <s v="Procesada"/>
    <n v="38582.915966386558"/>
    <x v="9"/>
    <n v="1737"/>
  </r>
  <r>
    <x v="1"/>
    <n v="106471"/>
    <s v="2025-11-05 14:19:06"/>
    <s v="MIRYAM JUSEPH ROJAS CASAS"/>
    <s v="FREDY ESTEPA 409 CUCUTA"/>
    <s v="Procesada"/>
    <n v="16223.546218487396"/>
    <x v="2"/>
    <n v="1675"/>
  </r>
  <r>
    <x v="6"/>
    <n v="106472"/>
    <s v="2025-11-05 14:21:09"/>
    <s v="MARISOL PINZON PINZON"/>
    <s v="DIANA MARCELA DIAZ TORRES 938"/>
    <s v="Procesada"/>
    <n v="17640"/>
    <x v="29"/>
    <n v="2209"/>
  </r>
  <r>
    <x v="0"/>
    <n v="106473"/>
    <s v="2025-11-05 14:24:37"/>
    <s v="MARLON YESID TABORDA LOAIZA"/>
    <s v="KATHERINE GAVIRIA MAZO 103"/>
    <s v="Procesada"/>
    <n v="11543"/>
    <x v="4"/>
    <n v="1309"/>
  </r>
  <r>
    <x v="2"/>
    <n v="106474"/>
    <s v="2025-11-05 14:26:33"/>
    <s v="BAYRON FERNEY PORRAS VARGAS"/>
    <s v="STHEFANY OJITO BARRANQUILLA 712"/>
    <s v="Procesada"/>
    <n v="31932.915966386554"/>
    <x v="47"/>
    <n v="1934"/>
  </r>
  <r>
    <x v="1"/>
    <n v="106475"/>
    <s v="2025-11-05 14:26:38"/>
    <s v="MARTHA CECILIA ALBARRACIN JAIMES"/>
    <s v="FREDY ESTEPA 409 CUCUTA"/>
    <s v="Procesada"/>
    <n v="12145.394957983193"/>
    <x v="2"/>
    <n v="1675"/>
  </r>
  <r>
    <x v="0"/>
    <n v="106476"/>
    <s v="2025-11-05 14:29:32"/>
    <s v="ALVARO ALONSO HIDALGO GOEZ"/>
    <s v="ELIANA GOMEZ 107"/>
    <s v="Procesada"/>
    <n v="13109.277310924372"/>
    <x v="6"/>
    <n v="1321"/>
  </r>
  <r>
    <x v="6"/>
    <n v="106477"/>
    <s v="2025-11-05 14:30:46"/>
    <s v="ESTHER VILLALOBOS GARCIA"/>
    <s v="MONICA RODRIGUEZ RONCANCIO 946"/>
    <s v="Procesada"/>
    <n v="17084.042016806721"/>
    <x v="21"/>
    <n v="2237"/>
  </r>
  <r>
    <x v="0"/>
    <n v="106478"/>
    <s v="2025-11-05 14:31:33"/>
    <s v="RAMIRO ELIAS BEDOYA BETANCUR"/>
    <s v="ELIANA GOMEZ 107"/>
    <s v="Procesada"/>
    <n v="47845.521008403361"/>
    <x v="6"/>
    <n v="1321"/>
  </r>
  <r>
    <x v="6"/>
    <n v="106479"/>
    <s v="2025-11-05 14:33:29"/>
    <s v="JOSE RUBEN GIRALDO RAMIREZ"/>
    <s v="YULIETH HERNANDEZ"/>
    <s v="Procesada"/>
    <n v="306555.57983193279"/>
    <x v="12"/>
    <n v="2202"/>
  </r>
  <r>
    <x v="5"/>
    <n v="106480"/>
    <s v="2025-11-05 14:33:36"/>
    <s v="ELVIA LOZANO ASTUDILLO"/>
    <s v="GERALDINE MEZA VALENCIA 620"/>
    <s v="Procesada"/>
    <n v="96557.226890756312"/>
    <x v="10"/>
    <n v="1879"/>
  </r>
  <r>
    <x v="6"/>
    <n v="106481"/>
    <s v="2025-11-05 14:33:45"/>
    <s v="SANDRA PATRICIA DIAZ SANCHEZ"/>
    <s v="CRISTINA QUINTERO RUDAS 945"/>
    <s v="Procesada"/>
    <n v="17629.89075630252"/>
    <x v="26"/>
    <n v="2234"/>
  </r>
  <r>
    <x v="6"/>
    <n v="106482"/>
    <s v="2025-11-05 14:37:44"/>
    <s v="JAVIER MAURICIO CARRILLO BLANCO"/>
    <s v="WILLIAM ALBERTO VELASQUEZ BERNAL 920"/>
    <s v="Procesada"/>
    <n v="33529.436974789918"/>
    <x v="22"/>
    <n v="2136"/>
  </r>
  <r>
    <x v="0"/>
    <n v="106483"/>
    <s v="2025-11-05 14:39:59"/>
    <s v="STELLA MARIA MARULANDA OCAMPO"/>
    <s v="ELIANA GOMEZ 107"/>
    <s v="Procesada"/>
    <n v="13445.403361344539"/>
    <x v="6"/>
    <n v="1321"/>
  </r>
  <r>
    <x v="6"/>
    <n v="106484"/>
    <s v="2025-11-05 14:43:10"/>
    <s v="MARTHA LUCIA PARRA NUÑEZ"/>
    <s v="CRISTINA QUINTERO RUDAS 945"/>
    <s v="Procesada"/>
    <n v="11022.697478991597"/>
    <x v="26"/>
    <n v="2234"/>
  </r>
  <r>
    <x v="6"/>
    <n v="106485"/>
    <s v="2025-11-05 14:44:01"/>
    <s v="GRACIELA BENAVIDES GONZALEZ"/>
    <s v="MONICA RODRIGUEZ RONCANCIO 946"/>
    <s v="Procesada"/>
    <n v="36233.277310924372"/>
    <x v="21"/>
    <n v="2237"/>
  </r>
  <r>
    <x v="6"/>
    <n v="106486"/>
    <s v="2025-11-05 14:45:20"/>
    <s v="JOSE RUBEN GIRALDO RAMIREZ"/>
    <s v="YULIETH HERNANDEZ"/>
    <s v="Procesada"/>
    <n v="433968.13445378153"/>
    <x v="12"/>
    <n v="2202"/>
  </r>
  <r>
    <x v="6"/>
    <n v="106487"/>
    <s v="2025-11-05 14:45:57"/>
    <s v="LUZ MERY SANCHEZ COBO"/>
    <s v="SOL KATHERINE BERNAL MONTANO 907"/>
    <s v="Procesada"/>
    <n v="14621.882352941178"/>
    <x v="36"/>
    <n v="2102"/>
  </r>
  <r>
    <x v="6"/>
    <n v="106488"/>
    <s v="2025-11-05 14:46:33"/>
    <s v="HEIDY JOHANNA GOMEZ PAEZ"/>
    <s v="MARIA NANCY GUARIN VIRGUEZ 937"/>
    <s v="Procesada"/>
    <n v="24000"/>
    <x v="19"/>
    <n v="2206"/>
  </r>
  <r>
    <x v="0"/>
    <n v="106489"/>
    <s v="2025-11-05 14:47:48"/>
    <s v="URIEL JOSE GARNICA GUZMAN"/>
    <s v="INES LILIANA PIEDRAHITA MESA 111"/>
    <s v="Procesada"/>
    <n v="120451.04201680672"/>
    <x v="15"/>
    <n v="1337"/>
  </r>
  <r>
    <x v="0"/>
    <n v="106490"/>
    <s v="2025-11-05 14:48:01"/>
    <s v="VICTOR SAMUEL RAMIREZ ATEHORTUA"/>
    <s v="ELIANA GOMEZ 107"/>
    <s v="Procesada"/>
    <n v="25470.798319327732"/>
    <x v="6"/>
    <n v="1321"/>
  </r>
  <r>
    <x v="10"/>
    <n v="106491"/>
    <s v="2025-11-05 14:48:21"/>
    <s v="EDWIN ALEXANDER RUIZ ROMERO"/>
    <s v="IVONNE RAMIREZ 415 BUCARAMANGA"/>
    <s v="Procesada"/>
    <n v="43458.899159663866"/>
    <x v="52"/>
    <n v="1666"/>
  </r>
  <r>
    <x v="0"/>
    <n v="106493"/>
    <s v="2025-11-05 14:48:40"/>
    <s v="OSCAR DE JESUS GOMEZ GOMEZ"/>
    <s v="KATHERINE GAVIRIA MAZO 103"/>
    <s v="Procesada"/>
    <n v="27093"/>
    <x v="4"/>
    <n v="1309"/>
  </r>
  <r>
    <x v="6"/>
    <n v="106494"/>
    <s v="2025-11-05 14:49:20"/>
    <s v="YADIRA DEL PILAR OLIVERO FUENMAYOR"/>
    <s v="MONICA RODRIGUEZ RONCANCIO 946"/>
    <s v="Procesada"/>
    <n v="20676.067226890758"/>
    <x v="21"/>
    <n v="2237"/>
  </r>
  <r>
    <x v="1"/>
    <n v="106495"/>
    <s v="2025-11-05 14:50:34"/>
    <s v="PABLO SANCHEZ BALLESTEROS"/>
    <s v="MAIRA TORRES 411 CUCUTA"/>
    <s v="Procesada"/>
    <n v="14182.151260504201"/>
    <x v="34"/>
    <n v="1678"/>
  </r>
  <r>
    <x v="10"/>
    <n v="106496"/>
    <s v="2025-11-05 15:01:34"/>
    <s v="JESSICA JAUREGUI CORTES"/>
    <s v="SANDRA PRADA 405 BUCARAMANGA"/>
    <s v="Procesada"/>
    <n v="10588.20168067227"/>
    <x v="49"/>
    <n v="1642"/>
  </r>
  <r>
    <x v="6"/>
    <n v="106497"/>
    <s v="2025-11-05 15:03:05"/>
    <s v="LUDY ESPERANZA VELASQUEZ MORANTES"/>
    <s v="SOL KATHERINE BERNAL MONTANO 907"/>
    <s v="Procesada"/>
    <n v="20288.235294117647"/>
    <x v="36"/>
    <n v="2102"/>
  </r>
  <r>
    <x v="6"/>
    <n v="106498"/>
    <s v="2025-11-05 15:05:41"/>
    <s v="JOSE ANTONIO RODRIGUEZ MALAGON"/>
    <s v="OSCAR GIOVANNY NASAYO BLANCO 932"/>
    <s v="Procesada"/>
    <n v="10368"/>
    <x v="13"/>
    <n v="2179"/>
  </r>
  <r>
    <x v="9"/>
    <n v="106499"/>
    <s v="2025-11-05 15:07:55"/>
    <s v="DORA CRISTINA ZAPATA YEPEZ"/>
    <s v="LILIANA BLANCO LOPEZ 705 VALLEDUPAR"/>
    <s v="Procesada"/>
    <n v="68169.773109243702"/>
    <x v="38"/>
    <n v="1913"/>
  </r>
  <r>
    <x v="6"/>
    <n v="106500"/>
    <s v="2025-11-05 15:10:21"/>
    <s v="FABIAN ENRIQUE ORJUELA ROBLES"/>
    <s v="CRISTINA QUINTERO RUDAS 945"/>
    <s v="Procesada"/>
    <n v="105617.57983193277"/>
    <x v="26"/>
    <n v="2234"/>
  </r>
  <r>
    <x v="6"/>
    <n v="106501"/>
    <s v="2025-11-05 15:13:40"/>
    <s v="YESIL EUGENIA SEGURA MENDOZA"/>
    <s v="WILLIAM ALBERTO VELASQUEZ BERNAL 920"/>
    <s v="Procesada"/>
    <n v="33529.436974789918"/>
    <x v="22"/>
    <n v="2136"/>
  </r>
  <r>
    <x v="2"/>
    <n v="106502"/>
    <s v="2025-11-05 15:14:09"/>
    <s v="SANDRA MILENA SANCHEZ BELTRAN"/>
    <s v="ALVARO ENRIQUE CASTAÑEDA MANJARRES 715 BARRANQUILLA"/>
    <s v="Procesada"/>
    <n v="39777.151260504201"/>
    <x v="7"/>
    <n v="1943"/>
  </r>
  <r>
    <x v="6"/>
    <n v="106503"/>
    <s v="2025-11-05 15:16:14"/>
    <s v="SANDRA PATRICIA LOZANO CRUZ"/>
    <s v="SOL KATHERINE BERNAL MONTANO 907"/>
    <s v="Procesada"/>
    <n v="52289.899159663873"/>
    <x v="36"/>
    <n v="2102"/>
  </r>
  <r>
    <x v="10"/>
    <n v="106504"/>
    <s v="2025-11-05 15:16:23"/>
    <s v="SERGIO DAVID MENDEZ REYES"/>
    <s v="SANDRA PRADA 405 BUCARAMANGA"/>
    <s v="Procesada"/>
    <n v="107043.42857142857"/>
    <x v="49"/>
    <n v="1642"/>
  </r>
  <r>
    <x v="6"/>
    <n v="106505"/>
    <s v="2025-11-05 15:17:36"/>
    <s v="JOSE LUIS MARTINEZ MORA"/>
    <s v="OSCAR GIOVANNY NASAYO BLANCO 932"/>
    <s v="Procesada"/>
    <n v="27047.058823529413"/>
    <x v="13"/>
    <n v="2179"/>
  </r>
  <r>
    <x v="5"/>
    <n v="106506"/>
    <s v="2025-11-05 15:18:26"/>
    <s v="PABLO EMILIO VALENCIA GIRALDO"/>
    <s v="GERALDINE MEZA VALENCIA 620"/>
    <s v="Procesada"/>
    <n v="75390.71428571429"/>
    <x v="10"/>
    <n v="1879"/>
  </r>
  <r>
    <x v="2"/>
    <n v="106507"/>
    <s v="2025-11-05 15:19:39"/>
    <s v="TULIA ARACELI LEMUS VALDOVINO"/>
    <s v="MARIELA ESTER DE LEON 720 BARRANQUILLA"/>
    <s v="Procesada"/>
    <n v="53448.000000000007"/>
    <x v="11"/>
    <n v="1982"/>
  </r>
  <r>
    <x v="6"/>
    <n v="106508"/>
    <s v="2025-11-05 15:21:26"/>
    <s v="ROSALBA ALBORNOZ CERON"/>
    <s v="MARIA NANCY GUARIN VIRGUEZ 937"/>
    <s v="Procesada"/>
    <n v="28148.722689075636"/>
    <x v="19"/>
    <n v="2206"/>
  </r>
  <r>
    <x v="6"/>
    <n v="106509"/>
    <s v="2025-11-05 15:22:04"/>
    <s v="GERMAN ALFREDO MONTAÑEZ PIÑEROS"/>
    <s v="SOL KATHERINE BERNAL MONTANO 907"/>
    <s v="Procesada"/>
    <n v="47469.176470588238"/>
    <x v="36"/>
    <n v="2102"/>
  </r>
  <r>
    <x v="6"/>
    <n v="106510"/>
    <s v="2025-11-05 15:22:35"/>
    <s v="DIOSEL SALAS VARGAS"/>
    <s v="WILLIAM ALBERTO VELASQUEZ BERNAL 920"/>
    <s v="Procesada"/>
    <n v="67058.865546218498"/>
    <x v="22"/>
    <n v="2136"/>
  </r>
  <r>
    <x v="0"/>
    <n v="106511"/>
    <s v="2025-11-05 15:24:14"/>
    <s v="ARLEY CARDENAS CARMONA"/>
    <s v="GEORLAN GARCIA PANIAGUA 117"/>
    <s v="Procesada"/>
    <n v="8156.3025210084033"/>
    <x v="1"/>
    <n v="1398"/>
  </r>
  <r>
    <x v="1"/>
    <n v="106512"/>
    <s v="2025-11-05 15:29:09"/>
    <s v="JORGE BOTELLO OSORIO"/>
    <s v="FREDY ESTEPA 409 CUCUTA"/>
    <s v="Procesada"/>
    <n v="50928"/>
    <x v="2"/>
    <n v="1675"/>
  </r>
  <r>
    <x v="0"/>
    <n v="106513"/>
    <s v="2025-11-05 15:29:24"/>
    <s v="NEIDER ALEXANDER SANCHEZ FRANCO"/>
    <s v="KATHERINE GAVIRIA MAZO 103"/>
    <s v="Procesada"/>
    <n v="35675.478991596639"/>
    <x v="4"/>
    <n v="1309"/>
  </r>
  <r>
    <x v="6"/>
    <n v="106514"/>
    <s v="2025-11-05 15:30:35"/>
    <s v="LUIS ALBERTO TAVERA"/>
    <s v="MARIBEL REDONDO 918"/>
    <s v="Procesada"/>
    <n v="37065.042016806728"/>
    <x v="45"/>
    <n v="2130"/>
  </r>
  <r>
    <x v="10"/>
    <n v="106515"/>
    <s v="2025-11-05 15:30:57"/>
    <s v="ARTE Y PAPEL MC SAS"/>
    <s v="SANDRA PRADA 405 BUCARAMANGA"/>
    <s v="Procesada"/>
    <n v="45983.184873949584"/>
    <x v="49"/>
    <n v="1642"/>
  </r>
  <r>
    <x v="0"/>
    <n v="106516"/>
    <s v="2025-11-05 15:31:14"/>
    <s v="YULIANA CARDONA BASTIDAS"/>
    <s v="KATHERINE GAVIRIA MAZO 103"/>
    <s v="Procesada"/>
    <n v="7220"/>
    <x v="4"/>
    <n v="1309"/>
  </r>
  <r>
    <x v="2"/>
    <n v="106517"/>
    <s v="2025-11-05 15:34:18"/>
    <s v="EVELYN MARINA GUZMAN HERNANDEZ"/>
    <s v="MARIELA ESTER DE LEON 720 BARRANQUILLA"/>
    <s v="Procesada"/>
    <n v="16806.798319327732"/>
    <x v="11"/>
    <n v="1982"/>
  </r>
  <r>
    <x v="6"/>
    <n v="106518"/>
    <s v="2025-11-05 15:35:15"/>
    <s v="ANGEL ANTONIO LOZANO RAMIREZ"/>
    <s v="DIANA MARCELA DIAZ TORRES 938"/>
    <s v="Procesada"/>
    <n v="58104.184873949576"/>
    <x v="29"/>
    <n v="2209"/>
  </r>
  <r>
    <x v="0"/>
    <n v="106519"/>
    <s v="2025-11-05 15:36:06"/>
    <s v="FRANCILIANA GOMEZ GARCIA"/>
    <s v="ANDRES GRACIANO SERNA 104"/>
    <s v="Procesada"/>
    <n v="47899.378151260506"/>
    <x v="27"/>
    <n v="1310"/>
  </r>
  <r>
    <x v="6"/>
    <n v="106520"/>
    <s v="2025-11-05 15:39:44"/>
    <s v="MARIA BELEN SANCHEZ TORRES"/>
    <s v="MONICA RODRIGUEZ RONCANCIO 946"/>
    <s v="Procesada"/>
    <n v="42643"/>
    <x v="21"/>
    <n v="2237"/>
  </r>
  <r>
    <x v="8"/>
    <n v="106521"/>
    <s v="2025-11-05 15:42:20"/>
    <s v="DONALDO PUERTA CASTILLO"/>
    <s v="NEIL TORRES 718 CARTAGENA"/>
    <s v="Procesada"/>
    <n v="38148.487394957985"/>
    <x v="30"/>
    <n v="1959"/>
  </r>
  <r>
    <x v="6"/>
    <n v="106522"/>
    <s v="2025-11-05 15:44:24"/>
    <s v="PEDRO EUGENIO LOPEZ GARCIA"/>
    <s v="DIANA MARCELA DIAZ TORRES 938"/>
    <s v="Procesada"/>
    <n v="36084.042016806728"/>
    <x v="29"/>
    <n v="2209"/>
  </r>
  <r>
    <x v="6"/>
    <n v="106523"/>
    <s v="2025-11-05 15:47:00"/>
    <s v="FREDY ARNULFO MARTINEZ GONZALEZ"/>
    <s v="SANDRA PATRICIA ORTIZ ROMERO 919"/>
    <s v="Procesada"/>
    <n v="2668.747899159664"/>
    <x v="31"/>
    <n v="2133"/>
  </r>
  <r>
    <x v="6"/>
    <n v="106524"/>
    <s v="2025-11-05 15:49:38"/>
    <s v="LIDA ANDREA JIMENEZ BARBOSA"/>
    <s v="ANGIE JOHANA BEDOYA HERRENO 908"/>
    <s v="Procesada"/>
    <n v="30252.050420168071"/>
    <x v="39"/>
    <n v="2105"/>
  </r>
  <r>
    <x v="6"/>
    <n v="106525"/>
    <s v="2025-11-05 15:49:44"/>
    <s v="ANGIE PAOLA BELTRAN MOLINA"/>
    <s v="MONICA RODRIGUEZ RONCANCIO 946"/>
    <s v="Procesada"/>
    <n v="20543"/>
    <x v="21"/>
    <n v="2237"/>
  </r>
  <r>
    <x v="0"/>
    <n v="106526"/>
    <s v="2025-11-05 15:54:23"/>
    <s v="AUTOSERVICIO R Y Z SAS"/>
    <s v="MIGUEL ANGEL HIDALGO SANTOS 113"/>
    <s v="Procesada"/>
    <n v="8180.6722689075632"/>
    <x v="16"/>
    <n v="1333"/>
  </r>
  <r>
    <x v="6"/>
    <n v="106527"/>
    <s v="2025-11-05 15:55:05"/>
    <s v="ANA OLIVA VILLARRAGA GARCIA"/>
    <s v="CARLOS EDUARDO ROMERO 934"/>
    <s v="Procesada"/>
    <n v="27000"/>
    <x v="24"/>
    <n v="2196"/>
  </r>
  <r>
    <x v="0"/>
    <n v="106528"/>
    <s v="2025-11-05 15:55:05"/>
    <s v="BEATRIZ ELENA QUINTERO"/>
    <s v="DUBY YARLENY BEDOYA FLOREZ 102"/>
    <s v="Procesada"/>
    <n v="92095.579831932788"/>
    <x v="0"/>
    <n v="1306"/>
  </r>
  <r>
    <x v="6"/>
    <n v="106529"/>
    <s v="2025-11-05 16:00:21"/>
    <s v="KATHERINE ALEXANDRA RODRIGUEZ GARCIA"/>
    <s v="ANGIE JOHANA BEDOYA HERRENO 908"/>
    <s v="Procesada"/>
    <n v="13363.46218487395"/>
    <x v="39"/>
    <n v="2105"/>
  </r>
  <r>
    <x v="6"/>
    <n v="106530"/>
    <s v="2025-11-05 16:03:17"/>
    <s v="ANGELA PATRICIA CERON RINCON"/>
    <s v="OSCAR GIOVANNY NASAYO BLANCO 932"/>
    <s v="Procesada"/>
    <n v="39329.747899159665"/>
    <x v="13"/>
    <n v="2179"/>
  </r>
  <r>
    <x v="0"/>
    <n v="106531"/>
    <s v="2025-11-05 16:14:38"/>
    <s v="MARLYEN NAZARETH PADIERNA ARROYAVE"/>
    <s v="ELIANA GOMEZ 107"/>
    <s v="Procesada"/>
    <n v="18932.672268907565"/>
    <x v="6"/>
    <n v="1321"/>
  </r>
  <r>
    <x v="0"/>
    <n v="106532"/>
    <s v="2025-11-05 16:15:19"/>
    <s v="SONIA YANETH GOMEZ SALAZAR"/>
    <s v="ELIANA GOMEZ 107"/>
    <s v="Procesada"/>
    <n v="11543"/>
    <x v="6"/>
    <n v="1321"/>
  </r>
  <r>
    <x v="6"/>
    <n v="106533"/>
    <s v="2025-11-05 16:15:53"/>
    <s v="EDITH QUINTERO BUCURU"/>
    <s v="LEYDY YURLEY MUNEVAR ESPITIA 921"/>
    <s v="Procesada"/>
    <n v="137061.00840336137"/>
    <x v="14"/>
    <n v="2139"/>
  </r>
  <r>
    <x v="0"/>
    <n v="106534"/>
    <s v="2025-11-05 16:16:26"/>
    <s v="ARLEY MAURICIO SANCHEZ TOBON"/>
    <s v="ELIANA GOMEZ 107"/>
    <s v="Procesada"/>
    <n v="26722.680672268911"/>
    <x v="6"/>
    <n v="1321"/>
  </r>
  <r>
    <x v="1"/>
    <n v="106535"/>
    <s v="2025-11-05 16:18:24"/>
    <s v="MYRIAM SOSA AYALA "/>
    <s v="MAIRA TORRES 411 CUCUTA"/>
    <s v="Procesada"/>
    <n v="7355.0000000000009"/>
    <x v="34"/>
    <n v="1678"/>
  </r>
  <r>
    <x v="6"/>
    <n v="106536"/>
    <s v="2025-11-05 16:18:28"/>
    <s v="ANA MIRSA CASTILLO"/>
    <s v="MONICA RODRIGUEZ RONCANCIO 946"/>
    <s v="Procesada"/>
    <n v="9585.2100840336134"/>
    <x v="21"/>
    <n v="2237"/>
  </r>
  <r>
    <x v="10"/>
    <n v="106537"/>
    <s v="2025-11-05 16:20:20"/>
    <s v="SAUL ALEXANDER RODRIGUEZ BUENAHORA"/>
    <s v="SANDRA PRADA 405 BUCARAMANGA"/>
    <s v="Procesada"/>
    <n v="55563.26050420168"/>
    <x v="49"/>
    <n v="1642"/>
  </r>
  <r>
    <x v="6"/>
    <n v="106538"/>
    <s v="2025-11-05 16:25:21"/>
    <s v="ANLLY JULIETH TORRES CASTANEDA"/>
    <s v="MONICA RODRIGUEZ RONCANCIO 946"/>
    <s v="Procesada"/>
    <n v="12100.840336134454"/>
    <x v="21"/>
    <n v="2237"/>
  </r>
  <r>
    <x v="1"/>
    <n v="106539"/>
    <s v="2025-11-05 16:28:02"/>
    <s v="NANCY JOHANNA ADARME JAIMES"/>
    <s v="ZULY RANGEL GARCIA 413 CUCUTA"/>
    <s v="Procesada"/>
    <n v="26722.680672268911"/>
    <x v="3"/>
    <n v="1684"/>
  </r>
  <r>
    <x v="0"/>
    <n v="106540"/>
    <s v="2025-11-05 16:33:25"/>
    <s v="GEIDY YULIANA JIMENEZ VARGAS"/>
    <s v="MIGUEL ANGEL HIDALGO SANTOS 113"/>
    <s v="Procesada"/>
    <n v="25744.722689075632"/>
    <x v="16"/>
    <n v="1333"/>
  </r>
  <r>
    <x v="6"/>
    <n v="106541"/>
    <s v="2025-11-05 16:35:47"/>
    <s v="MARLENY SANDOVAL PINZON"/>
    <s v="MONICA RODRIGUEZ RONCANCIO 946"/>
    <s v="Procesada"/>
    <n v="16270"/>
    <x v="21"/>
    <n v="2237"/>
  </r>
  <r>
    <x v="0"/>
    <n v="106542"/>
    <s v="2025-11-05 16:37:05"/>
    <s v="ALBA IRENE MONTES ARISTIZABAL"/>
    <s v="KATHERINE GAVIRIA MAZO 103"/>
    <s v="Procesada"/>
    <n v="18097.638655462186"/>
    <x v="4"/>
    <n v="1309"/>
  </r>
  <r>
    <x v="0"/>
    <n v="106543"/>
    <s v="2025-11-05 16:37:24"/>
    <s v="YOLANDA RINCON"/>
    <s v="GEORLAN GARCIA PANIAGUA 117"/>
    <s v="Procesada"/>
    <n v="23086"/>
    <x v="1"/>
    <n v="1398"/>
  </r>
  <r>
    <x v="6"/>
    <n v="106544"/>
    <s v="2025-11-05 16:38:03"/>
    <s v="LUIS MARIA SALCEDO PARRADO"/>
    <s v="SANDRA PATRICIA ORTIZ ROMERO 919"/>
    <s v="Procesada"/>
    <n v="26600"/>
    <x v="31"/>
    <n v="2133"/>
  </r>
  <r>
    <x v="6"/>
    <n v="106545"/>
    <s v="2025-11-05 16:44:28"/>
    <s v="ANGELA ROSA MONTALVO AVILES"/>
    <s v="MONICA RODRIGUEZ RONCANCIO 946"/>
    <s v="Procesada"/>
    <n v="11543"/>
    <x v="21"/>
    <n v="2237"/>
  </r>
  <r>
    <x v="2"/>
    <n v="106546"/>
    <s v="2025-11-05 16:44:33"/>
    <s v="JOHN FERNANDO CASTRO CELIS"/>
    <s v="STHEFANY OJITO BARRANQUILLA 712"/>
    <s v="Procesada"/>
    <n v="31932.915966386554"/>
    <x v="47"/>
    <n v="1934"/>
  </r>
  <r>
    <x v="6"/>
    <n v="106547"/>
    <s v="2025-11-05 16:45:35"/>
    <s v="WILSON GERMAN CERQUERA OSPINA"/>
    <s v="SOL KATHERINE BERNAL MONTANO 907"/>
    <s v="Procesada"/>
    <n v="29492.638655462186"/>
    <x v="36"/>
    <n v="2102"/>
  </r>
  <r>
    <x v="6"/>
    <n v="106548"/>
    <s v="2025-11-05 16:47:29"/>
    <s v="CESAR RICARDO CRUZ BELTRAN"/>
    <s v="YULIETH HERNANDEZ"/>
    <s v="Procesada"/>
    <n v="38952.218487394959"/>
    <x v="12"/>
    <n v="2202"/>
  </r>
  <r>
    <x v="6"/>
    <n v="106549"/>
    <s v="2025-11-05 16:50:12"/>
    <s v="LUDY ESPERANZA VELASQUEZ MORANTES"/>
    <s v="SOL KATHERINE BERNAL MONTANO 907"/>
    <s v="Procesada"/>
    <n v="14891.26050420168"/>
    <x v="36"/>
    <n v="2102"/>
  </r>
  <r>
    <x v="6"/>
    <n v="106550"/>
    <s v="2025-11-05 16:50:50"/>
    <s v="JOSE GUILLERMO PARRAGA VARGAS"/>
    <s v="MONICA RODRIGUEZ RONCANCIO 946"/>
    <s v="Procesada"/>
    <n v="17142.873949579833"/>
    <x v="21"/>
    <n v="2237"/>
  </r>
  <r>
    <x v="6"/>
    <n v="106551"/>
    <s v="2025-11-05 16:50:55"/>
    <s v="OSCAR JAVIER CASTILLA AVENDANO"/>
    <s v="NELLY MARTINEZ FLEREZ 935"/>
    <s v="Procesada"/>
    <n v="81894.97478991597"/>
    <x v="37"/>
    <n v="2199"/>
  </r>
  <r>
    <x v="6"/>
    <n v="106552"/>
    <s v="2025-11-05 16:51:42"/>
    <s v="GUILLERMO CACERES ARGUELLO"/>
    <s v="DIANA MARCELA DIAZ TORRES 938"/>
    <s v="Procesada"/>
    <n v="24000"/>
    <x v="29"/>
    <n v="2209"/>
  </r>
  <r>
    <x v="6"/>
    <n v="106553"/>
    <s v="2025-11-05 16:51:49"/>
    <s v="JOSE OLIVO VARGAS BUITRAGO"/>
    <s v="LEYDY YURLEY MUNEVAR ESPITIA 921"/>
    <s v="Procesada"/>
    <n v="261137.52100840339"/>
    <x v="14"/>
    <n v="2139"/>
  </r>
  <r>
    <x v="0"/>
    <n v="106554"/>
    <s v="2025-11-05 16:51:49"/>
    <s v="ANGELA MARIA POSADA RUIZ"/>
    <s v="ELIANA GOMEZ 107"/>
    <s v="Procesada"/>
    <n v="16806.798319327732"/>
    <x v="6"/>
    <n v="1321"/>
  </r>
  <r>
    <x v="0"/>
    <n v="106555"/>
    <s v="2025-11-05 16:52:06"/>
    <s v="JOHN FREDY CARDONA CASTRO"/>
    <s v="SEBASTIAN DIAZ VELEZ 105"/>
    <s v="Procesada"/>
    <n v="117352.73949579833"/>
    <x v="42"/>
    <n v="1314"/>
  </r>
  <r>
    <x v="1"/>
    <n v="106556"/>
    <s v="2025-11-05 16:52:50"/>
    <s v="CARLOS JAIR GOYENECHE NIETO"/>
    <s v="MAIRA TORRES 411 CUCUTA"/>
    <s v="Procesada"/>
    <n v="25043"/>
    <x v="34"/>
    <n v="1678"/>
  </r>
  <r>
    <x v="0"/>
    <n v="106557"/>
    <s v="2025-11-05 16:53:47"/>
    <s v="ALVARO DE JESUS JIMENEZ GOMEZ"/>
    <s v="SEBASTIAN DIAZ VELEZ 105"/>
    <s v="Procesada"/>
    <n v="25210.201680672271"/>
    <x v="42"/>
    <n v="1314"/>
  </r>
  <r>
    <x v="6"/>
    <n v="106558"/>
    <s v="2025-11-05 16:53:57"/>
    <s v="LENIS JOHONA CERVANTES LEON"/>
    <s v="MARIA NANCY GUARIN VIRGUEZ 937"/>
    <s v="Procesada"/>
    <n v="12000"/>
    <x v="19"/>
    <n v="2206"/>
  </r>
  <r>
    <x v="6"/>
    <n v="106559"/>
    <s v="2025-11-05 16:56:21"/>
    <s v="JONATHAN MICHAEL GONZALEZ PACHON"/>
    <s v="MARIA NANCY GUARIN VIRGUEZ 937"/>
    <s v="Procesada"/>
    <n v="31932.915966386554"/>
    <x v="19"/>
    <n v="2206"/>
  </r>
  <r>
    <x v="6"/>
    <n v="106560"/>
    <s v="2025-11-05 16:58:49"/>
    <s v="BAUDILIO ESPITIA ANGEL"/>
    <s v="MONICA RODRIGUEZ RONCANCIO 946"/>
    <s v="Procesada"/>
    <n v="17084.042016806721"/>
    <x v="21"/>
    <n v="2237"/>
  </r>
  <r>
    <x v="2"/>
    <n v="106561"/>
    <s v="2025-11-05 16:59:01"/>
    <s v="MAURICIO LOPEZ SANCHEZ"/>
    <s v="JESUS ENRIQUE GIRALDO SOTO 714 BARRANQUILLA"/>
    <s v="Procesada"/>
    <n v="31932.915966386554"/>
    <x v="5"/>
    <n v="1940"/>
  </r>
  <r>
    <x v="6"/>
    <n v="106562"/>
    <s v="2025-11-05 16:59:28"/>
    <s v="DIANA  MILENA ORTIZ"/>
    <s v="WILSON JAVIER MONTAÑEZ MARTINEZ 923"/>
    <s v="Procesada"/>
    <n v="21176.403361344539"/>
    <x v="18"/>
    <n v="2149"/>
  </r>
  <r>
    <x v="2"/>
    <n v="106563"/>
    <s v="2025-11-05 16:59:35"/>
    <s v="DONALDO MENDEZ CELIS"/>
    <s v="YOANY SARMIENTO PEREZ 713 BARRANQUILLA"/>
    <s v="Procesada"/>
    <n v="47899.378151260506"/>
    <x v="23"/>
    <n v="1937"/>
  </r>
  <r>
    <x v="6"/>
    <n v="106564"/>
    <s v="2025-11-05 17:00:40"/>
    <s v="LEYDY CONSUELO MARTINEZ PEREZ"/>
    <s v="CRISTINA QUINTERO RUDAS 945"/>
    <s v="Procesada"/>
    <n v="56698.79831932774"/>
    <x v="26"/>
    <n v="2234"/>
  </r>
  <r>
    <x v="3"/>
    <n v="106565"/>
    <s v="2025-11-05 17:02:49"/>
    <s v="WILMAR DE JESUS CANAS CARDONA"/>
    <s v="FELIPE ARENAS 605"/>
    <s v="Procesada"/>
    <n v="38236.042016806721"/>
    <x v="25"/>
    <n v="1815"/>
  </r>
  <r>
    <x v="6"/>
    <n v="106566"/>
    <s v="2025-11-05 17:03:08"/>
    <s v="MIRIAM ESTELA PRIETO GARZON"/>
    <s v="DIANA MARCELA DIAZ TORRES 938"/>
    <s v="Procesada"/>
    <n v="19050.613445378152"/>
    <x v="29"/>
    <n v="2209"/>
  </r>
  <r>
    <x v="10"/>
    <n v="106567"/>
    <s v="2025-11-05 17:04:37"/>
    <s v="KATHERIN VANESSA ARIZA PEREZ"/>
    <s v="MARTHA MANTILLA 407 BUCARAMANGA"/>
    <s v="Procesada"/>
    <n v="9850.7058823529424"/>
    <x v="51"/>
    <n v="1643"/>
  </r>
  <r>
    <x v="6"/>
    <n v="106568"/>
    <s v="2025-11-05 17:05:45"/>
    <s v="JAIRO MONASTOQUE GARCIA"/>
    <s v="OSCAR GIOVANNY NASAYO BLANCO 932"/>
    <s v="Procesada"/>
    <n v="21048.201680672271"/>
    <x v="13"/>
    <n v="2179"/>
  </r>
  <r>
    <x v="6"/>
    <n v="106569"/>
    <s v="2025-11-05 17:05:55"/>
    <s v="CAMILO ANDRES RINCON MORENO"/>
    <s v="CARLOS EDUARDO ROMERO 934"/>
    <s v="Procesada"/>
    <n v="16806.798319327732"/>
    <x v="24"/>
    <n v="2196"/>
  </r>
  <r>
    <x v="6"/>
    <n v="106570"/>
    <s v="2025-11-05 17:06:02"/>
    <s v="GLORIA AMPARO QUINTERO AROCA"/>
    <s v="MARIBEL REDONDO 918"/>
    <s v="Procesada"/>
    <n v="39338.73949579832"/>
    <x v="45"/>
    <n v="2130"/>
  </r>
  <r>
    <x v="6"/>
    <n v="106571"/>
    <s v="2025-11-05 17:06:38"/>
    <s v="LUIS ALEJANDRO TORRES CEPEDA"/>
    <s v="NELLY MARTINEZ FLEREZ 935"/>
    <s v="Procesada"/>
    <n v="15209"/>
    <x v="37"/>
    <n v="2199"/>
  </r>
  <r>
    <x v="6"/>
    <n v="106572"/>
    <s v="2025-11-05 17:08:01"/>
    <s v="LINA MARCELA MARROQUIN DUCUARA"/>
    <s v="WILSON JAVIER MONTAÑEZ MARTINEZ 923"/>
    <s v="Procesada"/>
    <n v="23109.201680672271"/>
    <x v="18"/>
    <n v="2149"/>
  </r>
  <r>
    <x v="6"/>
    <n v="106573"/>
    <s v="2025-11-05 17:11:27"/>
    <s v="JUAN CARLOS RUIZ OCAMPO"/>
    <s v="SOL KATHERINE BERNAL MONTANO 907"/>
    <s v="Procesada"/>
    <n v="54360.000000000007"/>
    <x v="36"/>
    <n v="2102"/>
  </r>
  <r>
    <x v="0"/>
    <n v="106574"/>
    <s v="2025-11-05 17:11:34"/>
    <s v="HILDA MARY VARGAS ROJAS"/>
    <s v="INES LILIANA PIEDRAHITA MESA 111"/>
    <s v="Procesada"/>
    <n v="38764.798319327732"/>
    <x v="15"/>
    <n v="1337"/>
  </r>
  <r>
    <x v="6"/>
    <n v="106575"/>
    <s v="2025-11-05 17:11:48"/>
    <s v="LIZETH PAOLA MORALES DIAZ"/>
    <s v="OSCAR GIOVANNY NASAYO BLANCO 932"/>
    <s v="Procesada"/>
    <n v="31932.915966386554"/>
    <x v="13"/>
    <n v="2179"/>
  </r>
  <r>
    <x v="6"/>
    <n v="106576"/>
    <s v="2025-11-05 17:12:24"/>
    <s v="NICOL DAYANA SANABRIA SALCEDO"/>
    <s v="MONICA RODRIGUEZ RONCANCIO 946"/>
    <s v="Procesada"/>
    <n v="29400"/>
    <x v="21"/>
    <n v="2237"/>
  </r>
  <r>
    <x v="5"/>
    <n v="106577"/>
    <s v="2025-11-05 17:14:11"/>
    <s v="NANCY GOMEZ CASTRO"/>
    <s v="GERALDINE MEZA VALENCIA 620"/>
    <s v="Procesada"/>
    <n v="29400"/>
    <x v="10"/>
    <n v="1879"/>
  </r>
  <r>
    <x v="10"/>
    <n v="106578"/>
    <s v="2025-11-05 17:15:25"/>
    <s v="GONZALO GOMEZ PRADA"/>
    <s v="SANDRA PRADA 405 BUCARAMANGA"/>
    <s v="Procesada"/>
    <n v="38319.428571428572"/>
    <x v="49"/>
    <n v="1642"/>
  </r>
  <r>
    <x v="6"/>
    <n v="106579"/>
    <s v="2025-11-05 17:18:19"/>
    <s v="MARTHA CECILIA CAPERA"/>
    <s v="MONICA RODRIGUEZ RONCANCIO 946"/>
    <s v="Procesada"/>
    <n v="30252.100840336137"/>
    <x v="21"/>
    <n v="2237"/>
  </r>
  <r>
    <x v="6"/>
    <n v="106580"/>
    <s v="2025-11-05 17:19:30"/>
    <s v="DANILO VARGAS BARRERA"/>
    <s v="YULIETH HERNANDEZ"/>
    <s v="Procesada"/>
    <n v="57479.02521008403"/>
    <x v="12"/>
    <n v="2202"/>
  </r>
  <r>
    <x v="10"/>
    <n v="106581"/>
    <s v="2025-11-05 17:20:13"/>
    <s v="ERNESTO CACERES FLOREZ"/>
    <s v="IVONNE RAMIREZ 415 BUCARAMANGA"/>
    <s v="Procesada"/>
    <n v="27000"/>
    <x v="52"/>
    <n v="1666"/>
  </r>
  <r>
    <x v="10"/>
    <n v="106582"/>
    <s v="2025-11-05 17:23:50"/>
    <s v="ROBINSON CAICEDO"/>
    <s v="IVONNE RAMIREZ 415 BUCARAMANGA"/>
    <s v="Procesada"/>
    <n v="16386.537815126052"/>
    <x v="52"/>
    <n v="1666"/>
  </r>
  <r>
    <x v="6"/>
    <n v="106584"/>
    <s v="2025-11-05 17:24:26"/>
    <s v="ESPERANZA LUCIA ESPITIA RODRIGUEZ"/>
    <s v="LEYDY YURLEY MUNEVAR ESPITIA 921"/>
    <s v="Procesada"/>
    <n v="5940.0000000000009"/>
    <x v="14"/>
    <n v="2139"/>
  </r>
  <r>
    <x v="0"/>
    <n v="106585"/>
    <s v="2025-11-05 17:25:05"/>
    <s v="LAURA JOHANA ATEHORTUA CORREA"/>
    <s v="DUBY YARLENY BEDOYA FLOREZ 102"/>
    <s v="Procesada"/>
    <n v="16190.9243697479"/>
    <x v="0"/>
    <n v="1306"/>
  </r>
  <r>
    <x v="0"/>
    <n v="106586"/>
    <s v="2025-11-05 17:27:48"/>
    <s v="LEIDY JULIETH SERNA YEPES"/>
    <s v="GEORLAN GARCIA PANIAGUA 117"/>
    <s v="Procesada"/>
    <n v="10351.008403361346"/>
    <x v="1"/>
    <n v="1398"/>
  </r>
  <r>
    <x v="6"/>
    <n v="106587"/>
    <s v="2025-11-05 17:28:58"/>
    <s v="OLGA LUCIA ESCOBAR BERMUDEZ"/>
    <s v="OSCAR GIOVANNY NASAYO BLANCO 932"/>
    <s v="Procesada"/>
    <n v="44925.462184873955"/>
    <x v="13"/>
    <n v="2179"/>
  </r>
  <r>
    <x v="6"/>
    <n v="106588"/>
    <s v="2025-11-05 17:29:33"/>
    <s v="ANGIE LORENA MUÑOZ BUITRAGO"/>
    <s v="WILSON JAVIER MONTAÑEZ MARTINEZ 923"/>
    <s v="Procesada"/>
    <n v="9800"/>
    <x v="18"/>
    <n v="2149"/>
  </r>
  <r>
    <x v="2"/>
    <n v="106589"/>
    <s v="2025-11-05 17:30:27"/>
    <s v="MARIA FERNANDA DE LA HOZ TORRADO"/>
    <s v="YOANY SARMIENTO PEREZ 713 BARRANQUILLA"/>
    <s v="Procesada"/>
    <n v="47899.378151260506"/>
    <x v="23"/>
    <n v="1937"/>
  </r>
  <r>
    <x v="10"/>
    <n v="106590"/>
    <s v="2025-11-05 17:31:38"/>
    <s v="LEONOR AMAYA SANTOS"/>
    <s v="SANDRA PRADA 405 BUCARAMANGA"/>
    <s v="Procesada"/>
    <n v="62015.697478991591"/>
    <x v="49"/>
    <n v="1642"/>
  </r>
  <r>
    <x v="6"/>
    <n v="106592"/>
    <s v="2025-11-05 17:32:14"/>
    <s v="CARLOS EDUARD SANCHEZ PEDRAZA"/>
    <s v="DIANA MARCELA DIAZ TORRES 938"/>
    <s v="Procesada"/>
    <n v="45970.445378151264"/>
    <x v="29"/>
    <n v="2209"/>
  </r>
  <r>
    <x v="6"/>
    <n v="106593"/>
    <s v="2025-11-05 17:32:44"/>
    <s v="LEYDI LORENA BOHORQUEZ RIOS"/>
    <s v="LEYDY YURLEY MUNEVAR ESPITIA 921"/>
    <s v="Procesada"/>
    <n v="20067.243697478993"/>
    <x v="14"/>
    <n v="2139"/>
  </r>
  <r>
    <x v="6"/>
    <n v="106594"/>
    <s v="2025-11-05 17:35:50"/>
    <s v="MARIA EUGENIA CRUZ"/>
    <s v="MONICA RODRIGUEZ RONCANCIO 946"/>
    <s v="Procesada"/>
    <n v="12843"/>
    <x v="21"/>
    <n v="2237"/>
  </r>
  <r>
    <x v="10"/>
    <n v="106595"/>
    <s v="2025-11-05 17:35:57"/>
    <s v="LUIS ORLANDO SERRANO LUENGAS"/>
    <s v="MARTHA MANTILLA 407 BUCARAMANGA"/>
    <s v="Procesada"/>
    <n v="25263.025210084033"/>
    <x v="51"/>
    <n v="1643"/>
  </r>
  <r>
    <x v="1"/>
    <n v="106596"/>
    <s v="2025-11-05 17:38:04"/>
    <s v="LUZ DARY SILVA INSIGNARES"/>
    <s v="FREDY ESTEPA 409 CUCUTA"/>
    <s v="Procesada"/>
    <n v="17254.436974789915"/>
    <x v="2"/>
    <n v="1675"/>
  </r>
  <r>
    <x v="5"/>
    <n v="106597"/>
    <s v="2025-11-05 17:40:35"/>
    <s v="JOSE HUMBERTO ZULUAGA DUQUE"/>
    <s v="GERALDINE MEZA VALENCIA 620"/>
    <s v="Procesada"/>
    <n v="14850"/>
    <x v="10"/>
    <n v="1879"/>
  </r>
  <r>
    <x v="6"/>
    <n v="106598"/>
    <s v="2025-11-05 17:42:23"/>
    <s v="OMAR DE JESUS SUAREZ RAMIREZ"/>
    <s v="YULIETH HERNANDEZ"/>
    <s v="Procesada"/>
    <n v="191597.52100840336"/>
    <x v="12"/>
    <n v="2202"/>
  </r>
  <r>
    <x v="6"/>
    <n v="106599"/>
    <s v="2025-11-05 17:43:24"/>
    <s v="MICHAEL ADRIAN QUIÑONES ROMERO"/>
    <s v="SANDRA PATRICIA ORTIZ ROMERO 919"/>
    <s v="Procesada"/>
    <n v="20543"/>
    <x v="31"/>
    <n v="2133"/>
  </r>
  <r>
    <x v="10"/>
    <n v="106600"/>
    <s v="2025-11-05 17:45:19"/>
    <s v="JUAN GABRIEL URBINA RIVERA"/>
    <s v="IVONNE RAMIREZ 415 BUCARAMANGA"/>
    <s v="Procesada"/>
    <n v="18706.537815126052"/>
    <x v="52"/>
    <n v="1666"/>
  </r>
  <r>
    <x v="6"/>
    <n v="106602"/>
    <s v="2025-11-05 17:45:52"/>
    <s v="RAFAEL ANDRES REYES TRIANA"/>
    <s v="CARLOS EDUARDO ROMERO 934"/>
    <s v="Procesada"/>
    <n v="10592.436974789916"/>
    <x v="24"/>
    <n v="2196"/>
  </r>
  <r>
    <x v="2"/>
    <n v="106603"/>
    <s v="2025-11-05 17:50:21"/>
    <s v="JAIME JESUS BENITEZ NIEBLES"/>
    <s v="YOANY SARMIENTO PEREZ 713 BARRANQUILLA"/>
    <s v="Procesada"/>
    <n v="80672.462184873948"/>
    <x v="23"/>
    <n v="1937"/>
  </r>
  <r>
    <x v="0"/>
    <n v="106605"/>
    <s v="2025-11-05 17:53:10"/>
    <s v="GILDARDO DE JESUS GARCIA GUIRALES"/>
    <s v="MIGUEL ANGEL HIDALGO SANTOS 113"/>
    <s v="Procesada"/>
    <n v="11543"/>
    <x v="16"/>
    <n v="1333"/>
  </r>
  <r>
    <x v="6"/>
    <n v="106606"/>
    <s v="2025-11-05 17:57:31"/>
    <s v="YESENIA ASTRID HERRERA SAENZ"/>
    <s v="SANDRA PATRICIA ORTIZ ROMERO 919"/>
    <s v="Procesada"/>
    <n v="7707.8571428571431"/>
    <x v="31"/>
    <n v="2133"/>
  </r>
  <r>
    <x v="6"/>
    <n v="106607"/>
    <s v="2025-11-05 17:58:31"/>
    <s v="WILLIAM ENRIQUE NIETO CHINGATE"/>
    <s v="NAIR JAEL VARGAS TALERO 933"/>
    <s v="Procesada"/>
    <n v="12710.9243697479"/>
    <x v="40"/>
    <n v="2190"/>
  </r>
  <r>
    <x v="6"/>
    <n v="106608"/>
    <s v="2025-11-05 17:58:45"/>
    <s v="YORDY ANGEL GAMBA CARVAJAL"/>
    <s v="LEYDY YURLEY MUNEVAR ESPITIA 921"/>
    <s v="Procesada"/>
    <n v="60020.857142857152"/>
    <x v="14"/>
    <n v="2139"/>
  </r>
  <r>
    <x v="10"/>
    <n v="106609"/>
    <s v="2025-11-05 17:59:19"/>
    <s v="ELIZABET PEDROZA ASCANIO"/>
    <s v="SANDRA PRADA 405 BUCARAMANGA"/>
    <s v="Procesada"/>
    <n v="35436.63025210084"/>
    <x v="49"/>
    <n v="1642"/>
  </r>
  <r>
    <x v="1"/>
    <n v="106610"/>
    <s v="2025-11-05 17:59:29"/>
    <s v="HEMEL ANTONIO QUINTERO TRUJILLO"/>
    <s v="ZULY RANGEL GARCIA 413 CUCUTA"/>
    <s v="Procesada"/>
    <n v="11543"/>
    <x v="3"/>
    <n v="1682"/>
  </r>
  <r>
    <x v="2"/>
    <n v="106611"/>
    <s v="2025-11-05 17:59:38"/>
    <s v="ROMELIA BERNAL CARDENAS"/>
    <s v="YOANY SARMIENTO PEREZ 713 BARRANQUILLA"/>
    <s v="Procesada"/>
    <n v="47899.378151260506"/>
    <x v="23"/>
    <n v="1937"/>
  </r>
  <r>
    <x v="6"/>
    <n v="106612"/>
    <s v="2025-11-05 18:01:44"/>
    <s v="SIERVO JESUS MORATO ORTIZ"/>
    <s v="DIANA MARCELA DIAZ TORRES 938"/>
    <s v="Procesada"/>
    <n v="18956.016806722691"/>
    <x v="29"/>
    <n v="2209"/>
  </r>
  <r>
    <x v="2"/>
    <n v="106613"/>
    <s v="2025-11-05 18:02:30"/>
    <s v="DOMINGO RICO COLMENARES"/>
    <s v="MARIELA ESTER DE LEON 720 BARRANQUILLA"/>
    <s v="Procesada"/>
    <n v="31932.915966386554"/>
    <x v="11"/>
    <n v="1982"/>
  </r>
  <r>
    <x v="6"/>
    <n v="106614"/>
    <s v="2025-11-05 18:02:53"/>
    <s v="MARIA CAMILA MONROY MUÑOZ"/>
    <s v="YULIETH HERNANDEZ"/>
    <s v="Procesada"/>
    <n v="296814.48739495798"/>
    <x v="12"/>
    <n v="2202"/>
  </r>
  <r>
    <x v="6"/>
    <n v="106615"/>
    <s v="2025-11-05 18:12:02"/>
    <s v="AYDEE GONZALEZ GARCIA"/>
    <s v="NELLY MARTINEZ FLEREZ 935"/>
    <s v="Procesada"/>
    <n v="29400"/>
    <x v="37"/>
    <n v="2199"/>
  </r>
  <r>
    <x v="2"/>
    <n v="106616"/>
    <s v="2025-11-05 18:13:14"/>
    <s v="ERIKA YULIETH SIERRA HERNANDEZ"/>
    <s v="STHEFANY OJITO BARRANQUILLA 712"/>
    <s v="Procesada"/>
    <n v="27327.73949579832"/>
    <x v="47"/>
    <n v="1934"/>
  </r>
  <r>
    <x v="6"/>
    <n v="106617"/>
    <s v="2025-11-05 18:13:16"/>
    <s v="GLORIA ISABEL ROLDAN CAMPOS"/>
    <s v="DIANA MARCELA DIAZ TORRES 938"/>
    <s v="Procesada"/>
    <n v="15606.571428571429"/>
    <x v="29"/>
    <n v="2209"/>
  </r>
  <r>
    <x v="6"/>
    <n v="106618"/>
    <s v="2025-11-05 18:13:45"/>
    <s v="YAZMIN VELANDIA JIMENEZ"/>
    <s v="NAIR JAEL VARGAS TALERO 933"/>
    <s v="Procesada"/>
    <n v="14520.689075630253"/>
    <x v="40"/>
    <n v="2190"/>
  </r>
  <r>
    <x v="0"/>
    <n v="106619"/>
    <s v="2025-11-05 18:16:18"/>
    <s v="JAIRO PINEDA"/>
    <s v="MARIA ELENA JARAMILLO GALEANO 114"/>
    <s v="Procesada"/>
    <n v="28655.462184873952"/>
    <x v="20"/>
    <n v="1342"/>
  </r>
  <r>
    <x v="6"/>
    <n v="106620"/>
    <s v="2025-11-05 18:17:27"/>
    <s v="LEUMAN LEAL QUINTERO"/>
    <s v="LEYDY YURLEY MUNEVAR ESPITIA 921"/>
    <s v="Procesada"/>
    <n v="34770.000000000007"/>
    <x v="14"/>
    <n v="2139"/>
  </r>
  <r>
    <x v="7"/>
    <n v="106621"/>
    <s v="2025-11-05 18:19:15"/>
    <s v="MAGNOLIA MORALES SERNA"/>
    <s v="JHONTAN MENDOZA 906"/>
    <s v="Procesada"/>
    <n v="69853.117647058825"/>
    <x v="17"/>
    <n v="2915"/>
  </r>
  <r>
    <x v="0"/>
    <n v="106622"/>
    <s v="2025-11-05 18:19:36"/>
    <s v="MARTA ROSA RODRIGUEZ LONDOÑO"/>
    <s v="MARIA ELENA JARAMILLO GALEANO 114"/>
    <s v="Procesada"/>
    <n v="5260.4789915966394"/>
    <x v="20"/>
    <n v="1342"/>
  </r>
  <r>
    <x v="6"/>
    <n v="106623"/>
    <s v="2025-11-05 18:20:32"/>
    <s v="DIEGO ALEJANDRO BERNAL ACERO"/>
    <s v="LEYDY YURLEY MUNEVAR ESPITIA 921"/>
    <s v="Procesada"/>
    <n v="57479.02521008403"/>
    <x v="14"/>
    <n v="2139"/>
  </r>
  <r>
    <x v="0"/>
    <n v="106624"/>
    <s v="2025-11-05 18:22:37"/>
    <s v="JADER GARCIA PATIÑO"/>
    <s v="MARIA ELENA JARAMILLO GALEANO 114"/>
    <s v="Procesada"/>
    <n v="2615"/>
    <x v="20"/>
    <n v="1342"/>
  </r>
  <r>
    <x v="0"/>
    <n v="106625"/>
    <s v="2025-11-05 18:24:47"/>
    <s v="DISNEY JOHANA ALVAREZ MAZO"/>
    <s v="MARIA ELENA JARAMILLO GALEANO 114"/>
    <s v="Procesada"/>
    <n v="5396.9747899159665"/>
    <x v="20"/>
    <n v="1342"/>
  </r>
  <r>
    <x v="0"/>
    <n v="106626"/>
    <s v="2025-11-05 18:25:55"/>
    <s v="MARIA DEL CARMEN MEJIA MEJIA"/>
    <s v="MARIA ELENA JARAMILLO GALEANO 114"/>
    <s v="Procesada"/>
    <n v="6691.6722689075632"/>
    <x v="20"/>
    <n v="1342"/>
  </r>
  <r>
    <x v="0"/>
    <n v="106627"/>
    <s v="2025-11-05 18:27:18"/>
    <s v="MARTHA PIEDAD ZULUAGA"/>
    <s v="MARIA ELENA JARAMILLO GALEANO 114"/>
    <s v="Procesada"/>
    <n v="9466.3361344537825"/>
    <x v="20"/>
    <n v="1342"/>
  </r>
  <r>
    <x v="0"/>
    <n v="106628"/>
    <s v="2025-11-05 18:28:22"/>
    <s v="IGNACIO DE JESUS  VARELAS"/>
    <s v="MARIA ELENA JARAMILLO GALEANO 114"/>
    <s v="Procesada"/>
    <n v="6691.6722689075632"/>
    <x v="20"/>
    <n v="1342"/>
  </r>
  <r>
    <x v="0"/>
    <n v="106629"/>
    <s v="2025-11-05 18:29:26"/>
    <s v="ANGEL MARIA MANCO CORREA"/>
    <s v="MARIA ELENA JARAMILLO GALEANO 114"/>
    <s v="Procesada"/>
    <n v="5396.9747899159665"/>
    <x v="20"/>
    <n v="1342"/>
  </r>
  <r>
    <x v="0"/>
    <n v="106630"/>
    <s v="2025-11-05 18:31:25"/>
    <s v="EDGAR DE JESUS ALZATE CARDONA"/>
    <s v="INES LILIANA PIEDRAHITA MESA 111"/>
    <s v="Procesada"/>
    <n v="437745.09243697481"/>
    <x v="15"/>
    <n v="1337"/>
  </r>
  <r>
    <x v="7"/>
    <n v="106631"/>
    <s v="2025-11-05 18:35:34"/>
    <s v="PEDRO MARIA DIAZ SOSA"/>
    <s v="JHONTAN MENDOZA 906"/>
    <s v="Procesada"/>
    <n v="31581.983193277309"/>
    <x v="17"/>
    <n v="2915"/>
  </r>
  <r>
    <x v="6"/>
    <n v="106632"/>
    <s v="2025-11-05 18:35:42"/>
    <s v="WIILIAM ANDRES GOMEZ VILLALOBOS"/>
    <s v="WILLIAM ALBERTO VELASQUEZ BERNAL 920"/>
    <s v="Procesada"/>
    <n v="33529.436974789918"/>
    <x v="22"/>
    <n v="2136"/>
  </r>
  <r>
    <x v="6"/>
    <n v="106633"/>
    <s v="2025-11-05 18:40:17"/>
    <s v="DORIS INELDA HERNANDEZ VEGA"/>
    <s v="WILLIAM ALBERTO VELASQUEZ BERNAL 920"/>
    <s v="Procesada"/>
    <n v="33529.436974789918"/>
    <x v="22"/>
    <n v="2136"/>
  </r>
  <r>
    <x v="6"/>
    <n v="106634"/>
    <s v="2025-11-05 18:40:42"/>
    <s v="HARVIN GERMAN SANBOGAL CALDERON"/>
    <s v="MARIA NANCY GUARIN VIRGUEZ 937"/>
    <s v="Procesada"/>
    <n v="85927.882352941175"/>
    <x v="19"/>
    <n v="2206"/>
  </r>
  <r>
    <x v="6"/>
    <n v="106635"/>
    <s v="2025-11-05 18:41:12"/>
    <s v="GUILLERMO VIVAS VARGAS"/>
    <s v="SOL KATHERINE BERNAL MONTANO 907"/>
    <s v="Procesada"/>
    <n v="35038.302521008409"/>
    <x v="36"/>
    <n v="2102"/>
  </r>
  <r>
    <x v="1"/>
    <n v="106636"/>
    <s v="2025-11-05 18:42:41"/>
    <s v="CESAR DAVID CONTRERAS RODRIGUEZ"/>
    <s v="ZULY RANGEL GARCIA 413 CUCUTA"/>
    <s v="Procesada"/>
    <n v="18151.26050420168"/>
    <x v="3"/>
    <n v="1684"/>
  </r>
  <r>
    <x v="0"/>
    <n v="106637"/>
    <s v="2025-11-05 18:43:39"/>
    <s v="YENIFER BEDOYA PINEDA"/>
    <s v="ELIANA GOMEZ 107"/>
    <s v="Procesada"/>
    <n v="41470.638655462186"/>
    <x v="6"/>
    <n v="1321"/>
  </r>
  <r>
    <x v="0"/>
    <n v="106638"/>
    <s v="2025-11-05 18:43:49"/>
    <s v="PASCUAL DE JESUS RIOS FRANCO"/>
    <s v="INES LILIANA PIEDRAHITA MESA 111"/>
    <s v="Procesada"/>
    <n v="8542.0168067226896"/>
    <x v="15"/>
    <n v="1337"/>
  </r>
  <r>
    <x v="6"/>
    <n v="106639"/>
    <s v="2025-11-05 18:45:25"/>
    <s v="EDILBERTO BOLIVAR OCHOA"/>
    <s v="YULIETH HERNANDEZ"/>
    <s v="Procesada"/>
    <n v="21101.302521008405"/>
    <x v="12"/>
    <n v="2202"/>
  </r>
  <r>
    <x v="3"/>
    <n v="106640"/>
    <s v="2025-11-05 18:49:41"/>
    <s v="MARTA ISABEL DUQUE MORALES"/>
    <s v="FELIPE ARENAS 605"/>
    <s v="Procesada"/>
    <n v="55531.26050420168"/>
    <x v="25"/>
    <n v="1815"/>
  </r>
  <r>
    <x v="6"/>
    <n v="106641"/>
    <s v="2025-11-05 18:50:50"/>
    <s v="YOLANDA MOLANO ROJAS"/>
    <s v="SANDRA PATRICIA ORTIZ ROMERO 919"/>
    <s v="Procesada"/>
    <n v="6960"/>
    <x v="31"/>
    <n v="2133"/>
  </r>
  <r>
    <x v="8"/>
    <n v="106642"/>
    <s v="2025-11-05 18:54:24"/>
    <s v="DANNA LUCIA VILLADIEGO CHAMORRO"/>
    <s v="NEIL TORRES 718 CARTAGENA"/>
    <s v="Procesada"/>
    <n v="129515.78151260504"/>
    <x v="30"/>
    <n v="1960"/>
  </r>
  <r>
    <x v="0"/>
    <n v="106643"/>
    <s v="2025-11-05 18:55:05"/>
    <s v="KELIS JUDITH PETRO VILLAR"/>
    <s v="ANDRES GRACIANO SERNA 104"/>
    <s v="Procesada"/>
    <n v="18460.840336134457"/>
    <x v="27"/>
    <n v="1310"/>
  </r>
  <r>
    <x v="7"/>
    <n v="106644"/>
    <s v="2025-11-05 18:55:38"/>
    <s v="MARTHA CECILIA VANEGAS ARISTIZABAL"/>
    <s v="JHONTAN MENDOZA 906"/>
    <s v="Procesada"/>
    <n v="121185.30252100842"/>
    <x v="17"/>
    <n v="2915"/>
  </r>
  <r>
    <x v="0"/>
    <n v="106645"/>
    <s v="2025-11-05 18:59:28"/>
    <s v="EDILMA LUCIA RUEDA"/>
    <s v="INES LILIANA PIEDRAHITA MESA 111"/>
    <s v="Procesada"/>
    <n v="21990.798319327732"/>
    <x v="15"/>
    <n v="1337"/>
  </r>
  <r>
    <x v="6"/>
    <n v="106646"/>
    <s v="2025-11-05 19:01:00"/>
    <s v="MARTHA JANNETH GARCIA LLANOS"/>
    <s v="SANDRA PATRICIA ORTIZ ROMERO 919"/>
    <s v="Procesada"/>
    <n v="33660.117647058825"/>
    <x v="31"/>
    <n v="2133"/>
  </r>
  <r>
    <x v="2"/>
    <n v="106647"/>
    <s v="2025-11-05 19:01:47"/>
    <s v="JAVIER ENRIQUE ROSALES VARELO"/>
    <s v="YOANY SARMIENTO PEREZ 713 BARRANQUILLA"/>
    <s v="Procesada"/>
    <n v="37240"/>
    <x v="23"/>
    <n v="1937"/>
  </r>
  <r>
    <x v="6"/>
    <n v="106648"/>
    <s v="2025-11-05 19:03:54"/>
    <s v="KAREN YULIETH CASTRO FIRIGUA"/>
    <s v="LEYDY YURLEY MUNEVAR ESPITIA 921"/>
    <s v="Procesada"/>
    <n v="57479.02521008403"/>
    <x v="14"/>
    <n v="2139"/>
  </r>
  <r>
    <x v="0"/>
    <n v="106649"/>
    <s v="2025-11-05 19:10:03"/>
    <s v="LUZ MARINA CASTAÑO BUILES"/>
    <s v="INES LILIANA PIEDRAHITA MESA 111"/>
    <s v="Procesada"/>
    <n v="50465.781512605041"/>
    <x v="15"/>
    <n v="1337"/>
  </r>
  <r>
    <x v="6"/>
    <n v="106650"/>
    <s v="2025-11-05 19:11:58"/>
    <s v="LUZ ANGELA MARTINEZ RODRIGUEZ"/>
    <s v="MONICA RODRIGUEZ RONCANCIO 946"/>
    <s v="Procesada"/>
    <n v="44817.016806722691"/>
    <x v="21"/>
    <n v="2237"/>
  </r>
  <r>
    <x v="0"/>
    <n v="106651"/>
    <s v="2025-11-05 19:15:35"/>
    <s v="ANA LUCIA ALDANA DE MONCADA"/>
    <s v="KATHERINE GAVIRIA MAZO 103"/>
    <s v="Procesada"/>
    <n v="59553.277310924364"/>
    <x v="4"/>
    <n v="1309"/>
  </r>
  <r>
    <x v="0"/>
    <n v="106652"/>
    <s v="2025-11-05 19:15:40"/>
    <s v="MIRYAM JOHANA VILLEGAS MOLINA"/>
    <s v="SEBASTIAN DIAZ VELEZ 105"/>
    <s v="Procesada"/>
    <n v="20207.000000000004"/>
    <x v="42"/>
    <n v="1314"/>
  </r>
  <r>
    <x v="0"/>
    <n v="106653"/>
    <s v="2025-11-05 19:17:57"/>
    <s v="HILDER DUVAN ZAPATA GRANADOS"/>
    <s v="SEBASTIAN DIAZ VELEZ 105"/>
    <s v="Procesada"/>
    <n v="29265.369747899163"/>
    <x v="42"/>
    <n v="1314"/>
  </r>
  <r>
    <x v="6"/>
    <n v="106654"/>
    <s v="2025-11-05 19:20:03"/>
    <s v="MYRIAM ARCHILA BUITRAGO"/>
    <s v="SANDRA PATRICIA ORTIZ ROMERO 919"/>
    <s v="Procesada"/>
    <n v="10588.20168067227"/>
    <x v="31"/>
    <n v="2133"/>
  </r>
  <r>
    <x v="7"/>
    <n v="106655"/>
    <s v="2025-11-05 19:20:18"/>
    <s v="MARIA DELCARMEN RAMIREZ PAYONE"/>
    <s v="JHONTAN MENDOZA 906"/>
    <s v="Procesada"/>
    <n v="66125"/>
    <x v="17"/>
    <n v="2915"/>
  </r>
  <r>
    <x v="7"/>
    <n v="106656"/>
    <s v="2025-11-05 19:20:34"/>
    <s v="MARIA NEISA GARNICA ALDANA"/>
    <s v="CESAR BERMUDEZ 905"/>
    <s v="Procesada"/>
    <n v="47899.378151260506"/>
    <x v="35"/>
    <n v="2912"/>
  </r>
  <r>
    <x v="7"/>
    <n v="106657"/>
    <s v="2025-11-05 19:22:32"/>
    <s v="GUILLERMO PLATA DURAN"/>
    <s v="CESAR BERMUDEZ 905"/>
    <s v="Procesada"/>
    <n v="35913.512605042022"/>
    <x v="35"/>
    <n v="2912"/>
  </r>
  <r>
    <x v="7"/>
    <n v="106658"/>
    <s v="2025-11-05 19:23:37"/>
    <s v="JULIETH PAOLA GONZALEZ OLAYA"/>
    <s v="JHONTAN MENDOZA 906"/>
    <s v="Procesada"/>
    <n v="110966.26890756302"/>
    <x v="17"/>
    <n v="2915"/>
  </r>
  <r>
    <x v="10"/>
    <n v="106659"/>
    <s v="2025-11-05 19:24:05"/>
    <s v="CLAUDIA MARCELA REATIGA HERRERA"/>
    <s v="SANDRA PRADA 405 BUCARAMANGA"/>
    <s v="Procesada"/>
    <n v="47372.697478991598"/>
    <x v="49"/>
    <n v="1642"/>
  </r>
  <r>
    <x v="6"/>
    <n v="106660"/>
    <s v="2025-11-05 19:24:05"/>
    <s v="CLEMENTINA ROA TOVAR"/>
    <s v="SOL KATHERINE BERNAL MONTANO 907"/>
    <s v="Procesada"/>
    <n v="26043.252100840338"/>
    <x v="36"/>
    <n v="2102"/>
  </r>
  <r>
    <x v="9"/>
    <n v="106661"/>
    <s v="2025-11-05 19:25:28"/>
    <s v="ARACELLY RUEDA MENESES"/>
    <s v="LILIANA BLANCO LOPEZ 705 VALLEDUPAR"/>
    <s v="Procesada"/>
    <n v="55100"/>
    <x v="38"/>
    <n v="1913"/>
  </r>
  <r>
    <x v="7"/>
    <n v="106662"/>
    <s v="2025-11-05 19:26:06"/>
    <s v="CESAR AUGUSTO RICO"/>
    <s v="CESAR BERMUDEZ 905"/>
    <s v="Procesada"/>
    <n v="91172.218487394959"/>
    <x v="35"/>
    <n v="2912"/>
  </r>
  <r>
    <x v="6"/>
    <n v="106663"/>
    <s v="2025-11-05 19:26:32"/>
    <s v="FABIO LEONARDO CARO APONTE"/>
    <s v="MONICA RODRIGUEZ RONCANCIO 946"/>
    <s v="Procesada"/>
    <n v="8542.0168067226896"/>
    <x v="21"/>
    <n v="2237"/>
  </r>
  <r>
    <x v="0"/>
    <n v="106664"/>
    <s v="2025-11-05 19:27:06"/>
    <s v="MAYRON ESNEYDER SANCHEZ DIAZ"/>
    <s v="DUBY YARLENY BEDOYA FLOREZ 102"/>
    <s v="Procesada"/>
    <n v="62291.731092436981"/>
    <x v="0"/>
    <n v="1306"/>
  </r>
  <r>
    <x v="7"/>
    <n v="106665"/>
    <s v="2025-11-05 19:28:18"/>
    <s v="FABIAN URIEL PARRADO JAIMES"/>
    <s v="CESAR BERMUDEZ 905"/>
    <s v="Procesada"/>
    <n v="97971.647058823524"/>
    <x v="35"/>
    <n v="2912"/>
  </r>
  <r>
    <x v="6"/>
    <n v="106667"/>
    <s v="2025-11-05 19:29:12"/>
    <s v="FERREQUIPOS BOGOTA S.A.S"/>
    <s v="CARLOS EDUARDO ROMERO 934"/>
    <s v="Procesada"/>
    <n v="128739.57142857143"/>
    <x v="24"/>
    <n v="2196"/>
  </r>
  <r>
    <x v="6"/>
    <n v="106668"/>
    <s v="2025-11-05 19:29:18"/>
    <s v="LEONARDO DIAZ RODRIGUEZ"/>
    <s v="LEYDY YURLEY MUNEVAR ESPITIA 921"/>
    <s v="Procesada"/>
    <n v="56723.73949579832"/>
    <x v="14"/>
    <n v="2139"/>
  </r>
  <r>
    <x v="7"/>
    <n v="106669"/>
    <s v="2025-11-05 19:31:11"/>
    <s v="YAQUELIN ROA PARRA"/>
    <s v="CESAR BERMUDEZ 905"/>
    <s v="Procesada"/>
    <n v="80073.672268907569"/>
    <x v="35"/>
    <n v="2912"/>
  </r>
  <r>
    <x v="6"/>
    <n v="106670"/>
    <s v="2025-11-05 19:32:11"/>
    <s v="MARIA NORMA VIUCHE DE PEREZ"/>
    <s v="WILSON JAVIER MONTAÑEZ MARTINEZ 923"/>
    <s v="Procesada"/>
    <n v="32058.873949579833"/>
    <x v="18"/>
    <n v="2149"/>
  </r>
  <r>
    <x v="3"/>
    <n v="106671"/>
    <s v="2025-11-05 19:32:16"/>
    <s v="FRANCISCO ARNOLDO PIEDRAHITA MONTOYA"/>
    <s v="LEONARDO RIOS HENAO 612"/>
    <s v="Procesada"/>
    <n v="26724.000000000004"/>
    <x v="8"/>
    <n v="1835"/>
  </r>
  <r>
    <x v="7"/>
    <n v="106672"/>
    <s v="2025-11-05 19:33:22"/>
    <s v="OMAIRA DEL CARMEN MENDOZA GARIZADO"/>
    <s v="CESAR BERMUDEZ 905"/>
    <s v="Procesada"/>
    <n v="65189.378151260506"/>
    <x v="35"/>
    <n v="2910"/>
  </r>
  <r>
    <x v="6"/>
    <n v="106673"/>
    <s v="2025-11-05 19:33:35"/>
    <s v="OLGA LUCIA PEÑALOZA"/>
    <s v="SOL KATHERINE BERNAL MONTANO 907"/>
    <s v="Procesada"/>
    <n v="39900"/>
    <x v="36"/>
    <n v="2102"/>
  </r>
  <r>
    <x v="6"/>
    <n v="106674"/>
    <s v="2025-11-05 19:34:49"/>
    <s v="NELSON ELVER NOVOA RUIZ"/>
    <s v="YULIETH HERNANDEZ"/>
    <s v="Procesada"/>
    <n v="68265.663865546216"/>
    <x v="12"/>
    <n v="2202"/>
  </r>
  <r>
    <x v="3"/>
    <n v="106676"/>
    <s v="2025-11-05 19:35:02"/>
    <s v="MARYORY HERNANDEZ OROZCO"/>
    <s v="LEONARDO RIOS HENAO 612"/>
    <s v="Procesada"/>
    <n v="34736.319327731093"/>
    <x v="8"/>
    <n v="1835"/>
  </r>
  <r>
    <x v="7"/>
    <n v="106677"/>
    <s v="2025-11-05 19:35:28"/>
    <s v="BRAYAN  ANDRES  MEJIA REYES"/>
    <s v="JHONTAN MENDOZA 906"/>
    <s v="Procesada"/>
    <n v="50054.60504201681"/>
    <x v="17"/>
    <n v="2915"/>
  </r>
  <r>
    <x v="7"/>
    <n v="106678"/>
    <s v="2025-11-05 19:36:28"/>
    <s v="YENNY VANNESA OLARTE TAPASCO"/>
    <s v="CESAR BERMUDEZ 905"/>
    <s v="Procesada"/>
    <n v="37711.915966386558"/>
    <x v="35"/>
    <n v="2912"/>
  </r>
  <r>
    <x v="6"/>
    <n v="106679"/>
    <s v="2025-11-05 19:37:49"/>
    <s v="JUAN ESTEBAN ESTEPA LOZANO"/>
    <s v="WILSON JAVIER MONTAÑEZ MARTINEZ 923"/>
    <s v="Procesada"/>
    <n v="16806.798319327732"/>
    <x v="18"/>
    <n v="2149"/>
  </r>
  <r>
    <x v="3"/>
    <n v="106680"/>
    <s v="2025-11-05 19:38:30"/>
    <s v="JUAN RAMON VALENCIA MONTOYA"/>
    <s v="FELIPE ARENAS 605"/>
    <s v="Procesada"/>
    <n v="35385.344537815123"/>
    <x v="25"/>
    <n v="1815"/>
  </r>
  <r>
    <x v="7"/>
    <n v="106681"/>
    <s v="2025-11-05 19:38:40"/>
    <s v="BLANCA ESTRELLA FLOREZ DE ACOSTA"/>
    <s v="CESAR BERMUDEZ 905"/>
    <s v="Procesada"/>
    <n v="17647.050420168071"/>
    <x v="35"/>
    <n v="2912"/>
  </r>
  <r>
    <x v="6"/>
    <n v="106682"/>
    <s v="2025-11-05 19:38:41"/>
    <s v="NANCY BEATRIZ AREVALO MARTINEZ"/>
    <s v="MARIA NANCY GUARIN VIRGUEZ 937"/>
    <s v="Procesada"/>
    <n v="71564.45378151261"/>
    <x v="19"/>
    <n v="2206"/>
  </r>
  <r>
    <x v="6"/>
    <n v="106683"/>
    <s v="2025-11-05 19:39:21"/>
    <s v="GLORIA YEDIS MEDINA MONTOYA"/>
    <s v="LEONARDO MANCERA BOLAÑOS 926"/>
    <s v="Procesada"/>
    <n v="27840"/>
    <x v="53"/>
    <n v="2158"/>
  </r>
  <r>
    <x v="6"/>
    <n v="106684"/>
    <s v="2025-11-05 19:39:45"/>
    <s v="AMPARO VALENZUELA ALMANZA"/>
    <s v="MARIA NANCY GUARIN VIRGUEZ 937"/>
    <s v="Procesada"/>
    <n v="31932.915966386554"/>
    <x v="19"/>
    <n v="2206"/>
  </r>
  <r>
    <x v="6"/>
    <n v="106685"/>
    <s v="2025-11-05 19:39:47"/>
    <s v="ELIANA MARCELA ALEMAN CALDERON"/>
    <s v="SANDRA PATRICIA ORTIZ ROMERO 919"/>
    <s v="Procesada"/>
    <n v="8494.2016806722695"/>
    <x v="31"/>
    <n v="2133"/>
  </r>
  <r>
    <x v="6"/>
    <n v="106686"/>
    <s v="2025-11-05 19:40:37"/>
    <s v="JEINNER SLEY MARBELLO RUIZ"/>
    <s v="LEONARDO MANCERA BOLAÑOS 926"/>
    <s v="Procesada"/>
    <n v="21176.403361344539"/>
    <x v="53"/>
    <n v="2158"/>
  </r>
  <r>
    <x v="7"/>
    <n v="106687"/>
    <s v="2025-11-05 19:42:46"/>
    <s v="OMAR ALBA LEON"/>
    <s v="JHONTAN MENDOZA 906"/>
    <s v="Procesada"/>
    <n v="62504.302521008402"/>
    <x v="17"/>
    <n v="2915"/>
  </r>
  <r>
    <x v="7"/>
    <n v="106688"/>
    <s v="2025-11-05 19:44:37"/>
    <s v="LEIDY YALILE BOHORQUEZ ROJAS"/>
    <s v="CESAR BERMUDEZ 905"/>
    <s v="Procesada"/>
    <n v="74722.899159663866"/>
    <x v="35"/>
    <n v="2912"/>
  </r>
  <r>
    <x v="0"/>
    <n v="106689"/>
    <s v="2025-11-05 19:46:08"/>
    <s v="LUIS FERNANDO MARTINEZ PEREZ"/>
    <s v="EDISON ALBERTO SALAZAR YEPES 116"/>
    <s v="Procesada"/>
    <n v="13153.117647058823"/>
    <x v="32"/>
    <n v="1345"/>
  </r>
  <r>
    <x v="7"/>
    <n v="106690"/>
    <s v="2025-11-05 19:46:13"/>
    <s v="FRANCY ELENA MEDINA VALENCIA"/>
    <s v="CESAR BERMUDEZ 905"/>
    <s v="Procesada"/>
    <n v="13575.504201680673"/>
    <x v="35"/>
    <n v="2912"/>
  </r>
  <r>
    <x v="6"/>
    <n v="106691"/>
    <s v="2025-11-05 19:53:31"/>
    <s v="NINA PAOLA GOMEZ"/>
    <s v="MARISOL NEIRA PARRA 911"/>
    <s v="Procesada"/>
    <n v="27731.109243697476"/>
    <x v="41"/>
    <n v="2114"/>
  </r>
  <r>
    <x v="6"/>
    <n v="106692"/>
    <s v="2025-11-05 19:54:22"/>
    <s v="DAMARIS CUCHIMBA"/>
    <s v="SOL KATHERINE BERNAL MONTANO 907"/>
    <s v="Procesada"/>
    <n v="34606.462184873955"/>
    <x v="36"/>
    <n v="2102"/>
  </r>
  <r>
    <x v="6"/>
    <n v="106693"/>
    <s v="2025-11-05 19:54:26"/>
    <s v="BERTHA INES GOMEZ AMAYA"/>
    <s v="MARISOL NEIRA PARRA 911"/>
    <s v="Procesada"/>
    <n v="21176.403361344539"/>
    <x v="41"/>
    <n v="2114"/>
  </r>
  <r>
    <x v="7"/>
    <n v="106694"/>
    <s v="2025-11-05 19:55:08"/>
    <s v="NENNFER ELENA PEÑA MONTENEGRO"/>
    <s v="JHONTAN MENDOZA 906"/>
    <s v="Procesada"/>
    <n v="73205.840336134454"/>
    <x v="17"/>
    <n v="2915"/>
  </r>
  <r>
    <x v="6"/>
    <n v="106695"/>
    <s v="2025-11-05 19:55:46"/>
    <s v="LIZETH YEMITH PAEZ MOSQUERA"/>
    <s v="MARISOL NEIRA PARRA 911"/>
    <s v="Procesada"/>
    <n v="27276.403361344539"/>
    <x v="41"/>
    <n v="2114"/>
  </r>
  <r>
    <x v="0"/>
    <n v="106696"/>
    <s v="2025-11-05 19:58:14"/>
    <s v="YENNY KARINA MUR ORDONEZ"/>
    <s v="GEORLAN GARCIA PANIAGUA 117"/>
    <s v="Procesada"/>
    <n v="19459.277310924372"/>
    <x v="1"/>
    <n v="1398"/>
  </r>
  <r>
    <x v="0"/>
    <n v="106697"/>
    <s v="2025-11-05 19:59:31"/>
    <s v="JAIME RAMIREZ LOPEZ"/>
    <s v="KATHERINE GAVIRIA MAZO 103"/>
    <s v="Procesada"/>
    <n v="95798.756302521011"/>
    <x v="4"/>
    <n v="1309"/>
  </r>
  <r>
    <x v="6"/>
    <n v="106698"/>
    <s v="2025-11-05 19:59:45"/>
    <s v="ANA VICTORIA GOMEZ ARIZA"/>
    <s v="WILLIAM ALBERTO VELASQUEZ BERNAL 920"/>
    <s v="Procesada"/>
    <n v="36302.521008403361"/>
    <x v="22"/>
    <n v="2136"/>
  </r>
  <r>
    <x v="0"/>
    <n v="106699"/>
    <s v="2025-11-05 20:01:09"/>
    <s v="WILSON DE JESUS CARDONA OROZCO"/>
    <s v="KATHERINE GAVIRIA MAZO 103"/>
    <s v="Procesada"/>
    <n v="23086"/>
    <x v="4"/>
    <n v="1309"/>
  </r>
  <r>
    <x v="6"/>
    <n v="106700"/>
    <s v="2025-11-05 20:02:16"/>
    <s v="MARIA GLADYS VARGAS CARVAJAL"/>
    <s v="MARIBEL REDONDO 918"/>
    <s v="Procesada"/>
    <n v="5940.0000000000009"/>
    <x v="45"/>
    <n v="2130"/>
  </r>
  <r>
    <x v="6"/>
    <n v="106701"/>
    <s v="2025-11-05 20:03:17"/>
    <s v="FABER ADOLFO JIMENEZ JIMENEZ"/>
    <s v="YULIETH HERNANDEZ"/>
    <s v="Procesada"/>
    <n v="638952.21848739497"/>
    <x v="12"/>
    <n v="2202"/>
  </r>
  <r>
    <x v="6"/>
    <n v="106703"/>
    <s v="2025-11-05 20:06:17"/>
    <s v="ROSALBA DUARTE CARDENAS"/>
    <s v="SANDRA PATRICIA ORTIZ ROMERO 919"/>
    <s v="Procesada"/>
    <n v="31764.596638655465"/>
    <x v="31"/>
    <n v="2133"/>
  </r>
  <r>
    <x v="7"/>
    <n v="106704"/>
    <s v="2025-11-05 20:06:54"/>
    <s v="MARIA DULCINEA ARIZA DE ALVAREZ"/>
    <s v="JHONTAN MENDOZA 906"/>
    <s v="Procesada"/>
    <n v="23496.403361344539"/>
    <x v="17"/>
    <n v="2915"/>
  </r>
  <r>
    <x v="7"/>
    <n v="106705"/>
    <s v="2025-11-05 20:07:57"/>
    <s v="MARIA DELCARMEN RAMIREZ PAYONE"/>
    <s v="JHONTAN MENDOZA 906"/>
    <s v="Procesada"/>
    <n v="47899.378151260506"/>
    <x v="17"/>
    <n v="2915"/>
  </r>
  <r>
    <x v="6"/>
    <n v="106706"/>
    <s v="2025-11-05 20:09:16"/>
    <s v="SANDRA CAROLINA GIRALDO DUCUARA"/>
    <s v="SANDRA PATRICIA ORTIZ ROMERO 919"/>
    <s v="Procesada"/>
    <n v="26367.243697478993"/>
    <x v="31"/>
    <n v="2133"/>
  </r>
  <r>
    <x v="6"/>
    <n v="106707"/>
    <s v="2025-11-05 20:11:35"/>
    <s v="DIANA PATRICIA BELTRAN GARCIA"/>
    <s v="MARISOL NEIRA PARRA 911"/>
    <s v="Procesada"/>
    <n v="31246.352941176476"/>
    <x v="41"/>
    <n v="2114"/>
  </r>
  <r>
    <x v="6"/>
    <n v="106708"/>
    <s v="2025-11-05 20:13:22"/>
    <s v="FRANCY MAYERLY PEÑA CRUZ"/>
    <s v="DIANA MARCELA DIAZ TORRES 938"/>
    <s v="Procesada"/>
    <n v="167570.03361344538"/>
    <x v="29"/>
    <n v="2209"/>
  </r>
  <r>
    <x v="7"/>
    <n v="106709"/>
    <s v="2025-11-05 20:13:47"/>
    <s v="LUIS EDUARDO QUINTERO ARIZA"/>
    <s v="CESAR BERMUDEZ 905"/>
    <s v="Procesada"/>
    <n v="90050.310924369755"/>
    <x v="35"/>
    <n v="2910"/>
  </r>
  <r>
    <x v="6"/>
    <n v="106710"/>
    <s v="2025-11-05 20:14:01"/>
    <s v="ILMA CECILIA OTALORA FLOREZ"/>
    <s v="MARISOL NEIRA PARRA 911"/>
    <s v="Procesada"/>
    <n v="27973.722689075636"/>
    <x v="41"/>
    <n v="2114"/>
  </r>
  <r>
    <x v="6"/>
    <n v="106711"/>
    <s v="2025-11-05 20:15:01"/>
    <s v="FRANCISCO JAVIER RESTREPO"/>
    <s v="MARISOL NEIRA PARRA 911"/>
    <s v="Procesada"/>
    <n v="52289.899159663873"/>
    <x v="41"/>
    <n v="2114"/>
  </r>
  <r>
    <x v="6"/>
    <n v="106712"/>
    <s v="2025-11-05 20:16:06"/>
    <s v="NICOLAS FELIPER ARDILA RAMOS"/>
    <s v="MARISOL NEIRA PARRA 911"/>
    <s v="Procesada"/>
    <n v="57479.02521008403"/>
    <x v="41"/>
    <n v="2114"/>
  </r>
  <r>
    <x v="6"/>
    <n v="106713"/>
    <s v="2025-11-05 20:17:00"/>
    <s v="WILMER DE JESUS VALENCIA CARMONA"/>
    <s v="MARISOL NEIRA PARRA 911"/>
    <s v="Procesada"/>
    <n v="20160.000000000004"/>
    <x v="41"/>
    <n v="2114"/>
  </r>
  <r>
    <x v="0"/>
    <n v="106714"/>
    <s v="2025-11-05 20:18:59"/>
    <s v="FRANKLIN PEÑATA DORIA"/>
    <s v="ELIANA GOMEZ 107"/>
    <s v="Procesada"/>
    <n v="31932.915966386554"/>
    <x v="54"/>
    <n v="1328"/>
  </r>
  <r>
    <x v="6"/>
    <n v="106715"/>
    <s v="2025-11-05 20:22:25"/>
    <s v="MAGLA FERROELECTRICOS SAS"/>
    <s v="MARISOL NEIRA PARRA 911"/>
    <s v="Procesada"/>
    <n v="25348.823529411766"/>
    <x v="41"/>
    <n v="2114"/>
  </r>
  <r>
    <x v="0"/>
    <n v="106716"/>
    <s v="2025-11-05 20:27:00"/>
    <s v="VERONICA YULIET RESTREPO PIEDRAHITA"/>
    <s v="DUBY YARLENY BEDOYA FLOREZ 102"/>
    <s v="Procesada"/>
    <n v="32381.848739495799"/>
    <x v="0"/>
    <n v="1306"/>
  </r>
  <r>
    <x v="0"/>
    <n v="106717"/>
    <s v="2025-11-05 20:30:18"/>
    <s v="SOFIA MARIA SILVA CUARTAS"/>
    <s v="ANDRES GRACIANO SERNA 104"/>
    <s v="Procesada"/>
    <n v="8180.6722689075632"/>
    <x v="27"/>
    <n v="1310"/>
  </r>
  <r>
    <x v="6"/>
    <n v="106718"/>
    <s v="2025-11-05 20:31:42"/>
    <s v="SAMUEL GAMBA CAÑON"/>
    <s v="MARISOL NEIRA PARRA 911"/>
    <s v="Procesada"/>
    <n v="26218.428571428572"/>
    <x v="41"/>
    <n v="2114"/>
  </r>
  <r>
    <x v="7"/>
    <n v="106719"/>
    <s v="2025-11-05 20:32:31"/>
    <s v="MARCO AURELIO BAQUERO CORTES"/>
    <s v="JHONTAN MENDOZA 906"/>
    <s v="Procesada"/>
    <n v="58676.462184873955"/>
    <x v="17"/>
    <n v="2915"/>
  </r>
  <r>
    <x v="0"/>
    <n v="106720"/>
    <s v="2025-11-05 20:33:01"/>
    <s v="LUZ DARY CIRO OSORIO"/>
    <s v="GEORLAN GARCIA PANIAGUA 117"/>
    <s v="Procesada"/>
    <n v="22104.638655462186"/>
    <x v="1"/>
    <n v="1398"/>
  </r>
  <r>
    <x v="6"/>
    <n v="106721"/>
    <s v="2025-11-05 20:34:08"/>
    <s v="SHIRLEY TATIANA REY ESTUPIÑAN"/>
    <s v="WILSON JAVIER MONTAÑEZ MARTINEZ 923"/>
    <s v="Procesada"/>
    <n v="18907.563025210085"/>
    <x v="18"/>
    <n v="2149"/>
  </r>
  <r>
    <x v="0"/>
    <n v="106722"/>
    <s v="2025-11-05 20:34:33"/>
    <s v="ANA MARIA   DUARTE ARANGO"/>
    <s v="INES LILIANA PIEDRAHITA MESA 111"/>
    <s v="Procesada"/>
    <n v="15721.252100840338"/>
    <x v="15"/>
    <n v="1337"/>
  </r>
  <r>
    <x v="6"/>
    <n v="106723"/>
    <s v="2025-11-05 20:34:48"/>
    <s v="CARMENZA HERNANDEZ PRIETO"/>
    <s v="YULIETH HERNANDEZ"/>
    <s v="Procesada"/>
    <n v="30058.042016806725"/>
    <x v="12"/>
    <n v="2202"/>
  </r>
  <r>
    <x v="4"/>
    <n v="106724"/>
    <s v="2025-11-05 20:35:18"/>
    <s v="JORGE ANTONIO ALTAMIRANDA"/>
    <s v="NELSON ENRIQUE LOPEZ GONZALEZ 510"/>
    <s v="Procesada"/>
    <n v="44204.193277310922"/>
    <x v="46"/>
    <n v="1714"/>
  </r>
  <r>
    <x v="10"/>
    <n v="106725"/>
    <s v="2025-11-05 20:35:52"/>
    <s v="JUAN FELIPE CALA CASTILO"/>
    <s v="SANDRA PRADA 405 BUCARAMANGA"/>
    <s v="Procesada"/>
    <n v="25007.563025210085"/>
    <x v="49"/>
    <n v="1642"/>
  </r>
  <r>
    <x v="0"/>
    <n v="106727"/>
    <s v="2025-11-05 20:36:47"/>
    <s v="JESUS ANDRES GALLEGO CORTES"/>
    <s v="INGRID RESTREPO 115"/>
    <s v="Procesada"/>
    <n v="34629"/>
    <x v="28"/>
    <n v="1338"/>
  </r>
  <r>
    <x v="0"/>
    <n v="106728"/>
    <s v="2025-11-05 20:38:11"/>
    <s v="MARIA ELENA NOREÑA GRANADA"/>
    <s v="MIGUEL ANGEL HIDALGO SANTOS 113"/>
    <s v="Procesada"/>
    <n v="11543"/>
    <x v="16"/>
    <n v="1333"/>
  </r>
  <r>
    <x v="0"/>
    <n v="106729"/>
    <s v="2025-11-05 20:39:06"/>
    <s v="YULIANA ANDREA POSADA PEREZ"/>
    <s v="DUBY YARLENY BEDOYA FLOREZ 102"/>
    <s v="Procesada"/>
    <n v="35072.403361344543"/>
    <x v="0"/>
    <n v="1306"/>
  </r>
  <r>
    <x v="6"/>
    <n v="106730"/>
    <s v="2025-11-05 20:39:18"/>
    <s v="CARLOS ENRIQUE CERVERA GUERRERO"/>
    <s v="WILLIAM ALBERTO VELASQUEZ BERNAL 920"/>
    <s v="Procesada"/>
    <n v="57479.02521008403"/>
    <x v="22"/>
    <n v="2136"/>
  </r>
  <r>
    <x v="6"/>
    <n v="106731"/>
    <s v="2025-11-05 20:40:08"/>
    <s v="FREDY JESUS ESPINOSA RESTREPO"/>
    <s v="CARLOS EDUARDO ROMERO 934"/>
    <s v="Procesada"/>
    <n v="10980.571428571428"/>
    <x v="24"/>
    <n v="2196"/>
  </r>
  <r>
    <x v="8"/>
    <n v="106732"/>
    <s v="2025-11-05 20:44:02"/>
    <s v="ANYELUS IZQUIERDO MERCADO"/>
    <s v="NEIL TORRES 718 CARTAGENA"/>
    <s v="Procesada"/>
    <n v="31932.915966386554"/>
    <x v="30"/>
    <n v="1959"/>
  </r>
  <r>
    <x v="6"/>
    <n v="106733"/>
    <s v="2025-11-05 20:45:20"/>
    <s v="BLANCA MYRIAN CEPEDA QUIROGA"/>
    <s v="SANDRA PATRICIA ORTIZ ROMERO 919"/>
    <s v="Procesada"/>
    <n v="4102.5210084033615"/>
    <x v="31"/>
    <n v="2133"/>
  </r>
  <r>
    <x v="3"/>
    <n v="106734"/>
    <s v="2025-11-05 20:53:44"/>
    <s v="JOSUE GALEANO OROZCO"/>
    <s v="FELIPE ARENAS 605"/>
    <s v="Procesada"/>
    <n v="31983.840336134454"/>
    <x v="25"/>
    <n v="1815"/>
  </r>
  <r>
    <x v="6"/>
    <n v="106735"/>
    <s v="2025-11-05 20:55:15"/>
    <s v="HOBER LIZCANO TOVAR"/>
    <s v="DIANA MARCELA DIAZ TORRES 938"/>
    <s v="Procesada"/>
    <n v="27731.109243697476"/>
    <x v="29"/>
    <n v="2209"/>
  </r>
  <r>
    <x v="6"/>
    <n v="106736"/>
    <s v="2025-11-05 20:55:54"/>
    <s v="MARIA CRISTINA BARRERO TORO"/>
    <s v="YULIETH HERNANDEZ"/>
    <s v="Procesada"/>
    <n v="16386.537815126052"/>
    <x v="12"/>
    <n v="2202"/>
  </r>
  <r>
    <x v="7"/>
    <n v="106738"/>
    <s v="2025-11-05 20:56:57"/>
    <s v="MARIZAYAN GUEVARA RUIZ"/>
    <s v="JHONTAN MENDOZA 906"/>
    <s v="Procesada"/>
    <n v="67058.756302521011"/>
    <x v="17"/>
    <n v="2915"/>
  </r>
  <r>
    <x v="0"/>
    <n v="106740"/>
    <s v="2025-11-05 20:58:09"/>
    <s v="LUIS GONZALO CASTAÑO HINCAPIE"/>
    <s v="MARIA ELENA JARAMILLO GALEANO 114"/>
    <s v="Procesada"/>
    <n v="90398.042016806721"/>
    <x v="20"/>
    <n v="1342"/>
  </r>
  <r>
    <x v="0"/>
    <n v="106741"/>
    <s v="2025-11-05 21:00:11"/>
    <s v="VALENTINA MONTOYA GARZON"/>
    <s v="ELIANA GOMEZ 107"/>
    <s v="Procesada"/>
    <n v="29115.966386554624"/>
    <x v="6"/>
    <n v="1321"/>
  </r>
  <r>
    <x v="1"/>
    <n v="106742"/>
    <s v="2025-11-05 21:01:17"/>
    <s v="NANCY RUSBEY GONZALEZ ORTIZ"/>
    <s v="FREDY ESTEPA 409 CUCUTA"/>
    <s v="Procesada"/>
    <n v="64675.504201680676"/>
    <x v="2"/>
    <n v="1675"/>
  </r>
  <r>
    <x v="0"/>
    <n v="106743"/>
    <s v="2025-11-05 21:01:35"/>
    <s v="ALGIDIO ALBERTO BARRIENTOS RESTREPO"/>
    <s v="DUBY YARLENY BEDOYA FLOREZ 102"/>
    <s v="Procesada"/>
    <n v="13109.277310924372"/>
    <x v="0"/>
    <n v="1306"/>
  </r>
  <r>
    <x v="6"/>
    <n v="106744"/>
    <s v="2025-11-05 21:04:00"/>
    <s v="JAVIER ANTONIO REYES VELASCO"/>
    <s v="SANDRA PATRICIA ORTIZ ROMERO 919"/>
    <s v="Procesada"/>
    <n v="42383.336134453784"/>
    <x v="31"/>
    <n v="2133"/>
  </r>
  <r>
    <x v="6"/>
    <n v="106745"/>
    <s v="2025-11-05 21:06:46"/>
    <s v="LUIS EMILIO PARRA RODRIGUEZ"/>
    <s v="DIANA MARCELA DIAZ TORRES 938"/>
    <s v="Procesada"/>
    <n v="33598.462184873948"/>
    <x v="29"/>
    <n v="2209"/>
  </r>
  <r>
    <x v="6"/>
    <n v="106746"/>
    <s v="2025-11-05 21:07:24"/>
    <s v="ANGELICA MARIA GUARIN OLIVERA"/>
    <s v="WILLIAM ALBERTO VELASQUEZ BERNAL 920"/>
    <s v="Procesada"/>
    <n v="41057.310924369747"/>
    <x v="22"/>
    <n v="2136"/>
  </r>
  <r>
    <x v="8"/>
    <n v="106747"/>
    <s v="2025-11-05 21:12:12"/>
    <s v="CARLOS ANDRES GOMEZ MONTOYA"/>
    <s v="NEIL TORRES 718 CARTAGENA"/>
    <s v="Procesada"/>
    <n v="31932.915966386554"/>
    <x v="30"/>
    <n v="1959"/>
  </r>
  <r>
    <x v="6"/>
    <n v="106748"/>
    <s v="2025-11-05 21:12:47"/>
    <s v="JONH FREDY AGUILAR QUITIAN"/>
    <s v="NELLY MARTINEZ FLEREZ 935"/>
    <s v="Procesada"/>
    <n v="21891.705882352944"/>
    <x v="37"/>
    <n v="2199"/>
  </r>
  <r>
    <x v="6"/>
    <n v="106749"/>
    <s v="2025-11-05 21:14:52"/>
    <s v="JULIETH VILLEGAS"/>
    <s v="LEYDY YURLEY MUNEVAR ESPITIA 921"/>
    <s v="Procesada"/>
    <n v="16164.01680672269"/>
    <x v="14"/>
    <n v="2139"/>
  </r>
  <r>
    <x v="6"/>
    <n v="106750"/>
    <s v="2025-11-05 21:16:09"/>
    <s v="CARMENZA DELGADO RODRIGUEZ"/>
    <s v="MONICA RODRIGUEZ RONCANCIO 946"/>
    <s v="Procesada"/>
    <n v="12300"/>
    <x v="21"/>
    <n v="2237"/>
  </r>
  <r>
    <x v="6"/>
    <n v="106751"/>
    <s v="2025-11-05 21:16:12"/>
    <s v="FANNY MEDINA GUTIERREZ"/>
    <s v="NAIR JAEL VARGAS TALERO 933"/>
    <s v="Procesada"/>
    <n v="24201.613445378152"/>
    <x v="40"/>
    <n v="2190"/>
  </r>
  <r>
    <x v="6"/>
    <n v="106752"/>
    <s v="2025-11-05 21:17:06"/>
    <s v="SOFIA GARZON CUPASACHOA"/>
    <s v="DIANA MARCELA DIAZ TORRES 938"/>
    <s v="Procesada"/>
    <n v="18690.789915966387"/>
    <x v="29"/>
    <n v="2209"/>
  </r>
  <r>
    <x v="8"/>
    <n v="106753"/>
    <s v="2025-11-05 21:17:24"/>
    <s v="DANY ALEJANDRO CABRERA VARGAS"/>
    <s v="NEIL TORRES 718 CARTAGENA"/>
    <s v="Procesada"/>
    <n v="31932.915966386554"/>
    <x v="30"/>
    <n v="1959"/>
  </r>
  <r>
    <x v="6"/>
    <n v="106754"/>
    <s v="2025-11-05 21:20:17"/>
    <s v="EUCLIDES PILLIMUE CALDON"/>
    <s v="ANGIE JOHANA BEDOYA HERRENO 908"/>
    <s v="Procesada"/>
    <n v="191597.52100840336"/>
    <x v="39"/>
    <n v="2105"/>
  </r>
  <r>
    <x v="7"/>
    <n v="106755"/>
    <s v="2025-11-05 21:20:45"/>
    <s v="ANA LUCIA SARAY CAGUA"/>
    <s v="JHONTAN MENDOZA 906"/>
    <s v="Procesada"/>
    <n v="46941.092436974795"/>
    <x v="17"/>
    <n v="2915"/>
  </r>
  <r>
    <x v="6"/>
    <n v="106756"/>
    <s v="2025-11-05 21:21:12"/>
    <s v="MARIA OLGA GALINDO LOPEZ"/>
    <s v="MARIA NANCY GUARIN VIRGUEZ 937"/>
    <s v="Procesada"/>
    <n v="43651.000000000007"/>
    <x v="19"/>
    <n v="2206"/>
  </r>
  <r>
    <x v="6"/>
    <n v="106757"/>
    <s v="2025-11-05 21:23:36"/>
    <s v="RODRIGO VARGAS BUITRAGO"/>
    <s v="NAIR JAEL VARGAS TALERO 933"/>
    <s v="Procesada"/>
    <n v="76260.470588235301"/>
    <x v="40"/>
    <n v="2190"/>
  </r>
  <r>
    <x v="6"/>
    <n v="106759"/>
    <s v="2025-11-05 21:23:47"/>
    <s v="ROSA INES ZULUAGA"/>
    <s v="ANGIE JOHANA BEDOYA HERRENO 908"/>
    <s v="Procesada"/>
    <n v="63384.630252100847"/>
    <x v="39"/>
    <n v="2105"/>
  </r>
  <r>
    <x v="6"/>
    <n v="106760"/>
    <s v="2025-11-05 21:24:49"/>
    <s v="GUILLERMO SANCHEZ JOYA"/>
    <s v="NAIR JAEL VARGAS TALERO 933"/>
    <s v="Procesada"/>
    <n v="16386.537815126052"/>
    <x v="40"/>
    <n v="2190"/>
  </r>
  <r>
    <x v="6"/>
    <n v="106762"/>
    <s v="2025-11-05 21:25:07"/>
    <s v="JOSE HELIBERTO YANQUEN POLOCHE"/>
    <s v="ANGIE JOHANA BEDOYA HERRENO 908"/>
    <s v="Procesada"/>
    <n v="29734.403361344543"/>
    <x v="39"/>
    <n v="2105"/>
  </r>
  <r>
    <x v="7"/>
    <n v="106763"/>
    <s v="2025-11-05 21:25:26"/>
    <s v="DORIS EIRMA CHITIVA NARANJO"/>
    <s v="JHONTAN MENDOZA 906"/>
    <s v="Procesada"/>
    <n v="47899.378151260506"/>
    <x v="17"/>
    <n v="2915"/>
  </r>
  <r>
    <x v="6"/>
    <n v="106764"/>
    <s v="2025-11-05 21:26:51"/>
    <s v="LEONOR GUTIERREZ"/>
    <s v="SANDRA PATRICIA ORTIZ ROMERO 919"/>
    <s v="Procesada"/>
    <n v="32719.403361344535"/>
    <x v="31"/>
    <n v="2133"/>
  </r>
  <r>
    <x v="8"/>
    <n v="106765"/>
    <s v="2025-11-05 21:26:53"/>
    <s v="FRANCISCO JAVIER QUINCHIA"/>
    <s v="NEIL TORRES 718 CARTAGENA"/>
    <s v="Procesada"/>
    <n v="31932.915966386554"/>
    <x v="30"/>
    <n v="1959"/>
  </r>
  <r>
    <x v="7"/>
    <n v="106766"/>
    <s v="2025-11-05 21:26:57"/>
    <s v="DORIS EIRMA CHITIVA NARANJO"/>
    <s v="JHONTAN MENDOZA 906"/>
    <s v="Procesada"/>
    <n v="57359.470588235301"/>
    <x v="17"/>
    <n v="2915"/>
  </r>
  <r>
    <x v="6"/>
    <n v="106767"/>
    <s v="2025-11-05 21:27:08"/>
    <s v="BRILLIN PATRICIA SAAVEDRA GONGORA"/>
    <s v="ANGIE JOHANA BEDOYA HERRENO 908"/>
    <s v="Procesada"/>
    <n v="13440"/>
    <x v="39"/>
    <n v="2105"/>
  </r>
  <r>
    <x v="0"/>
    <n v="106768"/>
    <s v="2025-11-05 21:27:19"/>
    <s v="CESAR DE JESUS ARANGO ALVAREZ"/>
    <s v="INES LILIANA PIEDRAHITA MESA 111"/>
    <s v="Procesada"/>
    <n v="58353.10924369748"/>
    <x v="15"/>
    <n v="1337"/>
  </r>
  <r>
    <x v="6"/>
    <n v="106770"/>
    <s v="2025-11-05 21:27:52"/>
    <s v="FERRETERIA Y DOBLADORA METALES HERNANDEZ SAS"/>
    <s v="NAIR JAEL VARGAS TALERO 933"/>
    <s v="Procesada"/>
    <n v="3639.4957983193281"/>
    <x v="40"/>
    <n v="2190"/>
  </r>
  <r>
    <x v="6"/>
    <n v="106771"/>
    <s v="2025-11-05 21:30:15"/>
    <s v="DIANA ESTHER RAMIREZ ZABALETA"/>
    <s v="MONICA RODRIGUEZ RONCANCIO 946"/>
    <s v="Procesada"/>
    <n v="16943.663865546219"/>
    <x v="21"/>
    <n v="2237"/>
  </r>
  <r>
    <x v="8"/>
    <n v="106772"/>
    <s v="2025-11-05 21:30:44"/>
    <s v="CLEDYS MARIA AVILA"/>
    <s v="NEIL TORRES 718 CARTAGENA"/>
    <s v="Procesada"/>
    <n v="31932.915966386554"/>
    <x v="30"/>
    <n v="1959"/>
  </r>
  <r>
    <x v="0"/>
    <n v="106773"/>
    <s v="2025-11-05 21:31:03"/>
    <s v="FABIO ENRIQUE TORO CASTAÑO"/>
    <s v="ELIANA GOMEZ 107"/>
    <s v="Procesada"/>
    <n v="26890.798319327732"/>
    <x v="6"/>
    <n v="1321"/>
  </r>
  <r>
    <x v="7"/>
    <n v="106774"/>
    <s v="2025-11-05 21:31:16"/>
    <s v="EDUARDO ANTONIO BENITES BENITEZ"/>
    <s v="JHONTAN MENDOZA 906"/>
    <s v="Procesada"/>
    <n v="119748.45378151261"/>
    <x v="17"/>
    <n v="2914"/>
  </r>
  <r>
    <x v="6"/>
    <n v="106775"/>
    <s v="2025-11-05 21:32:11"/>
    <s v="CLARA ESPERANZA GARCIA NEMOGA"/>
    <s v="MONICA RODRIGUEZ RONCANCIO 946"/>
    <s v="Procesada"/>
    <n v="12710.9243697479"/>
    <x v="21"/>
    <n v="2237"/>
  </r>
  <r>
    <x v="6"/>
    <n v="106776"/>
    <s v="2025-11-05 21:32:34"/>
    <s v="CARMEN QUITIAN PEÑA"/>
    <s v="NAIR JAEL VARGAS TALERO 933"/>
    <s v="Procesada"/>
    <n v="7936.4369747899173"/>
    <x v="40"/>
    <n v="2190"/>
  </r>
  <r>
    <x v="0"/>
    <n v="106777"/>
    <s v="2025-11-05 21:33:25"/>
    <s v="THEJAIS S.A.S"/>
    <s v="ANDRES GRACIANO SERNA 104"/>
    <s v="Procesada"/>
    <n v="95239.495798319331"/>
    <x v="27"/>
    <n v="1310"/>
  </r>
  <r>
    <x v="6"/>
    <n v="106778"/>
    <s v="2025-11-05 21:34:54"/>
    <s v="MONICA LORENA FINO CASTIBLANCO"/>
    <s v="DIANA MARCELA DIAZ TORRES 938"/>
    <s v="Procesada"/>
    <n v="57479.02521008403"/>
    <x v="29"/>
    <n v="2209"/>
  </r>
  <r>
    <x v="6"/>
    <n v="106779"/>
    <s v="2025-11-05 21:35:44"/>
    <s v="NELIDA SOGAMOSO PRADA"/>
    <s v="WILSON JAVIER MONTAÑEZ MARTINEZ 923"/>
    <s v="Procesada"/>
    <n v="21176.403361344539"/>
    <x v="18"/>
    <n v="2149"/>
  </r>
  <r>
    <x v="1"/>
    <n v="106780"/>
    <s v="2025-11-05 21:36:29"/>
    <s v="ATANASIO OSORIO GOMEZ"/>
    <s v="FREDY ESTEPA 409 CUCUTA"/>
    <s v="Procesada"/>
    <n v="16223.546218487396"/>
    <x v="2"/>
    <n v="1675"/>
  </r>
  <r>
    <x v="6"/>
    <n v="106781"/>
    <s v="2025-11-05 21:36:51"/>
    <s v="KAROL VIVIANA SUAREZ RUIZ"/>
    <s v="MONICA RODRIGUEZ RONCANCIO 946"/>
    <s v="Procesada"/>
    <n v="11207.252100840336"/>
    <x v="21"/>
    <n v="2237"/>
  </r>
  <r>
    <x v="6"/>
    <n v="106782"/>
    <s v="2025-11-05 21:38:10"/>
    <s v="MARI YARIXA BURGOS MENJURA"/>
    <s v="LAURA SERNA HERNANDEZ 925"/>
    <s v="Procesada"/>
    <n v="53367.579831932773"/>
    <x v="43"/>
    <n v="2155"/>
  </r>
  <r>
    <x v="6"/>
    <n v="106783"/>
    <s v="2025-11-05 21:40:06"/>
    <s v="ANYELA  LILIANA   SANCHEZ  RODRIGUEZ"/>
    <s v="WILSON JAVIER MONTAÑEZ MARTINEZ 923"/>
    <s v="Procesada"/>
    <n v="18000"/>
    <x v="18"/>
    <n v="2149"/>
  </r>
  <r>
    <x v="6"/>
    <n v="106784"/>
    <s v="2025-11-05 21:40:37"/>
    <s v="LUZ MARINA CAMARGO GOMEZ"/>
    <s v="LAURA SERNA HERNANDEZ 925"/>
    <s v="Procesada"/>
    <n v="21982.016806722688"/>
    <x v="43"/>
    <n v="2155"/>
  </r>
  <r>
    <x v="6"/>
    <n v="106785"/>
    <s v="2025-11-05 21:41:13"/>
    <s v="CENTRO MEDICO SANTAMARIA SAS"/>
    <s v="NAIR JAEL VARGAS TALERO 933"/>
    <s v="Procesada"/>
    <n v="55978.487394957978"/>
    <x v="40"/>
    <n v="2190"/>
  </r>
  <r>
    <x v="6"/>
    <n v="106787"/>
    <s v="2025-11-05 21:44:06"/>
    <s v="DIANA UNEME VASQUEZ"/>
    <s v="WILSON JAVIER MONTAÑEZ MARTINEZ 923"/>
    <s v="Procesada"/>
    <n v="8542.0168067226896"/>
    <x v="18"/>
    <n v="2149"/>
  </r>
  <r>
    <x v="9"/>
    <n v="106788"/>
    <s v="2025-11-05 21:45:11"/>
    <s v="KEINIS HINOJOSA MENDOZA"/>
    <s v="LILIANA MARCELA GONZALEZ PLATA 706 VALLEDUPAR"/>
    <s v="Procesada"/>
    <n v="12582"/>
    <x v="33"/>
    <n v="1918"/>
  </r>
  <r>
    <x v="6"/>
    <n v="106789"/>
    <s v="2025-11-05 21:45:16"/>
    <s v="JHON EDGAR GUTIERREZ MURILLO"/>
    <s v="LAURA SERNA HERNANDEZ 925"/>
    <s v="Procesada"/>
    <n v="122933.3361344538"/>
    <x v="43"/>
    <n v="2155"/>
  </r>
  <r>
    <x v="6"/>
    <n v="106790"/>
    <s v="2025-11-05 21:47:07"/>
    <s v="JESSICA PAOLA GUTIERREZ PEÑALOZA"/>
    <s v="LAURA SERNA HERNANDEZ 925"/>
    <s v="Procesada"/>
    <n v="114958.05882352941"/>
    <x v="43"/>
    <n v="2155"/>
  </r>
  <r>
    <x v="6"/>
    <n v="106791"/>
    <s v="2025-11-05 21:52:12"/>
    <s v="JAZMIN ROCIO MOSQUERA HUERTAS"/>
    <s v="LAURA SERNA HERNANDEZ 925"/>
    <s v="Procesada"/>
    <n v="40894.100840336141"/>
    <x v="43"/>
    <n v="2155"/>
  </r>
  <r>
    <x v="9"/>
    <n v="106792"/>
    <s v="2025-11-05 21:52:17"/>
    <s v="FERNANDO ANDRES VEGA MARTINEZ"/>
    <s v="LILIANA BLANCO LOPEZ 705 VALLEDUPAR"/>
    <s v="Procesada"/>
    <n v="139080.00000000003"/>
    <x v="38"/>
    <n v="1914"/>
  </r>
  <r>
    <x v="9"/>
    <n v="106793"/>
    <s v="2025-11-05 21:52:45"/>
    <s v="ALEX DE JESUS ZULETA MAESTRE"/>
    <s v="LILIANA MARCELA GONZALEZ PLATA 706 VALLEDUPAR"/>
    <s v="Procesada"/>
    <n v="9075.6302521008402"/>
    <x v="33"/>
    <n v="1918"/>
  </r>
  <r>
    <x v="9"/>
    <n v="106794"/>
    <s v="2025-11-05 21:53:17"/>
    <s v="NESTOR ANDRES PULGARIN CORREA"/>
    <s v="LILIANA BLANCO LOPEZ 705 VALLEDUPAR"/>
    <s v="Procesada"/>
    <n v="69540.000000000015"/>
    <x v="38"/>
    <n v="1914"/>
  </r>
  <r>
    <x v="10"/>
    <n v="106795"/>
    <s v="2025-11-05 21:54:00"/>
    <s v="JOSE MIGUEL ARISMENDI MENDOZA"/>
    <s v="SANDRA PRADA 405 BUCARAMANGA"/>
    <s v="Procesada"/>
    <n v="57097.991596638662"/>
    <x v="49"/>
    <n v="1642"/>
  </r>
  <r>
    <x v="0"/>
    <n v="106796"/>
    <s v="2025-11-05 21:54:50"/>
    <s v="OMAR ELIAS GARCES HENAO"/>
    <s v="ELIANA GOMEZ 107"/>
    <s v="Procesada"/>
    <n v="57479.02521008403"/>
    <x v="6"/>
    <n v="1321"/>
  </r>
  <r>
    <x v="6"/>
    <n v="106797"/>
    <s v="2025-11-05 21:55:29"/>
    <s v="MARIA NYVIA RAMIREZ TRUJILLO"/>
    <s v="LEYDY YURLEY MUNEVAR ESPITIA 921"/>
    <s v="Procesada"/>
    <n v="78589"/>
    <x v="14"/>
    <n v="2139"/>
  </r>
  <r>
    <x v="6"/>
    <n v="106798"/>
    <s v="2025-11-05 21:57:48"/>
    <s v="LEONNY YOHENDRICK MEDINA MENESES"/>
    <s v="MONICA RODRIGUEZ RONCANCIO 946"/>
    <s v="Procesada"/>
    <n v="23179.117647058825"/>
    <x v="21"/>
    <n v="2237"/>
  </r>
  <r>
    <x v="0"/>
    <n v="106799"/>
    <s v="2025-11-05 21:58:50"/>
    <s v="LUZ DARY DE JESUS LOPEZ"/>
    <s v="KATHERINE GAVIRIA MAZO 103"/>
    <s v="Procesada"/>
    <n v="67896.97478991597"/>
    <x v="4"/>
    <n v="1309"/>
  </r>
  <r>
    <x v="0"/>
    <n v="106800"/>
    <s v="2025-11-05 21:59:00"/>
    <s v="BEATRIZ ELENA ZULUAGA GIRALDO"/>
    <s v="SEBASTIAN DIAZ VELEZ 105"/>
    <s v="Procesada"/>
    <n v="53059.957983193279"/>
    <x v="42"/>
    <n v="1314"/>
  </r>
  <r>
    <x v="0"/>
    <n v="106801"/>
    <s v="2025-11-05 21:59:55"/>
    <s v="DIDIMO OROZCO MARTINEZ"/>
    <s v="SEBASTIAN DIAZ VELEZ 105"/>
    <s v="Procesada"/>
    <n v="29700"/>
    <x v="42"/>
    <n v="1314"/>
  </r>
  <r>
    <x v="0"/>
    <n v="106802"/>
    <s v="2025-11-05 22:01:05"/>
    <s v="NOLBERTO QUINTERO MONTOYA"/>
    <s v="SEBASTIAN DIAZ VELEZ 105"/>
    <s v="Procesada"/>
    <n v="23086"/>
    <x v="42"/>
    <n v="1314"/>
  </r>
  <r>
    <x v="4"/>
    <n v="106803"/>
    <s v="2025-11-05 22:07:30"/>
    <s v="RODRIGO HUMBERTO PIEDRAHITA CEBALLOS"/>
    <s v="NELSON ENRIQUE LOPEZ GONZALEZ 510"/>
    <s v="Procesada"/>
    <n v="64706"/>
    <x v="46"/>
    <n v="1714"/>
  </r>
  <r>
    <x v="4"/>
    <n v="106805"/>
    <s v="2025-11-05 22:08:57"/>
    <s v="JAIDER LUIS MARTINEZ PEREZ"/>
    <s v="NELSON ENRIQUE LOPEZ GONZALEZ 510"/>
    <s v="Procesada"/>
    <n v="11543"/>
    <x v="46"/>
    <n v="1714"/>
  </r>
  <r>
    <x v="9"/>
    <n v="106806"/>
    <s v="2025-11-05 22:10:03"/>
    <s v="MARIA ETILVIA GUERRERO CUELLO"/>
    <s v="LILIANA BLANCO LOPEZ 705 VALLEDUPAR"/>
    <s v="Procesada"/>
    <n v="58030.159663865546"/>
    <x v="38"/>
    <n v="1915"/>
  </r>
  <r>
    <x v="6"/>
    <n v="106807"/>
    <s v="2025-11-05 22:19:08"/>
    <s v="YENNY LORENA ARISTIZABAL GONZALEZ"/>
    <s v="NELLY MARTINEZ FLEREZ 935"/>
    <s v="Procesada"/>
    <n v="46996.60504201681"/>
    <x v="37"/>
    <n v="2199"/>
  </r>
  <r>
    <x v="0"/>
    <n v="106808"/>
    <s v="2025-11-05 22:29:01"/>
    <s v="ADOLFO RENE BERMUDEZ MUÑOZ"/>
    <s v="ELIANA GOMEZ 107"/>
    <s v="Procesada"/>
    <n v="16190.9243697479"/>
    <x v="6"/>
    <n v="1321"/>
  </r>
  <r>
    <x v="0"/>
    <n v="106809"/>
    <s v="2025-11-05 22:41:01"/>
    <s v="CLAUDIA PATRICIA ZULUAGA GIRALDO"/>
    <s v="ELIANA GOMEZ 107"/>
    <s v="Procesada"/>
    <n v="42280.302521008402"/>
    <x v="6"/>
    <n v="1321"/>
  </r>
  <r>
    <x v="0"/>
    <n v="106810"/>
    <s v="2025-11-05 22:45:54"/>
    <s v="JESUS OCARIS USUGA OQUENDO"/>
    <s v="ELIANA GOMEZ 107"/>
    <s v="Procesada"/>
    <n v="21326.26050420168"/>
    <x v="6"/>
    <n v="1321"/>
  </r>
  <r>
    <x v="0"/>
    <n v="106811"/>
    <s v="2025-11-05 22:57:00"/>
    <s v="DAHIANA PULGARIN PULGARIN ROZO"/>
    <s v="SEBASTIAN DIAZ VELEZ 105"/>
    <s v="Procesada"/>
    <n v="21117.983193277312"/>
    <x v="42"/>
    <n v="1314"/>
  </r>
  <r>
    <x v="0"/>
    <n v="106812"/>
    <s v="2025-11-05 23:00:33"/>
    <s v="EDGAR DE JESUS DUQUE VELASQUEZ"/>
    <s v="ELIANA GOMEZ 107"/>
    <s v="Procesada"/>
    <n v="16700.403361344539"/>
    <x v="6"/>
    <n v="1321"/>
  </r>
  <r>
    <x v="0"/>
    <n v="106813"/>
    <s v="2025-11-05 23:19:15"/>
    <s v="DIANA MARCELA RUIZ QUICENO"/>
    <s v="ELIANA GOMEZ 107"/>
    <s v="Procesada"/>
    <n v="234705.47899159667"/>
    <x v="6"/>
    <n v="1321"/>
  </r>
  <r>
    <x v="10"/>
    <n v="106814"/>
    <s v="2025-11-06 13:16:13"/>
    <s v="WILSON QUINTERO PUENTES"/>
    <s v="CAROLINA RUEDA 410 BUCARAMANGA"/>
    <s v="Procesada"/>
    <n v="26375.100840336134"/>
    <x v="50"/>
    <n v="1645"/>
  </r>
  <r>
    <x v="10"/>
    <n v="106815"/>
    <s v="2025-11-06 13:17:12"/>
    <s v="NELSON RUEDA ROSAS"/>
    <s v="SANDRA PRADA 405 BUCARAMANGA"/>
    <s v="Procesada"/>
    <n v="45507.563025210089"/>
    <x v="49"/>
    <n v="1642"/>
  </r>
  <r>
    <x v="1"/>
    <n v="106817"/>
    <s v="2025-11-06 13:20:08"/>
    <s v="ANDREA MARLEY GALVIS VILLAMIZAR"/>
    <s v="ZULY RANGEL GARCIA 413 CUCUTA"/>
    <s v="Procesada"/>
    <n v="45378.117647058825"/>
    <x v="3"/>
    <n v="1684"/>
  </r>
  <r>
    <x v="0"/>
    <n v="106819"/>
    <s v="2025-11-06 13:20:28"/>
    <s v="JOSE CARMELO POSADA LONDOÑO"/>
    <s v="KATHERINE GAVIRIA MAZO 103"/>
    <s v="Procesada"/>
    <n v="47845.521008403361"/>
    <x v="4"/>
    <n v="1309"/>
  </r>
  <r>
    <x v="0"/>
    <n v="106820"/>
    <s v="2025-11-06 13:30:02"/>
    <s v="JAIRO ANTONIO MUÑOZ TORRES"/>
    <s v="KATHERINE GAVIRIA MAZO 103"/>
    <s v="Procesada"/>
    <n v="13109.277310924372"/>
    <x v="4"/>
    <n v="1309"/>
  </r>
  <r>
    <x v="1"/>
    <n v="106821"/>
    <s v="2025-11-06 13:33:32"/>
    <s v="MARTHA YACID SANCHEZ BUITRAGO"/>
    <s v="ZULY RANGEL GARCIA 413 CUCUTA"/>
    <s v="Procesada"/>
    <n v="10690.420168067227"/>
    <x v="3"/>
    <n v="1684"/>
  </r>
  <r>
    <x v="10"/>
    <n v="106822"/>
    <s v="2025-11-06 13:41:16"/>
    <s v="SILVIA VIVIANA KORTRIGHT ALVAREZ"/>
    <s v="IVONNE RAMIREZ 415 BUCARAMANGA"/>
    <s v="Procesada"/>
    <n v="29400"/>
    <x v="52"/>
    <n v="1666"/>
  </r>
  <r>
    <x v="10"/>
    <n v="106823"/>
    <s v="2025-11-06 13:45:04"/>
    <s v="MARIA MERCEDES MORENO DE RUEDA"/>
    <s v="IVONNE RAMIREZ 415 BUCARAMANGA"/>
    <s v="Procesada"/>
    <n v="8067.2436974789925"/>
    <x v="52"/>
    <n v="1666"/>
  </r>
  <r>
    <x v="0"/>
    <n v="106824"/>
    <s v="2025-11-06 13:47:17"/>
    <s v="MARIA SORLEY DIAZ"/>
    <s v="MIGUEL ANGEL HIDALGO SANTOS 113"/>
    <s v="Procesada"/>
    <n v="36000"/>
    <x v="16"/>
    <n v="1333"/>
  </r>
  <r>
    <x v="1"/>
    <n v="106825"/>
    <s v="2025-11-06 13:47:47"/>
    <s v="ENRIQUE ESNEY OSORIO VILLAMIZAR"/>
    <s v="ZULY RANGEL GARCIA 413 CUCUTA"/>
    <s v="Procesada"/>
    <n v="32220.000000000004"/>
    <x v="3"/>
    <n v="1684"/>
  </r>
  <r>
    <x v="8"/>
    <n v="106826"/>
    <s v="2025-11-06 13:50:05"/>
    <s v="JORGE IVAN HERNANDEZ GIL"/>
    <s v="NEIL TORRES 718 CARTAGENA"/>
    <s v="Procesada"/>
    <n v="37449.596638655465"/>
    <x v="30"/>
    <n v="1959"/>
  </r>
  <r>
    <x v="6"/>
    <n v="106827"/>
    <s v="2025-11-06 13:51:26"/>
    <s v="ALDEMAR BOHORQUEZ BERNAL"/>
    <s v="WILLIAM ALBERTO VELASQUEZ BERNAL 920"/>
    <s v="Procesada"/>
    <n v="52289.899159663873"/>
    <x v="22"/>
    <n v="2136"/>
  </r>
  <r>
    <x v="0"/>
    <n v="106828"/>
    <s v="2025-11-06 13:56:31"/>
    <s v="HECTOR FABIO HENAO RINCON"/>
    <s v="ANDRES GRACIANO SERNA 104"/>
    <s v="Procesada"/>
    <n v="10924.403361344539"/>
    <x v="27"/>
    <n v="1310"/>
  </r>
  <r>
    <x v="1"/>
    <n v="106829"/>
    <s v="2025-11-06 13:56:53"/>
    <s v="PABLO ELI POSADA GALVIS"/>
    <s v="ZULY RANGEL GARCIA 413 CUCUTA"/>
    <s v="Procesada"/>
    <n v="16386.537815126052"/>
    <x v="3"/>
    <n v="1684"/>
  </r>
  <r>
    <x v="0"/>
    <n v="106831"/>
    <s v="2025-11-06 13:58:34"/>
    <s v="VALENTINA DUQUE LINARES"/>
    <s v="DUBY YARLENY BEDOYA FLOREZ 102"/>
    <s v="Procesada"/>
    <n v="15126.050420168069"/>
    <x v="0"/>
    <n v="1306"/>
  </r>
  <r>
    <x v="6"/>
    <n v="106832"/>
    <s v="2025-11-06 13:59:58"/>
    <s v="NOHORA LUZ MARIN SALCEDO"/>
    <s v="LEONARDO MANCERA BOLAÑOS 926"/>
    <s v="Procesada"/>
    <n v="17032.798319327732"/>
    <x v="53"/>
    <n v="2158"/>
  </r>
  <r>
    <x v="4"/>
    <n v="106833"/>
    <s v="2025-11-06 14:00:50"/>
    <s v="JESUS OSWALDO ZULUAGA RINCON"/>
    <s v="JOSE GREGORIO OSTEN MERCADO 509"/>
    <s v="Procesada"/>
    <n v="44287.521008403368"/>
    <x v="9"/>
    <n v="1737"/>
  </r>
  <r>
    <x v="6"/>
    <n v="106835"/>
    <s v="2025-11-06 14:01:45"/>
    <s v="LUZ ALBANY PARRA GALEANO"/>
    <s v="LEONARDO MANCERA BOLAÑOS 926"/>
    <s v="Procesada"/>
    <n v="21176.403361344539"/>
    <x v="53"/>
    <n v="2158"/>
  </r>
  <r>
    <x v="10"/>
    <n v="106836"/>
    <s v="2025-11-06 14:03:41"/>
    <s v="CARMEN MARIA FLOREZ PINEDA"/>
    <s v="SANDRA PRADA 405 BUCARAMANGA"/>
    <s v="Procesada"/>
    <n v="59243.789915966387"/>
    <x v="49"/>
    <n v="1642"/>
  </r>
  <r>
    <x v="1"/>
    <n v="106838"/>
    <s v="2025-11-06 14:03:50"/>
    <s v="LUZ MARINA MONCADA DUQUE"/>
    <s v="MAIRA TORRES 411 CUCUTA"/>
    <s v="Procesada"/>
    <n v="24942.596638655461"/>
    <x v="34"/>
    <n v="1678"/>
  </r>
  <r>
    <x v="6"/>
    <n v="106839"/>
    <s v="2025-11-06 14:05:27"/>
    <s v="SUPERMERCADO FULL AHORRO SAS"/>
    <s v="WILSON JAVIER MONTAÑEZ MARTINEZ 923"/>
    <s v="Procesada"/>
    <n v="80386.773109243702"/>
    <x v="18"/>
    <n v="2149"/>
  </r>
  <r>
    <x v="1"/>
    <n v="106840"/>
    <s v="2025-11-06 14:05:49"/>
    <s v="OLGA ZULAY CARRILLO"/>
    <s v="FREDY ESTEPA 409 CUCUTA"/>
    <s v="Procesada"/>
    <n v="25275.176470588234"/>
    <x v="2"/>
    <n v="1675"/>
  </r>
  <r>
    <x v="6"/>
    <n v="106841"/>
    <s v="2025-11-06 14:05:57"/>
    <s v="LUZ ESPERANZA RODRIGUEZ ROJAS"/>
    <s v="LEONARDO MANCERA BOLAÑOS 926"/>
    <s v="Procesada"/>
    <n v="16638.638655462186"/>
    <x v="53"/>
    <n v="2158"/>
  </r>
  <r>
    <x v="6"/>
    <n v="106842"/>
    <s v="2025-11-06 14:05:57"/>
    <s v="ALGEMIRO PULIDO"/>
    <s v="CRISTINA QUINTERO RUDAS 945"/>
    <s v="Procesada"/>
    <n v="110765.04201680672"/>
    <x v="26"/>
    <n v="2234"/>
  </r>
  <r>
    <x v="1"/>
    <n v="106843"/>
    <s v="2025-11-06 14:06:29"/>
    <s v="ANA YIBE MORA BUITRAGO"/>
    <s v="ZULY RANGEL GARCIA 413 CUCUTA"/>
    <s v="Procesada"/>
    <n v="22689.058823529413"/>
    <x v="3"/>
    <n v="1684"/>
  </r>
  <r>
    <x v="0"/>
    <n v="106844"/>
    <s v="2025-11-06 14:08:39"/>
    <s v="HERIBERTO ABAD CIFUENTES PAREJA"/>
    <s v="KATHERINE GAVIRIA MAZO 103"/>
    <s v="Procesada"/>
    <n v="13109.277310924372"/>
    <x v="4"/>
    <n v="1309"/>
  </r>
  <r>
    <x v="6"/>
    <n v="106845"/>
    <s v="2025-11-06 14:10:18"/>
    <s v="ELVINIA VALLEJO AVILA"/>
    <s v="LEONARDO MANCERA BOLAÑOS 926"/>
    <s v="Procesada"/>
    <n v="28151.327731092439"/>
    <x v="53"/>
    <n v="2158"/>
  </r>
  <r>
    <x v="6"/>
    <n v="106846"/>
    <s v="2025-11-06 14:11:46"/>
    <s v="JOSE HEBER TIQUE AROCA"/>
    <s v="LEONARDO MANCERA BOLAÑOS 926"/>
    <s v="Procesada"/>
    <n v="36780"/>
    <x v="53"/>
    <n v="2158"/>
  </r>
  <r>
    <x v="6"/>
    <n v="106847"/>
    <s v="2025-11-06 14:14:27"/>
    <s v="JOSE MANUEL CUELLAR CAMELO"/>
    <s v="LEONARDO MANCERA BOLAÑOS 926"/>
    <s v="Procesada"/>
    <n v="39900"/>
    <x v="53"/>
    <n v="2158"/>
  </r>
  <r>
    <x v="0"/>
    <n v="106848"/>
    <s v="2025-11-06 14:14:37"/>
    <s v="WILSON DARIO HERRERA GUTIERREZ"/>
    <s v="KATHERINE GAVIRIA MAZO 103"/>
    <s v="Procesada"/>
    <n v="17495.831932773111"/>
    <x v="4"/>
    <n v="1309"/>
  </r>
  <r>
    <x v="10"/>
    <n v="106849"/>
    <s v="2025-11-06 14:21:28"/>
    <s v="ALFONSO SUAREZ AMOROCHO"/>
    <s v="SANDRA PRADA 405 BUCARAMANGA"/>
    <s v="Procesada"/>
    <n v="34969.689075630253"/>
    <x v="49"/>
    <n v="1642"/>
  </r>
  <r>
    <x v="10"/>
    <n v="106850"/>
    <s v="2025-11-06 14:22:34"/>
    <s v="GUSTAVO BOHADA TAPIAS"/>
    <s v="CAROLINA RUEDA 410 BUCARAMANGA"/>
    <s v="Procesada"/>
    <n v="33137.882352941182"/>
    <x v="50"/>
    <n v="1645"/>
  </r>
  <r>
    <x v="0"/>
    <n v="106851"/>
    <s v="2025-11-06 14:23:14"/>
    <s v="YENCY ZULEIBY GALEANO GOMEZ"/>
    <s v="DUBY YARLENY BEDOYA FLOREZ 102"/>
    <s v="Procesada"/>
    <n v="46556"/>
    <x v="0"/>
    <n v="1306"/>
  </r>
  <r>
    <x v="0"/>
    <n v="106852"/>
    <s v="2025-11-06 14:34:03"/>
    <s v="MAURICIO NICOLAS JARAMILLO BETANCUR"/>
    <s v="DUBY YARLENY BEDOYA FLOREZ 102"/>
    <s v="Procesada"/>
    <n v="10924.403361344539"/>
    <x v="0"/>
    <n v="1306"/>
  </r>
  <r>
    <x v="6"/>
    <n v="106853"/>
    <s v="2025-11-06 14:34:41"/>
    <s v="JOHN ALBERTO MORENO MATEUS"/>
    <s v="DIANA MARCELA DIAZ TORRES 938"/>
    <s v="Procesada"/>
    <n v="24628.680672268911"/>
    <x v="29"/>
    <n v="2209"/>
  </r>
  <r>
    <x v="10"/>
    <n v="106854"/>
    <s v="2025-11-06 14:42:56"/>
    <s v="JULIO HEBERTO VELASQUEZ DURAN"/>
    <s v="SANDRA PRADA 405 BUCARAMANGA"/>
    <s v="Procesada"/>
    <n v="59243.789915966387"/>
    <x v="49"/>
    <n v="1642"/>
  </r>
  <r>
    <x v="6"/>
    <n v="106856"/>
    <s v="2025-11-06 14:43:47"/>
    <s v="WILMER ESCARRAGA RODRIGUEZ"/>
    <s v="LEYDY YURLEY MUNEVAR ESPITIA 921"/>
    <s v="Procesada"/>
    <n v="191597.52100840336"/>
    <x v="14"/>
    <n v="2139"/>
  </r>
  <r>
    <x v="6"/>
    <n v="106857"/>
    <s v="2025-11-06 14:45:06"/>
    <s v="WILMER ESCARRAGA RODRIGUEZ"/>
    <s v="LEYDY YURLEY MUNEVAR ESPITIA 921"/>
    <s v="Procesada"/>
    <n v="191597.52100840336"/>
    <x v="14"/>
    <n v="2139"/>
  </r>
  <r>
    <x v="6"/>
    <n v="106858"/>
    <s v="2025-11-06 14:54:53"/>
    <s v="LEONEL OSORIO MUÑOZ"/>
    <s v="WILSON JAVIER MONTAÑEZ MARTINEZ 923"/>
    <s v="Procesada"/>
    <n v="28224"/>
    <x v="18"/>
    <n v="2149"/>
  </r>
  <r>
    <x v="7"/>
    <n v="106859"/>
    <s v="2025-11-06 14:55:41"/>
    <s v="ANGELA ANDREA MONROY ARANGO"/>
    <s v="JHONTAN MENDOZA 906"/>
    <s v="Procesada"/>
    <n v="42071.436974789918"/>
    <x v="17"/>
    <n v="2915"/>
  </r>
  <r>
    <x v="6"/>
    <n v="106860"/>
    <s v="2025-11-06 14:58:54"/>
    <s v="JOHAN MATEO JIMENEZ ECHAVARRIA"/>
    <s v="SANDRA PATRICIA ORTIZ ROMERO 919"/>
    <s v="Procesada"/>
    <n v="49915.915966386558"/>
    <x v="31"/>
    <n v="2133"/>
  </r>
  <r>
    <x v="0"/>
    <n v="106862"/>
    <s v="2025-11-06 15:03:26"/>
    <s v="JOSE GABRIEL SALAZAR OCAMPO"/>
    <s v="MARIA ELENA JARAMILLO GALEANO 114"/>
    <s v="Procesada"/>
    <n v="49528.924369747903"/>
    <x v="20"/>
    <n v="1342"/>
  </r>
  <r>
    <x v="6"/>
    <n v="106863"/>
    <s v="2025-11-06 15:04:17"/>
    <s v="NOHORA MORTIGO DE RODRIGUEZ"/>
    <s v="CRISTINA QUINTERO RUDAS 945"/>
    <s v="Procesada"/>
    <n v="22875"/>
    <x v="26"/>
    <n v="2234"/>
  </r>
  <r>
    <x v="6"/>
    <n v="106864"/>
    <s v="2025-11-06 15:09:58"/>
    <s v="ESTEBAN CANO RIVERA"/>
    <s v="YULIETH HERNANDEZ"/>
    <s v="Procesada"/>
    <n v="79795.773109243702"/>
    <x v="12"/>
    <n v="2202"/>
  </r>
  <r>
    <x v="6"/>
    <n v="106865"/>
    <s v="2025-11-06 15:11:09"/>
    <s v="CAMILO ANDRES SANCHEZ RODRIGUEZ"/>
    <s v="MONICA RODRIGUEZ RONCANCIO 946"/>
    <s v="Procesada"/>
    <n v="12000"/>
    <x v="21"/>
    <n v="2237"/>
  </r>
  <r>
    <x v="1"/>
    <n v="106866"/>
    <s v="2025-11-06 15:12:07"/>
    <s v="YUDIS DEL CARMEN GAMERO DE LA CRUZ"/>
    <s v="FREDY ESTEPA 409 CUCUTA"/>
    <s v="Procesada"/>
    <n v="40657.621848739494"/>
    <x v="2"/>
    <n v="1675"/>
  </r>
  <r>
    <x v="6"/>
    <n v="106867"/>
    <s v="2025-11-06 15:16:20"/>
    <s v="MARGOTH SANCHEZ GUERRERO"/>
    <s v="CRISTINA QUINTERO RUDAS 945"/>
    <s v="Procesada"/>
    <n v="68387.184873949576"/>
    <x v="26"/>
    <n v="2234"/>
  </r>
  <r>
    <x v="6"/>
    <n v="106868"/>
    <s v="2025-11-06 15:19:25"/>
    <s v="PABLO EMILIO ALDANA MAHECHA"/>
    <s v="ANGIE JOHANA BEDOYA HERRENO 908"/>
    <s v="Procesada"/>
    <n v="20026.302521008405"/>
    <x v="39"/>
    <n v="2105"/>
  </r>
  <r>
    <x v="0"/>
    <n v="106869"/>
    <s v="2025-11-06 15:25:01"/>
    <s v="MIGUEL ANGEL ATEHORTUA OCHOA"/>
    <s v="GEORLAN GARCIA PANIAGUA 117"/>
    <s v="Procesada"/>
    <n v="11543"/>
    <x v="1"/>
    <n v="1398"/>
  </r>
  <r>
    <x v="0"/>
    <n v="106870"/>
    <s v="2025-11-06 15:27:10"/>
    <s v="GRUPO EMPRESARIAL INTEGRAL SAS"/>
    <s v="INES LILIANA PIEDRAHITA MESA 111"/>
    <s v="Procesada"/>
    <n v="40024.142857142862"/>
    <x v="15"/>
    <n v="1331"/>
  </r>
  <r>
    <x v="0"/>
    <n v="106871"/>
    <s v="2025-11-06 15:29:13"/>
    <s v="GUSTAVO DE JESUS SANTA GARCIA"/>
    <s v="MIGUEL ANGEL HIDALGO SANTOS 113"/>
    <s v="Procesada"/>
    <n v="24743.420168067227"/>
    <x v="16"/>
    <n v="1333"/>
  </r>
  <r>
    <x v="10"/>
    <n v="106872"/>
    <s v="2025-11-06 15:29:43"/>
    <s v="BELSY HERNANDEZ  JAIMES"/>
    <s v="CAROLINA RUEDA 410 BUCARAMANGA"/>
    <s v="Procesada"/>
    <n v="26630.9243697479"/>
    <x v="50"/>
    <n v="1645"/>
  </r>
  <r>
    <x v="5"/>
    <n v="106873"/>
    <s v="2025-11-06 15:30:59"/>
    <s v="INGRI JOHANNA ARISTIZABAL CAUSIL"/>
    <s v="GERALDINE MEZA VALENCIA 620"/>
    <s v="Procesada"/>
    <n v="81714.672268907569"/>
    <x v="10"/>
    <n v="1879"/>
  </r>
  <r>
    <x v="8"/>
    <n v="106874"/>
    <s v="2025-11-06 15:31:57"/>
    <s v="JORGE ALBEIRO MARTINEZ HERNANDEZ"/>
    <s v="NEIL TORRES 718 CARTAGENA"/>
    <s v="Procesada"/>
    <n v="8655.4621848739498"/>
    <x v="30"/>
    <n v="1959"/>
  </r>
  <r>
    <x v="0"/>
    <n v="106875"/>
    <s v="2025-11-06 15:32:06"/>
    <s v="LUZ MERY PEREZ"/>
    <s v="ELIANA GOMEZ 107"/>
    <s v="Procesada"/>
    <n v="57479.02521008403"/>
    <x v="6"/>
    <n v="1321"/>
  </r>
  <r>
    <x v="0"/>
    <n v="106876"/>
    <s v="2025-11-06 15:33:11"/>
    <s v="DANIEL QUINTERO GUZMAN"/>
    <s v="MARIA ELENA JARAMILLO GALEANO 114"/>
    <s v="Procesada"/>
    <n v="142797.49579831932"/>
    <x v="20"/>
    <n v="1342"/>
  </r>
  <r>
    <x v="1"/>
    <n v="106877"/>
    <s v="2025-11-06 15:33:39"/>
    <s v="CAYETANO ANTONIO RODRIGUEZ BALLESTEROS"/>
    <s v="ZULY RANGEL GARCIA 413 CUCUTA"/>
    <s v="Procesada"/>
    <n v="27017.319327731093"/>
    <x v="3"/>
    <n v="1684"/>
  </r>
  <r>
    <x v="0"/>
    <n v="106878"/>
    <s v="2025-11-06 15:33:50"/>
    <s v="LUIS EDUARDO HENAO VERGARA"/>
    <s v="GEORLAN GARCIA PANIAGUA 117"/>
    <s v="Procesada"/>
    <n v="77708"/>
    <x v="1"/>
    <n v="1398"/>
  </r>
  <r>
    <x v="6"/>
    <n v="106879"/>
    <s v="2025-11-06 15:37:35"/>
    <s v="SANTIAGO  ERNESTO ROMERO"/>
    <s v="WILSON JAVIER MONTAÑEZ MARTINEZ 923"/>
    <s v="Procesada"/>
    <n v="11543"/>
    <x v="18"/>
    <n v="2149"/>
  </r>
  <r>
    <x v="6"/>
    <n v="106880"/>
    <s v="2025-11-06 15:42:21"/>
    <s v="JENNY PATRICIA HERNANDEZ ARIZA"/>
    <s v="NAIR JAEL VARGAS TALERO 933"/>
    <s v="Procesada"/>
    <n v="19080"/>
    <x v="40"/>
    <n v="2190"/>
  </r>
  <r>
    <x v="6"/>
    <n v="106881"/>
    <s v="2025-11-06 15:48:55"/>
    <s v="CLAUDIA MARCELA CAICEDO CELY"/>
    <s v="DIANA MARCELA DIAZ TORRES 938"/>
    <s v="Procesada"/>
    <n v="17902"/>
    <x v="29"/>
    <n v="2209"/>
  </r>
  <r>
    <x v="6"/>
    <n v="106882"/>
    <s v="2025-11-06 15:49:17"/>
    <s v="MARIA GLADYS AVILA FEO"/>
    <s v="MONICA RODRIGUEZ RONCANCIO 946"/>
    <s v="Procesada"/>
    <n v="19740.310924369751"/>
    <x v="21"/>
    <n v="2237"/>
  </r>
  <r>
    <x v="6"/>
    <n v="106883"/>
    <s v="2025-11-06 15:49:30"/>
    <s v="FANNY ACEVEDO ZAPATA"/>
    <s v="ANGIE JOHANA BEDOYA HERRENO 908"/>
    <s v="Procesada"/>
    <n v="30252.050420168071"/>
    <x v="39"/>
    <n v="2105"/>
  </r>
  <r>
    <x v="0"/>
    <n v="106884"/>
    <s v="2025-11-06 15:50:00"/>
    <s v="NICOLAS DE JESUS CIRO AGUDELO"/>
    <s v="GEORLAN GARCIA PANIAGUA 117"/>
    <s v="Procesada"/>
    <n v="11543"/>
    <x v="1"/>
    <n v="1398"/>
  </r>
  <r>
    <x v="6"/>
    <n v="106885"/>
    <s v="2025-11-06 15:51:14"/>
    <s v="ESTIVEN ALEJANDRO ARIAS CHAVEZ"/>
    <s v="SOL KATHERINE BERNAL MONTANO 907"/>
    <s v="Procesada"/>
    <n v="41832.016806722691"/>
    <x v="36"/>
    <n v="2102"/>
  </r>
  <r>
    <x v="7"/>
    <n v="106886"/>
    <s v="2025-11-06 15:52:15"/>
    <s v="ROSEMBERG RAMIREZ RAMIREZ"/>
    <s v="JHONTAN MENDOZA 906"/>
    <s v="Procesada"/>
    <n v="186133.78151260506"/>
    <x v="17"/>
    <n v="2915"/>
  </r>
  <r>
    <x v="0"/>
    <n v="106887"/>
    <s v="2025-11-06 15:56:13"/>
    <s v="GLORIA PATRICIA CARDONA GONZALEZ"/>
    <s v="DUBY YARLENY BEDOYA FLOREZ 102"/>
    <s v="Procesada"/>
    <n v="12601.000000000002"/>
    <x v="0"/>
    <n v="1306"/>
  </r>
  <r>
    <x v="2"/>
    <n v="106888"/>
    <s v="2025-11-06 15:56:51"/>
    <s v="GERARDO ROMERO CARREÑO"/>
    <s v="MARIELA ESTER DE LEON 720 BARRANQUILLA"/>
    <s v="Procesada"/>
    <n v="31932.915966386554"/>
    <x v="11"/>
    <n v="1982"/>
  </r>
  <r>
    <x v="6"/>
    <n v="106889"/>
    <s v="2025-11-06 15:58:01"/>
    <s v="BARBARITA RUSINQUE PINZON"/>
    <s v="MONICA RODRIGUEZ RONCANCIO 946"/>
    <s v="Procesada"/>
    <n v="37586.218487394959"/>
    <x v="21"/>
    <n v="2237"/>
  </r>
  <r>
    <x v="0"/>
    <n v="106890"/>
    <s v="2025-11-06 15:58:52"/>
    <s v="ISABELLA GARZON RAMIREZ"/>
    <s v="KATHERINE GAVIRIA MAZO 103"/>
    <s v="Procesada"/>
    <n v="110383.67226890757"/>
    <x v="4"/>
    <n v="1309"/>
  </r>
  <r>
    <x v="0"/>
    <n v="106891"/>
    <s v="2025-11-06 15:59:29"/>
    <s v="RAUL RIVERA TAMAYO"/>
    <s v="ELIANA GOMEZ 107"/>
    <s v="Procesada"/>
    <n v="26722.680672268911"/>
    <x v="6"/>
    <n v="1321"/>
  </r>
  <r>
    <x v="0"/>
    <n v="106892"/>
    <s v="2025-11-06 16:02:28"/>
    <s v="MARIA ELPIDIA VELASQUEZ OSORIO"/>
    <s v="DUBY YARLENY BEDOYA FLOREZ 102"/>
    <s v="Procesada"/>
    <n v="23335.025210084033"/>
    <x v="0"/>
    <n v="1306"/>
  </r>
  <r>
    <x v="10"/>
    <n v="106893"/>
    <s v="2025-11-06 16:02:49"/>
    <s v="JOSE ALBERTO PARRA MANTILLA"/>
    <s v="IVONNE RAMIREZ 415 BUCARAMANGA"/>
    <s v="Procesada"/>
    <n v="18907.563025210085"/>
    <x v="52"/>
    <n v="1666"/>
  </r>
  <r>
    <x v="6"/>
    <n v="106895"/>
    <s v="2025-11-06 16:05:16"/>
    <s v="MARIA YOLANDA GUARACA NARVAEZ"/>
    <s v="SOL KATHERINE BERNAL MONTANO 907"/>
    <s v="Procesada"/>
    <n v="24633.428571428572"/>
    <x v="36"/>
    <n v="2102"/>
  </r>
  <r>
    <x v="8"/>
    <n v="106896"/>
    <s v="2025-11-06 16:06:35"/>
    <s v="REYNELDA ESTHER CASTRO CASTRO"/>
    <s v="YAFER JESUS CORDOBA BERRIO 717 CARTAGENA"/>
    <s v="Procesada"/>
    <n v="11880.000000000002"/>
    <x v="55"/>
    <n v="1956"/>
  </r>
  <r>
    <x v="0"/>
    <n v="106897"/>
    <s v="2025-11-06 16:06:46"/>
    <s v="TATIANA CASTAÑEDA RAMIREZ"/>
    <s v="KATHERINE GAVIRIA MAZO 103"/>
    <s v="Procesada"/>
    <n v="22597.310924369747"/>
    <x v="4"/>
    <n v="1309"/>
  </r>
  <r>
    <x v="6"/>
    <n v="106898"/>
    <s v="2025-11-06 16:06:52"/>
    <s v="GILMA RUBIANO ESCOBAR"/>
    <s v="YULIETH HERNANDEZ"/>
    <s v="Procesada"/>
    <n v="81425.201680672282"/>
    <x v="12"/>
    <n v="2202"/>
  </r>
  <r>
    <x v="6"/>
    <n v="106900"/>
    <s v="2025-11-06 16:08:03"/>
    <s v="YURI ANDREA JARA QUEVEDO"/>
    <s v="CRISTINA QUINTERO RUDAS 945"/>
    <s v="Procesada"/>
    <n v="33187.201680672268"/>
    <x v="26"/>
    <n v="2234"/>
  </r>
  <r>
    <x v="2"/>
    <n v="106901"/>
    <s v="2025-11-06 16:09:13"/>
    <s v="DANIEL ENRIQUE ESCORCIA ACOSTA"/>
    <s v="STHEFANY OJITO BARRANQUILLA 712"/>
    <s v="Procesada"/>
    <n v="31932.915966386554"/>
    <x v="47"/>
    <n v="1934"/>
  </r>
  <r>
    <x v="0"/>
    <n v="106902"/>
    <s v="2025-11-06 16:11:15"/>
    <s v="ALCIDES DE JESUS QUINTERO DUQUE"/>
    <s v="KATHERINE GAVIRIA MAZO 103"/>
    <s v="Procesada"/>
    <n v="18322.193277310926"/>
    <x v="4"/>
    <n v="1309"/>
  </r>
  <r>
    <x v="2"/>
    <n v="106903"/>
    <s v="2025-11-06 16:11:18"/>
    <s v="CARLOS ENRIQUE RONDON CASTILLO"/>
    <s v="MARIELA ESTER DE LEON 720 BARRANQUILLA"/>
    <s v="Procesada"/>
    <n v="16134.478991596638"/>
    <x v="11"/>
    <n v="1982"/>
  </r>
  <r>
    <x v="6"/>
    <n v="106904"/>
    <s v="2025-11-06 16:11:29"/>
    <s v="MARIA EMELINA MORENO RIVEROS"/>
    <s v="MONICA RODRIGUEZ RONCANCIO 946"/>
    <s v="Procesada"/>
    <n v="55919.042016806728"/>
    <x v="21"/>
    <n v="2237"/>
  </r>
  <r>
    <x v="4"/>
    <n v="106905"/>
    <s v="2025-11-06 16:13:34"/>
    <s v="YOHELYS CARINA ARGEL LUNA"/>
    <s v="JOSE GREGORIO OSTEN MERCADO 509"/>
    <s v="Procesada"/>
    <n v="14427.243697478991"/>
    <x v="9"/>
    <n v="1737"/>
  </r>
  <r>
    <x v="6"/>
    <n v="106906"/>
    <s v="2025-11-06 16:14:01"/>
    <s v="MARIA RUBIELA AREVALO SIERRA"/>
    <s v="YULIETH HERNANDEZ"/>
    <s v="Procesada"/>
    <n v="21570.243697478993"/>
    <x v="12"/>
    <n v="2202"/>
  </r>
  <r>
    <x v="6"/>
    <n v="106907"/>
    <s v="2025-11-06 16:14:07"/>
    <s v="CINDY LILIANA HUERFANO CAMARGO"/>
    <s v="CRISTINA QUINTERO RUDAS 945"/>
    <s v="Procesada"/>
    <n v="17662.201680672271"/>
    <x v="26"/>
    <n v="2234"/>
  </r>
  <r>
    <x v="7"/>
    <n v="106908"/>
    <s v="2025-11-06 16:14:57"/>
    <s v="JOSE ABEL CASTRO CORONADO"/>
    <s v="JHONTAN MENDOZA 906"/>
    <s v="Procesada"/>
    <n v="448191.74789915973"/>
    <x v="17"/>
    <n v="2915"/>
  </r>
  <r>
    <x v="6"/>
    <n v="106909"/>
    <s v="2025-11-06 16:16:59"/>
    <s v="CINDY LILIANA HUERFANO CAMARGO"/>
    <s v="CRISTINA QUINTERO RUDAS 945"/>
    <s v="Procesada"/>
    <n v="23762.201680672271"/>
    <x v="26"/>
    <n v="2234"/>
  </r>
  <r>
    <x v="6"/>
    <n v="106910"/>
    <s v="2025-11-06 16:20:35"/>
    <s v="MARIA OLIVA GOMEZ RODRIGUEZ"/>
    <s v="MARIBEL REDONDO 918"/>
    <s v="Procesada"/>
    <n v="23109.201680672271"/>
    <x v="45"/>
    <n v="2130"/>
  </r>
  <r>
    <x v="6"/>
    <n v="106911"/>
    <s v="2025-11-06 16:20:40"/>
    <s v="BRAYAN SLEIDER BARRERO CAÑON"/>
    <s v="SANDRA PATRICIA ORTIZ ROMERO 919"/>
    <s v="Procesada"/>
    <n v="11415.966386554623"/>
    <x v="31"/>
    <n v="2133"/>
  </r>
  <r>
    <x v="0"/>
    <n v="106912"/>
    <s v="2025-11-06 16:20:42"/>
    <s v="GILDARDO DE JESUS PINO PULGARIN"/>
    <s v="ANDRES GRACIANO SERNA 104"/>
    <s v="Procesada"/>
    <n v="72964.327731092446"/>
    <x v="27"/>
    <n v="1310"/>
  </r>
  <r>
    <x v="7"/>
    <n v="106913"/>
    <s v="2025-11-06 16:21:22"/>
    <s v="RICARDO ANTONIO CALDERON ARIAS"/>
    <s v="JHONTAN MENDOZA 906"/>
    <s v="Procesada"/>
    <n v="91806.857142857145"/>
    <x v="17"/>
    <n v="2915"/>
  </r>
  <r>
    <x v="6"/>
    <n v="106914"/>
    <s v="2025-11-06 16:21:28"/>
    <s v="LUZ MERY RICO TELLEZ"/>
    <s v="CRISTINA QUINTERO RUDAS 945"/>
    <s v="Procesada"/>
    <n v="37032"/>
    <x v="26"/>
    <n v="2234"/>
  </r>
  <r>
    <x v="4"/>
    <n v="106915"/>
    <s v="2025-11-06 16:22:34"/>
    <s v="CARLOS ENRIQUE QUIÑONEZ LOPERA"/>
    <s v="JOSE GREGORIO OSTEN MERCADO 509"/>
    <s v="Procesada"/>
    <n v="34958.126050420171"/>
    <x v="9"/>
    <n v="1737"/>
  </r>
  <r>
    <x v="0"/>
    <n v="106916"/>
    <s v="2025-11-06 16:23:42"/>
    <s v="BEATRIZ EUGENIA ARENAS"/>
    <s v="KATHERINE GAVIRIA MAZO 103"/>
    <s v="Procesada"/>
    <n v="11543"/>
    <x v="4"/>
    <n v="1309"/>
  </r>
  <r>
    <x v="6"/>
    <n v="106917"/>
    <s v="2025-11-06 16:23:56"/>
    <s v="ROEL ANTONIO GIRALDO PELAEZ"/>
    <s v="WILSON JAVIER MONTAÑEZ MARTINEZ 923"/>
    <s v="Procesada"/>
    <n v="19600"/>
    <x v="18"/>
    <n v="2149"/>
  </r>
  <r>
    <x v="1"/>
    <n v="106918"/>
    <s v="2025-11-06 16:24:12"/>
    <s v="WILSON OVALLOS CARDENAS"/>
    <s v="FREDY ESTEPA 409 CUCUTA"/>
    <s v="Procesada"/>
    <n v="29400"/>
    <x v="2"/>
    <n v="1675"/>
  </r>
  <r>
    <x v="9"/>
    <n v="106919"/>
    <s v="2025-11-06 16:25:27"/>
    <s v="MARIA ETILVIA GUERRERO CUELLO"/>
    <s v="LILIANA BLANCO LOPEZ 705 VALLEDUPAR"/>
    <s v="Procesada"/>
    <n v="58030.159663865546"/>
    <x v="38"/>
    <n v="1915"/>
  </r>
  <r>
    <x v="6"/>
    <n v="106920"/>
    <s v="2025-11-06 16:27:19"/>
    <s v="CARLOS ROJAS"/>
    <s v="YULIETH HERNANDEZ"/>
    <s v="Procesada"/>
    <n v="39277.310924369747"/>
    <x v="12"/>
    <n v="2202"/>
  </r>
  <r>
    <x v="6"/>
    <n v="106921"/>
    <s v="2025-11-06 16:27:43"/>
    <s v="DORA INES REINA"/>
    <s v="MONICA RODRIGUEZ RONCANCIO 946"/>
    <s v="Procesada"/>
    <n v="18273.983193277312"/>
    <x v="21"/>
    <n v="2237"/>
  </r>
  <r>
    <x v="0"/>
    <n v="106922"/>
    <s v="2025-11-06 16:28:56"/>
    <s v="CRISTIAN GUERRA OCHOA"/>
    <s v="GEORLAN GARCIA PANIAGUA 117"/>
    <s v="Procesada"/>
    <n v="171797.76470588235"/>
    <x v="1"/>
    <n v="1398"/>
  </r>
  <r>
    <x v="6"/>
    <n v="106923"/>
    <s v="2025-11-06 16:32:35"/>
    <s v="CARLOS MARTINEZ CHAVES"/>
    <s v="MARIBEL REDONDO 918"/>
    <s v="Procesada"/>
    <n v="12595.436974789916"/>
    <x v="45"/>
    <n v="2130"/>
  </r>
  <r>
    <x v="7"/>
    <n v="106924"/>
    <s v="2025-11-06 16:32:53"/>
    <s v="COMERCIALIZADORA METATRONIK S.A.S."/>
    <s v="JHONTAN MENDOZA 906"/>
    <s v="Procesada"/>
    <n v="135860.9243697479"/>
    <x v="17"/>
    <n v="2913"/>
  </r>
  <r>
    <x v="4"/>
    <n v="106925"/>
    <s v="2025-11-06 16:35:28"/>
    <s v="ERLYS ROSA PASTRANA OVIEDO"/>
    <s v="JOSE GREGORIO OSTEN MERCADO 509"/>
    <s v="Procesada"/>
    <n v="25378.277310924372"/>
    <x v="9"/>
    <n v="1737"/>
  </r>
  <r>
    <x v="6"/>
    <n v="106926"/>
    <s v="2025-11-06 16:36:28"/>
    <s v="GLADYS ESPINOZA DIAZ"/>
    <s v="MARIA NANCY GUARIN VIRGUEZ 937"/>
    <s v="Procesada"/>
    <n v="39076.798319327732"/>
    <x v="19"/>
    <n v="2206"/>
  </r>
  <r>
    <x v="2"/>
    <n v="106927"/>
    <s v="2025-11-06 16:37:47"/>
    <s v="JAVIER JOSE PAJARO MERCADO"/>
    <s v="ALVARO ENRIQUE CASTAÑEDA MANJARRES 715 BARRANQUILLA"/>
    <s v="Procesada"/>
    <n v="5290.957983193277"/>
    <x v="7"/>
    <n v="1943"/>
  </r>
  <r>
    <x v="7"/>
    <n v="106928"/>
    <s v="2025-11-06 16:40:47"/>
    <s v="LUIS BERNARDO TAMAYO LOPERA"/>
    <s v="JHONTAN MENDOZA 906"/>
    <s v="Procesada"/>
    <n v="13575.504201680673"/>
    <x v="17"/>
    <n v="2915"/>
  </r>
  <r>
    <x v="1"/>
    <n v="106929"/>
    <s v="2025-11-06 16:40:58"/>
    <s v="LUIS ENRIQUE TELLEZ GOMEZ"/>
    <s v="FREDY ESTEPA 409 CUCUTA"/>
    <s v="Procesada"/>
    <n v="17084.042016806721"/>
    <x v="2"/>
    <n v="1675"/>
  </r>
  <r>
    <x v="6"/>
    <n v="106930"/>
    <s v="2025-11-06 16:40:59"/>
    <s v="DORIZ QUINTERO VAZQUEZ"/>
    <s v="CRISTINA QUINTERO RUDAS 945"/>
    <s v="Procesada"/>
    <n v="14980.840336134455"/>
    <x v="26"/>
    <n v="2234"/>
  </r>
  <r>
    <x v="6"/>
    <n v="106931"/>
    <s v="2025-11-06 16:42:24"/>
    <s v="EFRAIN CARVAJAL VILLANUEVA"/>
    <s v="SOL KATHERINE BERNAL MONTANO 907"/>
    <s v="Procesada"/>
    <n v="56288.537815126052"/>
    <x v="36"/>
    <n v="2102"/>
  </r>
  <r>
    <x v="3"/>
    <n v="106932"/>
    <s v="2025-11-06 16:42:28"/>
    <s v="GILBERTO MARTINEZ JARAMILLO"/>
    <s v="LEONARDO RIOS HENAO 612"/>
    <s v="Procesada"/>
    <n v="45232.915966386558"/>
    <x v="8"/>
    <n v="1834"/>
  </r>
  <r>
    <x v="6"/>
    <n v="106933"/>
    <s v="2025-11-06 16:43:55"/>
    <s v="ADRIANA DEL PILAR MUÑOZ SOTELO"/>
    <s v="SANDRA PATRICIA ORTIZ ROMERO 919"/>
    <s v="Procesada"/>
    <n v="16638.638655462186"/>
    <x v="31"/>
    <n v="2133"/>
  </r>
  <r>
    <x v="6"/>
    <n v="106934"/>
    <s v="2025-11-06 16:47:13"/>
    <s v="JULY CATHERINE MUÑOZ RIVERA"/>
    <s v="CRISTINA QUINTERO RUDAS 945"/>
    <s v="Procesada"/>
    <n v="27811.89915966387"/>
    <x v="26"/>
    <n v="2234"/>
  </r>
  <r>
    <x v="6"/>
    <n v="106935"/>
    <s v="2025-11-06 16:47:55"/>
    <s v="MARIA GLORIA INES DIAZ GALINDO"/>
    <s v="LEYDY YURLEY MUNEVAR ESPITIA 921"/>
    <s v="Procesada"/>
    <n v="5754.7478991596636"/>
    <x v="14"/>
    <n v="2139"/>
  </r>
  <r>
    <x v="6"/>
    <n v="106936"/>
    <s v="2025-11-06 16:48:37"/>
    <s v="IVONNE PAOLA MORENO RIVEROS"/>
    <s v="MONICA RODRIGUEZ RONCANCIO 946"/>
    <s v="Procesada"/>
    <n v="36875.100840336141"/>
    <x v="21"/>
    <n v="2237"/>
  </r>
  <r>
    <x v="6"/>
    <n v="106937"/>
    <s v="2025-11-06 16:53:56"/>
    <s v="JESSICA PAOLA ORTIZ CARREÑO"/>
    <s v="OSCAR GIOVANNY NASAYO BLANCO 932"/>
    <s v="Procesada"/>
    <n v="31932.915966386554"/>
    <x v="13"/>
    <n v="2179"/>
  </r>
  <r>
    <x v="6"/>
    <n v="106938"/>
    <s v="2025-11-06 16:54:07"/>
    <s v="NICOL JERALDYNE APONTE PAEZ"/>
    <s v="MARIA NANCY GUARIN VIRGUEZ 937"/>
    <s v="Procesada"/>
    <n v="52050.504201680676"/>
    <x v="19"/>
    <n v="2206"/>
  </r>
  <r>
    <x v="6"/>
    <n v="106939"/>
    <s v="2025-11-06 16:55:00"/>
    <s v="LUIS FERNEY MORENO RIVEROS"/>
    <s v="CARLOS EDUARDO ROMERO 934"/>
    <s v="Procesada"/>
    <n v="191597.52100840336"/>
    <x v="24"/>
    <n v="2196"/>
  </r>
  <r>
    <x v="1"/>
    <n v="106940"/>
    <s v="2025-11-06 16:55:36"/>
    <s v="MERCEDES RINCON PORRAS"/>
    <s v="FREDY ESTEPA 409 CUCUTA"/>
    <s v="Procesada"/>
    <n v="5184"/>
    <x v="2"/>
    <n v="1675"/>
  </r>
  <r>
    <x v="6"/>
    <n v="106941"/>
    <s v="2025-11-06 17:00:05"/>
    <s v="LUIS GUILLERMO ZABALA PRIETO"/>
    <s v="MONICA RODRIGUEZ RONCANCIO 946"/>
    <s v="Procesada"/>
    <n v="26245.537815126052"/>
    <x v="21"/>
    <n v="2237"/>
  </r>
  <r>
    <x v="6"/>
    <n v="106942"/>
    <s v="2025-11-06 17:01:25"/>
    <s v="NACIANCENO OSPINA PALACIO"/>
    <s v="LEONARDO MANCERA BOLAÑOS 926"/>
    <s v="Procesada"/>
    <n v="11543"/>
    <x v="53"/>
    <n v="2158"/>
  </r>
  <r>
    <x v="6"/>
    <n v="106943"/>
    <s v="2025-11-06 17:01:51"/>
    <s v="VIVIANA CAROLINA CAÑON TOVAR"/>
    <s v="WILLIAM ALBERTO VELASQUEZ BERNAL 920"/>
    <s v="Procesada"/>
    <n v="45745.840336134461"/>
    <x v="22"/>
    <n v="2136"/>
  </r>
  <r>
    <x v="6"/>
    <n v="106944"/>
    <s v="2025-11-06 17:01:52"/>
    <s v="MARIA ANGELICA MACHECHA"/>
    <s v="LEYDY YURLEY MUNEVAR ESPITIA 921"/>
    <s v="Procesada"/>
    <n v="213551.26050420169"/>
    <x v="14"/>
    <n v="2139"/>
  </r>
  <r>
    <x v="6"/>
    <n v="106945"/>
    <s v="2025-11-06 17:02:22"/>
    <s v="OLGA PINTO TELLEZ"/>
    <s v="LEONARDO MANCERA BOLAÑOS 926"/>
    <s v="Procesada"/>
    <n v="10588.20168067227"/>
    <x v="53"/>
    <n v="2158"/>
  </r>
  <r>
    <x v="6"/>
    <n v="106946"/>
    <s v="2025-11-06 17:03:41"/>
    <s v="ROSA ELENA LLORENTE BARRAGAN"/>
    <s v="LEONARDO MANCERA BOLAÑOS 926"/>
    <s v="Procesada"/>
    <n v="16806.798319327732"/>
    <x v="53"/>
    <n v="2158"/>
  </r>
  <r>
    <x v="2"/>
    <n v="106947"/>
    <s v="2025-11-06 17:04:43"/>
    <s v="JOSE LEONARDO TRISTANCHO RUEDA"/>
    <s v="MARIELA ESTER DE LEON 720 BARRANQUILLA"/>
    <s v="Procesada"/>
    <n v="38004.075630252104"/>
    <x v="11"/>
    <n v="1982"/>
  </r>
  <r>
    <x v="6"/>
    <n v="106948"/>
    <s v="2025-11-06 17:05:21"/>
    <s v="LUIS ADOLFO QUIROZ CARDENAS"/>
    <s v="LEONARDO MANCERA BOLAÑOS 926"/>
    <s v="Procesada"/>
    <n v="27846.361344537814"/>
    <x v="53"/>
    <n v="2158"/>
  </r>
  <r>
    <x v="7"/>
    <n v="106949"/>
    <s v="2025-11-06 17:05:36"/>
    <s v="JHON FREDDY GARZON MADRIGAL"/>
    <s v="JHONTAN MENDOZA 906"/>
    <s v="Procesada"/>
    <n v="123461.31932773109"/>
    <x v="17"/>
    <n v="2915"/>
  </r>
  <r>
    <x v="0"/>
    <n v="106950"/>
    <s v="2025-11-06 17:06:13"/>
    <s v="JOSE DUBERNEY LOPEZ DURANGO"/>
    <s v="INGRID RESTREPO 115"/>
    <s v="Procesada"/>
    <n v="13864.151260504203"/>
    <x v="28"/>
    <n v="1338"/>
  </r>
  <r>
    <x v="9"/>
    <n v="106951"/>
    <s v="2025-11-06 17:06:53"/>
    <s v="DEIMAR QUINTERO LINDARTE "/>
    <s v="LILIANA BLANCO LOPEZ 705 VALLEDUPAR"/>
    <s v="Procesada"/>
    <n v="41522.806722689078"/>
    <x v="38"/>
    <n v="1913"/>
  </r>
  <r>
    <x v="6"/>
    <n v="106952"/>
    <s v="2025-11-06 17:07:05"/>
    <s v="ELSA LILIANA RODRIGUEZ GOMEZ"/>
    <s v="OSCAR GIOVANNY NASAYO BLANCO 932"/>
    <s v="Procesada"/>
    <n v="6355.4621848739498"/>
    <x v="13"/>
    <n v="2179"/>
  </r>
  <r>
    <x v="6"/>
    <n v="106953"/>
    <s v="2025-11-06 17:11:09"/>
    <s v="FABIO ALVEIRO CORDOBA INSANDARA"/>
    <s v="MARIBEL REDONDO 918"/>
    <s v="Procesada"/>
    <n v="91628.831932773115"/>
    <x v="45"/>
    <n v="2130"/>
  </r>
  <r>
    <x v="6"/>
    <n v="106954"/>
    <s v="2025-11-06 17:11:50"/>
    <s v="LEIDY ALEJANDRA DIAZ LOZANO"/>
    <s v="SANDRA PATRICIA ORTIZ ROMERO 919"/>
    <s v="Procesada"/>
    <n v="34854.596638655465"/>
    <x v="31"/>
    <n v="2133"/>
  </r>
  <r>
    <x v="6"/>
    <n v="106955"/>
    <s v="2025-11-06 17:12:48"/>
    <s v="MARCELA PINZON AMORTEGUI"/>
    <s v="OSCAR GIOVANNY NASAYO BLANCO 932"/>
    <s v="Procesada"/>
    <n v="23162.26050420168"/>
    <x v="13"/>
    <n v="2179"/>
  </r>
  <r>
    <x v="6"/>
    <n v="106956"/>
    <s v="2025-11-06 17:13:20"/>
    <s v="NELSON LASSO ARCIA"/>
    <s v="ANGIE JOHANA BEDOYA HERRENO 908"/>
    <s v="Procesada"/>
    <n v="16806.798319327732"/>
    <x v="39"/>
    <n v="2105"/>
  </r>
  <r>
    <x v="0"/>
    <n v="106957"/>
    <s v="2025-11-06 17:14:43"/>
    <s v="JAZMIN ANDREA RAMIREZ"/>
    <s v="DUBY YARLENY BEDOYA FLOREZ 102"/>
    <s v="Procesada"/>
    <n v="22092.605042016807"/>
    <x v="0"/>
    <n v="1306"/>
  </r>
  <r>
    <x v="7"/>
    <n v="106958"/>
    <s v="2025-11-06 17:16:40"/>
    <s v="DORA ELCY BENITO CESPEDES"/>
    <s v="JHONTAN MENDOZA 906"/>
    <s v="Procesada"/>
    <n v="149149.05042016806"/>
    <x v="17"/>
    <n v="2915"/>
  </r>
  <r>
    <x v="2"/>
    <n v="106959"/>
    <s v="2025-11-06 17:20:00"/>
    <s v="GLORIA ISETH  CAMPO OSORIO"/>
    <s v="ALVARO ENRIQUE CASTAÑEDA MANJARRES 715 BARRANQUILLA"/>
    <s v="Procesada"/>
    <n v="118273.97478991597"/>
    <x v="7"/>
    <n v="1943"/>
  </r>
  <r>
    <x v="1"/>
    <n v="106960"/>
    <s v="2025-11-06 17:21:01"/>
    <s v="MILER YAKELINE CETINA CETINA"/>
    <s v="MAIRA TORRES 411 CUCUTA"/>
    <s v="Procesada"/>
    <n v="47786.941176470587"/>
    <x v="34"/>
    <n v="1678"/>
  </r>
  <r>
    <x v="1"/>
    <n v="106961"/>
    <s v="2025-11-06 17:23:15"/>
    <s v="JOSE ANTONIO CONTRERAS JIMENEZ"/>
    <s v="MAIRA TORRES 411 CUCUTA"/>
    <s v="Procesada"/>
    <n v="37983.823529411769"/>
    <x v="34"/>
    <n v="1678"/>
  </r>
  <r>
    <x v="6"/>
    <n v="106962"/>
    <s v="2025-11-06 17:27:20"/>
    <s v="MARIA DEL SOCORRO ACOSTA CORDOBA"/>
    <s v="DIANA MARCELA DIAZ TORRES 938"/>
    <s v="Procesada"/>
    <n v="26138.201680672268"/>
    <x v="29"/>
    <n v="2209"/>
  </r>
  <r>
    <x v="5"/>
    <n v="106963"/>
    <s v="2025-11-06 17:28:25"/>
    <s v="HEYDER VALENCIA TROCHEZ"/>
    <s v="GERALDINE MEZA VALENCIA 620"/>
    <s v="Procesada"/>
    <n v="54354.176470588238"/>
    <x v="10"/>
    <n v="1879"/>
  </r>
  <r>
    <x v="2"/>
    <n v="106964"/>
    <s v="2025-11-06 17:29:25"/>
    <s v="OSCAR MAURICIO RODRIGUEZ RODRIGUEZ"/>
    <s v="MARIELA ESTER DE LEON 720 BARRANQUILLA"/>
    <s v="Procesada"/>
    <n v="31932.915966386554"/>
    <x v="11"/>
    <n v="1982"/>
  </r>
  <r>
    <x v="6"/>
    <n v="106965"/>
    <s v="2025-11-06 17:29:42"/>
    <s v="VILMA MARIA ULTENGO CUCHIMBA"/>
    <s v="ANGIE JOHANA BEDOYA HERRENO 908"/>
    <s v="Procesada"/>
    <n v="75383"/>
    <x v="39"/>
    <n v="2105"/>
  </r>
  <r>
    <x v="10"/>
    <n v="106966"/>
    <s v="2025-11-06 17:31:01"/>
    <s v="RICARDO BLANCO VEGA"/>
    <s v="SANDRA PRADA 405 BUCARAMANGA"/>
    <s v="Procesada"/>
    <n v="37920.201680672275"/>
    <x v="49"/>
    <n v="1642"/>
  </r>
  <r>
    <x v="0"/>
    <n v="106967"/>
    <s v="2025-11-06 17:31:16"/>
    <s v="LILIANA ISABEL GALEANO BUILES"/>
    <s v="DUBY YARLENY BEDOYA FLOREZ 102"/>
    <s v="Procesada"/>
    <n v="6554.6386554621859"/>
    <x v="0"/>
    <n v="1306"/>
  </r>
  <r>
    <x v="6"/>
    <n v="106968"/>
    <s v="2025-11-06 17:33:50"/>
    <s v="YURI TATIANA BOTINA MUNOZ"/>
    <s v="SANDRA PATRICIA ORTIZ ROMERO 919"/>
    <s v="Procesada"/>
    <n v="28224"/>
    <x v="31"/>
    <n v="2133"/>
  </r>
  <r>
    <x v="6"/>
    <n v="106969"/>
    <s v="2025-11-06 17:34:43"/>
    <s v="SERVICIOS TÉCNICOS EDWIN GUERRERO SAS"/>
    <s v="MARIA NANCY GUARIN VIRGUEZ 937"/>
    <s v="Procesada"/>
    <n v="188880.50420168068"/>
    <x v="19"/>
    <n v="2206"/>
  </r>
  <r>
    <x v="3"/>
    <n v="106970"/>
    <s v="2025-11-06 17:34:48"/>
    <s v="ABELARDO SALAZAR LEON"/>
    <s v="FELIPE ARENAS 605"/>
    <s v="Procesada"/>
    <n v="20085.016806722688"/>
    <x v="25"/>
    <n v="1815"/>
  </r>
  <r>
    <x v="1"/>
    <n v="106971"/>
    <s v="2025-11-06 17:36:02"/>
    <s v="ORLANDO VARGAS SUESCUN"/>
    <s v="FREDY ESTEPA 409 CUCUTA"/>
    <s v="Procesada"/>
    <n v="9540"/>
    <x v="2"/>
    <n v="1675"/>
  </r>
  <r>
    <x v="0"/>
    <n v="106972"/>
    <s v="2025-11-06 17:39:35"/>
    <s v="ANTONIO DE JESUS GIRALDO GARCIA"/>
    <s v="DUBY YARLENY BEDOYA FLOREZ 102"/>
    <s v="Procesada"/>
    <n v="17775.747899159665"/>
    <x v="0"/>
    <n v="1306"/>
  </r>
  <r>
    <x v="2"/>
    <n v="106973"/>
    <s v="2025-11-06 17:41:54"/>
    <s v="MARIO GONZALO YI DURAN"/>
    <s v="MARIELA ESTER DE LEON 720 BARRANQUILLA"/>
    <s v="Procesada"/>
    <n v="31932.915966386554"/>
    <x v="11"/>
    <n v="1982"/>
  </r>
  <r>
    <x v="6"/>
    <n v="106974"/>
    <s v="2025-11-06 17:42:10"/>
    <s v="CLAUDIA MARLEN PINEDA CASTILLO"/>
    <s v="YULIETH HERNANDEZ"/>
    <s v="Procesada"/>
    <n v="18024.546218487394"/>
    <x v="12"/>
    <n v="2202"/>
  </r>
  <r>
    <x v="6"/>
    <n v="106975"/>
    <s v="2025-11-06 17:43:43"/>
    <s v="DIANA CAROLINA RAMIREZ ARAGON"/>
    <s v="SANDRA PATRICIA ORTIZ ROMERO 919"/>
    <s v="Procesada"/>
    <n v="6302.5294117647063"/>
    <x v="31"/>
    <n v="2133"/>
  </r>
  <r>
    <x v="6"/>
    <n v="106976"/>
    <s v="2025-11-06 17:43:52"/>
    <s v="FERNANDO OVALLE MASMELA"/>
    <s v="WILSON JAVIER MONTAÑEZ MARTINEZ 923"/>
    <s v="Procesada"/>
    <n v="29006.798319327729"/>
    <x v="18"/>
    <n v="2149"/>
  </r>
  <r>
    <x v="6"/>
    <n v="106977"/>
    <s v="2025-11-06 17:48:09"/>
    <s v="JOHN FREDY ARCOS HERNANDEZ"/>
    <s v="CRISTINA QUINTERO RUDAS 945"/>
    <s v="Procesada"/>
    <n v="42640.789915966387"/>
    <x v="26"/>
    <n v="2234"/>
  </r>
  <r>
    <x v="6"/>
    <n v="106978"/>
    <s v="2025-11-06 17:48:48"/>
    <s v="DIANA PATRICIA APONTE PEREZ"/>
    <s v="NELLY MARTINEZ FLEREZ 935"/>
    <s v="Procesada"/>
    <n v="16488.773109243699"/>
    <x v="37"/>
    <n v="2199"/>
  </r>
  <r>
    <x v="6"/>
    <n v="106979"/>
    <s v="2025-11-06 17:49:05"/>
    <s v="ELKIN MAURICIO LOPEZ RAMIREZ"/>
    <s v="SOL KATHERINE BERNAL MONTANO 907"/>
    <s v="Procesada"/>
    <n v="957987.59663865552"/>
    <x v="36"/>
    <n v="2102"/>
  </r>
  <r>
    <x v="6"/>
    <n v="106980"/>
    <s v="2025-11-06 17:52:57"/>
    <s v="JOSE GREGORIO CARMONA FLOREZ"/>
    <s v="SOL KATHERINE BERNAL MONTANO 907"/>
    <s v="Procesada"/>
    <n v="16699.243697478993"/>
    <x v="36"/>
    <n v="2102"/>
  </r>
  <r>
    <x v="6"/>
    <n v="106981"/>
    <s v="2025-11-06 17:57:43"/>
    <s v="MARIA TEODORA RODRIGUEZ"/>
    <s v="SANDRA PATRICIA ORTIZ ROMERO 919"/>
    <s v="Procesada"/>
    <n v="16386.537815126052"/>
    <x v="31"/>
    <n v="2133"/>
  </r>
  <r>
    <x v="3"/>
    <n v="106983"/>
    <s v="2025-11-06 17:59:49"/>
    <s v="DORA NANCY CARDENAS VARGAS"/>
    <s v="FELIPE ARENAS 605"/>
    <s v="Procesada"/>
    <n v="22131.201680672271"/>
    <x v="25"/>
    <n v="1815"/>
  </r>
  <r>
    <x v="1"/>
    <n v="106984"/>
    <s v="2025-11-06 18:01:01"/>
    <s v="MARINA ALBERNIA ALVERINA RAMIREZ"/>
    <s v="FREDY ESTEPA 409 CUCUTA"/>
    <s v="Procesada"/>
    <n v="15655.000000000002"/>
    <x v="2"/>
    <n v="1675"/>
  </r>
  <r>
    <x v="6"/>
    <n v="106985"/>
    <s v="2025-11-06 18:02:29"/>
    <s v="ESTEBAN RODRIGUEZ GARCIA"/>
    <s v="WILSON JAVIER MONTAÑEZ MARTINEZ 923"/>
    <s v="Procesada"/>
    <n v="23109.201680672271"/>
    <x v="18"/>
    <n v="2149"/>
  </r>
  <r>
    <x v="2"/>
    <n v="106986"/>
    <s v="2025-11-06 18:05:25"/>
    <s v="OHEL DURAN ORTIZ"/>
    <s v="ALVARO ENRIQUE CASTAÑEDA MANJARRES 715 BARRANQUILLA"/>
    <s v="Procesada"/>
    <n v="25164"/>
    <x v="7"/>
    <n v="1943"/>
  </r>
  <r>
    <x v="6"/>
    <n v="106987"/>
    <s v="2025-11-06 18:07:07"/>
    <s v="HECTOR DAVID HERNANDEZ VALENZUELA"/>
    <s v="CRISTINA QUINTERO RUDAS 945"/>
    <s v="Procesada"/>
    <n v="27731.109243697476"/>
    <x v="26"/>
    <n v="2234"/>
  </r>
  <r>
    <x v="6"/>
    <n v="106988"/>
    <s v="2025-11-06 18:07:17"/>
    <s v="NELSY JULIETH PARRA CRUZ"/>
    <s v="MARIA NANCY GUARIN VIRGUEZ 937"/>
    <s v="Procesada"/>
    <n v="15400"/>
    <x v="19"/>
    <n v="2206"/>
  </r>
  <r>
    <x v="0"/>
    <n v="106989"/>
    <s v="2025-11-06 18:09:44"/>
    <s v="ROSA MARIA SERNA MORENO"/>
    <s v="MIGUEL ANGEL HIDALGO SANTOS 113"/>
    <s v="Procesada"/>
    <n v="13445.403361344539"/>
    <x v="16"/>
    <n v="1333"/>
  </r>
  <r>
    <x v="6"/>
    <n v="106990"/>
    <s v="2025-11-06 18:10:31"/>
    <s v="LILIA ESPERANZA ARIZA TELLEZ"/>
    <s v="SOL KATHERINE BERNAL MONTANO 907"/>
    <s v="Procesada"/>
    <n v="203597.52100840336"/>
    <x v="36"/>
    <n v="2102"/>
  </r>
  <r>
    <x v="6"/>
    <n v="106991"/>
    <s v="2025-11-06 18:10:36"/>
    <s v="JOAN SEBASTIAN PUENTES HERNANDEZ"/>
    <s v="NAIR JAEL VARGAS TALERO 933"/>
    <s v="Procesada"/>
    <n v="17105.563025210085"/>
    <x v="40"/>
    <n v="2190"/>
  </r>
  <r>
    <x v="6"/>
    <n v="106992"/>
    <s v="2025-11-06 18:13:17"/>
    <s v="MARIA HILDA CAMACHO VASQUEZ"/>
    <s v="OSCAR GIOVANNY NASAYO BLANCO 932"/>
    <s v="Procesada"/>
    <n v="8664.3025210084033"/>
    <x v="13"/>
    <n v="2179"/>
  </r>
  <r>
    <x v="6"/>
    <n v="106993"/>
    <s v="2025-11-06 18:14:13"/>
    <s v="MARIA GERMANIA OSORIO GONZALEZ"/>
    <s v="LEYDY YURLEY MUNEVAR ESPITIA 921"/>
    <s v="Procesada"/>
    <n v="19080"/>
    <x v="14"/>
    <n v="2139"/>
  </r>
  <r>
    <x v="0"/>
    <n v="106994"/>
    <s v="2025-11-06 18:14:18"/>
    <s v="JAIME HUMBERTO SERNA VELASQUEZ"/>
    <s v="ELIANA GOMEZ 107"/>
    <s v="Procesada"/>
    <n v="11543"/>
    <x v="6"/>
    <n v="1321"/>
  </r>
  <r>
    <x v="0"/>
    <n v="106995"/>
    <s v="2025-11-06 18:15:28"/>
    <s v="MARIO DE JESUS MONSALVE PULGARIN"/>
    <s v="SEBASTIAN DIAZ VELEZ 105"/>
    <s v="Procesada"/>
    <n v="33739.117647058825"/>
    <x v="42"/>
    <n v="1314"/>
  </r>
  <r>
    <x v="0"/>
    <n v="106996"/>
    <s v="2025-11-06 18:16:11"/>
    <s v="FREDY ANCELMO GARCIA RIOS"/>
    <s v="SEBASTIAN DIAZ VELEZ 105"/>
    <s v="Procesada"/>
    <n v="36302.521008403361"/>
    <x v="42"/>
    <n v="1314"/>
  </r>
  <r>
    <x v="6"/>
    <n v="106997"/>
    <s v="2025-11-06 18:16:44"/>
    <s v="SANDRA MILENA LOZANO CALDERON"/>
    <s v="WILSON JAVIER MONTAÑEZ MARTINEZ 923"/>
    <s v="Procesada"/>
    <n v="15144.722689075632"/>
    <x v="18"/>
    <n v="2149"/>
  </r>
  <r>
    <x v="0"/>
    <n v="106998"/>
    <s v="2025-11-06 18:16:52"/>
    <s v="FRANCISCO IVAN TORO CARMONA"/>
    <s v="SEBASTIAN DIAZ VELEZ 105"/>
    <s v="Procesada"/>
    <n v="4078.1512605042017"/>
    <x v="42"/>
    <n v="1314"/>
  </r>
  <r>
    <x v="0"/>
    <n v="106999"/>
    <s v="2025-11-06 18:20:58"/>
    <s v="ANA MARIA ORTIZ VILLA"/>
    <m/>
    <s v="Procesada"/>
    <n v="126161.72268907564"/>
    <x v="20"/>
    <n v="1343"/>
  </r>
  <r>
    <x v="6"/>
    <n v="107000"/>
    <s v="2025-11-06 18:24:17"/>
    <s v="JOHN RONALD CUELLAR CAMACHO"/>
    <s v="CARLOS EDUARDO ROMERO 934"/>
    <s v="Procesada"/>
    <n v="41698.159663865546"/>
    <x v="24"/>
    <n v="2196"/>
  </r>
  <r>
    <x v="6"/>
    <n v="107001"/>
    <s v="2025-11-06 18:25:39"/>
    <s v="JOSE ALEJANDRO GUERRERO AVILA"/>
    <s v="MARIBEL REDONDO 918"/>
    <s v="Procesada"/>
    <n v="115927.63025210085"/>
    <x v="45"/>
    <n v="2130"/>
  </r>
  <r>
    <x v="6"/>
    <n v="107002"/>
    <s v="2025-11-06 18:25:44"/>
    <s v="JOSE ADOLFO FANDIÑO DIAZ"/>
    <s v="MONICA RODRIGUEZ RONCANCIO 946"/>
    <s v="Procesada"/>
    <n v="19845"/>
    <x v="21"/>
    <n v="2237"/>
  </r>
  <r>
    <x v="0"/>
    <n v="107003"/>
    <s v="2025-11-06 18:29:18"/>
    <s v="ASTRIS ELENA ESTRADA SERNA"/>
    <s v="ANDRES GRACIANO SERNA 104"/>
    <s v="Procesada"/>
    <n v="55868.722689075628"/>
    <x v="27"/>
    <n v="1310"/>
  </r>
  <r>
    <x v="6"/>
    <n v="107004"/>
    <s v="2025-11-06 18:30:09"/>
    <s v="JOSE ARBEY RAMIREZ YEPES"/>
    <s v="LEONARDO MANCERA BOLAÑOS 926"/>
    <s v="Procesada"/>
    <n v="20381.579831932777"/>
    <x v="53"/>
    <n v="2158"/>
  </r>
  <r>
    <x v="9"/>
    <n v="107005"/>
    <s v="2025-11-06 18:32:02"/>
    <s v="ANDRES MAURICIO ESTRADA LOPEZ"/>
    <s v="LILIANA BLANCO LOPEZ 705 VALLEDUPAR"/>
    <s v="Procesada"/>
    <n v="39117.579831932773"/>
    <x v="38"/>
    <n v="1914"/>
  </r>
  <r>
    <x v="6"/>
    <n v="107006"/>
    <s v="2025-11-06 18:32:47"/>
    <s v="ELVA LUCERO NUÑEZ CORREA"/>
    <s v="LEONARDO MANCERA BOLAÑOS 926"/>
    <s v="Procesada"/>
    <n v="35394.722689075636"/>
    <x v="53"/>
    <n v="2158"/>
  </r>
  <r>
    <x v="6"/>
    <n v="107007"/>
    <s v="2025-11-06 18:34:08"/>
    <s v="LUIS FERNANDO GUTIERREZ ESCOBAR"/>
    <s v="WILLIAM ALBERTO VELASQUEZ BERNAL 920"/>
    <s v="Procesada"/>
    <n v="139080.00000000003"/>
    <x v="22"/>
    <n v="2136"/>
  </r>
  <r>
    <x v="6"/>
    <n v="107008"/>
    <s v="2025-11-06 18:34:11"/>
    <s v="CARLOS JULIO SUAREZ CELIS"/>
    <s v="LEONARDO MANCERA BOLAÑOS 926"/>
    <s v="Procesada"/>
    <n v="31932.840336134457"/>
    <x v="53"/>
    <n v="2158"/>
  </r>
  <r>
    <x v="6"/>
    <n v="107009"/>
    <s v="2025-11-06 18:35:24"/>
    <s v="MARIA GILMA ECHEVERRI CEBALLOS"/>
    <s v="LEONARDO MANCERA BOLAÑOS 926"/>
    <s v="Procesada"/>
    <n v="15504.176470588238"/>
    <x v="53"/>
    <n v="2158"/>
  </r>
  <r>
    <x v="6"/>
    <n v="107010"/>
    <s v="2025-11-06 18:36:22"/>
    <s v="MARIA BARBARA MORA VARGAS"/>
    <s v="LEONARDO MANCERA BOLAÑOS 926"/>
    <s v="Procesada"/>
    <n v="16806.798319327732"/>
    <x v="53"/>
    <n v="2158"/>
  </r>
  <r>
    <x v="6"/>
    <n v="107011"/>
    <s v="2025-11-06 18:36:34"/>
    <s v="MARTHA LUISA SALDAÑA NOVA"/>
    <s v="WILSON JAVIER MONTAÑEZ MARTINEZ 923"/>
    <s v="Procesada"/>
    <n v="16806.798319327732"/>
    <x v="18"/>
    <n v="2149"/>
  </r>
  <r>
    <x v="6"/>
    <n v="107012"/>
    <s v="2025-11-06 18:38:15"/>
    <s v="YANETH AMPARO JOYA"/>
    <s v="LEONARDO MANCERA BOLAÑOS 926"/>
    <s v="Procesada"/>
    <n v="27712.798319327736"/>
    <x v="53"/>
    <n v="2158"/>
  </r>
  <r>
    <x v="6"/>
    <n v="107013"/>
    <s v="2025-11-06 18:39:13"/>
    <s v="JUAN CAMILO TORRES LARA"/>
    <s v="LEONARDO MANCERA BOLAÑOS 926"/>
    <s v="Procesada"/>
    <n v="21176.403361344539"/>
    <x v="53"/>
    <n v="2158"/>
  </r>
  <r>
    <x v="0"/>
    <n v="107014"/>
    <s v="2025-11-06 18:41:13"/>
    <s v="ELKIN ALEXIS GONZALEZ HENAO"/>
    <s v="MIGUEL ANGEL HIDALGO SANTOS 113"/>
    <s v="Procesada"/>
    <n v="40414.605042016803"/>
    <x v="16"/>
    <n v="1333"/>
  </r>
  <r>
    <x v="0"/>
    <n v="107015"/>
    <s v="2025-11-06 18:42:30"/>
    <s v="MONICA ESPINOZA SERNA"/>
    <s v="MIGUEL ANGEL HIDALGO SANTOS 113"/>
    <s v="Procesada"/>
    <n v="11543"/>
    <x v="16"/>
    <n v="1333"/>
  </r>
  <r>
    <x v="6"/>
    <n v="107016"/>
    <s v="2025-11-06 18:43:49"/>
    <s v="FERRELECTRICOS RUBY SAS"/>
    <s v="MARIA NANCY GUARIN VIRGUEZ 937"/>
    <s v="Procesada"/>
    <n v="173491.53781512607"/>
    <x v="19"/>
    <n v="2206"/>
  </r>
  <r>
    <x v="6"/>
    <n v="107018"/>
    <s v="2025-11-06 18:44:31"/>
    <s v="GRACIELA ORJUELA GARCIA"/>
    <s v="NAIR JAEL VARGAS TALERO 933"/>
    <s v="Procesada"/>
    <n v="9540"/>
    <x v="40"/>
    <n v="2190"/>
  </r>
  <r>
    <x v="0"/>
    <n v="107019"/>
    <s v="2025-11-06 18:44:56"/>
    <s v="LUIS HORACIO HENAO BOTERO"/>
    <s v="ELIANA GOMEZ 107"/>
    <s v="Procesada"/>
    <n v="6554.6386554621859"/>
    <x v="6"/>
    <n v="1321"/>
  </r>
  <r>
    <x v="6"/>
    <n v="107020"/>
    <s v="2025-11-06 18:51:44"/>
    <s v="LIGIA MOTTA MOLINA"/>
    <s v="MARIBEL REDONDO 918"/>
    <s v="Procesada"/>
    <n v="29243.638655462186"/>
    <x v="45"/>
    <n v="2130"/>
  </r>
  <r>
    <x v="9"/>
    <n v="107022"/>
    <s v="2025-11-06 18:53:37"/>
    <s v="HECTOR DE JESUS RESTREPO TRILLOS"/>
    <s v="LILIANA MARCELA GONZALEZ PLATA 706 VALLEDUPAR"/>
    <s v="Procesada"/>
    <n v="18151.26050420168"/>
    <x v="33"/>
    <n v="1916"/>
  </r>
  <r>
    <x v="0"/>
    <n v="107023"/>
    <s v="2025-11-06 18:56:16"/>
    <s v="FABIOLA PINZON BALLESTEROS"/>
    <s v="ELIANA GOMEZ 107"/>
    <s v="Procesada"/>
    <n v="33130.899159663866"/>
    <x v="6"/>
    <n v="1321"/>
  </r>
  <r>
    <x v="2"/>
    <n v="107024"/>
    <s v="2025-11-06 18:58:46"/>
    <s v="MILDREY RINCON SALLEG"/>
    <s v="MARIELA ESTER DE LEON 720 BARRANQUILLA"/>
    <s v="Procesada"/>
    <n v="31932.915966386554"/>
    <x v="11"/>
    <n v="1982"/>
  </r>
  <r>
    <x v="6"/>
    <n v="107025"/>
    <s v="2025-11-06 19:01:04"/>
    <s v="MARCO ANTONIO GUAQUETA ROMERO"/>
    <s v="OSCAR GIOVANNY NASAYO BLANCO 932"/>
    <s v="Procesada"/>
    <n v="38794.117647058825"/>
    <x v="13"/>
    <n v="2179"/>
  </r>
  <r>
    <x v="0"/>
    <n v="107026"/>
    <s v="2025-11-06 19:05:41"/>
    <s v="JORGE ANDRES YEPES MUÑOZ"/>
    <s v="ELIANA GOMEZ 107"/>
    <s v="Procesada"/>
    <n v="27677.478991596636"/>
    <x v="6"/>
    <n v="1321"/>
  </r>
  <r>
    <x v="6"/>
    <n v="107027"/>
    <s v="2025-11-06 19:07:41"/>
    <s v="FRANCISCO JAVIER BUITRAGO HERRERA"/>
    <s v="SANDRA PATRICIA ORTIZ ROMERO 919"/>
    <s v="Procesada"/>
    <n v="26186.537815126052"/>
    <x v="31"/>
    <n v="2133"/>
  </r>
  <r>
    <x v="6"/>
    <n v="107029"/>
    <s v="2025-11-06 19:08:31"/>
    <s v="JUAN DAVID LUGO BETANCUR"/>
    <s v="MARIA NANCY GUARIN VIRGUEZ 937"/>
    <s v="Procesada"/>
    <n v="14500.201680672271"/>
    <x v="19"/>
    <n v="2206"/>
  </r>
  <r>
    <x v="0"/>
    <n v="107030"/>
    <s v="2025-11-06 19:09:56"/>
    <s v="SOFIA GALLEGO SUAREZ"/>
    <s v="ANDRES GRACIANO SERNA 104"/>
    <s v="Procesada"/>
    <n v="86061.067226890766"/>
    <x v="27"/>
    <n v="1310"/>
  </r>
  <r>
    <x v="2"/>
    <n v="107031"/>
    <s v="2025-11-06 19:15:47"/>
    <s v="BEATRIZ DEL CARMEN LOPEZ CAMARGO"/>
    <s v="MARIELA ESTER DE LEON 720 BARRANQUILLA"/>
    <s v="Procesada"/>
    <n v="16806.798319327732"/>
    <x v="11"/>
    <n v="1982"/>
  </r>
  <r>
    <x v="4"/>
    <n v="107032"/>
    <s v="2025-11-06 19:16:27"/>
    <s v="YENIS MARIA CARDOZO BARRAGAN"/>
    <s v="JOSE GREGORIO OSTEN MERCADO 509"/>
    <s v="Procesada"/>
    <n v="42338.126050420171"/>
    <x v="9"/>
    <n v="1737"/>
  </r>
  <r>
    <x v="6"/>
    <n v="107033"/>
    <s v="2025-11-06 19:20:51"/>
    <s v="LILIANA RUBIELA AGREDO RODRIGUEZ"/>
    <s v="SANDRA PATRICIA ORTIZ ROMERO 919"/>
    <s v="Procesada"/>
    <n v="19080"/>
    <x v="31"/>
    <n v="2133"/>
  </r>
  <r>
    <x v="6"/>
    <n v="107034"/>
    <s v="2025-11-06 19:23:27"/>
    <s v="DUBERNEY BETANCUR BENJUMEA"/>
    <s v="WILSON JAVIER MONTAÑEZ MARTINEZ 923"/>
    <s v="Procesada"/>
    <n v="30222.638655462189"/>
    <x v="18"/>
    <n v="2149"/>
  </r>
  <r>
    <x v="6"/>
    <n v="107035"/>
    <s v="2025-11-06 19:24:34"/>
    <s v="PAULINA NOY DE BUITRAGO"/>
    <s v="WILLIAM ALBERTO VELASQUEZ BERNAL 920"/>
    <s v="Procesada"/>
    <n v="43907.478991596639"/>
    <x v="22"/>
    <n v="2136"/>
  </r>
  <r>
    <x v="6"/>
    <n v="107036"/>
    <s v="2025-11-06 19:29:08"/>
    <s v="EDWIN ALFONSO ARDILA GIRALDO"/>
    <s v="SOL KATHERINE BERNAL MONTANO 907"/>
    <s v="Procesada"/>
    <n v="26248.756302521011"/>
    <x v="36"/>
    <n v="2102"/>
  </r>
  <r>
    <x v="6"/>
    <n v="107037"/>
    <s v="2025-11-06 19:31:19"/>
    <s v="ANA VICTORIA QUIROGA ORTIZ"/>
    <s v="WILSON JAVIER MONTAÑEZ MARTINEZ 923"/>
    <s v="Procesada"/>
    <n v="57037.705882352937"/>
    <x v="18"/>
    <n v="2149"/>
  </r>
  <r>
    <x v="6"/>
    <n v="107038"/>
    <s v="2025-11-06 19:32:01"/>
    <s v="LIBRADA JIMENEZ CASTELLANOS"/>
    <s v="MONICA RODRIGUEZ RONCANCIO 946"/>
    <s v="Procesada"/>
    <n v="9230.4201680672286"/>
    <x v="21"/>
    <n v="2237"/>
  </r>
  <r>
    <x v="0"/>
    <n v="107039"/>
    <s v="2025-11-06 19:33:52"/>
    <s v="RUBEN DARIO SUAREZ SANCHEZ"/>
    <s v="ANDRES GRACIANO SERNA 104"/>
    <s v="Procesada"/>
    <n v="61764.789915966394"/>
    <x v="27"/>
    <n v="1310"/>
  </r>
  <r>
    <x v="6"/>
    <n v="107041"/>
    <s v="2025-11-06 19:35:55"/>
    <s v="LUZ MILA RAMOS SANCHEZ"/>
    <s v="WILSON JAVIER MONTAÑEZ MARTINEZ 923"/>
    <s v="Procesada"/>
    <n v="16806.798319327732"/>
    <x v="18"/>
    <n v="2149"/>
  </r>
  <r>
    <x v="2"/>
    <n v="107042"/>
    <s v="2025-11-06 19:37:22"/>
    <s v="ERIKA YULIETH SIERRA HERNANDEZ"/>
    <s v="STHEFANY OJITO BARRANQUILLA 712"/>
    <s v="Procesada"/>
    <n v="27327.73949579832"/>
    <x v="47"/>
    <n v="1934"/>
  </r>
  <r>
    <x v="0"/>
    <n v="107043"/>
    <s v="2025-11-06 19:42:00"/>
    <s v="HUMBERTO DE JESUS BEDOYA PUERTA"/>
    <s v="INES LILIANA PIEDRAHITA MESA 111"/>
    <s v="Procesada"/>
    <n v="7936.4369747899173"/>
    <x v="15"/>
    <n v="1337"/>
  </r>
  <r>
    <x v="1"/>
    <n v="107044"/>
    <s v="2025-11-06 19:42:50"/>
    <s v="YANETH PATRICIA LEON PINZON"/>
    <s v="FREDY ESTEPA 409 CUCUTA"/>
    <s v="Procesada"/>
    <n v="68371.058823529413"/>
    <x v="2"/>
    <n v="1675"/>
  </r>
  <r>
    <x v="9"/>
    <n v="107045"/>
    <s v="2025-11-06 19:44:14"/>
    <s v="SILVESTRE MOLINA DIAZ"/>
    <s v="LILIANA MARCELA GONZALEZ PLATA 706 VALLEDUPAR"/>
    <s v="Procesada"/>
    <n v="65516"/>
    <x v="33"/>
    <n v="1916"/>
  </r>
  <r>
    <x v="6"/>
    <n v="107046"/>
    <s v="2025-11-06 19:45:39"/>
    <s v="DANY ALEXANDRA ANGEL OSSA"/>
    <s v="SOL KATHERINE BERNAL MONTANO 907"/>
    <s v="Procesada"/>
    <n v="95884.554621848743"/>
    <x v="36"/>
    <n v="2102"/>
  </r>
  <r>
    <x v="7"/>
    <n v="107047"/>
    <s v="2025-11-06 19:46:57"/>
    <s v="MARINA AMAYA"/>
    <s v="JHONTAN MENDOZA 906"/>
    <s v="Procesada"/>
    <n v="49689.563025210089"/>
    <x v="17"/>
    <n v="2915"/>
  </r>
  <r>
    <x v="0"/>
    <n v="107048"/>
    <s v="2025-11-06 19:47:32"/>
    <s v="DEISY YADIRA SALAZAR AGUIRRE"/>
    <s v="ANDRES GRACIANO SERNA 104"/>
    <s v="Procesada"/>
    <n v="201681.59663865546"/>
    <x v="27"/>
    <n v="1310"/>
  </r>
  <r>
    <x v="2"/>
    <n v="107050"/>
    <s v="2025-11-06 19:50:20"/>
    <s v="CAMILO SIERRA SANTOS"/>
    <s v="ALVARO ENRIQUE CASTAÑEDA MANJARRES 715 BARRANQUILLA"/>
    <s v="Procesada"/>
    <n v="111205.29411764705"/>
    <x v="7"/>
    <n v="1943"/>
  </r>
  <r>
    <x v="6"/>
    <n v="107051"/>
    <s v="2025-11-06 19:53:03"/>
    <s v="KAREN BEATRIZ OLIVEROS ALVAREZ"/>
    <s v="LEYDY YURLEY MUNEVAR ESPITIA 921"/>
    <s v="Procesada"/>
    <n v="57479.02521008403"/>
    <x v="14"/>
    <n v="2139"/>
  </r>
  <r>
    <x v="6"/>
    <n v="107052"/>
    <s v="2025-11-06 19:55:59"/>
    <s v="OLGA DUQUE FLOREZ"/>
    <s v="MARIBEL REDONDO 918"/>
    <s v="Procesada"/>
    <n v="32791.722689075636"/>
    <x v="45"/>
    <n v="2130"/>
  </r>
  <r>
    <x v="6"/>
    <n v="107053"/>
    <s v="2025-11-06 19:59:07"/>
    <s v="OSWALDO CIFUENTES CABRERA"/>
    <s v="MARISOL NEIRA PARRA 911"/>
    <s v="Procesada"/>
    <n v="6050.4201680672268"/>
    <x v="41"/>
    <n v="2114"/>
  </r>
  <r>
    <x v="3"/>
    <n v="107054"/>
    <s v="2025-11-06 19:59:47"/>
    <s v="JOHAN CAMILO PARRA TORO"/>
    <s v="FELIPE ARENAS 605"/>
    <s v="Procesada"/>
    <n v="63973.210084033613"/>
    <x v="25"/>
    <n v="1815"/>
  </r>
  <r>
    <x v="0"/>
    <n v="107055"/>
    <s v="2025-11-06 19:59:55"/>
    <s v="WILLIAN ALBERTO GARCES ZULUAGA"/>
    <s v="GEORLAN GARCIA PANIAGUA 117"/>
    <s v="Procesada"/>
    <n v="23049.403361344539"/>
    <x v="1"/>
    <n v="1398"/>
  </r>
  <r>
    <x v="6"/>
    <n v="107056"/>
    <s v="2025-11-06 20:03:10"/>
    <s v="YASMIN URIBE PAEZ"/>
    <s v="MARISOL NEIRA PARRA 911"/>
    <s v="Procesada"/>
    <n v="18360.537815126052"/>
    <x v="41"/>
    <n v="2114"/>
  </r>
  <r>
    <x v="3"/>
    <n v="107057"/>
    <s v="2025-11-06 20:03:49"/>
    <s v="JORGE LUIS MONCADA VALENCIA"/>
    <s v="LEONARDO RIOS HENAO 612"/>
    <s v="Procesada"/>
    <n v="104579.79831932775"/>
    <x v="8"/>
    <n v="1834"/>
  </r>
  <r>
    <x v="6"/>
    <n v="107058"/>
    <s v="2025-11-06 20:04:38"/>
    <s v="HECTOR ARMANGO PASCUAZA PASCUAZA"/>
    <s v="MONICA RODRIGUEZ RONCANCIO 946"/>
    <s v="Procesada"/>
    <n v="72111"/>
    <x v="21"/>
    <n v="2237"/>
  </r>
  <r>
    <x v="6"/>
    <n v="107059"/>
    <s v="2025-11-06 20:05:09"/>
    <s v="JENNY CAROLINA MARTIN PEREZ"/>
    <s v="MARIA NANCY GUARIN VIRGUEZ 937"/>
    <s v="Procesada"/>
    <n v="30252.100840336137"/>
    <x v="19"/>
    <n v="2206"/>
  </r>
  <r>
    <x v="6"/>
    <n v="107060"/>
    <s v="2025-11-06 20:05:29"/>
    <s v="DOMINGA AREVALO AREVALO"/>
    <s v="SANDRA PATRICIA ORTIZ ROMERO 919"/>
    <s v="Procesada"/>
    <n v="6960"/>
    <x v="31"/>
    <n v="2133"/>
  </r>
  <r>
    <x v="6"/>
    <n v="107061"/>
    <s v="2025-11-06 20:05:29"/>
    <s v="LUZ MILA RUBIANO CARRANZA"/>
    <s v="MARISOL NEIRA PARRA 911"/>
    <s v="Procesada"/>
    <n v="15872.882352941177"/>
    <x v="41"/>
    <n v="2114"/>
  </r>
  <r>
    <x v="0"/>
    <n v="107062"/>
    <s v="2025-11-06 20:07:43"/>
    <s v="JOHNY DE JESUS LOPERA SINITAVE"/>
    <s v="INES LILIANA PIEDRAHITA MESA 111"/>
    <s v="Procesada"/>
    <n v="32195.462184873948"/>
    <x v="15"/>
    <n v="1337"/>
  </r>
  <r>
    <x v="6"/>
    <n v="107063"/>
    <s v="2025-11-06 20:08:38"/>
    <s v="AGATA PUBLICIDAD SAS"/>
    <s v="MARISOL NEIRA PARRA 911"/>
    <s v="Procesada"/>
    <n v="43281.10924369748"/>
    <x v="41"/>
    <n v="2114"/>
  </r>
  <r>
    <x v="7"/>
    <n v="107064"/>
    <s v="2025-11-06 20:12:29"/>
    <s v="DEPOSITO FILA ANDINO SAS"/>
    <s v="JHON GRANADOS"/>
    <s v="Procesada"/>
    <n v="278160.00000000006"/>
    <x v="44"/>
    <n v="2913"/>
  </r>
  <r>
    <x v="7"/>
    <n v="107065"/>
    <s v="2025-11-06 20:13:20"/>
    <s v="YOLIMA MARCELA PALACIO AGUIRRE"/>
    <s v="CESAR BERMUDEZ 905"/>
    <s v="Procesada"/>
    <n v="64100.420168067227"/>
    <x v="35"/>
    <n v="2912"/>
  </r>
  <r>
    <x v="6"/>
    <n v="107067"/>
    <s v="2025-11-06 20:13:40"/>
    <s v="ASDUEL GALVAN CONTRERAS"/>
    <s v="MARISOL NEIRA PARRA 911"/>
    <s v="Procesada"/>
    <n v="440615.10084033612"/>
    <x v="41"/>
    <n v="2114"/>
  </r>
  <r>
    <x v="6"/>
    <n v="107069"/>
    <s v="2025-11-06 20:14:54"/>
    <s v="LINA MARCELA CUADRADO BERRIO"/>
    <s v="MARISOL NEIRA PARRA 911"/>
    <s v="Procesada"/>
    <n v="52289.899159663873"/>
    <x v="41"/>
    <n v="2114"/>
  </r>
  <r>
    <x v="7"/>
    <n v="107070"/>
    <s v="2025-11-06 20:15:02"/>
    <s v="ARACELI ZEA CASTRO"/>
    <s v="CESAR BERMUDEZ 905"/>
    <s v="Procesada"/>
    <n v="57479.02521008403"/>
    <x v="35"/>
    <n v="2912"/>
  </r>
  <r>
    <x v="8"/>
    <n v="107071"/>
    <s v="2025-11-06 20:16:16"/>
    <s v="NELSON ENRIQUE ESCANDON ARRIETA"/>
    <s v="NEIL TORRES 718 CARTAGENA"/>
    <s v="Procesada"/>
    <n v="83823.722689075628"/>
    <x v="30"/>
    <n v="1959"/>
  </r>
  <r>
    <x v="7"/>
    <n v="107072"/>
    <s v="2025-11-06 20:17:05"/>
    <s v="CRISTIAN ALEXANDER AGUDELO ROLDAN"/>
    <s v="JHON GRANADOS"/>
    <s v="Procesada"/>
    <n v="62551.462184873955"/>
    <x v="44"/>
    <n v="2253"/>
  </r>
  <r>
    <x v="7"/>
    <n v="107073"/>
    <s v="2025-11-06 20:17:12"/>
    <s v="ALDEMAR CALA PADILLA"/>
    <s v="CESAR BERMUDEZ 905"/>
    <s v="Procesada"/>
    <n v="54213.873949579836"/>
    <x v="35"/>
    <n v="2912"/>
  </r>
  <r>
    <x v="1"/>
    <n v="107074"/>
    <s v="2025-11-06 20:17:19"/>
    <s v="ISOLINA PABON OCHOA"/>
    <s v="FREDY ESTEPA 409 CUCUTA"/>
    <s v="Procesada"/>
    <n v="41070.915966386558"/>
    <x v="2"/>
    <n v="1675"/>
  </r>
  <r>
    <x v="6"/>
    <n v="107075"/>
    <s v="2025-11-06 20:17:52"/>
    <s v="JOHN ALEJANDRO RIVERA PAEZ"/>
    <s v="MARISOL NEIRA PARRA 911"/>
    <s v="Procesada"/>
    <n v="97019.605042016818"/>
    <x v="41"/>
    <n v="2114"/>
  </r>
  <r>
    <x v="8"/>
    <n v="107076"/>
    <s v="2025-11-06 20:18:24"/>
    <s v="JUAN CARLOS ROLDAN BARRIENTOS"/>
    <s v="NEIL TORRES 718 CARTAGENA"/>
    <s v="Procesada"/>
    <n v="63865.840336134461"/>
    <x v="30"/>
    <n v="1959"/>
  </r>
  <r>
    <x v="7"/>
    <n v="107077"/>
    <s v="2025-11-06 20:18:51"/>
    <s v="ELIAS ORTIZ GUEVARA"/>
    <s v="CESAR BERMUDEZ 905"/>
    <s v="Procesada"/>
    <n v="54753.512605042022"/>
    <x v="35"/>
    <n v="2912"/>
  </r>
  <r>
    <x v="8"/>
    <n v="107078"/>
    <s v="2025-11-06 20:19:19"/>
    <s v="JOLEIN'S NATALIA RAMIREZ RIVERA"/>
    <s v="NEIL TORRES 718 CARTAGENA"/>
    <s v="Procesada"/>
    <n v="31932.915966386554"/>
    <x v="30"/>
    <n v="1959"/>
  </r>
  <r>
    <x v="7"/>
    <n v="107079"/>
    <s v="2025-11-06 20:20:38"/>
    <s v="HARVEY FONTECHA AGUILAR"/>
    <s v="CESAR BERMUDEZ 905"/>
    <s v="Procesada"/>
    <n v="24705.840336134457"/>
    <x v="35"/>
    <n v="2910"/>
  </r>
  <r>
    <x v="6"/>
    <n v="107080"/>
    <s v="2025-11-06 20:22:11"/>
    <s v="JOHNATHAN YAMID ARDILA FORERO"/>
    <s v="DIANA MARCELA DIAZ TORRES 938"/>
    <s v="Procesada"/>
    <n v="39176.403361344535"/>
    <x v="29"/>
    <n v="2209"/>
  </r>
  <r>
    <x v="0"/>
    <n v="107081"/>
    <s v="2025-11-06 20:22:33"/>
    <s v="ELIAS HERNAN IDARRAGA ARENAS"/>
    <s v="SEBASTIAN DIAZ VELEZ 105"/>
    <s v="Procesada"/>
    <n v="11543"/>
    <x v="42"/>
    <n v="1314"/>
  </r>
  <r>
    <x v="2"/>
    <n v="107082"/>
    <s v="2025-11-06 20:22:56"/>
    <s v="PABLO SANCHEZ RUEDA"/>
    <s v="YOANY SARMIENTO PEREZ 713 BARRANQUILLA"/>
    <s v="Procesada"/>
    <n v="47899.378151260506"/>
    <x v="23"/>
    <n v="1937"/>
  </r>
  <r>
    <x v="7"/>
    <n v="107083"/>
    <s v="2025-11-06 20:23:03"/>
    <s v="EUFEMIA RAMOS PEÑA"/>
    <s v="JHON GRANADOS"/>
    <s v="Procesada"/>
    <n v="82522.268907563033"/>
    <x v="44"/>
    <n v="2253"/>
  </r>
  <r>
    <x v="7"/>
    <n v="107084"/>
    <s v="2025-11-06 20:23:36"/>
    <s v="LUISA FERNANDA PINILLA MONTENEGRO"/>
    <s v="CESAR BERMUDEZ 905"/>
    <s v="Procesada"/>
    <n v="106256.53781512605"/>
    <x v="35"/>
    <n v="2912"/>
  </r>
  <r>
    <x v="7"/>
    <n v="107086"/>
    <s v="2025-11-06 20:25:35"/>
    <s v="ALVARO STIVEN SALAZAR GUEVARA"/>
    <s v="CESAR BERMUDEZ 905"/>
    <s v="Procesada"/>
    <n v="16386.537815126052"/>
    <x v="35"/>
    <n v="2912"/>
  </r>
  <r>
    <x v="8"/>
    <n v="107088"/>
    <s v="2025-11-06 20:25:40"/>
    <s v="LUIS FERNANDO LOPEZ MARIN"/>
    <s v="NEIL TORRES 718 CARTAGENA"/>
    <s v="Procesada"/>
    <n v="31932.915966386554"/>
    <x v="30"/>
    <n v="1959"/>
  </r>
  <r>
    <x v="6"/>
    <n v="107089"/>
    <s v="2025-11-06 20:25:40"/>
    <s v="MARIBEL MORA ROSALES"/>
    <s v="LAURA SERNA HERNANDEZ 925"/>
    <s v="Procesada"/>
    <n v="25421.848739495799"/>
    <x v="43"/>
    <n v="2153"/>
  </r>
  <r>
    <x v="7"/>
    <n v="107090"/>
    <s v="2025-11-06 20:25:57"/>
    <s v="EUFEMIA RAMOS PEÑA"/>
    <s v="JHON GRANADOS"/>
    <s v="Procesada"/>
    <n v="61358.151260504201"/>
    <x v="44"/>
    <n v="2253"/>
  </r>
  <r>
    <x v="6"/>
    <n v="107091"/>
    <s v="2025-11-06 20:26:25"/>
    <s v="JUAN CAMILO ANZOLA CASAS"/>
    <s v="YULIETH HERNANDEZ"/>
    <s v="Procesada"/>
    <n v="119040.21008403362"/>
    <x v="12"/>
    <n v="2202"/>
  </r>
  <r>
    <x v="7"/>
    <n v="107093"/>
    <s v="2025-11-06 20:26:32"/>
    <s v="DUMAR PEREZ MORALES"/>
    <s v="CESAR BERMUDEZ 905"/>
    <s v="Procesada"/>
    <n v="48857.151260504208"/>
    <x v="35"/>
    <n v="2912"/>
  </r>
  <r>
    <x v="6"/>
    <n v="107094"/>
    <s v="2025-11-06 20:26:44"/>
    <s v="SANDRA MILENA SOGAMOSO JUNCA"/>
    <s v="MARISOL NEIRA PARRA 911"/>
    <s v="Procesada"/>
    <n v="26936.546218487398"/>
    <x v="41"/>
    <n v="2114"/>
  </r>
  <r>
    <x v="8"/>
    <n v="107095"/>
    <s v="2025-11-06 20:27:41"/>
    <s v="DUVIAN ESTEBAN VANEGAS GOMEZ"/>
    <s v="NEIL TORRES 718 CARTAGENA"/>
    <s v="Procesada"/>
    <n v="69748.016806722691"/>
    <x v="30"/>
    <n v="1959"/>
  </r>
  <r>
    <x v="6"/>
    <n v="107097"/>
    <s v="2025-11-06 20:28:09"/>
    <s v="MARIA DEL PILAR BOHORQUEZ VARGAS"/>
    <s v="MARISOL NEIRA PARRA 911"/>
    <s v="Procesada"/>
    <n v="21176.403361344539"/>
    <x v="41"/>
    <n v="2114"/>
  </r>
  <r>
    <x v="7"/>
    <n v="107098"/>
    <s v="2025-11-06 20:28:33"/>
    <s v="HARRISON DAMIAN AYALA"/>
    <s v="CESAR BERMUDEZ 905"/>
    <s v="Procesada"/>
    <n v="47899.378151260506"/>
    <x v="35"/>
    <n v="2912"/>
  </r>
  <r>
    <x v="0"/>
    <n v="107099"/>
    <s v="2025-11-06 20:29:11"/>
    <s v="GUILLERMO LEON MARIN MARIN"/>
    <s v="DUBY YARLENY BEDOYA FLOREZ 102"/>
    <s v="Procesada"/>
    <n v="33462.478991596639"/>
    <x v="0"/>
    <n v="1306"/>
  </r>
  <r>
    <x v="6"/>
    <n v="107100"/>
    <s v="2025-11-06 20:29:46"/>
    <s v="MARIA RUBY RIOS GARZON"/>
    <s v="LAURA SERNA HERNANDEZ 925"/>
    <s v="Procesada"/>
    <n v="44957.100840336134"/>
    <x v="43"/>
    <n v="2155"/>
  </r>
  <r>
    <x v="7"/>
    <n v="107101"/>
    <s v="2025-11-06 20:30:52"/>
    <s v="YERLI ROJAS CAJAMARCA"/>
    <s v="JHON GRANADOS"/>
    <s v="Procesada"/>
    <n v="115277.33613445378"/>
    <x v="44"/>
    <n v="2913"/>
  </r>
  <r>
    <x v="7"/>
    <n v="107102"/>
    <s v="2025-11-06 20:30:54"/>
    <s v="PEDRO JOAQUIN MORENO PERILLA"/>
    <s v="CESAR BERMUDEZ 905"/>
    <s v="Procesada"/>
    <n v="52691.176470588238"/>
    <x v="35"/>
    <n v="2912"/>
  </r>
  <r>
    <x v="6"/>
    <n v="107103"/>
    <s v="2025-11-06 20:31:33"/>
    <s v="LUZ MIRIAM TAPIA TOVAR"/>
    <s v="MARISOL NEIRA PARRA 911"/>
    <s v="Procesada"/>
    <n v="248067.28571428574"/>
    <x v="41"/>
    <n v="2114"/>
  </r>
  <r>
    <x v="7"/>
    <n v="107105"/>
    <s v="2025-11-06 20:31:44"/>
    <s v="YUDY MARCELA PENAGOS PERDOMO"/>
    <s v="CESAR BERMUDEZ 905"/>
    <s v="Procesada"/>
    <n v="47899.378151260506"/>
    <x v="35"/>
    <n v="2912"/>
  </r>
  <r>
    <x v="6"/>
    <n v="107106"/>
    <s v="2025-11-06 20:31:51"/>
    <s v="ANDRES AVILA CACERES"/>
    <s v="LAURA SERNA HERNANDEZ 925"/>
    <s v="Procesada"/>
    <n v="114958.05882352941"/>
    <x v="43"/>
    <n v="2155"/>
  </r>
  <r>
    <x v="9"/>
    <n v="107107"/>
    <s v="2025-11-06 20:32:01"/>
    <s v="GUSTAVO RAFAEL DAZA AVILA"/>
    <s v="LILIANA BLANCO LOPEZ 705 VALLEDUPAR"/>
    <s v="Procesada"/>
    <n v="31932.915966386554"/>
    <x v="38"/>
    <n v="1915"/>
  </r>
  <r>
    <x v="7"/>
    <n v="107108"/>
    <s v="2025-11-06 20:32:59"/>
    <s v="ORLANDO GARCIA RAMIREZ"/>
    <s v="JHON GRANADOS"/>
    <s v="Procesada"/>
    <n v="47899.378151260506"/>
    <x v="44"/>
    <n v="2253"/>
  </r>
  <r>
    <x v="0"/>
    <n v="107109"/>
    <s v="2025-11-06 20:33:00"/>
    <s v="JHON WILLIAN ALVAREZ GUTIERREZ"/>
    <s v="ANDRES GRACIANO SERNA 104"/>
    <s v="Procesada"/>
    <n v="88537.781512605055"/>
    <x v="27"/>
    <n v="1310"/>
  </r>
  <r>
    <x v="0"/>
    <n v="107110"/>
    <s v="2025-11-06 20:33:00"/>
    <s v="JHON WILLIAN ALVAREZ GUTIERREZ"/>
    <s v="ANDRES GRACIANO SERNA 104"/>
    <s v="Procesada"/>
    <n v="88537.781512605055"/>
    <x v="27"/>
    <n v="1310"/>
  </r>
  <r>
    <x v="6"/>
    <n v="107111"/>
    <s v="2025-11-06 20:33:03"/>
    <s v="FREDDY CASALLAS PINZON"/>
    <s v="LAURA SERNA HERNANDEZ 925"/>
    <s v="Procesada"/>
    <n v="13109.277310924372"/>
    <x v="43"/>
    <n v="2155"/>
  </r>
  <r>
    <x v="6"/>
    <n v="107112"/>
    <s v="2025-11-06 20:33:41"/>
    <s v="MANUEL RENE GARAVITO BERNAL"/>
    <s v="MARISOL NEIRA PARRA 911"/>
    <s v="Procesada"/>
    <n v="18334.596638655461"/>
    <x v="41"/>
    <n v="2114"/>
  </r>
  <r>
    <x v="7"/>
    <n v="107113"/>
    <s v="2025-11-06 20:34:02"/>
    <s v="FREDY ROJAS GUTIERREZ"/>
    <s v="CESAR BERMUDEZ 905"/>
    <s v="Procesada"/>
    <n v="78636.823529411777"/>
    <x v="35"/>
    <n v="2912"/>
  </r>
  <r>
    <x v="6"/>
    <n v="107114"/>
    <s v="2025-11-06 20:34:48"/>
    <s v="ROCIO NAVAS GUERRA"/>
    <s v="YULIETH HERNANDEZ"/>
    <s v="Procesada"/>
    <n v="22462.016806722688"/>
    <x v="12"/>
    <n v="2202"/>
  </r>
  <r>
    <x v="6"/>
    <n v="107115"/>
    <s v="2025-11-06 20:35:02"/>
    <s v="ARTURO TRUJILLO CARLOS"/>
    <s v="LAURA SERNA HERNANDEZ 925"/>
    <s v="Procesada"/>
    <n v="13109.277310924372"/>
    <x v="43"/>
    <n v="2155"/>
  </r>
  <r>
    <x v="7"/>
    <n v="107116"/>
    <s v="2025-11-06 20:35:24"/>
    <s v="ANGIE KATHERINE QUINTERO AYALA"/>
    <s v="CESAR BERMUDEZ 905"/>
    <s v="Procesada"/>
    <n v="62521.201680672268"/>
    <x v="35"/>
    <n v="2912"/>
  </r>
  <r>
    <x v="6"/>
    <n v="107118"/>
    <s v="2025-11-06 20:37:00"/>
    <s v="JASMIN PATRICIA GONZALEZ RODRIGUEZ"/>
    <s v="MARISOL NEIRA PARRA 911"/>
    <s v="Procesada"/>
    <n v="52094"/>
    <x v="41"/>
    <n v="2114"/>
  </r>
  <r>
    <x v="1"/>
    <n v="107119"/>
    <s v="2025-11-06 20:37:41"/>
    <s v="DIANA KARIME BLANCO CONTRERAS"/>
    <s v="ZULY RANGEL GARCIA 413 CUCUTA"/>
    <s v="Procesada"/>
    <n v="11430.000000000002"/>
    <x v="3"/>
    <n v="1684"/>
  </r>
  <r>
    <x v="3"/>
    <n v="107120"/>
    <s v="2025-11-06 20:37:42"/>
    <s v="CONRADO CARDONA CARMONA"/>
    <s v="LEONARDO RIOS HENAO 612"/>
    <s v="Procesada"/>
    <n v="117736.94957983194"/>
    <x v="8"/>
    <n v="1835"/>
  </r>
  <r>
    <x v="6"/>
    <n v="107121"/>
    <s v="2025-11-06 20:38:03"/>
    <s v="JAIRO TRIANA LOPEZ"/>
    <s v="LAURA SERNA HERNANDEZ 925"/>
    <s v="Procesada"/>
    <n v="5083.6638655462193"/>
    <x v="43"/>
    <n v="2155"/>
  </r>
  <r>
    <x v="0"/>
    <n v="107122"/>
    <s v="2025-11-06 20:38:11"/>
    <s v="GILMA DEL SOCORRO MEJIA YEPES"/>
    <s v="INES LILIANA PIEDRAHITA MESA 111"/>
    <s v="Procesada"/>
    <n v="18396.9243697479"/>
    <x v="15"/>
    <n v="1337"/>
  </r>
  <r>
    <x v="7"/>
    <n v="107123"/>
    <s v="2025-11-06 20:39:25"/>
    <s v="MARLLY LILIANA AGUDELO TORRES"/>
    <s v="CESAR BERMUDEZ 905"/>
    <s v="Procesada"/>
    <n v="47899.378151260506"/>
    <x v="35"/>
    <n v="2912"/>
  </r>
  <r>
    <x v="6"/>
    <n v="107124"/>
    <s v="2025-11-06 20:39:34"/>
    <s v="JUAN GUILLERMO VACCA CESPEDES"/>
    <s v="LAURA SERNA HERNANDEZ 925"/>
    <s v="Procesada"/>
    <n v="34595.941176470587"/>
    <x v="43"/>
    <n v="2155"/>
  </r>
  <r>
    <x v="7"/>
    <n v="107125"/>
    <s v="2025-11-06 20:40:37"/>
    <s v="SIGIFREDO ARANGO JARAMILLO"/>
    <s v="CESAR BERMUDEZ 905"/>
    <s v="Procesada"/>
    <n v="77143.016806722691"/>
    <x v="35"/>
    <n v="2912"/>
  </r>
  <r>
    <x v="0"/>
    <n v="107127"/>
    <s v="2025-11-06 20:41:11"/>
    <s v="LAURA ISABEL CARDONA GALLEGO"/>
    <s v="KATHERINE GAVIRIA MAZO 103"/>
    <s v="Procesada"/>
    <n v="58200.008403361346"/>
    <x v="4"/>
    <n v="1309"/>
  </r>
  <r>
    <x v="10"/>
    <n v="107128"/>
    <s v="2025-11-06 20:41:28"/>
    <s v="JHONATAN CALDERON CALDERON ARDILA"/>
    <s v="SANDRA PRADA 405 BUCARAMANGA"/>
    <s v="Procesada"/>
    <n v="35294.100840336141"/>
    <x v="49"/>
    <n v="1642"/>
  </r>
  <r>
    <x v="6"/>
    <n v="107130"/>
    <s v="2025-11-06 20:42:33"/>
    <s v="GILBERTO APARICIO VARGAS"/>
    <s v="CARLOS EDUARDO ROMERO 934"/>
    <s v="Procesada"/>
    <n v="65058.941176470587"/>
    <x v="24"/>
    <n v="2196"/>
  </r>
  <r>
    <x v="2"/>
    <n v="107131"/>
    <s v="2025-11-06 20:46:20"/>
    <s v="EDGAR ALEXANDER ZAMBRANO FERNANDEZ"/>
    <s v="YOANY SARMIENTO PEREZ 713 BARRANQUILLA"/>
    <s v="Procesada"/>
    <n v="45647.218487394959"/>
    <x v="23"/>
    <n v="1937"/>
  </r>
  <r>
    <x v="6"/>
    <n v="107132"/>
    <s v="2025-11-06 20:46:33"/>
    <s v="ISMAEL LONDOÑO ESCOBAR"/>
    <s v="MARISOL NEIRA PARRA 911"/>
    <s v="Procesada"/>
    <n v="15630.226890756305"/>
    <x v="41"/>
    <n v="2114"/>
  </r>
  <r>
    <x v="6"/>
    <n v="107133"/>
    <s v="2025-11-06 20:48:04"/>
    <s v="ARELIS AIDE GIRALDO GALLEGO"/>
    <s v="OSCAR GIOVANNY NASAYO BLANCO 932"/>
    <s v="Procesada"/>
    <n v="766390.08403361344"/>
    <x v="13"/>
    <n v="2177"/>
  </r>
  <r>
    <x v="6"/>
    <n v="107134"/>
    <s v="2025-11-06 20:48:34"/>
    <s v="MARTHA ROCIO PULIDO"/>
    <s v="MARIA NANCY GUARIN VIRGUEZ 937"/>
    <s v="Procesada"/>
    <n v="13985.487394957983"/>
    <x v="19"/>
    <n v="2206"/>
  </r>
  <r>
    <x v="7"/>
    <n v="107135"/>
    <s v="2025-11-06 20:52:27"/>
    <s v="AGROVETERINARIA REPRESENTACIONES GANADERAS S.A.S"/>
    <s v="CESAR BERMUDEZ 905"/>
    <s v="Procesada"/>
    <n v="398920.15966386558"/>
    <x v="35"/>
    <n v="2910"/>
  </r>
  <r>
    <x v="6"/>
    <n v="107136"/>
    <s v="2025-11-06 20:52:43"/>
    <s v="DOMINGO ALBARRAN REYES"/>
    <s v="WILLIAM ALBERTO VELASQUEZ BERNAL 920"/>
    <s v="Procesada"/>
    <n v="8542.0168067226896"/>
    <x v="22"/>
    <n v="2136"/>
  </r>
  <r>
    <x v="2"/>
    <n v="107137"/>
    <s v="2025-11-06 20:52:50"/>
    <s v="HEIDER ACOSTA"/>
    <s v="YOANY SARMIENTO PEREZ 713 BARRANQUILLA"/>
    <s v="Procesada"/>
    <n v="31932.915966386554"/>
    <x v="23"/>
    <n v="1937"/>
  </r>
  <r>
    <x v="2"/>
    <n v="107138"/>
    <s v="2025-11-06 20:56:19"/>
    <s v="JHONATAN SANCHEZ MORA"/>
    <s v="YOANY SARMIENTO PEREZ 713 BARRANQUILLA"/>
    <s v="Procesada"/>
    <n v="47899.378151260506"/>
    <x v="23"/>
    <n v="1937"/>
  </r>
  <r>
    <x v="6"/>
    <n v="107139"/>
    <s v="2025-11-06 20:58:08"/>
    <s v="JUAN CAMILO QUIMBAYO MONTENEGRO"/>
    <s v="SOL KATHERINE BERNAL MONTANO 907"/>
    <s v="Procesada"/>
    <n v="75364.092436974795"/>
    <x v="36"/>
    <n v="2102"/>
  </r>
  <r>
    <x v="6"/>
    <n v="107140"/>
    <s v="2025-11-06 20:58:39"/>
    <s v="JEFFERSON SANCHEZ GONZALEZ"/>
    <s v="YULIETH HERNANDEZ"/>
    <s v="Procesada"/>
    <n v="71038.168067226899"/>
    <x v="12"/>
    <n v="2202"/>
  </r>
  <r>
    <x v="6"/>
    <n v="107142"/>
    <s v="2025-11-06 20:59:15"/>
    <s v="HOLMAN ESTIVEN GUERRERO PINILLA"/>
    <s v="OSCAR GIOVANNY NASAYO BLANCO 932"/>
    <s v="Procesada"/>
    <n v="75878.277310924372"/>
    <x v="13"/>
    <n v="2179"/>
  </r>
  <r>
    <x v="6"/>
    <n v="107143"/>
    <s v="2025-11-06 21:00:02"/>
    <s v="LAURA LILIANA NIVIA SEPULVEDA"/>
    <s v="MARIA NANCY GUARIN VIRGUEZ 937"/>
    <s v="Procesada"/>
    <n v="34168.462184873955"/>
    <x v="19"/>
    <n v="2206"/>
  </r>
  <r>
    <x v="6"/>
    <n v="107144"/>
    <s v="2025-11-06 21:00:19"/>
    <s v="DEIVI FERNEY AYALA CUITIVA"/>
    <s v="CARLOS EDUARDO ROMERO 934"/>
    <s v="Procesada"/>
    <n v="25806.798319327732"/>
    <x v="24"/>
    <n v="2196"/>
  </r>
  <r>
    <x v="6"/>
    <n v="107145"/>
    <s v="2025-11-06 21:03:08"/>
    <s v="FRANCY MAYERLY PEÑA CRUZ"/>
    <s v="DIANA MARCELA DIAZ TORRES 938"/>
    <s v="Procesada"/>
    <n v="167570.03361344538"/>
    <x v="29"/>
    <n v="2209"/>
  </r>
  <r>
    <x v="6"/>
    <n v="107146"/>
    <s v="2025-11-06 21:03:46"/>
    <s v="MONICA LORENA FINO CASTIBLANCO"/>
    <s v="DIANA MARCELA DIAZ TORRES 938"/>
    <s v="Procesada"/>
    <n v="57479.02521008403"/>
    <x v="29"/>
    <n v="2209"/>
  </r>
  <r>
    <x v="6"/>
    <n v="107147"/>
    <s v="2025-11-06 21:04:44"/>
    <s v="BELINDA OCHOA OCHOA"/>
    <s v="MARIA NANCY GUARIN VIRGUEZ 937"/>
    <s v="Procesada"/>
    <n v="13362.000000000002"/>
    <x v="19"/>
    <n v="2206"/>
  </r>
  <r>
    <x v="6"/>
    <n v="107148"/>
    <s v="2025-11-06 21:04:56"/>
    <s v="HOBER LIZCANO TOVAR"/>
    <s v="DIANA MARCELA DIAZ TORRES 938"/>
    <s v="Procesada"/>
    <n v="27731.109243697476"/>
    <x v="29"/>
    <n v="2209"/>
  </r>
  <r>
    <x v="6"/>
    <n v="107149"/>
    <s v="2025-11-06 21:06:11"/>
    <s v="LUIS EMILIO PARRA RODRIGUEZ"/>
    <s v="DIANA MARCELA DIAZ TORRES 938"/>
    <s v="Procesada"/>
    <n v="33598.462184873948"/>
    <x v="29"/>
    <n v="2209"/>
  </r>
  <r>
    <x v="4"/>
    <n v="107150"/>
    <s v="2025-11-06 21:07:04"/>
    <s v="EDGAR HERNAN MARIN SANCHEZ"/>
    <s v="NELSON ENRIQUE LOPEZ GONZALEZ 510"/>
    <s v="Procesada"/>
    <n v="31932.915966386554"/>
    <x v="46"/>
    <n v="1714"/>
  </r>
  <r>
    <x v="6"/>
    <n v="107151"/>
    <s v="2025-11-06 21:07:27"/>
    <s v="SOFIA GARZON CUPASACHOA"/>
    <s v="DIANA MARCELA DIAZ TORRES 938"/>
    <s v="Procesada"/>
    <n v="18690.789915966387"/>
    <x v="29"/>
    <n v="2209"/>
  </r>
  <r>
    <x v="4"/>
    <n v="107152"/>
    <s v="2025-11-06 21:07:55"/>
    <s v="DENNIS AMPARO MARQUEZ SANCHEZ"/>
    <s v="NELSON ENRIQUE LOPEZ GONZALEZ 510"/>
    <s v="Procesada"/>
    <n v="31932.915966386554"/>
    <x v="46"/>
    <n v="1714"/>
  </r>
  <r>
    <x v="4"/>
    <n v="107153"/>
    <s v="2025-11-06 21:09:27"/>
    <s v="ROBERTO ANTONIO MARTINEZ GIRALDO"/>
    <s v="NELSON ENRIQUE LOPEZ GONZALEZ 510"/>
    <s v="Procesada"/>
    <n v="50214.436974789918"/>
    <x v="46"/>
    <n v="1714"/>
  </r>
  <r>
    <x v="6"/>
    <n v="107154"/>
    <s v="2025-11-06 21:12:26"/>
    <s v="MARITZA CARRASCAL GERARDINO"/>
    <s v="CARLOS EDUARDO ROMERO 934"/>
    <s v="Procesada"/>
    <n v="6960"/>
    <x v="24"/>
    <n v="2196"/>
  </r>
  <r>
    <x v="7"/>
    <n v="107155"/>
    <s v="2025-11-06 21:12:40"/>
    <s v="MARINA AMAYA"/>
    <s v="JHONTAN MENDOZA 906"/>
    <s v="Procesada"/>
    <n v="49689.563025210089"/>
    <x v="17"/>
    <n v="2915"/>
  </r>
  <r>
    <x v="8"/>
    <n v="107156"/>
    <s v="2025-11-06 21:13:59"/>
    <s v="NILSON ANTONIO ATILANO CONTRERAS"/>
    <s v="NEIL TORRES 718 CARTAGENA"/>
    <s v="Procesada"/>
    <n v="35924.34453781513"/>
    <x v="30"/>
    <n v="1959"/>
  </r>
  <r>
    <x v="7"/>
    <n v="107157"/>
    <s v="2025-11-06 21:14:54"/>
    <s v="NANCY MARIN CONTRERAS"/>
    <s v="JHON GRANADOS"/>
    <s v="Procesada"/>
    <n v="49833.579831932773"/>
    <x v="44"/>
    <n v="2253"/>
  </r>
  <r>
    <x v="8"/>
    <n v="107158"/>
    <s v="2025-11-06 21:16:02"/>
    <s v="DEISIS GONZALEZ CANEDO"/>
    <s v="NEIL TORRES 718 CARTAGENA"/>
    <s v="Procesada"/>
    <n v="31932.915966386554"/>
    <x v="30"/>
    <n v="1959"/>
  </r>
  <r>
    <x v="8"/>
    <n v="107159"/>
    <s v="2025-11-06 21:17:41"/>
    <s v="JENNY MARIA SIERRA GUZMAN"/>
    <s v="NEIL TORRES 718 CARTAGENA"/>
    <s v="Procesada"/>
    <n v="31932.915966386554"/>
    <x v="30"/>
    <n v="1959"/>
  </r>
  <r>
    <x v="6"/>
    <n v="107160"/>
    <s v="2025-11-06 21:18:43"/>
    <s v="JOHN JAIRO MORA PESCADOR"/>
    <s v="WILLIAM ALBERTO VELASQUEZ BERNAL 920"/>
    <s v="Procesada"/>
    <n v="98194.54621848739"/>
    <x v="22"/>
    <n v="2136"/>
  </r>
  <r>
    <x v="6"/>
    <n v="107161"/>
    <s v="2025-11-06 21:21:43"/>
    <s v="CONSUELO DE LOS ANGELES VELASQUEZ VARGAS"/>
    <s v="MONICA RODRIGUEZ RONCANCIO 946"/>
    <s v="Procesada"/>
    <n v="23163.840336134457"/>
    <x v="21"/>
    <n v="2237"/>
  </r>
  <r>
    <x v="0"/>
    <n v="107162"/>
    <s v="2025-11-06 21:24:31"/>
    <s v="REINEL AMADO VALENCIA CALDERON"/>
    <s v="DUBY YARLENY BEDOYA FLOREZ 102"/>
    <s v="Procesada"/>
    <n v="36302.521008403361"/>
    <x v="0"/>
    <n v="1306"/>
  </r>
  <r>
    <x v="6"/>
    <n v="107163"/>
    <s v="2025-11-06 21:28:22"/>
    <s v="FRANCY MILENA CORTES CUELLO"/>
    <s v="ANGIE JOHANA BEDOYA HERRENO 908"/>
    <s v="Procesada"/>
    <n v="135075.43697478992"/>
    <x v="39"/>
    <n v="2105"/>
  </r>
  <r>
    <x v="6"/>
    <n v="107164"/>
    <s v="2025-11-06 21:36:40"/>
    <s v="EIDER DE JESUS OROZCO RIOS"/>
    <s v="WILSON JAVIER MONTAÑEZ MARTINEZ 923"/>
    <s v="Procesada"/>
    <n v="44033.663865546216"/>
    <x v="18"/>
    <n v="2149"/>
  </r>
  <r>
    <x v="0"/>
    <n v="107165"/>
    <s v="2025-11-06 21:52:55"/>
    <s v="DIANA PATRICIA GIRALDO"/>
    <s v="ANDRES GRACIANO SERNA 104"/>
    <s v="Procesada"/>
    <n v="16392.487394957985"/>
    <x v="27"/>
    <n v="1310"/>
  </r>
  <r>
    <x v="6"/>
    <n v="107166"/>
    <s v="2025-11-06 21:56:04"/>
    <s v="CRISTIAN ANDRES ROA ROA"/>
    <s v="MONICA RODRIGUEZ RONCANCIO 946"/>
    <s v="Procesada"/>
    <n v="22368"/>
    <x v="21"/>
    <n v="2237"/>
  </r>
  <r>
    <x v="0"/>
    <n v="107167"/>
    <s v="2025-11-06 21:56:43"/>
    <s v="MARIBEL ESTRELLA SUESCUN PEREZ"/>
    <s v="ANDRES GRACIANO SERNA 104"/>
    <s v="Procesada"/>
    <n v="25210.201680672271"/>
    <x v="27"/>
    <n v="1310"/>
  </r>
  <r>
    <x v="0"/>
    <n v="107168"/>
    <s v="2025-11-06 22:01:05"/>
    <s v="PATRICIA RODRIGUEZ"/>
    <s v="DUBY YARLENY BEDOYA FLOREZ 102"/>
    <s v="Procesada"/>
    <n v="13109.277310924372"/>
    <x v="0"/>
    <n v="1306"/>
  </r>
  <r>
    <x v="3"/>
    <n v="107169"/>
    <s v="2025-11-06 22:02:21"/>
    <s v="KEVIN JAIMES JACOME"/>
    <s v="LEONARDO RIOS HENAO 612"/>
    <s v="Procesada"/>
    <n v="171958.05882352943"/>
    <x v="8"/>
    <n v="1835"/>
  </r>
  <r>
    <x v="0"/>
    <n v="107170"/>
    <s v="2025-11-06 22:03:13"/>
    <s v="ALIRIO DE JESUS MARTINEZ GARCIA"/>
    <s v="DUBY YARLENY BEDOYA FLOREZ 102"/>
    <s v="Procesada"/>
    <n v="11543"/>
    <x v="0"/>
    <n v="1306"/>
  </r>
  <r>
    <x v="0"/>
    <n v="107171"/>
    <s v="2025-11-06 22:08:10"/>
    <s v="DAYANNA TORO BUITRAGO"/>
    <s v="DUBY YARLENY BEDOYA FLOREZ 102"/>
    <s v="Procesada"/>
    <n v="6779.1932773109247"/>
    <x v="0"/>
    <n v="1306"/>
  </r>
  <r>
    <x v="0"/>
    <n v="107172"/>
    <s v="2025-11-06 22:57:53"/>
    <s v="ALVARO ANDRES GAVIRIA NARANJO"/>
    <s v="KATHERINE GAVIRIA MAZO 103"/>
    <s v="Procesada"/>
    <n v="15550"/>
    <x v="4"/>
    <n v="1309"/>
  </r>
  <r>
    <x v="6"/>
    <n v="107173"/>
    <s v="2025-11-06 23:11:26"/>
    <s v="GERARDO DE JESUS LOPEZ DUQUE"/>
    <s v="NAIR JAEL VARGAS TALERO 933"/>
    <s v="Procesada"/>
    <n v="534514.26890756306"/>
    <x v="40"/>
    <n v="2190"/>
  </r>
  <r>
    <x v="6"/>
    <n v="107174"/>
    <s v="2025-11-06 23:29:19"/>
    <s v="NELSON ENRIQUE AGUDELO LOPEZ"/>
    <s v="NAIR JAEL VARGAS TALERO 933"/>
    <s v="Procesada"/>
    <n v="297041.72268907569"/>
    <x v="40"/>
    <n v="2190"/>
  </r>
  <r>
    <x v="2"/>
    <n v="107175"/>
    <s v="2025-11-07 11:55:55"/>
    <s v="OSCAR ENRIQUE DELGADO PRIETO"/>
    <s v="ALVARO ENRIQUE CASTAÑEDA MANJARRES 715 BARRANQUILLA"/>
    <s v="Procesada"/>
    <n v="29543"/>
    <x v="7"/>
    <n v="1943"/>
  </r>
  <r>
    <x v="2"/>
    <n v="107176"/>
    <s v="2025-11-07 12:20:06"/>
    <s v="JOSE DANIEL ALVAREZ MONTIEL"/>
    <s v="ALVARO ENRIQUE CASTAÑEDA MANJARRES 715 BARRANQUILLA"/>
    <s v="Procesada"/>
    <n v="70713.352941176476"/>
    <x v="7"/>
    <n v="1943"/>
  </r>
  <r>
    <x v="10"/>
    <n v="107178"/>
    <s v="2025-11-07 12:47:51"/>
    <s v="REYES AMAYA ROBLES"/>
    <s v="CAROLINA RUEDA 410 BUCARAMANGA"/>
    <s v="Procesada"/>
    <n v="14420.840336134454"/>
    <x v="50"/>
    <n v="1645"/>
  </r>
  <r>
    <x v="2"/>
    <n v="107179"/>
    <s v="2025-11-07 12:52:43"/>
    <s v="KELLY JOHANNA RIVERO AYALA"/>
    <s v="JESUS ENRIQUE GIRALDO SOTO 714 BARRANQUILLA"/>
    <s v="Procesada"/>
    <n v="31932.915966386554"/>
    <x v="5"/>
    <n v="1942"/>
  </r>
  <r>
    <x v="0"/>
    <n v="107180"/>
    <s v="2025-11-07 13:35:32"/>
    <s v="JOHANA SIRLEY VALENCIA CATAÑO"/>
    <s v="GEORLAN GARCIA PANIAGUA 117"/>
    <s v="Procesada"/>
    <n v="12000"/>
    <x v="1"/>
    <n v="1349"/>
  </r>
  <r>
    <x v="2"/>
    <n v="107181"/>
    <s v="2025-11-07 13:40:38"/>
    <s v="FERRETERIA METROPOLIS S.A.S."/>
    <s v="STHEFANY OJITO BARRANQUILLA 712"/>
    <s v="Procesada"/>
    <n v="369244.97478991601"/>
    <x v="47"/>
    <n v="1936"/>
  </r>
  <r>
    <x v="0"/>
    <n v="107182"/>
    <s v="2025-11-07 13:52:20"/>
    <s v="ARLEY MAURICIO RODAS JARAMILLO"/>
    <s v="MIGUEL ANGEL HIDALGO SANTOS 113"/>
    <s v="Procesada"/>
    <n v="40943"/>
    <x v="16"/>
    <n v="1339"/>
  </r>
  <r>
    <x v="0"/>
    <n v="107183"/>
    <s v="2025-11-07 14:10:20"/>
    <s v="JOSE FERNANDO MURILLO CARDENA"/>
    <s v="ELIANA GOMEZ 107"/>
    <s v="Procesada"/>
    <n v="83451.352941176476"/>
    <x v="6"/>
    <n v="1320"/>
  </r>
  <r>
    <x v="0"/>
    <n v="107184"/>
    <s v="2025-11-07 14:11:58"/>
    <s v="CLAUDIA MILENA CHAVERRA GIRALDO"/>
    <s v="KATHERINE GAVIRIA MAZO 103"/>
    <s v="Procesada"/>
    <n v="1218.4873949579833"/>
    <x v="4"/>
    <n v="1307"/>
  </r>
  <r>
    <x v="0"/>
    <n v="107185"/>
    <s v="2025-11-07 14:14:19"/>
    <s v="EDIER NICOLAS MONTES GOMEZ"/>
    <s v="DUBY YARLENY BEDOYA FLOREZ 102"/>
    <s v="Procesada"/>
    <n v="44844.537815126052"/>
    <x v="0"/>
    <n v="1305"/>
  </r>
  <r>
    <x v="0"/>
    <n v="107186"/>
    <s v="2025-11-07 14:15:30"/>
    <s v="EDISON MANUEL RICARDO FLORES"/>
    <s v="MIGUEL ANGEL HIDALGO SANTOS 113"/>
    <s v="Procesada"/>
    <n v="23190.865546218491"/>
    <x v="16"/>
    <n v="1339"/>
  </r>
  <r>
    <x v="4"/>
    <n v="107187"/>
    <s v="2025-11-07 14:20:08"/>
    <s v="JOSE DAVID SIERRA PACHECO"/>
    <s v="JOSE GREGORIO OSTEN MERCADO 509"/>
    <s v="Procesada"/>
    <n v="17084.042016806721"/>
    <x v="9"/>
    <n v="1738"/>
  </r>
  <r>
    <x v="1"/>
    <n v="107188"/>
    <s v="2025-11-07 14:27:07"/>
    <s v="OLGA GISELA GOMEZ VERA"/>
    <s v="MAIRA TORRES 411 CUCUTA"/>
    <s v="Procesada"/>
    <n v="53089.588235294119"/>
    <x v="34"/>
    <n v="1678"/>
  </r>
  <r>
    <x v="0"/>
    <n v="107189"/>
    <s v="2025-11-07 14:32:42"/>
    <s v="DEISY YAMILE MORENO FLOREZ"/>
    <s v="ELIANA GOMEZ 107"/>
    <s v="Procesada"/>
    <n v="14446.151260504201"/>
    <x v="6"/>
    <n v="1320"/>
  </r>
  <r>
    <x v="4"/>
    <n v="107190"/>
    <s v="2025-11-07 14:33:52"/>
    <s v="LUISA MARIA GOMEZ TORDECILLA"/>
    <s v="JOSE GREGORIO OSTEN MERCADO 509"/>
    <s v="Procesada"/>
    <n v="61390.806722689078"/>
    <x v="9"/>
    <n v="1738"/>
  </r>
  <r>
    <x v="2"/>
    <n v="107191"/>
    <s v="2025-11-07 14:37:21"/>
    <s v="JEFREY DANIEL GONZALEZ GIL"/>
    <s v="YOANY SARMIENTO PEREZ 713 BARRANQUILLA"/>
    <s v="Procesada"/>
    <n v="47899.378151260506"/>
    <x v="23"/>
    <n v="1938"/>
  </r>
  <r>
    <x v="0"/>
    <n v="107192"/>
    <s v="2025-11-07 14:39:28"/>
    <s v="MARTHA NELLY RIOS OCHOA"/>
    <s v="MIGUEL ANGEL HIDALGO SANTOS 113"/>
    <s v="Procesada"/>
    <n v="17284.840336134454"/>
    <x v="16"/>
    <n v="1339"/>
  </r>
  <r>
    <x v="2"/>
    <n v="107193"/>
    <s v="2025-11-07 14:42:13"/>
    <s v="MARELBA ARDILA VILLARREAL"/>
    <s v="YOANY SARMIENTO PEREZ 713 BARRANQUILLA"/>
    <s v="Procesada"/>
    <n v="77368.378151260506"/>
    <x v="23"/>
    <n v="1938"/>
  </r>
  <r>
    <x v="0"/>
    <n v="107194"/>
    <s v="2025-11-07 14:43:19"/>
    <s v="LEYDY BIBIANA RESTREPO RESTREPO"/>
    <s v="MARIA ELENA JARAMILLO GALEANO 114"/>
    <s v="Procesada"/>
    <n v="47110.71428571429"/>
    <x v="20"/>
    <n v="1343"/>
  </r>
  <r>
    <x v="8"/>
    <n v="107195"/>
    <s v="2025-11-07 14:43:36"/>
    <s v="LEONARDO ALBEIRO MORALES GOMEZ"/>
    <s v="NEIL TORRES 718 CARTAGENA"/>
    <s v="Procesada"/>
    <n v="268483.66386554623"/>
    <x v="30"/>
    <n v="1960"/>
  </r>
  <r>
    <x v="1"/>
    <n v="107196"/>
    <s v="2025-11-07 14:44:50"/>
    <s v="JUAN ANGEL DUQUE ZULUAGA"/>
    <s v="ZULY RANGEL GARCIA 413 CUCUTA"/>
    <s v="Procesada"/>
    <n v="46941.092436974795"/>
    <x v="3"/>
    <n v="1684"/>
  </r>
  <r>
    <x v="10"/>
    <n v="107197"/>
    <s v="2025-11-07 14:47:40"/>
    <s v="JOSE OCTAVIO LIZCANO OSORIO"/>
    <s v="CAROLINA RUEDA 410 BUCARAMANGA"/>
    <s v="Procesada"/>
    <n v="31930.504201680676"/>
    <x v="50"/>
    <n v="1645"/>
  </r>
  <r>
    <x v="4"/>
    <n v="107198"/>
    <s v="2025-11-07 14:55:33"/>
    <s v="JORGE LUIS ROYETT PEÑAFIEL"/>
    <s v="JOSE GREGORIO OSTEN MERCADO 509"/>
    <s v="Procesada"/>
    <n v="33445.521008403361"/>
    <x v="9"/>
    <n v="1738"/>
  </r>
  <r>
    <x v="0"/>
    <n v="107199"/>
    <s v="2025-11-07 14:56:36"/>
    <s v="DIANA ANDREA BURITICA BURITICA"/>
    <s v="ANDRES GRACIANO SERNA 104"/>
    <s v="Procesada"/>
    <n v="100104.70588235295"/>
    <x v="27"/>
    <n v="1311"/>
  </r>
  <r>
    <x v="0"/>
    <n v="107200"/>
    <s v="2025-11-07 15:01:12"/>
    <s v="XIMENA ANDREA GARCIA PRESIGA"/>
    <s v="MIGUEL ANGEL HIDALGO SANTOS 113"/>
    <s v="Procesada"/>
    <n v="11543"/>
    <x v="16"/>
    <n v="1339"/>
  </r>
  <r>
    <x v="0"/>
    <n v="107201"/>
    <s v="2025-11-07 15:01:57"/>
    <s v="OMAR YESID YEPES PEREZ YESID YEPES PEREZ"/>
    <s v="GEORLAN GARCIA PANIAGUA 117"/>
    <s v="Procesada"/>
    <n v="54000.840336134454"/>
    <x v="1"/>
    <n v="1349"/>
  </r>
  <r>
    <x v="4"/>
    <n v="107202"/>
    <s v="2025-11-07 15:05:31"/>
    <s v="EDILBERTO JOSE HOYOS MENDOZA"/>
    <s v="JOSE GREGORIO OSTEN MERCADO 509"/>
    <s v="Procesada"/>
    <n v="40504.403361344535"/>
    <x v="9"/>
    <n v="1738"/>
  </r>
  <r>
    <x v="0"/>
    <n v="107203"/>
    <s v="2025-11-07 15:09:28"/>
    <s v="ENITH YANETH RODRIGUEZ ORREGO"/>
    <s v="ANDRES GRACIANO SERNA 104"/>
    <s v="Procesada"/>
    <n v="30000"/>
    <x v="27"/>
    <n v="1311"/>
  </r>
  <r>
    <x v="0"/>
    <n v="107204"/>
    <s v="2025-11-07 15:14:38"/>
    <s v="JACKSON RONALD BRICEÑO ARENAS"/>
    <s v="ELIANA GOMEZ 107"/>
    <s v="Procesada"/>
    <n v="41052.815126050424"/>
    <x v="6"/>
    <n v="1320"/>
  </r>
  <r>
    <x v="6"/>
    <n v="107205"/>
    <s v="2025-11-07 15:15:54"/>
    <s v="MARITZA LOZANO GAITAN"/>
    <s v="MARIA NANCY GUARIN VIRGUEZ 937"/>
    <s v="Procesada"/>
    <n v="36006.142857142855"/>
    <x v="19"/>
    <n v="2206"/>
  </r>
  <r>
    <x v="0"/>
    <n v="107206"/>
    <s v="2025-11-07 15:16:33"/>
    <s v="JOAN ARLEY RENDON TEJADA"/>
    <s v="MARIA ELENA JARAMILLO GALEANO 114"/>
    <s v="Procesada"/>
    <n v="17695.546218487398"/>
    <x v="20"/>
    <n v="1343"/>
  </r>
  <r>
    <x v="9"/>
    <n v="107207"/>
    <s v="2025-11-07 15:23:12"/>
    <s v="LUIS CARLOS RODRIGUEZ BECERRA"/>
    <s v="LILIANA BLANCO LOPEZ 705 VALLEDUPAR"/>
    <s v="Procesada"/>
    <n v="31932.915966386554"/>
    <x v="38"/>
    <n v="1913"/>
  </r>
  <r>
    <x v="6"/>
    <n v="107208"/>
    <s v="2025-11-07 15:25:48"/>
    <s v="LUIS FRANCISCO RIAÑO MUÑOZ"/>
    <s v="MARIA NANCY GUARIN VIRGUEZ 937"/>
    <s v="Procesada"/>
    <n v="31932.915966386554"/>
    <x v="19"/>
    <n v="2206"/>
  </r>
  <r>
    <x v="2"/>
    <n v="107209"/>
    <s v="2025-11-07 15:31:42"/>
    <s v="JOSELIN QUINTANILLA DIAZ"/>
    <s v="YOANY SARMIENTO PEREZ 713 BARRANQUILLA"/>
    <s v="Procesada"/>
    <n v="47899.378151260506"/>
    <x v="23"/>
    <n v="1938"/>
  </r>
  <r>
    <x v="8"/>
    <n v="107210"/>
    <s v="2025-11-07 15:32:29"/>
    <s v="FABIO NELSON LOPEZ JIMENEZ"/>
    <s v="NEIL TORRES 718 CARTAGENA"/>
    <s v="Procesada"/>
    <n v="55100"/>
    <x v="30"/>
    <n v="1959"/>
  </r>
  <r>
    <x v="6"/>
    <n v="107211"/>
    <s v="2025-11-07 15:32:56"/>
    <s v="ANGELA MARIA GIRALDO MURILLO"/>
    <s v="MARIA NANCY GUARIN VIRGUEZ 937"/>
    <s v="Procesada"/>
    <n v="23346.537815126052"/>
    <x v="19"/>
    <n v="2206"/>
  </r>
  <r>
    <x v="0"/>
    <n v="107213"/>
    <s v="2025-11-07 15:33:23"/>
    <s v="LUISA FERNANDA AGUDELO JARAMILLO"/>
    <s v="KATHERINE GAVIRIA MAZO 103"/>
    <s v="Procesada"/>
    <n v="38201.823529411762"/>
    <x v="4"/>
    <n v="1307"/>
  </r>
  <r>
    <x v="6"/>
    <n v="107214"/>
    <s v="2025-11-07 15:36:35"/>
    <s v="ALONSO SANCHEZ GRANADOS"/>
    <s v="YULIETH HERNANDEZ"/>
    <s v="Procesada"/>
    <n v="57479.02521008403"/>
    <x v="12"/>
    <n v="2202"/>
  </r>
  <r>
    <x v="7"/>
    <n v="107215"/>
    <s v="2025-11-07 15:37:49"/>
    <s v="AMANDA VALDERRAMA GARRIDO"/>
    <s v="JHONTAN MENDOZA 906"/>
    <s v="Procesada"/>
    <n v="23668"/>
    <x v="17"/>
    <n v="2915"/>
  </r>
  <r>
    <x v="6"/>
    <n v="107216"/>
    <s v="2025-11-07 15:40:08"/>
    <s v="LUZ AMANDA SUAREZ LEAL"/>
    <s v="OSCAR GIOVANNY NASAYO BLANCO 932"/>
    <s v="Procesada"/>
    <n v="21082.957983193279"/>
    <x v="13"/>
    <n v="2177"/>
  </r>
  <r>
    <x v="0"/>
    <n v="107217"/>
    <s v="2025-11-07 15:40:10"/>
    <s v="HUMBERTO DE JESUS SIERRA ACEVEDO"/>
    <s v="MIGUEL ANGEL HIDALGO SANTOS 113"/>
    <s v="Procesada"/>
    <n v="11543"/>
    <x v="16"/>
    <n v="1339"/>
  </r>
  <r>
    <x v="6"/>
    <n v="107218"/>
    <s v="2025-11-07 15:46:04"/>
    <s v="JULIA MIREYA FONSECA HINCAPIE"/>
    <s v="YULIETH HERNANDEZ"/>
    <s v="Procesada"/>
    <n v="68782.899159663866"/>
    <x v="12"/>
    <n v="2202"/>
  </r>
  <r>
    <x v="6"/>
    <n v="107219"/>
    <s v="2025-11-07 15:46:12"/>
    <s v="FLOR ANGELA CASTIBLANCO SALAS"/>
    <s v="CARLOS EDUARDO ROMERO 934"/>
    <s v="Procesada"/>
    <n v="96604.932773109249"/>
    <x v="24"/>
    <n v="2191"/>
  </r>
  <r>
    <x v="3"/>
    <n v="107220"/>
    <s v="2025-11-07 15:51:44"/>
    <s v="YESICA MARLEN CORTES CACERES"/>
    <s v="FELIPE ARENAS 605"/>
    <s v="Procesada"/>
    <n v="35483.008403361346"/>
    <x v="25"/>
    <n v="1815"/>
  </r>
  <r>
    <x v="0"/>
    <n v="107221"/>
    <s v="2025-11-07 15:56:02"/>
    <s v="GISLAVED JOHNS LOPEZ"/>
    <s v="MARIA ELENA JARAMILLO GALEANO 114"/>
    <s v="Procesada"/>
    <n v="169441.00840336134"/>
    <x v="20"/>
    <n v="1343"/>
  </r>
  <r>
    <x v="6"/>
    <n v="107222"/>
    <s v="2025-11-07 15:56:34"/>
    <s v="FREDY OSWALDO GAMEZ SUAREZ"/>
    <s v="SOL KATHERINE BERNAL MONTANO 907"/>
    <s v="Procesada"/>
    <n v="31189.201680672271"/>
    <x v="36"/>
    <n v="2102"/>
  </r>
  <r>
    <x v="3"/>
    <n v="107223"/>
    <s v="2025-11-07 15:57:25"/>
    <s v="EDINSON  ECHEVERRY BEDOYA"/>
    <s v="FELIPE ARENAS 605"/>
    <s v="Procesada"/>
    <n v="116823.5630252101"/>
    <x v="25"/>
    <n v="1815"/>
  </r>
  <r>
    <x v="0"/>
    <n v="107224"/>
    <s v="2025-11-07 15:58:13"/>
    <s v="MARIA EMILSE URIBE JARAMILLO"/>
    <s v="ELIANA GOMEZ 107"/>
    <s v="Procesada"/>
    <n v="29286.033613445376"/>
    <x v="6"/>
    <n v="1320"/>
  </r>
  <r>
    <x v="6"/>
    <n v="107225"/>
    <s v="2025-11-07 15:58:39"/>
    <s v="YESICA LILIANA MAYORGA GAMEZ"/>
    <s v="CRISTINA QUINTERO RUDAS 945"/>
    <s v="Procesada"/>
    <n v="139080.00000000003"/>
    <x v="26"/>
    <n v="2232"/>
  </r>
  <r>
    <x v="7"/>
    <n v="107226"/>
    <s v="2025-11-07 15:59:19"/>
    <s v="ADA LUZ VELASQUEZ VELEZ"/>
    <s v="JHONTAN MENDOZA 906"/>
    <s v="Procesada"/>
    <n v="55927.176470588238"/>
    <x v="17"/>
    <n v="2915"/>
  </r>
  <r>
    <x v="6"/>
    <n v="107227"/>
    <s v="2025-11-07 16:00:29"/>
    <s v="PIEDAD VIVIANA NUÑEZ PRADA"/>
    <s v="CARLOS EDUARDO ROMERO 934"/>
    <s v="Procesada"/>
    <n v="47101.588235294119"/>
    <x v="24"/>
    <n v="2191"/>
  </r>
  <r>
    <x v="6"/>
    <n v="107228"/>
    <s v="2025-11-07 16:02:37"/>
    <s v="PAOLA CATERIN CAÑON CHAPETON"/>
    <s v="OSCAR GIOVANNY NASAYO BLANCO 932"/>
    <s v="Procesada"/>
    <n v="43568"/>
    <x v="13"/>
    <n v="2177"/>
  </r>
  <r>
    <x v="2"/>
    <n v="107229"/>
    <s v="2025-11-07 16:04:10"/>
    <s v="ANTONIO CHIQUILLO BALLESTEROS"/>
    <s v="MARIELA ESTER DE LEON 720 BARRANQUILLA"/>
    <s v="Procesada"/>
    <n v="17820"/>
    <x v="11"/>
    <n v="1982"/>
  </r>
  <r>
    <x v="1"/>
    <n v="107230"/>
    <s v="2025-11-07 16:04:29"/>
    <s v="EUGENIA VILLAMIZAR ORTEGA"/>
    <s v="MAIRA TORRES 411 CUCUTA"/>
    <s v="Procesada"/>
    <n v="6779.1932773109247"/>
    <x v="34"/>
    <n v="1678"/>
  </r>
  <r>
    <x v="0"/>
    <n v="107231"/>
    <s v="2025-11-07 16:08:03"/>
    <s v="GLORIA EDITH GIL BUILES"/>
    <s v="EDISON ALBERTO SALAZAR YEPES 116"/>
    <s v="Procesada"/>
    <n v="47028.899159663866"/>
    <x v="32"/>
    <n v="1347"/>
  </r>
  <r>
    <x v="9"/>
    <n v="107232"/>
    <s v="2025-11-07 16:11:11"/>
    <s v="JULIETH PAOLA CLARO BARROZO"/>
    <s v="LILIANA BLANCO LOPEZ 705 VALLEDUPAR"/>
    <s v="Procesada"/>
    <n v="31932.915966386554"/>
    <x v="38"/>
    <n v="1913"/>
  </r>
  <r>
    <x v="3"/>
    <n v="107233"/>
    <s v="2025-11-07 16:14:53"/>
    <s v="ALVARO PEREZ BUITRAGO"/>
    <s v="FELIPE ARENAS 605"/>
    <s v="Procesada"/>
    <n v="37509.361344537814"/>
    <x v="25"/>
    <n v="1815"/>
  </r>
  <r>
    <x v="10"/>
    <n v="107234"/>
    <s v="2025-11-07 16:15:09"/>
    <s v="MARIA TERESA SUAREZ ALVARADO"/>
    <s v="CAROLINA RUEDA 410 BUCARAMANGA"/>
    <s v="Procesada"/>
    <n v="15630.26050420168"/>
    <x v="50"/>
    <n v="1645"/>
  </r>
  <r>
    <x v="6"/>
    <n v="107235"/>
    <s v="2025-11-07 16:17:56"/>
    <s v="COMERCIALIZADORA FRANSANTH S.A.S."/>
    <s v="DIANA MARCELA DIAZ TORRES 938"/>
    <s v="Procesada"/>
    <n v="35352.731092436974"/>
    <x v="29"/>
    <n v="2207"/>
  </r>
  <r>
    <x v="7"/>
    <n v="107236"/>
    <s v="2025-11-07 16:18:10"/>
    <s v="ANDERSON PIMIENTO PINEDA"/>
    <s v="JHONTAN MENDOZA 906"/>
    <s v="Procesada"/>
    <n v="37815.117647058825"/>
    <x v="17"/>
    <n v="2915"/>
  </r>
  <r>
    <x v="0"/>
    <n v="107238"/>
    <s v="2025-11-07 16:19:57"/>
    <s v="DIEGO ANDRES MONSALVE MAYO"/>
    <s v="MIGUEL ANGEL HIDALGO SANTOS 113"/>
    <s v="Procesada"/>
    <n v="43294.319327731093"/>
    <x v="16"/>
    <n v="1339"/>
  </r>
  <r>
    <x v="6"/>
    <n v="107239"/>
    <s v="2025-11-07 16:20:38"/>
    <s v="LERELY LORAYNE PERALTA DIAZ"/>
    <s v="CRISTINA QUINTERO RUDAS 945"/>
    <s v="Procesada"/>
    <n v="19579.857142857141"/>
    <x v="26"/>
    <n v="2232"/>
  </r>
  <r>
    <x v="6"/>
    <n v="107240"/>
    <s v="2025-11-07 16:23:47"/>
    <s v="MARLENY SANTIAGO GOMEZ"/>
    <s v="SOL KATHERINE BERNAL MONTANO 907"/>
    <s v="Procesada"/>
    <n v="18178.016806722691"/>
    <x v="36"/>
    <n v="2102"/>
  </r>
  <r>
    <x v="0"/>
    <n v="107241"/>
    <s v="2025-11-07 16:24:26"/>
    <s v="DEPOSITO Y FERRETERIA EL ABUELO S.A.S"/>
    <s v="GEORLAN GARCIA PANIAGUA 117"/>
    <s v="Procesada"/>
    <n v="8542.0168067226896"/>
    <x v="1"/>
    <n v="1349"/>
  </r>
  <r>
    <x v="0"/>
    <n v="107242"/>
    <s v="2025-11-07 16:25:30"/>
    <s v="CARLOS MAURICIO BARRERA ORTIZ"/>
    <s v="INGRID RESTREPO 115"/>
    <s v="Procesada"/>
    <n v="43198.361344537821"/>
    <x v="28"/>
    <n v="1340"/>
  </r>
  <r>
    <x v="0"/>
    <n v="107243"/>
    <s v="2025-11-07 16:30:59"/>
    <s v="FRANCY ELENA HERNANDEZ ALCARAZ"/>
    <s v="DUBY YARLENY BEDOYA FLOREZ 102"/>
    <s v="Procesada"/>
    <n v="75962.134453781517"/>
    <x v="0"/>
    <n v="1305"/>
  </r>
  <r>
    <x v="8"/>
    <n v="107244"/>
    <s v="2025-11-07 16:32:14"/>
    <s v="LUIS ALEXANDER ZAPATA RINCON"/>
    <s v="NEIL TORRES 718 CARTAGENA"/>
    <s v="Procesada"/>
    <n v="107563.11764705883"/>
    <x v="30"/>
    <n v="1959"/>
  </r>
  <r>
    <x v="0"/>
    <n v="107246"/>
    <s v="2025-11-07 16:32:48"/>
    <s v="JUAN GUILLERMO MESA VALENCIA"/>
    <s v="GEORLAN GARCIA PANIAGUA 117"/>
    <s v="Procesada"/>
    <n v="11543"/>
    <x v="1"/>
    <n v="1349"/>
  </r>
  <r>
    <x v="2"/>
    <n v="107247"/>
    <s v="2025-11-07 16:33:24"/>
    <s v="ISAIAS MANUEL MARTINEZ CEBALLOS"/>
    <s v="MARIELA ESTER DE LEON 720 BARRANQUILLA"/>
    <s v="Procesada"/>
    <n v="16806.798319327732"/>
    <x v="11"/>
    <n v="1982"/>
  </r>
  <r>
    <x v="6"/>
    <n v="107248"/>
    <s v="2025-11-07 16:33:52"/>
    <s v="LISETH JOHANA BONILLA UJUETA"/>
    <s v="MONICA RODRIGUEZ RONCANCIO 946"/>
    <s v="Procesada"/>
    <n v="33863.823529411762"/>
    <x v="21"/>
    <n v="2235"/>
  </r>
  <r>
    <x v="0"/>
    <n v="107249"/>
    <s v="2025-11-07 16:37:26"/>
    <s v="MIRIAN DEL SOCORRO VALENCIA MONCADA"/>
    <s v="DUBY YARLENY BEDOYA FLOREZ 102"/>
    <s v="Procesada"/>
    <n v="6922.1008403361338"/>
    <x v="0"/>
    <n v="1305"/>
  </r>
  <r>
    <x v="1"/>
    <n v="107250"/>
    <s v="2025-11-07 16:39:52"/>
    <s v="SANDRA CAROLINA VASQUEZ SANDOVAL"/>
    <s v="MAIRA TORRES 411 CUCUTA"/>
    <s v="Procesada"/>
    <n v="12892.521008403362"/>
    <x v="34"/>
    <n v="1678"/>
  </r>
  <r>
    <x v="0"/>
    <n v="107251"/>
    <s v="2025-11-07 16:42:05"/>
    <s v="JESUS ALBERTO OSSA PAVAS"/>
    <s v="DUBY YARLENY BEDOYA FLOREZ 102"/>
    <s v="Procesada"/>
    <n v="13445.403361344539"/>
    <x v="0"/>
    <n v="1305"/>
  </r>
  <r>
    <x v="6"/>
    <n v="107252"/>
    <s v="2025-11-07 16:42:44"/>
    <s v="LUZ MARINA DAZA DIAZ"/>
    <s v="DIANA MARCELA DIAZ TORRES 938"/>
    <s v="Procesada"/>
    <n v="12100.857142857143"/>
    <x v="29"/>
    <n v="2207"/>
  </r>
  <r>
    <x v="1"/>
    <n v="107253"/>
    <s v="2025-11-07 16:43:27"/>
    <s v="AURA ELENA ASCANIO BAYONA"/>
    <s v="ZULY RANGEL GARCIA 413 CUCUTA"/>
    <s v="Procesada"/>
    <n v="5396.9747899159665"/>
    <x v="3"/>
    <n v="1684"/>
  </r>
  <r>
    <x v="6"/>
    <n v="107254"/>
    <s v="2025-11-07 16:47:14"/>
    <s v="ANA TERESA ALVIS"/>
    <s v="WILSON JAVIER MONTAÑEZ MARTINEZ 923"/>
    <s v="Procesada"/>
    <n v="12125"/>
    <x v="18"/>
    <n v="2149"/>
  </r>
  <r>
    <x v="8"/>
    <n v="107255"/>
    <s v="2025-11-07 16:47:17"/>
    <s v="HERNAN DE JESUS PEREZ OROZCO"/>
    <s v="NEIL TORRES 718 CARTAGENA"/>
    <s v="Procesada"/>
    <n v="31932.915966386554"/>
    <x v="30"/>
    <n v="1959"/>
  </r>
  <r>
    <x v="6"/>
    <n v="107256"/>
    <s v="2025-11-07 16:47:32"/>
    <s v="DIANA MARCELA MONTOYA BENITEZ"/>
    <s v="ANGIE JOHANA BEDOYA HERRENO 908"/>
    <s v="Procesada"/>
    <n v="22282.638655462186"/>
    <x v="39"/>
    <n v="2105"/>
  </r>
  <r>
    <x v="7"/>
    <n v="107257"/>
    <s v="2025-11-07 16:51:22"/>
    <s v="ESTHER CONSUELO PINZON VELASQUEZ"/>
    <s v="JHONTAN MENDOZA 906"/>
    <s v="Procesada"/>
    <n v="23668"/>
    <x v="17"/>
    <n v="2915"/>
  </r>
  <r>
    <x v="0"/>
    <n v="107258"/>
    <s v="2025-11-07 16:52:36"/>
    <s v="LUIS FERNANDO OCAMPO RAMIREZ"/>
    <s v="ELIANA GOMEZ 107"/>
    <s v="Procesada"/>
    <n v="38636"/>
    <x v="6"/>
    <n v="1320"/>
  </r>
  <r>
    <x v="6"/>
    <n v="107259"/>
    <s v="2025-11-07 16:57:08"/>
    <s v="YULY ESPERANZA SUAREZ SUAREZ DURAN"/>
    <s v="OSCAR GIOVANNY NASAYO BLANCO 932"/>
    <s v="Procesada"/>
    <n v="76239.647058823524"/>
    <x v="13"/>
    <n v="2177"/>
  </r>
  <r>
    <x v="6"/>
    <n v="107260"/>
    <s v="2025-11-07 16:57:58"/>
    <s v="LUZ DARY MICHELL CONTRERAS FONSECA"/>
    <s v="CRISTINA QUINTERO RUDAS 945"/>
    <s v="Procesada"/>
    <n v="5400"/>
    <x v="26"/>
    <n v="2232"/>
  </r>
  <r>
    <x v="0"/>
    <n v="107261"/>
    <s v="2025-11-07 16:59:29"/>
    <s v="SANTIAGO ALEXANDER RUA CARRILLO"/>
    <s v="DUBY YARLENY BEDOYA FLOREZ 102"/>
    <s v="Procesada"/>
    <n v="18151.26050420168"/>
    <x v="0"/>
    <n v="1305"/>
  </r>
  <r>
    <x v="0"/>
    <n v="107262"/>
    <s v="2025-11-07 16:59:38"/>
    <s v="EDWIN ALBERTO SANCHEZ LONDOÑO"/>
    <s v="KATHERINE GAVIRIA MAZO 103"/>
    <s v="Procesada"/>
    <n v="28693.941176470591"/>
    <x v="4"/>
    <n v="1307"/>
  </r>
  <r>
    <x v="2"/>
    <n v="107263"/>
    <s v="2025-11-07 17:03:49"/>
    <s v="MARLY JOHANNA GUERRERO BAYONA"/>
    <s v="JESUS ENRIQUE GIRALDO SOTO 714 BARRANQUILLA"/>
    <s v="Procesada"/>
    <n v="31932.915966386554"/>
    <x v="5"/>
    <n v="1940"/>
  </r>
  <r>
    <x v="0"/>
    <n v="107264"/>
    <s v="2025-11-07 17:06:28"/>
    <s v="ALBERTO DE JESUS ZAPATA CORREA"/>
    <s v="MIGUEL ANGEL HIDALGO SANTOS 113"/>
    <s v="Procesada"/>
    <n v="9258"/>
    <x v="16"/>
    <n v="1339"/>
  </r>
  <r>
    <x v="0"/>
    <n v="107265"/>
    <s v="2025-11-07 17:07:26"/>
    <s v="KAREN NATALIA GRISALES VASQUEZ"/>
    <s v="GEORLAN GARCIA PANIAGUA 117"/>
    <s v="Procesada"/>
    <n v="6554.6386554621859"/>
    <x v="1"/>
    <n v="1349"/>
  </r>
  <r>
    <x v="0"/>
    <n v="107266"/>
    <s v="2025-11-07 17:07:38"/>
    <s v="LUIS ENRIQUE CURCIO SALGUEDO"/>
    <s v="KATHERINE GAVIRIA MAZO 103"/>
    <s v="Procesada"/>
    <n v="38484.756302521011"/>
    <x v="4"/>
    <n v="1307"/>
  </r>
  <r>
    <x v="0"/>
    <n v="107267"/>
    <s v="2025-11-07 17:11:53"/>
    <s v="BIASNEY YULIANI URREA URREA QUINCHIA"/>
    <s v="MARIA ELENA JARAMILLO GALEANO 114"/>
    <s v="Procesada"/>
    <n v="2888"/>
    <x v="20"/>
    <n v="1343"/>
  </r>
  <r>
    <x v="1"/>
    <n v="107268"/>
    <s v="2025-11-07 17:20:25"/>
    <s v="DIOFENER MOLINA VILLEGAS"/>
    <s v="MAIRA TORRES 411 CUCUTA"/>
    <s v="Procesada"/>
    <n v="78404.37815126052"/>
    <x v="34"/>
    <n v="1678"/>
  </r>
  <r>
    <x v="0"/>
    <n v="107269"/>
    <s v="2025-11-07 17:20:34"/>
    <s v="JAZMIN ADRIANA OSPINA CARMONA"/>
    <s v="ELIANA GOMEZ 107"/>
    <s v="Procesada"/>
    <n v="58711.991596638662"/>
    <x v="6"/>
    <n v="1320"/>
  </r>
  <r>
    <x v="1"/>
    <n v="107270"/>
    <s v="2025-11-07 17:21:36"/>
    <s v="JOSE LLANER DURAN QUINTERO"/>
    <s v="MAIRA TORRES 411 CUCUTA"/>
    <s v="Procesada"/>
    <n v="4078.1512605042017"/>
    <x v="34"/>
    <n v="1678"/>
  </r>
  <r>
    <x v="0"/>
    <n v="107271"/>
    <s v="2025-11-07 17:23:12"/>
    <s v="MILDREY LEONEL MELO"/>
    <s v="EDISON ALBERTO SALAZAR YEPES 116"/>
    <s v="Procesada"/>
    <n v="26890.798319327732"/>
    <x v="32"/>
    <n v="1347"/>
  </r>
  <r>
    <x v="6"/>
    <n v="107272"/>
    <s v="2025-11-07 17:23:52"/>
    <s v="JOSE AURELIANO UMAÑA DIAZ"/>
    <s v="WILSON JAVIER MONTAÑEZ MARTINEZ 923"/>
    <s v="Procesada"/>
    <n v="16806.798319327732"/>
    <x v="18"/>
    <n v="2149"/>
  </r>
  <r>
    <x v="7"/>
    <n v="107273"/>
    <s v="2025-11-07 17:25:06"/>
    <s v="CLAUDIA PATRICIA RODRIGUEZ RUIZ"/>
    <s v="JHONTAN MENDOZA 906"/>
    <s v="Procesada"/>
    <n v="241657.37815126055"/>
    <x v="17"/>
    <n v="2915"/>
  </r>
  <r>
    <x v="0"/>
    <n v="107275"/>
    <s v="2025-11-07 17:27:11"/>
    <s v="JORGE ANDRES VILLA PEREZ"/>
    <s v="MIGUEL ANGEL HIDALGO SANTOS 113"/>
    <s v="Procesada"/>
    <n v="13109.277310924372"/>
    <x v="16"/>
    <n v="1339"/>
  </r>
  <r>
    <x v="6"/>
    <n v="107276"/>
    <s v="2025-11-07 17:28:16"/>
    <s v="ROSALBA GUERRERO GUAQUETA"/>
    <s v="WILSON JAVIER MONTAÑEZ MARTINEZ 923"/>
    <s v="Procesada"/>
    <n v="15125"/>
    <x v="18"/>
    <n v="2149"/>
  </r>
  <r>
    <x v="7"/>
    <n v="107277"/>
    <s v="2025-11-07 17:36:16"/>
    <s v="TANIA VALENTINA GALVAN ARGOTA"/>
    <s v="JHON GRANADOS"/>
    <s v="Procesada"/>
    <n v="47899.378151260506"/>
    <x v="44"/>
    <n v="2254"/>
  </r>
  <r>
    <x v="7"/>
    <n v="107278"/>
    <s v="2025-11-07 17:37:14"/>
    <s v="LADY JOHANNA LOPEZ LOPEZ"/>
    <s v="JHONTAN MENDOZA 906"/>
    <s v="Procesada"/>
    <n v="78235.159663865546"/>
    <x v="17"/>
    <n v="2915"/>
  </r>
  <r>
    <x v="0"/>
    <n v="107279"/>
    <s v="2025-11-07 17:39:49"/>
    <s v="ARLEX ALEXIN GOMEZ RODAS"/>
    <s v="ELIANA GOMEZ 107"/>
    <s v="Procesada"/>
    <n v="8205.042016806723"/>
    <x v="6"/>
    <n v="1320"/>
  </r>
  <r>
    <x v="7"/>
    <n v="107280"/>
    <s v="2025-11-07 17:40:07"/>
    <s v="MILTON GERARDO MOLINA DEVIA"/>
    <s v="JHON GRANADOS"/>
    <s v="Procesada"/>
    <n v="134117.80672268907"/>
    <x v="44"/>
    <n v="2254"/>
  </r>
  <r>
    <x v="7"/>
    <n v="107281"/>
    <s v="2025-11-07 17:44:47"/>
    <s v="JORGE TULIO ESTUPIÑAN SALAZAR"/>
    <s v="JHONTAN MENDOZA 906"/>
    <s v="Procesada"/>
    <n v="56342.65546218487"/>
    <x v="17"/>
    <n v="2915"/>
  </r>
  <r>
    <x v="6"/>
    <n v="107283"/>
    <s v="2025-11-07 17:47:39"/>
    <s v="NICOLAS ULLOA CASTILLO"/>
    <s v="DIANA MARCELA DIAZ TORRES 938"/>
    <s v="Procesada"/>
    <n v="29075.907563025212"/>
    <x v="29"/>
    <n v="2207"/>
  </r>
  <r>
    <x v="6"/>
    <n v="107284"/>
    <s v="2025-11-07 17:48:28"/>
    <s v="RUBY MAYERLY BALLEN MENDIETA"/>
    <s v="CRISTINA QUINTERO RUDAS 945"/>
    <s v="Procesada"/>
    <n v="40620.361344537821"/>
    <x v="26"/>
    <n v="2232"/>
  </r>
  <r>
    <x v="6"/>
    <n v="107285"/>
    <s v="2025-11-07 17:50:10"/>
    <s v="SONIA PATRICIA VELASCO SAZA"/>
    <s v="SANDRA PATRICIA ORTIZ ROMERO 919"/>
    <s v="Procesada"/>
    <n v="14182.705882352941"/>
    <x v="31"/>
    <n v="2133"/>
  </r>
  <r>
    <x v="6"/>
    <n v="107286"/>
    <s v="2025-11-07 17:50:18"/>
    <s v="ANTONIO URIAL GOMEZ MOLINA"/>
    <s v="NELLY MARTINEZ FLEREZ 935"/>
    <s v="Procesada"/>
    <n v="56714.806722689071"/>
    <x v="37"/>
    <n v="2199"/>
  </r>
  <r>
    <x v="9"/>
    <n v="107287"/>
    <s v="2025-11-07 17:53:19"/>
    <s v="JOSE GREGORIO GALVIS SANTIAGO"/>
    <s v="LILIANA BLANCO LOPEZ 705 VALLEDUPAR"/>
    <s v="Procesada"/>
    <n v="29400"/>
    <x v="38"/>
    <n v="1914"/>
  </r>
  <r>
    <x v="7"/>
    <n v="107288"/>
    <s v="2025-11-07 17:54:39"/>
    <s v="DORA CLAUDIA BETANCOURT GUTIERREZ"/>
    <s v="JHON GRANADOS"/>
    <s v="Procesada"/>
    <n v="117824.12605042016"/>
    <x v="44"/>
    <n v="2254"/>
  </r>
  <r>
    <x v="6"/>
    <n v="107289"/>
    <s v="2025-11-07 17:57:59"/>
    <s v="MELBA JINETH GRAJALES VARGAS"/>
    <s v="SOL KATHERINE BERNAL MONTANO 907"/>
    <s v="Procesada"/>
    <n v="213551.26050420169"/>
    <x v="36"/>
    <n v="2102"/>
  </r>
  <r>
    <x v="7"/>
    <n v="107290"/>
    <s v="2025-11-07 17:58:10"/>
    <s v="VIVIAN ROCIO GAONA MENDEZ"/>
    <s v="JHONTAN MENDOZA 906"/>
    <s v="Procesada"/>
    <n v="67245.747899159673"/>
    <x v="17"/>
    <n v="2915"/>
  </r>
  <r>
    <x v="6"/>
    <n v="107291"/>
    <s v="2025-11-07 17:58:31"/>
    <s v="BLANCA FLOR DIAZ MARQUEZ"/>
    <s v="ANGIE JOHANA BEDOYA HERRENO 908"/>
    <s v="Procesada"/>
    <n v="10368"/>
    <x v="39"/>
    <n v="2105"/>
  </r>
  <r>
    <x v="7"/>
    <n v="107292"/>
    <s v="2025-11-07 17:58:34"/>
    <s v="CLAUDIA PATRICIA HERRERA"/>
    <s v="JHON GRANADOS"/>
    <s v="Procesada"/>
    <n v="32001.73949579832"/>
    <x v="44"/>
    <n v="2254"/>
  </r>
  <r>
    <x v="1"/>
    <n v="107293"/>
    <s v="2025-11-07 17:59:42"/>
    <s v="JESSICA PAOLA NEIRA RIOS"/>
    <s v="MAIRA TORRES 411 CUCUTA"/>
    <s v="Procesada"/>
    <n v="31346"/>
    <x v="34"/>
    <n v="1678"/>
  </r>
  <r>
    <x v="6"/>
    <n v="107294"/>
    <s v="2025-11-07 18:00:01"/>
    <s v="SERGIO ANDRES SANCHEZ ALGARRA"/>
    <s v="MONICA RODRIGUEZ RONCANCIO 946"/>
    <s v="Procesada"/>
    <n v="9987.403361344539"/>
    <x v="21"/>
    <n v="2235"/>
  </r>
  <r>
    <x v="8"/>
    <n v="107295"/>
    <s v="2025-11-07 18:03:25"/>
    <s v="OVEIDA DEL SOCORRO CUERVO JIMENEZ"/>
    <s v="NEIL TORRES 718 CARTAGENA"/>
    <s v="Procesada"/>
    <n v="47899.378151260506"/>
    <x v="30"/>
    <n v="1959"/>
  </r>
  <r>
    <x v="6"/>
    <n v="107296"/>
    <s v="2025-11-07 18:04:44"/>
    <s v="PABLO ANDRES GARCIA FORERO"/>
    <s v="YULIETH HERNANDEZ"/>
    <s v="Procesada"/>
    <n v="143966.46218487396"/>
    <x v="12"/>
    <n v="2202"/>
  </r>
  <r>
    <x v="6"/>
    <n v="107298"/>
    <s v="2025-11-07 18:08:44"/>
    <s v="WILLIAM CAMILO GARCIA FORERO"/>
    <s v="YULIETH HERNANDEZ"/>
    <s v="Procesada"/>
    <n v="68670.218487394959"/>
    <x v="12"/>
    <n v="2202"/>
  </r>
  <r>
    <x v="0"/>
    <n v="107300"/>
    <s v="2025-11-07 18:09:07"/>
    <s v="LUIS GABRIEL ARANGO NARANJO"/>
    <s v="ELIANA GOMEZ 107"/>
    <s v="Procesada"/>
    <n v="10924.403361344539"/>
    <x v="6"/>
    <n v="1320"/>
  </r>
  <r>
    <x v="6"/>
    <n v="107301"/>
    <s v="2025-11-07 18:11:02"/>
    <s v="INES PARRA ALARCON"/>
    <s v="LEYDY YURLEY MUNEVAR ESPITIA 921"/>
    <s v="Procesada"/>
    <n v="9025"/>
    <x v="14"/>
    <n v="2139"/>
  </r>
  <r>
    <x v="2"/>
    <n v="107302"/>
    <s v="2025-11-07 18:12:49"/>
    <s v="DINA MARCELA SANDOVAL GARZA"/>
    <s v="YOANY SARMIENTO PEREZ 713 BARRANQUILLA"/>
    <s v="Procesada"/>
    <n v="169703.57983193279"/>
    <x v="23"/>
    <n v="1938"/>
  </r>
  <r>
    <x v="0"/>
    <n v="107303"/>
    <s v="2025-11-07 18:14:18"/>
    <s v="MARTIN ELIAS SANCHEZ MARTINEZ"/>
    <s v="ELIANA GOMEZ 107"/>
    <s v="Procesada"/>
    <n v="38459.495798319331"/>
    <x v="6"/>
    <n v="1320"/>
  </r>
  <r>
    <x v="6"/>
    <n v="107304"/>
    <s v="2025-11-07 18:14:52"/>
    <s v="WENDY ALEJANDRA SILVA RICO"/>
    <s v="SANDRA PATRICIA ORTIZ ROMERO 919"/>
    <s v="Procesada"/>
    <n v="19130.084033613446"/>
    <x v="31"/>
    <n v="2133"/>
  </r>
  <r>
    <x v="7"/>
    <n v="107305"/>
    <s v="2025-11-07 18:18:19"/>
    <s v="MARIBEL MUÑOZ CRUZ"/>
    <s v="JHONTAN MENDOZA 906"/>
    <s v="Procesada"/>
    <n v="18560.000000000004"/>
    <x v="17"/>
    <n v="2915"/>
  </r>
  <r>
    <x v="6"/>
    <n v="107306"/>
    <s v="2025-11-07 18:22:09"/>
    <s v="YESID ALBERTO PERILLA PINTO"/>
    <s v="WILSON JAVIER MONTAÑEZ MARTINEZ 923"/>
    <s v="Procesada"/>
    <n v="25714.294117647059"/>
    <x v="18"/>
    <n v="2149"/>
  </r>
  <r>
    <x v="6"/>
    <n v="107307"/>
    <s v="2025-11-07 18:24:44"/>
    <s v="OSCAR YAMID SIERRA GONZALEZ"/>
    <s v="LEYDY YURLEY MUNEVAR ESPITIA 921"/>
    <s v="Procesada"/>
    <n v="29400"/>
    <x v="14"/>
    <n v="2139"/>
  </r>
  <r>
    <x v="7"/>
    <n v="107308"/>
    <s v="2025-11-07 18:24:44"/>
    <s v="CESAR FABIO GARCIA ROMERO"/>
    <s v="JHONTAN MENDOZA 906"/>
    <s v="Procesada"/>
    <n v="60352.899159663866"/>
    <x v="17"/>
    <n v="2915"/>
  </r>
  <r>
    <x v="6"/>
    <n v="107310"/>
    <s v="2025-11-07 18:26:03"/>
    <s v="DIEGO GABRIEL CHOCONTA URREA"/>
    <s v="DIANA MARCELA DIAZ TORRES 938"/>
    <s v="Procesada"/>
    <n v="52689.10924369748"/>
    <x v="29"/>
    <n v="2207"/>
  </r>
  <r>
    <x v="6"/>
    <n v="107311"/>
    <s v="2025-11-07 18:28:17"/>
    <s v="HUMBERTO CAICEDO"/>
    <s v="LEYDY YURLEY MUNEVAR ESPITIA 921"/>
    <s v="Procesada"/>
    <n v="29797.621848739494"/>
    <x v="14"/>
    <n v="2139"/>
  </r>
  <r>
    <x v="0"/>
    <n v="107312"/>
    <s v="2025-11-07 18:29:36"/>
    <s v="FABER ARLEY GALLO LLANO"/>
    <s v="INES LILIANA PIEDRAHITA MESA 111"/>
    <s v="Procesada"/>
    <n v="39522.310924369755"/>
    <x v="15"/>
    <n v="1332"/>
  </r>
  <r>
    <x v="6"/>
    <n v="107313"/>
    <s v="2025-11-07 18:30:10"/>
    <s v="LUZ MARLEN CASTILLO CASTILLO"/>
    <s v="SANDRA PATRICIA ORTIZ ROMERO 919"/>
    <s v="Procesada"/>
    <n v="2817.8487394957983"/>
    <x v="31"/>
    <n v="2133"/>
  </r>
  <r>
    <x v="0"/>
    <n v="107314"/>
    <s v="2025-11-07 18:33:39"/>
    <s v="CAROLINA SALAZAR RIVERA"/>
    <s v="DUBY YARLENY BEDOYA FLOREZ 102"/>
    <s v="Procesada"/>
    <n v="95256.243697478989"/>
    <x v="0"/>
    <n v="1305"/>
  </r>
  <r>
    <x v="1"/>
    <n v="107315"/>
    <s v="2025-11-07 18:34:31"/>
    <s v="MARIA EMILCE PRADO MONTAGUTH"/>
    <s v="MAIRA TORRES 411 CUCUTA"/>
    <s v="Procesada"/>
    <n v="16794.126050420167"/>
    <x v="34"/>
    <n v="1678"/>
  </r>
  <r>
    <x v="7"/>
    <n v="107316"/>
    <s v="2025-11-07 18:44:52"/>
    <s v="IVAN NIÑO"/>
    <s v="JHONTAN MENDOZA 906"/>
    <s v="Procesada"/>
    <n v="91407.857142857145"/>
    <x v="17"/>
    <n v="2915"/>
  </r>
  <r>
    <x v="6"/>
    <n v="107317"/>
    <s v="2025-11-07 18:45:29"/>
    <s v="GLADYS ESPERANZA GAITAN PARRA"/>
    <s v="SANDRA PATRICIA ORTIZ ROMERO 919"/>
    <s v="Procesada"/>
    <n v="10588.20168067227"/>
    <x v="31"/>
    <n v="2133"/>
  </r>
  <r>
    <x v="9"/>
    <n v="107318"/>
    <s v="2025-11-07 18:48:17"/>
    <s v="ELIZA DEL CARMEN VERGARA PEREZ"/>
    <s v="LILIANA MARCELA GONZALEZ PLATA 706 VALLEDUPAR"/>
    <s v="Procesada"/>
    <n v="18151.26050420168"/>
    <x v="33"/>
    <n v="1916"/>
  </r>
  <r>
    <x v="0"/>
    <n v="107319"/>
    <s v="2025-11-07 18:51:56"/>
    <s v="ELKIN RODRIGO GIRALDO ORTEGA"/>
    <s v="MIGUEL ANGEL HIDALGO SANTOS 113"/>
    <s v="Procesada"/>
    <n v="29400"/>
    <x v="16"/>
    <n v="1339"/>
  </r>
  <r>
    <x v="6"/>
    <n v="107320"/>
    <s v="2025-11-07 18:53:01"/>
    <s v="HECTOR ELIUD SANCHEZ MURCIA"/>
    <s v="WILSON JAVIER MONTAÑEZ MARTINEZ 923"/>
    <s v="Procesada"/>
    <n v="27840"/>
    <x v="18"/>
    <n v="2149"/>
  </r>
  <r>
    <x v="0"/>
    <n v="107321"/>
    <s v="2025-11-07 18:53:29"/>
    <s v="TERESA DE JESUS ECHEVERRI SOSSA"/>
    <s v="KATHERINE GAVIRIA MAZO 103"/>
    <s v="Procesada"/>
    <n v="9636"/>
    <x v="4"/>
    <n v="1307"/>
  </r>
  <r>
    <x v="7"/>
    <n v="107322"/>
    <s v="2025-11-07 18:53:39"/>
    <s v="ANDRES FELIPE GOMEZ VALERO"/>
    <s v="JHONTAN MENDOZA 906"/>
    <s v="Procesada"/>
    <n v="32773.08403361345"/>
    <x v="17"/>
    <n v="2915"/>
  </r>
  <r>
    <x v="0"/>
    <n v="107324"/>
    <s v="2025-11-07 18:55:19"/>
    <s v="MORE US ORG SAS"/>
    <s v="KATHERINE GAVIRIA MAZO 103"/>
    <s v="Procesada"/>
    <n v="22270"/>
    <x v="4"/>
    <n v="1307"/>
  </r>
  <r>
    <x v="6"/>
    <n v="107325"/>
    <s v="2025-11-07 18:56:03"/>
    <s v="MARIA NELA GIL SIERRA"/>
    <s v="YULIETH HERNANDEZ"/>
    <s v="Procesada"/>
    <n v="49026.462184873948"/>
    <x v="12"/>
    <n v="2202"/>
  </r>
  <r>
    <x v="1"/>
    <n v="107326"/>
    <s v="2025-11-07 18:57:08"/>
    <s v="LUCERO RAMIREZ RICO"/>
    <s v="ZULY RANGEL GARCIA 413 CUCUTA"/>
    <s v="Procesada"/>
    <n v="29958.277310924368"/>
    <x v="3"/>
    <n v="1684"/>
  </r>
  <r>
    <x v="10"/>
    <n v="107327"/>
    <s v="2025-11-07 18:59:28"/>
    <s v="YENNY PAOLA CARDENAS SANCHEZ"/>
    <s v="MARTHA MANTILLA 407 BUCARAMANGA"/>
    <s v="Procesada"/>
    <n v="29400"/>
    <x v="51"/>
    <n v="1643"/>
  </r>
  <r>
    <x v="10"/>
    <n v="107328"/>
    <s v="2025-11-07 19:03:13"/>
    <s v="TERESA RODRIGUEZ ESPINEL"/>
    <s v="MARTHA MANTILLA 407 BUCARAMANGA"/>
    <s v="Procesada"/>
    <n v="4386.5546218487398"/>
    <x v="51"/>
    <n v="1643"/>
  </r>
  <r>
    <x v="6"/>
    <n v="107329"/>
    <s v="2025-11-07 19:05:26"/>
    <s v="GUILLERMO LEON VALENCIA MENDEZ"/>
    <s v="LEYDY YURLEY MUNEVAR ESPITIA 921"/>
    <s v="Procesada"/>
    <n v="46612.3193277311"/>
    <x v="14"/>
    <n v="2139"/>
  </r>
  <r>
    <x v="0"/>
    <n v="107330"/>
    <s v="2025-11-07 19:12:01"/>
    <s v="XIMENA JIMENEZ HERNANDEZ"/>
    <s v="DUBY YARLENY BEDOYA FLOREZ 102"/>
    <s v="Procesada"/>
    <n v="21176.470588235294"/>
    <x v="0"/>
    <n v="1305"/>
  </r>
  <r>
    <x v="9"/>
    <n v="107331"/>
    <s v="2025-11-07 19:15:07"/>
    <s v="CELIAR BECERRA PEREZ"/>
    <s v="LILIANA BLANCO LOPEZ 705 VALLEDUPAR"/>
    <s v="Procesada"/>
    <n v="31932.915966386554"/>
    <x v="38"/>
    <n v="1913"/>
  </r>
  <r>
    <x v="6"/>
    <n v="107332"/>
    <s v="2025-11-07 19:16:44"/>
    <s v="YURLEI ANGELICA ALFONSO ROA"/>
    <s v="MARIA NANCY GUARIN VIRGUEZ 937"/>
    <s v="Procesada"/>
    <n v="38947.243697478996"/>
    <x v="19"/>
    <n v="2206"/>
  </r>
  <r>
    <x v="0"/>
    <n v="107334"/>
    <s v="2025-11-07 19:17:56"/>
    <s v="EFRAIN DEJESUS LOPEZ GALLEGO"/>
    <s v="EDISON ALBERTO SALAZAR YEPES 116"/>
    <s v="Procesada"/>
    <n v="22841.655462184874"/>
    <x v="32"/>
    <n v="1347"/>
  </r>
  <r>
    <x v="9"/>
    <n v="107335"/>
    <s v="2025-11-07 19:17:57"/>
    <s v="CELIAR BECERRA PEREZ"/>
    <s v="LILIANA BLANCO LOPEZ 705 VALLEDUPAR"/>
    <s v="Procesada"/>
    <n v="39596.798319327732"/>
    <x v="38"/>
    <n v="1913"/>
  </r>
  <r>
    <x v="6"/>
    <n v="107336"/>
    <s v="2025-11-07 19:18:06"/>
    <s v="LUZ MARINA PATIÑO OCAMPO"/>
    <s v="WILLIAM ALBERTO VELASQUEZ BERNAL 920"/>
    <s v="Procesada"/>
    <n v="18151.26050420168"/>
    <x v="22"/>
    <n v="2136"/>
  </r>
  <r>
    <x v="0"/>
    <n v="107337"/>
    <s v="2025-11-07 19:19:14"/>
    <s v="SARA RAMIREZ AGUDELO"/>
    <s v="ELIANA GOMEZ 107"/>
    <s v="Procesada"/>
    <n v="40014.605042016803"/>
    <x v="6"/>
    <n v="1320"/>
  </r>
  <r>
    <x v="6"/>
    <n v="107338"/>
    <s v="2025-11-07 19:19:25"/>
    <s v="NOHORA ELSA RUBIANO TORRES"/>
    <s v="MARIA NANCY GUARIN VIRGUEZ 937"/>
    <s v="Procesada"/>
    <n v="16663.873949579833"/>
    <x v="19"/>
    <n v="2206"/>
  </r>
  <r>
    <x v="6"/>
    <n v="107339"/>
    <s v="2025-11-07 19:20:29"/>
    <s v="ANA MARIA AREVALO ORTEGA"/>
    <s v="SANDRA PATRICIA ORTIZ ROMERO 919"/>
    <s v="Procesada"/>
    <n v="13445.403361344539"/>
    <x v="31"/>
    <n v="2133"/>
  </r>
  <r>
    <x v="9"/>
    <n v="107340"/>
    <s v="2025-11-07 19:20:59"/>
    <s v="KAREN FABIANA MONTIEL PALMAR"/>
    <s v="LILIANA BLANCO LOPEZ 705 VALLEDUPAR"/>
    <s v="Procesada"/>
    <n v="47899.378151260506"/>
    <x v="38"/>
    <n v="1913"/>
  </r>
  <r>
    <x v="6"/>
    <n v="107341"/>
    <s v="2025-11-07 19:22:19"/>
    <s v="ANA LUCRECIA RAMIREZ BERMUDEZ"/>
    <s v="SANDRA PATRICIA ORTIZ ROMERO 919"/>
    <s v="Procesada"/>
    <n v="10588.20168067227"/>
    <x v="31"/>
    <n v="2133"/>
  </r>
  <r>
    <x v="0"/>
    <n v="107342"/>
    <s v="2025-11-07 19:22:39"/>
    <s v="MONICA CRISTINA SUAREZ VALDES"/>
    <s v="MARIA ELENA JARAMILLO GALEANO 114"/>
    <s v="Procesada"/>
    <n v="34024.142857142862"/>
    <x v="20"/>
    <n v="1343"/>
  </r>
  <r>
    <x v="9"/>
    <n v="107343"/>
    <s v="2025-11-07 19:25:35"/>
    <s v="MAYERLIS QUINTERO BECERRA"/>
    <s v="LILIANA BLANCO LOPEZ 705 VALLEDUPAR"/>
    <s v="Procesada"/>
    <n v="31932.915966386554"/>
    <x v="38"/>
    <n v="1913"/>
  </r>
  <r>
    <x v="6"/>
    <n v="107344"/>
    <s v="2025-11-07 19:27:13"/>
    <s v="ANEIDI GUERRERO MORA"/>
    <s v="SANDRA PATRICIA ORTIZ ROMERO 919"/>
    <s v="Procesada"/>
    <n v="21813.697478991598"/>
    <x v="31"/>
    <n v="2133"/>
  </r>
  <r>
    <x v="0"/>
    <n v="107345"/>
    <s v="2025-11-07 19:27:14"/>
    <s v="JUAN CARLOS BOTERO RINCON"/>
    <s v="GEORLAN GARCIA PANIAGUA 117"/>
    <s v="Procesada"/>
    <n v="57310.915966386565"/>
    <x v="1"/>
    <n v="1349"/>
  </r>
  <r>
    <x v="9"/>
    <n v="107346"/>
    <s v="2025-11-07 19:27:42"/>
    <s v="AIDA MARIA PEREZ"/>
    <s v="LILIANA BLANCO LOPEZ 705 VALLEDUPAR"/>
    <s v="Procesada"/>
    <n v="31932.915966386554"/>
    <x v="38"/>
    <n v="1913"/>
  </r>
  <r>
    <x v="9"/>
    <n v="107347"/>
    <s v="2025-11-07 19:33:19"/>
    <s v="ROSAURA NAVARRO GUERRERO"/>
    <s v="LILIANA BLANCO LOPEZ 705 VALLEDUPAR"/>
    <s v="Procesada"/>
    <n v="29411.840336134454"/>
    <x v="38"/>
    <n v="1913"/>
  </r>
  <r>
    <x v="0"/>
    <n v="107348"/>
    <s v="2025-11-07 19:35:07"/>
    <s v="CESAR MAURICIO BLANDON RAMIREZ"/>
    <s v="ELIANA GOMEZ 107"/>
    <s v="Procesada"/>
    <n v="15877.621848739496"/>
    <x v="6"/>
    <n v="1320"/>
  </r>
  <r>
    <x v="6"/>
    <n v="107349"/>
    <s v="2025-11-07 19:38:01"/>
    <s v="NELSON ENRIQUE AGUDELO LOPEZ"/>
    <s v="NAIR JAEL VARGAS TALERO 933"/>
    <s v="Procesada"/>
    <n v="267099.62184873951"/>
    <x v="40"/>
    <n v="2190"/>
  </r>
  <r>
    <x v="0"/>
    <n v="107350"/>
    <s v="2025-11-07 19:40:19"/>
    <s v="DIDIER URREA QUINCHIA"/>
    <s v="MARIA ELENA JARAMILLO GALEANO 114"/>
    <s v="Procesada"/>
    <n v="36302.521008403361"/>
    <x v="20"/>
    <n v="1343"/>
  </r>
  <r>
    <x v="6"/>
    <n v="107351"/>
    <s v="2025-11-07 19:43:35"/>
    <s v="INGRID YURLEY CADENA PARRA"/>
    <s v="LEYDY YURLEY MUNEVAR ESPITIA 921"/>
    <s v="Procesada"/>
    <n v="45000"/>
    <x v="14"/>
    <n v="2139"/>
  </r>
  <r>
    <x v="9"/>
    <n v="107353"/>
    <s v="2025-11-07 19:44:44"/>
    <s v="NELIS RAMIREZ"/>
    <s v="LILIANA BLANCO LOPEZ 705 VALLEDUPAR"/>
    <s v="Procesada"/>
    <n v="47899.378151260506"/>
    <x v="38"/>
    <n v="1914"/>
  </r>
  <r>
    <x v="0"/>
    <n v="107354"/>
    <s v="2025-11-07 19:44:55"/>
    <s v="JARINSON VALENCIA REYES"/>
    <s v="ELIANA GOMEZ 107"/>
    <s v="Procesada"/>
    <n v="13109.277310924372"/>
    <x v="6"/>
    <n v="1320"/>
  </r>
  <r>
    <x v="6"/>
    <n v="107355"/>
    <s v="2025-11-07 19:47:01"/>
    <s v="DIANA ESTHER ROJAS RODRIGUEZ"/>
    <s v="SANDRA PATRICIA ORTIZ ROMERO 919"/>
    <s v="Procesada"/>
    <n v="24840"/>
    <x v="31"/>
    <n v="2133"/>
  </r>
  <r>
    <x v="6"/>
    <n v="107356"/>
    <s v="2025-11-07 19:48:20"/>
    <s v="JACQUELINE SANCHEZ TORRES"/>
    <s v="LEONARDO MANCERA BOLAÑOS 926"/>
    <s v="Procesada"/>
    <n v="7477.4201680672268"/>
    <x v="53"/>
    <n v="2158"/>
  </r>
  <r>
    <x v="6"/>
    <n v="107357"/>
    <s v="2025-11-07 19:49:20"/>
    <s v="MARIA ISABEL DIAZ MARTINEZ"/>
    <s v="LEONARDO MANCERA BOLAÑOS 926"/>
    <s v="Procesada"/>
    <n v="14915.941176470589"/>
    <x v="53"/>
    <n v="2158"/>
  </r>
  <r>
    <x v="6"/>
    <n v="107358"/>
    <s v="2025-11-07 19:50:12"/>
    <s v="YESELY JULIETH MAUSSA PLAZA"/>
    <s v="LEONARDO MANCERA BOLAÑOS 926"/>
    <s v="Procesada"/>
    <n v="31008.361344537814"/>
    <x v="53"/>
    <n v="2158"/>
  </r>
  <r>
    <x v="6"/>
    <n v="107359"/>
    <s v="2025-11-07 19:50:49"/>
    <s v="HUBER YEN GAMBA"/>
    <s v="LEONARDO MANCERA BOLAÑOS 926"/>
    <s v="Procesada"/>
    <n v="21176.403361344539"/>
    <x v="53"/>
    <n v="2158"/>
  </r>
  <r>
    <x v="6"/>
    <n v="107360"/>
    <s v="2025-11-07 19:51:25"/>
    <s v="JOSE EFRAIN DIAZ HUERTAS"/>
    <s v="LEONARDO MANCERA BOLAÑOS 926"/>
    <s v="Procesada"/>
    <n v="18560.000000000004"/>
    <x v="53"/>
    <n v="2158"/>
  </r>
  <r>
    <x v="6"/>
    <n v="107361"/>
    <s v="2025-11-07 19:52:25"/>
    <s v="DIANA PATRICIA VARGAS BARON"/>
    <s v="ANGIE JOHANA BEDOYA HERRENO 908"/>
    <s v="Procesada"/>
    <n v="4247.1008403361348"/>
    <x v="39"/>
    <n v="2105"/>
  </r>
  <r>
    <x v="6"/>
    <n v="107362"/>
    <s v="2025-11-07 19:52:25"/>
    <s v="CESAR AUGUSTO BARRERA ARIAS"/>
    <s v="LEONARDO MANCERA BOLAÑOS 926"/>
    <s v="Procesada"/>
    <n v="23109.201680672271"/>
    <x v="53"/>
    <n v="2158"/>
  </r>
  <r>
    <x v="0"/>
    <n v="107363"/>
    <s v="2025-11-07 19:52:42"/>
    <s v="NORA ELENA ZAPATA PUERTA"/>
    <s v="EDISON ALBERTO SALAZAR YEPES 116"/>
    <s v="Procesada"/>
    <n v="15550"/>
    <x v="32"/>
    <n v="1347"/>
  </r>
  <r>
    <x v="6"/>
    <n v="107364"/>
    <s v="2025-11-07 19:53:20"/>
    <s v="CESAR ENRIQUE RODRIGUEZ RODRIGUEZ"/>
    <s v="LEONARDO MANCERA BOLAÑOS 926"/>
    <s v="Procesada"/>
    <n v="30120.319327731093"/>
    <x v="53"/>
    <n v="2158"/>
  </r>
  <r>
    <x v="9"/>
    <n v="107365"/>
    <s v="2025-11-07 19:53:47"/>
    <s v="MILEIDYS DIAZ MENDOZA"/>
    <s v="LILIANA BLANCO LOPEZ 705 VALLEDUPAR"/>
    <s v="Procesada"/>
    <n v="47899.378151260506"/>
    <x v="38"/>
    <n v="1913"/>
  </r>
  <r>
    <x v="6"/>
    <n v="107366"/>
    <s v="2025-11-07 19:54:20"/>
    <s v="EDUAR FERNANDO RAMIREZ MONTAÑEZ"/>
    <s v="LEONARDO MANCERA BOLAÑOS 926"/>
    <s v="Procesada"/>
    <n v="9957.9915966386561"/>
    <x v="53"/>
    <n v="2158"/>
  </r>
  <r>
    <x v="6"/>
    <n v="107367"/>
    <s v="2025-11-07 19:55:36"/>
    <s v="CARLOS JULIO RAMIREZ PINTO"/>
    <s v="LEONARDO MANCERA BOLAÑOS 926"/>
    <s v="Procesada"/>
    <n v="29550.243697478993"/>
    <x v="53"/>
    <n v="2158"/>
  </r>
  <r>
    <x v="6"/>
    <n v="107368"/>
    <s v="2025-11-07 19:56:43"/>
    <s v="CARLINA RIVERA CARVAJAL"/>
    <s v="SOL KATHERINE BERNAL MONTANO 907"/>
    <s v="Procesada"/>
    <n v="14172"/>
    <x v="36"/>
    <n v="2102"/>
  </r>
  <r>
    <x v="6"/>
    <n v="107369"/>
    <s v="2025-11-07 19:57:54"/>
    <s v="LUIS EDUARDO CORONADO RODRIGUEZ"/>
    <s v="SANDRA PATRICIA ORTIZ ROMERO 919"/>
    <s v="Procesada"/>
    <n v="30252.100840336137"/>
    <x v="31"/>
    <n v="2133"/>
  </r>
  <r>
    <x v="9"/>
    <n v="107370"/>
    <s v="2025-11-07 19:59:29"/>
    <s v="YULIANIS CLARO BARROZO"/>
    <s v="LILIANA BLANCO LOPEZ 705 VALLEDUPAR"/>
    <s v="Procesada"/>
    <n v="39900"/>
    <x v="38"/>
    <n v="1913"/>
  </r>
  <r>
    <x v="0"/>
    <n v="107371"/>
    <s v="2025-11-07 20:01:15"/>
    <s v="EULALIA POSADA CARDENAS"/>
    <s v="INGRID RESTREPO 115"/>
    <s v="Procesada"/>
    <n v="106855.26050420168"/>
    <x v="28"/>
    <n v="1340"/>
  </r>
  <r>
    <x v="0"/>
    <n v="107372"/>
    <s v="2025-11-07 20:01:55"/>
    <s v="JUDITH ELENA BERNAL TAMAYO"/>
    <s v="INGRID RESTREPO 115"/>
    <s v="Procesada"/>
    <n v="28655.462184873952"/>
    <x v="28"/>
    <n v="1340"/>
  </r>
  <r>
    <x v="0"/>
    <n v="107373"/>
    <s v="2025-11-07 20:02:39"/>
    <s v="RUBEN ANCIZAR ACEVEDO MARIN"/>
    <s v="INGRID RESTREPO 115"/>
    <s v="Procesada"/>
    <n v="40246"/>
    <x v="28"/>
    <n v="1340"/>
  </r>
  <r>
    <x v="0"/>
    <n v="107374"/>
    <s v="2025-11-07 20:04:09"/>
    <s v="KELLY JAZMIN LOPEZ SERNA"/>
    <s v="INGRID RESTREPO 115"/>
    <s v="Procesada"/>
    <n v="47149.521008403361"/>
    <x v="28"/>
    <n v="1340"/>
  </r>
  <r>
    <x v="0"/>
    <n v="107375"/>
    <s v="2025-11-07 20:06:41"/>
    <s v="DORA PATRICIA GONZALEZ USUGA"/>
    <s v="INGRID RESTREPO 115"/>
    <s v="Procesada"/>
    <n v="68038.134453781517"/>
    <x v="28"/>
    <n v="1340"/>
  </r>
  <r>
    <x v="0"/>
    <n v="107376"/>
    <s v="2025-11-07 20:07:04"/>
    <s v="SANDRA MARIA AGUDELO ROMERO"/>
    <s v="ELIANA GOMEZ 107"/>
    <s v="Procesada"/>
    <n v="10924.403361344539"/>
    <x v="6"/>
    <n v="1320"/>
  </r>
  <r>
    <x v="0"/>
    <n v="107377"/>
    <s v="2025-11-07 20:07:19"/>
    <s v="LUZ ENITH MACHADO CASTRO"/>
    <s v="INES LILIANA PIEDRAHITA MESA 111"/>
    <s v="Procesada"/>
    <n v="13109.277310924372"/>
    <x v="15"/>
    <n v="1332"/>
  </r>
  <r>
    <x v="6"/>
    <n v="107378"/>
    <s v="2025-11-07 20:11:48"/>
    <s v="FLOR ANGELA DURAN SANDOVAL"/>
    <s v="NELLY MARTINEZ FLEREZ 935"/>
    <s v="Procesada"/>
    <n v="39171.470588235301"/>
    <x v="37"/>
    <n v="2199"/>
  </r>
  <r>
    <x v="6"/>
    <n v="107379"/>
    <s v="2025-11-07 20:13:14"/>
    <s v="WILSON RAMIREZ GONZALEZ"/>
    <s v="ANGIE JOHANA BEDOYA HERRENO 908"/>
    <s v="Procesada"/>
    <n v="191597.52100840336"/>
    <x v="39"/>
    <n v="2105"/>
  </r>
  <r>
    <x v="0"/>
    <n v="107380"/>
    <s v="2025-11-07 20:14:27"/>
    <s v="MARIA FERNANDA RAMIREZ BARRIENTOS"/>
    <s v="ANDRES GRACIANO SERNA 104"/>
    <s v="Procesada"/>
    <n v="77331.176470588238"/>
    <x v="27"/>
    <n v="1311"/>
  </r>
  <r>
    <x v="9"/>
    <n v="107381"/>
    <s v="2025-11-07 20:14:55"/>
    <s v="EDUARDO BECERRA OCHOA"/>
    <s v="LILIANA MARCELA GONZALEZ PLATA 706 VALLEDUPAR"/>
    <s v="Procesada"/>
    <n v="35195.042016806721"/>
    <x v="33"/>
    <n v="1916"/>
  </r>
  <r>
    <x v="0"/>
    <n v="107382"/>
    <s v="2025-11-07 20:18:42"/>
    <s v="NESTOR OCTAVIANO LOPEZ CARMONA"/>
    <s v="ELIANA GOMEZ 107"/>
    <s v="Procesada"/>
    <n v="57479.02521008403"/>
    <x v="6"/>
    <n v="1320"/>
  </r>
  <r>
    <x v="6"/>
    <n v="107383"/>
    <s v="2025-11-07 20:19:49"/>
    <s v="MARIA ESTHER CAICEDO RODRIGUEZ"/>
    <s v="SANDRA PATRICIA ORTIZ ROMERO 919"/>
    <s v="Procesada"/>
    <n v="28224"/>
    <x v="31"/>
    <n v="2133"/>
  </r>
  <r>
    <x v="0"/>
    <n v="107384"/>
    <s v="2025-11-07 20:19:57"/>
    <s v="DANIELA LOPEZ ORREGO"/>
    <s v="ANDRES GRACIANO SERNA 104"/>
    <s v="Procesada"/>
    <n v="43768.050420168074"/>
    <x v="27"/>
    <n v="1311"/>
  </r>
  <r>
    <x v="0"/>
    <n v="107386"/>
    <s v="2025-11-07 20:22:41"/>
    <s v="SANTIAGO JESUS ZULUAGA RODRIGUEZ"/>
    <s v="MARIA ELENA JARAMILLO GALEANO 114"/>
    <s v="Procesada"/>
    <n v="68571.478991596639"/>
    <x v="20"/>
    <n v="1343"/>
  </r>
  <r>
    <x v="6"/>
    <n v="107387"/>
    <s v="2025-11-07 20:29:56"/>
    <s v="IRENE TIRADO ROA"/>
    <s v="ANGIE JOHANA BEDOYA HERRENO 908"/>
    <s v="Procesada"/>
    <n v="30252.050420168071"/>
    <x v="39"/>
    <n v="2105"/>
  </r>
  <r>
    <x v="6"/>
    <n v="107388"/>
    <s v="2025-11-07 20:31:21"/>
    <s v="ELIZABETH SOLANO MACHUCA"/>
    <s v="ANGIE JOHANA BEDOYA HERRENO 908"/>
    <s v="Procesada"/>
    <n v="18342.016806722691"/>
    <x v="39"/>
    <n v="2105"/>
  </r>
  <r>
    <x v="6"/>
    <n v="107389"/>
    <s v="2025-11-07 20:33:04"/>
    <s v="EFREN ARIAS HERNANDEZ"/>
    <s v="ANGIE JOHANA BEDOYA HERRENO 908"/>
    <s v="Procesada"/>
    <n v="7845"/>
    <x v="39"/>
    <n v="2105"/>
  </r>
  <r>
    <x v="6"/>
    <n v="107390"/>
    <s v="2025-11-07 20:34:46"/>
    <s v="FANNY AGUILERA FANDIÑO"/>
    <s v="YULIETH HERNANDEZ"/>
    <s v="Procesada"/>
    <n v="73361.445378151257"/>
    <x v="12"/>
    <n v="2202"/>
  </r>
  <r>
    <x v="0"/>
    <n v="107392"/>
    <s v="2025-11-07 20:35:13"/>
    <s v="SANDRA MILENA FRANCO"/>
    <s v="MIGUEL ANGEL HIDALGO SANTOS 113"/>
    <s v="Procesada"/>
    <n v="11543"/>
    <x v="16"/>
    <n v="1339"/>
  </r>
  <r>
    <x v="7"/>
    <n v="107393"/>
    <s v="2025-11-07 20:35:27"/>
    <s v="YENIS SAUDITH MESTRA"/>
    <s v="JHON GRANADOS"/>
    <s v="Procesada"/>
    <n v="62748.10924369748"/>
    <x v="44"/>
    <n v="2254"/>
  </r>
  <r>
    <x v="3"/>
    <n v="107394"/>
    <s v="2025-11-07 20:37:36"/>
    <s v="DORA LIBIA BETANCURT HURTADO"/>
    <s v="FELIPE ARENAS 605"/>
    <s v="Procesada"/>
    <n v="47975.831932773108"/>
    <x v="25"/>
    <n v="1815"/>
  </r>
  <r>
    <x v="7"/>
    <n v="107395"/>
    <s v="2025-11-07 20:41:32"/>
    <s v="DIEGO ANDRES ROA"/>
    <s v="JHONTAN MENDOZA 906"/>
    <s v="Procesada"/>
    <n v="122647.01680672271"/>
    <x v="17"/>
    <n v="2914"/>
  </r>
  <r>
    <x v="6"/>
    <n v="107397"/>
    <s v="2025-11-07 20:41:39"/>
    <s v="JENNI XIOMARA RODRIGUEZ RODRIGUEZ"/>
    <s v="NELLY MARTINEZ FLEREZ 935"/>
    <s v="Procesada"/>
    <n v="25270.504201680673"/>
    <x v="37"/>
    <n v="2199"/>
  </r>
  <r>
    <x v="7"/>
    <n v="107398"/>
    <s v="2025-11-07 20:44:20"/>
    <s v="ALFREDO JIMENEZ  JIMENEZ ORTIZ"/>
    <s v="JHON GRANADOS"/>
    <s v="Procesada"/>
    <n v="76223.445378151257"/>
    <x v="44"/>
    <n v="2254"/>
  </r>
  <r>
    <x v="0"/>
    <n v="107399"/>
    <s v="2025-11-07 20:45:32"/>
    <s v="YESSIKA YULIETH ESTRADA MAYA"/>
    <s v="KATHERINE GAVIRIA MAZO 103"/>
    <s v="Procesada"/>
    <n v="1218.4873949579833"/>
    <x v="4"/>
    <n v="1307"/>
  </r>
  <r>
    <x v="6"/>
    <n v="107400"/>
    <s v="2025-11-07 20:46:20"/>
    <s v="AURELIA PARDO ALFONSO"/>
    <s v="YULIETH HERNANDEZ"/>
    <s v="Procesada"/>
    <n v="41089.100840336134"/>
    <x v="12"/>
    <n v="2202"/>
  </r>
  <r>
    <x v="7"/>
    <n v="107402"/>
    <s v="2025-11-07 20:46:40"/>
    <s v="JENNIFER ANDREA SANCHEZ GARCIA"/>
    <s v="JHON GRANADOS"/>
    <s v="Procesada"/>
    <n v="24200"/>
    <x v="44"/>
    <n v="2254"/>
  </r>
  <r>
    <x v="6"/>
    <n v="107403"/>
    <s v="2025-11-07 20:47:19"/>
    <s v="JUAN JOSE BARAJAS"/>
    <s v="CARLOS EDUARDO ROMERO 934"/>
    <s v="Procesada"/>
    <n v="78072.722689075628"/>
    <x v="24"/>
    <n v="2191"/>
  </r>
  <r>
    <x v="1"/>
    <n v="107404"/>
    <s v="2025-11-07 20:47:36"/>
    <s v="HEMEL ANTONIO QUINTERO TRUJILLO"/>
    <s v="ZULY RANGEL GARCIA 413 CUCUTA"/>
    <s v="Procesada"/>
    <n v="29694.26050420168"/>
    <x v="3"/>
    <n v="1682"/>
  </r>
  <r>
    <x v="1"/>
    <n v="107405"/>
    <s v="2025-11-07 20:48:57"/>
    <s v="NELSON ALEXIS GAMBOA ZAMBRANO"/>
    <s v="MAIRA TORRES 411 CUCUTA"/>
    <s v="Procesada"/>
    <n v="23668"/>
    <x v="34"/>
    <n v="1678"/>
  </r>
  <r>
    <x v="7"/>
    <n v="107406"/>
    <s v="2025-11-07 20:49:16"/>
    <s v="JONATHAN QUIROGA INFANTE"/>
    <s v="JHON GRANADOS"/>
    <s v="Procesada"/>
    <n v="75326.478991596639"/>
    <x v="44"/>
    <n v="2254"/>
  </r>
  <r>
    <x v="1"/>
    <n v="107407"/>
    <s v="2025-11-07 20:50:07"/>
    <s v="NANCY AMADO LOZANO"/>
    <s v="MAIRA TORRES 411 CUCUTA"/>
    <s v="Procesada"/>
    <n v="4454"/>
    <x v="34"/>
    <n v="1678"/>
  </r>
  <r>
    <x v="0"/>
    <n v="107408"/>
    <s v="2025-11-07 20:50:10"/>
    <s v="LUZ MARIA SOLARTE ROSALES"/>
    <s v="DUBY YARLENY BEDOYA FLOREZ 102"/>
    <s v="Procesada"/>
    <n v="13445.403361344539"/>
    <x v="0"/>
    <n v="1305"/>
  </r>
  <r>
    <x v="0"/>
    <n v="107409"/>
    <s v="2025-11-07 20:50:19"/>
    <s v="LUZ GARDA SOTO SOTO"/>
    <s v="ANDRES GRACIANO SERNA 104"/>
    <s v="Procesada"/>
    <n v="13500"/>
    <x v="27"/>
    <n v="1311"/>
  </r>
  <r>
    <x v="7"/>
    <n v="107410"/>
    <s v="2025-11-07 20:53:00"/>
    <s v="JOSE ORLANDO ORTIZ ALEJO"/>
    <s v="JHON GRANADOS"/>
    <s v="Procesada"/>
    <n v="46408.571428571428"/>
    <x v="44"/>
    <n v="2254"/>
  </r>
  <r>
    <x v="6"/>
    <n v="107411"/>
    <s v="2025-11-07 20:53:41"/>
    <s v="KELLY JOHANNA TOVAR MACETO"/>
    <s v="MARIBEL REDONDO 918"/>
    <s v="Procesada"/>
    <n v="54220.840336134461"/>
    <x v="45"/>
    <n v="2130"/>
  </r>
  <r>
    <x v="7"/>
    <n v="107412"/>
    <s v="2025-11-07 20:55:23"/>
    <s v="IVETTE CATHERINE QUEVEDO PENAGOS"/>
    <s v="JHON GRANADOS"/>
    <s v="Procesada"/>
    <n v="87575.823529411762"/>
    <x v="44"/>
    <n v="2254"/>
  </r>
  <r>
    <x v="6"/>
    <n v="107413"/>
    <s v="2025-11-07 20:56:31"/>
    <s v="MARIELA VILLALOBOS PIRELA"/>
    <s v="MARISOL NEIRA PARRA 911"/>
    <s v="Procesada"/>
    <n v="30823.983193277312"/>
    <x v="41"/>
    <n v="2114"/>
  </r>
  <r>
    <x v="6"/>
    <n v="107414"/>
    <s v="2025-11-07 20:58:14"/>
    <s v="JOSE DARIO TAFUR"/>
    <s v="MARISOL NEIRA PARRA 911"/>
    <s v="Procesada"/>
    <n v="22906.798319327732"/>
    <x v="41"/>
    <n v="2114"/>
  </r>
  <r>
    <x v="3"/>
    <n v="107415"/>
    <s v="2025-11-07 20:58:50"/>
    <s v="RODRIGO GIRALDO RESTREPO"/>
    <s v="LEONARDO RIOS HENAO 612"/>
    <s v="Procesada"/>
    <n v="73227.638655462186"/>
    <x v="8"/>
    <n v="1835"/>
  </r>
  <r>
    <x v="6"/>
    <n v="107417"/>
    <s v="2025-11-07 21:00:21"/>
    <s v="YENNIFER BUITRAGO OVALLE"/>
    <s v="MARISOL NEIRA PARRA 911"/>
    <s v="Procesada"/>
    <n v="22857.218487394959"/>
    <x v="41"/>
    <n v="2114"/>
  </r>
  <r>
    <x v="3"/>
    <n v="107418"/>
    <s v="2025-11-07 21:01:26"/>
    <s v="LUZ DANELLY CIFUENTES ARIAS"/>
    <s v="LEONARDO RIOS HENAO 612"/>
    <s v="Procesada"/>
    <n v="39495.882352941175"/>
    <x v="8"/>
    <n v="1835"/>
  </r>
  <r>
    <x v="6"/>
    <n v="107419"/>
    <s v="2025-11-07 21:02:18"/>
    <s v="LIGIA NELLY SALAZAR QUINTERO"/>
    <s v="MARISOL NEIRA PARRA 911"/>
    <s v="Procesada"/>
    <n v="191597.52100840336"/>
    <x v="41"/>
    <n v="2114"/>
  </r>
  <r>
    <x v="0"/>
    <n v="107420"/>
    <s v="2025-11-07 21:04:15"/>
    <s v="SANDRA MILENA GIRALDO PALACIO"/>
    <s v="MARIA ELENA JARAMILLO GALEANO 114"/>
    <s v="Procesada"/>
    <n v="30252.100840336137"/>
    <x v="20"/>
    <n v="1343"/>
  </r>
  <r>
    <x v="3"/>
    <n v="107421"/>
    <s v="2025-11-07 21:08:07"/>
    <s v="MIGUEL EDUARDO GUTIERREZ BLANDON"/>
    <s v="FELIPE ARENAS 605"/>
    <s v="Procesada"/>
    <n v="84315.218487394959"/>
    <x v="25"/>
    <n v="1815"/>
  </r>
  <r>
    <x v="0"/>
    <n v="107422"/>
    <s v="2025-11-07 21:09:22"/>
    <s v="KELLY VANESSA BURITICA RESTREPO"/>
    <s v="GEORLAN GARCIA PANIAGUA 117"/>
    <s v="Procesada"/>
    <n v="9000"/>
    <x v="1"/>
    <n v="1349"/>
  </r>
  <r>
    <x v="6"/>
    <n v="107423"/>
    <s v="2025-11-07 21:10:34"/>
    <s v="LUZ MAYERLY RIAÑO LEON"/>
    <s v="MARIBEL REDONDO 918"/>
    <s v="Procesada"/>
    <n v="56867.554621848743"/>
    <x v="45"/>
    <n v="2130"/>
  </r>
  <r>
    <x v="6"/>
    <n v="107424"/>
    <s v="2025-11-07 21:13:47"/>
    <s v="EUDALID HERNANDEZ HERNANDEZ"/>
    <s v="SOL KATHERINE BERNAL MONTANO 907"/>
    <s v="Procesada"/>
    <n v="26638.613445378152"/>
    <x v="36"/>
    <n v="2102"/>
  </r>
  <r>
    <x v="6"/>
    <n v="107425"/>
    <s v="2025-11-07 21:14:58"/>
    <s v="ALEX HERNANDO AGUIRRE GONZALEZ"/>
    <s v="SOL KATHERINE BERNAL MONTANO 907"/>
    <s v="Procesada"/>
    <n v="25882.428571428572"/>
    <x v="36"/>
    <n v="2102"/>
  </r>
  <r>
    <x v="6"/>
    <n v="107426"/>
    <s v="2025-11-07 21:16:07"/>
    <s v="JOSE RICARDO CHACON CHAVARRO"/>
    <s v="SOL KATHERINE BERNAL MONTANO 907"/>
    <s v="Procesada"/>
    <n v="18151.26050420168"/>
    <x v="36"/>
    <n v="2102"/>
  </r>
  <r>
    <x v="6"/>
    <n v="107427"/>
    <s v="2025-11-07 21:16:08"/>
    <s v="LUZ STELLA HUERTAS FAJARDO"/>
    <s v="LAURA SERNA HERNANDEZ 925"/>
    <s v="Procesada"/>
    <n v="13883.100840336134"/>
    <x v="43"/>
    <n v="2153"/>
  </r>
  <r>
    <x v="6"/>
    <n v="107428"/>
    <s v="2025-11-07 21:18:43"/>
    <s v="WILSON ALEXANDER QUIÑONES MAHECHA"/>
    <s v="WILLIAM ALBERTO VELASQUEZ BERNAL 920"/>
    <s v="Procesada"/>
    <n v="55100"/>
    <x v="22"/>
    <n v="2136"/>
  </r>
  <r>
    <x v="6"/>
    <n v="107429"/>
    <s v="2025-11-07 21:19:21"/>
    <s v="NELSON EDUARDO CIRO CIRO"/>
    <s v="LAURA SERNA HERNANDEZ 925"/>
    <s v="Procesada"/>
    <n v="25351.26050420168"/>
    <x v="43"/>
    <n v="2153"/>
  </r>
  <r>
    <x v="6"/>
    <n v="107430"/>
    <s v="2025-11-07 21:21:13"/>
    <s v="VIVIANA JAZMIN GALEANO ALEJO"/>
    <s v="WILLIAM ALBERTO VELASQUEZ BERNAL 920"/>
    <s v="Procesada"/>
    <n v="58277.470588235301"/>
    <x v="22"/>
    <n v="2136"/>
  </r>
  <r>
    <x v="6"/>
    <n v="107431"/>
    <s v="2025-11-07 21:22:28"/>
    <s v="YIMMY FERNANDO LOAIZA SILVA"/>
    <s v="LAURA SERNA HERNANDEZ 925"/>
    <s v="Procesada"/>
    <n v="19346.478991596639"/>
    <x v="43"/>
    <n v="2153"/>
  </r>
  <r>
    <x v="0"/>
    <n v="107432"/>
    <s v="2025-11-07 21:23:42"/>
    <s v="ARELIS DEL CARMEN CARVAJAL ADARVE"/>
    <s v="MARIA ELENA JARAMILLO GALEANO 114"/>
    <s v="Procesada"/>
    <n v="145488.24369747902"/>
    <x v="20"/>
    <n v="1343"/>
  </r>
  <r>
    <x v="6"/>
    <n v="107433"/>
    <s v="2025-11-07 21:24:37"/>
    <s v="NESTOR ORLANDO GUTIERREZ PARDO"/>
    <s v="LAURA SERNA HERNANDEZ 925"/>
    <s v="Procesada"/>
    <n v="13445.403361344539"/>
    <x v="43"/>
    <n v="2153"/>
  </r>
  <r>
    <x v="6"/>
    <n v="107434"/>
    <s v="2025-11-07 21:26:33"/>
    <s v="RUTH ESTHER RODRIGUEZ FORERO"/>
    <s v="LAURA SERNA HERNANDEZ 925"/>
    <s v="Procesada"/>
    <n v="6050.4201680672268"/>
    <x v="43"/>
    <n v="2153"/>
  </r>
  <r>
    <x v="0"/>
    <n v="107435"/>
    <s v="2025-11-07 21:32:35"/>
    <s v="LILIANA MARIA CORREA MUÑOZ"/>
    <s v="INES LILIANA PIEDRAHITA MESA 111"/>
    <s v="Procesada"/>
    <n v="159383.15126050421"/>
    <x v="15"/>
    <n v="1332"/>
  </r>
  <r>
    <x v="0"/>
    <n v="107436"/>
    <s v="2025-11-07 21:52:49"/>
    <s v="GINA MARCELA BARACALDO GIL"/>
    <s v="KATHERINE GAVIRIA MAZO 103"/>
    <s v="Procesada"/>
    <n v="120945.27731092439"/>
    <x v="4"/>
    <n v="1307"/>
  </r>
  <r>
    <x v="3"/>
    <n v="107437"/>
    <s v="2025-11-07 21:58:12"/>
    <s v="FERNANDO ANTONIO OSPINA ESPINOSA"/>
    <s v="LEONARDO RIOS HENAO 612"/>
    <s v="Procesada"/>
    <n v="15722.697478991597"/>
    <x v="8"/>
    <n v="1835"/>
  </r>
  <r>
    <x v="6"/>
    <n v="107438"/>
    <s v="2025-11-07 21:59:39"/>
    <s v="YURI BAUTISTA SALINAS"/>
    <s v="WILSON JAVIER MONTAÑEZ MARTINEZ 923"/>
    <s v="Procesada"/>
    <n v="18907.563025210085"/>
    <x v="18"/>
    <n v="2149"/>
  </r>
  <r>
    <x v="0"/>
    <n v="107439"/>
    <s v="2025-11-07 22:01:00"/>
    <s v="CENOBIO ANTONIO SANCHEZ"/>
    <s v="MARIA ELENA JARAMILLO GALEANO 114"/>
    <s v="Procesada"/>
    <n v="15621.151260504201"/>
    <x v="20"/>
    <n v="1343"/>
  </r>
  <r>
    <x v="3"/>
    <n v="107440"/>
    <s v="2025-11-07 22:01:08"/>
    <s v="FELIPE OSORIO GIRALDO"/>
    <s v="LEONARDO RIOS HENAO 612"/>
    <s v="Procesada"/>
    <n v="58176.428571428572"/>
    <x v="8"/>
    <n v="1834"/>
  </r>
  <r>
    <x v="0"/>
    <n v="107441"/>
    <s v="2025-11-07 22:04:44"/>
    <s v="LAURA YINETH BEDOYA ALVAREZ"/>
    <s v="INES LILIANA PIEDRAHITA MESA 111"/>
    <s v="Procesada"/>
    <n v="54042.957983193279"/>
    <x v="15"/>
    <n v="1332"/>
  </r>
  <r>
    <x v="0"/>
    <n v="107442"/>
    <s v="2025-11-07 22:16:02"/>
    <s v="LUZ MARINA GUTIERREZ JIMENEZ"/>
    <s v="MARIA ELENA JARAMILLO GALEANO 114"/>
    <s v="Procesada"/>
    <n v="119220"/>
    <x v="20"/>
    <n v="1343"/>
  </r>
  <r>
    <x v="0"/>
    <n v="107443"/>
    <s v="2025-11-07 22:29:40"/>
    <s v="YEISON NORBEY ORREGO MONSALVE"/>
    <s v="MARIA ELENA JARAMILLO GALEANO 114"/>
    <s v="Procesada"/>
    <n v="35072.403361344543"/>
    <x v="20"/>
    <n v="1343"/>
  </r>
  <r>
    <x v="2"/>
    <n v="107444"/>
    <s v="2025-11-08 12:21:00"/>
    <s v="FREDDY FRANCISCO CALA SUAREZ"/>
    <s v="MARIELA ESTER DE LEON 720 BARRANQUILLA"/>
    <s v="Procesada"/>
    <n v="22746.798319327732"/>
    <x v="11"/>
    <n v="1980"/>
  </r>
  <r>
    <x v="1"/>
    <n v="107445"/>
    <s v="2025-11-08 12:35:02"/>
    <s v="JESUS ARTURO JURADO ALBARRACIN"/>
    <s v="FREDY ESTEPA 409 CUCUTA"/>
    <s v="Procesada"/>
    <n v="18000"/>
    <x v="2"/>
    <n v="1673"/>
  </r>
  <r>
    <x v="10"/>
    <n v="107446"/>
    <s v="2025-11-08 12:42:25"/>
    <s v="MARTHA LUCIA BECERRA ALMEIDA"/>
    <s v="MARTHA MANTILLA 407 BUCARAMANGA"/>
    <s v="Procesada"/>
    <n v="3025.2100840336134"/>
    <x v="51"/>
    <n v="1637"/>
  </r>
  <r>
    <x v="1"/>
    <n v="107447"/>
    <s v="2025-11-08 12:53:55"/>
    <s v="MIRIAN RODRIGUEZ BOTELLO"/>
    <s v="FREDY ESTEPA 409 CUCUTA"/>
    <s v="Procesada"/>
    <n v="48715.462184873955"/>
    <x v="2"/>
    <n v="1673"/>
  </r>
  <r>
    <x v="10"/>
    <n v="107448"/>
    <s v="2025-11-08 13:00:28"/>
    <s v="YESENIA ARGUELLO BARRIOS"/>
    <s v="MARTHA MANTILLA 407 BUCARAMANGA"/>
    <s v="Procesada"/>
    <n v="7124.3781512605046"/>
    <x v="51"/>
    <n v="1637"/>
  </r>
  <r>
    <x v="1"/>
    <n v="107449"/>
    <s v="2025-11-08 13:48:25"/>
    <s v="JESUS FERNANDO QUINTERO RUIZ"/>
    <s v="FREDY ESTEPA 409 CUCUTA"/>
    <s v="Procesada"/>
    <n v="18151.26050420168"/>
    <x v="2"/>
    <n v="1673"/>
  </r>
  <r>
    <x v="2"/>
    <n v="107450"/>
    <s v="2025-11-08 13:54:02"/>
    <s v="JEFFERSON YACEL LEON CONTRERAS"/>
    <s v="MARIELA ESTER DE LEON 720 BARRANQUILLA"/>
    <s v="Procesada"/>
    <n v="75514.747899159673"/>
    <x v="11"/>
    <n v="1980"/>
  </r>
  <r>
    <x v="1"/>
    <n v="107451"/>
    <s v="2025-11-08 14:15:41"/>
    <s v="WALTER YARA"/>
    <s v="MAIRA TORRES 411 CUCUTA"/>
    <s v="Procesada"/>
    <n v="16679.865546218491"/>
    <x v="34"/>
    <n v="1676"/>
  </r>
  <r>
    <x v="1"/>
    <n v="107452"/>
    <s v="2025-11-08 14:18:25"/>
    <s v="LUIS EMEL CARRASCAL REY"/>
    <s v="FREDY ESTEPA 409 CUCUTA"/>
    <s v="Procesada"/>
    <n v="101264.37815126051"/>
    <x v="2"/>
    <n v="1673"/>
  </r>
  <r>
    <x v="6"/>
    <n v="107453"/>
    <s v="2025-11-08 14:19:04"/>
    <s v="GELBER ORLANDO CASTAÑEDA LEON"/>
    <s v="WILLIAM ALBERTO VELASQUEZ BERNAL 920"/>
    <s v="Procesada"/>
    <n v="11543"/>
    <x v="22"/>
    <n v="2134"/>
  </r>
  <r>
    <x v="7"/>
    <n v="107454"/>
    <s v="2025-11-08 14:26:06"/>
    <s v="FLOR MARINA LANCHEROS FUQUEN"/>
    <s v="JHON GRANADOS"/>
    <s v="Procesada"/>
    <n v="259642.58823529413"/>
    <x v="44"/>
    <n v="2254"/>
  </r>
  <r>
    <x v="6"/>
    <n v="107455"/>
    <s v="2025-11-08 14:28:46"/>
    <s v="HEIDY PEÑA SAENZ"/>
    <s v="MARIBEL REDONDO 918"/>
    <s v="Procesada"/>
    <n v="29243.638655462186"/>
    <x v="45"/>
    <n v="2128"/>
  </r>
  <r>
    <x v="1"/>
    <n v="107457"/>
    <s v="2025-11-08 14:30:35"/>
    <s v="ARAMINTA TORRADO RODRIGUEZ"/>
    <s v="FREDY ESTEPA 409 CUCUTA"/>
    <s v="Procesada"/>
    <n v="17113.504201680673"/>
    <x v="2"/>
    <n v="1673"/>
  </r>
  <r>
    <x v="1"/>
    <n v="107458"/>
    <s v="2025-11-08 14:33:54"/>
    <s v="YANEIDA VARGAS TALLEZ"/>
    <s v="MAIRA TORRES 411 CUCUTA"/>
    <s v="Procesada"/>
    <n v="20572.848739495799"/>
    <x v="34"/>
    <n v="1676"/>
  </r>
  <r>
    <x v="6"/>
    <n v="107459"/>
    <s v="2025-11-08 14:46:38"/>
    <s v="CARLOS ALBERTO LEGUIZAMON LEGUIZAMON NEIRA"/>
    <s v="MARIBEL REDONDO 918"/>
    <s v="Procesada"/>
    <n v="27929.537815126052"/>
    <x v="45"/>
    <n v="2128"/>
  </r>
  <r>
    <x v="8"/>
    <n v="107461"/>
    <s v="2025-11-08 14:53:11"/>
    <s v="LEONEL DEJESUS ZULUAGA ATEHORTUA"/>
    <s v="YAFER JESUS CORDOBA BERRIO 717 CARTAGENA"/>
    <s v="Procesada"/>
    <n v="53969.747899159665"/>
    <x v="55"/>
    <n v="1957"/>
  </r>
  <r>
    <x v="6"/>
    <n v="107462"/>
    <s v="2025-11-08 14:56:00"/>
    <s v="ARSENIO BOLIVAR RUIZ"/>
    <s v="SANDRA PATRICIA ORTIZ ROMERO 919"/>
    <s v="Procesada"/>
    <n v="9800"/>
    <x v="31"/>
    <n v="2131"/>
  </r>
  <r>
    <x v="1"/>
    <n v="107463"/>
    <s v="2025-11-08 15:03:23"/>
    <s v="YAKELINNE MUÑOZ ALVEAR"/>
    <s v="MAIRA TORRES 411 CUCUTA"/>
    <s v="Procesada"/>
    <n v="58301.672268907569"/>
    <x v="34"/>
    <n v="1676"/>
  </r>
  <r>
    <x v="6"/>
    <n v="107464"/>
    <s v="2025-11-08 15:09:01"/>
    <s v="CRISTINA ALEJANDRA RODRIGUEZ CIFUENTES"/>
    <s v="WILLIAM ALBERTO VELASQUEZ BERNAL 920"/>
    <s v="Procesada"/>
    <n v="57479.02521008403"/>
    <x v="22"/>
    <n v="2134"/>
  </r>
  <r>
    <x v="6"/>
    <n v="107465"/>
    <s v="2025-11-08 15:14:56"/>
    <s v="CLAUDIA VALLEJO"/>
    <s v="LEYDY YURLEY MUNEVAR ESPITIA 921"/>
    <s v="Procesada"/>
    <n v="28487.403361344539"/>
    <x v="14"/>
    <n v="2137"/>
  </r>
  <r>
    <x v="6"/>
    <n v="107467"/>
    <s v="2025-11-08 15:22:47"/>
    <s v="JACQUELINE ESMERALDA RODRIGUEZ BARBOSA"/>
    <s v="YULIETH HERNANDEZ"/>
    <s v="Procesada"/>
    <n v="22733.529411764706"/>
    <x v="12"/>
    <n v="2200"/>
  </r>
  <r>
    <x v="6"/>
    <n v="107468"/>
    <s v="2025-11-08 15:25:50"/>
    <s v="LEDYS ROCIO GUEVARA FRANCO"/>
    <s v="SANDRA PATRICIA ORTIZ ROMERO 919"/>
    <s v="Procesada"/>
    <n v="34403.798319327732"/>
    <x v="31"/>
    <n v="2131"/>
  </r>
  <r>
    <x v="6"/>
    <n v="107469"/>
    <s v="2025-11-08 15:27:38"/>
    <s v="ISABEL GUERRERO PARRA"/>
    <s v="ANGIE JOHANA BEDOYA HERRENO 908"/>
    <s v="Procesada"/>
    <n v="29067.243697478989"/>
    <x v="39"/>
    <n v="2103"/>
  </r>
  <r>
    <x v="6"/>
    <n v="107470"/>
    <s v="2025-11-08 15:27:40"/>
    <s v="JENNY PAOLA GOMEZ"/>
    <s v="WILLIAM ALBERTO VELASQUEZ BERNAL 920"/>
    <s v="Procesada"/>
    <n v="574792.56302521017"/>
    <x v="22"/>
    <n v="2134"/>
  </r>
  <r>
    <x v="6"/>
    <n v="107471"/>
    <s v="2025-11-08 15:38:39"/>
    <s v="HERNANDO RUSSI PINZON"/>
    <s v="YULIETH HERNANDEZ"/>
    <s v="Procesada"/>
    <n v="37521.067226890758"/>
    <x v="12"/>
    <n v="2200"/>
  </r>
  <r>
    <x v="7"/>
    <n v="107472"/>
    <s v="2025-11-08 15:41:54"/>
    <s v="ANDREA YAMILE BUENAVENTURA DUCUARA"/>
    <s v="JHONTAN MENDOZA 906"/>
    <s v="Procesada"/>
    <n v="133613.88235294117"/>
    <x v="17"/>
    <n v="2913"/>
  </r>
  <r>
    <x v="1"/>
    <n v="107474"/>
    <s v="2025-11-08 15:46:09"/>
    <s v="ROSALBA PEREZ ROJAS"/>
    <s v="MAIRA TORRES 411 CUCUTA"/>
    <s v="Procesada"/>
    <n v="19282.504201680673"/>
    <x v="34"/>
    <n v="1676"/>
  </r>
  <r>
    <x v="8"/>
    <n v="107475"/>
    <s v="2025-11-08 15:52:27"/>
    <s v="FRANCISCO DE PAULA MANOTAS RODRIGUEZ"/>
    <s v="NEIL TORRES 718 CARTAGENA"/>
    <s v="Procesada"/>
    <n v="31100"/>
    <x v="30"/>
    <n v="1960"/>
  </r>
  <r>
    <x v="6"/>
    <n v="107476"/>
    <s v="2025-11-08 15:55:51"/>
    <s v="ISIDRO PARDO CHACON"/>
    <s v="WILLIAM ALBERTO VELASQUEZ BERNAL 920"/>
    <s v="Procesada"/>
    <n v="110793.16806722688"/>
    <x v="22"/>
    <n v="2134"/>
  </r>
  <r>
    <x v="10"/>
    <n v="107477"/>
    <s v="2025-11-08 15:56:09"/>
    <s v="LEONOR DEL CARMEN ALGARIN VILLALBA"/>
    <s v="MARTHA MANTILLA 407 BUCARAMANGA"/>
    <s v="Procesada"/>
    <n v="8655.4621848739498"/>
    <x v="51"/>
    <n v="1637"/>
  </r>
  <r>
    <x v="7"/>
    <n v="107478"/>
    <s v="2025-11-08 15:58:21"/>
    <s v="DORIS RAQUEL MONTAÑA MORENO"/>
    <s v="JHONTAN MENDOZA 906"/>
    <s v="Procesada"/>
    <n v="46142.848739495799"/>
    <x v="17"/>
    <n v="2913"/>
  </r>
  <r>
    <x v="6"/>
    <n v="107479"/>
    <s v="2025-11-08 16:00:36"/>
    <s v="CARLOS ALBERTO JARAMILLO SOTO"/>
    <s v="MARIBEL REDONDO 918"/>
    <s v="Procesada"/>
    <n v="29243.638655462186"/>
    <x v="45"/>
    <n v="2128"/>
  </r>
  <r>
    <x v="1"/>
    <n v="107481"/>
    <s v="2025-11-08 16:02:40"/>
    <s v="MARIELA CACERES LOBO"/>
    <s v="MAIRA TORRES 411 CUCUTA"/>
    <s v="Procesada"/>
    <n v="47335.26050420168"/>
    <x v="34"/>
    <n v="1676"/>
  </r>
  <r>
    <x v="6"/>
    <n v="107482"/>
    <s v="2025-11-08 16:05:32"/>
    <s v="JOVA GUTIERREZ PEDRAZA"/>
    <s v="SANDRA PATRICIA ORTIZ ROMERO 919"/>
    <s v="Procesada"/>
    <n v="23800"/>
    <x v="31"/>
    <n v="2131"/>
  </r>
  <r>
    <x v="6"/>
    <n v="107483"/>
    <s v="2025-11-08 16:10:55"/>
    <s v="JAIME HERNAN BUITRAGO GUZMAN"/>
    <s v="SANDRA PATRICIA ORTIZ ROMERO 919"/>
    <s v="Procesada"/>
    <n v="57229.563025210082"/>
    <x v="31"/>
    <n v="2131"/>
  </r>
  <r>
    <x v="8"/>
    <n v="107485"/>
    <s v="2025-11-08 16:11:01"/>
    <s v="NAZARIO ANTONIO GIRALDO VERGARA"/>
    <s v="NEIL TORRES 718 CARTAGENA"/>
    <s v="Procesada"/>
    <n v="72235.252100840342"/>
    <x v="30"/>
    <n v="1960"/>
  </r>
  <r>
    <x v="7"/>
    <n v="107487"/>
    <s v="2025-11-08 16:12:32"/>
    <s v="FREDY HERRERA BAQUERO"/>
    <s v="JHONTAN MENDOZA 906"/>
    <s v="Procesada"/>
    <n v="110583.13445378152"/>
    <x v="17"/>
    <n v="2913"/>
  </r>
  <r>
    <x v="2"/>
    <n v="107488"/>
    <s v="2025-11-08 16:16:17"/>
    <s v="MARCOS LEON AMADO"/>
    <s v="MARIELA ESTER DE LEON 720 BARRANQUILLA"/>
    <s v="Procesada"/>
    <n v="41008.546218487398"/>
    <x v="11"/>
    <n v="1980"/>
  </r>
  <r>
    <x v="6"/>
    <n v="107489"/>
    <s v="2025-11-08 16:17:38"/>
    <s v="CARLOS ANDRES CASTRO ALARCON"/>
    <s v="MARIA NANCY GUARIN VIRGUEZ 937"/>
    <s v="Procesada"/>
    <n v="152029.27731092437"/>
    <x v="19"/>
    <n v="2203"/>
  </r>
  <r>
    <x v="6"/>
    <n v="107491"/>
    <s v="2025-11-08 16:20:43"/>
    <s v="LILIANA RONCANCIO CRISTANCHO"/>
    <s v="MARIBEL REDONDO 918"/>
    <s v="Procesada"/>
    <n v="45857.697478991598"/>
    <x v="45"/>
    <n v="2128"/>
  </r>
  <r>
    <x v="6"/>
    <n v="107492"/>
    <s v="2025-11-08 16:23:10"/>
    <s v="MARIA LEONOR PUENTES MEDINA"/>
    <s v="WILSON JAVIER MONTAÑEZ MARTINEZ 923"/>
    <s v="Procesada"/>
    <n v="21176.403361344539"/>
    <x v="18"/>
    <n v="2147"/>
  </r>
  <r>
    <x v="6"/>
    <n v="107493"/>
    <s v="2025-11-08 16:24:59"/>
    <s v="MARIA PATRICIA CABRERA JIMENEZ"/>
    <s v="LEYDY YURLEY MUNEVAR ESPITIA 921"/>
    <s v="Procesada"/>
    <n v="31710.478991596639"/>
    <x v="14"/>
    <n v="2137"/>
  </r>
  <r>
    <x v="6"/>
    <n v="107494"/>
    <s v="2025-11-08 16:34:32"/>
    <s v="DIANA YERALDIN ALGARRA DIAZ"/>
    <s v="SOL KATHERINE BERNAL MONTANO 907"/>
    <s v="Procesada"/>
    <n v="3456.0000000000005"/>
    <x v="36"/>
    <n v="2100"/>
  </r>
  <r>
    <x v="2"/>
    <n v="107495"/>
    <s v="2025-11-08 16:38:33"/>
    <s v="MARIA NUBIOLA ARISTIZABAL MEJIA"/>
    <s v="MARIELA ESTER DE LEON 720 BARRANQUILLA"/>
    <s v="Procesada"/>
    <n v="31932.915966386554"/>
    <x v="11"/>
    <n v="1980"/>
  </r>
  <r>
    <x v="6"/>
    <n v="107496"/>
    <s v="2025-11-08 16:40:06"/>
    <s v="WILLIAM ALEXANDER JIMENEZ MONCADA"/>
    <s v="SOL KATHERINE BERNAL MONTANO 907"/>
    <s v="Procesada"/>
    <n v="39908.016806722691"/>
    <x v="36"/>
    <n v="2100"/>
  </r>
  <r>
    <x v="6"/>
    <n v="107497"/>
    <s v="2025-11-08 16:52:21"/>
    <s v="LEIDY VIVIANA CASTRO PARRA"/>
    <s v="SANDRA PATRICIA ORTIZ ROMERO 919"/>
    <s v="Procesada"/>
    <n v="31187.747899159665"/>
    <x v="31"/>
    <n v="2131"/>
  </r>
  <r>
    <x v="6"/>
    <n v="107498"/>
    <s v="2025-11-08 16:55:32"/>
    <s v="MILTON FERNEY ROMERO RUEDA"/>
    <s v="ANGIE JOHANA BEDOYA HERRENO 908"/>
    <s v="Procesada"/>
    <n v="17277.436974789918"/>
    <x v="39"/>
    <n v="2103"/>
  </r>
  <r>
    <x v="6"/>
    <n v="107499"/>
    <s v="2025-11-08 16:57:40"/>
    <s v="HUMBERTO GUTIERREZ GUZMAN"/>
    <s v="WILLIAM ALBERTO VELASQUEZ BERNAL 920"/>
    <s v="Procesada"/>
    <n v="18907.563025210085"/>
    <x v="22"/>
    <n v="2134"/>
  </r>
  <r>
    <x v="10"/>
    <n v="107501"/>
    <s v="2025-11-08 16:59:45"/>
    <s v="SONIA PATRICIA CAMARGO DURAN"/>
    <s v="SANDRA PRADA 405 BUCARAMANGA"/>
    <s v="Procesada"/>
    <n v="118383.72268907564"/>
    <x v="49"/>
    <n v="1640"/>
  </r>
  <r>
    <x v="10"/>
    <n v="107502"/>
    <s v="2025-11-08 17:01:38"/>
    <s v="HECTOR ALEXIS ORTIZ ANTOLINEZ"/>
    <s v="MARTHA MANTILLA 407 BUCARAMANGA"/>
    <s v="Procesada"/>
    <n v="8700.1176470588234"/>
    <x v="51"/>
    <n v="1637"/>
  </r>
  <r>
    <x v="6"/>
    <n v="107503"/>
    <s v="2025-11-08 17:01:52"/>
    <s v="LETICIA SANABRIA REINOSO"/>
    <s v="SANDRA PATRICIA ORTIZ ROMERO 919"/>
    <s v="Procesada"/>
    <n v="16638.638655462186"/>
    <x v="31"/>
    <n v="2131"/>
  </r>
  <r>
    <x v="6"/>
    <n v="107504"/>
    <s v="2025-11-08 17:04:01"/>
    <s v="NELCY PAOLA SANTANA CARVAJAL"/>
    <s v="NELLY MARTINEZ FLEREZ 935"/>
    <s v="Procesada"/>
    <n v="209159.59663865549"/>
    <x v="37"/>
    <n v="2197"/>
  </r>
  <r>
    <x v="1"/>
    <n v="107505"/>
    <s v="2025-11-08 17:08:01"/>
    <s v="RAFAEL ANTONIO SANCHEZ MENDOZA"/>
    <s v="MAIRA TORRES 411 CUCUTA"/>
    <s v="Procesada"/>
    <n v="27186.302521008405"/>
    <x v="34"/>
    <n v="1676"/>
  </r>
  <r>
    <x v="6"/>
    <n v="107506"/>
    <s v="2025-11-08 17:08:14"/>
    <s v="SANDRA MARCELA AREVALO CONTRERAS"/>
    <s v="YULIETH HERNANDEZ"/>
    <s v="Procesada"/>
    <n v="43578.445378151264"/>
    <x v="12"/>
    <n v="2200"/>
  </r>
  <r>
    <x v="7"/>
    <n v="107507"/>
    <s v="2025-11-08 17:08:16"/>
    <s v="LUIS ANTONIO MORALES BLANQUEZ"/>
    <s v="JHONTAN MENDOZA 906"/>
    <s v="Procesada"/>
    <n v="55100"/>
    <x v="17"/>
    <n v="2913"/>
  </r>
  <r>
    <x v="7"/>
    <n v="107508"/>
    <s v="2025-11-08 17:14:26"/>
    <s v="RICHAR EDISON PRIETO CAMPOS"/>
    <s v="JHONTAN MENDOZA 906"/>
    <s v="Procesada"/>
    <n v="33529.378151260506"/>
    <x v="17"/>
    <n v="2914"/>
  </r>
  <r>
    <x v="6"/>
    <n v="107510"/>
    <s v="2025-11-08 17:17:18"/>
    <s v="ARQUIMEDES RODRIGUEZ OCHOA"/>
    <s v="YULIETH HERNANDEZ"/>
    <s v="Procesada"/>
    <n v="251427.75630252104"/>
    <x v="12"/>
    <n v="2200"/>
  </r>
  <r>
    <x v="1"/>
    <n v="107511"/>
    <s v="2025-11-08 17:25:14"/>
    <s v="MARIA BETY DIAZ CHACON"/>
    <s v="MAIRA TORRES 411 CUCUTA"/>
    <s v="Procesada"/>
    <n v="5378.1596638655465"/>
    <x v="34"/>
    <n v="1676"/>
  </r>
  <r>
    <x v="7"/>
    <n v="107512"/>
    <s v="2025-11-08 17:26:30"/>
    <s v="ADELA SUAREZ GAMBOA"/>
    <s v="JHONTAN MENDOZA 906"/>
    <s v="Procesada"/>
    <n v="69865.915966386558"/>
    <x v="17"/>
    <n v="2913"/>
  </r>
  <r>
    <x v="8"/>
    <n v="107514"/>
    <s v="2025-11-08 17:29:15"/>
    <s v="JOSE FERNANDO SANTANA"/>
    <s v="NEIL TORRES 718 CARTAGENA"/>
    <s v="Procesada"/>
    <n v="453781.2016806723"/>
    <x v="30"/>
    <n v="1960"/>
  </r>
  <r>
    <x v="6"/>
    <n v="107516"/>
    <s v="2025-11-08 17:30:58"/>
    <s v="JUAN  MANUEL  MORENO  LOPEZ MANUEL MORENO LOPEZ"/>
    <s v="SANDRA PATRICIA ORTIZ ROMERO 919"/>
    <s v="Procesada"/>
    <n v="21176.403361344539"/>
    <x v="31"/>
    <n v="2131"/>
  </r>
  <r>
    <x v="6"/>
    <n v="107517"/>
    <s v="2025-11-08 17:31:02"/>
    <s v="MARTIN PEDRAZA PEDRAZA RINCON"/>
    <s v="MARIBEL REDONDO 918"/>
    <s v="Procesada"/>
    <n v="21441.176470588238"/>
    <x v="45"/>
    <n v="2128"/>
  </r>
  <r>
    <x v="6"/>
    <n v="107518"/>
    <s v="2025-11-08 17:31:53"/>
    <s v="HUGO ANTONIO CABRERA"/>
    <s v="ANGIE JOHANA BEDOYA HERRENO 908"/>
    <s v="Procesada"/>
    <n v="12125"/>
    <x v="39"/>
    <n v="2103"/>
  </r>
  <r>
    <x v="6"/>
    <n v="107519"/>
    <s v="2025-11-08 17:39:18"/>
    <s v="MARLENY PULIDO PULIDO"/>
    <s v="SANDRA PATRICIA ORTIZ ROMERO 919"/>
    <s v="Procesada"/>
    <n v="38150.361344537814"/>
    <x v="31"/>
    <n v="2131"/>
  </r>
  <r>
    <x v="6"/>
    <n v="107521"/>
    <s v="2025-11-08 17:55:49"/>
    <s v="JHONT MANUEL MURILLO CHAMAT"/>
    <s v="MARIA NANCY GUARIN VIRGUEZ 937"/>
    <s v="Procesada"/>
    <n v="26431.504201680676"/>
    <x v="19"/>
    <n v="2203"/>
  </r>
  <r>
    <x v="6"/>
    <n v="107522"/>
    <s v="2025-11-08 17:59:02"/>
    <s v="ADRIANA PATRICIA MUÑOZ MUÑOZ PUERTO"/>
    <s v="WILSON JAVIER MONTAÑEZ MARTINEZ 923"/>
    <s v="Procesada"/>
    <n v="21176.403361344539"/>
    <x v="18"/>
    <n v="2147"/>
  </r>
  <r>
    <x v="1"/>
    <n v="107523"/>
    <s v="2025-11-08 18:01:37"/>
    <s v="CIRO MALDONADO"/>
    <s v="MAIRA TORRES 411 CUCUTA"/>
    <s v="Procesada"/>
    <n v="17405"/>
    <x v="34"/>
    <n v="1676"/>
  </r>
  <r>
    <x v="7"/>
    <n v="107524"/>
    <s v="2025-11-08 18:02:34"/>
    <s v="RUBY JEANNETH MARTINEZ ANGARITA"/>
    <s v="JHONTAN MENDOZA 906"/>
    <s v="Procesada"/>
    <n v="62521.201680672268"/>
    <x v="17"/>
    <n v="2913"/>
  </r>
  <r>
    <x v="6"/>
    <n v="107526"/>
    <s v="2025-11-08 18:03:36"/>
    <s v="MAGDA YULIETH GONZALEZ RODRIGUEZ"/>
    <s v="LEYDY YURLEY MUNEVAR ESPITIA 921"/>
    <s v="Procesada"/>
    <n v="29400"/>
    <x v="14"/>
    <n v="2137"/>
  </r>
  <r>
    <x v="6"/>
    <n v="107527"/>
    <s v="2025-11-08 18:08:16"/>
    <s v="JONY ALEXANDER CARREÑO CARRERO"/>
    <s v="WILLIAM ALBERTO VELASQUEZ BERNAL 920"/>
    <s v="Procesada"/>
    <n v="32071.260504201684"/>
    <x v="22"/>
    <n v="2134"/>
  </r>
  <r>
    <x v="6"/>
    <n v="107528"/>
    <s v="2025-11-08 18:11:44"/>
    <s v="WILSON JAVIER RUSSI PINSON"/>
    <s v="NELLY MARTINEZ FLEREZ 935"/>
    <s v="Procesada"/>
    <n v="26969.781512605045"/>
    <x v="37"/>
    <n v="2197"/>
  </r>
  <r>
    <x v="6"/>
    <n v="107529"/>
    <s v="2025-11-08 18:18:15"/>
    <s v="JHONATAN ALEXANDER FARFAN TORRES"/>
    <s v="MARIA NANCY GUARIN VIRGUEZ 937"/>
    <s v="Procesada"/>
    <n v="130853.34453781514"/>
    <x v="19"/>
    <n v="2203"/>
  </r>
  <r>
    <x v="7"/>
    <n v="107531"/>
    <s v="2025-11-08 18:23:30"/>
    <s v="JENIFFER GUIRAL MARIN"/>
    <s v="JHON GRANADOS"/>
    <s v="Procesada"/>
    <n v="485781.54621848743"/>
    <x v="44"/>
    <n v="2253"/>
  </r>
  <r>
    <x v="1"/>
    <n v="107532"/>
    <s v="2025-11-08 18:26:40"/>
    <s v="MIRIAN FLOREZ GOMEZ"/>
    <s v="MAIRA TORRES 411 CUCUTA"/>
    <s v="Procesada"/>
    <n v="23668"/>
    <x v="34"/>
    <n v="1676"/>
  </r>
  <r>
    <x v="6"/>
    <n v="107533"/>
    <s v="2025-11-08 18:28:55"/>
    <s v="GLORIA MERCEDES NIÑO CARVAJAL"/>
    <s v="MARIA NANCY GUARIN VIRGUEZ 937"/>
    <s v="Procesada"/>
    <n v="26645.478991596639"/>
    <x v="19"/>
    <n v="2203"/>
  </r>
  <r>
    <x v="7"/>
    <n v="107534"/>
    <s v="2025-11-08 18:29:41"/>
    <s v="EYLI YULIETH AGUDELO CASTRO"/>
    <s v="JHON GRANADOS"/>
    <s v="Procesada"/>
    <n v="32276.058823529416"/>
    <x v="44"/>
    <n v="2254"/>
  </r>
  <r>
    <x v="7"/>
    <n v="107535"/>
    <s v="2025-11-08 18:29:43"/>
    <s v="VILLAIL ALVAREZ HEREDIA"/>
    <s v="JHONTAN MENDOZA 906"/>
    <s v="Procesada"/>
    <n v="49109.159663865546"/>
    <x v="17"/>
    <n v="2913"/>
  </r>
  <r>
    <x v="7"/>
    <n v="107537"/>
    <s v="2025-11-08 18:31:29"/>
    <s v="YEIMER ODILIO ROMERO VARGAS"/>
    <s v="JHON GRANADOS"/>
    <s v="Procesada"/>
    <n v="53287.789915966387"/>
    <x v="44"/>
    <n v="2254"/>
  </r>
  <r>
    <x v="7"/>
    <n v="107538"/>
    <s v="2025-11-08 18:33:48"/>
    <s v="RUPERTO FRANCO CASALLAS"/>
    <s v="JHON GRANADOS"/>
    <s v="Procesada"/>
    <n v="15504.176470588238"/>
    <x v="44"/>
    <n v="2254"/>
  </r>
  <r>
    <x v="6"/>
    <n v="107539"/>
    <s v="2025-11-08 18:36:20"/>
    <s v="LUIS GERARDO SARMIENTO VEGA"/>
    <s v="LEYDY YURLEY MUNEVAR ESPITIA 921"/>
    <s v="Procesada"/>
    <n v="40255.621848739502"/>
    <x v="14"/>
    <n v="2137"/>
  </r>
  <r>
    <x v="7"/>
    <n v="107540"/>
    <s v="2025-11-08 18:40:04"/>
    <s v="MILDRETH ISABEL VIDES NORIEGA"/>
    <s v="JHON GRANADOS"/>
    <s v="Procesada"/>
    <n v="47899.378151260506"/>
    <x v="44"/>
    <n v="2254"/>
  </r>
  <r>
    <x v="6"/>
    <n v="107541"/>
    <s v="2025-11-08 18:40:50"/>
    <s v="GLORIA ELCY HERNANDEZ NIÑO"/>
    <s v="MARIA NANCY GUARIN VIRGUEZ 937"/>
    <s v="Procesada"/>
    <n v="40386.537815126052"/>
    <x v="19"/>
    <n v="2203"/>
  </r>
  <r>
    <x v="7"/>
    <n v="107543"/>
    <s v="2025-11-08 18:43:00"/>
    <s v="GONZALO MORENO HERRERA"/>
    <s v="JHON GRANADOS"/>
    <s v="Procesada"/>
    <n v="77387.815126050424"/>
    <x v="44"/>
    <n v="2254"/>
  </r>
  <r>
    <x v="7"/>
    <n v="107544"/>
    <s v="2025-11-08 18:45:43"/>
    <s v="JOSE EMIGDIO AVENDAÑO BALLEN"/>
    <s v="JHONTAN MENDOZA 906"/>
    <s v="Procesada"/>
    <n v="47539.848739495799"/>
    <x v="17"/>
    <n v="2913"/>
  </r>
  <r>
    <x v="6"/>
    <n v="107545"/>
    <s v="2025-11-08 18:46:15"/>
    <s v="DIGNORY LARA OCHOA"/>
    <s v="LEYDY YURLEY MUNEVAR ESPITIA 921"/>
    <s v="Procesada"/>
    <n v="53809.73949579832"/>
    <x v="14"/>
    <n v="2137"/>
  </r>
  <r>
    <x v="7"/>
    <n v="107546"/>
    <s v="2025-11-08 18:46:37"/>
    <s v="MARIA CRISTINA GOMEZ HERNANDEZ"/>
    <s v="JHON GRANADOS"/>
    <s v="Procesada"/>
    <n v="37840.420168067227"/>
    <x v="44"/>
    <n v="2254"/>
  </r>
  <r>
    <x v="6"/>
    <n v="107547"/>
    <s v="2025-11-08 18:48:50"/>
    <s v="ALBA LUZ CABALLERO GALINDO"/>
    <s v="WILLIAM ALBERTO VELASQUEZ BERNAL 920"/>
    <s v="Procesada"/>
    <n v="23075.63025210084"/>
    <x v="22"/>
    <n v="2134"/>
  </r>
  <r>
    <x v="7"/>
    <n v="107548"/>
    <s v="2025-11-08 18:49:04"/>
    <s v="REYNALDO AMADO PINEDA"/>
    <s v="JHON GRANADOS"/>
    <s v="Procesada"/>
    <n v="65861.563025210082"/>
    <x v="44"/>
    <n v="2254"/>
  </r>
  <r>
    <x v="7"/>
    <n v="107549"/>
    <s v="2025-11-08 18:51:13"/>
    <s v="LEONOR DELGADO CASTAÑEDA"/>
    <s v="JHON GRANADOS"/>
    <s v="Procesada"/>
    <n v="47899.378151260506"/>
    <x v="44"/>
    <n v="2254"/>
  </r>
  <r>
    <x v="7"/>
    <n v="107550"/>
    <s v="2025-11-08 18:54:30"/>
    <s v="JOHN ANDERSEN DIAZ RUIZ"/>
    <s v="JHON GRANADOS"/>
    <s v="Procesada"/>
    <n v="74722.899159663866"/>
    <x v="44"/>
    <n v="2254"/>
  </r>
  <r>
    <x v="1"/>
    <n v="107551"/>
    <s v="2025-11-08 18:56:12"/>
    <s v="WILDER PINZON QUINTERO"/>
    <s v="MAIRA TORRES 411 CUCUTA"/>
    <s v="Procesada"/>
    <n v="13155.546218487396"/>
    <x v="34"/>
    <n v="1676"/>
  </r>
  <r>
    <x v="7"/>
    <n v="107552"/>
    <s v="2025-11-08 18:57:05"/>
    <s v="ELIZABETH QUIROGA QUIROGA"/>
    <s v="JHON GRANADOS"/>
    <s v="Procesada"/>
    <n v="47899.378151260506"/>
    <x v="44"/>
    <n v="2254"/>
  </r>
  <r>
    <x v="6"/>
    <n v="107553"/>
    <s v="2025-11-08 18:58:23"/>
    <s v="FREDY  ARIAS ROJAS ARIAS ROJAS"/>
    <s v="MARIBEL REDONDO 918"/>
    <s v="Procesada"/>
    <n v="19058.831932773108"/>
    <x v="45"/>
    <n v="2128"/>
  </r>
  <r>
    <x v="7"/>
    <n v="107554"/>
    <s v="2025-11-08 18:58:50"/>
    <s v="MILTON GERARDO MOLINA DEVIA"/>
    <s v="JHON GRANADOS"/>
    <s v="Procesada"/>
    <n v="24705.840336134457"/>
    <x v="44"/>
    <n v="2254"/>
  </r>
  <r>
    <x v="6"/>
    <n v="107555"/>
    <s v="2025-11-08 19:01:57"/>
    <s v="MARIA TERESA OLARTE OTALORA"/>
    <s v="LEONARDO MANCERA BOLAÑOS 926"/>
    <s v="Procesada"/>
    <n v="16806.798319327732"/>
    <x v="53"/>
    <n v="2156"/>
  </r>
  <r>
    <x v="6"/>
    <n v="107556"/>
    <s v="2025-11-08 19:02:33"/>
    <s v="VALENTINA GIRALDO SALAZAR"/>
    <s v="WILLIAM ALBERTO VELASQUEZ BERNAL 920"/>
    <s v="Procesada"/>
    <n v="33529.436974789918"/>
    <x v="22"/>
    <n v="2134"/>
  </r>
  <r>
    <x v="6"/>
    <n v="107557"/>
    <s v="2025-11-08 19:04:19"/>
    <s v="FLOR CECILIA MENDEZ"/>
    <s v="LEONARDO MANCERA BOLAÑOS 926"/>
    <s v="Procesada"/>
    <n v="21176.403361344539"/>
    <x v="53"/>
    <n v="2156"/>
  </r>
  <r>
    <x v="7"/>
    <n v="107558"/>
    <s v="2025-11-08 19:04:54"/>
    <s v="WILLIAM CARABUENA MONROY"/>
    <s v="JHONTAN MENDOZA 906"/>
    <s v="Procesada"/>
    <n v="53291.537815126052"/>
    <x v="17"/>
    <n v="2913"/>
  </r>
  <r>
    <x v="7"/>
    <n v="107559"/>
    <s v="2025-11-08 19:05:37"/>
    <s v="PAULA ANDREA MORALES MONTOYA"/>
    <s v="JHON GRANADOS"/>
    <s v="Procesada"/>
    <n v="47899.378151260506"/>
    <x v="44"/>
    <n v="2254"/>
  </r>
  <r>
    <x v="6"/>
    <n v="107560"/>
    <s v="2025-11-08 19:05:58"/>
    <s v="DAYANA IVONNE PAEZ REYES"/>
    <s v="LEONARDO MANCERA BOLAÑOS 926"/>
    <s v="Procesada"/>
    <n v="55100"/>
    <x v="53"/>
    <n v="2156"/>
  </r>
  <r>
    <x v="6"/>
    <n v="107561"/>
    <s v="2025-11-08 19:07:06"/>
    <s v="MARIA ALBINA BUSTOS RODRIGUEZ"/>
    <s v="LEONARDO MANCERA BOLAÑOS 926"/>
    <s v="Procesada"/>
    <n v="9747.8823529411766"/>
    <x v="53"/>
    <n v="2156"/>
  </r>
  <r>
    <x v="7"/>
    <n v="107562"/>
    <s v="2025-11-08 19:07:16"/>
    <s v="AMPARO NOCUA MARTINEZ"/>
    <s v="JHON GRANADOS"/>
    <s v="Procesada"/>
    <n v="31932.915966386554"/>
    <x v="44"/>
    <n v="2251"/>
  </r>
  <r>
    <x v="6"/>
    <n v="107563"/>
    <s v="2025-11-08 19:09:39"/>
    <s v="RAFAEL SANCHEZ ORTEGA"/>
    <s v="NELLY MARTINEZ FLEREZ 935"/>
    <s v="Procesada"/>
    <n v="23423"/>
    <x v="37"/>
    <n v="2197"/>
  </r>
  <r>
    <x v="6"/>
    <n v="107564"/>
    <s v="2025-11-08 19:10:22"/>
    <s v="MARIA EUGENIA SERRANO"/>
    <s v="SOL KATHERINE BERNAL MONTANO 907"/>
    <s v="Procesada"/>
    <n v="69540.000000000015"/>
    <x v="36"/>
    <n v="2100"/>
  </r>
  <r>
    <x v="6"/>
    <n v="107565"/>
    <s v="2025-11-08 19:10:24"/>
    <s v="JHULIE CAROLINA RIASCOS MOSQUERA"/>
    <s v="LEYDY YURLEY MUNEVAR ESPITIA 921"/>
    <s v="Procesada"/>
    <n v="16134.478991596638"/>
    <x v="14"/>
    <n v="2137"/>
  </r>
  <r>
    <x v="6"/>
    <n v="107566"/>
    <s v="2025-11-08 19:10:40"/>
    <s v="PABLO EMILIO FIERRO CORDOBA"/>
    <s v="LEONARDO MANCERA BOLAÑOS 926"/>
    <s v="Procesada"/>
    <n v="32268.957983193275"/>
    <x v="53"/>
    <n v="2156"/>
  </r>
  <r>
    <x v="6"/>
    <n v="107567"/>
    <s v="2025-11-08 19:12:34"/>
    <s v="LUIS EDUARDO LEON LEON"/>
    <s v="SANDRA PATRICIA ORTIZ ROMERO 919"/>
    <s v="Procesada"/>
    <n v="191597.52100840336"/>
    <x v="31"/>
    <n v="2131"/>
  </r>
  <r>
    <x v="6"/>
    <n v="107568"/>
    <s v="2025-11-08 19:18:43"/>
    <s v="LUZ MARINA ORTIZ CORREA"/>
    <s v="SANDRA PATRICIA ORTIZ ROMERO 919"/>
    <s v="Procesada"/>
    <n v="6960"/>
    <x v="31"/>
    <n v="2131"/>
  </r>
  <r>
    <x v="6"/>
    <n v="107569"/>
    <s v="2025-11-08 19:25:04"/>
    <s v="TAMARA YULIETH USMA SALGADO"/>
    <s v="LEONARDO MANCERA BOLAÑOS 926"/>
    <s v="Procesada"/>
    <n v="29243.638655462186"/>
    <x v="53"/>
    <n v="2156"/>
  </r>
  <r>
    <x v="1"/>
    <n v="107570"/>
    <s v="2025-11-08 19:27:08"/>
    <s v="LIGIA ELENA GUTIERREZ PALENCIA"/>
    <s v="MAIRA TORRES 411 CUCUTA"/>
    <s v="Procesada"/>
    <n v="15690"/>
    <x v="34"/>
    <n v="1676"/>
  </r>
  <r>
    <x v="7"/>
    <n v="107571"/>
    <s v="2025-11-08 19:32:03"/>
    <s v="OSCAR IVAN ROJAS HERRERA"/>
    <s v="JHONTAN MENDOZA 906"/>
    <s v="Procesada"/>
    <n v="162609.61344537817"/>
    <x v="17"/>
    <n v="2913"/>
  </r>
  <r>
    <x v="6"/>
    <n v="107572"/>
    <s v="2025-11-08 19:41:45"/>
    <s v="JUAN BAUTISTA CORREDOR BELTRAN"/>
    <s v="WILSON JAVIER MONTAÑEZ MARTINEZ 923"/>
    <s v="Procesada"/>
    <n v="26722.680672268911"/>
    <x v="18"/>
    <n v="2147"/>
  </r>
  <r>
    <x v="7"/>
    <n v="107573"/>
    <s v="2025-11-08 19:41:59"/>
    <s v="MARISOL AGUILAR LOPEZ"/>
    <s v="JHONTAN MENDOZA 906"/>
    <s v="Procesada"/>
    <n v="47899.378151260506"/>
    <x v="17"/>
    <n v="2913"/>
  </r>
  <r>
    <x v="6"/>
    <n v="107574"/>
    <s v="2025-11-08 19:44:30"/>
    <s v="MONICA CATHERINE PEÑA PEÑA"/>
    <s v="YULIETH HERNANDEZ"/>
    <s v="Procesada"/>
    <n v="63329.184873949576"/>
    <x v="12"/>
    <n v="2200"/>
  </r>
  <r>
    <x v="7"/>
    <n v="107575"/>
    <s v="2025-11-08 19:47:08"/>
    <s v="NELSON MESIAS MOJICA CAMACHO"/>
    <s v="JHONTAN MENDOZA 906"/>
    <s v="Procesada"/>
    <n v="46941.092436974795"/>
    <x v="17"/>
    <n v="2913"/>
  </r>
  <r>
    <x v="6"/>
    <n v="107576"/>
    <s v="2025-11-08 19:50:28"/>
    <s v="GERMAN HUMBERTO VALBUENA MOJICA"/>
    <s v="SANDRA PATRICIA ORTIZ ROMERO 919"/>
    <s v="Procesada"/>
    <n v="43869.638655462186"/>
    <x v="31"/>
    <n v="2131"/>
  </r>
  <r>
    <x v="6"/>
    <n v="107577"/>
    <s v="2025-11-08 19:53:38"/>
    <s v="GERMAN OCTAVIO BELTRAN PRIETO"/>
    <s v="ANGIE JOHANA BEDOYA HERRENO 908"/>
    <s v="Procesada"/>
    <n v="14621.882352941178"/>
    <x v="39"/>
    <n v="2103"/>
  </r>
  <r>
    <x v="6"/>
    <n v="107578"/>
    <s v="2025-11-08 19:56:56"/>
    <s v="JHON  EMERSON ALFONSO GUACHETA"/>
    <s v="MARIA NANCY GUARIN VIRGUEZ 937"/>
    <s v="Procesada"/>
    <n v="116214.55462184874"/>
    <x v="19"/>
    <n v="2203"/>
  </r>
  <r>
    <x v="6"/>
    <n v="107579"/>
    <s v="2025-11-08 19:57:54"/>
    <s v="DIANA MARIA TARQUINO APONTE"/>
    <s v="WILSON JAVIER MONTAÑEZ MARTINEZ 923"/>
    <s v="Procesada"/>
    <n v="16806.798319327732"/>
    <x v="18"/>
    <n v="2147"/>
  </r>
  <r>
    <x v="7"/>
    <n v="107580"/>
    <s v="2025-11-08 19:58:44"/>
    <s v="MARTIN ARIEL QUINTERO PATINO"/>
    <s v="CESAR BERMUDEZ 905"/>
    <s v="Procesada"/>
    <n v="42834.537815126052"/>
    <x v="35"/>
    <n v="2911"/>
  </r>
  <r>
    <x v="1"/>
    <n v="107582"/>
    <s v="2025-11-08 20:00:48"/>
    <s v="YAKELINNE MUÑOZ ALVEAR"/>
    <s v="MAIRA TORRES 411 CUCUTA"/>
    <s v="Procesada"/>
    <n v="6196.5966386554619"/>
    <x v="34"/>
    <n v="1676"/>
  </r>
  <r>
    <x v="1"/>
    <n v="107583"/>
    <s v="2025-11-08 20:02:48"/>
    <s v="ISRAEL ROLON GARCIA"/>
    <s v="MAIRA TORRES 411 CUCUTA"/>
    <s v="Procesada"/>
    <n v="4247.1008403361348"/>
    <x v="34"/>
    <n v="1678"/>
  </r>
  <r>
    <x v="7"/>
    <n v="107584"/>
    <s v="2025-11-08 20:05:02"/>
    <s v="JAVIER ANDRES GUITIERREZ"/>
    <s v="CESAR BERMUDEZ 905"/>
    <s v="Procesada"/>
    <n v="177722.27731092437"/>
    <x v="35"/>
    <n v="2912"/>
  </r>
  <r>
    <x v="7"/>
    <n v="107585"/>
    <s v="2025-11-08 20:10:14"/>
    <s v="DEISY PAOLA MEDINA CUBIDES"/>
    <s v="CESAR BERMUDEZ 905"/>
    <s v="Procesada"/>
    <n v="45731.075630252104"/>
    <x v="35"/>
    <n v="2912"/>
  </r>
  <r>
    <x v="7"/>
    <n v="107587"/>
    <s v="2025-11-08 20:13:06"/>
    <s v="DANIEL FELIPE MURCIA SANCHEZ"/>
    <s v="CESAR BERMUDEZ 905"/>
    <s v="Procesada"/>
    <n v="50773.092436974795"/>
    <x v="35"/>
    <n v="2910"/>
  </r>
  <r>
    <x v="7"/>
    <n v="107588"/>
    <s v="2025-11-08 20:15:12"/>
    <s v="MANUEL ANTONIO LAGOS CRUZ"/>
    <s v="CESAR BERMUDEZ 905"/>
    <s v="Procesada"/>
    <n v="54478.907563025212"/>
    <x v="35"/>
    <n v="2910"/>
  </r>
  <r>
    <x v="6"/>
    <n v="107590"/>
    <s v="2025-11-08 20:18:07"/>
    <s v="CARLOS JULIO REYES ROBERTO"/>
    <s v="MARIBEL REDONDO 918"/>
    <s v="Procesada"/>
    <n v="32052.97478991597"/>
    <x v="45"/>
    <n v="2128"/>
  </r>
  <r>
    <x v="7"/>
    <n v="107591"/>
    <s v="2025-11-08 20:19:24"/>
    <s v="MARIA NORALBA ORTIZ DE ROJAS"/>
    <s v="CESAR BERMUDEZ 905"/>
    <s v="Procesada"/>
    <n v="98209.210084033621"/>
    <x v="35"/>
    <n v="2910"/>
  </r>
  <r>
    <x v="7"/>
    <n v="107592"/>
    <s v="2025-11-08 20:21:52"/>
    <s v="LUZ MERY MEDINA ARIZA"/>
    <s v="CESAR BERMUDEZ 905"/>
    <s v="Procesada"/>
    <n v="47899.378151260506"/>
    <x v="35"/>
    <n v="2910"/>
  </r>
  <r>
    <x v="6"/>
    <n v="107593"/>
    <s v="2025-11-08 20:23:12"/>
    <s v="SARA INES MURILLO PALACIO"/>
    <s v="ANGIE JOHANA BEDOYA HERRENO 908"/>
    <s v="Procesada"/>
    <n v="63654.294117647063"/>
    <x v="39"/>
    <n v="2103"/>
  </r>
  <r>
    <x v="7"/>
    <n v="107594"/>
    <s v="2025-11-08 20:30:38"/>
    <s v="EVER HERNANDEZ BARRERA"/>
    <s v="CESAR BERMUDEZ 905"/>
    <s v="Procesada"/>
    <n v="124890.55462184876"/>
    <x v="35"/>
    <n v="2910"/>
  </r>
  <r>
    <x v="7"/>
    <n v="107596"/>
    <s v="2025-11-08 20:33:17"/>
    <s v="RIGOBERTO CASTELLANOS CRUZ"/>
    <s v="CESAR BERMUDEZ 905"/>
    <s v="Procesada"/>
    <n v="56133.697478991606"/>
    <x v="35"/>
    <n v="2910"/>
  </r>
  <r>
    <x v="7"/>
    <n v="107597"/>
    <s v="2025-11-08 20:34:08"/>
    <s v="FERNEY ALBERTO DUQUE CASALLAS"/>
    <s v="CESAR BERMUDEZ 905"/>
    <s v="Procesada"/>
    <n v="26443.596638655465"/>
    <x v="35"/>
    <n v="2912"/>
  </r>
  <r>
    <x v="6"/>
    <n v="107598"/>
    <s v="2025-11-08 20:34:21"/>
    <s v="CLAUDIA PATRICIA MARIN GUARNIZO"/>
    <s v="NELLY MARTINEZ FLEREZ 935"/>
    <s v="Procesada"/>
    <n v="70023.672268907569"/>
    <x v="37"/>
    <n v="2197"/>
  </r>
  <r>
    <x v="7"/>
    <n v="107599"/>
    <s v="2025-11-08 20:35:46"/>
    <s v="ANA MILENA PEÑA MOTATO"/>
    <s v="JHON GRANADOS"/>
    <s v="Procesada"/>
    <n v="25512.529411764706"/>
    <x v="44"/>
    <n v="2251"/>
  </r>
  <r>
    <x v="7"/>
    <n v="107600"/>
    <s v="2025-11-08 20:36:17"/>
    <s v="JUAN CAMILO BARBOSA CASTRO"/>
    <s v="CESAR BERMUDEZ 905"/>
    <s v="Procesada"/>
    <n v="35294.100840336141"/>
    <x v="35"/>
    <n v="2253"/>
  </r>
  <r>
    <x v="6"/>
    <n v="107602"/>
    <s v="2025-11-08 20:37:04"/>
    <s v="HUGO ORLANDO PUENTES"/>
    <s v="SANDRA PATRICIA ORTIZ ROMERO 919"/>
    <s v="Procesada"/>
    <n v="25290.957983193279"/>
    <x v="31"/>
    <n v="2131"/>
  </r>
  <r>
    <x v="6"/>
    <n v="107603"/>
    <s v="2025-11-08 20:37:55"/>
    <s v="NANCY SOFIA LADINO BENITEZ"/>
    <s v="WILSON JAVIER MONTAÑEZ MARTINEZ 923"/>
    <s v="Procesada"/>
    <n v="16806.798319327732"/>
    <x v="18"/>
    <n v="2147"/>
  </r>
  <r>
    <x v="6"/>
    <n v="107604"/>
    <s v="2025-11-08 20:38:51"/>
    <s v="SANDRA MILENA MILENA GALLEANO"/>
    <s v="SANDRA PATRICIA ORTIZ ROMERO 919"/>
    <s v="Procesada"/>
    <n v="38905.260504201688"/>
    <x v="31"/>
    <n v="2131"/>
  </r>
  <r>
    <x v="6"/>
    <n v="107605"/>
    <s v="2025-11-08 20:39:41"/>
    <s v="JHON FREDDY LOPEZ BOHORQUEZ"/>
    <s v="LEONARDO MANCERA BOLAÑOS 926"/>
    <s v="Procesada"/>
    <n v="191597.52100840336"/>
    <x v="53"/>
    <n v="2156"/>
  </r>
  <r>
    <x v="6"/>
    <n v="107606"/>
    <s v="2025-11-08 20:47:17"/>
    <s v="RIDY NATALIA MEDINA CRUZ"/>
    <s v="MARIBEL REDONDO 918"/>
    <s v="Procesada"/>
    <n v="69540.000000000015"/>
    <x v="45"/>
    <n v="2128"/>
  </r>
  <r>
    <x v="6"/>
    <n v="107607"/>
    <s v="2025-11-08 20:50:49"/>
    <s v="YURI CATALINA HERNANDEZ CASTRO"/>
    <s v="MARISOL NEIRA PARRA 911"/>
    <s v="Procesada"/>
    <n v="21926.462184873952"/>
    <x v="41"/>
    <n v="2112"/>
  </r>
  <r>
    <x v="6"/>
    <n v="107608"/>
    <s v="2025-11-08 20:52:08"/>
    <s v="EMERYS TORRES RAMOS"/>
    <s v="MARISOL NEIRA PARRA 911"/>
    <s v="Procesada"/>
    <n v="29400"/>
    <x v="41"/>
    <n v="2112"/>
  </r>
  <r>
    <x v="6"/>
    <n v="107609"/>
    <s v="2025-11-08 20:53:47"/>
    <s v="MARIA AURORA MARTINEZ DIAZ"/>
    <s v="MARISOL NEIRA PARRA 911"/>
    <s v="Procesada"/>
    <n v="8685"/>
    <x v="41"/>
    <n v="2112"/>
  </r>
  <r>
    <x v="6"/>
    <n v="107610"/>
    <s v="2025-11-08 20:55:04"/>
    <s v="DIANA ELIZABETH CAMACHO FRANCO"/>
    <s v="MARISOL NEIRA PARRA 911"/>
    <s v="Procesada"/>
    <n v="18862.201680672271"/>
    <x v="41"/>
    <n v="2112"/>
  </r>
  <r>
    <x v="6"/>
    <n v="107611"/>
    <s v="2025-11-08 20:56:24"/>
    <s v="YENNIFFER PATRICIA ROMERO RODRIGUEZ"/>
    <s v="WILSON JAVIER MONTAÑEZ MARTINEZ 923"/>
    <s v="Procesada"/>
    <n v="21176.403361344539"/>
    <x v="18"/>
    <n v="2147"/>
  </r>
  <r>
    <x v="6"/>
    <n v="107612"/>
    <s v="2025-11-08 20:58:16"/>
    <s v="YIBER GARCIA PERDOMO"/>
    <s v="NELLY MARTINEZ FLEREZ 935"/>
    <s v="Procesada"/>
    <n v="13621.966386554623"/>
    <x v="37"/>
    <n v="2197"/>
  </r>
  <r>
    <x v="6"/>
    <n v="107613"/>
    <s v="2025-11-08 21:01:39"/>
    <s v="NANCY LEAL GUALTEROS"/>
    <s v="WILSON JAVIER MONTAÑEZ MARTINEZ 923"/>
    <s v="Procesada"/>
    <n v="21176.403361344539"/>
    <x v="18"/>
    <n v="2147"/>
  </r>
  <r>
    <x v="6"/>
    <n v="107614"/>
    <s v="2025-11-08 21:26:20"/>
    <s v="MARTIN SANABRIA SANABRIA"/>
    <s v="NELLY MARTINEZ FLEREZ 935"/>
    <s v="Procesada"/>
    <n v="16650"/>
    <x v="37"/>
    <n v="2197"/>
  </r>
  <r>
    <x v="6"/>
    <n v="107615"/>
    <s v="2025-11-08 21:31:47"/>
    <s v="LEONIDAS CAMILO PINTO FUQUEN"/>
    <s v="SOL KATHERINE BERNAL MONTANO 907"/>
    <s v="Procesada"/>
    <n v="191597.52100840336"/>
    <x v="36"/>
    <n v="2100"/>
  </r>
  <r>
    <x v="6"/>
    <n v="107616"/>
    <s v="2025-11-08 21:33:57"/>
    <s v="PEDRO ANDRES ESCOVAR ARTUNDUAGA"/>
    <s v="NELLY MARTINEZ FLEREZ 935"/>
    <s v="Procesada"/>
    <n v="52689.10924369748"/>
    <x v="37"/>
    <n v="2197"/>
  </r>
  <r>
    <x v="6"/>
    <n v="107617"/>
    <s v="2025-11-08 21:35:49"/>
    <s v="NANCY RAMIREZ ARISTIZABAL"/>
    <s v="WILLIAM ALBERTO VELASQUEZ BERNAL 920"/>
    <s v="Procesada"/>
    <n v="191597.52100840336"/>
    <x v="22"/>
    <n v="2134"/>
  </r>
  <r>
    <x v="6"/>
    <n v="107618"/>
    <s v="2025-11-08 21:45:39"/>
    <s v="SONIA IDALY DIAZ ROBLES"/>
    <s v="WILSON JAVIER MONTAÑEZ MARTINEZ 923"/>
    <s v="Procesada"/>
    <n v="13109.277310924372"/>
    <x v="18"/>
    <n v="2147"/>
  </r>
  <r>
    <x v="6"/>
    <n v="107619"/>
    <s v="2025-11-08 22:16:19"/>
    <s v="MARTHA CECILIA ZAMBRANO RAMOS"/>
    <s v="WILSON JAVIER MONTAÑEZ MARTINEZ 923"/>
    <s v="Procesada"/>
    <n v="16638.638655462186"/>
    <x v="18"/>
    <n v="2147"/>
  </r>
  <r>
    <x v="2"/>
    <n v="107620"/>
    <s v="2025-11-10 12:29:54"/>
    <s v="MAURICIO MURILLO PICO"/>
    <s v="MARIELA ESTER DE LEON 720 BARRANQUILLA"/>
    <s v="Procesada"/>
    <n v="38319.386554621851"/>
    <x v="11"/>
    <n v="1980"/>
  </r>
  <r>
    <x v="2"/>
    <n v="107621"/>
    <s v="2025-11-10 12:37:56"/>
    <s v="JESUS SARMIENTO BUSTAMANTE"/>
    <s v="MARIELA ESTER DE LEON 720 BARRANQUILLA"/>
    <s v="Procesada"/>
    <n v="76638.781512605041"/>
    <x v="11"/>
    <n v="1980"/>
  </r>
  <r>
    <x v="2"/>
    <n v="107622"/>
    <s v="2025-11-10 12:43:50"/>
    <s v="JONIS ANTONIO ARROYO PEREZ"/>
    <s v="ALVARO ENRIQUE CASTAÑEDA MANJARRES 715 BARRANQUILLA"/>
    <s v="Procesada"/>
    <n v="21891.092436974792"/>
    <x v="7"/>
    <n v="1943"/>
  </r>
  <r>
    <x v="1"/>
    <n v="107623"/>
    <s v="2025-11-10 12:55:09"/>
    <s v="NACIEL ZULEYDE TORRADO RODRIGUEZ"/>
    <s v="FREDY ESTEPA 409 CUCUTA"/>
    <s v="Procesada"/>
    <n v="27691.26050420168"/>
    <x v="2"/>
    <n v="1673"/>
  </r>
  <r>
    <x v="2"/>
    <n v="107624"/>
    <s v="2025-11-10 13:02:18"/>
    <s v="MARIA NOHELIA MOYA ARENAS"/>
    <s v="MARIELA ESTER DE LEON 720 BARRANQUILLA"/>
    <s v="Procesada"/>
    <n v="31932.915966386554"/>
    <x v="11"/>
    <n v="1980"/>
  </r>
  <r>
    <x v="2"/>
    <n v="107625"/>
    <s v="2025-11-10 13:11:51"/>
    <s v="MARIA DE JESUS BUITRAGO ORTEGA"/>
    <s v="ALVARO ENRIQUE CASTAÑEDA MANJARRES 715 BARRANQUILLA"/>
    <s v="Procesada"/>
    <n v="28057.630252100844"/>
    <x v="7"/>
    <n v="1943"/>
  </r>
  <r>
    <x v="2"/>
    <n v="107626"/>
    <s v="2025-11-10 13:22:00"/>
    <s v="JOSE FELIPE MERCADO BLANCO"/>
    <s v="YOANY SARMIENTO PEREZ 713 BARRANQUILLA"/>
    <s v="Procesada"/>
    <n v="92166.100840336148"/>
    <x v="23"/>
    <n v="1938"/>
  </r>
  <r>
    <x v="1"/>
    <n v="107628"/>
    <s v="2025-11-10 13:37:33"/>
    <s v="URIEL YEZID OSORIO CRUZ"/>
    <s v="ZULY RANGEL GARCIA 413 CUCUTA"/>
    <s v="Procesada"/>
    <n v="67596.588235294126"/>
    <x v="3"/>
    <n v="1682"/>
  </r>
  <r>
    <x v="1"/>
    <n v="107629"/>
    <s v="2025-11-10 13:43:02"/>
    <s v="MANUEL ALEJANDRO PEREZ MONCADA"/>
    <s v="MAIRA TORRES 411 CUCUTA"/>
    <s v="Procesada"/>
    <n v="22953.882352941178"/>
    <x v="34"/>
    <n v="1676"/>
  </r>
  <r>
    <x v="6"/>
    <n v="107630"/>
    <s v="2025-11-10 13:46:31"/>
    <s v="RODOLFO EUCLIDES YARURO PICON"/>
    <s v="DIANA MARCELA DIAZ TORRES 938"/>
    <s v="Procesada"/>
    <n v="84714.596638655465"/>
    <x v="29"/>
    <n v="2207"/>
  </r>
  <r>
    <x v="6"/>
    <n v="107631"/>
    <s v="2025-11-10 13:47:30"/>
    <s v="HECTOR  SANTAMARIA  QUIROGA"/>
    <s v="MARIBEL REDONDO 918"/>
    <s v="Procesada"/>
    <n v="67058.756302521011"/>
    <x v="45"/>
    <n v="2128"/>
  </r>
  <r>
    <x v="1"/>
    <n v="107633"/>
    <s v="2025-11-10 13:53:25"/>
    <s v="JUAN CARLOS MENDOZA ANGARITA"/>
    <s v="ZULY RANGEL GARCIA 413 CUCUTA"/>
    <s v="Procesada"/>
    <n v="22310.907563025212"/>
    <x v="3"/>
    <n v="1682"/>
  </r>
  <r>
    <x v="2"/>
    <n v="107634"/>
    <s v="2025-11-10 13:59:34"/>
    <s v="FERRETODO EL INGENIERO S.A.S"/>
    <s v="ALVARO ENRIQUE CASTAÑEDA MANJARRES 715 BARRANQUILLA"/>
    <s v="Procesada"/>
    <n v="72142.016806722691"/>
    <x v="7"/>
    <n v="1943"/>
  </r>
  <r>
    <x v="6"/>
    <n v="107635"/>
    <s v="2025-11-10 14:03:43"/>
    <s v="YENY PAOLA SALAS GUERRERO"/>
    <s v="WILSON JAVIER MONTAÑEZ MARTINEZ 923"/>
    <s v="Procesada"/>
    <n v="21176.403361344539"/>
    <x v="18"/>
    <n v="2147"/>
  </r>
  <r>
    <x v="2"/>
    <n v="107636"/>
    <s v="2025-11-10 14:04:50"/>
    <s v="TATIANA BECERRA BUSTILLO"/>
    <s v="MARIELA ESTER DE LEON 720 BARRANQUILLA"/>
    <s v="Procesada"/>
    <n v="31932.915966386554"/>
    <x v="11"/>
    <n v="1980"/>
  </r>
  <r>
    <x v="3"/>
    <n v="107637"/>
    <s v="2025-11-10 14:06:49"/>
    <s v="EDINSON  ECHEVERRY BEDOYA"/>
    <s v="FELIPE ARENAS 605"/>
    <s v="Procesada"/>
    <n v="16947.899159663866"/>
    <x v="25"/>
    <n v="1815"/>
  </r>
  <r>
    <x v="2"/>
    <n v="107638"/>
    <s v="2025-11-10 14:06:54"/>
    <s v="MAURICIO GOMEZ DIAZ"/>
    <s v="YOANY SARMIENTO PEREZ 713 BARRANQUILLA"/>
    <s v="Procesada"/>
    <n v="120898.57142857142"/>
    <x v="23"/>
    <n v="1938"/>
  </r>
  <r>
    <x v="1"/>
    <n v="107639"/>
    <s v="2025-11-10 14:07:58"/>
    <s v="MANUEL ANDRES GARCIA VERA"/>
    <s v="ZULY RANGEL GARCIA 413 CUCUTA"/>
    <s v="Procesada"/>
    <n v="7856.5462184873959"/>
    <x v="3"/>
    <n v="1682"/>
  </r>
  <r>
    <x v="10"/>
    <n v="107640"/>
    <s v="2025-11-10 14:10:32"/>
    <s v="CARMENZA CARDENAS ESTEBAN"/>
    <s v="CAROLINA RUEDA 410 BUCARAMANGA"/>
    <s v="Procesada"/>
    <n v="47899.378151260506"/>
    <x v="50"/>
    <n v="1639"/>
  </r>
  <r>
    <x v="1"/>
    <n v="107641"/>
    <s v="2025-11-10 14:13:15"/>
    <s v="VLADIMIR ACEVEDO FIGUEROA"/>
    <s v="ZULY RANGEL GARCIA 413 CUCUTA"/>
    <s v="Procesada"/>
    <n v="43907.478991596639"/>
    <x v="3"/>
    <n v="1682"/>
  </r>
  <r>
    <x v="8"/>
    <n v="107642"/>
    <s v="2025-11-10 14:15:44"/>
    <s v="LUIS ALBEIRO CADENA RESTREPO"/>
    <s v="YAFER JESUS CORDOBA BERRIO 717 CARTAGENA"/>
    <s v="Procesada"/>
    <n v="33277.462184873948"/>
    <x v="55"/>
    <n v="1957"/>
  </r>
  <r>
    <x v="6"/>
    <n v="107643"/>
    <s v="2025-11-10 14:18:27"/>
    <s v="ALEXANDER MANCIPE MELGAREJO"/>
    <s v="NELLY MARTINEZ FLEREZ 935"/>
    <s v="Procesada"/>
    <n v="38100.899159663866"/>
    <x v="37"/>
    <n v="2197"/>
  </r>
  <r>
    <x v="9"/>
    <n v="107644"/>
    <s v="2025-11-10 14:20:12"/>
    <s v="PEDRO PABLO TRIANA TRIANA"/>
    <s v="LILIANA BLANCO LOPEZ 705 VALLEDUPAR"/>
    <s v="Procesada"/>
    <n v="14557.983193277312"/>
    <x v="38"/>
    <n v="1915"/>
  </r>
  <r>
    <x v="6"/>
    <n v="107645"/>
    <s v="2025-11-10 14:20:35"/>
    <s v="OLGA YANETH DIAZ DIAZ"/>
    <s v="OSCAR GIOVANNY NASAYO BLANCO 932"/>
    <s v="Procesada"/>
    <n v="76320"/>
    <x v="13"/>
    <n v="2177"/>
  </r>
  <r>
    <x v="6"/>
    <n v="107646"/>
    <s v="2025-11-10 14:23:54"/>
    <s v="JENNIFER GALINDO SABOYA"/>
    <s v="MARIBEL REDONDO 918"/>
    <s v="Procesada"/>
    <n v="58395.100840336134"/>
    <x v="45"/>
    <n v="2128"/>
  </r>
  <r>
    <x v="9"/>
    <n v="107647"/>
    <s v="2025-11-10 14:27:23"/>
    <s v="RAMON DAVID GUERRERO QUINTERO"/>
    <s v="LILIANA BLANCO LOPEZ 705 VALLEDUPAR"/>
    <s v="Procesada"/>
    <n v="31932.915966386554"/>
    <x v="38"/>
    <n v="1914"/>
  </r>
  <r>
    <x v="1"/>
    <n v="107648"/>
    <s v="2025-11-10 14:32:28"/>
    <s v="JOHN JEILER VILLAMIZAR ARIAS"/>
    <s v="ZULY RANGEL GARCIA 413 CUCUTA"/>
    <s v="Procesada"/>
    <n v="49915.915966386558"/>
    <x v="3"/>
    <n v="1682"/>
  </r>
  <r>
    <x v="6"/>
    <n v="107650"/>
    <s v="2025-11-10 14:47:49"/>
    <s v="JULY ALEXANDRA GARAY CASTAÑEDA"/>
    <s v="DIANA MARCELA DIAZ TORRES 938"/>
    <s v="Procesada"/>
    <n v="55100"/>
    <x v="29"/>
    <n v="2207"/>
  </r>
  <r>
    <x v="6"/>
    <n v="107651"/>
    <s v="2025-11-10 14:50:10"/>
    <s v="MARTHA LILIANA REYES CELIS"/>
    <s v="MONICA RODRIGUEZ RONCANCIO 946"/>
    <s v="Procesada"/>
    <n v="18907.563025210085"/>
    <x v="21"/>
    <n v="2235"/>
  </r>
  <r>
    <x v="6"/>
    <n v="107652"/>
    <s v="2025-11-10 14:54:56"/>
    <s v="MARIA DULCELINA DURAN CASTELLANOS"/>
    <s v="MARIA NANCY GUARIN VIRGUEZ 937"/>
    <s v="Procesada"/>
    <n v="126500.33613445378"/>
    <x v="19"/>
    <n v="2203"/>
  </r>
  <r>
    <x v="6"/>
    <n v="107654"/>
    <s v="2025-11-10 14:56:17"/>
    <s v="ANA MARIA RAMOS"/>
    <s v="CRISTINA QUINTERO RUDAS 945"/>
    <s v="Procesada"/>
    <n v="11543"/>
    <x v="26"/>
    <n v="2232"/>
  </r>
  <r>
    <x v="6"/>
    <n v="107655"/>
    <s v="2025-11-10 15:00:29"/>
    <s v="JENNY PAOLA ROJAS ARBOLEDA"/>
    <s v="MONICA RODRIGUEZ RONCANCIO 946"/>
    <s v="Procesada"/>
    <n v="42509.521008403368"/>
    <x v="21"/>
    <n v="2235"/>
  </r>
  <r>
    <x v="3"/>
    <n v="107656"/>
    <s v="2025-11-10 15:03:55"/>
    <s v="RUBEN DARIO CASTRILLON MARTINEZ"/>
    <s v="FELIPE ARENAS 605"/>
    <s v="Procesada"/>
    <n v="69916.260504201695"/>
    <x v="25"/>
    <n v="1813"/>
  </r>
  <r>
    <x v="6"/>
    <n v="107657"/>
    <s v="2025-11-10 15:04:23"/>
    <s v="NOHORA ESPERANZA TOLOZA TORRES"/>
    <s v="CRISTINA QUINTERO RUDAS 945"/>
    <s v="Procesada"/>
    <n v="14502.000000000002"/>
    <x v="26"/>
    <n v="2232"/>
  </r>
  <r>
    <x v="6"/>
    <n v="107658"/>
    <s v="2025-11-10 15:06:10"/>
    <s v="GRACIELA NOVA AMAYA"/>
    <s v="MARIBEL REDONDO 918"/>
    <s v="Procesada"/>
    <n v="76127.73949579832"/>
    <x v="45"/>
    <n v="2128"/>
  </r>
  <r>
    <x v="6"/>
    <n v="107660"/>
    <s v="2025-11-10 15:06:54"/>
    <s v="OLGA PATRICIA CORZO BARRERA"/>
    <s v="ANGIE JOHANA BEDOYA HERRENO 908"/>
    <s v="Procesada"/>
    <n v="21176.403361344539"/>
    <x v="39"/>
    <n v="2103"/>
  </r>
  <r>
    <x v="0"/>
    <n v="107661"/>
    <s v="2025-11-10 15:07:33"/>
    <s v="FORTUNATO NOREÑA NIETO"/>
    <s v="INGRID RESTREPO 115"/>
    <s v="Procesada"/>
    <n v="82354.159663865546"/>
    <x v="28"/>
    <n v="1340"/>
  </r>
  <r>
    <x v="6"/>
    <n v="107662"/>
    <s v="2025-11-10 15:08:49"/>
    <s v="ANGELA IVONNE VELANDIA CRUZ"/>
    <s v="YULIETH HERNANDEZ"/>
    <s v="Procesada"/>
    <n v="104624.55462184874"/>
    <x v="12"/>
    <n v="2200"/>
  </r>
  <r>
    <x v="6"/>
    <n v="107663"/>
    <s v="2025-11-10 15:10:11"/>
    <s v="FERNANDO JOSE TOLOZA REATEGUI"/>
    <s v="MONICA RODRIGUEZ RONCANCIO 946"/>
    <s v="Procesada"/>
    <n v="18671.470588235294"/>
    <x v="21"/>
    <n v="2235"/>
  </r>
  <r>
    <x v="6"/>
    <n v="107664"/>
    <s v="2025-11-10 15:10:43"/>
    <s v="JUAN CAMILO CASTAÑEDA FRANCO"/>
    <s v="WILSON JAVIER MONTAÑEZ MARTINEZ 923"/>
    <s v="Procesada"/>
    <n v="36302.521008403361"/>
    <x v="18"/>
    <n v="2147"/>
  </r>
  <r>
    <x v="7"/>
    <n v="107665"/>
    <s v="2025-11-10 15:12:46"/>
    <s v="BILDENIS SALAMANCA PELAYO"/>
    <s v="JHONTAN MENDOZA 906"/>
    <s v="Procesada"/>
    <n v="35758"/>
    <x v="17"/>
    <n v="2914"/>
  </r>
  <r>
    <x v="6"/>
    <n v="107666"/>
    <s v="2025-11-10 15:12:58"/>
    <s v="CESAR ANDRES LOZANO LOZANO"/>
    <s v="LEYDY YURLEY MUNEVAR ESPITIA 921"/>
    <s v="Procesada"/>
    <n v="35249.302521008402"/>
    <x v="14"/>
    <n v="2137"/>
  </r>
  <r>
    <x v="0"/>
    <n v="107667"/>
    <s v="2025-11-10 15:13:53"/>
    <s v="BLANCA CECILIA RAMIREZ OCAMPO"/>
    <s v="MIGUEL ANGEL HIDALGO SANTOS 113"/>
    <s v="Procesada"/>
    <n v="2689.0840336134456"/>
    <x v="16"/>
    <n v="1339"/>
  </r>
  <r>
    <x v="0"/>
    <n v="107668"/>
    <s v="2025-11-10 15:18:36"/>
    <s v="ANIBAL DE JESUS HERRERA OCAMPO"/>
    <s v="DUBY YARLENY BEDOYA FLOREZ 102"/>
    <s v="Procesada"/>
    <n v="84769.722689075628"/>
    <x v="0"/>
    <n v="1305"/>
  </r>
  <r>
    <x v="7"/>
    <n v="107669"/>
    <s v="2025-11-10 15:19:54"/>
    <s v="JULIANA MARIA CEBALLOS CARDENAS"/>
    <s v="JHONTAN MENDOZA 906"/>
    <s v="Procesada"/>
    <n v="250730.59663865546"/>
    <x v="17"/>
    <n v="2913"/>
  </r>
  <r>
    <x v="6"/>
    <n v="107671"/>
    <s v="2025-11-10 15:19:56"/>
    <s v="JUAN CARLOS AGUILERA VARGAS"/>
    <s v="SANDRA PATRICIA ORTIZ ROMERO 919"/>
    <s v="Procesada"/>
    <n v="16134.478991596638"/>
    <x v="31"/>
    <n v="2131"/>
  </r>
  <r>
    <x v="6"/>
    <n v="107672"/>
    <s v="2025-11-10 15:20:19"/>
    <s v="EFRAIN GIL RUBIANO"/>
    <s v="LEYDY YURLEY MUNEVAR ESPITIA 921"/>
    <s v="Procesada"/>
    <n v="9320"/>
    <x v="14"/>
    <n v="2137"/>
  </r>
  <r>
    <x v="6"/>
    <n v="107673"/>
    <s v="2025-11-10 15:21:57"/>
    <s v="MARIA CRISTINA AMAYA"/>
    <s v="SOL KATHERINE BERNAL MONTANO 907"/>
    <s v="Procesada"/>
    <n v="11706.44537815126"/>
    <x v="36"/>
    <n v="2100"/>
  </r>
  <r>
    <x v="6"/>
    <n v="107674"/>
    <s v="2025-11-10 15:22:24"/>
    <s v="ANA JUDITH HERRERA CASTILLO"/>
    <s v="ANGIE JOHANA BEDOYA HERRENO 908"/>
    <s v="Procesada"/>
    <n v="69540.000000000015"/>
    <x v="39"/>
    <n v="2103"/>
  </r>
  <r>
    <x v="0"/>
    <n v="107675"/>
    <s v="2025-11-10 15:24:22"/>
    <s v="ROGELIO DE JESUS CIFUENTES HERNANDEZ"/>
    <s v="MARIA ELENA JARAMILLO GALEANO 114"/>
    <s v="Procesada"/>
    <n v="12290.731092436974"/>
    <x v="20"/>
    <n v="1343"/>
  </r>
  <r>
    <x v="2"/>
    <n v="107676"/>
    <s v="2025-11-10 15:24:32"/>
    <s v="MERLY OSPINO REYES"/>
    <s v="MARIELA ESTER DE LEON 720 BARRANQUILLA"/>
    <s v="Procesada"/>
    <n v="31932.915966386554"/>
    <x v="11"/>
    <n v="1980"/>
  </r>
  <r>
    <x v="2"/>
    <n v="107677"/>
    <s v="2025-11-10 15:24:42"/>
    <s v="OSNAIDER MERCADO ROSARIO"/>
    <s v="ALVARO ENRIQUE CASTAÑEDA MANJARRES 715 BARRANQUILLA"/>
    <s v="Procesada"/>
    <n v="2888"/>
    <x v="7"/>
    <n v="1943"/>
  </r>
  <r>
    <x v="6"/>
    <n v="107678"/>
    <s v="2025-11-10 15:24:48"/>
    <s v="YEIMMY GOMEZ URREGO"/>
    <s v="ANGIE JOHANA BEDOYA HERRENO 908"/>
    <s v="Procesada"/>
    <n v="37231.26050420168"/>
    <x v="39"/>
    <n v="2103"/>
  </r>
  <r>
    <x v="6"/>
    <n v="107679"/>
    <s v="2025-11-10 15:26:21"/>
    <s v="CLARA INES CARDENAS VEGA"/>
    <s v="SANDRA PATRICIA ORTIZ ROMERO 919"/>
    <s v="Procesada"/>
    <n v="16386.537815126052"/>
    <x v="31"/>
    <n v="2131"/>
  </r>
  <r>
    <x v="9"/>
    <n v="107681"/>
    <s v="2025-11-10 15:26:49"/>
    <s v="CARLOS ANDRES PRADO SARABIA"/>
    <s v="LILIANA BLANCO LOPEZ 705 VALLEDUPAR"/>
    <s v="Procesada"/>
    <n v="38798.420168067234"/>
    <x v="38"/>
    <n v="1914"/>
  </r>
  <r>
    <x v="6"/>
    <n v="107682"/>
    <s v="2025-11-10 15:26:57"/>
    <s v="SOFIA BRISEÑO"/>
    <s v="CRISTINA QUINTERO RUDAS 945"/>
    <s v="Procesada"/>
    <n v="18342.016806722691"/>
    <x v="26"/>
    <n v="2232"/>
  </r>
  <r>
    <x v="6"/>
    <n v="107683"/>
    <s v="2025-11-10 15:27:47"/>
    <s v="GUSTAVO DE JESUS GOMEZ GIRALDO"/>
    <s v="YULIETH HERNANDEZ"/>
    <s v="Procesada"/>
    <n v="34988.924369747903"/>
    <x v="12"/>
    <n v="2200"/>
  </r>
  <r>
    <x v="6"/>
    <n v="107684"/>
    <s v="2025-11-10 15:28:24"/>
    <s v="GRUPO FONTANAR COLOMBIA SAS"/>
    <s v="CRISTINA QUINTERO RUDAS 945"/>
    <s v="Procesada"/>
    <n v="37815.100840336134"/>
    <x v="26"/>
    <n v="2232"/>
  </r>
  <r>
    <x v="6"/>
    <n v="107686"/>
    <s v="2025-11-10 15:29:40"/>
    <s v="LIDIA ESPERANZA CAMPOS ROMERO"/>
    <s v="LEYDY YURLEY MUNEVAR ESPITIA 921"/>
    <s v="Procesada"/>
    <n v="45462.26050420168"/>
    <x v="14"/>
    <n v="2137"/>
  </r>
  <r>
    <x v="6"/>
    <n v="107687"/>
    <s v="2025-11-10 15:31:08"/>
    <s v="YULIETH VANESA TORRES LOMBANA"/>
    <s v="SANDRA PATRICIA ORTIZ ROMERO 919"/>
    <s v="Procesada"/>
    <n v="21990.798319327732"/>
    <x v="31"/>
    <n v="2131"/>
  </r>
  <r>
    <x v="7"/>
    <n v="107688"/>
    <s v="2025-11-10 15:32:36"/>
    <s v="HERIBERTO FONTECHA ARIZA"/>
    <s v="JHONTAN MENDOZA 906"/>
    <s v="Procesada"/>
    <n v="241134.49579831932"/>
    <x v="17"/>
    <n v="2912"/>
  </r>
  <r>
    <x v="6"/>
    <n v="107690"/>
    <s v="2025-11-10 15:34:20"/>
    <s v="ROMELIA MURCIA"/>
    <s v="ANGIE JOHANA BEDOYA HERRENO 908"/>
    <s v="Procesada"/>
    <n v="22099.336134453781"/>
    <x v="39"/>
    <n v="2103"/>
  </r>
  <r>
    <x v="2"/>
    <n v="107691"/>
    <s v="2025-11-10 15:34:38"/>
    <s v="YAMILE PATRICIA GUTIERREZ PACHECO"/>
    <s v="JESUS ENRIQUE GIRALDO SOTO 714 BARRANQUILLA"/>
    <s v="Procesada"/>
    <n v="31932.915966386554"/>
    <x v="5"/>
    <n v="1941"/>
  </r>
  <r>
    <x v="1"/>
    <n v="107692"/>
    <s v="2025-11-10 15:35:36"/>
    <s v="JOSE DARIO GONZALEZ PARRA"/>
    <s v="ZULY RANGEL GARCIA 413 CUCUTA"/>
    <s v="Procesada"/>
    <n v="19610.243697478993"/>
    <x v="3"/>
    <n v="1682"/>
  </r>
  <r>
    <x v="1"/>
    <n v="107693"/>
    <s v="2025-11-10 15:36:07"/>
    <s v="BRYAN ALBERTO ROJAS JAIMES"/>
    <s v="FREDY ESTEPA 409 CUCUTA"/>
    <s v="Procesada"/>
    <n v="7845"/>
    <x v="2"/>
    <n v="1673"/>
  </r>
  <r>
    <x v="0"/>
    <n v="107694"/>
    <s v="2025-11-10 15:36:27"/>
    <s v="JOHN ANDRES CASTRO VANEGAS"/>
    <s v="KATHERINE GAVIRIA MAZO 103"/>
    <s v="Procesada"/>
    <n v="46553.924369747903"/>
    <x v="4"/>
    <n v="1307"/>
  </r>
  <r>
    <x v="0"/>
    <n v="107695"/>
    <s v="2025-11-10 15:42:21"/>
    <s v="BERTA INES CANO CORREA"/>
    <s v="INGRID RESTREPO 115"/>
    <s v="Procesada"/>
    <n v="19733.294117647059"/>
    <x v="28"/>
    <n v="1340"/>
  </r>
  <r>
    <x v="6"/>
    <n v="107696"/>
    <s v="2025-11-10 15:42:34"/>
    <s v="OLGA LUCIA ROMERO ROBAYO"/>
    <s v="MONICA RODRIGUEZ RONCANCIO 946"/>
    <s v="Procesada"/>
    <n v="28130.983193277316"/>
    <x v="21"/>
    <n v="2235"/>
  </r>
  <r>
    <x v="0"/>
    <n v="107697"/>
    <s v="2025-11-10 15:43:40"/>
    <s v="MARCELO DAVID MANCO"/>
    <s v="ELIANA GOMEZ 107"/>
    <s v="Procesada"/>
    <n v="10924.403361344539"/>
    <x v="6"/>
    <n v="1320"/>
  </r>
  <r>
    <x v="6"/>
    <n v="107698"/>
    <s v="2025-11-10 15:44:51"/>
    <s v="MAURICIO EDUARDO NIÑO HERNANDEZ"/>
    <s v="DIANA MARCELA DIAZ TORRES 938"/>
    <s v="Procesada"/>
    <n v="15418.336134453783"/>
    <x v="29"/>
    <n v="2207"/>
  </r>
  <r>
    <x v="1"/>
    <n v="107699"/>
    <s v="2025-11-10 15:45:53"/>
    <s v="MARTHA GRACIELA FLOREZ"/>
    <s v="MAIRA TORRES 411 CUCUTA"/>
    <s v="Procesada"/>
    <n v="7626.5966386554619"/>
    <x v="34"/>
    <n v="1676"/>
  </r>
  <r>
    <x v="0"/>
    <n v="107700"/>
    <s v="2025-11-10 15:46:46"/>
    <s v="MARLENY DEL SOCORRO GUARIN"/>
    <s v="MARIA ELENA JARAMILLO GALEANO 114"/>
    <s v="Procesada"/>
    <n v="28655.462184873952"/>
    <x v="20"/>
    <n v="1343"/>
  </r>
  <r>
    <x v="0"/>
    <n v="107701"/>
    <s v="2025-11-10 15:47:16"/>
    <s v="YURANY ANDREA GARCIA GARCIA"/>
    <s v="ANDRES GRACIANO SERNA 104"/>
    <s v="Procesada"/>
    <n v="32719.403361344535"/>
    <x v="27"/>
    <n v="1311"/>
  </r>
  <r>
    <x v="6"/>
    <n v="107702"/>
    <s v="2025-11-10 15:51:40"/>
    <s v="MIGUEL EDUIN RIAÑO PADILLA"/>
    <s v="MONICA RODRIGUEZ RONCANCIO 946"/>
    <s v="Procesada"/>
    <n v="29276.705882352941"/>
    <x v="21"/>
    <n v="2235"/>
  </r>
  <r>
    <x v="1"/>
    <n v="107703"/>
    <s v="2025-11-10 15:53:00"/>
    <s v="NANCY STELLA FERNANDEZ VILLAMIL"/>
    <s v="FREDY ESTEPA 409 CUCUTA"/>
    <s v="Procesada"/>
    <n v="14555.46218487395"/>
    <x v="2"/>
    <n v="1673"/>
  </r>
  <r>
    <x v="0"/>
    <n v="107704"/>
    <s v="2025-11-10 15:55:59"/>
    <s v="MARTHA CECILIA HURTADO BEDOYA"/>
    <s v="MIGUEL ANGEL HIDALGO SANTOS 113"/>
    <s v="Procesada"/>
    <n v="8542.0168067226896"/>
    <x v="16"/>
    <n v="1339"/>
  </r>
  <r>
    <x v="6"/>
    <n v="107705"/>
    <s v="2025-11-10 15:57:39"/>
    <s v="JENNY ENEIDA PINZON FORERO"/>
    <s v="MONICA RODRIGUEZ RONCANCIO 946"/>
    <s v="Procesada"/>
    <n v="24009.798319327732"/>
    <x v="21"/>
    <n v="2235"/>
  </r>
  <r>
    <x v="2"/>
    <n v="107706"/>
    <s v="2025-11-10 15:59:39"/>
    <s v="EDINSON ENRIQUE RODRIGUEZ ALTAMAR"/>
    <s v="MARIELA ESTER DE LEON 720 BARRANQUILLA"/>
    <s v="Procesada"/>
    <n v="16806.798319327732"/>
    <x v="11"/>
    <n v="1980"/>
  </r>
  <r>
    <x v="7"/>
    <n v="107707"/>
    <s v="2025-11-10 16:01:41"/>
    <s v="LUZ MARINA QUIROGA BENAVIDES"/>
    <s v="JHONTAN MENDOZA 906"/>
    <s v="Procesada"/>
    <n v="80016.731092436981"/>
    <x v="17"/>
    <n v="2913"/>
  </r>
  <r>
    <x v="6"/>
    <n v="107709"/>
    <s v="2025-11-10 16:02:06"/>
    <s v="HERNANDO JAIME"/>
    <s v="LEYDY YURLEY MUNEVAR ESPITIA 921"/>
    <s v="Procesada"/>
    <n v="39900"/>
    <x v="14"/>
    <n v="2137"/>
  </r>
  <r>
    <x v="1"/>
    <n v="107710"/>
    <s v="2025-11-10 16:02:31"/>
    <s v="NUBIA PARRA ROJAS"/>
    <s v="FREDY ESTEPA 409 CUCUTA"/>
    <s v="Procesada"/>
    <n v="35072.403361344543"/>
    <x v="2"/>
    <n v="1673"/>
  </r>
  <r>
    <x v="1"/>
    <n v="107711"/>
    <s v="2025-11-10 16:03:05"/>
    <s v="JHEYSSON ALEXANDER AREVALO GARCIA"/>
    <s v="MAIRA TORRES 411 CUCUTA"/>
    <s v="Procesada"/>
    <n v="23668"/>
    <x v="34"/>
    <n v="1676"/>
  </r>
  <r>
    <x v="6"/>
    <n v="107712"/>
    <s v="2025-11-10 16:05:22"/>
    <s v="JOSE GREGORIO URREA MARTINEZ"/>
    <s v="ANGIE JOHANA BEDOYA HERRENO 908"/>
    <s v="Procesada"/>
    <n v="16806.798319327732"/>
    <x v="39"/>
    <n v="2103"/>
  </r>
  <r>
    <x v="6"/>
    <n v="107713"/>
    <s v="2025-11-10 16:12:20"/>
    <s v="MARIA NELLY MARROQUIN"/>
    <s v="ANGIE JOHANA BEDOYA HERRENO 908"/>
    <s v="Procesada"/>
    <n v="34770.000000000007"/>
    <x v="39"/>
    <n v="2103"/>
  </r>
  <r>
    <x v="6"/>
    <n v="107714"/>
    <s v="2025-11-10 16:12:32"/>
    <s v="LUZ ANGELA LOPEZ SALAZAR"/>
    <s v="YULIETH HERNANDEZ"/>
    <s v="Procesada"/>
    <n v="94276.899159663866"/>
    <x v="12"/>
    <n v="2200"/>
  </r>
  <r>
    <x v="2"/>
    <n v="107716"/>
    <s v="2025-11-10 16:15:52"/>
    <s v="DALMIS CECILIA PACHECO VASQUEZ"/>
    <s v="ALVARO ENRIQUE CASTAÑEDA MANJARRES 715 BARRANQUILLA"/>
    <s v="Procesada"/>
    <n v="42510.857142857145"/>
    <x v="7"/>
    <n v="1943"/>
  </r>
  <r>
    <x v="7"/>
    <n v="107717"/>
    <s v="2025-11-10 16:16:05"/>
    <s v="DIANA INES QUINITIVA CARDENAS"/>
    <s v="JHONTAN MENDOZA 906"/>
    <s v="Procesada"/>
    <n v="19321.798319327732"/>
    <x v="17"/>
    <n v="2913"/>
  </r>
  <r>
    <x v="6"/>
    <n v="107718"/>
    <s v="2025-11-10 16:16:10"/>
    <s v="WILSON ANCISAR MOLANO VILLAR"/>
    <s v="MARIBEL REDONDO 918"/>
    <s v="Procesada"/>
    <n v="73245"/>
    <x v="45"/>
    <n v="2128"/>
  </r>
  <r>
    <x v="0"/>
    <n v="107719"/>
    <s v="2025-11-10 16:16:11"/>
    <s v="UVERNEL VELASQUEZ CASTAÑO"/>
    <s v="MIGUEL ANGEL HIDALGO SANTOS 113"/>
    <s v="Procesada"/>
    <n v="28688.000000000004"/>
    <x v="16"/>
    <n v="1339"/>
  </r>
  <r>
    <x v="2"/>
    <n v="107720"/>
    <s v="2025-11-10 16:17:54"/>
    <s v="ANDRES ALFONSO GARCIA MONTENEGRO"/>
    <s v="JESUS ENRIQUE GIRALDO SOTO 714 BARRANQUILLA"/>
    <s v="Procesada"/>
    <n v="31932.915966386554"/>
    <x v="5"/>
    <n v="1941"/>
  </r>
  <r>
    <x v="9"/>
    <n v="107721"/>
    <s v="2025-11-10 16:19:10"/>
    <s v="OTONIEL HERRERA CHICA"/>
    <s v="LILIANA BLANCO LOPEZ 705 VALLEDUPAR"/>
    <s v="Procesada"/>
    <n v="47899.378151260506"/>
    <x v="38"/>
    <n v="1914"/>
  </r>
  <r>
    <x v="6"/>
    <n v="107722"/>
    <s v="2025-11-10 16:21:01"/>
    <s v="BLANCA INES MORA"/>
    <s v="ANGIE JOHANA BEDOYA HERRENO 908"/>
    <s v="Procesada"/>
    <n v="23486.781512605045"/>
    <x v="39"/>
    <n v="2103"/>
  </r>
  <r>
    <x v="0"/>
    <n v="107723"/>
    <s v="2025-11-10 16:21:15"/>
    <s v="ISLENIA LORELEY GOMEZ ARANGO"/>
    <s v="KATHERINE GAVIRIA MAZO 103"/>
    <s v="Procesada"/>
    <n v="6554.6386554621859"/>
    <x v="4"/>
    <n v="1307"/>
  </r>
  <r>
    <x v="6"/>
    <n v="107724"/>
    <s v="2025-11-10 16:22:58"/>
    <s v="DAYANA PATRICIA GARCIA BAUTISTA"/>
    <s v="OSCAR GIOVANNY NASAYO BLANCO 932"/>
    <s v="Procesada"/>
    <n v="18516"/>
    <x v="13"/>
    <n v="2177"/>
  </r>
  <r>
    <x v="6"/>
    <n v="107725"/>
    <s v="2025-11-10 16:23:00"/>
    <s v="LUZ YANIRA RINCON LUGO"/>
    <s v="LEYDY YURLEY MUNEVAR ESPITIA 921"/>
    <s v="Procesada"/>
    <n v="69540.000000000015"/>
    <x v="14"/>
    <n v="2137"/>
  </r>
  <r>
    <x v="1"/>
    <n v="107726"/>
    <s v="2025-11-10 16:26:01"/>
    <s v="ROSA ANGELICA TORRADO BASTOS"/>
    <s v="FREDY ESTEPA 409 CUCUTA"/>
    <s v="Procesada"/>
    <n v="20168.100840336137"/>
    <x v="2"/>
    <n v="1673"/>
  </r>
  <r>
    <x v="6"/>
    <n v="107727"/>
    <s v="2025-11-10 16:28:48"/>
    <s v="JUAN CARLOS PABON PABON"/>
    <s v="OSCAR GIOVANNY NASAYO BLANCO 932"/>
    <s v="Procesada"/>
    <n v="72768"/>
    <x v="13"/>
    <n v="2177"/>
  </r>
  <r>
    <x v="6"/>
    <n v="107728"/>
    <s v="2025-11-10 16:30:18"/>
    <s v="EDITH ERCILIA ARDILA DIAZ"/>
    <s v="LEYDY YURLEY MUNEVAR ESPITIA 921"/>
    <s v="Procesada"/>
    <n v="20672.319327731093"/>
    <x v="14"/>
    <n v="2137"/>
  </r>
  <r>
    <x v="6"/>
    <n v="107729"/>
    <s v="2025-11-10 16:31:00"/>
    <s v="MARIA NELLY LEON PORTILLA"/>
    <s v="WILSON JAVIER MONTAÑEZ MARTINEZ 923"/>
    <s v="Procesada"/>
    <n v="12125"/>
    <x v="18"/>
    <n v="2147"/>
  </r>
  <r>
    <x v="9"/>
    <n v="107730"/>
    <s v="2025-11-10 16:31:00"/>
    <s v="FREDDY SANCHEZ GUERRERO"/>
    <s v="LILIANA BLANCO LOPEZ 705 VALLEDUPAR"/>
    <s v="Procesada"/>
    <n v="31932.915966386554"/>
    <x v="38"/>
    <n v="1914"/>
  </r>
  <r>
    <x v="3"/>
    <n v="107731"/>
    <s v="2025-11-10 16:31:22"/>
    <s v="ISRAEL BALLESTEROS MONTOYA"/>
    <s v="LEONARDO RIOS HENAO 612"/>
    <s v="Procesada"/>
    <n v="44369.756302521011"/>
    <x v="8"/>
    <n v="1836"/>
  </r>
  <r>
    <x v="7"/>
    <n v="107732"/>
    <s v="2025-11-10 16:31:49"/>
    <s v="MESIAS PARMENIO PULIDO NIETO"/>
    <s v="JHONTAN MENDOZA 906"/>
    <s v="Procesada"/>
    <n v="68016.957983193279"/>
    <x v="17"/>
    <n v="2913"/>
  </r>
  <r>
    <x v="6"/>
    <n v="107733"/>
    <s v="2025-11-10 16:35:28"/>
    <s v="PEDRO VICENTE SANTANA QUIROGA"/>
    <s v="MARIBEL REDONDO 918"/>
    <s v="Procesada"/>
    <n v="25626.058823529413"/>
    <x v="45"/>
    <n v="2128"/>
  </r>
  <r>
    <x v="0"/>
    <n v="107734"/>
    <s v="2025-11-10 16:36:48"/>
    <s v="FLOR EDILMA VALENCIA DE CASTRO"/>
    <s v="MARIA ELENA JARAMILLO GALEANO 114"/>
    <s v="Procesada"/>
    <n v="26984.873949579833"/>
    <x v="20"/>
    <n v="1343"/>
  </r>
  <r>
    <x v="6"/>
    <n v="107735"/>
    <s v="2025-11-10 16:36:54"/>
    <s v="LUIS EDILBERTO CHITIVA BELTRAN"/>
    <s v="WILLIAM ALBERTO VELASQUEZ BERNAL 920"/>
    <s v="Procesada"/>
    <n v="66500"/>
    <x v="22"/>
    <n v="2134"/>
  </r>
  <r>
    <x v="6"/>
    <n v="107736"/>
    <s v="2025-11-10 16:37:00"/>
    <s v="CLARA MARIA GERENA GERENA"/>
    <s v="MARIA NANCY GUARIN VIRGUEZ 937"/>
    <s v="Procesada"/>
    <n v="48677.882352941182"/>
    <x v="19"/>
    <n v="2203"/>
  </r>
  <r>
    <x v="9"/>
    <n v="107737"/>
    <s v="2025-11-10 16:39:19"/>
    <s v="MARIA CRISTINA GOMEZ MARTINEZ"/>
    <s v="LILIANA BLANCO LOPEZ 705 VALLEDUPAR"/>
    <s v="Procesada"/>
    <n v="55070.907563025212"/>
    <x v="38"/>
    <n v="1914"/>
  </r>
  <r>
    <x v="2"/>
    <n v="107738"/>
    <s v="2025-11-10 16:40:55"/>
    <s v="GLORIA CECILIA AMOROCHO CAICEDO"/>
    <s v="ALVARO ENRIQUE CASTAÑEDA MANJARRES 715 BARRANQUILLA"/>
    <s v="Procesada"/>
    <n v="29400"/>
    <x v="7"/>
    <n v="1943"/>
  </r>
  <r>
    <x v="6"/>
    <n v="107739"/>
    <s v="2025-11-10 16:44:00"/>
    <s v="MARTHA JANETH MOLINA JIMENEZ"/>
    <s v="CRISTINA QUINTERO RUDAS 945"/>
    <s v="Procesada"/>
    <n v="12000"/>
    <x v="26"/>
    <n v="2232"/>
  </r>
  <r>
    <x v="7"/>
    <n v="107740"/>
    <s v="2025-11-10 16:44:08"/>
    <s v="ROBINSON GIL QUIROGA"/>
    <s v="JHONTAN MENDOZA 906"/>
    <s v="Procesada"/>
    <n v="77596.605042016818"/>
    <x v="17"/>
    <n v="2251"/>
  </r>
  <r>
    <x v="6"/>
    <n v="107741"/>
    <s v="2025-11-10 16:45:28"/>
    <s v="JORGE LUIS MORENO PENAGOS"/>
    <s v="MONICA RODRIGUEZ RONCANCIO 946"/>
    <s v="Procesada"/>
    <n v="29400"/>
    <x v="21"/>
    <n v="2235"/>
  </r>
  <r>
    <x v="6"/>
    <n v="107742"/>
    <s v="2025-11-10 16:46:33"/>
    <s v="JORGE ELIECER SARMIENTO"/>
    <s v="YULIETH HERNANDEZ"/>
    <s v="Procesada"/>
    <n v="87447.882352941175"/>
    <x v="12"/>
    <n v="2200"/>
  </r>
  <r>
    <x v="6"/>
    <n v="107743"/>
    <s v="2025-11-10 16:49:48"/>
    <s v="TATIANA MUÑOZ AGUIRRE"/>
    <s v="CARLOS EDUARDO ROMERO 934"/>
    <s v="Procesada"/>
    <n v="87294.621848739509"/>
    <x v="24"/>
    <n v="2191"/>
  </r>
  <r>
    <x v="1"/>
    <n v="107744"/>
    <s v="2025-11-10 16:49:49"/>
    <s v="CRISTINA PERESZ YAÑEZ"/>
    <s v="MAIRA TORRES 411 CUCUTA"/>
    <s v="Procesada"/>
    <n v="1129.8655462184875"/>
    <x v="34"/>
    <n v="1676"/>
  </r>
  <r>
    <x v="0"/>
    <n v="107745"/>
    <s v="2025-11-10 16:50:47"/>
    <s v="GUILLERMO LEON YEPES JARAMILLO"/>
    <s v="INES LILIANA PIEDRAHITA MESA 111"/>
    <s v="Procesada"/>
    <n v="6050.4201680672268"/>
    <x v="15"/>
    <n v="1332"/>
  </r>
  <r>
    <x v="7"/>
    <n v="107746"/>
    <s v="2025-11-10 16:51:04"/>
    <s v="EULICES  NEME RUIZ"/>
    <s v="JHONTAN MENDOZA 906"/>
    <s v="Procesada"/>
    <n v="37815.117647058825"/>
    <x v="17"/>
    <n v="2913"/>
  </r>
  <r>
    <x v="6"/>
    <n v="107748"/>
    <s v="2025-11-10 16:51:24"/>
    <s v="JESSICA LORENA GOMEZ CAPERA"/>
    <s v="SANDRA PATRICIA ORTIZ ROMERO 919"/>
    <s v="Procesada"/>
    <n v="12125"/>
    <x v="31"/>
    <n v="2131"/>
  </r>
  <r>
    <x v="7"/>
    <n v="107749"/>
    <s v="2025-11-10 16:54:32"/>
    <s v="JOSE HERNANDO GONZALEZ MORERA"/>
    <s v="JHONTAN MENDOZA 906"/>
    <s v="Procesada"/>
    <n v="47899.378151260506"/>
    <x v="17"/>
    <n v="2913"/>
  </r>
  <r>
    <x v="6"/>
    <n v="107750"/>
    <s v="2025-11-10 16:57:46"/>
    <s v="TOQUE DE HOGAR SAS"/>
    <s v="NELLY MARTINEZ FLEREZ 935"/>
    <s v="Procesada"/>
    <n v="104579.79831932775"/>
    <x v="37"/>
    <n v="2197"/>
  </r>
  <r>
    <x v="6"/>
    <n v="107751"/>
    <s v="2025-11-10 17:00:19"/>
    <s v="GILMA ROSA RODRIGUEZ SUAREZ"/>
    <s v="LEYDY YURLEY MUNEVAR ESPITIA 921"/>
    <s v="Procesada"/>
    <n v="13227.403361344539"/>
    <x v="14"/>
    <n v="2137"/>
  </r>
  <r>
    <x v="0"/>
    <n v="107752"/>
    <s v="2025-11-10 17:02:15"/>
    <s v="JUAN FERNANDO FRANCO PULGARIN"/>
    <s v="MARIA ELENA JARAMILLO GALEANO 114"/>
    <s v="Procesada"/>
    <n v="22860.000000000004"/>
    <x v="20"/>
    <n v="1343"/>
  </r>
  <r>
    <x v="6"/>
    <n v="107753"/>
    <s v="2025-11-10 17:03:49"/>
    <s v="DIANA MERCEDES BARRETO ANDRADE"/>
    <s v="SANDRA PATRICIA ORTIZ ROMERO 919"/>
    <s v="Procesada"/>
    <n v="14501.966386554623"/>
    <x v="31"/>
    <n v="2131"/>
  </r>
  <r>
    <x v="0"/>
    <n v="107754"/>
    <s v="2025-11-10 17:06:10"/>
    <s v="LUZ ADRIANA ARISMENDY GONZALES"/>
    <s v="DUBY YARLENY BEDOYA FLOREZ 102"/>
    <s v="Procesada"/>
    <n v="65781.579831932773"/>
    <x v="0"/>
    <n v="1305"/>
  </r>
  <r>
    <x v="7"/>
    <n v="107755"/>
    <s v="2025-11-10 17:06:23"/>
    <s v="MARIA HILDA ROA"/>
    <s v="JHONTAN MENDOZA 906"/>
    <s v="Procesada"/>
    <n v="47899.378151260506"/>
    <x v="17"/>
    <n v="2913"/>
  </r>
  <r>
    <x v="2"/>
    <n v="107756"/>
    <s v="2025-11-10 17:08:18"/>
    <s v="JOVANI JOSE SANTIAGO RIVERA"/>
    <s v="YOANY SARMIENTO PEREZ 713 BARRANQUILLA"/>
    <s v="Procesada"/>
    <n v="64763.697478991598"/>
    <x v="23"/>
    <n v="1938"/>
  </r>
  <r>
    <x v="0"/>
    <n v="107757"/>
    <s v="2025-11-10 17:10:37"/>
    <s v="JULIET BIBIANA MEDINA MEDINA"/>
    <s v="MARIA ELENA JARAMILLO GALEANO 114"/>
    <s v="Procesada"/>
    <n v="22745.563025210085"/>
    <x v="20"/>
    <n v="1343"/>
  </r>
  <r>
    <x v="6"/>
    <n v="107758"/>
    <s v="2025-11-10 17:12:15"/>
    <s v="HECTOR HELY MONROY RODRIGUEZ"/>
    <s v="YULIETH HERNANDEZ"/>
    <s v="Procesada"/>
    <n v="50294.075630252104"/>
    <x v="12"/>
    <n v="2200"/>
  </r>
  <r>
    <x v="0"/>
    <n v="107759"/>
    <s v="2025-11-10 17:15:38"/>
    <s v="DANNY JOHAN VASQUEZ GRAJALES"/>
    <s v="EDISON ALBERTO SALAZAR YEPES 116"/>
    <s v="Procesada"/>
    <n v="18509.521008403364"/>
    <x v="32"/>
    <n v="1347"/>
  </r>
  <r>
    <x v="6"/>
    <n v="107760"/>
    <s v="2025-11-10 17:16:21"/>
    <s v="MILSON MILLER MEJIA CAPADOR"/>
    <s v="SANDRA PATRICIA ORTIZ ROMERO 919"/>
    <s v="Procesada"/>
    <n v="21176.403361344539"/>
    <x v="31"/>
    <n v="2131"/>
  </r>
  <r>
    <x v="6"/>
    <n v="107761"/>
    <s v="2025-11-10 17:18:16"/>
    <s v="JHON ALEXANDER CASTILLO BARBOSA"/>
    <s v="OSCAR GIOVANNY NASAYO BLANCO 932"/>
    <s v="Procesada"/>
    <n v="70074.109243697487"/>
    <x v="13"/>
    <n v="2177"/>
  </r>
  <r>
    <x v="6"/>
    <n v="107762"/>
    <s v="2025-11-10 17:18:31"/>
    <s v="SHARON LIZETH RAMIREZ GONZALEZ"/>
    <s v="ANGIE JOHANA BEDOYA HERRENO 908"/>
    <s v="Procesada"/>
    <n v="23109.201680672271"/>
    <x v="39"/>
    <n v="2103"/>
  </r>
  <r>
    <x v="6"/>
    <n v="107763"/>
    <s v="2025-11-10 17:19:08"/>
    <s v="CARLOS RAFAEL ROMERO HERNANDEZ"/>
    <s v="MARIBEL REDONDO 918"/>
    <s v="Procesada"/>
    <n v="260949.37815126052"/>
    <x v="45"/>
    <n v="2128"/>
  </r>
  <r>
    <x v="7"/>
    <n v="107764"/>
    <s v="2025-11-10 17:19:14"/>
    <s v="JESUS MARIA DEVIA"/>
    <s v="JHONTAN MENDOZA 906"/>
    <s v="Procesada"/>
    <n v="191597.52100840336"/>
    <x v="17"/>
    <n v="2913"/>
  </r>
  <r>
    <x v="7"/>
    <n v="107765"/>
    <s v="2025-11-10 17:21:51"/>
    <s v="ALVARO BRICEÑO GARZON"/>
    <s v="JHONTAN MENDOZA 906"/>
    <s v="Procesada"/>
    <n v="29243.638655462186"/>
    <x v="17"/>
    <n v="2913"/>
  </r>
  <r>
    <x v="6"/>
    <n v="107767"/>
    <s v="2025-11-10 17:21:58"/>
    <s v="YOLANDA HERRERA RAMIREZ"/>
    <s v="CRISTINA QUINTERO RUDAS 945"/>
    <s v="Procesada"/>
    <n v="12125"/>
    <x v="26"/>
    <n v="2232"/>
  </r>
  <r>
    <x v="6"/>
    <n v="107768"/>
    <s v="2025-11-10 17:23:06"/>
    <s v="YESCENIA ANDREA SOLER RUIZ"/>
    <s v="SANDRA PATRICIA ORTIZ ROMERO 919"/>
    <s v="Procesada"/>
    <n v="27725.285714285714"/>
    <x v="31"/>
    <n v="2131"/>
  </r>
  <r>
    <x v="6"/>
    <n v="107769"/>
    <s v="2025-11-10 17:25:51"/>
    <s v="MARIO DE JESUS GOMEZ GIRALDO"/>
    <s v="DIANA MARCELA DIAZ TORRES 938"/>
    <s v="Procesada"/>
    <n v="53462.655462184877"/>
    <x v="29"/>
    <n v="2207"/>
  </r>
  <r>
    <x v="7"/>
    <n v="107770"/>
    <s v="2025-11-10 17:28:29"/>
    <s v="ELKIN ESNORALDO VEGA VILLEGAS"/>
    <s v="JHONTAN MENDOZA 906"/>
    <s v="Procesada"/>
    <n v="47899.378151260506"/>
    <x v="17"/>
    <n v="2913"/>
  </r>
  <r>
    <x v="3"/>
    <n v="107771"/>
    <s v="2025-11-10 17:31:57"/>
    <s v="NOE DE JESUS LARGO PESCADOR"/>
    <s v="LEONARDO RIOS HENAO 612"/>
    <s v="Procesada"/>
    <n v="31932.915966386554"/>
    <x v="8"/>
    <n v="1836"/>
  </r>
  <r>
    <x v="6"/>
    <n v="107772"/>
    <s v="2025-11-10 17:32:25"/>
    <s v="ANA JANNETH GARCIA TRUJILLO"/>
    <s v="WILSON JAVIER MONTAÑEZ MARTINEZ 923"/>
    <s v="Procesada"/>
    <n v="10588.20168067227"/>
    <x v="18"/>
    <n v="2147"/>
  </r>
  <r>
    <x v="6"/>
    <n v="107773"/>
    <s v="2025-11-10 17:32:31"/>
    <s v="SERGIO ANDRES URREGO MUÑOZ"/>
    <s v="SOL KATHERINE BERNAL MONTANO 907"/>
    <s v="Procesada"/>
    <n v="6960"/>
    <x v="36"/>
    <n v="2100"/>
  </r>
  <r>
    <x v="7"/>
    <n v="107774"/>
    <s v="2025-11-10 17:36:37"/>
    <s v="ROSA MARIA ARIZA QUIROGA"/>
    <s v="JHONTAN MENDOZA 906"/>
    <s v="Procesada"/>
    <n v="47899.378151260506"/>
    <x v="17"/>
    <n v="2913"/>
  </r>
  <r>
    <x v="6"/>
    <n v="107775"/>
    <s v="2025-11-10 17:37:41"/>
    <s v="OCTAVIANO GARCIA CARDENAS"/>
    <s v="SOL KATHERINE BERNAL MONTANO 907"/>
    <s v="Procesada"/>
    <n v="36006.142857142855"/>
    <x v="36"/>
    <n v="2100"/>
  </r>
  <r>
    <x v="0"/>
    <n v="107776"/>
    <s v="2025-11-10 17:38:21"/>
    <s v="WILMAR ALBERTO ALZATE HENAO"/>
    <s v="MARIA ELENA JARAMILLO GALEANO 114"/>
    <s v="Procesada"/>
    <n v="16386"/>
    <x v="20"/>
    <n v="1343"/>
  </r>
  <r>
    <x v="0"/>
    <n v="107777"/>
    <s v="2025-11-10 17:41:41"/>
    <s v="CARLOS JULIO HERNANDEZ LOPERA"/>
    <s v="ANDRES GRACIANO SERNA 104"/>
    <s v="Procesada"/>
    <n v="39145.621848739502"/>
    <x v="27"/>
    <n v="1311"/>
  </r>
  <r>
    <x v="10"/>
    <n v="107778"/>
    <s v="2025-11-10 17:45:08"/>
    <s v="ELSA BARRIOS VALENCIA"/>
    <s v="MARTHA MANTILLA 407 BUCARAMANGA"/>
    <s v="Procesada"/>
    <n v="2436.9831932773113"/>
    <x v="51"/>
    <n v="1637"/>
  </r>
  <r>
    <x v="6"/>
    <n v="107779"/>
    <s v="2025-11-10 17:46:31"/>
    <s v="ELCY DEL SOCORRO RUIZ RAMIREZ"/>
    <s v="SOL KATHERINE BERNAL MONTANO 907"/>
    <s v="Procesada"/>
    <n v="45752.949579831933"/>
    <x v="36"/>
    <n v="2100"/>
  </r>
  <r>
    <x v="6"/>
    <n v="107780"/>
    <s v="2025-11-10 17:51:09"/>
    <s v="JAVIER PEDRAZA"/>
    <s v="NELLY MARTINEZ FLEREZ 935"/>
    <s v="Procesada"/>
    <n v="69999.848739495807"/>
    <x v="37"/>
    <n v="2197"/>
  </r>
  <r>
    <x v="0"/>
    <n v="107781"/>
    <s v="2025-11-10 17:53:19"/>
    <s v="EDGAR ORLANDO MESA GIRALDO"/>
    <s v="INGRID RESTREPO 115"/>
    <s v="Procesada"/>
    <n v="11543"/>
    <x v="28"/>
    <n v="1340"/>
  </r>
  <r>
    <x v="0"/>
    <n v="107782"/>
    <s v="2025-11-10 17:54:01"/>
    <s v="EDIN JOSE VALENCIA JARAMILLO"/>
    <s v="INGRID RESTREPO 115"/>
    <s v="Procesada"/>
    <n v="15126.050420168069"/>
    <x v="28"/>
    <n v="1340"/>
  </r>
  <r>
    <x v="0"/>
    <n v="107783"/>
    <s v="2025-11-10 17:56:10"/>
    <s v="GERMAN DE JESUS CARVAJAL"/>
    <s v="INGRID RESTREPO 115"/>
    <s v="Procesada"/>
    <n v="42353.042016806728"/>
    <x v="28"/>
    <n v="1340"/>
  </r>
  <r>
    <x v="6"/>
    <n v="107784"/>
    <s v="2025-11-10 17:57:16"/>
    <s v="LUIS IGNACIO CARO"/>
    <s v="DIANA MARCELA DIAZ TORRES 938"/>
    <s v="Procesada"/>
    <n v="21379.747899159665"/>
    <x v="29"/>
    <n v="2207"/>
  </r>
  <r>
    <x v="0"/>
    <n v="107785"/>
    <s v="2025-11-10 17:58:39"/>
    <s v="JUAN CARLOS PALACIO ARBOLEDA"/>
    <s v="SEBASTIAN DIAZ VELEZ 105"/>
    <s v="Procesada"/>
    <n v="35241.71428571429"/>
    <x v="42"/>
    <n v="1315"/>
  </r>
  <r>
    <x v="0"/>
    <n v="107786"/>
    <s v="2025-11-10 17:59:44"/>
    <s v="ROSALBA ARIAS GRISALES"/>
    <s v="GEORLAN GARCIA PANIAGUA 117"/>
    <s v="Procesada"/>
    <n v="38134.478991596639"/>
    <x v="1"/>
    <n v="1349"/>
  </r>
  <r>
    <x v="0"/>
    <n v="107787"/>
    <s v="2025-11-10 18:00:03"/>
    <s v="ANGELA FARLEY HENAO RUIZ"/>
    <s v="SEBASTIAN DIAZ VELEZ 105"/>
    <s v="Procesada"/>
    <n v="53718.478991596639"/>
    <x v="42"/>
    <n v="1315"/>
  </r>
  <r>
    <x v="0"/>
    <n v="107788"/>
    <s v="2025-11-10 18:01:07"/>
    <s v="WILMAR ALBERTO ALZATE HENAO"/>
    <s v="MARIA ELENA JARAMILLO GALEANO 114"/>
    <s v="Procesada"/>
    <n v="13280.000000000002"/>
    <x v="20"/>
    <n v="1343"/>
  </r>
  <r>
    <x v="0"/>
    <n v="107789"/>
    <s v="2025-11-10 18:02:18"/>
    <s v="OFELIA PUERTA"/>
    <s v="SEBASTIAN DIAZ VELEZ 105"/>
    <s v="Procesada"/>
    <n v="32253"/>
    <x v="42"/>
    <n v="1315"/>
  </r>
  <r>
    <x v="6"/>
    <n v="107790"/>
    <s v="2025-11-10 18:03:24"/>
    <s v="CARMENZA QUIMBAYA REYES"/>
    <s v="WILLIAM ALBERTO VELASQUEZ BERNAL 920"/>
    <s v="Procesada"/>
    <n v="33529.436974789918"/>
    <x v="22"/>
    <n v="2134"/>
  </r>
  <r>
    <x v="0"/>
    <n v="107791"/>
    <s v="2025-11-10 18:03:26"/>
    <s v="LUIS FERNANDO LOPEZ UPEGUI"/>
    <s v="SEBASTIAN DIAZ VELEZ 105"/>
    <s v="Procesada"/>
    <n v="18151.26050420168"/>
    <x v="42"/>
    <n v="1315"/>
  </r>
  <r>
    <x v="6"/>
    <n v="107792"/>
    <s v="2025-11-10 18:04:09"/>
    <s v="JENNY JULIETH VILLARRAGA"/>
    <s v="SOL KATHERINE BERNAL MONTANO 907"/>
    <s v="Procesada"/>
    <n v="26218.563025210085"/>
    <x v="36"/>
    <n v="2100"/>
  </r>
  <r>
    <x v="6"/>
    <n v="107793"/>
    <s v="2025-11-10 18:06:42"/>
    <s v="GERALDINE CAMILA VARGAS LARA"/>
    <s v="DIANA MARCELA DIAZ TORRES 938"/>
    <s v="Procesada"/>
    <n v="91839.630252100847"/>
    <x v="29"/>
    <n v="2207"/>
  </r>
  <r>
    <x v="0"/>
    <n v="107794"/>
    <s v="2025-11-10 18:07:48"/>
    <s v="JUAN GONZALO ROJAS LOPEZ"/>
    <s v="INES LILIANA PIEDRAHITA MESA 111"/>
    <s v="Procesada"/>
    <n v="53520.815126050416"/>
    <x v="15"/>
    <n v="1332"/>
  </r>
  <r>
    <x v="2"/>
    <n v="107795"/>
    <s v="2025-11-10 18:08:35"/>
    <s v="ANGELA PATRICIA NARVAEZ DIAZ"/>
    <s v="YOANY SARMIENTO PEREZ 713 BARRANQUILLA"/>
    <s v="Procesada"/>
    <n v="47899.378151260506"/>
    <x v="23"/>
    <n v="1938"/>
  </r>
  <r>
    <x v="6"/>
    <n v="107796"/>
    <s v="2025-11-10 18:09:55"/>
    <s v="EMILCE TOLOZA ACEVEDO"/>
    <s v="SANDRA PATRICIA ORTIZ ROMERO 919"/>
    <s v="Procesada"/>
    <n v="21176.403361344539"/>
    <x v="31"/>
    <n v="2131"/>
  </r>
  <r>
    <x v="0"/>
    <n v="107797"/>
    <s v="2025-11-10 18:11:32"/>
    <s v="INDRA MILENA CASTELLANOS MUÑOZ"/>
    <s v="ELIANA GOMEZ 107"/>
    <s v="Procesada"/>
    <n v="29403.033613445379"/>
    <x v="6"/>
    <n v="1320"/>
  </r>
  <r>
    <x v="6"/>
    <n v="107798"/>
    <s v="2025-11-10 18:14:45"/>
    <s v="LEANDRO ENRIQUE ALARCON"/>
    <s v="SANDRA PATRICIA ORTIZ ROMERO 919"/>
    <s v="Procesada"/>
    <n v="33529.436974789918"/>
    <x v="31"/>
    <n v="2131"/>
  </r>
  <r>
    <x v="6"/>
    <n v="107799"/>
    <s v="2025-11-10 18:14:59"/>
    <s v="AURA IRENE IBAÑEZ SOLER"/>
    <s v="MONICA RODRIGUEZ RONCANCIO 946"/>
    <s v="Procesada"/>
    <n v="217942.0756302521"/>
    <x v="21"/>
    <n v="2235"/>
  </r>
  <r>
    <x v="6"/>
    <n v="107800"/>
    <s v="2025-11-10 18:17:41"/>
    <s v="JORGE ELIECER RAMIREZ DUQUE"/>
    <s v="ANGIE JOHANA BEDOYA HERRENO 908"/>
    <s v="Procesada"/>
    <n v="213551.26050420169"/>
    <x v="39"/>
    <n v="2103"/>
  </r>
  <r>
    <x v="0"/>
    <n v="107801"/>
    <s v="2025-11-10 18:18:50"/>
    <s v="LIZETH VANESSA LONDOÑO HENAO"/>
    <s v="ANDRES GRACIANO SERNA 104"/>
    <s v="Procesada"/>
    <n v="30948.000000000004"/>
    <x v="27"/>
    <n v="1311"/>
  </r>
  <r>
    <x v="6"/>
    <n v="107802"/>
    <s v="2025-11-10 18:21:39"/>
    <s v="LIDA JANNETH TABORDA GONZALEZ"/>
    <s v="DIANA MARCELA DIAZ TORRES 938"/>
    <s v="Procesada"/>
    <n v="104579.79831932775"/>
    <x v="29"/>
    <n v="2207"/>
  </r>
  <r>
    <x v="6"/>
    <n v="107803"/>
    <s v="2025-11-10 18:27:03"/>
    <s v="DENNIS ANYELID RODRIGUEZ SAAVEDRA"/>
    <s v="WILLIAM ALBERTO VELASQUEZ BERNAL 920"/>
    <s v="Procesada"/>
    <n v="52289.899159663873"/>
    <x v="22"/>
    <n v="2134"/>
  </r>
  <r>
    <x v="6"/>
    <n v="107804"/>
    <s v="2025-11-10 18:33:27"/>
    <s v="MARIA CANDELARIA PARRA NOY"/>
    <s v="CARLOS EDUARDO ROMERO 934"/>
    <s v="Procesada"/>
    <n v="35107.563025210089"/>
    <x v="24"/>
    <n v="2191"/>
  </r>
  <r>
    <x v="6"/>
    <n v="107806"/>
    <s v="2025-11-10 18:34:24"/>
    <s v="ANA DE JESUS RUEDA ARCINIEGAS"/>
    <s v="ANGIE JOHANA BEDOYA HERRENO 908"/>
    <s v="Procesada"/>
    <n v="16806.798319327732"/>
    <x v="39"/>
    <n v="2103"/>
  </r>
  <r>
    <x v="6"/>
    <n v="107807"/>
    <s v="2025-11-10 18:35:34"/>
    <s v="GAYLETH MARLOE NINO BOLANOS"/>
    <s v="DIANA MARCELA DIAZ TORRES 938"/>
    <s v="Procesada"/>
    <n v="45073.605042016803"/>
    <x v="29"/>
    <n v="2207"/>
  </r>
  <r>
    <x v="0"/>
    <n v="107808"/>
    <s v="2025-11-10 18:35:59"/>
    <s v="EDWIN ARLEY SIERRA MARTINEZ"/>
    <s v="ELIANA GOMEZ 107"/>
    <s v="Procesada"/>
    <n v="27638.319327731093"/>
    <x v="6"/>
    <n v="1320"/>
  </r>
  <r>
    <x v="6"/>
    <n v="107809"/>
    <s v="2025-11-10 18:39:17"/>
    <s v="MARIA RUBIELA CASTRO GARCIA"/>
    <s v="WILSON JAVIER MONTAÑEZ MARTINEZ 923"/>
    <s v="Procesada"/>
    <n v="23668"/>
    <x v="18"/>
    <n v="2147"/>
  </r>
  <r>
    <x v="6"/>
    <n v="107810"/>
    <s v="2025-11-10 18:40:24"/>
    <s v="DIDIER DE JESUS QUINTERO CARDONA"/>
    <s v="SOL KATHERINE BERNAL MONTANO 907"/>
    <s v="Procesada"/>
    <n v="383195.04201680672"/>
    <x v="36"/>
    <n v="2100"/>
  </r>
  <r>
    <x v="8"/>
    <n v="107811"/>
    <s v="2025-11-10 18:40:52"/>
    <s v="RIGOBERTO PEREZ PATERMINA"/>
    <s v="NEIL TORRES 718 CARTAGENA"/>
    <s v="Procesada"/>
    <n v="31932.915966386554"/>
    <x v="30"/>
    <n v="1960"/>
  </r>
  <r>
    <x v="0"/>
    <n v="107812"/>
    <s v="2025-11-10 18:41:48"/>
    <s v="NELSON DE JESUS GIRALDO PEREZ"/>
    <s v="DUBY YARLENY BEDOYA FLOREZ 102"/>
    <s v="Procesada"/>
    <n v="70451.226890756312"/>
    <x v="0"/>
    <n v="1305"/>
  </r>
  <r>
    <x v="8"/>
    <n v="107813"/>
    <s v="2025-11-10 18:41:55"/>
    <s v="ALEJANDRA DEL PILAR PINEDA"/>
    <s v="NEIL TORRES 718 CARTAGENA"/>
    <s v="Procesada"/>
    <n v="63865.840336134461"/>
    <x v="30"/>
    <n v="1960"/>
  </r>
  <r>
    <x v="6"/>
    <n v="107814"/>
    <s v="2025-11-10 18:42:32"/>
    <s v="DILSA YASMIN BERNAL MAHECHA"/>
    <s v="WILSON JAVIER MONTAÑEZ MARTINEZ 923"/>
    <s v="Procesada"/>
    <n v="18907.563025210085"/>
    <x v="18"/>
    <n v="2147"/>
  </r>
  <r>
    <x v="8"/>
    <n v="107815"/>
    <s v="2025-11-10 18:42:41"/>
    <s v="MARIA BELEN ESPINEL TORRADO"/>
    <s v="NEIL TORRES 718 CARTAGENA"/>
    <s v="Procesada"/>
    <n v="31932.915966386554"/>
    <x v="30"/>
    <n v="1960"/>
  </r>
  <r>
    <x v="6"/>
    <n v="107816"/>
    <s v="2025-11-10 18:43:05"/>
    <s v="ABEL APONTE FORERO"/>
    <s v="OSCAR GIOVANNY NASAYO BLANCO 932"/>
    <s v="Procesada"/>
    <n v="19701.420168067227"/>
    <x v="13"/>
    <n v="2177"/>
  </r>
  <r>
    <x v="6"/>
    <n v="107817"/>
    <s v="2025-11-10 18:45:05"/>
    <s v="PAOLA OTALORA"/>
    <s v="MARIBEL REDONDO 918"/>
    <s v="Procesada"/>
    <n v="147580.00000000003"/>
    <x v="45"/>
    <n v="2128"/>
  </r>
  <r>
    <x v="6"/>
    <n v="107818"/>
    <s v="2025-11-10 18:47:50"/>
    <s v="KAREN FERNANDA MARROQUIN VASQUEZ"/>
    <s v="WILSON JAVIER MONTAÑEZ MARTINEZ 923"/>
    <s v="Procesada"/>
    <n v="25589.100840336134"/>
    <x v="18"/>
    <n v="2147"/>
  </r>
  <r>
    <x v="4"/>
    <n v="107819"/>
    <s v="2025-11-10 18:48:37"/>
    <s v="JORGE ANDRES MORALES VALENCIA"/>
    <s v="JOSE GREGORIO OSTEN MERCADO 509"/>
    <s v="Procesada"/>
    <n v="17822.016806722691"/>
    <x v="9"/>
    <n v="1738"/>
  </r>
  <r>
    <x v="8"/>
    <n v="107820"/>
    <s v="2025-11-10 18:49:26"/>
    <s v="JAVIER ANTONIO VEGA MARTINEZ"/>
    <s v="NEIL TORRES 718 CARTAGENA"/>
    <s v="Procesada"/>
    <n v="61176.563025210089"/>
    <x v="30"/>
    <n v="1960"/>
  </r>
  <r>
    <x v="8"/>
    <n v="107822"/>
    <s v="2025-11-10 18:50:03"/>
    <s v="VICTOR GABRIEL SEVERICHE CASTILLO"/>
    <s v="NEIL TORRES 718 CARTAGENA"/>
    <s v="Procesada"/>
    <n v="31932.915966386554"/>
    <x v="30"/>
    <n v="1960"/>
  </r>
  <r>
    <x v="7"/>
    <n v="107823"/>
    <s v="2025-11-10 18:53:21"/>
    <s v="RAUL TIQUE CRUZ"/>
    <s v="JHON GRANADOS"/>
    <s v="Procesada"/>
    <n v="227709.10924369752"/>
    <x v="44"/>
    <n v="2254"/>
  </r>
  <r>
    <x v="6"/>
    <n v="107824"/>
    <s v="2025-11-10 18:53:49"/>
    <s v="LEIDY CAROLINA DIAZ SORACIPA"/>
    <s v="SANDRA PATRICIA ORTIZ ROMERO 919"/>
    <s v="Procesada"/>
    <n v="25806.798319327732"/>
    <x v="31"/>
    <n v="2131"/>
  </r>
  <r>
    <x v="8"/>
    <n v="107825"/>
    <s v="2025-11-10 18:55:44"/>
    <s v="YUDY AMPARO HOYOS VASQUEZ"/>
    <s v="NEIL TORRES 718 CARTAGENA"/>
    <s v="Procesada"/>
    <n v="31932.915966386554"/>
    <x v="30"/>
    <n v="1960"/>
  </r>
  <r>
    <x v="0"/>
    <n v="107826"/>
    <s v="2025-11-10 18:57:21"/>
    <s v="LUZ MYRIAM MONTES RAMIREZ"/>
    <s v="KATHERINE GAVIRIA MAZO 103"/>
    <s v="Procesada"/>
    <n v="6800"/>
    <x v="4"/>
    <n v="1307"/>
  </r>
  <r>
    <x v="6"/>
    <n v="107827"/>
    <s v="2025-11-10 18:58:14"/>
    <s v="EMERIDA LEMUS"/>
    <s v="YULIETH HERNANDEZ"/>
    <s v="Procesada"/>
    <n v="30154.621848739498"/>
    <x v="12"/>
    <n v="2200"/>
  </r>
  <r>
    <x v="6"/>
    <n v="107828"/>
    <s v="2025-11-10 18:58:47"/>
    <s v="JOSE DEL CARMEN MARTINEZ ROCHA"/>
    <s v="WILSON JAVIER MONTAÑEZ MARTINEZ 923"/>
    <s v="Procesada"/>
    <n v="27226.840336134454"/>
    <x v="18"/>
    <n v="2147"/>
  </r>
  <r>
    <x v="10"/>
    <n v="107829"/>
    <s v="2025-11-10 19:00:51"/>
    <s v="ALEJANDRO VELASCO SUAREZ"/>
    <s v="MARTHA MANTILLA 407 BUCARAMANGA"/>
    <s v="Procesada"/>
    <n v="29400"/>
    <x v="51"/>
    <n v="1637"/>
  </r>
  <r>
    <x v="8"/>
    <n v="107830"/>
    <s v="2025-11-10 19:01:18"/>
    <s v="ANGELA MARIA ARRIETA CHAVARRIA"/>
    <s v="NEIL TORRES 718 CARTAGENA"/>
    <s v="Procesada"/>
    <n v="63865.840336134461"/>
    <x v="30"/>
    <n v="1960"/>
  </r>
  <r>
    <x v="0"/>
    <n v="107831"/>
    <s v="2025-11-10 19:01:21"/>
    <s v="LUIS ALFONSO TAPIAS RIVERA"/>
    <s v="GEORLAN GARCIA PANIAGUA 117"/>
    <s v="Procesada"/>
    <n v="10924.403361344539"/>
    <x v="1"/>
    <n v="1349"/>
  </r>
  <r>
    <x v="6"/>
    <n v="107832"/>
    <s v="2025-11-10 19:01:49"/>
    <s v="JOSE JESUS CAMACHO VILLA"/>
    <s v="OSCAR GIOVANNY NASAYO BLANCO 932"/>
    <s v="Procesada"/>
    <n v="32025"/>
    <x v="13"/>
    <n v="2177"/>
  </r>
  <r>
    <x v="8"/>
    <n v="107833"/>
    <s v="2025-11-10 19:02:31"/>
    <s v="ADRIAN MANUEL SAMPAYO RIVAS"/>
    <s v="NEIL TORRES 718 CARTAGENA"/>
    <s v="Procesada"/>
    <n v="47340.285714285717"/>
    <x v="30"/>
    <n v="1960"/>
  </r>
  <r>
    <x v="6"/>
    <n v="107834"/>
    <s v="2025-11-10 19:02:51"/>
    <s v="JOSE ALFREDO GONZALEZ MONTILLA"/>
    <s v="WILSON JAVIER MONTAÑEZ MARTINEZ 923"/>
    <s v="Procesada"/>
    <n v="7936.4369747899173"/>
    <x v="18"/>
    <n v="2147"/>
  </r>
  <r>
    <x v="0"/>
    <n v="107835"/>
    <s v="2025-11-10 19:03:12"/>
    <s v="DIOSA ELENA GARCIA JARAMILLO"/>
    <s v="KATHERINE GAVIRIA MAZO 103"/>
    <s v="Procesada"/>
    <n v="35617.647058823532"/>
    <x v="4"/>
    <n v="1307"/>
  </r>
  <r>
    <x v="4"/>
    <n v="107836"/>
    <s v="2025-11-10 19:06:52"/>
    <s v="AURELIO AGUDELO HENAO"/>
    <s v="JOSE GREGORIO OSTEN MERCADO 509"/>
    <s v="Procesada"/>
    <n v="43980.058823529413"/>
    <x v="9"/>
    <n v="1738"/>
  </r>
  <r>
    <x v="8"/>
    <n v="107837"/>
    <s v="2025-11-10 19:08:26"/>
    <s v="LOURDES ORTIZ RAMOS"/>
    <s v="NEIL TORRES 718 CARTAGENA"/>
    <s v="Procesada"/>
    <n v="45111.067226890758"/>
    <x v="30"/>
    <n v="1960"/>
  </r>
  <r>
    <x v="6"/>
    <n v="107838"/>
    <s v="2025-11-10 19:09:19"/>
    <s v="MAURICIO CRUZ MORENO"/>
    <s v="NELLY MARTINEZ FLEREZ 935"/>
    <s v="Procesada"/>
    <n v="22467.403361344539"/>
    <x v="37"/>
    <n v="2197"/>
  </r>
  <r>
    <x v="8"/>
    <n v="107839"/>
    <s v="2025-11-10 19:09:51"/>
    <s v="BERNARDO MANUEL ATENCIO MENDEZ"/>
    <s v="NEIL TORRES 718 CARTAGENA"/>
    <s v="Procesada"/>
    <n v="31932.915966386554"/>
    <x v="30"/>
    <n v="1960"/>
  </r>
  <r>
    <x v="6"/>
    <n v="107840"/>
    <s v="2025-11-10 19:10:56"/>
    <s v="LUIS ANGEL CHAPARRO ROJAS"/>
    <s v="MARIBEL REDONDO 918"/>
    <s v="Procesada"/>
    <n v="27986.537815126056"/>
    <x v="45"/>
    <n v="2128"/>
  </r>
  <r>
    <x v="8"/>
    <n v="107842"/>
    <s v="2025-11-10 19:17:44"/>
    <s v="ADRIAN MANUEL SAMPAYO RIVAS"/>
    <s v="NEIL TORRES 718 CARTAGENA"/>
    <s v="Procesada"/>
    <n v="47340.285714285717"/>
    <x v="30"/>
    <n v="1960"/>
  </r>
  <r>
    <x v="6"/>
    <n v="107843"/>
    <s v="2025-11-10 19:19:22"/>
    <s v="NATALY PAIBA MORENO"/>
    <s v="LEYDY YURLEY MUNEVAR ESPITIA 921"/>
    <s v="Procesada"/>
    <n v="33250"/>
    <x v="14"/>
    <n v="2137"/>
  </r>
  <r>
    <x v="6"/>
    <n v="107844"/>
    <s v="2025-11-10 19:24:33"/>
    <s v="PEDRO ANTONIO MUÑOZ PINZON"/>
    <s v="NAIR JAEL VARGAS TALERO 933"/>
    <s v="Procesada"/>
    <n v="22183"/>
    <x v="40"/>
    <n v="2184"/>
  </r>
  <r>
    <x v="6"/>
    <n v="107845"/>
    <s v="2025-11-10 19:30:20"/>
    <s v="SINDY PAOLA MORENO LEON"/>
    <s v="LEONARDO MANCERA BOLAÑOS 926"/>
    <s v="Procesada"/>
    <n v="49782.033613445383"/>
    <x v="53"/>
    <n v="2156"/>
  </r>
  <r>
    <x v="6"/>
    <n v="107846"/>
    <s v="2025-11-10 19:31:11"/>
    <s v="JORGE ELIAS GONZALEZ GONZALEZ"/>
    <s v="ANGIE JOHANA BEDOYA HERRENO 908"/>
    <s v="Procesada"/>
    <n v="21176.403361344539"/>
    <x v="39"/>
    <n v="2103"/>
  </r>
  <r>
    <x v="6"/>
    <n v="107847"/>
    <s v="2025-11-10 19:31:56"/>
    <s v="SANDRA ESTHER ALFONZO MARTINEZ"/>
    <s v="ANGIE JOHANA BEDOYA HERRENO 908"/>
    <s v="Procesada"/>
    <n v="21848.798319327732"/>
    <x v="39"/>
    <n v="2103"/>
  </r>
  <r>
    <x v="6"/>
    <n v="107848"/>
    <s v="2025-11-10 19:32:37"/>
    <s v="LILIANA TAPIERO CAPERA"/>
    <s v="LEONARDO MANCERA BOLAÑOS 926"/>
    <s v="Procesada"/>
    <n v="16806.798319327732"/>
    <x v="53"/>
    <n v="2156"/>
  </r>
  <r>
    <x v="6"/>
    <n v="107849"/>
    <s v="2025-11-10 19:33:48"/>
    <s v="LUCIDIA GONZALEZ MARTINEZ"/>
    <s v="LEONARDO MANCERA BOLAÑOS 926"/>
    <s v="Procesada"/>
    <n v="8542.0168067226896"/>
    <x v="53"/>
    <n v="2156"/>
  </r>
  <r>
    <x v="6"/>
    <n v="107850"/>
    <s v="2025-11-10 19:34:26"/>
    <s v="GLADYS SILVA GUEVARA"/>
    <s v="ANGIE JOHANA BEDOYA HERRENO 908"/>
    <s v="Procesada"/>
    <n v="20244.168067226892"/>
    <x v="39"/>
    <n v="2103"/>
  </r>
  <r>
    <x v="6"/>
    <n v="107851"/>
    <s v="2025-11-10 19:34:59"/>
    <s v="MARIA MENDREY VEGA VIUCHE"/>
    <s v="LEONARDO MANCERA BOLAÑOS 926"/>
    <s v="Procesada"/>
    <n v="22909.277310924372"/>
    <x v="53"/>
    <n v="2156"/>
  </r>
  <r>
    <x v="6"/>
    <n v="107852"/>
    <s v="2025-11-10 19:35:50"/>
    <s v="CLELIA PRISCILA DELGADO"/>
    <s v="LEONARDO MANCERA BOLAÑOS 926"/>
    <s v="Procesada"/>
    <n v="10588.20168067227"/>
    <x v="53"/>
    <n v="2156"/>
  </r>
  <r>
    <x v="6"/>
    <n v="107853"/>
    <s v="2025-11-10 19:35:59"/>
    <s v="CLAUDIA ESPERANZA QUINTERO HERNANDEZ"/>
    <s v="ANGIE JOHANA BEDOYA HERRENO 908"/>
    <s v="Procesada"/>
    <n v="16134.478991596638"/>
    <x v="39"/>
    <n v="2103"/>
  </r>
  <r>
    <x v="6"/>
    <n v="107854"/>
    <s v="2025-11-10 19:36:48"/>
    <s v="FRANCY YAZMIN DIAZ AVILA"/>
    <s v="LEONARDO MANCERA BOLAÑOS 926"/>
    <s v="Procesada"/>
    <n v="16134.478991596638"/>
    <x v="53"/>
    <n v="2156"/>
  </r>
  <r>
    <x v="6"/>
    <n v="107855"/>
    <s v="2025-11-10 19:37:31"/>
    <s v="PEDRO JESUS ROSAS BONILLA"/>
    <s v="LEONARDO MANCERA BOLAÑOS 926"/>
    <s v="Procesada"/>
    <n v="16386.537815126052"/>
    <x v="53"/>
    <n v="2156"/>
  </r>
  <r>
    <x v="6"/>
    <n v="107856"/>
    <s v="2025-11-10 19:38:13"/>
    <s v="JOSE EDILBERTO MORALES QUINTERO"/>
    <s v="SANDRA PATRICIA ORTIZ ROMERO 919"/>
    <s v="Procesada"/>
    <n v="24588.201680672268"/>
    <x v="31"/>
    <n v="2131"/>
  </r>
  <r>
    <x v="3"/>
    <n v="107857"/>
    <s v="2025-11-10 19:38:45"/>
    <s v="JHENIFER FRANCO SOTO"/>
    <s v="FELIPE ARENAS 605"/>
    <s v="Procesada"/>
    <n v="18180.672268907565"/>
    <x v="25"/>
    <n v="1813"/>
  </r>
  <r>
    <x v="6"/>
    <n v="107858"/>
    <s v="2025-11-10 19:38:47"/>
    <s v="ALVARO RUIZ MATEUS"/>
    <s v="LEONARDO MANCERA BOLAÑOS 926"/>
    <s v="Procesada"/>
    <n v="21176.403361344539"/>
    <x v="53"/>
    <n v="2156"/>
  </r>
  <r>
    <x v="4"/>
    <n v="107859"/>
    <s v="2025-11-10 19:39:17"/>
    <s v="ORLANDO MARTINEZ LOPEZ"/>
    <s v="JOSE GREGORIO OSTEN MERCADO 509"/>
    <s v="Procesada"/>
    <n v="30678.453781512606"/>
    <x v="9"/>
    <n v="1738"/>
  </r>
  <r>
    <x v="6"/>
    <n v="107860"/>
    <s v="2025-11-10 19:40:49"/>
    <s v="MARGOT RODRIGUEZ QUIROGA"/>
    <s v="LEONARDO MANCERA BOLAÑOS 926"/>
    <s v="Procesada"/>
    <n v="27040.941176470591"/>
    <x v="53"/>
    <n v="2156"/>
  </r>
  <r>
    <x v="0"/>
    <n v="107861"/>
    <s v="2025-11-10 19:41:16"/>
    <s v="GILBERTO DE JESUS ALVAREZ RENGIFO"/>
    <s v="ANDRES GRACIANO SERNA 104"/>
    <s v="Procesada"/>
    <n v="49336.23529411765"/>
    <x v="27"/>
    <n v="1311"/>
  </r>
  <r>
    <x v="6"/>
    <n v="107862"/>
    <s v="2025-11-10 19:41:51"/>
    <s v="IVONNE MARITZA MENDOZA MENESES"/>
    <s v="SOL KATHERINE BERNAL MONTANO 907"/>
    <s v="Procesada"/>
    <n v="191597.52100840336"/>
    <x v="36"/>
    <n v="2100"/>
  </r>
  <r>
    <x v="6"/>
    <n v="107863"/>
    <s v="2025-11-10 19:45:07"/>
    <s v="JULIETH CATERINE CABALLERO HERRERA"/>
    <s v="SOL KATHERINE BERNAL MONTANO 907"/>
    <s v="Procesada"/>
    <n v="45979.638655462186"/>
    <x v="36"/>
    <n v="2100"/>
  </r>
  <r>
    <x v="0"/>
    <n v="107864"/>
    <s v="2025-11-10 19:45:38"/>
    <s v="ALEXANDER ALONSO JIMENEZ URIBE"/>
    <s v="INES LILIANA PIEDRAHITA MESA 111"/>
    <s v="Procesada"/>
    <n v="15996.000000000002"/>
    <x v="15"/>
    <n v="1332"/>
  </r>
  <r>
    <x v="6"/>
    <n v="107865"/>
    <s v="2025-11-10 19:45:39"/>
    <s v="ADELA RIVEROS LADINO"/>
    <s v="LEONARDO MANCERA BOLAÑOS 926"/>
    <s v="Procesada"/>
    <n v="16806.798319327732"/>
    <x v="53"/>
    <n v="2156"/>
  </r>
  <r>
    <x v="6"/>
    <n v="107866"/>
    <s v="2025-11-10 19:46:18"/>
    <s v="DUVER HORACIO DUQUE RAMIREZ"/>
    <s v="MONICA RODRIGUEZ RONCANCIO 946"/>
    <s v="Procesada"/>
    <n v="316237.52100840339"/>
    <x v="21"/>
    <n v="2235"/>
  </r>
  <r>
    <x v="6"/>
    <n v="107867"/>
    <s v="2025-11-10 19:46:43"/>
    <s v="JOSE ANTONIO GUTIERREZ QUIMBAYA"/>
    <s v="SOL KATHERINE BERNAL MONTANO 907"/>
    <s v="Procesada"/>
    <n v="17405"/>
    <x v="36"/>
    <n v="2100"/>
  </r>
  <r>
    <x v="6"/>
    <n v="107868"/>
    <s v="2025-11-10 19:50:06"/>
    <s v="LUIS ANDRES TAPIERO ROJAS"/>
    <s v="MARIBEL REDONDO 918"/>
    <s v="Procesada"/>
    <n v="39163.949579831933"/>
    <x v="45"/>
    <n v="2128"/>
  </r>
  <r>
    <x v="7"/>
    <n v="107869"/>
    <s v="2025-11-10 19:51:09"/>
    <s v="HERNAN HERRERA PARRADO"/>
    <s v="CESAR BERMUDEZ 905"/>
    <s v="Procesada"/>
    <n v="102586.51260504202"/>
    <x v="35"/>
    <n v="2910"/>
  </r>
  <r>
    <x v="6"/>
    <n v="107870"/>
    <s v="2025-11-10 19:51:28"/>
    <s v="KARLA TATIANA RIOS CALDERON"/>
    <s v="WILLIAM ALBERTO VELASQUEZ BERNAL 920"/>
    <s v="Procesada"/>
    <n v="36302.521008403361"/>
    <x v="22"/>
    <n v="2134"/>
  </r>
  <r>
    <x v="0"/>
    <n v="107871"/>
    <s v="2025-11-10 19:55:47"/>
    <s v="JUAN DAVID MOYA GOMEZ"/>
    <s v="GEORLAN GARCIA PANIAGUA 117"/>
    <s v="Procesada"/>
    <n v="11543"/>
    <x v="1"/>
    <n v="1349"/>
  </r>
  <r>
    <x v="6"/>
    <n v="107872"/>
    <s v="2025-11-10 19:56:36"/>
    <s v="OLGA LUCIA SALAMANCA GARCIA"/>
    <s v="CARLOS EDUARDO ROMERO 934"/>
    <s v="Procesada"/>
    <n v="37050"/>
    <x v="24"/>
    <n v="2191"/>
  </r>
  <r>
    <x v="6"/>
    <n v="107873"/>
    <s v="2025-11-10 19:59:08"/>
    <s v="MARIA EUGENIA ESCUE"/>
    <s v="MARIA NANCY GUARIN VIRGUEZ 937"/>
    <s v="Procesada"/>
    <n v="50178.71428571429"/>
    <x v="19"/>
    <n v="2203"/>
  </r>
  <r>
    <x v="7"/>
    <n v="107874"/>
    <s v="2025-11-10 19:59:59"/>
    <s v="LUZ ALEIDA ALADINO MANZO"/>
    <s v="CESAR BERMUDEZ 905"/>
    <s v="Procesada"/>
    <n v="16386.537815126052"/>
    <x v="35"/>
    <n v="2910"/>
  </r>
  <r>
    <x v="7"/>
    <n v="107876"/>
    <s v="2025-11-10 20:01:27"/>
    <s v="MARGARITA MARIA TABORDA CIFUENTES"/>
    <s v="CESAR BERMUDEZ 905"/>
    <s v="Procesada"/>
    <n v="43210.058823529413"/>
    <x v="35"/>
    <n v="2910"/>
  </r>
  <r>
    <x v="3"/>
    <n v="107878"/>
    <s v="2025-11-10 20:06:30"/>
    <s v="LUIS ALBERTO ARBELAEZ BEDOYA"/>
    <s v="FELIPE ARENAS 605"/>
    <s v="Procesada"/>
    <n v="148950.78991596639"/>
    <x v="25"/>
    <n v="1813"/>
  </r>
  <r>
    <x v="7"/>
    <n v="107880"/>
    <s v="2025-11-10 20:07:17"/>
    <s v="MARIA DORIS ARIZA VELOZA"/>
    <s v="CESAR BERMUDEZ 905"/>
    <s v="Procesada"/>
    <n v="48126.033613445383"/>
    <x v="35"/>
    <n v="2912"/>
  </r>
  <r>
    <x v="5"/>
    <n v="107882"/>
    <s v="2025-11-10 20:10:34"/>
    <s v="YICELA BEJARANO DIAZ"/>
    <s v="GERALDINE MEZA VALENCIA 620"/>
    <s v="Procesada"/>
    <n v="16806.798319327732"/>
    <x v="10"/>
    <n v="1877"/>
  </r>
  <r>
    <x v="7"/>
    <n v="107883"/>
    <s v="2025-11-10 20:11:57"/>
    <s v="ORLANDO FONTECHA"/>
    <s v="CESAR BERMUDEZ 905"/>
    <s v="Procesada"/>
    <n v="176285.30252100842"/>
    <x v="35"/>
    <n v="2910"/>
  </r>
  <r>
    <x v="5"/>
    <n v="107884"/>
    <s v="2025-11-10 20:13:39"/>
    <s v="MARIO LUIS MATEUS HIGUITA"/>
    <s v="GERALDINE MEZA VALENCIA 620"/>
    <s v="Procesada"/>
    <n v="66487.420168067227"/>
    <x v="10"/>
    <n v="1877"/>
  </r>
  <r>
    <x v="7"/>
    <n v="107886"/>
    <s v="2025-11-10 20:14:42"/>
    <s v="SANDRA CONSTANZA GONZALEZ RODRIGUEZ"/>
    <s v="CESAR BERMUDEZ 905"/>
    <s v="Procesada"/>
    <n v="47899.378151260506"/>
    <x v="35"/>
    <n v="2912"/>
  </r>
  <r>
    <x v="9"/>
    <n v="107887"/>
    <s v="2025-11-10 20:15:08"/>
    <s v="ROSAELBINA PELAEZ GARCIA"/>
    <s v="LILIANA MARCELA GONZALEZ PLATA 706 VALLEDUPAR"/>
    <s v="Procesada"/>
    <n v="31150.78991596639"/>
    <x v="33"/>
    <n v="1916"/>
  </r>
  <r>
    <x v="5"/>
    <n v="107888"/>
    <s v="2025-11-10 20:15:36"/>
    <s v="SARA CATALINA PINO TORRES"/>
    <s v="GERALDINE MEZA VALENCIA 620"/>
    <s v="Procesada"/>
    <n v="26722.680672268911"/>
    <x v="56"/>
    <n v="1880"/>
  </r>
  <r>
    <x v="1"/>
    <n v="107889"/>
    <s v="2025-11-10 20:15:56"/>
    <s v="SNEIDER ANDRES LOPEZ MARTINEZ"/>
    <s v="FREDY ESTEPA 409 CUCUTA"/>
    <s v="Procesada"/>
    <n v="15449.588235294117"/>
    <x v="2"/>
    <n v="1673"/>
  </r>
  <r>
    <x v="7"/>
    <n v="107890"/>
    <s v="2025-11-10 20:16:54"/>
    <s v="AYMER NOEL JEREZ ARIZA"/>
    <s v="CESAR BERMUDEZ 905"/>
    <s v="Procesada"/>
    <n v="43109.210084033613"/>
    <x v="35"/>
    <n v="2910"/>
  </r>
  <r>
    <x v="0"/>
    <n v="107891"/>
    <s v="2025-11-10 20:18:26"/>
    <s v="RAMON ALBERTO QUINTERO GOMEZ"/>
    <s v="INES LILIANA PIEDRAHITA MESA 111"/>
    <s v="Procesada"/>
    <n v="33030.34453781513"/>
    <x v="15"/>
    <n v="1332"/>
  </r>
  <r>
    <x v="6"/>
    <n v="107892"/>
    <s v="2025-11-10 20:20:32"/>
    <s v="MARINA CHOCONTA CARRILLO"/>
    <s v="MARIBEL REDONDO 918"/>
    <s v="Procesada"/>
    <n v="23498.63025210084"/>
    <x v="45"/>
    <n v="2128"/>
  </r>
  <r>
    <x v="7"/>
    <n v="107893"/>
    <s v="2025-11-10 20:21:24"/>
    <s v="ISAIAS BAQUERO ROJAS"/>
    <s v="CESAR BERMUDEZ 905"/>
    <s v="Procesada"/>
    <n v="104493.76470588236"/>
    <x v="35"/>
    <n v="2910"/>
  </r>
  <r>
    <x v="6"/>
    <n v="107894"/>
    <s v="2025-11-10 20:21:37"/>
    <s v="MADELEYNE SASTOQUE CABALLERO"/>
    <s v="NAIR JAEL VARGAS TALERO 933"/>
    <s v="Procesada"/>
    <n v="28655.462184873952"/>
    <x v="40"/>
    <n v="2184"/>
  </r>
  <r>
    <x v="7"/>
    <n v="107895"/>
    <s v="2025-11-10 20:22:48"/>
    <s v="VILMA ZULAY MONCADA BARRERA"/>
    <s v="CESAR BERMUDEZ 905"/>
    <s v="Procesada"/>
    <n v="119748.45378151261"/>
    <x v="35"/>
    <n v="2910"/>
  </r>
  <r>
    <x v="6"/>
    <n v="107896"/>
    <s v="2025-11-10 20:23:50"/>
    <s v="MARIA TERESA RICO GAONA"/>
    <s v="YULIETH HERNANDEZ"/>
    <s v="Procesada"/>
    <n v="16920.63025210084"/>
    <x v="12"/>
    <n v="2200"/>
  </r>
  <r>
    <x v="5"/>
    <n v="107897"/>
    <s v="2025-11-10 20:25:25"/>
    <s v="DIANA YOLINDA LLANOS  LOSADA"/>
    <s v="GERALDINE MEZA VALENCIA 620"/>
    <s v="Procesada"/>
    <n v="17505.596638655465"/>
    <x v="10"/>
    <n v="1877"/>
  </r>
  <r>
    <x v="9"/>
    <n v="107898"/>
    <s v="2025-11-10 20:26:08"/>
    <s v="YARIMIS PATRICIA RODRIGUEZ LUNA"/>
    <s v="LILIANA BLANCO LOPEZ 705 VALLEDUPAR"/>
    <s v="Procesada"/>
    <n v="31932.915966386554"/>
    <x v="38"/>
    <n v="1914"/>
  </r>
  <r>
    <x v="7"/>
    <n v="107899"/>
    <s v="2025-11-10 20:27:55"/>
    <s v="ANDRES JAVIER SANCHEZ CLAVIJO"/>
    <s v="CESAR BERMUDEZ 905"/>
    <s v="Procesada"/>
    <n v="48777.252100840342"/>
    <x v="35"/>
    <n v="2910"/>
  </r>
  <r>
    <x v="5"/>
    <n v="107900"/>
    <s v="2025-11-10 20:28:07"/>
    <s v="GLORIA FANNY RIVERA GALARZA"/>
    <s v="GERALDINE MEZA VALENCIA 620"/>
    <s v="Procesada"/>
    <n v="142407.5294117647"/>
    <x v="10"/>
    <n v="1877"/>
  </r>
  <r>
    <x v="5"/>
    <n v="107901"/>
    <s v="2025-11-10 20:28:53"/>
    <s v="JOSE ROLANDO HURTADO IJAJI"/>
    <s v="GERALDINE MEZA VALENCIA 620"/>
    <s v="Procesada"/>
    <n v="27213.411764705881"/>
    <x v="10"/>
    <n v="1877"/>
  </r>
  <r>
    <x v="7"/>
    <n v="107902"/>
    <s v="2025-11-10 20:29:17"/>
    <s v="MAICOL ALEXIS URIBE CASTELLANOS"/>
    <s v="CESAR BERMUDEZ 905"/>
    <s v="Procesada"/>
    <n v="41773.08403361345"/>
    <x v="35"/>
    <n v="2912"/>
  </r>
  <r>
    <x v="5"/>
    <n v="107904"/>
    <s v="2025-11-10 20:31:53"/>
    <s v="MARIO ZULUAGA GIRALDO"/>
    <s v="GERALDINE MEZA VALENCIA 620"/>
    <s v="Procesada"/>
    <n v="145013.98319327732"/>
    <x v="10"/>
    <n v="1877"/>
  </r>
  <r>
    <x v="9"/>
    <n v="107906"/>
    <s v="2025-11-10 20:32:15"/>
    <s v="JOSE ALFREDO CLARO"/>
    <s v="LILIANA BLANCO LOPEZ 705 VALLEDUPAR"/>
    <s v="Procesada"/>
    <n v="47899.378151260506"/>
    <x v="38"/>
    <n v="1914"/>
  </r>
  <r>
    <x v="5"/>
    <n v="107907"/>
    <s v="2025-11-10 20:32:31"/>
    <s v="ELKIN ORLANDO GIRALDO VILLEGAS"/>
    <s v="GERALDINE MEZA VALENCIA 620"/>
    <s v="Procesada"/>
    <n v="37815.100840336134"/>
    <x v="10"/>
    <n v="1877"/>
  </r>
  <r>
    <x v="5"/>
    <n v="107909"/>
    <s v="2025-11-10 20:33:09"/>
    <s v="MERK PK SAS"/>
    <s v="GERALDINE MEZA VALENCIA 620"/>
    <s v="Procesada"/>
    <n v="39117.579831932773"/>
    <x v="10"/>
    <n v="1877"/>
  </r>
  <r>
    <x v="5"/>
    <n v="107910"/>
    <s v="2025-11-10 20:36:52"/>
    <s v="MARISOL MARTINEZ BEDOYA"/>
    <s v="GERALDINE MEZA VALENCIA 620"/>
    <s v="Procesada"/>
    <n v="172226.80672268907"/>
    <x v="10"/>
    <n v="1877"/>
  </r>
  <r>
    <x v="7"/>
    <n v="107912"/>
    <s v="2025-11-10 20:37:13"/>
    <s v="DIEGO MAURICIO RODRIGUEZ BARRETO"/>
    <s v="CESAR BERMUDEZ 905"/>
    <s v="Procesada"/>
    <n v="47899.378151260506"/>
    <x v="35"/>
    <n v="2912"/>
  </r>
  <r>
    <x v="6"/>
    <n v="107913"/>
    <s v="2025-11-10 20:37:27"/>
    <s v="MARLENY VALLEJO FRANCO"/>
    <s v="SANDRA PATRICIA ORTIZ ROMERO 919"/>
    <s v="Procesada"/>
    <n v="10588.20168067227"/>
    <x v="31"/>
    <n v="2131"/>
  </r>
  <r>
    <x v="7"/>
    <n v="107914"/>
    <s v="2025-11-10 20:37:52"/>
    <s v="GABRIEL ROMERO QUECHO"/>
    <s v="JHON GRANADOS"/>
    <s v="Procesada"/>
    <n v="192081.9411764706"/>
    <x v="44"/>
    <n v="2254"/>
  </r>
  <r>
    <x v="5"/>
    <n v="107915"/>
    <s v="2025-11-10 20:38:40"/>
    <s v="YORLENI CAMPO ARAUJO"/>
    <s v="GERALDINE MEZA VALENCIA 620"/>
    <s v="Procesada"/>
    <n v="43109.210084033613"/>
    <x v="10"/>
    <n v="1877"/>
  </r>
  <r>
    <x v="7"/>
    <n v="107916"/>
    <s v="2025-11-10 20:40:13"/>
    <s v="LUCENY PAOLA HERNANDEZ LOMBANA"/>
    <s v="CESAR BERMUDEZ 905"/>
    <s v="Procesada"/>
    <n v="62628.352941176476"/>
    <x v="35"/>
    <n v="2912"/>
  </r>
  <r>
    <x v="3"/>
    <n v="107917"/>
    <s v="2025-11-10 20:40:36"/>
    <s v="CLAUDIA LILIANA DE LOS RIOS RIVERA"/>
    <s v="FELIPE ARENAS 605"/>
    <s v="Procesada"/>
    <n v="49146.63025210084"/>
    <x v="25"/>
    <n v="1813"/>
  </r>
  <r>
    <x v="6"/>
    <n v="107918"/>
    <s v="2025-11-10 20:40:44"/>
    <s v="LEONARDO MORA CUESTA"/>
    <s v="YULIETH HERNANDEZ"/>
    <s v="Procesada"/>
    <n v="58369.731092436974"/>
    <x v="12"/>
    <n v="2200"/>
  </r>
  <r>
    <x v="5"/>
    <n v="107920"/>
    <s v="2025-11-10 20:40:53"/>
    <s v="SILVIA MILENA CAICEDO TORRES"/>
    <s v="GERALDINE MEZA VALENCIA 620"/>
    <s v="Procesada"/>
    <n v="53924.34453781513"/>
    <x v="10"/>
    <n v="1877"/>
  </r>
  <r>
    <x v="7"/>
    <n v="107921"/>
    <s v="2025-11-10 20:42:19"/>
    <s v="LUZ ELENA RODRIGUEZ RODRIGUEZ"/>
    <s v="JHON GRANADOS"/>
    <s v="Procesada"/>
    <n v="30964.831932773111"/>
    <x v="44"/>
    <n v="2254"/>
  </r>
  <r>
    <x v="5"/>
    <n v="107922"/>
    <s v="2025-11-10 20:42:36"/>
    <s v="JAIRO DE JESUS GIRALDO ARBELAEZ"/>
    <s v="GERALDINE MEZA VALENCIA 620"/>
    <s v="Procesada"/>
    <n v="53728.848739495799"/>
    <x v="10"/>
    <n v="1877"/>
  </r>
  <r>
    <x v="6"/>
    <n v="107923"/>
    <s v="2025-11-10 20:43:10"/>
    <s v="YUDDY GERALDINE VEGA CONGO"/>
    <s v="MARIA NANCY GUARIN VIRGUEZ 937"/>
    <s v="Procesada"/>
    <n v="39396.638655462186"/>
    <x v="19"/>
    <n v="2203"/>
  </r>
  <r>
    <x v="9"/>
    <n v="107924"/>
    <s v="2025-11-10 20:43:15"/>
    <s v="JOSE DEL CARMEN QUINTERO RAMIREZ"/>
    <s v="LILIANA BLANCO LOPEZ 705 VALLEDUPAR"/>
    <s v="Procesada"/>
    <n v="79397.100840336134"/>
    <x v="38"/>
    <n v="1914"/>
  </r>
  <r>
    <x v="6"/>
    <n v="107925"/>
    <s v="2025-11-10 20:43:28"/>
    <s v="JOSE DANILO LOPEZ BUENO"/>
    <s v="MARISOL NEIRA PARRA 911"/>
    <s v="Procesada"/>
    <n v="191597.52100840336"/>
    <x v="41"/>
    <n v="2112"/>
  </r>
  <r>
    <x v="5"/>
    <n v="107926"/>
    <s v="2025-11-10 20:43:29"/>
    <s v="GLORIA ESTHER GOMEZ LOPEZ"/>
    <s v="GERALDINE MEZA VALENCIA 620"/>
    <s v="Procesada"/>
    <n v="59768.840336134454"/>
    <x v="10"/>
    <n v="1877"/>
  </r>
  <r>
    <x v="0"/>
    <n v="107928"/>
    <s v="2025-11-10 20:44:18"/>
    <s v="PAULA ANDREA GOMEZ RUIZ"/>
    <s v="DUBY YARLENY BEDOYA FLOREZ 102"/>
    <s v="Procesada"/>
    <n v="8067.2436974789925"/>
    <x v="0"/>
    <n v="1305"/>
  </r>
  <r>
    <x v="5"/>
    <n v="107929"/>
    <s v="2025-11-10 20:44:41"/>
    <s v="YURI VERONICA FRANCO ORTIZ"/>
    <s v="GERALDINE MEZA VALENCIA 620"/>
    <s v="Procesada"/>
    <n v="21176.403361344539"/>
    <x v="10"/>
    <n v="1877"/>
  </r>
  <r>
    <x v="7"/>
    <n v="107930"/>
    <s v="2025-11-10 20:44:50"/>
    <s v="EDILSO MORENO SANCHEZ"/>
    <s v="JHON GRANADOS"/>
    <s v="Procesada"/>
    <n v="77187.957983193279"/>
    <x v="44"/>
    <n v="2254"/>
  </r>
  <r>
    <x v="7"/>
    <n v="107931"/>
    <s v="2025-11-10 20:45:27"/>
    <s v="MAGDA YANETH VEGA PINEDA"/>
    <s v="CESAR BERMUDEZ 905"/>
    <s v="Procesada"/>
    <n v="107832.12605042016"/>
    <x v="35"/>
    <n v="2911"/>
  </r>
  <r>
    <x v="6"/>
    <n v="107932"/>
    <s v="2025-11-10 20:45:50"/>
    <s v="WILLIAM Ramírez"/>
    <s v="MARISOL NEIRA PARRA 911"/>
    <s v="Procesada"/>
    <n v="35072.403361344543"/>
    <x v="41"/>
    <n v="2112"/>
  </r>
  <r>
    <x v="6"/>
    <n v="107933"/>
    <s v="2025-11-10 20:46:07"/>
    <s v="OSCAR DAVID PINZON SANCHEZ"/>
    <s v="WILLIAM ALBERTO VELASQUEZ BERNAL 920"/>
    <s v="Procesada"/>
    <n v="33529.436974789918"/>
    <x v="22"/>
    <n v="2134"/>
  </r>
  <r>
    <x v="6"/>
    <n v="107934"/>
    <s v="2025-11-10 20:46:25"/>
    <s v="LIBARDO ANDRES PINZON GAVIRIA"/>
    <s v="YULIETH HERNANDEZ"/>
    <s v="Procesada"/>
    <n v="57479.02521008403"/>
    <x v="12"/>
    <n v="2200"/>
  </r>
  <r>
    <x v="6"/>
    <n v="107935"/>
    <s v="2025-11-10 20:46:36"/>
    <s v="DELRY GARCES ABAUNZA"/>
    <s v="MARISOL NEIRA PARRA 911"/>
    <s v="Procesada"/>
    <n v="5940.0000000000009"/>
    <x v="41"/>
    <n v="2112"/>
  </r>
  <r>
    <x v="5"/>
    <n v="107936"/>
    <s v="2025-11-10 20:47:13"/>
    <s v="WILMA PERDOMO GUTIERREZ"/>
    <s v="GERALDINE MEZA VALENCIA 620"/>
    <s v="Procesada"/>
    <n v="149579.77310924369"/>
    <x v="10"/>
    <n v="1877"/>
  </r>
  <r>
    <x v="7"/>
    <n v="107938"/>
    <s v="2025-11-10 20:48:15"/>
    <s v="ELSA LULU VARGAS ROMERO"/>
    <s v="JHON GRANADOS"/>
    <s v="Procesada"/>
    <n v="75024.378151260506"/>
    <x v="44"/>
    <n v="2254"/>
  </r>
  <r>
    <x v="7"/>
    <n v="107939"/>
    <s v="2025-11-10 20:50:46"/>
    <s v="PEDRO ALDAIR VALBUENA OVALLE"/>
    <s v="JHON GRANADOS"/>
    <s v="Procesada"/>
    <n v="143698.14285714287"/>
    <x v="44"/>
    <n v="2254"/>
  </r>
  <r>
    <x v="1"/>
    <n v="107940"/>
    <s v="2025-11-10 20:52:12"/>
    <s v="MIREYA PEREZ BALMACEDA"/>
    <s v="FREDY ESTEPA 409 CUCUTA"/>
    <s v="Procesada"/>
    <n v="14536"/>
    <x v="2"/>
    <n v="1673"/>
  </r>
  <r>
    <x v="6"/>
    <n v="107941"/>
    <s v="2025-11-10 20:52:36"/>
    <s v="ANA FELICITAS JIMENEZ TRIBALDOS"/>
    <s v="MARIBEL REDONDO 918"/>
    <s v="Procesada"/>
    <n v="56680.663865546223"/>
    <x v="45"/>
    <n v="2128"/>
  </r>
  <r>
    <x v="9"/>
    <n v="107942"/>
    <s v="2025-11-10 20:55:18"/>
    <s v="DAYANA ANDREA RESTREPO HIGINIO"/>
    <s v="LILIANA BLANCO LOPEZ 705 VALLEDUPAR"/>
    <s v="Procesada"/>
    <n v="57319.462184873955"/>
    <x v="38"/>
    <n v="1914"/>
  </r>
  <r>
    <x v="7"/>
    <n v="107943"/>
    <s v="2025-11-10 20:57:40"/>
    <s v="LINA MARCELA LADINO MARIN"/>
    <s v="JHON GRANADOS"/>
    <s v="Procesada"/>
    <n v="24150.210084033613"/>
    <x v="44"/>
    <n v="2254"/>
  </r>
  <r>
    <x v="6"/>
    <n v="107944"/>
    <s v="2025-11-10 20:59:47"/>
    <s v="WEIMAR ALEXANDER OCAMPO PAVAS"/>
    <s v="LEONARDO MANCERA BOLAÑOS 926"/>
    <s v="Procesada"/>
    <n v="191597.52100840336"/>
    <x v="53"/>
    <n v="2157"/>
  </r>
  <r>
    <x v="7"/>
    <n v="107945"/>
    <s v="2025-11-10 21:00:19"/>
    <s v="DANIEL HERREÑO SEDANO"/>
    <s v="JHON GRANADOS"/>
    <s v="Procesada"/>
    <n v="95798.756302521011"/>
    <x v="44"/>
    <n v="2254"/>
  </r>
  <r>
    <x v="0"/>
    <n v="107946"/>
    <s v="2025-11-10 21:00:24"/>
    <s v="ORLANDO DE JESUS RESTREPO"/>
    <s v="ANDRES GRACIANO SERNA 104"/>
    <s v="Procesada"/>
    <n v="11543"/>
    <x v="27"/>
    <n v="1311"/>
  </r>
  <r>
    <x v="9"/>
    <n v="107947"/>
    <s v="2025-11-10 21:03:12"/>
    <s v="FERNANDO BAYONA PORTILLO"/>
    <s v="LILIANA BLANCO LOPEZ 705 VALLEDUPAR"/>
    <s v="Procesada"/>
    <n v="59083.915966386558"/>
    <x v="38"/>
    <n v="1915"/>
  </r>
  <r>
    <x v="7"/>
    <n v="107948"/>
    <s v="2025-11-10 21:04:09"/>
    <s v="MARIA NANCY MAHECHA MAHECHA"/>
    <s v="JHON GRANADOS"/>
    <s v="Procesada"/>
    <n v="61191.411764705881"/>
    <x v="44"/>
    <n v="2254"/>
  </r>
  <r>
    <x v="6"/>
    <n v="107949"/>
    <s v="2025-11-10 21:07:00"/>
    <s v="LILIANA CAMARGO GALVIS"/>
    <s v="YULIETH HERNANDEZ"/>
    <s v="Procesada"/>
    <n v="161803.76470588238"/>
    <x v="12"/>
    <n v="2200"/>
  </r>
  <r>
    <x v="7"/>
    <n v="107951"/>
    <s v="2025-11-10 21:07:33"/>
    <s v="MILTON GERARDO MOLINA DEVIA"/>
    <s v="JHON GRANADOS"/>
    <s v="Procesada"/>
    <n v="44057.915966386558"/>
    <x v="44"/>
    <n v="2254"/>
  </r>
  <r>
    <x v="8"/>
    <n v="107952"/>
    <s v="2025-11-10 21:11:28"/>
    <s v="JOSE FERNANDO SANTANA"/>
    <s v="NEIL TORRES 718 CARTAGENA"/>
    <s v="Procesada"/>
    <n v="453781.2016806723"/>
    <x v="30"/>
    <n v="1960"/>
  </r>
  <r>
    <x v="0"/>
    <n v="107954"/>
    <s v="2025-11-10 21:12:47"/>
    <s v="ADRIAN RICARDO ALZATE TAMAYO"/>
    <s v="KATHERINE GAVIRIA MAZO 103"/>
    <s v="Procesada"/>
    <n v="39039.932773109242"/>
    <x v="4"/>
    <n v="1307"/>
  </r>
  <r>
    <x v="7"/>
    <n v="107955"/>
    <s v="2025-11-10 21:13:49"/>
    <s v="IVETTE CATHERINE QUEVEDO PENAGOS"/>
    <s v="JHON GRANADOS"/>
    <s v="Procesada"/>
    <n v="94314.991596638662"/>
    <x v="44"/>
    <n v="2254"/>
  </r>
  <r>
    <x v="6"/>
    <n v="107956"/>
    <s v="2025-11-10 21:15:04"/>
    <s v="KATERINE DUARTE QUINTERO"/>
    <s v="MARIBEL REDONDO 918"/>
    <s v="Procesada"/>
    <n v="84621.773109243702"/>
    <x v="45"/>
    <n v="2128"/>
  </r>
  <r>
    <x v="0"/>
    <n v="107957"/>
    <s v="2025-11-10 21:15:34"/>
    <s v="CLAUDIA PATRICIA MORA ALVAREZ"/>
    <s v="GEORLAN GARCIA PANIAGUA 117"/>
    <s v="Procesada"/>
    <n v="11543"/>
    <x v="1"/>
    <n v="1349"/>
  </r>
  <r>
    <x v="6"/>
    <n v="107958"/>
    <s v="2025-11-10 21:16:35"/>
    <s v="MIRIAM LIGIA RODRIGUEZ PRIETO"/>
    <s v="LAURA SERNA HERNANDEZ 925"/>
    <s v="Procesada"/>
    <n v="15690"/>
    <x v="43"/>
    <n v="2153"/>
  </r>
  <r>
    <x v="6"/>
    <n v="107959"/>
    <s v="2025-11-10 21:18:00"/>
    <s v="JAIDY GOMEZ OYOLA"/>
    <s v="MARIBEL REDONDO 918"/>
    <s v="Procesada"/>
    <n v="29243.638655462186"/>
    <x v="45"/>
    <n v="2128"/>
  </r>
  <r>
    <x v="7"/>
    <n v="107961"/>
    <s v="2025-11-10 21:19:30"/>
    <s v="ANA MARIA GUZMAN"/>
    <s v="JHON GRANADOS"/>
    <s v="Procesada"/>
    <n v="97235.613445378156"/>
    <x v="44"/>
    <n v="2251"/>
  </r>
  <r>
    <x v="6"/>
    <n v="107962"/>
    <s v="2025-11-10 21:21:07"/>
    <s v="LUIS EDUARDO NOVA ACOSTA"/>
    <s v="LAURA SERNA HERNANDEZ 925"/>
    <s v="Procesada"/>
    <n v="98059.084033613442"/>
    <x v="43"/>
    <n v="2153"/>
  </r>
  <r>
    <x v="6"/>
    <n v="107963"/>
    <s v="2025-11-10 21:21:54"/>
    <s v="BLANCA OLIVA SANCHEZ BUSTAMANTE"/>
    <s v="MARIBEL REDONDO 918"/>
    <s v="Procesada"/>
    <n v="22628.067226890758"/>
    <x v="45"/>
    <n v="2128"/>
  </r>
  <r>
    <x v="6"/>
    <n v="107965"/>
    <s v="2025-11-10 21:23:16"/>
    <s v="CLAUDIA ROCIO DUQUE BADILLO"/>
    <s v="LAURA SERNA HERNANDEZ 925"/>
    <s v="Procesada"/>
    <n v="16200"/>
    <x v="43"/>
    <n v="2153"/>
  </r>
  <r>
    <x v="6"/>
    <n v="107966"/>
    <s v="2025-11-10 21:25:26"/>
    <s v="LUZ MERY RODRIGUEZ OÑATE"/>
    <s v="LAURA SERNA HERNANDEZ 925"/>
    <s v="Procesada"/>
    <n v="95760"/>
    <x v="43"/>
    <n v="2153"/>
  </r>
  <r>
    <x v="10"/>
    <n v="107967"/>
    <s v="2025-11-10 21:27:40"/>
    <s v="YINETT SMITH PASOS MALDONADO"/>
    <s v="SANDRA PRADA 405 BUCARAMANGA"/>
    <s v="Procesada"/>
    <n v="57373.89075630252"/>
    <x v="49"/>
    <n v="1642"/>
  </r>
  <r>
    <x v="7"/>
    <n v="107969"/>
    <s v="2025-11-10 21:31:16"/>
    <s v="RUBIELA TORRES GOMEZ"/>
    <s v="CESAR BERMUDEZ 905"/>
    <s v="Procesada"/>
    <n v="81923.512605042022"/>
    <x v="35"/>
    <n v="2910"/>
  </r>
  <r>
    <x v="9"/>
    <n v="107970"/>
    <s v="2025-11-10 21:33:42"/>
    <s v="HILDE MARIANA PEREZ PENALOZA"/>
    <s v="LILIANA BLANCO LOPEZ 705 VALLEDUPAR"/>
    <s v="Procesada"/>
    <n v="64886.134453781517"/>
    <x v="38"/>
    <n v="1914"/>
  </r>
  <r>
    <x v="6"/>
    <n v="107971"/>
    <s v="2025-11-10 21:34:43"/>
    <s v="YULY CRISTINA GUTIERREZ NIETO"/>
    <s v="WILSON JAVIER MONTAÑEZ MARTINEZ 923"/>
    <s v="Procesada"/>
    <n v="30252.117647058822"/>
    <x v="18"/>
    <n v="2147"/>
  </r>
  <r>
    <x v="6"/>
    <n v="107972"/>
    <s v="2025-11-10 21:38:04"/>
    <s v="JOSE RAMON CORREDOR BELLO"/>
    <s v="MARIA NANCY GUARIN VIRGUEZ 937"/>
    <s v="Procesada"/>
    <n v="31932.915966386554"/>
    <x v="19"/>
    <n v="2203"/>
  </r>
  <r>
    <x v="6"/>
    <n v="107973"/>
    <s v="2025-11-10 21:39:41"/>
    <s v="MAURICIO MATEUS PEÑA"/>
    <s v="WILSON JAVIER MONTAÑEZ MARTINEZ 923"/>
    <s v="Procesada"/>
    <n v="25270.504201680673"/>
    <x v="18"/>
    <n v="2147"/>
  </r>
  <r>
    <x v="0"/>
    <n v="107974"/>
    <s v="2025-11-10 21:41:41"/>
    <s v="ENRIQUE ALEJANDRO RODRIGUEZ LOPEZ"/>
    <s v="ELIANA GOMEZ 107"/>
    <s v="Procesada"/>
    <n v="6050.4201680672268"/>
    <x v="6"/>
    <n v="1320"/>
  </r>
  <r>
    <x v="0"/>
    <n v="107975"/>
    <s v="2025-11-10 21:45:41"/>
    <s v="ROSMIRA DE JESUS GARCIA CATAÑO"/>
    <s v="KATHERINE GAVIRIA MAZO 103"/>
    <s v="Procesada"/>
    <n v="155658.83193277312"/>
    <x v="4"/>
    <n v="1307"/>
  </r>
  <r>
    <x v="0"/>
    <n v="107976"/>
    <s v="2025-11-10 21:47:50"/>
    <s v="CLARA EUGENIA TOBON DUARTE"/>
    <s v="SEBASTIAN DIAZ VELEZ 105"/>
    <s v="Procesada"/>
    <n v="53512"/>
    <x v="42"/>
    <n v="1315"/>
  </r>
  <r>
    <x v="0"/>
    <n v="107977"/>
    <s v="2025-11-10 21:48:37"/>
    <s v="ARQUI DISTRIBUCIONES SAS"/>
    <s v="SEBASTIAN DIAZ VELEZ 105"/>
    <s v="Procesada"/>
    <n v="13109.277310924372"/>
    <x v="42"/>
    <n v="1315"/>
  </r>
  <r>
    <x v="9"/>
    <n v="107978"/>
    <s v="2025-11-10 21:51:53"/>
    <s v="ORLANDO ORTIZ ORTIZ"/>
    <s v="LILIANA MARCELA GONZALEZ PLATA 706 VALLEDUPAR"/>
    <s v="Procesada"/>
    <n v="16851.764705882353"/>
    <x v="33"/>
    <n v="1918"/>
  </r>
  <r>
    <x v="9"/>
    <n v="107979"/>
    <s v="2025-11-10 21:53:05"/>
    <s v="CARMEN ANTONINA ESCOBAR MIRANDA"/>
    <s v="LILIANA MARCELA GONZALEZ PLATA 706 VALLEDUPAR"/>
    <s v="Procesada"/>
    <n v="17660.000000000004"/>
    <x v="33"/>
    <n v="1916"/>
  </r>
  <r>
    <x v="6"/>
    <n v="107980"/>
    <s v="2025-11-10 22:00:43"/>
    <s v="PEDRO ENRIQUE RIVERA CAMARGO"/>
    <s v="MARIBEL REDONDO 918"/>
    <s v="Procesada"/>
    <n v="72547.546218487405"/>
    <x v="45"/>
    <n v="2128"/>
  </r>
  <r>
    <x v="6"/>
    <n v="107981"/>
    <s v="2025-11-10 22:07:16"/>
    <s v="LUZ ORLEIMA MUÑOZ HERNANDEZ"/>
    <s v="SANDRA PATRICIA ORTIZ ROMERO 919"/>
    <s v="Procesada"/>
    <n v="470770.48739495804"/>
    <x v="31"/>
    <n v="2131"/>
  </r>
  <r>
    <x v="6"/>
    <n v="107982"/>
    <s v="2025-11-10 22:17:37"/>
    <s v="JOSE ANTONIO HERNANDEZ VERGARA"/>
    <s v="YULIETH HERNANDEZ"/>
    <s v="Procesada"/>
    <n v="37050"/>
    <x v="12"/>
    <n v="2200"/>
  </r>
  <r>
    <x v="1"/>
    <n v="107983"/>
    <s v="2025-11-11 12:59:22"/>
    <s v="JOSE DARIO GONZALEZ PARRA"/>
    <s v="ZULY RANGEL GARCIA 413 CUCUTA"/>
    <s v="Procesada"/>
    <n v="19610.243697478993"/>
    <x v="3"/>
    <n v="1682"/>
  </r>
  <r>
    <x v="1"/>
    <n v="107984"/>
    <s v="2025-11-11 13:07:55"/>
    <s v="JOHN JEILER VILLAMIZAR ARIAS"/>
    <s v="ZULY RANGEL GARCIA 413 CUCUTA"/>
    <s v="Procesada"/>
    <n v="49915.915966386558"/>
    <x v="3"/>
    <n v="1682"/>
  </r>
  <r>
    <x v="1"/>
    <n v="107986"/>
    <s v="2025-11-11 13:10:14"/>
    <s v="VLADIMIR ACEVEDO FIGUEROA"/>
    <s v="ZULY RANGEL GARCIA 413 CUCUTA"/>
    <s v="Procesada"/>
    <n v="43907.478991596639"/>
    <x v="3"/>
    <n v="1682"/>
  </r>
  <r>
    <x v="1"/>
    <n v="107987"/>
    <s v="2025-11-11 13:12:25"/>
    <s v="MANUEL ANDRES GARCIA VERA"/>
    <s v="ZULY RANGEL GARCIA 413 CUCUTA"/>
    <s v="Procesada"/>
    <n v="7856.5462184873959"/>
    <x v="3"/>
    <n v="1682"/>
  </r>
  <r>
    <x v="1"/>
    <n v="107988"/>
    <s v="2025-11-11 13:18:03"/>
    <s v="JUAN CARLOS MENDOZA ANGARITA"/>
    <s v="ZULY RANGEL GARCIA 413 CUCUTA"/>
    <s v="Procesada"/>
    <n v="7436.9663865546217"/>
    <x v="3"/>
    <n v="1682"/>
  </r>
  <r>
    <x v="0"/>
    <n v="107989"/>
    <s v="2025-11-11 13:20:22"/>
    <s v="LISBETH MERCANO SALGAR"/>
    <s v="MIGUEL ANGEL HIDALGO SANTOS 113"/>
    <s v="Procesada"/>
    <n v="50931"/>
    <x v="16"/>
    <n v="1339"/>
  </r>
  <r>
    <x v="1"/>
    <n v="107990"/>
    <s v="2025-11-11 13:20:48"/>
    <s v="NANCY LUCIA ESPINOSA"/>
    <s v="FREDY ESTEPA 409 CUCUTA"/>
    <s v="Procesada"/>
    <n v="14576.890756302522"/>
    <x v="2"/>
    <n v="1673"/>
  </r>
  <r>
    <x v="1"/>
    <n v="107991"/>
    <s v="2025-11-11 13:23:29"/>
    <s v="URIEL YEZID OSORIO CRUZ"/>
    <s v="ZULY RANGEL GARCIA 413 CUCUTA"/>
    <s v="Procesada"/>
    <n v="67596.588235294126"/>
    <x v="3"/>
    <n v="1682"/>
  </r>
  <r>
    <x v="1"/>
    <n v="107992"/>
    <s v="2025-11-11 13:39:30"/>
    <s v="LUZ MARINA QUINTERO BECERRA"/>
    <s v="FREDY ESTEPA 409 CUCUTA"/>
    <s v="Procesada"/>
    <n v="12000"/>
    <x v="2"/>
    <n v="1673"/>
  </r>
  <r>
    <x v="6"/>
    <n v="107993"/>
    <s v="2025-11-11 13:43:12"/>
    <s v="JESUS GERMAN TELLO GUZMAN"/>
    <s v="MARIBEL REDONDO 918"/>
    <s v="Procesada"/>
    <n v="22703.310924369747"/>
    <x v="45"/>
    <n v="2128"/>
  </r>
  <r>
    <x v="10"/>
    <n v="107994"/>
    <s v="2025-11-11 13:47:25"/>
    <s v="MARIA EUGENIA LOPES CARDENAS"/>
    <s v="CAROLINA RUEDA 410 BUCARAMANGA"/>
    <s v="Procesada"/>
    <n v="14592.436974789916"/>
    <x v="50"/>
    <n v="1639"/>
  </r>
  <r>
    <x v="2"/>
    <n v="107995"/>
    <s v="2025-11-11 13:49:23"/>
    <s v="EVERILDA EULALIA RESTREPO DOMINGUEZ"/>
    <s v="MARIELA ESTER DE LEON 720 BARRANQUILLA"/>
    <s v="Procesada"/>
    <n v="18151.26050420168"/>
    <x v="11"/>
    <n v="1980"/>
  </r>
  <r>
    <x v="1"/>
    <n v="107996"/>
    <s v="2025-11-11 13:49:51"/>
    <s v="THAYRI YARSINKI VILLAMIZAR MEDINA"/>
    <s v="ZULY RANGEL GARCIA 413 CUCUTA"/>
    <s v="Procesada"/>
    <n v="14557.983193277312"/>
    <x v="3"/>
    <n v="1682"/>
  </r>
  <r>
    <x v="10"/>
    <n v="107997"/>
    <s v="2025-11-11 14:05:29"/>
    <s v="EDDY VILLAMIZAR MONCADA"/>
    <s v="SANDRA PRADA 405 BUCARAMANGA"/>
    <s v="Procesada"/>
    <n v="109092.42016806723"/>
    <x v="49"/>
    <n v="1640"/>
  </r>
  <r>
    <x v="6"/>
    <n v="107999"/>
    <s v="2025-11-11 14:08:22"/>
    <s v="SEGUNDO LEONARDO GUERRERO BELTRAN"/>
    <s v="YULIETH HERNANDEZ"/>
    <s v="Procesada"/>
    <n v="90227.436974789918"/>
    <x v="12"/>
    <n v="2200"/>
  </r>
  <r>
    <x v="8"/>
    <n v="108000"/>
    <s v="2025-11-11 14:08:54"/>
    <s v="MARIA CAMILA CESPEDES BEDOYA"/>
    <s v="YAFER JESUS CORDOBA BERRIO 717 CARTAGENA"/>
    <s v="Procesada"/>
    <n v="33277.462184873948"/>
    <x v="55"/>
    <n v="1957"/>
  </r>
  <r>
    <x v="0"/>
    <n v="108001"/>
    <s v="2025-11-11 14:15:23"/>
    <s v="JOHNNY ALEXANDER SIERRA URREGO"/>
    <s v="MARIA ELENA JARAMILLO GALEANO 114"/>
    <s v="Procesada"/>
    <n v="53618.655462184877"/>
    <x v="20"/>
    <n v="1343"/>
  </r>
  <r>
    <x v="0"/>
    <n v="108002"/>
    <s v="2025-11-11 14:15:58"/>
    <s v="JOHNNY ALEXANDER SIERRA URREGO"/>
    <s v="MARIA ELENA JARAMILLO GALEANO 114"/>
    <s v="Procesada"/>
    <n v="5715.0000000000009"/>
    <x v="20"/>
    <n v="1343"/>
  </r>
  <r>
    <x v="0"/>
    <n v="108003"/>
    <s v="2025-11-11 14:16:59"/>
    <s v="JOHNATAN ALEJANDRO GIRALDO CARDONA"/>
    <s v="MARIA ELENA JARAMILLO GALEANO 114"/>
    <s v="Procesada"/>
    <n v="53618.655462184877"/>
    <x v="20"/>
    <n v="1343"/>
  </r>
  <r>
    <x v="0"/>
    <n v="108004"/>
    <s v="2025-11-11 14:18:46"/>
    <s v="DUVAN ANDRES CARMONA RENDON"/>
    <s v="GEORLAN GARCIA PANIAGUA 117"/>
    <s v="Procesada"/>
    <n v="72605.042016806721"/>
    <x v="1"/>
    <n v="1349"/>
  </r>
  <r>
    <x v="0"/>
    <n v="108005"/>
    <s v="2025-11-11 14:19:48"/>
    <s v="MARIA EUGENIA PEREZ BAENA"/>
    <s v="INES LILIANA PIEDRAHITA MESA 111"/>
    <s v="Procesada"/>
    <n v="40124.915966386558"/>
    <x v="15"/>
    <n v="1332"/>
  </r>
  <r>
    <x v="6"/>
    <n v="108006"/>
    <s v="2025-11-11 14:21:25"/>
    <s v="MARTHA LUCIA MONTOYA RINCON"/>
    <s v="OSCAR GIOVANNY NASAYO BLANCO 932"/>
    <s v="Procesada"/>
    <n v="26100.176470588234"/>
    <x v="13"/>
    <n v="2177"/>
  </r>
  <r>
    <x v="6"/>
    <n v="108007"/>
    <s v="2025-11-11 14:26:20"/>
    <s v="JHON JAIRO CABALLERO ROJAS"/>
    <s v="YULIETH HERNANDEZ"/>
    <s v="Procesada"/>
    <n v="36335.268907563026"/>
    <x v="12"/>
    <n v="2200"/>
  </r>
  <r>
    <x v="6"/>
    <n v="108009"/>
    <s v="2025-11-11 14:28:53"/>
    <s v="LUIS ALBERTO ORTIZ DIAZ"/>
    <s v="MARIBEL REDONDO 918"/>
    <s v="Procesada"/>
    <n v="47880"/>
    <x v="45"/>
    <n v="2128"/>
  </r>
  <r>
    <x v="6"/>
    <n v="108010"/>
    <s v="2025-11-11 14:29:04"/>
    <s v="JOYCE ALEXANDRA MUÑOZ ORDOÑEZ"/>
    <s v="MARISOL NEIRA PARRA 911"/>
    <s v="Procesada"/>
    <n v="16019.016806722691"/>
    <x v="41"/>
    <n v="2112"/>
  </r>
  <r>
    <x v="6"/>
    <n v="108011"/>
    <s v="2025-11-11 14:29:46"/>
    <s v="ANGIE TATIANA NEIRA REYES"/>
    <s v="WILLIAM ALBERTO VELASQUEZ BERNAL 920"/>
    <s v="Procesada"/>
    <n v="43456.302521008409"/>
    <x v="22"/>
    <n v="2134"/>
  </r>
  <r>
    <x v="6"/>
    <n v="108012"/>
    <s v="2025-11-11 14:30:35"/>
    <s v="COMERCIALIZADORA Y DISTRIBUIDORA TORRES S.A.S."/>
    <s v="DIANA MARCELA DIAZ TORRES 938"/>
    <s v="Procesada"/>
    <n v="104984.57983193277"/>
    <x v="29"/>
    <n v="2207"/>
  </r>
  <r>
    <x v="6"/>
    <n v="108013"/>
    <s v="2025-11-11 14:32:55"/>
    <s v="JORGE ARMANDO RODRIGUEZ GONZALEZ"/>
    <s v="YULIETH HERNANDEZ"/>
    <s v="Procesada"/>
    <n v="16386.537815126052"/>
    <x v="12"/>
    <n v="2200"/>
  </r>
  <r>
    <x v="6"/>
    <n v="108015"/>
    <s v="2025-11-11 14:33:50"/>
    <s v="DIANA PATRICIA GUTIERREZ GUTIERREZ"/>
    <s v="MONICA RODRIGUEZ RONCANCIO 946"/>
    <s v="Procesada"/>
    <n v="35707.361344537821"/>
    <x v="21"/>
    <n v="2235"/>
  </r>
  <r>
    <x v="6"/>
    <n v="108016"/>
    <s v="2025-11-11 14:33:58"/>
    <s v="EDGAR EDUARDO FLOREZ ROJAS"/>
    <s v="DIANA MARCELA DIAZ TORRES 938"/>
    <s v="Procesada"/>
    <n v="29400"/>
    <x v="29"/>
    <n v="2207"/>
  </r>
  <r>
    <x v="6"/>
    <n v="108017"/>
    <s v="2025-11-11 14:36:16"/>
    <s v="MARGARITA RAMIREZ RAMIREZ"/>
    <s v="NELLY MARTINEZ FLEREZ 935"/>
    <s v="Procesada"/>
    <n v="11543"/>
    <x v="37"/>
    <n v="2197"/>
  </r>
  <r>
    <x v="10"/>
    <n v="108018"/>
    <s v="2025-11-11 14:37:43"/>
    <s v="YEIMI JOHANA AYALA CALDERON"/>
    <s v="SANDRA PRADA 405 BUCARAMANGA"/>
    <s v="Procesada"/>
    <n v="90105"/>
    <x v="49"/>
    <n v="1640"/>
  </r>
  <r>
    <x v="6"/>
    <n v="108020"/>
    <s v="2025-11-11 14:38:13"/>
    <s v="BOGOMARKET TRADING SAS"/>
    <s v="CRISTINA QUINTERO RUDAS 945"/>
    <s v="Procesada"/>
    <n v="22950"/>
    <x v="26"/>
    <n v="2232"/>
  </r>
  <r>
    <x v="0"/>
    <n v="108021"/>
    <s v="2025-11-11 14:39:04"/>
    <s v="MILEYDIS MARIA DIAZ BARBOSA"/>
    <s v="KATHERINE GAVIRIA MAZO 103"/>
    <s v="Procesada"/>
    <n v="37338.823529411762"/>
    <x v="4"/>
    <n v="1307"/>
  </r>
  <r>
    <x v="1"/>
    <n v="108022"/>
    <s v="2025-11-11 14:40:08"/>
    <s v="JAVIER ZABALA VELASCO"/>
    <s v="ZULY RANGEL GARCIA 413 CUCUTA"/>
    <s v="Procesada"/>
    <n v="58325.210084033613"/>
    <x v="3"/>
    <n v="1682"/>
  </r>
  <r>
    <x v="6"/>
    <n v="108023"/>
    <s v="2025-11-11 14:40:20"/>
    <s v="GLADYS YAMILE REIRAN RODRIGUEZ"/>
    <s v="OSCAR GIOVANNY NASAYO BLANCO 932"/>
    <s v="Procesada"/>
    <n v="27609.058823529413"/>
    <x v="13"/>
    <n v="2177"/>
  </r>
  <r>
    <x v="6"/>
    <n v="108025"/>
    <s v="2025-11-11 14:40:45"/>
    <s v="YEIMI ALEXANDRA LOAIZA FORERO"/>
    <s v="YULIETH HERNANDEZ"/>
    <s v="Procesada"/>
    <n v="45632.966386554624"/>
    <x v="12"/>
    <n v="2200"/>
  </r>
  <r>
    <x v="0"/>
    <n v="108026"/>
    <s v="2025-11-11 14:40:48"/>
    <s v="DIOCELINA GOMEZ DE GOMEZ"/>
    <s v="KATHERINE GAVIRIA MAZO 103"/>
    <s v="Procesada"/>
    <n v="33278.638655462186"/>
    <x v="4"/>
    <n v="1307"/>
  </r>
  <r>
    <x v="6"/>
    <n v="108027"/>
    <s v="2025-11-11 14:44:41"/>
    <s v="YURY CRISTINA MORA SARMIENTO"/>
    <s v="MARIBEL REDONDO 918"/>
    <s v="Procesada"/>
    <n v="45710.016806722691"/>
    <x v="45"/>
    <n v="2128"/>
  </r>
  <r>
    <x v="6"/>
    <n v="108028"/>
    <s v="2025-11-11 14:46:33"/>
    <s v="LEITH MARCELA BOHORQUEZ GRANADOS"/>
    <s v="CARLOS EDUARDO ROMERO 934"/>
    <s v="Procesada"/>
    <n v="36302.521008403361"/>
    <x v="24"/>
    <n v="2191"/>
  </r>
  <r>
    <x v="6"/>
    <n v="108029"/>
    <s v="2025-11-11 14:50:10"/>
    <s v="ANA ISABEL CASTELLANOS CONTRERAS"/>
    <s v="YULIETH HERNANDEZ"/>
    <s v="Procesada"/>
    <n v="36620.252100840335"/>
    <x v="12"/>
    <n v="2200"/>
  </r>
  <r>
    <x v="7"/>
    <n v="108030"/>
    <s v="2025-11-11 14:53:49"/>
    <s v="LUIS HUMBERTO ROJAS"/>
    <s v="JHONTAN MENDOZA 906"/>
    <s v="Procesada"/>
    <n v="50924.588235294119"/>
    <x v="17"/>
    <n v="2913"/>
  </r>
  <r>
    <x v="6"/>
    <n v="108031"/>
    <s v="2025-11-11 14:54:05"/>
    <s v="JOSE MIGUEL TORRES AGUIRRE"/>
    <s v="MARISOL NEIRA PARRA 911"/>
    <s v="Procesada"/>
    <n v="23109.201680672271"/>
    <x v="41"/>
    <n v="2112"/>
  </r>
  <r>
    <x v="8"/>
    <n v="108032"/>
    <s v="2025-11-11 14:55:25"/>
    <s v="CARLOS MARIO REYES GARCIA"/>
    <s v="YAFER JESUS CORDOBA BERRIO 717 CARTAGENA"/>
    <s v="Procesada"/>
    <n v="33277.462184873948"/>
    <x v="55"/>
    <n v="1957"/>
  </r>
  <r>
    <x v="6"/>
    <n v="108033"/>
    <s v="2025-11-11 14:57:14"/>
    <s v="JOHNY FERNEY VARELA GAMBA"/>
    <s v="ANGIE JOHANA BEDOYA HERRENO 908"/>
    <s v="Procesada"/>
    <n v="12290.731092436974"/>
    <x v="39"/>
    <n v="2103"/>
  </r>
  <r>
    <x v="5"/>
    <n v="108034"/>
    <s v="2025-11-11 14:58:39"/>
    <s v="ABRAHAM HERNANDEZ MARIN"/>
    <s v="GERALDINE MEZA VALENCIA 620"/>
    <s v="Procesada"/>
    <n v="32076.537815126052"/>
    <x v="10"/>
    <n v="1877"/>
  </r>
  <r>
    <x v="0"/>
    <n v="108036"/>
    <s v="2025-11-11 14:59:04"/>
    <s v="AMANDA ORTIZ MUNOZ"/>
    <s v="KATHERINE GAVIRIA MAZO 103"/>
    <s v="Procesada"/>
    <n v="9075.6302521008402"/>
    <x v="4"/>
    <n v="1307"/>
  </r>
  <r>
    <x v="0"/>
    <n v="108037"/>
    <s v="2025-11-11 15:00:20"/>
    <s v="MA STELLA USUGA"/>
    <s v="DUBY YARLENY BEDOYA FLOREZ 102"/>
    <s v="Procesada"/>
    <n v="36768.403361344543"/>
    <x v="0"/>
    <n v="1305"/>
  </r>
  <r>
    <x v="6"/>
    <n v="108038"/>
    <s v="2025-11-11 15:01:02"/>
    <s v="ARACELY ALONSO GONZALEZ"/>
    <s v="DIANA MARCELA DIAZ TORRES 938"/>
    <s v="Procesada"/>
    <n v="102593.38655462186"/>
    <x v="29"/>
    <n v="2207"/>
  </r>
  <r>
    <x v="6"/>
    <n v="108039"/>
    <s v="2025-11-11 15:04:03"/>
    <s v="RODRIGO SANCHEZ SANCHEZ"/>
    <s v="CRISTINA QUINTERO RUDAS 945"/>
    <s v="Procesada"/>
    <n v="12726.638655462186"/>
    <x v="26"/>
    <n v="2232"/>
  </r>
  <r>
    <x v="6"/>
    <n v="108040"/>
    <s v="2025-11-11 15:04:25"/>
    <s v="JHOAN ALEXANDER PAEZ VELOZA"/>
    <s v="MARIA NANCY GUARIN VIRGUEZ 937"/>
    <s v="Procesada"/>
    <n v="12000"/>
    <x v="19"/>
    <n v="2203"/>
  </r>
  <r>
    <x v="6"/>
    <n v="108041"/>
    <s v="2025-11-11 15:08:04"/>
    <s v="LUIS JORGE MARIN BERNAL"/>
    <s v="DIANA MARCELA DIAZ TORRES 938"/>
    <s v="Procesada"/>
    <n v="37667.184873949576"/>
    <x v="29"/>
    <n v="2207"/>
  </r>
  <r>
    <x v="6"/>
    <n v="108042"/>
    <s v="2025-11-11 15:17:58"/>
    <s v="LUZ DARY QUINTERO PILLIMUR"/>
    <s v="MARIA NANCY GUARIN VIRGUEZ 937"/>
    <s v="Procesada"/>
    <n v="34537.798319327732"/>
    <x v="19"/>
    <n v="2203"/>
  </r>
  <r>
    <x v="0"/>
    <n v="108044"/>
    <s v="2025-11-11 15:22:48"/>
    <s v="RODRIGO ABAD SUAREZ GARCIA"/>
    <s v="MARIA ELENA JARAMILLO GALEANO 114"/>
    <s v="Procesada"/>
    <n v="61074.26050420168"/>
    <x v="20"/>
    <n v="1343"/>
  </r>
  <r>
    <x v="6"/>
    <n v="108046"/>
    <s v="2025-11-11 15:23:00"/>
    <s v="JOSE ALONSO BLANCO NIÑO"/>
    <s v="YULIETH HERNANDEZ"/>
    <s v="Procesada"/>
    <n v="34615.915966386558"/>
    <x v="12"/>
    <n v="2200"/>
  </r>
  <r>
    <x v="1"/>
    <n v="108047"/>
    <s v="2025-11-11 15:24:51"/>
    <s v="JHONATAN STIVEN GOMEZ ZULUAGA"/>
    <s v="MAIRA TORRES 411 CUCUTA"/>
    <s v="Procesada"/>
    <n v="5230"/>
    <x v="34"/>
    <n v="1676"/>
  </r>
  <r>
    <x v="6"/>
    <n v="108048"/>
    <s v="2025-11-11 15:26:59"/>
    <s v="ADRIANA DEL PILAR CONTRERAS"/>
    <s v="ANGIE JOHANA BEDOYA HERRENO 908"/>
    <s v="Procesada"/>
    <n v="24880.739495798323"/>
    <x v="39"/>
    <n v="2103"/>
  </r>
  <r>
    <x v="0"/>
    <n v="108050"/>
    <s v="2025-11-11 15:28:06"/>
    <s v="PAULINA PEREZ CORREA"/>
    <s v="ANDRES GRACIANO SERNA 104"/>
    <s v="Procesada"/>
    <n v="20543"/>
    <x v="27"/>
    <n v="1311"/>
  </r>
  <r>
    <x v="7"/>
    <n v="108051"/>
    <s v="2025-11-11 15:31:17"/>
    <s v="JORGE ALBERTO MOTA TORRES"/>
    <s v="JHONTAN MENDOZA 906"/>
    <s v="Procesada"/>
    <n v="56435.117647058818"/>
    <x v="17"/>
    <n v="2913"/>
  </r>
  <r>
    <x v="6"/>
    <n v="108053"/>
    <s v="2025-11-11 15:31:29"/>
    <s v="OSCAR ANYELO MUÑOZ SIERRA"/>
    <s v="SOL KATHERINE BERNAL MONTANO 907"/>
    <s v="Procesada"/>
    <n v="24875.907563025212"/>
    <x v="36"/>
    <n v="2100"/>
  </r>
  <r>
    <x v="6"/>
    <n v="108054"/>
    <s v="2025-11-11 15:32:44"/>
    <s v="LUZ MARY MENDIVELSO"/>
    <s v="YULIETH HERNANDEZ"/>
    <s v="Procesada"/>
    <n v="43508.34453781513"/>
    <x v="12"/>
    <n v="2200"/>
  </r>
  <r>
    <x v="6"/>
    <n v="108055"/>
    <s v="2025-11-11 15:33:35"/>
    <s v="LUZ MERY MORENO MARTINEZ"/>
    <s v="MARIBEL REDONDO 918"/>
    <s v="Procesada"/>
    <n v="14621.823529411766"/>
    <x v="45"/>
    <n v="2128"/>
  </r>
  <r>
    <x v="1"/>
    <n v="108057"/>
    <s v="2025-11-11 15:34:43"/>
    <s v="REINALDO RODRIGUEZ CASTILLO"/>
    <s v="MAIRA TORRES 411 CUCUTA"/>
    <s v="Procesada"/>
    <n v="2227"/>
    <x v="34"/>
    <n v="1676"/>
  </r>
  <r>
    <x v="6"/>
    <n v="108058"/>
    <s v="2025-11-11 15:40:45"/>
    <s v="IRMA ESTELA MENJURA FORERO"/>
    <s v="DIANA MARCELA DIAZ TORRES 938"/>
    <s v="Procesada"/>
    <n v="25889.260504201684"/>
    <x v="29"/>
    <n v="2207"/>
  </r>
  <r>
    <x v="6"/>
    <n v="108059"/>
    <s v="2025-11-11 15:41:13"/>
    <s v="ANDRES FELIPE LOPEZ QUINTERO"/>
    <s v="MARIA NANCY GUARIN VIRGUEZ 937"/>
    <s v="Procesada"/>
    <n v="101974.75630252101"/>
    <x v="19"/>
    <n v="2203"/>
  </r>
  <r>
    <x v="2"/>
    <n v="108061"/>
    <s v="2025-11-11 15:42:14"/>
    <s v="ROBINSON ROMERO BAUTISTA"/>
    <s v="ALVARO ENRIQUE CASTAÑEDA MANJARRES 715 BARRANQUILLA"/>
    <s v="Procesada"/>
    <n v="17400.243697478993"/>
    <x v="7"/>
    <n v="1944"/>
  </r>
  <r>
    <x v="0"/>
    <n v="108062"/>
    <s v="2025-11-11 15:45:30"/>
    <s v="LUISA FERNANDA VASQUEZ ALVAREZ"/>
    <s v="KATHERINE GAVIRIA MAZO 103"/>
    <s v="Procesada"/>
    <n v="18000"/>
    <x v="4"/>
    <n v="1307"/>
  </r>
  <r>
    <x v="4"/>
    <n v="108063"/>
    <s v="2025-11-11 15:46:36"/>
    <s v="JULIAN ESTEBAN GALLO GIRALDO"/>
    <s v="LEONARDO RIOS HENAO 612"/>
    <s v="Procesada"/>
    <n v="90252.109243697472"/>
    <x v="8"/>
    <n v="1834"/>
  </r>
  <r>
    <x v="6"/>
    <n v="108065"/>
    <s v="2025-11-11 15:49:04"/>
    <s v="JOSE ALIRIO SANCHEZ SANCHEZ"/>
    <s v="CRISTINA QUINTERO RUDAS 945"/>
    <s v="Procesada"/>
    <n v="16609.26050420168"/>
    <x v="26"/>
    <n v="2232"/>
  </r>
  <r>
    <x v="7"/>
    <n v="108066"/>
    <s v="2025-11-11 15:52:35"/>
    <s v="LEONARDO HUERTAS HUERTAS"/>
    <s v="JHONTAN MENDOZA 906"/>
    <s v="Procesada"/>
    <n v="31932.915966386554"/>
    <x v="17"/>
    <n v="2913"/>
  </r>
  <r>
    <x v="6"/>
    <n v="108067"/>
    <s v="2025-11-11 15:52:54"/>
    <s v="ARGENIS DUCUARA HUEPA"/>
    <s v="WILLIAM ALBERTO VELASQUEZ BERNAL 920"/>
    <s v="Procesada"/>
    <n v="10800"/>
    <x v="22"/>
    <n v="2134"/>
  </r>
  <r>
    <x v="1"/>
    <n v="108068"/>
    <s v="2025-11-11 15:53:35"/>
    <s v="JOSE ENCARNACION NIETO NORIEGA"/>
    <s v="FREDY ESTEPA 409 CUCUTA"/>
    <s v="Procesada"/>
    <n v="15690"/>
    <x v="2"/>
    <n v="1673"/>
  </r>
  <r>
    <x v="6"/>
    <n v="108070"/>
    <s v="2025-11-11 15:54:21"/>
    <s v="MARIA GRACIELA MOLINA CANO"/>
    <s v="DIANA MARCELA DIAZ TORRES 938"/>
    <s v="Procesada"/>
    <n v="22780"/>
    <x v="29"/>
    <n v="2207"/>
  </r>
  <r>
    <x v="0"/>
    <n v="108071"/>
    <s v="2025-11-11 15:54:40"/>
    <s v="MARIA ROSANA USUGA MAZO"/>
    <s v="GEORLAN GARCIA PANIAGUA 117"/>
    <s v="Procesada"/>
    <n v="29400"/>
    <x v="1"/>
    <n v="1349"/>
  </r>
  <r>
    <x v="6"/>
    <n v="108072"/>
    <s v="2025-11-11 15:56:41"/>
    <s v="NILSON CASTRO PRADA"/>
    <s v="ANGIE JOHANA BEDOYA HERRENO 908"/>
    <s v="Procesada"/>
    <n v="22016.882352941178"/>
    <x v="39"/>
    <n v="2103"/>
  </r>
  <r>
    <x v="0"/>
    <n v="108073"/>
    <s v="2025-11-11 15:58:21"/>
    <s v="JUAN CARLOS FRUTO CHARRIS"/>
    <s v="ELIANA GOMEZ 107"/>
    <s v="Procesada"/>
    <n v="30252.100840336137"/>
    <x v="6"/>
    <n v="1320"/>
  </r>
  <r>
    <x v="4"/>
    <n v="108074"/>
    <s v="2025-11-11 15:58:52"/>
    <s v="SANDRA PATRICIA CONTRERAS ROJAS"/>
    <s v="FELIPE ARENAS 605"/>
    <s v="Procesada"/>
    <n v="68967.605042016803"/>
    <x v="25"/>
    <n v="1813"/>
  </r>
  <r>
    <x v="0"/>
    <n v="108075"/>
    <s v="2025-11-11 15:59:19"/>
    <s v="JONNY ALEXANDER AMAZARA GARCIA"/>
    <s v="KATHERINE GAVIRIA MAZO 103"/>
    <s v="Procesada"/>
    <n v="63964.369747899167"/>
    <x v="4"/>
    <n v="1307"/>
  </r>
  <r>
    <x v="5"/>
    <n v="108076"/>
    <s v="2025-11-11 16:02:09"/>
    <s v="RIQUELME SARRIA RODRIGUEZ"/>
    <s v="GERALDINE MEZA VALENCIA 620"/>
    <s v="Procesada"/>
    <n v="11543"/>
    <x v="10"/>
    <n v="1877"/>
  </r>
  <r>
    <x v="6"/>
    <n v="108077"/>
    <s v="2025-11-11 16:03:41"/>
    <s v="CINDY YICEL SOTO VANEGAS"/>
    <s v="SANDRA PATRICIA ORTIZ ROMERO 919"/>
    <s v="Procesada"/>
    <n v="5210.0840336134452"/>
    <x v="31"/>
    <n v="2131"/>
  </r>
  <r>
    <x v="6"/>
    <n v="108078"/>
    <s v="2025-11-11 16:04:34"/>
    <s v="ARGEMIRO VASCO"/>
    <s v="SANDRA PATRICIA ORTIZ ROMERO 919"/>
    <s v="Procesada"/>
    <n v="14000"/>
    <x v="31"/>
    <n v="2131"/>
  </r>
  <r>
    <x v="1"/>
    <n v="108079"/>
    <s v="2025-11-11 16:04:38"/>
    <s v="ALFREDO QUINTERO QUINTERO"/>
    <s v="MAIRA TORRES 411 CUCUTA"/>
    <s v="Procesada"/>
    <n v="15125"/>
    <x v="34"/>
    <n v="1676"/>
  </r>
  <r>
    <x v="6"/>
    <n v="108080"/>
    <s v="2025-11-11 16:04:54"/>
    <s v="REDITECNO INGENIERIA SAS"/>
    <s v="OSCAR GIOVANNY NASAYO BLANCO 932"/>
    <s v="Procesada"/>
    <n v="54314.277310924372"/>
    <x v="13"/>
    <n v="2177"/>
  </r>
  <r>
    <x v="1"/>
    <n v="108081"/>
    <s v="2025-11-11 16:06:44"/>
    <s v="PEDRO ANTONIO BELLO REMOLINA"/>
    <s v="FREDY ESTEPA 409 CUCUTA"/>
    <s v="Procesada"/>
    <n v="14557.983193277312"/>
    <x v="2"/>
    <n v="1673"/>
  </r>
  <r>
    <x v="6"/>
    <n v="108082"/>
    <s v="2025-11-11 16:10:00"/>
    <s v="ANA MERY CARREÑO TORRES"/>
    <s v="SANDRA PATRICIA ORTIZ ROMERO 919"/>
    <s v="Procesada"/>
    <n v="21176.403361344539"/>
    <x v="31"/>
    <n v="2131"/>
  </r>
  <r>
    <x v="6"/>
    <n v="108083"/>
    <s v="2025-11-11 16:11:02"/>
    <s v="FERNEY ALONSO TRIGOS TRIGOS"/>
    <s v="DIANA MARCELA DIAZ TORRES 938"/>
    <s v="Procesada"/>
    <n v="98633.218487394959"/>
    <x v="29"/>
    <n v="2207"/>
  </r>
  <r>
    <x v="6"/>
    <n v="108085"/>
    <s v="2025-11-11 16:14:01"/>
    <s v="JUAN CARLOS IBAÑEZ AGUILAR"/>
    <s v="MONICA RODRIGUEZ RONCANCIO 946"/>
    <s v="Procesada"/>
    <n v="12000"/>
    <x v="21"/>
    <n v="2235"/>
  </r>
  <r>
    <x v="6"/>
    <n v="108086"/>
    <s v="2025-11-11 16:14:34"/>
    <s v="DANILO PINZON AREVALO"/>
    <s v="ANGIE JOHANA BEDOYA HERRENO 908"/>
    <s v="Procesada"/>
    <n v="14850"/>
    <x v="39"/>
    <n v="2103"/>
  </r>
  <r>
    <x v="8"/>
    <n v="108088"/>
    <s v="2025-11-11 16:15:00"/>
    <s v="HUMBERTO BARON MURIELES"/>
    <s v="YAFER JESUS CORDOBA BERRIO 717 CARTAGENA"/>
    <s v="Procesada"/>
    <n v="31932.915966386554"/>
    <x v="55"/>
    <n v="1957"/>
  </r>
  <r>
    <x v="6"/>
    <n v="108089"/>
    <s v="2025-11-11 16:16:03"/>
    <s v="ENERIETH ALEXANDRA GOMEZ MARIN"/>
    <s v="CARLOS EDUARDO ROMERO 934"/>
    <s v="Procesada"/>
    <n v="40939.10924369748"/>
    <x v="24"/>
    <n v="2191"/>
  </r>
  <r>
    <x v="1"/>
    <n v="108090"/>
    <s v="2025-11-11 16:17:03"/>
    <s v="MARIA DEL PILAR CONTRERAS GARCIA"/>
    <s v="MAIRA TORRES 411 CUCUTA"/>
    <s v="Procesada"/>
    <n v="5462.1848739495799"/>
    <x v="34"/>
    <n v="1676"/>
  </r>
  <r>
    <x v="6"/>
    <n v="108091"/>
    <s v="2025-11-11 16:17:19"/>
    <s v="GUIOMAR JANETH AGUIRRE RAMIREZ"/>
    <s v="MARIA NANCY GUARIN VIRGUEZ 937"/>
    <s v="Procesada"/>
    <n v="33830.075630252104"/>
    <x v="19"/>
    <n v="2203"/>
  </r>
  <r>
    <x v="6"/>
    <n v="108092"/>
    <s v="2025-11-11 16:17:51"/>
    <s v="LUZ STELLA LAVERDE VALDERRAMA"/>
    <s v="YULIETH HERNANDEZ"/>
    <s v="Procesada"/>
    <n v="37815.100840336134"/>
    <x v="12"/>
    <n v="2200"/>
  </r>
  <r>
    <x v="2"/>
    <n v="108094"/>
    <s v="2025-11-11 16:18:06"/>
    <s v="KELLY JOHANA JUVINAO MARQUEZ"/>
    <s v="YOANY SARMIENTO PEREZ 713 BARRANQUILLA"/>
    <s v="Procesada"/>
    <n v="15550"/>
    <x v="23"/>
    <n v="1938"/>
  </r>
  <r>
    <x v="6"/>
    <n v="108095"/>
    <s v="2025-11-11 16:21:26"/>
    <s v="MIGUEL ANGEL PEREZ ALARCON"/>
    <s v="MARIA NANCY GUARIN VIRGUEZ 937"/>
    <s v="Procesada"/>
    <n v="20085.016806722688"/>
    <x v="19"/>
    <n v="2203"/>
  </r>
  <r>
    <x v="6"/>
    <n v="108096"/>
    <s v="2025-11-11 16:21:53"/>
    <s v="CLAUDIA ISABEL ALDANA MALDONADO"/>
    <s v="DIANA MARCELA DIAZ TORRES 938"/>
    <s v="Procesada"/>
    <n v="52518.420168067227"/>
    <x v="29"/>
    <n v="2207"/>
  </r>
  <r>
    <x v="6"/>
    <n v="108097"/>
    <s v="2025-11-11 16:23:07"/>
    <s v="ELDA CONSUELO BAQUERO URREGO"/>
    <s v="CARLOS EDUARDO ROMERO 934"/>
    <s v="Procesada"/>
    <n v="57479.02521008403"/>
    <x v="24"/>
    <n v="2191"/>
  </r>
  <r>
    <x v="6"/>
    <n v="108098"/>
    <s v="2025-11-11 16:23:38"/>
    <s v="DAYANA LIYIRETH NIÑO MENDIVELSO"/>
    <s v="CRISTINA QUINTERO RUDAS 945"/>
    <s v="Procesada"/>
    <n v="29495.747899159665"/>
    <x v="26"/>
    <n v="2232"/>
  </r>
  <r>
    <x v="7"/>
    <n v="108099"/>
    <s v="2025-11-11 16:27:52"/>
    <s v="ESPERANZA ALDERETE RENGIFO"/>
    <s v="JHONTAN MENDOZA 906"/>
    <s v="Procesada"/>
    <n v="203842.26050420169"/>
    <x v="17"/>
    <n v="2913"/>
  </r>
  <r>
    <x v="6"/>
    <n v="108100"/>
    <s v="2025-11-11 16:33:19"/>
    <s v="MARTHA LUCIA GUTIERREZ MOLINA"/>
    <s v="MONICA RODRIGUEZ RONCANCIO 946"/>
    <s v="Procesada"/>
    <n v="8542.0168067226896"/>
    <x v="21"/>
    <n v="2235"/>
  </r>
  <r>
    <x v="0"/>
    <n v="108101"/>
    <s v="2025-11-11 16:34:02"/>
    <s v="SANDRA YANED VASQUEZ LOPEZ"/>
    <s v="ANDRES GRACIANO SERNA 104"/>
    <s v="Procesada"/>
    <n v="21173.319327731093"/>
    <x v="27"/>
    <n v="1311"/>
  </r>
  <r>
    <x v="2"/>
    <n v="108102"/>
    <s v="2025-11-11 16:35:17"/>
    <s v="ALFONSO BELTRAN GARCIA "/>
    <s v="YOANY SARMIENTO PEREZ 713 BARRANQUILLA"/>
    <s v="Procesada"/>
    <n v="69075.857142857145"/>
    <x v="23"/>
    <n v="1938"/>
  </r>
  <r>
    <x v="6"/>
    <n v="108103"/>
    <s v="2025-11-11 16:35:27"/>
    <s v="LORENY CASTELLANOS FRANCO"/>
    <s v="NELLY MARTINEZ FLEREZ 935"/>
    <s v="Procesada"/>
    <n v="54302.521008403361"/>
    <x v="37"/>
    <n v="2197"/>
  </r>
  <r>
    <x v="6"/>
    <n v="108105"/>
    <s v="2025-11-11 16:36:27"/>
    <s v="MIRYAM RODRIGUEZ DIAZ"/>
    <s v="MARIBEL REDONDO 918"/>
    <s v="Procesada"/>
    <n v="53448.000000000007"/>
    <x v="45"/>
    <n v="2128"/>
  </r>
  <r>
    <x v="0"/>
    <n v="108106"/>
    <s v="2025-11-11 16:36:32"/>
    <s v="MARTHA LILIA GIRALDO MONTOYA"/>
    <s v="MARIA ELENA JARAMILLO GALEANO 114"/>
    <s v="Procesada"/>
    <n v="22330.504201680673"/>
    <x v="20"/>
    <n v="1343"/>
  </r>
  <r>
    <x v="7"/>
    <n v="108107"/>
    <s v="2025-11-11 16:37:06"/>
    <s v="ANA GRACIELA ROJAS ROJAS"/>
    <s v="JHONTAN MENDOZA 906"/>
    <s v="Procesada"/>
    <n v="47899.378151260506"/>
    <x v="17"/>
    <n v="2913"/>
  </r>
  <r>
    <x v="6"/>
    <n v="108108"/>
    <s v="2025-11-11 16:37:37"/>
    <s v="YESICA JINNETH DIAZ MOSQUERA"/>
    <s v="LEYDY YURLEY MUNEVAR ESPITIA 921"/>
    <s v="Procesada"/>
    <n v="37240"/>
    <x v="14"/>
    <n v="2137"/>
  </r>
  <r>
    <x v="6"/>
    <n v="108109"/>
    <s v="2025-11-11 16:37:51"/>
    <s v="JOSE ALIRIO GORDILLO GONZALEZ"/>
    <s v="WILLIAM ALBERTO VELASQUEZ BERNAL 920"/>
    <s v="Procesada"/>
    <n v="32773.08403361345"/>
    <x v="22"/>
    <n v="2134"/>
  </r>
  <r>
    <x v="2"/>
    <n v="108111"/>
    <s v="2025-11-11 16:38:16"/>
    <s v="MIGUEL ARENAS TRIANA"/>
    <s v="MARIELA ESTER DE LEON 720 BARRANQUILLA"/>
    <s v="Procesada"/>
    <n v="31932.915966386554"/>
    <x v="11"/>
    <n v="1980"/>
  </r>
  <r>
    <x v="6"/>
    <n v="108112"/>
    <s v="2025-11-11 16:40:19"/>
    <s v="JOHNNYS ENRIQUE MENDOZA REALES"/>
    <s v="NELLY MARTINEZ FLEREZ 935"/>
    <s v="Procesada"/>
    <n v="21638.647058823532"/>
    <x v="37"/>
    <n v="2197"/>
  </r>
  <r>
    <x v="6"/>
    <n v="108113"/>
    <s v="2025-11-11 16:40:20"/>
    <s v="YESSICA YULIETH MESA COGOLLO"/>
    <s v="MARISOL NEIRA PARRA 911"/>
    <s v="Procesada"/>
    <n v="33781.487394957985"/>
    <x v="41"/>
    <n v="2112"/>
  </r>
  <r>
    <x v="6"/>
    <n v="108114"/>
    <s v="2025-11-11 16:42:43"/>
    <s v="DIBEY ALEJANDRA MUÑOZ RODRIGUEZ"/>
    <s v="CARLOS EDUARDO ROMERO 934"/>
    <s v="Procesada"/>
    <n v="102401.08403361344"/>
    <x v="24"/>
    <n v="2191"/>
  </r>
  <r>
    <x v="2"/>
    <n v="108115"/>
    <s v="2025-11-11 16:46:01"/>
    <s v="JHON JAIRO DUARTE BECERRA"/>
    <s v="YOANY SARMIENTO PEREZ 713 BARRANQUILLA"/>
    <s v="Procesada"/>
    <n v="47899.378151260506"/>
    <x v="23"/>
    <n v="1938"/>
  </r>
  <r>
    <x v="1"/>
    <n v="108116"/>
    <s v="2025-11-11 16:46:56"/>
    <s v="ROSALINA GOMEZ SUAREZ"/>
    <s v="FREDY ESTEPA 409 CUCUTA"/>
    <s v="Procesada"/>
    <n v="13997.226890756303"/>
    <x v="2"/>
    <n v="1673"/>
  </r>
  <r>
    <x v="0"/>
    <n v="108117"/>
    <s v="2025-11-11 16:48:37"/>
    <s v="ELDA LUCELLY ARANGO DE BAUTISTA"/>
    <s v="MARIA ELENA JARAMILLO GALEANO 114"/>
    <s v="Procesada"/>
    <n v="14645.478991596638"/>
    <x v="20"/>
    <n v="1343"/>
  </r>
  <r>
    <x v="6"/>
    <n v="108118"/>
    <s v="2025-11-11 16:49:15"/>
    <s v="MARIA MERCEDES FONSECA MENDOZA"/>
    <s v="OSCAR GIOVANNY NASAYO BLANCO 932"/>
    <s v="Procesada"/>
    <n v="22429.302521008405"/>
    <x v="13"/>
    <n v="2177"/>
  </r>
  <r>
    <x v="6"/>
    <n v="108119"/>
    <s v="2025-11-11 16:50:29"/>
    <s v="YINA EMILSE BARRERA CASTELLANOS"/>
    <s v="DIANA MARCELA DIAZ TORRES 938"/>
    <s v="Procesada"/>
    <n v="18151.26050420168"/>
    <x v="29"/>
    <n v="2207"/>
  </r>
  <r>
    <x v="6"/>
    <n v="108120"/>
    <s v="2025-11-11 16:52:16"/>
    <s v="WILLIAM GUILLERMO ARISTIZABAL ZULUAGA"/>
    <s v="SANDRA PATRICIA ORTIZ ROMERO 919"/>
    <s v="Procesada"/>
    <n v="450575.00840336137"/>
    <x v="31"/>
    <n v="2131"/>
  </r>
  <r>
    <x v="6"/>
    <n v="108121"/>
    <s v="2025-11-11 16:54:57"/>
    <s v="STELLA SAMBONI IMBACHI"/>
    <s v="NELLY MARTINEZ FLEREZ 935"/>
    <s v="Procesada"/>
    <n v="8925.7394957983197"/>
    <x v="37"/>
    <n v="2197"/>
  </r>
  <r>
    <x v="6"/>
    <n v="108122"/>
    <s v="2025-11-11 16:55:03"/>
    <s v="DIANA CAROLA CASTELLANOS SANCHEZ"/>
    <s v="SOL KATHERINE BERNAL MONTANO 907"/>
    <s v="Procesada"/>
    <n v="233590.94117647057"/>
    <x v="36"/>
    <n v="2100"/>
  </r>
  <r>
    <x v="5"/>
    <n v="108123"/>
    <s v="2025-11-11 16:56:45"/>
    <s v="DARNELLY LOPEZ FRANCO"/>
    <s v="GERALDINE MEZA VALENCIA 620"/>
    <s v="Procesada"/>
    <n v="36302.521008403361"/>
    <x v="10"/>
    <n v="1877"/>
  </r>
  <r>
    <x v="0"/>
    <n v="108125"/>
    <s v="2025-11-11 16:58:15"/>
    <s v="ANGELICA MARIA JARAMILLO USUGA"/>
    <s v="ANDRES GRACIANO SERNA 104"/>
    <s v="Procesada"/>
    <n v="17469.579831932773"/>
    <x v="27"/>
    <n v="1311"/>
  </r>
  <r>
    <x v="6"/>
    <n v="108126"/>
    <s v="2025-11-11 16:59:06"/>
    <s v="JULIAN ALBERTO HOYOS ROJAS"/>
    <s v="OSCAR GIOVANNY NASAYO BLANCO 932"/>
    <s v="Procesada"/>
    <n v="36806.73949579832"/>
    <x v="13"/>
    <n v="2177"/>
  </r>
  <r>
    <x v="6"/>
    <n v="108127"/>
    <s v="2025-11-11 17:00:32"/>
    <s v="JULIETH NATALIA NINO OTERO"/>
    <s v="CRISTINA QUINTERO RUDAS 945"/>
    <s v="Procesada"/>
    <n v="10801.73949579832"/>
    <x v="26"/>
    <n v="2232"/>
  </r>
  <r>
    <x v="5"/>
    <n v="108128"/>
    <s v="2025-11-11 17:02:12"/>
    <s v="RAMIRO TORO SERNA"/>
    <s v="GERALDINE MEZA VALENCIA 620"/>
    <s v="Procesada"/>
    <n v="68235.436974789918"/>
    <x v="10"/>
    <n v="1877"/>
  </r>
  <r>
    <x v="6"/>
    <n v="108130"/>
    <s v="2025-11-11 17:05:09"/>
    <s v="NAZLY MANUELA ALBARACIN ARANZALES"/>
    <s v="ANGIE JOHANA BEDOYA HERRENO 908"/>
    <s v="Procesada"/>
    <n v="99308.756302521011"/>
    <x v="39"/>
    <n v="2103"/>
  </r>
  <r>
    <x v="6"/>
    <n v="108131"/>
    <s v="2025-11-11 17:05:43"/>
    <s v="CRISTOBAL VEGA"/>
    <s v="LEYDY YURLEY MUNEVAR ESPITIA 921"/>
    <s v="Procesada"/>
    <n v="37231.26050420168"/>
    <x v="14"/>
    <n v="2137"/>
  </r>
  <r>
    <x v="5"/>
    <n v="108133"/>
    <s v="2025-11-11 17:05:46"/>
    <s v="CECILIA MUNOS"/>
    <s v="GERALDINE MEZA VALENCIA 620"/>
    <s v="Procesada"/>
    <n v="16386.537815126052"/>
    <x v="10"/>
    <n v="1877"/>
  </r>
  <r>
    <x v="6"/>
    <n v="108135"/>
    <s v="2025-11-11 17:07:31"/>
    <s v="YEISSON ANDRES ESPINOSA"/>
    <s v="WILSON JAVIER MONTAÑEZ MARTINEZ 923"/>
    <s v="Procesada"/>
    <n v="18968"/>
    <x v="18"/>
    <n v="2147"/>
  </r>
  <r>
    <x v="6"/>
    <n v="108136"/>
    <s v="2025-11-11 17:07:53"/>
    <s v="ALBA LUCERO SUAREZ GARCIA"/>
    <s v="YULIETH HERNANDEZ"/>
    <s v="Procesada"/>
    <n v="29641.45378151261"/>
    <x v="12"/>
    <n v="2200"/>
  </r>
  <r>
    <x v="6"/>
    <n v="108137"/>
    <s v="2025-11-11 17:11:07"/>
    <s v="JENNY ROCIO LEON ARIZA"/>
    <s v="MONICA RODRIGUEZ RONCANCIO 946"/>
    <s v="Procesada"/>
    <n v="191597.52100840336"/>
    <x v="21"/>
    <n v="2235"/>
  </r>
  <r>
    <x v="0"/>
    <n v="108138"/>
    <s v="2025-11-11 17:12:00"/>
    <s v="EDISON GOMEZ GOMEZ"/>
    <s v="ELIANA GOMEZ 107"/>
    <s v="Procesada"/>
    <n v="34149.71428571429"/>
    <x v="6"/>
    <n v="1320"/>
  </r>
  <r>
    <x v="0"/>
    <n v="108139"/>
    <s v="2025-11-11 17:13:55"/>
    <s v="SANDRA PATRICIA VELA TORRIJOS"/>
    <m/>
    <s v="Procesada"/>
    <n v="32570.218487394959"/>
    <x v="0"/>
    <n v="1304"/>
  </r>
  <r>
    <x v="6"/>
    <n v="108140"/>
    <s v="2025-11-11 17:15:33"/>
    <s v="MARISOL MURILLO MOSQUERA"/>
    <s v="SOL KATHERINE BERNAL MONTANO 907"/>
    <s v="Procesada"/>
    <n v="11543"/>
    <x v="36"/>
    <n v="2100"/>
  </r>
  <r>
    <x v="0"/>
    <n v="108141"/>
    <s v="2025-11-11 17:16:21"/>
    <s v="JESUS IVAN MONSALVE MONSALVE"/>
    <s v="ELIANA GOMEZ 107"/>
    <s v="Procesada"/>
    <n v="14190.058823529411"/>
    <x v="6"/>
    <n v="1320"/>
  </r>
  <r>
    <x v="5"/>
    <n v="108142"/>
    <s v="2025-11-11 17:17:26"/>
    <s v="JOSE RAMON MUNOZ"/>
    <s v="GERALDINE MEZA VALENCIA 620"/>
    <s v="Procesada"/>
    <n v="36223.142857142862"/>
    <x v="10"/>
    <n v="1877"/>
  </r>
  <r>
    <x v="0"/>
    <n v="108144"/>
    <s v="2025-11-11 17:18:19"/>
    <s v="JESSICA BRAN RAMIREZ"/>
    <s v="MARIA ELENA JARAMILLO GALEANO 114"/>
    <s v="Procesada"/>
    <n v="10944.075630252102"/>
    <x v="20"/>
    <n v="1343"/>
  </r>
  <r>
    <x v="0"/>
    <n v="108145"/>
    <s v="2025-11-11 17:18:55"/>
    <s v="SILVIA MARCELA CARDONA ARANGO"/>
    <s v="ELIANA GOMEZ 107"/>
    <s v="Procesada"/>
    <n v="11543"/>
    <x v="6"/>
    <n v="1320"/>
  </r>
  <r>
    <x v="2"/>
    <n v="108146"/>
    <s v="2025-11-11 17:20:04"/>
    <s v="JOHN JAIRO CORTES ZULETA"/>
    <s v="MARIELA ESTER DE LEON 720 BARRANQUILLA"/>
    <s v="Procesada"/>
    <n v="23870.420168067227"/>
    <x v="11"/>
    <n v="1980"/>
  </r>
  <r>
    <x v="7"/>
    <n v="108147"/>
    <s v="2025-11-11 17:20:42"/>
    <s v="ELIZABETH VARGAS SUAREZ"/>
    <s v="JHONTAN MENDOZA 906"/>
    <s v="Procesada"/>
    <n v="122622.27731092439"/>
    <x v="17"/>
    <n v="2913"/>
  </r>
  <r>
    <x v="6"/>
    <n v="108148"/>
    <s v="2025-11-11 17:21:30"/>
    <s v="DIANA MILENA JIMENEZ RUIZ"/>
    <s v="SOL KATHERINE BERNAL MONTANO 907"/>
    <s v="Procesada"/>
    <n v="11543"/>
    <x v="36"/>
    <n v="2100"/>
  </r>
  <r>
    <x v="1"/>
    <n v="108149"/>
    <s v="2025-11-11 17:23:04"/>
    <s v="MAURICIO ORTIZ"/>
    <s v="FREDY ESTEPA 409 CUCUTA"/>
    <s v="Procesada"/>
    <n v="11415.966386554623"/>
    <x v="2"/>
    <n v="1673"/>
  </r>
  <r>
    <x v="6"/>
    <n v="108150"/>
    <s v="2025-11-11 17:25:26"/>
    <s v="CAYETANO GUERRERO FERNANDEZ"/>
    <s v="MONICA RODRIGUEZ RONCANCIO 946"/>
    <s v="Procesada"/>
    <n v="23668"/>
    <x v="21"/>
    <n v="2235"/>
  </r>
  <r>
    <x v="2"/>
    <n v="108151"/>
    <s v="2025-11-11 17:26:10"/>
    <s v="ELIANA ARIAS DIAZ "/>
    <s v="YOANY SARMIENTO PEREZ 713 BARRANQUILLA"/>
    <s v="Procesada"/>
    <n v="20085.016806722688"/>
    <x v="23"/>
    <n v="1938"/>
  </r>
  <r>
    <x v="0"/>
    <n v="108152"/>
    <s v="2025-11-11 17:28:38"/>
    <s v="RESFA NELLY ACEVEDO VELEZ"/>
    <s v="EDISON ALBERTO SALAZAR YEPES 116"/>
    <s v="Procesada"/>
    <n v="24590.9243697479"/>
    <x v="32"/>
    <n v="1347"/>
  </r>
  <r>
    <x v="7"/>
    <n v="108153"/>
    <s v="2025-11-11 17:30:49"/>
    <s v="NATIVIDAD CARRON AMAYA"/>
    <s v="JHONTAN MENDOZA 906"/>
    <s v="Procesada"/>
    <n v="47899.378151260506"/>
    <x v="17"/>
    <n v="2913"/>
  </r>
  <r>
    <x v="6"/>
    <n v="108154"/>
    <s v="2025-11-11 17:32:33"/>
    <s v="TITO ENRIQUE GUERRERO"/>
    <s v="OSCAR GIOVANNY NASAYO BLANCO 932"/>
    <s v="Procesada"/>
    <n v="81655.915966386558"/>
    <x v="13"/>
    <n v="2177"/>
  </r>
  <r>
    <x v="6"/>
    <n v="108155"/>
    <s v="2025-11-11 17:34:12"/>
    <s v="EDGAR CAMILO TAPIERO CARDENAS"/>
    <s v="WILSON JAVIER MONTAÑEZ MARTINEZ 923"/>
    <s v="Procesada"/>
    <n v="9800"/>
    <x v="18"/>
    <n v="2147"/>
  </r>
  <r>
    <x v="6"/>
    <n v="108156"/>
    <s v="2025-11-11 17:34:52"/>
    <s v="ENRIQUE QUIMBAYO CORREDOR"/>
    <s v="MARISOL NEIRA PARRA 911"/>
    <s v="Procesada"/>
    <n v="17469.579831932773"/>
    <x v="41"/>
    <n v="2112"/>
  </r>
  <r>
    <x v="7"/>
    <n v="108157"/>
    <s v="2025-11-11 17:35:27"/>
    <s v="CECILIA SANDOVAL VERA"/>
    <s v="JHON GRANADOS"/>
    <s v="Procesada"/>
    <n v="44208.512605042015"/>
    <x v="44"/>
    <n v="2254"/>
  </r>
  <r>
    <x v="6"/>
    <n v="108158"/>
    <s v="2025-11-11 17:36:41"/>
    <s v="JESUS ANTONIO GALLEGO YEPES"/>
    <s v="WILSON JAVIER MONTAÑEZ MARTINEZ 923"/>
    <s v="Procesada"/>
    <n v="23109.201680672271"/>
    <x v="18"/>
    <n v="2147"/>
  </r>
  <r>
    <x v="7"/>
    <n v="108159"/>
    <s v="2025-11-11 17:37:16"/>
    <s v="FABIOLA GAVIRIA MORALES"/>
    <s v="JHONTAN MENDOZA 906"/>
    <s v="Procesada"/>
    <n v="47899.378151260506"/>
    <x v="17"/>
    <n v="2913"/>
  </r>
  <r>
    <x v="7"/>
    <n v="108160"/>
    <s v="2025-11-11 17:38:34"/>
    <s v="CLAUDIA MARCELA ANGULO REY"/>
    <s v="JHON GRANADOS"/>
    <s v="Procesada"/>
    <n v="50669.915966386558"/>
    <x v="44"/>
    <n v="2254"/>
  </r>
  <r>
    <x v="6"/>
    <n v="108161"/>
    <s v="2025-11-11 17:40:11"/>
    <s v="ROSALBA MARTINEZ MOJICA"/>
    <s v="CARLOS EDUARDO ROMERO 934"/>
    <s v="Procesada"/>
    <n v="24606.571428571431"/>
    <x v="24"/>
    <n v="2191"/>
  </r>
  <r>
    <x v="6"/>
    <n v="108162"/>
    <s v="2025-11-11 17:40:21"/>
    <s v="JORGE ANDRES CASTILLO PARRA"/>
    <s v="MARIA NANCY GUARIN VIRGUEZ 937"/>
    <s v="Procesada"/>
    <n v="89863.159663865546"/>
    <x v="19"/>
    <n v="2203"/>
  </r>
  <r>
    <x v="7"/>
    <n v="108163"/>
    <s v="2025-11-11 17:41:23"/>
    <s v="TANIA VALENTINA GALVAN ARGOTA"/>
    <s v="JHON GRANADOS"/>
    <s v="Procesada"/>
    <n v="47899.378151260506"/>
    <x v="44"/>
    <n v="2254"/>
  </r>
  <r>
    <x v="6"/>
    <n v="108164"/>
    <s v="2025-11-11 17:42:16"/>
    <s v="MARISOL MALAGON DIAGAMA"/>
    <s v="CRISTINA QUINTERO RUDAS 945"/>
    <s v="Procesada"/>
    <n v="24389.899159663866"/>
    <x v="26"/>
    <n v="2232"/>
  </r>
  <r>
    <x v="5"/>
    <n v="108165"/>
    <s v="2025-11-11 17:42:24"/>
    <s v="JOVANNE ESTEBAN ORTIZ PEREZ"/>
    <s v="GERALDINE MEZA VALENCIA 620"/>
    <s v="Procesada"/>
    <n v="68093"/>
    <x v="10"/>
    <n v="1877"/>
  </r>
  <r>
    <x v="7"/>
    <n v="108167"/>
    <s v="2025-11-11 17:47:20"/>
    <s v="SALVADOR LEON GARCIA"/>
    <s v="JHONTAN MENDOZA 906"/>
    <s v="Procesada"/>
    <n v="53647.033613445383"/>
    <x v="17"/>
    <n v="2913"/>
  </r>
  <r>
    <x v="5"/>
    <n v="108168"/>
    <s v="2025-11-11 17:48:47"/>
    <s v="ADRIANA JIMENEZ ESPINOSA"/>
    <s v="GERALDINE MEZA VALENCIA 620"/>
    <s v="Procesada"/>
    <n v="18907.563025210085"/>
    <x v="10"/>
    <n v="1877"/>
  </r>
  <r>
    <x v="6"/>
    <n v="108170"/>
    <s v="2025-11-11 17:51:02"/>
    <s v="EDISSON ROMAN ROMAN"/>
    <s v="SANDRA PATRICIA ORTIZ ROMERO 919"/>
    <s v="Procesada"/>
    <n v="7563.0168067226896"/>
    <x v="31"/>
    <n v="2131"/>
  </r>
  <r>
    <x v="5"/>
    <n v="108171"/>
    <s v="2025-11-11 17:53:31"/>
    <s v="HECTOR MARIO ESCOBAR BOLAÑOS"/>
    <s v="GERALDINE MEZA VALENCIA 620"/>
    <s v="Procesada"/>
    <n v="18907.563025210085"/>
    <x v="10"/>
    <n v="1877"/>
  </r>
  <r>
    <x v="0"/>
    <n v="108173"/>
    <s v="2025-11-11 17:55:18"/>
    <s v="LUIS FERNANDO MARTINEZ CASTRO"/>
    <s v="DUBY YARLENY BEDOYA FLOREZ 102"/>
    <s v="Procesada"/>
    <n v="12234.453781512606"/>
    <x v="0"/>
    <n v="1305"/>
  </r>
  <r>
    <x v="9"/>
    <n v="108174"/>
    <s v="2025-11-11 17:55:37"/>
    <s v="ROSALBINA CRUZCO CUELLO"/>
    <s v="LILIANA BLANCO LOPEZ 705 VALLEDUPAR"/>
    <s v="Procesada"/>
    <n v="31932.915966386554"/>
    <x v="38"/>
    <n v="1914"/>
  </r>
  <r>
    <x v="6"/>
    <n v="108175"/>
    <s v="2025-11-11 17:57:34"/>
    <s v="ELKYN DARIO ZABALA VASQUEZ"/>
    <s v="DIANA MARCELA DIAZ TORRES 938"/>
    <s v="Procesada"/>
    <n v="47614.857142857145"/>
    <x v="29"/>
    <n v="2207"/>
  </r>
  <r>
    <x v="6"/>
    <n v="108176"/>
    <s v="2025-11-11 17:57:56"/>
    <s v="LUISA ESTHER CASTELLANOS SANCHEZ"/>
    <s v="MARIBEL REDONDO 918"/>
    <s v="Procesada"/>
    <n v="6554.6386554621859"/>
    <x v="45"/>
    <n v="2128"/>
  </r>
  <r>
    <x v="7"/>
    <n v="108177"/>
    <s v="2025-11-11 17:58:56"/>
    <s v="IVETTE CATHERINE QUEVEDO PENAGOS"/>
    <s v="JHON GRANADOS"/>
    <s v="Procesada"/>
    <n v="87575.823529411762"/>
    <x v="44"/>
    <n v="2254"/>
  </r>
  <r>
    <x v="6"/>
    <n v="108178"/>
    <s v="2025-11-11 18:00:18"/>
    <s v="CARLOS ALBERTO GIRALDO ZULUAGA"/>
    <s v="ANGIE JOHANA BEDOYA HERRENO 908"/>
    <s v="Procesada"/>
    <n v="191597.52100840336"/>
    <x v="39"/>
    <n v="2103"/>
  </r>
  <r>
    <x v="0"/>
    <n v="108179"/>
    <s v="2025-11-11 18:00:34"/>
    <s v="JUAN CARLOS ESCOBAR ZULUAGA"/>
    <s v="MARIA ELENA JARAMILLO GALEANO 114"/>
    <s v="Procesada"/>
    <n v="46109.067226890758"/>
    <x v="20"/>
    <n v="1343"/>
  </r>
  <r>
    <x v="7"/>
    <n v="108180"/>
    <s v="2025-11-11 18:02:38"/>
    <s v="BRIGITTE GOMEZ GIRALDO"/>
    <s v="JHON GRANADOS"/>
    <s v="Procesada"/>
    <n v="16691.907563025208"/>
    <x v="44"/>
    <n v="2254"/>
  </r>
  <r>
    <x v="2"/>
    <n v="108181"/>
    <s v="2025-11-11 18:02:41"/>
    <s v="LUIS ALBERTO CARO SIERRA"/>
    <s v="ALVARO ENRIQUE CASTAÑEDA MANJARRES 715 BARRANQUILLA"/>
    <s v="Procesada"/>
    <n v="51206.882352941182"/>
    <x v="7"/>
    <n v="1944"/>
  </r>
  <r>
    <x v="0"/>
    <n v="108182"/>
    <s v="2025-11-11 18:02:57"/>
    <s v="ANDRES FELIPE SLAZAR LOPEZ"/>
    <s v="INES LILIANA PIEDRAHITA MESA 111"/>
    <s v="Procesada"/>
    <n v="38655.537815126052"/>
    <x v="15"/>
    <n v="1332"/>
  </r>
  <r>
    <x v="6"/>
    <n v="108184"/>
    <s v="2025-11-11 18:04:03"/>
    <s v="JENNY PAOLA VILLARREAL CRUZ"/>
    <s v="LEYDY YURLEY MUNEVAR ESPITIA 921"/>
    <s v="Procesada"/>
    <n v="46462.134453781517"/>
    <x v="14"/>
    <n v="2137"/>
  </r>
  <r>
    <x v="7"/>
    <n v="108185"/>
    <s v="2025-11-11 18:05:16"/>
    <s v="DEYBY YOHANA GUZMAN VALENCIA"/>
    <s v="JHON GRANADOS"/>
    <s v="Procesada"/>
    <n v="90147"/>
    <x v="44"/>
    <n v="2254"/>
  </r>
  <r>
    <x v="7"/>
    <n v="108186"/>
    <s v="2025-11-11 18:10:46"/>
    <s v="JENNIFER ANDREA SANCHEZ GARCIA"/>
    <s v="JHON GRANADOS"/>
    <s v="Procesada"/>
    <n v="251741.63865546219"/>
    <x v="44"/>
    <n v="2254"/>
  </r>
  <r>
    <x v="6"/>
    <n v="108187"/>
    <s v="2025-11-11 18:11:06"/>
    <s v="DORIS DEL SOCORRO GOMEZ MORALES"/>
    <s v="MONICA RODRIGUEZ RONCANCIO 946"/>
    <s v="Procesada"/>
    <n v="6922.1008403361338"/>
    <x v="21"/>
    <n v="2235"/>
  </r>
  <r>
    <x v="7"/>
    <n v="108188"/>
    <s v="2025-11-11 18:13:11"/>
    <s v="YEIMMY FERNANDA CAPERA BETANCOURT"/>
    <s v="JHON GRANADOS"/>
    <s v="Procesada"/>
    <n v="39068.252100840342"/>
    <x v="44"/>
    <n v="2251"/>
  </r>
  <r>
    <x v="6"/>
    <n v="108189"/>
    <s v="2025-11-11 18:16:25"/>
    <s v="BETY SANTAMARIA HERRERA"/>
    <s v="LEYDY YURLEY MUNEVAR ESPITIA 921"/>
    <s v="Procesada"/>
    <n v="72141.789915966379"/>
    <x v="14"/>
    <n v="2137"/>
  </r>
  <r>
    <x v="6"/>
    <n v="108190"/>
    <s v="2025-11-11 18:16:38"/>
    <s v="FRANCY LORENA BELTRAN RODRIGUEZ"/>
    <s v="NELLY MARTINEZ FLEREZ 935"/>
    <s v="Procesada"/>
    <n v="18485.000000000004"/>
    <x v="37"/>
    <n v="2197"/>
  </r>
  <r>
    <x v="7"/>
    <n v="108191"/>
    <s v="2025-11-11 18:16:38"/>
    <s v="YENIFER GUIZA GONZALEZ"/>
    <s v="JHON GRANADOS"/>
    <s v="Procesada"/>
    <n v="145623.83193277312"/>
    <x v="44"/>
    <n v="2251"/>
  </r>
  <r>
    <x v="7"/>
    <n v="108192"/>
    <s v="2025-11-11 18:19:36"/>
    <s v="JORGE ARMANDO AGUDELO AGUDELO"/>
    <s v="JHON GRANADOS"/>
    <s v="Procesada"/>
    <n v="52768.848739495799"/>
    <x v="44"/>
    <n v="2251"/>
  </r>
  <r>
    <x v="6"/>
    <n v="108193"/>
    <s v="2025-11-11 18:20:16"/>
    <s v="FIDEL ANTONIO GONZALEZ AVENDAÑO"/>
    <s v="SOL KATHERINE BERNAL MONTANO 907"/>
    <s v="Procesada"/>
    <n v="70144.798319327732"/>
    <x v="36"/>
    <n v="2100"/>
  </r>
  <r>
    <x v="7"/>
    <n v="108194"/>
    <s v="2025-11-11 18:21:45"/>
    <s v="RUBEN ANTONIO BOHORQUEZ MONDRAGON"/>
    <s v="JHON GRANADOS"/>
    <s v="Procesada"/>
    <n v="31932.915966386554"/>
    <x v="44"/>
    <n v="2251"/>
  </r>
  <r>
    <x v="5"/>
    <n v="108195"/>
    <s v="2025-11-11 18:22:32"/>
    <s v="JOSE POMPILIO TORRES CASTRILLON"/>
    <s v="GERALDINE MEZA VALENCIA 620"/>
    <s v="Procesada"/>
    <n v="36302.521008403361"/>
    <x v="10"/>
    <n v="1877"/>
  </r>
  <r>
    <x v="6"/>
    <n v="108197"/>
    <s v="2025-11-11 18:24:35"/>
    <s v="YADY ESMERALDA SANCHEZ OCHOA"/>
    <s v="MARISOL NEIRA PARRA 911"/>
    <s v="Procesada"/>
    <n v="106918.41176470589"/>
    <x v="41"/>
    <n v="2112"/>
  </r>
  <r>
    <x v="6"/>
    <n v="108198"/>
    <s v="2025-11-11 18:25:17"/>
    <s v="MARIBEL  BELLO  CASTRO"/>
    <s v="DIANA MARCELA DIAZ TORRES 938"/>
    <s v="Procesada"/>
    <n v="45073.605042016803"/>
    <x v="29"/>
    <n v="2207"/>
  </r>
  <r>
    <x v="0"/>
    <n v="108199"/>
    <s v="2025-11-11 18:26:48"/>
    <s v="WILSON DE JESUS VALDERRAMA DAVID"/>
    <s v="SEBASTIAN DIAZ VELEZ 105"/>
    <s v="Procesada"/>
    <n v="34696.714285714283"/>
    <x v="42"/>
    <n v="1315"/>
  </r>
  <r>
    <x v="0"/>
    <n v="108200"/>
    <s v="2025-11-11 18:28:06"/>
    <s v="MAIKOL STIVEN BURITICA RUBIO"/>
    <s v="SEBASTIAN DIAZ VELEZ 105"/>
    <s v="Procesada"/>
    <n v="18151.26050420168"/>
    <x v="42"/>
    <n v="1315"/>
  </r>
  <r>
    <x v="0"/>
    <n v="108201"/>
    <s v="2025-11-11 18:29:19"/>
    <s v="ADRIAN FERNEY GUARIN PUERTA"/>
    <s v="SEBASTIAN DIAZ VELEZ 105"/>
    <s v="Procesada"/>
    <n v="24201.680672268907"/>
    <x v="42"/>
    <n v="1315"/>
  </r>
  <r>
    <x v="0"/>
    <n v="108202"/>
    <s v="2025-11-11 18:29:44"/>
    <s v="EDISON LORA HERRERA"/>
    <s v="ELIANA GOMEZ 107"/>
    <s v="Procesada"/>
    <n v="7909.0588235294126"/>
    <x v="6"/>
    <n v="1320"/>
  </r>
  <r>
    <x v="6"/>
    <n v="108203"/>
    <s v="2025-11-11 18:29:46"/>
    <s v="EMMA ISABEL SANCHEZ BUITRAGO"/>
    <s v="NELLY MARTINEZ FLEREZ 935"/>
    <s v="Procesada"/>
    <n v="43154.100840336134"/>
    <x v="37"/>
    <n v="2197"/>
  </r>
  <r>
    <x v="9"/>
    <n v="108204"/>
    <s v="2025-11-11 18:29:59"/>
    <s v="MARIA CELINA NAVARRO DE GONZALEZ"/>
    <s v="LILIANA BLANCO LOPEZ 705 VALLEDUPAR"/>
    <s v="Procesada"/>
    <n v="70543.462184873948"/>
    <x v="38"/>
    <n v="1914"/>
  </r>
  <r>
    <x v="0"/>
    <n v="108205"/>
    <s v="2025-11-11 18:30:09"/>
    <s v="GUSTAVO ALONSO SANCHEZ PEREA"/>
    <s v="SEBASTIAN DIAZ VELEZ 105"/>
    <s v="Procesada"/>
    <n v="29115.966386554624"/>
    <x v="42"/>
    <n v="1315"/>
  </r>
  <r>
    <x v="6"/>
    <n v="108206"/>
    <s v="2025-11-11 18:31:03"/>
    <s v="MARIA LUCRECIA PAEZ VASQUEZ"/>
    <s v="SOL KATHERINE BERNAL MONTANO 907"/>
    <s v="Procesada"/>
    <n v="24000"/>
    <x v="36"/>
    <n v="2100"/>
  </r>
  <r>
    <x v="6"/>
    <n v="108207"/>
    <s v="2025-11-11 18:31:53"/>
    <s v="ROGELIO GALEANO SANCHEZ"/>
    <s v="SANDRA PATRICIA ORTIZ ROMERO 919"/>
    <s v="Procesada"/>
    <n v="16386.537815126052"/>
    <x v="31"/>
    <n v="2131"/>
  </r>
  <r>
    <x v="4"/>
    <n v="108208"/>
    <s v="2025-11-11 18:31:55"/>
    <s v="OSCAR EDGAR VALENCIA BERMUDEZ"/>
    <s v="LEONARDO RIOS HENAO 612"/>
    <s v="Procesada"/>
    <n v="90914.54621848739"/>
    <x v="8"/>
    <n v="1835"/>
  </r>
  <r>
    <x v="0"/>
    <n v="108210"/>
    <s v="2025-11-11 18:32:02"/>
    <s v="EUGENIO DE JESUS GARCIA"/>
    <s v="SEBASTIAN DIAZ VELEZ 105"/>
    <s v="Procesada"/>
    <n v="35400"/>
    <x v="42"/>
    <n v="1315"/>
  </r>
  <r>
    <x v="6"/>
    <n v="108211"/>
    <s v="2025-11-11 18:35:01"/>
    <s v="TILCIA FONTECHA HERNANDEZ"/>
    <s v="SANDRA PATRICIA ORTIZ ROMERO 919"/>
    <s v="Procesada"/>
    <n v="42340.243697478996"/>
    <x v="31"/>
    <n v="2131"/>
  </r>
  <r>
    <x v="0"/>
    <n v="108212"/>
    <s v="2025-11-11 18:36:07"/>
    <s v="GLADIS ESTELLA VELEZ MOLINA"/>
    <s v="SEBASTIAN DIAZ VELEZ 105"/>
    <s v="Procesada"/>
    <n v="6050.4201680672268"/>
    <x v="42"/>
    <n v="1315"/>
  </r>
  <r>
    <x v="6"/>
    <n v="108213"/>
    <s v="2025-11-11 18:36:46"/>
    <s v="EDILSON VANEGAS MARTINEZ"/>
    <s v="CRISTINA QUINTERO RUDAS 945"/>
    <s v="Procesada"/>
    <n v="76932.680672268907"/>
    <x v="26"/>
    <n v="2232"/>
  </r>
  <r>
    <x v="6"/>
    <n v="108215"/>
    <s v="2025-11-11 18:36:58"/>
    <s v="LUIS EDUARDO BELTRAN SUAREZ"/>
    <s v="SOL KATHERINE BERNAL MONTANO 907"/>
    <s v="Procesada"/>
    <n v="16806.798319327732"/>
    <x v="36"/>
    <n v="2100"/>
  </r>
  <r>
    <x v="0"/>
    <n v="108216"/>
    <s v="2025-11-11 18:39:12"/>
    <s v="MARIA SENEY GOMEZ"/>
    <s v="SEBASTIAN DIAZ VELEZ 105"/>
    <s v="Procesada"/>
    <n v="10924.403361344539"/>
    <x v="42"/>
    <n v="1315"/>
  </r>
  <r>
    <x v="0"/>
    <n v="108217"/>
    <s v="2025-11-11 18:40:06"/>
    <s v="WILSON DE JESUS RESTREPO OSPINA"/>
    <s v="SEBASTIAN DIAZ VELEZ 105"/>
    <s v="Procesada"/>
    <n v="13109.277310924372"/>
    <x v="42"/>
    <n v="1315"/>
  </r>
  <r>
    <x v="6"/>
    <n v="108218"/>
    <s v="2025-11-11 18:41:03"/>
    <s v="FLOR MARIA DIAZ CESPEDES"/>
    <s v="MONICA RODRIGUEZ RONCANCIO 946"/>
    <s v="Procesada"/>
    <n v="18151.26050420168"/>
    <x v="21"/>
    <n v="2235"/>
  </r>
  <r>
    <x v="4"/>
    <n v="108219"/>
    <s v="2025-11-11 18:41:33"/>
    <s v="GLORIA COLOMBIA GARZON VITERY"/>
    <s v="FELIPE ARENAS 605"/>
    <s v="Procesada"/>
    <n v="28013.529411764706"/>
    <x v="25"/>
    <n v="1813"/>
  </r>
  <r>
    <x v="5"/>
    <n v="108220"/>
    <s v="2025-11-11 18:42:01"/>
    <s v="JOSE RODOLFO CARDONA URREA"/>
    <s v="GERALDINE MEZA VALENCIA 620"/>
    <s v="Procesada"/>
    <n v="122144.06722689077"/>
    <x v="10"/>
    <n v="1879"/>
  </r>
  <r>
    <x v="6"/>
    <n v="108222"/>
    <s v="2025-11-11 18:42:50"/>
    <s v="LUZ MYRYAM BUITRAGO FORERO"/>
    <s v="MARIA NANCY GUARIN VIRGUEZ 937"/>
    <s v="Procesada"/>
    <n v="34874.016806722691"/>
    <x v="19"/>
    <n v="2203"/>
  </r>
  <r>
    <x v="10"/>
    <n v="108224"/>
    <s v="2025-11-11 18:46:28"/>
    <s v="FELIPE ALEJANDO ALVERNIA RINCON"/>
    <s v="SANDRA PRADA 405 BUCARAMANGA"/>
    <s v="Procesada"/>
    <n v="10902.01680672269"/>
    <x v="49"/>
    <n v="1640"/>
  </r>
  <r>
    <x v="6"/>
    <n v="108225"/>
    <s v="2025-11-11 18:49:53"/>
    <s v="PEDRO ARTURO MORENO MEDINA"/>
    <s v="MARIBEL REDONDO 918"/>
    <s v="Procesada"/>
    <n v="16386.537815126052"/>
    <x v="45"/>
    <n v="2128"/>
  </r>
  <r>
    <x v="6"/>
    <n v="108227"/>
    <s v="2025-11-11 18:51:57"/>
    <s v="ROSAURA GRIMALDO CHACON"/>
    <s v="MONICA RODRIGUEZ RONCANCIO 946"/>
    <s v="Procesada"/>
    <n v="40789.579831932773"/>
    <x v="21"/>
    <n v="2235"/>
  </r>
  <r>
    <x v="6"/>
    <n v="108228"/>
    <s v="2025-11-11 18:52:45"/>
    <s v="CARLOS ANDRES MOSQUERA HERNANDEZ"/>
    <s v="LEYDY YURLEY MUNEVAR ESPITIA 921"/>
    <s v="Procesada"/>
    <n v="26454.798319327732"/>
    <x v="14"/>
    <n v="2137"/>
  </r>
  <r>
    <x v="6"/>
    <n v="108229"/>
    <s v="2025-11-11 18:52:52"/>
    <s v="ADICELID TOQUICA ALZATE"/>
    <s v="WILSON JAVIER MONTAÑEZ MARTINEZ 923"/>
    <s v="Procesada"/>
    <n v="24079.73949579832"/>
    <x v="18"/>
    <n v="2147"/>
  </r>
  <r>
    <x v="6"/>
    <n v="108230"/>
    <s v="2025-11-11 18:57:30"/>
    <s v="MARIA NILMA PIÑEROS ACOSTA"/>
    <s v="WILSON JAVIER MONTAÑEZ MARTINEZ 923"/>
    <s v="Procesada"/>
    <n v="21176.403361344539"/>
    <x v="18"/>
    <n v="2147"/>
  </r>
  <r>
    <x v="6"/>
    <n v="108232"/>
    <s v="2025-11-11 19:00:53"/>
    <s v="ANA PAOLA MONTAÑA BAYONA"/>
    <s v="MONICA RODRIGUEZ RONCANCIO 946"/>
    <s v="Procesada"/>
    <n v="38849"/>
    <x v="21"/>
    <n v="2235"/>
  </r>
  <r>
    <x v="5"/>
    <n v="108233"/>
    <s v="2025-11-11 19:03:37"/>
    <s v="LINK PERFUMARTE S.A.S."/>
    <s v="GERALDINE MEZA VALENCIA 620"/>
    <s v="Procesada"/>
    <n v="144850.5462184874"/>
    <x v="10"/>
    <n v="1877"/>
  </r>
  <r>
    <x v="8"/>
    <n v="108235"/>
    <s v="2025-11-11 19:04:13"/>
    <s v="EDGAR ANTONIO LOAIZA RESTREPO"/>
    <s v="NEIL TORRES 718 CARTAGENA"/>
    <s v="Procesada"/>
    <n v="90420.201680672268"/>
    <x v="30"/>
    <n v="1960"/>
  </r>
  <r>
    <x v="0"/>
    <n v="108237"/>
    <s v="2025-11-11 19:04:58"/>
    <s v="DANIEL RUA AVENDAÑO"/>
    <s v="ANDRES GRACIANO SERNA 104"/>
    <s v="Procesada"/>
    <n v="69540.000000000015"/>
    <x v="27"/>
    <n v="1310"/>
  </r>
  <r>
    <x v="6"/>
    <n v="108238"/>
    <s v="2025-11-11 19:05:38"/>
    <s v="MERKA CIRO S.A.S"/>
    <s v="CARLOS EDUARDO ROMERO 934"/>
    <s v="Procesada"/>
    <n v="57479.02521008403"/>
    <x v="24"/>
    <n v="2191"/>
  </r>
  <r>
    <x v="4"/>
    <n v="108239"/>
    <s v="2025-11-11 19:05:43"/>
    <s v="DILIA ROSA HERNANDEZ PASTRANA"/>
    <s v="NELSON ENRIQUE LOPEZ GONZALEZ 510"/>
    <s v="Procesada"/>
    <n v="89491.596638655465"/>
    <x v="46"/>
    <n v="1739"/>
  </r>
  <r>
    <x v="4"/>
    <n v="108240"/>
    <s v="2025-11-11 19:07:07"/>
    <s v="VLADIMIR ANTONIO NORIEGA HERRERA"/>
    <s v="JOSE GREGORIO OSTEN MERCADO 509"/>
    <s v="Procesada"/>
    <n v="18264.042016806721"/>
    <x v="9"/>
    <n v="1738"/>
  </r>
  <r>
    <x v="8"/>
    <n v="108241"/>
    <s v="2025-11-11 19:07:48"/>
    <s v="JUAN CARLOS VELEZ HENAO"/>
    <s v="NEIL TORRES 718 CARTAGENA"/>
    <s v="Procesada"/>
    <n v="35924.34453781513"/>
    <x v="30"/>
    <n v="1960"/>
  </r>
  <r>
    <x v="4"/>
    <n v="108242"/>
    <s v="2025-11-11 19:08:17"/>
    <s v="DEIMER JOSE MUÑOZ ROCARDO"/>
    <s v="NELSON ENRIQUE LOPEZ GONZALEZ 510"/>
    <s v="Procesada"/>
    <n v="31932.915966386554"/>
    <x v="46"/>
    <n v="1739"/>
  </r>
  <r>
    <x v="6"/>
    <n v="108243"/>
    <s v="2025-11-11 19:09:11"/>
    <s v="MILENA MONCADA GOMEZ"/>
    <s v="CRISTINA QUINTERO RUDAS 945"/>
    <s v="Procesada"/>
    <n v="27724.378151260506"/>
    <x v="26"/>
    <n v="2232"/>
  </r>
  <r>
    <x v="8"/>
    <n v="108244"/>
    <s v="2025-11-11 19:10:13"/>
    <s v="JOSE MARIA POLO POLETTY"/>
    <s v="NEIL TORRES 718 CARTAGENA"/>
    <s v="Procesada"/>
    <n v="31932.915966386554"/>
    <x v="30"/>
    <n v="1960"/>
  </r>
  <r>
    <x v="6"/>
    <n v="108245"/>
    <s v="2025-11-11 19:11:29"/>
    <s v="LUIS ANGEL FLOREZ"/>
    <s v="SANDRA PATRICIA ORTIZ ROMERO 919"/>
    <s v="Procesada"/>
    <n v="21176.403361344539"/>
    <x v="31"/>
    <n v="2131"/>
  </r>
  <r>
    <x v="4"/>
    <n v="108246"/>
    <s v="2025-11-11 19:13:08"/>
    <s v="JAVIER DARIO LOPEZ GONZALEZ"/>
    <s v="NELSON ENRIQUE LOPEZ GONZALEZ 510"/>
    <s v="Procesada"/>
    <n v="33432.092436974795"/>
    <x v="46"/>
    <n v="1739"/>
  </r>
  <r>
    <x v="8"/>
    <n v="108247"/>
    <s v="2025-11-11 19:13:16"/>
    <s v="DIGNA LUZ SEGURA TAMARA"/>
    <s v="NEIL TORRES 718 CARTAGENA"/>
    <s v="Procesada"/>
    <n v="45232.915966386558"/>
    <x v="30"/>
    <n v="1960"/>
  </r>
  <r>
    <x v="6"/>
    <n v="108248"/>
    <s v="2025-11-11 19:22:37"/>
    <s v="MIGUEL ANGEL OSORIO GIRALDO"/>
    <s v="SANDRA PATRICIA ORTIZ ROMERO 919"/>
    <s v="Procesada"/>
    <n v="16638.638655462186"/>
    <x v="31"/>
    <n v="2131"/>
  </r>
  <r>
    <x v="9"/>
    <n v="108249"/>
    <s v="2025-11-11 19:23:03"/>
    <s v="JUAN FRANCISCO MARTINEZ RAMIREZ"/>
    <s v="LILIANA BLANCO LOPEZ 705 VALLEDUPAR"/>
    <s v="Procesada"/>
    <n v="31932.915966386554"/>
    <x v="38"/>
    <n v="1914"/>
  </r>
  <r>
    <x v="4"/>
    <n v="108250"/>
    <s v="2025-11-11 19:23:19"/>
    <s v="ALIRIO AGUDELO HERNANDEZ"/>
    <s v="LEONARDO RIOS HENAO 612"/>
    <s v="Procesada"/>
    <n v="53448.000000000007"/>
    <x v="8"/>
    <n v="1835"/>
  </r>
  <r>
    <x v="6"/>
    <n v="108251"/>
    <s v="2025-11-11 19:23:48"/>
    <s v="MARIA JUDY SABOGAL MALAGON"/>
    <s v="LEYDY YURLEY MUNEVAR ESPITIA 921"/>
    <s v="Procesada"/>
    <n v="24511.260504201684"/>
    <x v="14"/>
    <n v="2137"/>
  </r>
  <r>
    <x v="4"/>
    <n v="108252"/>
    <s v="2025-11-11 19:24:05"/>
    <s v="ADIELA MUÑOZ GUIRALES"/>
    <s v="LEONARDO RIOS HENAO 612"/>
    <s v="Procesada"/>
    <n v="26724.000000000004"/>
    <x v="8"/>
    <n v="1835"/>
  </r>
  <r>
    <x v="4"/>
    <n v="108253"/>
    <s v="2025-11-11 19:25:29"/>
    <s v="MARIA IRMA MARTINEZ HENAO"/>
    <s v="LEONARDO RIOS HENAO 612"/>
    <s v="Procesada"/>
    <n v="32120.974789915967"/>
    <x v="8"/>
    <n v="1835"/>
  </r>
  <r>
    <x v="0"/>
    <n v="108254"/>
    <s v="2025-11-11 19:26:22"/>
    <s v="GRUPO EMPRESARIAL INTEGRAL SAS"/>
    <s v="INES LILIANA PIEDRAHITA MESA 111"/>
    <s v="Procesada"/>
    <n v="36998.932773109249"/>
    <x v="15"/>
    <n v="1331"/>
  </r>
  <r>
    <x v="6"/>
    <n v="108255"/>
    <s v="2025-11-11 19:26:47"/>
    <s v="NIDIA SOFIA QUIROGA MATEUS"/>
    <s v="SANDRA PATRICIA ORTIZ ROMERO 919"/>
    <s v="Procesada"/>
    <n v="24198.521008403364"/>
    <x v="31"/>
    <n v="2131"/>
  </r>
  <r>
    <x v="4"/>
    <n v="108256"/>
    <s v="2025-11-11 19:26:47"/>
    <s v="JACKELIN DEL CARMEN VASQUEZ"/>
    <s v="NELSON ENRIQUE LOPEZ GONZALEZ 510"/>
    <s v="Procesada"/>
    <n v="43361.462184873948"/>
    <x v="46"/>
    <n v="1739"/>
  </r>
  <r>
    <x v="6"/>
    <n v="108258"/>
    <s v="2025-11-11 19:27:14"/>
    <s v="LUZ MIRYAM LEON OSORIO"/>
    <s v="WILSON JAVIER MONTAÑEZ MARTINEZ 923"/>
    <s v="Procesada"/>
    <n v="9800"/>
    <x v="18"/>
    <n v="2147"/>
  </r>
  <r>
    <x v="8"/>
    <n v="108259"/>
    <s v="2025-11-11 19:30:25"/>
    <s v="CARMEN PATRICIA PEREZ HERNANDEZ"/>
    <s v="NEIL TORRES 718 CARTAGENA"/>
    <s v="Procesada"/>
    <n v="106655.81512605042"/>
    <x v="30"/>
    <n v="1960"/>
  </r>
  <r>
    <x v="8"/>
    <n v="108260"/>
    <s v="2025-11-11 19:35:28"/>
    <s v="DIANA CAROLINA MARTINEZ MORALES"/>
    <s v="NEIL TORRES 718 CARTAGENA"/>
    <s v="Procesada"/>
    <n v="31932.915966386554"/>
    <x v="30"/>
    <n v="1960"/>
  </r>
  <r>
    <x v="8"/>
    <n v="108261"/>
    <s v="2025-11-11 19:37:10"/>
    <s v="ADRIANA PATRICIA GARCIA MARIN"/>
    <s v="NEIL TORRES 718 CARTAGENA"/>
    <s v="Procesada"/>
    <n v="31932.915966386554"/>
    <x v="30"/>
    <n v="1960"/>
  </r>
  <r>
    <x v="8"/>
    <n v="108262"/>
    <s v="2025-11-11 19:39:14"/>
    <s v="YANETH BAYONA CAÑIZAREZ"/>
    <s v="NEIL TORRES 718 CARTAGENA"/>
    <s v="Procesada"/>
    <n v="31932.915966386554"/>
    <x v="30"/>
    <n v="1960"/>
  </r>
  <r>
    <x v="6"/>
    <n v="108263"/>
    <s v="2025-11-11 19:39:21"/>
    <s v="JHONATAN JIMENEZ TANGARIFE"/>
    <s v="SANDRA PATRICIA ORTIZ ROMERO 919"/>
    <s v="Procesada"/>
    <n v="7000"/>
    <x v="31"/>
    <n v="2131"/>
  </r>
  <r>
    <x v="10"/>
    <n v="108264"/>
    <s v="2025-11-11 19:40:13"/>
    <s v="MARTHA CECILIA SUAREZ SILVA"/>
    <s v="CAROLINA RUEDA 410 BUCARAMANGA"/>
    <s v="Procesada"/>
    <n v="61941.176470588238"/>
    <x v="50"/>
    <n v="1639"/>
  </r>
  <r>
    <x v="6"/>
    <n v="108265"/>
    <s v="2025-11-11 19:41:06"/>
    <s v="ANDREA BONILLA RIAPIRA"/>
    <s v="SOL KATHERINE BERNAL MONTANO 907"/>
    <s v="Procesada"/>
    <n v="16806.798319327732"/>
    <x v="36"/>
    <n v="2100"/>
  </r>
  <r>
    <x v="6"/>
    <n v="108266"/>
    <s v="2025-11-11 19:42:48"/>
    <s v="ELOINA BERNAL"/>
    <s v="SANDRA PATRICIA ORTIZ ROMERO 919"/>
    <s v="Procesada"/>
    <n v="16638.638655462186"/>
    <x v="31"/>
    <n v="2131"/>
  </r>
  <r>
    <x v="6"/>
    <n v="108267"/>
    <s v="2025-11-11 19:43:19"/>
    <s v="JOSE ALFONSO CARRILLO BOGOYA"/>
    <s v="MARIA NANCY GUARIN VIRGUEZ 937"/>
    <s v="Procesada"/>
    <n v="132750.89075630251"/>
    <x v="19"/>
    <n v="2203"/>
  </r>
  <r>
    <x v="6"/>
    <n v="108269"/>
    <s v="2025-11-11 19:47:31"/>
    <s v="LUISA FERNANDA CASTELLANOS ANAYA"/>
    <s v="ANGIE JOHANA BEDOYA HERRENO 908"/>
    <s v="Procesada"/>
    <n v="33301.403361344535"/>
    <x v="39"/>
    <n v="2103"/>
  </r>
  <r>
    <x v="8"/>
    <n v="108270"/>
    <s v="2025-11-11 19:50:25"/>
    <s v="ROSA TAPIAS DE PRIMO"/>
    <s v="NEIL TORRES 718 CARTAGENA"/>
    <s v="Procesada"/>
    <n v="57479.02521008403"/>
    <x v="30"/>
    <n v="1960"/>
  </r>
  <r>
    <x v="6"/>
    <n v="108271"/>
    <s v="2025-11-11 19:51:27"/>
    <s v="NELSON MANUEL GUTIERREZ PAEZ"/>
    <s v="ANGIE JOHANA BEDOYA HERRENO 908"/>
    <s v="Procesada"/>
    <n v="18460.840336134457"/>
    <x v="39"/>
    <n v="2103"/>
  </r>
  <r>
    <x v="6"/>
    <n v="108272"/>
    <s v="2025-11-11 19:52:04"/>
    <s v="GILBERTO RINCON RODRIGUEZ"/>
    <s v="YULIETH HERNANDEZ"/>
    <s v="Procesada"/>
    <n v="79109.537815126052"/>
    <x v="12"/>
    <n v="2200"/>
  </r>
  <r>
    <x v="1"/>
    <n v="108274"/>
    <s v="2025-11-11 19:54:29"/>
    <s v="FARIDE ASCANIO FELIZOLA"/>
    <s v="FREDY ESTEPA 409 CUCUTA"/>
    <s v="Procesada"/>
    <n v="17328"/>
    <x v="2"/>
    <n v="1675"/>
  </r>
  <r>
    <x v="8"/>
    <n v="108275"/>
    <s v="2025-11-11 19:55:12"/>
    <s v="ADRIAN MANUEL SAMPAYO RIVAS"/>
    <s v="NEIL TORRES 718 CARTAGENA"/>
    <s v="Procesada"/>
    <n v="47340.285714285717"/>
    <x v="30"/>
    <n v="1960"/>
  </r>
  <r>
    <x v="6"/>
    <n v="108276"/>
    <s v="2025-11-11 19:57:18"/>
    <s v="HECTOR ADOLFO MORENO ALVAREZ"/>
    <s v="WILLIAM ALBERTO VELASQUEZ BERNAL 920"/>
    <s v="Procesada"/>
    <n v="32571.436974789918"/>
    <x v="22"/>
    <n v="2134"/>
  </r>
  <r>
    <x v="6"/>
    <n v="108277"/>
    <s v="2025-11-11 19:59:02"/>
    <s v="MARIA MATILDE FLAUTERO RODRIGUEZ"/>
    <s v="ANGIE JOHANA BEDOYA HERRENO 908"/>
    <s v="Procesada"/>
    <n v="15630.226890756305"/>
    <x v="39"/>
    <n v="2103"/>
  </r>
  <r>
    <x v="6"/>
    <n v="108278"/>
    <s v="2025-11-11 20:00:16"/>
    <s v="MARTHA CECILIA CALDERON VERGARA"/>
    <s v="LEYDY YURLEY MUNEVAR ESPITIA 921"/>
    <s v="Procesada"/>
    <n v="42864.243697478989"/>
    <x v="14"/>
    <n v="2137"/>
  </r>
  <r>
    <x v="6"/>
    <n v="108279"/>
    <s v="2025-11-11 20:02:03"/>
    <s v="LUZ AURORA AREVALO CONTRERAS"/>
    <s v="ANGIE JOHANA BEDOYA HERRENO 908"/>
    <s v="Procesada"/>
    <n v="35793"/>
    <x v="39"/>
    <n v="2103"/>
  </r>
  <r>
    <x v="9"/>
    <n v="108280"/>
    <s v="2025-11-11 20:03:24"/>
    <s v="SARAY GUTIERREZ ARAUJO"/>
    <s v="LILIANA BLANCO LOPEZ 705 VALLEDUPAR"/>
    <s v="Procesada"/>
    <n v="217126.30252100842"/>
    <x v="38"/>
    <n v="1914"/>
  </r>
  <r>
    <x v="6"/>
    <n v="108281"/>
    <s v="2025-11-11 20:04:45"/>
    <s v="SONIA PATRICIA ORTIZ PINEDA"/>
    <s v="ANGIE JOHANA BEDOYA HERRENO 908"/>
    <s v="Procesada"/>
    <n v="9000"/>
    <x v="39"/>
    <n v="2103"/>
  </r>
  <r>
    <x v="6"/>
    <n v="108282"/>
    <s v="2025-11-11 20:07:35"/>
    <s v="SEGUNDO JOSE DEL CARMEN HERNANDEZ MATTA"/>
    <s v="MARIBEL REDONDO 918"/>
    <s v="Procesada"/>
    <n v="33677.10924369748"/>
    <x v="45"/>
    <n v="2128"/>
  </r>
  <r>
    <x v="0"/>
    <n v="108284"/>
    <s v="2025-11-11 20:08:15"/>
    <s v="ANDRES FELIPE OSORIO RAMIREZ"/>
    <s v="EDISON ALBERTO SALAZAR YEPES 116"/>
    <s v="Procesada"/>
    <n v="60504.201680672275"/>
    <x v="32"/>
    <n v="1347"/>
  </r>
  <r>
    <x v="6"/>
    <n v="108285"/>
    <s v="2025-11-11 20:09:17"/>
    <s v="MARTIN RAMIREZ LOPEZ"/>
    <s v="MARIA NANCY GUARIN VIRGUEZ 937"/>
    <s v="Procesada"/>
    <n v="81907.521008403361"/>
    <x v="19"/>
    <n v="2203"/>
  </r>
  <r>
    <x v="9"/>
    <n v="108286"/>
    <s v="2025-11-11 20:09:49"/>
    <s v="CARMEN SOFIA SANTANA CORTINA"/>
    <s v="LILIANA BLANCO LOPEZ 705 VALLEDUPAR"/>
    <s v="Procesada"/>
    <n v="31932.915966386554"/>
    <x v="38"/>
    <n v="1914"/>
  </r>
  <r>
    <x v="6"/>
    <n v="108287"/>
    <s v="2025-11-11 20:11:34"/>
    <s v="HAROLD STEVEN BENAVIDES QUINTERO"/>
    <s v="SANDRA PATRICIA ORTIZ ROMERO 919"/>
    <s v="Procesada"/>
    <n v="191597.52100840336"/>
    <x v="31"/>
    <n v="2131"/>
  </r>
  <r>
    <x v="6"/>
    <n v="108288"/>
    <s v="2025-11-11 20:11:39"/>
    <s v="SANDRA BOLENA ALDANA"/>
    <s v="WILSON JAVIER MONTAÑEZ MARTINEZ 923"/>
    <s v="Procesada"/>
    <n v="27269.277310924368"/>
    <x v="18"/>
    <n v="2147"/>
  </r>
  <r>
    <x v="10"/>
    <n v="108289"/>
    <s v="2025-11-11 20:13:38"/>
    <s v="SOLANGEL MORENO CABALLERO"/>
    <s v="SANDRA PRADA 405 BUCARAMANGA"/>
    <s v="Procesada"/>
    <n v="75630.201680672268"/>
    <x v="49"/>
    <n v="1640"/>
  </r>
  <r>
    <x v="9"/>
    <n v="108291"/>
    <s v="2025-11-11 20:13:54"/>
    <s v="ENERICO NIEVE IBARRA"/>
    <s v="LILIANA BLANCO LOPEZ 705 VALLEDUPAR"/>
    <s v="Procesada"/>
    <n v="103781.61344537816"/>
    <x v="38"/>
    <n v="1914"/>
  </r>
  <r>
    <x v="6"/>
    <n v="108292"/>
    <s v="2025-11-11 20:17:31"/>
    <s v="LUIS ALVARO SIERRA SIERRA"/>
    <s v="SANDRA PATRICIA ORTIZ ROMERO 919"/>
    <s v="Procesada"/>
    <n v="85862.697478991598"/>
    <x v="31"/>
    <n v="2131"/>
  </r>
  <r>
    <x v="7"/>
    <n v="108294"/>
    <s v="2025-11-11 20:18:00"/>
    <s v="DIANA CAROLINA PEREZ GRANADOS"/>
    <s v="CESAR BERMUDEZ 905"/>
    <s v="Procesada"/>
    <n v="47899.378151260506"/>
    <x v="35"/>
    <n v="2912"/>
  </r>
  <r>
    <x v="2"/>
    <n v="108295"/>
    <s v="2025-11-11 20:19:37"/>
    <s v="BERNARDO ARCINIEGAS CARREÑO"/>
    <s v="YOANY SARMIENTO PEREZ 713 BARRANQUILLA"/>
    <s v="Procesada"/>
    <n v="47899.378151260506"/>
    <x v="23"/>
    <n v="1938"/>
  </r>
  <r>
    <x v="6"/>
    <n v="108296"/>
    <s v="2025-11-11 20:20:38"/>
    <s v="ARCESIO BALLASO CASTRO"/>
    <s v="LEONARDO MANCERA BOLAÑOS 926"/>
    <s v="Procesada"/>
    <n v="19600"/>
    <x v="53"/>
    <n v="2156"/>
  </r>
  <r>
    <x v="6"/>
    <n v="108297"/>
    <s v="2025-11-11 20:21:43"/>
    <s v="NESTOR RAMOS RODRIGUEZ"/>
    <s v="MARIA NANCY GUARIN VIRGUEZ 937"/>
    <s v="Procesada"/>
    <n v="89049.66386554623"/>
    <x v="19"/>
    <n v="2203"/>
  </r>
  <r>
    <x v="7"/>
    <n v="108299"/>
    <s v="2025-11-11 20:21:59"/>
    <s v="BLANCA ESTRELLA FLOREZ DE ACOSTA"/>
    <s v="CESAR BERMUDEZ 905"/>
    <s v="Procesada"/>
    <n v="37815.117647058825"/>
    <x v="35"/>
    <n v="2912"/>
  </r>
  <r>
    <x v="9"/>
    <n v="108301"/>
    <s v="2025-11-11 20:22:13"/>
    <s v="FERNEY LONDOÑO VALENCIA"/>
    <s v="LILIANA BLANCO LOPEZ 705 VALLEDUPAR"/>
    <s v="Procesada"/>
    <n v="31932.915966386554"/>
    <x v="38"/>
    <n v="1914"/>
  </r>
  <r>
    <x v="6"/>
    <n v="108302"/>
    <s v="2025-11-11 20:23:24"/>
    <s v="NOHORA LUZ GONZALEZ OLIVEROS"/>
    <s v="LEONARDO MANCERA BOLAÑOS 926"/>
    <s v="Procesada"/>
    <n v="18151.26050420168"/>
    <x v="53"/>
    <n v="2156"/>
  </r>
  <r>
    <x v="7"/>
    <n v="108303"/>
    <s v="2025-11-11 20:23:35"/>
    <s v="FALCONERY BLANCO CHACON"/>
    <s v="CESAR BERMUDEZ 905"/>
    <s v="Procesada"/>
    <n v="43109.210084033613"/>
    <x v="35"/>
    <n v="2910"/>
  </r>
  <r>
    <x v="9"/>
    <n v="108304"/>
    <s v="2025-11-11 20:23:53"/>
    <s v="ANGIE PAOLA ESCALANTE PULIDO"/>
    <s v="LILIANA BLANCO LOPEZ 705 VALLEDUPAR"/>
    <s v="Procesada"/>
    <n v="31932.915966386554"/>
    <x v="38"/>
    <n v="1914"/>
  </r>
  <r>
    <x v="4"/>
    <n v="108305"/>
    <s v="2025-11-11 20:24:00"/>
    <s v="LUZ EMILIA RUBIANO QUINTANA"/>
    <s v="JOSE GREGORIO OSTEN MERCADO 509"/>
    <s v="Procesada"/>
    <n v="30540"/>
    <x v="9"/>
    <n v="1738"/>
  </r>
  <r>
    <x v="6"/>
    <n v="108307"/>
    <s v="2025-11-11 20:25:08"/>
    <s v="GINIA NAIDUTH ZAMUDIO SANCHEZ"/>
    <s v="SANDRA PATRICIA ORTIZ ROMERO 919"/>
    <s v="Procesada"/>
    <n v="36638.873949579836"/>
    <x v="31"/>
    <n v="2131"/>
  </r>
  <r>
    <x v="9"/>
    <n v="108308"/>
    <s v="2025-11-11 20:25:42"/>
    <s v="VIRGELINA QUINTERO LAZARO"/>
    <s v="LILIANA BLANCO LOPEZ 705 VALLEDUPAR"/>
    <s v="Procesada"/>
    <n v="31932.915966386554"/>
    <x v="38"/>
    <n v="1914"/>
  </r>
  <r>
    <x v="6"/>
    <n v="108309"/>
    <s v="2025-11-11 20:26:09"/>
    <s v="LUZ NELLY HURTADO PEREZ"/>
    <s v="LEONARDO MANCERA BOLAÑOS 926"/>
    <s v="Procesada"/>
    <n v="48480"/>
    <x v="53"/>
    <n v="2156"/>
  </r>
  <r>
    <x v="7"/>
    <n v="108310"/>
    <s v="2025-11-11 20:26:22"/>
    <s v="FREDY NEME RUIZ"/>
    <s v="CESAR BERMUDEZ 905"/>
    <s v="Procesada"/>
    <n v="53806.705882352944"/>
    <x v="35"/>
    <n v="2912"/>
  </r>
  <r>
    <x v="7"/>
    <n v="108311"/>
    <s v="2025-11-11 20:28:07"/>
    <s v="FRANKLIN ARNOLDO ECHAVARRIA SILVA"/>
    <s v="CESAR BERMUDEZ 905"/>
    <s v="Procesada"/>
    <n v="47899.378151260506"/>
    <x v="35"/>
    <n v="2910"/>
  </r>
  <r>
    <x v="6"/>
    <n v="108312"/>
    <s v="2025-11-11 20:28:59"/>
    <s v="SERGIO DAVID RODRIGUEZ BERNAL"/>
    <s v="MARISOL NEIRA PARRA 911"/>
    <s v="Procesada"/>
    <n v="126552.82352941176"/>
    <x v="41"/>
    <n v="2112"/>
  </r>
  <r>
    <x v="6"/>
    <n v="108313"/>
    <s v="2025-11-11 20:29:58"/>
    <s v="JUAN CARLOS SALAZAR CASTAÑO"/>
    <s v="LEONARDO MANCERA BOLAÑOS 926"/>
    <s v="Procesada"/>
    <n v="23109.201680672271"/>
    <x v="53"/>
    <n v="2156"/>
  </r>
  <r>
    <x v="6"/>
    <n v="108314"/>
    <s v="2025-11-11 20:31:05"/>
    <s v="GUILLERMO MORALES SALINAS"/>
    <s v="LEONARDO MANCERA BOLAÑOS 926"/>
    <s v="Procesada"/>
    <n v="8067.2436974789925"/>
    <x v="53"/>
    <n v="2156"/>
  </r>
  <r>
    <x v="0"/>
    <n v="108315"/>
    <s v="2025-11-11 20:31:49"/>
    <s v="DORA OLMEDA CHICA JIMENEZ"/>
    <s v="KATHERINE GAVIRIA MAZO 103"/>
    <s v="Procesada"/>
    <n v="8739.5210084033624"/>
    <x v="4"/>
    <n v="1307"/>
  </r>
  <r>
    <x v="6"/>
    <n v="108316"/>
    <s v="2025-11-11 20:32:20"/>
    <s v="FLOR ISABEL NARANJO RODRIGUEZ"/>
    <s v="LEONARDO MANCERA BOLAÑOS 926"/>
    <s v="Procesada"/>
    <n v="16806.798319327732"/>
    <x v="53"/>
    <n v="2156"/>
  </r>
  <r>
    <x v="0"/>
    <n v="108317"/>
    <s v="2025-11-11 20:32:31"/>
    <s v="MONICA MONTOYA RESTREPO"/>
    <s v="DUBY YARLENY BEDOYA FLOREZ 102"/>
    <s v="Procesada"/>
    <n v="18151.26050420168"/>
    <x v="0"/>
    <n v="1305"/>
  </r>
  <r>
    <x v="7"/>
    <n v="108318"/>
    <s v="2025-11-11 20:32:51"/>
    <s v="YURI ALEJANDRA GOMEZ CARDOZO"/>
    <s v="CESAR BERMUDEZ 905"/>
    <s v="Procesada"/>
    <n v="144974.97478991598"/>
    <x v="35"/>
    <n v="2910"/>
  </r>
  <r>
    <x v="6"/>
    <n v="108319"/>
    <s v="2025-11-11 20:33:12"/>
    <s v="GIOVANNI MARTINEZ CASTRO"/>
    <s v="LEONARDO MANCERA BOLAÑOS 926"/>
    <s v="Procesada"/>
    <n v="9800"/>
    <x v="53"/>
    <n v="2156"/>
  </r>
  <r>
    <x v="6"/>
    <n v="108320"/>
    <s v="2025-11-11 20:34:05"/>
    <s v="LEYDI GONZALEZ SANTAMARIA"/>
    <s v="SANDRA PATRICIA ORTIZ ROMERO 919"/>
    <s v="Procesada"/>
    <n v="13979.966386554623"/>
    <x v="31"/>
    <n v="2131"/>
  </r>
  <r>
    <x v="0"/>
    <n v="108321"/>
    <s v="2025-11-11 20:34:14"/>
    <s v="MARY LUZ BELTRAN ARENAS"/>
    <s v="KATHERINE GAVIRIA MAZO 103"/>
    <s v="Procesada"/>
    <n v="11543"/>
    <x v="4"/>
    <n v="1307"/>
  </r>
  <r>
    <x v="7"/>
    <n v="108322"/>
    <s v="2025-11-11 20:38:32"/>
    <s v="CARLOS ANDRES ZAMORA MEJIA"/>
    <s v="CESAR BERMUDEZ 905"/>
    <s v="Procesada"/>
    <n v="47899.378151260506"/>
    <x v="35"/>
    <n v="2910"/>
  </r>
  <r>
    <x v="6"/>
    <n v="108323"/>
    <s v="2025-11-11 20:40:34"/>
    <s v="JOSE JAIRO ZAMBRANO AYALA"/>
    <s v="SANDRA PATRICIA ORTIZ ROMERO 919"/>
    <s v="Procesada"/>
    <n v="21176.403361344539"/>
    <x v="31"/>
    <n v="2131"/>
  </r>
  <r>
    <x v="2"/>
    <n v="108324"/>
    <s v="2025-11-11 20:40:45"/>
    <s v="LILIANA BALLESTEROS MEJIA"/>
    <s v="YOANY SARMIENTO PEREZ 713 BARRANQUILLA"/>
    <s v="Procesada"/>
    <n v="161552.83193277312"/>
    <x v="23"/>
    <n v="1938"/>
  </r>
  <r>
    <x v="7"/>
    <n v="108325"/>
    <s v="2025-11-11 20:44:08"/>
    <s v="SINDY NAYIVE POSADA"/>
    <s v="CESAR BERMUDEZ 905"/>
    <s v="Procesada"/>
    <n v="181112.62184873951"/>
    <x v="35"/>
    <n v="2910"/>
  </r>
  <r>
    <x v="9"/>
    <n v="108327"/>
    <s v="2025-11-11 20:44:22"/>
    <s v="EFREN CARREÑO OREJARENA"/>
    <s v="LILIANA MARCELA GONZALEZ PLATA 706 VALLEDUPAR"/>
    <s v="Procesada"/>
    <n v="18151.26050420168"/>
    <x v="33"/>
    <n v="1918"/>
  </r>
  <r>
    <x v="6"/>
    <n v="108328"/>
    <s v="2025-11-11 20:44:49"/>
    <s v="DIEGO ARMANDO BAEZ LOPEZ"/>
    <s v="MARIA NANCY GUARIN VIRGUEZ 937"/>
    <s v="Procesada"/>
    <n v="31932.915966386554"/>
    <x v="19"/>
    <n v="2203"/>
  </r>
  <r>
    <x v="0"/>
    <n v="108329"/>
    <s v="2025-11-11 20:46:30"/>
    <s v="INES POSADA MORA"/>
    <s v="SEBASTIAN DIAZ VELEZ 105"/>
    <s v="Procesada"/>
    <n v="7425"/>
    <x v="42"/>
    <n v="1315"/>
  </r>
  <r>
    <x v="4"/>
    <n v="108330"/>
    <s v="2025-11-11 20:47:39"/>
    <s v="YEIMMY JOHANNA PINTO OSPINA"/>
    <s v="LEONARDO RIOS HENAO 612"/>
    <s v="Procesada"/>
    <n v="63142.798319327725"/>
    <x v="8"/>
    <n v="1834"/>
  </r>
  <r>
    <x v="9"/>
    <n v="108331"/>
    <s v="2025-11-11 20:48:14"/>
    <s v="SONIA JANETH PEREZ TOSCANO"/>
    <s v="LILIANA MARCELA GONZALEZ PLATA 706 VALLEDUPAR"/>
    <s v="Procesada"/>
    <n v="7142.8991596638652"/>
    <x v="33"/>
    <n v="1916"/>
  </r>
  <r>
    <x v="0"/>
    <n v="108332"/>
    <s v="2025-11-11 20:49:47"/>
    <s v="MARTA LUCIA GIRALDO VALENCIA"/>
    <s v="KATHERINE GAVIRIA MAZO 103"/>
    <s v="Procesada"/>
    <n v="14850"/>
    <x v="4"/>
    <n v="1307"/>
  </r>
  <r>
    <x v="7"/>
    <n v="108334"/>
    <s v="2025-11-11 20:54:29"/>
    <s v="DEYSI HERRERA MONSALVE"/>
    <s v="CESAR BERMUDEZ 905"/>
    <s v="Procesada"/>
    <n v="18907.563025210085"/>
    <x v="35"/>
    <n v="2910"/>
  </r>
  <r>
    <x v="6"/>
    <n v="108336"/>
    <s v="2025-11-11 20:57:40"/>
    <s v="MANUEL ANTONIO VELASQUEZ VELASQUEZ"/>
    <s v="LAURA SERNA HERNANDEZ 925"/>
    <s v="Procesada"/>
    <n v="63067.268907563033"/>
    <x v="43"/>
    <n v="2153"/>
  </r>
  <r>
    <x v="6"/>
    <n v="108337"/>
    <s v="2025-11-11 20:59:08"/>
    <s v="ANA MARIA SABRIANA ROLDAN"/>
    <s v="LAURA SERNA HERNANDEZ 925"/>
    <s v="Procesada"/>
    <n v="45462.26050420168"/>
    <x v="43"/>
    <n v="2153"/>
  </r>
  <r>
    <x v="6"/>
    <n v="108338"/>
    <s v="2025-11-11 21:00:57"/>
    <s v="ULISES VARON GONZALEZ"/>
    <s v="LAURA SERNA HERNANDEZ 925"/>
    <s v="Procesada"/>
    <n v="17820"/>
    <x v="43"/>
    <n v="2153"/>
  </r>
  <r>
    <x v="6"/>
    <n v="108339"/>
    <s v="2025-11-11 21:04:33"/>
    <s v="JOSE FABIAN GOMEZ DUARTE"/>
    <s v="LAURA SERNA HERNANDEZ 925"/>
    <s v="Procesada"/>
    <n v="115856.63025210086"/>
    <x v="43"/>
    <n v="2153"/>
  </r>
  <r>
    <x v="0"/>
    <n v="108340"/>
    <s v="2025-11-11 21:05:46"/>
    <s v="ARLEY MESA CANO"/>
    <s v="MARIA ELENA JARAMILLO GALEANO 114"/>
    <s v="Procesada"/>
    <n v="30199.176470588234"/>
    <x v="20"/>
    <n v="1343"/>
  </r>
  <r>
    <x v="6"/>
    <n v="108341"/>
    <s v="2025-11-11 21:06:36"/>
    <s v="LUZ ADELIA VARELA CASTILLO"/>
    <s v="LAURA SERNA HERNANDEZ 925"/>
    <s v="Procesada"/>
    <n v="22832.193277310926"/>
    <x v="43"/>
    <n v="2153"/>
  </r>
  <r>
    <x v="6"/>
    <n v="108342"/>
    <s v="2025-11-11 21:11:47"/>
    <s v="NINFA MARCELA SERNA QUINTERO"/>
    <s v="WILLIAM ALBERTO VELASQUEZ BERNAL 920"/>
    <s v="Procesada"/>
    <n v="191597.52100840336"/>
    <x v="22"/>
    <n v="2134"/>
  </r>
  <r>
    <x v="7"/>
    <n v="108343"/>
    <s v="2025-11-11 21:12:03"/>
    <s v="SOLUCIONES MAF S.A.S"/>
    <s v="CESAR BERMUDEZ 905"/>
    <s v="Procesada"/>
    <n v="3263540.1260504201"/>
    <x v="35"/>
    <n v="2911"/>
  </r>
  <r>
    <x v="6"/>
    <n v="108344"/>
    <s v="2025-11-11 21:12:56"/>
    <s v="JAIRO ALONSO BONILLA ROJAS"/>
    <s v="DIANA MARCELA DIAZ TORRES 938"/>
    <s v="Procesada"/>
    <n v="85742.327731092431"/>
    <x v="29"/>
    <n v="2207"/>
  </r>
  <r>
    <x v="6"/>
    <n v="108345"/>
    <s v="2025-11-11 21:13:36"/>
    <s v="LUZ MARY ROJAS SANCHEZ"/>
    <s v="LAURA SERNA HERNANDEZ 925"/>
    <s v="Procesada"/>
    <n v="51696.537815126052"/>
    <x v="43"/>
    <n v="2153"/>
  </r>
  <r>
    <x v="4"/>
    <n v="108347"/>
    <s v="2025-11-11 21:15:52"/>
    <s v="SANTIAGO TORO ARIAS"/>
    <s v="FELIPE ARENAS 605"/>
    <s v="Procesada"/>
    <n v="119627.13445378153"/>
    <x v="25"/>
    <n v="1813"/>
  </r>
  <r>
    <x v="6"/>
    <n v="108348"/>
    <s v="2025-11-11 21:16:11"/>
    <s v="CLEMENCIA RAMIREZ HUERTAS"/>
    <s v="CRISTINA QUINTERO RUDAS 945"/>
    <s v="Procesada"/>
    <n v="40350.243697478996"/>
    <x v="26"/>
    <n v="2232"/>
  </r>
  <r>
    <x v="0"/>
    <n v="108349"/>
    <s v="2025-11-11 21:16:45"/>
    <s v="ANGELINO OQUENDO RUEDA"/>
    <s v="ANDRES GRACIANO SERNA 104"/>
    <s v="Procesada"/>
    <n v="31310.201680672271"/>
    <x v="27"/>
    <n v="1311"/>
  </r>
  <r>
    <x v="2"/>
    <n v="108350"/>
    <s v="2025-11-11 21:18:59"/>
    <s v="ORLANDO CEDIEL RODRIGUEZ"/>
    <s v="ALVARO ENRIQUE CASTAÑEDA MANJARRES 715 BARRANQUILLA"/>
    <s v="Procesada"/>
    <n v="53969.747899159665"/>
    <x v="7"/>
    <n v="1944"/>
  </r>
  <r>
    <x v="6"/>
    <n v="108351"/>
    <s v="2025-11-11 21:19:39"/>
    <s v="HILDA PATRICIA SILVA ALBARRACIN"/>
    <s v="MONICA RODRIGUEZ RONCANCIO 946"/>
    <s v="Procesada"/>
    <n v="36000"/>
    <x v="21"/>
    <n v="2235"/>
  </r>
  <r>
    <x v="6"/>
    <n v="108352"/>
    <s v="2025-11-11 21:22:41"/>
    <s v="MARITZA FORERO AFANADOR"/>
    <s v="NAIR JAEL VARGAS TALERO 933"/>
    <s v="Procesada"/>
    <n v="16195.46218487395"/>
    <x v="40"/>
    <n v="2184"/>
  </r>
  <r>
    <x v="6"/>
    <n v="108353"/>
    <s v="2025-11-11 21:23:55"/>
    <s v="ANA CELIA TOCASUCHE PEDRAZA"/>
    <s v="WILSON JAVIER MONTAÑEZ MARTINEZ 923"/>
    <s v="Procesada"/>
    <n v="30252.050420168071"/>
    <x v="18"/>
    <n v="2147"/>
  </r>
  <r>
    <x v="6"/>
    <n v="108354"/>
    <s v="2025-11-11 21:25:06"/>
    <s v="JOSE ALEXANDER DIAZ ARIZA"/>
    <s v="YULIETH HERNANDEZ"/>
    <s v="Procesada"/>
    <n v="84502.159663865561"/>
    <x v="12"/>
    <n v="2200"/>
  </r>
  <r>
    <x v="0"/>
    <n v="108355"/>
    <s v="2025-11-11 21:25:45"/>
    <s v="FERRETERIA Y ACCESORIOS DONDA"/>
    <s v="ANDRES GRACIANO SERNA 104"/>
    <s v="Procesada"/>
    <n v="190000"/>
    <x v="27"/>
    <n v="1312"/>
  </r>
  <r>
    <x v="9"/>
    <n v="108356"/>
    <s v="2025-11-11 21:28:09"/>
    <s v="ORLANDO ORTIZ ORTIZ"/>
    <s v="LILIANA MARCELA GONZALEZ PLATA 706 VALLEDUPAR"/>
    <s v="Procesada"/>
    <n v="14120.672268907563"/>
    <x v="33"/>
    <n v="1918"/>
  </r>
  <r>
    <x v="0"/>
    <n v="108357"/>
    <s v="2025-11-11 21:28:48"/>
    <s v="ARNUBIO DE JESUS GOMEZ GRANADA"/>
    <s v="KATHERINE GAVIRIA MAZO 103"/>
    <s v="Procesada"/>
    <n v="13807.453781512604"/>
    <x v="4"/>
    <n v="1307"/>
  </r>
  <r>
    <x v="6"/>
    <n v="108358"/>
    <s v="2025-11-11 21:39:23"/>
    <s v="JUDY CLEMENCIA NEIZA LEON"/>
    <s v="NAIR JAEL VARGAS TALERO 933"/>
    <s v="Procesada"/>
    <n v="24960.596638655465"/>
    <x v="40"/>
    <n v="2184"/>
  </r>
  <r>
    <x v="4"/>
    <n v="108359"/>
    <s v="2025-11-11 21:41:41"/>
    <s v="JUAN GUILLERMO TORO VERA"/>
    <s v="FELIPE ARENAS 605"/>
    <s v="Procesada"/>
    <n v="37449.663865546216"/>
    <x v="25"/>
    <n v="1813"/>
  </r>
  <r>
    <x v="6"/>
    <n v="108360"/>
    <s v="2025-11-11 21:41:57"/>
    <s v="EMILIO OTALORA VARGAS"/>
    <s v="NAIR JAEL VARGAS TALERO 933"/>
    <s v="Procesada"/>
    <n v="13011.218487394959"/>
    <x v="40"/>
    <n v="2184"/>
  </r>
  <r>
    <x v="4"/>
    <n v="108361"/>
    <s v="2025-11-11 21:42:58"/>
    <s v="DELIBETH ORTIZ SARMIENTO"/>
    <s v="NELSON ENRIQUE LOPEZ GONZALEZ 510"/>
    <s v="Procesada"/>
    <n v="19610.243697478993"/>
    <x v="46"/>
    <n v="1739"/>
  </r>
  <r>
    <x v="4"/>
    <n v="108362"/>
    <s v="2025-11-11 21:44:52"/>
    <s v="CARLOS JOSE VARGAS SEVILLA"/>
    <s v="JOSE GREGORIO OSTEN MERCADO 509"/>
    <s v="Procesada"/>
    <n v="16609.26050420168"/>
    <x v="9"/>
    <n v="1738"/>
  </r>
  <r>
    <x v="4"/>
    <n v="108363"/>
    <s v="2025-11-11 21:46:49"/>
    <s v="CINDY SUSANA SIERRA SIERRA"/>
    <s v="NELSON ENRIQUE LOPEZ GONZALEZ 510"/>
    <s v="Procesada"/>
    <n v="12710.9243697479"/>
    <x v="46"/>
    <n v="1739"/>
  </r>
  <r>
    <x v="4"/>
    <n v="108364"/>
    <s v="2025-11-11 21:49:34"/>
    <s v="ROCIO DEL CARMEN ARROYO ALVAREZ"/>
    <s v="NELSON ENRIQUE LOPEZ GONZALEZ 510"/>
    <s v="Procesada"/>
    <n v="37379.957983193279"/>
    <x v="46"/>
    <n v="1739"/>
  </r>
  <r>
    <x v="0"/>
    <n v="108365"/>
    <s v="2025-11-11 21:53:21"/>
    <s v="JULIANA GOMEZ CARTAGENA"/>
    <s v="INGRID RESTREPO 115"/>
    <s v="Procesada"/>
    <n v="9075.6302521008402"/>
    <x v="28"/>
    <n v="1340"/>
  </r>
  <r>
    <x v="4"/>
    <n v="108366"/>
    <s v="2025-11-11 21:54:17"/>
    <s v="OSCAY DE JESUS GOMEZ ARRIETA"/>
    <s v="NELSON ENRIQUE LOPEZ GONZALEZ 510"/>
    <s v="Procesada"/>
    <n v="105429.66386554623"/>
    <x v="46"/>
    <n v="1739"/>
  </r>
  <r>
    <x v="6"/>
    <n v="108367"/>
    <s v="2025-11-11 21:55:49"/>
    <s v="YOLANDA CAMACHO VARELA"/>
    <s v="WILSON JAVIER MONTAÑEZ MARTINEZ 923"/>
    <s v="Procesada"/>
    <n v="33613.504201680676"/>
    <x v="18"/>
    <n v="2147"/>
  </r>
  <r>
    <x v="8"/>
    <n v="108368"/>
    <s v="2025-11-11 21:57:24"/>
    <s v="JOSE FERNANDO SANTANA"/>
    <s v="NEIL TORRES 718 CARTAGENA"/>
    <s v="Procesada"/>
    <n v="453781.2016806723"/>
    <x v="30"/>
    <n v="1960"/>
  </r>
  <r>
    <x v="6"/>
    <n v="108370"/>
    <s v="2025-11-11 22:02:40"/>
    <s v="CLAUDIA MARCELA MELGAREJO PIÑARETE"/>
    <s v="NAIR JAEL VARGAS TALERO 933"/>
    <s v="Procesada"/>
    <n v="76624.630252100847"/>
    <x v="40"/>
    <n v="2184"/>
  </r>
  <r>
    <x v="0"/>
    <n v="108371"/>
    <s v="2025-11-11 23:27:04"/>
    <s v="DIANA MARIA HIGUITA MONSALVE"/>
    <s v="ELIANA GOMEZ 107"/>
    <s v="Procesada"/>
    <n v="26890.798319327732"/>
    <x v="6"/>
    <n v="1320"/>
  </r>
  <r>
    <x v="10"/>
    <n v="108372"/>
    <s v="2025-11-12 13:18:34"/>
    <s v="NELSON HERRERA GOMEZ"/>
    <s v="MARTHA MANTILLA 407 BUCARAMANGA"/>
    <s v="Procesada"/>
    <n v="61606.378151260506"/>
    <x v="51"/>
    <n v="1637"/>
  </r>
  <r>
    <x v="1"/>
    <n v="108373"/>
    <s v="2025-11-12 13:38:32"/>
    <s v="DIANA PATRICIA PEREZ SOTO"/>
    <s v="MAIRA TORRES 411 CUCUTA"/>
    <s v="Procesada"/>
    <n v="71934.924369747896"/>
    <x v="34"/>
    <n v="1676"/>
  </r>
  <r>
    <x v="6"/>
    <n v="108374"/>
    <s v="2025-11-12 13:48:22"/>
    <s v="LUZ MARINA BUENO FONSECA"/>
    <s v="SANDRA PATRICIA ORTIZ ROMERO 919"/>
    <s v="Procesada"/>
    <n v="29243.638655462186"/>
    <x v="31"/>
    <n v="2131"/>
  </r>
  <r>
    <x v="0"/>
    <n v="108375"/>
    <s v="2025-11-12 13:54:05"/>
    <s v="MARIA GLADYS SEPULVEDA OSORIO"/>
    <s v="KATHERINE GAVIRIA MAZO 103"/>
    <s v="Procesada"/>
    <n v="38547.63025210084"/>
    <x v="4"/>
    <n v="1307"/>
  </r>
  <r>
    <x v="1"/>
    <n v="108376"/>
    <s v="2025-11-12 14:04:50"/>
    <s v="JOSE IGNACIO OCAMPO GIRALDO"/>
    <s v="ZULY RANGEL GARCIA 413 CUCUTA"/>
    <s v="Procesada"/>
    <n v="32773.08403361345"/>
    <x v="3"/>
    <n v="1682"/>
  </r>
  <r>
    <x v="6"/>
    <n v="108378"/>
    <s v="2025-11-12 14:07:26"/>
    <s v="ROCIO DEL PILAR DONCEL RINCON"/>
    <s v="MARIBEL REDONDO 918"/>
    <s v="Procesada"/>
    <n v="14482.016806722688"/>
    <x v="45"/>
    <n v="2128"/>
  </r>
  <r>
    <x v="6"/>
    <n v="108379"/>
    <s v="2025-11-12 14:22:53"/>
    <s v="JHONNATAN ALEXANDER ARCINIEGAS NOMESQUI"/>
    <s v="LEYDY YURLEY MUNEVAR ESPITIA 921"/>
    <s v="Procesada"/>
    <n v="51888.168067226892"/>
    <x v="14"/>
    <n v="2137"/>
  </r>
  <r>
    <x v="1"/>
    <n v="108380"/>
    <s v="2025-11-12 14:24:42"/>
    <s v="AURA EDILSA RODRIGUEZ CALDERON"/>
    <s v="FREDY ESTEPA 409 CUCUTA"/>
    <s v="Procesada"/>
    <n v="14850"/>
    <x v="2"/>
    <n v="1673"/>
  </r>
  <r>
    <x v="8"/>
    <n v="108382"/>
    <s v="2025-11-12 14:28:13"/>
    <s v="JOSEFA MARIA ZUÑIGA OROZCO"/>
    <s v="YAFER JESUS CORDOBA BERRIO 717 CARTAGENA"/>
    <s v="Procesada"/>
    <n v="33277.462184873948"/>
    <x v="55"/>
    <n v="1955"/>
  </r>
  <r>
    <x v="4"/>
    <n v="108383"/>
    <s v="2025-11-12 14:33:20"/>
    <s v="JUAN CARLOS CHAMORRO FLOREZ"/>
    <s v="NELSON ENRIQUE LOPEZ GONZALEZ 510"/>
    <s v="Procesada"/>
    <n v="66537.865546218483"/>
    <x v="46"/>
    <n v="1739"/>
  </r>
  <r>
    <x v="0"/>
    <n v="108385"/>
    <s v="2025-11-12 14:34:13"/>
    <s v="NANCY DEL SOCORRO DAZA CAMPO"/>
    <s v="KATHERINE GAVIRIA MAZO 103"/>
    <s v="Procesada"/>
    <n v="34705.882352941175"/>
    <x v="4"/>
    <n v="1307"/>
  </r>
  <r>
    <x v="6"/>
    <n v="108386"/>
    <s v="2025-11-12 14:35:36"/>
    <s v="JORGE IVAN RIOS SALGADO"/>
    <s v="LEYDY YURLEY MUNEVAR ESPITIA 921"/>
    <s v="Procesada"/>
    <n v="40455.403361344543"/>
    <x v="14"/>
    <n v="2137"/>
  </r>
  <r>
    <x v="6"/>
    <n v="108388"/>
    <s v="2025-11-12 14:41:10"/>
    <s v="VICENTE SALCEDO SALCEDO"/>
    <s v="CRISTINA QUINTERO RUDAS 945"/>
    <s v="Procesada"/>
    <n v="30281.983193277309"/>
    <x v="26"/>
    <n v="2232"/>
  </r>
  <r>
    <x v="0"/>
    <n v="108389"/>
    <s v="2025-11-12 14:44:48"/>
    <s v="BEATRIZ ELENA LOAIZA BERRIO"/>
    <s v="ELIANA GOMEZ 107"/>
    <s v="Procesada"/>
    <n v="478993.79831932776"/>
    <x v="6"/>
    <n v="1321"/>
  </r>
  <r>
    <x v="0"/>
    <n v="108390"/>
    <s v="2025-11-12 14:45:15"/>
    <s v="NATALIA  ANDREA MOLINA  ROJAS"/>
    <s v="INES LILIANA PIEDRAHITA MESA 111"/>
    <s v="Procesada"/>
    <n v="287394.75630252104"/>
    <x v="15"/>
    <n v="1332"/>
  </r>
  <r>
    <x v="6"/>
    <n v="108391"/>
    <s v="2025-11-12 14:45:18"/>
    <s v="MARISOL ORTIZ RAMIREZ"/>
    <s v="WILSON JAVIER MONTAÑEZ MARTINEZ 923"/>
    <s v="Procesada"/>
    <n v="35798.218487394959"/>
    <x v="18"/>
    <n v="2147"/>
  </r>
  <r>
    <x v="1"/>
    <n v="108392"/>
    <s v="2025-11-12 14:45:32"/>
    <s v="OSMANY RODRIGUEZ MORA"/>
    <s v="ZULY RANGEL GARCIA 413 CUCUTA"/>
    <s v="Procesada"/>
    <n v="16386.537815126052"/>
    <x v="3"/>
    <n v="1682"/>
  </r>
  <r>
    <x v="0"/>
    <n v="108394"/>
    <s v="2025-11-12 14:45:51"/>
    <s v="JULIAN MAURICIO ALVAREZ CASTAÑO"/>
    <s v="ELIANA GOMEZ 107"/>
    <s v="Procesada"/>
    <n v="278160.00000000006"/>
    <x v="6"/>
    <n v="1321"/>
  </r>
  <r>
    <x v="1"/>
    <n v="108395"/>
    <s v="2025-11-12 14:50:29"/>
    <s v="YENNY CAROLINA CASANOVA NAVARRO"/>
    <s v="ZULY RANGEL GARCIA 413 CUCUTA"/>
    <s v="Procesada"/>
    <n v="34211.058823529413"/>
    <x v="3"/>
    <n v="1682"/>
  </r>
  <r>
    <x v="6"/>
    <n v="108396"/>
    <s v="2025-11-12 14:50:29"/>
    <s v="YURY PAOLA TORRES SANTANA"/>
    <s v="CRISTINA QUINTERO RUDAS 945"/>
    <s v="Procesada"/>
    <n v="18151.26050420168"/>
    <x v="26"/>
    <n v="2232"/>
  </r>
  <r>
    <x v="6"/>
    <n v="108397"/>
    <s v="2025-11-12 14:50:50"/>
    <s v="MARIA ESTHER RODRIGUEZ CORTES"/>
    <s v="WILSON JAVIER MONTAÑEZ MARTINEZ 923"/>
    <s v="Procesada"/>
    <n v="21616.831932773108"/>
    <x v="18"/>
    <n v="2147"/>
  </r>
  <r>
    <x v="0"/>
    <n v="108398"/>
    <s v="2025-11-12 14:52:37"/>
    <s v="WILLMAR HERNAN HERNANDEZ OROZCO"/>
    <s v="MIGUEL ANGEL HIDALGO SANTOS 113"/>
    <s v="Procesada"/>
    <n v="13109.277310924372"/>
    <x v="16"/>
    <n v="1339"/>
  </r>
  <r>
    <x v="7"/>
    <n v="108399"/>
    <s v="2025-11-12 14:53:25"/>
    <s v="ALEJANDRO RINCON LOPEZ"/>
    <s v="JHONTAN MENDOZA 906"/>
    <s v="Procesada"/>
    <n v="68096.873949579836"/>
    <x v="17"/>
    <n v="2913"/>
  </r>
  <r>
    <x v="0"/>
    <n v="108400"/>
    <s v="2025-11-12 14:57:11"/>
    <s v="HERNAN DE JESUS BRAND URREGO"/>
    <s v="GEORLAN GARCIA PANIAGUA 117"/>
    <s v="Procesada"/>
    <n v="25840"/>
    <x v="1"/>
    <n v="1349"/>
  </r>
  <r>
    <x v="0"/>
    <n v="108401"/>
    <s v="2025-11-12 14:57:27"/>
    <s v="LUIS HERNANDO OSORIO MONTOYA"/>
    <s v="DUBY YARLENY BEDOYA FLOREZ 102"/>
    <s v="Procesada"/>
    <n v="13445.403361344539"/>
    <x v="0"/>
    <n v="1305"/>
  </r>
  <r>
    <x v="6"/>
    <n v="108402"/>
    <s v="2025-11-12 14:57:30"/>
    <s v="MANUEL ANTONIO FAJARDO PARRA"/>
    <s v="DIANA MARCELA DIAZ TORRES 938"/>
    <s v="Procesada"/>
    <n v="97215.117647058825"/>
    <x v="29"/>
    <n v="2207"/>
  </r>
  <r>
    <x v="6"/>
    <n v="108404"/>
    <s v="2025-11-12 14:58:08"/>
    <s v="FABIO ALEJANDRO PIERNAGORDA BUENO"/>
    <s v="WILLIAM ALBERTO VELASQUEZ BERNAL 920"/>
    <s v="Procesada"/>
    <n v="26722.680672268911"/>
    <x v="22"/>
    <n v="2134"/>
  </r>
  <r>
    <x v="2"/>
    <n v="108405"/>
    <s v="2025-11-12 14:59:24"/>
    <s v="HAROLD JUNIOR YANES VEGA"/>
    <s v="YOANY SARMIENTO PEREZ 713 BARRANQUILLA"/>
    <s v="Procesada"/>
    <n v="54438.521008403361"/>
    <x v="23"/>
    <n v="1938"/>
  </r>
  <r>
    <x v="9"/>
    <n v="108406"/>
    <s v="2025-11-12 14:59:58"/>
    <s v="JOSE DEL CARMEN MONTAÑO QUINTERO"/>
    <s v="LILIANA BLANCO LOPEZ 705 VALLEDUPAR"/>
    <s v="Procesada"/>
    <n v="23668"/>
    <x v="38"/>
    <n v="1914"/>
  </r>
  <r>
    <x v="8"/>
    <n v="108407"/>
    <s v="2025-11-12 15:02:17"/>
    <s v="DIANA DAMARIS CASTAÑO CARDONA"/>
    <s v="YAFER JESUS CORDOBA BERRIO 717 CARTAGENA"/>
    <s v="Procesada"/>
    <n v="33277.462184873948"/>
    <x v="55"/>
    <n v="1955"/>
  </r>
  <r>
    <x v="5"/>
    <n v="108408"/>
    <s v="2025-11-12 15:03:59"/>
    <s v="EDMUNDO ANIBAL ARTEAGA NARVAEZ"/>
    <s v="GERALDINE MEZA VALENCIA 620"/>
    <s v="Procesada"/>
    <n v="52318.579831932773"/>
    <x v="10"/>
    <n v="1877"/>
  </r>
  <r>
    <x v="0"/>
    <n v="108409"/>
    <s v="2025-11-12 15:04:07"/>
    <s v="JOSE MARIO ZAPATA RODRIGUEZ"/>
    <s v="MARIA ELENA JARAMILLO GALEANO 114"/>
    <s v="Procesada"/>
    <n v="18151.26050420168"/>
    <x v="20"/>
    <n v="1343"/>
  </r>
  <r>
    <x v="1"/>
    <n v="108410"/>
    <s v="2025-11-12 15:04:15"/>
    <s v="ISLENDY SURLAY GOMEZ LOPEZ"/>
    <s v="ZULY RANGEL GARCIA 413 CUCUTA"/>
    <s v="Procesada"/>
    <n v="29747.882352941182"/>
    <x v="3"/>
    <n v="1682"/>
  </r>
  <r>
    <x v="4"/>
    <n v="108412"/>
    <s v="2025-11-12 15:04:52"/>
    <s v="CRISTIAN CAMILO TORRES SIERRA"/>
    <s v="LEONARDO RIOS HENAO 612"/>
    <s v="Procesada"/>
    <n v="172437.08403361347"/>
    <x v="8"/>
    <n v="1836"/>
  </r>
  <r>
    <x v="5"/>
    <n v="108413"/>
    <s v="2025-11-12 15:06:06"/>
    <s v="GLORIA BEATRIZ PINZON MAYA"/>
    <s v="GERALDINE MEZA VALENCIA 620"/>
    <s v="Procesada"/>
    <n v="32773.08403361345"/>
    <x v="10"/>
    <n v="1877"/>
  </r>
  <r>
    <x v="6"/>
    <n v="108415"/>
    <s v="2025-11-12 15:12:11"/>
    <s v="MARITZA ALEJANDRA GONZALEZ GUAYAZAN"/>
    <s v="WILSON JAVIER MONTAÑEZ MARTINEZ 923"/>
    <s v="Procesada"/>
    <n v="26237.899159663866"/>
    <x v="18"/>
    <n v="2147"/>
  </r>
  <r>
    <x v="6"/>
    <n v="108416"/>
    <s v="2025-11-12 15:12:19"/>
    <s v="BLANCA BRIYITH SILVA PERAZA"/>
    <s v="WILLIAM ALBERTO VELASQUEZ BERNAL 920"/>
    <s v="Procesada"/>
    <n v="142394.89915966385"/>
    <x v="22"/>
    <n v="2134"/>
  </r>
  <r>
    <x v="1"/>
    <n v="108418"/>
    <s v="2025-11-12 15:15:30"/>
    <s v="WILLIAM BAUTISTA BOTELLO"/>
    <s v="FREDY ESTEPA 409 CUCUTA"/>
    <s v="Procesada"/>
    <n v="20842.016806722691"/>
    <x v="2"/>
    <n v="1673"/>
  </r>
  <r>
    <x v="0"/>
    <n v="108419"/>
    <s v="2025-11-12 15:17:14"/>
    <s v="ANGEL ARTURO PEREZ OSORIO"/>
    <s v="GEORLAN GARCIA PANIAGUA 117"/>
    <s v="Procesada"/>
    <n v="11543"/>
    <x v="1"/>
    <n v="1349"/>
  </r>
  <r>
    <x v="6"/>
    <n v="108420"/>
    <s v="2025-11-12 15:22:08"/>
    <s v="HENRY HERNAN ZULUAGA LOPEZ"/>
    <s v="WILLIAM ALBERTO VELASQUEZ BERNAL 920"/>
    <s v="Procesada"/>
    <n v="40988.201680672268"/>
    <x v="22"/>
    <n v="2134"/>
  </r>
  <r>
    <x v="7"/>
    <n v="108422"/>
    <s v="2025-11-12 15:22:28"/>
    <s v="JOSE PABON HERNANDEZ"/>
    <s v="JHONTAN MENDOZA 906"/>
    <s v="Procesada"/>
    <n v="34126.193277310922"/>
    <x v="17"/>
    <n v="2913"/>
  </r>
  <r>
    <x v="9"/>
    <n v="108423"/>
    <s v="2025-11-12 15:23:09"/>
    <s v="JONAS GAMEZ IPUANA"/>
    <s v="LILIANA BLANCO LOPEZ 705 VALLEDUPAR"/>
    <s v="Procesada"/>
    <n v="18597.663865546219"/>
    <x v="38"/>
    <n v="1914"/>
  </r>
  <r>
    <x v="6"/>
    <n v="108424"/>
    <s v="2025-11-12 15:24:20"/>
    <s v="ERIKA VANESA LYNETT HERNANDEZ"/>
    <s v="DIANA MARCELA DIAZ TORRES 938"/>
    <s v="Procesada"/>
    <n v="54896.201680672275"/>
    <x v="29"/>
    <n v="2207"/>
  </r>
  <r>
    <x v="5"/>
    <n v="108426"/>
    <s v="2025-11-12 15:24:50"/>
    <s v="LUZ EUGENIA GARCES ROJAS"/>
    <s v="GERALDINE MEZA VALENCIA 620"/>
    <s v="Procesada"/>
    <n v="48195.731092436974"/>
    <x v="10"/>
    <n v="1877"/>
  </r>
  <r>
    <x v="2"/>
    <n v="108428"/>
    <s v="2025-11-12 15:25:36"/>
    <s v="RABI JOSE ESCAF NADER"/>
    <s v="MARIELA ESTER DE LEON 720 BARRANQUILLA"/>
    <s v="Procesada"/>
    <n v="3360"/>
    <x v="11"/>
    <n v="1980"/>
  </r>
  <r>
    <x v="0"/>
    <n v="108429"/>
    <s v="2025-11-12 15:28:17"/>
    <s v="ANGEL ARTURO PEREZ OSORIO"/>
    <s v="GEORLAN GARCIA PANIAGUA 117"/>
    <s v="Procesada"/>
    <n v="44931.268907563026"/>
    <x v="1"/>
    <n v="1349"/>
  </r>
  <r>
    <x v="6"/>
    <n v="108430"/>
    <s v="2025-11-12 15:29:10"/>
    <s v="SANDRA CARTAGENA SIERRA"/>
    <s v="SOL KATHERINE BERNAL MONTANO 907"/>
    <s v="Procesada"/>
    <n v="12000"/>
    <x v="36"/>
    <n v="2100"/>
  </r>
  <r>
    <x v="6"/>
    <n v="108431"/>
    <s v="2025-11-12 15:29:29"/>
    <s v="COMERCIALIZADORA Y FERRETERIA LA MUNDIAL SAS"/>
    <s v="WILLIAM ALBERTO VELASQUEZ BERNAL 920"/>
    <s v="Procesada"/>
    <n v="69540.000000000015"/>
    <x v="22"/>
    <n v="2134"/>
  </r>
  <r>
    <x v="6"/>
    <n v="108432"/>
    <s v="2025-11-12 15:32:48"/>
    <s v="ESTEBAN FRANCHESCO GOMEZ FETECUA"/>
    <s v="CRISTINA QUINTERO RUDAS 945"/>
    <s v="Procesada"/>
    <n v="15031.260504201682"/>
    <x v="26"/>
    <n v="2232"/>
  </r>
  <r>
    <x v="1"/>
    <n v="108433"/>
    <s v="2025-11-12 15:32:54"/>
    <s v="HERNEL ADOLFO ESCALANTE BOTELLO"/>
    <s v="FREDY ESTEPA 409 CUCUTA"/>
    <s v="Procesada"/>
    <n v="8542.0168067226896"/>
    <x v="2"/>
    <n v="1673"/>
  </r>
  <r>
    <x v="6"/>
    <n v="108434"/>
    <s v="2025-11-12 15:33:03"/>
    <s v="BRYAN DAVID CHINCHILLA DE LA ROSA"/>
    <s v="SANDRA PATRICIA ORTIZ ROMERO 919"/>
    <s v="Procesada"/>
    <n v="47520.957983193279"/>
    <x v="31"/>
    <n v="2131"/>
  </r>
  <r>
    <x v="6"/>
    <n v="108436"/>
    <s v="2025-11-12 15:35:48"/>
    <s v="MARIA NELLY ENRIQUEZ GARCIA"/>
    <s v="DIANA MARCELA DIAZ TORRES 938"/>
    <s v="Procesada"/>
    <n v="47340.403361344543"/>
    <x v="29"/>
    <n v="2207"/>
  </r>
  <r>
    <x v="0"/>
    <n v="108437"/>
    <s v="2025-11-12 15:36:59"/>
    <s v="ROCIO DEL SOCORRO ESTRADA CASTRILLON"/>
    <s v="ANDRES GRACIANO SERNA 104"/>
    <s v="Procesada"/>
    <n v="52437.117647058825"/>
    <x v="27"/>
    <n v="1311"/>
  </r>
  <r>
    <x v="6"/>
    <n v="108438"/>
    <s v="2025-11-12 15:44:58"/>
    <s v="NURY ROJAS GARCIA"/>
    <s v="SOL KATHERINE BERNAL MONTANO 907"/>
    <s v="Procesada"/>
    <n v="23668"/>
    <x v="36"/>
    <n v="2100"/>
  </r>
  <r>
    <x v="6"/>
    <n v="108439"/>
    <s v="2025-11-12 15:45:32"/>
    <s v="JUAN CARLOS MUÑOZ AGUILAR"/>
    <s v="LEYDY YURLEY MUNEVAR ESPITIA 921"/>
    <s v="Procesada"/>
    <n v="9540"/>
    <x v="14"/>
    <n v="2137"/>
  </r>
  <r>
    <x v="6"/>
    <n v="108440"/>
    <s v="2025-11-12 15:45:38"/>
    <s v="NOHORA LIZARAZO CARDENAS"/>
    <s v="MONICA RODRIGUEZ RONCANCIO 946"/>
    <s v="Procesada"/>
    <n v="17026.521008403364"/>
    <x v="21"/>
    <n v="2235"/>
  </r>
  <r>
    <x v="6"/>
    <n v="108441"/>
    <s v="2025-11-12 15:47:29"/>
    <s v="AIDA JOSEFINA GUERRERO MARTINEZ"/>
    <s v="YULIETH HERNANDEZ"/>
    <s v="Procesada"/>
    <n v="32855.957983193279"/>
    <x v="12"/>
    <n v="2200"/>
  </r>
  <r>
    <x v="0"/>
    <n v="108442"/>
    <s v="2025-11-12 15:47:29"/>
    <s v="YESENIA DANIELA GUISAO TABORDA"/>
    <s v="ELIANA GOMEZ 107"/>
    <s v="Procesada"/>
    <n v="26756"/>
    <x v="6"/>
    <n v="1320"/>
  </r>
  <r>
    <x v="6"/>
    <n v="108443"/>
    <s v="2025-11-12 15:48:06"/>
    <s v="YERLY PAOLA QUINTERO CAÑIZARES"/>
    <s v="MARIA NANCY GUARIN VIRGUEZ 937"/>
    <s v="Procesada"/>
    <n v="41153.277310924372"/>
    <x v="19"/>
    <n v="2203"/>
  </r>
  <r>
    <x v="6"/>
    <n v="108444"/>
    <s v="2025-11-12 15:48:16"/>
    <s v="FLOR CELINA APONTE CASTEBLANCO"/>
    <s v="SOL KATHERINE BERNAL MONTANO 907"/>
    <s v="Procesada"/>
    <n v="34033.621848739502"/>
    <x v="36"/>
    <n v="2100"/>
  </r>
  <r>
    <x v="4"/>
    <n v="108445"/>
    <s v="2025-11-12 15:48:32"/>
    <s v="LUDIS DE JESUS YANEZ"/>
    <s v="JOSE GREGORIO OSTEN MERCADO 509"/>
    <s v="Procesada"/>
    <n v="16609.26050420168"/>
    <x v="9"/>
    <n v="1738"/>
  </r>
  <r>
    <x v="6"/>
    <n v="108446"/>
    <s v="2025-11-12 15:53:19"/>
    <s v="CLARA MARIA SANCHEZ GARZON"/>
    <s v="SANDRA PATRICIA ORTIZ ROMERO 919"/>
    <s v="Procesada"/>
    <n v="16638.638655462186"/>
    <x v="31"/>
    <n v="2131"/>
  </r>
  <r>
    <x v="4"/>
    <n v="108447"/>
    <s v="2025-11-12 15:54:10"/>
    <s v="ERASMO DE JESUS QUINTERO SOTO"/>
    <s v="LEONARDO RIOS HENAO 612"/>
    <s v="Procesada"/>
    <n v="44316.26050420168"/>
    <x v="8"/>
    <n v="1836"/>
  </r>
  <r>
    <x v="1"/>
    <n v="108448"/>
    <s v="2025-11-12 15:55:50"/>
    <s v="FAIDY MARIA VERGEL ORTEGA"/>
    <s v="FREDY ESTEPA 409 CUCUTA"/>
    <s v="Procesada"/>
    <n v="17515.966386554621"/>
    <x v="2"/>
    <n v="1673"/>
  </r>
  <r>
    <x v="0"/>
    <n v="108449"/>
    <s v="2025-11-12 15:56:03"/>
    <s v="NATALIA ANDREA PEREZ MEJIA"/>
    <s v="KATHERINE GAVIRIA MAZO 103"/>
    <s v="Procesada"/>
    <n v="16606.563025210085"/>
    <x v="4"/>
    <n v="1307"/>
  </r>
  <r>
    <x v="0"/>
    <n v="108450"/>
    <s v="2025-11-12 15:56:42"/>
    <s v="JOHAN SEBASTIAN SUAREZ OROZCO"/>
    <s v="MIGUEL ANGEL HIDALGO SANTOS 113"/>
    <s v="Procesada"/>
    <n v="22270"/>
    <x v="16"/>
    <n v="1339"/>
  </r>
  <r>
    <x v="4"/>
    <n v="108451"/>
    <s v="2025-11-12 15:56:55"/>
    <s v="MARIA ISABEL SALAZAR GONZALEZ"/>
    <s v="LEONARDO RIOS HENAO 612"/>
    <s v="Procesada"/>
    <n v="73998.151260504208"/>
    <x v="8"/>
    <n v="1836"/>
  </r>
  <r>
    <x v="6"/>
    <n v="108452"/>
    <s v="2025-11-12 15:57:01"/>
    <s v="LUZ MARINA CAMPOS MENDOZA"/>
    <s v="SOL KATHERINE BERNAL MONTANO 907"/>
    <s v="Procesada"/>
    <n v="6960"/>
    <x v="36"/>
    <n v="2100"/>
  </r>
  <r>
    <x v="0"/>
    <n v="108453"/>
    <s v="2025-11-12 15:58:16"/>
    <s v="JESUS OCTAVIO BEDOYA TABARES"/>
    <s v="ELIANA GOMEZ 107"/>
    <s v="Procesada"/>
    <n v="33277.310924369747"/>
    <x v="6"/>
    <n v="1320"/>
  </r>
  <r>
    <x v="6"/>
    <n v="108454"/>
    <s v="2025-11-12 16:00:05"/>
    <s v="FERRELECTRICOS GLC SAS"/>
    <s v="WILLIAM ALBERTO VELASQUEZ BERNAL 920"/>
    <s v="Procesada"/>
    <n v="49703.571428571428"/>
    <x v="22"/>
    <n v="2134"/>
  </r>
  <r>
    <x v="10"/>
    <n v="108456"/>
    <s v="2025-11-12 16:02:43"/>
    <s v="LUIS FRANCISCO COLMENARES LUCENA"/>
    <s v="SANDRA PRADA 405 BUCARAMANGA"/>
    <s v="Procesada"/>
    <n v="60952.613445378156"/>
    <x v="49"/>
    <n v="1640"/>
  </r>
  <r>
    <x v="6"/>
    <n v="108457"/>
    <s v="2025-11-12 16:08:24"/>
    <s v="DEISY CRISTINA RUNCERIA RODRIGUEZ"/>
    <s v="CRISTINA QUINTERO RUDAS 945"/>
    <s v="Procesada"/>
    <n v="36451.26050420168"/>
    <x v="26"/>
    <n v="2232"/>
  </r>
  <r>
    <x v="8"/>
    <n v="108458"/>
    <s v="2025-11-12 16:09:28"/>
    <s v="EFRAIN RAMIREZ MARTINEZ"/>
    <s v="YAFER JESUS CORDOBA BERRIO 717 CARTAGENA"/>
    <s v="Procesada"/>
    <n v="34117.798319327732"/>
    <x v="55"/>
    <n v="1957"/>
  </r>
  <r>
    <x v="0"/>
    <n v="108459"/>
    <s v="2025-11-12 16:12:06"/>
    <s v="ARELYS PACHECO CUAVAS"/>
    <s v="MIGUEL ANGEL HIDALGO SANTOS 113"/>
    <s v="Procesada"/>
    <n v="66810"/>
    <x v="16"/>
    <n v="1339"/>
  </r>
  <r>
    <x v="6"/>
    <n v="108460"/>
    <s v="2025-11-12 16:13:44"/>
    <s v="JAVIER LOPEZ ROMERO"/>
    <s v="LEYDY YURLEY MUNEVAR ESPITIA 921"/>
    <s v="Procesada"/>
    <n v="77715.117647058825"/>
    <x v="14"/>
    <n v="2137"/>
  </r>
  <r>
    <x v="8"/>
    <n v="108462"/>
    <s v="2025-11-12 16:15:15"/>
    <s v="EFRAIN RAMIREZ MARTINEZ"/>
    <s v="YAFER JESUS CORDOBA BERRIO 717 CARTAGENA"/>
    <s v="Procesada"/>
    <n v="33277.462184873948"/>
    <x v="55"/>
    <n v="1957"/>
  </r>
  <r>
    <x v="0"/>
    <n v="108463"/>
    <s v="2025-11-12 16:17:42"/>
    <s v="NILCE AMPARO MELENDEZ ERAZO"/>
    <s v="ANDRES GRACIANO SERNA 104"/>
    <s v="Procesada"/>
    <n v="19610.243697478993"/>
    <x v="27"/>
    <n v="1311"/>
  </r>
  <r>
    <x v="0"/>
    <n v="108464"/>
    <s v="2025-11-12 16:19:03"/>
    <s v="JUAN CARLOS DUQUE VILLA"/>
    <s v="DUBY YARLENY BEDOYA FLOREZ 102"/>
    <s v="Procesada"/>
    <n v="24033.680672268911"/>
    <x v="0"/>
    <n v="1305"/>
  </r>
  <r>
    <x v="10"/>
    <n v="108465"/>
    <s v="2025-11-12 16:20:34"/>
    <s v="LUIS FERNANDO DELGADO LIZCANO"/>
    <s v="IVONNE RAMIREZ 415 BUCARAMANGA"/>
    <s v="Procesada"/>
    <n v="62173.08403361345"/>
    <x v="52"/>
    <n v="1664"/>
  </r>
  <r>
    <x v="6"/>
    <n v="108467"/>
    <s v="2025-11-12 16:21:32"/>
    <s v="MARIA ELENA CUERVO"/>
    <s v="MARIA NANCY GUARIN VIRGUEZ 937"/>
    <s v="Procesada"/>
    <n v="54381.361344537814"/>
    <x v="19"/>
    <n v="2203"/>
  </r>
  <r>
    <x v="0"/>
    <n v="108468"/>
    <s v="2025-11-12 16:22:30"/>
    <s v="MARTHA CECILIA OCAMPO RODRGUEZ"/>
    <s v="ELIANA GOMEZ 107"/>
    <s v="Procesada"/>
    <n v="3690.0000000000005"/>
    <x v="6"/>
    <n v="1320"/>
  </r>
  <r>
    <x v="6"/>
    <n v="108469"/>
    <s v="2025-11-12 16:27:08"/>
    <s v="FAUSTO GUZMAN GARZON"/>
    <s v="SANDRA PATRICIA ORTIZ ROMERO 919"/>
    <s v="Procesada"/>
    <n v="53914.100840336134"/>
    <x v="31"/>
    <n v="2131"/>
  </r>
  <r>
    <x v="0"/>
    <n v="108471"/>
    <s v="2025-11-12 16:27:26"/>
    <s v="MARGOTH DEL CARMEN DUQUE DUQUE"/>
    <s v="DUBY YARLENY BEDOYA FLOREZ 102"/>
    <s v="Procesada"/>
    <n v="6554.6386554621859"/>
    <x v="0"/>
    <n v="1305"/>
  </r>
  <r>
    <x v="6"/>
    <n v="108472"/>
    <s v="2025-11-12 16:31:12"/>
    <s v="CARLOS JULIO MERCHAN GUAUTA"/>
    <s v="WILSON JAVIER MONTAÑEZ MARTINEZ 923"/>
    <s v="Procesada"/>
    <n v="33445.436974789918"/>
    <x v="18"/>
    <n v="2147"/>
  </r>
  <r>
    <x v="0"/>
    <n v="108473"/>
    <s v="2025-11-12 16:31:38"/>
    <s v="SAMUEL BERMUDEZ"/>
    <s v="ANDRES GRACIANO SERNA 104"/>
    <s v="Procesada"/>
    <n v="55166.016806722691"/>
    <x v="27"/>
    <n v="1311"/>
  </r>
  <r>
    <x v="0"/>
    <n v="108474"/>
    <s v="2025-11-12 16:32:00"/>
    <s v="MARIA CELINA CANO MONSALVE"/>
    <s v="KATHERINE GAVIRIA MAZO 103"/>
    <s v="Procesada"/>
    <n v="11900.504201680673"/>
    <x v="4"/>
    <n v="1307"/>
  </r>
  <r>
    <x v="6"/>
    <n v="108475"/>
    <s v="2025-11-12 16:33:15"/>
    <s v="CHRYSTIAN JESUS MARTINEZ HENRIQUEZ"/>
    <s v="SANDRA PATRICIA ORTIZ ROMERO 919"/>
    <s v="Procesada"/>
    <n v="21176.403361344539"/>
    <x v="31"/>
    <n v="2131"/>
  </r>
  <r>
    <x v="6"/>
    <n v="108476"/>
    <s v="2025-11-12 16:34:41"/>
    <s v="ALFIDIO FLOREZ BOCANEGRA"/>
    <s v="WILSON JAVIER MONTAÑEZ MARTINEZ 923"/>
    <s v="Procesada"/>
    <n v="16806.798319327732"/>
    <x v="18"/>
    <n v="2147"/>
  </r>
  <r>
    <x v="2"/>
    <n v="108477"/>
    <s v="2025-11-12 16:34:49"/>
    <s v="ANYELO DELGADO RIVERO"/>
    <s v="YOANY SARMIENTO PEREZ 713 BARRANQUILLA"/>
    <s v="Procesada"/>
    <n v="75406.731092436967"/>
    <x v="23"/>
    <n v="1938"/>
  </r>
  <r>
    <x v="6"/>
    <n v="108478"/>
    <s v="2025-11-12 16:35:43"/>
    <s v="MARTIN BAYONA RODRIGUEZ"/>
    <s v="MONICA RODRIGUEZ RONCANCIO 946"/>
    <s v="Procesada"/>
    <n v="74246.882352941175"/>
    <x v="21"/>
    <n v="2235"/>
  </r>
  <r>
    <x v="1"/>
    <n v="108479"/>
    <s v="2025-11-12 16:36:32"/>
    <s v="HECTOR VEGA CAMARGO"/>
    <s v="ZULY RANGEL GARCIA 413 CUCUTA"/>
    <s v="Procesada"/>
    <n v="21480"/>
    <x v="3"/>
    <n v="1682"/>
  </r>
  <r>
    <x v="6"/>
    <n v="108480"/>
    <s v="2025-11-12 16:39:12"/>
    <s v="LUZ ELIYER MERCHAN RUIZ"/>
    <s v="WILSON JAVIER MONTAÑEZ MARTINEZ 923"/>
    <s v="Procesada"/>
    <n v="26903"/>
    <x v="18"/>
    <n v="2147"/>
  </r>
  <r>
    <x v="0"/>
    <n v="108481"/>
    <s v="2025-11-12 16:39:44"/>
    <s v="GLORIA PATRICIA HERRERA SANCHEZ"/>
    <s v="EDISON ALBERTO SALAZAR YEPES 116"/>
    <s v="Procesada"/>
    <n v="13109.277310924372"/>
    <x v="32"/>
    <n v="1347"/>
  </r>
  <r>
    <x v="6"/>
    <n v="108482"/>
    <s v="2025-11-12 16:40:12"/>
    <s v="SAUL GOMEZ VARGAS"/>
    <s v="MONICA RODRIGUEZ RONCANCIO 946"/>
    <s v="Procesada"/>
    <n v="31260.436974789915"/>
    <x v="21"/>
    <n v="2235"/>
  </r>
  <r>
    <x v="7"/>
    <n v="108483"/>
    <s v="2025-11-12 16:42:49"/>
    <s v="ISABEL VEGA NIÑO"/>
    <s v="JHONTAN MENDOZA 906"/>
    <s v="Procesada"/>
    <n v="84032.899159663866"/>
    <x v="17"/>
    <n v="2913"/>
  </r>
  <r>
    <x v="8"/>
    <n v="108484"/>
    <s v="2025-11-12 16:43:53"/>
    <s v="LUCY MARGARITA LAMBIS LLERENA"/>
    <s v="YAFER JESUS CORDOBA BERRIO 717 CARTAGENA"/>
    <s v="Procesada"/>
    <n v="33277.462184873948"/>
    <x v="55"/>
    <n v="1957"/>
  </r>
  <r>
    <x v="0"/>
    <n v="108485"/>
    <s v="2025-11-12 16:44:21"/>
    <s v="DANIEL ENRIQUE GONZALEZ BASILO"/>
    <s v="KATHERINE GAVIRIA MAZO 103"/>
    <s v="Procesada"/>
    <n v="35072.403361344543"/>
    <x v="4"/>
    <n v="1307"/>
  </r>
  <r>
    <x v="6"/>
    <n v="108486"/>
    <s v="2025-11-12 16:48:29"/>
    <s v="LUZ DARY QUINTERO PRIETO"/>
    <s v="SANDRA PATRICIA ORTIZ ROMERO 919"/>
    <s v="Procesada"/>
    <n v="16386.537815126052"/>
    <x v="31"/>
    <n v="2131"/>
  </r>
  <r>
    <x v="6"/>
    <n v="108487"/>
    <s v="2025-11-12 16:49:46"/>
    <s v="SANDRA LLANET HINCAPIE ZAPATA"/>
    <s v="YULIETH HERNANDEZ"/>
    <s v="Procesada"/>
    <n v="405148.78151260503"/>
    <x v="12"/>
    <n v="2200"/>
  </r>
  <r>
    <x v="0"/>
    <n v="108488"/>
    <s v="2025-11-12 16:49:59"/>
    <s v="CARLOS ALBEIRO PEÑA EUSSE"/>
    <s v="MARIA ELENA JARAMILLO GALEANO 114"/>
    <s v="Procesada"/>
    <n v="42266"/>
    <x v="20"/>
    <n v="1343"/>
  </r>
  <r>
    <x v="8"/>
    <n v="108489"/>
    <s v="2025-11-12 16:55:10"/>
    <s v="JORGE ANDRES RAMIREZ CARDONA"/>
    <s v="YAFER JESUS CORDOBA BERRIO 717 CARTAGENA"/>
    <s v="Procesada"/>
    <n v="33277.462184873948"/>
    <x v="55"/>
    <n v="1957"/>
  </r>
  <r>
    <x v="6"/>
    <n v="108490"/>
    <s v="2025-11-12 16:56:30"/>
    <s v="MARTHA AVENDAÑO AVENDAÑO"/>
    <s v="DIANA MARCELA DIAZ TORRES 938"/>
    <s v="Procesada"/>
    <n v="40851.23529411765"/>
    <x v="29"/>
    <n v="2207"/>
  </r>
  <r>
    <x v="6"/>
    <n v="108491"/>
    <s v="2025-11-12 16:56:45"/>
    <s v="GLORIA MARIA DEL TRANSITO SOLER ESPINOSA"/>
    <s v="MONICA RODRIGUEZ RONCANCIO 946"/>
    <s v="Procesada"/>
    <n v="34537.798319327732"/>
    <x v="21"/>
    <n v="2235"/>
  </r>
  <r>
    <x v="6"/>
    <n v="108492"/>
    <s v="2025-11-12 16:58:39"/>
    <s v="CONSTANZA LOZANO"/>
    <s v="LEYDY YURLEY MUNEVAR ESPITIA 921"/>
    <s v="Procesada"/>
    <n v="45684.882352941182"/>
    <x v="14"/>
    <n v="2137"/>
  </r>
  <r>
    <x v="4"/>
    <n v="108494"/>
    <s v="2025-11-12 17:00:12"/>
    <s v="RUBY LUZ DIAZ ESPINOSA"/>
    <s v="JOSE GREGORIO OSTEN MERCADO 509"/>
    <s v="Procesada"/>
    <n v="31656.462184873952"/>
    <x v="9"/>
    <n v="1738"/>
  </r>
  <r>
    <x v="10"/>
    <n v="108496"/>
    <s v="2025-11-12 17:03:08"/>
    <s v="AZUCENA PLAZAS DELGADO"/>
    <s v="CAROLINA RUEDA 410 BUCARAMANGA"/>
    <s v="Procesada"/>
    <n v="13377.268907563026"/>
    <x v="50"/>
    <n v="1639"/>
  </r>
  <r>
    <x v="10"/>
    <n v="108497"/>
    <s v="2025-11-12 17:03:25"/>
    <s v="ALVARO ESNEYDER ANGARITA MEJIA"/>
    <s v="IVONNE RAMIREZ 415 BUCARAMANGA"/>
    <s v="Procesada"/>
    <n v="16386.537815126052"/>
    <x v="52"/>
    <n v="1664"/>
  </r>
  <r>
    <x v="6"/>
    <n v="108499"/>
    <s v="2025-11-12 17:04:49"/>
    <s v="GABRIELA FONSECA CAMACHO"/>
    <s v="OSCAR GIOVANNY NASAYO BLANCO 932"/>
    <s v="Procesada"/>
    <n v="53440.277310924372"/>
    <x v="13"/>
    <n v="2177"/>
  </r>
  <r>
    <x v="8"/>
    <n v="108500"/>
    <s v="2025-11-12 17:08:39"/>
    <s v="ALVARO GONZALEZ POSADA"/>
    <s v="YAFER JESUS CORDOBA BERRIO 717 CARTAGENA"/>
    <s v="Procesada"/>
    <n v="41061.067226890758"/>
    <x v="55"/>
    <n v="1957"/>
  </r>
  <r>
    <x v="6"/>
    <n v="108501"/>
    <s v="2025-11-12 17:12:08"/>
    <s v="JOSE ALIRIO GARCIA GOMEZ"/>
    <s v="ANGIE JOHANA BEDOYA HERRENO 908"/>
    <s v="Procesada"/>
    <n v="39900"/>
    <x v="39"/>
    <n v="2103"/>
  </r>
  <r>
    <x v="1"/>
    <n v="108502"/>
    <s v="2025-11-12 17:12:47"/>
    <s v="MARICELA LANDINEZ"/>
    <s v="MAIRA TORRES 411 CUCUTA"/>
    <s v="Procesada"/>
    <n v="25398.949579831933"/>
    <x v="34"/>
    <n v="1676"/>
  </r>
  <r>
    <x v="0"/>
    <n v="108503"/>
    <s v="2025-11-12 17:17:06"/>
    <s v="ALVARO DE JESUS QUINTERO ACEVEDO"/>
    <s v="ANDRES GRACIANO SERNA 104"/>
    <s v="Procesada"/>
    <n v="40037.588235294119"/>
    <x v="27"/>
    <n v="1311"/>
  </r>
  <r>
    <x v="6"/>
    <n v="108505"/>
    <s v="2025-11-12 17:17:26"/>
    <s v="HECTOR ALFONSO GIL TORRES"/>
    <s v="SANDRA PATRICIA ORTIZ ROMERO 919"/>
    <s v="Procesada"/>
    <n v="16638.638655462186"/>
    <x v="31"/>
    <n v="2131"/>
  </r>
  <r>
    <x v="1"/>
    <n v="108506"/>
    <s v="2025-11-12 17:22:39"/>
    <s v="YOLANDA CRIADO CARRASCAL"/>
    <s v="MAIRA TORRES 411 CUCUTA"/>
    <s v="Procesada"/>
    <n v="15690"/>
    <x v="34"/>
    <n v="1676"/>
  </r>
  <r>
    <x v="6"/>
    <n v="108507"/>
    <s v="2025-11-12 17:28:11"/>
    <s v="ESTEFANI GISELLE GALVIS DUARTE"/>
    <s v="MARIBEL REDONDO 918"/>
    <s v="Procesada"/>
    <n v="52689.10924369748"/>
    <x v="45"/>
    <n v="2128"/>
  </r>
  <r>
    <x v="6"/>
    <n v="108508"/>
    <s v="2025-11-12 17:29:28"/>
    <s v="LUZ MARINA DELGADO SUAREZ"/>
    <s v="DIANA MARCELA DIAZ TORRES 938"/>
    <s v="Procesada"/>
    <n v="12290.731092436974"/>
    <x v="29"/>
    <n v="2207"/>
  </r>
  <r>
    <x v="6"/>
    <n v="108509"/>
    <s v="2025-11-12 17:29:43"/>
    <s v="IVAN HORACIO ZULUAGA GOMEZ"/>
    <s v="OSCAR GIOVANNY NASAYO BLANCO 932"/>
    <s v="Procesada"/>
    <n v="354093.31092436973"/>
    <x v="13"/>
    <n v="2177"/>
  </r>
  <r>
    <x v="6"/>
    <n v="108510"/>
    <s v="2025-11-12 17:30:06"/>
    <s v="ARNOL STIVEN MEJIA"/>
    <s v="SANDRA PATRICIA ORTIZ ROMERO 919"/>
    <s v="Procesada"/>
    <n v="38899.067226890758"/>
    <x v="31"/>
    <n v="2131"/>
  </r>
  <r>
    <x v="8"/>
    <n v="108512"/>
    <s v="2025-11-12 17:31:46"/>
    <s v="LUZ MIRLEY ZUÑIGA REYES"/>
    <s v="YAFER JESUS CORDOBA BERRIO 717 CARTAGENA"/>
    <s v="Procesada"/>
    <n v="39072.462184873955"/>
    <x v="55"/>
    <n v="1957"/>
  </r>
  <r>
    <x v="4"/>
    <n v="108513"/>
    <s v="2025-11-12 17:36:12"/>
    <s v="IVAN DARIO  GRAJALES ALZATE"/>
    <s v="FELIPE ARENAS 605"/>
    <s v="Procesada"/>
    <n v="23543"/>
    <x v="25"/>
    <n v="1814"/>
  </r>
  <r>
    <x v="6"/>
    <n v="108514"/>
    <s v="2025-11-12 17:37:05"/>
    <s v="GLORIA DOMINGUEZ GOMEZ"/>
    <s v="CARLOS EDUARDO ROMERO 934"/>
    <s v="Procesada"/>
    <n v="5796.7394957983197"/>
    <x v="24"/>
    <n v="2191"/>
  </r>
  <r>
    <x v="6"/>
    <n v="108515"/>
    <s v="2025-11-12 17:41:19"/>
    <s v="JORGE LUIS GOMEZ GIRALDO"/>
    <s v="SANDRA PATRICIA ORTIZ ROMERO 919"/>
    <s v="Procesada"/>
    <n v="220776.43697478995"/>
    <x v="31"/>
    <n v="2131"/>
  </r>
  <r>
    <x v="6"/>
    <n v="108516"/>
    <s v="2025-11-12 17:46:43"/>
    <s v="JUAN PABLO ACEVEDO CASTILLO"/>
    <s v="ANGIE JOHANA BEDOYA HERRENO 908"/>
    <s v="Procesada"/>
    <n v="57479.02521008403"/>
    <x v="39"/>
    <n v="2103"/>
  </r>
  <r>
    <x v="0"/>
    <n v="108517"/>
    <s v="2025-11-12 17:47:05"/>
    <s v="NAFER ANTONIO ARBELAEZ GIRALDO"/>
    <s v="KATHERINE GAVIRIA MAZO 103"/>
    <s v="Procesada"/>
    <n v="37655.462184873948"/>
    <x v="4"/>
    <n v="1307"/>
  </r>
  <r>
    <x v="6"/>
    <n v="108518"/>
    <s v="2025-11-12 17:48:10"/>
    <s v="YEISON GUILLERMO POVEDA CONTRERAS"/>
    <s v="ANGIE JOHANA BEDOYA HERRENO 908"/>
    <s v="Procesada"/>
    <n v="33277.277310924372"/>
    <x v="39"/>
    <n v="2103"/>
  </r>
  <r>
    <x v="0"/>
    <n v="108519"/>
    <s v="2025-11-12 17:49:08"/>
    <s v="NAFER ANTONIO ARBELAEZ GIRALDO"/>
    <s v="KATHERINE GAVIRIA MAZO 103"/>
    <s v="Procesada"/>
    <n v="57310.915966386565"/>
    <x v="4"/>
    <n v="1307"/>
  </r>
  <r>
    <x v="0"/>
    <n v="108520"/>
    <s v="2025-11-12 17:49:25"/>
    <s v="SULMA LIGIA URRUTIA MORENO"/>
    <s v="EDISON ALBERTO SALAZAR YEPES 116"/>
    <s v="Procesada"/>
    <n v="21404.638655462186"/>
    <x v="32"/>
    <n v="1347"/>
  </r>
  <r>
    <x v="4"/>
    <n v="108521"/>
    <s v="2025-11-12 17:50:46"/>
    <s v="RUBEN DARIO AGUDELO"/>
    <s v="FELIPE ARENAS 605"/>
    <s v="Procesada"/>
    <n v="68791.94957983194"/>
    <x v="25"/>
    <n v="1814"/>
  </r>
  <r>
    <x v="6"/>
    <n v="108522"/>
    <s v="2025-11-12 17:51:06"/>
    <s v="DORA HAYDEE YANDI MORENO"/>
    <s v="MARIBEL REDONDO 918"/>
    <s v="Procesada"/>
    <n v="26648.201680672271"/>
    <x v="45"/>
    <n v="2128"/>
  </r>
  <r>
    <x v="6"/>
    <n v="108523"/>
    <s v="2025-11-12 17:52:04"/>
    <s v="HECTOR JAVIER CORREDOR VELOSA"/>
    <s v="CRISTINA QUINTERO RUDAS 945"/>
    <s v="Procesada"/>
    <n v="65861.218487394959"/>
    <x v="26"/>
    <n v="2232"/>
  </r>
  <r>
    <x v="6"/>
    <n v="108524"/>
    <s v="2025-11-12 18:00:40"/>
    <s v="LUZ DARY MACANA PRIETO"/>
    <s v="NELLY MARTINEZ FLEREZ 935"/>
    <s v="Procesada"/>
    <n v="37494.403361344535"/>
    <x v="37"/>
    <n v="2197"/>
  </r>
  <r>
    <x v="0"/>
    <n v="108525"/>
    <s v="2025-11-12 18:01:51"/>
    <s v="IVAN DE JESUS DURANGO"/>
    <s v="DUBY YARLENY BEDOYA FLOREZ 102"/>
    <s v="Procesada"/>
    <n v="45281.579831932773"/>
    <x v="0"/>
    <n v="1305"/>
  </r>
  <r>
    <x v="8"/>
    <n v="108526"/>
    <s v="2025-11-12 18:02:51"/>
    <s v="YESICA PAOLA GARCIA ECHEVERRI"/>
    <s v="NEIL TORRES 718 CARTAGENA"/>
    <s v="Procesada"/>
    <n v="31932.915966386554"/>
    <x v="30"/>
    <n v="1960"/>
  </r>
  <r>
    <x v="6"/>
    <n v="108527"/>
    <s v="2025-11-12 18:05:10"/>
    <s v="RAUL BELEÑO ACERO"/>
    <s v="MARIA NANCY GUARIN VIRGUEZ 937"/>
    <s v="Procesada"/>
    <n v="67760.327731092431"/>
    <x v="19"/>
    <n v="2203"/>
  </r>
  <r>
    <x v="0"/>
    <n v="108528"/>
    <s v="2025-11-12 18:09:38"/>
    <s v="ELBER DE JESUS RIVAS ZAPATA"/>
    <s v="GEORLAN GARCIA PANIAGUA 117"/>
    <s v="Procesada"/>
    <n v="11543"/>
    <x v="1"/>
    <n v="1349"/>
  </r>
  <r>
    <x v="6"/>
    <n v="108529"/>
    <s v="2025-11-12 18:11:03"/>
    <s v="RAMP COMUNICACIONES EU"/>
    <s v="YULIETH HERNANDEZ"/>
    <s v="Procesada"/>
    <n v="59686.731092436981"/>
    <x v="12"/>
    <n v="2200"/>
  </r>
  <r>
    <x v="6"/>
    <n v="108530"/>
    <s v="2025-11-12 18:11:11"/>
    <s v="PLASTICOS WIBER F Y S SAS"/>
    <s v="OSCAR GIOVANNY NASAYO BLANCO 932"/>
    <s v="Procesada"/>
    <n v="307513.85714285716"/>
    <x v="13"/>
    <n v="2177"/>
  </r>
  <r>
    <x v="4"/>
    <n v="108531"/>
    <s v="2025-11-12 18:13:38"/>
    <s v="KAREN LORENA GUEVARA MARTINEZ"/>
    <s v="JOSE GREGORIO OSTEN MERCADO 509"/>
    <s v="Procesada"/>
    <n v="42376.277310924372"/>
    <x v="9"/>
    <n v="1738"/>
  </r>
  <r>
    <x v="6"/>
    <n v="108532"/>
    <s v="2025-11-12 18:14:18"/>
    <s v="JOSE SEFERINO MARTINEZ MATEUS"/>
    <s v="LEYDY YURLEY MUNEVAR ESPITIA 921"/>
    <s v="Procesada"/>
    <n v="285420.91596638656"/>
    <x v="14"/>
    <n v="2137"/>
  </r>
  <r>
    <x v="6"/>
    <n v="108534"/>
    <s v="2025-11-12 18:17:36"/>
    <s v="CARLOS  ALBERTO ROJAS"/>
    <s v="DIANA MARCELA DIAZ TORRES 938"/>
    <s v="Procesada"/>
    <n v="29400"/>
    <x v="29"/>
    <n v="2207"/>
  </r>
  <r>
    <x v="0"/>
    <n v="108535"/>
    <s v="2025-11-12 18:17:53"/>
    <s v="CLAUDIA PATRICIA CARDENAS DURAN"/>
    <s v="ELIANA GOMEZ 107"/>
    <s v="Procesada"/>
    <n v="26756"/>
    <x v="6"/>
    <n v="1320"/>
  </r>
  <r>
    <x v="6"/>
    <n v="108536"/>
    <s v="2025-11-12 18:22:05"/>
    <s v="RICARDO GASCA DIAZ"/>
    <s v="SANDRA PATRICIA ORTIZ ROMERO 919"/>
    <s v="Procesada"/>
    <n v="18300"/>
    <x v="31"/>
    <n v="2131"/>
  </r>
  <r>
    <x v="6"/>
    <n v="108537"/>
    <s v="2025-11-12 18:23:41"/>
    <s v="LUZ MARINA GIL DE OCAMPO"/>
    <s v="CARLOS EDUARDO ROMERO 934"/>
    <s v="Procesada"/>
    <n v="24369.798319327732"/>
    <x v="24"/>
    <n v="2191"/>
  </r>
  <r>
    <x v="4"/>
    <n v="108538"/>
    <s v="2025-11-12 18:24:52"/>
    <s v="VICTOR ANDRES PATERNINA CALDERON"/>
    <s v="JOSE GREGORIO OSTEN MERCADO 509"/>
    <s v="Procesada"/>
    <n v="67984.40336134455"/>
    <x v="9"/>
    <n v="1738"/>
  </r>
  <r>
    <x v="9"/>
    <n v="108539"/>
    <s v="2025-11-12 18:25:03"/>
    <s v="DANIEL ANDRES FUENTES SANTIAGO"/>
    <s v="LILIANA BLANCO LOPEZ 705 VALLEDUPAR"/>
    <s v="Procesada"/>
    <n v="83268.815126050424"/>
    <x v="38"/>
    <n v="1914"/>
  </r>
  <r>
    <x v="0"/>
    <n v="108540"/>
    <s v="2025-11-12 18:32:06"/>
    <s v="NARCISO JOSE RODRIGUEZ MORALES"/>
    <s v="ELIANA GOMEZ 107"/>
    <s v="Procesada"/>
    <n v="7310.9243697478996"/>
    <x v="6"/>
    <n v="1320"/>
  </r>
  <r>
    <x v="6"/>
    <n v="108541"/>
    <s v="2025-11-12 18:32:27"/>
    <s v="JOSE SEFERINO MARTINEZ MATEUS"/>
    <s v="LEYDY YURLEY MUNEVAR ESPITIA 921"/>
    <s v="Procesada"/>
    <n v="285420.91596638656"/>
    <x v="14"/>
    <n v="2137"/>
  </r>
  <r>
    <x v="0"/>
    <n v="108543"/>
    <s v="2025-11-12 18:35:10"/>
    <s v="ANGELA MARIA GUERRA"/>
    <s v="KATHERINE GAVIRIA MAZO 103"/>
    <s v="Procesada"/>
    <n v="6554.6386554621859"/>
    <x v="4"/>
    <n v="1307"/>
  </r>
  <r>
    <x v="6"/>
    <n v="108544"/>
    <s v="2025-11-12 18:36:53"/>
    <s v="JHON ALEXANDER PEDRAZA LANDECHO"/>
    <s v="DIANA MARCELA DIAZ TORRES 938"/>
    <s v="Procesada"/>
    <n v="191597.52100840336"/>
    <x v="29"/>
    <n v="2207"/>
  </r>
  <r>
    <x v="4"/>
    <n v="108545"/>
    <s v="2025-11-12 18:39:53"/>
    <s v="MARIA ROCIO ARBOLEDA ALZATE"/>
    <s v="LEONARDO RIOS HENAO 612"/>
    <s v="Procesada"/>
    <n v="72393.68907563026"/>
    <x v="8"/>
    <n v="1836"/>
  </r>
  <r>
    <x v="6"/>
    <n v="108546"/>
    <s v="2025-11-12 18:40:10"/>
    <s v="ELIANA MAYORI CASAS ACOSTA"/>
    <s v="MONICA RODRIGUEZ RONCANCIO 946"/>
    <s v="Procesada"/>
    <n v="5909.7983193277314"/>
    <x v="21"/>
    <n v="2235"/>
  </r>
  <r>
    <x v="6"/>
    <n v="108547"/>
    <s v="2025-11-12 18:40:56"/>
    <s v="FERRETERIA &amp; VIDRIOS JB SAS"/>
    <s v="MONICA RODRIGUEZ RONCANCIO 946"/>
    <s v="Procesada"/>
    <n v="24000"/>
    <x v="21"/>
    <n v="2235"/>
  </r>
  <r>
    <x v="6"/>
    <n v="108548"/>
    <s v="2025-11-12 18:41:08"/>
    <s v="OSCAR LUPERCIO RODRIGUEZ VASQUEZ"/>
    <s v="SANDRA PATRICIA ORTIZ ROMERO 919"/>
    <s v="Procesada"/>
    <n v="15562.193277310924"/>
    <x v="31"/>
    <n v="2131"/>
  </r>
  <r>
    <x v="7"/>
    <n v="108549"/>
    <s v="2025-11-12 18:41:31"/>
    <s v="LIGIA NAVARRO RODRIGUEZ"/>
    <s v="JHONTAN MENDOZA 906"/>
    <s v="Procesada"/>
    <n v="47899.378151260506"/>
    <x v="17"/>
    <n v="2913"/>
  </r>
  <r>
    <x v="4"/>
    <n v="108550"/>
    <s v="2025-11-12 18:42:20"/>
    <s v="CESAR AUGUSTO ARICAPA SILVA"/>
    <s v="LEONARDO RIOS HENAO 612"/>
    <s v="Procesada"/>
    <n v="50164.361344537814"/>
    <x v="8"/>
    <n v="1836"/>
  </r>
  <r>
    <x v="0"/>
    <n v="108551"/>
    <s v="2025-11-12 18:43:09"/>
    <s v="JOSE DUVAN LOAIZA DUQUE"/>
    <s v="MARIA ELENA JARAMILLO GALEANO 114"/>
    <s v="Procesada"/>
    <n v="72605.042016806721"/>
    <x v="20"/>
    <n v="1343"/>
  </r>
  <r>
    <x v="4"/>
    <n v="108552"/>
    <s v="2025-11-12 18:44:32"/>
    <s v="GUSTAVO MANUEL HOYOS PANTOJA"/>
    <s v="JOSE GREGORIO OSTEN MERCADO 509"/>
    <s v="Procesada"/>
    <n v="44460"/>
    <x v="9"/>
    <n v="1738"/>
  </r>
  <r>
    <x v="6"/>
    <n v="108554"/>
    <s v="2025-11-12 18:44:46"/>
    <s v="CRISTIAN DAVID FONSECA BATANERO"/>
    <s v="OSCAR GIOVANNY NASAYO BLANCO 932"/>
    <s v="Procesada"/>
    <n v="14859.151260504203"/>
    <x v="13"/>
    <n v="2177"/>
  </r>
  <r>
    <x v="6"/>
    <n v="108555"/>
    <s v="2025-11-12 18:44:58"/>
    <s v="JUDITH PEDRAZA GAONA"/>
    <s v="SANDRA PATRICIA ORTIZ ROMERO 919"/>
    <s v="Procesada"/>
    <n v="11247.243697478991"/>
    <x v="31"/>
    <n v="2131"/>
  </r>
  <r>
    <x v="4"/>
    <n v="108556"/>
    <s v="2025-11-12 18:47:54"/>
    <s v="ROSANA CASTRO BEDOYA"/>
    <s v="LEONARDO RIOS HENAO 612"/>
    <s v="Procesada"/>
    <n v="112740.40336134454"/>
    <x v="8"/>
    <n v="1836"/>
  </r>
  <r>
    <x v="4"/>
    <n v="108557"/>
    <s v="2025-11-12 18:52:03"/>
    <s v="YULEIDIS JULIO BARRETO"/>
    <s v="FELIPE ARENAS 605"/>
    <s v="Procesada"/>
    <n v="16365.966386554623"/>
    <x v="25"/>
    <n v="1814"/>
  </r>
  <r>
    <x v="7"/>
    <n v="108558"/>
    <s v="2025-11-12 18:52:55"/>
    <s v="DAMARIS ARIZA HERREÑO"/>
    <s v="JHONTAN MENDOZA 906"/>
    <s v="Procesada"/>
    <n v="37815.117647058825"/>
    <x v="17"/>
    <n v="2913"/>
  </r>
  <r>
    <x v="6"/>
    <n v="108560"/>
    <s v="2025-11-12 18:56:26"/>
    <s v="BEATRIZ ELENA MARULANDA VALENCIA"/>
    <s v="MARIBEL REDONDO 918"/>
    <s v="Procesada"/>
    <n v="128934.91596638656"/>
    <x v="45"/>
    <n v="2128"/>
  </r>
  <r>
    <x v="7"/>
    <n v="108561"/>
    <s v="2025-11-12 18:57:34"/>
    <s v="BRISEIDA PARADA HERNANDEZ"/>
    <s v="JHONTAN MENDOZA 906"/>
    <s v="Procesada"/>
    <n v="33435.512605042022"/>
    <x v="17"/>
    <n v="2915"/>
  </r>
  <r>
    <x v="4"/>
    <n v="108562"/>
    <s v="2025-11-12 18:58:22"/>
    <s v="ADRIAN JOSE DE LA OSSA CABALLERO"/>
    <s v="JOSE GREGORIO OSTEN MERCADO 509"/>
    <s v="Procesada"/>
    <n v="38776.000000000007"/>
    <x v="9"/>
    <n v="1738"/>
  </r>
  <r>
    <x v="6"/>
    <n v="108564"/>
    <s v="2025-11-12 18:58:37"/>
    <s v="NILDA MILSE GOMEZ VARGAS"/>
    <s v="LEONARDO MANCERA BOLAÑOS 926"/>
    <s v="Procesada"/>
    <n v="14621.823529411766"/>
    <x v="53"/>
    <n v="2156"/>
  </r>
  <r>
    <x v="6"/>
    <n v="108565"/>
    <s v="2025-11-12 18:59:35"/>
    <s v="ELKIN MAURICIO MARTINEZ VARGAS"/>
    <s v="LEONARDO MANCERA BOLAÑOS 926"/>
    <s v="Procesada"/>
    <n v="88613.529411764714"/>
    <x v="53"/>
    <n v="2156"/>
  </r>
  <r>
    <x v="0"/>
    <n v="108566"/>
    <s v="2025-11-12 18:59:57"/>
    <s v="IVAN ALBEIRO GOEZ GOEZ"/>
    <s v="SEBASTIAN DIAZ VELEZ 105"/>
    <s v="Procesada"/>
    <n v="4102.5210084033615"/>
    <x v="42"/>
    <n v="1315"/>
  </r>
  <r>
    <x v="6"/>
    <n v="108567"/>
    <s v="2025-11-12 19:00:36"/>
    <s v="LUZ MIRYAN BAUTISTA SEGURA"/>
    <s v="LEONARDO MANCERA BOLAÑOS 926"/>
    <s v="Procesada"/>
    <n v="10588.20168067227"/>
    <x v="53"/>
    <n v="2156"/>
  </r>
  <r>
    <x v="0"/>
    <n v="108568"/>
    <s v="2025-11-12 19:00:43"/>
    <s v="CONSUELO DEL SOCORRO QUICENO CARDONA"/>
    <s v="SEBASTIAN DIAZ VELEZ 105"/>
    <s v="Procesada"/>
    <n v="8156.3025210084033"/>
    <x v="42"/>
    <n v="1315"/>
  </r>
  <r>
    <x v="8"/>
    <n v="108569"/>
    <s v="2025-11-12 19:02:09"/>
    <s v="JUAN CARLOS RIVERA LOPEZ"/>
    <s v="NEIL TORRES 718 CARTAGENA"/>
    <s v="Procesada"/>
    <n v="48378.294117647063"/>
    <x v="30"/>
    <n v="1960"/>
  </r>
  <r>
    <x v="6"/>
    <n v="108570"/>
    <s v="2025-11-12 19:02:22"/>
    <s v="NINI MARGARETH MONTANA VALENCIA"/>
    <s v="LEONARDO MANCERA BOLAÑOS 926"/>
    <s v="Procesada"/>
    <n v="31100"/>
    <x v="53"/>
    <n v="2156"/>
  </r>
  <r>
    <x v="6"/>
    <n v="108571"/>
    <s v="2025-11-12 19:03:22"/>
    <s v="JOSE JACINTO REYES MORENO"/>
    <s v="LEONARDO MANCERA BOLAÑOS 926"/>
    <s v="Procesada"/>
    <n v="37240"/>
    <x v="53"/>
    <n v="2156"/>
  </r>
  <r>
    <x v="0"/>
    <n v="108572"/>
    <s v="2025-11-12 19:04:05"/>
    <s v="DORIS ELENA RAMIREZ CARDONA"/>
    <s v="GEORLAN GARCIA PANIAGUA 117"/>
    <s v="Procesada"/>
    <n v="13109.277310924372"/>
    <x v="1"/>
    <n v="1349"/>
  </r>
  <r>
    <x v="6"/>
    <n v="108573"/>
    <s v="2025-11-12 19:05:48"/>
    <s v="INVERSIONES AP Y PG SAS"/>
    <s v="MARIBEL REDONDO 918"/>
    <s v="Procesada"/>
    <n v="383195.04201680672"/>
    <x v="45"/>
    <n v="2128"/>
  </r>
  <r>
    <x v="7"/>
    <n v="108574"/>
    <s v="2025-11-12 19:09:33"/>
    <s v="MARIA ELENA MARTINEZ CRUZ"/>
    <s v="JHONTAN MENDOZA 906"/>
    <s v="Procesada"/>
    <n v="132479.0756302521"/>
    <x v="17"/>
    <n v="2913"/>
  </r>
  <r>
    <x v="6"/>
    <n v="108575"/>
    <s v="2025-11-12 19:10:08"/>
    <s v="ELIZABETH CORTES IBAÑEZ"/>
    <s v="LEONARDO MANCERA BOLAÑOS 926"/>
    <s v="Procesada"/>
    <n v="25504.142857142859"/>
    <x v="53"/>
    <n v="2156"/>
  </r>
  <r>
    <x v="6"/>
    <n v="108576"/>
    <s v="2025-11-12 19:11:59"/>
    <s v="JACQUELINE FORERO VELASQUEZ"/>
    <s v="LEONARDO MANCERA BOLAÑOS 926"/>
    <s v="Procesada"/>
    <n v="29537.756302521011"/>
    <x v="53"/>
    <n v="2156"/>
  </r>
  <r>
    <x v="6"/>
    <n v="108577"/>
    <s v="2025-11-12 19:12:22"/>
    <s v="LUZ MERY BOTERO CASTRILLON"/>
    <s v="SANDRA PATRICIA ORTIZ ROMERO 919"/>
    <s v="Procesada"/>
    <n v="75630.201680672268"/>
    <x v="31"/>
    <n v="2131"/>
  </r>
  <r>
    <x v="6"/>
    <n v="108579"/>
    <s v="2025-11-12 19:13:20"/>
    <s v="ALVARO OSPINA HERNANDEZ"/>
    <s v="LEONARDO MANCERA BOLAÑOS 926"/>
    <s v="Procesada"/>
    <n v="7605.0336134453783"/>
    <x v="53"/>
    <n v="2156"/>
  </r>
  <r>
    <x v="0"/>
    <n v="108580"/>
    <s v="2025-11-12 19:14:16"/>
    <s v="CLAUDIA MILENA RODAS"/>
    <s v="ANDRES GRACIANO SERNA 104"/>
    <s v="Procesada"/>
    <n v="92408.941176470587"/>
    <x v="27"/>
    <n v="1311"/>
  </r>
  <r>
    <x v="6"/>
    <n v="108581"/>
    <s v="2025-11-12 19:14:20"/>
    <s v="FLOR MARINA  GARZON CARDENAS"/>
    <s v="WILSON JAVIER MONTAÑEZ MARTINEZ 923"/>
    <s v="Procesada"/>
    <n v="26386.478991596639"/>
    <x v="18"/>
    <n v="2147"/>
  </r>
  <r>
    <x v="6"/>
    <n v="108582"/>
    <s v="2025-11-12 19:14:22"/>
    <s v="BLANCA NELLY ROJAS MARTINEZ"/>
    <s v="LEONARDO MANCERA BOLAÑOS 926"/>
    <s v="Procesada"/>
    <n v="16386.537815126052"/>
    <x v="53"/>
    <n v="2156"/>
  </r>
  <r>
    <x v="4"/>
    <n v="108583"/>
    <s v="2025-11-12 19:14:30"/>
    <s v="MARTHA LUCIA LOPEZ CRUZ"/>
    <s v="FELIPE ARENAS 605"/>
    <s v="Procesada"/>
    <n v="60880.394957983197"/>
    <x v="25"/>
    <n v="1814"/>
  </r>
  <r>
    <x v="6"/>
    <n v="108585"/>
    <s v="2025-11-12 19:15:06"/>
    <s v="MARIA ODALINDA GALEANO AGUILAR"/>
    <s v="LEONARDO MANCERA BOLAÑOS 926"/>
    <s v="Procesada"/>
    <n v="16386.537815126052"/>
    <x v="53"/>
    <n v="2156"/>
  </r>
  <r>
    <x v="6"/>
    <n v="108586"/>
    <s v="2025-11-12 19:16:13"/>
    <s v="NORA MOLINA"/>
    <s v="LEONARDO MANCERA BOLAÑOS 926"/>
    <s v="Procesada"/>
    <n v="15680.000000000002"/>
    <x v="53"/>
    <n v="2156"/>
  </r>
  <r>
    <x v="6"/>
    <n v="108587"/>
    <s v="2025-11-12 19:16:31"/>
    <s v="MARIA NUBIA GOMEZ SANCHEZ"/>
    <s v="WILSON JAVIER MONTAÑEZ MARTINEZ 923"/>
    <s v="Procesada"/>
    <n v="21176.403361344539"/>
    <x v="18"/>
    <n v="2147"/>
  </r>
  <r>
    <x v="6"/>
    <n v="108588"/>
    <s v="2025-11-12 19:17:13"/>
    <s v="CARLOS JULIO PELAEZ"/>
    <s v="LEONARDO MANCERA BOLAÑOS 926"/>
    <s v="Procesada"/>
    <n v="29243.638655462186"/>
    <x v="53"/>
    <n v="2156"/>
  </r>
  <r>
    <x v="6"/>
    <n v="108589"/>
    <s v="2025-11-12 19:17:48"/>
    <s v="JAIRO LEOPOLDO CELIS"/>
    <s v="MARIA NANCY GUARIN VIRGUEZ 937"/>
    <s v="Procesada"/>
    <n v="45012.327731092439"/>
    <x v="19"/>
    <n v="2203"/>
  </r>
  <r>
    <x v="0"/>
    <n v="108590"/>
    <s v="2025-11-12 19:18:08"/>
    <s v="SANDRA MARIA AGUIRRE MONTOYA"/>
    <s v="GEORLAN GARCIA PANIAGUA 117"/>
    <s v="Procesada"/>
    <n v="16134.478991596638"/>
    <x v="1"/>
    <n v="1349"/>
  </r>
  <r>
    <x v="6"/>
    <n v="108591"/>
    <s v="2025-11-12 19:23:36"/>
    <s v="JUAN CARLOS AGUDELO LOPEZ"/>
    <s v="YULIETH HERNANDEZ"/>
    <s v="Procesada"/>
    <n v="240880.84033613448"/>
    <x v="12"/>
    <n v="2200"/>
  </r>
  <r>
    <x v="6"/>
    <n v="108593"/>
    <s v="2025-11-12 19:24:05"/>
    <s v="HUMBERTO SAAVEDRA PACHECO"/>
    <s v="MARISOL NEIRA PARRA 911"/>
    <s v="Procesada"/>
    <n v="109244"/>
    <x v="41"/>
    <n v="2112"/>
  </r>
  <r>
    <x v="6"/>
    <n v="108594"/>
    <s v="2025-11-12 19:24:22"/>
    <s v="LUZ MARLENY VILLEGAS LOPEZ"/>
    <s v="SANDRA PATRICIA ORTIZ ROMERO 919"/>
    <s v="Procesada"/>
    <n v="12410.420168067227"/>
    <x v="31"/>
    <n v="2131"/>
  </r>
  <r>
    <x v="6"/>
    <n v="108595"/>
    <s v="2025-11-12 19:25:15"/>
    <s v="CARLOS ANDRES PATIÑO GOMEZ"/>
    <s v="CRISTINA QUINTERO RUDAS 945"/>
    <s v="Procesada"/>
    <n v="57479.02521008403"/>
    <x v="26"/>
    <n v="2232"/>
  </r>
  <r>
    <x v="6"/>
    <n v="108596"/>
    <s v="2025-11-12 19:25:40"/>
    <s v="ALBEIRO VARGAS GALEANO"/>
    <s v="MARISOL NEIRA PARRA 911"/>
    <s v="Procesada"/>
    <n v="30252.050420168071"/>
    <x v="41"/>
    <n v="2112"/>
  </r>
  <r>
    <x v="6"/>
    <n v="108597"/>
    <s v="2025-11-12 19:26:38"/>
    <s v="BLANCA DIVIA BARBOSA BAEZ"/>
    <s v="MARISOL NEIRA PARRA 911"/>
    <s v="Procesada"/>
    <n v="5940.0000000000009"/>
    <x v="41"/>
    <n v="2112"/>
  </r>
  <r>
    <x v="6"/>
    <n v="108598"/>
    <s v="2025-11-12 19:27:32"/>
    <s v="OLGA MARITZA PARRA MARTINEZ"/>
    <s v="MARISOL NEIRA PARRA 911"/>
    <s v="Procesada"/>
    <n v="31008.361344537814"/>
    <x v="41"/>
    <n v="2112"/>
  </r>
  <r>
    <x v="4"/>
    <n v="108599"/>
    <s v="2025-11-12 19:29:28"/>
    <s v="ANGEL LUIS SERPA CONTRERAS"/>
    <s v="JOSE GREGORIO OSTEN MERCADO 509"/>
    <s v="Procesada"/>
    <n v="38799.689075630253"/>
    <x v="9"/>
    <n v="1738"/>
  </r>
  <r>
    <x v="6"/>
    <n v="108601"/>
    <s v="2025-11-12 19:30:16"/>
    <s v="MARILY VILLAREAL CARDENAS"/>
    <s v="MARISOL NEIRA PARRA 911"/>
    <s v="Procesada"/>
    <n v="50906.882352941182"/>
    <x v="41"/>
    <n v="2112"/>
  </r>
  <r>
    <x v="6"/>
    <n v="108602"/>
    <s v="2025-11-12 19:32:28"/>
    <s v="OSCAR CARVAJAL VEGA"/>
    <s v="CRISTINA QUINTERO RUDAS 945"/>
    <s v="Procesada"/>
    <n v="35210.100840336134"/>
    <x v="26"/>
    <n v="2232"/>
  </r>
  <r>
    <x v="10"/>
    <n v="108603"/>
    <s v="2025-11-12 19:34:11"/>
    <s v="ANA LICET FLOREZ ARCINIEGAS"/>
    <s v="SANDRA PRADA 405 BUCARAMANGA"/>
    <s v="Procesada"/>
    <n v="113468.36974789915"/>
    <x v="49"/>
    <n v="1640"/>
  </r>
  <r>
    <x v="2"/>
    <n v="108604"/>
    <s v="2025-11-12 19:34:44"/>
    <s v="PABLO VICENTE CARREÑO LEON"/>
    <s v="MARIELA ESTER DE LEON 720 BARRANQUILLA"/>
    <s v="Procesada"/>
    <n v="15966.46218487395"/>
    <x v="11"/>
    <n v="1980"/>
  </r>
  <r>
    <x v="6"/>
    <n v="108605"/>
    <s v="2025-11-12 19:35:30"/>
    <s v="FLOR MARIA BASTO LOZANO"/>
    <s v="WILSON JAVIER MONTAÑEZ MARTINEZ 923"/>
    <s v="Procesada"/>
    <n v="23086"/>
    <x v="18"/>
    <n v="2147"/>
  </r>
  <r>
    <x v="0"/>
    <n v="108606"/>
    <s v="2025-11-12 19:39:26"/>
    <s v="SANDRA MILENA SANTILLANA HOYOS"/>
    <s v="GEORLAN GARCIA PANIAGUA 117"/>
    <s v="Procesada"/>
    <n v="9858.865546218487"/>
    <x v="1"/>
    <n v="1349"/>
  </r>
  <r>
    <x v="0"/>
    <n v="108607"/>
    <s v="2025-11-12 19:43:24"/>
    <s v="MARIA GENIVORA HERRON SUCERQUIA"/>
    <s v="ANDRES GRACIANO SERNA 104"/>
    <s v="Procesada"/>
    <n v="219092.57983193279"/>
    <x v="27"/>
    <n v="1311"/>
  </r>
  <r>
    <x v="6"/>
    <n v="108609"/>
    <s v="2025-11-12 19:43:57"/>
    <s v="JULIAN ESTEBAN BEJARANO HERRERA"/>
    <s v="SANDRA PATRICIA ORTIZ ROMERO 919"/>
    <s v="Procesada"/>
    <n v="13060"/>
    <x v="31"/>
    <n v="2131"/>
  </r>
  <r>
    <x v="8"/>
    <n v="108610"/>
    <s v="2025-11-12 19:43:57"/>
    <s v="MARIA JOSE RODRIGUEZ PEREZ"/>
    <s v="YAFER JESUS CORDOBA BERRIO 717 CARTAGENA"/>
    <s v="Procesada"/>
    <n v="33277.462184873948"/>
    <x v="55"/>
    <n v="1955"/>
  </r>
  <r>
    <x v="7"/>
    <n v="108611"/>
    <s v="2025-11-12 19:45:44"/>
    <s v="FERRE LAS PALMAS SAS"/>
    <s v="JHON GRANADOS"/>
    <s v="Procesada"/>
    <n v="70505.882352941175"/>
    <x v="44"/>
    <n v="2912"/>
  </r>
  <r>
    <x v="6"/>
    <n v="108612"/>
    <s v="2025-11-12 19:46:08"/>
    <s v="AMALFI LEGUIZAMO LEON"/>
    <s v="WILSON JAVIER MONTAÑEZ MARTINEZ 923"/>
    <s v="Procesada"/>
    <n v="16638.638655462186"/>
    <x v="18"/>
    <n v="2147"/>
  </r>
  <r>
    <x v="6"/>
    <n v="108613"/>
    <s v="2025-11-12 19:47:23"/>
    <s v="LAURA YINET ARDILA QUIROGA"/>
    <s v="MARIBEL REDONDO 918"/>
    <s v="Procesada"/>
    <n v="18770.420168067227"/>
    <x v="45"/>
    <n v="2128"/>
  </r>
  <r>
    <x v="6"/>
    <n v="108614"/>
    <s v="2025-11-12 19:49:20"/>
    <s v="JONATAN VALENCIA CLAVIJO"/>
    <s v="WILSON JAVIER MONTAÑEZ MARTINEZ 923"/>
    <s v="Procesada"/>
    <n v="33613.504201680676"/>
    <x v="18"/>
    <n v="2147"/>
  </r>
  <r>
    <x v="6"/>
    <n v="108615"/>
    <s v="2025-11-12 19:49:53"/>
    <s v="YOBANY CAMARGO GALVIS"/>
    <s v="DIANA MARCELA DIAZ TORRES 938"/>
    <s v="Procesada"/>
    <n v="35118.235294117643"/>
    <x v="29"/>
    <n v="2207"/>
  </r>
  <r>
    <x v="0"/>
    <n v="108616"/>
    <s v="2025-11-12 19:51:18"/>
    <s v="ROSA LIBERATA FERNANDEZ PALACIO"/>
    <s v="DUBY YARLENY BEDOYA FLOREZ 102"/>
    <s v="Procesada"/>
    <n v="85931.394957983197"/>
    <x v="0"/>
    <n v="1305"/>
  </r>
  <r>
    <x v="2"/>
    <n v="108617"/>
    <s v="2025-11-12 19:51:18"/>
    <s v="GLADYS SUAREZ HERRERA"/>
    <s v="MARIELA ESTER DE LEON 720 BARRANQUILLA"/>
    <s v="Procesada"/>
    <n v="16806.798319327732"/>
    <x v="11"/>
    <n v="1980"/>
  </r>
  <r>
    <x v="7"/>
    <n v="108618"/>
    <s v="2025-11-12 19:52:08"/>
    <s v="MECIAS ALFEREZ AYA"/>
    <s v="JHON GRANADOS"/>
    <s v="Procesada"/>
    <n v="74722.899159663866"/>
    <x v="44"/>
    <n v="2913"/>
  </r>
  <r>
    <x v="7"/>
    <n v="108619"/>
    <s v="2025-11-12 19:55:08"/>
    <s v="YERLI ROJAS CAJAMARCA"/>
    <s v="JHON GRANADOS"/>
    <s v="Procesada"/>
    <n v="147529.22689075631"/>
    <x v="44"/>
    <n v="2913"/>
  </r>
  <r>
    <x v="6"/>
    <n v="108620"/>
    <s v="2025-11-12 19:56:54"/>
    <s v="MARIA YOLANDA PENA ORTIZ"/>
    <s v="MARIA NANCY GUARIN VIRGUEZ 937"/>
    <s v="Procesada"/>
    <n v="40147.28571428571"/>
    <x v="19"/>
    <n v="2203"/>
  </r>
  <r>
    <x v="7"/>
    <n v="108621"/>
    <s v="2025-11-12 19:58:07"/>
    <s v="JORGE ARMANDO AGUDELO AGUDELO"/>
    <s v="JHON GRANADOS"/>
    <s v="Procesada"/>
    <n v="42270.941176470587"/>
    <x v="44"/>
    <n v="2251"/>
  </r>
  <r>
    <x v="8"/>
    <n v="108622"/>
    <s v="2025-11-12 19:59:35"/>
    <s v="MEGATONER &amp; TINTAS DE LA COSTA S.A.S."/>
    <s v="NEIL TORRES 718 CARTAGENA"/>
    <s v="Procesada"/>
    <n v="151260.40336134454"/>
    <x v="30"/>
    <n v="1960"/>
  </r>
  <r>
    <x v="0"/>
    <n v="108624"/>
    <s v="2025-11-12 20:01:48"/>
    <s v="MONICA ANDREA ROJAS"/>
    <s v="ANDRES GRACIANO SERNA 104"/>
    <s v="Procesada"/>
    <n v="77676.445378151271"/>
    <x v="27"/>
    <n v="1311"/>
  </r>
  <r>
    <x v="6"/>
    <n v="108625"/>
    <s v="2025-11-12 20:01:48"/>
    <s v="CESAR ERNESTO MATEUS ROMERO"/>
    <s v="YULIETH HERNANDEZ"/>
    <s v="Procesada"/>
    <n v="52579.840336134461"/>
    <x v="12"/>
    <n v="2200"/>
  </r>
  <r>
    <x v="7"/>
    <n v="108626"/>
    <s v="2025-11-12 20:02:01"/>
    <s v="YENIFER GUIZA GONZALEZ"/>
    <s v="JHON GRANADOS"/>
    <s v="Procesada"/>
    <n v="134683.0756302521"/>
    <x v="44"/>
    <n v="2251"/>
  </r>
  <r>
    <x v="8"/>
    <n v="108627"/>
    <s v="2025-11-12 20:02:40"/>
    <s v="EVELIO PAYARES CARDENAS "/>
    <s v="NEIL TORRES 718 CARTAGENA"/>
    <s v="Procesada"/>
    <n v="31932.915966386554"/>
    <x v="30"/>
    <n v="1960"/>
  </r>
  <r>
    <x v="8"/>
    <n v="108628"/>
    <s v="2025-11-12 20:04:44"/>
    <s v="MARIO ANDRES ACOSTA ISAZA"/>
    <s v="NEIL TORRES 718 CARTAGENA"/>
    <s v="Procesada"/>
    <n v="42710.226890756305"/>
    <x v="30"/>
    <n v="1960"/>
  </r>
  <r>
    <x v="7"/>
    <n v="108629"/>
    <s v="2025-11-12 20:05:04"/>
    <s v="JONATHAN SMITH SIERRA MURILLO"/>
    <s v="JHON GRANADOS"/>
    <s v="Procesada"/>
    <n v="125012.03361344538"/>
    <x v="44"/>
    <n v="2251"/>
  </r>
  <r>
    <x v="8"/>
    <n v="108630"/>
    <s v="2025-11-12 20:05:42"/>
    <s v="DILIA ANA JIMENEZ ALEXANDER"/>
    <s v="NEIL TORRES 718 CARTAGENA"/>
    <s v="Procesada"/>
    <n v="63865.840336134461"/>
    <x v="30"/>
    <n v="1960"/>
  </r>
  <r>
    <x v="1"/>
    <n v="108631"/>
    <s v="2025-11-12 20:06:02"/>
    <s v="YOLANDA CRIADO CARRASCAL"/>
    <s v="MAIRA TORRES 411 CUCUTA"/>
    <s v="Procesada"/>
    <n v="15690"/>
    <x v="34"/>
    <n v="1676"/>
  </r>
  <r>
    <x v="7"/>
    <n v="108632"/>
    <s v="2025-11-12 20:08:07"/>
    <s v="JUAN DE LA CRUZ GONZALEZ ESPITIA"/>
    <s v="CESAR BERMUDEZ 905"/>
    <s v="Procesada"/>
    <n v="81554.798319327747"/>
    <x v="35"/>
    <n v="2911"/>
  </r>
  <r>
    <x v="7"/>
    <n v="108633"/>
    <s v="2025-11-12 20:08:51"/>
    <s v="JEAN CARLOS ORTIZ SASTOQUE"/>
    <s v="JHON GRANADOS"/>
    <s v="Procesada"/>
    <n v="112684.00840336135"/>
    <x v="44"/>
    <n v="2251"/>
  </r>
  <r>
    <x v="0"/>
    <n v="108634"/>
    <s v="2025-11-12 20:09:05"/>
    <s v="LUZ ELENA VALENCIA"/>
    <s v="DUBY YARLENY BEDOYA FLOREZ 102"/>
    <s v="Procesada"/>
    <n v="26102.361344537818"/>
    <x v="0"/>
    <n v="1305"/>
  </r>
  <r>
    <x v="7"/>
    <n v="108635"/>
    <s v="2025-11-12 20:09:28"/>
    <s v="JORGE ADELMO BULLA CLAVIJO"/>
    <s v="CESAR BERMUDEZ 905"/>
    <s v="Procesada"/>
    <n v="98518.201680672282"/>
    <x v="35"/>
    <n v="2910"/>
  </r>
  <r>
    <x v="7"/>
    <n v="108637"/>
    <s v="2025-11-12 20:12:01"/>
    <s v="JAIME ANDRES VALBUENA PEREZ"/>
    <s v="JHON GRANADOS"/>
    <s v="Procesada"/>
    <n v="40429.571428571435"/>
    <x v="44"/>
    <n v="2251"/>
  </r>
  <r>
    <x v="6"/>
    <n v="108638"/>
    <s v="2025-11-12 20:13:06"/>
    <s v="KAROL HAIDY ZABALA VALBUENA"/>
    <s v="MARIBEL REDONDO 918"/>
    <s v="Procesada"/>
    <n v="18221.428571428572"/>
    <x v="45"/>
    <n v="2128"/>
  </r>
  <r>
    <x v="6"/>
    <n v="108639"/>
    <s v="2025-11-12 20:13:21"/>
    <s v="SALUD TANIA SOTO MARTINEZ"/>
    <s v="NELLY MARTINEZ FLEREZ 935"/>
    <s v="Procesada"/>
    <n v="18151.26050420168"/>
    <x v="37"/>
    <n v="2197"/>
  </r>
  <r>
    <x v="7"/>
    <n v="108640"/>
    <s v="2025-11-12 20:13:22"/>
    <s v="RUBEN ANTONIO BOHORQUEZ MONDRAGON"/>
    <s v="JHON GRANADOS"/>
    <s v="Procesada"/>
    <n v="31932.915966386554"/>
    <x v="44"/>
    <n v="2251"/>
  </r>
  <r>
    <x v="6"/>
    <n v="108641"/>
    <s v="2025-11-12 20:14:20"/>
    <s v="LAURA PATRICIA GUERRERO RUIZ"/>
    <s v="MONICA RODRIGUEZ RONCANCIO 946"/>
    <s v="Procesada"/>
    <n v="19227.403361344539"/>
    <x v="21"/>
    <n v="2235"/>
  </r>
  <r>
    <x v="7"/>
    <n v="108642"/>
    <s v="2025-11-12 20:16:25"/>
    <s v="JESSICA PAOLA GALEANO GUEVARA"/>
    <s v="CESAR BERMUDEZ 905"/>
    <s v="Procesada"/>
    <n v="79663.983193277309"/>
    <x v="35"/>
    <n v="2910"/>
  </r>
  <r>
    <x v="1"/>
    <n v="108644"/>
    <s v="2025-11-12 20:16:41"/>
    <s v="HENRY JESUS HERNANDEZ VILLASMIL"/>
    <s v="MAIRA TORRES 411 CUCUTA"/>
    <s v="Procesada"/>
    <n v="23454.084033613446"/>
    <x v="34"/>
    <n v="1676"/>
  </r>
  <r>
    <x v="7"/>
    <n v="108645"/>
    <s v="2025-11-12 20:17:45"/>
    <s v="LUCILA CHINGATE ALONSO"/>
    <s v="JHON GRANADOS"/>
    <s v="Procesada"/>
    <n v="44764.71428571429"/>
    <x v="44"/>
    <n v="2251"/>
  </r>
  <r>
    <x v="7"/>
    <n v="108646"/>
    <s v="2025-11-12 20:19:47"/>
    <s v="ANA MARIA GUZMAN"/>
    <s v="JHON GRANADOS"/>
    <s v="Procesada"/>
    <n v="26722.680672268911"/>
    <x v="44"/>
    <n v="2251"/>
  </r>
  <r>
    <x v="7"/>
    <n v="108647"/>
    <s v="2025-11-12 20:20:27"/>
    <s v="MARIA ASTRI PATIÑO BERNAL"/>
    <s v="CESAR BERMUDEZ 905"/>
    <s v="Procesada"/>
    <n v="74722.899159663866"/>
    <x v="35"/>
    <n v="2910"/>
  </r>
  <r>
    <x v="6"/>
    <n v="108648"/>
    <s v="2025-11-12 20:24:42"/>
    <s v="DORIS MERCEDES ROJAS BENAVIDES"/>
    <s v="LAURA SERNA HERNANDEZ 925"/>
    <s v="Procesada"/>
    <n v="20381.579831932777"/>
    <x v="43"/>
    <n v="2153"/>
  </r>
  <r>
    <x v="7"/>
    <n v="108649"/>
    <s v="2025-11-12 20:25:55"/>
    <s v="ANGEL CUSTODIO RODRIGUEZ BAQUERO"/>
    <s v="CESAR BERMUDEZ 905"/>
    <s v="Procesada"/>
    <n v="36438.420168067227"/>
    <x v="35"/>
    <n v="2912"/>
  </r>
  <r>
    <x v="7"/>
    <n v="108650"/>
    <s v="2025-11-12 20:26:15"/>
    <s v="ILVA LUCIA RAMIREZ LEON"/>
    <s v="JHON GRANADOS"/>
    <s v="Procesada"/>
    <n v="69213.445378151257"/>
    <x v="44"/>
    <n v="2251"/>
  </r>
  <r>
    <x v="7"/>
    <n v="108651"/>
    <s v="2025-11-12 20:27:31"/>
    <s v="MARIA ACENED RODRIGUEZ FLOREZ"/>
    <s v="CESAR BERMUDEZ 905"/>
    <s v="Procesada"/>
    <n v="31008.361344537814"/>
    <x v="35"/>
    <n v="2910"/>
  </r>
  <r>
    <x v="4"/>
    <n v="108653"/>
    <s v="2025-11-12 20:28:27"/>
    <s v="VICKY DEL ROSARIO PEREZ MANJARRES"/>
    <s v="JOSE GREGORIO OSTEN MERCADO 509"/>
    <s v="Procesada"/>
    <n v="28876.563025210085"/>
    <x v="9"/>
    <n v="1738"/>
  </r>
  <r>
    <x v="6"/>
    <n v="108654"/>
    <s v="2025-11-12 20:28:28"/>
    <s v="MIGUEL ANGEL AMPUDIA CARBONELL"/>
    <s v="SANDRA PATRICIA ORTIZ ROMERO 919"/>
    <s v="Procesada"/>
    <n v="6787.7478991596645"/>
    <x v="31"/>
    <n v="2131"/>
  </r>
  <r>
    <x v="7"/>
    <n v="108655"/>
    <s v="2025-11-12 20:29:09"/>
    <s v="JULIETH ROCIO HEREDIA FANDIÑO"/>
    <s v="JHON GRANADOS"/>
    <s v="Procesada"/>
    <n v="29400"/>
    <x v="44"/>
    <n v="2251"/>
  </r>
  <r>
    <x v="6"/>
    <n v="108656"/>
    <s v="2025-11-12 20:29:33"/>
    <s v="BENITA ESPERANZA MORENO PALLARES"/>
    <s v="DIANA MARCELA DIAZ TORRES 938"/>
    <s v="Procesada"/>
    <n v="48719.10924369748"/>
    <x v="29"/>
    <n v="2207"/>
  </r>
  <r>
    <x v="6"/>
    <n v="108657"/>
    <s v="2025-11-12 20:29:42"/>
    <s v="DIEGO ARMANDO MATEUS PINZON"/>
    <s v="LAURA SERNA HERNANDEZ 925"/>
    <s v="Procesada"/>
    <n v="177915.10924369749"/>
    <x v="43"/>
    <n v="2153"/>
  </r>
  <r>
    <x v="6"/>
    <n v="108658"/>
    <s v="2025-11-12 20:31:29"/>
    <s v="DIEGO ALEJANDRO TRIANA ROMERO"/>
    <s v="SANDRA PATRICIA ORTIZ ROMERO 919"/>
    <s v="Procesada"/>
    <n v="38100.941176470595"/>
    <x v="31"/>
    <n v="2131"/>
  </r>
  <r>
    <x v="6"/>
    <n v="108659"/>
    <s v="2025-11-12 20:31:30"/>
    <s v="JORGE ALBERTO HERRERA RAMIREZ"/>
    <s v="LAURA SERNA HERNANDEZ 925"/>
    <s v="Procesada"/>
    <n v="8960"/>
    <x v="43"/>
    <n v="2153"/>
  </r>
  <r>
    <x v="7"/>
    <n v="108660"/>
    <s v="2025-11-12 20:32:06"/>
    <s v="BRIYITH MARYORI SALAZAR CASTRO"/>
    <s v="JHON GRANADOS"/>
    <s v="Procesada"/>
    <n v="47899.378151260506"/>
    <x v="44"/>
    <n v="2251"/>
  </r>
  <r>
    <x v="6"/>
    <n v="108661"/>
    <s v="2025-11-12 20:32:40"/>
    <s v="CARLOS MARIO DUQUE RAMIREZ"/>
    <s v="LAURA SERNA HERNANDEZ 925"/>
    <s v="Procesada"/>
    <n v="213551.26050420169"/>
    <x v="43"/>
    <n v="2153"/>
  </r>
  <r>
    <x v="7"/>
    <n v="108662"/>
    <s v="2025-11-12 20:33:24"/>
    <s v="JORGE ENRIQUE BETANCOURT PACHECO"/>
    <s v="CESAR BERMUDEZ 905"/>
    <s v="Procesada"/>
    <n v="181895.26890756303"/>
    <x v="35"/>
    <n v="2910"/>
  </r>
  <r>
    <x v="0"/>
    <n v="108664"/>
    <s v="2025-11-12 20:34:32"/>
    <s v="CONSUELO DE LAS MERCE PELAEZ FERNANDEZ"/>
    <s v="GEORLAN GARCIA PANIAGUA 117"/>
    <s v="Procesada"/>
    <n v="55462.302521008409"/>
    <x v="1"/>
    <n v="1349"/>
  </r>
  <r>
    <x v="6"/>
    <n v="108665"/>
    <s v="2025-11-12 20:34:59"/>
    <s v="MARTHA ISABEL SERRATO URIBE"/>
    <s v="LAURA SERNA HERNANDEZ 925"/>
    <s v="Procesada"/>
    <n v="15502.016806722691"/>
    <x v="43"/>
    <n v="2153"/>
  </r>
  <r>
    <x v="6"/>
    <n v="108666"/>
    <s v="2025-11-12 20:35:11"/>
    <s v="ANA ROSA DAZA CASTAÑEDA"/>
    <s v="NAIR JAEL VARGAS TALERO 933"/>
    <s v="Procesada"/>
    <n v="19922.873949579833"/>
    <x v="40"/>
    <n v="2184"/>
  </r>
  <r>
    <x v="6"/>
    <n v="108667"/>
    <s v="2025-11-12 20:35:42"/>
    <s v="LUZ STELLA MORENO BOHORQUEZ"/>
    <s v="NELLY MARTINEZ FLEREZ 935"/>
    <s v="Procesada"/>
    <n v="61608.100840336134"/>
    <x v="37"/>
    <n v="2197"/>
  </r>
  <r>
    <x v="4"/>
    <n v="108668"/>
    <s v="2025-11-12 20:35:57"/>
    <s v="EDUARDO JOSE ATENCIA GOMEZ"/>
    <s v="JOSE GREGORIO OSTEN MERCADO 509"/>
    <s v="Procesada"/>
    <n v="35798.436974789918"/>
    <x v="9"/>
    <n v="1738"/>
  </r>
  <r>
    <x v="0"/>
    <n v="108669"/>
    <s v="2025-11-12 20:36:43"/>
    <s v="OSCAR OSWALDO MARTINEZ RIOS"/>
    <s v="INES LILIANA PIEDRAHITA MESA 111"/>
    <s v="Procesada"/>
    <n v="21192"/>
    <x v="15"/>
    <n v="1332"/>
  </r>
  <r>
    <x v="6"/>
    <n v="108670"/>
    <s v="2025-11-12 20:37:57"/>
    <s v="OLGA CLEMENCIA SAMBONI"/>
    <s v="LAURA SERNA HERNANDEZ 925"/>
    <s v="Procesada"/>
    <n v="20364.436974789918"/>
    <x v="43"/>
    <n v="2153"/>
  </r>
  <r>
    <x v="6"/>
    <n v="108671"/>
    <s v="2025-11-12 20:38:21"/>
    <s v="WILSON BELTRAN ROJAS"/>
    <s v="SANDRA PATRICIA ORTIZ ROMERO 919"/>
    <s v="Procesada"/>
    <n v="34492.882352941175"/>
    <x v="31"/>
    <n v="2131"/>
  </r>
  <r>
    <x v="7"/>
    <n v="108672"/>
    <s v="2025-11-12 20:38:49"/>
    <s v="FLOR MARIA ACUÑA CARRILLO"/>
    <s v="CESAR BERMUDEZ 905"/>
    <s v="Procesada"/>
    <n v="22188.201680672268"/>
    <x v="35"/>
    <n v="2910"/>
  </r>
  <r>
    <x v="0"/>
    <n v="108674"/>
    <s v="2025-11-12 20:39:02"/>
    <s v="GUILLERMO LEON ORTIZ OSMA"/>
    <s v="INES LILIANA PIEDRAHITA MESA 111"/>
    <s v="Procesada"/>
    <n v="21587.899159663866"/>
    <x v="15"/>
    <n v="1332"/>
  </r>
  <r>
    <x v="6"/>
    <n v="108675"/>
    <s v="2025-11-12 20:39:59"/>
    <s v="LUIS FERNEY RAMIREZ MARULANDA"/>
    <s v="MARIBEL REDONDO 918"/>
    <s v="Procesada"/>
    <n v="26648.201680672271"/>
    <x v="45"/>
    <n v="2128"/>
  </r>
  <r>
    <x v="0"/>
    <n v="108676"/>
    <s v="2025-11-12 20:41:40"/>
    <s v="LUIS ARTURO GIRALDO MENDEZ"/>
    <s v="KATHERINE GAVIRIA MAZO 103"/>
    <s v="Procesada"/>
    <n v="126981.95798319328"/>
    <x v="4"/>
    <n v="1307"/>
  </r>
  <r>
    <x v="7"/>
    <n v="108677"/>
    <s v="2025-11-12 20:47:46"/>
    <s v="SANTOS EDUARDO ULLOA MORALES"/>
    <s v="CESAR BERMUDEZ 905"/>
    <s v="Procesada"/>
    <n v="330352.26050420169"/>
    <x v="35"/>
    <n v="2910"/>
  </r>
  <r>
    <x v="8"/>
    <n v="108679"/>
    <s v="2025-11-12 20:48:14"/>
    <s v="TUDIS DEL SOCORRO CUETO DE LA ROSA"/>
    <s v="NEIL TORRES 718 CARTAGENA"/>
    <s v="Procesada"/>
    <n v="46554.73949579832"/>
    <x v="30"/>
    <n v="1960"/>
  </r>
  <r>
    <x v="4"/>
    <n v="108681"/>
    <s v="2025-11-12 20:49:02"/>
    <s v="VIANERY MONTES DUQUE"/>
    <s v="FELIPE ARENAS 605"/>
    <s v="Procesada"/>
    <n v="45168.647058823532"/>
    <x v="25"/>
    <n v="1814"/>
  </r>
  <r>
    <x v="8"/>
    <n v="108682"/>
    <s v="2025-11-12 20:49:44"/>
    <s v="HECTOR ALFONSO HERNANDEZ HERNANDEZ"/>
    <s v="NEIL TORRES 718 CARTAGENA"/>
    <s v="Procesada"/>
    <n v="31932.915966386554"/>
    <x v="30"/>
    <n v="1960"/>
  </r>
  <r>
    <x v="7"/>
    <n v="108683"/>
    <s v="2025-11-12 20:50:21"/>
    <s v="BLANCA LUZMILA ROJAS VILLALBA"/>
    <s v="CESAR BERMUDEZ 905"/>
    <s v="Procesada"/>
    <n v="26722.680672268911"/>
    <x v="35"/>
    <n v="2910"/>
  </r>
  <r>
    <x v="0"/>
    <n v="108684"/>
    <s v="2025-11-12 20:51:12"/>
    <s v="ALMACEN Y FERRETERIA LA BOMBA S.A.S."/>
    <s v="INES LILIANA PIEDRAHITA MESA 111"/>
    <s v="Procesada"/>
    <n v="313739.40336134454"/>
    <x v="15"/>
    <n v="1331"/>
  </r>
  <r>
    <x v="6"/>
    <n v="108685"/>
    <s v="2025-11-12 20:52:04"/>
    <s v="FRANKY BERNAL SANCHEZ"/>
    <s v="NELLY MARTINEZ FLEREZ 935"/>
    <s v="Procesada"/>
    <n v="84531"/>
    <x v="37"/>
    <n v="2197"/>
  </r>
  <r>
    <x v="6"/>
    <n v="108686"/>
    <s v="2025-11-12 20:53:09"/>
    <s v="ANDRES JULIAN CARDENAS GIL"/>
    <s v="YULIETH HERNANDEZ"/>
    <s v="Procesada"/>
    <n v="383195.04201680672"/>
    <x v="12"/>
    <n v="2200"/>
  </r>
  <r>
    <x v="8"/>
    <n v="108687"/>
    <s v="2025-11-12 20:53:10"/>
    <s v="ALBERTO JOSE OROZCO HERNANDEZ"/>
    <s v="NEIL TORRES 718 CARTAGENA"/>
    <s v="Procesada"/>
    <n v="83823.722689075628"/>
    <x v="30"/>
    <n v="1960"/>
  </r>
  <r>
    <x v="7"/>
    <n v="108688"/>
    <s v="2025-11-12 20:53:12"/>
    <s v="HERNEL ALEIDER MATIAS MATIAS"/>
    <s v="CESAR BERMUDEZ 905"/>
    <s v="Procesada"/>
    <n v="18907.563025210085"/>
    <x v="35"/>
    <n v="2912"/>
  </r>
  <r>
    <x v="7"/>
    <n v="108690"/>
    <s v="2025-11-12 20:54:14"/>
    <s v="JAVIER SARMIENTO SANABRIA"/>
    <s v="CESAR BERMUDEZ 905"/>
    <s v="Procesada"/>
    <n v="37562.941176470595"/>
    <x v="35"/>
    <n v="2910"/>
  </r>
  <r>
    <x v="4"/>
    <n v="108692"/>
    <s v="2025-11-12 20:57:29"/>
    <s v="NEL ENRIQUE ARROYO CORREA"/>
    <s v="JOSE GREGORIO OSTEN MERCADO 509"/>
    <s v="Procesada"/>
    <n v="19610.243697478993"/>
    <x v="9"/>
    <n v="1738"/>
  </r>
  <r>
    <x v="8"/>
    <n v="108693"/>
    <s v="2025-11-12 20:58:14"/>
    <s v="NEDIS PATRICIA FERIA CASTILLO"/>
    <s v="NEIL TORRES 718 CARTAGENA"/>
    <s v="Procesada"/>
    <n v="31932.915966386554"/>
    <x v="30"/>
    <n v="1960"/>
  </r>
  <r>
    <x v="8"/>
    <n v="108694"/>
    <s v="2025-11-12 20:58:47"/>
    <s v="WILLIAN DE JESUS PAMPLONA USME"/>
    <s v="NEIL TORRES 718 CARTAGENA"/>
    <s v="Procesada"/>
    <n v="31932.915966386554"/>
    <x v="30"/>
    <n v="1960"/>
  </r>
  <r>
    <x v="10"/>
    <n v="108695"/>
    <s v="2025-11-12 20:59:47"/>
    <s v="MARYERLIN RAMIREZ GONZALEZ"/>
    <s v="MARTHA MANTILLA 407 BUCARAMANGA"/>
    <s v="Procesada"/>
    <n v="2645.4789915966385"/>
    <x v="51"/>
    <n v="1637"/>
  </r>
  <r>
    <x v="9"/>
    <n v="108696"/>
    <s v="2025-11-12 21:00:50"/>
    <s v="JOSE OBDULIO DUARTE DURAN"/>
    <s v="LILIANA MARCELA GONZALEZ PLATA 706 VALLEDUPAR"/>
    <s v="Procesada"/>
    <n v="46650"/>
    <x v="33"/>
    <n v="1918"/>
  </r>
  <r>
    <x v="10"/>
    <n v="108697"/>
    <s v="2025-11-12 21:02:29"/>
    <s v="FELICIANO ARIZA HERNANDEZ"/>
    <s v="MARTHA MANTILLA 407 BUCARAMANGA"/>
    <s v="Procesada"/>
    <n v="21168.579831932773"/>
    <x v="51"/>
    <n v="1637"/>
  </r>
  <r>
    <x v="8"/>
    <n v="108698"/>
    <s v="2025-11-12 21:04:42"/>
    <s v="ALFREDO DE JESUS LONDOÑO URREA"/>
    <s v="NEIL TORRES 718 CARTAGENA"/>
    <s v="Procesada"/>
    <n v="62796.159663865546"/>
    <x v="30"/>
    <n v="1960"/>
  </r>
  <r>
    <x v="0"/>
    <n v="108699"/>
    <s v="2025-11-12 21:07:21"/>
    <s v="ALMACEN Y FERRETERIA LA BOMBA S.A.S."/>
    <s v="INES LILIANA PIEDRAHITA MESA 111"/>
    <s v="Procesada"/>
    <n v="418319.2016806723"/>
    <x v="15"/>
    <n v="1331"/>
  </r>
  <r>
    <x v="8"/>
    <n v="108700"/>
    <s v="2025-11-12 21:07:44"/>
    <s v="ALFREDO DE JESUS LONDOÑO URREA"/>
    <s v="NEIL TORRES 718 CARTAGENA"/>
    <s v="Procesada"/>
    <n v="62796.159663865546"/>
    <x v="30"/>
    <n v="1960"/>
  </r>
  <r>
    <x v="6"/>
    <n v="108702"/>
    <s v="2025-11-12 21:08:08"/>
    <s v="JOSE ANATOLIO PEDRAZA MORENO"/>
    <s v="NELLY MARTINEZ FLEREZ 935"/>
    <s v="Procesada"/>
    <n v="24581.462184873948"/>
    <x v="37"/>
    <n v="2197"/>
  </r>
  <r>
    <x v="9"/>
    <n v="108703"/>
    <s v="2025-11-12 21:12:52"/>
    <s v="JAIME ANDRES SIERRA GRANADOS"/>
    <s v="LILIANA BLANCO LOPEZ 705 VALLEDUPAR"/>
    <s v="Procesada"/>
    <n v="31861.352941176472"/>
    <x v="38"/>
    <n v="1914"/>
  </r>
  <r>
    <x v="9"/>
    <n v="108704"/>
    <s v="2025-11-12 21:15:21"/>
    <s v="NATALIA CASTANEDA SERPA"/>
    <s v="LILIANA BLANCO LOPEZ 705 VALLEDUPAR"/>
    <s v="Procesada"/>
    <n v="159664.59663865546"/>
    <x v="38"/>
    <n v="1914"/>
  </r>
  <r>
    <x v="10"/>
    <n v="108705"/>
    <s v="2025-11-12 21:16:01"/>
    <s v="JUAN ESTEBAN NIÑO DUARTE"/>
    <s v="CAROLINA RUEDA 410 BUCARAMANGA"/>
    <s v="Procesada"/>
    <n v="38858.731092436974"/>
    <x v="50"/>
    <n v="1639"/>
  </r>
  <r>
    <x v="6"/>
    <n v="108706"/>
    <s v="2025-11-12 21:16:59"/>
    <s v="CLARET EMILIO CAÑAS MORA"/>
    <s v="WILSON JAVIER MONTAÑEZ MARTINEZ 923"/>
    <s v="Procesada"/>
    <n v="4720"/>
    <x v="18"/>
    <n v="2147"/>
  </r>
  <r>
    <x v="6"/>
    <n v="108707"/>
    <s v="2025-11-12 21:18:46"/>
    <s v="HECTOR OVIDIO SALDARRIAGA TELLEZ"/>
    <s v="MARIBEL REDONDO 918"/>
    <s v="Procesada"/>
    <n v="46870.840336134461"/>
    <x v="45"/>
    <n v="2128"/>
  </r>
  <r>
    <x v="0"/>
    <n v="108708"/>
    <s v="2025-11-12 21:21:09"/>
    <s v="GRUPO EMPRESARIAL INTEGRAL SAS"/>
    <s v="INES LILIANA PIEDRAHITA MESA 111"/>
    <s v="Procesada"/>
    <n v="36998.932773109249"/>
    <x v="15"/>
    <n v="1331"/>
  </r>
  <r>
    <x v="6"/>
    <n v="108709"/>
    <s v="2025-11-12 21:21:11"/>
    <s v="GABRIELINA ARIAS BERBESI"/>
    <s v="WILSON JAVIER MONTAÑEZ MARTINEZ 923"/>
    <s v="Procesada"/>
    <n v="16806.798319327732"/>
    <x v="18"/>
    <n v="2147"/>
  </r>
  <r>
    <x v="8"/>
    <n v="108710"/>
    <s v="2025-11-12 21:26:48"/>
    <s v="JOSE FERNANDO SANTANA"/>
    <s v="NEIL TORRES 718 CARTAGENA"/>
    <s v="Procesada"/>
    <n v="453781.2016806723"/>
    <x v="30"/>
    <n v="1960"/>
  </r>
  <r>
    <x v="6"/>
    <n v="108711"/>
    <s v="2025-11-12 21:26:50"/>
    <s v="RICARDO ANTONIO MONGUA QUINTERO"/>
    <s v="ANGIE JOHANA BEDOYA HERRENO 908"/>
    <s v="Procesada"/>
    <n v="41393.378151260506"/>
    <x v="39"/>
    <n v="2103"/>
  </r>
  <r>
    <x v="4"/>
    <n v="108713"/>
    <s v="2025-11-12 21:29:29"/>
    <s v="TIENDAS GRAY SAS"/>
    <s v="FELIPE ARENAS 605"/>
    <s v="Procesada"/>
    <n v="15126.050420168069"/>
    <x v="25"/>
    <n v="1815"/>
  </r>
  <r>
    <x v="6"/>
    <n v="108714"/>
    <s v="2025-11-12 21:30:16"/>
    <s v="JAIBERT PARRA LOSADA"/>
    <s v="ANGIE JOHANA BEDOYA HERRENO 908"/>
    <s v="Procesada"/>
    <n v="15630.226890756305"/>
    <x v="39"/>
    <n v="2103"/>
  </r>
  <r>
    <x v="6"/>
    <n v="108715"/>
    <s v="2025-11-12 21:35:49"/>
    <s v="ELVIA AVILEZ LUGO"/>
    <s v="WILSON JAVIER MONTAÑEZ MARTINEZ 923"/>
    <s v="Procesada"/>
    <n v="27395"/>
    <x v="18"/>
    <n v="2147"/>
  </r>
  <r>
    <x v="0"/>
    <n v="108716"/>
    <s v="2025-11-12 21:38:16"/>
    <s v="YULEIDY JOHANA MURILLO ARIAS"/>
    <s v="EDISON ALBERTO SALAZAR YEPES 116"/>
    <s v="Procesada"/>
    <n v="13445.403361344539"/>
    <x v="28"/>
    <n v="1340"/>
  </r>
  <r>
    <x v="0"/>
    <n v="108717"/>
    <s v="2025-11-12 21:39:10"/>
    <s v="CARLOS MARIO TABARES VERGARA"/>
    <s v="EDISON ALBERTO SALAZAR YEPES 116"/>
    <s v="Procesada"/>
    <n v="10359.436974789916"/>
    <x v="28"/>
    <n v="1340"/>
  </r>
  <r>
    <x v="1"/>
    <n v="108718"/>
    <s v="2025-11-12 21:39:23"/>
    <s v="JULIANA ANDREINA ROMERO SILVA"/>
    <s v="FREDY ESTEPA 409 CUCUTA"/>
    <s v="Procesada"/>
    <n v="13977.000000000002"/>
    <x v="2"/>
    <n v="1674"/>
  </r>
  <r>
    <x v="4"/>
    <n v="108719"/>
    <s v="2025-11-12 21:47:42"/>
    <s v="PEDRO NEL LOPEZ HERRERA"/>
    <s v="JOSE GREGORIO OSTEN MERCADO 509"/>
    <s v="Procesada"/>
    <n v="28349.798319327732"/>
    <x v="9"/>
    <n v="1738"/>
  </r>
  <r>
    <x v="4"/>
    <n v="108720"/>
    <s v="2025-11-12 21:48:38"/>
    <s v="MERLY MARIA MARTINEZ ARTEAGA"/>
    <s v="NELSON ENRIQUE LOPEZ GONZALEZ 510"/>
    <s v="Procesada"/>
    <n v="47899.378151260506"/>
    <x v="46"/>
    <n v="1739"/>
  </r>
  <r>
    <x v="4"/>
    <n v="108721"/>
    <s v="2025-11-12 21:49:58"/>
    <s v="YULISSA ATENCIA GOMEZ"/>
    <s v="NELSON ENRIQUE LOPEZ GONZALEZ 510"/>
    <s v="Procesada"/>
    <n v="67058.73949579832"/>
    <x v="46"/>
    <n v="1739"/>
  </r>
  <r>
    <x v="10"/>
    <n v="108723"/>
    <s v="2025-11-12 21:50:06"/>
    <s v="MABEL ROCIO MORENO QUIROGA"/>
    <s v="SANDRA PRADA 405 BUCARAMANGA"/>
    <s v="Procesada"/>
    <n v="52289.899159663873"/>
    <x v="49"/>
    <n v="1640"/>
  </r>
  <r>
    <x v="1"/>
    <n v="108724"/>
    <s v="2025-11-12 21:51:53"/>
    <s v="JOHANNA LUCIA CHINCHILLA RAMIREZ"/>
    <s v="FREDY ESTEPA 409 CUCUTA"/>
    <s v="Procesada"/>
    <n v="42795.966386554624"/>
    <x v="2"/>
    <n v="1673"/>
  </r>
  <r>
    <x v="4"/>
    <n v="108726"/>
    <s v="2025-11-12 21:53:42"/>
    <s v="IVAN DARIO ALMANZA ESTRADA"/>
    <s v="NELSON ENRIQUE LOPEZ GONZALEZ 510"/>
    <s v="Procesada"/>
    <n v="44542.563025210089"/>
    <x v="46"/>
    <n v="1739"/>
  </r>
  <r>
    <x v="4"/>
    <n v="108727"/>
    <s v="2025-11-12 21:54:45"/>
    <s v="EDINSON ENRIQUE VILORIA BORRERO"/>
    <s v="NELSON ENRIQUE LOPEZ GONZALEZ 510"/>
    <s v="Procesada"/>
    <n v="26974.899159663866"/>
    <x v="46"/>
    <n v="1739"/>
  </r>
  <r>
    <x v="6"/>
    <n v="108728"/>
    <s v="2025-11-12 21:57:13"/>
    <s v="QUIMIASEO VM SAS"/>
    <s v="YULIETH HERNANDEZ"/>
    <s v="Procesada"/>
    <n v="166583.21008403361"/>
    <x v="12"/>
    <n v="2200"/>
  </r>
  <r>
    <x v="4"/>
    <n v="108729"/>
    <s v="2025-11-12 21:57:43"/>
    <s v="CRISTHIAN CAMILO BLANCO JIMENEZ"/>
    <s v="NELSON ENRIQUE LOPEZ GONZALEZ 510"/>
    <s v="Procesada"/>
    <n v="101260.58823529413"/>
    <x v="46"/>
    <n v="1739"/>
  </r>
  <r>
    <x v="6"/>
    <n v="108730"/>
    <s v="2025-11-12 21:58:21"/>
    <s v="MARTHA LUCIA LONDOÑO ZULETA"/>
    <s v="WILSON JAVIER MONTAÑEZ MARTINEZ 923"/>
    <s v="Procesada"/>
    <n v="32546.798319327736"/>
    <x v="18"/>
    <n v="2147"/>
  </r>
  <r>
    <x v="4"/>
    <n v="108731"/>
    <s v="2025-11-12 21:58:43"/>
    <s v="JUAN CARLOS BASIL RUIZ"/>
    <s v="NELSON ENRIQUE LOPEZ GONZALEZ 510"/>
    <s v="Procesada"/>
    <n v="8067.2436974789925"/>
    <x v="46"/>
    <n v="1739"/>
  </r>
  <r>
    <x v="0"/>
    <n v="108732"/>
    <s v="2025-11-12 21:59:03"/>
    <s v="JOHN  JAIRO LOPEZ ECHEVERRI"/>
    <s v="ANDRES GRACIANO SERNA 104"/>
    <s v="Procesada"/>
    <n v="92915.117647058825"/>
    <x v="27"/>
    <n v="1311"/>
  </r>
  <r>
    <x v="4"/>
    <n v="108734"/>
    <s v="2025-11-12 22:00:45"/>
    <s v="MAURICIO DE JESUS HINCAPIE CALDERON"/>
    <s v="NELSON ENRIQUE LOPEZ GONZALEZ 510"/>
    <s v="Procesada"/>
    <n v="20237"/>
    <x v="46"/>
    <n v="1739"/>
  </r>
  <r>
    <x v="0"/>
    <n v="108735"/>
    <s v="2025-11-12 22:02:56"/>
    <s v="MARIA OFELIA RODRIGUEZ"/>
    <s v="DUBY YARLENY BEDOYA FLOREZ 102"/>
    <s v="Procesada"/>
    <n v="47899.378151260506"/>
    <x v="0"/>
    <n v="1305"/>
  </r>
  <r>
    <x v="0"/>
    <n v="108736"/>
    <s v="2025-11-12 22:05:48"/>
    <s v="DROGUERIAS DE MI BARRIO SAS"/>
    <s v="ANDRES GRACIANO SERNA 104"/>
    <s v="Procesada"/>
    <n v="37815.100840336134"/>
    <x v="1"/>
    <n v="1397"/>
  </r>
  <r>
    <x v="4"/>
    <n v="108738"/>
    <s v="2025-11-12 22:11:48"/>
    <s v="NELCY ADRIANA MOLINA JORGE"/>
    <s v="NELSON ENRIQUE LOPEZ GONZALEZ 510"/>
    <s v="Procesada"/>
    <n v="58195.26050420168"/>
    <x v="46"/>
    <n v="1739"/>
  </r>
  <r>
    <x v="4"/>
    <n v="108740"/>
    <s v="2025-11-12 23:00:43"/>
    <s v="DILIA ROSA HERNANDEZ PASTRANA"/>
    <s v="NELSON ENRIQUE LOPEZ GONZALEZ 510"/>
    <s v="Procesada"/>
    <n v="89491.596638655465"/>
    <x v="46"/>
    <n v="1739"/>
  </r>
  <r>
    <x v="4"/>
    <n v="108741"/>
    <s v="2025-11-12 23:04:29"/>
    <s v="OSCAY DE JESUS GOMEZ ARRIETA"/>
    <s v="NELSON ENRIQUE LOPEZ GONZALEZ 510"/>
    <s v="Procesada"/>
    <n v="105429.66386554623"/>
    <x v="46"/>
    <n v="1739"/>
  </r>
  <r>
    <x v="7"/>
    <n v="108743"/>
    <s v="2025-11-13 12:02:29"/>
    <s v="EDWIN GUTUERREZ"/>
    <s v="JHONTAN MENDOZA 906"/>
    <s v="Procesada"/>
    <n v="10359.436974789916"/>
    <x v="17"/>
    <n v="2913"/>
  </r>
  <r>
    <x v="10"/>
    <n v="108744"/>
    <s v="2025-11-13 12:19:47"/>
    <s v="ALEXANDER ZABALA DELGADO"/>
    <s v="SANDRA PRADA 405 BUCARAMANGA"/>
    <s v="Procesada"/>
    <n v="51596.596638655465"/>
    <x v="49"/>
    <n v="1640"/>
  </r>
  <r>
    <x v="10"/>
    <n v="108746"/>
    <s v="2025-11-13 12:30:29"/>
    <s v="FABIO LEONARDO JEREZ ARENALES"/>
    <s v="SANDRA PRADA 405 BUCARAMANGA"/>
    <s v="Procesada"/>
    <n v="54424.168067226892"/>
    <x v="49"/>
    <n v="1640"/>
  </r>
  <r>
    <x v="2"/>
    <n v="108747"/>
    <s v="2025-11-13 13:09:27"/>
    <s v="JOSE CARLOS RUIZ MARTINEZ"/>
    <s v="YOANY SARMIENTO PEREZ 713 BARRANQUILLA"/>
    <s v="Procesada"/>
    <n v="71296.823529411762"/>
    <x v="23"/>
    <n v="1938"/>
  </r>
  <r>
    <x v="1"/>
    <n v="108749"/>
    <s v="2025-11-13 13:12:47"/>
    <s v="LUZ MARINA GELVEZ PEREZ"/>
    <s v="ZULY RANGEL GARCIA 413 CUCUTA"/>
    <s v="Procesada"/>
    <n v="12100.840336134454"/>
    <x v="3"/>
    <n v="1682"/>
  </r>
  <r>
    <x v="1"/>
    <n v="108750"/>
    <s v="2025-11-13 13:45:18"/>
    <s v="OSCAR AMAYA ROZO"/>
    <s v="ZULY RANGEL GARCIA 413 CUCUTA"/>
    <s v="Procesada"/>
    <n v="16386.537815126052"/>
    <x v="3"/>
    <n v="1683"/>
  </r>
  <r>
    <x v="4"/>
    <n v="108752"/>
    <s v="2025-11-13 13:47:32"/>
    <s v="DARIO ANTONIO URREA GIRALDO"/>
    <s v="JOSE GREGORIO OSTEN MERCADO 509"/>
    <s v="Procesada"/>
    <n v="46110.521008403361"/>
    <x v="9"/>
    <n v="1738"/>
  </r>
  <r>
    <x v="10"/>
    <n v="108754"/>
    <s v="2025-11-13 14:09:03"/>
    <s v="ANGIE TATIANA ROMERO ASCENCIO"/>
    <s v="CAROLINA RUEDA 410 BUCARAMANGA"/>
    <s v="Procesada"/>
    <n v="16190.9243697479"/>
    <x v="50"/>
    <n v="1639"/>
  </r>
  <r>
    <x v="6"/>
    <n v="108755"/>
    <s v="2025-11-13 14:19:15"/>
    <s v="CARIN MUÑOZ MOSCOTE"/>
    <s v="LEYDY YURLEY MUNEVAR ESPITIA 921"/>
    <s v="Procesada"/>
    <n v="28064.638655462186"/>
    <x v="14"/>
    <n v="2137"/>
  </r>
  <r>
    <x v="6"/>
    <n v="108756"/>
    <s v="2025-11-13 14:20:12"/>
    <s v="RONALD ROLANDO RIZO GALLARDO"/>
    <s v="WILSON JAVIER MONTAÑEZ MARTINEZ 923"/>
    <s v="Procesada"/>
    <n v="11008.403361344539"/>
    <x v="18"/>
    <n v="2147"/>
  </r>
  <r>
    <x v="4"/>
    <n v="108757"/>
    <s v="2025-11-13 14:24:06"/>
    <s v="SANDRA CAROLINA GOMEZ BEDOYA"/>
    <s v="JOSE GREGORIO OSTEN MERCADO 509"/>
    <s v="Procesada"/>
    <n v="53603.798319327732"/>
    <x v="9"/>
    <n v="1738"/>
  </r>
  <r>
    <x v="0"/>
    <n v="108759"/>
    <s v="2025-11-13 14:31:34"/>
    <s v="CESAR ANDRES SANCHEZ MARIN"/>
    <s v="MARIA ELENA JARAMILLO GALEANO 114"/>
    <s v="Procesada"/>
    <n v="12100.840336134454"/>
    <x v="20"/>
    <n v="1343"/>
  </r>
  <r>
    <x v="6"/>
    <n v="108760"/>
    <s v="2025-11-13 14:33:10"/>
    <s v="LUIS VENENCIA PEÑARANDA"/>
    <s v="MARISOL NEIRA PARRA 911"/>
    <s v="Procesada"/>
    <n v="27675"/>
    <x v="41"/>
    <n v="2112"/>
  </r>
  <r>
    <x v="6"/>
    <n v="108761"/>
    <s v="2025-11-13 14:37:13"/>
    <s v="MARIA OLIVA LOZANO RAMIREZ"/>
    <s v="MARIBEL REDONDO 918"/>
    <s v="Procesada"/>
    <n v="14184"/>
    <x v="45"/>
    <n v="2128"/>
  </r>
  <r>
    <x v="0"/>
    <n v="108762"/>
    <s v="2025-11-13 14:40:05"/>
    <s v="ISABEL CRISTINA RAMIREZ ACEVEDO"/>
    <s v="GEORLAN GARCIA PANIAGUA 117"/>
    <s v="Procesada"/>
    <n v="28784.210084033613"/>
    <x v="1"/>
    <n v="1349"/>
  </r>
  <r>
    <x v="6"/>
    <n v="108763"/>
    <s v="2025-11-13 14:40:18"/>
    <s v="EDILBERTO CUERVO MORENO"/>
    <s v="YULIETH HERNANDEZ"/>
    <s v="Procesada"/>
    <n v="58762.436974789918"/>
    <x v="12"/>
    <n v="2200"/>
  </r>
  <r>
    <x v="10"/>
    <n v="108764"/>
    <s v="2025-11-13 14:45:11"/>
    <s v="EDA RANGEL"/>
    <s v="CAROLINA RUEDA 410 BUCARAMANGA"/>
    <s v="Procesada"/>
    <n v="16864.361344537818"/>
    <x v="50"/>
    <n v="1639"/>
  </r>
  <r>
    <x v="1"/>
    <n v="108765"/>
    <s v="2025-11-13 14:45:48"/>
    <s v="MORIAN DE JESUS OCAMPO"/>
    <s v="ZULY RANGEL GARCIA 413 CUCUTA"/>
    <s v="Procesada"/>
    <n v="18300"/>
    <x v="3"/>
    <n v="1682"/>
  </r>
  <r>
    <x v="1"/>
    <n v="108766"/>
    <s v="2025-11-13 14:46:16"/>
    <s v="CAMEN TERESA MORA AYALA"/>
    <s v="FREDY ESTEPA 409 CUCUTA"/>
    <s v="Procesada"/>
    <n v="14850"/>
    <x v="2"/>
    <n v="1673"/>
  </r>
  <r>
    <x v="4"/>
    <n v="108768"/>
    <s v="2025-11-13 14:49:31"/>
    <s v="JOSE MARIA GUZMAN DOMINGUEZ"/>
    <s v="JOSE GREGORIO OSTEN MERCADO 509"/>
    <s v="Procesada"/>
    <n v="29381.44537815126"/>
    <x v="9"/>
    <n v="1738"/>
  </r>
  <r>
    <x v="6"/>
    <n v="108769"/>
    <s v="2025-11-13 14:50:40"/>
    <s v="MILTHON CESAR RINCON RODRIGUEZ"/>
    <s v="MARIBEL REDONDO 918"/>
    <s v="Procesada"/>
    <n v="198455.47899159664"/>
    <x v="45"/>
    <n v="2128"/>
  </r>
  <r>
    <x v="0"/>
    <n v="108770"/>
    <s v="2025-11-13 14:54:36"/>
    <s v="YONNY ALEJANDRO LOPEZ DUQUE"/>
    <s v="MARIA ELENA JARAMILLO GALEANO 114"/>
    <s v="Procesada"/>
    <n v="29915.991596638654"/>
    <x v="20"/>
    <n v="1343"/>
  </r>
  <r>
    <x v="0"/>
    <n v="108771"/>
    <s v="2025-11-13 14:54:55"/>
    <s v="GUSTAVO ALONSO VARGAS ARTEAGA"/>
    <s v="ELIANA GOMEZ 107"/>
    <s v="Procesada"/>
    <n v="12137.512605042017"/>
    <x v="6"/>
    <n v="1320"/>
  </r>
  <r>
    <x v="6"/>
    <n v="108772"/>
    <s v="2025-11-13 15:00:19"/>
    <s v="ISABEL CRISTINA ZAFRA MALPICA"/>
    <s v="WILSON JAVIER MONTAÑEZ MARTINEZ 923"/>
    <s v="Procesada"/>
    <n v="48198.436974789918"/>
    <x v="18"/>
    <n v="2147"/>
  </r>
  <r>
    <x v="6"/>
    <n v="108773"/>
    <s v="2025-11-13 15:00:58"/>
    <s v="PLASTICOS WIBER F Y S SAS"/>
    <s v="OSCAR GIOVANNY NASAYO BLANCO 932"/>
    <s v="Procesada"/>
    <n v="95798.756302521011"/>
    <x v="13"/>
    <n v="2177"/>
  </r>
  <r>
    <x v="6"/>
    <n v="108774"/>
    <s v="2025-11-13 15:01:44"/>
    <s v="IVAN HORACIO ZULUAGA GOMEZ"/>
    <s v="OSCAR GIOVANNY NASAYO BLANCO 932"/>
    <s v="Procesada"/>
    <n v="63865.840336134461"/>
    <x v="13"/>
    <n v="2177"/>
  </r>
  <r>
    <x v="6"/>
    <n v="108775"/>
    <s v="2025-11-13 15:01:59"/>
    <s v="HECTOR MIGUEL SALAS PARDO"/>
    <s v="CRISTINA QUINTERO RUDAS 945"/>
    <s v="Procesada"/>
    <n v="30374.403361344539"/>
    <x v="26"/>
    <n v="2232"/>
  </r>
  <r>
    <x v="6"/>
    <n v="108776"/>
    <s v="2025-11-13 15:03:29"/>
    <s v="GUSTAVO ALONSO ORREGO PINZON"/>
    <s v="LEYDY YURLEY MUNEVAR ESPITIA 921"/>
    <s v="Procesada"/>
    <n v="38135.563025210089"/>
    <x v="14"/>
    <n v="2137"/>
  </r>
  <r>
    <x v="2"/>
    <n v="108777"/>
    <s v="2025-11-13 15:06:11"/>
    <s v="ORLANDO QUINTERO GRANADO"/>
    <s v="YOANY SARMIENTO PEREZ 713 BARRANQUILLA"/>
    <s v="Procesada"/>
    <n v="13558.386554621849"/>
    <x v="23"/>
    <n v="1938"/>
  </r>
  <r>
    <x v="6"/>
    <n v="108778"/>
    <s v="2025-11-13 15:06:20"/>
    <s v="RAMON BECERRA TAVERA"/>
    <s v="YULIETH HERNANDEZ"/>
    <s v="Procesada"/>
    <n v="51128.201680672268"/>
    <x v="12"/>
    <n v="2200"/>
  </r>
  <r>
    <x v="6"/>
    <n v="108780"/>
    <s v="2025-11-13 15:13:12"/>
    <s v="JEIMI XIOMARA MELGAREJO TORRES"/>
    <s v="SOL KATHERINE BERNAL MONTANO 907"/>
    <s v="Procesada"/>
    <n v="65171.529411764706"/>
    <x v="36"/>
    <n v="2100"/>
  </r>
  <r>
    <x v="6"/>
    <n v="108781"/>
    <s v="2025-11-13 15:18:25"/>
    <s v="ANDRES DAVID GALINDO PAEZ"/>
    <s v="LEYDY YURLEY MUNEVAR ESPITIA 921"/>
    <s v="Procesada"/>
    <n v="20420.15966386555"/>
    <x v="14"/>
    <n v="2137"/>
  </r>
  <r>
    <x v="10"/>
    <n v="108782"/>
    <s v="2025-11-13 15:19:38"/>
    <s v="JORGE RAUL SALAZAR DUKON"/>
    <s v="SANDRA PRADA 405 BUCARAMANGA"/>
    <s v="Procesada"/>
    <n v="37142.857142857145"/>
    <x v="49"/>
    <n v="1640"/>
  </r>
  <r>
    <x v="6"/>
    <n v="108784"/>
    <s v="2025-11-13 15:21:06"/>
    <s v="GERARDO CALDERON CALDERON"/>
    <s v="SOL KATHERINE BERNAL MONTANO 907"/>
    <s v="Procesada"/>
    <n v="16806.798319327732"/>
    <x v="36"/>
    <n v="2100"/>
  </r>
  <r>
    <x v="9"/>
    <n v="108785"/>
    <s v="2025-11-13 15:24:11"/>
    <s v="ARNULFO JAVIER ACEVEDO OTERO"/>
    <s v="LILIANA BLANCO LOPEZ 705 VALLEDUPAR"/>
    <s v="Procesada"/>
    <n v="17067.243697478993"/>
    <x v="38"/>
    <n v="1914"/>
  </r>
  <r>
    <x v="1"/>
    <n v="108786"/>
    <s v="2025-11-13 15:25:03"/>
    <s v="AMPARO CABALLERO GONZALEZ"/>
    <s v="MAIRA TORRES 411 CUCUTA"/>
    <s v="Procesada"/>
    <n v="28932.000000000004"/>
    <x v="34"/>
    <n v="1676"/>
  </r>
  <r>
    <x v="7"/>
    <n v="108788"/>
    <s v="2025-11-13 15:25:09"/>
    <s v="SANDRA LORENA BERMUDEZ"/>
    <s v="JHONTAN MENDOZA 906"/>
    <s v="Procesada"/>
    <n v="23319.327731092439"/>
    <x v="17"/>
    <n v="2913"/>
  </r>
  <r>
    <x v="2"/>
    <n v="108789"/>
    <s v="2025-11-13 15:26:20"/>
    <s v="FERRETERIA METROPOLIS S.A.S."/>
    <s v="STHEFANY OJITO BARRANQUILLA 712"/>
    <s v="Procesada"/>
    <n v="398487.04201680678"/>
    <x v="47"/>
    <n v="1936"/>
  </r>
  <r>
    <x v="1"/>
    <n v="108790"/>
    <s v="2025-11-13 15:30:31"/>
    <s v="MARGOT NIÑO  GARCIA"/>
    <s v="FREDY ESTEPA 409 CUCUTA"/>
    <s v="Procesada"/>
    <n v="15690"/>
    <x v="2"/>
    <n v="1673"/>
  </r>
  <r>
    <x v="0"/>
    <n v="108792"/>
    <s v="2025-11-13 15:32:16"/>
    <s v="KELLY JOHANA CASTAÑO CARDONA"/>
    <s v="ANDRES GRACIANO SERNA 104"/>
    <s v="Procesada"/>
    <n v="25901.613445378152"/>
    <x v="27"/>
    <n v="1311"/>
  </r>
  <r>
    <x v="6"/>
    <n v="108794"/>
    <s v="2025-11-13 15:36:35"/>
    <s v="MIGUEL ESTEBAN SEPULVEDA MATEUS"/>
    <s v="YULIETH HERNANDEZ"/>
    <s v="Procesada"/>
    <n v="26974.798319327732"/>
    <x v="12"/>
    <n v="2200"/>
  </r>
  <r>
    <x v="1"/>
    <n v="108796"/>
    <s v="2025-11-13 15:39:52"/>
    <s v="NAYLA MAYID DAVILA URBINA"/>
    <s v="ZULY RANGEL GARCIA 413 CUCUTA"/>
    <s v="Procesada"/>
    <n v="4663.8739495798327"/>
    <x v="3"/>
    <n v="1682"/>
  </r>
  <r>
    <x v="6"/>
    <n v="108797"/>
    <s v="2025-11-13 15:40:19"/>
    <s v="YASMITH ANGELA LEMUS MARTINEZ"/>
    <s v="CARLOS EDUARDO ROMERO 934"/>
    <s v="Procesada"/>
    <n v="44850.319327731093"/>
    <x v="24"/>
    <n v="2191"/>
  </r>
  <r>
    <x v="6"/>
    <n v="108798"/>
    <s v="2025-11-13 15:40:34"/>
    <s v="LADY CATERINE RESTREPO AVILA"/>
    <s v="MONICA RODRIGUEZ RONCANCIO 946"/>
    <s v="Procesada"/>
    <n v="11543"/>
    <x v="21"/>
    <n v="2235"/>
  </r>
  <r>
    <x v="7"/>
    <n v="108799"/>
    <s v="2025-11-13 15:40:54"/>
    <s v="LUZ MARINA GAMBOA FONTECHA"/>
    <s v="JHONTAN MENDOZA 906"/>
    <s v="Procesada"/>
    <n v="75630.243697479003"/>
    <x v="17"/>
    <n v="2913"/>
  </r>
  <r>
    <x v="6"/>
    <n v="108800"/>
    <s v="2025-11-13 15:40:54"/>
    <s v="ANA MARIA RINCON CEPEDA"/>
    <s v="LEYDY YURLEY MUNEVAR ESPITIA 921"/>
    <s v="Procesada"/>
    <n v="51823.218487394959"/>
    <x v="14"/>
    <n v="2137"/>
  </r>
  <r>
    <x v="6"/>
    <n v="108803"/>
    <s v="2025-11-13 15:42:18"/>
    <s v="NHORALBA VIVAS RODRIGUEZ"/>
    <s v="WILSON JAVIER MONTAÑEZ MARTINEZ 923"/>
    <s v="Procesada"/>
    <n v="23943.747899159665"/>
    <x v="18"/>
    <n v="2147"/>
  </r>
  <r>
    <x v="6"/>
    <n v="108804"/>
    <s v="2025-11-13 15:45:29"/>
    <s v="LINA ROCIO SAENZ TORRES"/>
    <s v="DIANA MARCELA DIAZ TORRES 938"/>
    <s v="Procesada"/>
    <n v="172437.08403361347"/>
    <x v="29"/>
    <n v="2207"/>
  </r>
  <r>
    <x v="0"/>
    <n v="108805"/>
    <s v="2025-11-13 15:47:14"/>
    <s v="FRANCISCO JAVIER ECHEVERRI VERGARA"/>
    <s v="ELIANA GOMEZ 107"/>
    <s v="Procesada"/>
    <n v="11543"/>
    <x v="6"/>
    <n v="1320"/>
  </r>
  <r>
    <x v="6"/>
    <n v="108806"/>
    <s v="2025-11-13 15:50:14"/>
    <s v="JONATHAN SNEIDER BARRAGAN VARELA"/>
    <s v="DIANA MARCELA DIAZ TORRES 938"/>
    <s v="Procesada"/>
    <n v="487058.7983193277"/>
    <x v="29"/>
    <n v="2207"/>
  </r>
  <r>
    <x v="0"/>
    <n v="108808"/>
    <s v="2025-11-13 15:50:22"/>
    <s v="MARCO JULIO CARVAJAL CASTAÑO"/>
    <s v="ANDRES GRACIANO SERNA 104"/>
    <s v="Procesada"/>
    <n v="33879.949579831933"/>
    <x v="27"/>
    <n v="1311"/>
  </r>
  <r>
    <x v="9"/>
    <n v="108809"/>
    <s v="2025-11-13 15:50:54"/>
    <s v="JHONEL BAYONA PARRA"/>
    <s v="LILIANA BLANCO LOPEZ 705 VALLEDUPAR"/>
    <s v="Procesada"/>
    <n v="6779.1932773109247"/>
    <x v="38"/>
    <n v="1914"/>
  </r>
  <r>
    <x v="0"/>
    <n v="108810"/>
    <s v="2025-11-13 15:52:56"/>
    <s v="SANDRA MILENA GUARIN RIVERA"/>
    <s v="DUBY YARLENY BEDOYA FLOREZ 102"/>
    <s v="Procesada"/>
    <n v="10241.000000000002"/>
    <x v="0"/>
    <n v="1305"/>
  </r>
  <r>
    <x v="0"/>
    <n v="108811"/>
    <s v="2025-11-13 15:55:09"/>
    <s v="NICANOR ECHEVERRI VARGAS"/>
    <s v="KATHERINE GAVIRIA MAZO 103"/>
    <s v="Procesada"/>
    <n v="30871.260504201684"/>
    <x v="4"/>
    <n v="1307"/>
  </r>
  <r>
    <x v="9"/>
    <n v="108812"/>
    <s v="2025-11-13 15:57:21"/>
    <s v="JOSE AURELIO TORO PRIETO"/>
    <s v="LILIANA BLANCO LOPEZ 705 VALLEDUPAR"/>
    <s v="Procesada"/>
    <n v="20586.915966386558"/>
    <x v="38"/>
    <n v="1914"/>
  </r>
  <r>
    <x v="0"/>
    <n v="108813"/>
    <s v="2025-11-13 15:57:53"/>
    <s v="ALBA ROSA MONTOYA MONTOYA"/>
    <s v="ELIANA GOMEZ 107"/>
    <s v="Procesada"/>
    <n v="7936.4369747899173"/>
    <x v="6"/>
    <n v="1320"/>
  </r>
  <r>
    <x v="7"/>
    <n v="108814"/>
    <s v="2025-11-13 16:02:17"/>
    <s v="SANDRA VANESSA BERNAL PIRACON"/>
    <s v="JHONTAN MENDOZA 906"/>
    <s v="Procesada"/>
    <n v="57209.378151260513"/>
    <x v="17"/>
    <n v="2913"/>
  </r>
  <r>
    <x v="5"/>
    <n v="108815"/>
    <s v="2025-11-13 16:03:47"/>
    <s v="JEISSON ANTONIO SANCHEZ PELAEZ"/>
    <s v="GERALDINE MEZA VALENCIA 620"/>
    <s v="Procesada"/>
    <n v="69748.016806722691"/>
    <x v="10"/>
    <n v="1877"/>
  </r>
  <r>
    <x v="6"/>
    <n v="108817"/>
    <s v="2025-11-13 16:05:17"/>
    <s v="JAIRO ARMANDO PATIÑO LUQUE"/>
    <s v="MARIA NANCY GUARIN VIRGUEZ 937"/>
    <s v="Procesada"/>
    <n v="82449.983193277309"/>
    <x v="19"/>
    <n v="2203"/>
  </r>
  <r>
    <x v="6"/>
    <n v="108818"/>
    <s v="2025-11-13 16:06:56"/>
    <s v="DORA ILMA ROJAS GUERRERO"/>
    <s v="ANGIE JOHANA BEDOYA HERRENO 908"/>
    <s v="Procesada"/>
    <n v="73436.159663865546"/>
    <x v="39"/>
    <n v="2103"/>
  </r>
  <r>
    <x v="6"/>
    <n v="108820"/>
    <s v="2025-11-13 16:12:59"/>
    <s v="KAREN DAYHANA RIVEROS SEQUERA"/>
    <s v="SANDRA PATRICIA ORTIZ ROMERO 919"/>
    <s v="Procesada"/>
    <n v="11033.621848739496"/>
    <x v="31"/>
    <n v="2131"/>
  </r>
  <r>
    <x v="0"/>
    <n v="108821"/>
    <s v="2025-11-13 16:13:38"/>
    <s v="DAIRO DE JESUS OSORIO TRUJILLO"/>
    <s v="ANDRES GRACIANO SERNA 104"/>
    <s v="Procesada"/>
    <n v="67458.168067226899"/>
    <x v="27"/>
    <n v="1311"/>
  </r>
  <r>
    <x v="6"/>
    <n v="108822"/>
    <s v="2025-11-13 16:14:27"/>
    <s v="YEIMY KATERINE CHITIVA RINCON"/>
    <s v="CRISTINA QUINTERO RUDAS 945"/>
    <s v="Procesada"/>
    <n v="97470"/>
    <x v="26"/>
    <n v="2232"/>
  </r>
  <r>
    <x v="4"/>
    <n v="108823"/>
    <s v="2025-11-13 16:14:36"/>
    <s v="ELKIN ALONSO QUINTERO NARVAEZ"/>
    <s v="JOSE GREGORIO OSTEN MERCADO 509"/>
    <s v="Procesada"/>
    <n v="36302.521008403361"/>
    <x v="9"/>
    <n v="1738"/>
  </r>
  <r>
    <x v="1"/>
    <n v="108824"/>
    <s v="2025-11-13 16:16:20"/>
    <s v="MARIA GLADYS PRADA DE MANTILLA"/>
    <s v="ZULY RANGEL GARCIA 413 CUCUTA"/>
    <s v="Procesada"/>
    <n v="17396.97478991597"/>
    <x v="3"/>
    <n v="1682"/>
  </r>
  <r>
    <x v="6"/>
    <n v="108825"/>
    <s v="2025-11-13 16:18:32"/>
    <s v="KAREN MARGARITA PUERTA OSORIO"/>
    <s v="OSCAR GIOVANNY NASAYO BLANCO 932"/>
    <s v="Procesada"/>
    <n v="30252.201680672271"/>
    <x v="13"/>
    <n v="2177"/>
  </r>
  <r>
    <x v="6"/>
    <n v="108826"/>
    <s v="2025-11-13 16:18:33"/>
    <s v="GUSTAVO QUICENO HIGINIO"/>
    <s v="ANGIE JOHANA BEDOYA HERRENO 908"/>
    <s v="Procesada"/>
    <n v="36726.403361344535"/>
    <x v="39"/>
    <n v="2103"/>
  </r>
  <r>
    <x v="6"/>
    <n v="108828"/>
    <s v="2025-11-13 16:18:37"/>
    <s v="OSCAR MAURICIO MANCIPE VALENCIA"/>
    <s v="MARIBEL REDONDO 918"/>
    <s v="Procesada"/>
    <n v="45355.470588235301"/>
    <x v="45"/>
    <n v="2128"/>
  </r>
  <r>
    <x v="6"/>
    <n v="108829"/>
    <s v="2025-11-13 16:21:36"/>
    <s v="LUZ AYDEE BARRAGAN ORTIZ"/>
    <s v="LEYDY YURLEY MUNEVAR ESPITIA 921"/>
    <s v="Procesada"/>
    <n v="47994"/>
    <x v="14"/>
    <n v="2137"/>
  </r>
  <r>
    <x v="1"/>
    <n v="108830"/>
    <s v="2025-11-13 16:21:54"/>
    <s v="CECILIA CIENDUA DIAZ"/>
    <s v="MAIRA TORRES 411 CUCUTA"/>
    <s v="Procesada"/>
    <n v="54088.436974789918"/>
    <x v="34"/>
    <n v="1676"/>
  </r>
  <r>
    <x v="0"/>
    <n v="108831"/>
    <s v="2025-11-13 16:25:22"/>
    <s v="JOSE ALEJANDRO JARAMILLO ARANGO"/>
    <s v="DUBY YARLENY BEDOYA FLOREZ 102"/>
    <s v="Procesada"/>
    <n v="30488.932773109245"/>
    <x v="0"/>
    <n v="1305"/>
  </r>
  <r>
    <x v="6"/>
    <n v="108832"/>
    <s v="2025-11-13 16:25:55"/>
    <s v="NIRIA MARIA RIVEROS ROJAS"/>
    <s v="ANGIE JOHANA BEDOYA HERRENO 908"/>
    <s v="Procesada"/>
    <n v="57373.142857142855"/>
    <x v="39"/>
    <n v="2103"/>
  </r>
  <r>
    <x v="6"/>
    <n v="108833"/>
    <s v="2025-11-13 16:27:07"/>
    <s v="ANA LUCIA RIVERA VARGAS"/>
    <s v="WILLIAM ALBERTO VELASQUEZ BERNAL 920"/>
    <s v="Procesada"/>
    <n v="8975"/>
    <x v="22"/>
    <n v="2134"/>
  </r>
  <r>
    <x v="6"/>
    <n v="108834"/>
    <s v="2025-11-13 16:29:58"/>
    <s v="ANA LUCIA RIVERA VARGAS"/>
    <s v="WILLIAM ALBERTO VELASQUEZ BERNAL 920"/>
    <s v="Procesada"/>
    <n v="8665.4201680672268"/>
    <x v="22"/>
    <n v="2134"/>
  </r>
  <r>
    <x v="0"/>
    <n v="108835"/>
    <s v="2025-11-13 16:31:38"/>
    <s v="MARIA DIONISIA MORENO TABORDA"/>
    <s v="KATHERINE GAVIRIA MAZO 103"/>
    <s v="Procesada"/>
    <n v="11552"/>
    <x v="4"/>
    <n v="1307"/>
  </r>
  <r>
    <x v="6"/>
    <n v="108836"/>
    <s v="2025-11-13 16:33:34"/>
    <s v="JORGE ARANDA ARANDA"/>
    <s v="SOL KATHERINE BERNAL MONTANO 907"/>
    <s v="Procesada"/>
    <n v="11543"/>
    <x v="36"/>
    <n v="2100"/>
  </r>
  <r>
    <x v="7"/>
    <n v="108837"/>
    <s v="2025-11-13 16:34:20"/>
    <s v="JANETH HERNANDEZ ÑUSTES"/>
    <s v="JHONTAN MENDOZA 906"/>
    <s v="Procesada"/>
    <n v="61485.470588235301"/>
    <x v="17"/>
    <n v="2913"/>
  </r>
  <r>
    <x v="9"/>
    <n v="108838"/>
    <s v="2025-11-13 16:37:05"/>
    <s v="BREINER ISAAD NAVARRO CHINCHILLA"/>
    <s v="LILIANA BLANCO LOPEZ 705 VALLEDUPAR"/>
    <s v="Procesada"/>
    <n v="31932.915966386554"/>
    <x v="38"/>
    <n v="1914"/>
  </r>
  <r>
    <x v="6"/>
    <n v="108839"/>
    <s v="2025-11-13 16:41:18"/>
    <s v="EDGAR IGNACIO GUTIERREZ GUTIERREZ"/>
    <s v="SANDRA PATRICIA ORTIZ ROMERO 919"/>
    <s v="Procesada"/>
    <n v="31056"/>
    <x v="31"/>
    <n v="2131"/>
  </r>
  <r>
    <x v="6"/>
    <n v="108840"/>
    <s v="2025-11-13 16:41:21"/>
    <s v="COMERCIALIZADORA NAPOLEON SAS"/>
    <s v="CRISTINA QUINTERO RUDAS 945"/>
    <s v="Procesada"/>
    <n v="43907.478991596639"/>
    <x v="26"/>
    <n v="2232"/>
  </r>
  <r>
    <x v="0"/>
    <n v="108841"/>
    <s v="2025-11-13 16:41:52"/>
    <s v="LUZ ALEIDA MURILLO OSPINA"/>
    <s v="ELIANA GOMEZ 107"/>
    <s v="Procesada"/>
    <n v="17084.042016806721"/>
    <x v="6"/>
    <n v="1320"/>
  </r>
  <r>
    <x v="10"/>
    <n v="108842"/>
    <s v="2025-11-13 16:43:17"/>
    <s v="SANDRA CATALINA BLANCO AGUIRRE"/>
    <s v="CAROLINA RUEDA 410 BUCARAMANGA"/>
    <s v="Procesada"/>
    <n v="29735.932773109245"/>
    <x v="50"/>
    <n v="1639"/>
  </r>
  <r>
    <x v="4"/>
    <n v="108843"/>
    <s v="2025-11-13 16:43:50"/>
    <s v="FERROMATERIALES LA 22 LIMITADA"/>
    <s v="JOSE GREGORIO OSTEN MERCADO 509"/>
    <s v="Procesada"/>
    <n v="140840"/>
    <x v="9"/>
    <n v="1738"/>
  </r>
  <r>
    <x v="7"/>
    <n v="108844"/>
    <s v="2025-11-13 16:44:06"/>
    <s v="RICARDO COTRINO MARTIN"/>
    <s v="JHONTAN MENDOZA 906"/>
    <s v="Procesada"/>
    <n v="125239.27731092437"/>
    <x v="17"/>
    <n v="2913"/>
  </r>
  <r>
    <x v="0"/>
    <n v="108845"/>
    <s v="2025-11-13 16:44:07"/>
    <s v="LUIS FERNANDO URREGO MONTOYA"/>
    <s v="ANDRES GRACIANO SERNA 104"/>
    <s v="Procesada"/>
    <n v="54303.823529411769"/>
    <x v="27"/>
    <n v="1311"/>
  </r>
  <r>
    <x v="6"/>
    <n v="108846"/>
    <s v="2025-11-13 16:45:58"/>
    <s v="WILMER CAMILO MARULANDA LONDOÑO"/>
    <s v="WILLIAM ALBERTO VELASQUEZ BERNAL 920"/>
    <s v="Procesada"/>
    <n v="114705.83193277312"/>
    <x v="22"/>
    <n v="2134"/>
  </r>
  <r>
    <x v="6"/>
    <n v="108848"/>
    <s v="2025-11-13 16:47:11"/>
    <s v="GRENDY CAROLINA PACHECO ANGEL"/>
    <s v="MONICA RODRIGUEZ RONCANCIO 946"/>
    <s v="Procesada"/>
    <n v="35196.857142857145"/>
    <x v="21"/>
    <n v="2235"/>
  </r>
  <r>
    <x v="9"/>
    <n v="108849"/>
    <s v="2025-11-13 16:48:19"/>
    <s v="NERLYS ISABEL DE LA ROSA BERMUDEZ"/>
    <s v="LILIANA BLANCO LOPEZ 705 VALLEDUPAR"/>
    <s v="Procesada"/>
    <n v="31932.915966386554"/>
    <x v="38"/>
    <n v="1914"/>
  </r>
  <r>
    <x v="7"/>
    <n v="108850"/>
    <s v="2025-11-13 16:50:56"/>
    <s v="JHON PEREZ CASTRO"/>
    <s v="JHONTAN MENDOZA 906"/>
    <s v="Procesada"/>
    <n v="47899.378151260506"/>
    <x v="17"/>
    <n v="2913"/>
  </r>
  <r>
    <x v="0"/>
    <n v="108851"/>
    <s v="2025-11-13 16:51:27"/>
    <s v="BLANCA NUBIA VALENCIA VALENCIA"/>
    <s v="DUBY YARLENY BEDOYA FLOREZ 102"/>
    <s v="Procesada"/>
    <n v="77474.621848739494"/>
    <x v="0"/>
    <n v="1305"/>
  </r>
  <r>
    <x v="6"/>
    <n v="108852"/>
    <s v="2025-11-13 16:55:19"/>
    <s v="DIEGO FABIAN TRILLERAS PEREZ"/>
    <s v="DIANA MARCELA DIAZ TORRES 938"/>
    <s v="Procesada"/>
    <n v="879591.5882352941"/>
    <x v="29"/>
    <n v="2207"/>
  </r>
  <r>
    <x v="6"/>
    <n v="108853"/>
    <s v="2025-11-13 16:55:35"/>
    <s v="NILSON GERARDO LOPEZ GALEANO"/>
    <s v="DIANA MARCELA DIAZ TORRES 938"/>
    <s v="Procesada"/>
    <n v="23529.504201680673"/>
    <x v="29"/>
    <n v="2207"/>
  </r>
  <r>
    <x v="0"/>
    <n v="108854"/>
    <s v="2025-11-13 16:56:53"/>
    <s v="FATIMA  MARLEY NOLINA"/>
    <s v="MIGUEL ANGEL HIDALGO SANTOS 113"/>
    <s v="Procesada"/>
    <n v="15253.184873949582"/>
    <x v="16"/>
    <n v="1339"/>
  </r>
  <r>
    <x v="6"/>
    <n v="108855"/>
    <s v="2025-11-13 16:57:26"/>
    <s v="LEIDY VIVIANA ARIAS DIAZ"/>
    <s v="LEYDY YURLEY MUNEVAR ESPITIA 921"/>
    <s v="Procesada"/>
    <n v="191597.52100840336"/>
    <x v="14"/>
    <n v="2137"/>
  </r>
  <r>
    <x v="6"/>
    <n v="108856"/>
    <s v="2025-11-13 16:57:54"/>
    <s v="DISLEY VALENCIA VALENCIA"/>
    <s v="DIANA MARCELA DIAZ TORRES 938"/>
    <s v="Procesada"/>
    <n v="191597.52100840336"/>
    <x v="29"/>
    <n v="2207"/>
  </r>
  <r>
    <x v="6"/>
    <n v="108857"/>
    <s v="2025-11-13 16:59:52"/>
    <s v="GILIO RODRIGUEZ MORENO"/>
    <s v="YULIETH HERNANDEZ"/>
    <s v="Procesada"/>
    <n v="59087.991596638662"/>
    <x v="12"/>
    <n v="2200"/>
  </r>
  <r>
    <x v="6"/>
    <n v="108860"/>
    <s v="2025-11-13 17:04:07"/>
    <s v="LEIDY TATIANA SABOGAL BECERRA"/>
    <s v="SANDRA PATRICIA ORTIZ ROMERO 919"/>
    <s v="Procesada"/>
    <n v="10924.403361344539"/>
    <x v="31"/>
    <n v="2131"/>
  </r>
  <r>
    <x v="7"/>
    <n v="108861"/>
    <s v="2025-11-13 17:04:37"/>
    <s v="ALVARO JAVIER BARRERA CASTILLO"/>
    <s v="JHONTAN MENDOZA 906"/>
    <s v="Procesada"/>
    <n v="53949.478991596639"/>
    <x v="17"/>
    <n v="2913"/>
  </r>
  <r>
    <x v="0"/>
    <n v="108863"/>
    <s v="2025-11-13 17:05:35"/>
    <s v="OSCAR ALCIDES AGUDELO ACEVEDO"/>
    <s v="ANDRES GRACIANO SERNA 104"/>
    <s v="Procesada"/>
    <n v="159413.74789915967"/>
    <x v="27"/>
    <n v="1312"/>
  </r>
  <r>
    <x v="6"/>
    <n v="108865"/>
    <s v="2025-11-13 17:08:19"/>
    <s v="MAURICIO ZAPATA"/>
    <s v="WILLIAM ALBERTO VELASQUEZ BERNAL 920"/>
    <s v="Procesada"/>
    <n v="35294.100840336141"/>
    <x v="22"/>
    <n v="2134"/>
  </r>
  <r>
    <x v="1"/>
    <n v="108867"/>
    <s v="2025-11-13 17:12:15"/>
    <s v="DELCY STEFANNY GOMEZ SIERRA"/>
    <s v="FREDY ESTEPA 409 CUCUTA"/>
    <s v="Procesada"/>
    <n v="29700"/>
    <x v="2"/>
    <n v="1673"/>
  </r>
  <r>
    <x v="10"/>
    <n v="108869"/>
    <s v="2025-11-13 17:12:41"/>
    <s v="ISRAEL PLATA RUIZ"/>
    <m/>
    <s v="Procesada"/>
    <n v="40714.294117647063"/>
    <x v="49"/>
    <n v="1642"/>
  </r>
  <r>
    <x v="6"/>
    <n v="108870"/>
    <s v="2025-11-13 17:13:39"/>
    <s v="ERNESTO MONTOYA CARDENAS"/>
    <s v="ANGIE JOHANA BEDOYA HERRENO 908"/>
    <s v="Procesada"/>
    <n v="23109.201680672271"/>
    <x v="39"/>
    <n v="2103"/>
  </r>
  <r>
    <x v="0"/>
    <n v="108871"/>
    <s v="2025-11-13 17:15:53"/>
    <s v="ANA YOLANDA PULGARIN VALLE"/>
    <s v="MARIA ELENA JARAMILLO GALEANO 114"/>
    <s v="Procesada"/>
    <n v="61781.848739495799"/>
    <x v="20"/>
    <n v="1343"/>
  </r>
  <r>
    <x v="0"/>
    <n v="108872"/>
    <s v="2025-11-13 17:16:49"/>
    <s v="LORENA DEL SOCORRO GOMEZ RAMIREZ"/>
    <s v="INGRID RESTREPO 115"/>
    <s v="Procesada"/>
    <n v="72481.126050420164"/>
    <x v="28"/>
    <n v="1340"/>
  </r>
  <r>
    <x v="6"/>
    <n v="108873"/>
    <s v="2025-11-13 17:17:51"/>
    <s v="VALENTINA  CORDOBA MADARIAGA"/>
    <s v="CRISTINA QUINTERO RUDAS 945"/>
    <s v="Procesada"/>
    <n v="52865.302521008402"/>
    <x v="26"/>
    <n v="2232"/>
  </r>
  <r>
    <x v="6"/>
    <n v="108874"/>
    <s v="2025-11-13 17:20:32"/>
    <s v="MARYURY RAMIREZ"/>
    <s v="SANDRA PATRICIA ORTIZ ROMERO 919"/>
    <s v="Procesada"/>
    <n v="21176.403361344539"/>
    <x v="31"/>
    <n v="2131"/>
  </r>
  <r>
    <x v="7"/>
    <n v="108876"/>
    <s v="2025-11-13 17:22:19"/>
    <s v="LUIS JACOBO RUEDA"/>
    <s v="JHONTAN MENDOZA 906"/>
    <s v="Procesada"/>
    <n v="20866.798319327732"/>
    <x v="17"/>
    <n v="2913"/>
  </r>
  <r>
    <x v="6"/>
    <n v="108877"/>
    <s v="2025-11-13 17:25:00"/>
    <s v="BLANCA ELVIRA COLORADO DE MENDEZ"/>
    <s v="LEYDY YURLEY MUNEVAR ESPITIA 921"/>
    <s v="Procesada"/>
    <n v="34770.000000000007"/>
    <x v="14"/>
    <n v="2137"/>
  </r>
  <r>
    <x v="6"/>
    <n v="108878"/>
    <s v="2025-11-13 17:25:02"/>
    <s v="HOOD S A S"/>
    <s v="SANDRA PATRICIA ORTIZ ROMERO 919"/>
    <s v="Procesada"/>
    <n v="37815.100840336134"/>
    <x v="31"/>
    <n v="2131"/>
  </r>
  <r>
    <x v="6"/>
    <n v="108880"/>
    <s v="2025-11-13 17:27:01"/>
    <s v="DORALBA AVILA RINCON"/>
    <s v="ANGIE JOHANA BEDOYA HERRENO 908"/>
    <s v="Procesada"/>
    <n v="37815.100840336134"/>
    <x v="39"/>
    <n v="2103"/>
  </r>
  <r>
    <x v="0"/>
    <n v="108882"/>
    <s v="2025-11-13 17:27:20"/>
    <s v="JUAN CAMILO ECHEVERRY ACEVEDO"/>
    <s v="DUBY YARLENY BEDOYA FLOREZ 102"/>
    <s v="Procesada"/>
    <n v="27162.394957983193"/>
    <x v="0"/>
    <n v="1305"/>
  </r>
  <r>
    <x v="0"/>
    <n v="108883"/>
    <s v="2025-11-13 17:37:18"/>
    <s v="JOSE HERIBERTO MARIN BUITRAGO"/>
    <s v="MARIA ELENA JARAMILLO GALEANO 114"/>
    <s v="Procesada"/>
    <n v="23925.63025210084"/>
    <x v="20"/>
    <n v="1343"/>
  </r>
  <r>
    <x v="0"/>
    <n v="108884"/>
    <s v="2025-11-13 17:42:59"/>
    <s v="MARIA OFIR HOLGUIN"/>
    <s v="MIGUEL ANGEL HIDALGO SANTOS 113"/>
    <s v="Procesada"/>
    <n v="29243.756302521011"/>
    <x v="16"/>
    <n v="1339"/>
  </r>
  <r>
    <x v="7"/>
    <n v="108885"/>
    <s v="2025-11-13 17:46:55"/>
    <s v="LUIS JACOBO RUEDA"/>
    <s v="JHONTAN MENDOZA 906"/>
    <s v="Procesada"/>
    <n v="46636.218487394959"/>
    <x v="17"/>
    <n v="2913"/>
  </r>
  <r>
    <x v="6"/>
    <n v="108886"/>
    <s v="2025-11-13 17:48:06"/>
    <s v="YESSICA PAOLA ARIAS PIDIACHE"/>
    <s v="OSCAR GIOVANNY NASAYO BLANCO 932"/>
    <s v="Procesada"/>
    <n v="20168.100840336137"/>
    <x v="13"/>
    <n v="2177"/>
  </r>
  <r>
    <x v="0"/>
    <n v="108887"/>
    <s v="2025-11-13 17:49:49"/>
    <s v="ARCADIO DE JESUS TIRADO GARCES"/>
    <s v="MARIA ELENA JARAMILLO GALEANO 114"/>
    <s v="Procesada"/>
    <n v="90756.302521008402"/>
    <x v="20"/>
    <n v="1343"/>
  </r>
  <r>
    <x v="6"/>
    <n v="108888"/>
    <s v="2025-11-13 17:52:36"/>
    <s v="ELIZABETH LOPEZ MORALES"/>
    <s v="DIANA MARCELA DIAZ TORRES 938"/>
    <s v="Procesada"/>
    <n v="213152.12605042016"/>
    <x v="29"/>
    <n v="2207"/>
  </r>
  <r>
    <x v="9"/>
    <n v="108889"/>
    <s v="2025-11-13 17:55:03"/>
    <s v="DAMARIS LUCIA MORENO VASQUEZ"/>
    <s v="LILIANA BLANCO LOPEZ 705 VALLEDUPAR"/>
    <s v="Procesada"/>
    <n v="8067.2436974789925"/>
    <x v="38"/>
    <n v="1914"/>
  </r>
  <r>
    <x v="6"/>
    <n v="108890"/>
    <s v="2025-11-13 17:55:27"/>
    <s v="MIGUEL ANGEL PINEDA PINZON"/>
    <s v="SANDRA PATRICIA ORTIZ ROMERO 919"/>
    <s v="Procesada"/>
    <n v="47989.201680672275"/>
    <x v="31"/>
    <n v="2131"/>
  </r>
  <r>
    <x v="7"/>
    <n v="108892"/>
    <s v="2025-11-13 17:57:52"/>
    <s v="MERY YANETH GARAVITO ROMERO"/>
    <s v="JHONTAN MENDOZA 906"/>
    <s v="Procesada"/>
    <n v="80470.54621848739"/>
    <x v="17"/>
    <n v="2913"/>
  </r>
  <r>
    <x v="4"/>
    <n v="108893"/>
    <s v="2025-11-13 18:04:13"/>
    <s v="JASBLEIDY REY VILLA"/>
    <s v="JOSE GREGORIO OSTEN MERCADO 509"/>
    <s v="Procesada"/>
    <n v="127054.56302521008"/>
    <x v="9"/>
    <n v="1738"/>
  </r>
  <r>
    <x v="6"/>
    <n v="108894"/>
    <s v="2025-11-13 18:07:48"/>
    <s v="IBETH ELODIA GUIO TORRES"/>
    <s v="NELLY MARTINEZ FLEREZ 935"/>
    <s v="Procesada"/>
    <n v="19663.873949579833"/>
    <x v="37"/>
    <n v="2197"/>
  </r>
  <r>
    <x v="9"/>
    <n v="108895"/>
    <s v="2025-11-13 18:12:32"/>
    <s v="VILMA BEATRIZ ANGULO TONCEL"/>
    <s v="LILIANA MARCELA GONZALEZ PLATA 706 VALLEDUPAR"/>
    <s v="Procesada"/>
    <n v="10368"/>
    <x v="33"/>
    <n v="1918"/>
  </r>
  <r>
    <x v="0"/>
    <n v="108896"/>
    <s v="2025-11-13 18:13:35"/>
    <s v="ARGENIS DURANGO GOEZ"/>
    <s v="MARIA ELENA JARAMILLO GALEANO 114"/>
    <s v="Procesada"/>
    <n v="16134.478991596638"/>
    <x v="15"/>
    <n v="1332"/>
  </r>
  <r>
    <x v="6"/>
    <n v="108897"/>
    <s v="2025-11-13 18:14:01"/>
    <s v="ROBERTO PERDOMO CABRERA"/>
    <s v="MARIA NANCY GUARIN VIRGUEZ 937"/>
    <s v="Procesada"/>
    <n v="20363.252100840338"/>
    <x v="19"/>
    <n v="2203"/>
  </r>
  <r>
    <x v="0"/>
    <n v="108898"/>
    <s v="2025-11-13 18:14:46"/>
    <s v="GLADIS NORELBA TORO RAMIREZ"/>
    <s v="GEORLAN GARCIA PANIAGUA 117"/>
    <s v="Procesada"/>
    <n v="40106.848739495799"/>
    <x v="1"/>
    <n v="1349"/>
  </r>
  <r>
    <x v="6"/>
    <n v="108899"/>
    <s v="2025-11-13 18:15:23"/>
    <s v="ERVIN GONZALO SAENZ GONZALEZ"/>
    <s v="YULIETH HERNANDEZ"/>
    <s v="Procesada"/>
    <n v="18151.26050420168"/>
    <x v="12"/>
    <n v="2200"/>
  </r>
  <r>
    <x v="6"/>
    <n v="108900"/>
    <s v="2025-11-13 18:16:03"/>
    <s v="EDWAR FELIPE VARON OSORNO"/>
    <s v="MARIBEL REDONDO 918"/>
    <s v="Procesada"/>
    <n v="12632.966386554623"/>
    <x v="45"/>
    <n v="2128"/>
  </r>
  <r>
    <x v="6"/>
    <n v="108901"/>
    <s v="2025-11-13 18:22:04"/>
    <s v="GLORIA NANCY QUINTERO SANCHEZ"/>
    <s v="WILSON JAVIER MONTAÑEZ MARTINEZ 923"/>
    <s v="Procesada"/>
    <n v="15630.226890756305"/>
    <x v="18"/>
    <n v="2147"/>
  </r>
  <r>
    <x v="4"/>
    <n v="108902"/>
    <s v="2025-11-13 18:24:01"/>
    <s v="JULIO ENRIQUE DIAZ AMIGO"/>
    <s v="JOSE GREGORIO OSTEN MERCADO 509"/>
    <s v="Procesada"/>
    <n v="30502.537815126048"/>
    <x v="9"/>
    <n v="1738"/>
  </r>
  <r>
    <x v="6"/>
    <n v="108903"/>
    <s v="2025-11-13 18:25:15"/>
    <s v="EVER JAIR GOMEZ MOYA"/>
    <s v="WILSON JAVIER MONTAÑEZ MARTINEZ 923"/>
    <s v="Procesada"/>
    <n v="16638.638655462186"/>
    <x v="18"/>
    <n v="2147"/>
  </r>
  <r>
    <x v="7"/>
    <n v="108904"/>
    <s v="2025-11-13 18:27:17"/>
    <s v="JULIAN DAVID MORENO MURILLO"/>
    <s v="JHONTAN MENDOZA 906"/>
    <s v="Procesada"/>
    <n v="35924.34453781513"/>
    <x v="17"/>
    <n v="2913"/>
  </r>
  <r>
    <x v="6"/>
    <n v="108905"/>
    <s v="2025-11-13 18:38:14"/>
    <s v="MIKE GUILLERMO AGUILAR CASTILLO"/>
    <s v="LEYDY YURLEY MUNEVAR ESPITIA 921"/>
    <s v="Procesada"/>
    <n v="37877.521008403361"/>
    <x v="14"/>
    <n v="2137"/>
  </r>
  <r>
    <x v="6"/>
    <n v="108907"/>
    <s v="2025-11-13 18:40:08"/>
    <s v="NIEVES PATRICIA ROJAS CASTILLO"/>
    <s v="ANGIE JOHANA BEDOYA HERRENO 908"/>
    <s v="Procesada"/>
    <n v="29368"/>
    <x v="39"/>
    <n v="2103"/>
  </r>
  <r>
    <x v="6"/>
    <n v="108908"/>
    <s v="2025-11-13 18:41:49"/>
    <s v="ELIZABETH LOPEZ MORALES"/>
    <s v="DIANA MARCELA DIAZ TORRES 938"/>
    <s v="Procesada"/>
    <n v="213152.12605042016"/>
    <x v="29"/>
    <n v="2207"/>
  </r>
  <r>
    <x v="6"/>
    <n v="108909"/>
    <s v="2025-11-13 18:42:51"/>
    <s v="LUIS ENRIQUE PULIDO FRANCO"/>
    <s v="ANGIE JOHANA BEDOYA HERRENO 908"/>
    <s v="Procesada"/>
    <n v="30252.050420168071"/>
    <x v="39"/>
    <n v="2103"/>
  </r>
  <r>
    <x v="6"/>
    <n v="108910"/>
    <s v="2025-11-13 18:46:52"/>
    <s v="SERVICIOS INTEGRALES EN SOLDADURA OR SAS"/>
    <s v="ANGIE JOHANA BEDOYA HERRENO 908"/>
    <s v="Procesada"/>
    <n v="68827.663865546216"/>
    <x v="39"/>
    <n v="2103"/>
  </r>
  <r>
    <x v="6"/>
    <n v="108912"/>
    <s v="2025-11-13 18:47:40"/>
    <s v="ANDRES FERNANDO MURCIA MELO"/>
    <s v="CRISTINA QUINTERO RUDAS 945"/>
    <s v="Procesada"/>
    <n v="130247.02521008403"/>
    <x v="26"/>
    <n v="2232"/>
  </r>
  <r>
    <x v="6"/>
    <n v="108913"/>
    <s v="2025-11-13 18:49:25"/>
    <s v="CLAUDIA INES ORJUELA CARDENAS"/>
    <s v="SANDRA PATRICIA ORTIZ ROMERO 919"/>
    <s v="Procesada"/>
    <n v="20267.243697478993"/>
    <x v="31"/>
    <n v="2131"/>
  </r>
  <r>
    <x v="6"/>
    <n v="108914"/>
    <s v="2025-11-13 18:49:53"/>
    <s v="ESAIN ANTONIO BUITRAGO PATIÑO"/>
    <s v="ANGIE JOHANA BEDOYA HERRENO 908"/>
    <s v="Procesada"/>
    <n v="18548.806722689078"/>
    <x v="39"/>
    <n v="2103"/>
  </r>
  <r>
    <x v="0"/>
    <n v="108915"/>
    <s v="2025-11-13 18:53:42"/>
    <s v="LIRIS NELLYS GONZALEZ BELTRAN"/>
    <s v="GEORLAN GARCIA PANIAGUA 117"/>
    <s v="Procesada"/>
    <n v="23519.680672268907"/>
    <x v="1"/>
    <n v="1349"/>
  </r>
  <r>
    <x v="6"/>
    <n v="108916"/>
    <s v="2025-11-13 18:54:22"/>
    <s v="YENI ROCIO LOZANO GALARZA"/>
    <s v="MONICA RODRIGUEZ RONCANCIO 946"/>
    <s v="Procesada"/>
    <n v="42975.504201680676"/>
    <x v="21"/>
    <n v="2235"/>
  </r>
  <r>
    <x v="6"/>
    <n v="108917"/>
    <s v="2025-11-13 18:56:17"/>
    <s v="YHIRLIN MARIA SANCHEZ SUAREZ"/>
    <s v="CARLOS EDUARDO ROMERO 934"/>
    <s v="Procesada"/>
    <n v="17221.176470588238"/>
    <x v="24"/>
    <n v="2191"/>
  </r>
  <r>
    <x v="6"/>
    <n v="108918"/>
    <s v="2025-11-13 18:56:50"/>
    <s v="JUAN PEDRO BARRETO CRUZ"/>
    <s v="MARIA NANCY GUARIN VIRGUEZ 937"/>
    <s v="Procesada"/>
    <n v="24928.563025210085"/>
    <x v="19"/>
    <n v="2203"/>
  </r>
  <r>
    <x v="6"/>
    <n v="108920"/>
    <s v="2025-11-13 19:07:04"/>
    <s v="WILLIAM ALEXANDER BELTRAN HERNANDEZ"/>
    <s v="WILSON JAVIER MONTAÑEZ MARTINEZ 923"/>
    <s v="Procesada"/>
    <n v="16806.798319327732"/>
    <x v="18"/>
    <n v="2147"/>
  </r>
  <r>
    <x v="6"/>
    <n v="108921"/>
    <s v="2025-11-13 19:07:17"/>
    <s v="MAURICIO DE JESUS ARISTIZABAL DUQUE"/>
    <s v="LEYDY YURLEY MUNEVAR ESPITIA 921"/>
    <s v="Procesada"/>
    <n v="87436.907563025219"/>
    <x v="14"/>
    <n v="2137"/>
  </r>
  <r>
    <x v="4"/>
    <n v="108923"/>
    <s v="2025-11-13 19:07:26"/>
    <s v="JAVIER ESTUPIÑAN DUQUE"/>
    <s v="LEONARDO RIOS HENAO 612"/>
    <s v="Procesada"/>
    <n v="27000"/>
    <x v="8"/>
    <n v="1836"/>
  </r>
  <r>
    <x v="0"/>
    <n v="108924"/>
    <s v="2025-11-13 19:07:27"/>
    <s v="NATALIA HOYOS GRISALES"/>
    <s v="ANDRES GRACIANO SERNA 104"/>
    <s v="Procesada"/>
    <n v="9800"/>
    <x v="27"/>
    <n v="1311"/>
  </r>
  <r>
    <x v="6"/>
    <n v="108925"/>
    <s v="2025-11-13 19:10:48"/>
    <s v="FATIMA DEL SOCORRO BUITRAGO PINEDA"/>
    <s v="YULIETH HERNANDEZ"/>
    <s v="Procesada"/>
    <n v="462627.80672268907"/>
    <x v="12"/>
    <n v="2200"/>
  </r>
  <r>
    <x v="9"/>
    <n v="108926"/>
    <s v="2025-11-13 19:11:28"/>
    <s v="GINER ASMAR MARTINEZ VALENCIA"/>
    <s v="LILIANA MARCELA GONZALEZ PLATA 706 VALLEDUPAR"/>
    <s v="Procesada"/>
    <n v="58193"/>
    <x v="33"/>
    <n v="1918"/>
  </r>
  <r>
    <x v="0"/>
    <n v="108927"/>
    <s v="2025-11-13 19:11:35"/>
    <s v="YEFERSON PELAEZ GIRALDO"/>
    <s v="ANDRES GRACIANO SERNA 104"/>
    <s v="Procesada"/>
    <n v="73506.403361344535"/>
    <x v="27"/>
    <n v="1311"/>
  </r>
  <r>
    <x v="7"/>
    <n v="108929"/>
    <s v="2025-11-13 19:15:25"/>
    <s v="JAIME  ANDRES QUITIAN"/>
    <s v="CESAR BERMUDEZ 905"/>
    <s v="Procesada"/>
    <n v="47899.378151260506"/>
    <x v="35"/>
    <n v="2910"/>
  </r>
  <r>
    <x v="6"/>
    <n v="108930"/>
    <s v="2025-11-13 19:16:07"/>
    <s v="VILMA SANCHEZ CAPTUAYO"/>
    <s v="WILSON JAVIER MONTAÑEZ MARTINEZ 923"/>
    <s v="Procesada"/>
    <n v="31260.478991596639"/>
    <x v="18"/>
    <n v="2147"/>
  </r>
  <r>
    <x v="0"/>
    <n v="108931"/>
    <s v="2025-11-13 19:18:27"/>
    <s v="ROBEIRO RAMIREZ GOMEZ"/>
    <s v="DUBY YARLENY BEDOYA FLOREZ 102"/>
    <s v="Procesada"/>
    <n v="33506"/>
    <x v="0"/>
    <n v="1305"/>
  </r>
  <r>
    <x v="0"/>
    <n v="108932"/>
    <s v="2025-11-13 19:18:36"/>
    <s v="SANDRA MILENA MARTINEZ GARCIA"/>
    <s v="ELIANA GOMEZ 107"/>
    <s v="Procesada"/>
    <n v="51428.571428571428"/>
    <x v="6"/>
    <n v="1320"/>
  </r>
  <r>
    <x v="6"/>
    <n v="108933"/>
    <s v="2025-11-13 19:19:41"/>
    <s v="SANDRA LLANET HINCAPIE ZAPATA"/>
    <s v="YULIETH HERNANDEZ"/>
    <s v="Procesada"/>
    <n v="191597.52100840336"/>
    <x v="12"/>
    <n v="2200"/>
  </r>
  <r>
    <x v="7"/>
    <n v="108934"/>
    <s v="2025-11-13 19:19:55"/>
    <s v="LEYDY YISSED HURTADO OCAMPO"/>
    <s v="CESAR BERMUDEZ 905"/>
    <s v="Procesada"/>
    <n v="116532.1680672269"/>
    <x v="35"/>
    <n v="2911"/>
  </r>
  <r>
    <x v="6"/>
    <n v="108935"/>
    <s v="2025-11-13 19:21:08"/>
    <s v="JUAN CARLOS AGUDELO LOPEZ"/>
    <s v="YULIETH HERNANDEZ"/>
    <s v="Procesada"/>
    <n v="95798.756302521011"/>
    <x v="12"/>
    <n v="2200"/>
  </r>
  <r>
    <x v="9"/>
    <n v="108936"/>
    <s v="2025-11-13 19:21:20"/>
    <s v="YON EIDHER OCHOA HERRERA"/>
    <s v="LILIANA MARCELA GONZALEZ PLATA 706 VALLEDUPAR"/>
    <s v="Procesada"/>
    <n v="28246.638655462186"/>
    <x v="33"/>
    <n v="1918"/>
  </r>
  <r>
    <x v="4"/>
    <n v="108937"/>
    <s v="2025-11-13 19:23:13"/>
    <s v="PURIFICACION ALMANZA ARRIETA"/>
    <s v="JOSE GREGORIO OSTEN MERCADO 509"/>
    <s v="Procesada"/>
    <n v="25348.823529411766"/>
    <x v="9"/>
    <n v="1738"/>
  </r>
  <r>
    <x v="10"/>
    <n v="108938"/>
    <s v="2025-11-13 19:23:15"/>
    <s v="LUZ MARINA GARAVITO DE MANRIQUE"/>
    <s v="MARTHA MANTILLA 407 BUCARAMANGA"/>
    <s v="Procesada"/>
    <n v="12125"/>
    <x v="51"/>
    <n v="1637"/>
  </r>
  <r>
    <x v="6"/>
    <n v="108939"/>
    <s v="2025-11-13 19:23:39"/>
    <s v="ANDRES JULIAN CARDENAS GIL"/>
    <s v="YULIETH HERNANDEZ"/>
    <s v="Procesada"/>
    <n v="191597.52100840336"/>
    <x v="12"/>
    <n v="2200"/>
  </r>
  <r>
    <x v="7"/>
    <n v="108940"/>
    <s v="2025-11-13 19:24:31"/>
    <s v="MARIA  DOLORES  RONDON"/>
    <s v="CESAR BERMUDEZ 905"/>
    <s v="Procesada"/>
    <n v="82761.226890756312"/>
    <x v="35"/>
    <n v="2910"/>
  </r>
  <r>
    <x v="2"/>
    <n v="108941"/>
    <s v="2025-11-13 19:24:51"/>
    <s v="VITALIANO TORRES FAJARDO"/>
    <s v="MARIELA ESTER DE LEON 720 BARRANQUILLA"/>
    <s v="Procesada"/>
    <n v="11880.000000000002"/>
    <x v="11"/>
    <n v="1980"/>
  </r>
  <r>
    <x v="6"/>
    <n v="108942"/>
    <s v="2025-11-13 19:26:46"/>
    <s v="JHON FERNANDO LOPEZ BELTRAN"/>
    <s v="SANDRA PATRICIA ORTIZ ROMERO 919"/>
    <s v="Procesada"/>
    <n v="27731.109243697476"/>
    <x v="31"/>
    <n v="2131"/>
  </r>
  <r>
    <x v="6"/>
    <n v="108943"/>
    <s v="2025-11-13 19:26:50"/>
    <s v="BEATRIZ RICHARD CUELLAR"/>
    <s v="CRISTINA QUINTERO RUDAS 945"/>
    <s v="Procesada"/>
    <n v="20060.000000000004"/>
    <x v="26"/>
    <n v="2232"/>
  </r>
  <r>
    <x v="7"/>
    <n v="108944"/>
    <s v="2025-11-13 19:27:01"/>
    <s v="NICOLAS RIOS MARTINEZ"/>
    <s v="CESAR BERMUDEZ 905"/>
    <s v="Procesada"/>
    <n v="37240"/>
    <x v="35"/>
    <n v="2911"/>
  </r>
  <r>
    <x v="0"/>
    <n v="108945"/>
    <s v="2025-11-13 19:34:10"/>
    <s v="MARIA BELARMINA PEREZ"/>
    <s v="ANDRES GRACIANO SERNA 104"/>
    <s v="Procesada"/>
    <n v="76588.436974789918"/>
    <x v="27"/>
    <n v="1311"/>
  </r>
  <r>
    <x v="7"/>
    <n v="108946"/>
    <s v="2025-11-13 19:34:27"/>
    <s v="KAREN ADRIANA MARTINEZ OSORIO"/>
    <s v="CESAR BERMUDEZ 905"/>
    <s v="Procesada"/>
    <n v="66197.327731092446"/>
    <x v="35"/>
    <n v="2912"/>
  </r>
  <r>
    <x v="6"/>
    <n v="108947"/>
    <s v="2025-11-13 19:34:48"/>
    <s v="SANDRA MILENA JIMENEZ URBINA"/>
    <s v="DIANA MARCELA DIAZ TORRES 938"/>
    <s v="Procesada"/>
    <n v="67910.319327731093"/>
    <x v="29"/>
    <n v="2207"/>
  </r>
  <r>
    <x v="7"/>
    <n v="108949"/>
    <s v="2025-11-13 19:35:50"/>
    <s v="ESPERANZA ALDERETE RENGIFO"/>
    <s v="JHONTAN MENDOZA 906"/>
    <s v="Procesada"/>
    <n v="140198.21008403361"/>
    <x v="17"/>
    <n v="2913"/>
  </r>
  <r>
    <x v="10"/>
    <n v="108950"/>
    <s v="2025-11-13 19:37:13"/>
    <s v="NELSON HERRERA GOMEZ"/>
    <s v="MARTHA MANTILLA 407 BUCARAMANGA"/>
    <s v="Procesada"/>
    <n v="21638.647058823532"/>
    <x v="51"/>
    <n v="1637"/>
  </r>
  <r>
    <x v="4"/>
    <n v="108951"/>
    <s v="2025-11-13 19:37:23"/>
    <s v="WILLIAM ADOLFO TORO GIRALDO"/>
    <s v="LEONARDO RIOS HENAO 612"/>
    <s v="Procesada"/>
    <n v="64439.008403361346"/>
    <x v="8"/>
    <n v="1836"/>
  </r>
  <r>
    <x v="7"/>
    <n v="108952"/>
    <s v="2025-11-13 19:40:03"/>
    <s v="JUAN FELIPE VELASCO VILLAMIL"/>
    <s v="CESAR BERMUDEZ 905"/>
    <s v="Procesada"/>
    <n v="73389.092436974795"/>
    <x v="35"/>
    <n v="2910"/>
  </r>
  <r>
    <x v="6"/>
    <n v="108953"/>
    <s v="2025-11-13 19:40:08"/>
    <s v="SANDRA MILENA JIMENEZ URBINA"/>
    <s v="DIANA MARCELA DIAZ TORRES 938"/>
    <s v="Procesada"/>
    <n v="94380.915966386558"/>
    <x v="29"/>
    <n v="2207"/>
  </r>
  <r>
    <x v="7"/>
    <n v="108955"/>
    <s v="2025-11-13 19:40:58"/>
    <s v="LUIS CARLOS LOPEZ QUEVEDO"/>
    <s v="CESAR BERMUDEZ 905"/>
    <s v="Procesada"/>
    <n v="55100"/>
    <x v="35"/>
    <n v="2912"/>
  </r>
  <r>
    <x v="6"/>
    <n v="108956"/>
    <s v="2025-11-13 19:41:36"/>
    <s v="ISRAEL ROJAS GODOY"/>
    <s v="SANDRA PATRICIA ORTIZ ROMERO 919"/>
    <s v="Procesada"/>
    <n v="37815.100840336134"/>
    <x v="31"/>
    <n v="2131"/>
  </r>
  <r>
    <x v="6"/>
    <n v="108958"/>
    <s v="2025-11-13 19:42:18"/>
    <s v="DORA JUDITH RODRIGUEZ GONZALEZ"/>
    <s v="LEONARDO MANCERA BOLAÑOS 926"/>
    <s v="Procesada"/>
    <n v="28833.899159663863"/>
    <x v="53"/>
    <n v="2156"/>
  </r>
  <r>
    <x v="4"/>
    <n v="108959"/>
    <s v="2025-11-13 19:42:35"/>
    <s v="GILDARDO ANTONIO MUÑOZ GIRALDO"/>
    <s v="JOSE GREGORIO OSTEN MERCADO 509"/>
    <s v="Procesada"/>
    <n v="49895.092436974795"/>
    <x v="9"/>
    <n v="1738"/>
  </r>
  <r>
    <x v="7"/>
    <n v="108960"/>
    <s v="2025-11-13 19:42:47"/>
    <s v="ENEIDA MUÑOZ BEJARANO"/>
    <s v="CESAR BERMUDEZ 905"/>
    <s v="Procesada"/>
    <n v="35529.243697478996"/>
    <x v="35"/>
    <n v="2911"/>
  </r>
  <r>
    <x v="7"/>
    <n v="108961"/>
    <s v="2025-11-13 19:44:05"/>
    <s v="CLARA INES RAMOS DE GARZON"/>
    <s v="CESAR BERMUDEZ 905"/>
    <s v="Procesada"/>
    <n v="10588.20168067227"/>
    <x v="35"/>
    <n v="2911"/>
  </r>
  <r>
    <x v="6"/>
    <n v="108963"/>
    <s v="2025-11-13 19:44:33"/>
    <s v="BRAYAN  FERNANDO  GONZALEZ MENDEZ"/>
    <s v="SOL KATHERINE BERNAL MONTANO 907"/>
    <s v="Procesada"/>
    <n v="7625.4873949579833"/>
    <x v="36"/>
    <n v="2100"/>
  </r>
  <r>
    <x v="6"/>
    <n v="108964"/>
    <s v="2025-11-13 19:46:11"/>
    <s v="MAIKOL AVILA CACERES"/>
    <s v="NELLY MARTINEZ FLEREZ 935"/>
    <s v="Procesada"/>
    <n v="57479.02521008403"/>
    <x v="37"/>
    <n v="2197"/>
  </r>
  <r>
    <x v="2"/>
    <n v="108965"/>
    <s v="2025-11-13 19:47:01"/>
    <s v="EDUARDO JOSE MARTINEZ CORREA"/>
    <s v="MARIELA ESTER DE LEON 720 BARRANQUILLA"/>
    <s v="Procesada"/>
    <n v="43045.563025210089"/>
    <x v="11"/>
    <n v="1980"/>
  </r>
  <r>
    <x v="7"/>
    <n v="108966"/>
    <s v="2025-11-13 19:47:10"/>
    <s v="ALVARO LEON PEREZ"/>
    <s v="CESAR BERMUDEZ 905"/>
    <s v="Procesada"/>
    <n v="191597.52100840336"/>
    <x v="35"/>
    <n v="2911"/>
  </r>
  <r>
    <x v="6"/>
    <n v="108967"/>
    <s v="2025-11-13 19:48:37"/>
    <s v="SISTEMA INTEGRALES EMPRESARIALES S E SAS"/>
    <s v="NAIR JAEL VARGAS TALERO 933"/>
    <s v="Procesada"/>
    <n v="8067.2436974789925"/>
    <x v="40"/>
    <n v="2184"/>
  </r>
  <r>
    <x v="7"/>
    <n v="108968"/>
    <s v="2025-11-13 19:49:35"/>
    <s v="ROSA NELLY RUIZ SILVA"/>
    <s v="CESAR BERMUDEZ 905"/>
    <s v="Procesada"/>
    <n v="37815.117647058825"/>
    <x v="35"/>
    <n v="2911"/>
  </r>
  <r>
    <x v="6"/>
    <n v="108970"/>
    <s v="2025-11-13 19:50:23"/>
    <s v="ALBA ZEMIR PALACIOS PALACIOS"/>
    <s v="MARISOL NEIRA PARRA 911"/>
    <s v="Procesada"/>
    <n v="55158.991596638654"/>
    <x v="41"/>
    <n v="2112"/>
  </r>
  <r>
    <x v="7"/>
    <n v="108971"/>
    <s v="2025-11-13 19:51:25"/>
    <s v="MARCOLINO CASTRO LANDINEZ"/>
    <s v="CESAR BERMUDEZ 905"/>
    <s v="Procesada"/>
    <n v="47899.378151260506"/>
    <x v="35"/>
    <n v="2910"/>
  </r>
  <r>
    <x v="6"/>
    <n v="108972"/>
    <s v="2025-11-13 19:51:43"/>
    <s v="FLOR NORAYMA RODRIGUEZ BARRERA"/>
    <s v="MARISOL NEIRA PARRA 911"/>
    <s v="Procesada"/>
    <n v="16806.798319327732"/>
    <x v="41"/>
    <n v="2113"/>
  </r>
  <r>
    <x v="6"/>
    <n v="108973"/>
    <s v="2025-11-13 19:52:41"/>
    <s v="ANA JULIA GARZON QUINTERO"/>
    <s v="MARISOL NEIRA PARRA 911"/>
    <s v="Procesada"/>
    <n v="19859.201680672271"/>
    <x v="41"/>
    <n v="2112"/>
  </r>
  <r>
    <x v="6"/>
    <n v="108974"/>
    <s v="2025-11-13 19:53:16"/>
    <s v="ERIKA TATIANA GARCIA QUIMBAYO"/>
    <s v="LEONARDO MANCERA BOLAÑOS 926"/>
    <s v="Procesada"/>
    <n v="46592.563025210089"/>
    <x v="53"/>
    <n v="2156"/>
  </r>
  <r>
    <x v="6"/>
    <n v="108975"/>
    <s v="2025-11-13 19:54:24"/>
    <s v="MAIRA ALEJANDRA JIMENEZ PRIETO"/>
    <s v="LEONARDO MANCERA BOLAÑOS 926"/>
    <s v="Procesada"/>
    <n v="18151.26050420168"/>
    <x v="53"/>
    <n v="2156"/>
  </r>
  <r>
    <x v="6"/>
    <n v="108976"/>
    <s v="2025-11-13 19:55:44"/>
    <s v="DANIEL FRANCISCO LAGUNA TRUJILLO"/>
    <s v="LEONARDO MANCERA BOLAÑOS 926"/>
    <s v="Procesada"/>
    <n v="43865.613445378156"/>
    <x v="53"/>
    <n v="2156"/>
  </r>
  <r>
    <x v="6"/>
    <n v="108977"/>
    <s v="2025-11-13 19:56:44"/>
    <s v="JUAN ESTEBAN BOLIVAR RODRIGUEZ"/>
    <s v="LEONARDO MANCERA BOLAÑOS 926"/>
    <s v="Procesada"/>
    <n v="14915.941176470589"/>
    <x v="53"/>
    <n v="2156"/>
  </r>
  <r>
    <x v="0"/>
    <n v="108978"/>
    <s v="2025-11-13 19:56:46"/>
    <s v="CONSUELO MARIA RODRIGUEZ PEREZ"/>
    <s v="ANDRES GRACIANO SERNA 104"/>
    <s v="Procesada"/>
    <n v="51731.100840336141"/>
    <x v="27"/>
    <n v="1311"/>
  </r>
  <r>
    <x v="6"/>
    <n v="108979"/>
    <s v="2025-11-13 19:57:54"/>
    <s v="NOHORA LEGUIZAMO MORA"/>
    <s v="LEONARDO MANCERA BOLAÑOS 926"/>
    <s v="Procesada"/>
    <n v="26974.73949579832"/>
    <x v="53"/>
    <n v="2156"/>
  </r>
  <r>
    <x v="4"/>
    <n v="108980"/>
    <s v="2025-11-13 19:58:00"/>
    <s v="FRANCISCO ALBERTO CALDERON VERGARA"/>
    <s v="NELSON ENRIQUE LOPEZ GONZALEZ 510"/>
    <s v="Procesada"/>
    <n v="53694.378151260506"/>
    <x v="46"/>
    <n v="1739"/>
  </r>
  <r>
    <x v="6"/>
    <n v="108981"/>
    <s v="2025-11-13 19:58:48"/>
    <s v="EDILBERTO MENDIVELSO SUA"/>
    <s v="LEONARDO MANCERA BOLAÑOS 926"/>
    <s v="Procesada"/>
    <n v="21176.403361344539"/>
    <x v="53"/>
    <n v="2156"/>
  </r>
  <r>
    <x v="4"/>
    <n v="108982"/>
    <s v="2025-11-13 19:59:20"/>
    <s v="JUAN CARLOS JIMENEZ GOMEZ"/>
    <s v="NELSON ENRIQUE LOPEZ GONZALEZ 510"/>
    <s v="Procesada"/>
    <n v="40706.025210084037"/>
    <x v="46"/>
    <n v="1739"/>
  </r>
  <r>
    <x v="6"/>
    <n v="108983"/>
    <s v="2025-11-13 19:59:38"/>
    <s v="JENNY ANDREA CASTAÑEDA LADINO"/>
    <s v="DIANA MARCELA DIAZ TORRES 938"/>
    <s v="Procesada"/>
    <n v="44610.823529411762"/>
    <x v="29"/>
    <n v="2207"/>
  </r>
  <r>
    <x v="4"/>
    <n v="108985"/>
    <s v="2025-11-13 20:01:12"/>
    <s v="CARMEN ELENA FURNIELES PADRON"/>
    <s v="NELSON ENRIQUE LOPEZ GONZALEZ 510"/>
    <s v="Procesada"/>
    <n v="33229.08403361345"/>
    <x v="46"/>
    <n v="1739"/>
  </r>
  <r>
    <x v="9"/>
    <n v="108987"/>
    <s v="2025-11-13 20:01:53"/>
    <s v="ARELIS URIBE RAMIREZ"/>
    <s v="LILIANA BLANCO LOPEZ 705 VALLEDUPAR"/>
    <s v="Procesada"/>
    <n v="31932.915966386554"/>
    <x v="38"/>
    <n v="1914"/>
  </r>
  <r>
    <x v="4"/>
    <n v="108988"/>
    <s v="2025-11-13 20:02:50"/>
    <s v="DIANYS DE JESUS URANGO GUZMAN"/>
    <s v="NELSON ENRIQUE LOPEZ GONZALEZ 510"/>
    <s v="Procesada"/>
    <n v="43783.243697478989"/>
    <x v="46"/>
    <n v="1739"/>
  </r>
  <r>
    <x v="6"/>
    <n v="108989"/>
    <s v="2025-11-13 20:03:13"/>
    <s v="ROSA MARIA GAMBOA CASTRO"/>
    <s v="LEONARDO MANCERA BOLAÑOS 926"/>
    <s v="Procesada"/>
    <n v="21176.403361344539"/>
    <x v="53"/>
    <n v="2156"/>
  </r>
  <r>
    <x v="7"/>
    <n v="108990"/>
    <s v="2025-11-13 20:03:47"/>
    <s v="JAIRO GOMEZ LONDOÑO"/>
    <s v="JHON GRANADOS"/>
    <s v="Procesada"/>
    <n v="69540.000000000015"/>
    <x v="44"/>
    <n v="2251"/>
  </r>
  <r>
    <x v="9"/>
    <n v="108991"/>
    <s v="2025-11-13 20:04:16"/>
    <s v="MELANIS GABRIEL DAZA CASTRO"/>
    <s v="LILIANA BLANCO LOPEZ 705 VALLEDUPAR"/>
    <s v="Procesada"/>
    <n v="35924.34453781513"/>
    <x v="38"/>
    <n v="1914"/>
  </r>
  <r>
    <x v="6"/>
    <n v="108992"/>
    <s v="2025-11-13 20:04:51"/>
    <s v="EDWARD DERFREY VALENCIA SALAZAR"/>
    <s v="LEONARDO MANCERA BOLAÑOS 926"/>
    <s v="Procesada"/>
    <n v="10740"/>
    <x v="53"/>
    <n v="2156"/>
  </r>
  <r>
    <x v="4"/>
    <n v="108993"/>
    <s v="2025-11-13 20:05:05"/>
    <s v="ESTHER DE LA TRINIDAD"/>
    <s v="NELSON ENRIQUE LOPEZ GONZALEZ 510"/>
    <s v="Procesada"/>
    <n v="59233.201680672268"/>
    <x v="46"/>
    <n v="1739"/>
  </r>
  <r>
    <x v="7"/>
    <n v="108995"/>
    <s v="2025-11-13 20:05:26"/>
    <s v="RAUL HUMBERTO PAEZ URQUIJO"/>
    <s v="JHON GRANADOS"/>
    <s v="Procesada"/>
    <n v="57479.02521008403"/>
    <x v="44"/>
    <n v="2251"/>
  </r>
  <r>
    <x v="6"/>
    <n v="108996"/>
    <s v="2025-11-13 20:06:18"/>
    <s v="JENNY ROCIO SANDOVAL BLANCO"/>
    <s v="LEONARDO MANCERA BOLAÑOS 926"/>
    <s v="Procesada"/>
    <n v="25504.142857142859"/>
    <x v="53"/>
    <n v="2156"/>
  </r>
  <r>
    <x v="9"/>
    <n v="108997"/>
    <s v="2025-11-13 20:06:29"/>
    <s v="OSCAR VASQUEZ GUALDRON"/>
    <s v="LILIANA BLANCO LOPEZ 705 VALLEDUPAR"/>
    <s v="Procesada"/>
    <n v="31932.915966386554"/>
    <x v="38"/>
    <n v="1914"/>
  </r>
  <r>
    <x v="0"/>
    <n v="108998"/>
    <s v="2025-11-13 20:06:44"/>
    <s v="JULIAN ESTIVEN GOMEZ CASTAÑO"/>
    <s v="ELIANA GOMEZ 107"/>
    <s v="Procesada"/>
    <n v="15126.050420168069"/>
    <x v="6"/>
    <n v="1320"/>
  </r>
  <r>
    <x v="6"/>
    <n v="108999"/>
    <s v="2025-11-13 20:06:58"/>
    <s v="PABLO EMILIO ESCOBAR VALENCIA"/>
    <s v="LEONARDO MANCERA BOLAÑOS 926"/>
    <s v="Procesada"/>
    <n v="9800"/>
    <x v="53"/>
    <n v="2156"/>
  </r>
  <r>
    <x v="6"/>
    <n v="109000"/>
    <s v="2025-11-13 20:07:48"/>
    <s v="FREDY ALBERTO DUARTE CACERES"/>
    <s v="NAIR JAEL VARGAS TALERO 933"/>
    <s v="Procesada"/>
    <n v="108907.56302521008"/>
    <x v="40"/>
    <n v="2184"/>
  </r>
  <r>
    <x v="4"/>
    <n v="109001"/>
    <s v="2025-11-13 20:08:14"/>
    <s v="EDWIN DE JESUS RIOS GARCIA"/>
    <s v="FELIPE ARENAS 605"/>
    <s v="Procesada"/>
    <n v="58883.285714285717"/>
    <x v="25"/>
    <n v="1813"/>
  </r>
  <r>
    <x v="4"/>
    <n v="109002"/>
    <s v="2025-11-13 20:08:59"/>
    <s v="DIEGO ALBERTO ZULUAGA BOTERO"/>
    <s v="NELSON ENRIQUE LOPEZ GONZALEZ 510"/>
    <s v="Procesada"/>
    <n v="108139.37815126051"/>
    <x v="46"/>
    <n v="1739"/>
  </r>
  <r>
    <x v="4"/>
    <n v="109004"/>
    <s v="2025-11-13 20:10:17"/>
    <s v="YEISON CAMILO GOMEZ ZULUAGA"/>
    <s v="NELSON ENRIQUE LOPEZ GONZALEZ 510"/>
    <s v="Procesada"/>
    <n v="36302.521008403361"/>
    <x v="46"/>
    <n v="1739"/>
  </r>
  <r>
    <x v="4"/>
    <n v="109005"/>
    <s v="2025-11-13 20:12:56"/>
    <s v="RODOLFO ROHATAN BASSIL"/>
    <s v="NELSON ENRIQUE LOPEZ GONZALEZ 510"/>
    <s v="Procesada"/>
    <n v="77370.638655462186"/>
    <x v="46"/>
    <n v="1739"/>
  </r>
  <r>
    <x v="7"/>
    <n v="109007"/>
    <s v="2025-11-13 20:14:31"/>
    <s v="MARIA ZENAIDA HERRERA CARRILLO"/>
    <s v="JHON GRANADOS"/>
    <s v="Procesada"/>
    <n v="72084.210084033621"/>
    <x v="44"/>
    <n v="2251"/>
  </r>
  <r>
    <x v="6"/>
    <n v="109008"/>
    <s v="2025-11-13 20:14:41"/>
    <s v="ROSA ELENA CARO SALON"/>
    <s v="LEYDY YURLEY MUNEVAR ESPITIA 921"/>
    <s v="Procesada"/>
    <n v="40670.831932773115"/>
    <x v="14"/>
    <n v="2137"/>
  </r>
  <r>
    <x v="6"/>
    <n v="109009"/>
    <s v="2025-11-13 20:15:13"/>
    <s v="JAIRO LOZANO WILCHES"/>
    <s v="WILSON JAVIER MONTAÑEZ MARTINEZ 923"/>
    <s v="Procesada"/>
    <n v="31745.756302521007"/>
    <x v="18"/>
    <n v="2147"/>
  </r>
  <r>
    <x v="4"/>
    <n v="109010"/>
    <s v="2025-11-13 20:15:19"/>
    <s v="JUAN CARLOS NUÑEZ CAYCEDO"/>
    <s v="NELSON ENRIQUE LOPEZ GONZALEZ 510"/>
    <s v="Procesada"/>
    <n v="37196.722689075628"/>
    <x v="46"/>
    <n v="1739"/>
  </r>
  <r>
    <x v="7"/>
    <n v="109011"/>
    <s v="2025-11-13 20:17:22"/>
    <s v="DIANA PATRICIA BENITES HURTADO"/>
    <s v="JHON GRANADOS"/>
    <s v="Procesada"/>
    <n v="56441.403361344543"/>
    <x v="44"/>
    <n v="2251"/>
  </r>
  <r>
    <x v="6"/>
    <n v="109012"/>
    <s v="2025-11-13 20:19:16"/>
    <s v="ERIKA YAYA SALCEDO"/>
    <s v="MONICA RODRIGUEZ RONCANCIO 946"/>
    <s v="Procesada"/>
    <n v="43957.73949579832"/>
    <x v="21"/>
    <n v="2235"/>
  </r>
  <r>
    <x v="0"/>
    <n v="109013"/>
    <s v="2025-11-13 20:20:39"/>
    <s v="LILIANA ANGEL"/>
    <s v="ANDRES GRACIANO SERNA 104"/>
    <s v="Procesada"/>
    <n v="83823.722689075628"/>
    <x v="27"/>
    <n v="1311"/>
  </r>
  <r>
    <x v="6"/>
    <n v="109014"/>
    <s v="2025-11-13 20:21:33"/>
    <s v="MIGUEL LEIVA"/>
    <s v="DIANA MARCELA DIAZ TORRES 938"/>
    <s v="Procesada"/>
    <n v="26890.798319327732"/>
    <x v="29"/>
    <n v="2207"/>
  </r>
  <r>
    <x v="7"/>
    <n v="109015"/>
    <s v="2025-11-13 20:21:44"/>
    <s v="YULY VIVIANA LOZADA BEJARANO"/>
    <s v="JHON GRANADOS"/>
    <s v="Procesada"/>
    <n v="47994"/>
    <x v="44"/>
    <n v="2251"/>
  </r>
  <r>
    <x v="6"/>
    <n v="109016"/>
    <s v="2025-11-13 20:22:28"/>
    <s v="MARICELA PENA PARDO"/>
    <s v="NAIR JAEL VARGAS TALERO 933"/>
    <s v="Procesada"/>
    <n v="17084.042016806721"/>
    <x v="40"/>
    <n v="2184"/>
  </r>
  <r>
    <x v="6"/>
    <n v="109017"/>
    <s v="2025-11-13 20:22:33"/>
    <s v="OLGA BEATRIZ HUERTAS CASTELBLANCO"/>
    <s v="ANGIE JOHANA BEDOYA HERRENO 908"/>
    <s v="Procesada"/>
    <n v="69769.756302521011"/>
    <x v="39"/>
    <n v="2103"/>
  </r>
  <r>
    <x v="6"/>
    <n v="109018"/>
    <s v="2025-11-13 20:24:23"/>
    <s v="MARCO ANTONIO PARRA DIAZ"/>
    <s v="NAIR JAEL VARGAS TALERO 933"/>
    <s v="Procesada"/>
    <n v="3562.1932773109247"/>
    <x v="40"/>
    <n v="2184"/>
  </r>
  <r>
    <x v="0"/>
    <n v="109019"/>
    <s v="2025-11-13 20:24:49"/>
    <s v="MARTA LUZ GIRALDO RODRIGUEZ"/>
    <s v="DUBY YARLENY BEDOYA FLOREZ 102"/>
    <s v="Procesada"/>
    <n v="23543"/>
    <x v="0"/>
    <n v="1305"/>
  </r>
  <r>
    <x v="7"/>
    <n v="109020"/>
    <s v="2025-11-13 20:24:58"/>
    <s v="CARLOS ALBERTO GARZON CASTRO"/>
    <s v="JHON GRANADOS"/>
    <s v="Procesada"/>
    <n v="47899.378151260506"/>
    <x v="44"/>
    <n v="2251"/>
  </r>
  <r>
    <x v="0"/>
    <n v="109021"/>
    <s v="2025-11-13 20:27:40"/>
    <s v="MARIA LIBIA PINO ESPINAL"/>
    <s v="KATHERINE GAVIRIA MAZO 103"/>
    <s v="Procesada"/>
    <n v="19663.915966386558"/>
    <x v="4"/>
    <n v="1307"/>
  </r>
  <r>
    <x v="1"/>
    <n v="109022"/>
    <s v="2025-11-13 20:34:01"/>
    <s v="ARES LUDOVIZZI PALENCIA MONTAÑEZ"/>
    <s v="MAIRA TORRES 411 CUCUTA"/>
    <s v="Procesada"/>
    <n v="25777.848739495799"/>
    <x v="34"/>
    <n v="1676"/>
  </r>
  <r>
    <x v="7"/>
    <n v="109023"/>
    <s v="2025-11-13 20:34:25"/>
    <s v="YENELI TORRES LEON"/>
    <s v="JHONTAN MENDOZA 906"/>
    <s v="Procesada"/>
    <n v="383195.04201680672"/>
    <x v="17"/>
    <n v="2915"/>
  </r>
  <r>
    <x v="6"/>
    <n v="109024"/>
    <s v="2025-11-13 20:35:32"/>
    <s v="REINALDO GUERRERO"/>
    <s v="WILLIAM ALBERTO VELASQUEZ BERNAL 920"/>
    <s v="Procesada"/>
    <n v="69540.000000000015"/>
    <x v="22"/>
    <n v="2134"/>
  </r>
  <r>
    <x v="10"/>
    <n v="109025"/>
    <s v="2025-11-13 20:38:53"/>
    <s v="CARMIÑA HERRERA MARIÑO"/>
    <s v="SANDRA PRADA 405 BUCARAMANGA"/>
    <s v="Procesada"/>
    <n v="22970.117647058825"/>
    <x v="49"/>
    <n v="1640"/>
  </r>
  <r>
    <x v="0"/>
    <n v="109026"/>
    <s v="2025-11-13 20:39:24"/>
    <s v="KATHERINE ALVAREZ ORTIZ"/>
    <s v="EDISON ALBERTO SALAZAR YEPES 116"/>
    <s v="Procesada"/>
    <n v="58811.159663865546"/>
    <x v="32"/>
    <n v="1347"/>
  </r>
  <r>
    <x v="0"/>
    <n v="109027"/>
    <s v="2025-11-13 20:40:14"/>
    <s v="MARI YANET MUÑOZ ZAPATA"/>
    <s v="INES LILIANA PIEDRAHITA MESA 111"/>
    <s v="Procesada"/>
    <n v="122731.05882352941"/>
    <x v="15"/>
    <n v="1332"/>
  </r>
  <r>
    <x v="7"/>
    <n v="109028"/>
    <s v="2025-11-13 20:40:15"/>
    <s v="DAVID STIVEN GOMEZ BULA"/>
    <s v="JHON GRANADOS"/>
    <s v="Procesada"/>
    <n v="35090.957983193279"/>
    <x v="44"/>
    <n v="2251"/>
  </r>
  <r>
    <x v="0"/>
    <n v="109029"/>
    <s v="2025-11-13 20:40:29"/>
    <s v="WILMAR LOAIZA ALZATE"/>
    <s v="EDISON ALBERTO SALAZAR YEPES 116"/>
    <s v="Procesada"/>
    <n v="8739.5210084033624"/>
    <x v="32"/>
    <n v="1347"/>
  </r>
  <r>
    <x v="6"/>
    <n v="109030"/>
    <s v="2025-11-13 20:42:17"/>
    <s v="GABRIEL BALAGUERA ROJAS"/>
    <s v="MARIBEL REDONDO 918"/>
    <s v="Procesada"/>
    <n v="24400"/>
    <x v="45"/>
    <n v="2128"/>
  </r>
  <r>
    <x v="6"/>
    <n v="109031"/>
    <s v="2025-11-13 20:44:50"/>
    <s v="LUZ EDILMA MOLINA MOLANO"/>
    <s v="LEONARDO MANCERA BOLAÑOS 926"/>
    <s v="Procesada"/>
    <n v="111371.91596638654"/>
    <x v="53"/>
    <n v="2156"/>
  </r>
  <r>
    <x v="0"/>
    <n v="109032"/>
    <s v="2025-11-13 20:46:38"/>
    <s v="DIEGO ALBERTO CEBALLOS CARDONA"/>
    <s v="INGRID RESTREPO 115"/>
    <s v="Procesada"/>
    <n v="8664"/>
    <x v="28"/>
    <n v="1340"/>
  </r>
  <r>
    <x v="6"/>
    <n v="109033"/>
    <s v="2025-11-13 20:46:50"/>
    <s v="EDITH CUENCA ORJUELA"/>
    <s v="MARIA NANCY GUARIN VIRGUEZ 937"/>
    <s v="Procesada"/>
    <n v="62268.966386554632"/>
    <x v="19"/>
    <n v="2203"/>
  </r>
  <r>
    <x v="0"/>
    <n v="109034"/>
    <s v="2025-11-13 20:47:18"/>
    <s v="LUIS EVELIO PAMPLONA ESCUDERO"/>
    <s v="INGRID RESTREPO 115"/>
    <s v="Procesada"/>
    <n v="23086"/>
    <x v="28"/>
    <n v="1340"/>
  </r>
  <r>
    <x v="7"/>
    <n v="109035"/>
    <s v="2025-11-13 20:47:19"/>
    <s v="YENIS SAUDITH MESTRA"/>
    <s v="JHON GRANADOS"/>
    <s v="Procesada"/>
    <n v="47899.378151260506"/>
    <x v="44"/>
    <n v="2254"/>
  </r>
  <r>
    <x v="0"/>
    <n v="109036"/>
    <s v="2025-11-13 20:47:59"/>
    <s v="MARGARITA MARIA POSADA SIERRA"/>
    <s v="INGRID RESTREPO 115"/>
    <s v="Procesada"/>
    <n v="11543"/>
    <x v="28"/>
    <n v="1340"/>
  </r>
  <r>
    <x v="0"/>
    <n v="109037"/>
    <s v="2025-11-13 20:48:52"/>
    <s v="DEISY JOHANA GUITIERREZ SEPULVEDA"/>
    <s v="INGRID RESTREPO 115"/>
    <s v="Procesada"/>
    <n v="13109.277310924372"/>
    <x v="28"/>
    <n v="1340"/>
  </r>
  <r>
    <x v="0"/>
    <n v="109038"/>
    <s v="2025-11-13 20:51:35"/>
    <s v="LEYDY JOHANNA CASTAÑO CORREA"/>
    <s v="MIGUEL ANGEL HIDALGO SANTOS 113"/>
    <s v="Procesada"/>
    <n v="26890.798319327732"/>
    <x v="16"/>
    <n v="1339"/>
  </r>
  <r>
    <x v="0"/>
    <n v="109039"/>
    <s v="2025-11-13 20:54:16"/>
    <s v="LUZ ELENA PEREZ CHAVARRIA"/>
    <s v="GEORLAN GARCIA PANIAGUA 117"/>
    <s v="Procesada"/>
    <n v="14850"/>
    <x v="1"/>
    <n v="1349"/>
  </r>
  <r>
    <x v="6"/>
    <n v="109040"/>
    <s v="2025-11-13 20:55:31"/>
    <s v="NICOLAS PEREIRA VELOZA"/>
    <s v="CARLOS EDUARDO ROMERO 934"/>
    <s v="Procesada"/>
    <n v="141302.61344537814"/>
    <x v="24"/>
    <n v="2191"/>
  </r>
  <r>
    <x v="6"/>
    <n v="109041"/>
    <s v="2025-11-13 20:55:49"/>
    <s v="WILSON ALBEIRO CARDENAS PEREZ"/>
    <s v="MARIBEL REDONDO 918"/>
    <s v="Procesada"/>
    <n v="29243.638655462186"/>
    <x v="45"/>
    <n v="2128"/>
  </r>
  <r>
    <x v="6"/>
    <n v="109043"/>
    <s v="2025-11-13 20:58:29"/>
    <s v="RAUL ARISTIZABAL MARQUEZ"/>
    <s v="LAURA SERNA HERNANDEZ 925"/>
    <s v="Procesada"/>
    <n v="26462.697478991598"/>
    <x v="43"/>
    <n v="2153"/>
  </r>
  <r>
    <x v="0"/>
    <n v="109044"/>
    <s v="2025-11-13 20:59:59"/>
    <s v="LUZ OMAIRA GIRALDO ARISTIZABAL"/>
    <s v="ELIANA GOMEZ 107"/>
    <s v="Procesada"/>
    <n v="64848"/>
    <x v="6"/>
    <n v="1320"/>
  </r>
  <r>
    <x v="4"/>
    <n v="109045"/>
    <s v="2025-11-13 21:03:22"/>
    <s v="ADELAIDA ROSA CAMACHO ANAYA"/>
    <s v="JOSE GREGORIO OSTEN MERCADO 509"/>
    <s v="Procesada"/>
    <n v="25348.823529411766"/>
    <x v="9"/>
    <n v="1738"/>
  </r>
  <r>
    <x v="0"/>
    <n v="109046"/>
    <s v="2025-11-13 21:04:36"/>
    <s v="FRANCISCO LUIS LOPEZ GARCIA"/>
    <s v="GEORLAN GARCIA PANIAGUA 117"/>
    <s v="Procesada"/>
    <n v="48181.680672268907"/>
    <x v="1"/>
    <n v="1349"/>
  </r>
  <r>
    <x v="6"/>
    <n v="109047"/>
    <s v="2025-11-13 21:04:52"/>
    <s v="JORGE ELIECER GUIO ROZO"/>
    <s v="SANDRA PATRICIA ORTIZ ROMERO 919"/>
    <s v="Procesada"/>
    <n v="8734.7899159663866"/>
    <x v="31"/>
    <n v="2131"/>
  </r>
  <r>
    <x v="6"/>
    <n v="109048"/>
    <s v="2025-11-13 21:06:12"/>
    <s v="SANDY JULIET CANTE LOZANO"/>
    <s v="NELLY MARTINEZ FLEREZ 935"/>
    <s v="Procesada"/>
    <n v="28544.957983193279"/>
    <x v="37"/>
    <n v="2197"/>
  </r>
  <r>
    <x v="6"/>
    <n v="109049"/>
    <s v="2025-11-13 21:06:48"/>
    <s v="MARILUZ RODRIGUEZ LIZARAZO"/>
    <s v="LEONARDO MANCERA BOLAÑOS 926"/>
    <s v="Procesada"/>
    <n v="69540.000000000015"/>
    <x v="53"/>
    <n v="2156"/>
  </r>
  <r>
    <x v="6"/>
    <n v="109050"/>
    <s v="2025-11-13 21:07:44"/>
    <s v="HERNAN DE JESUS ARISTIZABAL ARISTIZABAL"/>
    <s v="LAURA SERNA HERNANDEZ 925"/>
    <s v="Procesada"/>
    <n v="574792.56302521017"/>
    <x v="43"/>
    <n v="2153"/>
  </r>
  <r>
    <x v="0"/>
    <n v="109051"/>
    <s v="2025-11-13 21:08:19"/>
    <s v="MINIMERCADO LUNA DEL MAR S.A.S."/>
    <s v="SEBASTIAN DIAZ VELEZ 105"/>
    <s v="Procesada"/>
    <n v="158277.32773109243"/>
    <x v="42"/>
    <n v="1315"/>
  </r>
  <r>
    <x v="0"/>
    <n v="109052"/>
    <s v="2025-11-13 21:09:57"/>
    <s v="ROBERTO EMILIO ZAPATA JIMENEZ"/>
    <s v="SEBASTIAN DIAZ VELEZ 105"/>
    <s v="Procesada"/>
    <n v="42763.680672268907"/>
    <x v="42"/>
    <n v="1315"/>
  </r>
  <r>
    <x v="0"/>
    <n v="109053"/>
    <s v="2025-11-13 21:12:55"/>
    <s v="RUBEN ARTURO PINEDA GUERRA"/>
    <s v="EDISON ALBERTO SALAZAR YEPES 116"/>
    <s v="Procesada"/>
    <n v="52289.899159663873"/>
    <x v="32"/>
    <n v="1347"/>
  </r>
  <r>
    <x v="6"/>
    <n v="109054"/>
    <s v="2025-11-13 21:14:20"/>
    <s v="YOLANDA MOYANO LUZ"/>
    <s v="WILLIAM ALBERTO VELASQUEZ BERNAL 920"/>
    <s v="Procesada"/>
    <n v="33529.436974789918"/>
    <x v="22"/>
    <n v="2134"/>
  </r>
  <r>
    <x v="6"/>
    <n v="109055"/>
    <s v="2025-11-13 21:15:40"/>
    <s v="MARISOL CIPAMOCHA ROSALES"/>
    <s v="LAURA SERNA HERNANDEZ 925"/>
    <s v="Procesada"/>
    <n v="36391.806722689078"/>
    <x v="43"/>
    <n v="2153"/>
  </r>
  <r>
    <x v="0"/>
    <n v="109056"/>
    <s v="2025-11-13 21:16:03"/>
    <s v="MARTA CECILIA CORDOBA VELEZ"/>
    <s v="SEBASTIAN DIAZ VELEZ 105"/>
    <s v="Procesada"/>
    <n v="52214.722689075628"/>
    <x v="42"/>
    <n v="1315"/>
  </r>
  <r>
    <x v="0"/>
    <n v="109057"/>
    <s v="2025-11-13 21:17:22"/>
    <s v="LUZ MARINA SANCHEZ AGUILAR"/>
    <s v="SEBASTIAN DIAZ VELEZ 105"/>
    <s v="Procesada"/>
    <n v="20518.436974789915"/>
    <x v="42"/>
    <n v="1315"/>
  </r>
  <r>
    <x v="6"/>
    <n v="109058"/>
    <s v="2025-11-13 21:17:30"/>
    <s v="MONICA VIVIANA TORRES BELTRAN"/>
    <s v="YULIETH HERNANDEZ"/>
    <s v="Procesada"/>
    <n v="191597.52100840336"/>
    <x v="12"/>
    <n v="2200"/>
  </r>
  <r>
    <x v="4"/>
    <n v="109059"/>
    <s v="2025-11-13 21:17:53"/>
    <s v="KATERYN RIOS GIRALDO"/>
    <s v="FELIPE ARENAS 605"/>
    <s v="Procesada"/>
    <n v="30672.403361344543"/>
    <x v="25"/>
    <n v="1813"/>
  </r>
  <r>
    <x v="6"/>
    <n v="109060"/>
    <s v="2025-11-13 21:24:08"/>
    <s v="CLAUDIA MILENA SANCHEZ"/>
    <s v="LAURA SERNA HERNANDEZ 925"/>
    <s v="Procesada"/>
    <n v="28394.571428571431"/>
    <x v="43"/>
    <n v="2153"/>
  </r>
  <r>
    <x v="6"/>
    <n v="109061"/>
    <s v="2025-11-13 21:28:46"/>
    <s v="SANDRA PATRICIA RINCON BENAVIDES"/>
    <s v="LAURA SERNA HERNANDEZ 925"/>
    <s v="Procesada"/>
    <n v="111032.28571428572"/>
    <x v="43"/>
    <n v="2153"/>
  </r>
  <r>
    <x v="4"/>
    <n v="109063"/>
    <s v="2025-11-13 21:30:39"/>
    <s v="LUZ DARY CANO GONZALEZ"/>
    <s v="FELIPE ARENAS 605"/>
    <s v="Procesada"/>
    <n v="23086"/>
    <x v="25"/>
    <n v="1813"/>
  </r>
  <r>
    <x v="6"/>
    <n v="109064"/>
    <s v="2025-11-13 21:30:58"/>
    <s v="WILLINGTON GACHANCIPA DIAZ"/>
    <s v="DIANA MARCELA DIAZ TORRES 938"/>
    <s v="Procesada"/>
    <n v="45217.201680672275"/>
    <x v="29"/>
    <n v="2207"/>
  </r>
  <r>
    <x v="0"/>
    <n v="109066"/>
    <s v="2025-11-13 21:32:18"/>
    <s v="JUAN DE DIOS GRISALES GALLEGO"/>
    <s v="SEBASTIAN DIAZ VELEZ 105"/>
    <s v="Procesada"/>
    <n v="35437.008403361346"/>
    <x v="42"/>
    <n v="1315"/>
  </r>
  <r>
    <x v="4"/>
    <n v="109067"/>
    <s v="2025-11-13 21:32:52"/>
    <s v="CLAUDIA ANDREA CARMONA GARCIA"/>
    <s v="FELIPE ARENAS 605"/>
    <s v="Procesada"/>
    <n v="37076.142857142862"/>
    <x v="25"/>
    <n v="1813"/>
  </r>
  <r>
    <x v="6"/>
    <n v="109068"/>
    <s v="2025-11-13 21:35:03"/>
    <s v="DUBAN VALENCIA ALBARRACIN"/>
    <s v="WILSON JAVIER MONTAÑEZ MARTINEZ 923"/>
    <s v="Procesada"/>
    <n v="11543"/>
    <x v="18"/>
    <n v="2147"/>
  </r>
  <r>
    <x v="6"/>
    <n v="109069"/>
    <s v="2025-11-13 21:35:23"/>
    <s v="LEIDY BELEN SOLER GUEVARA"/>
    <s v="LAURA SERNA HERNANDEZ 925"/>
    <s v="Procesada"/>
    <n v="80033.697478991598"/>
    <x v="43"/>
    <n v="2153"/>
  </r>
  <r>
    <x v="0"/>
    <n v="109070"/>
    <s v="2025-11-13 21:39:58"/>
    <s v="DORIS ELENA GOMEZ GAVIRIA"/>
    <s v="INES LILIANA PIEDRAHITA MESA 111"/>
    <s v="Procesada"/>
    <n v="9146.6386554621859"/>
    <x v="15"/>
    <n v="1332"/>
  </r>
  <r>
    <x v="6"/>
    <n v="109071"/>
    <s v="2025-11-13 21:41:50"/>
    <s v="DISTRIBUIDORA FERREPINZON SAS"/>
    <s v="WILSON JAVIER MONTAÑEZ MARTINEZ 923"/>
    <s v="Procesada"/>
    <n v="26648.201680672271"/>
    <x v="18"/>
    <n v="2147"/>
  </r>
  <r>
    <x v="6"/>
    <n v="109072"/>
    <s v="2025-11-13 21:43:05"/>
    <s v="EDWIN ALEJANDRO PEREZ GARCIA"/>
    <s v="SANDRA PATRICIA ORTIZ ROMERO 919"/>
    <s v="Procesada"/>
    <n v="69069.02521008403"/>
    <x v="31"/>
    <n v="2131"/>
  </r>
  <r>
    <x v="6"/>
    <n v="109073"/>
    <s v="2025-11-13 21:48:53"/>
    <s v="ELSA QUINAYAS QUINAYAS MENESES"/>
    <s v="NELLY MARTINEZ FLEREZ 935"/>
    <s v="Procesada"/>
    <n v="154950"/>
    <x v="37"/>
    <n v="2197"/>
  </r>
  <r>
    <x v="0"/>
    <n v="109074"/>
    <s v="2025-11-13 21:55:43"/>
    <s v="CARLOS ALBERTO DIAZ MESA"/>
    <s v="EDISON ALBERTO SALAZAR YEPES 116"/>
    <s v="Procesada"/>
    <n v="47899.378151260506"/>
    <x v="6"/>
    <n v="1320"/>
  </r>
  <r>
    <x v="4"/>
    <n v="109075"/>
    <s v="2025-11-13 22:03:20"/>
    <s v="NELCY ADRIANA MOLINA JORGE"/>
    <s v="NELSON ENRIQUE LOPEZ GONZALEZ 510"/>
    <s v="Procesada"/>
    <n v="26815.26050420168"/>
    <x v="46"/>
    <n v="1739"/>
  </r>
  <r>
    <x v="0"/>
    <n v="109076"/>
    <s v="2025-11-13 22:13:10"/>
    <s v="NEVER IVAN SALON SEVERICHE"/>
    <s v="SEBASTIAN DIAZ VELEZ 105"/>
    <s v="Procesada"/>
    <n v="23543"/>
    <x v="42"/>
    <n v="1315"/>
  </r>
  <r>
    <x v="0"/>
    <n v="109077"/>
    <s v="2025-11-13 22:20:15"/>
    <s v="NUBIA CASTRO RUEDA"/>
    <s v="INES LILIANA PIEDRAHITA MESA 111"/>
    <s v="Procesada"/>
    <n v="13362.000000000002"/>
    <x v="15"/>
    <n v="1332"/>
  </r>
  <r>
    <x v="0"/>
    <n v="109078"/>
    <s v="2025-11-13 22:21:19"/>
    <s v="ARGENIS DURANGO GOEZ"/>
    <s v="INES LILIANA PIEDRAHITA MESA 111"/>
    <s v="Procesada"/>
    <n v="8067.2436974789925"/>
    <x v="15"/>
    <n v="1332"/>
  </r>
  <r>
    <x v="0"/>
    <n v="109079"/>
    <s v="2025-11-13 22:24:35"/>
    <s v="BENAVIDES RESTREPO"/>
    <s v="ANDRES GRACIANO SERNA 104"/>
    <s v="Procesada"/>
    <n v="102529.56302521008"/>
    <x v="27"/>
    <n v="1311"/>
  </r>
  <r>
    <x v="0"/>
    <n v="109081"/>
    <s v="2025-11-13 22:42:44"/>
    <s v="GERMAN ANTONIO GUZMAN ALVAREZ"/>
    <s v="DUBY YARLENY BEDOYA FLOREZ 102"/>
    <s v="Procesada"/>
    <n v="18991.638655462186"/>
    <x v="0"/>
    <n v="1305"/>
  </r>
  <r>
    <x v="4"/>
    <n v="109082"/>
    <s v="2025-11-13 22:49:56"/>
    <s v="FRANCISCO RAFAEL VERGARA VERGARA"/>
    <s v="NELSON ENRIQUE LOPEZ GONZALEZ 510"/>
    <s v="Procesada"/>
    <n v="10592.436974789916"/>
    <x v="46"/>
    <n v="1739"/>
  </r>
  <r>
    <x v="0"/>
    <n v="109083"/>
    <s v="2025-11-13 22:57:34"/>
    <s v="GUSTAVO ARLEY POSADA LONDOÑO"/>
    <s v="ANDRES GRACIANO SERNA 104"/>
    <s v="Procesada"/>
    <n v="418786.21008403366"/>
    <x v="27"/>
    <n v="1311"/>
  </r>
  <r>
    <x v="0"/>
    <n v="109085"/>
    <s v="2025-11-13 23:30:24"/>
    <s v="JUAN CARLOS LUNA HENAO"/>
    <s v="ANDRES GRACIANO SERNA 104"/>
    <s v="Procesada"/>
    <n v="80344.638655462186"/>
    <x v="27"/>
    <n v="1311"/>
  </r>
  <r>
    <x v="7"/>
    <n v="108743"/>
    <s v="2025-11-13 12:02:29"/>
    <s v="EDWIN GUTUERREZ"/>
    <s v="JHONTAN MENDOZA 906"/>
    <s v="Procesada"/>
    <n v="10359.436974789916"/>
    <x v="17"/>
    <n v="2913"/>
  </r>
  <r>
    <x v="10"/>
    <n v="108744"/>
    <s v="2025-11-13 12:19:47"/>
    <s v="ALEXANDER ZABALA DELGADO"/>
    <s v="SANDRA PRADA 405 BUCARAMANGA"/>
    <s v="Procesada"/>
    <n v="51596.596638655465"/>
    <x v="49"/>
    <n v="1640"/>
  </r>
  <r>
    <x v="10"/>
    <n v="108746"/>
    <s v="2025-11-13 12:30:29"/>
    <s v="FABIO LEONARDO JEREZ ARENALES"/>
    <s v="SANDRA PRADA 405 BUCARAMANGA"/>
    <s v="Procesada"/>
    <n v="54424.168067226892"/>
    <x v="49"/>
    <n v="1640"/>
  </r>
  <r>
    <x v="2"/>
    <n v="108747"/>
    <s v="2025-11-13 13:09:27"/>
    <s v="JOSE CARLOS RUIZ MARTINEZ"/>
    <s v="YOANY SARMIENTO PEREZ 713 BARRANQUILLA"/>
    <s v="Procesada"/>
    <n v="71296.823529411762"/>
    <x v="23"/>
    <n v="1938"/>
  </r>
  <r>
    <x v="1"/>
    <n v="108749"/>
    <s v="2025-11-13 13:12:47"/>
    <s v="LUZ MARINA GELVEZ PEREZ"/>
    <s v="ZULY RANGEL GARCIA 413 CUCUTA"/>
    <s v="Procesada"/>
    <n v="12100.840336134454"/>
    <x v="3"/>
    <n v="1682"/>
  </r>
  <r>
    <x v="1"/>
    <n v="108750"/>
    <s v="2025-11-13 13:45:18"/>
    <s v="OSCAR AMAYA ROZO"/>
    <s v="ZULY RANGEL GARCIA 413 CUCUTA"/>
    <s v="Procesada"/>
    <n v="16386.537815126052"/>
    <x v="3"/>
    <n v="1683"/>
  </r>
  <r>
    <x v="4"/>
    <n v="108752"/>
    <s v="2025-11-13 13:47:32"/>
    <s v="DARIO ANTONIO URREA GIRALDO"/>
    <s v="JOSE GREGORIO OSTEN MERCADO 509"/>
    <s v="Procesada"/>
    <n v="46110.521008403361"/>
    <x v="9"/>
    <n v="1738"/>
  </r>
  <r>
    <x v="10"/>
    <n v="108754"/>
    <s v="2025-11-13 14:09:03"/>
    <s v="ANGIE TATIANA ROMERO ASCENCIO"/>
    <s v="CAROLINA RUEDA 410 BUCARAMANGA"/>
    <s v="Procesada"/>
    <n v="16190.9243697479"/>
    <x v="50"/>
    <n v="1639"/>
  </r>
  <r>
    <x v="6"/>
    <n v="108755"/>
    <s v="2025-11-13 14:19:15"/>
    <s v="CARIN MUÑOZ MOSCOTE"/>
    <s v="LEYDY YURLEY MUNEVAR ESPITIA 921"/>
    <s v="Procesada"/>
    <n v="28064.638655462186"/>
    <x v="14"/>
    <n v="2137"/>
  </r>
  <r>
    <x v="6"/>
    <n v="108756"/>
    <s v="2025-11-13 14:20:12"/>
    <s v="RONALD ROLANDO RIZO GALLARDO"/>
    <s v="WILSON JAVIER MONTAÑEZ MARTINEZ 923"/>
    <s v="Procesada"/>
    <n v="11008.403361344539"/>
    <x v="18"/>
    <n v="2147"/>
  </r>
  <r>
    <x v="4"/>
    <n v="108757"/>
    <s v="2025-11-13 14:24:06"/>
    <s v="SANDRA CAROLINA GOMEZ BEDOYA"/>
    <s v="JOSE GREGORIO OSTEN MERCADO 509"/>
    <s v="Procesada"/>
    <n v="53603.798319327732"/>
    <x v="9"/>
    <n v="1738"/>
  </r>
  <r>
    <x v="0"/>
    <n v="108759"/>
    <s v="2025-11-13 14:31:34"/>
    <s v="CESAR ANDRES SANCHEZ MARIN"/>
    <s v="MARIA ELENA JARAMILLO GALEANO 114"/>
    <s v="Procesada"/>
    <n v="12100.840336134454"/>
    <x v="20"/>
    <n v="1343"/>
  </r>
  <r>
    <x v="6"/>
    <n v="108760"/>
    <s v="2025-11-13 14:33:10"/>
    <s v="LUIS VENENCIA PEÑARANDA"/>
    <s v="MARISOL NEIRA PARRA 911"/>
    <s v="Procesada"/>
    <n v="27675"/>
    <x v="41"/>
    <n v="2112"/>
  </r>
  <r>
    <x v="6"/>
    <n v="108761"/>
    <s v="2025-11-13 14:37:13"/>
    <s v="MARIA OLIVA LOZANO RAMIREZ"/>
    <s v="MARIBEL REDONDO 918"/>
    <s v="Procesada"/>
    <n v="14184"/>
    <x v="45"/>
    <n v="2128"/>
  </r>
  <r>
    <x v="0"/>
    <n v="108762"/>
    <s v="2025-11-13 14:40:05"/>
    <s v="ISABEL CRISTINA RAMIREZ ACEVEDO"/>
    <s v="GEORLAN GARCIA PANIAGUA 117"/>
    <s v="Procesada"/>
    <n v="28784.210084033613"/>
    <x v="1"/>
    <n v="1349"/>
  </r>
  <r>
    <x v="6"/>
    <n v="108763"/>
    <s v="2025-11-13 14:40:18"/>
    <s v="EDILBERTO CUERVO MORENO"/>
    <s v="YULIETH HERNANDEZ"/>
    <s v="Procesada"/>
    <n v="58762.436974789918"/>
    <x v="12"/>
    <n v="2200"/>
  </r>
  <r>
    <x v="10"/>
    <n v="108764"/>
    <s v="2025-11-13 14:45:11"/>
    <s v="EDA RANGEL"/>
    <s v="CAROLINA RUEDA 410 BUCARAMANGA"/>
    <s v="Procesada"/>
    <n v="16864.361344537818"/>
    <x v="50"/>
    <n v="1639"/>
  </r>
  <r>
    <x v="1"/>
    <n v="108765"/>
    <s v="2025-11-13 14:45:48"/>
    <s v="MORIAN DE JESUS OCAMPO"/>
    <s v="ZULY RANGEL GARCIA 413 CUCUTA"/>
    <s v="Procesada"/>
    <n v="18300"/>
    <x v="3"/>
    <n v="1682"/>
  </r>
  <r>
    <x v="1"/>
    <n v="108766"/>
    <s v="2025-11-13 14:46:16"/>
    <s v="CAMEN TERESA MORA AYALA"/>
    <s v="FREDY ESTEPA 409 CUCUTA"/>
    <s v="Procesada"/>
    <n v="14850"/>
    <x v="2"/>
    <n v="1673"/>
  </r>
  <r>
    <x v="4"/>
    <n v="108768"/>
    <s v="2025-11-13 14:49:31"/>
    <s v="JOSE MARIA GUZMAN DOMINGUEZ"/>
    <s v="JOSE GREGORIO OSTEN MERCADO 509"/>
    <s v="Procesada"/>
    <n v="29381.44537815126"/>
    <x v="9"/>
    <n v="1738"/>
  </r>
  <r>
    <x v="6"/>
    <n v="108769"/>
    <s v="2025-11-13 14:50:40"/>
    <s v="MILTHON CESAR RINCON RODRIGUEZ"/>
    <s v="MARIBEL REDONDO 918"/>
    <s v="Procesada"/>
    <n v="198455.47899159664"/>
    <x v="45"/>
    <n v="2128"/>
  </r>
  <r>
    <x v="0"/>
    <n v="108770"/>
    <s v="2025-11-13 14:54:36"/>
    <s v="YONNY ALEJANDRO LOPEZ DUQUE"/>
    <s v="MARIA ELENA JARAMILLO GALEANO 114"/>
    <s v="Procesada"/>
    <n v="29915.991596638654"/>
    <x v="20"/>
    <n v="1343"/>
  </r>
  <r>
    <x v="0"/>
    <n v="108771"/>
    <s v="2025-11-13 14:54:55"/>
    <s v="GUSTAVO ALONSO VARGAS ARTEAGA"/>
    <s v="ELIANA GOMEZ 107"/>
    <s v="Procesada"/>
    <n v="12137.512605042017"/>
    <x v="6"/>
    <n v="1320"/>
  </r>
  <r>
    <x v="6"/>
    <n v="108772"/>
    <s v="2025-11-13 15:00:19"/>
    <s v="ISABEL CRISTINA ZAFRA MALPICA"/>
    <s v="WILSON JAVIER MONTAÑEZ MARTINEZ 923"/>
    <s v="Procesada"/>
    <n v="48198.436974789918"/>
    <x v="18"/>
    <n v="2147"/>
  </r>
  <r>
    <x v="6"/>
    <n v="108773"/>
    <s v="2025-11-13 15:00:58"/>
    <s v="PLASTICOS WIBER F Y S SAS"/>
    <s v="OSCAR GIOVANNY NASAYO BLANCO 932"/>
    <s v="Procesada"/>
    <n v="95798.756302521011"/>
    <x v="13"/>
    <n v="2177"/>
  </r>
  <r>
    <x v="6"/>
    <n v="108774"/>
    <s v="2025-11-13 15:01:44"/>
    <s v="IVAN HORACIO ZULUAGA GOMEZ"/>
    <s v="OSCAR GIOVANNY NASAYO BLANCO 932"/>
    <s v="Procesada"/>
    <n v="63865.840336134461"/>
    <x v="13"/>
    <n v="2177"/>
  </r>
  <r>
    <x v="6"/>
    <n v="108775"/>
    <s v="2025-11-13 15:01:59"/>
    <s v="HECTOR MIGUEL SALAS PARDO"/>
    <s v="CRISTINA QUINTERO RUDAS 945"/>
    <s v="Procesada"/>
    <n v="30374.403361344539"/>
    <x v="26"/>
    <n v="2232"/>
  </r>
  <r>
    <x v="6"/>
    <n v="108776"/>
    <s v="2025-11-13 15:03:29"/>
    <s v="GUSTAVO ALONSO ORREGO PINZON"/>
    <s v="LEYDY YURLEY MUNEVAR ESPITIA 921"/>
    <s v="Procesada"/>
    <n v="38135.563025210089"/>
    <x v="14"/>
    <n v="2137"/>
  </r>
  <r>
    <x v="2"/>
    <n v="108777"/>
    <s v="2025-11-13 15:06:11"/>
    <s v="ORLANDO QUINTERO GRANADO"/>
    <s v="YOANY SARMIENTO PEREZ 713 BARRANQUILLA"/>
    <s v="Procesada"/>
    <n v="13558.386554621849"/>
    <x v="23"/>
    <n v="1938"/>
  </r>
  <r>
    <x v="6"/>
    <n v="108778"/>
    <s v="2025-11-13 15:06:20"/>
    <s v="RAMON BECERRA TAVERA"/>
    <s v="YULIETH HERNANDEZ"/>
    <s v="Procesada"/>
    <n v="51128.201680672268"/>
    <x v="12"/>
    <n v="2200"/>
  </r>
  <r>
    <x v="6"/>
    <n v="108780"/>
    <s v="2025-11-13 15:13:12"/>
    <s v="JEIMI XIOMARA MELGAREJO TORRES"/>
    <s v="SOL KATHERINE BERNAL MONTANO 907"/>
    <s v="Procesada"/>
    <n v="65171.529411764706"/>
    <x v="36"/>
    <n v="2100"/>
  </r>
  <r>
    <x v="6"/>
    <n v="108781"/>
    <s v="2025-11-13 15:18:25"/>
    <s v="ANDRES DAVID GALINDO PAEZ"/>
    <s v="LEYDY YURLEY MUNEVAR ESPITIA 921"/>
    <s v="Procesada"/>
    <n v="20420.15966386555"/>
    <x v="14"/>
    <n v="2137"/>
  </r>
  <r>
    <x v="10"/>
    <n v="108782"/>
    <s v="2025-11-13 15:19:38"/>
    <s v="JORGE RAUL SALAZAR DUKON"/>
    <s v="SANDRA PRADA 405 BUCARAMANGA"/>
    <s v="Procesada"/>
    <n v="37142.857142857145"/>
    <x v="49"/>
    <n v="1640"/>
  </r>
  <r>
    <x v="6"/>
    <n v="108784"/>
    <s v="2025-11-13 15:21:06"/>
    <s v="GERARDO CALDERON CALDERON"/>
    <s v="SOL KATHERINE BERNAL MONTANO 907"/>
    <s v="Procesada"/>
    <n v="16806.798319327732"/>
    <x v="36"/>
    <n v="2100"/>
  </r>
  <r>
    <x v="9"/>
    <n v="108785"/>
    <s v="2025-11-13 15:24:11"/>
    <s v="ARNULFO JAVIER ACEVEDO OTERO"/>
    <s v="LILIANA BLANCO LOPEZ 705 VALLEDUPAR"/>
    <s v="Procesada"/>
    <n v="17067.243697478993"/>
    <x v="38"/>
    <n v="1914"/>
  </r>
  <r>
    <x v="1"/>
    <n v="108786"/>
    <s v="2025-11-13 15:25:03"/>
    <s v="AMPARO CABALLERO GONZALEZ"/>
    <s v="MAIRA TORRES 411 CUCUTA"/>
    <s v="Procesada"/>
    <n v="28932.000000000004"/>
    <x v="34"/>
    <n v="1676"/>
  </r>
  <r>
    <x v="7"/>
    <n v="108788"/>
    <s v="2025-11-13 15:25:09"/>
    <s v="SANDRA LORENA BERMUDEZ"/>
    <s v="JHONTAN MENDOZA 906"/>
    <s v="Procesada"/>
    <n v="23319.327731092439"/>
    <x v="17"/>
    <n v="2913"/>
  </r>
  <r>
    <x v="2"/>
    <n v="108789"/>
    <s v="2025-11-13 15:26:20"/>
    <s v="FERRETERIA METROPOLIS S.A.S."/>
    <s v="STHEFANY OJITO BARRANQUILLA 712"/>
    <s v="Procesada"/>
    <n v="398487.04201680678"/>
    <x v="47"/>
    <n v="1936"/>
  </r>
  <r>
    <x v="1"/>
    <n v="108790"/>
    <s v="2025-11-13 15:30:31"/>
    <s v="MARGOT NIÑO  GARCIA"/>
    <s v="FREDY ESTEPA 409 CUCUTA"/>
    <s v="Procesada"/>
    <n v="15690"/>
    <x v="2"/>
    <n v="1673"/>
  </r>
  <r>
    <x v="0"/>
    <n v="108792"/>
    <s v="2025-11-13 15:32:16"/>
    <s v="KELLY JOHANA CASTAÑO CARDONA"/>
    <s v="ANDRES GRACIANO SERNA 104"/>
    <s v="Procesada"/>
    <n v="25901.613445378152"/>
    <x v="27"/>
    <n v="1311"/>
  </r>
  <r>
    <x v="6"/>
    <n v="108794"/>
    <s v="2025-11-13 15:36:35"/>
    <s v="MIGUEL ESTEBAN SEPULVEDA MATEUS"/>
    <s v="YULIETH HERNANDEZ"/>
    <s v="Procesada"/>
    <n v="26974.798319327732"/>
    <x v="12"/>
    <n v="2200"/>
  </r>
  <r>
    <x v="1"/>
    <n v="108796"/>
    <s v="2025-11-13 15:39:52"/>
    <s v="NAYLA MAYID DAVILA URBINA"/>
    <s v="ZULY RANGEL GARCIA 413 CUCUTA"/>
    <s v="Procesada"/>
    <n v="4663.8739495798327"/>
    <x v="3"/>
    <n v="1682"/>
  </r>
  <r>
    <x v="6"/>
    <n v="108797"/>
    <s v="2025-11-13 15:40:19"/>
    <s v="YASMITH ANGELA LEMUS MARTINEZ"/>
    <s v="CARLOS EDUARDO ROMERO 934"/>
    <s v="Procesada"/>
    <n v="44850.319327731093"/>
    <x v="24"/>
    <n v="2191"/>
  </r>
  <r>
    <x v="6"/>
    <n v="108798"/>
    <s v="2025-11-13 15:40:34"/>
    <s v="LADY CATERINE RESTREPO AVILA"/>
    <s v="MONICA RODRIGUEZ RONCANCIO 946"/>
    <s v="Procesada"/>
    <n v="11543"/>
    <x v="21"/>
    <n v="2235"/>
  </r>
  <r>
    <x v="7"/>
    <n v="108799"/>
    <s v="2025-11-13 15:40:54"/>
    <s v="LUZ MARINA GAMBOA FONTECHA"/>
    <s v="JHONTAN MENDOZA 906"/>
    <s v="Procesada"/>
    <n v="75630.243697479003"/>
    <x v="17"/>
    <n v="2913"/>
  </r>
  <r>
    <x v="6"/>
    <n v="108800"/>
    <s v="2025-11-13 15:40:54"/>
    <s v="ANA MARIA RINCON CEPEDA"/>
    <s v="LEYDY YURLEY MUNEVAR ESPITIA 921"/>
    <s v="Procesada"/>
    <n v="51823.218487394959"/>
    <x v="14"/>
    <n v="2137"/>
  </r>
  <r>
    <x v="6"/>
    <n v="108803"/>
    <s v="2025-11-13 15:42:18"/>
    <s v="NHORALBA VIVAS RODRIGUEZ"/>
    <s v="WILSON JAVIER MONTAÑEZ MARTINEZ 923"/>
    <s v="Procesada"/>
    <n v="23943.747899159665"/>
    <x v="18"/>
    <n v="2147"/>
  </r>
  <r>
    <x v="6"/>
    <n v="108804"/>
    <s v="2025-11-13 15:45:29"/>
    <s v="LINA ROCIO SAENZ TORRES"/>
    <s v="DIANA MARCELA DIAZ TORRES 938"/>
    <s v="Procesada"/>
    <n v="172437.08403361347"/>
    <x v="29"/>
    <n v="2207"/>
  </r>
  <r>
    <x v="0"/>
    <n v="108805"/>
    <s v="2025-11-13 15:47:14"/>
    <s v="FRANCISCO JAVIER ECHEVERRI VERGARA"/>
    <s v="ELIANA GOMEZ 107"/>
    <s v="Procesada"/>
    <n v="11543"/>
    <x v="6"/>
    <n v="1320"/>
  </r>
  <r>
    <x v="6"/>
    <n v="108806"/>
    <s v="2025-11-13 15:50:14"/>
    <s v="JONATHAN SNEIDER BARRAGAN VARELA"/>
    <s v="DIANA MARCELA DIAZ TORRES 938"/>
    <s v="Procesada"/>
    <n v="487058.7983193277"/>
    <x v="29"/>
    <n v="2207"/>
  </r>
  <r>
    <x v="0"/>
    <n v="108808"/>
    <s v="2025-11-13 15:50:22"/>
    <s v="MARCO JULIO CARVAJAL CASTAÑO"/>
    <s v="ANDRES GRACIANO SERNA 104"/>
    <s v="Procesada"/>
    <n v="33879.949579831933"/>
    <x v="27"/>
    <n v="1311"/>
  </r>
  <r>
    <x v="9"/>
    <n v="108809"/>
    <s v="2025-11-13 15:50:54"/>
    <s v="JHONEL BAYONA PARRA"/>
    <s v="LILIANA BLANCO LOPEZ 705 VALLEDUPAR"/>
    <s v="Procesada"/>
    <n v="6779.1932773109247"/>
    <x v="38"/>
    <n v="1914"/>
  </r>
  <r>
    <x v="0"/>
    <n v="108810"/>
    <s v="2025-11-13 15:52:56"/>
    <s v="SANDRA MILENA GUARIN RIVERA"/>
    <s v="DUBY YARLENY BEDOYA FLOREZ 102"/>
    <s v="Procesada"/>
    <n v="10241.000000000002"/>
    <x v="0"/>
    <n v="1305"/>
  </r>
  <r>
    <x v="0"/>
    <n v="108811"/>
    <s v="2025-11-13 15:55:09"/>
    <s v="NICANOR ECHEVERRI VARGAS"/>
    <s v="KATHERINE GAVIRIA MAZO 103"/>
    <s v="Procesada"/>
    <n v="30871.260504201684"/>
    <x v="4"/>
    <n v="1307"/>
  </r>
  <r>
    <x v="9"/>
    <n v="108812"/>
    <s v="2025-11-13 15:57:21"/>
    <s v="JOSE AURELIO TORO PRIETO"/>
    <s v="LILIANA BLANCO LOPEZ 705 VALLEDUPAR"/>
    <s v="Procesada"/>
    <n v="20586.915966386558"/>
    <x v="38"/>
    <n v="1914"/>
  </r>
  <r>
    <x v="0"/>
    <n v="108813"/>
    <s v="2025-11-13 15:57:53"/>
    <s v="ALBA ROSA MONTOYA MONTOYA"/>
    <s v="ELIANA GOMEZ 107"/>
    <s v="Procesada"/>
    <n v="7936.4369747899173"/>
    <x v="6"/>
    <n v="1320"/>
  </r>
  <r>
    <x v="7"/>
    <n v="108814"/>
    <s v="2025-11-13 16:02:17"/>
    <s v="SANDRA VANESSA BERNAL PIRACON"/>
    <s v="JHONTAN MENDOZA 906"/>
    <s v="Procesada"/>
    <n v="57209.378151260513"/>
    <x v="17"/>
    <n v="2913"/>
  </r>
  <r>
    <x v="5"/>
    <n v="108815"/>
    <s v="2025-11-13 16:03:47"/>
    <s v="JEISSON ANTONIO SANCHEZ PELAEZ"/>
    <s v="GERALDINE MEZA VALENCIA 620"/>
    <s v="Procesada"/>
    <n v="69748.016806722691"/>
    <x v="10"/>
    <n v="1877"/>
  </r>
  <r>
    <x v="6"/>
    <n v="108817"/>
    <s v="2025-11-13 16:05:17"/>
    <s v="JAIRO ARMANDO PATIÑO LUQUE"/>
    <s v="MARIA NANCY GUARIN VIRGUEZ 937"/>
    <s v="Procesada"/>
    <n v="82449.983193277309"/>
    <x v="19"/>
    <n v="2203"/>
  </r>
  <r>
    <x v="6"/>
    <n v="108818"/>
    <s v="2025-11-13 16:06:56"/>
    <s v="DORA ILMA ROJAS GUERRERO"/>
    <s v="ANGIE JOHANA BEDOYA HERRENO 908"/>
    <s v="Procesada"/>
    <n v="73436.159663865546"/>
    <x v="39"/>
    <n v="2103"/>
  </r>
  <r>
    <x v="6"/>
    <n v="108820"/>
    <s v="2025-11-13 16:12:59"/>
    <s v="KAREN DAYHANA RIVEROS SEQUERA"/>
    <s v="SANDRA PATRICIA ORTIZ ROMERO 919"/>
    <s v="Procesada"/>
    <n v="11033.621848739496"/>
    <x v="31"/>
    <n v="2131"/>
  </r>
  <r>
    <x v="0"/>
    <n v="108821"/>
    <s v="2025-11-13 16:13:38"/>
    <s v="DAIRO DE JESUS OSORIO TRUJILLO"/>
    <s v="ANDRES GRACIANO SERNA 104"/>
    <s v="Procesada"/>
    <n v="67458.168067226899"/>
    <x v="27"/>
    <n v="1311"/>
  </r>
  <r>
    <x v="6"/>
    <n v="108822"/>
    <s v="2025-11-13 16:14:27"/>
    <s v="YEIMY KATERINE CHITIVA RINCON"/>
    <s v="CRISTINA QUINTERO RUDAS 945"/>
    <s v="Procesada"/>
    <n v="97470"/>
    <x v="26"/>
    <n v="2232"/>
  </r>
  <r>
    <x v="4"/>
    <n v="108823"/>
    <s v="2025-11-13 16:14:36"/>
    <s v="ELKIN ALONSO QUINTERO NARVAEZ"/>
    <s v="JOSE GREGORIO OSTEN MERCADO 509"/>
    <s v="Procesada"/>
    <n v="36302.521008403361"/>
    <x v="9"/>
    <n v="1738"/>
  </r>
  <r>
    <x v="1"/>
    <n v="108824"/>
    <s v="2025-11-13 16:16:20"/>
    <s v="MARIA GLADYS PRADA DE MANTILLA"/>
    <s v="ZULY RANGEL GARCIA 413 CUCUTA"/>
    <s v="Procesada"/>
    <n v="17396.97478991597"/>
    <x v="3"/>
    <n v="1682"/>
  </r>
  <r>
    <x v="6"/>
    <n v="108825"/>
    <s v="2025-11-13 16:18:32"/>
    <s v="KAREN MARGARITA PUERTA OSORIO"/>
    <s v="OSCAR GIOVANNY NASAYO BLANCO 932"/>
    <s v="Procesada"/>
    <n v="30252.201680672271"/>
    <x v="13"/>
    <n v="2177"/>
  </r>
  <r>
    <x v="6"/>
    <n v="108826"/>
    <s v="2025-11-13 16:18:33"/>
    <s v="GUSTAVO QUICENO HIGINIO"/>
    <s v="ANGIE JOHANA BEDOYA HERRENO 908"/>
    <s v="Procesada"/>
    <n v="36726.403361344535"/>
    <x v="39"/>
    <n v="2103"/>
  </r>
  <r>
    <x v="6"/>
    <n v="108828"/>
    <s v="2025-11-13 16:18:37"/>
    <s v="OSCAR MAURICIO MANCIPE VALENCIA"/>
    <s v="MARIBEL REDONDO 918"/>
    <s v="Procesada"/>
    <n v="45355.470588235301"/>
    <x v="45"/>
    <n v="2128"/>
  </r>
  <r>
    <x v="6"/>
    <n v="108829"/>
    <s v="2025-11-13 16:21:36"/>
    <s v="LUZ AYDEE BARRAGAN ORTIZ"/>
    <s v="LEYDY YURLEY MUNEVAR ESPITIA 921"/>
    <s v="Procesada"/>
    <n v="47994"/>
    <x v="14"/>
    <n v="2137"/>
  </r>
  <r>
    <x v="1"/>
    <n v="108830"/>
    <s v="2025-11-13 16:21:54"/>
    <s v="CECILIA CIENDUA DIAZ"/>
    <s v="MAIRA TORRES 411 CUCUTA"/>
    <s v="Procesada"/>
    <n v="54088.436974789918"/>
    <x v="34"/>
    <n v="1676"/>
  </r>
  <r>
    <x v="0"/>
    <n v="108831"/>
    <s v="2025-11-13 16:25:22"/>
    <s v="JOSE ALEJANDRO JARAMILLO ARANGO"/>
    <s v="DUBY YARLENY BEDOYA FLOREZ 102"/>
    <s v="Procesada"/>
    <n v="30488.932773109245"/>
    <x v="0"/>
    <n v="1305"/>
  </r>
  <r>
    <x v="6"/>
    <n v="108832"/>
    <s v="2025-11-13 16:25:55"/>
    <s v="NIRIA MARIA RIVEROS ROJAS"/>
    <s v="ANGIE JOHANA BEDOYA HERRENO 908"/>
    <s v="Procesada"/>
    <n v="57373.142857142855"/>
    <x v="39"/>
    <n v="2103"/>
  </r>
  <r>
    <x v="6"/>
    <n v="108833"/>
    <s v="2025-11-13 16:27:07"/>
    <s v="ANA LUCIA RIVERA VARGAS"/>
    <s v="WILLIAM ALBERTO VELASQUEZ BERNAL 920"/>
    <s v="Procesada"/>
    <n v="8975"/>
    <x v="22"/>
    <n v="2134"/>
  </r>
  <r>
    <x v="6"/>
    <n v="108834"/>
    <s v="2025-11-13 16:29:58"/>
    <s v="ANA LUCIA RIVERA VARGAS"/>
    <s v="WILLIAM ALBERTO VELASQUEZ BERNAL 920"/>
    <s v="Procesada"/>
    <n v="8665.4201680672268"/>
    <x v="22"/>
    <n v="2134"/>
  </r>
  <r>
    <x v="0"/>
    <n v="108835"/>
    <s v="2025-11-13 16:31:38"/>
    <s v="MARIA DIONISIA MORENO TABORDA"/>
    <s v="KATHERINE GAVIRIA MAZO 103"/>
    <s v="Procesada"/>
    <n v="11552"/>
    <x v="4"/>
    <n v="1307"/>
  </r>
  <r>
    <x v="6"/>
    <n v="108836"/>
    <s v="2025-11-13 16:33:34"/>
    <s v="JORGE ARANDA ARANDA"/>
    <s v="SOL KATHERINE BERNAL MONTANO 907"/>
    <s v="Procesada"/>
    <n v="11543"/>
    <x v="36"/>
    <n v="2100"/>
  </r>
  <r>
    <x v="7"/>
    <n v="108837"/>
    <s v="2025-11-13 16:34:20"/>
    <s v="JANETH HERNANDEZ ÑUSTES"/>
    <s v="JHONTAN MENDOZA 906"/>
    <s v="Procesada"/>
    <n v="61485.470588235301"/>
    <x v="17"/>
    <n v="2913"/>
  </r>
  <r>
    <x v="9"/>
    <n v="108838"/>
    <s v="2025-11-13 16:37:05"/>
    <s v="BREINER ISAAD NAVARRO CHINCHILLA"/>
    <s v="LILIANA BLANCO LOPEZ 705 VALLEDUPAR"/>
    <s v="Procesada"/>
    <n v="31932.915966386554"/>
    <x v="38"/>
    <n v="1914"/>
  </r>
  <r>
    <x v="6"/>
    <n v="108839"/>
    <s v="2025-11-13 16:41:18"/>
    <s v="EDGAR IGNACIO GUTIERREZ GUTIERREZ"/>
    <s v="SANDRA PATRICIA ORTIZ ROMERO 919"/>
    <s v="Procesada"/>
    <n v="31056"/>
    <x v="31"/>
    <n v="2131"/>
  </r>
  <r>
    <x v="6"/>
    <n v="108840"/>
    <s v="2025-11-13 16:41:21"/>
    <s v="COMERCIALIZADORA NAPOLEON SAS"/>
    <s v="CRISTINA QUINTERO RUDAS 945"/>
    <s v="Procesada"/>
    <n v="43907.478991596639"/>
    <x v="26"/>
    <n v="2232"/>
  </r>
  <r>
    <x v="0"/>
    <n v="108841"/>
    <s v="2025-11-13 16:41:52"/>
    <s v="LUZ ALEIDA MURILLO OSPINA"/>
    <s v="ELIANA GOMEZ 107"/>
    <s v="Procesada"/>
    <n v="17084.042016806721"/>
    <x v="6"/>
    <n v="1320"/>
  </r>
  <r>
    <x v="10"/>
    <n v="108842"/>
    <s v="2025-11-13 16:43:17"/>
    <s v="SANDRA CATALINA BLANCO AGUIRRE"/>
    <s v="CAROLINA RUEDA 410 BUCARAMANGA"/>
    <s v="Procesada"/>
    <n v="29735.932773109245"/>
    <x v="50"/>
    <n v="1639"/>
  </r>
  <r>
    <x v="4"/>
    <n v="108843"/>
    <s v="2025-11-13 16:43:50"/>
    <s v="FERROMATERIALES LA 22 LIMITADA"/>
    <s v="JOSE GREGORIO OSTEN MERCADO 509"/>
    <s v="Procesada"/>
    <n v="140840"/>
    <x v="9"/>
    <n v="1738"/>
  </r>
  <r>
    <x v="7"/>
    <n v="108844"/>
    <s v="2025-11-13 16:44:06"/>
    <s v="RICARDO COTRINO MARTIN"/>
    <s v="JHONTAN MENDOZA 906"/>
    <s v="Procesada"/>
    <n v="125239.27731092437"/>
    <x v="17"/>
    <n v="2913"/>
  </r>
  <r>
    <x v="0"/>
    <n v="108845"/>
    <s v="2025-11-13 16:44:07"/>
    <s v="LUIS FERNANDO URREGO MONTOYA"/>
    <s v="ANDRES GRACIANO SERNA 104"/>
    <s v="Procesada"/>
    <n v="54303.823529411769"/>
    <x v="27"/>
    <n v="1311"/>
  </r>
  <r>
    <x v="6"/>
    <n v="108846"/>
    <s v="2025-11-13 16:45:58"/>
    <s v="WILMER CAMILO MARULANDA LONDOÑO"/>
    <s v="WILLIAM ALBERTO VELASQUEZ BERNAL 920"/>
    <s v="Procesada"/>
    <n v="114705.83193277312"/>
    <x v="22"/>
    <n v="2134"/>
  </r>
  <r>
    <x v="6"/>
    <n v="108848"/>
    <s v="2025-11-13 16:47:11"/>
    <s v="GRENDY CAROLINA PACHECO ANGEL"/>
    <s v="MONICA RODRIGUEZ RONCANCIO 946"/>
    <s v="Procesada"/>
    <n v="35196.857142857145"/>
    <x v="21"/>
    <n v="2235"/>
  </r>
  <r>
    <x v="9"/>
    <n v="108849"/>
    <s v="2025-11-13 16:48:19"/>
    <s v="NERLYS ISABEL DE LA ROSA BERMUDEZ"/>
    <s v="LILIANA BLANCO LOPEZ 705 VALLEDUPAR"/>
    <s v="Procesada"/>
    <n v="31932.915966386554"/>
    <x v="38"/>
    <n v="1914"/>
  </r>
  <r>
    <x v="7"/>
    <n v="108850"/>
    <s v="2025-11-13 16:50:56"/>
    <s v="JHON PEREZ CASTRO"/>
    <s v="JHONTAN MENDOZA 906"/>
    <s v="Procesada"/>
    <n v="47899.378151260506"/>
    <x v="17"/>
    <n v="2913"/>
  </r>
  <r>
    <x v="0"/>
    <n v="108851"/>
    <s v="2025-11-13 16:51:27"/>
    <s v="BLANCA NUBIA VALENCIA VALENCIA"/>
    <s v="DUBY YARLENY BEDOYA FLOREZ 102"/>
    <s v="Procesada"/>
    <n v="77474.621848739494"/>
    <x v="0"/>
    <n v="1305"/>
  </r>
  <r>
    <x v="6"/>
    <n v="108852"/>
    <s v="2025-11-13 16:55:19"/>
    <s v="DIEGO FABIAN TRILLERAS PEREZ"/>
    <s v="DIANA MARCELA DIAZ TORRES 938"/>
    <s v="Procesada"/>
    <n v="879591.5882352941"/>
    <x v="29"/>
    <n v="2207"/>
  </r>
  <r>
    <x v="6"/>
    <n v="108853"/>
    <s v="2025-11-13 16:55:35"/>
    <s v="NILSON GERARDO LOPEZ GALEANO"/>
    <s v="DIANA MARCELA DIAZ TORRES 938"/>
    <s v="Procesada"/>
    <n v="23529.504201680673"/>
    <x v="29"/>
    <n v="2207"/>
  </r>
  <r>
    <x v="0"/>
    <n v="108854"/>
    <s v="2025-11-13 16:56:53"/>
    <s v="FATIMA  MARLEY NOLINA"/>
    <s v="MIGUEL ANGEL HIDALGO SANTOS 113"/>
    <s v="Procesada"/>
    <n v="15253.184873949582"/>
    <x v="16"/>
    <n v="1339"/>
  </r>
  <r>
    <x v="6"/>
    <n v="108855"/>
    <s v="2025-11-13 16:57:26"/>
    <s v="LEIDY VIVIANA ARIAS DIAZ"/>
    <s v="LEYDY YURLEY MUNEVAR ESPITIA 921"/>
    <s v="Procesada"/>
    <n v="191597.52100840336"/>
    <x v="14"/>
    <n v="2137"/>
  </r>
  <r>
    <x v="6"/>
    <n v="108856"/>
    <s v="2025-11-13 16:57:54"/>
    <s v="DISLEY VALENCIA VALENCIA"/>
    <s v="DIANA MARCELA DIAZ TORRES 938"/>
    <s v="Procesada"/>
    <n v="191597.52100840336"/>
    <x v="29"/>
    <n v="2207"/>
  </r>
  <r>
    <x v="6"/>
    <n v="108857"/>
    <s v="2025-11-13 16:59:52"/>
    <s v="GILIO RODRIGUEZ MORENO"/>
    <s v="YULIETH HERNANDEZ"/>
    <s v="Procesada"/>
    <n v="59087.991596638662"/>
    <x v="12"/>
    <n v="2200"/>
  </r>
  <r>
    <x v="6"/>
    <n v="108860"/>
    <s v="2025-11-13 17:04:07"/>
    <s v="LEIDY TATIANA SABOGAL BECERRA"/>
    <s v="SANDRA PATRICIA ORTIZ ROMERO 919"/>
    <s v="Procesada"/>
    <n v="10924.403361344539"/>
    <x v="31"/>
    <n v="2131"/>
  </r>
  <r>
    <x v="7"/>
    <n v="108861"/>
    <s v="2025-11-13 17:04:37"/>
    <s v="ALVARO JAVIER BARRERA CASTILLO"/>
    <s v="JHONTAN MENDOZA 906"/>
    <s v="Procesada"/>
    <n v="53949.478991596639"/>
    <x v="17"/>
    <n v="2913"/>
  </r>
  <r>
    <x v="0"/>
    <n v="108863"/>
    <s v="2025-11-13 17:05:35"/>
    <s v="OSCAR ALCIDES AGUDELO ACEVEDO"/>
    <s v="ANDRES GRACIANO SERNA 104"/>
    <s v="Procesada"/>
    <n v="159413.74789915967"/>
    <x v="27"/>
    <n v="1312"/>
  </r>
  <r>
    <x v="6"/>
    <n v="108865"/>
    <s v="2025-11-13 17:08:19"/>
    <s v="MAURICIO ZAPATA"/>
    <s v="WILLIAM ALBERTO VELASQUEZ BERNAL 920"/>
    <s v="Procesada"/>
    <n v="35294.100840336141"/>
    <x v="22"/>
    <n v="2134"/>
  </r>
  <r>
    <x v="1"/>
    <n v="108867"/>
    <s v="2025-11-13 17:12:15"/>
    <s v="DELCY STEFANNY GOMEZ SIERRA"/>
    <s v="FREDY ESTEPA 409 CUCUTA"/>
    <s v="Procesada"/>
    <n v="29700"/>
    <x v="2"/>
    <n v="1673"/>
  </r>
  <r>
    <x v="10"/>
    <n v="108869"/>
    <s v="2025-11-13 17:12:41"/>
    <s v="ISRAEL PLATA RUIZ"/>
    <m/>
    <s v="Procesada"/>
    <n v="40714.294117647063"/>
    <x v="49"/>
    <n v="1642"/>
  </r>
  <r>
    <x v="6"/>
    <n v="108870"/>
    <s v="2025-11-13 17:13:39"/>
    <s v="ERNESTO MONTOYA CARDENAS"/>
    <s v="ANGIE JOHANA BEDOYA HERRENO 908"/>
    <s v="Procesada"/>
    <n v="23109.201680672271"/>
    <x v="39"/>
    <n v="2103"/>
  </r>
  <r>
    <x v="0"/>
    <n v="108871"/>
    <s v="2025-11-13 17:15:53"/>
    <s v="ANA YOLANDA PULGARIN VALLE"/>
    <s v="MARIA ELENA JARAMILLO GALEANO 114"/>
    <s v="Procesada"/>
    <n v="61781.848739495799"/>
    <x v="20"/>
    <n v="1343"/>
  </r>
  <r>
    <x v="0"/>
    <n v="108872"/>
    <s v="2025-11-13 17:16:49"/>
    <s v="LORENA DEL SOCORRO GOMEZ RAMIREZ"/>
    <s v="INGRID RESTREPO 115"/>
    <s v="Procesada"/>
    <n v="72481.126050420164"/>
    <x v="28"/>
    <n v="1340"/>
  </r>
  <r>
    <x v="6"/>
    <n v="108873"/>
    <s v="2025-11-13 17:17:51"/>
    <s v="VALENTINA  CORDOBA MADARIAGA"/>
    <s v="CRISTINA QUINTERO RUDAS 945"/>
    <s v="Procesada"/>
    <n v="52865.302521008402"/>
    <x v="26"/>
    <n v="2232"/>
  </r>
  <r>
    <x v="6"/>
    <n v="108874"/>
    <s v="2025-11-13 17:20:32"/>
    <s v="MARYURY RAMIREZ"/>
    <s v="SANDRA PATRICIA ORTIZ ROMERO 919"/>
    <s v="Procesada"/>
    <n v="21176.403361344539"/>
    <x v="31"/>
    <n v="2131"/>
  </r>
  <r>
    <x v="7"/>
    <n v="108876"/>
    <s v="2025-11-13 17:22:19"/>
    <s v="LUIS JACOBO RUEDA"/>
    <s v="JHONTAN MENDOZA 906"/>
    <s v="Procesada"/>
    <n v="20866.798319327732"/>
    <x v="17"/>
    <n v="2913"/>
  </r>
  <r>
    <x v="6"/>
    <n v="108877"/>
    <s v="2025-11-13 17:25:00"/>
    <s v="BLANCA ELVIRA COLORADO DE MENDEZ"/>
    <s v="LEYDY YURLEY MUNEVAR ESPITIA 921"/>
    <s v="Procesada"/>
    <n v="34770.000000000007"/>
    <x v="14"/>
    <n v="2137"/>
  </r>
  <r>
    <x v="6"/>
    <n v="108878"/>
    <s v="2025-11-13 17:25:02"/>
    <s v="HOOD S A S"/>
    <s v="SANDRA PATRICIA ORTIZ ROMERO 919"/>
    <s v="Procesada"/>
    <n v="37815.100840336134"/>
    <x v="31"/>
    <n v="2131"/>
  </r>
  <r>
    <x v="6"/>
    <n v="108880"/>
    <s v="2025-11-13 17:27:01"/>
    <s v="DORALBA AVILA RINCON"/>
    <s v="ANGIE JOHANA BEDOYA HERRENO 908"/>
    <s v="Procesada"/>
    <n v="37815.100840336134"/>
    <x v="39"/>
    <n v="2103"/>
  </r>
  <r>
    <x v="0"/>
    <n v="108882"/>
    <s v="2025-11-13 17:27:20"/>
    <s v="JUAN CAMILO ECHEVERRY ACEVEDO"/>
    <s v="DUBY YARLENY BEDOYA FLOREZ 102"/>
    <s v="Procesada"/>
    <n v="27162.394957983193"/>
    <x v="0"/>
    <n v="1305"/>
  </r>
  <r>
    <x v="0"/>
    <n v="108883"/>
    <s v="2025-11-13 17:37:18"/>
    <s v="JOSE HERIBERTO MARIN BUITRAGO"/>
    <s v="MARIA ELENA JARAMILLO GALEANO 114"/>
    <s v="Procesada"/>
    <n v="23925.63025210084"/>
    <x v="20"/>
    <n v="1343"/>
  </r>
  <r>
    <x v="0"/>
    <n v="108884"/>
    <s v="2025-11-13 17:42:59"/>
    <s v="MARIA OFIR HOLGUIN"/>
    <s v="MIGUEL ANGEL HIDALGO SANTOS 113"/>
    <s v="Procesada"/>
    <n v="29243.756302521011"/>
    <x v="16"/>
    <n v="1339"/>
  </r>
  <r>
    <x v="7"/>
    <n v="108885"/>
    <s v="2025-11-13 17:46:55"/>
    <s v="LUIS JACOBO RUEDA"/>
    <s v="JHONTAN MENDOZA 906"/>
    <s v="Procesada"/>
    <n v="46636.218487394959"/>
    <x v="17"/>
    <n v="2913"/>
  </r>
  <r>
    <x v="6"/>
    <n v="108886"/>
    <s v="2025-11-13 17:48:06"/>
    <s v="YESSICA PAOLA ARIAS PIDIACHE"/>
    <s v="OSCAR GIOVANNY NASAYO BLANCO 932"/>
    <s v="Procesada"/>
    <n v="20168.100840336137"/>
    <x v="13"/>
    <n v="2177"/>
  </r>
  <r>
    <x v="0"/>
    <n v="108887"/>
    <s v="2025-11-13 17:49:49"/>
    <s v="ARCADIO DE JESUS TIRADO GARCES"/>
    <s v="MARIA ELENA JARAMILLO GALEANO 114"/>
    <s v="Procesada"/>
    <n v="90756.302521008402"/>
    <x v="20"/>
    <n v="1343"/>
  </r>
  <r>
    <x v="6"/>
    <n v="108888"/>
    <s v="2025-11-13 17:52:36"/>
    <s v="ELIZABETH LOPEZ MORALES"/>
    <s v="DIANA MARCELA DIAZ TORRES 938"/>
    <s v="Procesada"/>
    <n v="213152.12605042016"/>
    <x v="29"/>
    <n v="2207"/>
  </r>
  <r>
    <x v="9"/>
    <n v="108889"/>
    <s v="2025-11-13 17:55:03"/>
    <s v="DAMARIS LUCIA MORENO VASQUEZ"/>
    <s v="LILIANA BLANCO LOPEZ 705 VALLEDUPAR"/>
    <s v="Procesada"/>
    <n v="8067.2436974789925"/>
    <x v="38"/>
    <n v="1914"/>
  </r>
  <r>
    <x v="6"/>
    <n v="108890"/>
    <s v="2025-11-13 17:55:27"/>
    <s v="MIGUEL ANGEL PINEDA PINZON"/>
    <s v="SANDRA PATRICIA ORTIZ ROMERO 919"/>
    <s v="Procesada"/>
    <n v="47989.201680672275"/>
    <x v="31"/>
    <n v="2131"/>
  </r>
  <r>
    <x v="7"/>
    <n v="108892"/>
    <s v="2025-11-13 17:57:52"/>
    <s v="MERY YANETH GARAVITO ROMERO"/>
    <s v="JHONTAN MENDOZA 906"/>
    <s v="Procesada"/>
    <n v="80470.54621848739"/>
    <x v="17"/>
    <n v="2913"/>
  </r>
  <r>
    <x v="4"/>
    <n v="108893"/>
    <s v="2025-11-13 18:04:13"/>
    <s v="JASBLEIDY REY VILLA"/>
    <s v="JOSE GREGORIO OSTEN MERCADO 509"/>
    <s v="Procesada"/>
    <n v="127054.56302521008"/>
    <x v="9"/>
    <n v="1738"/>
  </r>
  <r>
    <x v="6"/>
    <n v="108894"/>
    <s v="2025-11-13 18:07:48"/>
    <s v="IBETH ELODIA GUIO TORRES"/>
    <s v="NELLY MARTINEZ FLEREZ 935"/>
    <s v="Procesada"/>
    <n v="19663.873949579833"/>
    <x v="37"/>
    <n v="2197"/>
  </r>
  <r>
    <x v="9"/>
    <n v="108895"/>
    <s v="2025-11-13 18:12:32"/>
    <s v="VILMA BEATRIZ ANGULO TONCEL"/>
    <s v="LILIANA MARCELA GONZALEZ PLATA 706 VALLEDUPAR"/>
    <s v="Procesada"/>
    <n v="10368"/>
    <x v="33"/>
    <n v="1918"/>
  </r>
  <r>
    <x v="0"/>
    <n v="108896"/>
    <s v="2025-11-13 18:13:35"/>
    <s v="ARGENIS DURANGO GOEZ"/>
    <s v="MARIA ELENA JARAMILLO GALEANO 114"/>
    <s v="Procesada"/>
    <n v="16134.478991596638"/>
    <x v="15"/>
    <n v="1332"/>
  </r>
  <r>
    <x v="6"/>
    <n v="108897"/>
    <s v="2025-11-13 18:14:01"/>
    <s v="ROBERTO PERDOMO CABRERA"/>
    <s v="MARIA NANCY GUARIN VIRGUEZ 937"/>
    <s v="Procesada"/>
    <n v="20363.252100840338"/>
    <x v="19"/>
    <n v="2203"/>
  </r>
  <r>
    <x v="0"/>
    <n v="108898"/>
    <s v="2025-11-13 18:14:46"/>
    <s v="GLADIS NORELBA TORO RAMIREZ"/>
    <s v="GEORLAN GARCIA PANIAGUA 117"/>
    <s v="Procesada"/>
    <n v="40106.848739495799"/>
    <x v="1"/>
    <n v="1349"/>
  </r>
  <r>
    <x v="6"/>
    <n v="108899"/>
    <s v="2025-11-13 18:15:23"/>
    <s v="ERVIN GONZALO SAENZ GONZALEZ"/>
    <s v="YULIETH HERNANDEZ"/>
    <s v="Procesada"/>
    <n v="18151.26050420168"/>
    <x v="12"/>
    <n v="2200"/>
  </r>
  <r>
    <x v="6"/>
    <n v="108900"/>
    <s v="2025-11-13 18:16:03"/>
    <s v="EDWAR FELIPE VARON OSORNO"/>
    <s v="MARIBEL REDONDO 918"/>
    <s v="Procesada"/>
    <n v="12632.966386554623"/>
    <x v="45"/>
    <n v="2128"/>
  </r>
  <r>
    <x v="6"/>
    <n v="108901"/>
    <s v="2025-11-13 18:22:04"/>
    <s v="GLORIA NANCY QUINTERO SANCHEZ"/>
    <s v="WILSON JAVIER MONTAÑEZ MARTINEZ 923"/>
    <s v="Procesada"/>
    <n v="15630.226890756305"/>
    <x v="18"/>
    <n v="2147"/>
  </r>
  <r>
    <x v="4"/>
    <n v="108902"/>
    <s v="2025-11-13 18:24:01"/>
    <s v="JULIO ENRIQUE DIAZ AMIGO"/>
    <s v="JOSE GREGORIO OSTEN MERCADO 509"/>
    <s v="Procesada"/>
    <n v="30502.537815126048"/>
    <x v="9"/>
    <n v="1738"/>
  </r>
  <r>
    <x v="6"/>
    <n v="108903"/>
    <s v="2025-11-13 18:25:15"/>
    <s v="EVER JAIR GOMEZ MOYA"/>
    <s v="WILSON JAVIER MONTAÑEZ MARTINEZ 923"/>
    <s v="Procesada"/>
    <n v="16638.638655462186"/>
    <x v="18"/>
    <n v="2147"/>
  </r>
  <r>
    <x v="7"/>
    <n v="108904"/>
    <s v="2025-11-13 18:27:17"/>
    <s v="JULIAN DAVID MORENO MURILLO"/>
    <s v="JHONTAN MENDOZA 906"/>
    <s v="Procesada"/>
    <n v="35924.34453781513"/>
    <x v="17"/>
    <n v="2913"/>
  </r>
  <r>
    <x v="6"/>
    <n v="108905"/>
    <s v="2025-11-13 18:38:14"/>
    <s v="MIKE GUILLERMO AGUILAR CASTILLO"/>
    <s v="LEYDY YURLEY MUNEVAR ESPITIA 921"/>
    <s v="Procesada"/>
    <n v="37877.521008403361"/>
    <x v="14"/>
    <n v="2137"/>
  </r>
  <r>
    <x v="6"/>
    <n v="108907"/>
    <s v="2025-11-13 18:40:08"/>
    <s v="NIEVES PATRICIA ROJAS CASTILLO"/>
    <s v="ANGIE JOHANA BEDOYA HERRENO 908"/>
    <s v="Procesada"/>
    <n v="29368"/>
    <x v="39"/>
    <n v="2103"/>
  </r>
  <r>
    <x v="6"/>
    <n v="108908"/>
    <s v="2025-11-13 18:41:49"/>
    <s v="ELIZABETH LOPEZ MORALES"/>
    <s v="DIANA MARCELA DIAZ TORRES 938"/>
    <s v="Procesada"/>
    <n v="213152.12605042016"/>
    <x v="29"/>
    <n v="2207"/>
  </r>
  <r>
    <x v="6"/>
    <n v="108909"/>
    <s v="2025-11-13 18:42:51"/>
    <s v="LUIS ENRIQUE PULIDO FRANCO"/>
    <s v="ANGIE JOHANA BEDOYA HERRENO 908"/>
    <s v="Procesada"/>
    <n v="30252.050420168071"/>
    <x v="39"/>
    <n v="2103"/>
  </r>
  <r>
    <x v="6"/>
    <n v="108910"/>
    <s v="2025-11-13 18:46:52"/>
    <s v="SERVICIOS INTEGRALES EN SOLDADURA OR SAS"/>
    <s v="ANGIE JOHANA BEDOYA HERRENO 908"/>
    <s v="Procesada"/>
    <n v="68827.663865546216"/>
    <x v="39"/>
    <n v="2103"/>
  </r>
  <r>
    <x v="6"/>
    <n v="108912"/>
    <s v="2025-11-13 18:47:40"/>
    <s v="ANDRES FERNANDO MURCIA MELO"/>
    <s v="CRISTINA QUINTERO RUDAS 945"/>
    <s v="Procesada"/>
    <n v="130247.02521008403"/>
    <x v="26"/>
    <n v="2232"/>
  </r>
  <r>
    <x v="6"/>
    <n v="108913"/>
    <s v="2025-11-13 18:49:25"/>
    <s v="CLAUDIA INES ORJUELA CARDENAS"/>
    <s v="SANDRA PATRICIA ORTIZ ROMERO 919"/>
    <s v="Procesada"/>
    <n v="20267.243697478993"/>
    <x v="31"/>
    <n v="2131"/>
  </r>
  <r>
    <x v="6"/>
    <n v="108914"/>
    <s v="2025-11-13 18:49:53"/>
    <s v="ESAIN ANTONIO BUITRAGO PATIÑO"/>
    <s v="ANGIE JOHANA BEDOYA HERRENO 908"/>
    <s v="Procesada"/>
    <n v="18548.806722689078"/>
    <x v="39"/>
    <n v="2103"/>
  </r>
  <r>
    <x v="0"/>
    <n v="108915"/>
    <s v="2025-11-13 18:53:42"/>
    <s v="LIRIS NELLYS GONZALEZ BELTRAN"/>
    <s v="GEORLAN GARCIA PANIAGUA 117"/>
    <s v="Procesada"/>
    <n v="23519.680672268907"/>
    <x v="1"/>
    <n v="1349"/>
  </r>
  <r>
    <x v="6"/>
    <n v="108916"/>
    <s v="2025-11-13 18:54:22"/>
    <s v="YENI ROCIO LOZANO GALARZA"/>
    <s v="MONICA RODRIGUEZ RONCANCIO 946"/>
    <s v="Procesada"/>
    <n v="42975.504201680676"/>
    <x v="21"/>
    <n v="2235"/>
  </r>
  <r>
    <x v="6"/>
    <n v="108917"/>
    <s v="2025-11-13 18:56:17"/>
    <s v="YHIRLIN MARIA SANCHEZ SUAREZ"/>
    <s v="CARLOS EDUARDO ROMERO 934"/>
    <s v="Procesada"/>
    <n v="17221.176470588238"/>
    <x v="24"/>
    <n v="2191"/>
  </r>
  <r>
    <x v="6"/>
    <n v="108918"/>
    <s v="2025-11-13 18:56:50"/>
    <s v="JUAN PEDRO BARRETO CRUZ"/>
    <s v="MARIA NANCY GUARIN VIRGUEZ 937"/>
    <s v="Procesada"/>
    <n v="24928.563025210085"/>
    <x v="19"/>
    <n v="2203"/>
  </r>
  <r>
    <x v="6"/>
    <n v="108920"/>
    <s v="2025-11-13 19:07:04"/>
    <s v="WILLIAM ALEXANDER BELTRAN HERNANDEZ"/>
    <s v="WILSON JAVIER MONTAÑEZ MARTINEZ 923"/>
    <s v="Procesada"/>
    <n v="16806.798319327732"/>
    <x v="18"/>
    <n v="2147"/>
  </r>
  <r>
    <x v="6"/>
    <n v="108921"/>
    <s v="2025-11-13 19:07:17"/>
    <s v="MAURICIO DE JESUS ARISTIZABAL DUQUE"/>
    <s v="LEYDY YURLEY MUNEVAR ESPITIA 921"/>
    <s v="Procesada"/>
    <n v="87436.907563025219"/>
    <x v="14"/>
    <n v="2137"/>
  </r>
  <r>
    <x v="3"/>
    <n v="108923"/>
    <s v="2025-11-13 19:07:26"/>
    <s v="JAVIER ESTUPIÑAN DUQUE"/>
    <s v="LEONARDO RIOS HENAO 612"/>
    <s v="Procesada"/>
    <n v="27000"/>
    <x v="8"/>
    <n v="1836"/>
  </r>
  <r>
    <x v="0"/>
    <n v="108924"/>
    <s v="2025-11-13 19:07:27"/>
    <s v="NATALIA HOYOS GRISALES"/>
    <s v="ANDRES GRACIANO SERNA 104"/>
    <s v="Procesada"/>
    <n v="9800"/>
    <x v="27"/>
    <n v="1311"/>
  </r>
  <r>
    <x v="6"/>
    <n v="108925"/>
    <s v="2025-11-13 19:10:48"/>
    <s v="FATIMA DEL SOCORRO BUITRAGO PINEDA"/>
    <s v="YULIETH HERNANDEZ"/>
    <s v="Procesada"/>
    <n v="462627.80672268907"/>
    <x v="12"/>
    <n v="2200"/>
  </r>
  <r>
    <x v="9"/>
    <n v="108926"/>
    <s v="2025-11-13 19:11:28"/>
    <s v="GINER ASMAR MARTINEZ VALENCIA"/>
    <s v="LILIANA MARCELA GONZALEZ PLATA 706 VALLEDUPAR"/>
    <s v="Procesada"/>
    <n v="58193"/>
    <x v="33"/>
    <n v="1918"/>
  </r>
  <r>
    <x v="0"/>
    <n v="108927"/>
    <s v="2025-11-13 19:11:35"/>
    <s v="YEFERSON PELAEZ GIRALDO"/>
    <s v="ANDRES GRACIANO SERNA 104"/>
    <s v="Procesada"/>
    <n v="73506.403361344535"/>
    <x v="27"/>
    <n v="1311"/>
  </r>
  <r>
    <x v="7"/>
    <n v="108929"/>
    <s v="2025-11-13 19:15:25"/>
    <s v="JAIME  ANDRES QUITIAN"/>
    <s v="CESAR BERMUDEZ 905"/>
    <s v="Procesada"/>
    <n v="47899.378151260506"/>
    <x v="35"/>
    <n v="2910"/>
  </r>
  <r>
    <x v="6"/>
    <n v="108930"/>
    <s v="2025-11-13 19:16:07"/>
    <s v="VILMA SANCHEZ CAPTUAYO"/>
    <s v="WILSON JAVIER MONTAÑEZ MARTINEZ 923"/>
    <s v="Procesada"/>
    <n v="31260.478991596639"/>
    <x v="18"/>
    <n v="2147"/>
  </r>
  <r>
    <x v="0"/>
    <n v="108931"/>
    <s v="2025-11-13 19:18:27"/>
    <s v="ROBEIRO RAMIREZ GOMEZ"/>
    <s v="DUBY YARLENY BEDOYA FLOREZ 102"/>
    <s v="Procesada"/>
    <n v="33506"/>
    <x v="0"/>
    <n v="1305"/>
  </r>
  <r>
    <x v="0"/>
    <n v="108932"/>
    <s v="2025-11-13 19:18:36"/>
    <s v="SANDRA MILENA MARTINEZ GARCIA"/>
    <s v="ELIANA GOMEZ 107"/>
    <s v="Procesada"/>
    <n v="51428.571428571428"/>
    <x v="6"/>
    <n v="1320"/>
  </r>
  <r>
    <x v="6"/>
    <n v="108933"/>
    <s v="2025-11-13 19:19:41"/>
    <s v="SANDRA LLANET HINCAPIE ZAPATA"/>
    <s v="YULIETH HERNANDEZ"/>
    <s v="Procesada"/>
    <n v="191597.52100840336"/>
    <x v="12"/>
    <n v="2200"/>
  </r>
  <r>
    <x v="7"/>
    <n v="108934"/>
    <s v="2025-11-13 19:19:55"/>
    <s v="LEYDY YISSED HURTADO OCAMPO"/>
    <s v="CESAR BERMUDEZ 905"/>
    <s v="Procesada"/>
    <n v="116532.1680672269"/>
    <x v="35"/>
    <n v="2911"/>
  </r>
  <r>
    <x v="6"/>
    <n v="108935"/>
    <s v="2025-11-13 19:21:08"/>
    <s v="JUAN CARLOS AGUDELO LOPEZ"/>
    <s v="YULIETH HERNANDEZ"/>
    <s v="Procesada"/>
    <n v="95798.756302521011"/>
    <x v="12"/>
    <n v="2200"/>
  </r>
  <r>
    <x v="9"/>
    <n v="108936"/>
    <s v="2025-11-13 19:21:20"/>
    <s v="YON EIDHER OCHOA HERRERA"/>
    <s v="LILIANA MARCELA GONZALEZ PLATA 706 VALLEDUPAR"/>
    <s v="Procesada"/>
    <n v="28246.638655462186"/>
    <x v="33"/>
    <n v="1918"/>
  </r>
  <r>
    <x v="4"/>
    <n v="108937"/>
    <s v="2025-11-13 19:23:13"/>
    <s v="PURIFICACION ALMANZA ARRIETA"/>
    <s v="JOSE GREGORIO OSTEN MERCADO 509"/>
    <s v="Procesada"/>
    <n v="25348.823529411766"/>
    <x v="9"/>
    <n v="1738"/>
  </r>
  <r>
    <x v="10"/>
    <n v="108938"/>
    <s v="2025-11-13 19:23:15"/>
    <s v="LUZ MARINA GARAVITO DE MANRIQUE"/>
    <s v="MARTHA MANTILLA 407 BUCARAMANGA"/>
    <s v="Procesada"/>
    <n v="12125"/>
    <x v="51"/>
    <n v="1637"/>
  </r>
  <r>
    <x v="6"/>
    <n v="108939"/>
    <s v="2025-11-13 19:23:39"/>
    <s v="ANDRES JULIAN CARDENAS GIL"/>
    <s v="YULIETH HERNANDEZ"/>
    <s v="Procesada"/>
    <n v="191597.52100840336"/>
    <x v="12"/>
    <n v="2200"/>
  </r>
  <r>
    <x v="7"/>
    <n v="108940"/>
    <s v="2025-11-13 19:24:31"/>
    <s v="MARIA  DOLORES  RONDON"/>
    <s v="CESAR BERMUDEZ 905"/>
    <s v="Procesada"/>
    <n v="82761.226890756312"/>
    <x v="35"/>
    <n v="2910"/>
  </r>
  <r>
    <x v="2"/>
    <n v="108941"/>
    <s v="2025-11-13 19:24:51"/>
    <s v="VITALIANO TORRES FAJARDO"/>
    <s v="MARIELA ESTER DE LEON 720 BARRANQUILLA"/>
    <s v="Procesada"/>
    <n v="11880.000000000002"/>
    <x v="11"/>
    <n v="1980"/>
  </r>
  <r>
    <x v="6"/>
    <n v="108942"/>
    <s v="2025-11-13 19:26:46"/>
    <s v="JHON FERNANDO LOPEZ BELTRAN"/>
    <s v="SANDRA PATRICIA ORTIZ ROMERO 919"/>
    <s v="Procesada"/>
    <n v="27731.109243697476"/>
    <x v="31"/>
    <n v="2131"/>
  </r>
  <r>
    <x v="6"/>
    <n v="108943"/>
    <s v="2025-11-13 19:26:50"/>
    <s v="BEATRIZ RICHARD CUELLAR"/>
    <s v="CRISTINA QUINTERO RUDAS 945"/>
    <s v="Procesada"/>
    <n v="20060.000000000004"/>
    <x v="26"/>
    <n v="2232"/>
  </r>
  <r>
    <x v="7"/>
    <n v="108944"/>
    <s v="2025-11-13 19:27:01"/>
    <s v="NICOLAS RIOS MARTINEZ"/>
    <s v="CESAR BERMUDEZ 905"/>
    <s v="Procesada"/>
    <n v="37240"/>
    <x v="35"/>
    <n v="2911"/>
  </r>
  <r>
    <x v="0"/>
    <n v="108945"/>
    <s v="2025-11-13 19:34:10"/>
    <s v="MARIA BELARMINA PEREZ"/>
    <s v="ANDRES GRACIANO SERNA 104"/>
    <s v="Procesada"/>
    <n v="76588.436974789918"/>
    <x v="27"/>
    <n v="1311"/>
  </r>
  <r>
    <x v="7"/>
    <n v="108946"/>
    <s v="2025-11-13 19:34:27"/>
    <s v="KAREN ADRIANA MARTINEZ OSORIO"/>
    <s v="CESAR BERMUDEZ 905"/>
    <s v="Procesada"/>
    <n v="66197.327731092446"/>
    <x v="35"/>
    <n v="2912"/>
  </r>
  <r>
    <x v="6"/>
    <n v="108947"/>
    <s v="2025-11-13 19:34:48"/>
    <s v="SANDRA MILENA JIMENEZ URBINA"/>
    <s v="DIANA MARCELA DIAZ TORRES 938"/>
    <s v="Procesada"/>
    <n v="67910.319327731093"/>
    <x v="29"/>
    <n v="2207"/>
  </r>
  <r>
    <x v="7"/>
    <n v="108949"/>
    <s v="2025-11-13 19:35:50"/>
    <s v="ESPERANZA ALDERETE RENGIFO"/>
    <s v="JHONTAN MENDOZA 906"/>
    <s v="Procesada"/>
    <n v="140198.21008403361"/>
    <x v="17"/>
    <n v="2913"/>
  </r>
  <r>
    <x v="10"/>
    <n v="108950"/>
    <s v="2025-11-13 19:37:13"/>
    <s v="NELSON HERRERA GOMEZ"/>
    <s v="MARTHA MANTILLA 407 BUCARAMANGA"/>
    <s v="Procesada"/>
    <n v="21638.647058823532"/>
    <x v="51"/>
    <n v="1637"/>
  </r>
  <r>
    <x v="3"/>
    <n v="108951"/>
    <s v="2025-11-13 19:37:23"/>
    <s v="WILLIAM ADOLFO TORO GIRALDO"/>
    <s v="LEONARDO RIOS HENAO 612"/>
    <s v="Procesada"/>
    <n v="64439.008403361346"/>
    <x v="8"/>
    <n v="1836"/>
  </r>
  <r>
    <x v="7"/>
    <n v="108952"/>
    <s v="2025-11-13 19:40:03"/>
    <s v="JUAN FELIPE VELASCO VILLAMIL"/>
    <s v="CESAR BERMUDEZ 905"/>
    <s v="Procesada"/>
    <n v="73389.092436974795"/>
    <x v="35"/>
    <n v="2910"/>
  </r>
  <r>
    <x v="6"/>
    <n v="108953"/>
    <s v="2025-11-13 19:40:08"/>
    <s v="SANDRA MILENA JIMENEZ URBINA"/>
    <s v="DIANA MARCELA DIAZ TORRES 938"/>
    <s v="Procesada"/>
    <n v="94380.915966386558"/>
    <x v="29"/>
    <n v="2207"/>
  </r>
  <r>
    <x v="7"/>
    <n v="108955"/>
    <s v="2025-11-13 19:40:58"/>
    <s v="LUIS CARLOS LOPEZ QUEVEDO"/>
    <s v="CESAR BERMUDEZ 905"/>
    <s v="Procesada"/>
    <n v="55100"/>
    <x v="35"/>
    <n v="2912"/>
  </r>
  <r>
    <x v="6"/>
    <n v="108956"/>
    <s v="2025-11-13 19:41:36"/>
    <s v="ISRAEL ROJAS GODOY"/>
    <s v="SANDRA PATRICIA ORTIZ ROMERO 919"/>
    <s v="Procesada"/>
    <n v="37815.100840336134"/>
    <x v="31"/>
    <n v="2131"/>
  </r>
  <r>
    <x v="6"/>
    <n v="108958"/>
    <s v="2025-11-13 19:42:18"/>
    <s v="DORA JUDITH RODRIGUEZ GONZALEZ"/>
    <s v="LEONARDO MANCERA BOLAÑOS 926"/>
    <s v="Procesada"/>
    <n v="28833.899159663863"/>
    <x v="53"/>
    <n v="2156"/>
  </r>
  <r>
    <x v="4"/>
    <n v="108959"/>
    <s v="2025-11-13 19:42:35"/>
    <s v="GILDARDO ANTONIO MUÑOZ GIRALDO"/>
    <s v="JOSE GREGORIO OSTEN MERCADO 509"/>
    <s v="Procesada"/>
    <n v="49895.092436974795"/>
    <x v="9"/>
    <n v="1738"/>
  </r>
  <r>
    <x v="7"/>
    <n v="108960"/>
    <s v="2025-11-13 19:42:47"/>
    <s v="ENEIDA MUÑOZ BEJARANO"/>
    <s v="CESAR BERMUDEZ 905"/>
    <s v="Procesada"/>
    <n v="35529.243697478996"/>
    <x v="35"/>
    <n v="2911"/>
  </r>
  <r>
    <x v="7"/>
    <n v="108961"/>
    <s v="2025-11-13 19:44:05"/>
    <s v="CLARA INES RAMOS DE GARZON"/>
    <s v="CESAR BERMUDEZ 905"/>
    <s v="Procesada"/>
    <n v="10588.20168067227"/>
    <x v="35"/>
    <n v="2911"/>
  </r>
  <r>
    <x v="6"/>
    <n v="108963"/>
    <s v="2025-11-13 19:44:33"/>
    <s v="BRAYAN  FERNANDO  GONZALEZ MENDEZ"/>
    <s v="SOL KATHERINE BERNAL MONTANO 907"/>
    <s v="Procesada"/>
    <n v="7625.4873949579833"/>
    <x v="36"/>
    <n v="2100"/>
  </r>
  <r>
    <x v="6"/>
    <n v="108964"/>
    <s v="2025-11-13 19:46:11"/>
    <s v="MAIKOL AVILA CACERES"/>
    <s v="NELLY MARTINEZ FLEREZ 935"/>
    <s v="Procesada"/>
    <n v="57479.02521008403"/>
    <x v="37"/>
    <n v="2197"/>
  </r>
  <r>
    <x v="2"/>
    <n v="108965"/>
    <s v="2025-11-13 19:47:01"/>
    <s v="EDUARDO JOSE MARTINEZ CORREA"/>
    <s v="MARIELA ESTER DE LEON 720 BARRANQUILLA"/>
    <s v="Procesada"/>
    <n v="43045.563025210089"/>
    <x v="11"/>
    <n v="1980"/>
  </r>
  <r>
    <x v="7"/>
    <n v="108966"/>
    <s v="2025-11-13 19:47:10"/>
    <s v="ALVARO LEON PEREZ"/>
    <s v="CESAR BERMUDEZ 905"/>
    <s v="Procesada"/>
    <n v="191597.52100840336"/>
    <x v="35"/>
    <n v="2911"/>
  </r>
  <r>
    <x v="6"/>
    <n v="108967"/>
    <s v="2025-11-13 19:48:37"/>
    <s v="SISTEMA INTEGRALES EMPRESARIALES S E SAS"/>
    <s v="NAIR JAEL VARGAS TALERO 933"/>
    <s v="Procesada"/>
    <n v="8067.2436974789925"/>
    <x v="40"/>
    <n v="2184"/>
  </r>
  <r>
    <x v="7"/>
    <n v="108968"/>
    <s v="2025-11-13 19:49:35"/>
    <s v="ROSA NELLY RUIZ SILVA"/>
    <s v="CESAR BERMUDEZ 905"/>
    <s v="Procesada"/>
    <n v="37815.117647058825"/>
    <x v="35"/>
    <n v="2911"/>
  </r>
  <r>
    <x v="6"/>
    <n v="108970"/>
    <s v="2025-11-13 19:50:23"/>
    <s v="ALBA ZEMIR PALACIOS PALACIOS"/>
    <s v="MARISOL NEIRA PARRA 911"/>
    <s v="Procesada"/>
    <n v="55158.991596638654"/>
    <x v="41"/>
    <n v="2112"/>
  </r>
  <r>
    <x v="7"/>
    <n v="108971"/>
    <s v="2025-11-13 19:51:25"/>
    <s v="MARCOLINO CASTRO LANDINEZ"/>
    <s v="CESAR BERMUDEZ 905"/>
    <s v="Procesada"/>
    <n v="47899.378151260506"/>
    <x v="35"/>
    <n v="2910"/>
  </r>
  <r>
    <x v="6"/>
    <n v="108972"/>
    <s v="2025-11-13 19:51:43"/>
    <s v="FLOR NORAYMA RODRIGUEZ BARRERA"/>
    <s v="MARISOL NEIRA PARRA 911"/>
    <s v="Procesada"/>
    <n v="16806.798319327732"/>
    <x v="41"/>
    <n v="2113"/>
  </r>
  <r>
    <x v="6"/>
    <n v="108973"/>
    <s v="2025-11-13 19:52:41"/>
    <s v="ANA JULIA GARZON QUINTERO"/>
    <s v="MARISOL NEIRA PARRA 911"/>
    <s v="Procesada"/>
    <n v="19859.201680672271"/>
    <x v="41"/>
    <n v="2112"/>
  </r>
  <r>
    <x v="6"/>
    <n v="108974"/>
    <s v="2025-11-13 19:53:16"/>
    <s v="ERIKA TATIANA GARCIA QUIMBAYO"/>
    <s v="LEONARDO MANCERA BOLAÑOS 926"/>
    <s v="Procesada"/>
    <n v="46592.563025210089"/>
    <x v="53"/>
    <n v="2156"/>
  </r>
  <r>
    <x v="6"/>
    <n v="108975"/>
    <s v="2025-11-13 19:54:24"/>
    <s v="MAIRA ALEJANDRA JIMENEZ PRIETO"/>
    <s v="LEONARDO MANCERA BOLAÑOS 926"/>
    <s v="Procesada"/>
    <n v="18151.26050420168"/>
    <x v="53"/>
    <n v="2156"/>
  </r>
  <r>
    <x v="6"/>
    <n v="108976"/>
    <s v="2025-11-13 19:55:44"/>
    <s v="DANIEL FRANCISCO LAGUNA TRUJILLO"/>
    <s v="LEONARDO MANCERA BOLAÑOS 926"/>
    <s v="Procesada"/>
    <n v="43865.613445378156"/>
    <x v="53"/>
    <n v="2156"/>
  </r>
  <r>
    <x v="6"/>
    <n v="108977"/>
    <s v="2025-11-13 19:56:44"/>
    <s v="JUAN ESTEBAN BOLIVAR RODRIGUEZ"/>
    <s v="LEONARDO MANCERA BOLAÑOS 926"/>
    <s v="Procesada"/>
    <n v="14915.941176470589"/>
    <x v="53"/>
    <n v="2156"/>
  </r>
  <r>
    <x v="0"/>
    <n v="108978"/>
    <s v="2025-11-13 19:56:46"/>
    <s v="CONSUELO MARIA RODRIGUEZ PEREZ"/>
    <s v="ANDRES GRACIANO SERNA 104"/>
    <s v="Procesada"/>
    <n v="51731.100840336141"/>
    <x v="27"/>
    <n v="1311"/>
  </r>
  <r>
    <x v="6"/>
    <n v="108979"/>
    <s v="2025-11-13 19:57:54"/>
    <s v="NOHORA LEGUIZAMO MORA"/>
    <s v="LEONARDO MANCERA BOLAÑOS 926"/>
    <s v="Procesada"/>
    <n v="26974.73949579832"/>
    <x v="53"/>
    <n v="2156"/>
  </r>
  <r>
    <x v="4"/>
    <n v="108980"/>
    <s v="2025-11-13 19:58:00"/>
    <s v="FRANCISCO ALBERTO CALDERON VERGARA"/>
    <s v="NELSON ENRIQUE LOPEZ GONZALEZ 510"/>
    <s v="Procesada"/>
    <n v="53694.378151260506"/>
    <x v="46"/>
    <n v="1739"/>
  </r>
  <r>
    <x v="6"/>
    <n v="108981"/>
    <s v="2025-11-13 19:58:48"/>
    <s v="EDILBERTO MENDIVELSO SUA"/>
    <s v="LEONARDO MANCERA BOLAÑOS 926"/>
    <s v="Procesada"/>
    <n v="21176.403361344539"/>
    <x v="53"/>
    <n v="2156"/>
  </r>
  <r>
    <x v="4"/>
    <n v="108982"/>
    <s v="2025-11-13 19:59:20"/>
    <s v="JUAN CARLOS JIMENEZ GOMEZ"/>
    <s v="NELSON ENRIQUE LOPEZ GONZALEZ 510"/>
    <s v="Procesada"/>
    <n v="40706.025210084037"/>
    <x v="46"/>
    <n v="1739"/>
  </r>
  <r>
    <x v="6"/>
    <n v="108983"/>
    <s v="2025-11-13 19:59:38"/>
    <s v="JENNY ANDREA CASTAÑEDA LADINO"/>
    <s v="DIANA MARCELA DIAZ TORRES 938"/>
    <s v="Procesada"/>
    <n v="44610.823529411762"/>
    <x v="29"/>
    <n v="2207"/>
  </r>
  <r>
    <x v="4"/>
    <n v="108985"/>
    <s v="2025-11-13 20:01:12"/>
    <s v="CARMEN ELENA FURNIELES PADRON"/>
    <s v="NELSON ENRIQUE LOPEZ GONZALEZ 510"/>
    <s v="Procesada"/>
    <n v="33229.08403361345"/>
    <x v="46"/>
    <n v="1739"/>
  </r>
  <r>
    <x v="9"/>
    <n v="108987"/>
    <s v="2025-11-13 20:01:53"/>
    <s v="ARELIS URIBE RAMIREZ"/>
    <s v="LILIANA BLANCO LOPEZ 705 VALLEDUPAR"/>
    <s v="Procesada"/>
    <n v="31932.915966386554"/>
    <x v="38"/>
    <n v="1914"/>
  </r>
  <r>
    <x v="4"/>
    <n v="108988"/>
    <s v="2025-11-13 20:02:50"/>
    <s v="DIANYS DE JESUS URANGO GUZMAN"/>
    <s v="NELSON ENRIQUE LOPEZ GONZALEZ 510"/>
    <s v="Procesada"/>
    <n v="43783.243697478989"/>
    <x v="46"/>
    <n v="1739"/>
  </r>
  <r>
    <x v="6"/>
    <n v="108989"/>
    <s v="2025-11-13 20:03:13"/>
    <s v="ROSA MARIA GAMBOA CASTRO"/>
    <s v="LEONARDO MANCERA BOLAÑOS 926"/>
    <s v="Procesada"/>
    <n v="21176.403361344539"/>
    <x v="53"/>
    <n v="2156"/>
  </r>
  <r>
    <x v="7"/>
    <n v="108990"/>
    <s v="2025-11-13 20:03:47"/>
    <s v="JAIRO GOMEZ LONDOÑO"/>
    <s v="JHON GRANADOS"/>
    <s v="Procesada"/>
    <n v="69540.000000000015"/>
    <x v="44"/>
    <n v="2251"/>
  </r>
  <r>
    <x v="9"/>
    <n v="108991"/>
    <s v="2025-11-13 20:04:16"/>
    <s v="MELANIS GABRIEL DAZA CASTRO"/>
    <s v="LILIANA BLANCO LOPEZ 705 VALLEDUPAR"/>
    <s v="Procesada"/>
    <n v="35924.34453781513"/>
    <x v="38"/>
    <n v="1914"/>
  </r>
  <r>
    <x v="6"/>
    <n v="108992"/>
    <s v="2025-11-13 20:04:51"/>
    <s v="EDWARD DERFREY VALENCIA SALAZAR"/>
    <s v="LEONARDO MANCERA BOLAÑOS 926"/>
    <s v="Procesada"/>
    <n v="10740"/>
    <x v="53"/>
    <n v="2156"/>
  </r>
  <r>
    <x v="4"/>
    <n v="108993"/>
    <s v="2025-11-13 20:05:05"/>
    <s v="ESTHER DE LA TRINIDAD"/>
    <s v="NELSON ENRIQUE LOPEZ GONZALEZ 510"/>
    <s v="Procesada"/>
    <n v="59233.201680672268"/>
    <x v="46"/>
    <n v="1739"/>
  </r>
  <r>
    <x v="7"/>
    <n v="108995"/>
    <s v="2025-11-13 20:05:26"/>
    <s v="RAUL HUMBERTO PAEZ URQUIJO"/>
    <s v="JHON GRANADOS"/>
    <s v="Procesada"/>
    <n v="57479.02521008403"/>
    <x v="44"/>
    <n v="2251"/>
  </r>
  <r>
    <x v="6"/>
    <n v="108996"/>
    <s v="2025-11-13 20:06:18"/>
    <s v="JENNY ROCIO SANDOVAL BLANCO"/>
    <s v="LEONARDO MANCERA BOLAÑOS 926"/>
    <s v="Procesada"/>
    <n v="25504.142857142859"/>
    <x v="53"/>
    <n v="2156"/>
  </r>
  <r>
    <x v="9"/>
    <n v="108997"/>
    <s v="2025-11-13 20:06:29"/>
    <s v="OSCAR VASQUEZ GUALDRON"/>
    <s v="LILIANA BLANCO LOPEZ 705 VALLEDUPAR"/>
    <s v="Procesada"/>
    <n v="31932.915966386554"/>
    <x v="38"/>
    <n v="1914"/>
  </r>
  <r>
    <x v="0"/>
    <n v="108998"/>
    <s v="2025-11-13 20:06:44"/>
    <s v="JULIAN ESTIVEN GOMEZ CASTAÑO"/>
    <s v="ELIANA GOMEZ 107"/>
    <s v="Procesada"/>
    <n v="15126.050420168069"/>
    <x v="6"/>
    <n v="1320"/>
  </r>
  <r>
    <x v="6"/>
    <n v="108999"/>
    <s v="2025-11-13 20:06:58"/>
    <s v="PABLO EMILIO ESCOBAR VALENCIA"/>
    <s v="LEONARDO MANCERA BOLAÑOS 926"/>
    <s v="Procesada"/>
    <n v="9800"/>
    <x v="53"/>
    <n v="2156"/>
  </r>
  <r>
    <x v="6"/>
    <n v="109000"/>
    <s v="2025-11-13 20:07:48"/>
    <s v="FREDY ALBERTO DUARTE CACERES"/>
    <s v="NAIR JAEL VARGAS TALERO 933"/>
    <s v="Procesada"/>
    <n v="108907.56302521008"/>
    <x v="40"/>
    <n v="2184"/>
  </r>
  <r>
    <x v="3"/>
    <n v="109001"/>
    <s v="2025-11-13 20:08:14"/>
    <s v="EDWIN DE JESUS RIOS GARCIA"/>
    <s v="FELIPE ARENAS 605"/>
    <s v="Procesada"/>
    <n v="58883.285714285717"/>
    <x v="25"/>
    <n v="1813"/>
  </r>
  <r>
    <x v="4"/>
    <n v="109002"/>
    <s v="2025-11-13 20:08:59"/>
    <s v="DIEGO ALBERTO ZULUAGA BOTERO"/>
    <s v="NELSON ENRIQUE LOPEZ GONZALEZ 510"/>
    <s v="Procesada"/>
    <n v="108139.37815126051"/>
    <x v="46"/>
    <n v="1739"/>
  </r>
  <r>
    <x v="4"/>
    <n v="109004"/>
    <s v="2025-11-13 20:10:17"/>
    <s v="YEISON CAMILO GOMEZ ZULUAGA"/>
    <s v="NELSON ENRIQUE LOPEZ GONZALEZ 510"/>
    <s v="Procesada"/>
    <n v="36302.521008403361"/>
    <x v="46"/>
    <n v="1739"/>
  </r>
  <r>
    <x v="4"/>
    <n v="109005"/>
    <s v="2025-11-13 20:12:56"/>
    <s v="RODOLFO ROHATAN BASSIL"/>
    <s v="NELSON ENRIQUE LOPEZ GONZALEZ 510"/>
    <s v="Procesada"/>
    <n v="77370.638655462186"/>
    <x v="46"/>
    <n v="1739"/>
  </r>
  <r>
    <x v="7"/>
    <n v="109007"/>
    <s v="2025-11-13 20:14:31"/>
    <s v="MARIA ZENAIDA HERRERA CARRILLO"/>
    <s v="JHON GRANADOS"/>
    <s v="Procesada"/>
    <n v="72084.210084033621"/>
    <x v="44"/>
    <n v="2251"/>
  </r>
  <r>
    <x v="6"/>
    <n v="109008"/>
    <s v="2025-11-13 20:14:41"/>
    <s v="ROSA ELENA CARO SALON"/>
    <s v="LEYDY YURLEY MUNEVAR ESPITIA 921"/>
    <s v="Procesada"/>
    <n v="40670.831932773115"/>
    <x v="14"/>
    <n v="2137"/>
  </r>
  <r>
    <x v="6"/>
    <n v="109009"/>
    <s v="2025-11-13 20:15:13"/>
    <s v="JAIRO LOZANO WILCHES"/>
    <s v="WILSON JAVIER MONTAÑEZ MARTINEZ 923"/>
    <s v="Procesada"/>
    <n v="31745.756302521007"/>
    <x v="18"/>
    <n v="2147"/>
  </r>
  <r>
    <x v="4"/>
    <n v="109010"/>
    <s v="2025-11-13 20:15:19"/>
    <s v="JUAN CARLOS NUÑEZ CAYCEDO"/>
    <s v="NELSON ENRIQUE LOPEZ GONZALEZ 510"/>
    <s v="Procesada"/>
    <n v="37196.722689075628"/>
    <x v="46"/>
    <n v="1739"/>
  </r>
  <r>
    <x v="7"/>
    <n v="109011"/>
    <s v="2025-11-13 20:17:22"/>
    <s v="DIANA PATRICIA BENITES HURTADO"/>
    <s v="JHON GRANADOS"/>
    <s v="Procesada"/>
    <n v="56441.403361344543"/>
    <x v="44"/>
    <n v="2251"/>
  </r>
  <r>
    <x v="6"/>
    <n v="109012"/>
    <s v="2025-11-13 20:19:16"/>
    <s v="ERIKA YAYA SALCEDO"/>
    <s v="MONICA RODRIGUEZ RONCANCIO 946"/>
    <s v="Procesada"/>
    <n v="43957.73949579832"/>
    <x v="21"/>
    <n v="2235"/>
  </r>
  <r>
    <x v="0"/>
    <n v="109013"/>
    <s v="2025-11-13 20:20:39"/>
    <s v="LILIANA ANGEL"/>
    <s v="ANDRES GRACIANO SERNA 104"/>
    <s v="Procesada"/>
    <n v="83823.722689075628"/>
    <x v="27"/>
    <n v="1311"/>
  </r>
  <r>
    <x v="6"/>
    <n v="109014"/>
    <s v="2025-11-13 20:21:33"/>
    <s v="MIGUEL LEIVA"/>
    <s v="DIANA MARCELA DIAZ TORRES 938"/>
    <s v="Procesada"/>
    <n v="26890.798319327732"/>
    <x v="29"/>
    <n v="2207"/>
  </r>
  <r>
    <x v="7"/>
    <n v="109015"/>
    <s v="2025-11-13 20:21:44"/>
    <s v="YULY VIVIANA LOZADA BEJARANO"/>
    <s v="JHON GRANADOS"/>
    <s v="Procesada"/>
    <n v="47994"/>
    <x v="44"/>
    <n v="2251"/>
  </r>
  <r>
    <x v="6"/>
    <n v="109016"/>
    <s v="2025-11-13 20:22:28"/>
    <s v="MARICELA PENA PARDO"/>
    <s v="NAIR JAEL VARGAS TALERO 933"/>
    <s v="Procesada"/>
    <n v="17084.042016806721"/>
    <x v="40"/>
    <n v="2184"/>
  </r>
  <r>
    <x v="6"/>
    <n v="109017"/>
    <s v="2025-11-13 20:22:33"/>
    <s v="OLGA BEATRIZ HUERTAS CASTELBLANCO"/>
    <s v="ANGIE JOHANA BEDOYA HERRENO 908"/>
    <s v="Procesada"/>
    <n v="69769.756302521011"/>
    <x v="39"/>
    <n v="2103"/>
  </r>
  <r>
    <x v="6"/>
    <n v="109018"/>
    <s v="2025-11-13 20:24:23"/>
    <s v="MARCO ANTONIO PARRA DIAZ"/>
    <s v="NAIR JAEL VARGAS TALERO 933"/>
    <s v="Procesada"/>
    <n v="3562.1932773109247"/>
    <x v="40"/>
    <n v="2184"/>
  </r>
  <r>
    <x v="0"/>
    <n v="109019"/>
    <s v="2025-11-13 20:24:49"/>
    <s v="MARTA LUZ GIRALDO RODRIGUEZ"/>
    <s v="DUBY YARLENY BEDOYA FLOREZ 102"/>
    <s v="Procesada"/>
    <n v="23543"/>
    <x v="0"/>
    <n v="1305"/>
  </r>
  <r>
    <x v="7"/>
    <n v="109020"/>
    <s v="2025-11-13 20:24:58"/>
    <s v="CARLOS ALBERTO GARZON CASTRO"/>
    <s v="JHON GRANADOS"/>
    <s v="Procesada"/>
    <n v="47899.378151260506"/>
    <x v="44"/>
    <n v="2251"/>
  </r>
  <r>
    <x v="0"/>
    <n v="109021"/>
    <s v="2025-11-13 20:27:40"/>
    <s v="MARIA LIBIA PINO ESPINAL"/>
    <s v="KATHERINE GAVIRIA MAZO 103"/>
    <s v="Procesada"/>
    <n v="19663.915966386558"/>
    <x v="4"/>
    <n v="1307"/>
  </r>
  <r>
    <x v="1"/>
    <n v="109022"/>
    <s v="2025-11-13 20:34:01"/>
    <s v="ARES LUDOVIZZI PALENCIA MONTAÑEZ"/>
    <s v="MAIRA TORRES 411 CUCUTA"/>
    <s v="Procesada"/>
    <n v="25777.848739495799"/>
    <x v="34"/>
    <n v="1676"/>
  </r>
  <r>
    <x v="7"/>
    <n v="109023"/>
    <s v="2025-11-13 20:34:25"/>
    <s v="YENELI TORRES LEON"/>
    <s v="JHONTAN MENDOZA 906"/>
    <s v="Procesada"/>
    <n v="383195.04201680672"/>
    <x v="17"/>
    <n v="2915"/>
  </r>
  <r>
    <x v="6"/>
    <n v="109024"/>
    <s v="2025-11-13 20:35:32"/>
    <s v="REINALDO GUERRERO"/>
    <s v="WILLIAM ALBERTO VELASQUEZ BERNAL 920"/>
    <s v="Procesada"/>
    <n v="69540.000000000015"/>
    <x v="22"/>
    <n v="2134"/>
  </r>
  <r>
    <x v="10"/>
    <n v="109025"/>
    <s v="2025-11-13 20:38:53"/>
    <s v="CARMIÑA HERRERA MARIÑO"/>
    <s v="SANDRA PRADA 405 BUCARAMANGA"/>
    <s v="Procesada"/>
    <n v="22970.117647058825"/>
    <x v="49"/>
    <n v="1640"/>
  </r>
  <r>
    <x v="0"/>
    <n v="109026"/>
    <s v="2025-11-13 20:39:24"/>
    <s v="KATHERINE ALVAREZ ORTIZ"/>
    <s v="EDISON ALBERTO SALAZAR YEPES 116"/>
    <s v="Procesada"/>
    <n v="58811.159663865546"/>
    <x v="32"/>
    <n v="1347"/>
  </r>
  <r>
    <x v="0"/>
    <n v="109027"/>
    <s v="2025-11-13 20:40:14"/>
    <s v="MARI YANET MUÑOZ ZAPATA"/>
    <s v="INES LILIANA PIEDRAHITA MESA 111"/>
    <s v="Procesada"/>
    <n v="122731.05882352941"/>
    <x v="15"/>
    <n v="1332"/>
  </r>
  <r>
    <x v="7"/>
    <n v="109028"/>
    <s v="2025-11-13 20:40:15"/>
    <s v="DAVID STIVEN GOMEZ BULA"/>
    <s v="JHON GRANADOS"/>
    <s v="Procesada"/>
    <n v="35090.957983193279"/>
    <x v="44"/>
    <n v="2251"/>
  </r>
  <r>
    <x v="0"/>
    <n v="109029"/>
    <s v="2025-11-13 20:40:29"/>
    <s v="WILMAR LOAIZA ALZATE"/>
    <s v="EDISON ALBERTO SALAZAR YEPES 116"/>
    <s v="Procesada"/>
    <n v="8739.5210084033624"/>
    <x v="32"/>
    <n v="1347"/>
  </r>
  <r>
    <x v="6"/>
    <n v="109030"/>
    <s v="2025-11-13 20:42:17"/>
    <s v="GABRIEL BALAGUERA ROJAS"/>
    <s v="MARIBEL REDONDO 918"/>
    <s v="Procesada"/>
    <n v="24400"/>
    <x v="45"/>
    <n v="2128"/>
  </r>
  <r>
    <x v="6"/>
    <n v="109031"/>
    <s v="2025-11-13 20:44:50"/>
    <s v="LUZ EDILMA MOLINA MOLANO"/>
    <s v="LEONARDO MANCERA BOLAÑOS 926"/>
    <s v="Procesada"/>
    <n v="111371.91596638654"/>
    <x v="53"/>
    <n v="2156"/>
  </r>
  <r>
    <x v="0"/>
    <n v="109032"/>
    <s v="2025-11-13 20:46:38"/>
    <s v="DIEGO ALBERTO CEBALLOS CARDONA"/>
    <s v="INGRID RESTREPO 115"/>
    <s v="Procesada"/>
    <n v="8664"/>
    <x v="28"/>
    <n v="1340"/>
  </r>
  <r>
    <x v="6"/>
    <n v="109033"/>
    <s v="2025-11-13 20:46:50"/>
    <s v="EDITH CUENCA ORJUELA"/>
    <s v="MARIA NANCY GUARIN VIRGUEZ 937"/>
    <s v="Procesada"/>
    <n v="62268.966386554632"/>
    <x v="19"/>
    <n v="2203"/>
  </r>
  <r>
    <x v="0"/>
    <n v="109034"/>
    <s v="2025-11-13 20:47:18"/>
    <s v="LUIS EVELIO PAMPLONA ESCUDERO"/>
    <s v="INGRID RESTREPO 115"/>
    <s v="Procesada"/>
    <n v="23086"/>
    <x v="28"/>
    <n v="1340"/>
  </r>
  <r>
    <x v="7"/>
    <n v="109035"/>
    <s v="2025-11-13 20:47:19"/>
    <s v="YENIS SAUDITH MESTRA"/>
    <s v="JHON GRANADOS"/>
    <s v="Procesada"/>
    <n v="47899.378151260506"/>
    <x v="44"/>
    <n v="2254"/>
  </r>
  <r>
    <x v="0"/>
    <n v="109036"/>
    <s v="2025-11-13 20:47:59"/>
    <s v="MARGARITA MARIA POSADA SIERRA"/>
    <s v="INGRID RESTREPO 115"/>
    <s v="Procesada"/>
    <n v="11543"/>
    <x v="28"/>
    <n v="1340"/>
  </r>
  <r>
    <x v="0"/>
    <n v="109037"/>
    <s v="2025-11-13 20:48:52"/>
    <s v="DEISY JOHANA GUITIERREZ SEPULVEDA"/>
    <s v="INGRID RESTREPO 115"/>
    <s v="Procesada"/>
    <n v="13109.277310924372"/>
    <x v="28"/>
    <n v="1340"/>
  </r>
  <r>
    <x v="0"/>
    <n v="109038"/>
    <s v="2025-11-13 20:51:35"/>
    <s v="LEYDY JOHANNA CASTAÑO CORREA"/>
    <s v="MIGUEL ANGEL HIDALGO SANTOS 113"/>
    <s v="Procesada"/>
    <n v="26890.798319327732"/>
    <x v="16"/>
    <n v="1339"/>
  </r>
  <r>
    <x v="0"/>
    <n v="109039"/>
    <s v="2025-11-13 20:54:16"/>
    <s v="LUZ ELENA PEREZ CHAVARRIA"/>
    <s v="GEORLAN GARCIA PANIAGUA 117"/>
    <s v="Procesada"/>
    <n v="14850"/>
    <x v="1"/>
    <n v="1349"/>
  </r>
  <r>
    <x v="6"/>
    <n v="109040"/>
    <s v="2025-11-13 20:55:31"/>
    <s v="NICOLAS PEREIRA VELOZA"/>
    <s v="CARLOS EDUARDO ROMERO 934"/>
    <s v="Procesada"/>
    <n v="141302.61344537814"/>
    <x v="24"/>
    <n v="2191"/>
  </r>
  <r>
    <x v="6"/>
    <n v="109041"/>
    <s v="2025-11-13 20:55:49"/>
    <s v="WILSON ALBEIRO CARDENAS PEREZ"/>
    <s v="MARIBEL REDONDO 918"/>
    <s v="Procesada"/>
    <n v="29243.638655462186"/>
    <x v="45"/>
    <n v="2128"/>
  </r>
  <r>
    <x v="6"/>
    <n v="109043"/>
    <s v="2025-11-13 20:58:29"/>
    <s v="RAUL ARISTIZABAL MARQUEZ"/>
    <s v="LAURA SERNA HERNANDEZ 925"/>
    <s v="Procesada"/>
    <n v="26462.697478991598"/>
    <x v="43"/>
    <n v="2153"/>
  </r>
  <r>
    <x v="0"/>
    <n v="109044"/>
    <s v="2025-11-13 20:59:59"/>
    <s v="LUZ OMAIRA GIRALDO ARISTIZABAL"/>
    <s v="ELIANA GOMEZ 107"/>
    <s v="Procesada"/>
    <n v="64848"/>
    <x v="6"/>
    <n v="1320"/>
  </r>
  <r>
    <x v="4"/>
    <n v="109045"/>
    <s v="2025-11-13 21:03:22"/>
    <s v="ADELAIDA ROSA CAMACHO ANAYA"/>
    <s v="JOSE GREGORIO OSTEN MERCADO 509"/>
    <s v="Procesada"/>
    <n v="25348.823529411766"/>
    <x v="9"/>
    <n v="1738"/>
  </r>
  <r>
    <x v="0"/>
    <n v="109046"/>
    <s v="2025-11-13 21:04:36"/>
    <s v="FRANCISCO LUIS LOPEZ GARCIA"/>
    <s v="GEORLAN GARCIA PANIAGUA 117"/>
    <s v="Procesada"/>
    <n v="48181.680672268907"/>
    <x v="1"/>
    <n v="1349"/>
  </r>
  <r>
    <x v="6"/>
    <n v="109047"/>
    <s v="2025-11-13 21:04:52"/>
    <s v="JORGE ELIECER GUIO ROZO"/>
    <s v="SANDRA PATRICIA ORTIZ ROMERO 919"/>
    <s v="Procesada"/>
    <n v="8734.7899159663866"/>
    <x v="31"/>
    <n v="2131"/>
  </r>
  <r>
    <x v="6"/>
    <n v="109048"/>
    <s v="2025-11-13 21:06:12"/>
    <s v="SANDY JULIET CANTE LOZANO"/>
    <s v="NELLY MARTINEZ FLEREZ 935"/>
    <s v="Procesada"/>
    <n v="28544.957983193279"/>
    <x v="37"/>
    <n v="2197"/>
  </r>
  <r>
    <x v="6"/>
    <n v="109049"/>
    <s v="2025-11-13 21:06:48"/>
    <s v="MARILUZ RODRIGUEZ LIZARAZO"/>
    <s v="LEONARDO MANCERA BOLAÑOS 926"/>
    <s v="Procesada"/>
    <n v="69540.000000000015"/>
    <x v="53"/>
    <n v="2156"/>
  </r>
  <r>
    <x v="6"/>
    <n v="109050"/>
    <s v="2025-11-13 21:07:44"/>
    <s v="HERNAN DE JESUS ARISTIZABAL ARISTIZABAL"/>
    <s v="LAURA SERNA HERNANDEZ 925"/>
    <s v="Procesada"/>
    <n v="574792.56302521017"/>
    <x v="43"/>
    <n v="2153"/>
  </r>
  <r>
    <x v="0"/>
    <n v="109051"/>
    <s v="2025-11-13 21:08:19"/>
    <s v="MINIMERCADO LUNA DEL MAR S.A.S."/>
    <s v="SEBASTIAN DIAZ VELEZ 105"/>
    <s v="Procesada"/>
    <n v="158277.32773109243"/>
    <x v="42"/>
    <n v="1315"/>
  </r>
  <r>
    <x v="0"/>
    <n v="109052"/>
    <s v="2025-11-13 21:09:57"/>
    <s v="ROBERTO EMILIO ZAPATA JIMENEZ"/>
    <s v="SEBASTIAN DIAZ VELEZ 105"/>
    <s v="Procesada"/>
    <n v="42763.680672268907"/>
    <x v="42"/>
    <n v="1315"/>
  </r>
  <r>
    <x v="0"/>
    <n v="109053"/>
    <s v="2025-11-13 21:12:55"/>
    <s v="RUBEN ARTURO PINEDA GUERRA"/>
    <s v="EDISON ALBERTO SALAZAR YEPES 116"/>
    <s v="Procesada"/>
    <n v="52289.899159663873"/>
    <x v="32"/>
    <n v="1347"/>
  </r>
  <r>
    <x v="6"/>
    <n v="109054"/>
    <s v="2025-11-13 21:14:20"/>
    <s v="YOLANDA MOYANO LUZ"/>
    <s v="WILLIAM ALBERTO VELASQUEZ BERNAL 920"/>
    <s v="Procesada"/>
    <n v="33529.436974789918"/>
    <x v="22"/>
    <n v="2134"/>
  </r>
  <r>
    <x v="6"/>
    <n v="109055"/>
    <s v="2025-11-13 21:15:40"/>
    <s v="MARISOL CIPAMOCHA ROSALES"/>
    <s v="LAURA SERNA HERNANDEZ 925"/>
    <s v="Procesada"/>
    <n v="36391.806722689078"/>
    <x v="43"/>
    <n v="2153"/>
  </r>
  <r>
    <x v="0"/>
    <n v="109056"/>
    <s v="2025-11-13 21:16:03"/>
    <s v="MARTA CECILIA CORDOBA VELEZ"/>
    <s v="SEBASTIAN DIAZ VELEZ 105"/>
    <s v="Procesada"/>
    <n v="52214.722689075628"/>
    <x v="42"/>
    <n v="1315"/>
  </r>
  <r>
    <x v="0"/>
    <n v="109057"/>
    <s v="2025-11-13 21:17:22"/>
    <s v="LUZ MARINA SANCHEZ AGUILAR"/>
    <s v="SEBASTIAN DIAZ VELEZ 105"/>
    <s v="Procesada"/>
    <n v="20518.436974789915"/>
    <x v="42"/>
    <n v="1315"/>
  </r>
  <r>
    <x v="6"/>
    <n v="109058"/>
    <s v="2025-11-13 21:17:30"/>
    <s v="MONICA VIVIANA TORRES BELTRAN"/>
    <s v="YULIETH HERNANDEZ"/>
    <s v="Procesada"/>
    <n v="191597.52100840336"/>
    <x v="12"/>
    <n v="2200"/>
  </r>
  <r>
    <x v="3"/>
    <n v="109059"/>
    <s v="2025-11-13 21:17:53"/>
    <s v="KATERYN RIOS GIRALDO"/>
    <s v="FELIPE ARENAS 605"/>
    <s v="Procesada"/>
    <n v="30672.403361344543"/>
    <x v="25"/>
    <n v="1813"/>
  </r>
  <r>
    <x v="6"/>
    <n v="109060"/>
    <s v="2025-11-13 21:24:08"/>
    <s v="CLAUDIA MILENA SANCHEZ"/>
    <s v="LAURA SERNA HERNANDEZ 925"/>
    <s v="Procesada"/>
    <n v="28394.571428571431"/>
    <x v="43"/>
    <n v="2153"/>
  </r>
  <r>
    <x v="6"/>
    <n v="109061"/>
    <s v="2025-11-13 21:28:46"/>
    <s v="SANDRA PATRICIA RINCON BENAVIDES"/>
    <s v="LAURA SERNA HERNANDEZ 925"/>
    <s v="Procesada"/>
    <n v="111032.28571428572"/>
    <x v="43"/>
    <n v="2153"/>
  </r>
  <r>
    <x v="3"/>
    <n v="109063"/>
    <s v="2025-11-13 21:30:39"/>
    <s v="LUZ DARY CANO GONZALEZ"/>
    <s v="FELIPE ARENAS 605"/>
    <s v="Procesada"/>
    <n v="23086"/>
    <x v="25"/>
    <n v="1813"/>
  </r>
  <r>
    <x v="6"/>
    <n v="109064"/>
    <s v="2025-11-13 21:30:58"/>
    <s v="WILLINGTON GACHANCIPA DIAZ"/>
    <s v="DIANA MARCELA DIAZ TORRES 938"/>
    <s v="Procesada"/>
    <n v="45217.201680672275"/>
    <x v="29"/>
    <n v="2207"/>
  </r>
  <r>
    <x v="0"/>
    <n v="109066"/>
    <s v="2025-11-13 21:32:18"/>
    <s v="JUAN DE DIOS GRISALES GALLEGO"/>
    <s v="SEBASTIAN DIAZ VELEZ 105"/>
    <s v="Procesada"/>
    <n v="35437.008403361346"/>
    <x v="42"/>
    <n v="1315"/>
  </r>
  <r>
    <x v="3"/>
    <n v="109067"/>
    <s v="2025-11-13 21:32:52"/>
    <s v="CLAUDIA ANDREA CARMONA GARCIA"/>
    <s v="FELIPE ARENAS 605"/>
    <s v="Procesada"/>
    <n v="37076.142857142862"/>
    <x v="25"/>
    <n v="1813"/>
  </r>
  <r>
    <x v="6"/>
    <n v="109068"/>
    <s v="2025-11-13 21:35:03"/>
    <s v="DUBAN VALENCIA ALBARRACIN"/>
    <s v="WILSON JAVIER MONTAÑEZ MARTINEZ 923"/>
    <s v="Procesada"/>
    <n v="11543"/>
    <x v="18"/>
    <n v="2147"/>
  </r>
  <r>
    <x v="6"/>
    <n v="109069"/>
    <s v="2025-11-13 21:35:23"/>
    <s v="LEIDY BELEN SOLER GUEVARA"/>
    <s v="LAURA SERNA HERNANDEZ 925"/>
    <s v="Procesada"/>
    <n v="80033.697478991598"/>
    <x v="43"/>
    <n v="2153"/>
  </r>
  <r>
    <x v="0"/>
    <n v="109070"/>
    <s v="2025-11-13 21:39:58"/>
    <s v="DORIS ELENA GOMEZ GAVIRIA"/>
    <s v="INES LILIANA PIEDRAHITA MESA 111"/>
    <s v="Procesada"/>
    <n v="9146.6386554621859"/>
    <x v="15"/>
    <n v="1332"/>
  </r>
  <r>
    <x v="6"/>
    <n v="109071"/>
    <s v="2025-11-13 21:41:50"/>
    <s v="DISTRIBUIDORA FERREPINZON SAS"/>
    <s v="WILSON JAVIER MONTAÑEZ MARTINEZ 923"/>
    <s v="Procesada"/>
    <n v="26648.201680672271"/>
    <x v="18"/>
    <n v="2147"/>
  </r>
  <r>
    <x v="6"/>
    <n v="109072"/>
    <s v="2025-11-13 21:43:05"/>
    <s v="EDWIN ALEJANDRO PEREZ GARCIA"/>
    <s v="SANDRA PATRICIA ORTIZ ROMERO 919"/>
    <s v="Procesada"/>
    <n v="69069.02521008403"/>
    <x v="31"/>
    <n v="2131"/>
  </r>
  <r>
    <x v="6"/>
    <n v="109073"/>
    <s v="2025-11-13 21:48:53"/>
    <s v="ELSA QUINAYAS QUINAYAS MENESES"/>
    <s v="NELLY MARTINEZ FLEREZ 935"/>
    <s v="Procesada"/>
    <n v="154950"/>
    <x v="37"/>
    <n v="2197"/>
  </r>
  <r>
    <x v="0"/>
    <n v="109074"/>
    <s v="2025-11-13 21:55:43"/>
    <s v="CARLOS ALBERTO DIAZ MESA"/>
    <s v="EDISON ALBERTO SALAZAR YEPES 116"/>
    <s v="Procesada"/>
    <n v="47899.378151260506"/>
    <x v="6"/>
    <n v="1320"/>
  </r>
  <r>
    <x v="4"/>
    <n v="109075"/>
    <s v="2025-11-13 22:03:20"/>
    <s v="NELCY ADRIANA MOLINA JORGE"/>
    <s v="NELSON ENRIQUE LOPEZ GONZALEZ 510"/>
    <s v="Procesada"/>
    <n v="26815.26050420168"/>
    <x v="46"/>
    <n v="1739"/>
  </r>
  <r>
    <x v="0"/>
    <n v="109076"/>
    <s v="2025-11-13 22:13:10"/>
    <s v="NEVER IVAN SALON SEVERICHE"/>
    <s v="SEBASTIAN DIAZ VELEZ 105"/>
    <s v="Procesada"/>
    <n v="23543"/>
    <x v="42"/>
    <n v="1315"/>
  </r>
  <r>
    <x v="0"/>
    <n v="109077"/>
    <s v="2025-11-13 22:20:15"/>
    <s v="NUBIA CASTRO RUEDA"/>
    <s v="INES LILIANA PIEDRAHITA MESA 111"/>
    <s v="Procesada"/>
    <n v="13362.000000000002"/>
    <x v="15"/>
    <n v="1332"/>
  </r>
  <r>
    <x v="0"/>
    <n v="109078"/>
    <s v="2025-11-13 22:21:19"/>
    <s v="ARGENIS DURANGO GOEZ"/>
    <s v="INES LILIANA PIEDRAHITA MESA 111"/>
    <s v="Procesada"/>
    <n v="8067.2436974789925"/>
    <x v="15"/>
    <n v="1332"/>
  </r>
  <r>
    <x v="0"/>
    <n v="109079"/>
    <s v="2025-11-13 22:24:35"/>
    <s v="BENAVIDES RESTREPO"/>
    <s v="ANDRES GRACIANO SERNA 104"/>
    <s v="Procesada"/>
    <n v="102529.56302521008"/>
    <x v="27"/>
    <n v="1311"/>
  </r>
  <r>
    <x v="0"/>
    <n v="109081"/>
    <s v="2025-11-13 22:42:44"/>
    <s v="GERMAN ANTONIO GUZMAN ALVAREZ"/>
    <s v="DUBY YARLENY BEDOYA FLOREZ 102"/>
    <s v="Procesada"/>
    <n v="18991.638655462186"/>
    <x v="0"/>
    <n v="1305"/>
  </r>
  <r>
    <x v="4"/>
    <n v="109082"/>
    <s v="2025-11-13 22:49:56"/>
    <s v="FRANCISCO RAFAEL VERGARA VERGARA"/>
    <s v="NELSON ENRIQUE LOPEZ GONZALEZ 510"/>
    <s v="Procesada"/>
    <n v="10592.436974789916"/>
    <x v="46"/>
    <n v="1739"/>
  </r>
  <r>
    <x v="0"/>
    <n v="109083"/>
    <s v="2025-11-13 22:57:34"/>
    <s v="GUSTAVO ARLEY POSADA LONDOÑO"/>
    <s v="ANDRES GRACIANO SERNA 104"/>
    <s v="Procesada"/>
    <n v="418786.21008403366"/>
    <x v="27"/>
    <n v="1311"/>
  </r>
  <r>
    <x v="0"/>
    <n v="109085"/>
    <s v="2025-11-13 23:30:24"/>
    <s v="JUAN CARLOS LUNA HENAO"/>
    <s v="ANDRES GRACIANO SERNA 104"/>
    <s v="Procesada"/>
    <n v="80344.638655462186"/>
    <x v="27"/>
    <n v="1311"/>
  </r>
  <r>
    <x v="4"/>
    <n v="109087"/>
    <s v="2025-11-14 12:42:18"/>
    <s v="EDUARDO SEGUNDO ESPITIA TAMARA"/>
    <s v="NELSON ENRIQUE LOPEZ GONZALEZ 510"/>
    <s v="Procesada"/>
    <n v="20237"/>
    <x v="46"/>
    <n v="1731"/>
  </r>
  <r>
    <x v="1"/>
    <n v="109088"/>
    <s v="2025-11-14 13:01:42"/>
    <s v="CARMEN ALICIA ANGARITA CELIS"/>
    <s v="ZULY RANGEL GARCIA 413 CUCUTA"/>
    <s v="Procesada"/>
    <n v="14621.823529411766"/>
    <x v="3"/>
    <n v="1683"/>
  </r>
  <r>
    <x v="1"/>
    <n v="109090"/>
    <s v="2025-11-14 13:03:48"/>
    <s v="GIOVANNA PATRICIA DAVID LOZANO"/>
    <s v="FREDY ESTEPA 409 CUCUTA"/>
    <s v="Procesada"/>
    <n v="23368.428571428572"/>
    <x v="2"/>
    <n v="1674"/>
  </r>
  <r>
    <x v="10"/>
    <n v="109091"/>
    <s v="2025-11-14 13:10:54"/>
    <s v="EMILIO GARRIDO BERNAL"/>
    <s v="CAROLINA RUEDA 410 BUCARAMANGA"/>
    <s v="Procesada"/>
    <n v="18516"/>
    <x v="50"/>
    <n v="1644"/>
  </r>
  <r>
    <x v="0"/>
    <n v="109092"/>
    <s v="2025-11-14 13:13:54"/>
    <s v="INVERSIONES CASA FRUVER S.A.S."/>
    <s v="MARIA ELENA JARAMILLO GALEANO 114"/>
    <s v="Procesada"/>
    <n v="42746.277310924372"/>
    <x v="20"/>
    <n v="1348"/>
  </r>
  <r>
    <x v="9"/>
    <n v="109093"/>
    <s v="2025-11-14 13:20:46"/>
    <s v="RAMIRO BENAVIDES SIZA"/>
    <s v="LILIANA BLANCO LOPEZ 705 VALLEDUPAR"/>
    <s v="Procesada"/>
    <n v="11298.655462184874"/>
    <x v="38"/>
    <n v="1914"/>
  </r>
  <r>
    <x v="1"/>
    <n v="109094"/>
    <s v="2025-11-14 13:21:12"/>
    <s v="OMAIRA VILLAMIZAR GALVIS"/>
    <s v="MAIRA TORRES 411 CUCUTA"/>
    <s v="Procesada"/>
    <n v="11415.966386554623"/>
    <x v="34"/>
    <n v="1677"/>
  </r>
  <r>
    <x v="9"/>
    <n v="109095"/>
    <s v="2025-11-14 13:22:09"/>
    <s v="RAMIRO BENAVIDES SIZA"/>
    <s v="LILIANA BLANCO LOPEZ 705 VALLEDUPAR"/>
    <s v="Procesada"/>
    <n v="31932.915966386554"/>
    <x v="38"/>
    <n v="1914"/>
  </r>
  <r>
    <x v="1"/>
    <n v="109096"/>
    <s v="2025-11-14 13:22:35"/>
    <s v="YOLANDA STELLA  GUERRERO ANTELIZ"/>
    <s v="ZULY RANGEL GARCIA 413 CUCUTA"/>
    <s v="Procesada"/>
    <n v="14621.823529411766"/>
    <x v="3"/>
    <n v="1683"/>
  </r>
  <r>
    <x v="0"/>
    <n v="109098"/>
    <s v="2025-11-14 13:35:08"/>
    <s v="VICTOR JAIME MARTINEZ HENAO"/>
    <s v="MARIA ELENA JARAMILLO GALEANO 114"/>
    <s v="Procesada"/>
    <n v="31800"/>
    <x v="20"/>
    <n v="1348"/>
  </r>
  <r>
    <x v="0"/>
    <n v="109099"/>
    <s v="2025-11-14 13:39:22"/>
    <s v="ISORELY ANDREA BARRIENTOS GOMEZ"/>
    <s v="DUBY YARLENY BEDOYA FLOREZ 102"/>
    <s v="Procesada"/>
    <n v="18151.26050420168"/>
    <x v="0"/>
    <n v="1304"/>
  </r>
  <r>
    <x v="6"/>
    <n v="109100"/>
    <s v="2025-11-14 13:39:59"/>
    <s v="ALBEIRO DE JESUS VASQUEZ PELAEZ"/>
    <s v="WILLIAM ALBERTO VELASQUEZ BERNAL 920"/>
    <s v="Procesada"/>
    <n v="33529.436974789918"/>
    <x v="22"/>
    <n v="2135"/>
  </r>
  <r>
    <x v="10"/>
    <n v="109101"/>
    <s v="2025-11-14 13:40:05"/>
    <s v="SANDRA MILENA CARVAJAL MUÑOZ"/>
    <s v="CAROLINA RUEDA 410 BUCARAMANGA"/>
    <s v="Procesada"/>
    <n v="32415.462184873952"/>
    <x v="50"/>
    <n v="1644"/>
  </r>
  <r>
    <x v="1"/>
    <n v="109102"/>
    <s v="2025-11-14 13:42:12"/>
    <s v="SANDRA MILENA OSORIO BOTELLO"/>
    <s v="FREDY ESTEPA 409 CUCUTA"/>
    <s v="Procesada"/>
    <n v="15690"/>
    <x v="2"/>
    <n v="1673"/>
  </r>
  <r>
    <x v="6"/>
    <n v="109104"/>
    <s v="2025-11-14 13:44:10"/>
    <s v="LUIS ALEJANDRO GUERRA OSORIO"/>
    <s v="DIANA MARCELA DIAZ TORRES 938"/>
    <s v="Procesada"/>
    <n v="38558"/>
    <x v="29"/>
    <n v="2208"/>
  </r>
  <r>
    <x v="0"/>
    <n v="109105"/>
    <s v="2025-11-14 13:48:32"/>
    <s v="MARIA OFELIA JIMENEZ VARGAS"/>
    <s v="DUBY YARLENY BEDOYA FLOREZ 102"/>
    <s v="Procesada"/>
    <n v="7936.4369747899173"/>
    <x v="0"/>
    <n v="1304"/>
  </r>
  <r>
    <x v="6"/>
    <n v="109106"/>
    <s v="2025-11-14 13:49:37"/>
    <s v="MUNDIAL DE ELECTRICOS Y HERRAMIENTAS. S.A.S"/>
    <s v="LEYDY YURLEY MUNEVAR ESPITIA 921"/>
    <s v="Procesada"/>
    <n v="157745.75630252101"/>
    <x v="14"/>
    <n v="2138"/>
  </r>
  <r>
    <x v="2"/>
    <n v="109107"/>
    <s v="2025-11-14 13:51:15"/>
    <s v="CAROLAYN MORA RUIZ"/>
    <s v="ALVARO ENRIQUE CASTAÑEDA MANJARRES 715 BARRANQUILLA"/>
    <s v="Procesada"/>
    <n v="39515.34453781513"/>
    <x v="7"/>
    <n v="1944"/>
  </r>
  <r>
    <x v="6"/>
    <n v="109108"/>
    <s v="2025-11-14 13:51:26"/>
    <s v="EULISES NIÑO CACERES"/>
    <s v="DIANA MARCELA DIAZ TORRES 938"/>
    <s v="Procesada"/>
    <n v="57310.915966386565"/>
    <x v="29"/>
    <n v="2208"/>
  </r>
  <r>
    <x v="0"/>
    <n v="109109"/>
    <s v="2025-11-14 13:51:47"/>
    <s v="EDILSON ANTONIO SOTO GIRALDO"/>
    <s v="KATHERINE GAVIRIA MAZO 103"/>
    <s v="Procesada"/>
    <n v="54032.882352941175"/>
    <x v="4"/>
    <n v="1308"/>
  </r>
  <r>
    <x v="6"/>
    <n v="109110"/>
    <s v="2025-11-14 14:10:42"/>
    <s v="ANDRES FERNANDO SANCHEZ RODRIGUEZ"/>
    <s v="OSCAR GIOVANNY NASAYO BLANCO 932"/>
    <s v="Procesada"/>
    <n v="11045.957983193279"/>
    <x v="13"/>
    <n v="2178"/>
  </r>
  <r>
    <x v="6"/>
    <n v="109111"/>
    <s v="2025-11-14 14:21:49"/>
    <s v="COMPAÑIA PRODUCTORA Y DISTRIBUIDORA DUMBO SALSA LTDA"/>
    <s v="CRISTINA QUINTERO RUDAS 945"/>
    <s v="Procesada"/>
    <n v="49831.857142857145"/>
    <x v="26"/>
    <n v="2233"/>
  </r>
  <r>
    <x v="6"/>
    <n v="109113"/>
    <s v="2025-11-14 14:22:29"/>
    <s v="JACIBE ABRIL GARCIA"/>
    <s v="MONICA RODRIGUEZ RONCANCIO 946"/>
    <s v="Procesada"/>
    <n v="10478.151260504203"/>
    <x v="21"/>
    <n v="2236"/>
  </r>
  <r>
    <x v="6"/>
    <n v="109114"/>
    <s v="2025-11-14 14:23:06"/>
    <s v="LUIS GUILLERMO CASTRO LEYVA"/>
    <s v="OSCAR GIOVANNY NASAYO BLANCO 932"/>
    <s v="Procesada"/>
    <n v="37383.193277310929"/>
    <x v="13"/>
    <n v="2178"/>
  </r>
  <r>
    <x v="2"/>
    <n v="109115"/>
    <s v="2025-11-14 14:30:01"/>
    <s v="GLEYRIN MICHELL GUERRERO LONDOÑO"/>
    <s v="MARIELA ESTER DE LEON 720 BARRANQUILLA"/>
    <s v="Procesada"/>
    <n v="12983.193277310926"/>
    <x v="11"/>
    <n v="1981"/>
  </r>
  <r>
    <x v="0"/>
    <n v="109116"/>
    <s v="2025-11-14 14:31:58"/>
    <s v="LUIS CARLOS GRAJALES MEJIA"/>
    <s v="INES LILIANA PIEDRAHITA MESA 111"/>
    <s v="Procesada"/>
    <n v="26095.840336134454"/>
    <x v="15"/>
    <n v="1331"/>
  </r>
  <r>
    <x v="7"/>
    <n v="109117"/>
    <s v="2025-11-14 14:34:20"/>
    <s v="MARIA ISABEL VEGA DIAZ"/>
    <s v="JHONTAN MENDOZA 906"/>
    <s v="Procesada"/>
    <n v="64664.075630252104"/>
    <x v="17"/>
    <n v="2914"/>
  </r>
  <r>
    <x v="4"/>
    <n v="109118"/>
    <s v="2025-11-14 14:34:36"/>
    <s v="PABLO EMILIO SOLANO GONZALEZ"/>
    <s v="JOSE GREGORIO OSTEN MERCADO 509"/>
    <s v="Procesada"/>
    <n v="76695.445378151271"/>
    <x v="9"/>
    <n v="1736"/>
  </r>
  <r>
    <x v="6"/>
    <n v="109119"/>
    <s v="2025-11-14 14:40:47"/>
    <s v="FERRELECTRICOS EL LEÓN SAS"/>
    <s v="CRISTINA QUINTERO RUDAS 945"/>
    <s v="Procesada"/>
    <n v="30862.193277310929"/>
    <x v="26"/>
    <n v="2233"/>
  </r>
  <r>
    <x v="7"/>
    <n v="109120"/>
    <s v="2025-11-14 14:40:48"/>
    <s v="REMIGIO ARDILA BUENAHORA"/>
    <s v="JHONTAN MENDOZA 906"/>
    <s v="Procesada"/>
    <n v="95798.756302521011"/>
    <x v="17"/>
    <n v="2914"/>
  </r>
  <r>
    <x v="1"/>
    <n v="109121"/>
    <s v="2025-11-14 14:41:52"/>
    <s v="BELEN GOMEZ GOMEZ"/>
    <s v="ZULY RANGEL GARCIA 413 CUCUTA"/>
    <s v="Procesada"/>
    <n v="14621.823529411766"/>
    <x v="3"/>
    <n v="1683"/>
  </r>
  <r>
    <x v="1"/>
    <n v="109123"/>
    <s v="2025-11-14 14:43:06"/>
    <s v="JOSE DANIEL SOTO GUARIN"/>
    <s v="FREDY ESTEPA 409 CUCUTA"/>
    <s v="Procesada"/>
    <n v="43523.193277310922"/>
    <x v="2"/>
    <n v="1674"/>
  </r>
  <r>
    <x v="7"/>
    <n v="109125"/>
    <s v="2025-11-14 14:45:11"/>
    <s v="ILSER JAIVER URREA PINZON"/>
    <s v="JHONTAN MENDOZA 906"/>
    <s v="Procesada"/>
    <n v="47899.378151260506"/>
    <x v="17"/>
    <n v="2914"/>
  </r>
  <r>
    <x v="1"/>
    <n v="109126"/>
    <s v="2025-11-14 14:47:48"/>
    <s v="MARCO TULIO VILLAMIZAR VERA"/>
    <s v="ZULY RANGEL GARCIA 413 CUCUTA"/>
    <s v="Procesada"/>
    <n v="14621.823529411766"/>
    <x v="3"/>
    <n v="1683"/>
  </r>
  <r>
    <x v="7"/>
    <n v="109128"/>
    <s v="2025-11-14 14:51:03"/>
    <s v="BLANCA LILIA UMBARILA NARANJO"/>
    <s v="JHONTAN MENDOZA 906"/>
    <s v="Procesada"/>
    <n v="54021.747899159665"/>
    <x v="17"/>
    <n v="2914"/>
  </r>
  <r>
    <x v="6"/>
    <n v="109129"/>
    <s v="2025-11-14 14:53:57"/>
    <s v="LUZ ESTRELLA OBANDO URREA"/>
    <s v="WILSON JAVIER MONTAÑEZ MARTINEZ 923"/>
    <s v="Procesada"/>
    <n v="18907.546218487394"/>
    <x v="18"/>
    <n v="2148"/>
  </r>
  <r>
    <x v="0"/>
    <n v="109130"/>
    <s v="2025-11-14 14:54:38"/>
    <s v="MARIA IRENE RENDON GONZALEZ"/>
    <s v="KATHERINE GAVIRIA MAZO 103"/>
    <s v="Procesada"/>
    <n v="11543"/>
    <x v="4"/>
    <n v="1308"/>
  </r>
  <r>
    <x v="1"/>
    <n v="109131"/>
    <s v="2025-11-14 14:54:44"/>
    <s v="JOSE DANIEL SOTO GUARIN"/>
    <s v="FREDY ESTEPA 409 CUCUTA"/>
    <s v="Procesada"/>
    <n v="43523.193277310922"/>
    <x v="2"/>
    <n v="1674"/>
  </r>
  <r>
    <x v="2"/>
    <n v="109133"/>
    <s v="2025-11-14 14:57:17"/>
    <s v="ROQUE JACINTO PAJARO DIAZ"/>
    <s v="MARIELA ESTER DE LEON 720 BARRANQUILLA"/>
    <s v="Procesada"/>
    <n v="30803.193277310929"/>
    <x v="11"/>
    <n v="1981"/>
  </r>
  <r>
    <x v="7"/>
    <n v="109134"/>
    <s v="2025-11-14 14:57:37"/>
    <s v="HEINET LIZETH ALBORNOZ PEREZ"/>
    <s v="JHONTAN MENDOZA 906"/>
    <s v="Procesada"/>
    <n v="47899.378151260506"/>
    <x v="17"/>
    <n v="2914"/>
  </r>
  <r>
    <x v="6"/>
    <n v="109135"/>
    <s v="2025-11-14 14:59:54"/>
    <s v="HUGO FABIAN DIAZ CABALLERO"/>
    <s v="CRISTINA QUINTERO RUDAS 945"/>
    <s v="Procesada"/>
    <n v="29117.579831932773"/>
    <x v="26"/>
    <n v="2233"/>
  </r>
  <r>
    <x v="6"/>
    <n v="109137"/>
    <s v="2025-11-14 15:00:14"/>
    <s v="FLOR STELLA TENJO HERRERA"/>
    <s v="LEONARDO MANCERA BOLAÑOS 926"/>
    <s v="Procesada"/>
    <n v="21176.403361344539"/>
    <x v="53"/>
    <n v="2157"/>
  </r>
  <r>
    <x v="6"/>
    <n v="109138"/>
    <s v="2025-11-14 15:01:21"/>
    <s v="CARLOS ROBERTO MUNOZ PARRA"/>
    <s v="MARIBEL REDONDO 918"/>
    <s v="Procesada"/>
    <n v="5292.5378151260502"/>
    <x v="45"/>
    <n v="2129"/>
  </r>
  <r>
    <x v="1"/>
    <n v="109139"/>
    <s v="2025-11-14 15:01:49"/>
    <s v="ROSMIRA PEREZ ROJAS"/>
    <s v="FREDY ESTEPA 409 CUCUTA"/>
    <s v="Procesada"/>
    <n v="23331"/>
    <x v="2"/>
    <n v="1674"/>
  </r>
  <r>
    <x v="6"/>
    <n v="109140"/>
    <s v="2025-11-14 15:06:30"/>
    <s v="OLGA YANET ZAPATA REYES"/>
    <s v="ANGIE JOHANA BEDOYA HERRENO 908"/>
    <s v="Procesada"/>
    <n v="32899.126050420171"/>
    <x v="39"/>
    <n v="2104"/>
  </r>
  <r>
    <x v="2"/>
    <n v="109141"/>
    <s v="2025-11-14 15:08:29"/>
    <s v="JUAN MARTIN NUÑEZ VASQUEZ"/>
    <s v="MARIELA ESTER DE LEON 720 BARRANQUILLA"/>
    <s v="Procesada"/>
    <n v="31932.915966386554"/>
    <x v="11"/>
    <n v="1981"/>
  </r>
  <r>
    <x v="6"/>
    <n v="109142"/>
    <s v="2025-11-14 15:10:21"/>
    <s v="YUDY ALEXANDRA SUAREZ ALDANA"/>
    <s v="YULIETH HERNANDEZ"/>
    <s v="Procesada"/>
    <n v="45252.117647058825"/>
    <x v="12"/>
    <n v="2201"/>
  </r>
  <r>
    <x v="0"/>
    <n v="109144"/>
    <s v="2025-11-14 15:14:00"/>
    <s v="ANGELA BIBIANA OSORIO PATIÑO"/>
    <s v="ANDRES GRACIANO SERNA 104"/>
    <s v="Procesada"/>
    <n v="132060"/>
    <x v="27"/>
    <n v="1312"/>
  </r>
  <r>
    <x v="6"/>
    <n v="109146"/>
    <s v="2025-11-14 15:16:45"/>
    <s v="CARLOS EDUARDO MAHECHA ARCHILA"/>
    <s v="DIANA MARCELA DIAZ TORRES 938"/>
    <s v="Procesada"/>
    <n v="206172.32773109246"/>
    <x v="29"/>
    <n v="2208"/>
  </r>
  <r>
    <x v="6"/>
    <n v="109147"/>
    <s v="2025-11-14 15:17:17"/>
    <s v="ALJAIDY ARRIETA LOBO"/>
    <s v="YULIETH HERNANDEZ"/>
    <s v="Procesada"/>
    <n v="36302.521008403361"/>
    <x v="12"/>
    <n v="2201"/>
  </r>
  <r>
    <x v="9"/>
    <n v="109148"/>
    <s v="2025-11-14 15:17:24"/>
    <s v="JANNY LUZ PAEZ OLIVELLA"/>
    <s v="LILIANA BLANCO LOPEZ 705 VALLEDUPAR"/>
    <s v="Procesada"/>
    <n v="17869.756302521007"/>
    <x v="38"/>
    <n v="1914"/>
  </r>
  <r>
    <x v="7"/>
    <n v="109149"/>
    <s v="2025-11-14 15:17:43"/>
    <s v="DEIDA HIDALY AVELLANEDA POVEDA"/>
    <s v="JHONTAN MENDOZA 906"/>
    <s v="Procesada"/>
    <n v="47899.378151260506"/>
    <x v="17"/>
    <n v="2914"/>
  </r>
  <r>
    <x v="9"/>
    <n v="109150"/>
    <s v="2025-11-14 15:20:44"/>
    <s v="SERGIO CAMARGO RODRIGUEZ"/>
    <s v="LILIANA BLANCO LOPEZ 705 VALLEDUPAR"/>
    <s v="Procesada"/>
    <n v="107244.73949579833"/>
    <x v="38"/>
    <n v="1914"/>
  </r>
  <r>
    <x v="0"/>
    <n v="109151"/>
    <s v="2025-11-14 15:22:07"/>
    <s v="MARIA GLADYS VARGAS TRUJILLO"/>
    <s v="INGRID RESTREPO 115"/>
    <s v="Procesada"/>
    <n v="34097.277310924372"/>
    <x v="28"/>
    <n v="1344"/>
  </r>
  <r>
    <x v="3"/>
    <n v="109152"/>
    <s v="2025-11-14 15:22:35"/>
    <s v="SENAIDA GOMEZ OCAMPO"/>
    <s v="FELIPE ARENAS 605"/>
    <s v="Procesada"/>
    <n v="34175.277310924372"/>
    <x v="25"/>
    <n v="1813"/>
  </r>
  <r>
    <x v="9"/>
    <n v="109153"/>
    <s v="2025-11-14 15:23:14"/>
    <s v="JANNY LUZ PAEZ OLIVELLA"/>
    <s v="LILIANA BLANCO LOPEZ 705 VALLEDUPAR"/>
    <s v="Procesada"/>
    <n v="9075.6302521008402"/>
    <x v="38"/>
    <n v="1914"/>
  </r>
  <r>
    <x v="0"/>
    <n v="109154"/>
    <s v="2025-11-14 15:24:15"/>
    <s v="EILEEN MARIA MONTANEZ CHAPETA"/>
    <s v="ELIANA GOMEZ 107"/>
    <s v="Procesada"/>
    <n v="8100"/>
    <x v="6"/>
    <n v="1318"/>
  </r>
  <r>
    <x v="6"/>
    <n v="109155"/>
    <s v="2025-11-14 15:25:29"/>
    <s v="OLGA LUCIA TORRES CASTRO"/>
    <s v="MARIBEL REDONDO 918"/>
    <s v="Procesada"/>
    <n v="37815.117647058825"/>
    <x v="45"/>
    <n v="2129"/>
  </r>
  <r>
    <x v="6"/>
    <n v="109157"/>
    <s v="2025-11-14 15:29:13"/>
    <s v="SANDY CAROLINA PRIETO PEREZ"/>
    <s v="MARIBEL REDONDO 918"/>
    <s v="Procesada"/>
    <n v="55100"/>
    <x v="45"/>
    <n v="2129"/>
  </r>
  <r>
    <x v="7"/>
    <n v="109158"/>
    <s v="2025-11-14 15:29:29"/>
    <s v="IVAN ALEXIS CASTRO PARRADO"/>
    <s v="JHONTAN MENDOZA 906"/>
    <s v="Procesada"/>
    <n v="74722.899159663866"/>
    <x v="17"/>
    <n v="2914"/>
  </r>
  <r>
    <x v="6"/>
    <n v="109159"/>
    <s v="2025-11-14 15:31:14"/>
    <s v="ELIZABETH SANCHEZ SANCHEZ"/>
    <s v="MONICA RODRIGUEZ RONCANCIO 946"/>
    <s v="Procesada"/>
    <n v="5400"/>
    <x v="21"/>
    <n v="2236"/>
  </r>
  <r>
    <x v="0"/>
    <n v="109160"/>
    <s v="2025-11-14 15:33:39"/>
    <s v="MARIA ELENA DE LA ASCENSION OSPINA DE HERNANDEZ"/>
    <s v="MARIA ELENA JARAMILLO GALEANO 114"/>
    <s v="Procesada"/>
    <n v="5396.9747899159665"/>
    <x v="20"/>
    <n v="1348"/>
  </r>
  <r>
    <x v="6"/>
    <n v="109161"/>
    <s v="2025-11-14 15:37:17"/>
    <s v="JAIRO FLOREZ ROJAS"/>
    <s v="LEYDY YURLEY MUNEVAR ESPITIA 921"/>
    <s v="Procesada"/>
    <n v="14314.084033613444"/>
    <x v="14"/>
    <n v="2138"/>
  </r>
  <r>
    <x v="6"/>
    <n v="109162"/>
    <s v="2025-11-14 15:37:29"/>
    <s v="LESVIL TATIANA VARGAS CARVAJAL"/>
    <s v="WILLIAM ALBERTO VELASQUEZ BERNAL 920"/>
    <s v="Procesada"/>
    <n v="34770.000000000007"/>
    <x v="22"/>
    <n v="2135"/>
  </r>
  <r>
    <x v="6"/>
    <n v="109163"/>
    <s v="2025-11-14 15:38:27"/>
    <s v="ALBA ESPERANZA CASTAÑEDA DE MAYORGA"/>
    <s v="WILSON JAVIER MONTAÑEZ MARTINEZ 923"/>
    <s v="Procesada"/>
    <n v="27395"/>
    <x v="18"/>
    <n v="2148"/>
  </r>
  <r>
    <x v="6"/>
    <n v="109164"/>
    <s v="2025-11-14 15:41:15"/>
    <s v="HUMBERTO FERNANDEZ SANCHEZ"/>
    <s v="SANDRA PATRICIA ORTIZ ROMERO 919"/>
    <s v="Procesada"/>
    <n v="8319.3193277310929"/>
    <x v="31"/>
    <n v="2132"/>
  </r>
  <r>
    <x v="4"/>
    <n v="109165"/>
    <s v="2025-11-14 15:42:29"/>
    <s v="IVAN JOSE CAMACHO DIAZ"/>
    <s v="JOSE GREGORIO OSTEN MERCADO 509"/>
    <s v="Procesada"/>
    <n v="39327.663865546216"/>
    <x v="9"/>
    <n v="1736"/>
  </r>
  <r>
    <x v="1"/>
    <n v="109167"/>
    <s v="2025-11-14 15:42:32"/>
    <s v="MARLENE CORONEL CORONEL"/>
    <s v="FREDY ESTEPA 409 CUCUTA"/>
    <s v="Procesada"/>
    <n v="32038.521008403361"/>
    <x v="2"/>
    <n v="1674"/>
  </r>
  <r>
    <x v="6"/>
    <n v="109168"/>
    <s v="2025-11-14 15:47:03"/>
    <s v="CRISTIAN STEVEN PICO OVALLE"/>
    <s v="WILSON JAVIER MONTAÑEZ MARTINEZ 923"/>
    <s v="Procesada"/>
    <n v="38958.882352941175"/>
    <x v="18"/>
    <n v="2148"/>
  </r>
  <r>
    <x v="9"/>
    <n v="109169"/>
    <s v="2025-11-14 15:47:13"/>
    <s v="MILEYDA ESTHER MUÑOZ CABELLO"/>
    <s v="LILIANA BLANCO LOPEZ 705 VALLEDUPAR"/>
    <s v="Procesada"/>
    <n v="31932.915966386554"/>
    <x v="38"/>
    <n v="1914"/>
  </r>
  <r>
    <x v="4"/>
    <n v="109170"/>
    <s v="2025-11-14 15:47:33"/>
    <s v="BETTIS MARIA TORRES BUELVAS"/>
    <s v="JOSE GREGORIO OSTEN MERCADO 509"/>
    <s v="Procesada"/>
    <n v="31932.915966386554"/>
    <x v="9"/>
    <n v="1736"/>
  </r>
  <r>
    <x v="0"/>
    <n v="109171"/>
    <s v="2025-11-14 15:47:43"/>
    <s v="JESUS HORACIO ARANGO ROLDAN"/>
    <s v="ANDRES GRACIANO SERNA 104"/>
    <s v="Procesada"/>
    <n v="269541.8823529412"/>
    <x v="27"/>
    <n v="1312"/>
  </r>
  <r>
    <x v="6"/>
    <n v="109173"/>
    <s v="2025-11-14 15:49:02"/>
    <s v="XIOMARA ROJAS ABRIL"/>
    <s v="WILLIAM ALBERTO VELASQUEZ BERNAL 920"/>
    <s v="Procesada"/>
    <n v="14621.823529411766"/>
    <x v="22"/>
    <n v="2135"/>
  </r>
  <r>
    <x v="7"/>
    <n v="109175"/>
    <s v="2025-11-14 15:51:00"/>
    <s v="LUCY VELASCO SOLANO"/>
    <s v="JHONTAN MENDOZA 906"/>
    <s v="Procesada"/>
    <n v="179622.48739495801"/>
    <x v="17"/>
    <n v="2914"/>
  </r>
  <r>
    <x v="2"/>
    <n v="109176"/>
    <s v="2025-11-14 15:52:38"/>
    <s v="WILLIAM ALEXANDER FLORES PEREZ"/>
    <s v="MARIELA ESTER DE LEON 720 BARRANQUILLA"/>
    <s v="Procesada"/>
    <n v="16806.798319327732"/>
    <x v="11"/>
    <n v="1981"/>
  </r>
  <r>
    <x v="6"/>
    <n v="109177"/>
    <s v="2025-11-14 15:53:31"/>
    <s v="MILTON FERNEY ARIAS"/>
    <s v="YULIETH HERNANDEZ"/>
    <s v="Procesada"/>
    <n v="55590.008403361346"/>
    <x v="12"/>
    <n v="2201"/>
  </r>
  <r>
    <x v="0"/>
    <n v="109178"/>
    <s v="2025-11-14 15:53:37"/>
    <s v="RUBEN DE JESUS URIBE ZAPATA"/>
    <s v="ANDRES GRACIANO SERNA 104"/>
    <s v="Procesada"/>
    <n v="117462.11764705884"/>
    <x v="27"/>
    <n v="1312"/>
  </r>
  <r>
    <x v="9"/>
    <n v="109180"/>
    <s v="2025-11-14 15:55:37"/>
    <s v="OSCAR ALBERTO PALACIO MORENO"/>
    <s v="LILIANA BLANCO LOPEZ 705 VALLEDUPAR"/>
    <s v="Procesada"/>
    <n v="31932.915966386554"/>
    <x v="38"/>
    <n v="1914"/>
  </r>
  <r>
    <x v="9"/>
    <n v="109181"/>
    <s v="2025-11-14 15:57:00"/>
    <s v="ARELIS URIBE RAMIREZ"/>
    <s v="LILIANA BLANCO LOPEZ 705 VALLEDUPAR"/>
    <s v="Procesada"/>
    <n v="31932.915966386554"/>
    <x v="38"/>
    <n v="1914"/>
  </r>
  <r>
    <x v="6"/>
    <n v="109182"/>
    <s v="2025-11-14 15:57:26"/>
    <s v="MARIA TERESA CHAPARRO RODRIGUEZ"/>
    <s v="MARIBEL REDONDO 918"/>
    <s v="Procesada"/>
    <n v="3280"/>
    <x v="45"/>
    <n v="2129"/>
  </r>
  <r>
    <x v="5"/>
    <n v="109183"/>
    <s v="2025-11-14 15:58:17"/>
    <s v="LUZ HELENA AYALA TREJOS"/>
    <s v="GERALDINE MEZA VALENCIA 620"/>
    <s v="Procesada"/>
    <n v="27426.058823529413"/>
    <x v="10"/>
    <n v="1877"/>
  </r>
  <r>
    <x v="2"/>
    <n v="109184"/>
    <s v="2025-11-14 16:01:26"/>
    <s v="JHON JAIRO PABUENA MORELO"/>
    <s v="MARIELA ESTER DE LEON 720 BARRANQUILLA"/>
    <s v="Procesada"/>
    <n v="5940.0000000000009"/>
    <x v="11"/>
    <n v="1981"/>
  </r>
  <r>
    <x v="3"/>
    <n v="109185"/>
    <s v="2025-11-14 16:06:37"/>
    <s v="LUZ ADRIANA NIETO CASTAÑO"/>
    <s v="LEONARDO RIOS HENAO 612"/>
    <s v="Procesada"/>
    <n v="77596.605042016818"/>
    <x v="8"/>
    <n v="1836"/>
  </r>
  <r>
    <x v="6"/>
    <n v="109186"/>
    <s v="2025-11-14 16:07:55"/>
    <s v="FERREGAS J.H SAS"/>
    <s v="MONICA RODRIGUEZ RONCANCIO 946"/>
    <s v="Procesada"/>
    <n v="24000"/>
    <x v="21"/>
    <n v="2236"/>
  </r>
  <r>
    <x v="0"/>
    <n v="109187"/>
    <s v="2025-11-14 16:09:10"/>
    <s v="YULY ANGELICA LOPEZ GIRALDO"/>
    <s v="DUBY YARLENY BEDOYA FLOREZ 102"/>
    <s v="Procesada"/>
    <n v="15459.663865546219"/>
    <x v="0"/>
    <n v="1304"/>
  </r>
  <r>
    <x v="4"/>
    <n v="109188"/>
    <s v="2025-11-14 16:10:00"/>
    <s v="MAROLIS RAMOS MARTINEZ"/>
    <s v="JOSE GREGORIO OSTEN MERCADO 509"/>
    <s v="Procesada"/>
    <n v="25348.823529411766"/>
    <x v="9"/>
    <n v="1736"/>
  </r>
  <r>
    <x v="7"/>
    <n v="109189"/>
    <s v="2025-11-14 16:11:48"/>
    <s v="ENERITH CLARENA PARDO MARTINEZ"/>
    <s v="JHONTAN MENDOZA 906"/>
    <s v="Procesada"/>
    <n v="91109.436974789918"/>
    <x v="17"/>
    <n v="2914"/>
  </r>
  <r>
    <x v="6"/>
    <n v="109191"/>
    <s v="2025-11-14 16:14:31"/>
    <s v="DIDIER EDUARDO GARAVITO VASQUEZ"/>
    <s v="CRISTINA QUINTERO RUDAS 945"/>
    <s v="Procesada"/>
    <n v="43281.10924369748"/>
    <x v="26"/>
    <n v="2233"/>
  </r>
  <r>
    <x v="0"/>
    <n v="109192"/>
    <s v="2025-11-14 16:15:57"/>
    <s v="ALEJANDRA MARIA CASTRILLON LOPERA"/>
    <s v="DUBY YARLENY BEDOYA FLOREZ 102"/>
    <s v="Procesada"/>
    <n v="23086"/>
    <x v="0"/>
    <n v="1304"/>
  </r>
  <r>
    <x v="6"/>
    <n v="109193"/>
    <s v="2025-11-14 16:18:27"/>
    <s v="CARLOS ENRIQUE MONCADA TORRES"/>
    <s v="WILSON JAVIER MONTAÑEZ MARTINEZ 923"/>
    <s v="Procesada"/>
    <n v="16806.798319327732"/>
    <x v="18"/>
    <n v="2148"/>
  </r>
  <r>
    <x v="0"/>
    <n v="109194"/>
    <s v="2025-11-14 16:19:23"/>
    <s v="FLOR AMPARO OTALVARO JARAMILLO"/>
    <s v="ELIANA GOMEZ 107"/>
    <s v="Procesada"/>
    <n v="76198.016806722691"/>
    <x v="6"/>
    <n v="1318"/>
  </r>
  <r>
    <x v="0"/>
    <n v="109195"/>
    <s v="2025-11-14 16:19:44"/>
    <s v="CRISTIAN ALEJANDRO  BURITICA DAZA"/>
    <s v="GEORLAN GARCIA PANIAGUA 117"/>
    <s v="Procesada"/>
    <n v="13445.403361344539"/>
    <x v="1"/>
    <n v="1397"/>
  </r>
  <r>
    <x v="7"/>
    <n v="109196"/>
    <s v="2025-11-14 16:21:48"/>
    <s v="JEYSSON SNEIDER BAUTISTA PARRA"/>
    <s v="JHONTAN MENDOZA 906"/>
    <s v="Procesada"/>
    <n v="57479.02521008403"/>
    <x v="17"/>
    <n v="2914"/>
  </r>
  <r>
    <x v="10"/>
    <n v="109197"/>
    <s v="2025-11-14 16:24:51"/>
    <s v="ANGEL KARIME  MARTINEZ VILLALBA"/>
    <s v="CAROLINA RUEDA 410 BUCARAMANGA"/>
    <s v="Procesada"/>
    <n v="29400"/>
    <x v="50"/>
    <n v="1644"/>
  </r>
  <r>
    <x v="6"/>
    <n v="109198"/>
    <s v="2025-11-14 16:26:44"/>
    <s v="MARIA DEL ROSARIO ALDANA"/>
    <s v="MONICA RODRIGUEZ RONCANCIO 946"/>
    <s v="Procesada"/>
    <n v="11543"/>
    <x v="21"/>
    <n v="2236"/>
  </r>
  <r>
    <x v="7"/>
    <n v="109199"/>
    <s v="2025-11-14 16:26:45"/>
    <s v="HAROLD AUGUSTO VACA ARIAS"/>
    <s v="JHONTAN MENDOZA 906"/>
    <s v="Procesada"/>
    <n v="47899.378151260506"/>
    <x v="17"/>
    <n v="2914"/>
  </r>
  <r>
    <x v="6"/>
    <n v="109200"/>
    <s v="2025-11-14 16:26:47"/>
    <s v="MARTHA JULIANA GUERRERO CASTAÑEDA"/>
    <s v="OSCAR GIOVANNY NASAYO BLANCO 932"/>
    <s v="Procesada"/>
    <n v="26444.596638655465"/>
    <x v="13"/>
    <n v="2178"/>
  </r>
  <r>
    <x v="6"/>
    <n v="109201"/>
    <s v="2025-11-14 16:28:58"/>
    <s v="NORMA CONSTANZA BAQUERO HERNANDEZ"/>
    <s v="WILSON JAVIER MONTAÑEZ MARTINEZ 923"/>
    <s v="Procesada"/>
    <n v="22016.882352941178"/>
    <x v="18"/>
    <n v="2148"/>
  </r>
  <r>
    <x v="0"/>
    <n v="109202"/>
    <s v="2025-11-14 16:29:05"/>
    <s v="MARIA CONSUELO VARGAS DE CASTRO"/>
    <s v="ELIANA GOMEZ 107"/>
    <s v="Procesada"/>
    <n v="8773.1092436974795"/>
    <x v="6"/>
    <n v="1318"/>
  </r>
  <r>
    <x v="3"/>
    <n v="109203"/>
    <s v="2025-11-14 16:29:55"/>
    <s v="CESAR AUGUSTO EUSSE RAMOS"/>
    <s v="FELIPE ARENAS 605"/>
    <s v="Procesada"/>
    <n v="53839.378151260506"/>
    <x v="25"/>
    <n v="1813"/>
  </r>
  <r>
    <x v="6"/>
    <n v="109204"/>
    <s v="2025-11-14 16:33:18"/>
    <s v="JHON FREDY VALENCIA ZULUAGA"/>
    <s v="SANDRA PATRICIA ORTIZ ROMERO 919"/>
    <s v="Procesada"/>
    <n v="451060.22689075634"/>
    <x v="31"/>
    <n v="2132"/>
  </r>
  <r>
    <x v="0"/>
    <n v="109205"/>
    <s v="2025-11-14 16:33:49"/>
    <s v="CARLOS ARTURO SANCHEZ ARBOLEDA"/>
    <s v="MIGUEL ANGEL HIDALGO SANTOS 113"/>
    <s v="Procesada"/>
    <n v="25950"/>
    <x v="16"/>
    <n v="1341"/>
  </r>
  <r>
    <x v="3"/>
    <n v="109206"/>
    <s v="2025-11-14 16:38:49"/>
    <s v="MARTHA LUCIA GALLEGO COLORADO"/>
    <s v="FELIPE ARENAS 605"/>
    <s v="Procesada"/>
    <n v="20667.016806722691"/>
    <x v="25"/>
    <n v="1813"/>
  </r>
  <r>
    <x v="6"/>
    <n v="109207"/>
    <s v="2025-11-14 16:40:43"/>
    <s v="ANA CONSUELO ARDILA PARDO"/>
    <s v="CARLOS EDUARDO ROMERO 934"/>
    <s v="Procesada"/>
    <n v="191597.52100840336"/>
    <x v="24"/>
    <n v="2192"/>
  </r>
  <r>
    <x v="6"/>
    <n v="109208"/>
    <s v="2025-11-14 16:43:45"/>
    <s v="ZOILA PARRA FORERO"/>
    <s v="MONICA RODRIGUEZ RONCANCIO 946"/>
    <s v="Procesada"/>
    <n v="19080"/>
    <x v="21"/>
    <n v="2236"/>
  </r>
  <r>
    <x v="6"/>
    <n v="109209"/>
    <s v="2025-11-14 16:45:19"/>
    <s v="JOSE WILSON PARRA MONTOYA"/>
    <s v="YULIETH HERNANDEZ"/>
    <s v="Procesada"/>
    <n v="42749.420168067227"/>
    <x v="12"/>
    <n v="2201"/>
  </r>
  <r>
    <x v="5"/>
    <n v="109210"/>
    <s v="2025-11-14 16:45:30"/>
    <s v="MILTON MAURICIO LOPEZ GONZALEZ"/>
    <s v="GERALDINE MEZA VALENCIA 620"/>
    <s v="Procesada"/>
    <n v="29700"/>
    <x v="10"/>
    <n v="1877"/>
  </r>
  <r>
    <x v="6"/>
    <n v="109212"/>
    <s v="2025-11-14 16:46:43"/>
    <s v="RAQUEL ROMERO MENESES"/>
    <s v="SOL KATHERINE BERNAL MONTANO 907"/>
    <s v="Procesada"/>
    <n v="18151.26050420168"/>
    <x v="36"/>
    <n v="2101"/>
  </r>
  <r>
    <x v="6"/>
    <n v="109213"/>
    <s v="2025-11-14 16:47:35"/>
    <s v="ANDRES DAVID RIAÑO VARGAS"/>
    <s v="SOL KATHERINE BERNAL MONTANO 907"/>
    <s v="Procesada"/>
    <n v="6050.4201680672268"/>
    <x v="36"/>
    <n v="2101"/>
  </r>
  <r>
    <x v="6"/>
    <n v="109214"/>
    <s v="2025-11-14 16:48:06"/>
    <s v="GUSTAVO ADOLFO NIÑO GARZON"/>
    <s v="WILSON JAVIER MONTAÑEZ MARTINEZ 923"/>
    <s v="Procesada"/>
    <n v="41245.680672268907"/>
    <x v="18"/>
    <n v="2148"/>
  </r>
  <r>
    <x v="6"/>
    <n v="109215"/>
    <s v="2025-11-14 16:49:50"/>
    <s v="NANCY GONZALEZ ROBAYO"/>
    <s v="MONICA RODRIGUEZ RONCANCIO 946"/>
    <s v="Procesada"/>
    <n v="25882.428571428572"/>
    <x v="21"/>
    <n v="2236"/>
  </r>
  <r>
    <x v="6"/>
    <n v="109216"/>
    <s v="2025-11-14 16:52:55"/>
    <s v="MONICA ORTIZ NEITE"/>
    <s v="LEONARDO MANCERA BOLAÑOS 926"/>
    <s v="Procesada"/>
    <n v="10368"/>
    <x v="53"/>
    <n v="2157"/>
  </r>
  <r>
    <x v="6"/>
    <n v="109217"/>
    <s v="2025-11-14 16:57:14"/>
    <s v="ANDRES FELIPE GOMEZ CASTIBLANCO"/>
    <s v="LEYDY YURLEY MUNEVAR ESPITIA 921"/>
    <s v="Procesada"/>
    <n v="35264.000000000007"/>
    <x v="14"/>
    <n v="2138"/>
  </r>
  <r>
    <x v="7"/>
    <n v="109218"/>
    <s v="2025-11-14 16:59:02"/>
    <s v="YULI PAOLA MADRIGAL MENDOZA"/>
    <s v="JHONTAN MENDOZA 906"/>
    <s v="Procesada"/>
    <n v="47899.378151260506"/>
    <x v="17"/>
    <n v="2914"/>
  </r>
  <r>
    <x v="6"/>
    <n v="109219"/>
    <s v="2025-11-14 17:00:23"/>
    <s v="NALDA NELLY QUEVEDO MUÑOZ"/>
    <s v="SANDRA PATRICIA ORTIZ ROMERO 919"/>
    <s v="Procesada"/>
    <n v="29243.638655462186"/>
    <x v="31"/>
    <n v="2132"/>
  </r>
  <r>
    <x v="9"/>
    <n v="109220"/>
    <s v="2025-11-14 17:08:42"/>
    <s v="LEONEL PRADA NUÑEZ"/>
    <s v="LILIANA BLANCO LOPEZ 705 VALLEDUPAR"/>
    <s v="Procesada"/>
    <n v="40247.941176470595"/>
    <x v="38"/>
    <n v="1914"/>
  </r>
  <r>
    <x v="7"/>
    <n v="109221"/>
    <s v="2025-11-14 17:10:14"/>
    <s v="MARISOL CUBILLOS CASTRO"/>
    <s v="JHONTAN MENDOZA 906"/>
    <s v="Procesada"/>
    <n v="71529.529411764714"/>
    <x v="17"/>
    <n v="2914"/>
  </r>
  <r>
    <x v="6"/>
    <n v="109222"/>
    <s v="2025-11-14 17:11:14"/>
    <s v="SANDRA YANET DIAZ OSTOS"/>
    <s v="MONICA RODRIGUEZ RONCANCIO 946"/>
    <s v="Procesada"/>
    <n v="42893.277310924372"/>
    <x v="21"/>
    <n v="2236"/>
  </r>
  <r>
    <x v="0"/>
    <n v="109223"/>
    <s v="2025-11-14 17:12:11"/>
    <s v="ANDRES FERNANDO VELEZ VARGAS"/>
    <s v="MARIA ELENA JARAMILLO GALEANO 114"/>
    <s v="Procesada"/>
    <n v="97680"/>
    <x v="20"/>
    <n v="1348"/>
  </r>
  <r>
    <x v="6"/>
    <n v="109224"/>
    <s v="2025-11-14 17:13:00"/>
    <s v="ROSA HELENA FARFAN CARDENAS"/>
    <s v="MARIBEL REDONDO 918"/>
    <s v="Procesada"/>
    <n v="18151.26050420168"/>
    <x v="45"/>
    <n v="2129"/>
  </r>
  <r>
    <x v="0"/>
    <n v="109225"/>
    <s v="2025-11-14 17:13:48"/>
    <s v="CESAR DE JESUS VALENCIA"/>
    <s v="DUBY YARLENY BEDOYA FLOREZ 102"/>
    <s v="Procesada"/>
    <n v="11543"/>
    <x v="0"/>
    <n v="1304"/>
  </r>
  <r>
    <x v="0"/>
    <n v="109226"/>
    <s v="2025-11-14 17:14:42"/>
    <s v="CESAR DE JESUS CORO RAMIREZ"/>
    <s v="GEORLAN GARCIA PANIAGUA 117"/>
    <s v="Procesada"/>
    <n v="23086"/>
    <x v="1"/>
    <n v="1397"/>
  </r>
  <r>
    <x v="6"/>
    <n v="109227"/>
    <s v="2025-11-14 17:14:45"/>
    <s v="CARLOS ARTURO AVILA SOTELO"/>
    <s v="DIANA MARCELA DIAZ TORRES 938"/>
    <s v="Procesada"/>
    <n v="34388"/>
    <x v="29"/>
    <n v="2208"/>
  </r>
  <r>
    <x v="6"/>
    <n v="109228"/>
    <s v="2025-11-14 17:16:00"/>
    <s v="ORLANDO PULIDO CORTES"/>
    <s v="OSCAR GIOVANNY NASAYO BLANCO 932"/>
    <s v="Procesada"/>
    <n v="30977.831932773111"/>
    <x v="13"/>
    <n v="2178"/>
  </r>
  <r>
    <x v="7"/>
    <n v="109229"/>
    <s v="2025-11-14 17:19:10"/>
    <s v="OLGA LUCIA VARON PERDOMO"/>
    <s v="JHONTAN MENDOZA 906"/>
    <s v="Procesada"/>
    <n v="79800"/>
    <x v="17"/>
    <n v="2914"/>
  </r>
  <r>
    <x v="7"/>
    <n v="109230"/>
    <s v="2025-11-14 17:20:09"/>
    <s v="OLGA LUCIA VARON PERDOMO"/>
    <s v="JHONTAN MENDOZA 906"/>
    <s v="Procesada"/>
    <n v="33060"/>
    <x v="17"/>
    <n v="2914"/>
  </r>
  <r>
    <x v="7"/>
    <n v="109231"/>
    <s v="2025-11-14 17:20:44"/>
    <s v="MARISOL CUBILLOS CASTRO"/>
    <s v="JHONTAN MENDOZA 906"/>
    <s v="Procesada"/>
    <n v="71529.529411764714"/>
    <x v="17"/>
    <n v="2914"/>
  </r>
  <r>
    <x v="6"/>
    <n v="109232"/>
    <s v="2025-11-14 17:21:03"/>
    <s v="ALBENIO MEDINA"/>
    <s v="MARIBEL REDONDO 918"/>
    <s v="Procesada"/>
    <n v="37240"/>
    <x v="45"/>
    <n v="2129"/>
  </r>
  <r>
    <x v="6"/>
    <n v="109233"/>
    <s v="2025-11-14 17:21:33"/>
    <s v="CESAR ALEJANDRO HERRERA GONZALEZ"/>
    <s v="SANDRA PATRICIA ORTIZ ROMERO 919"/>
    <s v="Procesada"/>
    <n v="66193.058823529413"/>
    <x v="31"/>
    <n v="2132"/>
  </r>
  <r>
    <x v="6"/>
    <n v="109234"/>
    <s v="2025-11-14 17:21:46"/>
    <s v="CLAUDIA PATRICIA DEL PILAR LABRADOR BOCANEGRA"/>
    <s v="MARIA NANCY GUARIN VIRGUEZ 937"/>
    <s v="Procesada"/>
    <n v="37858.579831932773"/>
    <x v="19"/>
    <n v="2204"/>
  </r>
  <r>
    <x v="6"/>
    <n v="109235"/>
    <s v="2025-11-14 17:24:40"/>
    <s v="WILLMER ROJAS VILLAMIZAR"/>
    <s v="DIANA MARCELA DIAZ TORRES 938"/>
    <s v="Procesada"/>
    <n v="57479.02521008403"/>
    <x v="29"/>
    <n v="2208"/>
  </r>
  <r>
    <x v="7"/>
    <n v="109236"/>
    <s v="2025-11-14 17:26:07"/>
    <s v="MARIA ELENA LADINO ORTIZ"/>
    <s v="JHONTAN MENDOZA 906"/>
    <s v="Procesada"/>
    <n v="47899.378151260506"/>
    <x v="17"/>
    <n v="2914"/>
  </r>
  <r>
    <x v="0"/>
    <n v="109237"/>
    <s v="2025-11-14 17:30:45"/>
    <s v="JOSE FERNANDO  RUIZ WOLF"/>
    <s v="MIGUEL ANGEL HIDALGO SANTOS 113"/>
    <s v="Procesada"/>
    <n v="11543"/>
    <x v="16"/>
    <n v="1341"/>
  </r>
  <r>
    <x v="2"/>
    <n v="109238"/>
    <s v="2025-11-14 17:31:43"/>
    <s v="HELIO DAVID REYES REYES"/>
    <s v="ALVARO ENRIQUE CASTAÑEDA MANJARRES 715 BARRANQUILLA"/>
    <s v="Procesada"/>
    <n v="120000.43697478992"/>
    <x v="7"/>
    <n v="1944"/>
  </r>
  <r>
    <x v="0"/>
    <n v="109239"/>
    <s v="2025-11-14 17:36:11"/>
    <s v="HAYTHER MANUEL QUINTERO FRANCO"/>
    <s v="ANDRES GRACIANO SERNA 104"/>
    <s v="Procesada"/>
    <n v="92567.159663865546"/>
    <x v="27"/>
    <n v="1312"/>
  </r>
  <r>
    <x v="1"/>
    <n v="109241"/>
    <s v="2025-11-14 17:36:16"/>
    <s v="EDWAR ALEXANDER  AFANADOR CRUZ"/>
    <s v="FREDY ESTEPA 409 CUCUTA"/>
    <s v="Procesada"/>
    <n v="49084.033613445383"/>
    <x v="2"/>
    <n v="1673"/>
  </r>
  <r>
    <x v="6"/>
    <n v="109242"/>
    <s v="2025-11-14 17:39:59"/>
    <s v="YEIN ABRIL CARDENAS"/>
    <s v="MARIA NANCY GUARIN VIRGUEZ 937"/>
    <s v="Procesada"/>
    <n v="94221.210084033621"/>
    <x v="19"/>
    <n v="2204"/>
  </r>
  <r>
    <x v="0"/>
    <n v="109244"/>
    <s v="2025-11-14 17:44:12"/>
    <s v="LUIS BERNARDO CORREA CARVAJAL"/>
    <s v="DUBY YARLENY BEDOYA FLOREZ 102"/>
    <s v="Procesada"/>
    <n v="30804.823529411766"/>
    <x v="0"/>
    <n v="1304"/>
  </r>
  <r>
    <x v="6"/>
    <n v="109245"/>
    <s v="2025-11-14 17:46:38"/>
    <s v="JOSE JOAQUIN PINZON RIAÑO"/>
    <s v="MONICA RODRIGUEZ RONCANCIO 946"/>
    <s v="Procesada"/>
    <n v="44844.319327731093"/>
    <x v="21"/>
    <n v="2236"/>
  </r>
  <r>
    <x v="2"/>
    <n v="109246"/>
    <s v="2025-11-14 17:48:30"/>
    <s v="MARTHA CECILIA BONILLA ORTIZ"/>
    <s v="MARIELA ESTER DE LEON 720 BARRANQUILLA"/>
    <s v="Procesada"/>
    <n v="31932.915966386554"/>
    <x v="11"/>
    <n v="1981"/>
  </r>
  <r>
    <x v="3"/>
    <n v="109247"/>
    <s v="2025-11-14 17:48:52"/>
    <s v="MARIA HELENA HOYOS ECHEVERRI"/>
    <s v="FELIPE ARENAS 605"/>
    <s v="Procesada"/>
    <n v="41855.436974789918"/>
    <x v="25"/>
    <n v="1813"/>
  </r>
  <r>
    <x v="7"/>
    <n v="109249"/>
    <s v="2025-11-14 17:52:01"/>
    <s v="LUIS CARLOS ALVAREZ GARZON"/>
    <s v="JHONTAN MENDOZA 906"/>
    <s v="Procesada"/>
    <n v="50975.621848739494"/>
    <x v="17"/>
    <n v="2914"/>
  </r>
  <r>
    <x v="0"/>
    <n v="109250"/>
    <s v="2025-11-14 17:54:10"/>
    <s v="JORGE MARIO CORRALES BEDOYA"/>
    <s v="ANDRES GRACIANO SERNA 104"/>
    <s v="Procesada"/>
    <n v="52827.462184873955"/>
    <x v="27"/>
    <n v="1312"/>
  </r>
  <r>
    <x v="7"/>
    <n v="109251"/>
    <s v="2025-11-14 17:54:27"/>
    <s v="MARIA ELENA LADINO ORTIZ"/>
    <s v="JHONTAN MENDOZA 906"/>
    <s v="Procesada"/>
    <n v="47899.378151260506"/>
    <x v="17"/>
    <n v="2914"/>
  </r>
  <r>
    <x v="4"/>
    <n v="109252"/>
    <s v="2025-11-14 17:58:11"/>
    <s v="GUILLERMO LEON ZAPATA QUINTERO"/>
    <s v="JOSE GREGORIO OSTEN MERCADO 509"/>
    <s v="Procesada"/>
    <n v="14850"/>
    <x v="9"/>
    <n v="1736"/>
  </r>
  <r>
    <x v="7"/>
    <n v="109254"/>
    <s v="2025-11-14 17:58:20"/>
    <s v="LUISA MARIA SOGAMOSO GUERRERO"/>
    <s v="JHONTAN MENDOZA 906"/>
    <s v="Procesada"/>
    <n v="26179.504201680673"/>
    <x v="17"/>
    <n v="2914"/>
  </r>
  <r>
    <x v="4"/>
    <n v="109255"/>
    <s v="2025-11-14 17:59:56"/>
    <s v="MARCELA MARIA VARELAS ECHEVERRI"/>
    <s v="JOSE GREGORIO OSTEN MERCADO 509"/>
    <s v="Procesada"/>
    <n v="17084.042016806721"/>
    <x v="9"/>
    <n v="1736"/>
  </r>
  <r>
    <x v="9"/>
    <n v="109256"/>
    <s v="2025-11-14 18:00:55"/>
    <s v="EDILSO REYES PACHECO"/>
    <s v="LILIANA BLANCO LOPEZ 705 VALLEDUPAR"/>
    <s v="Procesada"/>
    <n v="77009.521008403361"/>
    <x v="38"/>
    <n v="1915"/>
  </r>
  <r>
    <x v="6"/>
    <n v="109257"/>
    <s v="2025-11-14 18:02:14"/>
    <s v="RAUL ALFONSO FLOREZ DELGADO"/>
    <s v="SANDRA PATRICIA ORTIZ ROMERO 919"/>
    <s v="Procesada"/>
    <n v="16317.638655462188"/>
    <x v="31"/>
    <n v="2132"/>
  </r>
  <r>
    <x v="7"/>
    <n v="109258"/>
    <s v="2025-11-14 18:07:22"/>
    <s v="OMAR ARMANDO MORENO TORRES"/>
    <s v="JHONTAN MENDOZA 906"/>
    <s v="Procesada"/>
    <n v="47899.378151260506"/>
    <x v="17"/>
    <n v="2914"/>
  </r>
  <r>
    <x v="0"/>
    <n v="109259"/>
    <s v="2025-11-14 18:07:47"/>
    <s v="WILBER MARTINEZ RENTERIA"/>
    <s v="DUBY YARLENY BEDOYA FLOREZ 102"/>
    <s v="Procesada"/>
    <n v="6779.1932773109247"/>
    <x v="0"/>
    <n v="1304"/>
  </r>
  <r>
    <x v="6"/>
    <n v="109260"/>
    <s v="2025-11-14 18:20:47"/>
    <s v="LUZ MARINA GONZALEZ SALINAS"/>
    <s v="CARLOS EDUARDO ROMERO 934"/>
    <s v="Procesada"/>
    <n v="33700.697478991598"/>
    <x v="24"/>
    <n v="2192"/>
  </r>
  <r>
    <x v="6"/>
    <n v="109261"/>
    <s v="2025-11-14 18:23:02"/>
    <s v="MAYERLY ESMERALDA CAMELO PRIETO"/>
    <s v="NELLY MARTINEZ FLEREZ 935"/>
    <s v="Procesada"/>
    <n v="100489.47899159664"/>
    <x v="37"/>
    <n v="2198"/>
  </r>
  <r>
    <x v="0"/>
    <n v="109262"/>
    <s v="2025-11-14 18:27:06"/>
    <s v="EDISON DE JESUS ALVAREZ"/>
    <s v="DUBY YARLENY BEDOYA FLOREZ 102"/>
    <s v="Procesada"/>
    <n v="43924.848739495799"/>
    <x v="0"/>
    <n v="1304"/>
  </r>
  <r>
    <x v="6"/>
    <n v="109263"/>
    <s v="2025-11-14 18:31:44"/>
    <s v="MARTIN OVIDIO OCAMPO ARISTIZABAL"/>
    <s v="MARIA NANCY GUARIN VIRGUEZ 937"/>
    <s v="Procesada"/>
    <n v="287396.27731092437"/>
    <x v="19"/>
    <n v="2204"/>
  </r>
  <r>
    <x v="6"/>
    <n v="109264"/>
    <s v="2025-11-14 18:32:03"/>
    <s v="ANDREA MILENA BUITRAGO GUEVARA"/>
    <s v="SANDRA PATRICIA ORTIZ ROMERO 919"/>
    <s v="Procesada"/>
    <n v="15814.327731092437"/>
    <x v="31"/>
    <n v="2132"/>
  </r>
  <r>
    <x v="6"/>
    <n v="109265"/>
    <s v="2025-11-14 18:32:47"/>
    <s v="ANDRES FELIPE IZQUIERDO URREA"/>
    <s v="YULIETH HERNANDEZ"/>
    <s v="Procesada"/>
    <n v="37736.798319327732"/>
    <x v="12"/>
    <n v="2201"/>
  </r>
  <r>
    <x v="0"/>
    <n v="109266"/>
    <s v="2025-11-14 18:36:44"/>
    <s v="ANDRES FELIPE SALTARIN CARTAGENA"/>
    <s v="INES LILIANA PIEDRAHITA MESA 111"/>
    <s v="Procesada"/>
    <n v="26890.798319327732"/>
    <x v="15"/>
    <n v="1331"/>
  </r>
  <r>
    <x v="0"/>
    <n v="109267"/>
    <s v="2025-11-14 18:38:27"/>
    <s v="DISTRIBUCIONES SOMALLAVES SEGURIDAD SAS"/>
    <s v="ANDRES GRACIANO SERNA 104"/>
    <s v="Procesada"/>
    <n v="104192.85714285714"/>
    <x v="27"/>
    <n v="1312"/>
  </r>
  <r>
    <x v="6"/>
    <n v="109269"/>
    <s v="2025-11-14 18:48:35"/>
    <s v="NANCY ESPERANZA PAEZ"/>
    <s v="WILLIAM ALBERTO VELASQUEZ BERNAL 920"/>
    <s v="Procesada"/>
    <n v="14676.16806722689"/>
    <x v="22"/>
    <n v="2135"/>
  </r>
  <r>
    <x v="6"/>
    <n v="109270"/>
    <s v="2025-11-14 18:49:44"/>
    <s v="JOSE NUMAEL CASTELLANOS CASTILLO"/>
    <s v="MONICA RODRIGUEZ RONCANCIO 946"/>
    <s v="Procesada"/>
    <n v="50224.142857142862"/>
    <x v="21"/>
    <n v="2236"/>
  </r>
  <r>
    <x v="6"/>
    <n v="109271"/>
    <s v="2025-11-14 18:50:59"/>
    <s v="NORMA CONSTANZA GONZALEZ GONZALEZ"/>
    <s v="MARIBEL REDONDO 918"/>
    <s v="Procesada"/>
    <n v="61654.638655462193"/>
    <x v="45"/>
    <n v="2129"/>
  </r>
  <r>
    <x v="6"/>
    <n v="109272"/>
    <s v="2025-11-14 18:55:26"/>
    <s v="LUIS ERNESTO PINEDA GIRALDO"/>
    <s v="OSCAR GIOVANNY NASAYO BLANCO 932"/>
    <s v="Procesada"/>
    <n v="9000"/>
    <x v="13"/>
    <n v="2178"/>
  </r>
  <r>
    <x v="0"/>
    <n v="109273"/>
    <s v="2025-11-14 18:56:02"/>
    <s v="MARIA DEL SOCORRO GARCIA MORALES"/>
    <s v="MARIA ELENA JARAMILLO GALEANO 114"/>
    <s v="Procesada"/>
    <n v="25772.882352941178"/>
    <x v="20"/>
    <n v="1348"/>
  </r>
  <r>
    <x v="6"/>
    <n v="109274"/>
    <s v="2025-11-14 19:11:51"/>
    <s v="SANDRA PATRICIA CONTRERAS PINEDA"/>
    <s v="MARISOL NEIRA PARRA 911"/>
    <s v="Procesada"/>
    <n v="43973.386554621851"/>
    <x v="41"/>
    <n v="2113"/>
  </r>
  <r>
    <x v="6"/>
    <n v="109275"/>
    <s v="2025-11-14 19:16:57"/>
    <s v="DRIGELIO CASTAÑEDA PARADA"/>
    <s v="CRISTINA QUINTERO RUDAS 945"/>
    <s v="Procesada"/>
    <n v="69540.000000000015"/>
    <x v="26"/>
    <n v="2233"/>
  </r>
  <r>
    <x v="6"/>
    <n v="109276"/>
    <s v="2025-11-14 19:19:14"/>
    <s v="LUZ ESPERANZA TUMAL TUMAL"/>
    <s v="LEONARDO MANCERA BOLAÑOS 926"/>
    <s v="Procesada"/>
    <n v="28224"/>
    <x v="53"/>
    <n v="2157"/>
  </r>
  <r>
    <x v="6"/>
    <n v="109277"/>
    <s v="2025-11-14 19:19:32"/>
    <s v="RUTH STELLA ROJAS MORALES"/>
    <s v="MARISOL NEIRA PARRA 911"/>
    <s v="Procesada"/>
    <n v="28037.798319327736"/>
    <x v="41"/>
    <n v="2113"/>
  </r>
  <r>
    <x v="6"/>
    <n v="109278"/>
    <s v="2025-11-14 19:20:11"/>
    <s v="MARTHA JULIETH MONTAÑA TRUJILLO"/>
    <s v="LEONARDO MANCERA BOLAÑOS 926"/>
    <s v="Procesada"/>
    <n v="8542.0168067226896"/>
    <x v="53"/>
    <n v="2157"/>
  </r>
  <r>
    <x v="6"/>
    <n v="109279"/>
    <s v="2025-11-14 19:21:05"/>
    <s v="MIGUEL ANTONIO JIMENEZ TORRES"/>
    <s v="LEONARDO MANCERA BOLAÑOS 926"/>
    <s v="Procesada"/>
    <n v="20388.201680672268"/>
    <x v="53"/>
    <n v="2157"/>
  </r>
  <r>
    <x v="6"/>
    <n v="109280"/>
    <s v="2025-11-14 19:21:08"/>
    <s v="SENEIDE SANDOVAL NIÑO"/>
    <s v="MARISOL NEIRA PARRA 911"/>
    <s v="Procesada"/>
    <n v="20388.201680672268"/>
    <x v="41"/>
    <n v="2113"/>
  </r>
  <r>
    <x v="0"/>
    <n v="109281"/>
    <s v="2025-11-14 19:21:12"/>
    <s v="DIANA MARIA GOMEZ VERGARA"/>
    <s v="ANDRES GRACIANO SERNA 104"/>
    <s v="Procesada"/>
    <n v="88495.806722689071"/>
    <x v="27"/>
    <n v="1312"/>
  </r>
  <r>
    <x v="6"/>
    <n v="109283"/>
    <s v="2025-11-14 19:22:19"/>
    <s v="DORA JUDITH RODRIGUEZ GONZALEZ"/>
    <s v="LEONARDO MANCERA BOLAÑOS 926"/>
    <s v="Procesada"/>
    <n v="15612.100840336136"/>
    <x v="53"/>
    <n v="2156"/>
  </r>
  <r>
    <x v="6"/>
    <n v="109284"/>
    <s v="2025-11-14 19:22:41"/>
    <s v="DUBAN ALONSO MONTOYA OROZCO"/>
    <s v="MARISOL NEIRA PARRA 911"/>
    <s v="Procesada"/>
    <n v="41809.831932773108"/>
    <x v="41"/>
    <n v="2113"/>
  </r>
  <r>
    <x v="6"/>
    <n v="109285"/>
    <s v="2025-11-14 19:23:19"/>
    <s v="CARLOS ALBERTO RAMIREZ GAITAN"/>
    <s v="LEONARDO MANCERA BOLAÑOS 926"/>
    <s v="Procesada"/>
    <n v="6960"/>
    <x v="53"/>
    <n v="2157"/>
  </r>
  <r>
    <x v="6"/>
    <n v="109286"/>
    <s v="2025-11-14 19:24:28"/>
    <s v="JHON JAIRO FLOREZ SALDARRIAGA"/>
    <s v="LEONARDO MANCERA BOLAÑOS 926"/>
    <s v="Procesada"/>
    <n v="31764.596638655465"/>
    <x v="53"/>
    <n v="2157"/>
  </r>
  <r>
    <x v="0"/>
    <n v="109287"/>
    <s v="2025-11-14 19:31:05"/>
    <s v="TATIANA QUINTERO ACOSTA"/>
    <s v="GEORLAN GARCIA PANIAGUA 117"/>
    <s v="Procesada"/>
    <n v="21669.579831932773"/>
    <x v="1"/>
    <n v="1397"/>
  </r>
  <r>
    <x v="0"/>
    <n v="109288"/>
    <s v="2025-11-14 19:33:35"/>
    <s v="ARLETH PATRICIA VELLOJIN"/>
    <s v="ANDRES GRACIANO SERNA 104"/>
    <s v="Procesada"/>
    <n v="55062.857142857145"/>
    <x v="27"/>
    <n v="1312"/>
  </r>
  <r>
    <x v="6"/>
    <n v="109290"/>
    <s v="2025-11-14 19:36:14"/>
    <s v="JOSE GREGORIO PICO SILVA"/>
    <s v="DIANA MARCELA DIAZ TORRES 938"/>
    <s v="Procesada"/>
    <n v="16008.420168067229"/>
    <x v="29"/>
    <n v="2208"/>
  </r>
  <r>
    <x v="6"/>
    <n v="109291"/>
    <s v="2025-11-14 19:36:26"/>
    <s v="MAURA SANABRIA PINTO"/>
    <s v="SOL KATHERINE BERNAL MONTANO 907"/>
    <s v="Procesada"/>
    <n v="20059.756302521011"/>
    <x v="36"/>
    <n v="2101"/>
  </r>
  <r>
    <x v="6"/>
    <n v="109293"/>
    <s v="2025-11-14 19:40:35"/>
    <s v="PAOLA SOFIA TARAZONA SANABRIA"/>
    <s v="CRISTINA QUINTERO RUDAS 945"/>
    <s v="Procesada"/>
    <n v="88791.848739495807"/>
    <x v="26"/>
    <n v="2233"/>
  </r>
  <r>
    <x v="6"/>
    <n v="109294"/>
    <s v="2025-11-14 19:41:31"/>
    <s v="DIANA MARCELA ALFEREZ MONSALVE"/>
    <s v="SANDRA PATRICIA ORTIZ ROMERO 919"/>
    <s v="Procesada"/>
    <n v="10588.20168067227"/>
    <x v="31"/>
    <n v="2132"/>
  </r>
  <r>
    <x v="0"/>
    <n v="109295"/>
    <s v="2025-11-14 19:44:43"/>
    <s v="NESTOR JOSE VASQUEZ MARIN"/>
    <s v="MIGUEL ANGEL HIDALGO SANTOS 113"/>
    <s v="Procesada"/>
    <n v="28883.638655462186"/>
    <x v="16"/>
    <n v="1341"/>
  </r>
  <r>
    <x v="0"/>
    <n v="109296"/>
    <s v="2025-11-14 19:46:17"/>
    <s v="DORANCELLY DEL CARMEN TAMAYO MUÑETON"/>
    <s v="ANDRES GRACIANO SERNA 104"/>
    <s v="Procesada"/>
    <n v="27929.537815126052"/>
    <x v="27"/>
    <n v="1312"/>
  </r>
  <r>
    <x v="7"/>
    <n v="109298"/>
    <s v="2025-11-14 19:51:15"/>
    <s v="JEREMY MARKET SAS"/>
    <s v="JHON GRANADOS"/>
    <s v="Procesada"/>
    <n v="47899.378151260506"/>
    <x v="44"/>
    <n v="2912"/>
  </r>
  <r>
    <x v="6"/>
    <n v="109299"/>
    <s v="2025-11-14 19:52:06"/>
    <s v="LADY JULIETH MOLINA NAVARRETE"/>
    <s v="WILLIAM ALBERTO VELASQUEZ BERNAL 920"/>
    <s v="Procesada"/>
    <n v="13109.277310924372"/>
    <x v="22"/>
    <n v="2135"/>
  </r>
  <r>
    <x v="0"/>
    <n v="109300"/>
    <s v="2025-11-14 19:52:49"/>
    <s v="MARIA DEL SOCORRO CANAS RIOS"/>
    <s v="INES LILIANA PIEDRAHITA MESA 111"/>
    <s v="Procesada"/>
    <n v="37402.781512605041"/>
    <x v="15"/>
    <n v="1331"/>
  </r>
  <r>
    <x v="4"/>
    <n v="109301"/>
    <s v="2025-11-14 19:57:28"/>
    <s v="WILSON ENU AVILA GONZALEZ"/>
    <s v="JOSE GREGORIO OSTEN MERCADO 509"/>
    <s v="Procesada"/>
    <n v="17860.016806722688"/>
    <x v="9"/>
    <n v="1736"/>
  </r>
  <r>
    <x v="7"/>
    <n v="109302"/>
    <s v="2025-11-14 19:59:04"/>
    <s v="LUIS HERNANDO ARANDA CASTRO"/>
    <s v="JHONTAN MENDOZA 906"/>
    <s v="Procesada"/>
    <n v="80672.462184873948"/>
    <x v="17"/>
    <n v="2914"/>
  </r>
  <r>
    <x v="6"/>
    <n v="109304"/>
    <s v="2025-11-14 20:00:43"/>
    <s v="CARLOS JAVIER CEPEDA SANTAMARIA"/>
    <s v="CRISTINA QUINTERO RUDAS 945"/>
    <s v="Procesada"/>
    <n v="139080.00000000003"/>
    <x v="26"/>
    <n v="2233"/>
  </r>
  <r>
    <x v="7"/>
    <n v="109305"/>
    <s v="2025-11-14 20:00:58"/>
    <s v="MARIELA BRICEÑO GALVIS"/>
    <s v="JHON GRANADOS"/>
    <s v="Procesada"/>
    <n v="147785.0756302521"/>
    <x v="44"/>
    <n v="2251"/>
  </r>
  <r>
    <x v="0"/>
    <n v="109306"/>
    <s v="2025-11-14 20:02:53"/>
    <s v="RAMIRO ANTONIO GIRALDO GIRALDO"/>
    <s v="ELIANA GOMEZ 107"/>
    <s v="Procesada"/>
    <n v="65914.663865546216"/>
    <x v="6"/>
    <n v="1318"/>
  </r>
  <r>
    <x v="6"/>
    <n v="109307"/>
    <s v="2025-11-14 20:05:55"/>
    <s v="MARIA DE LOS ANGELES DUARTE ESPITIA"/>
    <s v="ANGIE JOHANA BEDOYA HERRENO 908"/>
    <s v="Procesada"/>
    <n v="10588.20168067227"/>
    <x v="39"/>
    <n v="2104"/>
  </r>
  <r>
    <x v="7"/>
    <n v="109309"/>
    <s v="2025-11-14 20:07:44"/>
    <s v="MARY ISABEL GUTIERREZ ARGOTE"/>
    <s v="CESAR BERMUDEZ 905"/>
    <s v="Procesada"/>
    <n v="73370.210084033621"/>
    <x v="35"/>
    <n v="2911"/>
  </r>
  <r>
    <x v="7"/>
    <n v="109310"/>
    <s v="2025-11-14 20:07:45"/>
    <s v="CAROLINA CARRANZA TRUJILLO"/>
    <s v="JHON GRANADOS"/>
    <s v="Procesada"/>
    <n v="78794.378151260506"/>
    <x v="44"/>
    <n v="2251"/>
  </r>
  <r>
    <x v="6"/>
    <n v="109311"/>
    <s v="2025-11-14 20:08:27"/>
    <s v="MARISOL MARTINEZ CUBIDES"/>
    <s v="ANGIE JOHANA BEDOYA HERRENO 908"/>
    <s v="Procesada"/>
    <n v="19663.831932773108"/>
    <x v="39"/>
    <n v="2104"/>
  </r>
  <r>
    <x v="7"/>
    <n v="109313"/>
    <s v="2025-11-14 20:10:24"/>
    <s v="HIDALI FORERO HERNANDEZ"/>
    <s v="JHON GRANADOS"/>
    <s v="Procesada"/>
    <n v="49230.747899159665"/>
    <x v="44"/>
    <n v="2251"/>
  </r>
  <r>
    <x v="6"/>
    <n v="109314"/>
    <s v="2025-11-14 20:11:30"/>
    <s v="MARIA DIOSELINA PINTO"/>
    <s v="ANGIE JOHANA BEDOYA HERRENO 908"/>
    <s v="Procesada"/>
    <n v="21176.403361344539"/>
    <x v="39"/>
    <n v="2104"/>
  </r>
  <r>
    <x v="6"/>
    <n v="109316"/>
    <s v="2025-11-14 20:13:03"/>
    <s v="ERIKA JOHANNA FONTECHA SALAZAR"/>
    <s v="ANGIE JOHANA BEDOYA HERRENO 908"/>
    <s v="Procesada"/>
    <n v="27226.89075630252"/>
    <x v="39"/>
    <n v="2104"/>
  </r>
  <r>
    <x v="7"/>
    <n v="109317"/>
    <s v="2025-11-14 20:14:55"/>
    <s v="EMMA RAMOS MORENO"/>
    <s v="JHON GRANADOS"/>
    <s v="Procesada"/>
    <n v="122621.70588235294"/>
    <x v="44"/>
    <n v="2251"/>
  </r>
  <r>
    <x v="7"/>
    <n v="109318"/>
    <s v="2025-11-14 20:16:15"/>
    <s v="ROBINSON DANIEL SUAREZ ALZA"/>
    <s v="CESAR BERMUDEZ 905"/>
    <s v="Procesada"/>
    <n v="47999.915966386558"/>
    <x v="35"/>
    <n v="2911"/>
  </r>
  <r>
    <x v="7"/>
    <n v="109320"/>
    <s v="2025-11-14 20:17:28"/>
    <s v="MARIA HILDA ALVARADO BARRIGA"/>
    <s v="JHON GRANADOS"/>
    <s v="Procesada"/>
    <n v="59272.352941176476"/>
    <x v="44"/>
    <n v="2251"/>
  </r>
  <r>
    <x v="6"/>
    <n v="109321"/>
    <s v="2025-11-14 20:17:58"/>
    <s v="LAURA MARCELA YEPES GARCIA"/>
    <s v="CRISTINA QUINTERO RUDAS 945"/>
    <s v="Procesada"/>
    <n v="63785.663865546223"/>
    <x v="26"/>
    <n v="2233"/>
  </r>
  <r>
    <x v="7"/>
    <n v="109322"/>
    <s v="2025-11-14 20:19:03"/>
    <s v="NEIDER DAVID GARCIA JIMENEZ"/>
    <s v="CESAR BERMUDEZ 905"/>
    <s v="Procesada"/>
    <n v="42857.252100840335"/>
    <x v="35"/>
    <n v="2912"/>
  </r>
  <r>
    <x v="10"/>
    <n v="109324"/>
    <s v="2025-11-14 20:19:35"/>
    <s v="LEONARDO SERRANO RUEDA"/>
    <s v="MARTHA MANTILLA 407 BUCARAMANGA"/>
    <s v="Procesada"/>
    <n v="29400"/>
    <x v="51"/>
    <n v="1638"/>
  </r>
  <r>
    <x v="6"/>
    <n v="109325"/>
    <s v="2025-11-14 20:19:35"/>
    <s v="GILDARDO DE JESUS ARISTIZABAL MONTOYA"/>
    <s v="LAURA SERNA HERNANDEZ 925"/>
    <s v="Procesada"/>
    <n v="15872.882352941177"/>
    <x v="43"/>
    <n v="2154"/>
  </r>
  <r>
    <x v="7"/>
    <n v="109326"/>
    <s v="2025-11-14 20:19:42"/>
    <s v="MARIA ELVIA BOBADILLA DE ACOSTA"/>
    <s v="JHON GRANADOS"/>
    <s v="Procesada"/>
    <n v="59333.100840336134"/>
    <x v="44"/>
    <n v="2251"/>
  </r>
  <r>
    <x v="6"/>
    <n v="109327"/>
    <s v="2025-11-14 20:19:54"/>
    <s v="GNAR BALANZAS COLOMBIA SAS"/>
    <s v="MARIA NANCY GUARIN VIRGUEZ 937"/>
    <s v="Procesada"/>
    <n v="110766.81512605044"/>
    <x v="19"/>
    <n v="2204"/>
  </r>
  <r>
    <x v="0"/>
    <n v="109328"/>
    <s v="2025-11-14 20:20:56"/>
    <s v="ALBA LUCIA TORO ARANGO"/>
    <s v="EDISON ALBERTO SALAZAR YEPES 116"/>
    <s v="Procesada"/>
    <n v="14453.789915966387"/>
    <x v="32"/>
    <n v="1346"/>
  </r>
  <r>
    <x v="6"/>
    <n v="109329"/>
    <s v="2025-11-14 20:21:20"/>
    <s v="DIANA MARIA CASTILLO MUÑOZ"/>
    <s v="LAURA SERNA HERNANDEZ 925"/>
    <s v="Procesada"/>
    <n v="30300"/>
    <x v="43"/>
    <n v="2154"/>
  </r>
  <r>
    <x v="10"/>
    <n v="109330"/>
    <s v="2025-11-14 20:22:00"/>
    <s v="SARA LOZANO PULIDO"/>
    <s v="MARTHA MANTILLA 407 BUCARAMANGA"/>
    <s v="Procesada"/>
    <n v="12241.378151260504"/>
    <x v="51"/>
    <n v="1638"/>
  </r>
  <r>
    <x v="7"/>
    <n v="109331"/>
    <s v="2025-11-14 20:22:05"/>
    <s v="PABLO IGNACIO  CARRASCO HERRERA"/>
    <s v="JHON GRANADOS"/>
    <s v="Procesada"/>
    <n v="54021.747899159665"/>
    <x v="44"/>
    <n v="2251"/>
  </r>
  <r>
    <x v="6"/>
    <n v="109332"/>
    <s v="2025-11-14 20:23:46"/>
    <s v="FLORALBA SALAMANCA SOLER"/>
    <s v="MARIBEL REDONDO 918"/>
    <s v="Procesada"/>
    <n v="50736.462184873948"/>
    <x v="45"/>
    <n v="2129"/>
  </r>
  <r>
    <x v="6"/>
    <n v="109333"/>
    <s v="2025-11-14 20:24:02"/>
    <s v="YINETH ORTIZ DIAZ"/>
    <s v="SANDRA PATRICIA ORTIZ ROMERO 919"/>
    <s v="Procesada"/>
    <n v="203842.26050420169"/>
    <x v="31"/>
    <n v="2132"/>
  </r>
  <r>
    <x v="7"/>
    <n v="109334"/>
    <s v="2025-11-14 20:26:06"/>
    <s v="JOSE WILLIAM JIMENEZ"/>
    <s v="JHON GRANADOS"/>
    <s v="Procesada"/>
    <n v="193432.57983193276"/>
    <x v="44"/>
    <n v="2251"/>
  </r>
  <r>
    <x v="7"/>
    <n v="109335"/>
    <s v="2025-11-14 20:27:22"/>
    <s v="JUAN CAMILO QUIMBAYA SERRATO"/>
    <s v="CESAR BERMUDEZ 905"/>
    <s v="Procesada"/>
    <n v="37815.117647058825"/>
    <x v="35"/>
    <n v="2911"/>
  </r>
  <r>
    <x v="0"/>
    <n v="109337"/>
    <s v="2025-11-14 20:28:26"/>
    <s v="GUILLERMO LEON ARANGO GARCIA"/>
    <s v="INGRID RESTREPO 115"/>
    <s v="Procesada"/>
    <n v="11543"/>
    <x v="28"/>
    <n v="1344"/>
  </r>
  <r>
    <x v="10"/>
    <n v="109338"/>
    <s v="2025-11-14 20:29:05"/>
    <s v="YUDY ROCIO PALOMINO QUINTERO"/>
    <s v="MARTHA MANTILLA 407 BUCARAMANGA"/>
    <s v="Procesada"/>
    <n v="5776"/>
    <x v="51"/>
    <n v="1638"/>
  </r>
  <r>
    <x v="7"/>
    <n v="109339"/>
    <s v="2025-11-14 20:29:10"/>
    <s v="SANDRA MILENA GALLO MARTINEZ"/>
    <s v="JHON GRANADOS"/>
    <s v="Procesada"/>
    <n v="178184.73949579833"/>
    <x v="44"/>
    <n v="2251"/>
  </r>
  <r>
    <x v="0"/>
    <n v="109340"/>
    <s v="2025-11-14 20:30:32"/>
    <s v="SANDRA MARIBEL ATEHORTUA GIL"/>
    <s v="INGRID RESTREPO 115"/>
    <s v="Procesada"/>
    <n v="53358.815126050424"/>
    <x v="28"/>
    <n v="1344"/>
  </r>
  <r>
    <x v="7"/>
    <n v="109341"/>
    <s v="2025-11-14 20:32:55"/>
    <s v="NELSON ALEXANDER  HERREÑO JEREZ"/>
    <s v="CESAR BERMUDEZ 905"/>
    <s v="Procesada"/>
    <n v="64285.915966386565"/>
    <x v="35"/>
    <n v="2912"/>
  </r>
  <r>
    <x v="7"/>
    <n v="109343"/>
    <s v="2025-11-14 20:33:21"/>
    <s v="SANDRA PATRICIA GONZALEZ BOLIVAR"/>
    <s v="JHON GRANADOS"/>
    <s v="Procesada"/>
    <n v="32077.747899159662"/>
    <x v="44"/>
    <n v="2251"/>
  </r>
  <r>
    <x v="7"/>
    <n v="109344"/>
    <s v="2025-11-14 20:34:09"/>
    <s v="ALEJANDRO GIRALDO"/>
    <s v="CESAR BERMUDEZ 905"/>
    <s v="Procesada"/>
    <n v="21176.403361344539"/>
    <x v="35"/>
    <n v="2912"/>
  </r>
  <r>
    <x v="7"/>
    <n v="109346"/>
    <s v="2025-11-14 20:35:13"/>
    <s v="JUAN PABLO BASTO BARRETO"/>
    <s v="JHON GRANADOS"/>
    <s v="Procesada"/>
    <n v="53646.915966386558"/>
    <x v="44"/>
    <n v="2251"/>
  </r>
  <r>
    <x v="6"/>
    <n v="109347"/>
    <s v="2025-11-14 20:35:40"/>
    <s v="HECTOR JAVIER RAMIREZ"/>
    <s v="SANDRA PATRICIA ORTIZ ROMERO 919"/>
    <s v="Procesada"/>
    <n v="37815.117647058825"/>
    <x v="31"/>
    <n v="2132"/>
  </r>
  <r>
    <x v="7"/>
    <n v="109349"/>
    <s v="2025-11-14 20:35:48"/>
    <s v="HELI CALA PADILLA"/>
    <s v="CESAR BERMUDEZ 905"/>
    <s v="Procesada"/>
    <n v="79049.68907563026"/>
    <x v="35"/>
    <n v="2911"/>
  </r>
  <r>
    <x v="6"/>
    <n v="109350"/>
    <s v="2025-11-14 20:37:59"/>
    <s v="GRACIELA ADRIANA BONILLA RODRIGUEZ"/>
    <s v="WILSON JAVIER MONTAÑEZ MARTINEZ 923"/>
    <s v="Procesada"/>
    <n v="15973.798319327732"/>
    <x v="18"/>
    <n v="2148"/>
  </r>
  <r>
    <x v="7"/>
    <n v="109351"/>
    <s v="2025-11-14 20:38:17"/>
    <s v="CANDIDA GLORIA MORA ARCHILA"/>
    <s v="CESAR BERMUDEZ 905"/>
    <s v="Procesada"/>
    <n v="13575.504201680673"/>
    <x v="35"/>
    <n v="2911"/>
  </r>
  <r>
    <x v="7"/>
    <n v="109352"/>
    <s v="2025-11-14 20:38:45"/>
    <s v="PEDRO ALVARO CASTILLO MARTINEZ"/>
    <s v="JHON GRANADOS"/>
    <s v="Procesada"/>
    <n v="44764.71428571429"/>
    <x v="44"/>
    <n v="2251"/>
  </r>
  <r>
    <x v="7"/>
    <n v="109353"/>
    <s v="2025-11-14 20:39:24"/>
    <s v="BRAYAN ALEXIS GAMBOA PAN"/>
    <s v="CESAR BERMUDEZ 905"/>
    <s v="Procesada"/>
    <n v="18907.563025210085"/>
    <x v="35"/>
    <n v="2911"/>
  </r>
  <r>
    <x v="0"/>
    <n v="109355"/>
    <s v="2025-11-14 20:40:02"/>
    <s v="JUAN GUILLERMO LOPEZ JIMENEZ"/>
    <s v="ELIANA GOMEZ 107"/>
    <s v="Procesada"/>
    <n v="13109.277310924372"/>
    <x v="6"/>
    <n v="1318"/>
  </r>
  <r>
    <x v="7"/>
    <n v="109356"/>
    <s v="2025-11-14 20:40:29"/>
    <s v="HAINER JIMENEZ CORTES"/>
    <s v="JHON GRANADOS"/>
    <s v="Procesada"/>
    <n v="74722.899159663866"/>
    <x v="44"/>
    <n v="2251"/>
  </r>
  <r>
    <x v="7"/>
    <n v="109357"/>
    <s v="2025-11-14 20:40:58"/>
    <s v="JORGE EDUARDO SANCHEZ CUELLAR"/>
    <s v="CESAR BERMUDEZ 905"/>
    <s v="Procesada"/>
    <n v="59478.932773109242"/>
    <x v="35"/>
    <n v="2911"/>
  </r>
  <r>
    <x v="7"/>
    <n v="109358"/>
    <s v="2025-11-14 20:43:41"/>
    <s v="FANNY LAUDICE HUMOA RUIZ"/>
    <s v="CESAR BERMUDEZ 905"/>
    <s v="Procesada"/>
    <n v="172437.08403361347"/>
    <x v="35"/>
    <n v="2911"/>
  </r>
  <r>
    <x v="7"/>
    <n v="109359"/>
    <s v="2025-11-14 20:46:47"/>
    <s v="TECNOLOGIAS Y SOLUCIONES MUSICALES JM DUQUE &amp; M&amp;M SAS"/>
    <s v="CESAR BERMUDEZ 905"/>
    <s v="Procesada"/>
    <n v="181782.52100840339"/>
    <x v="35"/>
    <n v="2911"/>
  </r>
  <r>
    <x v="7"/>
    <n v="109360"/>
    <s v="2025-11-14 20:49:38"/>
    <s v="LEIDY LIZETH QUINTERO ARIZA"/>
    <s v="CESAR BERMUDEZ 905"/>
    <s v="Procesada"/>
    <n v="112579.02521008404"/>
    <x v="35"/>
    <n v="2910"/>
  </r>
  <r>
    <x v="6"/>
    <n v="109361"/>
    <s v="2025-11-14 20:49:39"/>
    <s v="HERNAN DAVID CRUZ GONGORA"/>
    <s v="NAIR JAEL VARGAS TALERO 933"/>
    <s v="Procesada"/>
    <n v="5294.1176470588234"/>
    <x v="40"/>
    <n v="2186"/>
  </r>
  <r>
    <x v="7"/>
    <n v="109362"/>
    <s v="2025-11-14 20:51:02"/>
    <s v="PEDRO PABLO PEÑUELA MARTINEZ"/>
    <s v="CESAR BERMUDEZ 905"/>
    <s v="Procesada"/>
    <n v="72343.697478991598"/>
    <x v="35"/>
    <n v="2911"/>
  </r>
  <r>
    <x v="6"/>
    <n v="109363"/>
    <s v="2025-11-14 20:52:33"/>
    <s v="MANUEL ANTONIO AGUILAR SANCHEZ"/>
    <s v="YULIETH HERNANDEZ"/>
    <s v="Procesada"/>
    <n v="46098.655462184877"/>
    <x v="12"/>
    <n v="2201"/>
  </r>
  <r>
    <x v="0"/>
    <n v="109364"/>
    <s v="2025-11-14 20:52:45"/>
    <s v="ELIZABETH BUITRAGO CASTAÑO"/>
    <s v="INES LILIANA PIEDRAHITA MESA 111"/>
    <s v="Procesada"/>
    <n v="17543.949579831933"/>
    <x v="15"/>
    <n v="1331"/>
  </r>
  <r>
    <x v="7"/>
    <n v="109365"/>
    <s v="2025-11-14 20:55:03"/>
    <s v="WILLIAM JAVIER JIMENEZ DAVILA"/>
    <s v="CESAR BERMUDEZ 905"/>
    <s v="Procesada"/>
    <n v="60119.042016806728"/>
    <x v="35"/>
    <n v="2911"/>
  </r>
  <r>
    <x v="9"/>
    <n v="109366"/>
    <s v="2025-11-14 20:56:05"/>
    <s v="ARELIS URIBE RAMIREZ"/>
    <s v="LILIANA BLANCO LOPEZ 705 VALLEDUPAR"/>
    <s v="Procesada"/>
    <n v="31932.915966386554"/>
    <x v="38"/>
    <n v="1914"/>
  </r>
  <r>
    <x v="6"/>
    <n v="109367"/>
    <s v="2025-11-14 20:56:20"/>
    <s v="MARCELA MONTAÑA SABOGAL"/>
    <s v="NAIR JAEL VARGAS TALERO 933"/>
    <s v="Procesada"/>
    <n v="29130.201680672271"/>
    <x v="40"/>
    <n v="2186"/>
  </r>
  <r>
    <x v="7"/>
    <n v="109368"/>
    <s v="2025-11-14 20:57:36"/>
    <s v="MARTHA CECILIA CABALLERO"/>
    <s v="CESAR BERMUDEZ 905"/>
    <s v="Procesada"/>
    <n v="71849.067226890766"/>
    <x v="35"/>
    <n v="2911"/>
  </r>
  <r>
    <x v="6"/>
    <n v="109369"/>
    <s v="2025-11-14 20:58:33"/>
    <s v="YEIGMY MILENA RODRIGUEZ CONTRERAS"/>
    <s v="WILSON JAVIER MONTAÑEZ MARTINEZ 923"/>
    <s v="Procesada"/>
    <n v="15882.361344537814"/>
    <x v="18"/>
    <n v="2148"/>
  </r>
  <r>
    <x v="6"/>
    <n v="109370"/>
    <s v="2025-11-14 20:59:32"/>
    <s v="ANDRES HERRERA MARTINEZ"/>
    <s v="NELLY MARTINEZ FLEREZ 935"/>
    <s v="Procesada"/>
    <n v="57479.02521008403"/>
    <x v="37"/>
    <n v="2198"/>
  </r>
  <r>
    <x v="0"/>
    <n v="109371"/>
    <s v="2025-11-14 20:59:51"/>
    <s v="RUBEN ARBOLEDA"/>
    <s v="MARIA ELENA JARAMILLO GALEANO 114"/>
    <s v="Procesada"/>
    <n v="35072.403361344543"/>
    <x v="20"/>
    <n v="1348"/>
  </r>
  <r>
    <x v="6"/>
    <n v="109372"/>
    <s v="2025-11-14 21:01:48"/>
    <s v="EVER ANDRES MARTINEZ GOMEZ"/>
    <s v="WILSON JAVIER MONTAÑEZ MARTINEZ 923"/>
    <s v="Procesada"/>
    <n v="32788.201680672268"/>
    <x v="18"/>
    <n v="2148"/>
  </r>
  <r>
    <x v="1"/>
    <n v="109373"/>
    <s v="2025-11-14 21:03:20"/>
    <s v="LEONOR ESCOBAR MELO"/>
    <s v="MAIRA TORRES 411 CUCUTA"/>
    <s v="Procesada"/>
    <n v="32191.210084033617"/>
    <x v="34"/>
    <n v="1677"/>
  </r>
  <r>
    <x v="0"/>
    <n v="109374"/>
    <s v="2025-11-14 21:05:12"/>
    <s v="ALEJANDRA QUINTERO PAMPLONA"/>
    <s v="KATHERINE GAVIRIA MAZO 103"/>
    <s v="Procesada"/>
    <n v="11543"/>
    <x v="4"/>
    <n v="1308"/>
  </r>
  <r>
    <x v="1"/>
    <n v="109375"/>
    <s v="2025-11-14 21:06:23"/>
    <s v="BLANCA NUBIA ABRIL GONZALEZ"/>
    <s v="MAIRA TORRES 411 CUCUTA"/>
    <s v="Procesada"/>
    <n v="8977.5042016806728"/>
    <x v="34"/>
    <n v="1677"/>
  </r>
  <r>
    <x v="6"/>
    <n v="109376"/>
    <s v="2025-11-14 21:06:46"/>
    <s v="YUNELY PALLARES BOTELLO"/>
    <s v="CRISTINA QUINTERO RUDAS 945"/>
    <s v="Procesada"/>
    <n v="96742.873949579836"/>
    <x v="26"/>
    <n v="2233"/>
  </r>
  <r>
    <x v="7"/>
    <n v="109377"/>
    <s v="2025-11-14 21:08:36"/>
    <s v="CARLOS DAVID VEGA PEDRAZA"/>
    <s v="CESAR BERMUDEZ 905"/>
    <s v="Procesada"/>
    <n v="52896"/>
    <x v="35"/>
    <n v="2911"/>
  </r>
  <r>
    <x v="7"/>
    <n v="109378"/>
    <s v="2025-11-14 21:11:26"/>
    <s v="ILSE SERRATO VARON"/>
    <s v="CESAR BERMUDEZ 905"/>
    <s v="Procesada"/>
    <n v="86218.428571428565"/>
    <x v="35"/>
    <n v="2911"/>
  </r>
  <r>
    <x v="0"/>
    <n v="109379"/>
    <s v="2025-11-14 21:21:10"/>
    <s v="LAURA CRISTINA ORTEGA ACEVEDO"/>
    <s v="ANDRES GRACIANO SERNA 104"/>
    <s v="Procesada"/>
    <n v="274752.31932773109"/>
    <x v="27"/>
    <n v="1312"/>
  </r>
  <r>
    <x v="6"/>
    <n v="109380"/>
    <s v="2025-11-14 21:23:21"/>
    <s v="CARREÑO SIERRA FERRETEROS SAS"/>
    <s v="NELLY MARTINEZ FLEREZ 935"/>
    <s v="Procesada"/>
    <n v="155991.97478991598"/>
    <x v="37"/>
    <n v="2198"/>
  </r>
  <r>
    <x v="0"/>
    <n v="109381"/>
    <s v="2025-11-14 21:28:23"/>
    <s v="FERNANDO RUIZ LOPEZ"/>
    <s v="MARIA ELENA JARAMILLO GALEANO 114"/>
    <s v="Procesada"/>
    <n v="24466.899159663866"/>
    <x v="20"/>
    <n v="1348"/>
  </r>
  <r>
    <x v="7"/>
    <n v="109382"/>
    <s v="2025-11-14 21:34:46"/>
    <s v="LUZ  MARINA SOLORZANO"/>
    <s v="CESAR BERMUDEZ 905"/>
    <s v="Procesada"/>
    <n v="227537.08403361347"/>
    <x v="35"/>
    <n v="2911"/>
  </r>
  <r>
    <x v="0"/>
    <n v="109383"/>
    <s v="2025-11-14 21:37:55"/>
    <s v="JAIME ALONSO ZULUAGA SUAREZ"/>
    <s v="INES LILIANA PIEDRAHITA MESA 111"/>
    <s v="Procesada"/>
    <n v="42757.563025210089"/>
    <x v="15"/>
    <n v="1331"/>
  </r>
  <r>
    <x v="0"/>
    <n v="109384"/>
    <s v="2025-11-14 21:39:20"/>
    <s v="DANIELA GARCIA CARDONA"/>
    <s v="ELIANA GOMEZ 107"/>
    <s v="Procesada"/>
    <n v="14557.983193277312"/>
    <x v="6"/>
    <n v="1318"/>
  </r>
  <r>
    <x v="0"/>
    <n v="109385"/>
    <s v="2025-11-14 21:51:24"/>
    <s v="OSCAR ALIRIO GOMEZ JARAMILLO"/>
    <s v="MIGUEL ANGEL HIDALGO SANTOS 113"/>
    <s v="Procesada"/>
    <n v="17084.042016806721"/>
    <x v="16"/>
    <n v="1341"/>
  </r>
  <r>
    <x v="0"/>
    <n v="109386"/>
    <s v="2025-11-14 21:52:07"/>
    <s v="YENIFER YURANI LOPEZ GARCIA"/>
    <s v="INES LILIANA PIEDRAHITA MESA 111"/>
    <s v="Procesada"/>
    <n v="18000"/>
    <x v="15"/>
    <n v="1331"/>
  </r>
  <r>
    <x v="0"/>
    <n v="109387"/>
    <s v="2025-11-14 21:59:09"/>
    <s v="JULY OSORIO OLAYA"/>
    <s v="SEBASTIAN DIAZ VELEZ 105"/>
    <s v="Procesada"/>
    <n v="24652.277310924372"/>
    <x v="42"/>
    <n v="1313"/>
  </r>
  <r>
    <x v="0"/>
    <n v="109388"/>
    <s v="2025-11-14 22:00:07"/>
    <s v="GLORIA STELLA ROJAS GARCIA"/>
    <s v="SEBASTIAN DIAZ VELEZ 105"/>
    <s v="Procesada"/>
    <n v="11543"/>
    <x v="42"/>
    <n v="1313"/>
  </r>
  <r>
    <x v="0"/>
    <n v="109389"/>
    <s v="2025-11-14 22:00:59"/>
    <s v="CLARA MONICA SOL URDANETA QUIROGA"/>
    <s v="SEBASTIAN DIAZ VELEZ 105"/>
    <s v="Procesada"/>
    <n v="13558.386554621849"/>
    <x v="42"/>
    <n v="1313"/>
  </r>
  <r>
    <x v="0"/>
    <n v="109390"/>
    <s v="2025-11-14 22:01:48"/>
    <s v="YUDY ANDREA ALZATE CASTAÑO"/>
    <s v="SEBASTIAN DIAZ VELEZ 105"/>
    <s v="Procesada"/>
    <n v="36302.521008403361"/>
    <x v="42"/>
    <n v="1313"/>
  </r>
  <r>
    <x v="6"/>
    <n v="109391"/>
    <s v="2025-11-14 22:02:39"/>
    <s v="INGRID YAZMIN TOLOSA LOZANO"/>
    <s v="SOL KATHERINE BERNAL MONTANO 907"/>
    <s v="Procesada"/>
    <n v="11543"/>
    <x v="36"/>
    <n v="2101"/>
  </r>
  <r>
    <x v="0"/>
    <n v="109392"/>
    <s v="2025-11-14 22:02:52"/>
    <s v="HERMINSUL TABAREZ RAMIREZ"/>
    <s v="SEBASTIAN DIAZ VELEZ 105"/>
    <s v="Procesada"/>
    <n v="26218.563025210085"/>
    <x v="42"/>
    <n v="1313"/>
  </r>
  <r>
    <x v="0"/>
    <n v="109393"/>
    <s v="2025-11-14 22:03:31"/>
    <s v="MARIA NELLY ATEHORTUA GALLO"/>
    <s v="ANDRES GRACIANO SERNA 104"/>
    <s v="Procesada"/>
    <n v="21176.478991596639"/>
    <x v="27"/>
    <n v="1312"/>
  </r>
  <r>
    <x v="0"/>
    <n v="109394"/>
    <s v="2025-11-14 22:07:51"/>
    <s v="MARIA ROSALIA ECHEVERRY"/>
    <s v="INES LILIANA PIEDRAHITA MESA 111"/>
    <s v="Procesada"/>
    <n v="13109.277310924372"/>
    <x v="15"/>
    <n v="1331"/>
  </r>
  <r>
    <x v="6"/>
    <n v="109395"/>
    <s v="2025-11-14 22:08:25"/>
    <s v="LORENZO ALONSO GONZALEZ"/>
    <s v="WILSON JAVIER MONTAÑEZ MARTINEZ 923"/>
    <s v="Procesada"/>
    <n v="22590.243697478993"/>
    <x v="18"/>
    <n v="2148"/>
  </r>
  <r>
    <x v="0"/>
    <n v="109396"/>
    <s v="2025-11-14 22:12:28"/>
    <s v="A . J . EVENTOS, LOGÍSTICA Y MERCADEO S.A.S."/>
    <s v="ANDRES GRACIANO SERNA 104"/>
    <s v="Procesada"/>
    <n v="111876.51260504201"/>
    <x v="27"/>
    <n v="1312"/>
  </r>
  <r>
    <x v="6"/>
    <n v="109397"/>
    <s v="2025-11-14 22:20:33"/>
    <s v="JULIAN ALEJANDRO SANCHEZ CAMELO"/>
    <s v="CRISTINA QUINTERO RUDAS 945"/>
    <s v="Procesada"/>
    <n v="69069.02521008403"/>
    <x v="26"/>
    <n v="2233"/>
  </r>
  <r>
    <x v="0"/>
    <n v="109398"/>
    <s v="2025-11-14 22:24:36"/>
    <s v="SHARYD ROJAS GUZMAN"/>
    <s v="ELIANA GOMEZ 107"/>
    <s v="Procesada"/>
    <n v="13109.277310924372"/>
    <x v="6"/>
    <n v="1318"/>
  </r>
  <r>
    <x v="6"/>
    <n v="109399"/>
    <s v="2025-11-14 22:26:53"/>
    <s v="JULIAN AICARDO HERNANDEZ HERNANDEZ"/>
    <s v="WILSON JAVIER MONTAÑEZ MARTINEZ 923"/>
    <s v="Procesada"/>
    <n v="17773.100840336137"/>
    <x v="18"/>
    <n v="2148"/>
  </r>
  <r>
    <x v="4"/>
    <n v="109400"/>
    <s v="2025-11-14 22:48:55"/>
    <s v="ALONSO DE JESUS OSORIO HINCAPIE"/>
    <s v="NELSON ENRIQUE LOPEZ GONZALEZ 510"/>
    <s v="Procesada"/>
    <n v="4236.9747899159665"/>
    <x v="46"/>
    <n v="1731"/>
  </r>
  <r>
    <x v="4"/>
    <n v="109401"/>
    <s v="2025-11-14 22:50:07"/>
    <s v="SANTIAGO GOMEZ POLO"/>
    <s v="NELSON ENRIQUE LOPEZ GONZALEZ 510"/>
    <s v="Procesada"/>
    <n v="12307.563025210085"/>
    <x v="46"/>
    <n v="1731"/>
  </r>
  <r>
    <x v="0"/>
    <n v="109402"/>
    <s v="2025-11-14 23:04:17"/>
    <s v="JUAN CARLOS AGUDELO FRANCO"/>
    <s v="ELIANA GOMEZ 107"/>
    <s v="Procesada"/>
    <n v="275398.99159663863"/>
    <x v="6"/>
    <n v="1318"/>
  </r>
  <r>
    <x v="4"/>
    <n v="109404"/>
    <s v="2025-11-14 23:09:54"/>
    <s v="NELCY ADRIANA MOLINA JORGE"/>
    <s v="NELSON ENRIQUE LOPEZ GONZALEZ 510"/>
    <s v="Procesada"/>
    <n v="39890.260504201688"/>
    <x v="46"/>
    <n v="1739"/>
  </r>
  <r>
    <x v="9"/>
    <n v="109405"/>
    <s v="2025-11-15 14:29:36"/>
    <s v="OSCAR MENESES ORTIZ"/>
    <s v="LILIANA MARCELA GONZALEZ PLATA 706 VALLEDUPAR"/>
    <s v="Procesada"/>
    <n v="35177.73949579832"/>
    <x v="33"/>
    <n v="1918"/>
  </r>
  <r>
    <x v="9"/>
    <n v="109406"/>
    <s v="2025-11-15 17:09:35"/>
    <s v="ELIS JOHANNA MORRON GARCIA"/>
    <s v="LILIANA MARCELA GONZALEZ PLATA 706 VALLEDUPAR"/>
    <s v="Procesada"/>
    <n v="103783.35294117648"/>
    <x v="33"/>
    <n v="1918"/>
  </r>
  <r>
    <x v="9"/>
    <n v="109407"/>
    <s v="2025-11-15 17:12:51"/>
    <s v="EMILIO ALBERTO MAZZIRI DIAZ"/>
    <s v="LILIANA MARCELA GONZALEZ PLATA 706 VALLEDUPAR"/>
    <s v="Procesada"/>
    <n v="53886.663865546216"/>
    <x v="33"/>
    <n v="1916"/>
  </r>
  <r>
    <x v="6"/>
    <n v="109408"/>
    <s v="2025-11-18 14:34:24"/>
    <s v="GUSTAVO ADOLFO CALIBIO CASTILLO"/>
    <s v="MARIBEL REDONDO 918"/>
    <s v="Procesada"/>
    <n v="24999.411764705881"/>
    <x v="45"/>
    <n v="2129"/>
  </r>
  <r>
    <x v="0"/>
    <n v="109409"/>
    <s v="2025-11-18 14:47:07"/>
    <s v="SORAYDA VERGARA JARAMILLO"/>
    <s v="GEORLAN GARCIA PANIAGUA 117"/>
    <s v="Procesada"/>
    <n v="12100.840336134454"/>
    <x v="1"/>
    <n v="1397"/>
  </r>
  <r>
    <x v="2"/>
    <n v="109410"/>
    <s v="2025-11-18 14:47:37"/>
    <s v="REINALDO AYALA CALDERON"/>
    <s v="YOANY SARMIENTO PEREZ 713 BARRANQUILLA"/>
    <s v="Procesada"/>
    <n v="81411.655462184877"/>
    <x v="23"/>
    <n v="1939"/>
  </r>
  <r>
    <x v="6"/>
    <n v="109411"/>
    <s v="2025-11-18 14:51:46"/>
    <s v="LUIS FERNANDO GOMEZ ZULUAGA"/>
    <s v="MARIBEL REDONDO 918"/>
    <s v="Procesada"/>
    <n v="62050.008403361346"/>
    <x v="45"/>
    <n v="2129"/>
  </r>
  <r>
    <x v="0"/>
    <n v="109412"/>
    <s v="2025-11-18 14:53:49"/>
    <s v="INVERSIONES AGROACEVEDO S.A.S."/>
    <s v="ELIANA GOMEZ 107"/>
    <s v="Procesada"/>
    <n v="20736"/>
    <x v="6"/>
    <n v="1318"/>
  </r>
  <r>
    <x v="6"/>
    <n v="109413"/>
    <s v="2025-11-18 15:10:46"/>
    <s v="CATALINA AGUIRRE SOCHA"/>
    <s v="OSCAR GIOVANNY NASAYO BLANCO 932"/>
    <s v="Procesada"/>
    <n v="50541"/>
    <x v="13"/>
    <n v="2178"/>
  </r>
  <r>
    <x v="1"/>
    <n v="109414"/>
    <s v="2025-11-18 15:11:38"/>
    <s v="KARLA CRISTINA OVALLOS REMOLINA"/>
    <s v="ZULY RANGEL GARCIA 413 CUCUTA"/>
    <s v="Procesada"/>
    <n v="95999.831932773115"/>
    <x v="3"/>
    <n v="1683"/>
  </r>
  <r>
    <x v="6"/>
    <n v="109416"/>
    <s v="2025-11-18 15:13:58"/>
    <s v="ANDRES MORENO PARADA"/>
    <s v="WILLIAM ALBERTO VELASQUEZ BERNAL 920"/>
    <s v="Procesada"/>
    <n v="57310.915966386565"/>
    <x v="22"/>
    <n v="2135"/>
  </r>
  <r>
    <x v="6"/>
    <n v="109417"/>
    <s v="2025-11-18 15:14:22"/>
    <s v="RAUL VEGA BLANCO"/>
    <s v="SANDRA PATRICIA ORTIZ ROMERO 919"/>
    <s v="Procesada"/>
    <n v="37556.663865546223"/>
    <x v="31"/>
    <n v="2132"/>
  </r>
  <r>
    <x v="6"/>
    <n v="109418"/>
    <s v="2025-11-18 15:16:09"/>
    <s v="CARMEN EUGENIA MAHECHA  DE GUTIERREZ"/>
    <s v="SANDRA PATRICIA ORTIZ ROMERO 919"/>
    <s v="Procesada"/>
    <n v="21176.403361344539"/>
    <x v="31"/>
    <n v="2132"/>
  </r>
  <r>
    <x v="0"/>
    <n v="109420"/>
    <s v="2025-11-18 15:17:03"/>
    <s v="JAIBER ANDREY GALEANO"/>
    <s v="EDISON ALBERTO SALAZAR YEPES 116"/>
    <s v="Procesada"/>
    <n v="24201.680672268907"/>
    <x v="32"/>
    <n v="1346"/>
  </r>
  <r>
    <x v="6"/>
    <n v="109421"/>
    <s v="2025-11-18 15:17:32"/>
    <s v="SAUL MORALES RUIZ "/>
    <s v="MARIBEL REDONDO 918"/>
    <s v="Procesada"/>
    <n v="31008.361344537814"/>
    <x v="45"/>
    <n v="2129"/>
  </r>
  <r>
    <x v="0"/>
    <n v="109423"/>
    <s v="2025-11-18 15:18:10"/>
    <s v="HONY MAURICIO MONTES GARCIA"/>
    <s v="KATHERINE GAVIRIA MAZO 103"/>
    <s v="Procesada"/>
    <n v="117064.17647058824"/>
    <x v="4"/>
    <n v="1308"/>
  </r>
  <r>
    <x v="0"/>
    <n v="109424"/>
    <s v="2025-11-18 15:18:23"/>
    <s v="MARIO EDGAR BOTERO ARANGO"/>
    <s v="ELIANA GOMEZ 107"/>
    <s v="Procesada"/>
    <n v="16210.35294117647"/>
    <x v="6"/>
    <n v="1318"/>
  </r>
  <r>
    <x v="6"/>
    <n v="109425"/>
    <s v="2025-11-18 15:18:30"/>
    <s v="JUAN CARLOS LARA SALDAÑA"/>
    <s v="WILSON JAVIER MONTAÑEZ MARTINEZ 923"/>
    <s v="Procesada"/>
    <n v="16806.798319327732"/>
    <x v="18"/>
    <n v="2148"/>
  </r>
  <r>
    <x v="1"/>
    <n v="109426"/>
    <s v="2025-11-18 15:19:59"/>
    <s v="MILTON GIOVANNY GONZALEZ ROBAYO"/>
    <s v="ZULY RANGEL GARCIA 413 CUCUTA"/>
    <s v="Procesada"/>
    <n v="15798.319327731093"/>
    <x v="3"/>
    <n v="1683"/>
  </r>
  <r>
    <x v="6"/>
    <n v="109427"/>
    <s v="2025-11-18 15:24:31"/>
    <s v="HUGO IZQUIERDO BARRETO"/>
    <s v="SANDRA PATRICIA ORTIZ ROMERO 919"/>
    <s v="Procesada"/>
    <n v="8067.2436974789925"/>
    <x v="31"/>
    <n v="2132"/>
  </r>
  <r>
    <x v="6"/>
    <n v="109428"/>
    <s v="2025-11-18 15:26:53"/>
    <s v="BLANCA LIGIA GUILLEN RONCANCIO"/>
    <s v="MARIBEL REDONDO 918"/>
    <s v="Procesada"/>
    <n v="31008.361344537814"/>
    <x v="45"/>
    <n v="2129"/>
  </r>
  <r>
    <x v="0"/>
    <n v="109430"/>
    <s v="2025-11-18 15:29:01"/>
    <s v="ALBA NURY JIMENEZ CANO"/>
    <s v="KATHERINE GAVIRIA MAZO 103"/>
    <s v="Procesada"/>
    <n v="13445.403361344539"/>
    <x v="4"/>
    <n v="1308"/>
  </r>
  <r>
    <x v="6"/>
    <n v="109431"/>
    <s v="2025-11-18 15:33:43"/>
    <s v="JOHANA LATORRE CASTIBLANCO"/>
    <s v="SANDRA PATRICIA ORTIZ ROMERO 919"/>
    <s v="Procesada"/>
    <n v="10588.20168067227"/>
    <x v="31"/>
    <n v="2132"/>
  </r>
  <r>
    <x v="1"/>
    <n v="109432"/>
    <s v="2025-11-18 15:33:52"/>
    <s v="ARNULFO ORTIZ PEREZ"/>
    <s v="FREDY ESTEPA 409 CUCUTA"/>
    <s v="Procesada"/>
    <n v="75023.932773109249"/>
    <x v="2"/>
    <n v="1674"/>
  </r>
  <r>
    <x v="4"/>
    <n v="109434"/>
    <s v="2025-11-18 15:35:11"/>
    <s v="YAMILES DEL SOCORRO LLANES PEREIRA"/>
    <s v="JOSE GREGORIO OSTEN MERCADO 509"/>
    <s v="Procesada"/>
    <n v="17084.042016806721"/>
    <x v="9"/>
    <n v="1736"/>
  </r>
  <r>
    <x v="0"/>
    <n v="109435"/>
    <s v="2025-11-18 15:38:25"/>
    <s v="ARGIRO ARLEY GARCIA SANCHEZ"/>
    <s v="EDISON ALBERTO SALAZAR YEPES 116"/>
    <s v="Procesada"/>
    <n v="35072.403361344543"/>
    <x v="32"/>
    <n v="1346"/>
  </r>
  <r>
    <x v="6"/>
    <n v="109436"/>
    <s v="2025-11-18 15:43:12"/>
    <s v="OSCAR JAVIER OLARTE MOLANO"/>
    <s v="LEYDY YURLEY MUNEVAR ESPITIA 921"/>
    <s v="Procesada"/>
    <n v="44883.873949579829"/>
    <x v="14"/>
    <n v="2138"/>
  </r>
  <r>
    <x v="0"/>
    <n v="109438"/>
    <s v="2025-11-18 15:45:12"/>
    <s v="CRISTIAN CAMILO OSORIO SUAREZ"/>
    <s v="INES LILIANA PIEDRAHITA MESA 111"/>
    <s v="Procesada"/>
    <n v="46506.798319327732"/>
    <x v="15"/>
    <n v="1331"/>
  </r>
  <r>
    <x v="1"/>
    <n v="109440"/>
    <s v="2025-11-18 15:53:50"/>
    <s v="MARTHA LIVIA  VARGAS BERMON"/>
    <s v="FREDY ESTEPA 409 CUCUTA"/>
    <s v="Procesada"/>
    <n v="8156.3025210084033"/>
    <x v="2"/>
    <n v="1674"/>
  </r>
  <r>
    <x v="9"/>
    <n v="109441"/>
    <s v="2025-11-18 15:54:16"/>
    <s v="ELKIN ENRIQUE APONTE GONZALEZ"/>
    <s v="LILIANA MARCELA GONZALEZ PLATA 706 VALLEDUPAR"/>
    <s v="Procesada"/>
    <n v="94600.907563025219"/>
    <x v="33"/>
    <n v="1916"/>
  </r>
  <r>
    <x v="0"/>
    <n v="109442"/>
    <s v="2025-11-18 15:55:44"/>
    <s v="AUTOSERVICIO LA FINQUITA JD S.A.S"/>
    <s v="ANDRES GRACIANO SERNA 104"/>
    <s v="Procesada"/>
    <n v="236323.37815126052"/>
    <x v="27"/>
    <n v="1312"/>
  </r>
  <r>
    <x v="0"/>
    <n v="109444"/>
    <s v="2025-11-18 15:59:49"/>
    <s v="FERNEY ANDRES ALZATE VERGARA"/>
    <s v="DUBY YARLENY BEDOYA FLOREZ 102"/>
    <s v="Procesada"/>
    <n v="15126.050420168069"/>
    <x v="0"/>
    <n v="1304"/>
  </r>
  <r>
    <x v="0"/>
    <n v="109445"/>
    <s v="2025-11-18 16:02:03"/>
    <s v="SANDRA MILENA VELEZ ECHEVERRY"/>
    <s v="ELIANA GOMEZ 107"/>
    <s v="Procesada"/>
    <n v="56998.941176470595"/>
    <x v="6"/>
    <n v="1318"/>
  </r>
  <r>
    <x v="1"/>
    <n v="109446"/>
    <s v="2025-11-18 16:02:21"/>
    <s v="CARMEN CECILIA ROJAS FRANCO"/>
    <s v="ZULY RANGEL GARCIA 413 CUCUTA"/>
    <s v="Procesada"/>
    <n v="71205.789915966394"/>
    <x v="3"/>
    <n v="1683"/>
  </r>
  <r>
    <x v="0"/>
    <n v="109448"/>
    <s v="2025-11-18 16:03:22"/>
    <s v="JHONATAN ANDRES PARRA ALVAREZ"/>
    <s v="GEORLAN GARCIA PANIAGUA 117"/>
    <s v="Procesada"/>
    <n v="72950.941176470587"/>
    <x v="1"/>
    <n v="1397"/>
  </r>
  <r>
    <x v="6"/>
    <n v="109449"/>
    <s v="2025-11-18 16:06:41"/>
    <s v="TULIA INES RANGEL LANDINEZ"/>
    <s v="SANDRA PATRICIA ORTIZ ROMERO 919"/>
    <s v="Procesada"/>
    <n v="28224"/>
    <x v="31"/>
    <n v="2132"/>
  </r>
  <r>
    <x v="0"/>
    <n v="109450"/>
    <s v="2025-11-18 16:12:18"/>
    <s v="MARGARITA MARIA VELASQUEZ MUÑOZ"/>
    <s v="MARIA ELENA JARAMILLO GALEANO 114"/>
    <s v="Procesada"/>
    <n v="5462.2016806722695"/>
    <x v="20"/>
    <n v="1348"/>
  </r>
  <r>
    <x v="0"/>
    <n v="109451"/>
    <s v="2025-11-18 16:12:33"/>
    <s v="LEIDY ALEXIS PARRA QUICENO"/>
    <s v="GEORLAN GARCIA PANIAGUA 117"/>
    <s v="Procesada"/>
    <n v="34917.000000000007"/>
    <x v="1"/>
    <n v="1397"/>
  </r>
  <r>
    <x v="6"/>
    <n v="109452"/>
    <s v="2025-11-18 16:13:43"/>
    <s v="ANGELA DEL PILAR TORRES HERNANDEZ"/>
    <s v="OSCAR GIOVANNY NASAYO BLANCO 932"/>
    <s v="Procesada"/>
    <n v="25090.949579831933"/>
    <x v="13"/>
    <n v="2178"/>
  </r>
  <r>
    <x v="6"/>
    <n v="109453"/>
    <s v="2025-11-18 16:13:44"/>
    <s v="GLADIS REYES CUELLAR"/>
    <s v="WILLIAM ALBERTO VELASQUEZ BERNAL 920"/>
    <s v="Procesada"/>
    <n v="24720.73949579832"/>
    <x v="22"/>
    <n v="2135"/>
  </r>
  <r>
    <x v="6"/>
    <n v="109454"/>
    <s v="2025-11-18 16:14:35"/>
    <s v="MARIA STHER PRADA CAMACHO"/>
    <s v="LEONARDO MANCERA BOLAÑOS 926"/>
    <s v="Procesada"/>
    <n v="31722.73949579832"/>
    <x v="53"/>
    <n v="2157"/>
  </r>
  <r>
    <x v="6"/>
    <n v="109455"/>
    <s v="2025-11-18 16:19:54"/>
    <s v="DORIEL AUGUSTO RAMIREZ VILLEGAS"/>
    <s v="LEONARDO MANCERA BOLAÑOS 926"/>
    <s v="Procesada"/>
    <n v="4327.7310924369749"/>
    <x v="53"/>
    <n v="2157"/>
  </r>
  <r>
    <x v="6"/>
    <n v="109456"/>
    <s v="2025-11-18 16:24:39"/>
    <s v="YEIMY CAROLINA VARGAS ALARCON"/>
    <s v="WILLIAM ALBERTO VELASQUEZ BERNAL 920"/>
    <s v="Procesada"/>
    <n v="234964.55462184874"/>
    <x v="22"/>
    <n v="2135"/>
  </r>
  <r>
    <x v="3"/>
    <n v="109457"/>
    <s v="2025-11-18 16:29:01"/>
    <s v="CRISTIAN CAMILO TORRES SIERRA"/>
    <s v="LEONARDO RIOS HENAO 612"/>
    <s v="Procesada"/>
    <n v="114958.05882352941"/>
    <x v="8"/>
    <n v="1836"/>
  </r>
  <r>
    <x v="6"/>
    <n v="109458"/>
    <s v="2025-11-18 16:31:36"/>
    <s v="OMAIRA NARANJO SUAREZ"/>
    <s v="ANGIE JOHANA BEDOYA HERRENO 908"/>
    <s v="Procesada"/>
    <n v="24340.159663865546"/>
    <x v="39"/>
    <n v="2104"/>
  </r>
  <r>
    <x v="6"/>
    <n v="109459"/>
    <s v="2025-11-18 16:32:48"/>
    <s v="DARIO HUMBERTO PANTOJA"/>
    <s v="SOL KATHERINE BERNAL MONTANO 907"/>
    <s v="Procesada"/>
    <n v="50648.201680672275"/>
    <x v="36"/>
    <n v="2101"/>
  </r>
  <r>
    <x v="6"/>
    <n v="109460"/>
    <s v="2025-11-18 16:34:47"/>
    <s v="INGRID YORLADY SANCHEZ CARDONA"/>
    <s v="MARIBEL REDONDO 918"/>
    <s v="Procesada"/>
    <n v="191597.52100840336"/>
    <x v="45"/>
    <n v="2129"/>
  </r>
  <r>
    <x v="6"/>
    <n v="109461"/>
    <s v="2025-11-18 16:40:24"/>
    <s v="ELSA IRENE PINEDA CIFUENTES"/>
    <s v="YULIETH HERNANDEZ"/>
    <s v="Procesada"/>
    <n v="72050"/>
    <x v="12"/>
    <n v="2201"/>
  </r>
  <r>
    <x v="0"/>
    <n v="109462"/>
    <s v="2025-11-18 16:41:47"/>
    <s v="DIANA MARIA REYES"/>
    <s v="ELIANA GOMEZ 107"/>
    <s v="Procesada"/>
    <n v="2541.8319327731097"/>
    <x v="6"/>
    <n v="1318"/>
  </r>
  <r>
    <x v="6"/>
    <n v="109463"/>
    <s v="2025-11-18 16:43:40"/>
    <s v="CESAR DARIO GALVIS AGUDELO"/>
    <s v="LEYDY YURLEY MUNEVAR ESPITIA 921"/>
    <s v="Procesada"/>
    <n v="15872.882352941177"/>
    <x v="14"/>
    <n v="2138"/>
  </r>
  <r>
    <x v="1"/>
    <n v="109464"/>
    <s v="2025-11-18 16:45:00"/>
    <s v="VICTOR IVAN ZULUAGA GIRALDO"/>
    <s v="ZULY RANGEL GARCIA 413 CUCUTA"/>
    <s v="Procesada"/>
    <n v="15690"/>
    <x v="3"/>
    <n v="1683"/>
  </r>
  <r>
    <x v="0"/>
    <n v="109466"/>
    <s v="2025-11-18 16:49:38"/>
    <s v="FLOR ANGELA QUINTANA ALVAREZ"/>
    <s v="MARIA ELENA JARAMILLO GALEANO 114"/>
    <s v="Procesada"/>
    <n v="11892.142857142857"/>
    <x v="20"/>
    <n v="1348"/>
  </r>
  <r>
    <x v="6"/>
    <n v="109467"/>
    <s v="2025-11-18 16:50:12"/>
    <s v="HENRY SANCHEZ OLARTE"/>
    <s v="MARIBEL REDONDO 918"/>
    <s v="Procesada"/>
    <n v="48378.176470588238"/>
    <x v="45"/>
    <n v="2129"/>
  </r>
  <r>
    <x v="0"/>
    <n v="109468"/>
    <s v="2025-11-18 17:00:08"/>
    <s v="HERNAN DARIO ESTRADA QUIROZ"/>
    <s v="INES LILIANA PIEDRAHITA MESA 111"/>
    <s v="Procesada"/>
    <n v="24090.806722689078"/>
    <x v="15"/>
    <n v="1331"/>
  </r>
  <r>
    <x v="6"/>
    <n v="109469"/>
    <s v="2025-11-18 17:01:34"/>
    <s v="LUZ MARINA CRUZ PEDREROS"/>
    <s v="WILSON JAVIER MONTAÑEZ MARTINEZ 923"/>
    <s v="Procesada"/>
    <n v="23109.201680672271"/>
    <x v="18"/>
    <n v="2148"/>
  </r>
  <r>
    <x v="3"/>
    <n v="109470"/>
    <s v="2025-11-18 17:02:03"/>
    <s v="LUZ ELENA DUQUE VALENCIA"/>
    <s v="FELIPE ARENAS 605"/>
    <s v="Procesada"/>
    <n v="57489.411764705881"/>
    <x v="25"/>
    <n v="1814"/>
  </r>
  <r>
    <x v="4"/>
    <n v="109471"/>
    <s v="2025-11-18 17:02:43"/>
    <s v="JUAN ALEXANDER GOMEZ ZULUAGA"/>
    <s v="JOSE GREGORIO OSTEN MERCADO 509"/>
    <s v="Procesada"/>
    <n v="8542.0168067226896"/>
    <x v="9"/>
    <n v="1736"/>
  </r>
  <r>
    <x v="6"/>
    <n v="109472"/>
    <s v="2025-11-18 17:06:01"/>
    <s v="HENRY SANCHEZ OLARTE"/>
    <s v="MARIBEL REDONDO 918"/>
    <s v="Procesada"/>
    <n v="88133.781512605041"/>
    <x v="45"/>
    <n v="2129"/>
  </r>
  <r>
    <x v="6"/>
    <n v="109473"/>
    <s v="2025-11-18 17:06:40"/>
    <s v="NANCY MARTINEZ"/>
    <s v="WILSON JAVIER MONTAÑEZ MARTINEZ 923"/>
    <s v="Procesada"/>
    <n v="16806.798319327732"/>
    <x v="18"/>
    <n v="2148"/>
  </r>
  <r>
    <x v="0"/>
    <n v="109474"/>
    <s v="2025-11-18 17:10:33"/>
    <s v="BLANCA GLORIA AGUDELO MONTOYA"/>
    <s v="ELIANA GOMEZ 107"/>
    <s v="Procesada"/>
    <n v="318109.09243697481"/>
    <x v="6"/>
    <n v="1318"/>
  </r>
  <r>
    <x v="0"/>
    <n v="109476"/>
    <s v="2025-11-18 17:13:22"/>
    <s v="ESCARLIN MELISA BARBOSA"/>
    <s v="KATHERINE GAVIRIA MAZO 103"/>
    <s v="Procesada"/>
    <n v="32076.336134453781"/>
    <x v="4"/>
    <n v="1308"/>
  </r>
  <r>
    <x v="6"/>
    <n v="109477"/>
    <s v="2025-11-18 17:13:58"/>
    <s v="GERMAN CASTELLANOS TORRES"/>
    <s v="WILLIAM ALBERTO VELASQUEZ BERNAL 920"/>
    <s v="Procesada"/>
    <n v="113048.34453781514"/>
    <x v="22"/>
    <n v="2135"/>
  </r>
  <r>
    <x v="2"/>
    <n v="109478"/>
    <s v="2025-11-18 17:14:57"/>
    <s v="FREDY MANUEL MORENO CANTILLO"/>
    <s v="MARIELA ESTER DE LEON 720 BARRANQUILLA"/>
    <s v="Procesada"/>
    <n v="60130.142857142855"/>
    <x v="11"/>
    <n v="1981"/>
  </r>
  <r>
    <x v="0"/>
    <n v="109479"/>
    <s v="2025-11-18 17:15:53"/>
    <s v="JUAN ESTEBAN ORREGO PUERTA"/>
    <s v="ELIANA GOMEZ 107"/>
    <s v="Procesada"/>
    <n v="172437.08403361347"/>
    <x v="6"/>
    <n v="1318"/>
  </r>
  <r>
    <x v="6"/>
    <n v="109480"/>
    <s v="2025-11-18 17:15:57"/>
    <s v="ELIZABETH VERGARA GONZALEZ"/>
    <s v="LEYDY YURLEY MUNEVAR ESPITIA 921"/>
    <s v="Procesada"/>
    <n v="117346.47058823529"/>
    <x v="14"/>
    <n v="2138"/>
  </r>
  <r>
    <x v="6"/>
    <n v="109482"/>
    <s v="2025-11-18 17:16:27"/>
    <s v="SUPERTIENDAS AUTOSERVICIO LA DESPENSA SAS"/>
    <s v="WILSON JAVIER MONTAÑEZ MARTINEZ 923"/>
    <s v="Procesada"/>
    <n v="26925.840336134454"/>
    <x v="18"/>
    <n v="2148"/>
  </r>
  <r>
    <x v="6"/>
    <n v="109483"/>
    <s v="2025-11-18 17:21:21"/>
    <s v="EDISSON ANDREY GUARIN ROMERO"/>
    <s v="WILLIAM ALBERTO VELASQUEZ BERNAL 920"/>
    <s v="Procesada"/>
    <n v="17774.873949579833"/>
    <x v="22"/>
    <n v="2135"/>
  </r>
  <r>
    <x v="0"/>
    <n v="109484"/>
    <s v="2025-11-18 17:22:51"/>
    <s v="LUZ MARINA JIMENEZ JARAMILLO"/>
    <s v="DUBY YARLENY BEDOYA FLOREZ 102"/>
    <s v="Procesada"/>
    <n v="30252.100840336137"/>
    <x v="0"/>
    <n v="1304"/>
  </r>
  <r>
    <x v="1"/>
    <n v="109485"/>
    <s v="2025-11-18 17:24:43"/>
    <s v="RAMON DAVID BALMACEA VILA"/>
    <s v="FREDY ESTEPA 409 CUCUTA"/>
    <s v="Procesada"/>
    <n v="28753.142857142855"/>
    <x v="2"/>
    <n v="1674"/>
  </r>
  <r>
    <x v="6"/>
    <n v="109486"/>
    <s v="2025-11-18 17:29:42"/>
    <s v="LYDIA PATRICIA PEÑA GUZMAN"/>
    <s v="WILSON JAVIER MONTAÑEZ MARTINEZ 923"/>
    <s v="Procesada"/>
    <n v="16806.798319327732"/>
    <x v="18"/>
    <n v="2148"/>
  </r>
  <r>
    <x v="10"/>
    <n v="109487"/>
    <s v="2025-11-18 17:31:38"/>
    <s v="MARITZA NAVARRO PEÑARANDA"/>
    <s v="SANDRA PRADA 405 BUCARAMANGA"/>
    <s v="Procesada"/>
    <n v="84621.773109243702"/>
    <x v="49"/>
    <n v="1641"/>
  </r>
  <r>
    <x v="0"/>
    <n v="109488"/>
    <s v="2025-11-18 17:34:10"/>
    <s v="MINIMERCADO SENDERO VERDE-SOCIEDAD POR ACCIONES SIMPLIFICADA"/>
    <s v="MARIA ELENA JARAMILLO GALEANO 114"/>
    <s v="Procesada"/>
    <n v="53386.563025210089"/>
    <x v="20"/>
    <n v="1348"/>
  </r>
  <r>
    <x v="6"/>
    <n v="109489"/>
    <s v="2025-11-18 17:36:35"/>
    <s v="SAFETY TOOLS SAS"/>
    <s v="ANGIE JOHANA BEDOYA HERRENO 908"/>
    <s v="Procesada"/>
    <n v="26460.000000000004"/>
    <x v="39"/>
    <n v="2104"/>
  </r>
  <r>
    <x v="10"/>
    <n v="109490"/>
    <s v="2025-11-18 17:36:58"/>
    <s v="YORMARY OLARTE TORRES"/>
    <s v="SANDRA PRADA 405 BUCARAMANGA"/>
    <s v="Procesada"/>
    <n v="71739.436974789918"/>
    <x v="49"/>
    <n v="1641"/>
  </r>
  <r>
    <x v="6"/>
    <n v="109491"/>
    <s v="2025-11-18 17:38:23"/>
    <s v="MAURICIO ALEJANDRO RODRIGUEZ BURGOS "/>
    <s v="SANDRA PATRICIA ORTIZ ROMERO 919"/>
    <s v="Procesada"/>
    <n v="62171.512605042022"/>
    <x v="31"/>
    <n v="2132"/>
  </r>
  <r>
    <x v="6"/>
    <n v="109493"/>
    <s v="2025-11-18 17:39:55"/>
    <s v="ANGELICA MARIA MENDEZ CONTRERAS"/>
    <s v="WILLIAM ALBERTO VELASQUEZ BERNAL 920"/>
    <s v="Procesada"/>
    <n v="33529.436974789918"/>
    <x v="22"/>
    <n v="2135"/>
  </r>
  <r>
    <x v="0"/>
    <n v="109494"/>
    <s v="2025-11-18 17:42:45"/>
    <s v="ROSELIA DE LAS MISERICORDIAS VELASQUEZ VELASQUEZ"/>
    <s v="ELIANA GOMEZ 107"/>
    <s v="Procesada"/>
    <n v="60997.638655462193"/>
    <x v="6"/>
    <n v="1318"/>
  </r>
  <r>
    <x v="0"/>
    <n v="109495"/>
    <s v="2025-11-18 17:43:21"/>
    <s v="ILDA OLIVIA VASQUEZ LOTERO"/>
    <s v="SEBASTIAN DIAZ VELEZ 105"/>
    <s v="Procesada"/>
    <n v="18151.26050420168"/>
    <x v="42"/>
    <n v="1313"/>
  </r>
  <r>
    <x v="0"/>
    <n v="109496"/>
    <s v="2025-11-18 17:44:33"/>
    <s v="WALTER DAVID JIMENEZ"/>
    <s v="SEBASTIAN DIAZ VELEZ 105"/>
    <s v="Procesada"/>
    <n v="27226.89075630252"/>
    <x v="42"/>
    <n v="1313"/>
  </r>
  <r>
    <x v="0"/>
    <n v="109497"/>
    <s v="2025-11-18 17:45:15"/>
    <s v="MARWIN AGUDELO ACEVEDO"/>
    <s v="SEBASTIAN DIAZ VELEZ 105"/>
    <s v="Procesada"/>
    <n v="13109.277310924372"/>
    <x v="42"/>
    <n v="1313"/>
  </r>
  <r>
    <x v="6"/>
    <n v="109498"/>
    <s v="2025-11-18 17:45:55"/>
    <s v="JUAN CARLOS LOZANO LOPEZ"/>
    <s v="CARLOS EDUARDO ROMERO 934"/>
    <s v="Procesada"/>
    <n v="27731.109243697476"/>
    <x v="24"/>
    <n v="2192"/>
  </r>
  <r>
    <x v="0"/>
    <n v="109499"/>
    <s v="2025-11-18 17:49:53"/>
    <s v="JHONATAN ANDRES TOBON JIMENEZ"/>
    <s v="GEORLAN GARCIA PANIAGUA 117"/>
    <s v="Procesada"/>
    <n v="54453.781512605041"/>
    <x v="1"/>
    <n v="1397"/>
  </r>
  <r>
    <x v="6"/>
    <n v="109500"/>
    <s v="2025-11-18 17:51:19"/>
    <s v="LUZ MARINA DIAZ HUERTAS"/>
    <s v="CARLOS EDUARDO ROMERO 934"/>
    <s v="Procesada"/>
    <n v="14201.72268907563"/>
    <x v="24"/>
    <n v="2192"/>
  </r>
  <r>
    <x v="6"/>
    <n v="109501"/>
    <s v="2025-11-18 17:52:28"/>
    <s v="EDUARDO RUEDA QUIROGA"/>
    <s v="LEYDY YURLEY MUNEVAR ESPITIA 921"/>
    <s v="Procesada"/>
    <n v="62747.882352941175"/>
    <x v="14"/>
    <n v="2138"/>
  </r>
  <r>
    <x v="0"/>
    <n v="109502"/>
    <s v="2025-11-18 17:54:06"/>
    <s v="HORAMILTA RODRIGUEZ DIAZ"/>
    <s v="MARIA ELENA JARAMILLO GALEANO 114"/>
    <s v="Procesada"/>
    <n v="15327.747899159665"/>
    <x v="20"/>
    <n v="1348"/>
  </r>
  <r>
    <x v="1"/>
    <n v="109503"/>
    <s v="2025-11-18 17:54:51"/>
    <s v="AUGUSTO JOSE HERNANDEZ BOTELLO"/>
    <s v="FREDY ESTEPA 409 CUCUTA"/>
    <s v="Procesada"/>
    <n v="12000"/>
    <x v="2"/>
    <n v="1674"/>
  </r>
  <r>
    <x v="6"/>
    <n v="109504"/>
    <s v="2025-11-18 17:57:48"/>
    <s v="LUIS ALEJANDRO VARGAS DIAZ"/>
    <s v="WILSON JAVIER MONTAÑEZ MARTINEZ 923"/>
    <s v="Procesada"/>
    <n v="12125"/>
    <x v="18"/>
    <n v="2148"/>
  </r>
  <r>
    <x v="6"/>
    <n v="109505"/>
    <s v="2025-11-18 18:01:43"/>
    <s v="JUAN JOSE MORALES MENDOZA "/>
    <s v="LEYDY YURLEY MUNEVAR ESPITIA 921"/>
    <s v="Procesada"/>
    <n v="81444.554621848743"/>
    <x v="14"/>
    <n v="2138"/>
  </r>
  <r>
    <x v="6"/>
    <n v="109506"/>
    <s v="2025-11-18 18:06:39"/>
    <s v="ANA BERTA ESTRADA GUTIERREZ"/>
    <s v="YULIETH HERNANDEZ"/>
    <s v="Procesada"/>
    <n v="32562.100840336137"/>
    <x v="12"/>
    <n v="2201"/>
  </r>
  <r>
    <x v="6"/>
    <n v="109507"/>
    <s v="2025-11-18 18:09:23"/>
    <s v="HERNAN MAURICIO REAL RODRIGUEZ"/>
    <s v="ANGIE JOHANA BEDOYA HERRENO 908"/>
    <s v="Procesada"/>
    <n v="21176.403361344539"/>
    <x v="39"/>
    <n v="2104"/>
  </r>
  <r>
    <x v="6"/>
    <n v="109509"/>
    <s v="2025-11-18 18:10:59"/>
    <s v="JULIE ALMEIDA CARDOZO RODRIGUEZ"/>
    <s v="WILSON JAVIER MONTAÑEZ MARTINEZ 923"/>
    <s v="Procesada"/>
    <n v="12125"/>
    <x v="18"/>
    <n v="2148"/>
  </r>
  <r>
    <x v="0"/>
    <n v="109510"/>
    <s v="2025-11-18 18:15:05"/>
    <s v="MARIANA DE JESUS LOPEZ VASQUEZ"/>
    <s v="ANDRES GRACIANO SERNA 104"/>
    <s v="Procesada"/>
    <n v="35242.857142857145"/>
    <x v="27"/>
    <n v="1312"/>
  </r>
  <r>
    <x v="9"/>
    <n v="109511"/>
    <s v="2025-11-18 18:15:15"/>
    <s v="JOSE ANTONIO TRIANA BUENO"/>
    <s v="LIZETH FERNANDA OBANDO ARAUJO 705 VALLEDUPAR"/>
    <s v="Procesada"/>
    <n v="27226.89075630252"/>
    <x v="38"/>
    <n v="1915"/>
  </r>
  <r>
    <x v="6"/>
    <n v="109512"/>
    <s v="2025-11-18 18:16:02"/>
    <s v="JOHN FREDY MESA GOMEZ"/>
    <s v="WILSON JAVIER MONTAÑEZ MARTINEZ 923"/>
    <s v="Procesada"/>
    <n v="33277.277310924372"/>
    <x v="18"/>
    <n v="2148"/>
  </r>
  <r>
    <x v="9"/>
    <n v="109513"/>
    <s v="2025-11-18 18:18:31"/>
    <s v="ELSY ESTHER TOBIAS RODRIGUEZ"/>
    <s v="LIZETH FERNANDA OBANDO ARAUJO 705 VALLEDUPAR"/>
    <s v="Procesada"/>
    <n v="31932.915966386554"/>
    <x v="38"/>
    <n v="1914"/>
  </r>
  <r>
    <x v="6"/>
    <n v="109514"/>
    <s v="2025-11-18 18:21:08"/>
    <s v="JOSE ELIAS RAMIREZ HUERTAS"/>
    <s v="ANGIE JOHANA BEDOYA HERRENO 908"/>
    <s v="Procesada"/>
    <n v="5940.0000000000009"/>
    <x v="39"/>
    <n v="2104"/>
  </r>
  <r>
    <x v="9"/>
    <n v="109515"/>
    <s v="2025-11-18 18:21:21"/>
    <s v="MELISSA LUCIA BENJUMEA GUTIERREZ"/>
    <s v="LIZETH FERNANDA OBANDO ARAUJO 705 VALLEDUPAR"/>
    <s v="Procesada"/>
    <n v="47899.378151260506"/>
    <x v="38"/>
    <n v="1914"/>
  </r>
  <r>
    <x v="8"/>
    <n v="109516"/>
    <s v="2025-11-18 18:21:44"/>
    <s v="CAMILO CASTRO GODOY"/>
    <s v="NEIL TORRES 718 CARTAGENA"/>
    <s v="Procesada"/>
    <n v="34586.462184873948"/>
    <x v="30"/>
    <n v="1958"/>
  </r>
  <r>
    <x v="10"/>
    <n v="109517"/>
    <s v="2025-11-18 18:23:54"/>
    <s v="MIGUEL ANTONIO ANAYA GONZALEZ"/>
    <s v="SANDRA PRADA 405 BUCARAMANGA"/>
    <s v="Procesada"/>
    <n v="82941.193277310929"/>
    <x v="49"/>
    <n v="1640"/>
  </r>
  <r>
    <x v="6"/>
    <n v="109519"/>
    <s v="2025-11-18 18:24:15"/>
    <s v="ANDRES ELIAS CARRILLO MANRIQUE"/>
    <s v="WILSON JAVIER MONTAÑEZ MARTINEZ 923"/>
    <s v="Procesada"/>
    <n v="23109.201680672271"/>
    <x v="18"/>
    <n v="2148"/>
  </r>
  <r>
    <x v="8"/>
    <n v="109520"/>
    <s v="2025-11-18 18:24:28"/>
    <s v="JAIME LUIS BARBOSA MORA"/>
    <s v="NEIL TORRES 718 CARTAGENA"/>
    <s v="Procesada"/>
    <n v="31932.915966386554"/>
    <x v="30"/>
    <n v="1958"/>
  </r>
  <r>
    <x v="0"/>
    <n v="109521"/>
    <s v="2025-11-18 18:25:19"/>
    <s v="AMANDA DEL SOCORRO BERMUDEZ VILLADA"/>
    <s v="INES LILIANA PIEDRAHITA MESA 111"/>
    <s v="Procesada"/>
    <n v="41503.26050420168"/>
    <x v="15"/>
    <n v="1331"/>
  </r>
  <r>
    <x v="4"/>
    <n v="109522"/>
    <s v="2025-11-18 18:25:38"/>
    <s v="BIBIANA MARIA SALAZAR MONTES"/>
    <s v="NELSON ENRIQUE LOPEZ GONZALEZ 510"/>
    <s v="Procesada"/>
    <n v="23507.848739495799"/>
    <x v="46"/>
    <n v="1731"/>
  </r>
  <r>
    <x v="8"/>
    <n v="109523"/>
    <s v="2025-11-18 18:27:27"/>
    <s v="LISBETH MEZA RIBOM"/>
    <s v="NEIL TORRES 718 CARTAGENA"/>
    <s v="Procesada"/>
    <n v="37142.857142857145"/>
    <x v="30"/>
    <n v="1958"/>
  </r>
  <r>
    <x v="8"/>
    <n v="109525"/>
    <s v="2025-11-18 18:29:03"/>
    <s v="ALONSO DUQUE JAIMES"/>
    <s v="NEIL TORRES 718 CARTAGENA"/>
    <s v="Procesada"/>
    <n v="31932.915966386554"/>
    <x v="30"/>
    <n v="1958"/>
  </r>
  <r>
    <x v="8"/>
    <n v="109526"/>
    <s v="2025-11-18 18:30:12"/>
    <s v="DAVID JAZID MEZA BUELVAS"/>
    <s v="NEIL TORRES 718 CARTAGENA"/>
    <s v="Procesada"/>
    <n v="63865.840336134461"/>
    <x v="30"/>
    <n v="1958"/>
  </r>
  <r>
    <x v="8"/>
    <n v="109527"/>
    <s v="2025-11-18 18:34:25"/>
    <s v="DAVID JAZID MEZA BUELVAS"/>
    <s v="NEIL TORRES 718 CARTAGENA"/>
    <s v="Procesada"/>
    <n v="31932.915966386554"/>
    <x v="30"/>
    <n v="1958"/>
  </r>
  <r>
    <x v="8"/>
    <n v="109528"/>
    <s v="2025-11-18 18:35:21"/>
    <s v="CAMILO CASTRO GODOY"/>
    <s v="NEIL TORRES 718 CARTAGENA"/>
    <s v="Procesada"/>
    <n v="34586.462184873948"/>
    <x v="30"/>
    <n v="1958"/>
  </r>
  <r>
    <x v="8"/>
    <n v="109529"/>
    <s v="2025-11-18 18:36:45"/>
    <s v="JAIME LUIS BARBOSA MORA"/>
    <s v="NEIL TORRES 718 CARTAGENA"/>
    <s v="Procesada"/>
    <n v="31932.915966386554"/>
    <x v="30"/>
    <n v="1958"/>
  </r>
  <r>
    <x v="0"/>
    <n v="109530"/>
    <s v="2025-11-18 18:39:57"/>
    <s v="DIEGO ALEJANDRO MARIN GIL"/>
    <s v="ELIANA GOMEZ 107"/>
    <s v="Procesada"/>
    <n v="45378.151260504201"/>
    <x v="6"/>
    <n v="1318"/>
  </r>
  <r>
    <x v="8"/>
    <n v="109531"/>
    <s v="2025-11-18 18:41:46"/>
    <s v="IVAN ESQUIAQUI JIMENEZ"/>
    <s v="NEIL TORRES 718 CARTAGENA"/>
    <s v="Procesada"/>
    <n v="31932.915966386554"/>
    <x v="30"/>
    <n v="1958"/>
  </r>
  <r>
    <x v="10"/>
    <n v="109532"/>
    <s v="2025-11-18 18:42:27"/>
    <s v="ALVARO CONTRERAS QUINTANA"/>
    <s v="SANDRA PRADA 405 BUCARAMANGA"/>
    <s v="Procesada"/>
    <n v="161956.73949579831"/>
    <x v="49"/>
    <n v="1641"/>
  </r>
  <r>
    <x v="8"/>
    <n v="109534"/>
    <s v="2025-11-18 18:43:38"/>
    <s v="BRAULIO JOSE RESTREPO LOPEZ"/>
    <s v="NEIL TORRES 718 CARTAGENA"/>
    <s v="Procesada"/>
    <n v="31932.915966386554"/>
    <x v="30"/>
    <n v="1958"/>
  </r>
  <r>
    <x v="8"/>
    <n v="109535"/>
    <s v="2025-11-18 18:45:23"/>
    <s v="LUIS ENRIQUE JARAMILLO CERA"/>
    <s v="NEIL TORRES 718 CARTAGENA"/>
    <s v="Procesada"/>
    <n v="31932.915966386554"/>
    <x v="30"/>
    <n v="1958"/>
  </r>
  <r>
    <x v="8"/>
    <n v="109536"/>
    <s v="2025-11-18 18:49:00"/>
    <s v="EMILIO JEREZ BALAGUERA"/>
    <s v="NEIL TORRES 718 CARTAGENA"/>
    <s v="Procesada"/>
    <n v="68105.823529411762"/>
    <x v="30"/>
    <n v="1958"/>
  </r>
  <r>
    <x v="2"/>
    <n v="109538"/>
    <s v="2025-11-18 18:49:51"/>
    <s v="YEFERSON VERGARA BAEZ"/>
    <s v="MARIELA ESTER DE LEON 720 BARRANQUILLA"/>
    <s v="Procesada"/>
    <n v="16806.798319327732"/>
    <x v="11"/>
    <n v="1981"/>
  </r>
  <r>
    <x v="8"/>
    <n v="109539"/>
    <s v="2025-11-18 18:50:48"/>
    <s v="JAIME ARTURO LOPEZ VILLEGAS"/>
    <s v="NEIL TORRES 718 CARTAGENA"/>
    <s v="Procesada"/>
    <n v="38119.823529411762"/>
    <x v="30"/>
    <n v="1958"/>
  </r>
  <r>
    <x v="8"/>
    <n v="109540"/>
    <s v="2025-11-18 18:52:13"/>
    <s v="WILLIAM ALANDETE PEÑALOZA"/>
    <s v="NEIL TORRES 718 CARTAGENA"/>
    <s v="Procesada"/>
    <n v="47899.378151260506"/>
    <x v="30"/>
    <n v="1958"/>
  </r>
  <r>
    <x v="6"/>
    <n v="109541"/>
    <s v="2025-11-18 18:52:47"/>
    <s v="MARIA ANGELICA NARANJO GIRALDO"/>
    <s v="LEYDY YURLEY MUNEVAR ESPITIA 921"/>
    <s v="Procesada"/>
    <n v="383195.04201680672"/>
    <x v="14"/>
    <n v="2138"/>
  </r>
  <r>
    <x v="10"/>
    <n v="109542"/>
    <s v="2025-11-18 18:55:48"/>
    <s v="MIGUEL ANTONIO ANAYA GONZALEZ"/>
    <s v="SANDRA PRADA 405 BUCARAMANGA"/>
    <s v="Procesada"/>
    <n v="105094.55462184874"/>
    <x v="49"/>
    <n v="1640"/>
  </r>
  <r>
    <x v="8"/>
    <n v="109544"/>
    <s v="2025-11-18 18:56:51"/>
    <s v="LUIS ALFREDO CONTRERAS BANDA"/>
    <s v="NEIL TORRES 718 CARTAGENA"/>
    <s v="Procesada"/>
    <n v="47899.378151260506"/>
    <x v="30"/>
    <n v="1958"/>
  </r>
  <r>
    <x v="8"/>
    <n v="109545"/>
    <s v="2025-11-18 18:58:18"/>
    <s v="OVER DAVID GONZALEZ COVO"/>
    <s v="NEIL TORRES 718 CARTAGENA"/>
    <s v="Procesada"/>
    <n v="71848.68907563026"/>
    <x v="30"/>
    <n v="1960"/>
  </r>
  <r>
    <x v="8"/>
    <n v="109546"/>
    <s v="2025-11-18 18:59:08"/>
    <s v="YONH FREDY CONTRERAS BAUTISTA"/>
    <s v="NEIL TORRES 718 CARTAGENA"/>
    <s v="Procesada"/>
    <n v="31932.915966386554"/>
    <x v="30"/>
    <n v="1958"/>
  </r>
  <r>
    <x v="10"/>
    <n v="109547"/>
    <s v="2025-11-18 18:59:28"/>
    <s v="GILBERT BECERRA ROA"/>
    <s v="SANDRA PRADA 405 BUCARAMANGA"/>
    <s v="Procesada"/>
    <n v="121569.15966386555"/>
    <x v="49"/>
    <n v="1640"/>
  </r>
  <r>
    <x v="8"/>
    <n v="109549"/>
    <s v="2025-11-18 19:00:22"/>
    <s v="ELKIN NORBEY FRANCO GUARIN"/>
    <s v="NEIL TORRES 718 CARTAGENA"/>
    <s v="Procesada"/>
    <n v="63865.840336134461"/>
    <x v="30"/>
    <n v="1958"/>
  </r>
  <r>
    <x v="6"/>
    <n v="109550"/>
    <s v="2025-11-18 19:01:31"/>
    <s v="JOHN DAIRO MARTINEZ VARGAS"/>
    <s v="SANDRA PATRICIA ORTIZ ROMERO 919"/>
    <s v="Procesada"/>
    <n v="559303.26890756306"/>
    <x v="31"/>
    <n v="2132"/>
  </r>
  <r>
    <x v="2"/>
    <n v="109552"/>
    <s v="2025-11-18 19:01:51"/>
    <s v="ANGELICA MARIA RIVERA SUAREZ"/>
    <s v="MARIELA ESTER DE LEON 720 BARRANQUILLA"/>
    <s v="Procesada"/>
    <n v="32268.957983193275"/>
    <x v="11"/>
    <n v="1981"/>
  </r>
  <r>
    <x v="6"/>
    <n v="109553"/>
    <s v="2025-11-18 19:02:47"/>
    <s v="LUZ STELLA LOZANO CLAVIJO"/>
    <s v="MARIBEL REDONDO 918"/>
    <s v="Procesada"/>
    <n v="87251.336134453784"/>
    <x v="45"/>
    <n v="2129"/>
  </r>
  <r>
    <x v="8"/>
    <n v="109554"/>
    <s v="2025-11-18 19:03:35"/>
    <s v="LUIS HORACIO GALLO CEBALLOS"/>
    <s v="NEIL TORRES 718 CARTAGENA"/>
    <s v="Procesada"/>
    <n v="63865.840336134461"/>
    <x v="30"/>
    <n v="1958"/>
  </r>
  <r>
    <x v="6"/>
    <n v="109555"/>
    <s v="2025-11-18 19:05:27"/>
    <s v="OLGA ESPERANZA REYES"/>
    <s v="WILLIAM ALBERTO VELASQUEZ BERNAL 920"/>
    <s v="Procesada"/>
    <n v="33529.436974789918"/>
    <x v="22"/>
    <n v="2135"/>
  </r>
  <r>
    <x v="8"/>
    <n v="109556"/>
    <s v="2025-11-18 19:07:50"/>
    <s v="GENNINE ALEXANDRA CARCAMO CASTAÑEDA"/>
    <s v="NEIL TORRES 718 CARTAGENA"/>
    <s v="Procesada"/>
    <n v="48434.403361344543"/>
    <x v="30"/>
    <n v="1958"/>
  </r>
  <r>
    <x v="6"/>
    <n v="109557"/>
    <s v="2025-11-18 19:08:57"/>
    <s v="RICARDO REYES MORALES"/>
    <s v="MARIBEL REDONDO 918"/>
    <s v="Procesada"/>
    <n v="59753.621848739494"/>
    <x v="45"/>
    <n v="2129"/>
  </r>
  <r>
    <x v="8"/>
    <n v="109558"/>
    <s v="2025-11-18 19:12:26"/>
    <s v="WILMAR ROPERO AREVALO"/>
    <s v="NEIL TORRES 718 CARTAGENA"/>
    <s v="Procesada"/>
    <n v="43475.91596638655"/>
    <x v="30"/>
    <n v="1958"/>
  </r>
  <r>
    <x v="0"/>
    <n v="109559"/>
    <s v="2025-11-18 19:13:22"/>
    <s v="LORENA UPEGUI VERA"/>
    <s v="EDISON ALBERTO SALAZAR YEPES 116"/>
    <s v="Procesada"/>
    <n v="62530.899159663873"/>
    <x v="32"/>
    <n v="1346"/>
  </r>
  <r>
    <x v="6"/>
    <n v="109560"/>
    <s v="2025-11-18 19:13:30"/>
    <s v="RAUL FERNANDO ESCOBAR BONILLA"/>
    <s v="WILLIAM ALBERTO VELASQUEZ BERNAL 920"/>
    <s v="Procesada"/>
    <n v="33529.436974789918"/>
    <x v="22"/>
    <n v="2135"/>
  </r>
  <r>
    <x v="8"/>
    <n v="109561"/>
    <s v="2025-11-18 19:14:04"/>
    <s v="ORLANDO DE JESUS SUAREZ HENAO"/>
    <s v="NEIL TORRES 718 CARTAGENA"/>
    <s v="Procesada"/>
    <n v="31932.915966386554"/>
    <x v="30"/>
    <n v="1958"/>
  </r>
  <r>
    <x v="0"/>
    <n v="109562"/>
    <s v="2025-11-18 19:15:01"/>
    <s v="DIEGO FERNANDO GUEVARA MARIN"/>
    <s v="ELIANA GOMEZ 107"/>
    <s v="Procesada"/>
    <n v="13558.386554621849"/>
    <x v="6"/>
    <n v="1318"/>
  </r>
  <r>
    <x v="8"/>
    <n v="109563"/>
    <s v="2025-11-18 19:15:31"/>
    <s v="JOSE LUIS PEREZ MURGAS"/>
    <s v="NEIL TORRES 718 CARTAGENA"/>
    <s v="Procesada"/>
    <n v="38239.647058823532"/>
    <x v="30"/>
    <n v="1958"/>
  </r>
  <r>
    <x v="6"/>
    <n v="109564"/>
    <s v="2025-11-18 19:16:14"/>
    <s v="MARIA SILDANA FLOREZ BALAGUERA"/>
    <s v="LEYDY YURLEY MUNEVAR ESPITIA 921"/>
    <s v="Procesada"/>
    <n v="52689.10924369748"/>
    <x v="14"/>
    <n v="2138"/>
  </r>
  <r>
    <x v="10"/>
    <n v="109565"/>
    <s v="2025-11-18 19:19:36"/>
    <s v="DISTRIRIEGOS DEL ORIENTE S.A.S."/>
    <s v="SANDRA PRADA 405 BUCARAMANGA"/>
    <s v="Procesada"/>
    <n v="182985.31932773109"/>
    <x v="49"/>
    <n v="1641"/>
  </r>
  <r>
    <x v="4"/>
    <n v="109567"/>
    <s v="2025-11-18 19:21:45"/>
    <s v="LUIS CARLOS CORREA CARVAJAL"/>
    <s v="JOSE GREGORIO OSTEN MERCADO 509"/>
    <s v="Procesada"/>
    <n v="66589.084033613442"/>
    <x v="9"/>
    <n v="1736"/>
  </r>
  <r>
    <x v="3"/>
    <n v="109568"/>
    <s v="2025-11-18 19:21:53"/>
    <s v="JUAN CARLOS OSORIO VALENCIA"/>
    <s v="LEONARDO RIOS HENAO 612"/>
    <s v="Procesada"/>
    <n v="39831.957983193279"/>
    <x v="8"/>
    <n v="1836"/>
  </r>
  <r>
    <x v="8"/>
    <n v="109569"/>
    <s v="2025-11-18 19:22:46"/>
    <s v="JOSE ANGEL GIRALDO JIMENEZ"/>
    <s v="NEIL TORRES 718 CARTAGENA"/>
    <s v="Procesada"/>
    <n v="63865.840336134461"/>
    <x v="30"/>
    <n v="1958"/>
  </r>
  <r>
    <x v="0"/>
    <n v="109570"/>
    <s v="2025-11-18 19:23:05"/>
    <s v="VIRGILIO DE JESUS RIOS PARRA"/>
    <s v="KATHERINE GAVIRIA MAZO 103"/>
    <s v="Procesada"/>
    <n v="29243.697478991598"/>
    <x v="4"/>
    <n v="1308"/>
  </r>
  <r>
    <x v="6"/>
    <n v="109571"/>
    <s v="2025-11-18 19:24:33"/>
    <s v="JOSE EDUAR JIMENEZ VILLAMIL"/>
    <s v="WILLIAM ALBERTO VELASQUEZ BERNAL 920"/>
    <s v="Procesada"/>
    <n v="56953.554621848736"/>
    <x v="22"/>
    <n v="2135"/>
  </r>
  <r>
    <x v="8"/>
    <n v="109572"/>
    <s v="2025-11-18 19:24:42"/>
    <s v="ARLES HUMBERTO CASTAÑO CEBALLOS"/>
    <s v="NEIL TORRES 718 CARTAGENA"/>
    <s v="Procesada"/>
    <n v="37142.857142857145"/>
    <x v="30"/>
    <n v="1958"/>
  </r>
  <r>
    <x v="0"/>
    <n v="109574"/>
    <s v="2025-11-18 19:26:20"/>
    <s v="LUIS CARLOS ZULUAGA"/>
    <s v="ELIANA GOMEZ 107"/>
    <s v="Procesada"/>
    <n v="2647.0588235294117"/>
    <x v="6"/>
    <n v="1318"/>
  </r>
  <r>
    <x v="4"/>
    <n v="109575"/>
    <s v="2025-11-18 19:26:33"/>
    <s v="VICTOR NAZAR MARTINEZ FLOREZ"/>
    <s v="NELSON ENRIQUE LOPEZ GONZALEZ 510"/>
    <s v="Procesada"/>
    <n v="254042.68067226891"/>
    <x v="46"/>
    <n v="1731"/>
  </r>
  <r>
    <x v="4"/>
    <n v="109577"/>
    <s v="2025-11-18 19:29:52"/>
    <s v="JOSE JAVIER VILLEGAS CASARRUBIA"/>
    <s v="NELSON ENRIQUE LOPEZ GONZALEZ 510"/>
    <s v="Procesada"/>
    <n v="99252.168067226899"/>
    <x v="46"/>
    <n v="1731"/>
  </r>
  <r>
    <x v="4"/>
    <n v="109578"/>
    <s v="2025-11-18 19:37:06"/>
    <s v="OLGA CECILIA VARGAS MARIN"/>
    <s v="NELSON ENRIQUE LOPEZ GONZALEZ 510"/>
    <s v="Procesada"/>
    <n v="209078.5462184874"/>
    <x v="46"/>
    <n v="1731"/>
  </r>
  <r>
    <x v="4"/>
    <n v="109579"/>
    <s v="2025-11-18 19:37:34"/>
    <s v="RAUL DIAZ"/>
    <s v="JOSE GREGORIO OSTEN MERCADO 509"/>
    <s v="Procesada"/>
    <n v="108607.0924369748"/>
    <x v="9"/>
    <n v="1736"/>
  </r>
  <r>
    <x v="8"/>
    <n v="109581"/>
    <s v="2025-11-18 19:40:45"/>
    <s v="SONIA YASMIN DUQUE PEÑA"/>
    <s v="NEIL TORRES 718 CARTAGENA"/>
    <s v="Procesada"/>
    <n v="31932.915966386554"/>
    <x v="30"/>
    <n v="1958"/>
  </r>
  <r>
    <x v="0"/>
    <n v="109582"/>
    <s v="2025-11-18 19:41:03"/>
    <s v="VARIEDADES LOS ARIAS"/>
    <s v="MARIA ELENA JARAMILLO GALEANO 114"/>
    <s v="Procesada"/>
    <n v="23543"/>
    <x v="20"/>
    <n v="1348"/>
  </r>
  <r>
    <x v="6"/>
    <n v="109583"/>
    <s v="2025-11-18 19:44:18"/>
    <s v="EUCLIDES JAIMES AGUILLON"/>
    <s v="WILSON JAVIER MONTAÑEZ MARTINEZ 923"/>
    <s v="Procesada"/>
    <n v="16806.798319327732"/>
    <x v="18"/>
    <n v="2148"/>
  </r>
  <r>
    <x v="6"/>
    <n v="109584"/>
    <s v="2025-11-18 19:45:31"/>
    <s v="GIOVANNI ADOLFO PATIÑO CAÑON"/>
    <s v="WILLIAM ALBERTO VELASQUEZ BERNAL 920"/>
    <s v="Procesada"/>
    <n v="49915.97478991597"/>
    <x v="22"/>
    <n v="2135"/>
  </r>
  <r>
    <x v="7"/>
    <n v="109586"/>
    <s v="2025-11-18 19:50:46"/>
    <s v="YEIMMI ANDREA GUTIERREZ BORRERO"/>
    <s v="JHON GRANADOS"/>
    <s v="Procesada"/>
    <n v="120705.70588235295"/>
    <x v="44"/>
    <n v="2251"/>
  </r>
  <r>
    <x v="6"/>
    <n v="109587"/>
    <s v="2025-11-18 19:51:08"/>
    <s v="ELSA PATRICIA AGUIRRE ZAPATA"/>
    <s v="LEONARDO MANCERA BOLAÑOS 926"/>
    <s v="Procesada"/>
    <n v="29734"/>
    <x v="53"/>
    <n v="2157"/>
  </r>
  <r>
    <x v="0"/>
    <n v="109588"/>
    <s v="2025-11-18 19:51:13"/>
    <s v="YULIER ANDREA ZARATE ALVAREZ"/>
    <s v="ANDRES GRACIANO SERNA 104"/>
    <s v="Procesada"/>
    <n v="172437.08403361347"/>
    <x v="27"/>
    <n v="1312"/>
  </r>
  <r>
    <x v="6"/>
    <n v="109589"/>
    <s v="2025-11-18 19:52:18"/>
    <s v="JUAN CAMILO GARCIA GIL"/>
    <s v="LEONARDO MANCERA BOLAÑOS 926"/>
    <s v="Procesada"/>
    <n v="5900.042016806723"/>
    <x v="53"/>
    <n v="2157"/>
  </r>
  <r>
    <x v="7"/>
    <n v="109590"/>
    <s v="2025-11-18 19:52:19"/>
    <s v="JOSE VICENTE GIRALDO ARCE"/>
    <s v="JHON GRANADOS"/>
    <s v="Procesada"/>
    <n v="49231.579831932773"/>
    <x v="44"/>
    <n v="2251"/>
  </r>
  <r>
    <x v="6"/>
    <n v="109591"/>
    <s v="2025-11-18 19:53:30"/>
    <s v="IVAN HERNADEZ JIMENEZ"/>
    <s v="LEONARDO MANCERA BOLAÑOS 926"/>
    <s v="Procesada"/>
    <n v="22608.403361344539"/>
    <x v="53"/>
    <n v="2157"/>
  </r>
  <r>
    <x v="6"/>
    <n v="109592"/>
    <s v="2025-11-18 19:55:09"/>
    <s v="DANIEL ENRIQUE DONADO TOVAR"/>
    <s v="LEONARDO MANCERA BOLAÑOS 926"/>
    <s v="Procesada"/>
    <n v="25504.142857142859"/>
    <x v="53"/>
    <n v="2157"/>
  </r>
  <r>
    <x v="7"/>
    <n v="109593"/>
    <s v="2025-11-18 19:56:16"/>
    <s v="JOHN FREDY RODRIGUEZ BONILLA"/>
    <s v="JHON GRANADOS"/>
    <s v="Procesada"/>
    <n v="151314.70588235295"/>
    <x v="44"/>
    <n v="2251"/>
  </r>
  <r>
    <x v="8"/>
    <n v="109594"/>
    <s v="2025-11-18 19:56:33"/>
    <s v="DAYANNA JARAMILLO HENAO"/>
    <s v="NEIL TORRES 718 CARTAGENA"/>
    <s v="Procesada"/>
    <n v="45210.100840336134"/>
    <x v="30"/>
    <n v="1958"/>
  </r>
  <r>
    <x v="6"/>
    <n v="109596"/>
    <s v="2025-11-18 19:58:36"/>
    <s v="HIMELDA MORENO"/>
    <s v="LEONARDO MANCERA BOLAÑOS 926"/>
    <s v="Procesada"/>
    <n v="21094.403361344539"/>
    <x v="53"/>
    <n v="2157"/>
  </r>
  <r>
    <x v="6"/>
    <n v="109597"/>
    <s v="2025-11-18 19:59:24"/>
    <s v="JAIMIBER RAIGOZA TORO"/>
    <s v="LEONARDO MANCERA BOLAÑOS 926"/>
    <s v="Procesada"/>
    <n v="28224"/>
    <x v="53"/>
    <n v="2157"/>
  </r>
  <r>
    <x v="6"/>
    <n v="109598"/>
    <s v="2025-11-18 20:01:00"/>
    <s v="DIEGO ALEJANDRO CALA FANDIÑO"/>
    <s v="SANDRA PATRICIA ORTIZ ROMERO 919"/>
    <s v="Procesada"/>
    <n v="56689.890756302528"/>
    <x v="31"/>
    <n v="2132"/>
  </r>
  <r>
    <x v="6"/>
    <n v="109600"/>
    <s v="2025-11-18 20:02:26"/>
    <s v="LEIDY YOHANNA CORTES CRUZ"/>
    <s v="LEONARDO MANCERA BOLAÑOS 926"/>
    <s v="Procesada"/>
    <n v="14267.873949579833"/>
    <x v="53"/>
    <n v="2157"/>
  </r>
  <r>
    <x v="7"/>
    <n v="109601"/>
    <s v="2025-11-18 20:02:55"/>
    <s v="JOSE ARISTOBULO PARRADO CRUZ"/>
    <s v="JHON GRANADOS"/>
    <s v="Procesada"/>
    <n v="47899.378151260506"/>
    <x v="44"/>
    <n v="2251"/>
  </r>
  <r>
    <x v="6"/>
    <n v="109602"/>
    <s v="2025-11-18 20:03:06"/>
    <s v="MONICA ANDREA DIAZ VARGAS"/>
    <s v="WILSON JAVIER MONTAÑEZ MARTINEZ 923"/>
    <s v="Procesada"/>
    <n v="30252.117647058822"/>
    <x v="18"/>
    <n v="2148"/>
  </r>
  <r>
    <x v="7"/>
    <n v="109603"/>
    <s v="2025-11-18 20:08:54"/>
    <s v="ANA OMAIRA BERMUDEZ RATIVA"/>
    <s v="JHON GRANADOS"/>
    <s v="Procesada"/>
    <n v="139420.85714285716"/>
    <x v="44"/>
    <n v="2251"/>
  </r>
  <r>
    <x v="1"/>
    <n v="109604"/>
    <s v="2025-11-18 20:11:16"/>
    <s v="DEIVIS ANTONIO BOLANO SANCHEZ"/>
    <s v="FREDY ESTEPA 409 CUCUTA"/>
    <s v="Procesada"/>
    <n v="25310.000000000004"/>
    <x v="2"/>
    <n v="1674"/>
  </r>
  <r>
    <x v="7"/>
    <n v="109606"/>
    <s v="2025-11-18 20:11:55"/>
    <s v="CECILIA CRUZ PARADA"/>
    <s v="JHON GRANADOS"/>
    <s v="Procesada"/>
    <n v="41193.252100840342"/>
    <x v="44"/>
    <n v="2251"/>
  </r>
  <r>
    <x v="9"/>
    <n v="109607"/>
    <s v="2025-11-18 20:12:26"/>
    <s v="LUISA MARIA PEREZ RAMOS"/>
    <s v="LILIANA MARCELA GONZALEZ PLATA 706 VALLEDUPAR"/>
    <s v="Procesada"/>
    <n v="10995.100840336136"/>
    <x v="33"/>
    <n v="1916"/>
  </r>
  <r>
    <x v="6"/>
    <n v="109608"/>
    <s v="2025-11-18 20:14:44"/>
    <s v="GUILLERMO GARZON GARZON"/>
    <s v="SANDRA PATRICIA ORTIZ ROMERO 919"/>
    <s v="Procesada"/>
    <n v="17647.050420168071"/>
    <x v="31"/>
    <n v="2132"/>
  </r>
  <r>
    <x v="7"/>
    <n v="109609"/>
    <s v="2025-11-18 20:16:42"/>
    <s v="MARTHA DEICY DELGADO HUERTAS"/>
    <s v="JHON GRANADOS"/>
    <s v="Procesada"/>
    <n v="120689.74789915966"/>
    <x v="44"/>
    <n v="2251"/>
  </r>
  <r>
    <x v="1"/>
    <n v="109610"/>
    <s v="2025-11-18 20:18:05"/>
    <s v="JHON JAIRO LAGUADO GELVES"/>
    <s v="MAIRA TORRES 411 CUCUTA"/>
    <s v="Procesada"/>
    <n v="4078.1512605042017"/>
    <x v="34"/>
    <n v="1677"/>
  </r>
  <r>
    <x v="0"/>
    <n v="109611"/>
    <s v="2025-11-18 20:18:55"/>
    <s v="DIANA PATRICIA MELO CRUZ"/>
    <s v="INES LILIANA PIEDRAHITA MESA 111"/>
    <s v="Procesada"/>
    <n v="30252.100840336137"/>
    <x v="15"/>
    <n v="1331"/>
  </r>
  <r>
    <x v="7"/>
    <n v="109612"/>
    <s v="2025-11-18 20:19:24"/>
    <s v="NIDIA ROCIO GUERRERO GOMEZ"/>
    <s v="JHON GRANADOS"/>
    <s v="Procesada"/>
    <n v="46941.092436974795"/>
    <x v="44"/>
    <n v="2251"/>
  </r>
  <r>
    <x v="8"/>
    <n v="109613"/>
    <s v="2025-11-18 20:20:16"/>
    <s v="ANDERSON DUQUE CASTAÑO"/>
    <s v="NEIL TORRES 718 CARTAGENA"/>
    <s v="Procesada"/>
    <n v="57478.949579831933"/>
    <x v="30"/>
    <n v="1958"/>
  </r>
  <r>
    <x v="0"/>
    <n v="109614"/>
    <s v="2025-11-18 20:21:06"/>
    <s v="PAULA ANDREA ZAPATA PUERTA"/>
    <s v="MIGUEL ANGEL HIDALGO SANTOS 113"/>
    <s v="Procesada"/>
    <n v="28142.537815126056"/>
    <x v="16"/>
    <n v="1341"/>
  </r>
  <r>
    <x v="6"/>
    <n v="109615"/>
    <s v="2025-11-18 20:21:18"/>
    <s v="DIANA CAROLINA MELO GONZALEZ"/>
    <s v="MARISOL NEIRA PARRA 911"/>
    <s v="Procesada"/>
    <n v="147378.58823529413"/>
    <x v="41"/>
    <n v="2113"/>
  </r>
  <r>
    <x v="0"/>
    <n v="109616"/>
    <s v="2025-11-18 20:21:30"/>
    <s v="JULIAN OLAYA JARAMILLO"/>
    <s v="INES LILIANA PIEDRAHITA MESA 111"/>
    <s v="Procesada"/>
    <n v="11543"/>
    <x v="15"/>
    <n v="1331"/>
  </r>
  <r>
    <x v="1"/>
    <n v="109617"/>
    <s v="2025-11-18 20:22:01"/>
    <s v="FANNY ESPERANZA GUERRERO MONCADA"/>
    <s v="MAIRA TORRES 411 CUCUTA"/>
    <s v="Procesada"/>
    <n v="25657.000000000004"/>
    <x v="34"/>
    <n v="1677"/>
  </r>
  <r>
    <x v="6"/>
    <n v="109618"/>
    <s v="2025-11-18 20:22:16"/>
    <s v="VALENTINA SERNA DUQUE"/>
    <s v="MARISOL NEIRA PARRA 911"/>
    <s v="Procesada"/>
    <n v="10588.20168067227"/>
    <x v="41"/>
    <n v="2113"/>
  </r>
  <r>
    <x v="0"/>
    <n v="109619"/>
    <s v="2025-11-18 20:23:31"/>
    <s v="ELIANA PATRICIA MUÑOZ ARIAS"/>
    <s v="MIGUEL ANGEL HIDALGO SANTOS 113"/>
    <s v="Procesada"/>
    <n v="4114.2941176470595"/>
    <x v="16"/>
    <n v="1341"/>
  </r>
  <r>
    <x v="9"/>
    <n v="109620"/>
    <s v="2025-11-18 20:23:50"/>
    <s v="MILEYDA ESTHER MUÑOZ CABELLO"/>
    <s v="LIZETH FERNANDA OBANDO ARAUJO 705 VALLEDUPAR"/>
    <s v="Procesada"/>
    <n v="31932.915966386554"/>
    <x v="38"/>
    <n v="1914"/>
  </r>
  <r>
    <x v="7"/>
    <n v="109621"/>
    <s v="2025-11-18 20:25:05"/>
    <s v="AMPARO NOCUA MARTINEZ"/>
    <s v="JHON GRANADOS"/>
    <s v="Procesada"/>
    <n v="70651.504201680669"/>
    <x v="44"/>
    <n v="2251"/>
  </r>
  <r>
    <x v="6"/>
    <n v="109622"/>
    <s v="2025-11-18 20:26:04"/>
    <s v="EUNICE MARGARITA CORREA ROZO"/>
    <s v="MARISOL NEIRA PARRA 911"/>
    <s v="Procesada"/>
    <n v="52455.73949579832"/>
    <x v="41"/>
    <n v="2113"/>
  </r>
  <r>
    <x v="6"/>
    <n v="109623"/>
    <s v="2025-11-18 20:26:20"/>
    <s v="JOHN MARTINEZ RINCON"/>
    <s v="WILSON JAVIER MONTAÑEZ MARTINEZ 923"/>
    <s v="Procesada"/>
    <n v="26722.680672268911"/>
    <x v="18"/>
    <n v="2148"/>
  </r>
  <r>
    <x v="1"/>
    <n v="109624"/>
    <s v="2025-11-18 20:26:57"/>
    <s v="ELIZABETH BECERRA BAUTISTA"/>
    <s v="MAIRA TORRES 411 CUCUTA"/>
    <s v="Procesada"/>
    <n v="8156.3025210084033"/>
    <x v="34"/>
    <n v="1677"/>
  </r>
  <r>
    <x v="6"/>
    <n v="109625"/>
    <s v="2025-11-18 20:26:58"/>
    <s v="ANGIE KATHERINE MERCHAN MOLINA"/>
    <s v="MARISOL NEIRA PARRA 911"/>
    <s v="Procesada"/>
    <n v="19130.218487394959"/>
    <x v="41"/>
    <n v="2113"/>
  </r>
  <r>
    <x v="0"/>
    <n v="109626"/>
    <s v="2025-11-18 20:28:06"/>
    <s v="DEYANIRA ROLDAN OSORIO"/>
    <s v="MIGUEL ANGEL HIDALGO SANTOS 113"/>
    <s v="Procesada"/>
    <n v="41839.630252100847"/>
    <x v="16"/>
    <n v="1341"/>
  </r>
  <r>
    <x v="7"/>
    <n v="109627"/>
    <s v="2025-11-18 20:28:11"/>
    <s v="MERCEDES JANETH SIERRA FORERO"/>
    <s v="JHON GRANADOS"/>
    <s v="Procesada"/>
    <n v="74722.899159663866"/>
    <x v="44"/>
    <n v="2251"/>
  </r>
  <r>
    <x v="6"/>
    <n v="109628"/>
    <s v="2025-11-18 20:29:33"/>
    <s v="DENY HIGUERA GARCIA"/>
    <s v="MARISOL NEIRA PARRA 911"/>
    <s v="Procesada"/>
    <n v="21176.403361344539"/>
    <x v="41"/>
    <n v="2113"/>
  </r>
  <r>
    <x v="7"/>
    <n v="109629"/>
    <s v="2025-11-18 20:30:13"/>
    <s v="GLADYS RUIZ MENDEZ"/>
    <s v="CESAR BERMUDEZ 905"/>
    <s v="Procesada"/>
    <n v="10588.20168067227"/>
    <x v="35"/>
    <n v="2911"/>
  </r>
  <r>
    <x v="0"/>
    <n v="109631"/>
    <s v="2025-11-18 20:30:17"/>
    <s v="ELKIN MAURICIO CANO MORALES"/>
    <s v="INES LILIANA PIEDRAHITA MESA 111"/>
    <s v="Procesada"/>
    <n v="56837.176470588245"/>
    <x v="15"/>
    <n v="1331"/>
  </r>
  <r>
    <x v="6"/>
    <n v="109633"/>
    <s v="2025-11-18 20:30:26"/>
    <s v="LUISA FERNANDA OSPINA PEREZ"/>
    <s v="MARISOL NEIRA PARRA 911"/>
    <s v="Procesada"/>
    <n v="28224"/>
    <x v="41"/>
    <n v="2113"/>
  </r>
  <r>
    <x v="6"/>
    <n v="109634"/>
    <s v="2025-11-18 20:31:48"/>
    <s v="ICELA HERNANDEZ HERNANDEZ"/>
    <s v="MARISOL NEIRA PARRA 911"/>
    <s v="Procesada"/>
    <n v="35041.941176470595"/>
    <x v="41"/>
    <n v="2113"/>
  </r>
  <r>
    <x v="6"/>
    <n v="109635"/>
    <s v="2025-11-18 20:32:38"/>
    <s v="CLAUDET FERNANDA LOPEZ GARCIA"/>
    <s v="WILLIAM ALBERTO VELASQUEZ BERNAL 920"/>
    <s v="Procesada"/>
    <n v="14017.319327731093"/>
    <x v="22"/>
    <n v="2135"/>
  </r>
  <r>
    <x v="6"/>
    <n v="109636"/>
    <s v="2025-11-18 20:32:44"/>
    <s v="CESAR CAMILO CASILIMAS ACOSTA"/>
    <s v="MARISOL NEIRA PARRA 911"/>
    <s v="Procesada"/>
    <n v="57131.109243697487"/>
    <x v="41"/>
    <n v="2113"/>
  </r>
  <r>
    <x v="7"/>
    <n v="109637"/>
    <s v="2025-11-18 20:32:48"/>
    <s v="JORGE ARMANDO AGUDELO AGUDELO"/>
    <s v="JHON GRANADOS"/>
    <s v="Procesada"/>
    <n v="91008.596638655465"/>
    <x v="44"/>
    <n v="2251"/>
  </r>
  <r>
    <x v="6"/>
    <n v="109638"/>
    <s v="2025-11-18 20:33:48"/>
    <s v="YAQUELINE MARTINEZ RODRIGUEZ"/>
    <s v="MARISOL NEIRA PARRA 911"/>
    <s v="Procesada"/>
    <n v="37050"/>
    <x v="41"/>
    <n v="2113"/>
  </r>
  <r>
    <x v="6"/>
    <n v="109639"/>
    <s v="2025-11-18 20:34:34"/>
    <s v="LILIANA ANDREA TOCA SANCHEZ"/>
    <s v="MARISOL NEIRA PARRA 911"/>
    <s v="Procesada"/>
    <n v="16806.798319327732"/>
    <x v="41"/>
    <n v="2113"/>
  </r>
  <r>
    <x v="6"/>
    <n v="109640"/>
    <s v="2025-11-18 20:35:17"/>
    <s v="MARTHA BENILDA GIRALDO QUINTERO"/>
    <s v="MARISOL NEIRA PARRA 911"/>
    <s v="Procesada"/>
    <n v="16806.798319327732"/>
    <x v="41"/>
    <n v="2113"/>
  </r>
  <r>
    <x v="6"/>
    <n v="109641"/>
    <s v="2025-11-18 20:35:52"/>
    <s v="FRANCELINA TIRADO HERNANDEZ"/>
    <s v="MARISOL NEIRA PARRA 911"/>
    <s v="Procesada"/>
    <n v="16806.798319327732"/>
    <x v="41"/>
    <n v="2113"/>
  </r>
  <r>
    <x v="0"/>
    <n v="109642"/>
    <s v="2025-11-18 20:40:49"/>
    <s v="EMILIO PUNGO"/>
    <s v="KATHERINE GAVIRIA MAZO 103"/>
    <s v="Procesada"/>
    <n v="23086"/>
    <x v="4"/>
    <n v="1308"/>
  </r>
  <r>
    <x v="0"/>
    <n v="109643"/>
    <s v="2025-11-18 20:41:11"/>
    <s v="SONIA MARIA ECHEVERRI PEREZ"/>
    <s v="SEBASTIAN DIAZ VELEZ 105"/>
    <s v="Procesada"/>
    <n v="16190.9243697479"/>
    <x v="42"/>
    <n v="1313"/>
  </r>
  <r>
    <x v="0"/>
    <n v="109644"/>
    <s v="2025-11-18 20:46:28"/>
    <s v="LEIDY YURANY ALVAREZ LOPEZ"/>
    <s v="SEBASTIAN DIAZ VELEZ 105"/>
    <s v="Procesada"/>
    <n v="12100.840336134454"/>
    <x v="42"/>
    <n v="1313"/>
  </r>
  <r>
    <x v="0"/>
    <n v="109645"/>
    <s v="2025-11-18 20:51:07"/>
    <s v="LUZ DARY TEJADA RAMIREZ"/>
    <s v="GEORLAN GARCIA PANIAGUA 117"/>
    <s v="Procesada"/>
    <n v="24000"/>
    <x v="1"/>
    <n v="1397"/>
  </r>
  <r>
    <x v="9"/>
    <n v="109646"/>
    <s v="2025-11-18 20:55:04"/>
    <s v="BARBARA AREVALO CARVAJALINO"/>
    <s v="LILIANA MARCELA GONZALEZ PLATA 706 VALLEDUPAR"/>
    <s v="Procesada"/>
    <n v="41668"/>
    <x v="33"/>
    <n v="1918"/>
  </r>
  <r>
    <x v="2"/>
    <n v="109647"/>
    <s v="2025-11-18 20:57:55"/>
    <s v="JORGE MENDOZA GONZALEZ"/>
    <s v="MARIELA ESTER DE LEON 720 BARRANQUILLA"/>
    <s v="Procesada"/>
    <n v="31932.915966386554"/>
    <x v="11"/>
    <n v="1981"/>
  </r>
  <r>
    <x v="0"/>
    <n v="109648"/>
    <s v="2025-11-18 21:01:35"/>
    <s v="VIRTUDES QUEJADA CHAVERRA"/>
    <s v="INGRID RESTREPO 115"/>
    <s v="Procesada"/>
    <n v="16108.403361344539"/>
    <x v="28"/>
    <n v="1344"/>
  </r>
  <r>
    <x v="6"/>
    <n v="109649"/>
    <s v="2025-11-18 21:11:08"/>
    <s v="CAMILO TORRES CAMARGO"/>
    <s v="MARIBEL REDONDO 918"/>
    <s v="Procesada"/>
    <n v="59775.899159663873"/>
    <x v="45"/>
    <n v="2129"/>
  </r>
  <r>
    <x v="6"/>
    <n v="109650"/>
    <s v="2025-11-18 21:15:30"/>
    <s v="EDGAR RICARDO OSORIO REINA"/>
    <s v="MARIBEL REDONDO 918"/>
    <s v="Procesada"/>
    <n v="52689.10924369748"/>
    <x v="45"/>
    <n v="2129"/>
  </r>
  <r>
    <x v="6"/>
    <n v="109651"/>
    <s v="2025-11-18 21:25:00"/>
    <s v="JORGE ALIRIO GARCIA MARIN"/>
    <s v="WILSON JAVIER MONTAÑEZ MARTINEZ 923"/>
    <s v="Procesada"/>
    <n v="17773.100840336137"/>
    <x v="18"/>
    <n v="2148"/>
  </r>
  <r>
    <x v="0"/>
    <n v="109652"/>
    <s v="2025-11-18 21:35:26"/>
    <s v="LUISA MARIA RIAÑO TAPIAS"/>
    <s v="DUBY YARLENY BEDOYA FLOREZ 102"/>
    <s v="Procesada"/>
    <n v="11543"/>
    <x v="0"/>
    <n v="1304"/>
  </r>
  <r>
    <x v="7"/>
    <n v="109653"/>
    <s v="2025-11-18 21:35:34"/>
    <s v="SERGIO DAVID MONSALVE SILVA"/>
    <s v="CESAR BERMUDEZ 905"/>
    <s v="Procesada"/>
    <n v="413415.50420168071"/>
    <x v="35"/>
    <n v="2912"/>
  </r>
  <r>
    <x v="10"/>
    <n v="109654"/>
    <s v="2025-11-18 21:36:16"/>
    <s v="LUISA MARIA HERNANDEZ VACA"/>
    <s v="MARTHA MANTILLA 407 BUCARAMANGA"/>
    <s v="Procesada"/>
    <n v="66277.957983193279"/>
    <x v="51"/>
    <n v="1638"/>
  </r>
  <r>
    <x v="10"/>
    <n v="109655"/>
    <s v="2025-11-18 21:42:34"/>
    <s v="YARLENY LOPEZ"/>
    <s v="SANDRA PRADA 405 BUCARAMANGA"/>
    <s v="Procesada"/>
    <n v="28235.277310924375"/>
    <x v="49"/>
    <n v="1641"/>
  </r>
  <r>
    <x v="10"/>
    <n v="109656"/>
    <s v="2025-11-18 21:57:11"/>
    <s v="FABIO LEONARDO JEREZ ARENALES"/>
    <s v="SANDRA PRADA 405 BUCARAMANGA"/>
    <s v="Procesada"/>
    <n v="198248.32773109246"/>
    <x v="49"/>
    <n v="1640"/>
  </r>
  <r>
    <x v="4"/>
    <n v="109657"/>
    <s v="2025-11-18 22:02:32"/>
    <s v="GUILLERMO LEON ZAPATA QUINTERO"/>
    <s v="JOSE GREGORIO OSTEN MERCADO 509"/>
    <s v="Procesada"/>
    <n v="14850"/>
    <x v="9"/>
    <n v="1736"/>
  </r>
  <r>
    <x v="0"/>
    <n v="109659"/>
    <s v="2025-11-18 22:08:35"/>
    <s v="BRIAN ALEJANDRO ARCILA MARIN"/>
    <s v="DUBY YARLENY BEDOYA FLOREZ 102"/>
    <s v="Procesada"/>
    <n v="26218.563025210085"/>
    <x v="0"/>
    <n v="1304"/>
  </r>
  <r>
    <x v="7"/>
    <n v="109660"/>
    <s v="2025-11-18 22:18:14"/>
    <s v="SILVERIA RIVERA ROJAS"/>
    <s v="CESAR BERMUDEZ 905"/>
    <s v="Procesada"/>
    <n v="124726.33613445378"/>
    <x v="35"/>
    <n v="2911"/>
  </r>
  <r>
    <x v="0"/>
    <n v="109662"/>
    <s v="2025-11-18 22:42:27"/>
    <s v="FERRETERIA FERRO H&amp;H SAS"/>
    <s v="ANDRES GRACIANO SERNA 104"/>
    <s v="Procesada"/>
    <n v="270173.84033613448"/>
    <x v="27"/>
    <n v="1312"/>
  </r>
  <r>
    <x v="0"/>
    <n v="109664"/>
    <s v="2025-11-18 22:56:20"/>
    <s v="JOHN ARISTIDES PUERTA AGUDELO"/>
    <s v="ANDRES GRACIANO SERNA 104"/>
    <s v="Procesada"/>
    <n v="118708.71428571429"/>
    <x v="27"/>
    <n v="1312"/>
  </r>
  <r>
    <x v="0"/>
    <n v="109666"/>
    <s v="2025-11-18 23:17:51"/>
    <s v="DIEGO ALBERTO MONTOYA ORTIZ"/>
    <s v="ANDRES GRACIANO SERNA 104"/>
    <s v="Procesada"/>
    <n v="20339.680672268911"/>
    <x v="27"/>
    <n v="1312"/>
  </r>
  <r>
    <x v="0"/>
    <n v="109667"/>
    <s v="2025-11-18 23:44:26"/>
    <s v="YOLIMA GALEANO ATEHORTUA"/>
    <s v="KATHERINE GAVIRIA MAZO 103"/>
    <s v="Procesada"/>
    <n v="10966.386554621849"/>
    <x v="4"/>
    <n v="1308"/>
  </r>
  <r>
    <x v="0"/>
    <n v="109668"/>
    <s v="2025-11-18 23:51:04"/>
    <s v="JUAN FERNANDO DAVID MARIN"/>
    <s v="KATHERINE GAVIRIA MAZO 103"/>
    <s v="Procesada"/>
    <n v="29184"/>
    <x v="4"/>
    <n v="1308"/>
  </r>
  <r>
    <x v="0"/>
    <n v="109669"/>
    <s v="2025-11-18 23:57:06"/>
    <s v="MARY LUZ ALVAREZ SANCHEZ"/>
    <s v="KATHERINE GAVIRIA MAZO 103"/>
    <s v="Procesada"/>
    <n v="29400"/>
    <x v="4"/>
    <n v="1308"/>
  </r>
  <r>
    <x v="2"/>
    <n v="109670"/>
    <s v="2025-11-19 12:20:06"/>
    <s v="YURALIS DEL CARMEN PERTUZ  FLOREZ"/>
    <s v="MARIELA ESTER DE LEON 720 BARRANQUILLA"/>
    <s v="Procesada"/>
    <n v="52409.806722689078"/>
    <x v="11"/>
    <n v="1981"/>
  </r>
  <r>
    <x v="2"/>
    <n v="109671"/>
    <s v="2025-11-19 12:44:34"/>
    <s v="MARLENE CONTRERAS CONTRERAS"/>
    <s v="YOANY SARMIENTO PEREZ 713 BARRANQUILLA"/>
    <s v="Procesada"/>
    <n v="115307.87394957984"/>
    <x v="23"/>
    <n v="1939"/>
  </r>
  <r>
    <x v="8"/>
    <n v="109673"/>
    <s v="2025-11-19 12:48:05"/>
    <s v="PAULA ANDREA CARABALLO MESTRA"/>
    <s v="NEIL TORRES 718 CARTAGENA"/>
    <s v="Procesada"/>
    <n v="50894.201680672268"/>
    <x v="30"/>
    <n v="1958"/>
  </r>
  <r>
    <x v="2"/>
    <n v="109674"/>
    <s v="2025-11-19 12:48:36"/>
    <s v="EMIRO ALFONSO OSORIO OVIEDO"/>
    <s v="MARIELA ESTER DE LEON 720 BARRANQUILLA"/>
    <s v="Procesada"/>
    <n v="16806.798319327732"/>
    <x v="11"/>
    <n v="1981"/>
  </r>
  <r>
    <x v="8"/>
    <n v="109675"/>
    <s v="2025-11-19 12:59:11"/>
    <s v="ADRIAN EUGENIO RAMIREZ VALBUENA"/>
    <s v="NEIL TORRES 718 CARTAGENA"/>
    <s v="Procesada"/>
    <n v="47899.378151260506"/>
    <x v="30"/>
    <n v="1958"/>
  </r>
  <r>
    <x v="10"/>
    <n v="109676"/>
    <s v="2025-11-19 13:01:52"/>
    <s v="DEISY KATERINE ORDUZ"/>
    <s v="SANDRA PRADA 405 BUCARAMANGA"/>
    <s v="Procesada"/>
    <n v="49915.915966386558"/>
    <x v="49"/>
    <n v="1641"/>
  </r>
  <r>
    <x v="4"/>
    <n v="109678"/>
    <s v="2025-11-19 13:04:18"/>
    <s v="JORGE DAVID MARTINEZ AVILA"/>
    <s v="NELSON ENRIQUE LOPEZ GONZALEZ 510"/>
    <s v="Procesada"/>
    <n v="24804.117647058825"/>
    <x v="46"/>
    <n v="1731"/>
  </r>
  <r>
    <x v="2"/>
    <n v="109679"/>
    <s v="2025-11-19 13:10:34"/>
    <s v="OLGA CARREÑO JIMENEZ"/>
    <s v="MARIELA ESTER DE LEON 720 BARRANQUILLA"/>
    <s v="Procesada"/>
    <n v="31932.915966386554"/>
    <x v="11"/>
    <n v="1981"/>
  </r>
  <r>
    <x v="8"/>
    <n v="109680"/>
    <s v="2025-11-19 13:28:09"/>
    <s v="WILMER FABIAN LAGUADO MEJIA"/>
    <s v="YAFER JESUS CORDOBA BERRIO 717 CARTAGENA"/>
    <s v="Procesada"/>
    <n v="33277.462184873948"/>
    <x v="55"/>
    <n v="1955"/>
  </r>
  <r>
    <x v="0"/>
    <n v="109681"/>
    <s v="2025-11-19 13:28:13"/>
    <s v="JULIO CESAR TOBON MONTOYA"/>
    <s v="ELIANA GOMEZ 107"/>
    <s v="Procesada"/>
    <n v="10793.949579831933"/>
    <x v="6"/>
    <n v="1318"/>
  </r>
  <r>
    <x v="2"/>
    <n v="109682"/>
    <s v="2025-11-19 13:34:58"/>
    <s v="JAVIER PALACIO BENITEZ"/>
    <s v="ALVARO ENRIQUE CASTAÑEDA MANJARRES 715 BARRANQUILLA"/>
    <s v="Procesada"/>
    <n v="128484.38655462186"/>
    <x v="7"/>
    <n v="1945"/>
  </r>
  <r>
    <x v="10"/>
    <n v="109683"/>
    <s v="2025-11-19 13:39:31"/>
    <s v="ORLANDO JIMENEZ RONDON"/>
    <s v="CAROLINA RUEDA 410 BUCARAMANGA"/>
    <s v="Procesada"/>
    <n v="7443.8319327731097"/>
    <x v="50"/>
    <n v="1644"/>
  </r>
  <r>
    <x v="8"/>
    <n v="109684"/>
    <s v="2025-11-19 13:42:42"/>
    <s v="MARLENY GARCIA"/>
    <s v="YAFER JESUS CORDOBA BERRIO 717 CARTAGENA"/>
    <s v="Procesada"/>
    <n v="33277.462184873948"/>
    <x v="55"/>
    <n v="1955"/>
  </r>
  <r>
    <x v="0"/>
    <n v="109685"/>
    <s v="2025-11-19 13:59:33"/>
    <s v="HUNTER MARKET"/>
    <s v="ELIANA GOMEZ 107"/>
    <s v="Procesada"/>
    <n v="62100.436974789925"/>
    <x v="6"/>
    <n v="1318"/>
  </r>
  <r>
    <x v="6"/>
    <n v="109686"/>
    <s v="2025-11-19 14:02:19"/>
    <s v="EDGAR HUMBERTO HENRIQUEZ RINCON"/>
    <s v="MARIBEL REDONDO 918"/>
    <s v="Procesada"/>
    <n v="44606.579831932773"/>
    <x v="45"/>
    <n v="2129"/>
  </r>
  <r>
    <x v="8"/>
    <n v="109688"/>
    <s v="2025-11-19 14:02:49"/>
    <s v="CARMELO OCTAVIO CEBALLOS JIMENEZ"/>
    <s v="NEIL TORRES 718 CARTAGENA"/>
    <s v="Procesada"/>
    <n v="31932.915966386554"/>
    <x v="30"/>
    <n v="1958"/>
  </r>
  <r>
    <x v="2"/>
    <n v="109689"/>
    <s v="2025-11-19 14:03:29"/>
    <s v="TERESA LISSETH RODRIGUEZ RODRIGUEZ"/>
    <s v="MARIELA ESTER DE LEON 720 BARRANQUILLA"/>
    <s v="Procesada"/>
    <n v="31932.915966386554"/>
    <x v="11"/>
    <n v="1981"/>
  </r>
  <r>
    <x v="3"/>
    <n v="109690"/>
    <s v="2025-11-19 14:10:39"/>
    <s v="YULY PAULIN LEAL BEDOYA"/>
    <s v="LEONARDO RIOS HENAO 612"/>
    <s v="Procesada"/>
    <n v="17517.596638655461"/>
    <x v="8"/>
    <n v="1836"/>
  </r>
  <r>
    <x v="0"/>
    <n v="109691"/>
    <s v="2025-11-19 14:13:29"/>
    <s v="ARLEY HURTADO BONILLA"/>
    <s v="SEBASTIAN DIAZ VELEZ 105"/>
    <s v="Procesada"/>
    <n v="10019.084033613444"/>
    <x v="42"/>
    <n v="1313"/>
  </r>
  <r>
    <x v="0"/>
    <n v="109692"/>
    <s v="2025-11-19 14:14:23"/>
    <s v="SARA SOFIA MONTES GIRALDO"/>
    <s v="SEBASTIAN DIAZ VELEZ 105"/>
    <s v="Procesada"/>
    <n v="11543"/>
    <x v="42"/>
    <n v="1313"/>
  </r>
  <r>
    <x v="7"/>
    <n v="109693"/>
    <s v="2025-11-19 14:19:55"/>
    <s v="DINA RUTH TORRES JIMENEZ"/>
    <s v="JHONTAN MENDOZA 906"/>
    <s v="Procesada"/>
    <n v="103361.27731092437"/>
    <x v="17"/>
    <n v="2914"/>
  </r>
  <r>
    <x v="8"/>
    <n v="109695"/>
    <s v="2025-11-19 14:19:57"/>
    <s v="LUIS CERVANTES"/>
    <s v="NEIL TORRES 718 CARTAGENA"/>
    <s v="Procesada"/>
    <n v="31932.915966386554"/>
    <x v="30"/>
    <n v="1958"/>
  </r>
  <r>
    <x v="0"/>
    <n v="109696"/>
    <s v="2025-11-19 14:21:38"/>
    <s v="DORA PATRICIA VELEZ DIAZ"/>
    <s v="ELIANA GOMEZ 107"/>
    <s v="Procesada"/>
    <n v="36302.521008403361"/>
    <x v="6"/>
    <n v="1318"/>
  </r>
  <r>
    <x v="8"/>
    <n v="109697"/>
    <s v="2025-11-19 14:21:45"/>
    <s v="FABIAN ANDRES MERCADO YAÑEZ"/>
    <s v="NEIL TORRES 718 CARTAGENA"/>
    <s v="Procesada"/>
    <n v="31932.915966386554"/>
    <x v="30"/>
    <n v="1958"/>
  </r>
  <r>
    <x v="6"/>
    <n v="109698"/>
    <s v="2025-11-19 14:24:12"/>
    <s v="LADY XIMENA JUEZ SACRISTAN"/>
    <s v="SOL KATHERINE BERNAL MONTANO 907"/>
    <s v="Procesada"/>
    <n v="45378.151260504201"/>
    <x v="36"/>
    <n v="2101"/>
  </r>
  <r>
    <x v="6"/>
    <n v="109699"/>
    <s v="2025-11-19 14:27:02"/>
    <s v="JUAN LUIS URREGO AGUIRRE"/>
    <s v="ANGIE JOHANA BEDOYA HERRENO 908"/>
    <s v="Procesada"/>
    <n v="18151.26050420168"/>
    <x v="39"/>
    <n v="2104"/>
  </r>
  <r>
    <x v="1"/>
    <n v="109700"/>
    <s v="2025-11-19 14:27:55"/>
    <s v="IDERNAIL CONTRERAS"/>
    <s v="FREDY ESTEPA 409 CUCUTA"/>
    <s v="Procesada"/>
    <n v="14850"/>
    <x v="2"/>
    <n v="1674"/>
  </r>
  <r>
    <x v="7"/>
    <n v="109702"/>
    <s v="2025-11-19 14:29:17"/>
    <s v="CATHERINE GOMEZ SANCHEZ"/>
    <s v="JHONTAN MENDOZA 906"/>
    <s v="Procesada"/>
    <n v="57950"/>
    <x v="17"/>
    <n v="2914"/>
  </r>
  <r>
    <x v="6"/>
    <n v="109703"/>
    <s v="2025-11-19 14:31:35"/>
    <s v="JAQUELINE RAMIREZ GOMEZ"/>
    <s v="LEYDY YURLEY MUNEVAR ESPITIA 921"/>
    <s v="Procesada"/>
    <n v="43320.000000000007"/>
    <x v="14"/>
    <n v="2138"/>
  </r>
  <r>
    <x v="5"/>
    <n v="109704"/>
    <s v="2025-11-19 14:32:23"/>
    <s v="ANA ROCIO BENITEZ BENAVIDES"/>
    <s v="GERALDINE MEZA VALENCIA 620"/>
    <s v="Procesada"/>
    <n v="38680"/>
    <x v="10"/>
    <n v="1878"/>
  </r>
  <r>
    <x v="0"/>
    <n v="109705"/>
    <s v="2025-11-19 14:33:37"/>
    <s v="JULIANA MARIA SALAZAR CORREA"/>
    <s v="ELIANA GOMEZ 107"/>
    <s v="Procesada"/>
    <n v="11543"/>
    <x v="6"/>
    <n v="1318"/>
  </r>
  <r>
    <x v="8"/>
    <n v="109706"/>
    <s v="2025-11-19 14:33:48"/>
    <s v="CARLOS ALBERTO SEANZ DELAZERDA"/>
    <s v="NEIL TORRES 718 CARTAGENA"/>
    <s v="Procesada"/>
    <n v="31932.915966386554"/>
    <x v="30"/>
    <n v="1958"/>
  </r>
  <r>
    <x v="6"/>
    <n v="109707"/>
    <s v="2025-11-19 14:37:01"/>
    <s v="MAXIMILIANO PUERTO PEDRAZA"/>
    <s v="MARIBEL REDONDO 918"/>
    <s v="Procesada"/>
    <n v="27731.109243697476"/>
    <x v="45"/>
    <n v="2129"/>
  </r>
  <r>
    <x v="4"/>
    <n v="109708"/>
    <s v="2025-11-19 14:38:50"/>
    <s v="LUIS CARLOS TORDECILLA PACHECO"/>
    <s v="JOSE GREGORIO OSTEN MERCADO 509"/>
    <s v="Procesada"/>
    <n v="15882.361344537814"/>
    <x v="9"/>
    <n v="1736"/>
  </r>
  <r>
    <x v="6"/>
    <n v="109709"/>
    <s v="2025-11-19 14:40:34"/>
    <s v="REGINALDO BERRIO MANCO"/>
    <s v="SANDRA PATRICIA ORTIZ ROMERO 919"/>
    <s v="Procesada"/>
    <n v="20906.336134453784"/>
    <x v="31"/>
    <n v="2132"/>
  </r>
  <r>
    <x v="6"/>
    <n v="109710"/>
    <s v="2025-11-19 14:41:29"/>
    <s v="WILMA ACUÑA SANCHEZ"/>
    <s v="ANGIE JOHANA BEDOYA HERRENO 908"/>
    <s v="Procesada"/>
    <n v="31260.462184873948"/>
    <x v="39"/>
    <n v="2104"/>
  </r>
  <r>
    <x v="1"/>
    <n v="109711"/>
    <s v="2025-11-19 14:43:31"/>
    <s v="JESUS MARIA FLOREZ RANGEL"/>
    <s v="ZULY RANGEL GARCIA 413 CUCUTA"/>
    <s v="Procesada"/>
    <n v="59394.915966386558"/>
    <x v="3"/>
    <n v="1683"/>
  </r>
  <r>
    <x v="0"/>
    <n v="109712"/>
    <s v="2025-11-19 14:43:51"/>
    <s v="CARLOS MARIO CORREA PINEDA"/>
    <s v="MARIA ELENA JARAMILLO GALEANO 114"/>
    <s v="Procesada"/>
    <n v="22772.142857142859"/>
    <x v="20"/>
    <n v="1348"/>
  </r>
  <r>
    <x v="0"/>
    <n v="109713"/>
    <s v="2025-11-19 14:44:11"/>
    <s v="EDWIN ORLANDO MAZO PINEDA"/>
    <s v="ELIANA GOMEZ 107"/>
    <s v="Procesada"/>
    <n v="13716.571428571429"/>
    <x v="6"/>
    <n v="1318"/>
  </r>
  <r>
    <x v="0"/>
    <n v="109714"/>
    <s v="2025-11-19 14:48:27"/>
    <s v="JUAN ALBERTO JARAMILLO DURAN ALBERTO JARAMILLO DURAN"/>
    <s v="INES LILIANA PIEDRAHITA MESA 111"/>
    <s v="Procesada"/>
    <n v="224117.47899159664"/>
    <x v="15"/>
    <n v="1331"/>
  </r>
  <r>
    <x v="6"/>
    <n v="109716"/>
    <s v="2025-11-19 14:48:56"/>
    <s v="FREDY ALBERTO PINILLA MUNOZ"/>
    <s v="WILLIAM ALBERTO VELASQUEZ BERNAL 920"/>
    <s v="Procesada"/>
    <n v="31008.361344537814"/>
    <x v="22"/>
    <n v="2135"/>
  </r>
  <r>
    <x v="1"/>
    <n v="109718"/>
    <s v="2025-11-19 14:49:14"/>
    <s v="CARMEN YULIETH CONTRERAS HERRERA"/>
    <s v="MAIRA TORRES 411 CUCUTA"/>
    <s v="Procesada"/>
    <n v="58507.579831932781"/>
    <x v="34"/>
    <n v="1677"/>
  </r>
  <r>
    <x v="6"/>
    <n v="109720"/>
    <s v="2025-11-19 14:50:25"/>
    <s v="GUILLERMO RODRIGUEZ"/>
    <s v="ANGIE JOHANA BEDOYA HERRENO 908"/>
    <s v="Procesada"/>
    <n v="24205.52941176471"/>
    <x v="39"/>
    <n v="2104"/>
  </r>
  <r>
    <x v="1"/>
    <n v="109721"/>
    <s v="2025-11-19 14:50:55"/>
    <s v="EILEEN BEATRIZ HERNANDEZ BANDERA"/>
    <s v="ZULY RANGEL GARCIA 413 CUCUTA"/>
    <s v="Procesada"/>
    <n v="9280.0000000000018"/>
    <x v="3"/>
    <n v="1683"/>
  </r>
  <r>
    <x v="5"/>
    <n v="109722"/>
    <s v="2025-11-19 14:57:13"/>
    <s v="RIGOBERTO SANCHEZ MONTENEGRO"/>
    <s v="GERALDINE MEZA VALENCIA 620"/>
    <s v="Procesada"/>
    <n v="61554.058823529413"/>
    <x v="10"/>
    <n v="1878"/>
  </r>
  <r>
    <x v="1"/>
    <n v="109724"/>
    <s v="2025-11-19 14:57:49"/>
    <s v="JAIRO ALBERTO ROJAS CASTRO"/>
    <s v="ZULY RANGEL GARCIA 413 CUCUTA"/>
    <s v="Procesada"/>
    <n v="14621.823529411766"/>
    <x v="3"/>
    <n v="1683"/>
  </r>
  <r>
    <x v="6"/>
    <n v="109726"/>
    <s v="2025-11-19 14:58:39"/>
    <s v="MARYORY BARRIOS BARRIOS"/>
    <s v="SOL KATHERINE BERNAL MONTANO 907"/>
    <s v="Procesada"/>
    <n v="16806.798319327732"/>
    <x v="36"/>
    <n v="2101"/>
  </r>
  <r>
    <x v="6"/>
    <n v="109727"/>
    <s v="2025-11-19 14:58:49"/>
    <s v="ANGUELO ROZO CASTAÑEDA"/>
    <s v="WILSON JAVIER MONTAÑEZ MARTINEZ 923"/>
    <s v="Procesada"/>
    <n v="18300"/>
    <x v="18"/>
    <n v="2148"/>
  </r>
  <r>
    <x v="6"/>
    <n v="109728"/>
    <s v="2025-11-19 15:03:32"/>
    <s v="CARLOS FERNANDO CELIS RIVERA"/>
    <s v="MARIBEL REDONDO 918"/>
    <s v="Procesada"/>
    <n v="54566.08403361345"/>
    <x v="45"/>
    <n v="2129"/>
  </r>
  <r>
    <x v="2"/>
    <n v="109729"/>
    <s v="2025-11-19 15:03:34"/>
    <s v="JOSE ANTONIO RODRIGUEZ CASTELLANOS"/>
    <s v="ALVARO ENRIQUE CASTAÑEDA MANJARRES 715 BARRANQUILLA"/>
    <s v="Procesada"/>
    <n v="33534.722689075628"/>
    <x v="7"/>
    <n v="1945"/>
  </r>
  <r>
    <x v="9"/>
    <n v="109730"/>
    <s v="2025-11-19 15:05:35"/>
    <s v="EFRAIN JOSE BARROS GOMEZ"/>
    <s v="LIZETH FERNANDA OBANDO ARAUJO 705 VALLEDUPAR"/>
    <s v="Procesada"/>
    <n v="47899.378151260506"/>
    <x v="38"/>
    <n v="1915"/>
  </r>
  <r>
    <x v="0"/>
    <n v="109731"/>
    <s v="2025-11-19 15:06:18"/>
    <s v="BEATRIZ ELENA TABORDA RODRIGUEZ"/>
    <s v="ELIANA GOMEZ 107"/>
    <s v="Procesada"/>
    <n v="14809.848739495799"/>
    <x v="6"/>
    <n v="1318"/>
  </r>
  <r>
    <x v="1"/>
    <n v="109732"/>
    <s v="2025-11-19 15:07:03"/>
    <s v="JAIME ORLANDO MORENO CACERES"/>
    <s v="ZULY RANGEL GARCIA 413 CUCUTA"/>
    <s v="Procesada"/>
    <n v="78280"/>
    <x v="3"/>
    <n v="1683"/>
  </r>
  <r>
    <x v="6"/>
    <n v="109733"/>
    <s v="2025-11-19 15:07:46"/>
    <s v="NINFA MAYO MENA"/>
    <s v="ANGIE JOHANA BEDOYA HERRENO 908"/>
    <s v="Procesada"/>
    <n v="16806.798319327732"/>
    <x v="39"/>
    <n v="2104"/>
  </r>
  <r>
    <x v="0"/>
    <n v="109734"/>
    <s v="2025-11-19 15:15:18"/>
    <s v="LUZ MARINA QUINTERO MARIN"/>
    <s v="ELIANA GOMEZ 107"/>
    <s v="Procesada"/>
    <n v="21587.899159663866"/>
    <x v="6"/>
    <n v="1318"/>
  </r>
  <r>
    <x v="7"/>
    <n v="109735"/>
    <s v="2025-11-19 15:15:40"/>
    <s v="ANA BRIGIDA BELLICIA EREGUA"/>
    <s v="JHONTAN MENDOZA 906"/>
    <s v="Procesada"/>
    <n v="47899.378151260506"/>
    <x v="17"/>
    <n v="2914"/>
  </r>
  <r>
    <x v="8"/>
    <n v="109736"/>
    <s v="2025-11-19 15:15:58"/>
    <s v="ANA AMELIA GERDTS DAGER"/>
    <s v="NEIL TORRES 718 CARTAGENA"/>
    <s v="Procesada"/>
    <n v="31932.915966386554"/>
    <x v="30"/>
    <n v="1958"/>
  </r>
  <r>
    <x v="7"/>
    <n v="109737"/>
    <s v="2025-11-19 15:17:16"/>
    <s v="MARY ISABEL GUTIERREZ ARGOTE"/>
    <s v="CESAR BERMUDEZ 905"/>
    <s v="Procesada"/>
    <n v="60809.504201680676"/>
    <x v="35"/>
    <n v="2911"/>
  </r>
  <r>
    <x v="6"/>
    <n v="109738"/>
    <s v="2025-11-19 15:18:35"/>
    <s v="LUISA HORTUA"/>
    <s v="MARIBEL REDONDO 918"/>
    <s v="Procesada"/>
    <n v="60666.378151260513"/>
    <x v="45"/>
    <n v="2129"/>
  </r>
  <r>
    <x v="7"/>
    <n v="109740"/>
    <s v="2025-11-19 15:19:16"/>
    <s v="HELI CALA PADILLA"/>
    <s v="CESAR BERMUDEZ 905"/>
    <s v="Procesada"/>
    <n v="79049.68907563026"/>
    <x v="35"/>
    <n v="2911"/>
  </r>
  <r>
    <x v="6"/>
    <n v="109741"/>
    <s v="2025-11-19 15:19:33"/>
    <s v="JOSE RICARDO BELTRAN GARZON"/>
    <s v="YULIETH HERNANDEZ"/>
    <s v="Procesada"/>
    <n v="45464.05882352942"/>
    <x v="12"/>
    <n v="2201"/>
  </r>
  <r>
    <x v="7"/>
    <n v="109742"/>
    <s v="2025-11-19 15:20:19"/>
    <s v="ALEJANDRINA PEÑA"/>
    <s v="CESAR BERMUDEZ 905"/>
    <s v="Procesada"/>
    <n v="54201.663865546223"/>
    <x v="35"/>
    <n v="2910"/>
  </r>
  <r>
    <x v="6"/>
    <n v="109744"/>
    <s v="2025-11-19 15:20:57"/>
    <s v="CAROLINA SUAREZ DIAX"/>
    <s v="WILLIAM ALBERTO VELASQUEZ BERNAL 920"/>
    <s v="Procesada"/>
    <n v="14621.823529411766"/>
    <x v="22"/>
    <n v="2135"/>
  </r>
  <r>
    <x v="7"/>
    <n v="109746"/>
    <s v="2025-11-19 15:21:08"/>
    <s v="AURA EDELMIRA BORDA BARAHONA"/>
    <s v="JHONTAN MENDOZA 906"/>
    <s v="Procesada"/>
    <n v="31932.915966386554"/>
    <x v="17"/>
    <n v="2914"/>
  </r>
  <r>
    <x v="0"/>
    <n v="109747"/>
    <s v="2025-11-19 15:21:54"/>
    <s v="MONICA MARIA PANIAGUA TORRES"/>
    <s v="ANDRES GRACIANO SERNA 104"/>
    <s v="Procesada"/>
    <n v="42021.016806722691"/>
    <x v="27"/>
    <n v="1312"/>
  </r>
  <r>
    <x v="3"/>
    <n v="109748"/>
    <s v="2025-11-19 15:22:46"/>
    <s v="JOHN FREDY SANTA"/>
    <s v="FELIPE ARENAS 605"/>
    <s v="Procesada"/>
    <n v="76361.319327731093"/>
    <x v="25"/>
    <n v="1814"/>
  </r>
  <r>
    <x v="0"/>
    <n v="109750"/>
    <s v="2025-11-19 15:23:05"/>
    <s v="JOSE DAVID SANCHEZ MORALES"/>
    <s v="INES LILIANA PIEDRAHITA MESA 111"/>
    <s v="Procesada"/>
    <n v="43361.378151260506"/>
    <x v="15"/>
    <n v="1331"/>
  </r>
  <r>
    <x v="8"/>
    <n v="109751"/>
    <s v="2025-11-19 15:23:12"/>
    <s v="DIVA MIREYA SARMIENTO APARICIO"/>
    <s v="NEIL TORRES 718 CARTAGENA"/>
    <s v="Procesada"/>
    <n v="31932.915966386554"/>
    <x v="30"/>
    <n v="1958"/>
  </r>
  <r>
    <x v="3"/>
    <n v="109752"/>
    <s v="2025-11-19 15:23:20"/>
    <s v="JAIRO RODRIGUEZ GRAJALES"/>
    <s v="LEONARDO RIOS HENAO 612"/>
    <s v="Procesada"/>
    <n v="28655.462184873952"/>
    <x v="8"/>
    <n v="1836"/>
  </r>
  <r>
    <x v="3"/>
    <n v="109753"/>
    <s v="2025-11-19 15:24:32"/>
    <s v="MARIA CECILIA CEBALLOS ARBELAEZ"/>
    <s v="LEONARDO RIOS HENAO 612"/>
    <s v="Procesada"/>
    <n v="31304.462184873948"/>
    <x v="8"/>
    <n v="1836"/>
  </r>
  <r>
    <x v="1"/>
    <n v="109754"/>
    <s v="2025-11-19 15:27:12"/>
    <s v="FRANKLIN ORLANDO USECHE CARDENAS"/>
    <s v="FREDY ESTEPA 409 CUCUTA"/>
    <s v="Procesada"/>
    <n v="19957.991596638654"/>
    <x v="2"/>
    <n v="1674"/>
  </r>
  <r>
    <x v="7"/>
    <n v="109755"/>
    <s v="2025-11-19 15:27:31"/>
    <s v="WILLIAM EDUARDO MORENO RODRIGUEZ"/>
    <s v="JHONTAN MENDOZA 906"/>
    <s v="Procesada"/>
    <n v="51627.302521008402"/>
    <x v="17"/>
    <n v="2914"/>
  </r>
  <r>
    <x v="0"/>
    <n v="109757"/>
    <s v="2025-11-19 15:29:00"/>
    <s v="ANA ROSA RUIZ DE CASTAÑO"/>
    <s v="INGRID RESTREPO 115"/>
    <s v="Procesada"/>
    <n v="38877.932773109242"/>
    <x v="28"/>
    <n v="1344"/>
  </r>
  <r>
    <x v="6"/>
    <n v="109758"/>
    <s v="2025-11-19 15:29:08"/>
    <s v="DEIVID RENE OSORIO MONROY"/>
    <s v="DIANA MARCELA DIAZ TORRES 938"/>
    <s v="Procesada"/>
    <n v="21176.403361344539"/>
    <x v="29"/>
    <n v="2208"/>
  </r>
  <r>
    <x v="6"/>
    <n v="109760"/>
    <s v="2025-11-19 15:29:36"/>
    <s v="LAURA FERNANDA SUAREZ CACERES"/>
    <s v="NAIR JAEL VARGAS TALERO 933"/>
    <s v="Procesada"/>
    <n v="13109.277310924372"/>
    <x v="40"/>
    <n v="2186"/>
  </r>
  <r>
    <x v="6"/>
    <n v="109761"/>
    <s v="2025-11-19 15:30:37"/>
    <s v="GERMAN AUGUSTO ABREO SANDOVAL"/>
    <s v="CRISTINA QUINTERO RUDAS 945"/>
    <s v="Procesada"/>
    <n v="58025.176470588245"/>
    <x v="26"/>
    <n v="2233"/>
  </r>
  <r>
    <x v="6"/>
    <n v="109763"/>
    <s v="2025-11-19 15:31:34"/>
    <s v="JHONATAN DELGADO MURGUEITIO"/>
    <s v="CRISTINA QUINTERO RUDAS 945"/>
    <s v="Procesada"/>
    <n v="133109.22689075631"/>
    <x v="26"/>
    <n v="2233"/>
  </r>
  <r>
    <x v="6"/>
    <n v="109765"/>
    <s v="2025-11-19 15:32:34"/>
    <s v="GLADIS BERNAL DUARTE"/>
    <s v="SOL KATHERINE BERNAL MONTANO 907"/>
    <s v="Procesada"/>
    <n v="22244.638655462186"/>
    <x v="36"/>
    <n v="2101"/>
  </r>
  <r>
    <x v="4"/>
    <n v="109767"/>
    <s v="2025-11-19 15:34:17"/>
    <s v="JOSE REINOLFO SALAZAR"/>
    <s v="JOSE GREGORIO OSTEN MERCADO 509"/>
    <s v="Procesada"/>
    <n v="185920.94957983194"/>
    <x v="9"/>
    <n v="1736"/>
  </r>
  <r>
    <x v="6"/>
    <n v="109769"/>
    <s v="2025-11-19 15:34:33"/>
    <s v="JONATHAN ANTONIO GUALTEROS PEÑA"/>
    <s v="SOL KATHERINE BERNAL MONTANO 907"/>
    <s v="Procesada"/>
    <n v="16806.798319327732"/>
    <x v="36"/>
    <n v="2101"/>
  </r>
  <r>
    <x v="7"/>
    <n v="109770"/>
    <s v="2025-11-19 15:36:00"/>
    <s v="NUBIA PATRICIA MORENO VELASQUEZ"/>
    <s v="JHONTAN MENDOZA 906"/>
    <s v="Procesada"/>
    <n v="54687.126050420171"/>
    <x v="17"/>
    <n v="2914"/>
  </r>
  <r>
    <x v="6"/>
    <n v="109771"/>
    <s v="2025-11-19 15:36:11"/>
    <s v="IVONY LORENA RESTREPO JULIO"/>
    <s v="NAIR JAEL VARGAS TALERO 933"/>
    <s v="Procesada"/>
    <n v="76127.521008403361"/>
    <x v="40"/>
    <n v="2186"/>
  </r>
  <r>
    <x v="8"/>
    <n v="109772"/>
    <s v="2025-11-19 15:37:05"/>
    <s v="DIANA AIDA VILLADIEGO PACHECO"/>
    <s v="NEIL TORRES 718 CARTAGENA"/>
    <s v="Procesada"/>
    <n v="31932.915966386554"/>
    <x v="30"/>
    <n v="1958"/>
  </r>
  <r>
    <x v="6"/>
    <n v="109773"/>
    <s v="2025-11-19 15:38:28"/>
    <s v="CARLOS DARIO SOLANO PAEZ"/>
    <s v="MARIBEL REDONDO 918"/>
    <s v="Procesada"/>
    <n v="59855.117647058825"/>
    <x v="45"/>
    <n v="2129"/>
  </r>
  <r>
    <x v="1"/>
    <n v="109775"/>
    <s v="2025-11-19 15:40:30"/>
    <s v="ZORAYDA MACHADO FRANCO"/>
    <s v="MAIRA TORRES 411 CUCUTA"/>
    <s v="Procesada"/>
    <n v="7626.5966386554619"/>
    <x v="34"/>
    <n v="1677"/>
  </r>
  <r>
    <x v="2"/>
    <n v="109776"/>
    <s v="2025-11-19 15:42:53"/>
    <s v="ALDEMAR  BUSTOS SANGUINO"/>
    <s v="MARIELA ESTER DE LEON 720 BARRANQUILLA"/>
    <s v="Procesada"/>
    <n v="16806.798319327732"/>
    <x v="11"/>
    <n v="1981"/>
  </r>
  <r>
    <x v="6"/>
    <n v="109777"/>
    <s v="2025-11-19 15:43:32"/>
    <s v="NELSON GABRIEL ARIAS MEJIA"/>
    <s v="YULIETH HERNANDEZ"/>
    <s v="Procesada"/>
    <n v="52080"/>
    <x v="12"/>
    <n v="2201"/>
  </r>
  <r>
    <x v="6"/>
    <n v="109778"/>
    <s v="2025-11-19 15:44:47"/>
    <s v="ANA MARIA RUGELES TOVAR"/>
    <s v="OSCAR GIOVANNY NASAYO BLANCO 932"/>
    <s v="Procesada"/>
    <n v="3025.2100840336134"/>
    <x v="13"/>
    <n v="2178"/>
  </r>
  <r>
    <x v="6"/>
    <n v="109779"/>
    <s v="2025-11-19 15:45:21"/>
    <s v="DIANA CAROLINA MORENO MURILLO"/>
    <s v="WILSON JAVIER MONTAÑEZ MARTINEZ 923"/>
    <s v="Procesada"/>
    <n v="23107.983193277312"/>
    <x v="18"/>
    <n v="2148"/>
  </r>
  <r>
    <x v="6"/>
    <n v="109780"/>
    <s v="2025-11-19 15:46:29"/>
    <s v="CINDY JOHANA MOLANO PARRA"/>
    <s v="WILLIAM ALBERTO VELASQUEZ BERNAL 920"/>
    <s v="Procesada"/>
    <n v="243887.42016806727"/>
    <x v="22"/>
    <n v="2135"/>
  </r>
  <r>
    <x v="6"/>
    <n v="109781"/>
    <s v="2025-11-19 15:47:41"/>
    <s v="JHOSEP GREGORY ALFONSO BECERRA"/>
    <s v="MONICA RODRIGUEZ RONCANCIO 946"/>
    <s v="Procesada"/>
    <n v="22588.201680672268"/>
    <x v="21"/>
    <n v="2236"/>
  </r>
  <r>
    <x v="6"/>
    <n v="109783"/>
    <s v="2025-11-19 15:49:01"/>
    <s v="ANA CIELO RAMOS PIRAQUIVE"/>
    <s v="LEYDY YURLEY MUNEVAR ESPITIA 921"/>
    <s v="Procesada"/>
    <n v="33500.126050420171"/>
    <x v="14"/>
    <n v="2138"/>
  </r>
  <r>
    <x v="5"/>
    <n v="109784"/>
    <s v="2025-11-19 15:52:51"/>
    <s v="ORLANDO SUAZA GALLEGO"/>
    <s v="GERALDINE MEZA VALENCIA 620"/>
    <s v="Procesada"/>
    <n v="70682"/>
    <x v="10"/>
    <n v="1878"/>
  </r>
  <r>
    <x v="6"/>
    <n v="109786"/>
    <s v="2025-11-19 15:53:44"/>
    <s v="JOHN FREDY ARCOS HERNANDEZ"/>
    <s v="CRISTINA QUINTERO RUDAS 945"/>
    <s v="Procesada"/>
    <n v="69756.436974789918"/>
    <x v="26"/>
    <n v="2234"/>
  </r>
  <r>
    <x v="6"/>
    <n v="109787"/>
    <s v="2025-11-19 15:59:22"/>
    <s v="MERCEDES AREVALO MARTINEZ"/>
    <s v="ANGIE JOHANA BEDOYA HERRENO 908"/>
    <s v="Procesada"/>
    <n v="22016.882352941178"/>
    <x v="39"/>
    <n v="2104"/>
  </r>
  <r>
    <x v="0"/>
    <n v="109788"/>
    <s v="2025-11-19 15:59:34"/>
    <s v="OSCAR ACEVEDO"/>
    <s v="EDISON ALBERTO SALAZAR YEPES 116"/>
    <s v="Procesada"/>
    <n v="15550"/>
    <x v="32"/>
    <n v="1346"/>
  </r>
  <r>
    <x v="1"/>
    <n v="109789"/>
    <s v="2025-11-19 16:02:15"/>
    <s v="MILDRED LEMUS VARGAS"/>
    <s v="FREDY ESTEPA 409 CUCUTA"/>
    <s v="Procesada"/>
    <n v="8542.0168067226896"/>
    <x v="2"/>
    <n v="1674"/>
  </r>
  <r>
    <x v="6"/>
    <n v="109790"/>
    <s v="2025-11-19 16:02:19"/>
    <s v="FERNANDO PUENTES PEÑARETE"/>
    <s v="MONICA RODRIGUEZ RONCANCIO 946"/>
    <s v="Procesada"/>
    <n v="38726.478991596639"/>
    <x v="21"/>
    <n v="2236"/>
  </r>
  <r>
    <x v="6"/>
    <n v="109791"/>
    <s v="2025-11-19 16:02:57"/>
    <s v="JOSE SALVADOR INFANTE COCA"/>
    <s v="WILSON JAVIER MONTAÑEZ MARTINEZ 923"/>
    <s v="Procesada"/>
    <n v="16806.798319327732"/>
    <x v="18"/>
    <n v="2148"/>
  </r>
  <r>
    <x v="7"/>
    <n v="109792"/>
    <s v="2025-11-19 16:04:49"/>
    <s v="SERGIO ALONSO ORTIZ VELASQUEZ"/>
    <s v="JHONTAN MENDOZA 906"/>
    <s v="Procesada"/>
    <n v="55860"/>
    <x v="17"/>
    <n v="2914"/>
  </r>
  <r>
    <x v="0"/>
    <n v="109793"/>
    <s v="2025-11-19 16:05:00"/>
    <s v="NORVI NATALIA PARRA"/>
    <s v="MIGUEL ANGEL HIDALGO SANTOS 113"/>
    <s v="Procesada"/>
    <n v="13445.403361344539"/>
    <x v="16"/>
    <n v="1341"/>
  </r>
  <r>
    <x v="5"/>
    <n v="109794"/>
    <s v="2025-11-19 16:06:09"/>
    <s v="JENER HERNAN TORO MEJIA"/>
    <s v="GERALDINE MEZA VALENCIA 620"/>
    <s v="Procesada"/>
    <n v="58883.285714285717"/>
    <x v="10"/>
    <n v="1878"/>
  </r>
  <r>
    <x v="6"/>
    <n v="109795"/>
    <s v="2025-11-19 16:06:14"/>
    <s v="ESTHER SAARON MORENO GUZMAN"/>
    <s v="WILSON JAVIER MONTAÑEZ MARTINEZ 923"/>
    <s v="Procesada"/>
    <n v="27840"/>
    <x v="18"/>
    <n v="2148"/>
  </r>
  <r>
    <x v="8"/>
    <n v="109796"/>
    <s v="2025-11-19 16:09:36"/>
    <s v="MARELY HENAO CUERVO"/>
    <s v="NEIL TORRES 718 CARTAGENA"/>
    <s v="Procesada"/>
    <n v="47899.378151260506"/>
    <x v="30"/>
    <n v="1958"/>
  </r>
  <r>
    <x v="0"/>
    <n v="109797"/>
    <s v="2025-11-19 16:09:45"/>
    <s v="YESICA TATIANA GIRALDO ZULUAGA"/>
    <s v="KATHERINE GAVIRIA MAZO 103"/>
    <s v="Procesada"/>
    <n v="57648.697478991598"/>
    <x v="4"/>
    <n v="1308"/>
  </r>
  <r>
    <x v="10"/>
    <n v="109798"/>
    <s v="2025-11-19 16:09:49"/>
    <s v="ISRAEL PLATA RUIZ"/>
    <m/>
    <s v="Procesada"/>
    <n v="52289.899159663873"/>
    <x v="49"/>
    <n v="1642"/>
  </r>
  <r>
    <x v="6"/>
    <n v="109799"/>
    <s v="2025-11-19 16:13:44"/>
    <s v="DIANA CUELLAR"/>
    <s v="LEYDY YURLEY MUNEVAR ESPITIA 921"/>
    <s v="Procesada"/>
    <n v="12628.151260504203"/>
    <x v="14"/>
    <n v="2138"/>
  </r>
  <r>
    <x v="6"/>
    <n v="109800"/>
    <s v="2025-11-19 16:13:59"/>
    <s v="JOSE ROBINSON HURTADO PARDO"/>
    <s v="MARIBEL REDONDO 918"/>
    <s v="Procesada"/>
    <n v="167845.79831932773"/>
    <x v="45"/>
    <n v="2129"/>
  </r>
  <r>
    <x v="10"/>
    <n v="109801"/>
    <s v="2025-11-19 16:14:48"/>
    <s v="ISRAEL PLATA RUIZ"/>
    <m/>
    <s v="Procesada"/>
    <n v="56663.411764705888"/>
    <x v="49"/>
    <n v="1642"/>
  </r>
  <r>
    <x v="6"/>
    <n v="109802"/>
    <s v="2025-11-19 16:16:17"/>
    <s v="YAMID AMARU CALDERON QUINTERO"/>
    <s v="YULIETH HERNANDEZ"/>
    <s v="Procesada"/>
    <n v="29553.798319327729"/>
    <x v="12"/>
    <n v="2201"/>
  </r>
  <r>
    <x v="6"/>
    <n v="109803"/>
    <s v="2025-11-19 16:17:03"/>
    <s v="EVEDMELEC LATORRE ROMERO"/>
    <s v="SOL KATHERINE BERNAL MONTANO 907"/>
    <s v="Procesada"/>
    <n v="10588.20168067227"/>
    <x v="36"/>
    <n v="2101"/>
  </r>
  <r>
    <x v="0"/>
    <n v="109805"/>
    <s v="2025-11-19 16:18:11"/>
    <s v="RUBEN DARIO BOTERO ZULUAGA"/>
    <s v="KATHERINE GAVIRIA MAZO 103"/>
    <s v="Procesada"/>
    <n v="35211"/>
    <x v="4"/>
    <n v="1308"/>
  </r>
  <r>
    <x v="6"/>
    <n v="109806"/>
    <s v="2025-11-19 16:19:31"/>
    <s v="JAQUELINE RAMIREZ GOMEZ"/>
    <s v="LEYDY YURLEY MUNEVAR ESPITIA 921"/>
    <s v="Procesada"/>
    <n v="59510.924369747903"/>
    <x v="14"/>
    <n v="2138"/>
  </r>
  <r>
    <x v="6"/>
    <n v="109807"/>
    <s v="2025-11-19 16:24:14"/>
    <s v="LUIS ARMANDO GUASCA MORALES"/>
    <s v="MONICA RODRIGUEZ RONCANCIO 946"/>
    <s v="Procesada"/>
    <n v="11147.747899159664"/>
    <x v="21"/>
    <n v="2236"/>
  </r>
  <r>
    <x v="1"/>
    <n v="109808"/>
    <s v="2025-11-19 16:24:21"/>
    <s v="BERTHA CECILIA REYES VARGAS"/>
    <s v="ZULY RANGEL GARCIA 413 CUCUTA"/>
    <s v="Procesada"/>
    <n v="19411.781512605045"/>
    <x v="3"/>
    <n v="1683"/>
  </r>
  <r>
    <x v="4"/>
    <n v="109809"/>
    <s v="2025-11-19 16:24:36"/>
    <s v="LIDA YANETH CARVAJAL FERNANDEZ"/>
    <s v="JOSE GREGORIO OSTEN MERCADO 509"/>
    <s v="Procesada"/>
    <n v="113678.27731092437"/>
    <x v="9"/>
    <n v="1736"/>
  </r>
  <r>
    <x v="7"/>
    <n v="109810"/>
    <s v="2025-11-19 16:26:16"/>
    <s v="ANGELICA MARIA HENAO MARTINEZ"/>
    <s v="JHONTAN MENDOZA 906"/>
    <s v="Procesada"/>
    <n v="61630.588235294119"/>
    <x v="17"/>
    <n v="2914"/>
  </r>
  <r>
    <x v="6"/>
    <n v="109811"/>
    <s v="2025-11-19 16:28:03"/>
    <s v="CARMEN ROSA MALAMBO OSORIO"/>
    <s v="NELLY MARTINEZ FLEREZ 935"/>
    <s v="Procesada"/>
    <n v="48724.831932773115"/>
    <x v="37"/>
    <n v="2198"/>
  </r>
  <r>
    <x v="0"/>
    <n v="109812"/>
    <s v="2025-11-19 16:32:52"/>
    <s v="LUIS CARLOS  MARIN CARDONA"/>
    <s v="ANDRES GRACIANO SERNA 104"/>
    <s v="Procesada"/>
    <n v="44940"/>
    <x v="27"/>
    <n v="1312"/>
  </r>
  <r>
    <x v="4"/>
    <n v="109813"/>
    <s v="2025-11-19 16:33:12"/>
    <s v="HERNAN ANTONIO MENDOZA MANCHEGO"/>
    <s v="JOSE GREGORIO OSTEN MERCADO 509"/>
    <s v="Procesada"/>
    <n v="42294.243697478996"/>
    <x v="9"/>
    <n v="1736"/>
  </r>
  <r>
    <x v="4"/>
    <n v="109814"/>
    <s v="2025-11-19 16:33:58"/>
    <s v="JONATHAN MORA MARTINEZ"/>
    <s v="NELSON ENRIQUE LOPEZ GONZALEZ 510"/>
    <s v="Procesada"/>
    <n v="611934.73109243694"/>
    <x v="46"/>
    <n v="1731"/>
  </r>
  <r>
    <x v="0"/>
    <n v="109816"/>
    <s v="2025-11-19 16:36:27"/>
    <s v="MAURICIO RAMIREZ"/>
    <s v="ELIANA GOMEZ 107"/>
    <s v="Procesada"/>
    <n v="2689.0840336134456"/>
    <x v="6"/>
    <n v="1318"/>
  </r>
  <r>
    <x v="6"/>
    <n v="109817"/>
    <s v="2025-11-19 16:36:34"/>
    <s v="MARTHA NURY BASABE MARTINEZ"/>
    <s v="SOL KATHERINE BERNAL MONTANO 907"/>
    <s v="Procesada"/>
    <n v="21587.899159663866"/>
    <x v="36"/>
    <n v="2101"/>
  </r>
  <r>
    <x v="6"/>
    <n v="109818"/>
    <s v="2025-11-19 16:39:07"/>
    <s v="HENRY ADOLFO HINCAPIE AGUDELO"/>
    <s v="WILLIAM ALBERTO VELASQUEZ BERNAL 920"/>
    <s v="Procesada"/>
    <n v="62747.882352941175"/>
    <x v="22"/>
    <n v="2135"/>
  </r>
  <r>
    <x v="6"/>
    <n v="109819"/>
    <s v="2025-11-19 16:40:25"/>
    <s v="JOHN ALEXANDER VELASQUEZ DIAZ"/>
    <s v="LEYDY YURLEY MUNEVAR ESPITIA 921"/>
    <s v="Procesada"/>
    <n v="94291.756302521011"/>
    <x v="14"/>
    <n v="2138"/>
  </r>
  <r>
    <x v="6"/>
    <n v="109821"/>
    <s v="2025-11-19 16:42:54"/>
    <s v="YESIRED CANO ARENAS"/>
    <s v="DIANA MARCELA DIAZ TORRES 938"/>
    <s v="Procesada"/>
    <n v="21587.899159663866"/>
    <x v="29"/>
    <n v="2208"/>
  </r>
  <r>
    <x v="6"/>
    <n v="109822"/>
    <s v="2025-11-19 16:43:59"/>
    <s v="GLORIA LILIANA BEDOYA GRANADA"/>
    <s v="SOL KATHERINE BERNAL MONTANO 907"/>
    <s v="Procesada"/>
    <n v="22558.201680672268"/>
    <x v="36"/>
    <n v="2101"/>
  </r>
  <r>
    <x v="8"/>
    <n v="109824"/>
    <s v="2025-11-19 16:47:08"/>
    <s v="NESTOR ALONSO ANGARITA OVALLOS"/>
    <s v="NEIL TORRES 718 CARTAGENA"/>
    <s v="Procesada"/>
    <n v="19243.697478991598"/>
    <x v="30"/>
    <n v="1958"/>
  </r>
  <r>
    <x v="6"/>
    <n v="109825"/>
    <s v="2025-11-19 16:48:11"/>
    <s v="YEISON MOISES BOHORQUEZ GOMEZ"/>
    <s v="SANDRA PATRICIA ORTIZ ROMERO 919"/>
    <s v="Procesada"/>
    <n v="68021.168067226899"/>
    <x v="31"/>
    <n v="2132"/>
  </r>
  <r>
    <x v="6"/>
    <n v="109826"/>
    <s v="2025-11-19 16:48:30"/>
    <s v="JHON FREDY AREVALO QUEVEDO"/>
    <s v="LEYDY YURLEY MUNEVAR ESPITIA 921"/>
    <s v="Procesada"/>
    <n v="63087.470588235294"/>
    <x v="14"/>
    <n v="2138"/>
  </r>
  <r>
    <x v="8"/>
    <n v="109828"/>
    <s v="2025-11-19 16:55:13"/>
    <s v="ERNEY ARISTIZABAL"/>
    <s v="NEIL TORRES 718 CARTAGENA"/>
    <s v="Procesada"/>
    <n v="31932.915966386554"/>
    <x v="30"/>
    <n v="1958"/>
  </r>
  <r>
    <x v="1"/>
    <n v="109829"/>
    <s v="2025-11-19 16:57:20"/>
    <s v="PARMENIO ORTIZ PIÑA"/>
    <s v="FREDY ESTEPA 409 CUCUTA"/>
    <s v="Procesada"/>
    <n v="6722.6974789915976"/>
    <x v="2"/>
    <n v="1674"/>
  </r>
  <r>
    <x v="0"/>
    <n v="109830"/>
    <s v="2025-11-19 16:58:02"/>
    <s v="LUIS FERNANDO HOLGUIN GIRALDO"/>
    <s v="ANDRES GRACIANO SERNA 104"/>
    <s v="Procesada"/>
    <n v="54454.016806722691"/>
    <x v="27"/>
    <n v="1312"/>
  </r>
  <r>
    <x v="7"/>
    <n v="109831"/>
    <s v="2025-11-19 16:59:14"/>
    <s v="JULIAN ARCESIO"/>
    <s v="JHONTAN MENDOZA 906"/>
    <s v="Procesada"/>
    <n v="41512.529411764714"/>
    <x v="17"/>
    <n v="2914"/>
  </r>
  <r>
    <x v="2"/>
    <n v="109832"/>
    <s v="2025-11-19 16:59:19"/>
    <s v="JEYSSON MONSALVE VASQUEZ"/>
    <s v="YOANY SARMIENTO PEREZ 713 BARRANQUILLA"/>
    <s v="Procesada"/>
    <n v="311866.22689075634"/>
    <x v="23"/>
    <n v="1939"/>
  </r>
  <r>
    <x v="7"/>
    <n v="109834"/>
    <s v="2025-11-19 17:03:17"/>
    <s v="NANCY CASTELLANOS DIAZ"/>
    <s v="JHONTAN MENDOZA 906"/>
    <s v="Procesada"/>
    <n v="47899.378151260506"/>
    <x v="17"/>
    <n v="2914"/>
  </r>
  <r>
    <x v="0"/>
    <n v="109835"/>
    <s v="2025-11-19 17:05:03"/>
    <s v="DIANA PATRICIA CARDONA GAVIRIA"/>
    <s v="GEORLAN GARCIA PANIAGUA 117"/>
    <s v="Procesada"/>
    <n v="6050.4201680672268"/>
    <x v="1"/>
    <n v="1397"/>
  </r>
  <r>
    <x v="6"/>
    <n v="109836"/>
    <s v="2025-11-19 17:05:21"/>
    <s v="LIBARDO DE JESUS NIÑO MARIÑO"/>
    <s v="DIANA MARCELA DIAZ TORRES 938"/>
    <s v="Procesada"/>
    <n v="29023.436974789918"/>
    <x v="29"/>
    <n v="2208"/>
  </r>
  <r>
    <x v="6"/>
    <n v="109838"/>
    <s v="2025-11-19 17:05:30"/>
    <s v="BLANCA JAEL GARCIA VELANDIA"/>
    <s v="MARIA NANCY GUARIN VIRGUEZ 937"/>
    <s v="Procesada"/>
    <n v="39747.016806722691"/>
    <x v="19"/>
    <n v="2204"/>
  </r>
  <r>
    <x v="6"/>
    <n v="109839"/>
    <s v="2025-11-19 17:05:40"/>
    <s v="HEIDY YULIETH RODRIGUEZ GARZON"/>
    <s v="OSCAR GIOVANNY NASAYO BLANCO 932"/>
    <s v="Procesada"/>
    <n v="44088.806722689078"/>
    <x v="13"/>
    <n v="2178"/>
  </r>
  <r>
    <x v="6"/>
    <n v="109840"/>
    <s v="2025-11-19 17:08:33"/>
    <s v="JOSE LUIS GALEANO SANCHEZ"/>
    <s v="WILLIAM ALBERTO VELASQUEZ BERNAL 920"/>
    <s v="Procesada"/>
    <n v="9243.6974789915967"/>
    <x v="22"/>
    <n v="2135"/>
  </r>
  <r>
    <x v="6"/>
    <n v="109841"/>
    <s v="2025-11-19 17:08:54"/>
    <s v="ELIZABETH VERGARA VALENCIA"/>
    <s v="CRISTINA QUINTERO RUDAS 945"/>
    <s v="Procesada"/>
    <n v="85506.462184873963"/>
    <x v="26"/>
    <n v="2233"/>
  </r>
  <r>
    <x v="6"/>
    <n v="109842"/>
    <s v="2025-11-19 17:11:46"/>
    <s v="IVAN FERNANDO CHICA JARAMILLO"/>
    <s v="NELLY MARTINEZ FLEREZ 935"/>
    <s v="Procesada"/>
    <n v="21360.117647058825"/>
    <x v="37"/>
    <n v="2198"/>
  </r>
  <r>
    <x v="6"/>
    <n v="109843"/>
    <s v="2025-11-19 17:14:38"/>
    <s v="NATALY ALEJANDRA RUEDA IBARRA"/>
    <s v="SANDRA PATRICIA ORTIZ ROMERO 919"/>
    <s v="Procesada"/>
    <n v="28067.243697478989"/>
    <x v="31"/>
    <n v="2132"/>
  </r>
  <r>
    <x v="6"/>
    <n v="109844"/>
    <s v="2025-11-19 17:18:04"/>
    <s v="OSCAR ANDREY BUITRAGO BOHORQUEZ"/>
    <s v="CRISTINA QUINTERO RUDAS 945"/>
    <s v="Procesada"/>
    <n v="13319.336134453783"/>
    <x v="26"/>
    <n v="2233"/>
  </r>
  <r>
    <x v="1"/>
    <n v="109845"/>
    <s v="2025-11-19 17:18:14"/>
    <s v="OSCAR CORONEL"/>
    <s v="MAIRA TORRES 411 CUCUTA"/>
    <s v="Procesada"/>
    <n v="32505.462184873952"/>
    <x v="34"/>
    <n v="1677"/>
  </r>
  <r>
    <x v="0"/>
    <n v="109846"/>
    <s v="2025-11-19 17:21:20"/>
    <s v="MARIA ANGELICA HERNANANDES"/>
    <s v="GEORLAN GARCIA PANIAGUA 117"/>
    <s v="Procesada"/>
    <n v="8550"/>
    <x v="1"/>
    <n v="1397"/>
  </r>
  <r>
    <x v="3"/>
    <n v="109847"/>
    <s v="2025-11-19 17:21:36"/>
    <s v="SANDRA MILENA ARBOLEDA CARDONA"/>
    <s v="LEONARDO RIOS HENAO 612"/>
    <s v="Procesada"/>
    <n v="64785.201680672268"/>
    <x v="8"/>
    <n v="1836"/>
  </r>
  <r>
    <x v="6"/>
    <n v="109848"/>
    <s v="2025-11-19 17:26:17"/>
    <s v="MARIA MERCEDES QUIROGA QUIROGA"/>
    <s v="NAIR JAEL VARGAS TALERO 933"/>
    <s v="Procesada"/>
    <n v="48787.537815126052"/>
    <x v="40"/>
    <n v="2186"/>
  </r>
  <r>
    <x v="10"/>
    <n v="109849"/>
    <s v="2025-11-19 17:27:20"/>
    <s v="MARIA ALEJANDRA RINCON FORERO"/>
    <s v="CAROLINA RUEDA 410 BUCARAMANGA"/>
    <s v="Procesada"/>
    <n v="15273.789915966388"/>
    <x v="50"/>
    <n v="1644"/>
  </r>
  <r>
    <x v="9"/>
    <n v="109850"/>
    <s v="2025-11-19 17:27:31"/>
    <s v="ALVEIRO ARENAS QUINTERO"/>
    <s v="LIZETH FERNANDA OBANDO ARAUJO 705 VALLEDUPAR"/>
    <s v="Procesada"/>
    <n v="53886.663865546216"/>
    <x v="38"/>
    <n v="1915"/>
  </r>
  <r>
    <x v="6"/>
    <n v="109851"/>
    <s v="2025-11-19 17:29:13"/>
    <s v="AURA ARMIDA FLOREZ FUENTES"/>
    <s v="YULIETH HERNANDEZ"/>
    <s v="Procesada"/>
    <n v="115058.68067226891"/>
    <x v="12"/>
    <n v="2201"/>
  </r>
  <r>
    <x v="9"/>
    <n v="109853"/>
    <s v="2025-11-19 17:31:06"/>
    <s v="EFRAIN JOSE BARROS GOMEZ"/>
    <s v="LIZETH FERNANDA OBANDO ARAUJO 705 VALLEDUPAR"/>
    <s v="Procesada"/>
    <n v="47899.378151260506"/>
    <x v="38"/>
    <n v="1915"/>
  </r>
  <r>
    <x v="6"/>
    <n v="109854"/>
    <s v="2025-11-19 17:32:05"/>
    <s v="HUGO FELIX JUNKO ARIAS"/>
    <s v="NAIR JAEL VARGAS TALERO 933"/>
    <s v="Procesada"/>
    <n v="40350.983193277309"/>
    <x v="40"/>
    <n v="2186"/>
  </r>
  <r>
    <x v="3"/>
    <n v="109855"/>
    <s v="2025-11-19 17:32:22"/>
    <s v="JESUS NOLBERIS HERNANDEZ LOPEZ"/>
    <s v="FELIPE ARENAS 605"/>
    <s v="Procesada"/>
    <n v="54742.361344537821"/>
    <x v="25"/>
    <n v="1814"/>
  </r>
  <r>
    <x v="6"/>
    <n v="109856"/>
    <s v="2025-11-19 17:32:30"/>
    <s v="DIANA MARCELA MARULANDA VARGAS"/>
    <s v="LEONARDO MANCERA BOLAÑOS 926"/>
    <s v="Procesada"/>
    <n v="278160.00000000006"/>
    <x v="53"/>
    <n v="2157"/>
  </r>
  <r>
    <x v="6"/>
    <n v="109857"/>
    <s v="2025-11-19 17:33:39"/>
    <s v="JEHISON JOHANY RIOS ORTIZ"/>
    <s v="NAIR JAEL VARGAS TALERO 933"/>
    <s v="Procesada"/>
    <n v="39327.663865546216"/>
    <x v="40"/>
    <n v="2186"/>
  </r>
  <r>
    <x v="9"/>
    <n v="109858"/>
    <s v="2025-11-19 17:33:39"/>
    <s v="ANA DE DIOS CARREÑO MEJIA"/>
    <s v="LIZETH FERNANDA OBANDO ARAUJO 705 VALLEDUPAR"/>
    <s v="Procesada"/>
    <n v="47899.378151260506"/>
    <x v="38"/>
    <n v="1915"/>
  </r>
  <r>
    <x v="2"/>
    <n v="109859"/>
    <s v="2025-11-19 17:33:48"/>
    <s v="ORLEY SARMIENTO castro"/>
    <s v="YOANY SARMIENTO PEREZ 713 BARRANQUILLA"/>
    <s v="Procesada"/>
    <n v="44117.638655462186"/>
    <x v="23"/>
    <n v="1939"/>
  </r>
  <r>
    <x v="1"/>
    <n v="109861"/>
    <s v="2025-11-19 17:36:10"/>
    <s v="JESUS EMIRO MORA SARABIA"/>
    <s v="FREDY ESTEPA 409 CUCUTA"/>
    <s v="Procesada"/>
    <n v="14516.302521008405"/>
    <x v="2"/>
    <n v="1674"/>
  </r>
  <r>
    <x v="6"/>
    <n v="109862"/>
    <s v="2025-11-19 17:36:25"/>
    <s v="MARLEN BOHORQUEZ JIMENEZ"/>
    <s v="LEONARDO MANCERA BOLAÑOS 926"/>
    <s v="Procesada"/>
    <n v="146593.73949579831"/>
    <x v="53"/>
    <n v="2157"/>
  </r>
  <r>
    <x v="6"/>
    <n v="109863"/>
    <s v="2025-11-19 17:36:52"/>
    <s v="EQUIPA EXPRESS SUMINISTROS SAS"/>
    <s v="DIANA MARCELA DIAZ TORRES 938"/>
    <s v="Procesada"/>
    <n v="33264.218487394959"/>
    <x v="29"/>
    <n v="2208"/>
  </r>
  <r>
    <x v="0"/>
    <n v="109864"/>
    <s v="2025-11-19 17:37:52"/>
    <s v="MANUEL FERNANDO QUINTERO VANEGAS"/>
    <s v="GEORLAN GARCIA PANIAGUA 117"/>
    <s v="Procesada"/>
    <n v="15550"/>
    <x v="1"/>
    <n v="1397"/>
  </r>
  <r>
    <x v="6"/>
    <n v="109865"/>
    <s v="2025-11-19 17:38:52"/>
    <s v="FABIAN ANDRES BOHORQUEZ BULLA"/>
    <s v="LEONARDO MANCERA BOLAÑOS 926"/>
    <s v="Procesada"/>
    <n v="40226.848739495799"/>
    <x v="53"/>
    <n v="2157"/>
  </r>
  <r>
    <x v="6"/>
    <n v="109866"/>
    <s v="2025-11-19 17:40:06"/>
    <s v="WILSON ARIAS ARIAS"/>
    <s v="LEONARDO MANCERA BOLAÑOS 926"/>
    <s v="Procesada"/>
    <n v="23457.957983193279"/>
    <x v="53"/>
    <n v="2157"/>
  </r>
  <r>
    <x v="0"/>
    <n v="109867"/>
    <s v="2025-11-19 17:40:47"/>
    <s v="MANUELA RIVILLAS GAVIRIA"/>
    <s v="ANDRES GRACIANO SERNA 104"/>
    <s v="Procesada"/>
    <n v="69697.773109243702"/>
    <x v="27"/>
    <n v="1312"/>
  </r>
  <r>
    <x v="6"/>
    <n v="109869"/>
    <s v="2025-11-19 17:41:04"/>
    <s v="BLANCA LUZ RAMIREZ GARIBELLO"/>
    <s v="LEONARDO MANCERA BOLAÑOS 926"/>
    <s v="Procesada"/>
    <n v="16806.798319327732"/>
    <x v="53"/>
    <n v="2157"/>
  </r>
  <r>
    <x v="6"/>
    <n v="109870"/>
    <s v="2025-11-19 17:42:23"/>
    <s v="DEISY JIMENEZ"/>
    <s v="CRISTINA QUINTERO RUDAS 945"/>
    <s v="Procesada"/>
    <n v="34770.000000000007"/>
    <x v="26"/>
    <n v="2233"/>
  </r>
  <r>
    <x v="6"/>
    <n v="109871"/>
    <s v="2025-11-19 17:42:29"/>
    <s v="YURI ARROYAVE PINEDA"/>
    <s v="WILSON JAVIER MONTAÑEZ MARTINEZ 923"/>
    <s v="Procesada"/>
    <n v="12200"/>
    <x v="18"/>
    <n v="2148"/>
  </r>
  <r>
    <x v="6"/>
    <n v="109872"/>
    <s v="2025-11-19 17:43:01"/>
    <s v="LILIANA HERNANDEZ NIÑO"/>
    <s v="LEONARDO MANCERA BOLAÑOS 926"/>
    <s v="Procesada"/>
    <n v="22203.773109243699"/>
    <x v="53"/>
    <n v="2157"/>
  </r>
  <r>
    <x v="6"/>
    <n v="109873"/>
    <s v="2025-11-19 17:43:57"/>
    <s v="JOSE ORLANDO AMADO AMADO"/>
    <s v="LEONARDO MANCERA BOLAÑOS 926"/>
    <s v="Procesada"/>
    <n v="16806.798319327732"/>
    <x v="53"/>
    <n v="2157"/>
  </r>
  <r>
    <x v="6"/>
    <n v="109874"/>
    <s v="2025-11-19 17:44:57"/>
    <s v="CRISTIAN EDUARDO ALFARO FIGUEROA"/>
    <s v="LEONARDO MANCERA BOLAÑOS 926"/>
    <s v="Procesada"/>
    <n v="16806.798319327732"/>
    <x v="53"/>
    <n v="2157"/>
  </r>
  <r>
    <x v="6"/>
    <n v="109875"/>
    <s v="2025-11-19 17:46:11"/>
    <s v="JOSE MARIA CRUZ GONZALEZ"/>
    <s v="LEONARDO MANCERA BOLAÑOS 926"/>
    <s v="Procesada"/>
    <n v="26606.798319327732"/>
    <x v="53"/>
    <n v="2157"/>
  </r>
  <r>
    <x v="6"/>
    <n v="109876"/>
    <s v="2025-11-19 17:47:01"/>
    <s v="LAITON RIVERA MIRYAN IMELDA"/>
    <s v="LEONARDO MANCERA BOLAÑOS 926"/>
    <s v="Procesada"/>
    <n v="16806.798319327732"/>
    <x v="53"/>
    <n v="2157"/>
  </r>
  <r>
    <x v="6"/>
    <n v="109877"/>
    <s v="2025-11-19 17:47:43"/>
    <s v="MARGARITA RINCON RIVERA"/>
    <s v="LAURA SERNA HERNANDEZ 925"/>
    <s v="Procesada"/>
    <n v="21587.899159663866"/>
    <x v="43"/>
    <n v="2154"/>
  </r>
  <r>
    <x v="6"/>
    <n v="109878"/>
    <s v="2025-11-19 17:47:46"/>
    <s v="RODRIGO PARRA GALINDO"/>
    <s v="WILSON JAVIER MONTAÑEZ MARTINEZ 923"/>
    <s v="Procesada"/>
    <n v="30252.117647058822"/>
    <x v="18"/>
    <n v="2148"/>
  </r>
  <r>
    <x v="6"/>
    <n v="109879"/>
    <s v="2025-11-19 17:52:35"/>
    <s v="FERRETERIA BRAKHOT SAS"/>
    <s v="SANDRA PATRICIA ORTIZ ROMERO 919"/>
    <s v="Procesada"/>
    <n v="133665.46218487396"/>
    <x v="31"/>
    <n v="2132"/>
  </r>
  <r>
    <x v="1"/>
    <n v="109881"/>
    <s v="2025-11-19 17:52:45"/>
    <s v="DIOSVAIDE YULIETH PEÑARANDA GARCIA"/>
    <s v="FREDY ESTEPA 409 CUCUTA"/>
    <s v="Procesada"/>
    <n v="29700"/>
    <x v="2"/>
    <n v="1674"/>
  </r>
  <r>
    <x v="4"/>
    <n v="109883"/>
    <s v="2025-11-19 17:53:05"/>
    <s v="OLGA PATRICIA PADILLA ESCOBAR"/>
    <s v="JOSE GREGORIO OSTEN MERCADO 509"/>
    <s v="Procesada"/>
    <n v="25378.277310924372"/>
    <x v="9"/>
    <n v="1736"/>
  </r>
  <r>
    <x v="6"/>
    <n v="109884"/>
    <s v="2025-11-19 17:53:43"/>
    <s v="RICARDO ANDRES CAMELO RESTREPO"/>
    <s v="YULIETH HERNANDEZ"/>
    <s v="Procesada"/>
    <n v="44051.243697478996"/>
    <x v="12"/>
    <n v="2201"/>
  </r>
  <r>
    <x v="4"/>
    <n v="109885"/>
    <s v="2025-11-19 17:55:01"/>
    <s v="FERNEY GIRALDO"/>
    <s v="JOSE GREGORIO OSTEN MERCADO 509"/>
    <s v="Procesada"/>
    <n v="42294.243697478996"/>
    <x v="9"/>
    <n v="1736"/>
  </r>
  <r>
    <x v="8"/>
    <n v="109886"/>
    <s v="2025-11-19 17:55:57"/>
    <s v="WILFREDO PACHECO ROPERO"/>
    <s v="NEIL TORRES 718 CARTAGENA"/>
    <s v="Procesada"/>
    <n v="63865.840336134461"/>
    <x v="30"/>
    <n v="1958"/>
  </r>
  <r>
    <x v="6"/>
    <n v="109887"/>
    <s v="2025-11-19 17:56:39"/>
    <s v="FREDY ORLANDO ARAQUE TORRES"/>
    <s v="SANDRA PATRICIA ORTIZ ROMERO 919"/>
    <s v="Procesada"/>
    <n v="6100"/>
    <x v="31"/>
    <n v="2132"/>
  </r>
  <r>
    <x v="6"/>
    <n v="109888"/>
    <s v="2025-11-19 18:04:13"/>
    <s v="CECILIA CRUZ GONZALEZ"/>
    <s v="MARIBEL REDONDO 918"/>
    <s v="Procesada"/>
    <n v="34400.403361344543"/>
    <x v="45"/>
    <n v="2129"/>
  </r>
  <r>
    <x v="4"/>
    <n v="109890"/>
    <s v="2025-11-19 18:05:14"/>
    <s v="MARIA ANDREA DURANTE CAMACHO"/>
    <s v="JOSE GREGORIO OSTEN MERCADO 509"/>
    <s v="Procesada"/>
    <n v="6214.5042016806728"/>
    <x v="9"/>
    <n v="1736"/>
  </r>
  <r>
    <x v="6"/>
    <n v="109891"/>
    <s v="2025-11-19 18:06:05"/>
    <s v="FERRETODO JYL SAS"/>
    <s v="MONICA RODRIGUEZ RONCANCIO 946"/>
    <s v="Procesada"/>
    <n v="126241.4705882353"/>
    <x v="21"/>
    <n v="2236"/>
  </r>
  <r>
    <x v="10"/>
    <n v="109892"/>
    <s v="2025-11-19 18:07:40"/>
    <s v="NAYIBE ADRIANA GABRIEL PABON"/>
    <s v="SANDRA PRADA 405 BUCARAMANGA"/>
    <s v="Procesada"/>
    <n v="69838.579831932773"/>
    <x v="49"/>
    <n v="1641"/>
  </r>
  <r>
    <x v="0"/>
    <n v="109894"/>
    <s v="2025-11-19 18:10:06"/>
    <s v="MARIA ESTEFA GOMEZ CARO"/>
    <s v="SEBASTIAN DIAZ VELEZ 105"/>
    <s v="Procesada"/>
    <n v="18615.63025210084"/>
    <x v="42"/>
    <n v="1313"/>
  </r>
  <r>
    <x v="2"/>
    <n v="109895"/>
    <s v="2025-11-19 18:10:36"/>
    <s v="OMAIRA SANDOVAL RONDON"/>
    <s v="YOANY SARMIENTO PEREZ 713 BARRANQUILLA"/>
    <s v="Procesada"/>
    <n v="50533.10924369748"/>
    <x v="23"/>
    <n v="1939"/>
  </r>
  <r>
    <x v="0"/>
    <n v="109896"/>
    <s v="2025-11-19 18:11:17"/>
    <s v="GRANOS Y VERDURAS DE JESUS VERGARA CASTAÑO"/>
    <s v="SEBASTIAN DIAZ VELEZ 105"/>
    <s v="Procesada"/>
    <n v="9981"/>
    <x v="42"/>
    <n v="1313"/>
  </r>
  <r>
    <x v="0"/>
    <n v="109897"/>
    <s v="2025-11-19 18:12:56"/>
    <s v="GABRIEL HERNANY VALENCIA PEREZ"/>
    <s v="SEBASTIAN DIAZ VELEZ 105"/>
    <s v="Procesada"/>
    <n v="22336.949579831933"/>
    <x v="42"/>
    <n v="1313"/>
  </r>
  <r>
    <x v="0"/>
    <n v="109898"/>
    <s v="2025-11-19 18:13:36"/>
    <s v="ELIZABETH LONDOÑO GOMEZ"/>
    <s v="SEBASTIAN DIAZ VELEZ 105"/>
    <s v="Procesada"/>
    <n v="6554.6386554621859"/>
    <x v="42"/>
    <n v="1313"/>
  </r>
  <r>
    <x v="6"/>
    <n v="109899"/>
    <s v="2025-11-19 18:13:45"/>
    <s v="LUIS ALBERTO PEREZ VIVAS"/>
    <s v="WILSON JAVIER MONTAÑEZ MARTINEZ 923"/>
    <s v="Procesada"/>
    <n v="10588.20168067227"/>
    <x v="18"/>
    <n v="2148"/>
  </r>
  <r>
    <x v="6"/>
    <n v="109900"/>
    <s v="2025-11-19 18:14:36"/>
    <s v="WILMER COHEN TORRES"/>
    <s v="MONICA RODRIGUEZ RONCANCIO 946"/>
    <s v="Procesada"/>
    <n v="40939.042016806721"/>
    <x v="21"/>
    <n v="2236"/>
  </r>
  <r>
    <x v="6"/>
    <n v="109902"/>
    <s v="2025-11-19 18:15:17"/>
    <s v="MARIA GILMA MARIN RIOS"/>
    <s v="LEYDY YURLEY MUNEVAR ESPITIA 921"/>
    <s v="Procesada"/>
    <n v="23668"/>
    <x v="14"/>
    <n v="2138"/>
  </r>
  <r>
    <x v="10"/>
    <n v="109903"/>
    <s v="2025-11-19 18:15:22"/>
    <s v="ALEXANDER OCHOA RAMIREZ"/>
    <s v="SANDRA PRADA 405 BUCARAMANGA"/>
    <s v="Procesada"/>
    <n v="101949"/>
    <x v="49"/>
    <n v="1641"/>
  </r>
  <r>
    <x v="6"/>
    <n v="109904"/>
    <s v="2025-11-19 18:15:58"/>
    <s v="GERMAN ALEXIS BERDUGO ARAQUE"/>
    <s v="SANDRA PATRICIA ORTIZ ROMERO 919"/>
    <s v="Procesada"/>
    <n v="57479.02521008403"/>
    <x v="31"/>
    <n v="2132"/>
  </r>
  <r>
    <x v="6"/>
    <n v="109905"/>
    <s v="2025-11-19 18:18:13"/>
    <s v="MATILDE PIÑEROS CRUZ"/>
    <s v="WILSON JAVIER MONTAÑEZ MARTINEZ 923"/>
    <s v="Procesada"/>
    <n v="11485.806722689076"/>
    <x v="18"/>
    <n v="2148"/>
  </r>
  <r>
    <x v="6"/>
    <n v="109906"/>
    <s v="2025-11-19 18:19:38"/>
    <s v="JOSE ARNULFO BOCANEGRA BRIÑEZ"/>
    <s v="WILLIAM ALBERTO VELASQUEZ BERNAL 920"/>
    <s v="Procesada"/>
    <n v="16638.621848739494"/>
    <x v="22"/>
    <n v="2135"/>
  </r>
  <r>
    <x v="0"/>
    <n v="109908"/>
    <s v="2025-11-19 18:20:30"/>
    <s v="DIANA  ISABEL TAMAYO"/>
    <s v="ELIANA GOMEZ 107"/>
    <s v="Procesada"/>
    <n v="6172.0000000000009"/>
    <x v="6"/>
    <n v="1318"/>
  </r>
  <r>
    <x v="3"/>
    <n v="109909"/>
    <s v="2025-11-19 18:30:21"/>
    <s v="GERMAN ROJO CUERVO"/>
    <s v="LEONARDO RIOS HENAO 612"/>
    <s v="Procesada"/>
    <n v="40474.941176470587"/>
    <x v="8"/>
    <n v="1836"/>
  </r>
  <r>
    <x v="1"/>
    <n v="109910"/>
    <s v="2025-11-19 18:31:11"/>
    <s v="BEATRIZ MOGOLLON HERNNDEZ"/>
    <s v="MAIRA TORRES 411 CUCUTA"/>
    <s v="Procesada"/>
    <n v="68994"/>
    <x v="34"/>
    <n v="1677"/>
  </r>
  <r>
    <x v="0"/>
    <n v="109911"/>
    <s v="2025-11-19 18:32:20"/>
    <s v="MIRIAM YOLANDA GARCIA ACOSTA"/>
    <s v="KATHERINE GAVIRIA MAZO 103"/>
    <s v="Procesada"/>
    <n v="13840"/>
    <x v="4"/>
    <n v="1308"/>
  </r>
  <r>
    <x v="1"/>
    <n v="109912"/>
    <s v="2025-11-19 18:32:34"/>
    <s v="CARLOS MANUEL FORERO SANDOVAL"/>
    <s v="MAIRA TORRES 411 CUCUTA"/>
    <s v="Procesada"/>
    <n v="2700"/>
    <x v="34"/>
    <n v="1677"/>
  </r>
  <r>
    <x v="0"/>
    <n v="109913"/>
    <s v="2025-11-19 18:32:46"/>
    <s v="FABIAN DE JESUS MARIN HENAO"/>
    <s v="DUBY YARLENY BEDOYA FLOREZ 102"/>
    <s v="Procesada"/>
    <n v="13109.277310924372"/>
    <x v="0"/>
    <n v="1304"/>
  </r>
  <r>
    <x v="6"/>
    <n v="109914"/>
    <s v="2025-11-19 18:32:50"/>
    <s v="DANIELA MUÑOZ CARDENAS "/>
    <s v="SANDRA PATRICIA ORTIZ ROMERO 919"/>
    <s v="Procesada"/>
    <n v="262369.17647058825"/>
    <x v="31"/>
    <n v="2132"/>
  </r>
  <r>
    <x v="6"/>
    <n v="109916"/>
    <s v="2025-11-19 18:35:03"/>
    <s v="ELMER AUGUSTO SALCEDO SALCEDO"/>
    <s v="OSCAR GIOVANNY NASAYO BLANCO 932"/>
    <s v="Procesada"/>
    <n v="24250"/>
    <x v="13"/>
    <n v="2178"/>
  </r>
  <r>
    <x v="6"/>
    <n v="109917"/>
    <s v="2025-11-19 18:38:34"/>
    <s v="ANA YUNEY GARAY ORTIZ"/>
    <s v="WILSON JAVIER MONTAÑEZ MARTINEZ 923"/>
    <s v="Procesada"/>
    <n v="25007.546218487394"/>
    <x v="18"/>
    <n v="2148"/>
  </r>
  <r>
    <x v="6"/>
    <n v="109918"/>
    <s v="2025-11-19 18:40:03"/>
    <s v="SANDRA PATRICIA MONSALVE TORRES"/>
    <s v="LEYDY YURLEY MUNEVAR ESPITIA 921"/>
    <s v="Procesada"/>
    <n v="25131.277310924372"/>
    <x v="14"/>
    <n v="2138"/>
  </r>
  <r>
    <x v="0"/>
    <n v="109919"/>
    <s v="2025-11-19 18:43:05"/>
    <s v="PAULA ANDREA CASTRILLON ARENAS"/>
    <s v="INES LILIANA PIEDRAHITA MESA 111"/>
    <s v="Procesada"/>
    <n v="11543"/>
    <x v="15"/>
    <n v="1331"/>
  </r>
  <r>
    <x v="0"/>
    <n v="109920"/>
    <s v="2025-11-19 18:45:06"/>
    <s v="SILVIA LUZ JIMENEZ RESTREPO"/>
    <s v="DUBY YARLENY BEDOYA FLOREZ 102"/>
    <s v="Procesada"/>
    <n v="28097.310924369751"/>
    <x v="0"/>
    <n v="1304"/>
  </r>
  <r>
    <x v="6"/>
    <n v="109921"/>
    <s v="2025-11-19 18:50:23"/>
    <s v="DEYSI ROCIO PARDO MORA"/>
    <s v="YULIETH HERNANDEZ"/>
    <s v="Procesada"/>
    <n v="21176.403361344539"/>
    <x v="12"/>
    <n v="2201"/>
  </r>
  <r>
    <x v="6"/>
    <n v="109923"/>
    <s v="2025-11-19 18:51:07"/>
    <s v="HENRY VELASQUEZ DUQUE"/>
    <s v="SANDRA PATRICIA ORTIZ ROMERO 919"/>
    <s v="Procesada"/>
    <n v="95153.873949579836"/>
    <x v="31"/>
    <n v="2132"/>
  </r>
  <r>
    <x v="10"/>
    <n v="109924"/>
    <s v="2025-11-19 18:51:07"/>
    <s v="HERIBERTO BENITEZ REYES"/>
    <s v="SANDRA PRADA 405 BUCARAMANGA"/>
    <s v="Procesada"/>
    <n v="50420.403361344543"/>
    <x v="49"/>
    <n v="1641"/>
  </r>
  <r>
    <x v="6"/>
    <n v="109926"/>
    <s v="2025-11-19 18:52:06"/>
    <s v="LAUDISE RAMIREZ RUIZ"/>
    <s v="MARISOL NEIRA PARRA 911"/>
    <s v="Procesada"/>
    <n v="14278.201680672271"/>
    <x v="41"/>
    <n v="2113"/>
  </r>
  <r>
    <x v="6"/>
    <n v="109927"/>
    <s v="2025-11-19 18:56:07"/>
    <s v="DIDIER ANDRES MONTAÑA GALINDO"/>
    <s v="MARIA NANCY GUARIN VIRGUEZ 937"/>
    <s v="Procesada"/>
    <n v="70829.512605042022"/>
    <x v="19"/>
    <n v="2204"/>
  </r>
  <r>
    <x v="6"/>
    <n v="109928"/>
    <s v="2025-11-19 18:58:28"/>
    <s v="HLA GAS NATURAL SAS"/>
    <s v="MARISOL NEIRA PARRA 911"/>
    <s v="Procesada"/>
    <n v="48835.100840336134"/>
    <x v="41"/>
    <n v="2113"/>
  </r>
  <r>
    <x v="0"/>
    <n v="109930"/>
    <s v="2025-11-19 19:00:59"/>
    <s v="ANA MARIA LUJAN ESCOBAR"/>
    <s v="INES LILIANA PIEDRAHITA MESA 111"/>
    <s v="Procesada"/>
    <n v="7655.4789915966394"/>
    <x v="15"/>
    <n v="1331"/>
  </r>
  <r>
    <x v="0"/>
    <n v="109931"/>
    <s v="2025-11-19 19:02:17"/>
    <s v="DANIELA MANRIQUE AGUILAR"/>
    <s v="ANDRES GRACIANO SERNA 104"/>
    <s v="Procesada"/>
    <n v="63865.840336134461"/>
    <x v="27"/>
    <n v="1312"/>
  </r>
  <r>
    <x v="0"/>
    <n v="109932"/>
    <s v="2025-11-19 19:02:44"/>
    <s v="LUZ MERY ISAZA CALLE"/>
    <s v="MARIA ELENA JARAMILLO GALEANO 114"/>
    <s v="Procesada"/>
    <n v="31543.042016806725"/>
    <x v="20"/>
    <n v="1348"/>
  </r>
  <r>
    <x v="6"/>
    <n v="109933"/>
    <s v="2025-11-19 19:02:57"/>
    <s v="JULIO ROBERTO RODRIGUEZ OCHOA"/>
    <s v="MARIA NANCY GUARIN VIRGUEZ 937"/>
    <s v="Procesada"/>
    <n v="40079.361344537821"/>
    <x v="19"/>
    <n v="2204"/>
  </r>
  <r>
    <x v="6"/>
    <n v="109934"/>
    <s v="2025-11-19 19:03:17"/>
    <s v="LUZ STELLE POSSE PINEDA"/>
    <s v="YULIETH HERNANDEZ"/>
    <s v="Procesada"/>
    <n v="79285.554621848743"/>
    <x v="12"/>
    <n v="2201"/>
  </r>
  <r>
    <x v="6"/>
    <n v="109936"/>
    <s v="2025-11-19 19:03:56"/>
    <s v="CARLOS ALBERTO ALVAREZ FORERO"/>
    <s v="MARISOL NEIRA PARRA 911"/>
    <s v="Procesada"/>
    <n v="9143.6974789915967"/>
    <x v="41"/>
    <n v="2113"/>
  </r>
  <r>
    <x v="6"/>
    <n v="109937"/>
    <s v="2025-11-19 19:03:56"/>
    <s v="RICHARDE PACHECO RIOS"/>
    <s v="MONICA RODRIGUEZ RONCANCIO 946"/>
    <s v="Procesada"/>
    <n v="23323.436974789918"/>
    <x v="21"/>
    <n v="2236"/>
  </r>
  <r>
    <x v="6"/>
    <n v="109938"/>
    <s v="2025-11-19 19:04:41"/>
    <s v="JESUS ALBERTO AGUILERA"/>
    <s v="MARISOL NEIRA PARRA 911"/>
    <s v="Procesada"/>
    <n v="17810.949579831933"/>
    <x v="41"/>
    <n v="2113"/>
  </r>
  <r>
    <x v="6"/>
    <n v="109939"/>
    <s v="2025-11-19 19:05:48"/>
    <s v="GIOVANY HERNANDEZ"/>
    <s v="MARISOL NEIRA PARRA 911"/>
    <s v="Procesada"/>
    <n v="16806.798319327732"/>
    <x v="41"/>
    <n v="2113"/>
  </r>
  <r>
    <x v="6"/>
    <n v="109940"/>
    <s v="2025-11-19 19:07:04"/>
    <s v="ROGELIO CASTRILLON MONTES"/>
    <s v="MARISOL NEIRA PARRA 911"/>
    <s v="Procesada"/>
    <n v="27395"/>
    <x v="41"/>
    <n v="2113"/>
  </r>
  <r>
    <x v="6"/>
    <n v="109941"/>
    <s v="2025-11-19 19:07:55"/>
    <s v="LUZ STELLA QUIÑONEZ AVENDAÑO"/>
    <s v="MARISOL NEIRA PARRA 911"/>
    <s v="Procesada"/>
    <n v="16800"/>
    <x v="41"/>
    <n v="2113"/>
  </r>
  <r>
    <x v="6"/>
    <n v="109942"/>
    <s v="2025-11-19 19:08:34"/>
    <s v="ROBINSON ANDRES DIAZ HUERTAS"/>
    <s v="MONICA RODRIGUEZ RONCANCIO 946"/>
    <s v="Procesada"/>
    <n v="39831.840336134454"/>
    <x v="21"/>
    <n v="2236"/>
  </r>
  <r>
    <x v="6"/>
    <n v="109944"/>
    <s v="2025-11-19 19:08:57"/>
    <s v="NELSON ORTIZ GOMEZ"/>
    <s v="LEYDY YURLEY MUNEVAR ESPITIA 921"/>
    <s v="Procesada"/>
    <n v="174952.30252100842"/>
    <x v="14"/>
    <n v="2138"/>
  </r>
  <r>
    <x v="6"/>
    <n v="109946"/>
    <s v="2025-11-19 19:10:10"/>
    <s v="XIMENA MARCELA VELANDIA GUERRERO"/>
    <s v="MARISOL NEIRA PARRA 911"/>
    <s v="Procesada"/>
    <n v="30252.050420168071"/>
    <x v="41"/>
    <n v="2113"/>
  </r>
  <r>
    <x v="6"/>
    <n v="109947"/>
    <s v="2025-11-19 19:12:55"/>
    <s v="SANDRA PATRICIA RODRIGUEZ RAFIA"/>
    <s v="MARISOL NEIRA PARRA 911"/>
    <s v="Procesada"/>
    <n v="64402.487394957992"/>
    <x v="41"/>
    <n v="2113"/>
  </r>
  <r>
    <x v="6"/>
    <n v="109948"/>
    <s v="2025-11-19 19:13:39"/>
    <s v="ZONIA MAYORGA ROBLES"/>
    <s v="MARISOL NEIRA PARRA 911"/>
    <s v="Procesada"/>
    <n v="19600"/>
    <x v="41"/>
    <n v="2113"/>
  </r>
  <r>
    <x v="6"/>
    <n v="109949"/>
    <s v="2025-11-19 19:13:42"/>
    <s v="MAURICIO CALDERON RUIZ"/>
    <s v="YULIETH HERNANDEZ"/>
    <s v="Procesada"/>
    <n v="55977.882352941175"/>
    <x v="12"/>
    <n v="2201"/>
  </r>
  <r>
    <x v="6"/>
    <n v="109950"/>
    <s v="2025-11-19 19:14:39"/>
    <s v="NERLY MARCELA ROJAS SUPELANO"/>
    <s v="MARISOL NEIRA PARRA 911"/>
    <s v="Procesada"/>
    <n v="16119.000000000002"/>
    <x v="41"/>
    <n v="2113"/>
  </r>
  <r>
    <x v="0"/>
    <n v="109951"/>
    <s v="2025-11-19 19:16:18"/>
    <s v="DELLY MILENA HENAO HENAO"/>
    <s v="KATHERINE GAVIRIA MAZO 103"/>
    <s v="Procesada"/>
    <n v="13109.277310924372"/>
    <x v="4"/>
    <n v="1308"/>
  </r>
  <r>
    <x v="7"/>
    <n v="109952"/>
    <s v="2025-11-19 19:16:53"/>
    <s v="SERGIO VEGA GONZALEZ"/>
    <s v="CESAR BERMUDEZ 905"/>
    <s v="Procesada"/>
    <n v="130060.05882352941"/>
    <x v="35"/>
    <n v="2911"/>
  </r>
  <r>
    <x v="6"/>
    <n v="109954"/>
    <s v="2025-11-19 19:16:56"/>
    <s v="DORA DE JESUS ARISTIZABAL MONTOYA"/>
    <s v="MONICA RODRIGUEZ RONCANCIO 946"/>
    <s v="Procesada"/>
    <n v="29184"/>
    <x v="21"/>
    <n v="2236"/>
  </r>
  <r>
    <x v="10"/>
    <n v="109955"/>
    <s v="2025-11-19 19:19:02"/>
    <s v="FERRETERIA FERREGOMEZ EXPRESS SAS"/>
    <s v="SANDRA PRADA 405 BUCARAMANGA"/>
    <s v="Procesada"/>
    <n v="46382.327731092439"/>
    <x v="49"/>
    <n v="1641"/>
  </r>
  <r>
    <x v="7"/>
    <n v="109956"/>
    <s v="2025-11-19 19:22:01"/>
    <s v="PEDRO ELIAS ROMERO QUECHO"/>
    <s v="CESAR BERMUDEZ 905"/>
    <s v="Procesada"/>
    <n v="172457.71428571429"/>
    <x v="35"/>
    <n v="2911"/>
  </r>
  <r>
    <x v="7"/>
    <n v="109958"/>
    <s v="2025-11-19 19:23:58"/>
    <s v="WILMER FERNEY SALAZAR"/>
    <s v="CESAR BERMUDEZ 905"/>
    <s v="Procesada"/>
    <n v="54206.10924369748"/>
    <x v="35"/>
    <n v="2912"/>
  </r>
  <r>
    <x v="6"/>
    <n v="109959"/>
    <s v="2025-11-19 19:24:18"/>
    <s v="FERRETODO JYL SAS"/>
    <s v="MONICA RODRIGUEZ RONCANCIO 946"/>
    <s v="Procesada"/>
    <n v="143626.4705882353"/>
    <x v="21"/>
    <n v="2236"/>
  </r>
  <r>
    <x v="7"/>
    <n v="109960"/>
    <s v="2025-11-19 19:25:42"/>
    <s v="DIEGO RICARDO DAZA VELASQUEZ"/>
    <s v="CESAR BERMUDEZ 905"/>
    <s v="Procesada"/>
    <n v="67698.957983193279"/>
    <x v="35"/>
    <n v="2911"/>
  </r>
  <r>
    <x v="6"/>
    <n v="109962"/>
    <s v="2025-11-19 19:26:24"/>
    <s v="HAROLD FABIAN CAMELO OVALLE"/>
    <s v="MARIA NANCY GUARIN VIRGUEZ 937"/>
    <s v="Procesada"/>
    <n v="71808.831932773115"/>
    <x v="19"/>
    <n v="2204"/>
  </r>
  <r>
    <x v="6"/>
    <n v="109963"/>
    <s v="2025-11-19 19:27:15"/>
    <s v="CARLOS EDUARDO COMBITA ACOSTA"/>
    <s v="MARIBEL REDONDO 918"/>
    <s v="Procesada"/>
    <n v="35378.117647058825"/>
    <x v="45"/>
    <n v="2129"/>
  </r>
  <r>
    <x v="7"/>
    <n v="109965"/>
    <s v="2025-11-19 19:27:33"/>
    <s v="LINA ANDREA PEÑA BARRAGAN"/>
    <s v="CESAR BERMUDEZ 905"/>
    <s v="Procesada"/>
    <n v="47899.378151260506"/>
    <x v="35"/>
    <n v="2911"/>
  </r>
  <r>
    <x v="0"/>
    <n v="109966"/>
    <s v="2025-11-19 19:27:50"/>
    <s v="ALVARO ANTONIO SERNA PUERTA"/>
    <s v="KATHERINE GAVIRIA MAZO 103"/>
    <s v="Procesada"/>
    <n v="21587.899159663866"/>
    <x v="4"/>
    <n v="1308"/>
  </r>
  <r>
    <x v="0"/>
    <n v="109967"/>
    <s v="2025-11-19 19:28:19"/>
    <s v="ELIANA MARCELA ESCOBAR RESTREPO"/>
    <s v="DUBY YARLENY BEDOYA FLOREZ 102"/>
    <s v="Procesada"/>
    <n v="10793.949579831933"/>
    <x v="0"/>
    <n v="1304"/>
  </r>
  <r>
    <x v="6"/>
    <n v="109968"/>
    <s v="2025-11-19 19:29:21"/>
    <s v="LUIS ENRIQUE DIAZ MORENO"/>
    <s v="YULIETH HERNANDEZ"/>
    <s v="Procesada"/>
    <n v="37574.663865546216"/>
    <x v="12"/>
    <n v="2201"/>
  </r>
  <r>
    <x v="7"/>
    <n v="109970"/>
    <s v="2025-11-19 19:31:10"/>
    <s v="FANNY PENAGOS MENDEZ"/>
    <s v="CESAR BERMUDEZ 905"/>
    <s v="Procesada"/>
    <n v="122434.29411764706"/>
    <x v="35"/>
    <n v="2911"/>
  </r>
  <r>
    <x v="3"/>
    <n v="109971"/>
    <s v="2025-11-19 19:32:10"/>
    <s v="LUIS HORACIO CASTILLO OBANDO"/>
    <s v="LEONARDO RIOS HENAO 612"/>
    <s v="Procesada"/>
    <n v="209159.59663865549"/>
    <x v="8"/>
    <n v="1835"/>
  </r>
  <r>
    <x v="6"/>
    <n v="109972"/>
    <s v="2025-11-19 19:32:14"/>
    <s v="SINDY MARCELA TOVAR"/>
    <s v="SANDRA PATRICIA ORTIZ ROMERO 919"/>
    <s v="Procesada"/>
    <n v="28136.403361344539"/>
    <x v="31"/>
    <n v="2132"/>
  </r>
  <r>
    <x v="6"/>
    <n v="109973"/>
    <s v="2025-11-19 19:34:15"/>
    <s v="CARLOS MARIO GALVIS CEBALLOS"/>
    <s v="LEYDY YURLEY MUNEVAR ESPITIA 921"/>
    <s v="Procesada"/>
    <n v="233590.94117647057"/>
    <x v="14"/>
    <n v="2138"/>
  </r>
  <r>
    <x v="0"/>
    <n v="109974"/>
    <s v="2025-11-19 19:44:17"/>
    <s v="LADY JOHANA CANO GIL"/>
    <s v="ELIANA GOMEZ 107"/>
    <s v="Procesada"/>
    <n v="38982.857142857145"/>
    <x v="6"/>
    <n v="1318"/>
  </r>
  <r>
    <x v="6"/>
    <n v="109975"/>
    <s v="2025-11-19 19:44:37"/>
    <s v="ROSA MARIA HERNANDEZ REYES"/>
    <s v="CRISTINA QUINTERO RUDAS 945"/>
    <s v="Procesada"/>
    <n v="46941.512605042022"/>
    <x v="26"/>
    <n v="2233"/>
  </r>
  <r>
    <x v="7"/>
    <n v="109976"/>
    <s v="2025-11-19 19:49:20"/>
    <s v="JEFERSON ARLEY AGUIRRE MARTINEZ"/>
    <s v="CESAR BERMUDEZ 905"/>
    <s v="Procesada"/>
    <n v="229518.38655462186"/>
    <x v="35"/>
    <n v="2911"/>
  </r>
  <r>
    <x v="0"/>
    <n v="109977"/>
    <s v="2025-11-19 19:50:32"/>
    <s v="LUIS EDUARDO HENAO PEREZ"/>
    <s v="MARIA ELENA JARAMILLO GALEANO 114"/>
    <s v="Procesada"/>
    <n v="32400.243697478993"/>
    <x v="20"/>
    <n v="1348"/>
  </r>
  <r>
    <x v="6"/>
    <n v="109978"/>
    <s v="2025-11-19 19:53:41"/>
    <s v="JOHAN SEBASTIAN CORDOBA GUERRERO"/>
    <s v="CARLOS EDUARDO ROMERO 934"/>
    <s v="Procesada"/>
    <n v="14301.151260504201"/>
    <x v="24"/>
    <n v="2192"/>
  </r>
  <r>
    <x v="0"/>
    <n v="109979"/>
    <s v="2025-11-19 19:54:26"/>
    <s v="MARIA PIEDAD MEJIA ARANGO"/>
    <s v="DUBY YARLENY BEDOYA FLOREZ 102"/>
    <s v="Procesada"/>
    <n v="18151.26050420168"/>
    <x v="0"/>
    <n v="1304"/>
  </r>
  <r>
    <x v="0"/>
    <n v="109980"/>
    <s v="2025-11-19 19:55:55"/>
    <s v="EDWIN ANDRES MEJIA ARTEAGA"/>
    <s v="KATHERINE GAVIRIA MAZO 103"/>
    <s v="Procesada"/>
    <n v="11543"/>
    <x v="4"/>
    <n v="1308"/>
  </r>
  <r>
    <x v="4"/>
    <n v="109981"/>
    <s v="2025-11-19 19:57:44"/>
    <s v="LAUREANO MANUEL MARTINEZ MENDOZA"/>
    <s v="JOSE GREGORIO OSTEN MERCADO 509"/>
    <s v="Procesada"/>
    <n v="17113.504201680673"/>
    <x v="9"/>
    <n v="1736"/>
  </r>
  <r>
    <x v="6"/>
    <n v="109982"/>
    <s v="2025-11-19 19:57:48"/>
    <s v="MARIA VICTORIA RODRIGUEZ DE CHITIVA"/>
    <s v="WILSON JAVIER MONTAÑEZ MARTINEZ 923"/>
    <s v="Procesada"/>
    <n v="10588.20168067227"/>
    <x v="18"/>
    <n v="2148"/>
  </r>
  <r>
    <x v="6"/>
    <n v="109983"/>
    <s v="2025-11-19 19:58:24"/>
    <s v="RODOLFO ADRIAN MARTINEZ GRANADOS"/>
    <s v="SANDRA PATRICIA ORTIZ ROMERO 919"/>
    <s v="Procesada"/>
    <n v="59626.512605042022"/>
    <x v="31"/>
    <n v="2132"/>
  </r>
  <r>
    <x v="7"/>
    <n v="109984"/>
    <s v="2025-11-19 19:58:58"/>
    <s v="JUAN ANTONIO MARTIN ARCILA"/>
    <s v="CESAR BERMUDEZ 905"/>
    <s v="Procesada"/>
    <n v="746372.25210084033"/>
    <x v="35"/>
    <n v="2911"/>
  </r>
  <r>
    <x v="6"/>
    <n v="109985"/>
    <s v="2025-11-19 20:02:32"/>
    <s v="LISBETH MORENO ROCHA"/>
    <s v="MARIA NANCY GUARIN VIRGUEZ 937"/>
    <s v="Procesada"/>
    <n v="31308.319327731097"/>
    <x v="19"/>
    <n v="2204"/>
  </r>
  <r>
    <x v="7"/>
    <n v="109987"/>
    <s v="2025-11-19 20:04:10"/>
    <s v="JUAN ANTONIO MARTIN ARCILA"/>
    <s v="CESAR BERMUDEZ 905"/>
    <s v="Procesada"/>
    <n v="163335.99159663866"/>
    <x v="35"/>
    <n v="2911"/>
  </r>
  <r>
    <x v="6"/>
    <n v="109988"/>
    <s v="2025-11-19 20:04:12"/>
    <s v="GEYNER DIAZ MARIN"/>
    <s v="NAIR JAEL VARGAS TALERO 933"/>
    <s v="Procesada"/>
    <n v="251659.02521008404"/>
    <x v="40"/>
    <n v="2186"/>
  </r>
  <r>
    <x v="6"/>
    <n v="109989"/>
    <s v="2025-11-19 20:05:29"/>
    <s v="YEIMY  PAOLA DAZA"/>
    <s v="CARLOS EDUARDO ROMERO 934"/>
    <s v="Procesada"/>
    <n v="30342.201680672271"/>
    <x v="24"/>
    <n v="2192"/>
  </r>
  <r>
    <x v="6"/>
    <n v="109990"/>
    <s v="2025-11-19 20:05:46"/>
    <s v="SERGIO ANDRES DIAZ VERA"/>
    <s v="YULIETH HERNANDEZ"/>
    <s v="Procesada"/>
    <n v="58732.705882352944"/>
    <x v="12"/>
    <n v="2201"/>
  </r>
  <r>
    <x v="6"/>
    <n v="109991"/>
    <s v="2025-11-19 20:06:42"/>
    <s v="JOSE RENE ROBLES RODRIGUEZ"/>
    <s v="MONICA RODRIGUEZ RONCANCIO 946"/>
    <s v="Procesada"/>
    <n v="62520.957983193279"/>
    <x v="21"/>
    <n v="2236"/>
  </r>
  <r>
    <x v="0"/>
    <n v="109993"/>
    <s v="2025-11-19 20:08:14"/>
    <s v="JOHN ALBERTO MOLINA RODAS"/>
    <s v="ELIANA GOMEZ 107"/>
    <s v="Procesada"/>
    <n v="18325.546218487398"/>
    <x v="6"/>
    <n v="1318"/>
  </r>
  <r>
    <x v="7"/>
    <n v="109994"/>
    <s v="2025-11-19 20:09:05"/>
    <s v="CARLOS ENRIQUE CRIOLLO MUÑOZ"/>
    <s v="CESAR BERMUDEZ 905"/>
    <s v="Procesada"/>
    <n v="47899.378151260506"/>
    <x v="35"/>
    <n v="2911"/>
  </r>
  <r>
    <x v="6"/>
    <n v="109995"/>
    <s v="2025-11-19 20:10:24"/>
    <s v="ANGIE XIMENA GALEANO VILLAMIL"/>
    <s v="LEONARDO MANCERA BOLAÑOS 926"/>
    <s v="Procesada"/>
    <n v="37991.411764705881"/>
    <x v="53"/>
    <n v="2157"/>
  </r>
  <r>
    <x v="1"/>
    <n v="109996"/>
    <s v="2025-11-19 20:18:45"/>
    <s v="LIZETH YURANIS SOTO MJOGOLLON"/>
    <s v="FREDY ESTEPA 409 CUCUTA"/>
    <s v="Procesada"/>
    <n v="43955.462184873948"/>
    <x v="2"/>
    <n v="1674"/>
  </r>
  <r>
    <x v="7"/>
    <n v="109997"/>
    <s v="2025-11-19 20:20:05"/>
    <s v="JAIME RUIZ"/>
    <s v="JHON GRANADOS"/>
    <s v="Procesada"/>
    <n v="33301.403361344535"/>
    <x v="44"/>
    <n v="2253"/>
  </r>
  <r>
    <x v="7"/>
    <n v="109998"/>
    <s v="2025-11-19 20:20:26"/>
    <s v="SANDRA  MILENA BETANCOUR PEDREROS"/>
    <s v="CESAR BERMUDEZ 905"/>
    <s v="Procesada"/>
    <n v="41990.731092436981"/>
    <x v="35"/>
    <n v="2911"/>
  </r>
  <r>
    <x v="0"/>
    <n v="110000"/>
    <s v="2025-11-19 20:22:09"/>
    <s v="ALBA RESTREPO"/>
    <s v="KATHERINE GAVIRIA MAZO 103"/>
    <s v="Procesada"/>
    <n v="21587.899159663866"/>
    <x v="4"/>
    <n v="1308"/>
  </r>
  <r>
    <x v="9"/>
    <n v="110001"/>
    <s v="2025-11-19 20:22:20"/>
    <s v="MARILUZ REMOLINA PEÑALOZA"/>
    <s v="LILIANA MARCELA GONZALEZ PLATA 706 VALLEDUPAR"/>
    <s v="Procesada"/>
    <n v="17998.9243697479"/>
    <x v="33"/>
    <n v="1918"/>
  </r>
  <r>
    <x v="7"/>
    <n v="110002"/>
    <s v="2025-11-19 20:22:29"/>
    <s v="LUIS GONZALO ALVAREZ FLOREZ"/>
    <s v="CESAR BERMUDEZ 905"/>
    <s v="Procesada"/>
    <n v="87238.117647058825"/>
    <x v="35"/>
    <n v="2911"/>
  </r>
  <r>
    <x v="7"/>
    <n v="110003"/>
    <s v="2025-11-19 20:23:17"/>
    <s v="ARLEY NEME RUIZ"/>
    <s v="JHON GRANADOS"/>
    <s v="Procesada"/>
    <n v="166928.51260504202"/>
    <x v="44"/>
    <n v="2911"/>
  </r>
  <r>
    <x v="7"/>
    <n v="110004"/>
    <s v="2025-11-19 20:23:28"/>
    <s v="BERENICE RUIZ QUIROGA"/>
    <s v="CESAR BERMUDEZ 905"/>
    <s v="Procesada"/>
    <n v="46941.092436974795"/>
    <x v="35"/>
    <n v="2911"/>
  </r>
  <r>
    <x v="0"/>
    <n v="110005"/>
    <s v="2025-11-19 20:25:28"/>
    <s v="FABER EDIVER LLANOS RESTREPO"/>
    <s v="DUBY YARLENY BEDOYA FLOREZ 102"/>
    <s v="Procesada"/>
    <n v="13109.277310924372"/>
    <x v="0"/>
    <n v="1304"/>
  </r>
  <r>
    <x v="7"/>
    <n v="110006"/>
    <s v="2025-11-19 20:25:54"/>
    <s v="ALEIDY RUIZ QUIROGA"/>
    <s v="CESAR BERMUDEZ 905"/>
    <s v="Procesada"/>
    <n v="74722.899159663866"/>
    <x v="35"/>
    <n v="2911"/>
  </r>
  <r>
    <x v="7"/>
    <n v="110007"/>
    <s v="2025-11-19 20:26:25"/>
    <s v="ENELDA ESTHER MOSQUERA PASTRANA"/>
    <s v="JHON GRANADOS"/>
    <s v="Procesada"/>
    <n v="31932.915966386554"/>
    <x v="44"/>
    <n v="2251"/>
  </r>
  <r>
    <x v="1"/>
    <n v="110008"/>
    <s v="2025-11-19 20:26:39"/>
    <s v="HERY GUARIN VALENCIA"/>
    <s v="ZULY RANGEL GARCIA 413 CUCUTA"/>
    <s v="Procesada"/>
    <n v="191292.36974789918"/>
    <x v="3"/>
    <n v="1683"/>
  </r>
  <r>
    <x v="6"/>
    <n v="110009"/>
    <s v="2025-11-19 20:26:52"/>
    <s v="ANGEL MARIA SANCHEZ CARDENAS"/>
    <s v="WILLIAM ALBERTO VELASQUEZ BERNAL 920"/>
    <s v="Procesada"/>
    <n v="33529.436974789918"/>
    <x v="22"/>
    <n v="2135"/>
  </r>
  <r>
    <x v="9"/>
    <n v="110010"/>
    <s v="2025-11-19 20:27:15"/>
    <s v="HELDER VARGAS DAZA"/>
    <s v="LILIANA MARCELA GONZALEZ PLATA 706 VALLEDUPAR"/>
    <s v="Procesada"/>
    <n v="66260.630252100833"/>
    <x v="33"/>
    <n v="1917"/>
  </r>
  <r>
    <x v="6"/>
    <n v="110011"/>
    <s v="2025-11-19 20:27:37"/>
    <s v="ANGELICA ANDREA BAQUERO JIMENEZ"/>
    <s v="WILSON JAVIER MONTAÑEZ MARTINEZ 923"/>
    <s v="Procesada"/>
    <n v="31764.596638655465"/>
    <x v="18"/>
    <n v="2148"/>
  </r>
  <r>
    <x v="7"/>
    <n v="110012"/>
    <s v="2025-11-19 20:28:02"/>
    <s v="ALEXANDER GIRALDO ECHEVERRI"/>
    <s v="CESAR BERMUDEZ 905"/>
    <s v="Procesada"/>
    <n v="74722.899159663866"/>
    <x v="35"/>
    <n v="2910"/>
  </r>
  <r>
    <x v="0"/>
    <n v="110013"/>
    <s v="2025-11-19 20:28:54"/>
    <s v="CLAUDIA ANDREA AGUDELO ACEVEDO"/>
    <s v="ELIANA GOMEZ 107"/>
    <s v="Procesada"/>
    <n v="104579.79831932775"/>
    <x v="6"/>
    <n v="1318"/>
  </r>
  <r>
    <x v="0"/>
    <n v="110014"/>
    <s v="2025-11-19 20:31:46"/>
    <s v="LUZ MERY SOTO BLANDON"/>
    <s v="DUBY YARLENY BEDOYA FLOREZ 102"/>
    <s v="Procesada"/>
    <n v="10686.571428571429"/>
    <x v="0"/>
    <n v="1304"/>
  </r>
  <r>
    <x v="6"/>
    <n v="110015"/>
    <s v="2025-11-19 20:32:31"/>
    <s v="LEONARDO ALFONSO CASTILLO RODRIGUEZ"/>
    <s v="YULIETH HERNANDEZ"/>
    <s v="Procesada"/>
    <n v="133776.28571428571"/>
    <x v="12"/>
    <n v="2201"/>
  </r>
  <r>
    <x v="6"/>
    <n v="110016"/>
    <s v="2025-11-19 20:33:25"/>
    <s v="LUZ DARY CORTES BALLEN"/>
    <s v="LAURA SERNA HERNANDEZ 925"/>
    <s v="Procesada"/>
    <n v="21587.899159663866"/>
    <x v="43"/>
    <n v="2154"/>
  </r>
  <r>
    <x v="7"/>
    <n v="110017"/>
    <s v="2025-11-19 20:33:51"/>
    <s v="CARLOS EDUARDO RUSSY"/>
    <s v="CESAR BERMUDEZ 905"/>
    <s v="Procesada"/>
    <n v="67058.907563025219"/>
    <x v="35"/>
    <n v="2911"/>
  </r>
  <r>
    <x v="6"/>
    <n v="110018"/>
    <s v="2025-11-19 20:34:18"/>
    <s v="NEFTALI BERNAL HERNANDEZ"/>
    <s v="LAURA SERNA HERNANDEZ 925"/>
    <s v="Procesada"/>
    <n v="69540.000000000015"/>
    <x v="43"/>
    <n v="2154"/>
  </r>
  <r>
    <x v="9"/>
    <n v="110019"/>
    <s v="2025-11-19 20:34:50"/>
    <s v="LUZ DARY CACERES TRILLOS"/>
    <s v="LILIANA MARCELA GONZALEZ PLATA 706 VALLEDUPAR"/>
    <s v="Procesada"/>
    <n v="37481.092436974788"/>
    <x v="33"/>
    <n v="1918"/>
  </r>
  <r>
    <x v="6"/>
    <n v="110020"/>
    <s v="2025-11-19 20:35:28"/>
    <s v="MELVI PATRICIA NEMPEQUE NUMPAQUE "/>
    <s v="LAURA SERNA HERNANDEZ 925"/>
    <s v="Procesada"/>
    <n v="5290.957983193277"/>
    <x v="43"/>
    <n v="2154"/>
  </r>
  <r>
    <x v="4"/>
    <n v="110021"/>
    <s v="2025-11-19 20:36:09"/>
    <s v="JAIRO ALONSO RAMIREZ ZULUAGA"/>
    <s v="JOSE GREGORIO OSTEN MERCADO 509"/>
    <s v="Procesada"/>
    <n v="17012.067226890758"/>
    <x v="9"/>
    <n v="1736"/>
  </r>
  <r>
    <x v="7"/>
    <n v="110022"/>
    <s v="2025-11-19 20:36:45"/>
    <s v="MARTHA QUINTERO OCAMPO"/>
    <s v="JHON GRANADOS"/>
    <s v="Procesada"/>
    <n v="73974.789915966394"/>
    <x v="44"/>
    <n v="2251"/>
  </r>
  <r>
    <x v="6"/>
    <n v="110023"/>
    <s v="2025-11-19 20:37:18"/>
    <s v="OTONIEL VALERO MALAGON"/>
    <s v="LAURA SERNA HERNANDEZ 925"/>
    <s v="Procesada"/>
    <n v="26890.798319327732"/>
    <x v="43"/>
    <n v="2154"/>
  </r>
  <r>
    <x v="6"/>
    <n v="110024"/>
    <s v="2025-11-19 20:37:36"/>
    <s v="JAVIER ENRIQUE GARZON PENAGOS"/>
    <s v="WILSON JAVIER MONTAÑEZ MARTINEZ 923"/>
    <s v="Procesada"/>
    <n v="17773.100840336137"/>
    <x v="18"/>
    <n v="2148"/>
  </r>
  <r>
    <x v="6"/>
    <n v="110025"/>
    <s v="2025-11-19 20:37:48"/>
    <s v="DEISY MARCELA LARA ROMERO"/>
    <s v="LEYDY YURLEY MUNEVAR ESPITIA 921"/>
    <s v="Procesada"/>
    <n v="36753.016806722691"/>
    <x v="14"/>
    <n v="2138"/>
  </r>
  <r>
    <x v="6"/>
    <n v="110027"/>
    <s v="2025-11-19 20:38:04"/>
    <s v="FLOR MARIA LEON CASTRO"/>
    <s v="SANDRA PATRICIA ORTIZ ROMERO 919"/>
    <s v="Procesada"/>
    <n v="28224"/>
    <x v="31"/>
    <n v="2132"/>
  </r>
  <r>
    <x v="7"/>
    <n v="110028"/>
    <s v="2025-11-19 20:38:15"/>
    <s v="LUZ MARINA DIAZ SAAVEDRA"/>
    <s v="JHON GRANADOS"/>
    <s v="Procesada"/>
    <n v="42390.731092436981"/>
    <x v="44"/>
    <n v="2251"/>
  </r>
  <r>
    <x v="9"/>
    <n v="110029"/>
    <s v="2025-11-19 20:38:51"/>
    <s v="JHONATAN BERDUGO MUÑOZ"/>
    <s v="LILIANA MARCELA GONZALEZ PLATA 706 VALLEDUPAR"/>
    <s v="Procesada"/>
    <n v="4102.5210084033615"/>
    <x v="33"/>
    <n v="1918"/>
  </r>
  <r>
    <x v="7"/>
    <n v="110030"/>
    <s v="2025-11-19 20:39:33"/>
    <s v="MAGDA DEL PILAR CASTRO ROMERO"/>
    <s v="CESAR BERMUDEZ 905"/>
    <s v="Procesada"/>
    <n v="141702.19327731093"/>
    <x v="35"/>
    <n v="2911"/>
  </r>
  <r>
    <x v="6"/>
    <n v="110031"/>
    <s v="2025-11-19 20:40:42"/>
    <s v="MARTHA LUCIA CASALLAS VILLANUEVA"/>
    <s v="ANGIE JOHANA BEDOYA HERRENO 908"/>
    <s v="Procesada"/>
    <n v="9075.6302521008402"/>
    <x v="39"/>
    <n v="2104"/>
  </r>
  <r>
    <x v="7"/>
    <n v="110032"/>
    <s v="2025-11-19 20:42:28"/>
    <s v="GUSTAVO MARTINEZ BENITEZ"/>
    <s v="CESAR BERMUDEZ 905"/>
    <s v="Procesada"/>
    <n v="47899.378151260506"/>
    <x v="35"/>
    <n v="2911"/>
  </r>
  <r>
    <x v="6"/>
    <n v="110033"/>
    <s v="2025-11-19 20:42:58"/>
    <s v="DIANURY YANCILY SERRANO LOPEZ"/>
    <s v="MONICA RODRIGUEZ RONCANCIO 946"/>
    <s v="Procesada"/>
    <n v="6554.6386554621859"/>
    <x v="21"/>
    <n v="2236"/>
  </r>
  <r>
    <x v="5"/>
    <n v="110034"/>
    <s v="2025-11-19 20:45:09"/>
    <s v="MERCAMAXIMO ARC SAS"/>
    <s v="GERALDINE MEZA VALENCIA 620"/>
    <s v="Procesada"/>
    <n v="264117.52100840333"/>
    <x v="10"/>
    <n v="1878"/>
  </r>
  <r>
    <x v="7"/>
    <n v="110036"/>
    <s v="2025-11-19 20:45:43"/>
    <s v="EMMA RAMOS MORENO"/>
    <s v="JHON GRANADOS"/>
    <s v="Procesada"/>
    <n v="47899.378151260506"/>
    <x v="44"/>
    <n v="2251"/>
  </r>
  <r>
    <x v="6"/>
    <n v="110037"/>
    <s v="2025-11-19 20:46:13"/>
    <s v="PEDRO PABLO PUENTES PARDO"/>
    <s v="NELLY MARTINEZ FLEREZ 935"/>
    <s v="Procesada"/>
    <n v="102544.15126050421"/>
    <x v="37"/>
    <n v="2198"/>
  </r>
  <r>
    <x v="6"/>
    <n v="110038"/>
    <s v="2025-11-19 20:49:13"/>
    <s v="LIBARDO HERNANDEZ HERRERA"/>
    <s v="MARIBEL REDONDO 918"/>
    <s v="Procesada"/>
    <n v="155951"/>
    <x v="45"/>
    <n v="2129"/>
  </r>
  <r>
    <x v="6"/>
    <n v="110039"/>
    <s v="2025-11-19 20:49:56"/>
    <s v="LUZ GARZON MATEUS"/>
    <s v="MONICA RODRIGUEZ RONCANCIO 946"/>
    <s v="Procesada"/>
    <n v="50924.336134453784"/>
    <x v="21"/>
    <n v="2236"/>
  </r>
  <r>
    <x v="6"/>
    <n v="110041"/>
    <s v="2025-11-19 20:50:15"/>
    <s v="SU INVERSION SAS"/>
    <s v="NAIR JAEL VARGAS TALERO 933"/>
    <s v="Procesada"/>
    <n v="383195.04201680672"/>
    <x v="40"/>
    <n v="2186"/>
  </r>
  <r>
    <x v="1"/>
    <n v="110042"/>
    <s v="2025-11-19 20:51:37"/>
    <s v="JOSE ANTONIO RUBIO CARRILLO"/>
    <s v="MAIRA TORRES 411 CUCUTA"/>
    <s v="Procesada"/>
    <n v="17524.277310924372"/>
    <x v="34"/>
    <n v="1677"/>
  </r>
  <r>
    <x v="7"/>
    <n v="110043"/>
    <s v="2025-11-19 20:52:15"/>
    <s v="JOSE WILLIAM JIMENEZ"/>
    <s v="JHON GRANADOS"/>
    <s v="Procesada"/>
    <n v="117752.50420168068"/>
    <x v="44"/>
    <n v="2251"/>
  </r>
  <r>
    <x v="9"/>
    <n v="110044"/>
    <s v="2025-11-19 20:52:18"/>
    <s v="MARIA LAURA PENAGOS USTARIZ"/>
    <s v="LILIANA MARCELA GONZALEZ PLATA 706 VALLEDUPAR"/>
    <s v="Procesada"/>
    <n v="16983.747899159665"/>
    <x v="33"/>
    <n v="1918"/>
  </r>
  <r>
    <x v="0"/>
    <n v="110045"/>
    <s v="2025-11-19 20:55:29"/>
    <s v="CRISTINA ISABEL MUÑOZ ALVAREZ"/>
    <s v="ELIANA GOMEZ 107"/>
    <s v="Procesada"/>
    <n v="25043"/>
    <x v="6"/>
    <n v="1318"/>
  </r>
  <r>
    <x v="6"/>
    <n v="110046"/>
    <s v="2025-11-19 20:58:30"/>
    <s v="MARIA EVERY PERILLA SANCHEZ"/>
    <s v="ANGIE JOHANA BEDOYA HERRENO 908"/>
    <s v="Procesada"/>
    <n v="19080"/>
    <x v="39"/>
    <n v="2104"/>
  </r>
  <r>
    <x v="6"/>
    <n v="110047"/>
    <s v="2025-11-19 21:01:29"/>
    <s v="JIMENA ALFONSO ORJUELA"/>
    <s v="WILSON JAVIER MONTAÑEZ MARTINEZ 923"/>
    <s v="Procesada"/>
    <n v="21488.571428571431"/>
    <x v="18"/>
    <n v="2148"/>
  </r>
  <r>
    <x v="0"/>
    <n v="110048"/>
    <s v="2025-11-19 21:04:09"/>
    <s v="YEFERSON STEVEN TABORDA HIDALGO"/>
    <s v="ELIANA GOMEZ 107"/>
    <s v="Procesada"/>
    <n v="18151.26050420168"/>
    <x v="6"/>
    <n v="1318"/>
  </r>
  <r>
    <x v="6"/>
    <n v="110049"/>
    <s v="2025-11-19 21:05:09"/>
    <s v="CRISTIAN STEVENS CRUZ PALACIOS"/>
    <s v="WILLIAM ALBERTO VELASQUEZ BERNAL 920"/>
    <s v="Procesada"/>
    <n v="33529.436974789918"/>
    <x v="22"/>
    <n v="2135"/>
  </r>
  <r>
    <x v="6"/>
    <n v="110050"/>
    <s v="2025-11-19 21:07:25"/>
    <s v="AREDIS SIERRA JIMENEZ"/>
    <s v="NELLY MARTINEZ FLEREZ 935"/>
    <s v="Procesada"/>
    <n v="51969.08403361345"/>
    <x v="37"/>
    <n v="2198"/>
  </r>
  <r>
    <x v="6"/>
    <n v="110051"/>
    <s v="2025-11-19 21:08:32"/>
    <s v="DANIEL ALEJANDRO RAMIREZ MEDINA"/>
    <s v="DIANA MARCELA DIAZ TORRES 938"/>
    <s v="Procesada"/>
    <n v="7936.4369747899173"/>
    <x v="29"/>
    <n v="2208"/>
  </r>
  <r>
    <x v="0"/>
    <n v="110052"/>
    <s v="2025-11-19 21:09:19"/>
    <s v="JOHANNA MARCELA FAURA RAMIREZ"/>
    <s v="KATHERINE GAVIRIA MAZO 103"/>
    <s v="Procesada"/>
    <n v="20000.042016806721"/>
    <x v="4"/>
    <n v="1308"/>
  </r>
  <r>
    <x v="6"/>
    <n v="110053"/>
    <s v="2025-11-19 21:18:22"/>
    <s v="MARIA DEL ROSARIO PLAZAS GUTIERREZ"/>
    <s v="ANGIE JOHANA BEDOYA HERRENO 908"/>
    <s v="Procesada"/>
    <n v="5396.9747899159665"/>
    <x v="39"/>
    <n v="2104"/>
  </r>
  <r>
    <x v="0"/>
    <n v="110054"/>
    <s v="2025-11-19 21:18:25"/>
    <s v="DANIELA RAMIREZ CRUZ"/>
    <s v="DUBY YARLENY BEDOYA FLOREZ 102"/>
    <s v="Procesada"/>
    <n v="21587.899159663866"/>
    <x v="0"/>
    <n v="1304"/>
  </r>
  <r>
    <x v="6"/>
    <n v="110055"/>
    <s v="2025-11-19 21:18:26"/>
    <s v="ANDREA MORENO RAMOS"/>
    <s v="WILSON JAVIER MONTAÑEZ MARTINEZ 923"/>
    <s v="Procesada"/>
    <n v="18907.563025210085"/>
    <x v="18"/>
    <n v="2148"/>
  </r>
  <r>
    <x v="6"/>
    <n v="110056"/>
    <s v="2025-11-19 21:19:31"/>
    <s v="MARIA ISABEL DIAZ TORRES"/>
    <s v="NAIR JAEL VARGAS TALERO 933"/>
    <s v="Procesada"/>
    <n v="33596.97478991597"/>
    <x v="40"/>
    <n v="2186"/>
  </r>
  <r>
    <x v="6"/>
    <n v="110057"/>
    <s v="2025-11-19 21:21:20"/>
    <s v="VICTOR ALFONSO GARCIA MONTES"/>
    <s v="MONICA RODRIGUEZ RONCANCIO 946"/>
    <s v="Procesada"/>
    <n v="423189.62184873951"/>
    <x v="21"/>
    <n v="2236"/>
  </r>
  <r>
    <x v="6"/>
    <n v="110058"/>
    <s v="2025-11-19 21:26:36"/>
    <s v="LEIDY YULIANA ROMERO AGUDELO"/>
    <s v="MONICA RODRIGUEZ RONCANCIO 946"/>
    <s v="Procesada"/>
    <n v="34939.159663865546"/>
    <x v="21"/>
    <n v="2236"/>
  </r>
  <r>
    <x v="6"/>
    <n v="110059"/>
    <s v="2025-11-19 21:36:25"/>
    <s v="VICTOR ALFONSO GOMEZ MARULANDA"/>
    <s v="MARIA NANCY GUARIN VIRGUEZ 937"/>
    <s v="Procesada"/>
    <n v="234705.47899159667"/>
    <x v="19"/>
    <n v="2204"/>
  </r>
  <r>
    <x v="6"/>
    <n v="110060"/>
    <s v="2025-11-19 21:41:55"/>
    <s v="LUIS MIGUEL GONZALEZ NAVARRO"/>
    <s v="NELLY MARTINEZ FLEREZ 935"/>
    <s v="Procesada"/>
    <n v="24176.436974789915"/>
    <x v="37"/>
    <n v="2198"/>
  </r>
  <r>
    <x v="10"/>
    <n v="110061"/>
    <s v="2025-11-19 21:42:48"/>
    <s v="OSCAR DAVID OSMA BONILLA"/>
    <s v="SANDRA PRADA 405 BUCARAMANGA"/>
    <s v="Procesada"/>
    <n v="75852.966386554617"/>
    <x v="49"/>
    <n v="1641"/>
  </r>
  <r>
    <x v="0"/>
    <n v="110063"/>
    <s v="2025-11-19 21:43:45"/>
    <s v="LUISA FERNANDA ACEVEDO SANCHEZ"/>
    <s v="ELIANA GOMEZ 107"/>
    <s v="Procesada"/>
    <n v="62463.94957983194"/>
    <x v="6"/>
    <n v="1318"/>
  </r>
  <r>
    <x v="0"/>
    <n v="110064"/>
    <s v="2025-11-19 21:44:00"/>
    <s v="SANTIAGO VANEGAS SUAREZ"/>
    <s v="DUBY YARLENY BEDOYA FLOREZ 102"/>
    <s v="Procesada"/>
    <n v="6554.6386554621859"/>
    <x v="0"/>
    <n v="1304"/>
  </r>
  <r>
    <x v="0"/>
    <n v="110065"/>
    <s v="2025-11-19 21:45:26"/>
    <s v="DIANA PATRICIA LONDOÑO JIMENEZ"/>
    <s v="SEBASTIAN DIAZ VELEZ 105"/>
    <s v="Procesada"/>
    <n v="12800"/>
    <x v="42"/>
    <n v="1313"/>
  </r>
  <r>
    <x v="10"/>
    <n v="110066"/>
    <s v="2025-11-19 21:47:42"/>
    <s v="ARMANDO MONSALVE TORRES"/>
    <s v="MARTHA MANTILLA 407 BUCARAMANGA"/>
    <s v="Procesada"/>
    <n v="13251.243697478993"/>
    <x v="51"/>
    <n v="1638"/>
  </r>
  <r>
    <x v="8"/>
    <n v="110067"/>
    <s v="2025-11-19 21:47:56"/>
    <s v="ELBERT DE JESUS OLIVERA"/>
    <s v="NEIL TORRES 718 CARTAGENA"/>
    <s v="Procesada"/>
    <n v="15882.361344537814"/>
    <x v="30"/>
    <n v="1958"/>
  </r>
  <r>
    <x v="8"/>
    <n v="110068"/>
    <s v="2025-11-19 21:52:02"/>
    <s v="JOSE IGNACIO VANEGAS BATISTA"/>
    <s v="NEIL TORRES 718 CARTAGENA"/>
    <s v="Procesada"/>
    <n v="38544.91596638655"/>
    <x v="30"/>
    <n v="1958"/>
  </r>
  <r>
    <x v="10"/>
    <n v="110069"/>
    <s v="2025-11-19 21:52:14"/>
    <s v="ANDELFO MANTILLA GONZALEZ"/>
    <s v="MARTHA MANTILLA 407 BUCARAMANGA"/>
    <s v="Procesada"/>
    <n v="1218.4873949579833"/>
    <x v="51"/>
    <n v="1638"/>
  </r>
  <r>
    <x v="6"/>
    <n v="110070"/>
    <s v="2025-11-19 21:55:28"/>
    <s v="ANGELA ASTRID PERALTA HUERFANO"/>
    <s v="NELLY MARTINEZ FLEREZ 935"/>
    <s v="Procesada"/>
    <n v="27456.546218487398"/>
    <x v="37"/>
    <n v="2198"/>
  </r>
  <r>
    <x v="6"/>
    <n v="110071"/>
    <s v="2025-11-19 21:58:49"/>
    <s v="ALFONSINA CRUZ RUIZ"/>
    <s v="YULIETH HERNANDEZ"/>
    <s v="Procesada"/>
    <n v="65966.529411764714"/>
    <x v="12"/>
    <n v="2201"/>
  </r>
  <r>
    <x v="6"/>
    <n v="110073"/>
    <s v="2025-11-19 21:59:25"/>
    <s v="BRYAN VARELA CONTRERAS"/>
    <s v="WILSON JAVIER MONTAÑEZ MARTINEZ 923"/>
    <s v="Procesada"/>
    <n v="33613.504201680676"/>
    <x v="18"/>
    <n v="2148"/>
  </r>
  <r>
    <x v="6"/>
    <n v="110074"/>
    <s v="2025-11-19 22:00:00"/>
    <s v="ALEXANDER ARIAS RAMIREZ"/>
    <s v="LEYDY YURLEY MUNEVAR ESPITIA 921"/>
    <s v="Procesada"/>
    <n v="23668"/>
    <x v="14"/>
    <n v="2138"/>
  </r>
  <r>
    <x v="0"/>
    <n v="110076"/>
    <s v="2025-11-19 22:08:26"/>
    <s v="JORGE ELIAS TAMAYO SILVA"/>
    <s v="ELIANA GOMEZ 107"/>
    <s v="Procesada"/>
    <n v="20427.899159663866"/>
    <x v="6"/>
    <n v="1318"/>
  </r>
  <r>
    <x v="6"/>
    <n v="110077"/>
    <s v="2025-11-19 22:17:17"/>
    <s v="JAIME OCTAVIO RODRIGUEZ CHACON"/>
    <s v="NELLY MARTINEZ FLEREZ 935"/>
    <s v="Procesada"/>
    <n v="33356.588235294119"/>
    <x v="37"/>
    <n v="2198"/>
  </r>
  <r>
    <x v="6"/>
    <n v="110078"/>
    <s v="2025-11-19 22:43:18"/>
    <s v="HELIODORO PEÑA PINEDA"/>
    <s v="NELLY MARTINEZ FLEREZ 935"/>
    <s v="Procesada"/>
    <n v="18300"/>
    <x v="37"/>
    <n v="2198"/>
  </r>
  <r>
    <x v="0"/>
    <n v="110079"/>
    <s v="2025-11-19 22:49:33"/>
    <s v="YULI NATALIA OBANDO CARDONA"/>
    <s v="ELIANA GOMEZ 107"/>
    <s v="Procesada"/>
    <n v="120009.74789915967"/>
    <x v="6"/>
    <n v="1318"/>
  </r>
  <r>
    <x v="0"/>
    <n v="110080"/>
    <s v="2025-11-19 23:15:04"/>
    <s v="JHON JAIRO ARANGO QUINTERO"/>
    <s v="ELIANA GOMEZ 107"/>
    <s v="Procesada"/>
    <n v="11298.655462184874"/>
    <x v="6"/>
    <n v="1318"/>
  </r>
  <r>
    <x v="9"/>
    <n v="110081"/>
    <s v="2025-11-19 23:20:09"/>
    <s v="MARIA YOLANDA OTERO PINILLA"/>
    <s v="LIZETH FERNANDA OBANDO ARAUJO 705 VALLEDUPAR"/>
    <s v="Procesada"/>
    <n v="35848.71428571429"/>
    <x v="38"/>
    <n v="1915"/>
  </r>
  <r>
    <x v="0"/>
    <n v="110082"/>
    <s v="2025-11-19 23:29:05"/>
    <s v="ANGELA MARIA RAMIREZ MONSALVE"/>
    <s v="ELIANA GOMEZ 107"/>
    <s v="Procesada"/>
    <n v="11543"/>
    <x v="6"/>
    <n v="1318"/>
  </r>
  <r>
    <x v="0"/>
    <n v="110083"/>
    <s v="2025-11-19 23:35:31"/>
    <s v="ANGIE VERONICA CARMONA BERMUDEZ"/>
    <s v="ELIANA GOMEZ 107"/>
    <s v="Procesada"/>
    <n v="17243"/>
    <x v="6"/>
    <n v="1318"/>
  </r>
  <r>
    <x v="0"/>
    <n v="110084"/>
    <s v="2025-11-19 23:43:20"/>
    <s v="DANFORTH SOLUCIONES SAS"/>
    <s v="ELIANA GOMEZ 107"/>
    <s v="Procesada"/>
    <n v="108084.78151260504"/>
    <x v="6"/>
    <n v="1318"/>
  </r>
  <r>
    <x v="0"/>
    <n v="110085"/>
    <s v="2025-11-20 12:48:54"/>
    <s v="TERESA  DE JESUS AGUIRRE"/>
    <s v="EDISON ALBERTO SALAZAR YEPES 116"/>
    <s v="Procesada"/>
    <n v="6554.6386554621859"/>
    <x v="32"/>
    <n v="1346"/>
  </r>
  <r>
    <x v="9"/>
    <n v="110086"/>
    <s v="2025-11-20 12:54:00"/>
    <s v="MARIA YOLANDA OTERO PINILLA"/>
    <s v="LIZETH FERNANDA OBANDO ARAUJO 705 VALLEDUPAR"/>
    <s v="Procesada"/>
    <n v="35848.71428571429"/>
    <x v="38"/>
    <n v="1915"/>
  </r>
  <r>
    <x v="0"/>
    <n v="110087"/>
    <s v="2025-11-20 13:09:53"/>
    <s v="JOHN J JAIRO SANCHEZ"/>
    <s v="EDISON ALBERTO SALAZAR YEPES 116"/>
    <s v="Procesada"/>
    <n v="16134.478991596638"/>
    <x v="32"/>
    <n v="1346"/>
  </r>
  <r>
    <x v="10"/>
    <n v="110088"/>
    <s v="2025-11-20 13:26:38"/>
    <s v="CARLOS FERNANDO RIVERA BROZ"/>
    <s v="CAROLINA RUEDA 410 BUCARAMANGA"/>
    <s v="Procesada"/>
    <n v="63785.663865546223"/>
    <x v="50"/>
    <n v="1644"/>
  </r>
  <r>
    <x v="8"/>
    <n v="110089"/>
    <s v="2025-11-20 13:30:31"/>
    <s v="FABIAN DE JESUS GARCIA GIRALDO"/>
    <s v="NEIL TORRES 718 CARTAGENA"/>
    <s v="Procesada"/>
    <n v="31932.915966386554"/>
    <x v="30"/>
    <n v="1958"/>
  </r>
  <r>
    <x v="6"/>
    <n v="110090"/>
    <s v="2025-11-20 13:34:58"/>
    <s v="JOSE DAVID ROMAN SANDOVAL"/>
    <s v="WILLIAM ALBERTO VELASQUEZ BERNAL 920"/>
    <s v="Procesada"/>
    <n v="28655.462184873952"/>
    <x v="22"/>
    <n v="2135"/>
  </r>
  <r>
    <x v="2"/>
    <n v="110091"/>
    <s v="2025-11-20 13:46:12"/>
    <s v="JOSE ANGEL MOTTA TORRES"/>
    <s v="YOANY SARMIENTO PEREZ 713 BARRANQUILLA"/>
    <s v="Procesada"/>
    <n v="47899.378151260506"/>
    <x v="23"/>
    <n v="1939"/>
  </r>
  <r>
    <x v="10"/>
    <n v="110092"/>
    <s v="2025-11-20 13:46:20"/>
    <s v="GLADYS EDILMA VERA VERA"/>
    <s v="CAROLINA RUEDA 410 BUCARAMANGA"/>
    <s v="Procesada"/>
    <n v="14164"/>
    <x v="50"/>
    <n v="1644"/>
  </r>
  <r>
    <x v="8"/>
    <n v="110093"/>
    <s v="2025-11-20 13:49:58"/>
    <s v="ANYI PAOLA QUINTERO CASTAÑEDA"/>
    <s v="NEIL TORRES 718 CARTAGENA"/>
    <s v="Procesada"/>
    <n v="47899.378151260506"/>
    <x v="30"/>
    <n v="1958"/>
  </r>
  <r>
    <x v="0"/>
    <n v="110094"/>
    <s v="2025-11-20 13:51:35"/>
    <s v="NICOLAS AUGUSTO LOPEZ GOMEZ"/>
    <s v="INGRID RESTREPO 115"/>
    <s v="Procesada"/>
    <n v="23114.478991596639"/>
    <x v="28"/>
    <n v="1344"/>
  </r>
  <r>
    <x v="0"/>
    <n v="110095"/>
    <s v="2025-11-20 13:51:51"/>
    <s v="ANDRES FELIPE  BARRERA  FERNANDEZ"/>
    <s v="ANDRES GRACIANO SERNA 104"/>
    <s v="Procesada"/>
    <n v="168697.73949579833"/>
    <x v="27"/>
    <n v="1312"/>
  </r>
  <r>
    <x v="0"/>
    <n v="110097"/>
    <s v="2025-11-20 13:52:06"/>
    <s v="NEISY QUINTERO"/>
    <s v="INGRID RESTREPO 115"/>
    <s v="Procesada"/>
    <n v="6554.6386554621859"/>
    <x v="28"/>
    <n v="1344"/>
  </r>
  <r>
    <x v="6"/>
    <n v="110098"/>
    <s v="2025-11-20 13:55:08"/>
    <s v="MARIA ESTRELLA SUAREZ VASQUEZ"/>
    <s v="LEONARDO MANCERA BOLAÑOS 926"/>
    <s v="Procesada"/>
    <n v="8425.2100840336134"/>
    <x v="53"/>
    <n v="2157"/>
  </r>
  <r>
    <x v="6"/>
    <n v="110099"/>
    <s v="2025-11-20 13:55:33"/>
    <s v="JOSE ALIRIO GARCIA CARO"/>
    <s v="MARIBEL REDONDO 918"/>
    <s v="Procesada"/>
    <n v="129318.67226890757"/>
    <x v="45"/>
    <n v="2129"/>
  </r>
  <r>
    <x v="0"/>
    <n v="110101"/>
    <s v="2025-11-20 13:56:25"/>
    <s v="LOS FRANCO CA SAS"/>
    <s v="INES LILIANA PIEDRAHITA MESA 111"/>
    <s v="Procesada"/>
    <n v="28643"/>
    <x v="15"/>
    <n v="1331"/>
  </r>
  <r>
    <x v="6"/>
    <n v="110102"/>
    <s v="2025-11-20 13:59:00"/>
    <s v="DANEYSI CRUZ BERNAL"/>
    <s v="LEONARDO MANCERA BOLAÑOS 926"/>
    <s v="Procesada"/>
    <n v="16840"/>
    <x v="53"/>
    <n v="2157"/>
  </r>
  <r>
    <x v="2"/>
    <n v="110103"/>
    <s v="2025-11-20 14:03:42"/>
    <s v="JOSE AMADO URQUIJO MENESES"/>
    <s v="MARIELA ESTER DE LEON 720 BARRANQUILLA"/>
    <s v="Procesada"/>
    <n v="31932.915966386554"/>
    <x v="11"/>
    <n v="1981"/>
  </r>
  <r>
    <x v="1"/>
    <n v="110104"/>
    <s v="2025-11-20 14:04:12"/>
    <s v="VERONICA CASIQUE SANDOVAL"/>
    <s v="ZULY RANGEL GARCIA 413 CUCUTA"/>
    <s v="Procesada"/>
    <n v="6960"/>
    <x v="3"/>
    <n v="1683"/>
  </r>
  <r>
    <x v="6"/>
    <n v="110105"/>
    <s v="2025-11-20 14:04:19"/>
    <s v="MARTHA JANNETH VANEGAS HERNANDEZ"/>
    <s v="LEONARDO MANCERA BOLAÑOS 926"/>
    <s v="Procesada"/>
    <n v="16806.798319327732"/>
    <x v="53"/>
    <n v="2157"/>
  </r>
  <r>
    <x v="8"/>
    <n v="110106"/>
    <s v="2025-11-20 14:06:59"/>
    <s v="MARIA MARLENY CORREA MORALES"/>
    <s v="YAFER JESUS CORDOBA BERRIO 717 CARTAGENA"/>
    <s v="Procesada"/>
    <n v="33277.462184873948"/>
    <x v="55"/>
    <n v="1955"/>
  </r>
  <r>
    <x v="6"/>
    <n v="110107"/>
    <s v="2025-11-20 14:07:06"/>
    <s v="CARLOS MARIO SANCHEZ JARAMILLO"/>
    <s v="YULIETH HERNANDEZ"/>
    <s v="Procesada"/>
    <n v="66492.890756302513"/>
    <x v="12"/>
    <n v="2201"/>
  </r>
  <r>
    <x v="1"/>
    <n v="110108"/>
    <s v="2025-11-20 14:09:22"/>
    <s v="ALEXANDER GUILLIN YAÑEZ"/>
    <s v="ZULY RANGEL GARCIA 413 CUCUTA"/>
    <s v="Procesada"/>
    <n v="26722.680672268911"/>
    <x v="3"/>
    <n v="1683"/>
  </r>
  <r>
    <x v="6"/>
    <n v="110109"/>
    <s v="2025-11-20 14:16:44"/>
    <s v="DORA LILIA MORENO LARA "/>
    <s v="MONICA RODRIGUEZ RONCANCIO 946"/>
    <s v="Procesada"/>
    <n v="33781.529411764706"/>
    <x v="21"/>
    <n v="2236"/>
  </r>
  <r>
    <x v="6"/>
    <n v="110110"/>
    <s v="2025-11-20 14:17:58"/>
    <s v="MARIA VERONICA VERA"/>
    <s v="CRISTINA QUINTERO RUDAS 945"/>
    <s v="Procesada"/>
    <n v="8221.1932773109238"/>
    <x v="26"/>
    <n v="2233"/>
  </r>
  <r>
    <x v="7"/>
    <n v="110111"/>
    <s v="2025-11-20 14:24:59"/>
    <s v="YULY YAZMIN ANDRADE GUTIERREZ"/>
    <s v="JHONTAN MENDOZA 906"/>
    <s v="Procesada"/>
    <n v="27968.403361344539"/>
    <x v="17"/>
    <n v="2914"/>
  </r>
  <r>
    <x v="0"/>
    <n v="110112"/>
    <s v="2025-11-20 14:32:02"/>
    <s v="JUAN SEBASTIAN VELEZ PERNETT"/>
    <s v="ANDRES GRACIANO SERNA 104"/>
    <s v="Procesada"/>
    <n v="160861.25210084036"/>
    <x v="27"/>
    <n v="1312"/>
  </r>
  <r>
    <x v="6"/>
    <n v="110113"/>
    <s v="2025-11-20 14:32:07"/>
    <s v="MARY ELIZABETH ORTIZ SIERRA"/>
    <s v="DIANA MARCELA DIAZ TORRES 938"/>
    <s v="Procesada"/>
    <n v="21786.537815126052"/>
    <x v="29"/>
    <n v="2208"/>
  </r>
  <r>
    <x v="6"/>
    <n v="110115"/>
    <s v="2025-11-20 14:35:54"/>
    <s v="MARIA EDILSA RAMIREZ ESPAÑOL "/>
    <s v="MONICA RODRIGUEZ RONCANCIO 946"/>
    <s v="Procesada"/>
    <n v="55100"/>
    <x v="21"/>
    <n v="2236"/>
  </r>
  <r>
    <x v="2"/>
    <n v="110116"/>
    <s v="2025-11-20 14:39:15"/>
    <s v="FRAY ALONSO CONTRERAS AMAYA"/>
    <s v="MARIELA ESTER DE LEON 720 BARRANQUILLA"/>
    <s v="Procesada"/>
    <n v="31932.915966386554"/>
    <x v="11"/>
    <n v="1981"/>
  </r>
  <r>
    <x v="0"/>
    <n v="110117"/>
    <s v="2025-11-20 14:40:28"/>
    <s v="JUAN PABLO QUINTERO LOPEZ"/>
    <s v="MIGUEL ANGEL HIDALGO SANTOS 113"/>
    <s v="Procesada"/>
    <n v="27116.773109243699"/>
    <x v="16"/>
    <n v="1341"/>
  </r>
  <r>
    <x v="7"/>
    <n v="110118"/>
    <s v="2025-11-20 14:43:07"/>
    <s v="JOSE LIDER PULIDO CARDENAS"/>
    <s v="JHONTAN MENDOZA 906"/>
    <s v="Procesada"/>
    <n v="92309.218487394959"/>
    <x v="17"/>
    <n v="2914"/>
  </r>
  <r>
    <x v="6"/>
    <n v="110119"/>
    <s v="2025-11-20 14:43:43"/>
    <s v="BLANCA YANETH CIFUENTES SANCHEZ"/>
    <s v="LEYDY YURLEY MUNEVAR ESPITIA 921"/>
    <s v="Procesada"/>
    <n v="54647.798319327732"/>
    <x v="14"/>
    <n v="2138"/>
  </r>
  <r>
    <x v="6"/>
    <n v="110120"/>
    <s v="2025-11-20 14:44:34"/>
    <s v="CAROLINA POLANCO FIGUEROA"/>
    <s v="OSCAR GIOVANNY NASAYO BLANCO 932"/>
    <s v="Procesada"/>
    <n v="5294.1176470588234"/>
    <x v="13"/>
    <n v="2178"/>
  </r>
  <r>
    <x v="0"/>
    <n v="110121"/>
    <s v="2025-11-20 14:44:49"/>
    <s v="ISABEL CRISTINA CARDONA URIBE"/>
    <s v="INES LILIANA PIEDRAHITA MESA 111"/>
    <s v="Procesada"/>
    <n v="31008.403361344539"/>
    <x v="15"/>
    <n v="1331"/>
  </r>
  <r>
    <x v="6"/>
    <n v="110123"/>
    <s v="2025-11-20 14:44:59"/>
    <s v="JOHAN PINZON"/>
    <s v="SOL KATHERINE BERNAL MONTANO 907"/>
    <s v="Procesada"/>
    <n v="36084.042016806728"/>
    <x v="36"/>
    <n v="2101"/>
  </r>
  <r>
    <x v="6"/>
    <n v="110124"/>
    <s v="2025-11-20 14:46:06"/>
    <s v="MANUEL JOSE SALAS CRUZ"/>
    <s v="DIANA MARCELA DIAZ TORRES 938"/>
    <s v="Procesada"/>
    <n v="40966.378151260506"/>
    <x v="29"/>
    <n v="2208"/>
  </r>
  <r>
    <x v="6"/>
    <n v="110126"/>
    <s v="2025-11-20 14:47:49"/>
    <s v="_x0009_COMERCIALIZADORA DE REPUESTOS Y FERRETERIA DI H ELECTROGAS S.A.S."/>
    <s v="MARIA NANCY GUARIN VIRGUEZ 937"/>
    <s v="Procesada"/>
    <n v="94659.907563025205"/>
    <x v="19"/>
    <n v="2204"/>
  </r>
  <r>
    <x v="1"/>
    <n v="110127"/>
    <s v="2025-11-20 14:48:08"/>
    <s v="MIRIAM SANTIAGO RODRIGUEZ"/>
    <s v="MAIRA TORRES 411 CUCUTA"/>
    <s v="Procesada"/>
    <n v="6355.4621848739498"/>
    <x v="34"/>
    <n v="1677"/>
  </r>
  <r>
    <x v="2"/>
    <n v="110128"/>
    <s v="2025-11-20 14:48:11"/>
    <s v="RICARDO JAVIER CORONEL JIMENEZ"/>
    <s v="JESUS ENRIQUE GIRALDO SOTO 714 BARRANQUILLA"/>
    <s v="Procesada"/>
    <n v="31932.915966386554"/>
    <x v="5"/>
    <n v="1942"/>
  </r>
  <r>
    <x v="6"/>
    <n v="110129"/>
    <s v="2025-11-20 14:48:30"/>
    <s v="ALONSO SALAZAR OTERO"/>
    <s v="SOL KATHERINE BERNAL MONTANO 907"/>
    <s v="Procesada"/>
    <n v="28224"/>
    <x v="36"/>
    <n v="2101"/>
  </r>
  <r>
    <x v="6"/>
    <n v="110130"/>
    <s v="2025-11-20 14:49:14"/>
    <s v="REINALDO GONZALEZ CORTES"/>
    <s v="NELLY MARTINEZ FLEREZ 935"/>
    <s v="Procesada"/>
    <n v="82510"/>
    <x v="37"/>
    <n v="2198"/>
  </r>
  <r>
    <x v="0"/>
    <n v="110132"/>
    <s v="2025-11-20 14:50:00"/>
    <s v="MARTHA IRENE RAMIREZ ARISTIZABAL"/>
    <s v="MIGUEL ANGEL HIDALGO SANTOS 113"/>
    <s v="Procesada"/>
    <n v="54268.159663865546"/>
    <x v="16"/>
    <n v="1341"/>
  </r>
  <r>
    <x v="0"/>
    <n v="110133"/>
    <s v="2025-11-20 14:50:15"/>
    <s v="CRISTO DE JESUS TOVIO MANJARRES"/>
    <s v="KATHERINE GAVIRIA MAZO 103"/>
    <s v="Procesada"/>
    <n v="5462.2016806722695"/>
    <x v="4"/>
    <n v="1308"/>
  </r>
  <r>
    <x v="0"/>
    <n v="110134"/>
    <s v="2025-11-20 14:53:04"/>
    <s v="MARIA FLOREZ RIVERA"/>
    <s v="ELIANA GOMEZ 107"/>
    <s v="Procesada"/>
    <n v="19694.798319327732"/>
    <x v="6"/>
    <n v="1318"/>
  </r>
  <r>
    <x v="0"/>
    <n v="110135"/>
    <s v="2025-11-20 14:54:18"/>
    <s v="MARIA AUXILIADORA VELEZ ARISMENDY"/>
    <s v="GEORLAN GARCIA PANIAGUA 117"/>
    <s v="Procesada"/>
    <n v="6554.6386554621859"/>
    <x v="1"/>
    <n v="1397"/>
  </r>
  <r>
    <x v="0"/>
    <n v="110136"/>
    <s v="2025-11-20 14:55:32"/>
    <s v="LUIS ORLANDO MONCADA VILLA"/>
    <s v="GEORLAN GARCIA PANIAGUA 117"/>
    <s v="Procesada"/>
    <n v="16723"/>
    <x v="1"/>
    <n v="1397"/>
  </r>
  <r>
    <x v="1"/>
    <n v="110137"/>
    <s v="2025-11-20 14:57:40"/>
    <s v="LUIS ALFREDO PACHECO SANCHEZ"/>
    <s v="ZULY RANGEL GARCIA 413 CUCUTA"/>
    <s v="Procesada"/>
    <n v="16386.537815126052"/>
    <x v="3"/>
    <n v="1683"/>
  </r>
  <r>
    <x v="6"/>
    <n v="110139"/>
    <s v="2025-11-20 14:58:26"/>
    <s v="WILLIAM JAVIER ACERO LEÓN"/>
    <s v="MARIBEL REDONDO 918"/>
    <s v="Procesada"/>
    <n v="33250"/>
    <x v="45"/>
    <n v="2129"/>
  </r>
  <r>
    <x v="0"/>
    <n v="110140"/>
    <s v="2025-11-20 14:58:39"/>
    <s v="LUIS ALBERTO DIAZ ALVAREZ "/>
    <s v="GEORLAN GARCIA PANIAGUA 117"/>
    <s v="Procesada"/>
    <n v="57034.126050420171"/>
    <x v="1"/>
    <n v="1397"/>
  </r>
  <r>
    <x v="8"/>
    <n v="110141"/>
    <s v="2025-11-20 14:59:03"/>
    <s v="OMAR EDUARDO ARIZA ALMARALES"/>
    <s v="NEIL TORRES 718 CARTAGENA"/>
    <s v="Procesada"/>
    <n v="41496"/>
    <x v="30"/>
    <n v="1958"/>
  </r>
  <r>
    <x v="6"/>
    <n v="110142"/>
    <s v="2025-11-20 15:00:46"/>
    <s v="KELYS JOHANA VERTEL LOPEZ"/>
    <s v="MONICA RODRIGUEZ RONCANCIO 946"/>
    <s v="Procesada"/>
    <n v="24400"/>
    <x v="21"/>
    <n v="2236"/>
  </r>
  <r>
    <x v="0"/>
    <n v="110143"/>
    <s v="2025-11-20 15:01:00"/>
    <s v="VIVIANA ESTELLA CUADRADO FERNANDEZ"/>
    <s v="GEORLAN GARCIA PANIAGUA 117"/>
    <s v="Procesada"/>
    <n v="46428.058823529413"/>
    <x v="1"/>
    <n v="1397"/>
  </r>
  <r>
    <x v="6"/>
    <n v="110144"/>
    <s v="2025-11-20 15:03:04"/>
    <s v="JAVIER BARRERO TRUJILLO"/>
    <s v="CRISTINA QUINTERO RUDAS 945"/>
    <s v="Procesada"/>
    <n v="76932.680672268907"/>
    <x v="26"/>
    <n v="2233"/>
  </r>
  <r>
    <x v="2"/>
    <n v="110146"/>
    <s v="2025-11-20 15:03:11"/>
    <s v="IMELDA MARIA ANILLO CARVAJAL"/>
    <s v="ALVARO ENRIQUE CASTAÑEDA MANJARRES 715 BARRANQUILLA"/>
    <s v="Procesada"/>
    <n v="86633.798319327732"/>
    <x v="7"/>
    <n v="1945"/>
  </r>
  <r>
    <x v="6"/>
    <n v="110147"/>
    <s v="2025-11-20 15:03:13"/>
    <s v="EDISSON SAUL MORENO FONTECHA"/>
    <s v="SOL KATHERINE BERNAL MONTANO 907"/>
    <s v="Procesada"/>
    <n v="26984.873949579833"/>
    <x v="36"/>
    <n v="2101"/>
  </r>
  <r>
    <x v="0"/>
    <n v="110148"/>
    <s v="2025-11-20 15:03:47"/>
    <s v="NORA LUZ GARCIA RESTREPO"/>
    <s v="ANDRES GRACIANO SERNA 104"/>
    <s v="Procesada"/>
    <n v="23086"/>
    <x v="27"/>
    <n v="1312"/>
  </r>
  <r>
    <x v="6"/>
    <n v="110149"/>
    <s v="2025-11-20 15:03:55"/>
    <s v="FABIO ENRIQUE ACEVEDO LOPEZ"/>
    <s v="YULIETH HERNANDEZ"/>
    <s v="Procesada"/>
    <n v="52679.100840336134"/>
    <x v="12"/>
    <n v="2201"/>
  </r>
  <r>
    <x v="7"/>
    <n v="110151"/>
    <s v="2025-11-20 15:07:44"/>
    <s v="LAIDY TATIANA ZULETA LOZADA"/>
    <s v="JHONTAN MENDOZA 906"/>
    <s v="Procesada"/>
    <n v="101251.21008403362"/>
    <x v="17"/>
    <n v="2914"/>
  </r>
  <r>
    <x v="0"/>
    <n v="110152"/>
    <s v="2025-11-20 15:08:26"/>
    <s v="ANGEL JOSE CONTRERAS BERMUDEZ"/>
    <s v="GEORLAN GARCIA PANIAGUA 117"/>
    <s v="Procesada"/>
    <n v="13109.277310924372"/>
    <x v="1"/>
    <n v="1397"/>
  </r>
  <r>
    <x v="7"/>
    <n v="110153"/>
    <s v="2025-11-20 15:11:39"/>
    <s v="NEIL MAHECHA"/>
    <s v="JHONTAN MENDOZA 906"/>
    <s v="Procesada"/>
    <n v="41135"/>
    <x v="17"/>
    <n v="2914"/>
  </r>
  <r>
    <x v="6"/>
    <n v="110154"/>
    <s v="2025-11-20 15:14:58"/>
    <s v="CINDY NATALIA FLOREZ NIÑO"/>
    <s v="SOL KATHERINE BERNAL MONTANO 907"/>
    <s v="Procesada"/>
    <n v="18615.63025210084"/>
    <x v="36"/>
    <n v="2101"/>
  </r>
  <r>
    <x v="6"/>
    <n v="110155"/>
    <s v="2025-11-20 15:16:14"/>
    <s v="LUZ MARINA SERNA SILVA"/>
    <s v="OSCAR GIOVANNY NASAYO BLANCO 932"/>
    <s v="Procesada"/>
    <n v="37438.663865546223"/>
    <x v="13"/>
    <n v="2178"/>
  </r>
  <r>
    <x v="1"/>
    <n v="110156"/>
    <s v="2025-11-20 15:16:53"/>
    <s v="MARITZA JUSELY SEPULVEDA VASQUEZ"/>
    <s v="FREDY ESTEPA 409 CUCUTA"/>
    <s v="Procesada"/>
    <n v="156339.55462184874"/>
    <x v="2"/>
    <n v="1674"/>
  </r>
  <r>
    <x v="6"/>
    <n v="110157"/>
    <s v="2025-11-20 15:16:56"/>
    <s v="FLOR ALBA TORRES"/>
    <s v="YULIETH HERNANDEZ"/>
    <s v="Procesada"/>
    <n v="38103.949579831933"/>
    <x v="12"/>
    <n v="2201"/>
  </r>
  <r>
    <x v="7"/>
    <n v="110158"/>
    <s v="2025-11-20 15:19:46"/>
    <s v="EDINSON QUIROGA QUIROGA"/>
    <s v="JHONTAN MENDOZA 906"/>
    <s v="Procesada"/>
    <n v="47899.378151260506"/>
    <x v="17"/>
    <n v="2914"/>
  </r>
  <r>
    <x v="0"/>
    <n v="110159"/>
    <s v="2025-11-20 15:22:53"/>
    <s v="JOSE MIGUEL LONDOÑO CUERVO"/>
    <s v="MIGUEL ANGEL HIDALGO SANTOS 113"/>
    <s v="Procesada"/>
    <n v="38531.563025210082"/>
    <x v="16"/>
    <n v="1341"/>
  </r>
  <r>
    <x v="6"/>
    <n v="110160"/>
    <s v="2025-11-20 15:23:17"/>
    <s v="EDISON FABIAN PARRA MORENO"/>
    <s v="CRISTINA QUINTERO RUDAS 945"/>
    <s v="Procesada"/>
    <n v="46883.521008403361"/>
    <x v="26"/>
    <n v="2233"/>
  </r>
  <r>
    <x v="6"/>
    <n v="110161"/>
    <s v="2025-11-20 15:25:17"/>
    <s v="ANGÉLICA GUTIÉRREZ GUASCA"/>
    <s v="LEYDY YURLEY MUNEVAR ESPITIA 921"/>
    <s v="Procesada"/>
    <n v="137836.8823529412"/>
    <x v="14"/>
    <n v="2138"/>
  </r>
  <r>
    <x v="6"/>
    <n v="110163"/>
    <s v="2025-11-20 15:26:15"/>
    <s v="LUZ ANGELA CASTRO"/>
    <s v="WILLIAM ALBERTO VELASQUEZ BERNAL 920"/>
    <s v="Procesada"/>
    <n v="14621.823529411766"/>
    <x v="22"/>
    <n v="2135"/>
  </r>
  <r>
    <x v="6"/>
    <n v="110165"/>
    <s v="2025-11-20 15:27:23"/>
    <s v="JHARBEY ORLANDO NARVAEZ GERENA"/>
    <s v="SOL KATHERINE BERNAL MONTANO 907"/>
    <s v="Procesada"/>
    <n v="10588.243697478993"/>
    <x v="36"/>
    <n v="2101"/>
  </r>
  <r>
    <x v="3"/>
    <n v="110166"/>
    <s v="2025-11-20 15:30:52"/>
    <s v="JHIMY ALEJANDRO SALAZAR CIFUENTES"/>
    <s v="FELIPE ARENAS 605"/>
    <s v="Procesada"/>
    <n v="30646.277310924372"/>
    <x v="25"/>
    <n v="1814"/>
  </r>
  <r>
    <x v="7"/>
    <n v="110167"/>
    <s v="2025-11-20 15:30:56"/>
    <s v="NORA GUTIERREZ MOLINARES"/>
    <s v="JHONTAN MENDOZA 906"/>
    <s v="Procesada"/>
    <n v="49214.462184873948"/>
    <x v="17"/>
    <n v="2914"/>
  </r>
  <r>
    <x v="3"/>
    <n v="110168"/>
    <s v="2025-11-20 15:34:34"/>
    <s v="MARYI LORENA MARIN MAYA"/>
    <s v="FELIPE ARENAS 605"/>
    <s v="Procesada"/>
    <n v="71457.848739495792"/>
    <x v="25"/>
    <n v="1814"/>
  </r>
  <r>
    <x v="7"/>
    <n v="110170"/>
    <s v="2025-11-20 15:38:35"/>
    <s v="SANDRA MILENA BELEÑO TORRES"/>
    <s v="JHONTAN MENDOZA 906"/>
    <s v="Procesada"/>
    <n v="45903.428571428572"/>
    <x v="17"/>
    <n v="2914"/>
  </r>
  <r>
    <x v="1"/>
    <n v="110171"/>
    <s v="2025-11-20 15:38:37"/>
    <s v="HECTOR PLAZAS ALBARRACIN"/>
    <s v="FREDY ESTEPA 409 CUCUTA"/>
    <s v="Procesada"/>
    <n v="30722.882352941182"/>
    <x v="2"/>
    <n v="1674"/>
  </r>
  <r>
    <x v="10"/>
    <n v="110173"/>
    <s v="2025-11-20 15:39:20"/>
    <s v="SILVIA AIDE DONADO VARGAS"/>
    <s v="CAROLINA RUEDA 410 BUCARAMANGA"/>
    <s v="Procesada"/>
    <n v="56974.159663865546"/>
    <x v="50"/>
    <n v="1644"/>
  </r>
  <r>
    <x v="6"/>
    <n v="110174"/>
    <s v="2025-11-20 15:41:22"/>
    <s v="YENCY CECILIA VILLAMIL SUSPEZ"/>
    <s v="YULIETH HERNANDEZ"/>
    <s v="Procesada"/>
    <n v="57479.02521008403"/>
    <x v="12"/>
    <n v="2201"/>
  </r>
  <r>
    <x v="6"/>
    <n v="110175"/>
    <s v="2025-11-20 15:41:43"/>
    <s v="ORLANDO JEREZ JEREZ HERREÑO"/>
    <s v="LEYDY YURLEY MUNEVAR ESPITIA 921"/>
    <s v="Procesada"/>
    <n v="31970.352941176472"/>
    <x v="14"/>
    <n v="2138"/>
  </r>
  <r>
    <x v="6"/>
    <n v="110177"/>
    <s v="2025-11-20 15:42:01"/>
    <s v="MARTHA ROMERO TORRES"/>
    <s v="MARIBEL REDONDO 918"/>
    <s v="Procesada"/>
    <n v="25111.260504201684"/>
    <x v="45"/>
    <n v="2129"/>
  </r>
  <r>
    <x v="6"/>
    <n v="110178"/>
    <s v="2025-11-20 15:44:28"/>
    <s v="FERNANDO ALBEIRO BUSTOS PUENTES"/>
    <s v="MONICA RODRIGUEZ RONCANCIO 946"/>
    <s v="Procesada"/>
    <n v="18741.176470588238"/>
    <x v="21"/>
    <n v="2236"/>
  </r>
  <r>
    <x v="6"/>
    <n v="110179"/>
    <s v="2025-11-20 15:49:34"/>
    <s v="MARTHA LUZ NIDIA SOTO"/>
    <s v="CRISTINA QUINTERO RUDAS 945"/>
    <s v="Procesada"/>
    <n v="38177.823529411769"/>
    <x v="26"/>
    <n v="2233"/>
  </r>
  <r>
    <x v="1"/>
    <n v="110181"/>
    <s v="2025-11-20 15:50:40"/>
    <s v="IRIS OMAIRA ALVAREZ BALAGUERA"/>
    <s v="ZULY RANGEL GARCIA 413 CUCUTA"/>
    <s v="Procesada"/>
    <n v="31932.915966386554"/>
    <x v="3"/>
    <n v="1683"/>
  </r>
  <r>
    <x v="6"/>
    <n v="110182"/>
    <s v="2025-11-20 15:51:10"/>
    <s v="CARLOS CECILIO REINA RODRIGUEZ"/>
    <s v="ANGIE JOHANA BEDOYA HERRENO 908"/>
    <s v="Procesada"/>
    <n v="22020"/>
    <x v="39"/>
    <n v="2104"/>
  </r>
  <r>
    <x v="2"/>
    <n v="110183"/>
    <s v="2025-11-20 15:53:05"/>
    <s v="JOHN FREDDY MENDOZA JIMENEZ"/>
    <s v="YOANY SARMIENTO PEREZ 713 BARRANQUILLA"/>
    <s v="Procesada"/>
    <n v="47899.378151260506"/>
    <x v="23"/>
    <n v="1939"/>
  </r>
  <r>
    <x v="8"/>
    <n v="110184"/>
    <s v="2025-11-20 15:54:05"/>
    <s v="EDINSON JAVIER CANAS ARCINIEGAS"/>
    <s v="NEIL TORRES 718 CARTAGENA"/>
    <s v="Procesada"/>
    <n v="31932.915966386554"/>
    <x v="30"/>
    <n v="1958"/>
  </r>
  <r>
    <x v="0"/>
    <n v="110185"/>
    <s v="2025-11-20 15:54:23"/>
    <s v="DUBAN ALEXANDER RESTREPO RUIZ"/>
    <s v="DUBY YARLENY BEDOYA FLOREZ 102"/>
    <s v="Procesada"/>
    <n v="12000"/>
    <x v="0"/>
    <n v="1304"/>
  </r>
  <r>
    <x v="7"/>
    <n v="110186"/>
    <s v="2025-11-20 15:54:48"/>
    <s v="CARLOS MANUEL CIMADEVILLA HURTADO"/>
    <s v="JHONTAN MENDOZA 906"/>
    <s v="Procesada"/>
    <n v="51039.117647058825"/>
    <x v="17"/>
    <n v="2914"/>
  </r>
  <r>
    <x v="8"/>
    <n v="110188"/>
    <s v="2025-11-20 15:57:04"/>
    <s v="LIBARDO ABRIL"/>
    <s v="NEIL TORRES 718 CARTAGENA"/>
    <s v="Procesada"/>
    <n v="31932.915966386554"/>
    <x v="30"/>
    <n v="1958"/>
  </r>
  <r>
    <x v="6"/>
    <n v="110189"/>
    <s v="2025-11-20 15:57:59"/>
    <s v="MARIA DEL CARMEN GARCIA BUITRAGO"/>
    <s v="DIANA MARCELA DIAZ TORRES 938"/>
    <s v="Procesada"/>
    <n v="19399.546218487394"/>
    <x v="29"/>
    <n v="2208"/>
  </r>
  <r>
    <x v="0"/>
    <n v="110190"/>
    <s v="2025-11-20 15:58:10"/>
    <s v="CARLOS JAVIER ARANGO CANO"/>
    <s v="ANDRES GRACIANO SERNA 104"/>
    <s v="Procesada"/>
    <n v="161210.63025210085"/>
    <x v="27"/>
    <n v="1312"/>
  </r>
  <r>
    <x v="2"/>
    <n v="110191"/>
    <s v="2025-11-20 15:58:55"/>
    <s v="JOSE ALONSO LOPEZ NARANJO"/>
    <s v="STHEFANY OJITO BARRANQUILLA 712"/>
    <s v="Procesada"/>
    <n v="43922.394957983197"/>
    <x v="47"/>
    <n v="1934"/>
  </r>
  <r>
    <x v="6"/>
    <n v="110192"/>
    <s v="2025-11-20 16:01:21"/>
    <s v="NANCY PATRICIA LOPEZ GRISALES"/>
    <s v="MONICA RODRIGUEZ RONCANCIO 946"/>
    <s v="Procesada"/>
    <n v="27731.109243697476"/>
    <x v="21"/>
    <n v="2236"/>
  </r>
  <r>
    <x v="6"/>
    <n v="110193"/>
    <s v="2025-11-20 16:01:55"/>
    <s v="BICICLETAS TOUR Y NATIVA SAS"/>
    <s v="NELLY MARTINEZ FLEREZ 935"/>
    <s v="Procesada"/>
    <n v="63550.252100840342"/>
    <x v="37"/>
    <n v="2198"/>
  </r>
  <r>
    <x v="2"/>
    <n v="110194"/>
    <s v="2025-11-20 16:05:00"/>
    <s v="SAIN MOISES ESTRADA TOBIAS"/>
    <s v="MARIELA ESTER DE LEON 720 BARRANQUILLA"/>
    <s v="Procesada"/>
    <n v="16806.798319327732"/>
    <x v="11"/>
    <n v="1981"/>
  </r>
  <r>
    <x v="6"/>
    <n v="110195"/>
    <s v="2025-11-20 16:05:27"/>
    <s v="ONIRIS DEL CARMEN CARRILLO MEJIA"/>
    <s v="MONICA RODRIGUEZ RONCANCIO 946"/>
    <s v="Procesada"/>
    <n v="21381.915966386554"/>
    <x v="21"/>
    <n v="2236"/>
  </r>
  <r>
    <x v="6"/>
    <n v="110196"/>
    <s v="2025-11-20 16:06:47"/>
    <s v="YESSICA LORENA RIOS TRIANA"/>
    <s v="SOL KATHERINE BERNAL MONTANO 907"/>
    <s v="Procesada"/>
    <n v="18151.26050420168"/>
    <x v="36"/>
    <n v="2101"/>
  </r>
  <r>
    <x v="1"/>
    <n v="110197"/>
    <s v="2025-11-20 16:08:16"/>
    <s v=" JUAN CARLOS ROJAS"/>
    <s v="MAIRA TORRES 411 CUCUTA"/>
    <s v="Procesada"/>
    <n v="11205.882352941177"/>
    <x v="34"/>
    <n v="1677"/>
  </r>
  <r>
    <x v="6"/>
    <n v="110198"/>
    <s v="2025-11-20 16:09:10"/>
    <s v="BRICEIDA MEDINA GONZALEZ"/>
    <s v="WILSON JAVIER MONTAÑEZ MARTINEZ 923"/>
    <s v="Procesada"/>
    <n v="21176.403361344539"/>
    <x v="18"/>
    <n v="2148"/>
  </r>
  <r>
    <x v="6"/>
    <n v="110199"/>
    <s v="2025-11-20 16:10:15"/>
    <s v="FYP INVERSIONES SAS"/>
    <s v="NELLY MARTINEZ FLEREZ 935"/>
    <s v="Procesada"/>
    <n v="142281.27731092437"/>
    <x v="37"/>
    <n v="2198"/>
  </r>
  <r>
    <x v="6"/>
    <n v="110200"/>
    <s v="2025-11-20 16:11:04"/>
    <s v="CARLOS ANDRES MALAGON MONTIEL"/>
    <s v="MONICA RODRIGUEZ RONCANCIO 946"/>
    <s v="Procesada"/>
    <n v="21176.403361344539"/>
    <x v="21"/>
    <n v="2236"/>
  </r>
  <r>
    <x v="10"/>
    <n v="110202"/>
    <s v="2025-11-20 16:12:10"/>
    <s v="SILVIA JULIANA VILLAMIZAR VARGAS"/>
    <s v="SANDRA PRADA 405 BUCARAMANGA"/>
    <s v="Procesada"/>
    <n v="22689.058823529413"/>
    <x v="49"/>
    <n v="1641"/>
  </r>
  <r>
    <x v="6"/>
    <n v="110203"/>
    <s v="2025-11-20 16:13:10"/>
    <s v="JOSE FERNEY COMBITA GUTIERREZ FERNEY COMBITA GUTIERREZ"/>
    <s v="CRISTINA QUINTERO RUDAS 945"/>
    <s v="Procesada"/>
    <n v="30000"/>
    <x v="26"/>
    <n v="2233"/>
  </r>
  <r>
    <x v="7"/>
    <n v="110204"/>
    <s v="2025-11-20 16:13:40"/>
    <s v="EDGAR ENRIQUE RODRIGUEZ RAMIREZ"/>
    <s v="JHONTAN MENDOZA 906"/>
    <s v="Procesada"/>
    <n v="78938.915966386558"/>
    <x v="17"/>
    <n v="2914"/>
  </r>
  <r>
    <x v="0"/>
    <n v="110205"/>
    <s v="2025-11-20 16:15:10"/>
    <s v="EFRAIN AGUDELO"/>
    <s v="ANDRES GRACIANO SERNA 104"/>
    <s v="Procesada"/>
    <n v="141411.80672268907"/>
    <x v="27"/>
    <n v="1312"/>
  </r>
  <r>
    <x v="5"/>
    <n v="110207"/>
    <s v="2025-11-20 16:15:53"/>
    <s v="RODRIGO DE JESUS TAMAYO ARISTIZABAL"/>
    <s v="GERALDINE MEZA VALENCIA 620"/>
    <s v="Procesada"/>
    <n v="111119.48739495799"/>
    <x v="10"/>
    <n v="1878"/>
  </r>
  <r>
    <x v="2"/>
    <n v="110209"/>
    <s v="2025-11-20 16:17:49"/>
    <s v="JUAN CARLOS VILLAR DE"/>
    <s v="MARIELA ESTER DE LEON 720 BARRANQUILLA"/>
    <s v="Procesada"/>
    <n v="31932.915966386554"/>
    <x v="11"/>
    <n v="1981"/>
  </r>
  <r>
    <x v="8"/>
    <n v="110210"/>
    <s v="2025-11-20 16:20:07"/>
    <s v="VIDALINA VARON HERNANDEZ"/>
    <s v="NEIL TORRES 718 CARTAGENA"/>
    <s v="Procesada"/>
    <n v="36882.495798319331"/>
    <x v="30"/>
    <n v="1958"/>
  </r>
  <r>
    <x v="1"/>
    <n v="110211"/>
    <s v="2025-11-20 16:21:14"/>
    <s v="MARIA YOLEIDA GAONA BOTELLO"/>
    <s v="FREDY ESTEPA 409 CUCUTA"/>
    <s v="Procesada"/>
    <n v="30552.941176470591"/>
    <x v="2"/>
    <n v="1674"/>
  </r>
  <r>
    <x v="8"/>
    <n v="110212"/>
    <s v="2025-11-20 16:22:44"/>
    <s v="LEDIS ZENILDA VALENCIA DUQUE"/>
    <s v="NEIL TORRES 718 CARTAGENA"/>
    <s v="Procesada"/>
    <n v="42789.97478991597"/>
    <x v="30"/>
    <n v="1958"/>
  </r>
  <r>
    <x v="6"/>
    <n v="110213"/>
    <s v="2025-11-20 16:23:44"/>
    <s v="HAROLD ERNESTO BONILLA MEDINA"/>
    <s v="NELLY MARTINEZ FLEREZ 935"/>
    <s v="Procesada"/>
    <n v="33056.403361344543"/>
    <x v="37"/>
    <n v="2198"/>
  </r>
  <r>
    <x v="0"/>
    <n v="110215"/>
    <s v="2025-11-20 16:24:31"/>
    <s v="CARLOS MARIO MARTINEZ PATIÑO"/>
    <s v="ELIANA GOMEZ 107"/>
    <s v="Procesada"/>
    <n v="8580.0000000000018"/>
    <x v="6"/>
    <n v="1318"/>
  </r>
  <r>
    <x v="8"/>
    <n v="110216"/>
    <s v="2025-11-20 16:28:14"/>
    <s v="BADILLO CAFETERIA S A S"/>
    <s v="NEIL TORRES 718 CARTAGENA"/>
    <s v="Procesada"/>
    <n v="71848.68907563026"/>
    <x v="30"/>
    <n v="1960"/>
  </r>
  <r>
    <x v="0"/>
    <n v="110217"/>
    <s v="2025-11-20 16:29:00"/>
    <s v="JUAN FERNANDO MUNERA LONDOÑO"/>
    <s v="EDISON ALBERTO SALAZAR YEPES 116"/>
    <s v="Procesada"/>
    <n v="3639.4957983193281"/>
    <x v="32"/>
    <n v="1346"/>
  </r>
  <r>
    <x v="6"/>
    <n v="110218"/>
    <s v="2025-11-20 16:30:48"/>
    <s v="NESTOR ALFONSO CASTAÑEDA LOPEZ"/>
    <s v="SANDRA PATRICIA ORTIZ ROMERO 919"/>
    <s v="Procesada"/>
    <n v="21176.403361344539"/>
    <x v="31"/>
    <n v="2132"/>
  </r>
  <r>
    <x v="6"/>
    <n v="110220"/>
    <s v="2025-11-20 16:31:26"/>
    <s v="JHON HENRY MORENO BOBADILLA"/>
    <s v="CARLOS EDUARDO ROMERO 934"/>
    <s v="Procesada"/>
    <n v="12983.193277310926"/>
    <x v="24"/>
    <n v="2192"/>
  </r>
  <r>
    <x v="6"/>
    <n v="110221"/>
    <s v="2025-11-20 16:34:38"/>
    <s v="CLARA INES MORENO MARTINEZ"/>
    <s v="WILLIAM ALBERTO VELASQUEZ BERNAL 920"/>
    <s v="Procesada"/>
    <n v="25015.058823529413"/>
    <x v="22"/>
    <n v="2135"/>
  </r>
  <r>
    <x v="6"/>
    <n v="110222"/>
    <s v="2025-11-20 16:35:01"/>
    <s v="LINA MARCELA  HERRERA SANTA"/>
    <s v="CARLOS EDUARDO ROMERO 934"/>
    <s v="Procesada"/>
    <n v="41159.840336134454"/>
    <x v="24"/>
    <n v="2192"/>
  </r>
  <r>
    <x v="6"/>
    <n v="110224"/>
    <s v="2025-11-20 16:36:38"/>
    <s v="LICED NARYIVI GUTIERREZ IQUIRA"/>
    <s v="LEONARDO MANCERA BOLAÑOS 926"/>
    <s v="Procesada"/>
    <n v="21176.403361344539"/>
    <x v="53"/>
    <n v="2157"/>
  </r>
  <r>
    <x v="6"/>
    <n v="110225"/>
    <s v="2025-11-20 16:37:22"/>
    <s v="HELDA MERCY PRIETO DE SALAMANCA"/>
    <s v="CARLOS EDUARDO ROMERO 934"/>
    <s v="Procesada"/>
    <n v="58628.638655462186"/>
    <x v="24"/>
    <n v="2192"/>
  </r>
  <r>
    <x v="0"/>
    <n v="110226"/>
    <s v="2025-11-20 16:37:27"/>
    <s v="DIANA SOFIA SALAZAR GIRALDO"/>
    <s v="INES LILIANA PIEDRAHITA MESA 111"/>
    <s v="Procesada"/>
    <n v="45534.277310924372"/>
    <x v="15"/>
    <n v="1331"/>
  </r>
  <r>
    <x v="6"/>
    <n v="110227"/>
    <s v="2025-11-20 16:40:29"/>
    <s v="ADOLFO FRANCO ROA"/>
    <s v="MONICA RODRIGUEZ RONCANCIO 946"/>
    <s v="Procesada"/>
    <n v="23421.873949579833"/>
    <x v="21"/>
    <n v="2236"/>
  </r>
  <r>
    <x v="6"/>
    <n v="110228"/>
    <s v="2025-11-20 16:42:16"/>
    <s v="PAULA ANDREA FORERO CUELLAR"/>
    <s v="ANGIE JOHANA BEDOYA HERRENO 908"/>
    <s v="Procesada"/>
    <n v="13920"/>
    <x v="39"/>
    <n v="2104"/>
  </r>
  <r>
    <x v="6"/>
    <n v="110229"/>
    <s v="2025-11-20 16:47:32"/>
    <s v="JOHAN ALONSO MERCHAN VARON"/>
    <s v="WILSON JAVIER MONTAÑEZ MARTINEZ 923"/>
    <s v="Procesada"/>
    <n v="30252.117647058822"/>
    <x v="18"/>
    <n v="2148"/>
  </r>
  <r>
    <x v="1"/>
    <n v="110230"/>
    <s v="2025-11-20 16:49:54"/>
    <s v="DIANA KATHERINE RAMIREZ GOMEZ"/>
    <s v="FREDY ESTEPA 409 CUCUTA"/>
    <s v="Procesada"/>
    <n v="32022"/>
    <x v="2"/>
    <n v="1674"/>
  </r>
  <r>
    <x v="0"/>
    <n v="110231"/>
    <s v="2025-11-20 16:51:21"/>
    <s v="JOSE DOUGLAS AGUDELO LONDOÑO"/>
    <s v="ANDRES GRACIANO SERNA 104"/>
    <s v="Procesada"/>
    <n v="143500.21008403361"/>
    <x v="27"/>
    <n v="1312"/>
  </r>
  <r>
    <x v="7"/>
    <n v="110232"/>
    <s v="2025-11-20 16:54:18"/>
    <s v="GLORIA INES GARCIA LOPEZ"/>
    <s v="JHONTAN MENDOZA 906"/>
    <s v="Procesada"/>
    <n v="43388.067226890758"/>
    <x v="17"/>
    <n v="2914"/>
  </r>
  <r>
    <x v="8"/>
    <n v="110233"/>
    <s v="2025-11-20 16:57:17"/>
    <s v="MANUEL ESTEBAN SIERRA PEREZ"/>
    <s v="NEIL TORRES 718 CARTAGENA"/>
    <s v="Procesada"/>
    <n v="43854.789915966387"/>
    <x v="30"/>
    <n v="1958"/>
  </r>
  <r>
    <x v="0"/>
    <n v="110234"/>
    <s v="2025-11-20 17:00:36"/>
    <s v="PAOLA ANDREA ECHEVERRI LONDOÑO"/>
    <s v="ELIANA GOMEZ 107"/>
    <s v="Procesada"/>
    <n v="16361.344537815126"/>
    <x v="6"/>
    <n v="1318"/>
  </r>
  <r>
    <x v="6"/>
    <n v="110235"/>
    <s v="2025-11-20 17:01:17"/>
    <s v="ELIZABET DUPONT ESCOBAR"/>
    <s v="WILLIAM ALBERTO VELASQUEZ BERNAL 920"/>
    <s v="Procesada"/>
    <n v="24079.73949579832"/>
    <x v="22"/>
    <n v="2135"/>
  </r>
  <r>
    <x v="1"/>
    <n v="110236"/>
    <s v="2025-11-20 17:01:25"/>
    <s v="ALCIRA ANGARITA CONTRERAS"/>
    <s v="MAIRA TORRES 411 CUCUTA"/>
    <s v="Procesada"/>
    <n v="12719.193277310926"/>
    <x v="34"/>
    <n v="1677"/>
  </r>
  <r>
    <x v="0"/>
    <n v="110237"/>
    <s v="2025-11-20 17:05:00"/>
    <s v="MARIA ELVIA BUITRAGO"/>
    <s v="INGRID RESTREPO 115"/>
    <s v="Procesada"/>
    <n v="104847.42016806723"/>
    <x v="28"/>
    <n v="1344"/>
  </r>
  <r>
    <x v="6"/>
    <n v="110238"/>
    <s v="2025-11-20 17:05:08"/>
    <s v="BLANCA CARMENZA HERNANDEZ BAQUERO"/>
    <s v="WILSON JAVIER MONTAÑEZ MARTINEZ 923"/>
    <s v="Procesada"/>
    <n v="16806.798319327732"/>
    <x v="18"/>
    <n v="2148"/>
  </r>
  <r>
    <x v="6"/>
    <n v="110239"/>
    <s v="2025-11-20 17:12:58"/>
    <s v="CLEMENCIA VERANO VERANO"/>
    <s v="SOL KATHERINE BERNAL MONTANO 907"/>
    <s v="Procesada"/>
    <n v="54310.747899159665"/>
    <x v="36"/>
    <n v="2101"/>
  </r>
  <r>
    <x v="6"/>
    <n v="110240"/>
    <s v="2025-11-20 17:13:50"/>
    <s v="ANA YULIETH HERNANDEZ BELEN"/>
    <s v="SOL KATHERINE BERNAL MONTANO 907"/>
    <s v="Procesada"/>
    <n v="4575.9579831932779"/>
    <x v="36"/>
    <n v="2101"/>
  </r>
  <r>
    <x v="0"/>
    <n v="110241"/>
    <s v="2025-11-20 17:14:50"/>
    <s v="MERKEPRONTO"/>
    <s v="MIGUEL ANGEL HIDALGO SANTOS 113"/>
    <s v="Procesada"/>
    <n v="56210.277310924372"/>
    <x v="16"/>
    <n v="1341"/>
  </r>
  <r>
    <x v="6"/>
    <n v="110242"/>
    <s v="2025-11-20 17:15:58"/>
    <s v="ROBIN DANIEL MARTINEZ AVILA"/>
    <s v="NELLY MARTINEZ FLEREZ 935"/>
    <s v="Procesada"/>
    <n v="19677.159663865546"/>
    <x v="37"/>
    <n v="2198"/>
  </r>
  <r>
    <x v="8"/>
    <n v="110243"/>
    <s v="2025-11-20 17:16:05"/>
    <s v="MARCELIS MARIA MENDOZA SANCHEZ"/>
    <s v="NEIL TORRES 718 CARTAGENA"/>
    <s v="Procesada"/>
    <n v="99790.184873949591"/>
    <x v="30"/>
    <n v="1958"/>
  </r>
  <r>
    <x v="3"/>
    <n v="110244"/>
    <s v="2025-11-20 17:18:42"/>
    <s v="NUBIA DUQUE DE AGUIRRE"/>
    <s v="FELIPE ARENAS 605"/>
    <s v="Procesada"/>
    <n v="109678.44537815127"/>
    <x v="25"/>
    <n v="1814"/>
  </r>
  <r>
    <x v="2"/>
    <n v="110245"/>
    <s v="2025-11-20 17:21:56"/>
    <s v="JUAN CARLOS MANOTAS RODRIGUEZ"/>
    <s v="MARIELA ESTER DE LEON 720 BARRANQUILLA"/>
    <s v="Procesada"/>
    <n v="31932.915966386554"/>
    <x v="11"/>
    <n v="1981"/>
  </r>
  <r>
    <x v="6"/>
    <n v="110246"/>
    <s v="2025-11-20 17:23:49"/>
    <s v="PUNTO EXPRESS 25 Y ALGO MAS SAS"/>
    <s v="MONICA RODRIGUEZ RONCANCIO 946"/>
    <s v="Procesada"/>
    <n v="89803.983193277323"/>
    <x v="21"/>
    <n v="2236"/>
  </r>
  <r>
    <x v="6"/>
    <n v="110248"/>
    <s v="2025-11-20 17:24:52"/>
    <s v="ORLANDO OSPINA OSORIO"/>
    <s v="DIANA MARCELA DIAZ TORRES 938"/>
    <s v="Procesada"/>
    <n v="57479.02521008403"/>
    <x v="29"/>
    <n v="2208"/>
  </r>
  <r>
    <x v="6"/>
    <n v="110249"/>
    <s v="2025-11-20 17:25:18"/>
    <s v="ALEJANDRO OSORIO USUGA"/>
    <s v="LEYDY YURLEY MUNEVAR ESPITIA 921"/>
    <s v="Procesada"/>
    <n v="86218.537815126052"/>
    <x v="14"/>
    <n v="2138"/>
  </r>
  <r>
    <x v="6"/>
    <n v="110250"/>
    <s v="2025-11-20 17:29:36"/>
    <s v="YAMID OSORIO DURANGO"/>
    <s v="LEYDY YURLEY MUNEVAR ESPITIA 921"/>
    <s v="Procesada"/>
    <n v="383195.04201680672"/>
    <x v="14"/>
    <n v="2138"/>
  </r>
  <r>
    <x v="2"/>
    <n v="110251"/>
    <s v="2025-11-20 17:29:40"/>
    <s v="SHIRLEY PATRICIA FREYLE ANAYA"/>
    <s v="YOANY SARMIENTO PEREZ 713 BARRANQUILLA"/>
    <s v="Procesada"/>
    <n v="71280"/>
    <x v="23"/>
    <n v="1939"/>
  </r>
  <r>
    <x v="6"/>
    <n v="110252"/>
    <s v="2025-11-20 17:32:53"/>
    <s v="DUVIEL STIVEN OCAMPO SANCHEZ"/>
    <s v="OSCAR GIOVANNY NASAYO BLANCO 932"/>
    <s v="Procesada"/>
    <n v="18430.949579831937"/>
    <x v="13"/>
    <n v="2178"/>
  </r>
  <r>
    <x v="6"/>
    <n v="110253"/>
    <s v="2025-11-20 17:33:06"/>
    <s v="BRAYAN DAVID MOGOLLON QUINTERO"/>
    <s v="SOL KATHERINE BERNAL MONTANO 907"/>
    <s v="Procesada"/>
    <n v="7278.9915966386561"/>
    <x v="36"/>
    <n v="2101"/>
  </r>
  <r>
    <x v="4"/>
    <n v="110254"/>
    <s v="2025-11-20 17:34:12"/>
    <s v="EDGAR FERNANDO PIMIENTO BERTEL"/>
    <s v="NELSON ENRIQUE LOPEZ GONZALEZ 510"/>
    <s v="Procesada"/>
    <n v="101777.27731092439"/>
    <x v="46"/>
    <n v="1731"/>
  </r>
  <r>
    <x v="6"/>
    <n v="110256"/>
    <s v="2025-11-20 17:35:00"/>
    <s v="MARYLUZ MORA CARDENAS"/>
    <s v="MONICA RODRIGUEZ RONCANCIO 946"/>
    <s v="Procesada"/>
    <n v="17199.016806722691"/>
    <x v="21"/>
    <n v="2236"/>
  </r>
  <r>
    <x v="6"/>
    <n v="110257"/>
    <s v="2025-11-20 17:37:38"/>
    <s v="MARIA TRANSITO CRUZ ROJAS"/>
    <s v="LEYDY YURLEY MUNEVAR ESPITIA 921"/>
    <s v="Procesada"/>
    <n v="94973"/>
    <x v="14"/>
    <n v="2138"/>
  </r>
  <r>
    <x v="3"/>
    <n v="110258"/>
    <s v="2025-11-20 17:38:09"/>
    <s v="YAMILETH ALZATE ORTIZ"/>
    <s v="FELIPE ARENAS 605"/>
    <s v="Procesada"/>
    <n v="22251.865546218491"/>
    <x v="25"/>
    <n v="1814"/>
  </r>
  <r>
    <x v="6"/>
    <n v="110259"/>
    <s v="2025-11-20 17:39:08"/>
    <s v="CAMILO ANDRES SILVA APONTE"/>
    <s v="WILLIAM ALBERTO VELASQUEZ BERNAL 920"/>
    <s v="Procesada"/>
    <n v="32122.529411764706"/>
    <x v="22"/>
    <n v="2135"/>
  </r>
  <r>
    <x v="6"/>
    <n v="110260"/>
    <s v="2025-11-20 17:47:17"/>
    <s v="MARJORYE ZOLANDY SERRANO LOPEZ"/>
    <s v="DIANA MARCELA DIAZ TORRES 938"/>
    <s v="Procesada"/>
    <n v="37313.319327731093"/>
    <x v="29"/>
    <n v="2208"/>
  </r>
  <r>
    <x v="0"/>
    <n v="110261"/>
    <s v="2025-11-20 17:48:16"/>
    <s v="INVERSIONES PULSO SAS"/>
    <s v="EDISON ALBERTO SALAZAR YEPES 116"/>
    <s v="Procesada"/>
    <n v="64265.663865546223"/>
    <x v="32"/>
    <n v="1346"/>
  </r>
  <r>
    <x v="6"/>
    <n v="110262"/>
    <s v="2025-11-20 17:52:14"/>
    <s v="MARIELINA RODRIGUEZ LOPEZ"/>
    <s v="NELLY MARTINEZ FLEREZ 935"/>
    <s v="Procesada"/>
    <n v="38996.403361344543"/>
    <x v="37"/>
    <n v="2198"/>
  </r>
  <r>
    <x v="6"/>
    <n v="110264"/>
    <s v="2025-11-20 17:52:47"/>
    <s v="SANDRA LILIANA VILLALBA GIL"/>
    <s v="SANDRA PATRICIA ORTIZ ROMERO 919"/>
    <s v="Procesada"/>
    <n v="40905.697478991598"/>
    <x v="31"/>
    <n v="2132"/>
  </r>
  <r>
    <x v="6"/>
    <n v="110265"/>
    <s v="2025-11-20 17:54:58"/>
    <s v="JUAN DAVID PARRA DAZA"/>
    <s v="LEYDY YURLEY MUNEVAR ESPITIA 921"/>
    <s v="Procesada"/>
    <n v="215356.40336134454"/>
    <x v="14"/>
    <n v="2138"/>
  </r>
  <r>
    <x v="9"/>
    <n v="110267"/>
    <s v="2025-11-20 17:56:54"/>
    <s v="GLADYS MARINA TORRES ALBIS"/>
    <s v="LIZETH FERNANDA OBANDO ARAUJO 705 VALLEDUPAR"/>
    <s v="Procesada"/>
    <n v="47899.378151260506"/>
    <x v="38"/>
    <n v="1915"/>
  </r>
  <r>
    <x v="6"/>
    <n v="110268"/>
    <s v="2025-11-20 18:01:47"/>
    <s v="LILIA GALVIS"/>
    <s v="MARIBEL REDONDO 918"/>
    <s v="Procesada"/>
    <n v="37142.857142857145"/>
    <x v="45"/>
    <n v="2129"/>
  </r>
  <r>
    <x v="6"/>
    <n v="110270"/>
    <s v="2025-11-20 18:02:25"/>
    <s v="PEDRO HERNANDEZ"/>
    <s v="WILSON JAVIER MONTAÑEZ MARTINEZ 923"/>
    <s v="Procesada"/>
    <n v="11543"/>
    <x v="18"/>
    <n v="2148"/>
  </r>
  <r>
    <x v="6"/>
    <n v="110271"/>
    <s v="2025-11-20 18:03:54"/>
    <s v="JAIME HUMBERTO ALVAREZ"/>
    <s v="LEYDY YURLEY MUNEVAR ESPITIA 921"/>
    <s v="Procesada"/>
    <n v="31900"/>
    <x v="14"/>
    <n v="2138"/>
  </r>
  <r>
    <x v="6"/>
    <n v="110272"/>
    <s v="2025-11-20 18:03:56"/>
    <s v="DIEGO ALEJANDRO  TORRES FONSECA"/>
    <s v="SOL KATHERINE BERNAL MONTANO 907"/>
    <s v="Procesada"/>
    <n v="16012.504201680675"/>
    <x v="36"/>
    <n v="2101"/>
  </r>
  <r>
    <x v="8"/>
    <n v="110273"/>
    <s v="2025-11-20 18:09:30"/>
    <s v="FREDDY ALEXANDER MAYORGA MINTILLA"/>
    <s v="NEIL TORRES 718 CARTAGENA"/>
    <s v="Procesada"/>
    <n v="70840.294117647063"/>
    <x v="30"/>
    <n v="1959"/>
  </r>
  <r>
    <x v="6"/>
    <n v="110275"/>
    <s v="2025-11-20 18:09:49"/>
    <s v="OSCAR YESID NARVAEZ HERNANDEZ"/>
    <s v="CRISTINA QUINTERO RUDAS 945"/>
    <s v="Procesada"/>
    <n v="31636.907563025208"/>
    <x v="26"/>
    <n v="2233"/>
  </r>
  <r>
    <x v="6"/>
    <n v="110276"/>
    <s v="2025-11-20 18:10:08"/>
    <s v="GERMAN AUGUSTO PEÑA GARCIA"/>
    <s v="WILSON JAVIER MONTAÑEZ MARTINEZ 923"/>
    <s v="Procesada"/>
    <n v="35910"/>
    <x v="18"/>
    <n v="2148"/>
  </r>
  <r>
    <x v="6"/>
    <n v="110277"/>
    <s v="2025-11-20 18:14:32"/>
    <s v="MARIA LILIA AMAYA HUERTAS"/>
    <s v="NELLY MARTINEZ FLEREZ 935"/>
    <s v="Procesada"/>
    <n v="65676.428571428565"/>
    <x v="37"/>
    <n v="2198"/>
  </r>
  <r>
    <x v="10"/>
    <n v="110279"/>
    <s v="2025-11-20 18:16:59"/>
    <s v="DISNEY CAROLINA FRANCO PAREDES"/>
    <s v="SANDRA PRADA 405 BUCARAMANGA"/>
    <s v="Procesada"/>
    <n v="14835.302521008403"/>
    <x v="49"/>
    <n v="1641"/>
  </r>
  <r>
    <x v="6"/>
    <n v="110281"/>
    <s v="2025-11-20 18:20:16"/>
    <s v="ODILIO LEYVA"/>
    <s v="SANDRA PATRICIA ORTIZ ROMERO 919"/>
    <s v="Procesada"/>
    <n v="16638.638655462186"/>
    <x v="31"/>
    <n v="2132"/>
  </r>
  <r>
    <x v="6"/>
    <n v="110282"/>
    <s v="2025-11-20 18:23:46"/>
    <s v="SONIA CONSTANZA BAQUERO FUENTES"/>
    <s v="YULIETH HERNANDEZ"/>
    <s v="Procesada"/>
    <n v="35109.201680672268"/>
    <x v="12"/>
    <n v="2201"/>
  </r>
  <r>
    <x v="6"/>
    <n v="110283"/>
    <s v="2025-11-20 18:23:56"/>
    <s v="CRUZ BLEY TRUJILLO TOVAR"/>
    <s v="DIANA MARCELA DIAZ TORRES 938"/>
    <s v="Procesada"/>
    <n v="28655.462184873952"/>
    <x v="29"/>
    <n v="2208"/>
  </r>
  <r>
    <x v="6"/>
    <n v="110284"/>
    <s v="2025-11-20 18:24:44"/>
    <s v="RAMIRO ALFONSO GIL"/>
    <s v="SANDRA PATRICIA ORTIZ ROMERO 919"/>
    <s v="Procesada"/>
    <n v="10588.20168067227"/>
    <x v="31"/>
    <n v="2132"/>
  </r>
  <r>
    <x v="6"/>
    <n v="110285"/>
    <s v="2025-11-20 18:25:47"/>
    <s v="RAFAEL BARBOSA AGUILAR"/>
    <s v="OSCAR GIOVANNY NASAYO BLANCO 932"/>
    <s v="Procesada"/>
    <n v="49900.277310924372"/>
    <x v="13"/>
    <n v="2178"/>
  </r>
  <r>
    <x v="6"/>
    <n v="110286"/>
    <s v="2025-11-20 18:32:12"/>
    <s v="ALMACEN EL RETIRO S.A.S"/>
    <s v="MARIA NANCY GUARIN VIRGUEZ 937"/>
    <s v="Procesada"/>
    <n v="192554.66386554623"/>
    <x v="19"/>
    <n v="2204"/>
  </r>
  <r>
    <x v="0"/>
    <n v="110287"/>
    <s v="2025-11-20 18:33:12"/>
    <s v="PAULA ANDREA SUAREZ RIVERA"/>
    <s v="SEBASTIAN DIAZ VELEZ 105"/>
    <s v="Procesada"/>
    <n v="6722.6974789915976"/>
    <x v="42"/>
    <n v="1313"/>
  </r>
  <r>
    <x v="3"/>
    <n v="110288"/>
    <s v="2025-11-20 18:33:41"/>
    <s v="MARIA MAGDALENA CANO GIL"/>
    <s v="FELIPE ARENAS 605"/>
    <s v="Procesada"/>
    <n v="52943.462184873955"/>
    <x v="25"/>
    <n v="1814"/>
  </r>
  <r>
    <x v="0"/>
    <n v="110289"/>
    <s v="2025-11-20 18:34:15"/>
    <s v="AUTO SERVICIO MILAN"/>
    <s v="SEBASTIAN DIAZ VELEZ 105"/>
    <s v="Procesada"/>
    <n v="36302.521008403361"/>
    <x v="42"/>
    <n v="1313"/>
  </r>
  <r>
    <x v="0"/>
    <n v="110290"/>
    <s v="2025-11-20 18:36:30"/>
    <s v="EDIT LUCINA BLANDON CARTAGENA"/>
    <s v="SEBASTIAN DIAZ VELEZ 105"/>
    <s v="Procesada"/>
    <n v="38255.36974789916"/>
    <x v="42"/>
    <n v="1313"/>
  </r>
  <r>
    <x v="6"/>
    <n v="110292"/>
    <s v="2025-11-20 18:37:42"/>
    <s v="JHORDAN TORRES ESCOBAR"/>
    <s v="MONICA RODRIGUEZ RONCANCIO 946"/>
    <s v="Procesada"/>
    <n v="31764.596638655465"/>
    <x v="21"/>
    <n v="2236"/>
  </r>
  <r>
    <x v="6"/>
    <n v="110294"/>
    <s v="2025-11-20 18:39:55"/>
    <s v="INVERSION ABG SAS"/>
    <s v="MARIA NANCY GUARIN VIRGUEZ 937"/>
    <s v="Procesada"/>
    <n v="57479.02521008403"/>
    <x v="19"/>
    <n v="2204"/>
  </r>
  <r>
    <x v="0"/>
    <n v="110295"/>
    <s v="2025-11-20 18:42:06"/>
    <s v="LUZ OLIVIA QUINTERO AMARILES"/>
    <s v="ELIANA GOMEZ 107"/>
    <s v="Procesada"/>
    <n v="22122.663865546219"/>
    <x v="6"/>
    <n v="1318"/>
  </r>
  <r>
    <x v="8"/>
    <n v="110296"/>
    <s v="2025-11-20 18:46:55"/>
    <s v="DEISY YURLEY SILVA CHIA"/>
    <s v="NEIL TORRES 718 CARTAGENA"/>
    <s v="Procesada"/>
    <n v="47899.378151260506"/>
    <x v="30"/>
    <n v="1958"/>
  </r>
  <r>
    <x v="8"/>
    <n v="110297"/>
    <s v="2025-11-20 18:47:51"/>
    <s v="JAVIER ENRIQUE LINAN BETTIN"/>
    <s v="NEIL TORRES 718 CARTAGENA"/>
    <s v="Procesada"/>
    <n v="31932.915966386554"/>
    <x v="30"/>
    <n v="1958"/>
  </r>
  <r>
    <x v="6"/>
    <n v="110298"/>
    <s v="2025-11-20 18:48:45"/>
    <s v="OSCAR CELIO FIGUEREDO FIGUEREDO"/>
    <s v="NELLY MARTINEZ FLEREZ 935"/>
    <s v="Procesada"/>
    <n v="44923.655462184877"/>
    <x v="37"/>
    <n v="2198"/>
  </r>
  <r>
    <x v="8"/>
    <n v="110299"/>
    <s v="2025-11-20 18:48:57"/>
    <s v="MADAY ELIUTH MADRID MADRID"/>
    <s v="NEIL TORRES 718 CARTAGENA"/>
    <s v="Procesada"/>
    <n v="45156.915966386558"/>
    <x v="30"/>
    <n v="1958"/>
  </r>
  <r>
    <x v="6"/>
    <n v="110300"/>
    <s v="2025-11-20 18:49:05"/>
    <s v="NOHEMY PEREZ GUERRERO"/>
    <s v="CRISTINA QUINTERO RUDAS 945"/>
    <s v="Procesada"/>
    <n v="66801.957983193279"/>
    <x v="26"/>
    <n v="2233"/>
  </r>
  <r>
    <x v="6"/>
    <n v="110302"/>
    <s v="2025-11-20 18:49:16"/>
    <s v="FILIBERTO LEIVA OVIEDO"/>
    <s v="LEYDY YURLEY MUNEVAR ESPITIA 921"/>
    <s v="Procesada"/>
    <n v="32719.403361344535"/>
    <x v="14"/>
    <n v="2138"/>
  </r>
  <r>
    <x v="8"/>
    <n v="110304"/>
    <s v="2025-11-20 18:49:56"/>
    <s v="LUIS ENRIQUE GALLO MARIN"/>
    <s v="NEIL TORRES 718 CARTAGENA"/>
    <s v="Procesada"/>
    <n v="31932.915966386554"/>
    <x v="30"/>
    <n v="1958"/>
  </r>
  <r>
    <x v="0"/>
    <n v="110305"/>
    <s v="2025-11-20 18:50:10"/>
    <s v="MANUEL JOSE ZULUAGA SERNA"/>
    <s v="GEORLAN GARCIA PANIAGUA 117"/>
    <s v="Procesada"/>
    <n v="18097.638655462186"/>
    <x v="1"/>
    <n v="1397"/>
  </r>
  <r>
    <x v="6"/>
    <n v="110306"/>
    <s v="2025-11-20 18:50:26"/>
    <s v="HABID JOSE BANDA HOYOS"/>
    <s v="MARISOL NEIRA PARRA 911"/>
    <s v="Procesada"/>
    <n v="191597.52100840336"/>
    <x v="41"/>
    <n v="2113"/>
  </r>
  <r>
    <x v="6"/>
    <n v="110307"/>
    <s v="2025-11-20 18:51:24"/>
    <s v="AUTO SERVICIO UGANDA RUBIO Y AYALA S.A.S"/>
    <s v="MARIA NANCY GUARIN VIRGUEZ 937"/>
    <s v="Procesada"/>
    <n v="57479.02521008403"/>
    <x v="19"/>
    <n v="2204"/>
  </r>
  <r>
    <x v="8"/>
    <n v="110308"/>
    <s v="2025-11-20 18:51:30"/>
    <s v="SARA ISABEL PADILLA JIMENEZ"/>
    <s v="NEIL TORRES 718 CARTAGENA"/>
    <s v="Procesada"/>
    <n v="31932.915966386554"/>
    <x v="30"/>
    <n v="1958"/>
  </r>
  <r>
    <x v="6"/>
    <n v="110309"/>
    <s v="2025-11-20 18:53:16"/>
    <s v="GLORIA ILDA CASTEBLANCO LEON"/>
    <s v="MARISOL NEIRA PARRA 911"/>
    <s v="Procesada"/>
    <n v="30252.050420168071"/>
    <x v="41"/>
    <n v="2113"/>
  </r>
  <r>
    <x v="6"/>
    <n v="110310"/>
    <s v="2025-11-20 18:54:04"/>
    <s v="MAURICIO HERMELINDO SALAZAR HERNANDEZ"/>
    <s v="WILSON JAVIER MONTAÑEZ MARTINEZ 923"/>
    <s v="Procesada"/>
    <n v="15300"/>
    <x v="18"/>
    <n v="2148"/>
  </r>
  <r>
    <x v="6"/>
    <n v="110311"/>
    <s v="2025-11-20 18:54:40"/>
    <s v="JHON ALEXANDER QUINTERO RUIZ"/>
    <s v="MARISOL NEIRA PARRA 911"/>
    <s v="Procesada"/>
    <n v="21176.403361344539"/>
    <x v="41"/>
    <n v="2113"/>
  </r>
  <r>
    <x v="8"/>
    <n v="110312"/>
    <s v="2025-11-20 18:55:38"/>
    <s v="PABLO EMILIO PEREZ MANCIPE"/>
    <s v="NEIL TORRES 718 CARTAGENA"/>
    <s v="Procesada"/>
    <n v="31932.915966386554"/>
    <x v="30"/>
    <n v="1958"/>
  </r>
  <r>
    <x v="6"/>
    <n v="110313"/>
    <s v="2025-11-20 18:56:13"/>
    <s v="KATHERINE ALARCON MEDINA"/>
    <s v="MARISOL NEIRA PARRA 911"/>
    <s v="Procesada"/>
    <n v="114958.05882352941"/>
    <x v="41"/>
    <n v="2113"/>
  </r>
  <r>
    <x v="8"/>
    <n v="110314"/>
    <s v="2025-11-20 18:56:27"/>
    <s v="ALBEIRO DE JESUS MARIN HERNANDEZ"/>
    <s v="NEIL TORRES 718 CARTAGENA"/>
    <s v="Procesada"/>
    <n v="31932.915966386554"/>
    <x v="30"/>
    <n v="1958"/>
  </r>
  <r>
    <x v="3"/>
    <n v="110315"/>
    <s v="2025-11-20 18:57:22"/>
    <s v="DIANA PAOLA LOPEZ GIRALDO"/>
    <s v="FELIPE ARENAS 605"/>
    <s v="Procesada"/>
    <n v="104555.93277310925"/>
    <x v="25"/>
    <n v="1814"/>
  </r>
  <r>
    <x v="6"/>
    <n v="110317"/>
    <s v="2025-11-20 18:58:00"/>
    <s v="JAIRO ERNESTO VARGAS JUEZ"/>
    <s v="LEYDY YURLEY MUNEVAR ESPITIA 921"/>
    <s v="Procesada"/>
    <n v="34770.000000000007"/>
    <x v="14"/>
    <n v="2138"/>
  </r>
  <r>
    <x v="6"/>
    <n v="110318"/>
    <s v="2025-11-20 19:00:30"/>
    <s v="CARLOS ALBERTO PAEZ FUQUENE"/>
    <s v="NELLY MARTINEZ FLEREZ 935"/>
    <s v="Procesada"/>
    <n v="34033.596638655465"/>
    <x v="37"/>
    <n v="2198"/>
  </r>
  <r>
    <x v="6"/>
    <n v="110319"/>
    <s v="2025-11-20 19:00:44"/>
    <s v="ALBA CRISTINA BASTO LINARES"/>
    <s v="MARISOL NEIRA PARRA 911"/>
    <s v="Procesada"/>
    <n v="30252.050420168071"/>
    <x v="41"/>
    <n v="2113"/>
  </r>
  <r>
    <x v="6"/>
    <n v="110320"/>
    <s v="2025-11-20 19:03:28"/>
    <s v="DELIA MILENA GONZALEZ ESCALANTE"/>
    <s v="DIANA MARCELA DIAZ TORRES 938"/>
    <s v="Procesada"/>
    <n v="36031.378151260506"/>
    <x v="29"/>
    <n v="2208"/>
  </r>
  <r>
    <x v="6"/>
    <n v="110322"/>
    <s v="2025-11-20 19:07:39"/>
    <s v="NANCY MERCEDES ENDE MENDIVELSO"/>
    <s v="LEONARDO MANCERA BOLAÑOS 926"/>
    <s v="Procesada"/>
    <n v="44096.882352941182"/>
    <x v="53"/>
    <n v="2157"/>
  </r>
  <r>
    <x v="6"/>
    <n v="110323"/>
    <s v="2025-11-20 19:08:32"/>
    <s v="SANDRA CARVAJAL CARVAJAL"/>
    <s v="LEONARDO MANCERA BOLAÑOS 926"/>
    <s v="Procesada"/>
    <n v="16806.798319327732"/>
    <x v="53"/>
    <n v="2157"/>
  </r>
  <r>
    <x v="10"/>
    <n v="110324"/>
    <s v="2025-11-20 19:08:36"/>
    <s v="GONZALO REYES GONZALEZ"/>
    <s v="SANDRA PRADA 405 BUCARAMANGA"/>
    <s v="Procesada"/>
    <n v="37815.100840336134"/>
    <x v="49"/>
    <n v="1641"/>
  </r>
  <r>
    <x v="6"/>
    <n v="110326"/>
    <s v="2025-11-20 19:09:04"/>
    <s v="MARISOL PERILLA RUBIANO"/>
    <s v="MARIBEL REDONDO 918"/>
    <s v="Procesada"/>
    <n v="31932.915966386554"/>
    <x v="45"/>
    <n v="2129"/>
  </r>
  <r>
    <x v="6"/>
    <n v="110327"/>
    <s v="2025-11-20 19:09:45"/>
    <s v="MARIA ESPERANZA QUINTERO CASTILLO"/>
    <s v="LEONARDO MANCERA BOLAÑOS 926"/>
    <s v="Procesada"/>
    <n v="17226.882352941178"/>
    <x v="53"/>
    <n v="2157"/>
  </r>
  <r>
    <x v="6"/>
    <n v="110328"/>
    <s v="2025-11-20 19:10:32"/>
    <s v="MARIA DEL PILAR VARGAS SORACIPA"/>
    <s v="LEONARDO MANCERA BOLAÑOS 926"/>
    <s v="Procesada"/>
    <n v="10588.20168067227"/>
    <x v="53"/>
    <n v="2157"/>
  </r>
  <r>
    <x v="10"/>
    <n v="110329"/>
    <s v="2025-11-20 19:12:13"/>
    <s v="EMILSE ELENA MEDRANO ARROYO"/>
    <s v="MARTHA MANTILLA 407 BUCARAMANGA"/>
    <s v="Procesada"/>
    <n v="15872.882352941177"/>
    <x v="51"/>
    <n v="1638"/>
  </r>
  <r>
    <x v="9"/>
    <n v="110330"/>
    <s v="2025-11-20 19:13:57"/>
    <s v="HELDER VARGAS DAZA"/>
    <s v="LILIANA MARCELA GONZALEZ PLATA 706 VALLEDUPAR"/>
    <s v="Procesada"/>
    <n v="66260.630252100833"/>
    <x v="33"/>
    <n v="1917"/>
  </r>
  <r>
    <x v="6"/>
    <n v="110331"/>
    <s v="2025-11-20 19:14:14"/>
    <s v="SONIA LUCIA LOPEZ BECERRA"/>
    <s v="CRISTINA QUINTERO RUDAS 945"/>
    <s v="Procesada"/>
    <n v="19335.966386554621"/>
    <x v="26"/>
    <n v="2233"/>
  </r>
  <r>
    <x v="7"/>
    <n v="110332"/>
    <s v="2025-11-20 19:15:15"/>
    <s v="PATRICIA ESPITIA UPEGUI"/>
    <s v="CESAR BERMUDEZ 905"/>
    <s v="Procesada"/>
    <n v="90617.268907563033"/>
    <x v="35"/>
    <n v="2912"/>
  </r>
  <r>
    <x v="0"/>
    <n v="110333"/>
    <s v="2025-11-20 19:15:27"/>
    <s v="GUSTAVO OCAMPO OCAMPO"/>
    <s v="ELIANA GOMEZ 107"/>
    <s v="Procesada"/>
    <n v="30437.277310924372"/>
    <x v="6"/>
    <n v="1318"/>
  </r>
  <r>
    <x v="9"/>
    <n v="110334"/>
    <s v="2025-11-20 19:19:12"/>
    <s v="JESUS MARIA RUEDA RUEDA"/>
    <s v="LIZETH FERNANDA OBANDO ARAUJO 705 VALLEDUPAR"/>
    <s v="Procesada"/>
    <n v="69540.000000000015"/>
    <x v="38"/>
    <n v="1915"/>
  </r>
  <r>
    <x v="10"/>
    <n v="110335"/>
    <s v="2025-11-20 19:19:20"/>
    <s v="VICTOR BUENO"/>
    <s v="SANDRA PRADA 405 BUCARAMANGA"/>
    <s v="Procesada"/>
    <n v="49405.100840336134"/>
    <x v="49"/>
    <n v="1641"/>
  </r>
  <r>
    <x v="7"/>
    <n v="110337"/>
    <s v="2025-11-20 19:20:46"/>
    <s v="DIANA CAROLINA HURTADO CRUZ"/>
    <s v="CESAR BERMUDEZ 905"/>
    <s v="Procesada"/>
    <n v="40235.159663865546"/>
    <x v="35"/>
    <n v="2910"/>
  </r>
  <r>
    <x v="9"/>
    <n v="110338"/>
    <s v="2025-11-20 19:21:38"/>
    <s v="NELCY PAULINA ACOSTA MEJIA "/>
    <s v="LILIANA MARCELA GONZALEZ PLATA 706 VALLEDUPAR"/>
    <s v="Procesada"/>
    <n v="16983.747899159665"/>
    <x v="33"/>
    <n v="1918"/>
  </r>
  <r>
    <x v="7"/>
    <n v="110339"/>
    <s v="2025-11-20 19:23:26"/>
    <s v="JORGE ELIECER CHACON CEPEDA"/>
    <s v="CESAR BERMUDEZ 905"/>
    <s v="Procesada"/>
    <n v="57932.697478991606"/>
    <x v="35"/>
    <n v="2911"/>
  </r>
  <r>
    <x v="0"/>
    <n v="110341"/>
    <s v="2025-11-20 19:23:30"/>
    <s v="FREDY ARMANDO SERNA GOMEZ"/>
    <s v="MARIA ELENA JARAMILLO GALEANO 114"/>
    <s v="Procesada"/>
    <n v="58353.563025210089"/>
    <x v="20"/>
    <n v="1348"/>
  </r>
  <r>
    <x v="0"/>
    <n v="110342"/>
    <s v="2025-11-20 19:23:35"/>
    <s v="JOHN ALEXANDER MORENO LONDOÑO"/>
    <s v="ELIANA GOMEZ 107"/>
    <s v="Procesada"/>
    <n v="28655.462184873952"/>
    <x v="6"/>
    <n v="1318"/>
  </r>
  <r>
    <x v="7"/>
    <n v="110343"/>
    <s v="2025-11-20 19:25:58"/>
    <s v="JAIRO CAMACHO PEÑUELA"/>
    <s v="CESAR BERMUDEZ 905"/>
    <s v="Procesada"/>
    <n v="59664.974789915977"/>
    <x v="35"/>
    <n v="2912"/>
  </r>
  <r>
    <x v="0"/>
    <n v="110344"/>
    <s v="2025-11-20 19:26:37"/>
    <s v="CARLOS ALBERTO MONTOYA JARAMILLO"/>
    <s v="EDISON ALBERTO SALAZAR YEPES 116"/>
    <s v="Procesada"/>
    <n v="29806.747899159665"/>
    <x v="32"/>
    <n v="1346"/>
  </r>
  <r>
    <x v="9"/>
    <n v="110345"/>
    <s v="2025-11-20 19:29:27"/>
    <s v="MARILUZ REMOLINA PEÑALOZA"/>
    <s v="LILIANA MARCELA GONZALEZ PLATA 706 VALLEDUPAR"/>
    <s v="Procesada"/>
    <n v="17998.9243697479"/>
    <x v="33"/>
    <n v="1918"/>
  </r>
  <r>
    <x v="7"/>
    <n v="110346"/>
    <s v="2025-11-20 19:29:33"/>
    <s v="LAURA DANIELA NAVARRO BERMUDEZ"/>
    <s v="CESAR BERMUDEZ 905"/>
    <s v="Procesada"/>
    <n v="43109.210084033613"/>
    <x v="35"/>
    <n v="2911"/>
  </r>
  <r>
    <x v="6"/>
    <n v="110347"/>
    <s v="2025-11-20 19:29:50"/>
    <s v="ANGE ESTEFANIA GUTIERREZ RODRIGUEZ"/>
    <s v="WILSON JAVIER MONTAÑEZ MARTINEZ 923"/>
    <s v="Procesada"/>
    <n v="28655.462184873952"/>
    <x v="18"/>
    <n v="2148"/>
  </r>
  <r>
    <x v="6"/>
    <n v="110348"/>
    <s v="2025-11-20 19:31:51"/>
    <s v="INTERNACIONAL DE ELECTRICOS ILUMINACION SAS"/>
    <s v="NELLY MARTINEZ FLEREZ 935"/>
    <s v="Procesada"/>
    <n v="45424.285714285717"/>
    <x v="37"/>
    <n v="2198"/>
  </r>
  <r>
    <x v="9"/>
    <n v="110349"/>
    <s v="2025-11-20 19:31:55"/>
    <s v="LUZ DARY CACERES TRILLOS"/>
    <s v="LILIANA MARCELA GONZALEZ PLATA 706 VALLEDUPAR"/>
    <s v="Procesada"/>
    <n v="37481.092436974788"/>
    <x v="33"/>
    <n v="1918"/>
  </r>
  <r>
    <x v="6"/>
    <n v="110350"/>
    <s v="2025-11-20 19:32:17"/>
    <s v="WILSON HERNANDO HERNANDEZ RAMIREZ"/>
    <s v="MARIBEL REDONDO 918"/>
    <s v="Procesada"/>
    <n v="21176.403361344539"/>
    <x v="45"/>
    <n v="2129"/>
  </r>
  <r>
    <x v="0"/>
    <n v="110352"/>
    <s v="2025-11-20 19:34:06"/>
    <s v="LUZ ADRIANA ARROYAVE HENAO"/>
    <s v="MARIA ELENA JARAMILLO GALEANO 114"/>
    <s v="Procesada"/>
    <n v="49447.596638655465"/>
    <x v="20"/>
    <n v="1348"/>
  </r>
  <r>
    <x v="6"/>
    <n v="110353"/>
    <s v="2025-11-20 19:34:50"/>
    <s v="DEIVYD SANCHEZ CORTES"/>
    <s v="WILSON JAVIER MONTAÑEZ MARTINEZ 923"/>
    <s v="Procesada"/>
    <n v="30252.117647058822"/>
    <x v="18"/>
    <n v="2148"/>
  </r>
  <r>
    <x v="7"/>
    <n v="110354"/>
    <s v="2025-11-20 19:35:36"/>
    <s v="JORGE IVAN ROA URQUIJO"/>
    <s v="CESAR BERMUDEZ 905"/>
    <s v="Procesada"/>
    <n v="111125.98319327732"/>
    <x v="35"/>
    <n v="2910"/>
  </r>
  <r>
    <x v="6"/>
    <n v="110355"/>
    <s v="2025-11-20 19:36:51"/>
    <s v="FERNANDO ARISMENDI ATEHORTUA"/>
    <s v="ANGIE JOHANA BEDOYA HERRENO 908"/>
    <s v="Procesada"/>
    <n v="16806.798319327732"/>
    <x v="39"/>
    <n v="2104"/>
  </r>
  <r>
    <x v="7"/>
    <n v="110356"/>
    <s v="2025-11-20 19:39:39"/>
    <s v="DIANA LORENA MORENO NUSTES"/>
    <s v="CESAR BERMUDEZ 905"/>
    <s v="Procesada"/>
    <n v="43210.058823529413"/>
    <x v="35"/>
    <n v="2911"/>
  </r>
  <r>
    <x v="6"/>
    <n v="110358"/>
    <s v="2025-11-20 19:40:22"/>
    <s v="NORAIDA QUINCHIA ARISTIZABAL"/>
    <s v="ANGIE JOHANA BEDOYA HERRENO 908"/>
    <s v="Procesada"/>
    <n v="47213.924369747903"/>
    <x v="39"/>
    <n v="2104"/>
  </r>
  <r>
    <x v="6"/>
    <n v="110359"/>
    <s v="2025-11-20 19:41:50"/>
    <s v="MARIA DEL CARMEN MENDEZ"/>
    <s v="ANGIE JOHANA BEDOYA HERRENO 908"/>
    <s v="Procesada"/>
    <n v="51963.957983193279"/>
    <x v="39"/>
    <n v="2104"/>
  </r>
  <r>
    <x v="9"/>
    <n v="110361"/>
    <s v="2025-11-20 19:42:49"/>
    <s v="LUZ DARY CACERES TRILLOS"/>
    <s v="LILIANA MARCELA GONZALEZ PLATA 706 VALLEDUPAR"/>
    <s v="Procesada"/>
    <n v="37481.092436974788"/>
    <x v="33"/>
    <n v="1918"/>
  </r>
  <r>
    <x v="6"/>
    <n v="110362"/>
    <s v="2025-11-20 19:42:52"/>
    <s v="ROSA INES RAMOS MORA"/>
    <s v="SANDRA PATRICIA ORTIZ ROMERO 919"/>
    <s v="Procesada"/>
    <n v="13445.378151260506"/>
    <x v="31"/>
    <n v="2132"/>
  </r>
  <r>
    <x v="6"/>
    <n v="110363"/>
    <s v="2025-11-20 19:43:39"/>
    <s v="JOSE DANIEL CHINOME CHINOME"/>
    <s v="WILSON JAVIER MONTAÑEZ MARTINEZ 923"/>
    <s v="Procesada"/>
    <n v="49518.848739495799"/>
    <x v="18"/>
    <n v="2148"/>
  </r>
  <r>
    <x v="6"/>
    <n v="110364"/>
    <s v="2025-11-20 19:43:55"/>
    <s v="MARIA INES CASTAÑEDA MARTINEZ"/>
    <s v="ANGIE JOHANA BEDOYA HERRENO 908"/>
    <s v="Procesada"/>
    <n v="17084.042016806721"/>
    <x v="39"/>
    <n v="2104"/>
  </r>
  <r>
    <x v="7"/>
    <n v="110365"/>
    <s v="2025-11-20 19:44:10"/>
    <s v="STEFANIA HERRERA CASTRO"/>
    <s v="CESAR BERMUDEZ 905"/>
    <s v="Procesada"/>
    <n v="34770.000000000007"/>
    <x v="35"/>
    <n v="2910"/>
  </r>
  <r>
    <x v="6"/>
    <n v="110366"/>
    <s v="2025-11-20 19:44:22"/>
    <s v="ELECTRICOS DIMAR S A S"/>
    <s v="NELLY MARTINEZ FLEREZ 935"/>
    <s v="Procesada"/>
    <n v="69540.000000000015"/>
    <x v="37"/>
    <n v="2198"/>
  </r>
  <r>
    <x v="6"/>
    <n v="110367"/>
    <s v="2025-11-20 19:46:01"/>
    <s v="INGRID LORENA CASTILLO HERNANDEZ"/>
    <s v="LEYDY YURLEY MUNEVAR ESPITIA 921"/>
    <s v="Procesada"/>
    <n v="33529.436974789918"/>
    <x v="14"/>
    <n v="2138"/>
  </r>
  <r>
    <x v="9"/>
    <n v="110368"/>
    <s v="2025-11-20 19:46:08"/>
    <s v="JHONATAN BERDUGO MUÑOZ"/>
    <s v="LILIANA MARCELA GONZALEZ PLATA 706 VALLEDUPAR"/>
    <s v="Procesada"/>
    <n v="4102.5210084033615"/>
    <x v="33"/>
    <n v="1918"/>
  </r>
  <r>
    <x v="6"/>
    <n v="110369"/>
    <s v="2025-11-20 19:46:14"/>
    <s v="DIANA PATRICIA GALVIS YANEZ"/>
    <s v="ANGIE JOHANA BEDOYA HERRENO 908"/>
    <s v="Procesada"/>
    <n v="21176.403361344539"/>
    <x v="39"/>
    <n v="2104"/>
  </r>
  <r>
    <x v="0"/>
    <n v="110371"/>
    <s v="2025-11-20 19:47:32"/>
    <s v="ANNIE CAROLINA MONSALVE SALAZAR"/>
    <s v="ELIANA GOMEZ 107"/>
    <s v="Procesada"/>
    <n v="10793.949579831933"/>
    <x v="6"/>
    <n v="1318"/>
  </r>
  <r>
    <x v="4"/>
    <n v="110372"/>
    <s v="2025-11-20 19:48:19"/>
    <s v="MARIA JUDITH SERPA MACHADO"/>
    <s v="JOSE GREGORIO OSTEN MERCADO 509"/>
    <s v="Procesada"/>
    <n v="50344.798319327732"/>
    <x v="9"/>
    <n v="1736"/>
  </r>
  <r>
    <x v="7"/>
    <n v="110373"/>
    <s v="2025-11-20 19:48:23"/>
    <s v="EDILMA BOLAÑOS CUBILLOS"/>
    <s v="CESAR BERMUDEZ 905"/>
    <s v="Procesada"/>
    <n v="143698.14285714287"/>
    <x v="35"/>
    <n v="2911"/>
  </r>
  <r>
    <x v="6"/>
    <n v="110374"/>
    <s v="2025-11-20 19:49:31"/>
    <s v="YANETH SANABRIA TAVERA"/>
    <s v="ANGIE JOHANA BEDOYA HERRENO 908"/>
    <s v="Procesada"/>
    <n v="32008.403361344539"/>
    <x v="39"/>
    <n v="2104"/>
  </r>
  <r>
    <x v="6"/>
    <n v="110375"/>
    <s v="2025-11-20 19:51:04"/>
    <s v="MARIA MAGDALENA ARANGO FLOREZ"/>
    <s v="ANGIE JOHANA BEDOYA HERRENO 908"/>
    <s v="Procesada"/>
    <n v="92249.02521008403"/>
    <x v="39"/>
    <n v="2104"/>
  </r>
  <r>
    <x v="6"/>
    <n v="110376"/>
    <s v="2025-11-20 19:51:40"/>
    <s v="PEDRO JULIO MARTINEZ CAMPO"/>
    <s v="YULIETH HERNANDEZ"/>
    <s v="Procesada"/>
    <n v="106283.42857142858"/>
    <x v="12"/>
    <n v="2201"/>
  </r>
  <r>
    <x v="7"/>
    <n v="110377"/>
    <s v="2025-11-20 19:51:51"/>
    <s v="SERGIO MAURICIO ROMERO TOLOSA"/>
    <s v="JHON GRANADOS"/>
    <s v="Procesada"/>
    <n v="61452.210084033621"/>
    <x v="44"/>
    <n v="2914"/>
  </r>
  <r>
    <x v="6"/>
    <n v="110378"/>
    <s v="2025-11-20 19:53:10"/>
    <s v="FERRECONSTRUYE SAS"/>
    <s v="ANGIE JOHANA BEDOYA HERRENO 908"/>
    <s v="Procesada"/>
    <n v="85213.857142857145"/>
    <x v="39"/>
    <n v="2104"/>
  </r>
  <r>
    <x v="7"/>
    <n v="110380"/>
    <s v="2025-11-20 20:00:23"/>
    <s v="MIRIAM CARVAJAL QUIMBAYO"/>
    <s v="JHON GRANADOS"/>
    <s v="Procesada"/>
    <n v="145812.93277310926"/>
    <x v="44"/>
    <n v="2253"/>
  </r>
  <r>
    <x v="9"/>
    <n v="110381"/>
    <s v="2025-11-20 20:00:51"/>
    <s v="YANETH ISABEL CONDE POLO"/>
    <s v="LILIANA MARCELA GONZALEZ PLATA 706 VALLEDUPAR"/>
    <s v="Procesada"/>
    <n v="21176.403361344539"/>
    <x v="33"/>
    <n v="1917"/>
  </r>
  <r>
    <x v="6"/>
    <n v="110382"/>
    <s v="2025-11-20 20:04:14"/>
    <s v="WILSON ERNESTO SANCHEZ MARTIN"/>
    <s v="NELLY MARTINEZ FLEREZ 935"/>
    <s v="Procesada"/>
    <n v="30350.840336134454"/>
    <x v="37"/>
    <n v="2198"/>
  </r>
  <r>
    <x v="6"/>
    <n v="110383"/>
    <s v="2025-11-20 20:06:59"/>
    <s v="WILSON ERNESTO SANCHEZ MARTIN"/>
    <s v="NELLY MARTINEZ FLEREZ 935"/>
    <s v="Procesada"/>
    <n v="30350.840336134454"/>
    <x v="37"/>
    <n v="2198"/>
  </r>
  <r>
    <x v="7"/>
    <n v="110384"/>
    <s v="2025-11-20 20:08:23"/>
    <s v="WILSON DAZA CASTILLO"/>
    <s v="JHON GRANADOS"/>
    <s v="Procesada"/>
    <n v="121750.05882352943"/>
    <x v="44"/>
    <n v="2914"/>
  </r>
  <r>
    <x v="6"/>
    <n v="110385"/>
    <s v="2025-11-20 20:10:47"/>
    <s v="MARIA ARELIS ABRIL MONROY"/>
    <s v="SANDRA PATRICIA ORTIZ ROMERO 919"/>
    <s v="Procesada"/>
    <n v="92772.840336134454"/>
    <x v="31"/>
    <n v="2132"/>
  </r>
  <r>
    <x v="6"/>
    <n v="110387"/>
    <s v="2025-11-20 20:10:54"/>
    <s v="SANDRA MILENA BUSTOS FAJARDO"/>
    <s v="LEYDY YURLEY MUNEVAR ESPITIA 921"/>
    <s v="Procesada"/>
    <n v="29300.201680672268"/>
    <x v="14"/>
    <n v="2138"/>
  </r>
  <r>
    <x v="7"/>
    <n v="110388"/>
    <s v="2025-11-20 20:10:56"/>
    <s v="ARIEL CALA"/>
    <s v="JHON GRANADOS"/>
    <s v="Procesada"/>
    <n v="50696.773109243702"/>
    <x v="44"/>
    <n v="2914"/>
  </r>
  <r>
    <x v="9"/>
    <n v="110389"/>
    <s v="2025-11-20 20:11:09"/>
    <s v="JAIRO DAVID YARURO FLOREZ"/>
    <s v="LILIANA MARCELA GONZALEZ PLATA 706 VALLEDUPAR"/>
    <s v="Procesada"/>
    <n v="40903.361344537814"/>
    <x v="33"/>
    <n v="1916"/>
  </r>
  <r>
    <x v="4"/>
    <n v="110390"/>
    <s v="2025-11-20 20:13:59"/>
    <s v="JORGE LUIS BARON MUÑOZ"/>
    <s v="JOSE GREGORIO OSTEN MERCADO 509"/>
    <s v="Procesada"/>
    <n v="47899.378151260506"/>
    <x v="9"/>
    <n v="1736"/>
  </r>
  <r>
    <x v="6"/>
    <n v="110391"/>
    <s v="2025-11-20 20:16:25"/>
    <s v="LIGIA FERNANDA MATEUS GAMBOA"/>
    <s v="YULIETH HERNANDEZ"/>
    <s v="Procesada"/>
    <n v="62520.957983193279"/>
    <x v="12"/>
    <n v="2201"/>
  </r>
  <r>
    <x v="6"/>
    <n v="110393"/>
    <s v="2025-11-20 20:17:01"/>
    <s v="FRANKLIN ABOUT CASTAÑEDA DIAZ"/>
    <s v="DIANA MARCELA DIAZ TORRES 938"/>
    <s v="Procesada"/>
    <n v="77721.302521008416"/>
    <x v="29"/>
    <n v="2208"/>
  </r>
  <r>
    <x v="7"/>
    <n v="110395"/>
    <s v="2025-11-20 20:18:01"/>
    <s v="YASMIN MARIAN VACA DELGADO"/>
    <s v="JHON GRANADOS"/>
    <s v="Procesada"/>
    <n v="79723.882352941175"/>
    <x v="44"/>
    <n v="2914"/>
  </r>
  <r>
    <x v="6"/>
    <n v="110396"/>
    <s v="2025-11-20 20:18:30"/>
    <s v="ROSA ISELA PARDO"/>
    <s v="DIANA MARCELA DIAZ TORRES 938"/>
    <s v="Procesada"/>
    <n v="13385.949579831933"/>
    <x v="29"/>
    <n v="2208"/>
  </r>
  <r>
    <x v="6"/>
    <n v="110397"/>
    <s v="2025-11-20 20:21:34"/>
    <s v="F-CINTAS SAS"/>
    <s v="NELLY MARTINEZ FLEREZ 935"/>
    <s v="Procesada"/>
    <n v="37050"/>
    <x v="37"/>
    <n v="2198"/>
  </r>
  <r>
    <x v="6"/>
    <n v="110398"/>
    <s v="2025-11-20 20:22:36"/>
    <s v="ARMANDO CALDERON QUINAYA"/>
    <s v="MARIBEL REDONDO 918"/>
    <s v="Procesada"/>
    <n v="78471.084033613442"/>
    <x v="45"/>
    <n v="2129"/>
  </r>
  <r>
    <x v="7"/>
    <n v="110400"/>
    <s v="2025-11-20 20:22:57"/>
    <s v="ORLANDO CARDENAS VACA"/>
    <s v="JHON GRANADOS"/>
    <s v="Procesada"/>
    <n v="34008.478991596639"/>
    <x v="44"/>
    <n v="2911"/>
  </r>
  <r>
    <x v="0"/>
    <n v="110401"/>
    <s v="2025-11-20 20:25:44"/>
    <s v="NAZLY PAOLA CAJAMARCA CLAVIJO"/>
    <s v="ELIANA GOMEZ 107"/>
    <s v="Procesada"/>
    <n v="20326.252100840338"/>
    <x v="6"/>
    <n v="1318"/>
  </r>
  <r>
    <x v="6"/>
    <n v="110402"/>
    <s v="2025-11-20 20:26:03"/>
    <s v="LUISA FERNANDA LOZANO LOZANO"/>
    <s v="MARIA NANCY GUARIN VIRGUEZ 937"/>
    <s v="Procesada"/>
    <n v="37508.529411764706"/>
    <x v="19"/>
    <n v="2204"/>
  </r>
  <r>
    <x v="6"/>
    <n v="110403"/>
    <s v="2025-11-20 20:26:59"/>
    <s v="PLASTICOL JR SAS"/>
    <s v="NELLY MARTINEZ FLEREZ 935"/>
    <s v="Procesada"/>
    <n v="133000"/>
    <x v="37"/>
    <n v="2198"/>
  </r>
  <r>
    <x v="7"/>
    <n v="110404"/>
    <s v="2025-11-20 20:27:56"/>
    <s v="LUIS ARBEIRO CAMACHO BASABE"/>
    <s v="JHON GRANADOS"/>
    <s v="Procesada"/>
    <n v="59066.512605042015"/>
    <x v="44"/>
    <n v="2251"/>
  </r>
  <r>
    <x v="3"/>
    <n v="110405"/>
    <s v="2025-11-20 20:28:27"/>
    <s v="SANDRA MILENA GRANADOS LOPEZ"/>
    <s v="FELIPE ARENAS 605"/>
    <s v="Procesada"/>
    <n v="74653.68907563026"/>
    <x v="25"/>
    <n v="1814"/>
  </r>
  <r>
    <x v="6"/>
    <n v="110406"/>
    <s v="2025-11-20 20:29:22"/>
    <s v="ROSA MIRYAM FUENTES LIZARAZO"/>
    <s v="WILLIAM ALBERTO VELASQUEZ BERNAL 920"/>
    <s v="Procesada"/>
    <n v="13221.798319327732"/>
    <x v="22"/>
    <n v="2135"/>
  </r>
  <r>
    <x v="6"/>
    <n v="110407"/>
    <s v="2025-11-20 20:30:23"/>
    <s v="EDISON JAVIER SEPULVEDA RAMIREZ"/>
    <s v="WILLIAM ALBERTO VELASQUEZ BERNAL 920"/>
    <s v="Procesada"/>
    <n v="32773.08403361345"/>
    <x v="22"/>
    <n v="2135"/>
  </r>
  <r>
    <x v="6"/>
    <n v="110409"/>
    <s v="2025-11-20 20:30:38"/>
    <s v="FREDY WILLIAM PATIÑO"/>
    <s v="SANDRA PATRICIA ORTIZ ROMERO 919"/>
    <s v="Procesada"/>
    <n v="21176.403361344539"/>
    <x v="31"/>
    <n v="2132"/>
  </r>
  <r>
    <x v="7"/>
    <n v="110411"/>
    <s v="2025-11-20 20:33:20"/>
    <s v="OLGA LUCIA ROMERO ANGEL"/>
    <s v="JHON GRANADOS"/>
    <s v="Procesada"/>
    <n v="352897.23529411771"/>
    <x v="44"/>
    <n v="2251"/>
  </r>
  <r>
    <x v="6"/>
    <n v="110412"/>
    <s v="2025-11-20 20:33:24"/>
    <s v="DESECHABLES 7 DE AGOSTO S.A.S."/>
    <s v="NELLY MARTINEZ FLEREZ 935"/>
    <s v="Procesada"/>
    <n v="57479.02521008403"/>
    <x v="37"/>
    <n v="2198"/>
  </r>
  <r>
    <x v="6"/>
    <n v="110413"/>
    <s v="2025-11-20 20:33:33"/>
    <s v="PABLO JAVIER CAITA GIL"/>
    <s v="CARLOS EDUARDO ROMERO 934"/>
    <s v="Procesada"/>
    <n v="8655.4621848739498"/>
    <x v="24"/>
    <n v="2192"/>
  </r>
  <r>
    <x v="6"/>
    <n v="110414"/>
    <s v="2025-11-20 20:34:35"/>
    <s v="JAIR ANDRES  CRUZ MARTINEZ"/>
    <s v="MARIA NANCY GUARIN VIRGUEZ 937"/>
    <s v="Procesada"/>
    <n v="38000"/>
    <x v="19"/>
    <n v="2204"/>
  </r>
  <r>
    <x v="6"/>
    <n v="110415"/>
    <s v="2025-11-20 20:35:09"/>
    <s v="FABIOLA POSSE RUIZ"/>
    <s v="CARLOS EDUARDO ROMERO 934"/>
    <s v="Procesada"/>
    <n v="16134.478991596638"/>
    <x v="24"/>
    <n v="2192"/>
  </r>
  <r>
    <x v="6"/>
    <n v="110416"/>
    <s v="2025-11-20 20:35:43"/>
    <s v="MARLENY RODRIGUEZ GUTIERREZ"/>
    <s v="SANDRA PATRICIA ORTIZ ROMERO 919"/>
    <s v="Procesada"/>
    <n v="27731.109243697476"/>
    <x v="31"/>
    <n v="2132"/>
  </r>
  <r>
    <x v="7"/>
    <n v="110417"/>
    <s v="2025-11-20 20:37:09"/>
    <s v="LEYDI ZOLANYI DUARTE MOSQUERA"/>
    <s v="JHON GRANADOS"/>
    <s v="Procesada"/>
    <n v="97235.042016806721"/>
    <x v="44"/>
    <n v="2251"/>
  </r>
  <r>
    <x v="6"/>
    <n v="110418"/>
    <s v="2025-11-20 20:37:55"/>
    <s v="MARIA DEL ROSARIO PARDO TORRES"/>
    <s v="MONICA RODRIGUEZ RONCANCIO 946"/>
    <s v="Procesada"/>
    <n v="43085"/>
    <x v="21"/>
    <n v="2236"/>
  </r>
  <r>
    <x v="6"/>
    <n v="110420"/>
    <s v="2025-11-20 20:39:26"/>
    <s v="NELLY JOHANNA FLOREZ PINEDA"/>
    <s v="MARIBEL REDONDO 918"/>
    <s v="Procesada"/>
    <n v="47821.184873949584"/>
    <x v="45"/>
    <n v="2129"/>
  </r>
  <r>
    <x v="6"/>
    <n v="110421"/>
    <s v="2025-11-20 20:40:58"/>
    <s v="JENNY PAOLA LINARES AMAYA"/>
    <s v="CARLOS EDUARDO ROMERO 934"/>
    <s v="Procesada"/>
    <n v="24079.73949579832"/>
    <x v="24"/>
    <n v="2192"/>
  </r>
  <r>
    <x v="4"/>
    <n v="110422"/>
    <s v="2025-11-20 20:41:25"/>
    <s v="LUZ NURY CASTAÑO BULA"/>
    <s v="JOSE GREGORIO OSTEN MERCADO 509"/>
    <s v="Procesada"/>
    <n v="31735.319327731093"/>
    <x v="9"/>
    <n v="1736"/>
  </r>
  <r>
    <x v="6"/>
    <n v="110424"/>
    <s v="2025-11-20 20:44:58"/>
    <s v="DIANA CONSUELO MARTINEZ MELLIZO"/>
    <s v="YULIETH HERNANDEZ"/>
    <s v="Procesada"/>
    <n v="8278"/>
    <x v="12"/>
    <n v="2201"/>
  </r>
  <r>
    <x v="6"/>
    <n v="110425"/>
    <s v="2025-11-20 20:47:49"/>
    <s v="DADAMIN MARCELO ESCALANTE"/>
    <s v="NELLY MARTINEZ FLEREZ 935"/>
    <s v="Procesada"/>
    <n v="33060"/>
    <x v="37"/>
    <n v="2198"/>
  </r>
  <r>
    <x v="6"/>
    <n v="110426"/>
    <s v="2025-11-20 20:52:27"/>
    <s v="ANGELICA RUIZ CASALLAS"/>
    <s v="LAURA SERNA HERNANDEZ 925"/>
    <s v="Procesada"/>
    <n v="29400"/>
    <x v="43"/>
    <n v="2154"/>
  </r>
  <r>
    <x v="6"/>
    <n v="110427"/>
    <s v="2025-11-20 20:53:14"/>
    <s v="ANNA KAROLYNNA CHARRIS LLANOS"/>
    <s v="DIANA MARCELA DIAZ TORRES 938"/>
    <s v="Procesada"/>
    <n v="57479.02521008403"/>
    <x v="29"/>
    <n v="2208"/>
  </r>
  <r>
    <x v="6"/>
    <n v="110428"/>
    <s v="2025-11-20 20:54:01"/>
    <s v="DIDIER FABIAN GUERRERO CRISTANCHO"/>
    <s v="CARLOS EDUARDO ROMERO 934"/>
    <s v="Procesada"/>
    <n v="91493.73949579832"/>
    <x v="24"/>
    <n v="2192"/>
  </r>
  <r>
    <x v="4"/>
    <n v="110429"/>
    <s v="2025-11-20 20:56:33"/>
    <s v="GUSTAVO ADOLFO HERNANDEZ VERGARA"/>
    <s v="NELSON ENRIQUE LOPEZ GONZALEZ 510"/>
    <s v="Procesada"/>
    <n v="47899.378151260506"/>
    <x v="46"/>
    <n v="1731"/>
  </r>
  <r>
    <x v="6"/>
    <n v="110430"/>
    <s v="2025-11-20 20:58:04"/>
    <s v="NUBIA BELTRAN SUAREZ"/>
    <s v="LAURA SERNA HERNANDEZ 925"/>
    <s v="Procesada"/>
    <n v="51956.663865546223"/>
    <x v="43"/>
    <n v="2154"/>
  </r>
  <r>
    <x v="6"/>
    <n v="110432"/>
    <s v="2025-11-20 21:00:41"/>
    <s v="LEONARDO RODRIGUEZ RODRIGUEZ"/>
    <s v="MARIA NANCY GUARIN VIRGUEZ 937"/>
    <s v="Procesada"/>
    <n v="127019.02521008404"/>
    <x v="19"/>
    <n v="2204"/>
  </r>
  <r>
    <x v="6"/>
    <n v="110433"/>
    <s v="2025-11-20 21:02:11"/>
    <s v="EDUIN HERNESTO CARDENAS BERDUGO"/>
    <s v="LAURA SERNA HERNANDEZ 925"/>
    <s v="Procesada"/>
    <n v="191597.52100840336"/>
    <x v="43"/>
    <n v="2154"/>
  </r>
  <r>
    <x v="6"/>
    <n v="110434"/>
    <s v="2025-11-20 21:03:31"/>
    <s v="CRISTIAN JAVIER MORENO MORENO"/>
    <s v="MARIBEL REDONDO 918"/>
    <s v="Procesada"/>
    <n v="161180.88235294117"/>
    <x v="45"/>
    <n v="2129"/>
  </r>
  <r>
    <x v="6"/>
    <n v="110436"/>
    <s v="2025-11-20 21:03:36"/>
    <s v="SANDRA MILENA LLANO BOTERO"/>
    <s v="MONICA RODRIGUEZ RONCANCIO 946"/>
    <s v="Procesada"/>
    <n v="13235.302521008403"/>
    <x v="21"/>
    <n v="2236"/>
  </r>
  <r>
    <x v="0"/>
    <n v="110437"/>
    <s v="2025-11-20 21:04:57"/>
    <s v="LA BOMBA EXPRESS SAS"/>
    <s v="INES LILIANA PIEDRAHITA MESA 111"/>
    <s v="Procesada"/>
    <n v="544035.3445378152"/>
    <x v="15"/>
    <n v="1331"/>
  </r>
  <r>
    <x v="6"/>
    <n v="110438"/>
    <s v="2025-11-20 21:04:58"/>
    <s v="LUIS FABIO PEREZ GARCIA"/>
    <s v="LAURA SERNA HERNANDEZ 925"/>
    <s v="Procesada"/>
    <n v="87804"/>
    <x v="43"/>
    <n v="2154"/>
  </r>
  <r>
    <x v="0"/>
    <n v="110439"/>
    <s v="2025-11-20 21:05:10"/>
    <s v="OMAR JAVIER ZULETA ESPINOSA"/>
    <s v="ELIANA GOMEZ 107"/>
    <s v="Procesada"/>
    <n v="23429.243697478993"/>
    <x v="6"/>
    <n v="1318"/>
  </r>
  <r>
    <x v="6"/>
    <n v="110440"/>
    <s v="2025-11-20 21:06:21"/>
    <s v="CRISTIAN CAMILO MALAGON LUGO"/>
    <s v="MARIA NANCY GUARIN VIRGUEZ 937"/>
    <s v="Procesada"/>
    <n v="57479.02521008403"/>
    <x v="19"/>
    <n v="2204"/>
  </r>
  <r>
    <x v="6"/>
    <n v="110441"/>
    <s v="2025-11-20 21:07:45"/>
    <s v="NUBIA ESPERANZA DIAZ DUARTE"/>
    <s v="LAURA SERNA HERNANDEZ 925"/>
    <s v="Procesada"/>
    <n v="12375"/>
    <x v="43"/>
    <n v="2154"/>
  </r>
  <r>
    <x v="7"/>
    <n v="110442"/>
    <s v="2025-11-20 21:11:51"/>
    <s v="ENELDA ESTHER MOSQUERA PASTRANA"/>
    <s v="JHON GRANADOS"/>
    <s v="Procesada"/>
    <n v="178184.73949579833"/>
    <x v="44"/>
    <n v="2251"/>
  </r>
  <r>
    <x v="6"/>
    <n v="110443"/>
    <s v="2025-11-20 21:14:55"/>
    <s v="CRISTIAN DAVID ARIAS GIRALDO"/>
    <s v="MARIA NANCY GUARIN VIRGUEZ 937"/>
    <s v="Procesada"/>
    <n v="92249.02521008403"/>
    <x v="19"/>
    <n v="2204"/>
  </r>
  <r>
    <x v="0"/>
    <n v="110444"/>
    <s v="2025-11-20 21:18:07"/>
    <s v="DIEGO ALEXANDER SANCHEZ MARIN"/>
    <s v="ELIANA GOMEZ 107"/>
    <s v="Procesada"/>
    <n v="65323.806722689078"/>
    <x v="6"/>
    <n v="1318"/>
  </r>
  <r>
    <x v="0"/>
    <n v="110445"/>
    <s v="2025-11-20 21:28:46"/>
    <s v="EFRAIN AGUDELO"/>
    <s v="ANDRES GRACIANO SERNA 104"/>
    <s v="Procesada"/>
    <n v="141411.80672268907"/>
    <x v="27"/>
    <n v="1312"/>
  </r>
  <r>
    <x v="6"/>
    <n v="110447"/>
    <s v="2025-11-20 21:30:36"/>
    <s v="JUAN CAMILO TELLEZ BERNATE"/>
    <s v="MARIA NANCY GUARIN VIRGUEZ 937"/>
    <s v="Procesada"/>
    <n v="43907.71428571429"/>
    <x v="19"/>
    <n v="2204"/>
  </r>
  <r>
    <x v="6"/>
    <n v="110448"/>
    <s v="2025-11-20 21:32:20"/>
    <s v="JAIRO ANTONIO CASTIBLANCO QUINCHE"/>
    <s v="NELLY MARTINEZ FLEREZ 935"/>
    <s v="Procesada"/>
    <n v="34939.159663865546"/>
    <x v="37"/>
    <n v="2198"/>
  </r>
  <r>
    <x v="0"/>
    <n v="110449"/>
    <s v="2025-11-20 21:39:06"/>
    <s v="ALBEIRO DE JESUS CASTAÑO VILLA"/>
    <s v="ANDRES GRACIANO SERNA 104"/>
    <s v="Procesada"/>
    <n v="71567.378151260506"/>
    <x v="27"/>
    <n v="1312"/>
  </r>
  <r>
    <x v="6"/>
    <n v="110450"/>
    <s v="2025-11-20 21:40:26"/>
    <s v="ANA TERESA RUIZ MALAVER"/>
    <s v="NELLY MARTINEZ FLEREZ 935"/>
    <s v="Procesada"/>
    <n v="13613.411764705883"/>
    <x v="37"/>
    <n v="2198"/>
  </r>
  <r>
    <x v="0"/>
    <n v="110452"/>
    <s v="2025-11-20 21:41:26"/>
    <s v="ADALBERTO ALVAREZ CANO"/>
    <s v="ANDRES GRACIANO SERNA 104"/>
    <s v="Procesada"/>
    <n v="252630.63865546221"/>
    <x v="27"/>
    <n v="1312"/>
  </r>
  <r>
    <x v="6"/>
    <n v="110454"/>
    <s v="2025-11-20 21:41:52"/>
    <s v="RITA JULIA CASTELLANOS DE VILLALOBOS"/>
    <s v="YULIETH HERNANDEZ"/>
    <s v="Procesada"/>
    <n v="57479.02521008403"/>
    <x v="12"/>
    <n v="2201"/>
  </r>
  <r>
    <x v="10"/>
    <n v="110455"/>
    <s v="2025-11-20 21:42:53"/>
    <s v="FABIO LEONARDO JEREZ ARENALES"/>
    <s v="SANDRA PRADA 405 BUCARAMANGA"/>
    <s v="Procesada"/>
    <n v="50631.579831932773"/>
    <x v="49"/>
    <n v="1640"/>
  </r>
  <r>
    <x v="0"/>
    <n v="110456"/>
    <s v="2025-11-20 21:43:23"/>
    <s v="DIEGO ANDRES QUERUBIN RUIZ"/>
    <s v="ANDRES GRACIANO SERNA 104"/>
    <s v="Procesada"/>
    <n v="103621.70588235295"/>
    <x v="27"/>
    <n v="1312"/>
  </r>
  <r>
    <x v="6"/>
    <n v="110457"/>
    <s v="2025-11-20 21:45:29"/>
    <s v="YENNY ANDREA ESTEVEZ URIAN"/>
    <s v="WILSON JAVIER MONTAÑEZ MARTINEZ 923"/>
    <s v="Procesada"/>
    <n v="30662.915966386558"/>
    <x v="18"/>
    <n v="2148"/>
  </r>
  <r>
    <x v="0"/>
    <n v="110458"/>
    <s v="2025-11-20 21:47:18"/>
    <s v="DIANA MILENA SALAS"/>
    <s v="EDISON ALBERTO SALAZAR YEPES 116"/>
    <s v="Procesada"/>
    <n v="104579.79831932775"/>
    <x v="32"/>
    <n v="1346"/>
  </r>
  <r>
    <x v="6"/>
    <n v="110459"/>
    <s v="2025-11-20 21:47:43"/>
    <s v="MARIA LILIANA OSORIO HERNANDEZ"/>
    <s v="WILSON JAVIER MONTAÑEZ MARTINEZ 923"/>
    <s v="Procesada"/>
    <n v="18655.436974789918"/>
    <x v="18"/>
    <n v="2148"/>
  </r>
  <r>
    <x v="0"/>
    <n v="110460"/>
    <s v="2025-11-20 21:51:21"/>
    <s v="BEATRIZ ELENA LOAIZA BERRIO"/>
    <s v="ELIANA GOMEZ 107"/>
    <s v="Procesada"/>
    <n v="478993.79831932776"/>
    <x v="6"/>
    <n v="1321"/>
  </r>
  <r>
    <x v="6"/>
    <n v="110461"/>
    <s v="2025-11-20 21:55:21"/>
    <s v="LEONEL JAIMES FLOREZ"/>
    <s v="WILSON JAVIER MONTAÑEZ MARTINEZ 923"/>
    <s v="Procesada"/>
    <n v="21900.63025210084"/>
    <x v="18"/>
    <n v="2148"/>
  </r>
  <r>
    <x v="0"/>
    <n v="110462"/>
    <s v="2025-11-20 21:57:52"/>
    <s v="ISABEL CRISTINA TABORDA BERRIO"/>
    <s v="ANDRES GRACIANO SERNA 104"/>
    <s v="Procesada"/>
    <n v="40962.310924369755"/>
    <x v="27"/>
    <n v="1312"/>
  </r>
  <r>
    <x v="3"/>
    <n v="110463"/>
    <s v="2025-11-20 21:59:37"/>
    <s v="PALACIO ELECTRICO S.A.S"/>
    <s v="LEONARDO RIOS HENAO 612"/>
    <s v="Procesada"/>
    <n v="238221.42857142858"/>
    <x v="8"/>
    <n v="1834"/>
  </r>
  <r>
    <x v="0"/>
    <n v="110464"/>
    <s v="2025-11-20 22:01:05"/>
    <s v="CARLOS ANDRES OQUENDO RAMIREZ"/>
    <s v="ANDRES GRACIANO SERNA 104"/>
    <s v="Procesada"/>
    <n v="49067.08403361345"/>
    <x v="27"/>
    <n v="1312"/>
  </r>
  <r>
    <x v="6"/>
    <n v="110465"/>
    <s v="2025-11-20 22:02:31"/>
    <s v="JORGE ENRIQUE VARGAS RIVERA"/>
    <s v="LEYDY YURLEY MUNEVAR ESPITIA 921"/>
    <s v="Procesada"/>
    <n v="161114.16806722688"/>
    <x v="14"/>
    <n v="2138"/>
  </r>
  <r>
    <x v="0"/>
    <n v="110466"/>
    <s v="2025-11-20 22:02:46"/>
    <s v="LINA MARCELA GIRALDO VANEGAS"/>
    <s v="ANDRES GRACIANO SERNA 104"/>
    <s v="Procesada"/>
    <n v="163764.62184873951"/>
    <x v="27"/>
    <n v="1312"/>
  </r>
  <r>
    <x v="0"/>
    <n v="110468"/>
    <s v="2025-11-20 22:04:04"/>
    <s v="DANIELA GIL TABORDA"/>
    <s v="ANDRES GRACIANO SERNA 104"/>
    <s v="Procesada"/>
    <n v="31363.571428571431"/>
    <x v="27"/>
    <n v="1312"/>
  </r>
  <r>
    <x v="0"/>
    <n v="110470"/>
    <s v="2025-11-20 22:06:07"/>
    <s v="OSCAR ALCIDES AGUDELO ACEVEDO"/>
    <s v="ANDRES GRACIANO SERNA 104"/>
    <s v="Procesada"/>
    <n v="113016.72268907563"/>
    <x v="27"/>
    <n v="1312"/>
  </r>
  <r>
    <x v="0"/>
    <n v="110472"/>
    <s v="2025-11-20 22:07:36"/>
    <s v="ALVARO AGUDELO"/>
    <s v="ANDRES GRACIANO SERNA 104"/>
    <s v="Procesada"/>
    <n v="165735.2016806723"/>
    <x v="27"/>
    <n v="1312"/>
  </r>
  <r>
    <x v="0"/>
    <n v="110474"/>
    <s v="2025-11-20 22:14:50"/>
    <s v="SANTIAGO IGNACIO CIRO VILLADA"/>
    <s v="ANDRES GRACIANO SERNA 104"/>
    <s v="Procesada"/>
    <n v="330970.0840336135"/>
    <x v="27"/>
    <n v="1312"/>
  </r>
  <r>
    <x v="0"/>
    <n v="110476"/>
    <s v="2025-11-20 22:19:06"/>
    <s v="BIBIANA MARIA MONTOYA RODAS"/>
    <s v="ANDRES GRACIANO SERNA 104"/>
    <s v="Procesada"/>
    <n v="197118.01680672271"/>
    <x v="27"/>
    <n v="1312"/>
  </r>
  <r>
    <x v="0"/>
    <n v="110478"/>
    <s v="2025-11-20 22:26:53"/>
    <s v="MINIMERCADO MYO S.A.S."/>
    <s v="ANDRES GRACIANO SERNA 104"/>
    <s v="Procesada"/>
    <n v="143378.21848739494"/>
    <x v="27"/>
    <n v="1312"/>
  </r>
  <r>
    <x v="0"/>
    <n v="110479"/>
    <s v="2025-11-20 22:37:38"/>
    <s v="SEBASTIAN RUIZ PELAEZ"/>
    <s v="INES LILIANA PIEDRAHITA MESA 111"/>
    <s v="Procesada"/>
    <n v="38207.722689075636"/>
    <x v="15"/>
    <n v="1331"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  <r>
    <x v="11"/>
    <m/>
    <m/>
    <m/>
    <m/>
    <m/>
    <m/>
    <x v="5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8">
  <r>
    <x v="0"/>
    <n v="105780"/>
    <d v="2025-10-31T13:24:17"/>
    <s v="EDELIO DE JESUS VELEZ CORTES"/>
    <s v="DUBY YARLENY BEDOYA FLOREZ 102"/>
    <s v="Procesada"/>
    <n v="6554.64"/>
  </r>
  <r>
    <x v="0"/>
    <n v="105781"/>
    <d v="2025-10-31T13:27:38"/>
    <s v="EDWIN ARLEY BUILES RUA"/>
    <s v="GEORLAN GARCIA PANIAGUA 117"/>
    <s v="Procesada"/>
    <n v="10793.95"/>
  </r>
  <r>
    <x v="0"/>
    <n v="105782"/>
    <d v="2025-10-31T13:32:32"/>
    <s v="ADRIAN ARCANGEL ARROYAVE MUNERA"/>
    <s v="GEORLAN GARCIA PANIAGUA 117"/>
    <s v="Procesada"/>
    <n v="56613.32"/>
  </r>
  <r>
    <x v="1"/>
    <n v="105783"/>
    <d v="2025-10-31T13:33:50"/>
    <s v="REINALDO TRIANA MUÑOZ"/>
    <s v="FREDY ESTEPA 409 CUCUTA"/>
    <s v="Procesada"/>
    <n v="12145.39"/>
  </r>
  <r>
    <x v="1"/>
    <n v="105784"/>
    <d v="2025-10-31T13:36:48"/>
    <s v="ISMENIA SERRANO VERGEL"/>
    <s v="ZULY RANGEL GARCIA 413 CUCUTA"/>
    <s v="Procesada"/>
    <n v="32850.82"/>
  </r>
  <r>
    <x v="0"/>
    <n v="105785"/>
    <d v="2025-10-31T13:41:15"/>
    <s v="NOVIELA DEL SOCORRO VELEZ CORTES"/>
    <s v="DUBY YARLENY BEDOYA FLOREZ 102"/>
    <s v="Procesada"/>
    <n v="21109.55"/>
  </r>
  <r>
    <x v="0"/>
    <n v="105786"/>
    <d v="2025-10-31T13:44:27"/>
    <s v="RAUL OROZCO OROZCO"/>
    <s v="KATHERINE GAVIRIA MAZO 103"/>
    <s v="Procesada"/>
    <n v="23086"/>
  </r>
  <r>
    <x v="2"/>
    <n v="105787"/>
    <d v="2025-10-31T13:48:53"/>
    <s v="ISABEL ANGARITA SUAREZ"/>
    <s v="JESUS ENRIQUE GIRALDO SOTO 714 BARRANQUILLA"/>
    <s v="Procesada"/>
    <n v="31932.92"/>
  </r>
  <r>
    <x v="0"/>
    <n v="105788"/>
    <d v="2025-10-31T13:57:02"/>
    <s v="DARIO ELEXANDER ROLDAN ZAPATA"/>
    <s v="ELIANA GOMEZ 107"/>
    <s v="Procesada"/>
    <n v="24652.28"/>
  </r>
  <r>
    <x v="2"/>
    <n v="105789"/>
    <d v="2025-10-31T13:57:22"/>
    <s v="YULEIMI PATRICIA PEREZ CABARCAS"/>
    <s v="ALVARO ENRIQUE CASTAÑEDA MANJARRES 715 BARRANQUILLA"/>
    <s v="Procesada"/>
    <n v="49336.6"/>
  </r>
  <r>
    <x v="3"/>
    <n v="105790"/>
    <d v="2025-10-31T14:03:09"/>
    <s v="JAIME DE JESUS PEREZ CARDONA"/>
    <s v="LEONARDO RIOS HENAO 612"/>
    <s v="Procesada"/>
    <n v="28907.64"/>
  </r>
  <r>
    <x v="4"/>
    <n v="105791"/>
    <d v="2025-10-31T14:04:20"/>
    <s v="RUBIA ESTELA GARCIA MACEA"/>
    <s v="JOSE GREGORIO OSTEN MERCADO 509"/>
    <s v="Procesada"/>
    <n v="28349.8"/>
  </r>
  <r>
    <x v="0"/>
    <n v="105792"/>
    <d v="2025-10-31T14:06:19"/>
    <s v="JUAN BAUTISTA CASTAÑO GUZMAN"/>
    <s v="GEORLAN GARCIA PANIAGUA 117"/>
    <s v="Procesada"/>
    <n v="30076.74"/>
  </r>
  <r>
    <x v="1"/>
    <n v="105793"/>
    <d v="2025-10-31T14:06:42"/>
    <s v="ANGELA DANIELA VILLEGAS CACERES"/>
    <s v="FREDY ESTEPA 409 CUCUTA"/>
    <s v="Procesada"/>
    <n v="12582"/>
  </r>
  <r>
    <x v="1"/>
    <n v="105794"/>
    <d v="2025-10-31T14:14:17"/>
    <s v="WILSON CASADIEGOS RIVERA"/>
    <s v="ZULY RANGEL GARCIA 413 CUCUTA"/>
    <s v="Procesada"/>
    <n v="90210.16"/>
  </r>
  <r>
    <x v="0"/>
    <n v="105795"/>
    <d v="2025-10-31T14:15:46"/>
    <s v="FREDDY ANTONIO PATIÑO BARRIENTOS"/>
    <s v="GEORLAN GARCIA PANIAGUA 117"/>
    <s v="Procesada"/>
    <n v="23086"/>
  </r>
  <r>
    <x v="5"/>
    <n v="105796"/>
    <d v="2025-10-31T14:16:19"/>
    <s v="YORMAN  SANTIAGO LOPEZ  CARDONA"/>
    <s v="GERALDINE MEZA VALENCIA 620"/>
    <s v="Procesada"/>
    <n v="36406.78"/>
  </r>
  <r>
    <x v="2"/>
    <n v="105797"/>
    <d v="2025-10-31T14:19:38"/>
    <s v="ROMULO PASTOR  RAMIREZ RAMIREZ"/>
    <s v="JESUS ENRIQUE GIRALDO SOTO 714 BARRANQUILLA"/>
    <s v="Procesada"/>
    <n v="31932.92"/>
  </r>
  <r>
    <x v="2"/>
    <n v="105798"/>
    <d v="2025-10-31T14:21:12"/>
    <s v="JORGE ELIECER TOSCANO PALLARES"/>
    <s v="ALVARO ENRIQUE CASTAÑEDA MANJARRES 715 BARRANQUILLA"/>
    <s v="Procesada"/>
    <n v="122622.28"/>
  </r>
  <r>
    <x v="1"/>
    <n v="105799"/>
    <d v="2025-10-31T14:21:32"/>
    <s v="MIYER HERNAN LANCHEROS PEÑA"/>
    <s v="ZULY RANGEL GARCIA 413 CUCUTA"/>
    <s v="Procesada"/>
    <n v="41353.01"/>
  </r>
  <r>
    <x v="0"/>
    <n v="105800"/>
    <d v="2025-10-31T14:21:34"/>
    <s v="JOSE BENJAMIN HINCAPIE"/>
    <s v="GEORLAN GARCIA PANIAGUA 117"/>
    <s v="Procesada"/>
    <n v="45380.68"/>
  </r>
  <r>
    <x v="0"/>
    <n v="105801"/>
    <d v="2025-10-31T14:23:50"/>
    <s v="ROSA ANGELICA RINCON USME"/>
    <s v="KATHERINE GAVIRIA MAZO 103"/>
    <s v="Procesada"/>
    <n v="17145"/>
  </r>
  <r>
    <x v="1"/>
    <n v="105802"/>
    <d v="2025-10-31T14:25:32"/>
    <s v="MARIA MILAGROS JAIMES CARVAJAL"/>
    <s v="FREDY ESTEPA 409 CUCUTA"/>
    <s v="Procesada"/>
    <n v="24711.26"/>
  </r>
  <r>
    <x v="1"/>
    <n v="105803"/>
    <d v="2025-10-31T14:29:14"/>
    <s v="LEYDE NAYDU MONTANA SUAREZ"/>
    <s v="ZULY RANGEL GARCIA 413 CUCUTA"/>
    <s v="Procesada"/>
    <n v="9957.99"/>
  </r>
  <r>
    <x v="2"/>
    <n v="105804"/>
    <d v="2025-10-31T14:29:47"/>
    <s v="NICOLAS ALVEIRO MONTOYA QUINTERO"/>
    <s v="MARIELA ESTER DE LEON 720 BARRANQUILLA"/>
    <s v="Procesada"/>
    <n v="25625"/>
  </r>
  <r>
    <x v="1"/>
    <n v="105805"/>
    <d v="2025-10-31T14:31:21"/>
    <s v="LEYDE NAYDU MONTANA SUAREZ"/>
    <s v="ZULY RANGEL GARCIA 413 CUCUTA"/>
    <s v="Procesada"/>
    <n v="17814.54"/>
  </r>
  <r>
    <x v="6"/>
    <n v="105806"/>
    <d v="2025-10-31T14:33:30"/>
    <s v="CRISTIAN ALEJANDRO RODRIGUEZ AVILA"/>
    <s v="YULIETH HERNANDEZ"/>
    <s v="Procesada"/>
    <n v="32696.28"/>
  </r>
  <r>
    <x v="0"/>
    <n v="105807"/>
    <d v="2025-10-31T14:37:33"/>
    <s v="DUVAN ALBERTO RAMIREZ VASQUEZ"/>
    <s v="GEORLAN GARCIA PANIAGUA 117"/>
    <s v="Procesada"/>
    <n v="13109.28"/>
  </r>
  <r>
    <x v="6"/>
    <n v="105808"/>
    <d v="2025-10-31T14:37:40"/>
    <s v="BLANCA LIGIA DIAZ ESTUPIÑAN"/>
    <s v="OSCAR GIOVANNY NASAYO BLANCO 932"/>
    <s v="Procesada"/>
    <n v="25427.74"/>
  </r>
  <r>
    <x v="1"/>
    <n v="105809"/>
    <d v="2025-10-31T14:38:34"/>
    <s v="LAURA ORTEGA LEAL"/>
    <s v="ZULY RANGEL GARCIA 413 CUCUTA"/>
    <s v="Procesada"/>
    <n v="28235.279999999999"/>
  </r>
  <r>
    <x v="6"/>
    <n v="105810"/>
    <d v="2025-10-31T14:39:09"/>
    <s v="BLANCA LUCILA GUATAVA BARRAGAN"/>
    <s v="LEYDY YURLEY MUNEVAR ESPITIA 921"/>
    <s v="Procesada"/>
    <n v="66955.14"/>
  </r>
  <r>
    <x v="0"/>
    <n v="105812"/>
    <d v="2025-10-31T14:40:43"/>
    <s v="RODRIGO DE JESUS AGUIRRE FRANCO"/>
    <s v="INES LILIANA PIEDRAHITA MESA 111"/>
    <s v="Procesada"/>
    <n v="22906.799999999999"/>
  </r>
  <r>
    <x v="0"/>
    <n v="105813"/>
    <d v="2025-10-31T14:41:14"/>
    <s v="CARLOS ALBERTO  RINCON OSORIO"/>
    <s v="MIGUEL ANGEL HIDALGO SANTOS 113"/>
    <s v="Procesada"/>
    <n v="71121.81"/>
  </r>
  <r>
    <x v="0"/>
    <n v="105814"/>
    <d v="2025-10-31T14:42:11"/>
    <s v="LUZ DARY ATEHORTUA RESTREPO"/>
    <s v="ELIANA GOMEZ 107"/>
    <s v="Procesada"/>
    <n v="7425"/>
  </r>
  <r>
    <x v="7"/>
    <n v="105815"/>
    <d v="2025-10-31T14:43:31"/>
    <s v="MARIA CLAUDIA SANCHEZ TORRES"/>
    <s v="JHONTAN MENDOZA 906"/>
    <s v="Procesada"/>
    <n v="25210.2"/>
  </r>
  <r>
    <x v="7"/>
    <n v="105816"/>
    <d v="2025-10-31T14:44:41"/>
    <s v="OSCAR MAURICIO MURILLO DELGADO"/>
    <s v="JHONTAN MENDOZA 906"/>
    <s v="Procesada"/>
    <n v="47899.38"/>
  </r>
  <r>
    <x v="6"/>
    <n v="105817"/>
    <d v="2025-10-31T14:47:10"/>
    <s v="SANDRA  LILIANA  MONTIEL BRAVO"/>
    <s v="WILSON JAVIER MONTAÑEZ MARTINEZ 923"/>
    <s v="Procesada"/>
    <n v="23319.33"/>
  </r>
  <r>
    <x v="7"/>
    <n v="105818"/>
    <d v="2025-10-31T14:47:33"/>
    <s v="EDUWING JESUS HERNANDEZ BERNAL"/>
    <s v="JHONTAN MENDOZA 906"/>
    <s v="Procesada"/>
    <n v="31932.92"/>
  </r>
  <r>
    <x v="7"/>
    <n v="105819"/>
    <d v="2025-10-31T14:48:27"/>
    <s v="YENI ANDREA PEÑA PINZON"/>
    <s v="JHONTAN MENDOZA 906"/>
    <s v="Procesada"/>
    <n v="25210.2"/>
  </r>
  <r>
    <x v="6"/>
    <n v="105820"/>
    <d v="2025-10-31T14:49:07"/>
    <s v="YOLANDA GUZMAN DE CRISTANCHO"/>
    <s v="MARIA NANCY GUARIN VIRGUEZ 937"/>
    <s v="Procesada"/>
    <n v="32260.16"/>
  </r>
  <r>
    <x v="0"/>
    <n v="105821"/>
    <d v="2025-10-31T14:50:31"/>
    <s v="MARIA LUZ DARYS JARABA SERNA"/>
    <s v="MARIA ELENA JARAMILLO GALEANO 114"/>
    <s v="Procesada"/>
    <n v="26773.11"/>
  </r>
  <r>
    <x v="7"/>
    <n v="105822"/>
    <d v="2025-10-31T14:51:16"/>
    <s v="EDUARDO ANTONIO BENITES BENITEZ"/>
    <s v="JHONTAN MENDOZA 906"/>
    <s v="Procesada"/>
    <n v="47899.38"/>
  </r>
  <r>
    <x v="1"/>
    <n v="105823"/>
    <d v="2025-10-31T14:52:29"/>
    <s v="LUIS GERARDO REYES VELANDIA"/>
    <s v="FREDY ESTEPA 409 CUCUTA"/>
    <s v="Procesada"/>
    <n v="2689.08"/>
  </r>
  <r>
    <x v="0"/>
    <n v="105824"/>
    <d v="2025-10-31T14:52:54"/>
    <s v="LUIS GABRIEL GALLEGO VASCO"/>
    <s v="KATHERINE GAVIRIA MAZO 103"/>
    <s v="Procesada"/>
    <n v="18609.580000000002"/>
  </r>
  <r>
    <x v="7"/>
    <n v="105825"/>
    <d v="2025-10-31T14:54:24"/>
    <s v="JULIANA ISABEL CARDONA TORRES"/>
    <s v="JHONTAN MENDOZA 906"/>
    <s v="Procesada"/>
    <n v="35924.339999999997"/>
  </r>
  <r>
    <x v="6"/>
    <n v="105826"/>
    <d v="2025-10-31T14:55:59"/>
    <s v="BLANCA NIDIA ALFONSO DAZA"/>
    <s v="MONICA RODRIGUEZ RONCANCIO 946"/>
    <s v="Procesada"/>
    <n v="38436.97"/>
  </r>
  <r>
    <x v="7"/>
    <n v="105827"/>
    <d v="2025-10-31T14:56:42"/>
    <s v="MARTHA ISABEL TORRES LOPEZ"/>
    <s v="JHONTAN MENDOZA 906"/>
    <s v="Procesada"/>
    <n v="18907.560000000001"/>
  </r>
  <r>
    <x v="6"/>
    <n v="105829"/>
    <d v="2025-10-31T14:57:09"/>
    <s v="EDWARD FERNEY ROJAS CARREÑO"/>
    <s v="WILLIAM ALBERTO VELASQUEZ BERNAL 920"/>
    <s v="Procesada"/>
    <n v="26652.81"/>
  </r>
  <r>
    <x v="7"/>
    <n v="105830"/>
    <d v="2025-10-31T14:57:33"/>
    <s v="CAROLINA CLARIZA RODRIGUEZ INFANTE"/>
    <s v="JHONTAN MENDOZA 906"/>
    <s v="Procesada"/>
    <n v="18907.560000000001"/>
  </r>
  <r>
    <x v="6"/>
    <n v="105832"/>
    <d v="2025-10-31T14:59:01"/>
    <s v="RIGOBERTO SUAREZ MENDEZ"/>
    <s v="LEYDY YURLEY MUNEVAR ESPITIA 921"/>
    <s v="Procesada"/>
    <n v="67456.77"/>
  </r>
  <r>
    <x v="7"/>
    <n v="105833"/>
    <d v="2025-10-31T14:59:07"/>
    <s v="JENNY PAOLA GUEVARA GUEVARA"/>
    <s v="JHONTAN MENDOZA 906"/>
    <s v="Procesada"/>
    <n v="25210.2"/>
  </r>
  <r>
    <x v="0"/>
    <n v="105834"/>
    <d v="2025-10-31T15:00:09"/>
    <s v="JOSE DURLEY LOPEZ VARGAS"/>
    <s v="MARIA ELENA JARAMILLO GALEANO 114"/>
    <s v="Procesada"/>
    <n v="6720"/>
  </r>
  <r>
    <x v="7"/>
    <n v="105835"/>
    <d v="2025-10-31T15:00:31"/>
    <s v="BRAYAM STITH MURILLO CALDERON"/>
    <s v="JHONTAN MENDOZA 906"/>
    <s v="Procesada"/>
    <n v="95798.76"/>
  </r>
  <r>
    <x v="0"/>
    <n v="105836"/>
    <d v="2025-10-31T15:01:19"/>
    <s v="OBDULIO RAMIREZ SANCHEZ"/>
    <s v="ELIANA GOMEZ 107"/>
    <s v="Procesada"/>
    <n v="67764.33"/>
  </r>
  <r>
    <x v="2"/>
    <n v="105838"/>
    <d v="2025-10-31T15:02:11"/>
    <s v="CEFERINO SILVA OROZCO"/>
    <s v="YOANY SARMIENTO PEREZ 713 BARRANQUILLA"/>
    <s v="Procesada"/>
    <n v="31932.92"/>
  </r>
  <r>
    <x v="0"/>
    <n v="105839"/>
    <d v="2025-10-31T15:03:31"/>
    <s v="LUZ MIRIAM VARELA OLIVEROS"/>
    <s v="KATHERINE GAVIRIA MAZO 103"/>
    <s v="Procesada"/>
    <n v="70538.320000000007"/>
  </r>
  <r>
    <x v="6"/>
    <n v="105840"/>
    <d v="2025-10-31T15:03:59"/>
    <s v="SANDRA  ROCIO SABOGAL"/>
    <s v="WILSON JAVIER MONTAÑEZ MARTINEZ 923"/>
    <s v="Procesada"/>
    <n v="16806.8"/>
  </r>
  <r>
    <x v="6"/>
    <n v="105841"/>
    <d v="2025-10-31T15:04:00"/>
    <s v="LAURA VIVIANA ALARCON GARZON"/>
    <s v="OSCAR GIOVANNY NASAYO BLANCO 932"/>
    <s v="Procesada"/>
    <n v="31932.92"/>
  </r>
  <r>
    <x v="0"/>
    <n v="105842"/>
    <d v="2025-10-31T15:05:02"/>
    <s v="JOSE ALFONSO QUINTERO JARAMILLO"/>
    <s v="MIGUEL ANGEL HIDALGO SANTOS 113"/>
    <s v="Procesada"/>
    <n v="40336.199999999997"/>
  </r>
  <r>
    <x v="6"/>
    <n v="105843"/>
    <d v="2025-10-31T15:05:18"/>
    <s v="WILSON DE JESUS DIAZ ARIZA"/>
    <s v="MARIA NANCY GUARIN VIRGUEZ 937"/>
    <s v="Procesada"/>
    <n v="101032.42"/>
  </r>
  <r>
    <x v="7"/>
    <n v="105844"/>
    <d v="2025-10-31T15:05:18"/>
    <s v="LUIS ERNESTO MORALES SIERRA"/>
    <s v="JHONTAN MENDOZA 906"/>
    <s v="Procesada"/>
    <n v="47899.38"/>
  </r>
  <r>
    <x v="0"/>
    <n v="105845"/>
    <d v="2025-10-31T15:05:59"/>
    <s v="ADRIANA PATRICIA RESTREPO GALLEGO"/>
    <s v="ELIANA GOMEZ 107"/>
    <s v="Procesada"/>
    <n v="27226.89"/>
  </r>
  <r>
    <x v="7"/>
    <n v="105846"/>
    <d v="2025-10-31T15:06:42"/>
    <s v="JUDITH MARIANA ALVARADO RIOS"/>
    <s v="JHONTAN MENDOZA 906"/>
    <s v="Procesada"/>
    <n v="35294.1"/>
  </r>
  <r>
    <x v="6"/>
    <n v="105848"/>
    <d v="2025-10-31T15:11:21"/>
    <s v="LUZ ARGENIS CASTRO MARTINEZ"/>
    <s v="OSCAR GIOVANNY NASAYO BLANCO 932"/>
    <s v="Procesada"/>
    <n v="6800"/>
  </r>
  <r>
    <x v="4"/>
    <n v="105849"/>
    <d v="2025-10-31T15:13:45"/>
    <s v="HILDA GOMEZ RAMOS"/>
    <s v="JOSE GREGORIO OSTEN MERCADO 509"/>
    <s v="Procesada"/>
    <n v="25714.28"/>
  </r>
  <r>
    <x v="7"/>
    <n v="105850"/>
    <d v="2025-10-31T15:16:29"/>
    <s v="LEONILDE SANTAMARIA ABREO"/>
    <s v="JHONTAN MENDOZA 906"/>
    <s v="Procesada"/>
    <n v="81428.59"/>
  </r>
  <r>
    <x v="2"/>
    <n v="105851"/>
    <d v="2025-10-31T15:18:15"/>
    <s v="MARIA LIGIA LOPEZ TRUJILLO"/>
    <s v="YOANY SARMIENTO PEREZ 713 BARRANQUILLA"/>
    <s v="Procesada"/>
    <n v="19904.669999999998"/>
  </r>
  <r>
    <x v="0"/>
    <n v="105852"/>
    <d v="2025-10-31T15:25:02"/>
    <s v="JOSE ARTURO MARTINEZ GOMEZ"/>
    <s v="MARIA ELENA JARAMILLO GALEANO 114"/>
    <s v="Procesada"/>
    <n v="8872.94"/>
  </r>
  <r>
    <x v="6"/>
    <n v="105853"/>
    <d v="2025-10-31T15:25:25"/>
    <s v="WILTON CAMILO MONTOYA BELLO"/>
    <s v="LEYDY YURLEY MUNEVAR ESPITIA 921"/>
    <s v="Procesada"/>
    <n v="8473.9500000000007"/>
  </r>
  <r>
    <x v="6"/>
    <n v="105854"/>
    <d v="2025-10-31T15:26:41"/>
    <s v="DAVID PEÑALOZA PEÑALOZA"/>
    <s v="CARLOS EDUARDO ROMERO 934"/>
    <s v="Procesada"/>
    <n v="49669.97"/>
  </r>
  <r>
    <x v="6"/>
    <n v="105855"/>
    <d v="2025-10-31T15:28:36"/>
    <s v="LUIS CARLOS ARIAS RUIZ"/>
    <s v="YULIETH HERNANDEZ"/>
    <s v="Procesada"/>
    <n v="28445.38"/>
  </r>
  <r>
    <x v="6"/>
    <n v="105856"/>
    <d v="2025-10-31T15:29:15"/>
    <s v="NELY ZORAIDA GARCIA DAZA"/>
    <s v="WILSON JAVIER MONTAÑEZ MARTINEZ 923"/>
    <s v="Procesada"/>
    <n v="21176.400000000001"/>
  </r>
  <r>
    <x v="0"/>
    <n v="105857"/>
    <d v="2025-10-31T15:29:50"/>
    <s v="JAVIER LEON ARISTIZBAL HOYOS"/>
    <s v="ELIANA GOMEZ 107"/>
    <s v="Procesada"/>
    <n v="83999.13"/>
  </r>
  <r>
    <x v="3"/>
    <n v="105858"/>
    <d v="2025-10-31T15:30:04"/>
    <s v="LEIDY JOHANA URIBE POSADA"/>
    <s v="FELIPE ARENAS 605"/>
    <s v="Procesada"/>
    <n v="35464.92"/>
  </r>
  <r>
    <x v="6"/>
    <n v="105859"/>
    <d v="2025-10-31T15:37:58"/>
    <s v="EDGAR ANDRES TRIANA PINTO"/>
    <s v="CRISTINA QUINTERO RUDAS 945"/>
    <s v="Procesada"/>
    <n v="57479.03"/>
  </r>
  <r>
    <x v="1"/>
    <n v="105860"/>
    <d v="2025-10-31T15:39:06"/>
    <s v="CARLOS ORLANDO GARCIA RUEDA"/>
    <s v="ZULY RANGEL GARCIA 413 CUCUTA"/>
    <s v="Procesada"/>
    <n v="30803.19"/>
  </r>
  <r>
    <x v="0"/>
    <n v="105861"/>
    <d v="2025-10-31T15:40:44"/>
    <s v="HAROL CASTRILLON GOMEZ"/>
    <s v="GEORLAN GARCIA PANIAGUA 117"/>
    <s v="Procesada"/>
    <n v="13109.28"/>
  </r>
  <r>
    <x v="0"/>
    <n v="105862"/>
    <d v="2025-10-31T15:40:48"/>
    <s v="FABIO HURTADO BERMUDEZ"/>
    <s v="MIGUEL ANGEL HIDALGO SANTOS 113"/>
    <s v="Procesada"/>
    <n v="16134.48"/>
  </r>
  <r>
    <x v="0"/>
    <n v="105863"/>
    <d v="2025-10-31T15:41:07"/>
    <s v="JOSE ANTONIO YARCE RAIGOSA"/>
    <s v="KATHERINE GAVIRIA MAZO 103"/>
    <s v="Procesada"/>
    <n v="11543"/>
  </r>
  <r>
    <x v="1"/>
    <n v="105864"/>
    <d v="2025-10-31T15:42:55"/>
    <s v="LUZ MERY LEGUIZAMON CAÑON"/>
    <s v="FREDY ESTEPA 409 CUCUTA"/>
    <s v="Procesada"/>
    <n v="9540"/>
  </r>
  <r>
    <x v="0"/>
    <n v="105865"/>
    <d v="2025-10-31T15:43:26"/>
    <s v="VICTOR JAIME ECHEVERRI GONZALEZ"/>
    <s v="MIGUEL ANGEL HIDALGO SANTOS 113"/>
    <s v="Procesada"/>
    <n v="40336.199999999997"/>
  </r>
  <r>
    <x v="0"/>
    <n v="105866"/>
    <d v="2025-10-31T15:44:03"/>
    <s v="NEFTALI DE JESUS CEBALLOS URREA"/>
    <s v="ANDRES GRACIANO SERNA 104"/>
    <s v="Procesada"/>
    <n v="37159.64"/>
  </r>
  <r>
    <x v="0"/>
    <n v="105868"/>
    <d v="2025-10-31T15:44:34"/>
    <s v="MARTHA EYEN LOPEZ TORO"/>
    <s v="INGRID RESTREPO 115"/>
    <s v="Procesada"/>
    <n v="22731.13"/>
  </r>
  <r>
    <x v="0"/>
    <n v="105869"/>
    <d v="2025-10-31T15:46:26"/>
    <s v="RUD MARDEY TUBERQUIA JIMENEZ"/>
    <s v="INGRID RESTREPO 115"/>
    <s v="Procesada"/>
    <n v="26689.45"/>
  </r>
  <r>
    <x v="0"/>
    <n v="105870"/>
    <d v="2025-10-31T15:48:04"/>
    <s v="MARIA ELCY VARGAS MARIN"/>
    <s v="DUBY YARLENY BEDOYA FLOREZ 102"/>
    <s v="Procesada"/>
    <n v="4078.15"/>
  </r>
  <r>
    <x v="0"/>
    <n v="105871"/>
    <d v="2025-10-31T15:48:21"/>
    <s v="RUD MARDEY TUBERQUIA JIMENEZ"/>
    <s v="INGRID RESTREPO 115"/>
    <s v="Procesada"/>
    <n v="22111.8"/>
  </r>
  <r>
    <x v="6"/>
    <n v="105872"/>
    <d v="2025-10-31T15:50:21"/>
    <s v="RODRIGO DE JESUS BERMUDEZ CADAVID"/>
    <s v="MONICA RODRIGUEZ RONCANCIO 946"/>
    <s v="Procesada"/>
    <n v="21170.16"/>
  </r>
  <r>
    <x v="0"/>
    <n v="105873"/>
    <d v="2025-10-31T15:50:37"/>
    <s v="SANDRA LILIANA SOTO MONTOYA"/>
    <s v="MARIA ELENA JARAMILLO GALEANO 114"/>
    <s v="Procesada"/>
    <n v="11543"/>
  </r>
  <r>
    <x v="6"/>
    <n v="105874"/>
    <d v="2025-10-31T15:51:53"/>
    <s v="MARTHA CECILIA GUTIERREZ NIÑO"/>
    <s v="DIANA MARCELA DIAZ TORRES 938"/>
    <s v="Procesada"/>
    <n v="21456.55"/>
  </r>
  <r>
    <x v="0"/>
    <n v="105875"/>
    <d v="2025-10-31T15:52:02"/>
    <s v="ZULEY DEL CARMEN AL ARADO"/>
    <s v="INGRID RESTREPO 115"/>
    <s v="Procesada"/>
    <n v="27113.18"/>
  </r>
  <r>
    <x v="6"/>
    <n v="105876"/>
    <d v="2025-10-31T15:54:12"/>
    <s v="LUISA FERNANDA ALVAREZ LAZZO"/>
    <s v="WILSON JAVIER MONTAÑEZ MARTINEZ 923"/>
    <s v="Procesada"/>
    <n v="21176.400000000001"/>
  </r>
  <r>
    <x v="8"/>
    <n v="105877"/>
    <d v="2025-10-31T15:59:42"/>
    <s v="EDUARDO QUESADA DUARTE"/>
    <s v="NEIL TORRES 718 CARTAGENA"/>
    <s v="Procesada"/>
    <n v="36920.61"/>
  </r>
  <r>
    <x v="6"/>
    <n v="105878"/>
    <d v="2025-10-31T16:00:49"/>
    <s v="MARIA CLEMENCIA CORREA GONZALEZ"/>
    <s v="MONICA RODRIGUEZ RONCANCIO 946"/>
    <s v="Procesada"/>
    <n v="53179.28"/>
  </r>
  <r>
    <x v="6"/>
    <n v="105879"/>
    <d v="2025-10-31T16:06:36"/>
    <s v="ERLEY BERNARDO PLAZAS"/>
    <s v="WILSON JAVIER MONTAÑEZ MARTINEZ 923"/>
    <s v="Procesada"/>
    <n v="31764.6"/>
  </r>
  <r>
    <x v="6"/>
    <n v="105880"/>
    <d v="2025-10-31T16:09:48"/>
    <s v="EDGAR CAGUA GODOY"/>
    <s v="SANDRA PATRICIA ORTIZ ROMERO 919"/>
    <s v="Procesada"/>
    <n v="14621.82"/>
  </r>
  <r>
    <x v="6"/>
    <n v="105882"/>
    <d v="2025-10-31T16:12:33"/>
    <s v="MANUEL GUILLERMO ANCHIQUE ACEVEDO"/>
    <s v="SANDRA PATRICIA ORTIZ ROMERO 919"/>
    <s v="Procesada"/>
    <n v="12290.73"/>
  </r>
  <r>
    <x v="6"/>
    <n v="105883"/>
    <d v="2025-10-31T16:15:00"/>
    <s v="WILLIAM LARGO HERNANDEZ"/>
    <s v="MONICA RODRIGUEZ RONCANCIO 946"/>
    <s v="Procesada"/>
    <n v="12000"/>
  </r>
  <r>
    <x v="0"/>
    <n v="105884"/>
    <d v="2025-10-31T16:16:02"/>
    <s v="JUAN CARLOS GARCIA CORREA"/>
    <s v="MARIA ELENA JARAMILLO GALEANO 114"/>
    <s v="Procesada"/>
    <n v="116377.97"/>
  </r>
  <r>
    <x v="0"/>
    <n v="105885"/>
    <d v="2025-10-31T16:16:22"/>
    <s v="BLANCA OLIVA MORALES MORALES"/>
    <s v="DUBY YARLENY BEDOYA FLOREZ 102"/>
    <s v="Procesada"/>
    <n v="12720"/>
  </r>
  <r>
    <x v="0"/>
    <n v="105886"/>
    <d v="2025-10-31T16:16:48"/>
    <s v="DANIEL ALVAREZ"/>
    <s v="MARIA ELENA JARAMILLO GALEANO 114"/>
    <s v="Procesada"/>
    <n v="11543"/>
  </r>
  <r>
    <x v="6"/>
    <n v="105887"/>
    <d v="2025-10-31T16:17:27"/>
    <s v="LUIS EDUARDO DAZA MARTINEZ"/>
    <s v="MARIA NANCY GUARIN VIRGUEZ 937"/>
    <s v="Procesada"/>
    <n v="46550"/>
  </r>
  <r>
    <x v="1"/>
    <n v="105888"/>
    <d v="2025-10-31T16:19:16"/>
    <s v="GERARDO ROBAYO"/>
    <s v="FREDY ESTEPA 409 CUCUTA"/>
    <s v="Procesada"/>
    <n v="34312.61"/>
  </r>
  <r>
    <x v="6"/>
    <n v="105889"/>
    <d v="2025-10-31T16:21:07"/>
    <s v="NORMELIDA RODRIGUEZ RODRIGUEZ"/>
    <s v="MONICA RODRIGUEZ RONCANCIO 946"/>
    <s v="Procesada"/>
    <n v="17741.919999999998"/>
  </r>
  <r>
    <x v="0"/>
    <n v="105890"/>
    <d v="2025-10-31T16:21:08"/>
    <s v="YOSED GUEVARA SERRANO"/>
    <s v="EDISON ALBERTO SALAZAR YEPES 116"/>
    <s v="Procesada"/>
    <n v="3575"/>
  </r>
  <r>
    <x v="0"/>
    <n v="105891"/>
    <d v="2025-10-31T16:22:00"/>
    <s v="MAGNOLIA EUGENIA GARCIA ARIAS"/>
    <s v="ELIANA GOMEZ 107"/>
    <s v="Procesada"/>
    <n v="10793.95"/>
  </r>
  <r>
    <x v="6"/>
    <n v="105892"/>
    <d v="2025-10-31T16:22:12"/>
    <s v="LUIS EDUARDO BRICEÑO MORA"/>
    <s v="SANDRA PATRICIA ORTIZ ROMERO 919"/>
    <s v="Procesada"/>
    <n v="16948.2"/>
  </r>
  <r>
    <x v="9"/>
    <n v="105893"/>
    <d v="2025-10-31T16:25:11"/>
    <s v="ANA EDILZA SANCHEZ PEREZ"/>
    <s v="LILIANA MARCELA GONZALEZ PLATA 706 VALLEDUPAR"/>
    <s v="Procesada"/>
    <n v="32144.22"/>
  </r>
  <r>
    <x v="3"/>
    <n v="105894"/>
    <d v="2025-10-31T16:27:21"/>
    <s v="KAREN GRANADOS NARVAEZ"/>
    <s v="LEONARDO RIOS HENAO 612"/>
    <s v="Procesada"/>
    <n v="31932.92"/>
  </r>
  <r>
    <x v="0"/>
    <n v="105895"/>
    <d v="2025-10-31T16:27:57"/>
    <s v="JAIRO VELEZ CAÑAS"/>
    <s v="EDISON ALBERTO SALAZAR YEPES 116"/>
    <s v="Procesada"/>
    <n v="52031.31"/>
  </r>
  <r>
    <x v="6"/>
    <n v="105896"/>
    <d v="2025-10-31T16:29:24"/>
    <s v="ALFREDO CUBILLOS SOTO"/>
    <s v="CARLOS EDUARDO ROMERO 934"/>
    <s v="Procesada"/>
    <n v="12410.42"/>
  </r>
  <r>
    <x v="6"/>
    <n v="105897"/>
    <d v="2025-10-31T16:35:02"/>
    <s v="NINI JOHANA RODRIGUEZ HERNANDEZ"/>
    <s v="YULIETH HERNANDEZ"/>
    <s v="Procesada"/>
    <n v="130697.19"/>
  </r>
  <r>
    <x v="2"/>
    <n v="105899"/>
    <d v="2025-10-31T16:36:44"/>
    <s v="LUZ ALBA GONZALEZ RADA"/>
    <s v="ALVARO ENRIQUE CASTAÑEDA MANJARRES 715 BARRANQUILLA"/>
    <s v="Procesada"/>
    <n v="42117.78"/>
  </r>
  <r>
    <x v="6"/>
    <n v="105900"/>
    <d v="2025-10-31T16:41:58"/>
    <s v="DIANA JUDITH HERNANDEZ ROMERO"/>
    <s v="SANDRA PATRICIA ORTIZ ROMERO 919"/>
    <s v="Procesada"/>
    <n v="42628.59"/>
  </r>
  <r>
    <x v="3"/>
    <n v="105901"/>
    <d v="2025-10-31T16:42:18"/>
    <s v="EMILIO JOSE DIAZ AGUDELO"/>
    <s v="FELIPE ARENAS 605"/>
    <s v="Procesada"/>
    <n v="149887.07999999999"/>
  </r>
  <r>
    <x v="6"/>
    <n v="105902"/>
    <d v="2025-10-31T16:49:49"/>
    <s v="ANGELICA CAÑON SALINAS"/>
    <s v="SANDRA PATRICIA ORTIZ ROMERO 919"/>
    <s v="Procesada"/>
    <n v="24201.72"/>
  </r>
  <r>
    <x v="6"/>
    <n v="105903"/>
    <d v="2025-10-31T16:52:01"/>
    <s v="NUBIA JANET CONTRERAS ARIAS"/>
    <s v="CRISTINA QUINTERO RUDAS 945"/>
    <s v="Procesada"/>
    <n v="51342.89"/>
  </r>
  <r>
    <x v="6"/>
    <n v="105904"/>
    <d v="2025-10-31T16:52:24"/>
    <s v="YANETH DEL CARMEN RICAURTE DE GUERRA"/>
    <s v="CARLOS EDUARDO ROMERO 934"/>
    <s v="Procesada"/>
    <n v="16172"/>
  </r>
  <r>
    <x v="1"/>
    <n v="105905"/>
    <d v="2025-10-31T16:52:32"/>
    <s v="TORCOROMA PEREZ MENESES"/>
    <s v="MAIRA TORRES 411 CUCUTA"/>
    <s v="Procesada"/>
    <n v="4102.5200000000004"/>
  </r>
  <r>
    <x v="0"/>
    <n v="105906"/>
    <d v="2025-10-31T16:53:12"/>
    <s v="FERNANDO DE JESUS CARDONA BEDOYA"/>
    <s v="DUBY YARLENY BEDOYA FLOREZ 102"/>
    <s v="Procesada"/>
    <n v="48296.639999999999"/>
  </r>
  <r>
    <x v="6"/>
    <n v="105907"/>
    <d v="2025-10-31T16:55:17"/>
    <s v="YESIKA ALEJANDRA CRUZ ROJAS"/>
    <s v="WILLIAM ALBERTO VELASQUEZ BERNAL 920"/>
    <s v="Procesada"/>
    <n v="12710.92"/>
  </r>
  <r>
    <x v="6"/>
    <n v="105908"/>
    <d v="2025-10-31T16:55:35"/>
    <s v="FABIO RAMIREZ"/>
    <s v="DIANA MARCELA DIAZ TORRES 938"/>
    <s v="Procesada"/>
    <n v="31755.24"/>
  </r>
  <r>
    <x v="0"/>
    <n v="105909"/>
    <d v="2025-10-31T16:59:02"/>
    <s v="MARIANA ARANGO RIOS"/>
    <s v="ELIANA GOMEZ 107"/>
    <s v="Procesada"/>
    <n v="46554.74"/>
  </r>
  <r>
    <x v="7"/>
    <n v="105911"/>
    <d v="2025-10-31T17:00:27"/>
    <s v="CARLOS ORTIZ ARDILA"/>
    <s v="CESAR BERMUDEZ 905"/>
    <s v="Procesada"/>
    <n v="705771.39"/>
  </r>
  <r>
    <x v="0"/>
    <n v="105912"/>
    <d v="2025-10-31T17:05:44"/>
    <s v="CATALINA TABARES GIL"/>
    <s v="ELIANA GOMEZ 107"/>
    <s v="Procesada"/>
    <n v="30332.05"/>
  </r>
  <r>
    <x v="6"/>
    <n v="105913"/>
    <d v="2025-10-31T17:07:06"/>
    <s v="EUCLIDES VEGA ESCOBAR"/>
    <s v="LEYDY YURLEY MUNEVAR ESPITIA 921"/>
    <s v="Procesada"/>
    <n v="52906.55"/>
  </r>
  <r>
    <x v="0"/>
    <n v="105914"/>
    <d v="2025-10-31T17:07:21"/>
    <s v="DANIEL CAMILO YOTAGRI RAMIREZ"/>
    <s v="ANDRES GRACIANO SERNA 104"/>
    <s v="Procesada"/>
    <n v="246399.6"/>
  </r>
  <r>
    <x v="6"/>
    <n v="105915"/>
    <d v="2025-10-31T17:07:48"/>
    <s v="JULIETH NATALY VARGAS QUINTERO"/>
    <s v="SANDRA PATRICIA ORTIZ ROMERO 919"/>
    <s v="Procesada"/>
    <n v="21176.400000000001"/>
  </r>
  <r>
    <x v="6"/>
    <n v="105916"/>
    <d v="2025-10-31T17:09:21"/>
    <s v="CAROLINA MARTINEZ QUINTERO"/>
    <s v="MONICA RODRIGUEZ RONCANCIO 946"/>
    <s v="Procesada"/>
    <n v="6723.66"/>
  </r>
  <r>
    <x v="0"/>
    <n v="105917"/>
    <d v="2025-10-31T17:13:46"/>
    <s v="LUIS ALFONSO ZAPATA TAPIAS"/>
    <s v="EDISON ALBERTO SALAZAR YEPES 116"/>
    <s v="Procesada"/>
    <n v="8664"/>
  </r>
  <r>
    <x v="6"/>
    <n v="105918"/>
    <d v="2025-10-31T17:15:44"/>
    <s v="YESID LONDOÑO ALVIS"/>
    <s v="LEYDY YURLEY MUNEVAR ESPITIA 921"/>
    <s v="Procesada"/>
    <n v="18800"/>
  </r>
  <r>
    <x v="0"/>
    <n v="105919"/>
    <d v="2025-10-31T17:17:37"/>
    <s v="JOSE GABRIEL CARDENAS GIRALDO"/>
    <s v="ANDRES GRACIANO SERNA 104"/>
    <s v="Procesada"/>
    <n v="50313.26"/>
  </r>
  <r>
    <x v="6"/>
    <n v="105920"/>
    <d v="2025-10-31T17:22:03"/>
    <s v="SANDRA MILENA LOPEZ"/>
    <s v="SOL KATHERINE BERNAL MONTANO 907"/>
    <s v="Procesada"/>
    <n v="27731.11"/>
  </r>
  <r>
    <x v="6"/>
    <n v="105921"/>
    <d v="2025-10-31T17:22:12"/>
    <s v="LUZ MYRIAM RUIZ"/>
    <s v="WILSON JAVIER MONTAÑEZ MARTINEZ 923"/>
    <s v="Procesada"/>
    <n v="18907.55"/>
  </r>
  <r>
    <x v="6"/>
    <n v="105922"/>
    <d v="2025-10-31T17:22:37"/>
    <s v="JHOJAN STEVEN ACOSTA GOMEZ"/>
    <s v="DIANA MARCELA DIAZ TORRES 938"/>
    <s v="Procesada"/>
    <n v="41212.92"/>
  </r>
  <r>
    <x v="0"/>
    <n v="105923"/>
    <d v="2025-10-31T17:23:01"/>
    <s v="MARIO RENDON BETANCUR"/>
    <s v="ANDRES GRACIANO SERNA 104"/>
    <s v="Procesada"/>
    <n v="82680.77"/>
  </r>
  <r>
    <x v="1"/>
    <n v="105925"/>
    <d v="2025-10-31T17:25:18"/>
    <s v="ARSENIO ORTIZ ACUÑA"/>
    <s v="MAIRA TORRES 411 CUCUTA"/>
    <s v="Procesada"/>
    <n v="31186"/>
  </r>
  <r>
    <x v="6"/>
    <n v="105926"/>
    <d v="2025-10-31T17:26:28"/>
    <s v="LUCILA MORENO CASTILLO"/>
    <s v="WILSON JAVIER MONTAÑEZ MARTINEZ 923"/>
    <s v="Procesada"/>
    <n v="29495.759999999998"/>
  </r>
  <r>
    <x v="6"/>
    <n v="105927"/>
    <d v="2025-10-31T17:28:05"/>
    <s v="PEDRO JOSE DIAZ HERREÑO"/>
    <s v="SANDRA PATRICIA ORTIZ ROMERO 919"/>
    <s v="Procesada"/>
    <n v="53157.35"/>
  </r>
  <r>
    <x v="1"/>
    <n v="105928"/>
    <d v="2025-10-31T17:28:13"/>
    <s v="YERSSON PAEZ IBAÑEZ"/>
    <s v="ZULY RANGEL GARCIA 413 CUCUTA"/>
    <s v="Procesada"/>
    <n v="87638.24"/>
  </r>
  <r>
    <x v="6"/>
    <n v="105929"/>
    <d v="2025-10-31T17:31:43"/>
    <s v="EDILBERTO BUESAQUILLO SACANAMBOY"/>
    <s v="LEYDY YURLEY MUNEVAR ESPITIA 921"/>
    <s v="Procesada"/>
    <n v="28655.46"/>
  </r>
  <r>
    <x v="0"/>
    <n v="105930"/>
    <d v="2025-10-31T17:32:55"/>
    <s v="ESTEBAN SALAZAR SANCHEZ"/>
    <s v="ANDRES GRACIANO SERNA 104"/>
    <s v="Procesada"/>
    <n v="20843.849999999999"/>
  </r>
  <r>
    <x v="6"/>
    <n v="105931"/>
    <d v="2025-10-31T17:33:14"/>
    <s v="VIVIANA MENDEZ ROJAS"/>
    <s v="WILSON JAVIER MONTAÑEZ MARTINEZ 923"/>
    <s v="Procesada"/>
    <n v="18907.560000000001"/>
  </r>
  <r>
    <x v="6"/>
    <n v="105932"/>
    <d v="2025-10-31T17:37:14"/>
    <s v="LUZ ELVIRA PINILLA RODRIGUEZ"/>
    <s v="NELLY MARTINEZ FLEREZ 935"/>
    <s v="Procesada"/>
    <n v="106013.54"/>
  </r>
  <r>
    <x v="9"/>
    <n v="105933"/>
    <d v="2025-10-31T17:38:36"/>
    <s v="CARLOS JULIO ANGARITA SANTIAGO"/>
    <s v="LILIANA BLANCO LOPEZ 705 VALLEDUPAR"/>
    <s v="Procesada"/>
    <n v="29718.42"/>
  </r>
  <r>
    <x v="1"/>
    <n v="105934"/>
    <d v="2025-10-31T17:39:56"/>
    <s v="CRISOSTIMO BARAJAS SUAREZ"/>
    <s v="MAIRA TORRES 411 CUCUTA"/>
    <s v="Procesada"/>
    <n v="28824.66"/>
  </r>
  <r>
    <x v="6"/>
    <n v="105935"/>
    <d v="2025-10-31T17:43:37"/>
    <s v="CARLOS EDUARDO FERRUCHO BRAND"/>
    <s v="MARIA NANCY GUARIN VIRGUEZ 937"/>
    <s v="Procesada"/>
    <n v="32731.040000000001"/>
  </r>
  <r>
    <x v="0"/>
    <n v="105936"/>
    <d v="2025-10-31T17:43:42"/>
    <s v="BIBIANA MARYORI MONTOYA ZAPATA"/>
    <s v="ELIANA GOMEZ 107"/>
    <s v="Procesada"/>
    <n v="12100.84"/>
  </r>
  <r>
    <x v="6"/>
    <n v="105937"/>
    <d v="2025-10-31T17:45:44"/>
    <s v="LUIS ANGEL MENDEZ"/>
    <s v="LEYDY YURLEY MUNEVAR ESPITIA 921"/>
    <s v="Procesada"/>
    <n v="36000"/>
  </r>
  <r>
    <x v="6"/>
    <n v="105938"/>
    <d v="2025-10-31T17:45:49"/>
    <s v="LUCERO MEDINA HERNANDEZ"/>
    <s v="WILLIAM ALBERTO VELASQUEZ BERNAL 920"/>
    <s v="Procesada"/>
    <n v="35287.26"/>
  </r>
  <r>
    <x v="0"/>
    <n v="105939"/>
    <d v="2025-10-31T17:46:55"/>
    <s v="JOSE RENE LOPEZ GIL"/>
    <s v="MIGUEL ANGEL HIDALGO SANTOS 113"/>
    <s v="Procesada"/>
    <n v="11543"/>
  </r>
  <r>
    <x v="6"/>
    <n v="105940"/>
    <d v="2025-10-31T17:49:23"/>
    <s v="GERMAN LEONEL LAVERDE"/>
    <s v="CRISTINA QUINTERO RUDAS 945"/>
    <s v="Procesada"/>
    <n v="44924.04"/>
  </r>
  <r>
    <x v="0"/>
    <n v="105941"/>
    <d v="2025-10-31T17:50:01"/>
    <s v="LEON DARIO MAYA GARCES"/>
    <s v="ANDRES GRACIANO SERNA 104"/>
    <s v="Procesada"/>
    <n v="225212.23"/>
  </r>
  <r>
    <x v="0"/>
    <n v="105942"/>
    <d v="2025-10-31T17:54:51"/>
    <s v="LUZ MARINA GARCIA DE ROJAS"/>
    <s v="KATHERINE GAVIRIA MAZO 103"/>
    <s v="Procesada"/>
    <n v="5776"/>
  </r>
  <r>
    <x v="6"/>
    <n v="105943"/>
    <d v="2025-10-31T17:56:35"/>
    <s v="JULIKA DE JESUS CORREA"/>
    <s v="CRISTINA QUINTERO RUDAS 945"/>
    <s v="Procesada"/>
    <n v="88696.68"/>
  </r>
  <r>
    <x v="0"/>
    <n v="105944"/>
    <d v="2025-10-31T18:00:28"/>
    <s v="DAYANA GONZALEZ CARDENAS"/>
    <s v="ANDRES GRACIANO SERNA 104"/>
    <s v="Procesada"/>
    <n v="42859.29"/>
  </r>
  <r>
    <x v="0"/>
    <n v="105945"/>
    <d v="2025-10-31T18:03:06"/>
    <s v="MARIA LIGIA PEREZ HERNANDEZ"/>
    <s v="MIGUEL ANGEL HIDALGO SANTOS 113"/>
    <s v="Procesada"/>
    <n v="24253.919999999998"/>
  </r>
  <r>
    <x v="6"/>
    <n v="105946"/>
    <d v="2025-10-31T18:07:13"/>
    <s v="YENNY ALEJANDRA LATORRE ESTRADA"/>
    <s v="DIANA MARCELA DIAZ TORRES 938"/>
    <s v="Procesada"/>
    <n v="47994"/>
  </r>
  <r>
    <x v="0"/>
    <n v="105947"/>
    <d v="2025-10-31T18:07:42"/>
    <s v="OSCAR DE JESUS DELGADO LOPEZ"/>
    <s v="ANDRES GRACIANO SERNA 104"/>
    <s v="Procesada"/>
    <n v="20126.009999999998"/>
  </r>
  <r>
    <x v="0"/>
    <n v="105948"/>
    <d v="2025-10-31T18:13:03"/>
    <s v="SANDRA PATRICIA LONDOÑO CARPIO"/>
    <s v="ANDRES GRACIANO SERNA 104"/>
    <s v="Procesada"/>
    <n v="28739.42"/>
  </r>
  <r>
    <x v="6"/>
    <n v="105949"/>
    <d v="2025-10-31T18:13:26"/>
    <s v="MARIA DE LOS ANGELES OSPINA GUEVARA"/>
    <s v="SANDRA PATRICIA ORTIZ ROMERO 919"/>
    <s v="Procesada"/>
    <n v="21176.400000000001"/>
  </r>
  <r>
    <x v="6"/>
    <n v="105950"/>
    <d v="2025-10-31T18:15:27"/>
    <s v="FELICIANA MUÑOZ MORENO"/>
    <s v="SOL KATHERINE BERNAL MONTANO 907"/>
    <s v="Procesada"/>
    <n v="21587.9"/>
  </r>
  <r>
    <x v="0"/>
    <n v="105951"/>
    <d v="2025-10-31T18:19:13"/>
    <s v="JORGE IGNACIO ORTIZ ORTIZ"/>
    <s v="MIGUEL ANGEL HIDALGO SANTOS 113"/>
    <s v="Procesada"/>
    <n v="30252.1"/>
  </r>
  <r>
    <x v="6"/>
    <n v="105952"/>
    <d v="2025-10-31T18:21:46"/>
    <s v="GLORIA ESPERANZA JOVEN MARIN"/>
    <s v="WILSON JAVIER MONTAÑEZ MARTINEZ 923"/>
    <s v="Procesada"/>
    <n v="12125"/>
  </r>
  <r>
    <x v="6"/>
    <n v="105953"/>
    <d v="2025-10-31T18:25:43"/>
    <s v="MARISOL ELVIRA HERNANDEZ GUZMAN"/>
    <s v="WILSON JAVIER MONTAÑEZ MARTINEZ 923"/>
    <s v="Procesada"/>
    <n v="15786"/>
  </r>
  <r>
    <x v="0"/>
    <n v="105954"/>
    <d v="2025-10-31T18:28:50"/>
    <s v="OSCAR DUVAN ALZATE DUQUE"/>
    <s v="ANDRES GRACIANO SERNA 104"/>
    <s v="Procesada"/>
    <n v="197042.05"/>
  </r>
  <r>
    <x v="9"/>
    <n v="105956"/>
    <d v="2025-10-31T18:29:39"/>
    <s v="DORITZA CASTILLEJOS OLIVEROS"/>
    <s v="LILIANA MARCELA GONZALEZ PLATA 706 VALLEDUPAR"/>
    <s v="Procesada"/>
    <n v="36058.949999999997"/>
  </r>
  <r>
    <x v="8"/>
    <n v="105957"/>
    <d v="2025-10-31T18:31:33"/>
    <s v="ANA MILENA PAJARO TEJEDOR"/>
    <s v="NEIL TORRES 718 CARTAGENA"/>
    <s v="Procesada"/>
    <n v="31932.92"/>
  </r>
  <r>
    <x v="6"/>
    <n v="105958"/>
    <d v="2025-10-31T18:31:51"/>
    <s v="LUIS ALIRIO CORDOBA MEJIA"/>
    <s v="ANGIE JOHANA BEDOYA HERRENO 908"/>
    <s v="Procesada"/>
    <n v="14896.44"/>
  </r>
  <r>
    <x v="6"/>
    <n v="105959"/>
    <d v="2025-10-31T18:32:15"/>
    <s v="MARTHA ELENA GUTIERREZ NOVOA"/>
    <s v="WILLIAM ALBERTO VELASQUEZ BERNAL 920"/>
    <s v="Procesada"/>
    <n v="60643"/>
  </r>
  <r>
    <x v="6"/>
    <n v="105960"/>
    <d v="2025-10-31T18:32:17"/>
    <s v="ADRIANA MILEYDY SANCHEZ VALERO"/>
    <s v="CARLOS EDUARDO ROMERO 934"/>
    <s v="Procesada"/>
    <n v="49124.14"/>
  </r>
  <r>
    <x v="6"/>
    <n v="105961"/>
    <d v="2025-10-31T18:36:25"/>
    <s v="LIBIA ROSA LOPEZ VILLEGAS"/>
    <s v="DIANA MARCELA DIAZ TORRES 938"/>
    <s v="Procesada"/>
    <n v="13358.2"/>
  </r>
  <r>
    <x v="6"/>
    <n v="105962"/>
    <d v="2025-10-31T18:36:29"/>
    <s v="AMANDA HERRERA MORENO"/>
    <s v="CARLOS EDUARDO ROMERO 934"/>
    <s v="Procesada"/>
    <n v="6962.19"/>
  </r>
  <r>
    <x v="6"/>
    <n v="105963"/>
    <d v="2025-10-31T18:40:35"/>
    <s v="CARLOS ANDRES GARZON CORTES"/>
    <s v="NAIR JAEL VARGAS TALERO 933"/>
    <s v="Procesada"/>
    <n v="57479.03"/>
  </r>
  <r>
    <x v="6"/>
    <n v="105964"/>
    <d v="2025-10-31T18:42:19"/>
    <s v="KAREN HELENA BETANCOURT RUIZ"/>
    <s v="SANDRA PATRICIA ORTIZ ROMERO 919"/>
    <s v="Procesada"/>
    <n v="28527.3"/>
  </r>
  <r>
    <x v="6"/>
    <n v="105965"/>
    <d v="2025-10-31T18:43:09"/>
    <s v="HENRY EDISON CARDONA AGUDELO"/>
    <s v="NAIR JAEL VARGAS TALERO 933"/>
    <s v="Procesada"/>
    <n v="766390.08"/>
  </r>
  <r>
    <x v="9"/>
    <n v="105966"/>
    <d v="2025-10-31T18:43:43"/>
    <s v="GEREMIAS CHONA"/>
    <s v="LILIANA BLANCO LOPEZ 705 VALLEDUPAR"/>
    <s v="Procesada"/>
    <n v="33351.46"/>
  </r>
  <r>
    <x v="3"/>
    <n v="105967"/>
    <d v="2025-10-31T18:43:53"/>
    <s v="LUZ DARY MONTOYA DE RESTREPO"/>
    <s v="FELIPE ARENAS 605"/>
    <s v="Procesada"/>
    <n v="14002.52"/>
  </r>
  <r>
    <x v="8"/>
    <n v="105968"/>
    <d v="2025-10-31T18:45:20"/>
    <s v="KARELIA BARBOSA TORRES"/>
    <s v="NEIL TORRES 718 CARTAGENA"/>
    <s v="Procesada"/>
    <n v="13943.87"/>
  </r>
  <r>
    <x v="6"/>
    <n v="105969"/>
    <d v="2025-10-31T18:50:29"/>
    <s v="JOSE LINO FERNANDEZ CALDERON"/>
    <s v="DIANA MARCELA DIAZ TORRES 938"/>
    <s v="Procesada"/>
    <n v="29400"/>
  </r>
  <r>
    <x v="8"/>
    <n v="105970"/>
    <d v="2025-10-31T18:52:56"/>
    <s v="ESAU RODRIGUEZ FLOREZ"/>
    <s v="NEIL TORRES 718 CARTAGENA"/>
    <s v="Procesada"/>
    <n v="57319.46"/>
  </r>
  <r>
    <x v="6"/>
    <n v="105971"/>
    <d v="2025-10-31T18:53:35"/>
    <s v="BRAYAN STEVEN VANEGAS CASTILLO"/>
    <s v="LEYDY YURLEY MUNEVAR ESPITIA 921"/>
    <s v="Procesada"/>
    <n v="42346.22"/>
  </r>
  <r>
    <x v="0"/>
    <n v="105972"/>
    <d v="2025-10-31T18:57:42"/>
    <s v="JARRISON GALLEGO ARISTIZABAL"/>
    <s v="ELIANA GOMEZ 107"/>
    <s v="Procesada"/>
    <n v="25441.67"/>
  </r>
  <r>
    <x v="8"/>
    <n v="105973"/>
    <d v="2025-10-31T19:01:30"/>
    <s v="ROSA URBINA GUTIERREZ PEÑARANDA"/>
    <s v="NEIL TORRES 718 CARTAGENA"/>
    <s v="Procesada"/>
    <n v="41259.86"/>
  </r>
  <r>
    <x v="6"/>
    <n v="105974"/>
    <d v="2025-10-31T19:02:06"/>
    <s v="RAUL LOPEZ LEON"/>
    <s v="WILLIAM ALBERTO VELASQUEZ BERNAL 920"/>
    <s v="Procesada"/>
    <n v="49495.89"/>
  </r>
  <r>
    <x v="6"/>
    <n v="105975"/>
    <d v="2025-10-31T19:02:37"/>
    <s v="ANDRES JOSE MONTES FABRA"/>
    <s v="MARIA NANCY GUARIN VIRGUEZ 937"/>
    <s v="Procesada"/>
    <n v="39396.639999999999"/>
  </r>
  <r>
    <x v="0"/>
    <n v="105976"/>
    <d v="2025-10-31T19:03:44"/>
    <s v="NANCY DEL SOCORRO RIOS HOYOS"/>
    <s v="ELIANA GOMEZ 107"/>
    <s v="Procesada"/>
    <n v="19464.740000000002"/>
  </r>
  <r>
    <x v="6"/>
    <n v="105977"/>
    <d v="2025-10-31T19:04:48"/>
    <s v="NUBIA MARCELA ANGEL PLAZAS"/>
    <s v="SANDRA PATRICIA ORTIZ ROMERO 919"/>
    <s v="Procesada"/>
    <n v="75630.2"/>
  </r>
  <r>
    <x v="0"/>
    <n v="105979"/>
    <d v="2025-10-31T19:09:54"/>
    <s v="JOHN FREDY MACHADO ALVAREZ"/>
    <s v="MIGUEL ANGEL HIDALGO SANTOS 113"/>
    <s v="Procesada"/>
    <n v="27985.919999999998"/>
  </r>
  <r>
    <x v="0"/>
    <n v="105980"/>
    <d v="2025-10-31T19:10:49"/>
    <s v="JACKSON ALZATE TRUJILLO"/>
    <s v="DUBY YARLENY BEDOYA FLOREZ 102"/>
    <s v="Procesada"/>
    <n v="5290.96"/>
  </r>
  <r>
    <x v="6"/>
    <n v="105981"/>
    <d v="2025-10-31T19:11:38"/>
    <s v="LAURA CATALINA MOLANO VEGA"/>
    <s v="SANDRA PATRICIA ORTIZ ROMERO 919"/>
    <s v="Procesada"/>
    <n v="28312.18"/>
  </r>
  <r>
    <x v="0"/>
    <n v="105982"/>
    <d v="2025-10-31T19:11:47"/>
    <s v="ALEXANDRA RIOS GIRALDO"/>
    <s v="ANDRES GRACIANO SERNA 104"/>
    <s v="Procesada"/>
    <n v="89672.46"/>
  </r>
  <r>
    <x v="0"/>
    <n v="105984"/>
    <d v="2025-10-31T19:13:40"/>
    <s v="SANDRA DENYS RIVERA ARIAS"/>
    <s v="GEORLAN GARCIA PANIAGUA 117"/>
    <s v="Procesada"/>
    <n v="9075.6299999999992"/>
  </r>
  <r>
    <x v="6"/>
    <n v="105985"/>
    <d v="2025-10-31T19:14:56"/>
    <s v="TIBERIO BOLIVAR LOZANO"/>
    <s v="SOL KATHERINE BERNAL MONTANO 907"/>
    <s v="Procesada"/>
    <n v="61606.38"/>
  </r>
  <r>
    <x v="6"/>
    <n v="105986"/>
    <d v="2025-10-31T19:15:50"/>
    <s v="SIERVO ALONSO PEREZ RODRIGUEZ"/>
    <s v="DIANA MARCELA DIAZ TORRES 938"/>
    <s v="Procesada"/>
    <n v="15562.19"/>
  </r>
  <r>
    <x v="8"/>
    <n v="105987"/>
    <d v="2025-10-31T19:16:44"/>
    <s v="ORLIVIS ENIHT PORTO VILORIA"/>
    <s v="NEIL TORRES 718 CARTAGENA"/>
    <s v="Procesada"/>
    <n v="40588.379999999997"/>
  </r>
  <r>
    <x v="6"/>
    <n v="105988"/>
    <d v="2025-10-31T19:21:19"/>
    <s v="DIAZ E HIJAS SAS"/>
    <s v="YULIETH HERNANDEZ"/>
    <s v="Procesada"/>
    <n v="137312.51999999999"/>
  </r>
  <r>
    <x v="6"/>
    <n v="105990"/>
    <d v="2025-10-31T19:24:10"/>
    <s v="LEIDY PATRICIA QUINTERO PEÑA"/>
    <s v="WILLIAM ALBERTO VELASQUEZ BERNAL 920"/>
    <s v="Procesada"/>
    <n v="29543"/>
  </r>
  <r>
    <x v="6"/>
    <n v="105991"/>
    <d v="2025-10-31T19:24:33"/>
    <s v="JORGE ENRIQUE TRIANA RODRIGUEZ"/>
    <s v="MARIA NANCY GUARIN VIRGUEZ 937"/>
    <s v="Procesada"/>
    <n v="53674.11"/>
  </r>
  <r>
    <x v="6"/>
    <n v="105992"/>
    <d v="2025-10-31T19:25:03"/>
    <s v="BLANCA REINA MONTAÑO DE ROJAS"/>
    <s v="CARLOS EDUARDO ROMERO 934"/>
    <s v="Procesada"/>
    <n v="14296.64"/>
  </r>
  <r>
    <x v="6"/>
    <n v="105993"/>
    <d v="2025-10-31T19:31:08"/>
    <s v="MARIA SALOME NUÑEZ BAUTISTA"/>
    <s v="SANDRA PATRICIA ORTIZ ROMERO 919"/>
    <s v="Procesada"/>
    <n v="30504"/>
  </r>
  <r>
    <x v="0"/>
    <n v="105994"/>
    <d v="2025-10-31T19:31:24"/>
    <s v="LUIS JAVIER RIOS GIL"/>
    <s v="ANDRES GRACIANO SERNA 104"/>
    <s v="Procesada"/>
    <n v="25210.2"/>
  </r>
  <r>
    <x v="3"/>
    <n v="105995"/>
    <d v="2025-10-31T19:32:16"/>
    <s v="RUBEN DARIO CORREA MONCADA"/>
    <s v="FELIPE ARENAS 605"/>
    <s v="Procesada"/>
    <n v="32719.4"/>
  </r>
  <r>
    <x v="8"/>
    <n v="105996"/>
    <d v="2025-10-31T19:35:12"/>
    <s v="ROSAIRA DEL ROSARIO CANTILLO NAVARRO"/>
    <s v="NEIL TORRES 718 CARTAGENA"/>
    <s v="Procesada"/>
    <n v="23319.33"/>
  </r>
  <r>
    <x v="0"/>
    <n v="105997"/>
    <d v="2025-10-31T19:36:19"/>
    <s v="CHARCUTERIA EL BARATON ML"/>
    <s v="INES LILIANA PIEDRAHITA MESA 111"/>
    <s v="Procesada"/>
    <n v="24243.69"/>
  </r>
  <r>
    <x v="6"/>
    <n v="105999"/>
    <d v="2025-10-31T19:37:20"/>
    <s v="NICOLAS NIETO HURTADO"/>
    <s v="CRISTINA QUINTERO RUDAS 945"/>
    <s v="Procesada"/>
    <n v="32800.839999999997"/>
  </r>
  <r>
    <x v="0"/>
    <n v="106000"/>
    <d v="2025-10-31T19:38:27"/>
    <s v="SANDRA PATRICIA REYES VELASQUEZ"/>
    <s v="ANDRES GRACIANO SERNA 104"/>
    <s v="Procesada"/>
    <n v="70243.63"/>
  </r>
  <r>
    <x v="0"/>
    <n v="106001"/>
    <d v="2025-10-31T19:38:59"/>
    <s v="MATEO DE JESUS PAMPLONA CASTAÑO"/>
    <s v="GEORLAN GARCIA PANIAGUA 117"/>
    <s v="Procesada"/>
    <n v="10924.4"/>
  </r>
  <r>
    <x v="6"/>
    <n v="106002"/>
    <d v="2025-10-31T19:39:19"/>
    <s v="AURA PATRICIA CUPASACHOA SALAMANCA"/>
    <s v="CARLOS EDUARDO ROMERO 934"/>
    <s v="Procesada"/>
    <n v="15126.04"/>
  </r>
  <r>
    <x v="0"/>
    <n v="106003"/>
    <d v="2025-10-31T19:40:33"/>
    <s v="LEONEL MAURICIO CASTAÑO NARANJO"/>
    <s v="ELIANA GOMEZ 107"/>
    <s v="Procesada"/>
    <n v="29400"/>
  </r>
  <r>
    <x v="8"/>
    <n v="106004"/>
    <d v="2025-10-31T19:41:40"/>
    <s v="JOSE AGUSTIN MARQUEZ RODRIGUEZ"/>
    <s v="NEIL TORRES 718 CARTAGENA"/>
    <s v="Procesada"/>
    <n v="63865.84"/>
  </r>
  <r>
    <x v="0"/>
    <n v="106005"/>
    <d v="2025-10-31T19:42:31"/>
    <s v="MARIA ESTELA CIRO CASTAÑO"/>
    <s v="MARIA ELENA JARAMILLO GALEANO 114"/>
    <s v="Procesada"/>
    <n v="14377.27"/>
  </r>
  <r>
    <x v="6"/>
    <n v="106006"/>
    <d v="2025-10-31T19:42:33"/>
    <s v="JULIETH BLANDON ORTEGA"/>
    <s v="CRISTINA QUINTERO RUDAS 945"/>
    <s v="Procesada"/>
    <n v="60656.76"/>
  </r>
  <r>
    <x v="6"/>
    <n v="106007"/>
    <d v="2025-10-31T19:44:12"/>
    <s v="LUBER BENITEZ GOYENECHE"/>
    <s v="LEYDY YURLEY MUNEVAR ESPITIA 921"/>
    <s v="Procesada"/>
    <n v="39650.080000000002"/>
  </r>
  <r>
    <x v="6"/>
    <n v="106008"/>
    <d v="2025-10-31T19:44:47"/>
    <s v="MYRIAM STELLA LOPEZ SANCHEZ"/>
    <s v="WILLIAM ALBERTO VELASQUEZ BERNAL 920"/>
    <s v="Procesada"/>
    <n v="43871.05"/>
  </r>
  <r>
    <x v="1"/>
    <n v="106009"/>
    <d v="2025-10-31T19:45:17"/>
    <s v="LEIDY JOHANA RODRIGUEZ RODRIGUEZ"/>
    <s v="FREDY ESTEPA 409 CUCUTA"/>
    <s v="Procesada"/>
    <n v="24556.93"/>
  </r>
  <r>
    <x v="6"/>
    <n v="106010"/>
    <d v="2025-10-31T19:47:54"/>
    <s v="NELSON IGNACIO ACOSTA GOMEZ"/>
    <s v="YULIETH HERNANDEZ"/>
    <s v="Procesada"/>
    <n v="191597.52"/>
  </r>
  <r>
    <x v="0"/>
    <n v="106011"/>
    <d v="2025-10-31T19:47:55"/>
    <s v="WILLIAM JAIRO OSORIO PAVAS"/>
    <s v="ANDRES GRACIANO SERNA 104"/>
    <s v="Procesada"/>
    <n v="37240"/>
  </r>
  <r>
    <x v="8"/>
    <n v="106012"/>
    <d v="2025-10-31T19:56:30"/>
    <s v="DANIEL DAVID MEJIA PEREZ"/>
    <s v="NEIL TORRES 718 CARTAGENA"/>
    <s v="Procesada"/>
    <n v="86633.64"/>
  </r>
  <r>
    <x v="9"/>
    <n v="106013"/>
    <d v="2025-10-31T19:57:30"/>
    <s v="ISRAELA MATILDE AMAYA IGUARAN"/>
    <s v="LILIANA MARCELA GONZALEZ PLATA 706 VALLEDUPAR"/>
    <s v="Procesada"/>
    <n v="8655.4599999999991"/>
  </r>
  <r>
    <x v="6"/>
    <n v="106014"/>
    <d v="2025-10-31T20:00:04"/>
    <s v="MARIA ISABEL MAHECHA CRUZ"/>
    <s v="SANDRA PATRICIA ORTIZ ROMERO 919"/>
    <s v="Procesada"/>
    <n v="17142.86"/>
  </r>
  <r>
    <x v="6"/>
    <n v="106015"/>
    <d v="2025-10-31T20:01:42"/>
    <s v="MARILUZ PULIDO VELOZA"/>
    <s v="DIANA MARCELA DIAZ TORRES 938"/>
    <s v="Procesada"/>
    <n v="153436.95000000001"/>
  </r>
  <r>
    <x v="0"/>
    <n v="106016"/>
    <d v="2025-10-31T20:03:51"/>
    <s v="BEATRIZ ELENA ZULUAGA MARIN"/>
    <s v="MIGUEL ANGEL HIDALGO SANTOS 113"/>
    <s v="Procesada"/>
    <n v="11543"/>
  </r>
  <r>
    <x v="6"/>
    <n v="106017"/>
    <d v="2025-10-31T20:04:36"/>
    <s v="MARTHA YANETH MOLINA"/>
    <s v="LEYDY YURLEY MUNEVAR ESPITIA 921"/>
    <s v="Procesada"/>
    <n v="15888.66"/>
  </r>
  <r>
    <x v="0"/>
    <n v="106018"/>
    <d v="2025-10-31T20:06:36"/>
    <s v="SOL MARIA GONZALEZ TORRES"/>
    <s v="ELIANA GOMEZ 107"/>
    <s v="Procesada"/>
    <n v="33223.69"/>
  </r>
  <r>
    <x v="6"/>
    <n v="106019"/>
    <d v="2025-10-31T20:08:49"/>
    <s v="MARIA OBDULIA ACEVEDO HERNANDEZ"/>
    <s v="MARISOL NEIRA PARRA 911"/>
    <s v="Procesada"/>
    <n v="19600"/>
  </r>
  <r>
    <x v="0"/>
    <n v="106020"/>
    <d v="2025-10-31T20:09:05"/>
    <s v="LUISA FERNANDA GOMEZ DUQUE"/>
    <s v="ANDRES GRACIANO SERNA 104"/>
    <s v="Procesada"/>
    <n v="31507.5"/>
  </r>
  <r>
    <x v="8"/>
    <n v="106021"/>
    <d v="2025-10-31T20:10:06"/>
    <s v="JOHN JAIRO JENIS MARTINEZ"/>
    <s v="NEIL TORRES 718 CARTAGENA"/>
    <s v="Procesada"/>
    <n v="37521.07"/>
  </r>
  <r>
    <x v="6"/>
    <n v="106022"/>
    <d v="2025-10-31T20:12:09"/>
    <s v="LUZ HERLINDA RINCON ROBAYO"/>
    <s v="MARISOL NEIRA PARRA 911"/>
    <s v="Procesada"/>
    <n v="40072.25"/>
  </r>
  <r>
    <x v="6"/>
    <n v="106023"/>
    <d v="2025-10-31T20:13:53"/>
    <s v="MARIA DEL CARMEN SANABRIA CARDENAS"/>
    <s v="MARISOL NEIRA PARRA 911"/>
    <s v="Procesada"/>
    <n v="6302.52"/>
  </r>
  <r>
    <x v="6"/>
    <n v="106024"/>
    <d v="2025-10-31T20:15:30"/>
    <s v="MARIA BETTY CAPERA"/>
    <s v="MARISOL NEIRA PARRA 911"/>
    <s v="Procesada"/>
    <n v="32899.129999999997"/>
  </r>
  <r>
    <x v="8"/>
    <n v="106025"/>
    <d v="2025-10-31T20:16:50"/>
    <s v="OSVALDO ENRIQUE GARCIA MARTINEZ"/>
    <s v="NEIL TORRES 718 CARTAGENA"/>
    <s v="Procesada"/>
    <n v="336579.85"/>
  </r>
  <r>
    <x v="6"/>
    <n v="106027"/>
    <d v="2025-10-31T20:17:22"/>
    <s v="JOSE DELCARMEN OSPINA MATOMA"/>
    <s v="MARISOL NEIRA PARRA 911"/>
    <s v="Procesada"/>
    <n v="30252.05"/>
  </r>
  <r>
    <x v="0"/>
    <n v="106028"/>
    <d v="2025-10-31T20:18:46"/>
    <s v="JOAQUIN ALIRIO PEREZ TORO"/>
    <s v="EDISON ALBERTO SALAZAR YEPES 116"/>
    <s v="Procesada"/>
    <n v="11543"/>
  </r>
  <r>
    <x v="6"/>
    <n v="106029"/>
    <d v="2025-10-31T20:21:35"/>
    <s v="LEYLA DIAZ FONSECA"/>
    <s v="MARISOL NEIRA PARRA 911"/>
    <s v="Procesada"/>
    <n v="33781.49"/>
  </r>
  <r>
    <x v="0"/>
    <n v="106030"/>
    <d v="2025-10-31T20:22:22"/>
    <s v="EDILSON JOSE VILLEGAS SEVERICHE"/>
    <s v="DUBY YARLENY BEDOYA FLOREZ 102"/>
    <s v="Procesada"/>
    <n v="59084.52"/>
  </r>
  <r>
    <x v="6"/>
    <n v="106031"/>
    <d v="2025-10-31T20:23:30"/>
    <s v="OSCAR YHAMEL RODRIGUEZ CONTRERAS"/>
    <s v="CRISTINA QUINTERO RUDAS 945"/>
    <s v="Procesada"/>
    <n v="70411.649999999994"/>
  </r>
  <r>
    <x v="6"/>
    <n v="106032"/>
    <d v="2025-10-31T20:24:27"/>
    <s v="RAFAEL ANTONIO PULIDO CAMACHO"/>
    <s v="MARISOL NEIRA PARRA 911"/>
    <s v="Procesada"/>
    <n v="26218.43"/>
  </r>
  <r>
    <x v="0"/>
    <n v="106033"/>
    <d v="2025-10-31T20:25:04"/>
    <s v="CRISTIAN MORALES ZULUAGA"/>
    <s v="ELIANA GOMEZ 107"/>
    <s v="Procesada"/>
    <n v="5462.2"/>
  </r>
  <r>
    <x v="8"/>
    <n v="106034"/>
    <d v="2025-10-31T20:25:39"/>
    <s v="OSCAR ENRIQUE SOLIPA CABALLERO"/>
    <s v="NEIL TORRES 718 CARTAGENA"/>
    <s v="Procesada"/>
    <n v="31932.92"/>
  </r>
  <r>
    <x v="6"/>
    <n v="106035"/>
    <d v="2025-10-31T20:25:58"/>
    <s v="SANDRA PAOLA NUÑEZ CORTES"/>
    <s v="MARISOL NEIRA PARRA 911"/>
    <s v="Procesada"/>
    <n v="27731.11"/>
  </r>
  <r>
    <x v="0"/>
    <n v="106036"/>
    <d v="2025-10-31T20:27:05"/>
    <s v="AC DISTRIBUCIONES LA 30 S.A.S"/>
    <s v="ANDRES GRACIANO SERNA 104"/>
    <s v="Procesada"/>
    <n v="25210.2"/>
  </r>
  <r>
    <x v="6"/>
    <n v="106037"/>
    <d v="2025-10-31T20:28:12"/>
    <s v="NANCY ELENA URIBE ARBELAEZ"/>
    <s v="SANDRA PATRICIA ORTIZ ROMERO 919"/>
    <s v="Procesada"/>
    <n v="53730.400000000001"/>
  </r>
  <r>
    <x v="6"/>
    <n v="106038"/>
    <d v="2025-10-31T20:28:51"/>
    <s v="RUBEN ANTONIO ORDOÑEZ PARDO"/>
    <s v="LEYDY YURLEY MUNEVAR ESPITIA 921"/>
    <s v="Procesada"/>
    <n v="32679.68"/>
  </r>
  <r>
    <x v="6"/>
    <n v="106039"/>
    <d v="2025-10-31T20:29:28"/>
    <s v="LENDA ROCIO MORENO LEON"/>
    <s v="MARISOL NEIRA PARRA 911"/>
    <s v="Procesada"/>
    <n v="37380.94"/>
  </r>
  <r>
    <x v="8"/>
    <n v="106040"/>
    <d v="2025-10-31T20:30:12"/>
    <s v="LIBARDO LOPEZ"/>
    <s v="NEIL TORRES 718 CARTAGENA"/>
    <s v="Procesada"/>
    <n v="26722.68"/>
  </r>
  <r>
    <x v="6"/>
    <n v="106041"/>
    <d v="2025-10-31T20:31:23"/>
    <s v="WILSON MALAMBO LOAIZA"/>
    <s v="MARISOL NEIRA PARRA 911"/>
    <s v="Procesada"/>
    <n v="32869.440000000002"/>
  </r>
  <r>
    <x v="6"/>
    <n v="106042"/>
    <d v="2025-10-31T20:34:51"/>
    <s v="LOURDES TORO AULLON"/>
    <s v="MARISOL NEIRA PARRA 911"/>
    <s v="Procesada"/>
    <n v="30252.05"/>
  </r>
  <r>
    <x v="6"/>
    <n v="106043"/>
    <d v="2025-10-31T20:38:13"/>
    <s v="CHARLIE PAOLA GIL MORALES"/>
    <s v="MARISOL NEIRA PARRA 911"/>
    <s v="Procesada"/>
    <n v="27156.32"/>
  </r>
  <r>
    <x v="6"/>
    <n v="106044"/>
    <d v="2025-10-31T20:39:24"/>
    <s v="JORGE HUGO PRIETO MORA"/>
    <s v="WILSON JAVIER MONTAÑEZ MARTINEZ 923"/>
    <s v="Procesada"/>
    <n v="32557.98"/>
  </r>
  <r>
    <x v="6"/>
    <n v="106045"/>
    <d v="2025-10-31T20:39:41"/>
    <s v="MARIA HELENA TREJOS SIERRA"/>
    <s v="NELLY MARTINEZ FLEREZ 935"/>
    <s v="Procesada"/>
    <n v="90090.29"/>
  </r>
  <r>
    <x v="0"/>
    <n v="106046"/>
    <d v="2025-10-31T20:39:58"/>
    <s v="MARTHA CECILIA PALACIO"/>
    <s v="SEBASTIAN DIAZ VELEZ 105"/>
    <s v="Procesada"/>
    <n v="20965"/>
  </r>
  <r>
    <x v="6"/>
    <n v="106047"/>
    <d v="2025-10-31T20:40:29"/>
    <s v="JULIO PARADA HECTOR"/>
    <s v="MARISOL NEIRA PARRA 911"/>
    <s v="Procesada"/>
    <n v="30252.05"/>
  </r>
  <r>
    <x v="0"/>
    <n v="106048"/>
    <d v="2025-10-31T20:41:01"/>
    <s v="LUIS FERNANDO BRAVO SERNA"/>
    <s v="SEBASTIAN DIAZ VELEZ 105"/>
    <s v="Procesada"/>
    <n v="96000"/>
  </r>
  <r>
    <x v="9"/>
    <n v="106049"/>
    <d v="2025-10-31T20:41:03"/>
    <s v="MARGOTH PAVA"/>
    <s v="LILIANA BLANCO LOPEZ 705 VALLEDUPAR"/>
    <s v="Procesada"/>
    <n v="40540.629999999997"/>
  </r>
  <r>
    <x v="6"/>
    <n v="106050"/>
    <d v="2025-10-31T20:42:22"/>
    <s v="STEFANY JAN SEN MENDEZ"/>
    <s v="LAURA SERNA HERNANDEZ 925"/>
    <s v="Procesada"/>
    <n v="20257.73"/>
  </r>
  <r>
    <x v="6"/>
    <n v="106051"/>
    <d v="2025-10-31T20:42:24"/>
    <s v="MARYURY YOLANDA SUAREZ AVILA"/>
    <s v="MARISOL NEIRA PARRA 911"/>
    <s v="Procesada"/>
    <n v="27456.55"/>
  </r>
  <r>
    <x v="6"/>
    <n v="106052"/>
    <d v="2025-10-31T20:45:04"/>
    <s v="JOSE VICENTE ARISMENDY SILVA"/>
    <s v="MARISOL NEIRA PARRA 911"/>
    <s v="Procesada"/>
    <n v="109768.7"/>
  </r>
  <r>
    <x v="6"/>
    <n v="106053"/>
    <d v="2025-10-31T20:45:30"/>
    <s v="LUIS ARMANDO TORRES MAYORGA"/>
    <s v="LAURA SERNA HERNANDEZ 925"/>
    <s v="Procesada"/>
    <n v="640653.78"/>
  </r>
  <r>
    <x v="0"/>
    <n v="106054"/>
    <d v="2025-10-31T20:46:29"/>
    <s v="DALIAN YURANI GARCIA IBARRA"/>
    <s v="MIGUEL ANGEL HIDALGO SANTOS 113"/>
    <s v="Procesada"/>
    <n v="16738.16"/>
  </r>
  <r>
    <x v="6"/>
    <n v="106055"/>
    <d v="2025-10-31T20:46:48"/>
    <s v="TITO ALVEIRO VERGARA RINCON"/>
    <s v="YULIETH HERNANDEZ"/>
    <s v="Procesada"/>
    <n v="17039.419999999998"/>
  </r>
  <r>
    <x v="6"/>
    <n v="106056"/>
    <d v="2025-10-31T20:48:11"/>
    <s v="MARIA CRISTINA LOPEZ CASTELLANOS"/>
    <s v="LEYDY YURLEY MUNEVAR ESPITIA 921"/>
    <s v="Procesada"/>
    <n v="17703.02"/>
  </r>
  <r>
    <x v="9"/>
    <n v="106057"/>
    <d v="2025-10-31T20:48:25"/>
    <s v="YASMIN GUERRERO PINZON"/>
    <s v="LILIANA MARCELA GONZALEZ PLATA 706 VALLEDUPAR"/>
    <s v="Procesada"/>
    <n v="37585.94"/>
  </r>
  <r>
    <x v="0"/>
    <n v="106058"/>
    <d v="2025-10-31T20:49:48"/>
    <s v="JHON JAIRO MARULANDA VALENCIA"/>
    <s v="ANDRES GRACIANO SERNA 104"/>
    <s v="Procesada"/>
    <n v="156665.14000000001"/>
  </r>
  <r>
    <x v="8"/>
    <n v="106060"/>
    <d v="2025-10-31T20:49:58"/>
    <s v="LUIS HERNAN GAVIRIA   CIRO"/>
    <s v="NEIL TORRES 718 CARTAGENA"/>
    <s v="Procesada"/>
    <n v="80282.67"/>
  </r>
  <r>
    <x v="6"/>
    <n v="106061"/>
    <d v="2025-10-31T20:50:08"/>
    <s v="CARLOS ALBERTO HURTADO LUGI"/>
    <s v="YULIETH HERNANDEZ"/>
    <s v="Procesada"/>
    <n v="97517.88"/>
  </r>
  <r>
    <x v="0"/>
    <n v="106062"/>
    <d v="2025-10-31T20:54:59"/>
    <s v="GLORIA EMILSE ATEHORTUA HOYOS"/>
    <s v="ANDRES GRACIANO SERNA 104"/>
    <s v="Procesada"/>
    <n v="16806.8"/>
  </r>
  <r>
    <x v="6"/>
    <n v="106063"/>
    <d v="2025-10-31T20:55:55"/>
    <s v="GERARDO CALA AMAYA"/>
    <s v="NELLY MARTINEZ FLEREZ 935"/>
    <s v="Procesada"/>
    <n v="29940"/>
  </r>
  <r>
    <x v="0"/>
    <n v="106064"/>
    <d v="2025-10-31T20:57:21"/>
    <s v="PATRICIA EUGENIA MEJIA CASTRILLON"/>
    <s v="KATHERINE GAVIRIA MAZO 103"/>
    <s v="Procesada"/>
    <n v="4369.76"/>
  </r>
  <r>
    <x v="9"/>
    <n v="106065"/>
    <d v="2025-10-31T20:57:54"/>
    <s v="ALBA LUZ GARCIA ZAPATA"/>
    <s v="LILIANA MARCELA GONZALEZ PLATA 706 VALLEDUPAR"/>
    <s v="Procesada"/>
    <n v="123894.18"/>
  </r>
  <r>
    <x v="0"/>
    <n v="106066"/>
    <d v="2025-10-31T20:58:05"/>
    <s v="LIZETH DAYANNA DUQUE NAVAS"/>
    <s v="KATHERINE GAVIRIA MAZO 103"/>
    <s v="Procesada"/>
    <n v="13109.28"/>
  </r>
  <r>
    <x v="0"/>
    <n v="106067"/>
    <d v="2025-10-31T20:58:41"/>
    <s v="ZORAIDA CORTES CORREA"/>
    <s v="KATHERINE GAVIRIA MAZO 103"/>
    <s v="Procesada"/>
    <n v="4033.62"/>
  </r>
  <r>
    <x v="0"/>
    <n v="106068"/>
    <d v="2025-10-31T20:59:09"/>
    <s v="NUBIA ADELINA CUERVO SANCHEZ"/>
    <s v="KATHERINE GAVIRIA MAZO 103"/>
    <s v="Procesada"/>
    <n v="13109.28"/>
  </r>
  <r>
    <x v="6"/>
    <n v="106069"/>
    <d v="2025-10-31T20:59:58"/>
    <s v="LINA MARIA NINO BASTO"/>
    <s v="WILSON JAVIER MONTAÑEZ MARTINEZ 923"/>
    <s v="Procesada"/>
    <n v="21219.07"/>
  </r>
  <r>
    <x v="9"/>
    <n v="106070"/>
    <d v="2025-10-31T21:01:34"/>
    <s v="JIMYS ANDRES BARON MACIAS"/>
    <s v="LILIANA MARCELA GONZALEZ PLATA 706 VALLEDUPAR"/>
    <s v="Procesada"/>
    <n v="7278.99"/>
  </r>
  <r>
    <x v="6"/>
    <n v="106071"/>
    <d v="2025-10-31T21:04:28"/>
    <s v="ROMAN QUIROGA BAREÑO"/>
    <s v="MARIA NANCY GUARIN VIRGUEZ 937"/>
    <s v="Procesada"/>
    <n v="39644.550000000003"/>
  </r>
  <r>
    <x v="3"/>
    <n v="106072"/>
    <d v="2025-10-31T21:06:42"/>
    <s v="GUSTAVO ALONSO CARDENAS ARIAS"/>
    <s v="FELIPE ARENAS 605"/>
    <s v="Procesada"/>
    <n v="271346.75"/>
  </r>
  <r>
    <x v="0"/>
    <n v="106073"/>
    <d v="2025-10-31T21:10:25"/>
    <s v="LUIS NORBEY VILLEGAS LOAIZA"/>
    <s v="ANDRES GRACIANO SERNA 104"/>
    <s v="Procesada"/>
    <n v="85714.48"/>
  </r>
  <r>
    <x v="6"/>
    <n v="106075"/>
    <d v="2025-10-31T21:15:13"/>
    <s v="JESUS MESIAS QUINTERO CALDERON"/>
    <s v="SANDRA PATRICIA ORTIZ ROMERO 919"/>
    <s v="Procesada"/>
    <n v="10588.2"/>
  </r>
  <r>
    <x v="6"/>
    <n v="106076"/>
    <d v="2025-10-31T21:15:50"/>
    <s v="LUIS ORLANDO LUQUE RIAÑO"/>
    <s v="NELLY MARTINEZ FLEREZ 935"/>
    <s v="Procesada"/>
    <n v="20136.439999999999"/>
  </r>
  <r>
    <x v="6"/>
    <n v="106077"/>
    <d v="2025-10-31T21:19:27"/>
    <s v="LINA AZUCENA TORO GUARNIZO"/>
    <s v="ANGIE JOHANA BEDOYA HERRENO 908"/>
    <s v="Procesada"/>
    <n v="32637.63"/>
  </r>
  <r>
    <x v="6"/>
    <n v="106078"/>
    <d v="2025-10-31T21:20:13"/>
    <s v="ROSA ELVIRA ALEMAN ZAPATA"/>
    <s v="MONICA RODRIGUEZ RONCANCIO 946"/>
    <s v="Procesada"/>
    <n v="38414.82"/>
  </r>
  <r>
    <x v="6"/>
    <n v="106079"/>
    <d v="2025-10-31T21:20:45"/>
    <s v="DIANA PATRICIA CASTAÑEDA GARZON"/>
    <s v="WILSON JAVIER MONTAÑEZ MARTINEZ 923"/>
    <s v="Procesada"/>
    <n v="28224"/>
  </r>
  <r>
    <x v="7"/>
    <n v="106080"/>
    <d v="2025-10-31T21:20:46"/>
    <s v="LUCY ORLANGY ESPINOSA GONZALEZ"/>
    <s v="JHON GRANADOS"/>
    <s v="Procesada"/>
    <n v="1319236.3400000001"/>
  </r>
  <r>
    <x v="0"/>
    <n v="106081"/>
    <d v="2025-10-31T21:21:25"/>
    <s v="JOSE NICOLAS CARDONA MORALES"/>
    <s v="ANDRES GRACIANO SERNA 104"/>
    <s v="Procesada"/>
    <n v="33277.24"/>
  </r>
  <r>
    <x v="6"/>
    <n v="106082"/>
    <d v="2025-10-31T21:22:07"/>
    <s v="CARMEN ELIANA MARTINEZ RODRIGUEZ"/>
    <s v="ANGIE JOHANA BEDOYA HERRENO 908"/>
    <s v="Procesada"/>
    <n v="20956.3"/>
  </r>
  <r>
    <x v="7"/>
    <n v="106083"/>
    <d v="2025-10-31T21:23:47"/>
    <s v="JAIME RUIZ"/>
    <s v="JHON GRANADOS"/>
    <s v="Procesada"/>
    <n v="91008.6"/>
  </r>
  <r>
    <x v="6"/>
    <n v="106084"/>
    <d v="2025-10-31T21:24:18"/>
    <s v="HILDA JOHANA FRANCO GALVIS"/>
    <s v="MONICA RODRIGUEZ RONCANCIO 946"/>
    <s v="Procesada"/>
    <n v="52689.11"/>
  </r>
  <r>
    <x v="6"/>
    <n v="106085"/>
    <d v="2025-10-31T21:25:31"/>
    <s v="OSCAR FLAMINIO BOHORQUEZ ROA"/>
    <s v="NELLY MARTINEZ FLEREZ 935"/>
    <s v="Procesada"/>
    <n v="27731.11"/>
  </r>
  <r>
    <x v="7"/>
    <n v="106086"/>
    <d v="2025-10-31T21:25:33"/>
    <s v="ORLANDO GARCIA RAMIREZ"/>
    <s v="JHON GRANADOS"/>
    <s v="Procesada"/>
    <n v="47899.38"/>
  </r>
  <r>
    <x v="7"/>
    <n v="106087"/>
    <d v="2025-10-31T21:28:35"/>
    <s v="JAIRO GOMEZ LONDOÑO"/>
    <s v="JHON GRANADOS"/>
    <s v="Procesada"/>
    <n v="47899.29"/>
  </r>
  <r>
    <x v="6"/>
    <n v="106088"/>
    <d v="2025-10-31T21:31:34"/>
    <s v="YORLY BRIGETTE LEGUIZAMON GALICIA"/>
    <s v="MARIBEL REDONDO 918"/>
    <s v="Procesada"/>
    <n v="229916.11"/>
  </r>
  <r>
    <x v="8"/>
    <n v="106089"/>
    <d v="2025-10-31T21:31:57"/>
    <s v="LISETH PATRICIA PADILLA MARTINEZ"/>
    <s v="NEIL TORRES 718 CARTAGENA"/>
    <s v="Procesada"/>
    <n v="30798.41"/>
  </r>
  <r>
    <x v="7"/>
    <n v="106090"/>
    <d v="2025-10-31T21:32:10"/>
    <s v="NAIR YINET PLATA QUIROZ"/>
    <s v="JHON GRANADOS"/>
    <s v="Procesada"/>
    <n v="34567.33"/>
  </r>
  <r>
    <x v="6"/>
    <n v="106091"/>
    <d v="2025-10-31T21:32:49"/>
    <s v="ANGELA CRUZ CAMACHO"/>
    <s v="MARIBEL REDONDO 918"/>
    <s v="Procesada"/>
    <n v="25092.44"/>
  </r>
  <r>
    <x v="0"/>
    <n v="106092"/>
    <d v="2025-10-31T21:56:22"/>
    <s v="GLORIA NELLY OSORIO JARAMILLO"/>
    <s v="ELIANA GOMEZ 107"/>
    <s v="Procesada"/>
    <n v="17314.34"/>
  </r>
  <r>
    <x v="6"/>
    <n v="106093"/>
    <d v="2025-10-31T22:02:08"/>
    <s v="FULVIA MARIA JARAMILLO PULGARIN"/>
    <s v="LEYDY YURLEY MUNEVAR ESPITIA 921"/>
    <s v="Procesada"/>
    <n v="57479.03"/>
  </r>
  <r>
    <x v="6"/>
    <n v="106094"/>
    <d v="2025-10-31T22:18:06"/>
    <s v="ANA SILVIA TORRES DE SILVA"/>
    <s v="NELLY MARTINEZ FLEREZ 935"/>
    <s v="Procesada"/>
    <n v="28655.46"/>
  </r>
  <r>
    <x v="6"/>
    <n v="106095"/>
    <d v="2025-10-31T22:19:58"/>
    <s v="ADA ABBIGU SUA FLOREZ"/>
    <s v="WILSON JAVIER MONTAÑEZ MARTINEZ 923"/>
    <s v="Procesada"/>
    <n v="30252.12"/>
  </r>
  <r>
    <x v="6"/>
    <n v="106096"/>
    <d v="2025-10-31T22:31:13"/>
    <s v="BLANCA JANETH OVALLE OSORIO"/>
    <s v="NELLY MARTINEZ FLEREZ 935"/>
    <s v="Procesada"/>
    <n v="15824.85"/>
  </r>
  <r>
    <x v="4"/>
    <n v="106097"/>
    <d v="2025-10-31T23:10:54"/>
    <s v="SAMIR DAVID ARRIETA HERNANDEZ"/>
    <s v="NELSON ENRIQUE LOPEZ GONZALEZ 510"/>
    <s v="Procesada"/>
    <n v="30039.33"/>
  </r>
  <r>
    <x v="4"/>
    <n v="106098"/>
    <d v="2025-10-31T23:12:59"/>
    <s v="JOSE MIGUEL REYES PAYARES"/>
    <s v="NELSON ENRIQUE LOPEZ GONZALEZ 510"/>
    <s v="Procesada"/>
    <n v="48337.46"/>
  </r>
  <r>
    <x v="4"/>
    <n v="106099"/>
    <d v="2025-10-31T23:14:47"/>
    <s v="STEFANNIA GIRALDO ZULUAGA"/>
    <s v="NELSON ENRIQUE LOPEZ GONZALEZ 510"/>
    <s v="Procesada"/>
    <n v="35400.239999999998"/>
  </r>
  <r>
    <x v="1"/>
    <n v="106100"/>
    <d v="2025-11-04T12:50:37"/>
    <s v="NINFA LIZARAZO FIGUEROA"/>
    <s v="FREDY ESTEPA 409 CUCUTA"/>
    <s v="Procesada"/>
    <n v="13495.31"/>
  </r>
  <r>
    <x v="2"/>
    <n v="106101"/>
    <d v="2025-11-04T13:01:24"/>
    <s v="JOSE ELIECER ARRIETA SANCHEZ"/>
    <s v="YOANY SARMIENTO PEREZ 713 BARRANQUILLA"/>
    <s v="Procesada"/>
    <n v="73466.48"/>
  </r>
  <r>
    <x v="2"/>
    <n v="106102"/>
    <d v="2025-11-04T13:16:39"/>
    <s v="ADOLFO CORZO GUTIERREZ"/>
    <s v="ALVARO ENRIQUE CASTAÑEDA MANJARRES 715 BARRANQUILLA"/>
    <s v="Procesada"/>
    <n v="67605.03"/>
  </r>
  <r>
    <x v="6"/>
    <n v="106104"/>
    <d v="2025-11-04T13:22:42"/>
    <s v="YOLANDA DEL ROSARIO DELGADO REYES"/>
    <s v="MARIBEL REDONDO 918"/>
    <s v="Procesada"/>
    <n v="18000"/>
  </r>
  <r>
    <x v="1"/>
    <n v="106105"/>
    <d v="2025-11-04T13:23:25"/>
    <s v="ANA YAMILE IBARRA CARRILLO"/>
    <s v="ZULY RANGEL GARCIA 413 CUCUTA"/>
    <s v="Procesada"/>
    <n v="27395"/>
  </r>
  <r>
    <x v="2"/>
    <n v="106106"/>
    <d v="2025-11-04T13:24:30"/>
    <s v="MARLEINA JUDITH DE LA HOZ DE LOS REYES"/>
    <s v="MARIELA ESTER DE LEON 720 BARRANQUILLA"/>
    <s v="Procesada"/>
    <n v="31932.92"/>
  </r>
  <r>
    <x v="6"/>
    <n v="106107"/>
    <d v="2025-11-04T13:29:23"/>
    <s v="LUZ FANY NAVARRO PEÑA"/>
    <s v="MARIBEL REDONDO 918"/>
    <s v="Procesada"/>
    <n v="32773.08"/>
  </r>
  <r>
    <x v="1"/>
    <n v="106109"/>
    <d v="2025-11-04T13:30:13"/>
    <s v="MARITZA MANZANO TORRES"/>
    <s v="ZULY RANGEL GARCIA 413 CUCUTA"/>
    <s v="Procesada"/>
    <n v="26722.68"/>
  </r>
  <r>
    <x v="2"/>
    <n v="106110"/>
    <d v="2025-11-04T13:35:52"/>
    <s v="ISRAEL BECERRA GOMEZ"/>
    <s v="STHEFANY OJITO BARRANQUILLA 712"/>
    <s v="Procesada"/>
    <n v="31932.92"/>
  </r>
  <r>
    <x v="2"/>
    <n v="106111"/>
    <d v="2025-11-04T13:36:58"/>
    <s v="EURIPIDES RAFAEL HERRERA URIBE"/>
    <s v="MARIELA ESTER DE LEON 720 BARRANQUILLA"/>
    <s v="Procesada"/>
    <n v="8067.24"/>
  </r>
  <r>
    <x v="6"/>
    <n v="106112"/>
    <d v="2025-11-04T13:37:28"/>
    <s v="NANCY ROCIO GARZON PINEDA"/>
    <s v="YULIETH HERNANDEZ"/>
    <s v="Procesada"/>
    <n v="18235.5"/>
  </r>
  <r>
    <x v="0"/>
    <n v="106113"/>
    <d v="2025-11-04T13:46:57"/>
    <s v="BLANCA GLADIS ECHEVERRI SALAZAR"/>
    <s v="DUBY YARLENY BEDOYA FLOREZ 102"/>
    <s v="Procesada"/>
    <n v="12100.84"/>
  </r>
  <r>
    <x v="2"/>
    <n v="106114"/>
    <d v="2025-11-04T13:49:03"/>
    <s v="LOLI LUZ VARGAS MORENO"/>
    <s v="MARIELA ESTER DE LEON 720 BARRANQUILLA"/>
    <s v="Procesada"/>
    <n v="16806.8"/>
  </r>
  <r>
    <x v="0"/>
    <n v="106115"/>
    <d v="2025-11-04T13:52:01"/>
    <s v="OMAR ADOLFO DIAZ GARCIA"/>
    <s v="ELIANA GOMEZ 107"/>
    <s v="Procesada"/>
    <n v="11543"/>
  </r>
  <r>
    <x v="6"/>
    <n v="106116"/>
    <d v="2025-11-04T13:53:21"/>
    <s v="ANGIE CAROLINA CELIS ROBLES"/>
    <s v="WILLIAM ALBERTO VELASQUEZ BERNAL 920"/>
    <s v="Procesada"/>
    <n v="43444.71"/>
  </r>
  <r>
    <x v="2"/>
    <n v="106117"/>
    <d v="2025-11-04T13:57:50"/>
    <s v="EBER LOPEZ CONTRERAS"/>
    <s v="YOANY SARMIENTO PEREZ 713 BARRANQUILLA"/>
    <s v="Procesada"/>
    <n v="9075.6299999999992"/>
  </r>
  <r>
    <x v="6"/>
    <n v="106118"/>
    <d v="2025-11-04T13:59:37"/>
    <s v="CARLOS ERNESTO CETINA MARTINEZ"/>
    <s v="SANDRA PATRICIA ORTIZ ROMERO 919"/>
    <s v="Procesada"/>
    <n v="33231.24"/>
  </r>
  <r>
    <x v="6"/>
    <n v="106119"/>
    <d v="2025-11-04T14:03:57"/>
    <s v="LORENA MUÑOZ FRANCO"/>
    <s v="MONICA RODRIGUEZ RONCANCIO 946"/>
    <s v="Procesada"/>
    <n v="53868.61"/>
  </r>
  <r>
    <x v="6"/>
    <n v="106120"/>
    <d v="2025-11-04T14:06:17"/>
    <s v="MERCADOS EXPRESS SAN NICOLAS S.A.S"/>
    <s v="MARIBEL REDONDO 918"/>
    <s v="Procesada"/>
    <n v="39915.879999999997"/>
  </r>
  <r>
    <x v="6"/>
    <n v="106121"/>
    <d v="2025-11-04T14:09:58"/>
    <s v="YIMMY MONTENEGRO ZAMUDIO"/>
    <s v="MONICA RODRIGUEZ RONCANCIO 946"/>
    <s v="Procesada"/>
    <n v="14621.82"/>
  </r>
  <r>
    <x v="2"/>
    <n v="106122"/>
    <d v="2025-11-04T14:10:17"/>
    <s v="ALEXANDER RAMIREZ MARTINEZ"/>
    <s v="JESUS ENRIQUE GIRALDO SOTO 714 BARRANQUILLA"/>
    <s v="Procesada"/>
    <n v="31932.92"/>
  </r>
  <r>
    <x v="2"/>
    <n v="106123"/>
    <d v="2025-11-04T14:17:29"/>
    <s v="YOLANDA RADA CORREA"/>
    <s v="YOANY SARMIENTO PEREZ 713 BARRANQUILLA"/>
    <s v="Procesada"/>
    <n v="56715.38"/>
  </r>
  <r>
    <x v="1"/>
    <n v="106124"/>
    <d v="2025-11-04T14:17:57"/>
    <s v="AGNY YERITZA MANOSALVA HERRERA"/>
    <s v="FREDY ESTEPA 409 CUCUTA"/>
    <s v="Procesada"/>
    <n v="11415.97"/>
  </r>
  <r>
    <x v="6"/>
    <n v="106125"/>
    <d v="2025-11-04T14:21:41"/>
    <s v="ORLANDO CABALLERO DIAZ"/>
    <s v="DIANA MARCELA DIAZ TORRES 938"/>
    <s v="Procesada"/>
    <n v="155079.04000000001"/>
  </r>
  <r>
    <x v="1"/>
    <n v="106126"/>
    <d v="2025-11-04T14:23:11"/>
    <s v="ZUNILDA RIVERA RIVERA"/>
    <s v="ZULY RANGEL GARCIA 413 CUCUTA"/>
    <s v="Procesada"/>
    <n v="19915.98"/>
  </r>
  <r>
    <x v="6"/>
    <n v="106127"/>
    <d v="2025-11-04T14:23:42"/>
    <s v="LUZ NANCY CASALLAS RINCON"/>
    <s v="CRISTINA QUINTERO RUDAS 945"/>
    <s v="Procesada"/>
    <n v="45617.02"/>
  </r>
  <r>
    <x v="6"/>
    <n v="106128"/>
    <d v="2025-11-04T14:27:54"/>
    <s v="JUAN MANUEL GUTIERREZ TORRALBA"/>
    <s v="MARIA NANCY GUARIN VIRGUEZ 937"/>
    <s v="Procesada"/>
    <n v="37375.980000000003"/>
  </r>
  <r>
    <x v="6"/>
    <n v="106130"/>
    <d v="2025-11-04T14:29:46"/>
    <s v="SANDRA PATRICIA REYES GARZON"/>
    <s v="WILSON JAVIER MONTAÑEZ MARTINEZ 923"/>
    <s v="Procesada"/>
    <n v="27896.400000000001"/>
  </r>
  <r>
    <x v="6"/>
    <n v="106131"/>
    <d v="2025-11-04T14:33:27"/>
    <s v="ANA SILVIA VACA ALFONSO"/>
    <s v="MARIBEL REDONDO 918"/>
    <s v="Procesada"/>
    <n v="2645.48"/>
  </r>
  <r>
    <x v="2"/>
    <n v="106132"/>
    <d v="2025-11-04T14:34:00"/>
    <s v="ELISAIN PEREZ LIZARAZO"/>
    <s v="JHON WILLIAM JIMENEZ CADENA 711 BARRANQUILLA"/>
    <s v="Procesada"/>
    <n v="33475.629999999997"/>
  </r>
  <r>
    <x v="1"/>
    <n v="106133"/>
    <d v="2025-11-04T14:34:13"/>
    <s v="JOSE TRINIDAD RANGEL RINCON"/>
    <s v="FREDY ESTEPA 409 CUCUTA"/>
    <s v="Procesada"/>
    <n v="29700"/>
  </r>
  <r>
    <x v="2"/>
    <n v="106134"/>
    <d v="2025-11-04T14:36:51"/>
    <s v="MALBER JOSE MATOS ACUÑA"/>
    <s v="MARIELA ESTER DE LEON 720 BARRANQUILLA"/>
    <s v="Procesada"/>
    <n v="19600"/>
  </r>
  <r>
    <x v="6"/>
    <n v="106135"/>
    <d v="2025-11-04T14:36:53"/>
    <s v="ERNEY ALBERTO MESA GOMEZ"/>
    <s v="CARLOS EDUARDO ROMERO 934"/>
    <s v="Procesada"/>
    <n v="49737.13"/>
  </r>
  <r>
    <x v="6"/>
    <n v="106136"/>
    <d v="2025-11-04T14:37:23"/>
    <s v="ROCIO GONZALEZ GONZALEZ"/>
    <s v="MONICA RODRIGUEZ RONCANCIO 946"/>
    <s v="Procesada"/>
    <n v="60298.42"/>
  </r>
  <r>
    <x v="0"/>
    <n v="106137"/>
    <d v="2025-11-04T14:37:28"/>
    <s v="LIRIS NELLYS GONZALEZ BELTRAN"/>
    <s v="GEORLAN GARCIA PANIAGUA 117"/>
    <s v="Procesada"/>
    <n v="16361.34"/>
  </r>
  <r>
    <x v="6"/>
    <n v="106138"/>
    <d v="2025-11-04T14:43:43"/>
    <s v="LUIS ALBERTO LATORRE GARZON"/>
    <s v="WILSON JAVIER MONTAÑEZ MARTINEZ 923"/>
    <s v="Procesada"/>
    <n v="28224"/>
  </r>
  <r>
    <x v="6"/>
    <n v="106139"/>
    <d v="2025-11-04T14:46:23"/>
    <s v="DORYS AMPARO PINEDA"/>
    <s v="YULIETH HERNANDEZ"/>
    <s v="Procesada"/>
    <n v="19066.39"/>
  </r>
  <r>
    <x v="1"/>
    <n v="106140"/>
    <d v="2025-11-04T14:47:05"/>
    <s v="MARIBEL AREVALO ROJAS"/>
    <s v="FREDY ESTEPA 409 CUCUTA"/>
    <s v="Procesada"/>
    <n v="14306.85"/>
  </r>
  <r>
    <x v="6"/>
    <n v="106141"/>
    <d v="2025-11-04T14:51:30"/>
    <s v="ALBA LUCIA CADENA ENCIZO"/>
    <s v="MONICA RODRIGUEZ RONCANCIO 946"/>
    <s v="Procesada"/>
    <n v="68757.73"/>
  </r>
  <r>
    <x v="4"/>
    <n v="106142"/>
    <d v="2025-11-04T14:57:52"/>
    <s v="ISABEL CRISTINA OCAMPO ZULUAGA"/>
    <s v="JOSE GREGORIO OSTEN MERCADO 509"/>
    <s v="Procesada"/>
    <n v="49915.98"/>
  </r>
  <r>
    <x v="6"/>
    <n v="106143"/>
    <d v="2025-11-04T14:58:41"/>
    <s v="JOSE DANIEL RODRIGUEZ RANGEL"/>
    <s v="YULIETH HERNANDEZ"/>
    <s v="Procesada"/>
    <n v="48857.15"/>
  </r>
  <r>
    <x v="4"/>
    <n v="106144"/>
    <d v="2025-11-04T14:59:49"/>
    <s v="ISABEL CRISTINA OCAMPO ZULUAGA"/>
    <s v="JOSE GREGORIO OSTEN MERCADO 509"/>
    <s v="Procesada"/>
    <n v="84855.14"/>
  </r>
  <r>
    <x v="6"/>
    <n v="106145"/>
    <d v="2025-11-04T15:00:45"/>
    <s v="CLAUDIA MARJORY TOVAR SALAS"/>
    <s v="OSCAR GIOVANNY NASAYO BLANCO 932"/>
    <s v="Procesada"/>
    <n v="28930.22"/>
  </r>
  <r>
    <x v="1"/>
    <n v="106146"/>
    <d v="2025-11-04T15:03:19"/>
    <s v="ROBINSON ROA ROA"/>
    <s v="FREDY ESTEPA 409 CUCUTA"/>
    <s v="Procesada"/>
    <n v="6720"/>
  </r>
  <r>
    <x v="4"/>
    <n v="106147"/>
    <d v="2025-11-04T15:05:38"/>
    <s v="MIGUEL MARIANO CHAVEZ DIAZ"/>
    <s v="JOSE GREGORIO OSTEN MERCADO 509"/>
    <s v="Procesada"/>
    <n v="47899.38"/>
  </r>
  <r>
    <x v="6"/>
    <n v="106148"/>
    <d v="2025-11-04T15:08:15"/>
    <s v="XIMENA PINEDA RIVERA"/>
    <s v="SANDRA PATRICIA ORTIZ ROMERO 919"/>
    <s v="Procesada"/>
    <n v="6355.46"/>
  </r>
  <r>
    <x v="1"/>
    <n v="106149"/>
    <d v="2025-11-04T15:08:49"/>
    <s v="JAIME MENDOZA REMOLINA"/>
    <s v="MAIRA TORRES 411 CUCUTA"/>
    <s v="Procesada"/>
    <n v="6567.33"/>
  </r>
  <r>
    <x v="6"/>
    <n v="106150"/>
    <d v="2025-11-04T15:09:36"/>
    <s v="OLGA LUCIA TORRES DUEÑAS"/>
    <s v="SANDRA PATRICIA ORTIZ ROMERO 919"/>
    <s v="Procesada"/>
    <n v="21176.400000000001"/>
  </r>
  <r>
    <x v="2"/>
    <n v="106151"/>
    <d v="2025-11-04T15:11:29"/>
    <s v="MONICA ISABEL CALDERON SOLANO"/>
    <s v="MARIELA ESTER DE LEON 720 BARRANQUILLA"/>
    <s v="Procesada"/>
    <n v="32941.279999999999"/>
  </r>
  <r>
    <x v="6"/>
    <n v="106152"/>
    <d v="2025-11-04T15:12:40"/>
    <s v="NURY YIYE LOAIZA FERNANDEZ"/>
    <s v="WILLIAM ALBERTO VELASQUEZ BERNAL 920"/>
    <s v="Procesada"/>
    <n v="12254.13"/>
  </r>
  <r>
    <x v="0"/>
    <n v="106153"/>
    <d v="2025-11-04T15:13:18"/>
    <s v="RAQUEL SOFIA AGUDELO PEREZ"/>
    <s v="KATHERINE GAVIRIA MAZO 103"/>
    <s v="Procesada"/>
    <n v="115631.29"/>
  </r>
  <r>
    <x v="1"/>
    <n v="106154"/>
    <d v="2025-11-04T15:16:24"/>
    <s v="LUIS FELIPE CASTRO GARCIA"/>
    <s v="MAIRA TORRES 411 CUCUTA"/>
    <s v="Procesada"/>
    <n v="6567.33"/>
  </r>
  <r>
    <x v="2"/>
    <n v="106155"/>
    <d v="2025-11-04T15:17:18"/>
    <s v="ANDRES FELIPE PEÑALOZA SANCHEZ"/>
    <s v="MARIELA ESTER DE LEON 720 BARRANQUILLA"/>
    <s v="Procesada"/>
    <n v="19600"/>
  </r>
  <r>
    <x v="6"/>
    <n v="106156"/>
    <d v="2025-11-04T15:17:23"/>
    <s v="LUZ MARINA CUEVAS NOVA"/>
    <s v="SANDRA PATRICIA ORTIZ ROMERO 919"/>
    <s v="Procesada"/>
    <n v="11543"/>
  </r>
  <r>
    <x v="6"/>
    <n v="106157"/>
    <d v="2025-11-04T15:19:03"/>
    <s v="ANA SILVIA PEREZ FIGUEREDO"/>
    <s v="MONICA RODRIGUEZ RONCANCIO 946"/>
    <s v="Procesada"/>
    <n v="32700.49"/>
  </r>
  <r>
    <x v="10"/>
    <n v="106158"/>
    <d v="2025-11-04T15:20:21"/>
    <s v="YULIETH ZULAY RINCON ANGEL"/>
    <s v="SANDRA PRADA 405 BUCARAMANGA"/>
    <s v="Procesada"/>
    <n v="56125.62"/>
  </r>
  <r>
    <x v="4"/>
    <n v="106159"/>
    <d v="2025-11-04T15:21:18"/>
    <s v="LIDIS ISABEL MARTINEZ ALVAREZ"/>
    <s v="JOSE GREGORIO OSTEN MERCADO 509"/>
    <s v="Procesada"/>
    <n v="19791.240000000002"/>
  </r>
  <r>
    <x v="8"/>
    <n v="106160"/>
    <d v="2025-11-04T15:21:48"/>
    <s v="EVELYN CRISTINA GOMEZ OVIEDO"/>
    <s v="NEIL TORRES 718 CARTAGENA"/>
    <s v="Procesada"/>
    <n v="93109.48"/>
  </r>
  <r>
    <x v="0"/>
    <n v="106162"/>
    <d v="2025-11-04T15:24:19"/>
    <s v="HERNANDO DE JESUS PIEDRAHITA BURITICA"/>
    <s v="KATHERINE GAVIRIA MAZO 103"/>
    <s v="Procesada"/>
    <n v="8739.52"/>
  </r>
  <r>
    <x v="2"/>
    <n v="106163"/>
    <d v="2025-11-04T15:24:47"/>
    <s v="JULIA PATRICIA CASTRO SERRANO"/>
    <s v="YOANY SARMIENTO PEREZ 713 BARRANQUILLA"/>
    <s v="Procesada"/>
    <n v="33433.620000000003"/>
  </r>
  <r>
    <x v="0"/>
    <n v="106164"/>
    <d v="2025-11-04T15:25:18"/>
    <s v="NELSON MANUEL RUDAS CABALLERO"/>
    <s v="DUBY YARLENY BEDOYA FLOREZ 102"/>
    <s v="Procesada"/>
    <n v="11298.66"/>
  </r>
  <r>
    <x v="1"/>
    <n v="106165"/>
    <d v="2025-11-04T15:26:06"/>
    <s v="JOSE ALONSO PALLARES PRADO"/>
    <s v="FREDY ESTEPA 409 CUCUTA"/>
    <s v="Procesada"/>
    <n v="22437"/>
  </r>
  <r>
    <x v="0"/>
    <n v="106166"/>
    <d v="2025-11-04T15:29:39"/>
    <s v="JHOAN CAMILO CORTES SANCHEZ"/>
    <s v="GEORLAN GARCIA PANIAGUA 117"/>
    <s v="Procesada"/>
    <n v="11543"/>
  </r>
  <r>
    <x v="6"/>
    <n v="106167"/>
    <d v="2025-11-04T15:31:54"/>
    <s v="MARIA LIGIA HERNANDEZ HERRERA"/>
    <s v="NELLY MARTINEZ FLEREZ 935"/>
    <s v="Procesada"/>
    <n v="35722.019999999997"/>
  </r>
  <r>
    <x v="8"/>
    <n v="106168"/>
    <d v="2025-11-04T15:32:53"/>
    <s v="KATERINE SEGURA ZULUAGA"/>
    <s v="NEIL TORRES 718 CARTAGENA"/>
    <s v="Procesada"/>
    <n v="31932.92"/>
  </r>
  <r>
    <x v="6"/>
    <n v="106169"/>
    <d v="2025-11-04T15:33:44"/>
    <s v="YANCEL DEL SOCORRO MORALES ATEHORTUA"/>
    <s v="SANDRA PATRICIA ORTIZ ROMERO 919"/>
    <s v="Procesada"/>
    <n v="11268.06"/>
  </r>
  <r>
    <x v="0"/>
    <n v="106170"/>
    <d v="2025-11-04T15:36:36"/>
    <s v="LUIS FERNANDO GALLEGO MARTINEZ"/>
    <s v="ANDRES GRACIANO SERNA 104"/>
    <s v="Procesada"/>
    <n v="19335.419999999998"/>
  </r>
  <r>
    <x v="6"/>
    <n v="106171"/>
    <d v="2025-11-04T15:36:41"/>
    <s v="VICTOR HERNEY ROMERO HERNANDEZ"/>
    <s v="OSCAR GIOVANNY NASAYO BLANCO 932"/>
    <s v="Procesada"/>
    <n v="34078.550000000003"/>
  </r>
  <r>
    <x v="0"/>
    <n v="106172"/>
    <d v="2025-11-04T15:36:45"/>
    <s v="PEDRO PABLO MOSQUERA CORDOBA"/>
    <s v="INES LILIANA PIEDRAHITA MESA 111"/>
    <s v="Procesada"/>
    <n v="57836.08"/>
  </r>
  <r>
    <x v="6"/>
    <n v="106173"/>
    <d v="2025-11-04T15:37:18"/>
    <s v="ODALINDA SUAREZ BELTRAN"/>
    <s v="MARIA NANCY GUARIN VIRGUEZ 937"/>
    <s v="Procesada"/>
    <n v="33928.629999999997"/>
  </r>
  <r>
    <x v="6"/>
    <n v="106174"/>
    <d v="2025-11-04T15:38:08"/>
    <s v="ZORAIDA CAÑON AMORTEGUI"/>
    <s v="MARIA NANCY GUARIN VIRGUEZ 937"/>
    <s v="Procesada"/>
    <n v="31932.92"/>
  </r>
  <r>
    <x v="0"/>
    <n v="106175"/>
    <d v="2025-11-04T15:40:56"/>
    <s v="SOLANLLY SMITH VANEGAS LONDONO"/>
    <s v="MARIA ELENA JARAMILLO GALEANO 114"/>
    <s v="Procesada"/>
    <n v="18151.259999999998"/>
  </r>
  <r>
    <x v="6"/>
    <n v="106176"/>
    <d v="2025-11-04T15:45:31"/>
    <s v="ELIANA CARDENAS LOPEZ"/>
    <s v="CARLOS EDUARDO ROMERO 934"/>
    <s v="Procesada"/>
    <n v="39338.74"/>
  </r>
  <r>
    <x v="2"/>
    <n v="106177"/>
    <d v="2025-11-04T15:46:01"/>
    <s v="FREDDY LUIS TAPIA FUENTES"/>
    <s v="MARIELA ESTER DE LEON 720 BARRANQUILLA"/>
    <s v="Procesada"/>
    <n v="16806.8"/>
  </r>
  <r>
    <x v="6"/>
    <n v="106178"/>
    <d v="2025-11-04T15:46:04"/>
    <s v="WILLIAM ORLANDO BAQUERO JARA"/>
    <s v="MARIA NANCY GUARIN VIRGUEZ 937"/>
    <s v="Procesada"/>
    <n v="53781.56"/>
  </r>
  <r>
    <x v="7"/>
    <n v="106180"/>
    <d v="2025-11-04T15:47:04"/>
    <s v="NIDIA YANETH SOLER AMAYA"/>
    <s v="JHONTAN MENDOZA 906"/>
    <s v="Procesada"/>
    <n v="91462.15"/>
  </r>
  <r>
    <x v="6"/>
    <n v="106182"/>
    <d v="2025-11-04T15:47:25"/>
    <s v="LUIS ALFREDO LIEVANO MARTINEZ"/>
    <s v="YULIETH HERNANDEZ"/>
    <s v="Procesada"/>
    <n v="207287.64"/>
  </r>
  <r>
    <x v="1"/>
    <n v="106183"/>
    <d v="2025-11-04T15:48:01"/>
    <s v="EDWIN IVAN FUENTES MEDINA"/>
    <s v="MAIRA TORRES 411 CUCUTA"/>
    <s v="Procesada"/>
    <n v="56065.3"/>
  </r>
  <r>
    <x v="6"/>
    <n v="106184"/>
    <d v="2025-11-04T15:48:04"/>
    <s v="ELISABETH JARAMILLO PELAYO"/>
    <s v="SOL KATHERINE BERNAL MONTANO 907"/>
    <s v="Procesada"/>
    <n v="8006.25"/>
  </r>
  <r>
    <x v="6"/>
    <n v="106185"/>
    <d v="2025-11-04T15:48:55"/>
    <s v="ANA SILVIA VACA ALFONSO"/>
    <s v="MARIBEL REDONDO 918"/>
    <s v="Procesada"/>
    <n v="2645.48"/>
  </r>
  <r>
    <x v="6"/>
    <n v="106186"/>
    <d v="2025-11-04T15:49:38"/>
    <s v="ANA MERCEDES PEÑA PINILLA"/>
    <s v="MARIBEL REDONDO 918"/>
    <s v="Procesada"/>
    <n v="14621.82"/>
  </r>
  <r>
    <x v="10"/>
    <n v="106188"/>
    <d v="2025-11-04T15:50:52"/>
    <s v="JOSE IGNACIO ROJAS LIZCANO"/>
    <s v="CAROLINA RUEDA 410 BUCARAMANGA"/>
    <s v="Procesada"/>
    <n v="13949.58"/>
  </r>
  <r>
    <x v="8"/>
    <n v="106189"/>
    <d v="2025-11-04T15:50:52"/>
    <s v="ROSA ANGELICA RODRIGUEZ LOMBANA"/>
    <s v="NEIL TORRES 718 CARTAGENA"/>
    <s v="Procesada"/>
    <n v="31932.92"/>
  </r>
  <r>
    <x v="1"/>
    <n v="106190"/>
    <d v="2025-11-04T15:51:45"/>
    <s v="JAVIER DURAN"/>
    <s v="FREDY ESTEPA 409 CUCUTA"/>
    <s v="Procesada"/>
    <n v="3025.21"/>
  </r>
  <r>
    <x v="3"/>
    <n v="106191"/>
    <d v="2025-11-04T15:52:24"/>
    <s v="ALDEMAR QUINTERO SEPULVEDA"/>
    <s v="LEONARDO RIOS HENAO 612"/>
    <s v="Procesada"/>
    <n v="31932.92"/>
  </r>
  <r>
    <x v="6"/>
    <n v="106192"/>
    <d v="2025-11-04T15:52:50"/>
    <s v="ANCIZAR MENDEZ RAMIREZ"/>
    <s v="MONICA RODRIGUEZ RONCANCIO 946"/>
    <s v="Procesada"/>
    <n v="22956.799999999999"/>
  </r>
  <r>
    <x v="2"/>
    <n v="106193"/>
    <d v="2025-11-04T15:55:16"/>
    <s v="OMAR FERNANDO CARVAJAL PLATA"/>
    <s v="YOANY SARMIENTO PEREZ 713 BARRANQUILLA"/>
    <s v="Procesada"/>
    <n v="204597.41"/>
  </r>
  <r>
    <x v="6"/>
    <n v="106194"/>
    <d v="2025-11-04T15:56:16"/>
    <s v="LEIDY GIOVANNA AYA DIAZ"/>
    <s v="WILSON JAVIER MONTAÑEZ MARTINEZ 923"/>
    <s v="Procesada"/>
    <n v="16638.64"/>
  </r>
  <r>
    <x v="0"/>
    <n v="106195"/>
    <d v="2025-11-04T15:56:46"/>
    <s v="IMPORTACIONES Y FERRETERIA CONCREADOS SAS"/>
    <s v="ANDRES GRACIANO SERNA 104"/>
    <s v="Procesada"/>
    <n v="101385.06"/>
  </r>
  <r>
    <x v="6"/>
    <n v="106196"/>
    <d v="2025-11-04T15:58:46"/>
    <s v="ANGELA ESTELLA MEDINA LUENGAS"/>
    <s v="MONICA RODRIGUEZ RONCANCIO 946"/>
    <s v="Procesada"/>
    <n v="12100.84"/>
  </r>
  <r>
    <x v="6"/>
    <n v="106197"/>
    <d v="2025-11-04T16:00:02"/>
    <s v="SHIRLEY SAENZ CAMARGO"/>
    <s v="NELLY MARTINEZ FLEREZ 935"/>
    <s v="Procesada"/>
    <n v="55899.24"/>
  </r>
  <r>
    <x v="6"/>
    <n v="106198"/>
    <d v="2025-11-04T16:02:08"/>
    <s v="MARIA EDITH CAMACHO CRUZ"/>
    <s v="YULIETH HERNANDEZ"/>
    <s v="Procesada"/>
    <n v="9722.02"/>
  </r>
  <r>
    <x v="6"/>
    <n v="106199"/>
    <d v="2025-11-04T16:04:46"/>
    <s v="JOHON ALEJANDRO PULIDO CASTAÑEDA"/>
    <s v="MARIA NANCY GUARIN VIRGUEZ 937"/>
    <s v="Procesada"/>
    <n v="29700"/>
  </r>
  <r>
    <x v="10"/>
    <n v="106200"/>
    <d v="2025-11-04T16:05:21"/>
    <s v="PEDRO GARCIA TORRES"/>
    <s v="SANDRA PRADA 405 BUCARAMANGA"/>
    <s v="Procesada"/>
    <n v="35294.1"/>
  </r>
  <r>
    <x v="6"/>
    <n v="106202"/>
    <d v="2025-11-04T16:05:30"/>
    <s v="ANDRES FELIPE BECERRA BARRERA"/>
    <s v="CRISTINA QUINTERO RUDAS 945"/>
    <s v="Procesada"/>
    <n v="36084.04"/>
  </r>
  <r>
    <x v="1"/>
    <n v="106203"/>
    <d v="2025-11-04T16:05:41"/>
    <s v="WILFRIDO ANTONIA SANCHEZ"/>
    <s v="FREDY ESTEPA 409 CUCUTA"/>
    <s v="Procesada"/>
    <n v="6779.19"/>
  </r>
  <r>
    <x v="0"/>
    <n v="106204"/>
    <d v="2025-11-04T16:06:08"/>
    <s v="ELIANA MARITZA HERRERA GIRALDO"/>
    <s v="ANDRES GRACIANO SERNA 104"/>
    <s v="Procesada"/>
    <n v="81490.210000000006"/>
  </r>
  <r>
    <x v="10"/>
    <n v="106205"/>
    <d v="2025-11-04T16:10:14"/>
    <s v="JUAN CARLOS ORTIZ GONZALEZ"/>
    <s v="CAROLINA RUEDA 410 BUCARAMANGA"/>
    <s v="Procesada"/>
    <n v="36302.519999999997"/>
  </r>
  <r>
    <x v="8"/>
    <n v="106206"/>
    <d v="2025-11-04T16:11:01"/>
    <s v="DONALDO PLATA MARQUEZ"/>
    <s v="NEIL TORRES 718 CARTAGENA"/>
    <s v="Procesada"/>
    <n v="46554.74"/>
  </r>
  <r>
    <x v="6"/>
    <n v="106208"/>
    <d v="2025-11-04T16:12:16"/>
    <s v="OSCAR ALFONSO PULIDO ROJAS"/>
    <s v="CRISTINA QUINTERO RUDAS 945"/>
    <s v="Procesada"/>
    <n v="46621.85"/>
  </r>
  <r>
    <x v="6"/>
    <n v="106209"/>
    <d v="2025-11-04T16:15:50"/>
    <s v="OSCAR JAVIER SARMIENTO ALARCON"/>
    <s v="LEYDY YURLEY MUNEVAR ESPITIA 921"/>
    <s v="Procesada"/>
    <n v="50047.360000000001"/>
  </r>
  <r>
    <x v="2"/>
    <n v="106210"/>
    <d v="2025-11-04T16:15:59"/>
    <s v="LEONARDO FABIO NAVARRO MERCADO"/>
    <s v="YOANY SARMIENTO PEREZ 713 BARRANQUILLA"/>
    <s v="Procesada"/>
    <n v="53614.38"/>
  </r>
  <r>
    <x v="6"/>
    <n v="106211"/>
    <d v="2025-11-04T16:17:16"/>
    <s v="MANUEL VICENTE CONTRERAS MORA"/>
    <s v="SOL KATHERINE BERNAL MONTANO 907"/>
    <s v="Procesada"/>
    <n v="3639.5"/>
  </r>
  <r>
    <x v="0"/>
    <n v="106212"/>
    <d v="2025-11-04T16:18:15"/>
    <s v="LAURA ESTEFANIA LOPEZ PULGARIN"/>
    <s v="INES LILIANA PIEDRAHITA MESA 111"/>
    <s v="Procesada"/>
    <n v="31411.66"/>
  </r>
  <r>
    <x v="6"/>
    <n v="106213"/>
    <d v="2025-11-04T16:18:56"/>
    <s v="MARIA EMELINA VALERO PEDREROS"/>
    <s v="YULIETH HERNANDEZ"/>
    <s v="Procesada"/>
    <n v="37815.1"/>
  </r>
  <r>
    <x v="6"/>
    <n v="106215"/>
    <d v="2025-11-04T16:22:02"/>
    <s v="ANDREA CAROLINA PADILLA VERGARA"/>
    <s v="WILLIAM ALBERTO VELASQUEZ BERNAL 920"/>
    <s v="Procesada"/>
    <n v="53886.66"/>
  </r>
  <r>
    <x v="6"/>
    <n v="106216"/>
    <d v="2025-11-04T16:23:55"/>
    <s v="ELIZABETH BEJARANO BARAHONA"/>
    <s v="WILSON JAVIER MONTAÑEZ MARTINEZ 923"/>
    <s v="Procesada"/>
    <n v="28076.42"/>
  </r>
  <r>
    <x v="8"/>
    <n v="106217"/>
    <d v="2025-11-04T16:29:41"/>
    <s v="JHON JAIRO MEJIA GIRALDO"/>
    <s v="NEIL TORRES 718 CARTAGENA"/>
    <s v="Procesada"/>
    <n v="43109.21"/>
  </r>
  <r>
    <x v="0"/>
    <n v="106218"/>
    <d v="2025-11-04T16:30:40"/>
    <s v="MARTHA  LILIAN MONSALVE"/>
    <s v="ELIANA GOMEZ 107"/>
    <s v="Procesada"/>
    <n v="57310.92"/>
  </r>
  <r>
    <x v="10"/>
    <n v="106219"/>
    <d v="2025-11-04T16:31:58"/>
    <s v="LUZ MARY ROJAS"/>
    <s v="SANDRA PRADA 405 BUCARAMANGA"/>
    <s v="Procesada"/>
    <n v="54547.97"/>
  </r>
  <r>
    <x v="0"/>
    <n v="106221"/>
    <d v="2025-11-04T16:32:07"/>
    <s v="YESSICA JOHANA MARIN SUAREZ"/>
    <s v="MIGUEL ANGEL HIDALGO SANTOS 113"/>
    <s v="Procesada"/>
    <n v="92766.68"/>
  </r>
  <r>
    <x v="2"/>
    <n v="106222"/>
    <d v="2025-11-04T16:32:55"/>
    <s v="JESUS NICOLAS GIRALDO NOREÑA"/>
    <s v="MARIELA ESTER DE LEON 720 BARRANQUILLA"/>
    <s v="Procesada"/>
    <n v="34770"/>
  </r>
  <r>
    <x v="7"/>
    <n v="106223"/>
    <d v="2025-11-04T16:35:53"/>
    <s v="ALVARO JEREMIAS CALDERON USMA"/>
    <s v="JHONTAN MENDOZA 906"/>
    <s v="Procesada"/>
    <n v="120171.58"/>
  </r>
  <r>
    <x v="0"/>
    <n v="106224"/>
    <d v="2025-11-04T16:36:24"/>
    <s v="CARMEN EMILIA RESTREPO ARANGO"/>
    <s v="DUBY YARLENY BEDOYA FLOREZ 102"/>
    <s v="Procesada"/>
    <n v="19123.939999999999"/>
  </r>
  <r>
    <x v="6"/>
    <n v="106225"/>
    <d v="2025-11-04T16:44:58"/>
    <s v="MARIO FRANCO LOPEZ"/>
    <s v="YULIETH HERNANDEZ"/>
    <s v="Procesada"/>
    <n v="16386.54"/>
  </r>
  <r>
    <x v="6"/>
    <n v="106227"/>
    <d v="2025-11-04T16:47:47"/>
    <s v="DERLY ARAMINTA RUIZ CHAVEZ"/>
    <s v="LEYDY YURLEY MUNEVAR ESPITIA 921"/>
    <s v="Procesada"/>
    <n v="8473.9500000000007"/>
  </r>
  <r>
    <x v="6"/>
    <n v="106228"/>
    <d v="2025-11-04T16:49:42"/>
    <s v="KATHERIN TATIANA OVALLE VALENZUELA"/>
    <s v="OSCAR GIOVANNY NASAYO BLANCO 932"/>
    <s v="Procesada"/>
    <n v="28692"/>
  </r>
  <r>
    <x v="6"/>
    <n v="106229"/>
    <d v="2025-11-04T16:49:49"/>
    <s v="DANIEL FELIPE SERRANO CAJAMARCA"/>
    <s v="WILSON JAVIER MONTAÑEZ MARTINEZ 923"/>
    <s v="Procesada"/>
    <n v="12710.92"/>
  </r>
  <r>
    <x v="7"/>
    <n v="106230"/>
    <d v="2025-11-04T16:52:14"/>
    <s v="CELIA CABRERA MOLINA"/>
    <s v="JHONTAN MENDOZA 906"/>
    <s v="Procesada"/>
    <n v="51879.69"/>
  </r>
  <r>
    <x v="0"/>
    <n v="106231"/>
    <d v="2025-11-04T16:53:22"/>
    <s v="LUZ RUBIELA GARCIA JIMENEZ"/>
    <s v="INES LILIANA PIEDRAHITA MESA 111"/>
    <s v="Procesada"/>
    <n v="22215.1"/>
  </r>
  <r>
    <x v="0"/>
    <n v="106233"/>
    <d v="2025-11-04T16:53:37"/>
    <s v="YESICA ANDREA GUARIN VIDALES"/>
    <s v="KATHERINE GAVIRIA MAZO 103"/>
    <s v="Procesada"/>
    <n v="16190.92"/>
  </r>
  <r>
    <x v="6"/>
    <n v="106234"/>
    <d v="2025-11-04T16:54:54"/>
    <s v="INGRID EMILIA NIETO NAUSA"/>
    <s v="YULIETH HERNANDEZ"/>
    <s v="Procesada"/>
    <n v="6355.46"/>
  </r>
  <r>
    <x v="6"/>
    <n v="106235"/>
    <d v="2025-11-04T16:55:01"/>
    <s v="NELSON ALBERTO MORALES OSORIO"/>
    <s v="SANDRA PATRICIA ORTIZ ROMERO 919"/>
    <s v="Procesada"/>
    <n v="69736"/>
  </r>
  <r>
    <x v="6"/>
    <n v="106236"/>
    <d v="2025-11-04T17:01:51"/>
    <s v="PEDRO NEL CHAPARRO PULIDO"/>
    <s v="MONICA RODRIGUEZ RONCANCIO 946"/>
    <s v="Procesada"/>
    <n v="27097.97"/>
  </r>
  <r>
    <x v="1"/>
    <n v="106237"/>
    <d v="2025-11-04T17:02:30"/>
    <s v="MARIA VICENTE GARCIA"/>
    <s v="MAIRA TORRES 411 CUCUTA"/>
    <s v="Procesada"/>
    <n v="5396.97"/>
  </r>
  <r>
    <x v="6"/>
    <n v="106238"/>
    <d v="2025-11-04T17:04:57"/>
    <s v="YILBER EDUARDO RODRIGUEZ RUEDA"/>
    <s v="CARLOS EDUARDO ROMERO 934"/>
    <s v="Procesada"/>
    <n v="55031.28"/>
  </r>
  <r>
    <x v="1"/>
    <n v="106239"/>
    <d v="2025-11-04T17:05:12"/>
    <s v="CESAR DAVID CONTRERAS RODRIGUEZ"/>
    <s v="ZULY RANGEL GARCIA 413 CUCUTA"/>
    <s v="Procesada"/>
    <n v="28117.759999999998"/>
  </r>
  <r>
    <x v="6"/>
    <n v="106240"/>
    <d v="2025-11-04T17:07:31"/>
    <s v="DEIBER TRIANA MONTAÑO"/>
    <s v="NAIR JAEL VARGAS TALERO 933"/>
    <s v="Procesada"/>
    <n v="183370.08"/>
  </r>
  <r>
    <x v="2"/>
    <n v="106241"/>
    <d v="2025-11-04T17:10:54"/>
    <s v="JHON JAVIER RAMIREZ LOAIZA"/>
    <s v="YOANY SARMIENTO PEREZ 713 BARRANQUILLA"/>
    <s v="Procesada"/>
    <n v="460366.28"/>
  </r>
  <r>
    <x v="0"/>
    <n v="106243"/>
    <d v="2025-11-04T17:11:09"/>
    <s v="DORA INES HERNANDEZ RAMIREZ"/>
    <s v="MIGUEL ANGEL HIDALGO SANTOS 113"/>
    <s v="Procesada"/>
    <n v="4247.1000000000004"/>
  </r>
  <r>
    <x v="7"/>
    <n v="106244"/>
    <d v="2025-11-04T17:11:57"/>
    <s v="MARLENE SANTAMARIA RODRIGUEZ"/>
    <s v="JHONTAN MENDOZA 906"/>
    <s v="Procesada"/>
    <n v="129822.9"/>
  </r>
  <r>
    <x v="6"/>
    <n v="106245"/>
    <d v="2025-11-04T17:14:13"/>
    <s v="KATHERINE DUARTE RANGEL"/>
    <s v="NAIR JAEL VARGAS TALERO 933"/>
    <s v="Procesada"/>
    <n v="30252.1"/>
  </r>
  <r>
    <x v="6"/>
    <n v="106246"/>
    <d v="2025-11-04T17:19:52"/>
    <s v="FERNEY MORENO PERDOMO"/>
    <s v="MARIBEL REDONDO 918"/>
    <s v="Procesada"/>
    <n v="37920.199999999997"/>
  </r>
  <r>
    <x v="4"/>
    <n v="106247"/>
    <d v="2025-11-04T17:22:26"/>
    <s v="ADRIANA MARIA MARTINEZ RAMOS"/>
    <s v="JOSE GREGORIO OSTEN MERCADO 509"/>
    <s v="Procesada"/>
    <n v="28374.03"/>
  </r>
  <r>
    <x v="6"/>
    <n v="106248"/>
    <d v="2025-11-04T17:23:07"/>
    <s v="DIANA YAMILE CRUZ SASTRE"/>
    <s v="MARIA NANCY GUARIN VIRGUEZ 937"/>
    <s v="Procesada"/>
    <n v="177918.28"/>
  </r>
  <r>
    <x v="6"/>
    <n v="106249"/>
    <d v="2025-11-04T17:24:23"/>
    <s v="HAYDEE BUITRAGO VILLAMIL"/>
    <s v="OSCAR GIOVANNY NASAYO BLANCO 932"/>
    <s v="Procesada"/>
    <n v="15800.14"/>
  </r>
  <r>
    <x v="6"/>
    <n v="106250"/>
    <d v="2025-11-04T17:26:10"/>
    <s v="YOLANDA JIMENEZ MARTINEZ"/>
    <s v="YULIETH HERNANDEZ"/>
    <s v="Procesada"/>
    <n v="17699.990000000002"/>
  </r>
  <r>
    <x v="6"/>
    <n v="106251"/>
    <d v="2025-11-04T17:27:01"/>
    <s v="JOSE LIBARDO TORRES GUERRERO"/>
    <s v="LEYDY YURLEY MUNEVAR ESPITIA 921"/>
    <s v="Procesada"/>
    <n v="21435.8"/>
  </r>
  <r>
    <x v="6"/>
    <n v="106252"/>
    <d v="2025-11-04T17:33:38"/>
    <s v="LUIS GONZALO RIOS PARRA"/>
    <s v="OSCAR GIOVANNY NASAYO BLANCO 932"/>
    <s v="Procesada"/>
    <n v="104579.8"/>
  </r>
  <r>
    <x v="0"/>
    <n v="106253"/>
    <d v="2025-11-04T17:34:43"/>
    <s v="OMAR DE JESUS MORALES MORALES"/>
    <s v="ANDRES GRACIANO SERNA 104"/>
    <s v="Procesada"/>
    <n v="85659.67"/>
  </r>
  <r>
    <x v="10"/>
    <n v="106254"/>
    <d v="2025-11-04T17:37:29"/>
    <s v="LUZ DARE LAZZO LAZZO"/>
    <s v="SANDRA PRADA 405 BUCARAMANGA"/>
    <s v="Procesada"/>
    <n v="18907.560000000001"/>
  </r>
  <r>
    <x v="0"/>
    <n v="106256"/>
    <d v="2025-11-04T17:42:37"/>
    <s v="VIANEY DE JESUS GOEZ GRACIANO"/>
    <s v="INES LILIANA PIEDRAHITA MESA 111"/>
    <s v="Procesada"/>
    <n v="20832.75"/>
  </r>
  <r>
    <x v="6"/>
    <n v="106257"/>
    <d v="2025-11-04T17:43:35"/>
    <s v="MARIA MYRIAM ALVARADO CASTILLO"/>
    <s v="LEYDY YURLEY MUNEVAR ESPITIA 921"/>
    <s v="Procesada"/>
    <n v="19690.96"/>
  </r>
  <r>
    <x v="6"/>
    <n v="106258"/>
    <d v="2025-11-04T17:48:15"/>
    <s v="LILIA CAMACHO MAHECHA"/>
    <s v="ANGIE JOHANA BEDOYA HERRENO 908"/>
    <s v="Procesada"/>
    <n v="21176.400000000001"/>
  </r>
  <r>
    <x v="0"/>
    <n v="106259"/>
    <d v="2025-11-04T17:51:33"/>
    <s v="GUSTAVO ALBEIRO CALLE ARANGO"/>
    <s v="ANDRES GRACIANO SERNA 104"/>
    <s v="Procesada"/>
    <n v="421109.9"/>
  </r>
  <r>
    <x v="7"/>
    <n v="106261"/>
    <d v="2025-11-04T17:52:48"/>
    <s v="MARIA NIEVES BRIÑEZ"/>
    <s v="JHONTAN MENDOZA 906"/>
    <s v="Procesada"/>
    <n v="47899.38"/>
  </r>
  <r>
    <x v="6"/>
    <n v="106262"/>
    <d v="2025-11-04T17:54:05"/>
    <s v="LUIS RAFAEL CADENA LOPEZ"/>
    <s v="YULIETH HERNANDEZ"/>
    <s v="Procesada"/>
    <n v="39117.58"/>
  </r>
  <r>
    <x v="6"/>
    <n v="106263"/>
    <d v="2025-11-04T17:56:35"/>
    <s v="MARINA GARZON GUERRERO"/>
    <s v="SOL KATHERINE BERNAL MONTANO 907"/>
    <s v="Procesada"/>
    <n v="17596.97"/>
  </r>
  <r>
    <x v="7"/>
    <n v="106264"/>
    <d v="2025-11-04T17:59:27"/>
    <s v="JAIRO GIL"/>
    <s v="JHONTAN MENDOZA 906"/>
    <s v="Procesada"/>
    <n v="112538.02"/>
  </r>
  <r>
    <x v="0"/>
    <n v="106266"/>
    <d v="2025-11-04T18:02:55"/>
    <s v="FRANCISCO ANTONIO ECHEVERRI PATIÑO"/>
    <s v="GEORLAN GARCIA PANIAGUA 117"/>
    <s v="Procesada"/>
    <n v="16190.92"/>
  </r>
  <r>
    <x v="6"/>
    <n v="106267"/>
    <d v="2025-11-04T18:04:42"/>
    <s v="QUEDIN DANILO VASQUEZ VASQUEZ"/>
    <s v="CARLOS EDUARDO ROMERO 934"/>
    <s v="Procesada"/>
    <n v="89816.639999999999"/>
  </r>
  <r>
    <x v="2"/>
    <n v="106268"/>
    <d v="2025-11-04T18:06:16"/>
    <s v="GABRIEL GUZMAN TEHERAN"/>
    <s v="STHEFANY OJITO BARRANQUILLA 712"/>
    <s v="Procesada"/>
    <n v="19789.61"/>
  </r>
  <r>
    <x v="6"/>
    <n v="106269"/>
    <d v="2025-11-04T18:09:35"/>
    <s v="ROSA IRENE MAYORGA MONTAÑEZ"/>
    <s v="CRISTINA QUINTERO RUDAS 945"/>
    <s v="Procesada"/>
    <n v="54807.87"/>
  </r>
  <r>
    <x v="4"/>
    <n v="106270"/>
    <d v="2025-11-04T18:09:50"/>
    <s v="MARTHA ELENA HERRERA ZAPATA"/>
    <s v="NELSON ENRIQUE LOPEZ GONZALEZ 510"/>
    <s v="Procesada"/>
    <n v="150221.98000000001"/>
  </r>
  <r>
    <x v="0"/>
    <n v="106271"/>
    <d v="2025-11-04T18:11:32"/>
    <s v="CESAR AUGUSTO MONTOYA MOLINA"/>
    <s v="ANDRES GRACIANO SERNA 104"/>
    <s v="Procesada"/>
    <n v="103481.04"/>
  </r>
  <r>
    <x v="6"/>
    <n v="106273"/>
    <d v="2025-11-04T18:12:56"/>
    <s v="DIEGO FERNANDO CARREÑO ALBA"/>
    <s v="ANGIE JOHANA BEDOYA HERRENO 908"/>
    <s v="Procesada"/>
    <n v="52689.11"/>
  </r>
  <r>
    <x v="6"/>
    <n v="106274"/>
    <d v="2025-11-04T18:13:53"/>
    <s v="JONATHAN HERNANDEZ CASTELBLANCO"/>
    <s v="MONICA RODRIGUEZ RONCANCIO 946"/>
    <s v="Procesada"/>
    <n v="55158.42"/>
  </r>
  <r>
    <x v="6"/>
    <n v="106275"/>
    <d v="2025-11-04T18:14:13"/>
    <s v="LIBARDO MATEUS PEÑA"/>
    <s v="NELLY MARTINEZ FLEREZ 935"/>
    <s v="Procesada"/>
    <n v="15552"/>
  </r>
  <r>
    <x v="6"/>
    <n v="106276"/>
    <d v="2025-11-04T18:14:41"/>
    <s v="DARLY JOHANA RIVERA CAMPOS"/>
    <s v="MARIBEL REDONDO 918"/>
    <s v="Procesada"/>
    <n v="46974.82"/>
  </r>
  <r>
    <x v="7"/>
    <n v="106278"/>
    <d v="2025-11-04T18:19:32"/>
    <s v="LEIDY ROCIO FONTECHA BAREÑO"/>
    <s v="JHONTAN MENDOZA 906"/>
    <s v="Procesada"/>
    <n v="24327.77"/>
  </r>
  <r>
    <x v="6"/>
    <n v="106279"/>
    <d v="2025-11-04T18:20:06"/>
    <s v="TULIA SUAREZ"/>
    <s v="ANGIE JOHANA BEDOYA HERRENO 908"/>
    <s v="Procesada"/>
    <n v="18560.16"/>
  </r>
  <r>
    <x v="6"/>
    <n v="106280"/>
    <d v="2025-11-04T18:21:11"/>
    <s v="JACKELINE URREA LOPEZ"/>
    <s v="SOL KATHERINE BERNAL MONTANO 907"/>
    <s v="Procesada"/>
    <n v="62299.360000000001"/>
  </r>
  <r>
    <x v="6"/>
    <n v="106281"/>
    <d v="2025-11-04T18:21:14"/>
    <s v="ANGELO FERNEY HERNANDEZ CAMARGO"/>
    <s v="YULIETH HERNANDEZ"/>
    <s v="Procesada"/>
    <n v="25466.15"/>
  </r>
  <r>
    <x v="6"/>
    <n v="106282"/>
    <d v="2025-11-04T18:21:49"/>
    <s v="ELVIRA MORERA RAMIREZ"/>
    <s v="LEYDY YURLEY MUNEVAR ESPITIA 921"/>
    <s v="Procesada"/>
    <n v="37759.68"/>
  </r>
  <r>
    <x v="4"/>
    <n v="106284"/>
    <d v="2025-11-04T18:23:24"/>
    <s v="PAPELERIA Y FERRETERIA POPULAR"/>
    <s v="NELSON ENRIQUE LOPEZ GONZALEZ 510"/>
    <s v="Procesada"/>
    <n v="490373.97"/>
  </r>
  <r>
    <x v="6"/>
    <n v="106286"/>
    <d v="2025-11-04T18:25:01"/>
    <s v="GONZALO REYES RODRIGUEZ"/>
    <s v="WILSON JAVIER MONTAÑEZ MARTINEZ 923"/>
    <s v="Procesada"/>
    <n v="16806.8"/>
  </r>
  <r>
    <x v="3"/>
    <n v="106287"/>
    <d v="2025-11-04T18:25:20"/>
    <s v="WILSON RAMIREZ GONZALEZ"/>
    <s v="FELIPE ARENAS 605"/>
    <s v="Procesada"/>
    <n v="114400.51"/>
  </r>
  <r>
    <x v="7"/>
    <n v="106288"/>
    <d v="2025-11-04T18:28:07"/>
    <s v="JORGE LUIS JIMENEZ MORA"/>
    <s v="JHONTAN MENDOZA 906"/>
    <s v="Procesada"/>
    <n v="54021.75"/>
  </r>
  <r>
    <x v="6"/>
    <n v="106289"/>
    <d v="2025-11-04T18:28:33"/>
    <s v="MARITZA AYALA"/>
    <s v="WILSON JAVIER MONTAÑEZ MARTINEZ 923"/>
    <s v="Procesada"/>
    <n v="19080"/>
  </r>
  <r>
    <x v="6"/>
    <n v="106290"/>
    <d v="2025-11-04T18:28:44"/>
    <s v="MARITZA HASBLEYDI DUQUE CASTRO"/>
    <s v="CRISTINA QUINTERO RUDAS 945"/>
    <s v="Procesada"/>
    <n v="18634.48"/>
  </r>
  <r>
    <x v="6"/>
    <n v="106291"/>
    <d v="2025-11-04T18:31:26"/>
    <s v="LUZ MIRYAN FORERO RUIZ"/>
    <s v="MONICA RODRIGUEZ RONCANCIO 946"/>
    <s v="Procesada"/>
    <n v="20368.990000000002"/>
  </r>
  <r>
    <x v="6"/>
    <n v="106292"/>
    <d v="2025-11-04T18:31:54"/>
    <s v="MARITZA AYALA"/>
    <s v="WILSON JAVIER MONTAÑEZ MARTINEZ 923"/>
    <s v="Procesada"/>
    <n v="73533.78"/>
  </r>
  <r>
    <x v="3"/>
    <n v="106293"/>
    <d v="2025-11-04T18:36:16"/>
    <s v="NELO GARCIA SANCHEZ"/>
    <s v="LEONARDO RIOS HENAO 612"/>
    <s v="Procesada"/>
    <n v="108970.63"/>
  </r>
  <r>
    <x v="6"/>
    <n v="106294"/>
    <d v="2025-11-04T18:37:58"/>
    <s v="MARIA OLGA PEREZ MARTINEZ"/>
    <s v="MARISOL NEIRA PARRA 911"/>
    <s v="Procesada"/>
    <n v="14621.88"/>
  </r>
  <r>
    <x v="6"/>
    <n v="106295"/>
    <d v="2025-11-04T18:39:09"/>
    <s v="KAREN ALEJANDRA VARGAS TIBADUIZA"/>
    <s v="MARISOL NEIRA PARRA 911"/>
    <s v="Procesada"/>
    <n v="21176.400000000001"/>
  </r>
  <r>
    <x v="7"/>
    <n v="106296"/>
    <d v="2025-11-04T18:39:23"/>
    <s v="CARLOS ALBERTO CASTILLO JULIO"/>
    <s v="JHONTAN MENDOZA 906"/>
    <s v="Procesada"/>
    <n v="79273.03"/>
  </r>
  <r>
    <x v="6"/>
    <n v="106297"/>
    <d v="2025-11-04T18:40:39"/>
    <s v="GLORIA MERCEDES BURGOS LAITON"/>
    <s v="MARISOL NEIRA PARRA 911"/>
    <s v="Procesada"/>
    <n v="27731.16"/>
  </r>
  <r>
    <x v="6"/>
    <n v="106298"/>
    <d v="2025-11-04T18:42:16"/>
    <s v="IVAN ANDRES NOGUERA GONZALEZ"/>
    <s v="MARISOL NEIRA PARRA 911"/>
    <s v="Procesada"/>
    <n v="67058.759999999995"/>
  </r>
  <r>
    <x v="6"/>
    <n v="106300"/>
    <d v="2025-11-04T18:44:47"/>
    <s v="OLGA PATIÑO"/>
    <s v="MARISOL NEIRA PARRA 911"/>
    <s v="Procesada"/>
    <n v="26606.799999999999"/>
  </r>
  <r>
    <x v="0"/>
    <n v="106301"/>
    <d v="2025-11-04T18:44:52"/>
    <s v="DIONE DEL SOCORRO VELEZ RESTREPO"/>
    <s v="ANDRES GRACIANO SERNA 104"/>
    <s v="Procesada"/>
    <n v="46966.48"/>
  </r>
  <r>
    <x v="6"/>
    <n v="106302"/>
    <d v="2025-11-04T18:46:23"/>
    <s v="LAURA MILENA DIAZ SANABRIA"/>
    <s v="MARIBEL REDONDO 918"/>
    <s v="Procesada"/>
    <n v="37050"/>
  </r>
  <r>
    <x v="6"/>
    <n v="106303"/>
    <d v="2025-11-04T18:46:57"/>
    <s v="GLORIA MERCEDES MAARTINEZ MALAGON"/>
    <s v="MARISOL NEIRA PARRA 911"/>
    <s v="Procesada"/>
    <n v="12710.92"/>
  </r>
  <r>
    <x v="6"/>
    <n v="106304"/>
    <d v="2025-11-04T18:48:00"/>
    <s v="MIGUEL EUDORO MENDEZ LADINO"/>
    <s v="WILSON JAVIER MONTAÑEZ MARTINEZ 923"/>
    <s v="Procesada"/>
    <n v="38120.06"/>
  </r>
  <r>
    <x v="6"/>
    <n v="106305"/>
    <d v="2025-11-04T18:48:53"/>
    <s v="LUZ ALEIDA OLMOS CUBILLOS"/>
    <s v="MARISOL NEIRA PARRA 911"/>
    <s v="Procesada"/>
    <n v="20514.64"/>
  </r>
  <r>
    <x v="6"/>
    <n v="106306"/>
    <d v="2025-11-04T18:49:45"/>
    <s v="RAFAEL OCTAVIO CASTILLO MARTIN"/>
    <s v="SOL KATHERINE BERNAL MONTANO 907"/>
    <s v="Procesada"/>
    <n v="25260"/>
  </r>
  <r>
    <x v="6"/>
    <n v="106307"/>
    <d v="2025-11-04T18:50:21"/>
    <s v="FLOR YANETH OVIEDO CASTILLO"/>
    <s v="MARISOL NEIRA PARRA 911"/>
    <s v="Procesada"/>
    <n v="16806.8"/>
  </r>
  <r>
    <x v="6"/>
    <n v="106308"/>
    <d v="2025-11-04T18:51:20"/>
    <s v="HELEN DAYANA FAJARDO SOLANO"/>
    <s v="YULIETH HERNANDEZ"/>
    <s v="Procesada"/>
    <n v="16803.45"/>
  </r>
  <r>
    <x v="0"/>
    <n v="106309"/>
    <d v="2025-11-04T18:51:28"/>
    <s v="DEISY CAROLINA HIGUITA ALVAREZ"/>
    <s v="ANDRES GRACIANO SERNA 104"/>
    <s v="Procesada"/>
    <n v="82217.070000000007"/>
  </r>
  <r>
    <x v="6"/>
    <n v="106310"/>
    <d v="2025-11-04T18:52:27"/>
    <s v="SIMON TELLEZ HINESTROZA"/>
    <s v="MARISOL NEIRA PARRA 911"/>
    <s v="Procesada"/>
    <n v="16806.8"/>
  </r>
  <r>
    <x v="6"/>
    <n v="106311"/>
    <d v="2025-11-04T18:52:46"/>
    <s v="MARIA CONSUELO ACERO DE MARTINEZ"/>
    <s v="DIANA MARCELA DIAZ TORRES 938"/>
    <s v="Procesada"/>
    <n v="41018.800000000003"/>
  </r>
  <r>
    <x v="6"/>
    <n v="106312"/>
    <d v="2025-11-04T18:57:46"/>
    <s v="DORIS LEONOR ESPINOSA ESPINOSA"/>
    <s v="MARIA NANCY GUARIN VIRGUEZ 937"/>
    <s v="Procesada"/>
    <n v="71894.92"/>
  </r>
  <r>
    <x v="6"/>
    <n v="106313"/>
    <d v="2025-11-04T18:58:34"/>
    <s v="ALICIA RODRIGUEZ"/>
    <s v="WILLIAM ALBERTO VELASQUEZ BERNAL 920"/>
    <s v="Procesada"/>
    <n v="71832.92"/>
  </r>
  <r>
    <x v="6"/>
    <n v="106314"/>
    <d v="2025-11-04T19:05:37"/>
    <s v="JOSE ARLEY MALDONADO DIAZ"/>
    <s v="YULIETH HERNANDEZ"/>
    <s v="Procesada"/>
    <n v="25151.279999999999"/>
  </r>
  <r>
    <x v="10"/>
    <n v="106315"/>
    <d v="2025-11-04T19:06:04"/>
    <s v="HENRY BOHORQUEZ MONTOYA"/>
    <s v="SANDRA PRADA 405 BUCARAMANGA"/>
    <s v="Procesada"/>
    <n v="5371.01"/>
  </r>
  <r>
    <x v="6"/>
    <n v="106316"/>
    <d v="2025-11-04T19:07:02"/>
    <s v="EDGAR ANDRES SALAZAR RAMIREZ"/>
    <s v="MARIA NANCY GUARIN VIRGUEZ 937"/>
    <s v="Procesada"/>
    <n v="57479.03"/>
  </r>
  <r>
    <x v="6"/>
    <n v="106317"/>
    <d v="2025-11-04T19:10:32"/>
    <s v="WILMER EDUARDO SICHACA BELTRAN"/>
    <s v="NELLY MARTINEZ FLEREZ 935"/>
    <s v="Procesada"/>
    <n v="21176.47"/>
  </r>
  <r>
    <x v="6"/>
    <n v="106318"/>
    <d v="2025-11-04T19:10:34"/>
    <s v="YURY YORLEY ROJAS SANCHEZ"/>
    <s v="MONICA RODRIGUEZ RONCANCIO 946"/>
    <s v="Procesada"/>
    <n v="30252.1"/>
  </r>
  <r>
    <x v="6"/>
    <n v="106319"/>
    <d v="2025-11-04T19:12:39"/>
    <s v="CATTERINE JULIETH TOVAR ANGULO"/>
    <s v="MARIA NANCY GUARIN VIRGUEZ 937"/>
    <s v="Procesada"/>
    <n v="56045.82"/>
  </r>
  <r>
    <x v="6"/>
    <n v="106320"/>
    <d v="2025-11-04T19:16:06"/>
    <s v="JHOAN MAURICIO ALFONSO OROZCO"/>
    <s v="WILLIAM ALBERTO VELASQUEZ BERNAL 920"/>
    <s v="Procesada"/>
    <n v="144182.85"/>
  </r>
  <r>
    <x v="6"/>
    <n v="106321"/>
    <d v="2025-11-04T19:16:16"/>
    <s v="JOSE JAVIER RODRIGUEZ GONZALEZ"/>
    <s v="SANDRA PATRICIA ORTIZ ROMERO 919"/>
    <s v="Procesada"/>
    <n v="12200"/>
  </r>
  <r>
    <x v="6"/>
    <n v="106322"/>
    <d v="2025-11-04T19:19:06"/>
    <s v="MARIA GRACIELA CUEVAS VELANDIA"/>
    <s v="SANDRA PATRICIA ORTIZ ROMERO 919"/>
    <s v="Procesada"/>
    <n v="18650.919999999998"/>
  </r>
  <r>
    <x v="6"/>
    <n v="106323"/>
    <d v="2025-11-04T19:21:05"/>
    <s v="LUZ ADRIANA NIÑO BERNAL"/>
    <s v="SANDRA PATRICIA ORTIZ ROMERO 919"/>
    <s v="Procesada"/>
    <n v="10588.2"/>
  </r>
  <r>
    <x v="6"/>
    <n v="106324"/>
    <d v="2025-11-04T19:24:50"/>
    <s v="JOSE DAVID GONZALEZ GUIZA"/>
    <s v="CARLOS EDUARDO ROMERO 934"/>
    <s v="Procesada"/>
    <n v="16806.8"/>
  </r>
  <r>
    <x v="0"/>
    <n v="106325"/>
    <d v="2025-11-04T19:26:02"/>
    <s v="JAIRO ENRIQUE GIRLDO"/>
    <s v="ELIANA GOMEZ 107"/>
    <s v="Procesada"/>
    <n v="13109.28"/>
  </r>
  <r>
    <x v="0"/>
    <n v="106326"/>
    <d v="2025-11-04T19:26:35"/>
    <s v="GENY ELICED BEDOYA BEDOYA LONDOÑO"/>
    <s v="INGRID RESTREPO 115"/>
    <s v="Procesada"/>
    <n v="56409.440000000002"/>
  </r>
  <r>
    <x v="0"/>
    <n v="106327"/>
    <d v="2025-11-04T19:28:21"/>
    <s v="NATALIA ANDREA MARIN SANCHEZ"/>
    <s v="INGRID RESTREPO 115"/>
    <s v="Procesada"/>
    <n v="26568.3"/>
  </r>
  <r>
    <x v="8"/>
    <n v="106328"/>
    <d v="2025-11-04T19:29:02"/>
    <s v="NEVARDO DE JESUS GIRALDO GIRALDO"/>
    <s v="NEIL TORRES 718 CARTAGENA"/>
    <s v="Procesada"/>
    <n v="54086.29"/>
  </r>
  <r>
    <x v="0"/>
    <n v="106329"/>
    <d v="2025-11-04T19:29:10"/>
    <s v="JAIRO POLO HERRERA"/>
    <s v="DUBY YARLENY BEDOYA FLOREZ 102"/>
    <s v="Procesada"/>
    <n v="57310.92"/>
  </r>
  <r>
    <x v="8"/>
    <n v="106330"/>
    <d v="2025-11-04T19:30:12"/>
    <s v="CRISTIAN CAMILO MORALES MARTINEZ"/>
    <s v="NEIL TORRES 718 CARTAGENA"/>
    <s v="Procesada"/>
    <n v="47899.38"/>
  </r>
  <r>
    <x v="0"/>
    <n v="106331"/>
    <d v="2025-11-04T19:30:16"/>
    <s v="JAIRO ENRIQUE GALEANO LOPEZ"/>
    <s v="INGRID RESTREPO 115"/>
    <s v="Procesada"/>
    <n v="64619.29"/>
  </r>
  <r>
    <x v="8"/>
    <n v="106332"/>
    <d v="2025-11-04T19:31:16"/>
    <s v="TERESA DE JESUS MARTINEZ VALENCIA"/>
    <s v="NEIL TORRES 718 CARTAGENA"/>
    <s v="Procesada"/>
    <n v="45156.92"/>
  </r>
  <r>
    <x v="0"/>
    <n v="106333"/>
    <d v="2025-11-04T19:32:51"/>
    <s v="MARIA ELENA MONTOYA DE GALLO"/>
    <s v="INGRID RESTREPO 115"/>
    <s v="Procesada"/>
    <n v="19051.21"/>
  </r>
  <r>
    <x v="0"/>
    <n v="106334"/>
    <d v="2025-11-04T19:33:39"/>
    <s v="ELIANA MARCELA ORTEGA OQUENDO"/>
    <s v="INGRID RESTREPO 115"/>
    <s v="Procesada"/>
    <n v="18800"/>
  </r>
  <r>
    <x v="0"/>
    <n v="106335"/>
    <d v="2025-11-04T19:34:04"/>
    <s v="DORIS ADRIANA GOMEZ GOMEZ"/>
    <s v="GEORLAN GARCIA PANIAGUA 117"/>
    <s v="Procesada"/>
    <n v="11543"/>
  </r>
  <r>
    <x v="0"/>
    <n v="106336"/>
    <d v="2025-11-04T19:34:11"/>
    <s v="FABIO DE JESUS MARIN GONZALEZ"/>
    <s v="INGRID RESTREPO 115"/>
    <s v="Procesada"/>
    <n v="18151.259999999998"/>
  </r>
  <r>
    <x v="6"/>
    <n v="106337"/>
    <d v="2025-11-04T19:44:27"/>
    <s v="SANDRA YVON PULIDO GOMEZ"/>
    <s v="ANGIE JOHANA BEDOYA HERRENO 908"/>
    <s v="Procesada"/>
    <n v="30252.05"/>
  </r>
  <r>
    <x v="6"/>
    <n v="106338"/>
    <d v="2025-11-04T19:48:39"/>
    <s v="ARNULFO DE JESUS ARISTIZABAL GOMEZ"/>
    <s v="MARIBEL REDONDO 918"/>
    <s v="Procesada"/>
    <n v="6355.46"/>
  </r>
  <r>
    <x v="6"/>
    <n v="106339"/>
    <d v="2025-11-04T19:52:51"/>
    <s v="FELIX MARIA PASTAS FIERRO"/>
    <s v="CRISTINA QUINTERO RUDAS 945"/>
    <s v="Procesada"/>
    <n v="19600"/>
  </r>
  <r>
    <x v="6"/>
    <n v="106340"/>
    <d v="2025-11-04T19:53:11"/>
    <s v="OMAR ANDRES CHACON TORRES"/>
    <s v="SOL KATHERINE BERNAL MONTANO 907"/>
    <s v="Procesada"/>
    <n v="217583.44"/>
  </r>
  <r>
    <x v="6"/>
    <n v="106341"/>
    <d v="2025-11-04T19:54:44"/>
    <s v="VARIEDADES HOGAR Y MODA SAS"/>
    <s v="DIANA MARCELA DIAZ TORRES 938"/>
    <s v="Procesada"/>
    <n v="462370.55"/>
  </r>
  <r>
    <x v="6"/>
    <n v="106343"/>
    <d v="2025-11-04T19:57:09"/>
    <s v="JANED AYA CELIS"/>
    <s v="ANGIE JOHANA BEDOYA HERRENO 908"/>
    <s v="Procesada"/>
    <n v="15630.23"/>
  </r>
  <r>
    <x v="9"/>
    <n v="106344"/>
    <d v="2025-11-04T19:57:57"/>
    <s v="SARA VICTORIA MENDOZA FONTALVO"/>
    <s v="LILIANA MARCELA GONZALEZ PLATA 706 VALLEDUPAR"/>
    <s v="Procesada"/>
    <n v="18151.259999999998"/>
  </r>
  <r>
    <x v="7"/>
    <n v="106345"/>
    <d v="2025-11-04T19:58:55"/>
    <s v="DIANA MARCELA DUARTE LOPEZ"/>
    <s v="JHONTAN MENDOZA 906"/>
    <s v="Procesada"/>
    <n v="95798.76"/>
  </r>
  <r>
    <x v="0"/>
    <n v="106346"/>
    <d v="2025-11-04T19:59:24"/>
    <s v="MIRYAM PIEDAD TORO DIAZ"/>
    <s v="ANDRES GRACIANO SERNA 104"/>
    <s v="Procesada"/>
    <n v="49402.5"/>
  </r>
  <r>
    <x v="0"/>
    <n v="106347"/>
    <d v="2025-11-04T20:00:12"/>
    <s v="NORA ALBA DUQUE HOYOS"/>
    <s v="GEORLAN GARCIA PANIAGUA 117"/>
    <s v="Procesada"/>
    <n v="6749.58"/>
  </r>
  <r>
    <x v="6"/>
    <n v="106348"/>
    <d v="2025-11-04T20:02:27"/>
    <s v="CRISTIAN CAMILO QUIROGA PEREZ"/>
    <s v="DIANA MARCELA DIAZ TORRES 938"/>
    <s v="Procesada"/>
    <n v="82832.03"/>
  </r>
  <r>
    <x v="6"/>
    <n v="106349"/>
    <d v="2025-11-04T20:02:59"/>
    <s v="MARTHA JOHANNA SEMA TINOCO"/>
    <s v="ANGIE JOHANA BEDOYA HERRENO 908"/>
    <s v="Procesada"/>
    <n v="16806.8"/>
  </r>
  <r>
    <x v="6"/>
    <n v="106350"/>
    <d v="2025-11-04T20:06:31"/>
    <s v="DAILE GAMBA HURTADO"/>
    <s v="ANGIE JOHANA BEDOYA HERRENO 908"/>
    <s v="Procesada"/>
    <n v="28125.46"/>
  </r>
  <r>
    <x v="6"/>
    <n v="106351"/>
    <d v="2025-11-04T20:07:39"/>
    <s v="PABLO ENRIQUE RUIZ PENA"/>
    <s v="CRISTINA QUINTERO RUDAS 945"/>
    <s v="Procesada"/>
    <n v="71054.86"/>
  </r>
  <r>
    <x v="6"/>
    <n v="106352"/>
    <d v="2025-11-04T20:07:40"/>
    <s v="YOBANA BLANCO SIERRA"/>
    <s v="WILSON JAVIER MONTAÑEZ MARTINEZ 923"/>
    <s v="Procesada"/>
    <n v="16806.8"/>
  </r>
  <r>
    <x v="7"/>
    <n v="106353"/>
    <d v="2025-11-04T20:08:47"/>
    <s v="ERNESTO JOSE SUAREZ"/>
    <s v="CESAR BERMUDEZ 905"/>
    <s v="Procesada"/>
    <n v="54478.91"/>
  </r>
  <r>
    <x v="7"/>
    <n v="106355"/>
    <d v="2025-11-04T20:12:52"/>
    <s v="LEIDY CAROLINA HERNANDEZ PATIÑO"/>
    <s v="JHON GRANADOS"/>
    <s v="Procesada"/>
    <n v="117439.38"/>
  </r>
  <r>
    <x v="7"/>
    <n v="106356"/>
    <d v="2025-11-04T20:13:58"/>
    <s v="JUAN ALEJANDRO JIMENEZ"/>
    <s v="CESAR BERMUDEZ 905"/>
    <s v="Procesada"/>
    <n v="45903.43"/>
  </r>
  <r>
    <x v="6"/>
    <n v="106357"/>
    <d v="2025-11-04T20:14:42"/>
    <s v="FERNANDO TORRES FONSECA"/>
    <s v="DIANA MARCELA DIAZ TORRES 938"/>
    <s v="Procesada"/>
    <n v="31686.9"/>
  </r>
  <r>
    <x v="6"/>
    <n v="106358"/>
    <d v="2025-11-04T20:15:39"/>
    <s v="JENIFER PERDOMO"/>
    <s v="WILLIAM ALBERTO VELASQUEZ BERNAL 920"/>
    <s v="Procesada"/>
    <n v="36120"/>
  </r>
  <r>
    <x v="7"/>
    <n v="106359"/>
    <d v="2025-11-04T20:15:53"/>
    <s v="MAGDA LORENA MENDOZA DELGADO"/>
    <s v="CESAR BERMUDEZ 905"/>
    <s v="Procesada"/>
    <n v="25210.2"/>
  </r>
  <r>
    <x v="7"/>
    <n v="106360"/>
    <d v="2025-11-04T20:16:28"/>
    <s v="LUCY ORLANGY ESPINOSA GONZALEZ"/>
    <s v="JHON GRANADOS"/>
    <s v="Procesada"/>
    <n v="39279.440000000002"/>
  </r>
  <r>
    <x v="7"/>
    <n v="106361"/>
    <d v="2025-11-04T20:19:31"/>
    <s v="JUAN STIVEN ESCOBAR HERRERA"/>
    <s v="JHON GRANADOS"/>
    <s v="Procesada"/>
    <n v="56251.09"/>
  </r>
  <r>
    <x v="7"/>
    <n v="106362"/>
    <d v="2025-11-04T20:20:05"/>
    <s v="JOSE ANTONIO CORREA JARAMILLO"/>
    <s v="CESAR BERMUDEZ 905"/>
    <s v="Procesada"/>
    <n v="44067.27"/>
  </r>
  <r>
    <x v="7"/>
    <n v="106363"/>
    <d v="2025-11-04T20:22:26"/>
    <s v="MERCEDES JANETH SIERRA FORERO"/>
    <s v="JHON GRANADOS"/>
    <s v="Procesada"/>
    <n v="47349.29"/>
  </r>
  <r>
    <x v="7"/>
    <n v="106364"/>
    <d v="2025-11-04T20:22:31"/>
    <s v="AGAPITO GARZON HERNANDEZ"/>
    <s v="JHONTAN MENDOZA 906"/>
    <s v="Procesada"/>
    <n v="20363.25"/>
  </r>
  <r>
    <x v="7"/>
    <n v="106365"/>
    <d v="2025-11-04T20:23:55"/>
    <s v="LIBARDO SALAZAR LEON"/>
    <s v="CESAR BERMUDEZ 905"/>
    <s v="Procesada"/>
    <n v="142321.20000000001"/>
  </r>
  <r>
    <x v="0"/>
    <n v="106367"/>
    <d v="2025-11-04T20:24:58"/>
    <s v="ERIKA MAGALI RODRIGUEZ ALVAREZ"/>
    <s v="INES LILIANA PIEDRAHITA MESA 111"/>
    <s v="Procesada"/>
    <n v="34621.980000000003"/>
  </r>
  <r>
    <x v="8"/>
    <n v="106368"/>
    <d v="2025-11-04T20:25:14"/>
    <s v="SHEILA MARGARITA ARNEDO CARDONA"/>
    <s v="NEIL TORRES 718 CARTAGENA"/>
    <s v="Procesada"/>
    <n v="100334.75"/>
  </r>
  <r>
    <x v="7"/>
    <n v="106369"/>
    <d v="2025-11-04T20:25:37"/>
    <s v="ANA CECILIA CRUZ VIDAL"/>
    <s v="JHON GRANADOS"/>
    <s v="Procesada"/>
    <n v="31998.880000000001"/>
  </r>
  <r>
    <x v="0"/>
    <n v="106370"/>
    <d v="2025-11-04T20:27:13"/>
    <s v="ODILIA FERNANDA CORPAS CASTRO"/>
    <s v="GEORLAN GARCIA PANIAGUA 117"/>
    <s v="Procesada"/>
    <n v="27489.59"/>
  </r>
  <r>
    <x v="9"/>
    <n v="106371"/>
    <d v="2025-11-04T20:27:32"/>
    <s v="EULER RAFAEL DIAZ TORRES"/>
    <s v="LILIANA MARCELA GONZALEZ PLATA 706 VALLEDUPAR"/>
    <s v="Procesada"/>
    <n v="40754.33"/>
  </r>
  <r>
    <x v="7"/>
    <n v="106372"/>
    <d v="2025-11-04T20:28:23"/>
    <s v="JAIRO APARICIO RUIZ"/>
    <s v="CESAR BERMUDEZ 905"/>
    <s v="Procesada"/>
    <n v="36859.81"/>
  </r>
  <r>
    <x v="7"/>
    <n v="106373"/>
    <d v="2025-11-04T20:29:03"/>
    <s v="JOSE ARISTOBULO PARRADO CRUZ"/>
    <s v="JHON GRANADOS"/>
    <s v="Procesada"/>
    <n v="49833.58"/>
  </r>
  <r>
    <x v="7"/>
    <n v="106374"/>
    <d v="2025-11-04T20:31:27"/>
    <s v="MIGUEL GUEVARA"/>
    <s v="CESAR BERMUDEZ 905"/>
    <s v="Procesada"/>
    <n v="97323.21"/>
  </r>
  <r>
    <x v="7"/>
    <n v="106375"/>
    <d v="2025-11-04T20:33:44"/>
    <s v="PEDRO ALFONSO PAEZ PUENTES"/>
    <s v="JHON GRANADOS"/>
    <s v="Procesada"/>
    <n v="108012.55"/>
  </r>
  <r>
    <x v="6"/>
    <n v="106376"/>
    <d v="2025-11-04T20:36:38"/>
    <s v="DAYANA DEL CARMEN PEREZ GONZALEZ"/>
    <s v="MARIA NANCY GUARIN VIRGUEZ 937"/>
    <s v="Procesada"/>
    <n v="21279.01"/>
  </r>
  <r>
    <x v="0"/>
    <n v="106377"/>
    <d v="2025-11-04T20:36:45"/>
    <s v="JHOAN FELIPE MOSQUERA PALACIO"/>
    <s v="DUBY YARLENY BEDOYA FLOREZ 102"/>
    <s v="Procesada"/>
    <n v="14557.98"/>
  </r>
  <r>
    <x v="7"/>
    <n v="106378"/>
    <d v="2025-11-04T20:39:54"/>
    <s v="LUZ STELLA TORRES RAMOS"/>
    <s v="JHON GRANADOS"/>
    <s v="Procesada"/>
    <n v="210453.59"/>
  </r>
  <r>
    <x v="7"/>
    <n v="106379"/>
    <d v="2025-11-04T20:42:51"/>
    <s v="JEFERSON GUEVARA RIVERA"/>
    <s v="CESAR BERMUDEZ 905"/>
    <s v="Procesada"/>
    <n v="53647.03"/>
  </r>
  <r>
    <x v="7"/>
    <n v="106380"/>
    <d v="2025-11-04T20:43:01"/>
    <s v="ARVEY GALEANO MARTINEZ"/>
    <s v="JHON GRANADOS"/>
    <s v="Procesada"/>
    <n v="105498.08"/>
  </r>
  <r>
    <x v="0"/>
    <n v="106381"/>
    <d v="2025-11-04T20:45:37"/>
    <s v="LEIDY JOANA DAVILA LOAIZA"/>
    <s v="MIGUEL ANGEL HIDALGO SANTOS 113"/>
    <s v="Procesada"/>
    <n v="58536.67"/>
  </r>
  <r>
    <x v="6"/>
    <n v="106382"/>
    <d v="2025-11-04T20:46:11"/>
    <s v="EDGAR AUGUSTO GRISALES LOPEZ"/>
    <s v="DIANA MARCELA DIAZ TORRES 938"/>
    <s v="Procesada"/>
    <n v="56753.95"/>
  </r>
  <r>
    <x v="7"/>
    <n v="106383"/>
    <d v="2025-11-04T20:46:13"/>
    <s v="MAGDA YANETH VEGA PINEDA"/>
    <s v="CESAR BERMUDEZ 905"/>
    <s v="Procesada"/>
    <n v="44294.11"/>
  </r>
  <r>
    <x v="9"/>
    <n v="106385"/>
    <d v="2025-11-04T20:47:00"/>
    <s v="DIONICIO OCHOA DURAN"/>
    <s v="LILIANA BLANCO LOPEZ 705 VALLEDUPAR"/>
    <s v="Procesada"/>
    <n v="39117.58"/>
  </r>
  <r>
    <x v="7"/>
    <n v="106386"/>
    <d v="2025-11-04T20:47:45"/>
    <s v="MARIA JOSE CARDONA RIVERA"/>
    <s v="JHON GRANADOS"/>
    <s v="Procesada"/>
    <n v="64536.06"/>
  </r>
  <r>
    <x v="9"/>
    <n v="106387"/>
    <d v="2025-11-04T20:50:12"/>
    <s v="LEONARDO DE LA HOZ DONADO"/>
    <s v="LILIANA BLANCO LOPEZ 705 VALLEDUPAR"/>
    <s v="Procesada"/>
    <n v="47899.38"/>
  </r>
  <r>
    <x v="0"/>
    <n v="106388"/>
    <d v="2025-11-04T20:50:17"/>
    <s v="ALBEIRO ANTONIO VALENCIA JARAMILLO"/>
    <s v="DUBY YARLENY BEDOYA FLOREZ 102"/>
    <s v="Procesada"/>
    <n v="12125"/>
  </r>
  <r>
    <x v="7"/>
    <n v="106389"/>
    <d v="2025-11-04T20:50:33"/>
    <s v="FLOR DE LIZ MOLANO GONZALEZ"/>
    <s v="CESAR BERMUDEZ 905"/>
    <s v="Procesada"/>
    <n v="213551.26"/>
  </r>
  <r>
    <x v="6"/>
    <n v="106390"/>
    <d v="2025-11-04T20:52:38"/>
    <s v="JUAN PABLO MELO ZAPATA"/>
    <s v="NAIR JAEL VARGAS TALERO 933"/>
    <s v="Procesada"/>
    <n v="18205.21"/>
  </r>
  <r>
    <x v="7"/>
    <n v="106391"/>
    <d v="2025-11-04T20:53:13"/>
    <s v="JAVIER CALA PADILLA"/>
    <s v="CESAR BERMUDEZ 905"/>
    <s v="Procesada"/>
    <n v="41060.92"/>
  </r>
  <r>
    <x v="1"/>
    <n v="106393"/>
    <d v="2025-11-04T20:53:25"/>
    <s v="HEMEL ANTONIO QUINTERO TRUJILLO"/>
    <s v="ZULY RANGEL GARCIA 413 CUCUTA"/>
    <s v="Procesada"/>
    <n v="19500"/>
  </r>
  <r>
    <x v="6"/>
    <n v="106394"/>
    <d v="2025-11-04T20:53:40"/>
    <s v="ADRIANA MARCELA ORTIZ GONZALEZ"/>
    <s v="WILLIAM ALBERTO VELASQUEZ BERNAL 920"/>
    <s v="Procesada"/>
    <n v="67453.919999999998"/>
  </r>
  <r>
    <x v="9"/>
    <n v="106396"/>
    <d v="2025-11-04T20:57:17"/>
    <s v="YANID QUINTERO LOZANO"/>
    <s v="LILIANA BLANCO LOPEZ 705 VALLEDUPAR"/>
    <s v="Procesada"/>
    <n v="31932.92"/>
  </r>
  <r>
    <x v="6"/>
    <n v="106397"/>
    <d v="2025-11-04T20:58:20"/>
    <s v="BUENAVENTURA SUAREZ PANCHE"/>
    <s v="NAIR JAEL VARGAS TALERO 933"/>
    <s v="Procesada"/>
    <n v="8473.9500000000007"/>
  </r>
  <r>
    <x v="1"/>
    <n v="106398"/>
    <d v="2025-11-04T20:59:19"/>
    <s v="SANDRA MILENA LAZARO MALDONADO"/>
    <s v="FREDY ESTEPA 409 CUCUTA"/>
    <s v="Procesada"/>
    <n v="13475.42"/>
  </r>
  <r>
    <x v="9"/>
    <n v="106399"/>
    <d v="2025-11-04T21:01:22"/>
    <s v="JESSIKA JOHANNA ARENGAS SANTIAGO"/>
    <s v="LILIANA BLANCO LOPEZ 705 VALLEDUPAR"/>
    <s v="Procesada"/>
    <n v="47899.38"/>
  </r>
  <r>
    <x v="0"/>
    <n v="106400"/>
    <d v="2025-11-04T21:01:58"/>
    <s v="LUZ DARY RIOS ROJAS"/>
    <s v="MIGUEL ANGEL HIDALGO SANTOS 113"/>
    <s v="Procesada"/>
    <n v="7626.6"/>
  </r>
  <r>
    <x v="1"/>
    <n v="106401"/>
    <d v="2025-11-04T21:02:27"/>
    <s v="PEDRO ANTONIO  MONTEJO  QUINTERO"/>
    <s v="MAIRA TORRES 411 CUCUTA"/>
    <s v="Procesada"/>
    <n v="36302.519999999997"/>
  </r>
  <r>
    <x v="7"/>
    <n v="106402"/>
    <d v="2025-11-04T21:09:10"/>
    <s v="COSTANZA FUENTES SOLANO"/>
    <s v="CESAR BERMUDEZ 905"/>
    <s v="Procesada"/>
    <n v="7650"/>
  </r>
  <r>
    <x v="10"/>
    <n v="106403"/>
    <d v="2025-11-04T21:09:28"/>
    <s v="MARYLUZ VESGA MONSALVE"/>
    <s v="MARTHA MANTILLA 407 BUCARAMANGA"/>
    <s v="Procesada"/>
    <n v="15872.88"/>
  </r>
  <r>
    <x v="0"/>
    <n v="106404"/>
    <d v="2025-11-04T21:14:45"/>
    <s v="GRUPO EMPRESARIAL HALLAR SAS"/>
    <s v="KATHERINE GAVIRIA MAZO 103"/>
    <s v="Procesada"/>
    <n v="8908"/>
  </r>
  <r>
    <x v="10"/>
    <n v="106405"/>
    <d v="2025-11-04T21:17:15"/>
    <s v="JOSE MANUEL CASTELLANOS FUENTES"/>
    <s v="MARTHA MANTILLA 407 BUCARAMANGA"/>
    <s v="Procesada"/>
    <n v="15499.46"/>
  </r>
  <r>
    <x v="6"/>
    <n v="106406"/>
    <d v="2025-11-04T21:18:16"/>
    <s v="DIAZ E HIJAS SAS"/>
    <s v="YULIETH HERNANDEZ"/>
    <s v="Procesada"/>
    <n v="137312.51999999999"/>
  </r>
  <r>
    <x v="6"/>
    <n v="106408"/>
    <d v="2025-11-04T21:19:47"/>
    <s v="ELIZABETH CUBEROS ARENAS"/>
    <s v="LAURA SERNA HERNANDEZ 925"/>
    <s v="Procesada"/>
    <n v="12701"/>
  </r>
  <r>
    <x v="6"/>
    <n v="106409"/>
    <d v="2025-11-04T21:19:55"/>
    <s v="NELSON IGNACIO ACOSTA GOMEZ"/>
    <s v="YULIETH HERNANDEZ"/>
    <s v="Procesada"/>
    <n v="191597.52"/>
  </r>
  <r>
    <x v="10"/>
    <n v="106410"/>
    <d v="2025-11-04T21:21:01"/>
    <s v="ALICIA CELIS DE JIMENEZ"/>
    <s v="MARTHA MANTILLA 407 BUCARAMANGA"/>
    <s v="Procesada"/>
    <n v="16294.53"/>
  </r>
  <r>
    <x v="6"/>
    <n v="106411"/>
    <d v="2025-11-04T21:21:43"/>
    <s v="CARMENZA JULIA FONSECA LEMUS"/>
    <s v="LAURA SERNA HERNANDEZ 925"/>
    <s v="Procesada"/>
    <n v="13735.46"/>
  </r>
  <r>
    <x v="6"/>
    <n v="106412"/>
    <d v="2025-11-04T21:22:27"/>
    <s v="CAROLINA SANCHEZ MENDOZA"/>
    <s v="CRISTINA QUINTERO RUDAS 945"/>
    <s v="Procesada"/>
    <n v="34028.879999999997"/>
  </r>
  <r>
    <x v="0"/>
    <n v="106413"/>
    <d v="2025-11-04T21:23:02"/>
    <s v="SANDRA PATRICIA ZAPATA JARAMILLO"/>
    <s v="MARIA ELENA JARAMILLO GALEANO 114"/>
    <s v="Procesada"/>
    <n v="7845"/>
  </r>
  <r>
    <x v="6"/>
    <n v="106414"/>
    <d v="2025-11-04T21:23:07"/>
    <s v="EUGENIA MARIA DE LOURDES"/>
    <s v="LAURA SERNA HERNANDEZ 925"/>
    <s v="Procesada"/>
    <n v="8542.02"/>
  </r>
  <r>
    <x v="10"/>
    <n v="106415"/>
    <d v="2025-11-04T21:23:59"/>
    <s v="GREASSE VIVIANA BAQUERO ROJAS"/>
    <s v="MARTHA MANTILLA 407 BUCARAMANGA"/>
    <s v="Procesada"/>
    <n v="11543"/>
  </r>
  <r>
    <x v="6"/>
    <n v="106416"/>
    <d v="2025-11-04T21:24:36"/>
    <s v="TITO ALVEIRO VERGARA RINCON"/>
    <s v="YULIETH HERNANDEZ"/>
    <s v="Procesada"/>
    <n v="41702.769999999997"/>
  </r>
  <r>
    <x v="1"/>
    <n v="106417"/>
    <d v="2025-11-04T21:25:27"/>
    <s v="ANA  MILENA MEJIAS"/>
    <s v="FREDY ESTEPA 409 CUCUTA"/>
    <s v="Procesada"/>
    <n v="23165.75"/>
  </r>
  <r>
    <x v="10"/>
    <n v="106418"/>
    <d v="2025-11-04T21:26:00"/>
    <s v="YAZMIN ANDREA VASQUEZ TAVERA"/>
    <s v="MARTHA MANTILLA 407 BUCARAMANGA"/>
    <s v="Procesada"/>
    <n v="18151.259999999998"/>
  </r>
  <r>
    <x v="10"/>
    <n v="106419"/>
    <d v="2025-11-04T21:26:21"/>
    <s v="ANGEL JOSE SIERRA JEREZ"/>
    <s v="SANDRA PRADA 405 BUCARAMANGA"/>
    <s v="Procesada"/>
    <n v="151912.95000000001"/>
  </r>
  <r>
    <x v="6"/>
    <n v="106421"/>
    <d v="2025-11-04T21:26:46"/>
    <s v="CARLOS ALBERTO HURTADO LUGI"/>
    <s v="YULIETH HERNANDEZ"/>
    <s v="Procesada"/>
    <n v="97517.88"/>
  </r>
  <r>
    <x v="6"/>
    <n v="106422"/>
    <d v="2025-11-04T21:27:49"/>
    <s v="MARTHA CECILIA PEREZ MENDIVELSO"/>
    <s v="LAURA SERNA HERNANDEZ 925"/>
    <s v="Procesada"/>
    <n v="55263.92"/>
  </r>
  <r>
    <x v="0"/>
    <n v="106423"/>
    <d v="2025-11-04T21:29:37"/>
    <s v="SEBASTIAN QUINTERO MARTINEZ"/>
    <s v="MARIA ELENA JARAMILLO GALEANO 114"/>
    <s v="Procesada"/>
    <n v="64486.17"/>
  </r>
  <r>
    <x v="6"/>
    <n v="106424"/>
    <d v="2025-11-04T21:29:42"/>
    <s v="LEIDY VALENTINA GARCIA CARRILLO"/>
    <s v="LAURA SERNA HERNANDEZ 925"/>
    <s v="Procesada"/>
    <n v="28110.240000000002"/>
  </r>
  <r>
    <x v="6"/>
    <n v="106425"/>
    <d v="2025-11-04T21:31:02"/>
    <s v="EGNA LISETH RAMIREZ GARCIA"/>
    <s v="LAURA SERNA HERNANDEZ 925"/>
    <s v="Procesada"/>
    <n v="8977.5"/>
  </r>
  <r>
    <x v="0"/>
    <n v="106426"/>
    <d v="2025-11-04T21:31:03"/>
    <s v="SANDRA MILENA ESTRADA RUIZ"/>
    <s v="MARIA ELENA JARAMILLO GALEANO 114"/>
    <s v="Procesada"/>
    <n v="29400"/>
  </r>
  <r>
    <x v="6"/>
    <n v="106427"/>
    <d v="2025-11-04T21:32:13"/>
    <s v="YOLANDA GUZMAN DE CRISTANCHO"/>
    <s v="MARIA NANCY GUARIN VIRGUEZ 937"/>
    <s v="Procesada"/>
    <n v="32260.16"/>
  </r>
  <r>
    <x v="6"/>
    <n v="106428"/>
    <d v="2025-11-04T21:32:38"/>
    <s v="WILSON DE JESUS DIAZ ARIZA"/>
    <s v="MARIA NANCY GUARIN VIRGUEZ 937"/>
    <s v="Procesada"/>
    <n v="101032.42"/>
  </r>
  <r>
    <x v="6"/>
    <n v="106429"/>
    <d v="2025-11-04T21:33:03"/>
    <s v="LUIS EDUARDO DAZA MARTINEZ"/>
    <s v="MARIA NANCY GUARIN VIRGUEZ 937"/>
    <s v="Procesada"/>
    <n v="46550"/>
  </r>
  <r>
    <x v="6"/>
    <n v="106430"/>
    <d v="2025-11-04T21:33:10"/>
    <s v="INGRID ASTRID JIMENEZ MANRIQUE"/>
    <s v="LAURA SERNA HERNANDEZ 925"/>
    <s v="Procesada"/>
    <n v="9075.6299999999992"/>
  </r>
  <r>
    <x v="6"/>
    <n v="106431"/>
    <d v="2025-11-04T21:33:37"/>
    <s v="CARLOS EDUARDO FERRUCHO BRAND"/>
    <s v="MARIA NANCY GUARIN VIRGUEZ 937"/>
    <s v="Procesada"/>
    <n v="32731.040000000001"/>
  </r>
  <r>
    <x v="6"/>
    <n v="106432"/>
    <d v="2025-11-04T21:34:16"/>
    <s v="MARIA TERESA GARCIA"/>
    <s v="LAURA SERNA HERNANDEZ 925"/>
    <s v="Procesada"/>
    <n v="4236.97"/>
  </r>
  <r>
    <x v="0"/>
    <n v="106433"/>
    <d v="2025-11-04T21:36:33"/>
    <s v="ALEXANDER AGUDELO RIVERA"/>
    <s v="ANDRES GRACIANO SERNA 104"/>
    <s v="Procesada"/>
    <n v="43438.21"/>
  </r>
  <r>
    <x v="0"/>
    <n v="106434"/>
    <d v="2025-11-04T21:37:44"/>
    <s v="LUZ BEATRIZ CASTAÑO PATIÑO"/>
    <s v="ANDRES GRACIANO SERNA 104"/>
    <s v="Procesada"/>
    <n v="39029.760000000002"/>
  </r>
  <r>
    <x v="6"/>
    <n v="106435"/>
    <d v="2025-11-04T21:38:38"/>
    <s v="ANDRES JOSE MONTES FABRA"/>
    <s v="MARIA NANCY GUARIN VIRGUEZ 937"/>
    <s v="Procesada"/>
    <n v="39396.639999999999"/>
  </r>
  <r>
    <x v="6"/>
    <n v="106436"/>
    <d v="2025-11-04T21:39:24"/>
    <s v="JORGE ENRIQUE TRIANA RODRIGUEZ"/>
    <s v="MARIA NANCY GUARIN VIRGUEZ 937"/>
    <s v="Procesada"/>
    <n v="53674.11"/>
  </r>
  <r>
    <x v="6"/>
    <n v="106437"/>
    <d v="2025-11-04T21:39:48"/>
    <s v="ROMAN QUIROGA BAREÑO"/>
    <s v="MARIA NANCY GUARIN VIRGUEZ 937"/>
    <s v="Procesada"/>
    <n v="39644.550000000003"/>
  </r>
  <r>
    <x v="10"/>
    <n v="106438"/>
    <d v="2025-11-04T21:40:15"/>
    <s v="DIANA CAROLINA HERNANDEZ ROMERO"/>
    <s v="SANDRA PRADA 405 BUCARAMANGA"/>
    <s v="Procesada"/>
    <n v="91878.720000000001"/>
  </r>
  <r>
    <x v="0"/>
    <n v="106440"/>
    <d v="2025-11-04T21:46:50"/>
    <s v="ANDRES CAMILO GARCIA QUEVEDO"/>
    <s v="ANDRES GRACIANO SERNA 104"/>
    <s v="Procesada"/>
    <n v="102306.02"/>
  </r>
  <r>
    <x v="10"/>
    <n v="106441"/>
    <d v="2025-11-04T21:52:18"/>
    <s v="YINA CAROLINA ROJAS PATIÑO"/>
    <s v="SANDRA PRADA 405 BUCARAMANGA"/>
    <s v="Procesada"/>
    <n v="49945.3"/>
  </r>
  <r>
    <x v="0"/>
    <n v="106442"/>
    <d v="2025-11-04T22:05:34"/>
    <s v="HENRRY JOEL ESPINEL"/>
    <s v="DUBY YARLENY BEDOYA FLOREZ 102"/>
    <s v="Procesada"/>
    <n v="12100.84"/>
  </r>
  <r>
    <x v="9"/>
    <n v="106443"/>
    <d v="2025-11-04T22:15:52"/>
    <s v="FERNANDO ANDRES VEGA MARTINEZ"/>
    <s v="LILIANA BLANCO LOPEZ 705 VALLEDUPAR"/>
    <s v="Procesada"/>
    <n v="139080"/>
  </r>
  <r>
    <x v="9"/>
    <n v="106444"/>
    <d v="2025-11-04T22:19:51"/>
    <s v="ARACELLY RUEDA MENESES"/>
    <s v="LILIANA BLANCO LOPEZ 705 VALLEDUPAR"/>
    <s v="Procesada"/>
    <n v="55100"/>
  </r>
  <r>
    <x v="0"/>
    <n v="106445"/>
    <d v="2025-11-04T22:35:30"/>
    <s v="NELSON RAUL MUÑOZ SALDARRIAGA"/>
    <s v="ANDRES GRACIANO SERNA 104"/>
    <s v="Procesada"/>
    <n v="43465.8"/>
  </r>
  <r>
    <x v="4"/>
    <n v="106446"/>
    <d v="2025-11-04T23:55:37"/>
    <s v="ADELA GONZALEZ LONDOÑO"/>
    <s v="NELSON ENRIQUE LOPEZ GONZALEZ 510"/>
    <s v="Procesada"/>
    <n v="9024.3799999999992"/>
  </r>
  <r>
    <x v="1"/>
    <n v="106447"/>
    <s v="2025-11-05 12:12:50"/>
    <s v="LUZ STELLA URIBE ORTIZ"/>
    <s v="FREDY ESTEPA 409 CUCUTA"/>
    <s v="Procesada"/>
    <n v="20911.226890756305"/>
  </r>
  <r>
    <x v="2"/>
    <n v="106448"/>
    <s v="2025-11-05 12:25:33"/>
    <s v="YESIR CARRASCAL MONTEJO"/>
    <s v="MARIELA ESTER DE LEON 720 BARRANQUILLA"/>
    <s v="Procesada"/>
    <n v="31932.915966386554"/>
  </r>
  <r>
    <x v="2"/>
    <n v="106449"/>
    <s v="2025-11-05 12:35:29"/>
    <s v="JOBANY DE JESUS ROA MARTINEZ"/>
    <s v="MARIELA ESTER DE LEON 720 BARRANQUILLA"/>
    <s v="Procesada"/>
    <n v="16806.798319327732"/>
  </r>
  <r>
    <x v="2"/>
    <n v="106450"/>
    <s v="2025-11-05 13:04:05"/>
    <s v="WILDER MARTINEZ MARTINEZ"/>
    <s v="MARIELA ESTER DE LEON 720 BARRANQUILLA"/>
    <s v="Procesada"/>
    <n v="8067.2436974789925"/>
  </r>
  <r>
    <x v="2"/>
    <n v="106451"/>
    <s v="2025-11-05 13:17:51"/>
    <s v="ROBERTO ENRIQUE PACHECO BARROS"/>
    <s v="JESUS ENRIQUE GIRALDO SOTO 714 BARRANQUILLA"/>
    <s v="Procesada"/>
    <n v="31932.915966386554"/>
  </r>
  <r>
    <x v="1"/>
    <n v="106452"/>
    <s v="2025-11-05 13:21:11"/>
    <s v="LEONILDE CARRILLO PARRA"/>
    <s v="MAIRA TORRES 411 CUCUTA"/>
    <s v="Procesada"/>
    <n v="12983.193277310926"/>
  </r>
  <r>
    <x v="0"/>
    <n v="106453"/>
    <s v="2025-11-05 13:27:57"/>
    <s v="ANDRES JULIAN IDARRAGA SALAZAR"/>
    <s v="GEORLAN GARCIA PANIAGUA 117"/>
    <s v="Procesada"/>
    <n v="11543"/>
  </r>
  <r>
    <x v="1"/>
    <n v="106454"/>
    <s v="2025-11-05 13:29:16"/>
    <s v="MARIA JULIA ANGEL DIEZ"/>
    <s v="FREDY ESTEPA 409 CUCUTA"/>
    <s v="Procesada"/>
    <n v="8542.0168067226896"/>
  </r>
  <r>
    <x v="4"/>
    <n v="106455"/>
    <s v="2025-11-05 13:31:08"/>
    <s v="SVETLANA MARIA GONZALEZ DIAZ"/>
    <s v="JOSE GREGORIO OSTEN MERCADO 509"/>
    <s v="Procesada"/>
    <n v="128333.69747899161"/>
  </r>
  <r>
    <x v="2"/>
    <n v="106456"/>
    <s v="2025-11-05 13:33:06"/>
    <s v="YADIRA DURAN LOPEZ"/>
    <s v="STHEFANY OJITO BARRANQUILLA 712"/>
    <s v="Procesada"/>
    <n v="41290.495798319331"/>
  </r>
  <r>
    <x v="1"/>
    <n v="106457"/>
    <s v="2025-11-05 13:34:13"/>
    <s v="DORIS AMPARO BURITICA DAZA"/>
    <s v="ZULY RANGEL GARCIA 413 CUCUTA"/>
    <s v="Procesada"/>
    <n v="28541.823529411762"/>
  </r>
  <r>
    <x v="0"/>
    <n v="106459"/>
    <s v="2025-11-05 13:35:30"/>
    <s v="JOHAN ANDRES CEBALLOS"/>
    <s v="ELIANA GOMEZ 107"/>
    <s v="Procesada"/>
    <n v="31008.361344537814"/>
  </r>
  <r>
    <x v="0"/>
    <n v="106461"/>
    <s v="2025-11-05 13:37:34"/>
    <s v="LUISANTONIO DEJESUS MORALES ZAPATA"/>
    <s v="EDISON ALBERTO SALAZAR YEPES 116"/>
    <s v="Procesada"/>
    <n v="5776.2016806722695"/>
  </r>
  <r>
    <x v="1"/>
    <n v="106462"/>
    <s v="2025-11-05 13:49:26"/>
    <s v="YESICA KATHERINE GOMEZ GOMEZ"/>
    <s v="ZULY RANGEL GARCIA 413 CUCUTA"/>
    <s v="Procesada"/>
    <n v="33341.579831932781"/>
  </r>
  <r>
    <x v="1"/>
    <n v="106463"/>
    <s v="2025-11-05 13:54:45"/>
    <s v="YEISON NAHIN ARIAS PINEDA"/>
    <s v="FREDY ESTEPA 409 CUCUTA"/>
    <s v="Procesada"/>
    <n v="9262.1512605042008"/>
  </r>
  <r>
    <x v="0"/>
    <n v="106464"/>
    <s v="2025-11-05 14:02:23"/>
    <s v="GABRIEL DE JESUS GOMEZ VELILLA"/>
    <s v="ELIANA GOMEZ 107"/>
    <s v="Procesada"/>
    <n v="25462.201680672271"/>
  </r>
  <r>
    <x v="5"/>
    <n v="106465"/>
    <s v="2025-11-05 14:05:51"/>
    <s v="LAURA YOHANA CASTAÑO MUÑOZ"/>
    <s v="GERALDINE MEZA VALENCIA 620"/>
    <s v="Procesada"/>
    <n v="214482.36974789915"/>
  </r>
  <r>
    <x v="6"/>
    <n v="106466"/>
    <s v="2025-11-05 14:11:57"/>
    <s v="CARLOS ALBERTO IBAÑEZ MONTES"/>
    <s v="WILLIAM ALBERTO VELASQUEZ BERNAL 920"/>
    <s v="Procesada"/>
    <n v="33529.436974789918"/>
  </r>
  <r>
    <x v="6"/>
    <n v="106467"/>
    <s v="2025-11-05 14:12:29"/>
    <s v="PEDRO TINJACA RODRIGUEZ"/>
    <s v="MARIBEL REDONDO 918"/>
    <s v="Procesada"/>
    <n v="46717.579831932773"/>
  </r>
  <r>
    <x v="6"/>
    <n v="106468"/>
    <s v="2025-11-05 14:13:23"/>
    <s v="NANCY STELLA VALENCIA OSPINA"/>
    <s v="ANGIE JOHANA BEDOYA HERRENO 908"/>
    <s v="Procesada"/>
    <n v="24250"/>
  </r>
  <r>
    <x v="1"/>
    <n v="106469"/>
    <s v="2025-11-05 14:15:43"/>
    <s v="MARIA CORNELIA FUENTES HERNANDEZ"/>
    <s v="MAIRA TORRES 411 CUCUTA"/>
    <s v="Procesada"/>
    <n v="20701.596638655465"/>
  </r>
  <r>
    <x v="4"/>
    <n v="106470"/>
    <s v="2025-11-05 14:17:21"/>
    <s v="CARMEN CECILIA MADERA MORALES"/>
    <s v="JOSE GREGORIO OSTEN MERCADO 509"/>
    <s v="Procesada"/>
    <n v="38582.915966386558"/>
  </r>
  <r>
    <x v="1"/>
    <n v="106471"/>
    <s v="2025-11-05 14:19:06"/>
    <s v="MIRYAM JUSEPH ROJAS CASAS"/>
    <s v="FREDY ESTEPA 409 CUCUTA"/>
    <s v="Procesada"/>
    <n v="16223.546218487396"/>
  </r>
  <r>
    <x v="6"/>
    <n v="106472"/>
    <s v="2025-11-05 14:21:09"/>
    <s v="MARISOL PINZON PINZON"/>
    <s v="DIANA MARCELA DIAZ TORRES 938"/>
    <s v="Procesada"/>
    <n v="17640"/>
  </r>
  <r>
    <x v="0"/>
    <n v="106473"/>
    <s v="2025-11-05 14:24:37"/>
    <s v="MARLON YESID TABORDA LOAIZA"/>
    <s v="KATHERINE GAVIRIA MAZO 103"/>
    <s v="Procesada"/>
    <n v="11543"/>
  </r>
  <r>
    <x v="2"/>
    <n v="106474"/>
    <s v="2025-11-05 14:26:33"/>
    <s v="BAYRON FERNEY PORRAS VARGAS"/>
    <s v="STHEFANY OJITO BARRANQUILLA 712"/>
    <s v="Procesada"/>
    <n v="31932.915966386554"/>
  </r>
  <r>
    <x v="1"/>
    <n v="106475"/>
    <s v="2025-11-05 14:26:38"/>
    <s v="MARTHA CECILIA ALBARRACIN JAIMES"/>
    <s v="FREDY ESTEPA 409 CUCUTA"/>
    <s v="Procesada"/>
    <n v="12145.394957983193"/>
  </r>
  <r>
    <x v="0"/>
    <n v="106476"/>
    <s v="2025-11-05 14:29:32"/>
    <s v="ALVARO ALONSO HIDALGO GOEZ"/>
    <s v="ELIANA GOMEZ 107"/>
    <s v="Procesada"/>
    <n v="13109.277310924372"/>
  </r>
  <r>
    <x v="6"/>
    <n v="106477"/>
    <s v="2025-11-05 14:30:46"/>
    <s v="ESTHER VILLALOBOS GARCIA"/>
    <s v="MONICA RODRIGUEZ RONCANCIO 946"/>
    <s v="Procesada"/>
    <n v="17084.042016806721"/>
  </r>
  <r>
    <x v="0"/>
    <n v="106478"/>
    <s v="2025-11-05 14:31:33"/>
    <s v="RAMIRO ELIAS BEDOYA BETANCUR"/>
    <s v="ELIANA GOMEZ 107"/>
    <s v="Procesada"/>
    <n v="47845.521008403361"/>
  </r>
  <r>
    <x v="6"/>
    <n v="106479"/>
    <s v="2025-11-05 14:33:29"/>
    <s v="JOSE RUBEN GIRALDO RAMIREZ"/>
    <s v="YULIETH HERNANDEZ"/>
    <s v="Procesada"/>
    <n v="306555.57983193279"/>
  </r>
  <r>
    <x v="5"/>
    <n v="106480"/>
    <s v="2025-11-05 14:33:36"/>
    <s v="ELVIA LOZANO ASTUDILLO"/>
    <s v="GERALDINE MEZA VALENCIA 620"/>
    <s v="Procesada"/>
    <n v="96557.226890756312"/>
  </r>
  <r>
    <x v="6"/>
    <n v="106481"/>
    <s v="2025-11-05 14:33:45"/>
    <s v="SANDRA PATRICIA DIAZ SANCHEZ"/>
    <s v="CRISTINA QUINTERO RUDAS 945"/>
    <s v="Procesada"/>
    <n v="17629.89075630252"/>
  </r>
  <r>
    <x v="6"/>
    <n v="106482"/>
    <s v="2025-11-05 14:37:44"/>
    <s v="JAVIER MAURICIO CARRILLO BLANCO"/>
    <s v="WILLIAM ALBERTO VELASQUEZ BERNAL 920"/>
    <s v="Procesada"/>
    <n v="33529.436974789918"/>
  </r>
  <r>
    <x v="0"/>
    <n v="106483"/>
    <s v="2025-11-05 14:39:59"/>
    <s v="STELLA MARIA MARULANDA OCAMPO"/>
    <s v="ELIANA GOMEZ 107"/>
    <s v="Procesada"/>
    <n v="13445.403361344539"/>
  </r>
  <r>
    <x v="6"/>
    <n v="106484"/>
    <s v="2025-11-05 14:43:10"/>
    <s v="MARTHA LUCIA PARRA NUÑEZ"/>
    <s v="CRISTINA QUINTERO RUDAS 945"/>
    <s v="Procesada"/>
    <n v="11022.697478991597"/>
  </r>
  <r>
    <x v="6"/>
    <n v="106485"/>
    <s v="2025-11-05 14:44:01"/>
    <s v="GRACIELA BENAVIDES GONZALEZ"/>
    <s v="MONICA RODRIGUEZ RONCANCIO 946"/>
    <s v="Procesada"/>
    <n v="36233.277310924372"/>
  </r>
  <r>
    <x v="6"/>
    <n v="106486"/>
    <s v="2025-11-05 14:45:20"/>
    <s v="JOSE RUBEN GIRALDO RAMIREZ"/>
    <s v="YULIETH HERNANDEZ"/>
    <s v="Procesada"/>
    <n v="433968.13445378153"/>
  </r>
  <r>
    <x v="6"/>
    <n v="106487"/>
    <s v="2025-11-05 14:45:57"/>
    <s v="LUZ MERY SANCHEZ COBO"/>
    <s v="SOL KATHERINE BERNAL MONTANO 907"/>
    <s v="Procesada"/>
    <n v="14621.882352941178"/>
  </r>
  <r>
    <x v="6"/>
    <n v="106488"/>
    <s v="2025-11-05 14:46:33"/>
    <s v="HEIDY JOHANNA GOMEZ PAEZ"/>
    <s v="MARIA NANCY GUARIN VIRGUEZ 937"/>
    <s v="Procesada"/>
    <n v="24000"/>
  </r>
  <r>
    <x v="0"/>
    <n v="106489"/>
    <s v="2025-11-05 14:47:48"/>
    <s v="URIEL JOSE GARNICA GUZMAN"/>
    <s v="INES LILIANA PIEDRAHITA MESA 111"/>
    <s v="Procesada"/>
    <n v="120451.04201680672"/>
  </r>
  <r>
    <x v="0"/>
    <n v="106490"/>
    <s v="2025-11-05 14:48:01"/>
    <s v="VICTOR SAMUEL RAMIREZ ATEHORTUA"/>
    <s v="ELIANA GOMEZ 107"/>
    <s v="Procesada"/>
    <n v="25470.798319327732"/>
  </r>
  <r>
    <x v="10"/>
    <n v="106491"/>
    <s v="2025-11-05 14:48:21"/>
    <s v="EDWIN ALEXANDER RUIZ ROMERO"/>
    <s v="IVONNE RAMIREZ 415 BUCARAMANGA"/>
    <s v="Procesada"/>
    <n v="43458.899159663866"/>
  </r>
  <r>
    <x v="0"/>
    <n v="106493"/>
    <s v="2025-11-05 14:48:40"/>
    <s v="OSCAR DE JESUS GOMEZ GOMEZ"/>
    <s v="KATHERINE GAVIRIA MAZO 103"/>
    <s v="Procesada"/>
    <n v="27093"/>
  </r>
  <r>
    <x v="6"/>
    <n v="106494"/>
    <s v="2025-11-05 14:49:20"/>
    <s v="YADIRA DEL PILAR OLIVERO FUENMAYOR"/>
    <s v="MONICA RODRIGUEZ RONCANCIO 946"/>
    <s v="Procesada"/>
    <n v="20676.067226890758"/>
  </r>
  <r>
    <x v="1"/>
    <n v="106495"/>
    <s v="2025-11-05 14:50:34"/>
    <s v="PABLO SANCHEZ BALLESTEROS"/>
    <s v="MAIRA TORRES 411 CUCUTA"/>
    <s v="Procesada"/>
    <n v="14182.151260504201"/>
  </r>
  <r>
    <x v="10"/>
    <n v="106496"/>
    <s v="2025-11-05 15:01:34"/>
    <s v="JESSICA JAUREGUI CORTES"/>
    <s v="SANDRA PRADA 405 BUCARAMANGA"/>
    <s v="Procesada"/>
    <n v="10588.20168067227"/>
  </r>
  <r>
    <x v="6"/>
    <n v="106497"/>
    <s v="2025-11-05 15:03:05"/>
    <s v="LUDY ESPERANZA VELASQUEZ MORANTES"/>
    <s v="SOL KATHERINE BERNAL MONTANO 907"/>
    <s v="Procesada"/>
    <n v="20288.235294117647"/>
  </r>
  <r>
    <x v="6"/>
    <n v="106498"/>
    <s v="2025-11-05 15:05:41"/>
    <s v="JOSE ANTONIO RODRIGUEZ MALAGON"/>
    <s v="OSCAR GIOVANNY NASAYO BLANCO 932"/>
    <s v="Procesada"/>
    <n v="10368"/>
  </r>
  <r>
    <x v="9"/>
    <n v="106499"/>
    <s v="2025-11-05 15:07:55"/>
    <s v="DORA CRISTINA ZAPATA YEPEZ"/>
    <s v="LILIANA BLANCO LOPEZ 705 VALLEDUPAR"/>
    <s v="Procesada"/>
    <n v="68169.773109243702"/>
  </r>
  <r>
    <x v="6"/>
    <n v="106500"/>
    <s v="2025-11-05 15:10:21"/>
    <s v="FABIAN ENRIQUE ORJUELA ROBLES"/>
    <s v="CRISTINA QUINTERO RUDAS 945"/>
    <s v="Procesada"/>
    <n v="105617.57983193277"/>
  </r>
  <r>
    <x v="6"/>
    <n v="106501"/>
    <s v="2025-11-05 15:13:40"/>
    <s v="YESIL EUGENIA SEGURA MENDOZA"/>
    <s v="WILLIAM ALBERTO VELASQUEZ BERNAL 920"/>
    <s v="Procesada"/>
    <n v="33529.436974789918"/>
  </r>
  <r>
    <x v="2"/>
    <n v="106502"/>
    <s v="2025-11-05 15:14:09"/>
    <s v="SANDRA MILENA SANCHEZ BELTRAN"/>
    <s v="ALVARO ENRIQUE CASTAÑEDA MANJARRES 715 BARRANQUILLA"/>
    <s v="Procesada"/>
    <n v="39777.151260504201"/>
  </r>
  <r>
    <x v="6"/>
    <n v="106503"/>
    <s v="2025-11-05 15:16:14"/>
    <s v="SANDRA PATRICIA LOZANO CRUZ"/>
    <s v="SOL KATHERINE BERNAL MONTANO 907"/>
    <s v="Procesada"/>
    <n v="52289.899159663873"/>
  </r>
  <r>
    <x v="10"/>
    <n v="106504"/>
    <s v="2025-11-05 15:16:23"/>
    <s v="SERGIO DAVID MENDEZ REYES"/>
    <s v="SANDRA PRADA 405 BUCARAMANGA"/>
    <s v="Procesada"/>
    <n v="107043.42857142857"/>
  </r>
  <r>
    <x v="6"/>
    <n v="106505"/>
    <s v="2025-11-05 15:17:36"/>
    <s v="JOSE LUIS MARTINEZ MORA"/>
    <s v="OSCAR GIOVANNY NASAYO BLANCO 932"/>
    <s v="Procesada"/>
    <n v="27047.058823529413"/>
  </r>
  <r>
    <x v="5"/>
    <n v="106506"/>
    <s v="2025-11-05 15:18:26"/>
    <s v="PABLO EMILIO VALENCIA GIRALDO"/>
    <s v="GERALDINE MEZA VALENCIA 620"/>
    <s v="Procesada"/>
    <n v="75390.71428571429"/>
  </r>
  <r>
    <x v="2"/>
    <n v="106507"/>
    <s v="2025-11-05 15:19:39"/>
    <s v="TULIA ARACELI LEMUS VALDOVINO"/>
    <s v="MARIELA ESTER DE LEON 720 BARRANQUILLA"/>
    <s v="Procesada"/>
    <n v="53448.000000000007"/>
  </r>
  <r>
    <x v="6"/>
    <n v="106508"/>
    <s v="2025-11-05 15:21:26"/>
    <s v="ROSALBA ALBORNOZ CERON"/>
    <s v="MARIA NANCY GUARIN VIRGUEZ 937"/>
    <s v="Procesada"/>
    <n v="28148.722689075636"/>
  </r>
  <r>
    <x v="6"/>
    <n v="106509"/>
    <s v="2025-11-05 15:22:04"/>
    <s v="GERMAN ALFREDO MONTAÑEZ PIÑEROS"/>
    <s v="SOL KATHERINE BERNAL MONTANO 907"/>
    <s v="Procesada"/>
    <n v="47469.176470588238"/>
  </r>
  <r>
    <x v="6"/>
    <n v="106510"/>
    <s v="2025-11-05 15:22:35"/>
    <s v="DIOSEL SALAS VARGAS"/>
    <s v="WILLIAM ALBERTO VELASQUEZ BERNAL 920"/>
    <s v="Procesada"/>
    <n v="67058.865546218498"/>
  </r>
  <r>
    <x v="0"/>
    <n v="106511"/>
    <s v="2025-11-05 15:24:14"/>
    <s v="ARLEY CARDENAS CARMONA"/>
    <s v="GEORLAN GARCIA PANIAGUA 117"/>
    <s v="Procesada"/>
    <n v="8156.3025210084033"/>
  </r>
  <r>
    <x v="1"/>
    <n v="106512"/>
    <s v="2025-11-05 15:29:09"/>
    <s v="JORGE BOTELLO OSORIO"/>
    <s v="FREDY ESTEPA 409 CUCUTA"/>
    <s v="Procesada"/>
    <n v="50928"/>
  </r>
  <r>
    <x v="0"/>
    <n v="106513"/>
    <s v="2025-11-05 15:29:24"/>
    <s v="NEIDER ALEXANDER SANCHEZ FRANCO"/>
    <s v="KATHERINE GAVIRIA MAZO 103"/>
    <s v="Procesada"/>
    <n v="35675.478991596639"/>
  </r>
  <r>
    <x v="6"/>
    <n v="106514"/>
    <s v="2025-11-05 15:30:35"/>
    <s v="LUIS ALBERTO TAVERA"/>
    <s v="MARIBEL REDONDO 918"/>
    <s v="Procesada"/>
    <n v="37065.042016806728"/>
  </r>
  <r>
    <x v="10"/>
    <n v="106515"/>
    <s v="2025-11-05 15:30:57"/>
    <s v="ARTE Y PAPEL MC SAS"/>
    <s v="SANDRA PRADA 405 BUCARAMANGA"/>
    <s v="Procesada"/>
    <n v="45983.184873949584"/>
  </r>
  <r>
    <x v="0"/>
    <n v="106516"/>
    <s v="2025-11-05 15:31:14"/>
    <s v="YULIANA CARDONA BASTIDAS"/>
    <s v="KATHERINE GAVIRIA MAZO 103"/>
    <s v="Procesada"/>
    <n v="7220"/>
  </r>
  <r>
    <x v="2"/>
    <n v="106517"/>
    <s v="2025-11-05 15:34:18"/>
    <s v="EVELYN MARINA GUZMAN HERNANDEZ"/>
    <s v="MARIELA ESTER DE LEON 720 BARRANQUILLA"/>
    <s v="Procesada"/>
    <n v="16806.798319327732"/>
  </r>
  <r>
    <x v="6"/>
    <n v="106518"/>
    <s v="2025-11-05 15:35:15"/>
    <s v="ANGEL ANTONIO LOZANO RAMIREZ"/>
    <s v="DIANA MARCELA DIAZ TORRES 938"/>
    <s v="Procesada"/>
    <n v="58104.184873949576"/>
  </r>
  <r>
    <x v="0"/>
    <n v="106519"/>
    <s v="2025-11-05 15:36:06"/>
    <s v="FRANCILIANA GOMEZ GARCIA"/>
    <s v="ANDRES GRACIANO SERNA 104"/>
    <s v="Procesada"/>
    <n v="47899.378151260506"/>
  </r>
  <r>
    <x v="6"/>
    <n v="106520"/>
    <s v="2025-11-05 15:39:44"/>
    <s v="MARIA BELEN SANCHEZ TORRES"/>
    <s v="MONICA RODRIGUEZ RONCANCIO 946"/>
    <s v="Procesada"/>
    <n v="42643"/>
  </r>
  <r>
    <x v="8"/>
    <n v="106521"/>
    <s v="2025-11-05 15:42:20"/>
    <s v="DONALDO PUERTA CASTILLO"/>
    <s v="NEIL TORRES 718 CARTAGENA"/>
    <s v="Procesada"/>
    <n v="38148.487394957985"/>
  </r>
  <r>
    <x v="6"/>
    <n v="106522"/>
    <s v="2025-11-05 15:44:24"/>
    <s v="PEDRO EUGENIO LOPEZ GARCIA"/>
    <s v="DIANA MARCELA DIAZ TORRES 938"/>
    <s v="Procesada"/>
    <n v="36084.042016806728"/>
  </r>
  <r>
    <x v="6"/>
    <n v="106523"/>
    <s v="2025-11-05 15:47:00"/>
    <s v="FREDY ARNULFO MARTINEZ GONZALEZ"/>
    <s v="SANDRA PATRICIA ORTIZ ROMERO 919"/>
    <s v="Procesada"/>
    <n v="2668.747899159664"/>
  </r>
  <r>
    <x v="6"/>
    <n v="106524"/>
    <s v="2025-11-05 15:49:38"/>
    <s v="LIDA ANDREA JIMENEZ BARBOSA"/>
    <s v="ANGIE JOHANA BEDOYA HERRENO 908"/>
    <s v="Procesada"/>
    <n v="30252.050420168071"/>
  </r>
  <r>
    <x v="6"/>
    <n v="106525"/>
    <s v="2025-11-05 15:49:44"/>
    <s v="ANGIE PAOLA BELTRAN MOLINA"/>
    <s v="MONICA RODRIGUEZ RONCANCIO 946"/>
    <s v="Procesada"/>
    <n v="20543"/>
  </r>
  <r>
    <x v="0"/>
    <n v="106526"/>
    <s v="2025-11-05 15:54:23"/>
    <s v="AUTOSERVICIO R Y Z SAS"/>
    <s v="MIGUEL ANGEL HIDALGO SANTOS 113"/>
    <s v="Procesada"/>
    <n v="8180.6722689075632"/>
  </r>
  <r>
    <x v="6"/>
    <n v="106527"/>
    <s v="2025-11-05 15:55:05"/>
    <s v="ANA OLIVA VILLARRAGA GARCIA"/>
    <s v="CARLOS EDUARDO ROMERO 934"/>
    <s v="Procesada"/>
    <n v="27000"/>
  </r>
  <r>
    <x v="0"/>
    <n v="106528"/>
    <s v="2025-11-05 15:55:05"/>
    <s v="BEATRIZ ELENA QUINTERO"/>
    <s v="DUBY YARLENY BEDOYA FLOREZ 102"/>
    <s v="Procesada"/>
    <n v="92095.579831932788"/>
  </r>
  <r>
    <x v="6"/>
    <n v="106529"/>
    <s v="2025-11-05 16:00:21"/>
    <s v="KATHERINE ALEXANDRA RODRIGUEZ GARCIA"/>
    <s v="ANGIE JOHANA BEDOYA HERRENO 908"/>
    <s v="Procesada"/>
    <n v="13363.46218487395"/>
  </r>
  <r>
    <x v="6"/>
    <n v="106530"/>
    <s v="2025-11-05 16:03:17"/>
    <s v="ANGELA PATRICIA CERON RINCON"/>
    <s v="OSCAR GIOVANNY NASAYO BLANCO 932"/>
    <s v="Procesada"/>
    <n v="39329.747899159665"/>
  </r>
  <r>
    <x v="0"/>
    <n v="106531"/>
    <s v="2025-11-05 16:14:38"/>
    <s v="MARLYEN NAZARETH PADIERNA ARROYAVE"/>
    <s v="ELIANA GOMEZ 107"/>
    <s v="Procesada"/>
    <n v="18932.672268907565"/>
  </r>
  <r>
    <x v="0"/>
    <n v="106532"/>
    <s v="2025-11-05 16:15:19"/>
    <s v="SONIA YANETH GOMEZ SALAZAR"/>
    <s v="ELIANA GOMEZ 107"/>
    <s v="Procesada"/>
    <n v="11543"/>
  </r>
  <r>
    <x v="6"/>
    <n v="106533"/>
    <s v="2025-11-05 16:15:53"/>
    <s v="EDITH QUINTERO BUCURU"/>
    <s v="LEYDY YURLEY MUNEVAR ESPITIA 921"/>
    <s v="Procesada"/>
    <n v="137061.00840336137"/>
  </r>
  <r>
    <x v="0"/>
    <n v="106534"/>
    <s v="2025-11-05 16:16:26"/>
    <s v="ARLEY MAURICIO SANCHEZ TOBON"/>
    <s v="ELIANA GOMEZ 107"/>
    <s v="Procesada"/>
    <n v="26722.680672268911"/>
  </r>
  <r>
    <x v="1"/>
    <n v="106535"/>
    <s v="2025-11-05 16:18:24"/>
    <s v="MYRIAM SOSA AYALA "/>
    <s v="MAIRA TORRES 411 CUCUTA"/>
    <s v="Procesada"/>
    <n v="7355.0000000000009"/>
  </r>
  <r>
    <x v="6"/>
    <n v="106536"/>
    <s v="2025-11-05 16:18:28"/>
    <s v="ANA MIRSA CASTILLO"/>
    <s v="MONICA RODRIGUEZ RONCANCIO 946"/>
    <s v="Procesada"/>
    <n v="9585.2100840336134"/>
  </r>
  <r>
    <x v="10"/>
    <n v="106537"/>
    <s v="2025-11-05 16:20:20"/>
    <s v="SAUL ALEXANDER RODRIGUEZ BUENAHORA"/>
    <s v="SANDRA PRADA 405 BUCARAMANGA"/>
    <s v="Procesada"/>
    <n v="55563.26050420168"/>
  </r>
  <r>
    <x v="6"/>
    <n v="106538"/>
    <s v="2025-11-05 16:25:21"/>
    <s v="ANLLY JULIETH TORRES CASTANEDA"/>
    <s v="MONICA RODRIGUEZ RONCANCIO 946"/>
    <s v="Procesada"/>
    <n v="12100.840336134454"/>
  </r>
  <r>
    <x v="1"/>
    <n v="106539"/>
    <s v="2025-11-05 16:28:02"/>
    <s v="NANCY JOHANNA ADARME JAIMES"/>
    <s v="ZULY RANGEL GARCIA 413 CUCUTA"/>
    <s v="Procesada"/>
    <n v="26722.680672268911"/>
  </r>
  <r>
    <x v="0"/>
    <n v="106540"/>
    <s v="2025-11-05 16:33:25"/>
    <s v="GEIDY YULIANA JIMENEZ VARGAS"/>
    <s v="MIGUEL ANGEL HIDALGO SANTOS 113"/>
    <s v="Procesada"/>
    <n v="25744.722689075632"/>
  </r>
  <r>
    <x v="6"/>
    <n v="106541"/>
    <s v="2025-11-05 16:35:47"/>
    <s v="MARLENY SANDOVAL PINZON"/>
    <s v="MONICA RODRIGUEZ RONCANCIO 946"/>
    <s v="Procesada"/>
    <n v="16270"/>
  </r>
  <r>
    <x v="0"/>
    <n v="106542"/>
    <s v="2025-11-05 16:37:05"/>
    <s v="ALBA IRENE MONTES ARISTIZABAL"/>
    <s v="KATHERINE GAVIRIA MAZO 103"/>
    <s v="Procesada"/>
    <n v="18097.638655462186"/>
  </r>
  <r>
    <x v="0"/>
    <n v="106543"/>
    <s v="2025-11-05 16:37:24"/>
    <s v="YOLANDA RINCON"/>
    <s v="GEORLAN GARCIA PANIAGUA 117"/>
    <s v="Procesada"/>
    <n v="23086"/>
  </r>
  <r>
    <x v="6"/>
    <n v="106544"/>
    <s v="2025-11-05 16:38:03"/>
    <s v="LUIS MARIA SALCEDO PARRADO"/>
    <s v="SANDRA PATRICIA ORTIZ ROMERO 919"/>
    <s v="Procesada"/>
    <n v="26600"/>
  </r>
  <r>
    <x v="6"/>
    <n v="106545"/>
    <s v="2025-11-05 16:44:28"/>
    <s v="ANGELA ROSA MONTALVO AVILES"/>
    <s v="MONICA RODRIGUEZ RONCANCIO 946"/>
    <s v="Procesada"/>
    <n v="11543"/>
  </r>
  <r>
    <x v="2"/>
    <n v="106546"/>
    <s v="2025-11-05 16:44:33"/>
    <s v="JOHN FERNANDO CASTRO CELIS"/>
    <s v="STHEFANY OJITO BARRANQUILLA 712"/>
    <s v="Procesada"/>
    <n v="31932.915966386554"/>
  </r>
  <r>
    <x v="6"/>
    <n v="106547"/>
    <s v="2025-11-05 16:45:35"/>
    <s v="WILSON GERMAN CERQUERA OSPINA"/>
    <s v="SOL KATHERINE BERNAL MONTANO 907"/>
    <s v="Procesada"/>
    <n v="29492.638655462186"/>
  </r>
  <r>
    <x v="6"/>
    <n v="106548"/>
    <s v="2025-11-05 16:47:29"/>
    <s v="CESAR RICARDO CRUZ BELTRAN"/>
    <s v="YULIETH HERNANDEZ"/>
    <s v="Procesada"/>
    <n v="38952.218487394959"/>
  </r>
  <r>
    <x v="6"/>
    <n v="106549"/>
    <s v="2025-11-05 16:50:12"/>
    <s v="LUDY ESPERANZA VELASQUEZ MORANTES"/>
    <s v="SOL KATHERINE BERNAL MONTANO 907"/>
    <s v="Procesada"/>
    <n v="14891.26050420168"/>
  </r>
  <r>
    <x v="6"/>
    <n v="106550"/>
    <s v="2025-11-05 16:50:50"/>
    <s v="JOSE GUILLERMO PARRAGA VARGAS"/>
    <s v="MONICA RODRIGUEZ RONCANCIO 946"/>
    <s v="Procesada"/>
    <n v="17142.873949579833"/>
  </r>
  <r>
    <x v="6"/>
    <n v="106551"/>
    <s v="2025-11-05 16:50:55"/>
    <s v="OSCAR JAVIER CASTILLA AVENDANO"/>
    <s v="NELLY MARTINEZ FLEREZ 935"/>
    <s v="Procesada"/>
    <n v="81894.97478991597"/>
  </r>
  <r>
    <x v="6"/>
    <n v="106552"/>
    <s v="2025-11-05 16:51:42"/>
    <s v="GUILLERMO CACERES ARGUELLO"/>
    <s v="DIANA MARCELA DIAZ TORRES 938"/>
    <s v="Procesada"/>
    <n v="24000"/>
  </r>
  <r>
    <x v="6"/>
    <n v="106553"/>
    <s v="2025-11-05 16:51:49"/>
    <s v="JOSE OLIVO VARGAS BUITRAGO"/>
    <s v="LEYDY YURLEY MUNEVAR ESPITIA 921"/>
    <s v="Procesada"/>
    <n v="261137.52100840339"/>
  </r>
  <r>
    <x v="0"/>
    <n v="106554"/>
    <s v="2025-11-05 16:51:49"/>
    <s v="ANGELA MARIA POSADA RUIZ"/>
    <s v="ELIANA GOMEZ 107"/>
    <s v="Procesada"/>
    <n v="16806.798319327732"/>
  </r>
  <r>
    <x v="0"/>
    <n v="106555"/>
    <s v="2025-11-05 16:52:06"/>
    <s v="JOHN FREDY CARDONA CASTRO"/>
    <s v="SEBASTIAN DIAZ VELEZ 105"/>
    <s v="Procesada"/>
    <n v="117352.73949579833"/>
  </r>
  <r>
    <x v="1"/>
    <n v="106556"/>
    <s v="2025-11-05 16:52:50"/>
    <s v="CARLOS JAIR GOYENECHE NIETO"/>
    <s v="MAIRA TORRES 411 CUCUTA"/>
    <s v="Procesada"/>
    <n v="25043"/>
  </r>
  <r>
    <x v="0"/>
    <n v="106557"/>
    <s v="2025-11-05 16:53:47"/>
    <s v="ALVARO DE JESUS JIMENEZ GOMEZ"/>
    <s v="SEBASTIAN DIAZ VELEZ 105"/>
    <s v="Procesada"/>
    <n v="25210.201680672271"/>
  </r>
  <r>
    <x v="6"/>
    <n v="106558"/>
    <s v="2025-11-05 16:53:57"/>
    <s v="LENIS JOHONA CERVANTES LEON"/>
    <s v="MARIA NANCY GUARIN VIRGUEZ 937"/>
    <s v="Procesada"/>
    <n v="12000"/>
  </r>
  <r>
    <x v="6"/>
    <n v="106559"/>
    <s v="2025-11-05 16:56:21"/>
    <s v="JONATHAN MICHAEL GONZALEZ PACHON"/>
    <s v="MARIA NANCY GUARIN VIRGUEZ 937"/>
    <s v="Procesada"/>
    <n v="31932.915966386554"/>
  </r>
  <r>
    <x v="6"/>
    <n v="106560"/>
    <s v="2025-11-05 16:58:49"/>
    <s v="BAUDILIO ESPITIA ANGEL"/>
    <s v="MONICA RODRIGUEZ RONCANCIO 946"/>
    <s v="Procesada"/>
    <n v="17084.042016806721"/>
  </r>
  <r>
    <x v="2"/>
    <n v="106561"/>
    <s v="2025-11-05 16:59:01"/>
    <s v="MAURICIO LOPEZ SANCHEZ"/>
    <s v="JESUS ENRIQUE GIRALDO SOTO 714 BARRANQUILLA"/>
    <s v="Procesada"/>
    <n v="31932.915966386554"/>
  </r>
  <r>
    <x v="6"/>
    <n v="106562"/>
    <s v="2025-11-05 16:59:28"/>
    <s v="DIANA  MILENA ORTIZ"/>
    <s v="WILSON JAVIER MONTAÑEZ MARTINEZ 923"/>
    <s v="Procesada"/>
    <n v="21176.403361344539"/>
  </r>
  <r>
    <x v="2"/>
    <n v="106563"/>
    <s v="2025-11-05 16:59:35"/>
    <s v="DONALDO MENDEZ CELIS"/>
    <s v="YOANY SARMIENTO PEREZ 713 BARRANQUILLA"/>
    <s v="Procesada"/>
    <n v="47899.378151260506"/>
  </r>
  <r>
    <x v="6"/>
    <n v="106564"/>
    <s v="2025-11-05 17:00:40"/>
    <s v="LEYDY CONSUELO MARTINEZ PEREZ"/>
    <s v="CRISTINA QUINTERO RUDAS 945"/>
    <s v="Procesada"/>
    <n v="56698.79831932774"/>
  </r>
  <r>
    <x v="3"/>
    <n v="106565"/>
    <s v="2025-11-05 17:02:49"/>
    <s v="WILMAR DE JESUS CANAS CARDONA"/>
    <s v="FELIPE ARENAS 605"/>
    <s v="Procesada"/>
    <n v="38236.042016806721"/>
  </r>
  <r>
    <x v="6"/>
    <n v="106566"/>
    <s v="2025-11-05 17:03:08"/>
    <s v="MIRIAM ESTELA PRIETO GARZON"/>
    <s v="DIANA MARCELA DIAZ TORRES 938"/>
    <s v="Procesada"/>
    <n v="19050.613445378152"/>
  </r>
  <r>
    <x v="10"/>
    <n v="106567"/>
    <s v="2025-11-05 17:04:37"/>
    <s v="KATHERIN VANESSA ARIZA PEREZ"/>
    <s v="MARTHA MANTILLA 407 BUCARAMANGA"/>
    <s v="Procesada"/>
    <n v="9850.7058823529424"/>
  </r>
  <r>
    <x v="6"/>
    <n v="106568"/>
    <s v="2025-11-05 17:05:45"/>
    <s v="JAIRO MONASTOQUE GARCIA"/>
    <s v="OSCAR GIOVANNY NASAYO BLANCO 932"/>
    <s v="Procesada"/>
    <n v="21048.201680672271"/>
  </r>
  <r>
    <x v="6"/>
    <n v="106569"/>
    <s v="2025-11-05 17:05:55"/>
    <s v="CAMILO ANDRES RINCON MORENO"/>
    <s v="CARLOS EDUARDO ROMERO 934"/>
    <s v="Procesada"/>
    <n v="16806.798319327732"/>
  </r>
  <r>
    <x v="6"/>
    <n v="106570"/>
    <s v="2025-11-05 17:06:02"/>
    <s v="GLORIA AMPARO QUINTERO AROCA"/>
    <s v="MARIBEL REDONDO 918"/>
    <s v="Procesada"/>
    <n v="39338.73949579832"/>
  </r>
  <r>
    <x v="6"/>
    <n v="106571"/>
    <s v="2025-11-05 17:06:38"/>
    <s v="LUIS ALEJANDRO TORRES CEPEDA"/>
    <s v="NELLY MARTINEZ FLEREZ 935"/>
    <s v="Procesada"/>
    <n v="15209"/>
  </r>
  <r>
    <x v="6"/>
    <n v="106572"/>
    <s v="2025-11-05 17:08:01"/>
    <s v="LINA MARCELA MARROQUIN DUCUARA"/>
    <s v="WILSON JAVIER MONTAÑEZ MARTINEZ 923"/>
    <s v="Procesada"/>
    <n v="23109.201680672271"/>
  </r>
  <r>
    <x v="6"/>
    <n v="106573"/>
    <s v="2025-11-05 17:11:27"/>
    <s v="JUAN CARLOS RUIZ OCAMPO"/>
    <s v="SOL KATHERINE BERNAL MONTANO 907"/>
    <s v="Procesada"/>
    <n v="54360.000000000007"/>
  </r>
  <r>
    <x v="0"/>
    <n v="106574"/>
    <s v="2025-11-05 17:11:34"/>
    <s v="HILDA MARY VARGAS ROJAS"/>
    <s v="INES LILIANA PIEDRAHITA MESA 111"/>
    <s v="Procesada"/>
    <n v="38764.798319327732"/>
  </r>
  <r>
    <x v="6"/>
    <n v="106575"/>
    <s v="2025-11-05 17:11:48"/>
    <s v="LIZETH PAOLA MORALES DIAZ"/>
    <s v="OSCAR GIOVANNY NASAYO BLANCO 932"/>
    <s v="Procesada"/>
    <n v="31932.915966386554"/>
  </r>
  <r>
    <x v="6"/>
    <n v="106576"/>
    <s v="2025-11-05 17:12:24"/>
    <s v="NICOL DAYANA SANABRIA SALCEDO"/>
    <s v="MONICA RODRIGUEZ RONCANCIO 946"/>
    <s v="Procesada"/>
    <n v="29400"/>
  </r>
  <r>
    <x v="5"/>
    <n v="106577"/>
    <s v="2025-11-05 17:14:11"/>
    <s v="NANCY GOMEZ CASTRO"/>
    <s v="GERALDINE MEZA VALENCIA 620"/>
    <s v="Procesada"/>
    <n v="29400"/>
  </r>
  <r>
    <x v="10"/>
    <n v="106578"/>
    <s v="2025-11-05 17:15:25"/>
    <s v="GONZALO GOMEZ PRADA"/>
    <s v="SANDRA PRADA 405 BUCARAMANGA"/>
    <s v="Procesada"/>
    <n v="38319.428571428572"/>
  </r>
  <r>
    <x v="6"/>
    <n v="106579"/>
    <s v="2025-11-05 17:18:19"/>
    <s v="MARTHA CECILIA CAPERA"/>
    <s v="MONICA RODRIGUEZ RONCANCIO 946"/>
    <s v="Procesada"/>
    <n v="30252.100840336137"/>
  </r>
  <r>
    <x v="6"/>
    <n v="106580"/>
    <s v="2025-11-05 17:19:30"/>
    <s v="DANILO VARGAS BARRERA"/>
    <s v="YULIETH HERNANDEZ"/>
    <s v="Procesada"/>
    <n v="57479.02521008403"/>
  </r>
  <r>
    <x v="10"/>
    <n v="106581"/>
    <s v="2025-11-05 17:20:13"/>
    <s v="ERNESTO CACERES FLOREZ"/>
    <s v="IVONNE RAMIREZ 415 BUCARAMANGA"/>
    <s v="Procesada"/>
    <n v="27000"/>
  </r>
  <r>
    <x v="10"/>
    <n v="106582"/>
    <s v="2025-11-05 17:23:50"/>
    <s v="ROBINSON CAICEDO"/>
    <s v="IVONNE RAMIREZ 415 BUCARAMANGA"/>
    <s v="Procesada"/>
    <n v="16386.537815126052"/>
  </r>
  <r>
    <x v="6"/>
    <n v="106584"/>
    <s v="2025-11-05 17:24:26"/>
    <s v="ESPERANZA LUCIA ESPITIA RODRIGUEZ"/>
    <s v="LEYDY YURLEY MUNEVAR ESPITIA 921"/>
    <s v="Procesada"/>
    <n v="5940.0000000000009"/>
  </r>
  <r>
    <x v="0"/>
    <n v="106585"/>
    <s v="2025-11-05 17:25:05"/>
    <s v="LAURA JOHANA ATEHORTUA CORREA"/>
    <s v="DUBY YARLENY BEDOYA FLOREZ 102"/>
    <s v="Procesada"/>
    <n v="16190.9243697479"/>
  </r>
  <r>
    <x v="0"/>
    <n v="106586"/>
    <s v="2025-11-05 17:27:48"/>
    <s v="LEIDY JULIETH SERNA YEPES"/>
    <s v="GEORLAN GARCIA PANIAGUA 117"/>
    <s v="Procesada"/>
    <n v="10351.008403361346"/>
  </r>
  <r>
    <x v="6"/>
    <n v="106587"/>
    <s v="2025-11-05 17:28:58"/>
    <s v="OLGA LUCIA ESCOBAR BERMUDEZ"/>
    <s v="OSCAR GIOVANNY NASAYO BLANCO 932"/>
    <s v="Procesada"/>
    <n v="44925.462184873955"/>
  </r>
  <r>
    <x v="6"/>
    <n v="106588"/>
    <s v="2025-11-05 17:29:33"/>
    <s v="ANGIE LORENA MUÑOZ BUITRAGO"/>
    <s v="WILSON JAVIER MONTAÑEZ MARTINEZ 923"/>
    <s v="Procesada"/>
    <n v="9800"/>
  </r>
  <r>
    <x v="2"/>
    <n v="106589"/>
    <s v="2025-11-05 17:30:27"/>
    <s v="MARIA FERNANDA DE LA HOZ TORRADO"/>
    <s v="YOANY SARMIENTO PEREZ 713 BARRANQUILLA"/>
    <s v="Procesada"/>
    <n v="47899.378151260506"/>
  </r>
  <r>
    <x v="10"/>
    <n v="106590"/>
    <s v="2025-11-05 17:31:38"/>
    <s v="LEONOR AMAYA SANTOS"/>
    <s v="SANDRA PRADA 405 BUCARAMANGA"/>
    <s v="Procesada"/>
    <n v="62015.697478991591"/>
  </r>
  <r>
    <x v="6"/>
    <n v="106592"/>
    <s v="2025-11-05 17:32:14"/>
    <s v="CARLOS EDUARD SANCHEZ PEDRAZA"/>
    <s v="DIANA MARCELA DIAZ TORRES 938"/>
    <s v="Procesada"/>
    <n v="45970.445378151264"/>
  </r>
  <r>
    <x v="6"/>
    <n v="106593"/>
    <s v="2025-11-05 17:32:44"/>
    <s v="LEYDI LORENA BOHORQUEZ RIOS"/>
    <s v="LEYDY YURLEY MUNEVAR ESPITIA 921"/>
    <s v="Procesada"/>
    <n v="20067.243697478993"/>
  </r>
  <r>
    <x v="6"/>
    <n v="106594"/>
    <s v="2025-11-05 17:35:50"/>
    <s v="MARIA EUGENIA CRUZ"/>
    <s v="MONICA RODRIGUEZ RONCANCIO 946"/>
    <s v="Procesada"/>
    <n v="12843"/>
  </r>
  <r>
    <x v="10"/>
    <n v="106595"/>
    <s v="2025-11-05 17:35:57"/>
    <s v="LUIS ORLANDO SERRANO LUENGAS"/>
    <s v="MARTHA MANTILLA 407 BUCARAMANGA"/>
    <s v="Procesada"/>
    <n v="25263.025210084033"/>
  </r>
  <r>
    <x v="1"/>
    <n v="106596"/>
    <s v="2025-11-05 17:38:04"/>
    <s v="LUZ DARY SILVA INSIGNARES"/>
    <s v="FREDY ESTEPA 409 CUCUTA"/>
    <s v="Procesada"/>
    <n v="17254.436974789915"/>
  </r>
  <r>
    <x v="5"/>
    <n v="106597"/>
    <s v="2025-11-05 17:40:35"/>
    <s v="JOSE HUMBERTO ZULUAGA DUQUE"/>
    <s v="GERALDINE MEZA VALENCIA 620"/>
    <s v="Procesada"/>
    <n v="14850"/>
  </r>
  <r>
    <x v="6"/>
    <n v="106598"/>
    <s v="2025-11-05 17:42:23"/>
    <s v="OMAR DE JESUS SUAREZ RAMIREZ"/>
    <s v="YULIETH HERNANDEZ"/>
    <s v="Procesada"/>
    <n v="191597.52100840336"/>
  </r>
  <r>
    <x v="6"/>
    <n v="106599"/>
    <s v="2025-11-05 17:43:24"/>
    <s v="MICHAEL ADRIAN QUIÑONES ROMERO"/>
    <s v="SANDRA PATRICIA ORTIZ ROMERO 919"/>
    <s v="Procesada"/>
    <n v="20543"/>
  </r>
  <r>
    <x v="10"/>
    <n v="106600"/>
    <s v="2025-11-05 17:45:19"/>
    <s v="JUAN GABRIEL URBINA RIVERA"/>
    <s v="IVONNE RAMIREZ 415 BUCARAMANGA"/>
    <s v="Procesada"/>
    <n v="18706.537815126052"/>
  </r>
  <r>
    <x v="6"/>
    <n v="106602"/>
    <s v="2025-11-05 17:45:52"/>
    <s v="RAFAEL ANDRES REYES TRIANA"/>
    <s v="CARLOS EDUARDO ROMERO 934"/>
    <s v="Procesada"/>
    <n v="10592.436974789916"/>
  </r>
  <r>
    <x v="2"/>
    <n v="106603"/>
    <s v="2025-11-05 17:50:21"/>
    <s v="JAIME JESUS BENITEZ NIEBLES"/>
    <s v="YOANY SARMIENTO PEREZ 713 BARRANQUILLA"/>
    <s v="Procesada"/>
    <n v="80672.462184873948"/>
  </r>
  <r>
    <x v="0"/>
    <n v="106605"/>
    <s v="2025-11-05 17:53:10"/>
    <s v="GILDARDO DE JESUS GARCIA GUIRALES"/>
    <s v="MIGUEL ANGEL HIDALGO SANTOS 113"/>
    <s v="Procesada"/>
    <n v="11543"/>
  </r>
  <r>
    <x v="6"/>
    <n v="106606"/>
    <s v="2025-11-05 17:57:31"/>
    <s v="YESENIA ASTRID HERRERA SAENZ"/>
    <s v="SANDRA PATRICIA ORTIZ ROMERO 919"/>
    <s v="Procesada"/>
    <n v="7707.8571428571431"/>
  </r>
  <r>
    <x v="6"/>
    <n v="106607"/>
    <s v="2025-11-05 17:58:31"/>
    <s v="WILLIAM ENRIQUE NIETO CHINGATE"/>
    <s v="NAIR JAEL VARGAS TALERO 933"/>
    <s v="Procesada"/>
    <n v="12710.9243697479"/>
  </r>
  <r>
    <x v="6"/>
    <n v="106608"/>
    <s v="2025-11-05 17:58:45"/>
    <s v="YORDY ANGEL GAMBA CARVAJAL"/>
    <s v="LEYDY YURLEY MUNEVAR ESPITIA 921"/>
    <s v="Procesada"/>
    <n v="60020.857142857152"/>
  </r>
  <r>
    <x v="10"/>
    <n v="106609"/>
    <s v="2025-11-05 17:59:19"/>
    <s v="ELIZABET PEDROZA ASCANIO"/>
    <s v="SANDRA PRADA 405 BUCARAMANGA"/>
    <s v="Procesada"/>
    <n v="35436.63025210084"/>
  </r>
  <r>
    <x v="1"/>
    <n v="106610"/>
    <s v="2025-11-05 17:59:29"/>
    <s v="HEMEL ANTONIO QUINTERO TRUJILLO"/>
    <s v="ZULY RANGEL GARCIA 413 CUCUTA"/>
    <s v="Procesada"/>
    <n v="11543"/>
  </r>
  <r>
    <x v="2"/>
    <n v="106611"/>
    <s v="2025-11-05 17:59:38"/>
    <s v="ROMELIA BERNAL CARDENAS"/>
    <s v="YOANY SARMIENTO PEREZ 713 BARRANQUILLA"/>
    <s v="Procesada"/>
    <n v="47899.378151260506"/>
  </r>
  <r>
    <x v="6"/>
    <n v="106612"/>
    <s v="2025-11-05 18:01:44"/>
    <s v="SIERVO JESUS MORATO ORTIZ"/>
    <s v="DIANA MARCELA DIAZ TORRES 938"/>
    <s v="Procesada"/>
    <n v="18956.016806722691"/>
  </r>
  <r>
    <x v="2"/>
    <n v="106613"/>
    <s v="2025-11-05 18:02:30"/>
    <s v="DOMINGO RICO COLMENARES"/>
    <s v="MARIELA ESTER DE LEON 720 BARRANQUILLA"/>
    <s v="Procesada"/>
    <n v="31932.915966386554"/>
  </r>
  <r>
    <x v="6"/>
    <n v="106614"/>
    <s v="2025-11-05 18:02:53"/>
    <s v="MARIA CAMILA MONROY MUÑOZ"/>
    <s v="YULIETH HERNANDEZ"/>
    <s v="Procesada"/>
    <n v="296814.48739495798"/>
  </r>
  <r>
    <x v="6"/>
    <n v="106615"/>
    <s v="2025-11-05 18:12:02"/>
    <s v="AYDEE GONZALEZ GARCIA"/>
    <s v="NELLY MARTINEZ FLEREZ 935"/>
    <s v="Procesada"/>
    <n v="29400"/>
  </r>
  <r>
    <x v="2"/>
    <n v="106616"/>
    <s v="2025-11-05 18:13:14"/>
    <s v="ERIKA YULIETH SIERRA HERNANDEZ"/>
    <s v="STHEFANY OJITO BARRANQUILLA 712"/>
    <s v="Procesada"/>
    <n v="27327.73949579832"/>
  </r>
  <r>
    <x v="6"/>
    <n v="106617"/>
    <s v="2025-11-05 18:13:16"/>
    <s v="GLORIA ISABEL ROLDAN CAMPOS"/>
    <s v="DIANA MARCELA DIAZ TORRES 938"/>
    <s v="Procesada"/>
    <n v="15606.571428571429"/>
  </r>
  <r>
    <x v="6"/>
    <n v="106618"/>
    <s v="2025-11-05 18:13:45"/>
    <s v="YAZMIN VELANDIA JIMENEZ"/>
    <s v="NAIR JAEL VARGAS TALERO 933"/>
    <s v="Procesada"/>
    <n v="14520.689075630253"/>
  </r>
  <r>
    <x v="0"/>
    <n v="106619"/>
    <s v="2025-11-05 18:16:18"/>
    <s v="JAIRO PINEDA"/>
    <s v="MARIA ELENA JARAMILLO GALEANO 114"/>
    <s v="Procesada"/>
    <n v="28655.462184873952"/>
  </r>
  <r>
    <x v="6"/>
    <n v="106620"/>
    <s v="2025-11-05 18:17:27"/>
    <s v="LEUMAN LEAL QUINTERO"/>
    <s v="LEYDY YURLEY MUNEVAR ESPITIA 921"/>
    <s v="Procesada"/>
    <n v="34770.000000000007"/>
  </r>
  <r>
    <x v="7"/>
    <n v="106621"/>
    <s v="2025-11-05 18:19:15"/>
    <s v="MAGNOLIA MORALES SERNA"/>
    <s v="JHONTAN MENDOZA 906"/>
    <s v="Procesada"/>
    <n v="69853.117647058825"/>
  </r>
  <r>
    <x v="0"/>
    <n v="106622"/>
    <s v="2025-11-05 18:19:36"/>
    <s v="MARTA ROSA RODRIGUEZ LONDOÑO"/>
    <s v="MARIA ELENA JARAMILLO GALEANO 114"/>
    <s v="Procesada"/>
    <n v="5260.4789915966394"/>
  </r>
  <r>
    <x v="6"/>
    <n v="106623"/>
    <s v="2025-11-05 18:20:32"/>
    <s v="DIEGO ALEJANDRO BERNAL ACERO"/>
    <s v="LEYDY YURLEY MUNEVAR ESPITIA 921"/>
    <s v="Procesada"/>
    <n v="57479.02521008403"/>
  </r>
  <r>
    <x v="0"/>
    <n v="106624"/>
    <s v="2025-11-05 18:22:37"/>
    <s v="JADER GARCIA PATIÑO"/>
    <s v="MARIA ELENA JARAMILLO GALEANO 114"/>
    <s v="Procesada"/>
    <n v="2615"/>
  </r>
  <r>
    <x v="0"/>
    <n v="106625"/>
    <s v="2025-11-05 18:24:47"/>
    <s v="DISNEY JOHANA ALVAREZ MAZO"/>
    <s v="MARIA ELENA JARAMILLO GALEANO 114"/>
    <s v="Procesada"/>
    <n v="5396.9747899159665"/>
  </r>
  <r>
    <x v="0"/>
    <n v="106626"/>
    <s v="2025-11-05 18:25:55"/>
    <s v="MARIA DEL CARMEN MEJIA MEJIA"/>
    <s v="MARIA ELENA JARAMILLO GALEANO 114"/>
    <s v="Procesada"/>
    <n v="6691.6722689075632"/>
  </r>
  <r>
    <x v="0"/>
    <n v="106627"/>
    <s v="2025-11-05 18:27:18"/>
    <s v="MARTHA PIEDAD ZULUAGA"/>
    <s v="MARIA ELENA JARAMILLO GALEANO 114"/>
    <s v="Procesada"/>
    <n v="9466.3361344537825"/>
  </r>
  <r>
    <x v="0"/>
    <n v="106628"/>
    <s v="2025-11-05 18:28:22"/>
    <s v="IGNACIO DE JESUS  VARELAS"/>
    <s v="MARIA ELENA JARAMILLO GALEANO 114"/>
    <s v="Procesada"/>
    <n v="6691.6722689075632"/>
  </r>
  <r>
    <x v="0"/>
    <n v="106629"/>
    <s v="2025-11-05 18:29:26"/>
    <s v="ANGEL MARIA MANCO CORREA"/>
    <s v="MARIA ELENA JARAMILLO GALEANO 114"/>
    <s v="Procesada"/>
    <n v="5396.9747899159665"/>
  </r>
  <r>
    <x v="0"/>
    <n v="106630"/>
    <s v="2025-11-05 18:31:25"/>
    <s v="EDGAR DE JESUS ALZATE CARDONA"/>
    <s v="INES LILIANA PIEDRAHITA MESA 111"/>
    <s v="Procesada"/>
    <n v="437745.09243697481"/>
  </r>
  <r>
    <x v="7"/>
    <n v="106631"/>
    <s v="2025-11-05 18:35:34"/>
    <s v="PEDRO MARIA DIAZ SOSA"/>
    <s v="JHONTAN MENDOZA 906"/>
    <s v="Procesada"/>
    <n v="31581.983193277309"/>
  </r>
  <r>
    <x v="6"/>
    <n v="106632"/>
    <s v="2025-11-05 18:35:42"/>
    <s v="WIILIAM ANDRES GOMEZ VILLALOBOS"/>
    <s v="WILLIAM ALBERTO VELASQUEZ BERNAL 920"/>
    <s v="Procesada"/>
    <n v="33529.436974789918"/>
  </r>
  <r>
    <x v="6"/>
    <n v="106633"/>
    <s v="2025-11-05 18:40:17"/>
    <s v="DORIS INELDA HERNANDEZ VEGA"/>
    <s v="WILLIAM ALBERTO VELASQUEZ BERNAL 920"/>
    <s v="Procesada"/>
    <n v="33529.436974789918"/>
  </r>
  <r>
    <x v="6"/>
    <n v="106634"/>
    <s v="2025-11-05 18:40:42"/>
    <s v="HARVIN GERMAN SANBOGAL CALDERON"/>
    <s v="MARIA NANCY GUARIN VIRGUEZ 937"/>
    <s v="Procesada"/>
    <n v="85927.882352941175"/>
  </r>
  <r>
    <x v="6"/>
    <n v="106635"/>
    <s v="2025-11-05 18:41:12"/>
    <s v="GUILLERMO VIVAS VARGAS"/>
    <s v="SOL KATHERINE BERNAL MONTANO 907"/>
    <s v="Procesada"/>
    <n v="35038.302521008409"/>
  </r>
  <r>
    <x v="1"/>
    <n v="106636"/>
    <s v="2025-11-05 18:42:41"/>
    <s v="CESAR DAVID CONTRERAS RODRIGUEZ"/>
    <s v="ZULY RANGEL GARCIA 413 CUCUTA"/>
    <s v="Procesada"/>
    <n v="18151.26050420168"/>
  </r>
  <r>
    <x v="0"/>
    <n v="106637"/>
    <s v="2025-11-05 18:43:39"/>
    <s v="YENIFER BEDOYA PINEDA"/>
    <s v="ELIANA GOMEZ 107"/>
    <s v="Procesada"/>
    <n v="41470.638655462186"/>
  </r>
  <r>
    <x v="0"/>
    <n v="106638"/>
    <s v="2025-11-05 18:43:49"/>
    <s v="PASCUAL DE JESUS RIOS FRANCO"/>
    <s v="INES LILIANA PIEDRAHITA MESA 111"/>
    <s v="Procesada"/>
    <n v="8542.0168067226896"/>
  </r>
  <r>
    <x v="6"/>
    <n v="106639"/>
    <s v="2025-11-05 18:45:25"/>
    <s v="EDILBERTO BOLIVAR OCHOA"/>
    <s v="YULIETH HERNANDEZ"/>
    <s v="Procesada"/>
    <n v="21101.302521008405"/>
  </r>
  <r>
    <x v="3"/>
    <n v="106640"/>
    <s v="2025-11-05 18:49:41"/>
    <s v="MARTA ISABEL DUQUE MORALES"/>
    <s v="FELIPE ARENAS 605"/>
    <s v="Procesada"/>
    <n v="55531.26050420168"/>
  </r>
  <r>
    <x v="6"/>
    <n v="106641"/>
    <s v="2025-11-05 18:50:50"/>
    <s v="YOLANDA MOLANO ROJAS"/>
    <s v="SANDRA PATRICIA ORTIZ ROMERO 919"/>
    <s v="Procesada"/>
    <n v="6960"/>
  </r>
  <r>
    <x v="8"/>
    <n v="106642"/>
    <s v="2025-11-05 18:54:24"/>
    <s v="DANNA LUCIA VILLADIEGO CHAMORRO"/>
    <s v="NEIL TORRES 718 CARTAGENA"/>
    <s v="Procesada"/>
    <n v="129515.78151260504"/>
  </r>
  <r>
    <x v="0"/>
    <n v="106643"/>
    <s v="2025-11-05 18:55:05"/>
    <s v="KELIS JUDITH PETRO VILLAR"/>
    <s v="ANDRES GRACIANO SERNA 104"/>
    <s v="Procesada"/>
    <n v="18460.840336134457"/>
  </r>
  <r>
    <x v="7"/>
    <n v="106644"/>
    <s v="2025-11-05 18:55:38"/>
    <s v="MARTHA CECILIA VANEGAS ARISTIZABAL"/>
    <s v="JHONTAN MENDOZA 906"/>
    <s v="Procesada"/>
    <n v="121185.30252100842"/>
  </r>
  <r>
    <x v="0"/>
    <n v="106645"/>
    <s v="2025-11-05 18:59:28"/>
    <s v="EDILMA LUCIA RUEDA"/>
    <s v="INES LILIANA PIEDRAHITA MESA 111"/>
    <s v="Procesada"/>
    <n v="21990.798319327732"/>
  </r>
  <r>
    <x v="6"/>
    <n v="106646"/>
    <s v="2025-11-05 19:01:00"/>
    <s v="MARTHA JANNETH GARCIA LLANOS"/>
    <s v="SANDRA PATRICIA ORTIZ ROMERO 919"/>
    <s v="Procesada"/>
    <n v="33660.117647058825"/>
  </r>
  <r>
    <x v="2"/>
    <n v="106647"/>
    <s v="2025-11-05 19:01:47"/>
    <s v="JAVIER ENRIQUE ROSALES VARELO"/>
    <s v="YOANY SARMIENTO PEREZ 713 BARRANQUILLA"/>
    <s v="Procesada"/>
    <n v="37240"/>
  </r>
  <r>
    <x v="6"/>
    <n v="106648"/>
    <s v="2025-11-05 19:03:54"/>
    <s v="KAREN YULIETH CASTRO FIRIGUA"/>
    <s v="LEYDY YURLEY MUNEVAR ESPITIA 921"/>
    <s v="Procesada"/>
    <n v="57479.02521008403"/>
  </r>
  <r>
    <x v="0"/>
    <n v="106649"/>
    <s v="2025-11-05 19:10:03"/>
    <s v="LUZ MARINA CASTAÑO BUILES"/>
    <s v="INES LILIANA PIEDRAHITA MESA 111"/>
    <s v="Procesada"/>
    <n v="50465.781512605041"/>
  </r>
  <r>
    <x v="6"/>
    <n v="106650"/>
    <s v="2025-11-05 19:11:58"/>
    <s v="LUZ ANGELA MARTINEZ RODRIGUEZ"/>
    <s v="MONICA RODRIGUEZ RONCANCIO 946"/>
    <s v="Procesada"/>
    <n v="44817.016806722691"/>
  </r>
  <r>
    <x v="0"/>
    <n v="106651"/>
    <s v="2025-11-05 19:15:35"/>
    <s v="ANA LUCIA ALDANA DE MONCADA"/>
    <s v="KATHERINE GAVIRIA MAZO 103"/>
    <s v="Procesada"/>
    <n v="59553.277310924364"/>
  </r>
  <r>
    <x v="0"/>
    <n v="106652"/>
    <s v="2025-11-05 19:15:40"/>
    <s v="MIRYAM JOHANA VILLEGAS MOLINA"/>
    <s v="SEBASTIAN DIAZ VELEZ 105"/>
    <s v="Procesada"/>
    <n v="20207.000000000004"/>
  </r>
  <r>
    <x v="0"/>
    <n v="106653"/>
    <s v="2025-11-05 19:17:57"/>
    <s v="HILDER DUVAN ZAPATA GRANADOS"/>
    <s v="SEBASTIAN DIAZ VELEZ 105"/>
    <s v="Procesada"/>
    <n v="29265.369747899163"/>
  </r>
  <r>
    <x v="6"/>
    <n v="106654"/>
    <s v="2025-11-05 19:20:03"/>
    <s v="MYRIAM ARCHILA BUITRAGO"/>
    <s v="SANDRA PATRICIA ORTIZ ROMERO 919"/>
    <s v="Procesada"/>
    <n v="10588.20168067227"/>
  </r>
  <r>
    <x v="7"/>
    <n v="106655"/>
    <s v="2025-11-05 19:20:18"/>
    <s v="MARIA DELCARMEN RAMIREZ PAYONE"/>
    <s v="JHONTAN MENDOZA 906"/>
    <s v="Procesada"/>
    <n v="66125"/>
  </r>
  <r>
    <x v="7"/>
    <n v="106656"/>
    <s v="2025-11-05 19:20:34"/>
    <s v="MARIA NEISA GARNICA ALDANA"/>
    <s v="CESAR BERMUDEZ 905"/>
    <s v="Procesada"/>
    <n v="47899.378151260506"/>
  </r>
  <r>
    <x v="7"/>
    <n v="106657"/>
    <s v="2025-11-05 19:22:32"/>
    <s v="GUILLERMO PLATA DURAN"/>
    <s v="CESAR BERMUDEZ 905"/>
    <s v="Procesada"/>
    <n v="35913.512605042022"/>
  </r>
  <r>
    <x v="7"/>
    <n v="106658"/>
    <s v="2025-11-05 19:23:37"/>
    <s v="JULIETH PAOLA GONZALEZ OLAYA"/>
    <s v="JHONTAN MENDOZA 906"/>
    <s v="Procesada"/>
    <n v="110966.26890756302"/>
  </r>
  <r>
    <x v="10"/>
    <n v="106659"/>
    <s v="2025-11-05 19:24:05"/>
    <s v="CLAUDIA MARCELA REATIGA HERRERA"/>
    <s v="SANDRA PRADA 405 BUCARAMANGA"/>
    <s v="Procesada"/>
    <n v="47372.697478991598"/>
  </r>
  <r>
    <x v="6"/>
    <n v="106660"/>
    <s v="2025-11-05 19:24:05"/>
    <s v="CLEMENTINA ROA TOVAR"/>
    <s v="SOL KATHERINE BERNAL MONTANO 907"/>
    <s v="Procesada"/>
    <n v="26043.252100840338"/>
  </r>
  <r>
    <x v="9"/>
    <n v="106661"/>
    <s v="2025-11-05 19:25:28"/>
    <s v="ARACELLY RUEDA MENESES"/>
    <s v="LILIANA BLANCO LOPEZ 705 VALLEDUPAR"/>
    <s v="Procesada"/>
    <n v="55100"/>
  </r>
  <r>
    <x v="7"/>
    <n v="106662"/>
    <s v="2025-11-05 19:26:06"/>
    <s v="CESAR AUGUSTO RICO"/>
    <s v="CESAR BERMUDEZ 905"/>
    <s v="Procesada"/>
    <n v="91172.218487394959"/>
  </r>
  <r>
    <x v="6"/>
    <n v="106663"/>
    <s v="2025-11-05 19:26:32"/>
    <s v="FABIO LEONARDO CARO APONTE"/>
    <s v="MONICA RODRIGUEZ RONCANCIO 946"/>
    <s v="Procesada"/>
    <n v="8542.0168067226896"/>
  </r>
  <r>
    <x v="0"/>
    <n v="106664"/>
    <s v="2025-11-05 19:27:06"/>
    <s v="MAYRON ESNEYDER SANCHEZ DIAZ"/>
    <s v="DUBY YARLENY BEDOYA FLOREZ 102"/>
    <s v="Procesada"/>
    <n v="62291.731092436981"/>
  </r>
  <r>
    <x v="7"/>
    <n v="106665"/>
    <s v="2025-11-05 19:28:18"/>
    <s v="FABIAN URIEL PARRADO JAIMES"/>
    <s v="CESAR BERMUDEZ 905"/>
    <s v="Procesada"/>
    <n v="97971.647058823524"/>
  </r>
  <r>
    <x v="6"/>
    <n v="106667"/>
    <s v="2025-11-05 19:29:12"/>
    <s v="FERREQUIPOS BOGOTA S.A.S"/>
    <s v="CARLOS EDUARDO ROMERO 934"/>
    <s v="Procesada"/>
    <n v="128739.57142857143"/>
  </r>
  <r>
    <x v="6"/>
    <n v="106668"/>
    <s v="2025-11-05 19:29:18"/>
    <s v="LEONARDO DIAZ RODRIGUEZ"/>
    <s v="LEYDY YURLEY MUNEVAR ESPITIA 921"/>
    <s v="Procesada"/>
    <n v="56723.73949579832"/>
  </r>
  <r>
    <x v="7"/>
    <n v="106669"/>
    <s v="2025-11-05 19:31:11"/>
    <s v="YAQUELIN ROA PARRA"/>
    <s v="CESAR BERMUDEZ 905"/>
    <s v="Procesada"/>
    <n v="80073.672268907569"/>
  </r>
  <r>
    <x v="6"/>
    <n v="106670"/>
    <s v="2025-11-05 19:32:11"/>
    <s v="MARIA NORMA VIUCHE DE PEREZ"/>
    <s v="WILSON JAVIER MONTAÑEZ MARTINEZ 923"/>
    <s v="Procesada"/>
    <n v="32058.873949579833"/>
  </r>
  <r>
    <x v="3"/>
    <n v="106671"/>
    <s v="2025-11-05 19:32:16"/>
    <s v="FRANCISCO ARNOLDO PIEDRAHITA MONTOYA"/>
    <s v="LEONARDO RIOS HENAO 612"/>
    <s v="Procesada"/>
    <n v="26724.000000000004"/>
  </r>
  <r>
    <x v="7"/>
    <n v="106672"/>
    <s v="2025-11-05 19:33:22"/>
    <s v="OMAIRA DEL CARMEN MENDOZA GARIZADO"/>
    <s v="CESAR BERMUDEZ 905"/>
    <s v="Procesada"/>
    <n v="65189.378151260506"/>
  </r>
  <r>
    <x v="6"/>
    <n v="106673"/>
    <s v="2025-11-05 19:33:35"/>
    <s v="OLGA LUCIA PEÑALOZA"/>
    <s v="SOL KATHERINE BERNAL MONTANO 907"/>
    <s v="Procesada"/>
    <n v="39900"/>
  </r>
  <r>
    <x v="6"/>
    <n v="106674"/>
    <s v="2025-11-05 19:34:49"/>
    <s v="NELSON ELVER NOVOA RUIZ"/>
    <s v="YULIETH HERNANDEZ"/>
    <s v="Procesada"/>
    <n v="68265.663865546216"/>
  </r>
  <r>
    <x v="3"/>
    <n v="106676"/>
    <s v="2025-11-05 19:35:02"/>
    <s v="MARYORY HERNANDEZ OROZCO"/>
    <s v="LEONARDO RIOS HENAO 612"/>
    <s v="Procesada"/>
    <n v="34736.319327731093"/>
  </r>
  <r>
    <x v="7"/>
    <n v="106677"/>
    <s v="2025-11-05 19:35:28"/>
    <s v="BRAYAN  ANDRES  MEJIA REYES"/>
    <s v="JHONTAN MENDOZA 906"/>
    <s v="Procesada"/>
    <n v="50054.60504201681"/>
  </r>
  <r>
    <x v="7"/>
    <n v="106678"/>
    <s v="2025-11-05 19:36:28"/>
    <s v="YENNY VANNESA OLARTE TAPASCO"/>
    <s v="CESAR BERMUDEZ 905"/>
    <s v="Procesada"/>
    <n v="37711.915966386558"/>
  </r>
  <r>
    <x v="6"/>
    <n v="106679"/>
    <s v="2025-11-05 19:37:49"/>
    <s v="JUAN ESTEBAN ESTEPA LOZANO"/>
    <s v="WILSON JAVIER MONTAÑEZ MARTINEZ 923"/>
    <s v="Procesada"/>
    <n v="16806.798319327732"/>
  </r>
  <r>
    <x v="3"/>
    <n v="106680"/>
    <s v="2025-11-05 19:38:30"/>
    <s v="JUAN RAMON VALENCIA MONTOYA"/>
    <s v="FELIPE ARENAS 605"/>
    <s v="Procesada"/>
    <n v="35385.344537815123"/>
  </r>
  <r>
    <x v="7"/>
    <n v="106681"/>
    <s v="2025-11-05 19:38:40"/>
    <s v="BLANCA ESTRELLA FLOREZ DE ACOSTA"/>
    <s v="CESAR BERMUDEZ 905"/>
    <s v="Procesada"/>
    <n v="17647.050420168071"/>
  </r>
  <r>
    <x v="6"/>
    <n v="106682"/>
    <s v="2025-11-05 19:38:41"/>
    <s v="NANCY BEATRIZ AREVALO MARTINEZ"/>
    <s v="MARIA NANCY GUARIN VIRGUEZ 937"/>
    <s v="Procesada"/>
    <n v="71564.45378151261"/>
  </r>
  <r>
    <x v="6"/>
    <n v="106683"/>
    <s v="2025-11-05 19:39:21"/>
    <s v="GLORIA YEDIS MEDINA MONTOYA"/>
    <s v="LEONARDO MANCERA BOLAÑOS 926"/>
    <s v="Procesada"/>
    <n v="27840"/>
  </r>
  <r>
    <x v="6"/>
    <n v="106684"/>
    <s v="2025-11-05 19:39:45"/>
    <s v="AMPARO VALENZUELA ALMANZA"/>
    <s v="MARIA NANCY GUARIN VIRGUEZ 937"/>
    <s v="Procesada"/>
    <n v="31932.915966386554"/>
  </r>
  <r>
    <x v="6"/>
    <n v="106685"/>
    <s v="2025-11-05 19:39:47"/>
    <s v="ELIANA MARCELA ALEMAN CALDERON"/>
    <s v="SANDRA PATRICIA ORTIZ ROMERO 919"/>
    <s v="Procesada"/>
    <n v="8494.2016806722695"/>
  </r>
  <r>
    <x v="6"/>
    <n v="106686"/>
    <s v="2025-11-05 19:40:37"/>
    <s v="JEINNER SLEY MARBELLO RUIZ"/>
    <s v="LEONARDO MANCERA BOLAÑOS 926"/>
    <s v="Procesada"/>
    <n v="21176.403361344539"/>
  </r>
  <r>
    <x v="7"/>
    <n v="106687"/>
    <s v="2025-11-05 19:42:46"/>
    <s v="OMAR ALBA LEON"/>
    <s v="JHONTAN MENDOZA 906"/>
    <s v="Procesada"/>
    <n v="62504.302521008402"/>
  </r>
  <r>
    <x v="7"/>
    <n v="106688"/>
    <s v="2025-11-05 19:44:37"/>
    <s v="LEIDY YALILE BOHORQUEZ ROJAS"/>
    <s v="CESAR BERMUDEZ 905"/>
    <s v="Procesada"/>
    <n v="74722.899159663866"/>
  </r>
  <r>
    <x v="0"/>
    <n v="106689"/>
    <s v="2025-11-05 19:46:08"/>
    <s v="LUIS FERNANDO MARTINEZ PEREZ"/>
    <s v="EDISON ALBERTO SALAZAR YEPES 116"/>
    <s v="Procesada"/>
    <n v="13153.117647058823"/>
  </r>
  <r>
    <x v="7"/>
    <n v="106690"/>
    <s v="2025-11-05 19:46:13"/>
    <s v="FRANCY ELENA MEDINA VALENCIA"/>
    <s v="CESAR BERMUDEZ 905"/>
    <s v="Procesada"/>
    <n v="13575.504201680673"/>
  </r>
  <r>
    <x v="6"/>
    <n v="106691"/>
    <s v="2025-11-05 19:53:31"/>
    <s v="NINA PAOLA GOMEZ"/>
    <s v="MARISOL NEIRA PARRA 911"/>
    <s v="Procesada"/>
    <n v="27731.109243697476"/>
  </r>
  <r>
    <x v="6"/>
    <n v="106692"/>
    <s v="2025-11-05 19:54:22"/>
    <s v="DAMARIS CUCHIMBA"/>
    <s v="SOL KATHERINE BERNAL MONTANO 907"/>
    <s v="Procesada"/>
    <n v="34606.462184873955"/>
  </r>
  <r>
    <x v="6"/>
    <n v="106693"/>
    <s v="2025-11-05 19:54:26"/>
    <s v="BERTHA INES GOMEZ AMAYA"/>
    <s v="MARISOL NEIRA PARRA 911"/>
    <s v="Procesada"/>
    <n v="21176.403361344539"/>
  </r>
  <r>
    <x v="7"/>
    <n v="106694"/>
    <s v="2025-11-05 19:55:08"/>
    <s v="NENNFER ELENA PEÑA MONTENEGRO"/>
    <s v="JHONTAN MENDOZA 906"/>
    <s v="Procesada"/>
    <n v="73205.840336134454"/>
  </r>
  <r>
    <x v="6"/>
    <n v="106695"/>
    <s v="2025-11-05 19:55:46"/>
    <s v="LIZETH YEMITH PAEZ MOSQUERA"/>
    <s v="MARISOL NEIRA PARRA 911"/>
    <s v="Procesada"/>
    <n v="27276.403361344539"/>
  </r>
  <r>
    <x v="0"/>
    <n v="106696"/>
    <s v="2025-11-05 19:58:14"/>
    <s v="YENNY KARINA MUR ORDONEZ"/>
    <s v="GEORLAN GARCIA PANIAGUA 117"/>
    <s v="Procesada"/>
    <n v="19459.277310924372"/>
  </r>
  <r>
    <x v="0"/>
    <n v="106697"/>
    <s v="2025-11-05 19:59:31"/>
    <s v="JAIME RAMIREZ LOPEZ"/>
    <s v="KATHERINE GAVIRIA MAZO 103"/>
    <s v="Procesada"/>
    <n v="95798.756302521011"/>
  </r>
  <r>
    <x v="6"/>
    <n v="106698"/>
    <s v="2025-11-05 19:59:45"/>
    <s v="ANA VICTORIA GOMEZ ARIZA"/>
    <s v="WILLIAM ALBERTO VELASQUEZ BERNAL 920"/>
    <s v="Procesada"/>
    <n v="36302.521008403361"/>
  </r>
  <r>
    <x v="0"/>
    <n v="106699"/>
    <s v="2025-11-05 20:01:09"/>
    <s v="WILSON DE JESUS CARDONA OROZCO"/>
    <s v="KATHERINE GAVIRIA MAZO 103"/>
    <s v="Procesada"/>
    <n v="23086"/>
  </r>
  <r>
    <x v="6"/>
    <n v="106700"/>
    <s v="2025-11-05 20:02:16"/>
    <s v="MARIA GLADYS VARGAS CARVAJAL"/>
    <s v="MARIBEL REDONDO 918"/>
    <s v="Procesada"/>
    <n v="5940.0000000000009"/>
  </r>
  <r>
    <x v="6"/>
    <n v="106701"/>
    <s v="2025-11-05 20:03:17"/>
    <s v="FABER ADOLFO JIMENEZ JIMENEZ"/>
    <s v="YULIETH HERNANDEZ"/>
    <s v="Procesada"/>
    <n v="638952.21848739497"/>
  </r>
  <r>
    <x v="6"/>
    <n v="106703"/>
    <s v="2025-11-05 20:06:17"/>
    <s v="ROSALBA DUARTE CARDENAS"/>
    <s v="SANDRA PATRICIA ORTIZ ROMERO 919"/>
    <s v="Procesada"/>
    <n v="31764.596638655465"/>
  </r>
  <r>
    <x v="7"/>
    <n v="106704"/>
    <s v="2025-11-05 20:06:54"/>
    <s v="MARIA DULCINEA ARIZA DE ALVAREZ"/>
    <s v="JHONTAN MENDOZA 906"/>
    <s v="Procesada"/>
    <n v="23496.403361344539"/>
  </r>
  <r>
    <x v="7"/>
    <n v="106705"/>
    <s v="2025-11-05 20:07:57"/>
    <s v="MARIA DELCARMEN RAMIREZ PAYONE"/>
    <s v="JHONTAN MENDOZA 906"/>
    <s v="Procesada"/>
    <n v="47899.378151260506"/>
  </r>
  <r>
    <x v="6"/>
    <n v="106706"/>
    <s v="2025-11-05 20:09:16"/>
    <s v="SANDRA CAROLINA GIRALDO DUCUARA"/>
    <s v="SANDRA PATRICIA ORTIZ ROMERO 919"/>
    <s v="Procesada"/>
    <n v="26367.243697478993"/>
  </r>
  <r>
    <x v="6"/>
    <n v="106707"/>
    <s v="2025-11-05 20:11:35"/>
    <s v="DIANA PATRICIA BELTRAN GARCIA"/>
    <s v="MARISOL NEIRA PARRA 911"/>
    <s v="Procesada"/>
    <n v="31246.352941176476"/>
  </r>
  <r>
    <x v="6"/>
    <n v="106708"/>
    <s v="2025-11-05 20:13:22"/>
    <s v="FRANCY MAYERLY PEÑA CRUZ"/>
    <s v="DIANA MARCELA DIAZ TORRES 938"/>
    <s v="Procesada"/>
    <n v="167570.03361344538"/>
  </r>
  <r>
    <x v="7"/>
    <n v="106709"/>
    <s v="2025-11-05 20:13:47"/>
    <s v="LUIS EDUARDO QUINTERO ARIZA"/>
    <s v="CESAR BERMUDEZ 905"/>
    <s v="Procesada"/>
    <n v="90050.310924369755"/>
  </r>
  <r>
    <x v="6"/>
    <n v="106710"/>
    <s v="2025-11-05 20:14:01"/>
    <s v="ILMA CECILIA OTALORA FLOREZ"/>
    <s v="MARISOL NEIRA PARRA 911"/>
    <s v="Procesada"/>
    <n v="27973.722689075636"/>
  </r>
  <r>
    <x v="6"/>
    <n v="106711"/>
    <s v="2025-11-05 20:15:01"/>
    <s v="FRANCISCO JAVIER RESTREPO"/>
    <s v="MARISOL NEIRA PARRA 911"/>
    <s v="Procesada"/>
    <n v="52289.899159663873"/>
  </r>
  <r>
    <x v="6"/>
    <n v="106712"/>
    <s v="2025-11-05 20:16:06"/>
    <s v="NICOLAS FELIPER ARDILA RAMOS"/>
    <s v="MARISOL NEIRA PARRA 911"/>
    <s v="Procesada"/>
    <n v="57479.02521008403"/>
  </r>
  <r>
    <x v="6"/>
    <n v="106713"/>
    <s v="2025-11-05 20:17:00"/>
    <s v="WILMER DE JESUS VALENCIA CARMONA"/>
    <s v="MARISOL NEIRA PARRA 911"/>
    <s v="Procesada"/>
    <n v="20160.000000000004"/>
  </r>
  <r>
    <x v="0"/>
    <n v="106714"/>
    <s v="2025-11-05 20:18:59"/>
    <s v="FRANKLIN PEÑATA DORIA"/>
    <s v="ELIANA GOMEZ 107"/>
    <s v="Procesada"/>
    <n v="31932.915966386554"/>
  </r>
  <r>
    <x v="6"/>
    <n v="106715"/>
    <s v="2025-11-05 20:22:25"/>
    <s v="MAGLA FERROELECTRICOS SAS"/>
    <s v="MARISOL NEIRA PARRA 911"/>
    <s v="Procesada"/>
    <n v="25348.823529411766"/>
  </r>
  <r>
    <x v="0"/>
    <n v="106716"/>
    <s v="2025-11-05 20:27:00"/>
    <s v="VERONICA YULIET RESTREPO PIEDRAHITA"/>
    <s v="DUBY YARLENY BEDOYA FLOREZ 102"/>
    <s v="Procesada"/>
    <n v="32381.848739495799"/>
  </r>
  <r>
    <x v="0"/>
    <n v="106717"/>
    <s v="2025-11-05 20:30:18"/>
    <s v="SOFIA MARIA SILVA CUARTAS"/>
    <s v="ANDRES GRACIANO SERNA 104"/>
    <s v="Procesada"/>
    <n v="8180.6722689075632"/>
  </r>
  <r>
    <x v="6"/>
    <n v="106718"/>
    <s v="2025-11-05 20:31:42"/>
    <s v="SAMUEL GAMBA CAÑON"/>
    <s v="MARISOL NEIRA PARRA 911"/>
    <s v="Procesada"/>
    <n v="26218.428571428572"/>
  </r>
  <r>
    <x v="7"/>
    <n v="106719"/>
    <s v="2025-11-05 20:32:31"/>
    <s v="MARCO AURELIO BAQUERO CORTES"/>
    <s v="JHONTAN MENDOZA 906"/>
    <s v="Procesada"/>
    <n v="58676.462184873955"/>
  </r>
  <r>
    <x v="0"/>
    <n v="106720"/>
    <s v="2025-11-05 20:33:01"/>
    <s v="LUZ DARY CIRO OSORIO"/>
    <s v="GEORLAN GARCIA PANIAGUA 117"/>
    <s v="Procesada"/>
    <n v="22104.638655462186"/>
  </r>
  <r>
    <x v="6"/>
    <n v="106721"/>
    <s v="2025-11-05 20:34:08"/>
    <s v="SHIRLEY TATIANA REY ESTUPIÑAN"/>
    <s v="WILSON JAVIER MONTAÑEZ MARTINEZ 923"/>
    <s v="Procesada"/>
    <n v="18907.563025210085"/>
  </r>
  <r>
    <x v="0"/>
    <n v="106722"/>
    <s v="2025-11-05 20:34:33"/>
    <s v="ANA MARIA   DUARTE ARANGO"/>
    <s v="INES LILIANA PIEDRAHITA MESA 111"/>
    <s v="Procesada"/>
    <n v="15721.252100840338"/>
  </r>
  <r>
    <x v="6"/>
    <n v="106723"/>
    <s v="2025-11-05 20:34:48"/>
    <s v="CARMENZA HERNANDEZ PRIETO"/>
    <s v="YULIETH HERNANDEZ"/>
    <s v="Procesada"/>
    <n v="30058.042016806725"/>
  </r>
  <r>
    <x v="4"/>
    <n v="106724"/>
    <s v="2025-11-05 20:35:18"/>
    <s v="JORGE ANTONIO ALTAMIRANDA"/>
    <s v="NELSON ENRIQUE LOPEZ GONZALEZ 510"/>
    <s v="Procesada"/>
    <n v="44204.193277310922"/>
  </r>
  <r>
    <x v="10"/>
    <n v="106725"/>
    <s v="2025-11-05 20:35:52"/>
    <s v="JUAN FELIPE CALA CASTILO"/>
    <s v="SANDRA PRADA 405 BUCARAMANGA"/>
    <s v="Procesada"/>
    <n v="25007.563025210085"/>
  </r>
  <r>
    <x v="0"/>
    <n v="106727"/>
    <s v="2025-11-05 20:36:47"/>
    <s v="JESUS ANDRES GALLEGO CORTES"/>
    <s v="INGRID RESTREPO 115"/>
    <s v="Procesada"/>
    <n v="34629"/>
  </r>
  <r>
    <x v="0"/>
    <n v="106728"/>
    <s v="2025-11-05 20:38:11"/>
    <s v="MARIA ELENA NOREÑA GRANADA"/>
    <s v="MIGUEL ANGEL HIDALGO SANTOS 113"/>
    <s v="Procesada"/>
    <n v="11543"/>
  </r>
  <r>
    <x v="0"/>
    <n v="106729"/>
    <s v="2025-11-05 20:39:06"/>
    <s v="YULIANA ANDREA POSADA PEREZ"/>
    <s v="DUBY YARLENY BEDOYA FLOREZ 102"/>
    <s v="Procesada"/>
    <n v="35072.403361344543"/>
  </r>
  <r>
    <x v="6"/>
    <n v="106730"/>
    <s v="2025-11-05 20:39:18"/>
    <s v="CARLOS ENRIQUE CERVERA GUERRERO"/>
    <s v="WILLIAM ALBERTO VELASQUEZ BERNAL 920"/>
    <s v="Procesada"/>
    <n v="57479.02521008403"/>
  </r>
  <r>
    <x v="6"/>
    <n v="106731"/>
    <s v="2025-11-05 20:40:08"/>
    <s v="FREDY JESUS ESPINOSA RESTREPO"/>
    <s v="CARLOS EDUARDO ROMERO 934"/>
    <s v="Procesada"/>
    <n v="10980.571428571428"/>
  </r>
  <r>
    <x v="8"/>
    <n v="106732"/>
    <s v="2025-11-05 20:44:02"/>
    <s v="ANYELUS IZQUIERDO MERCADO"/>
    <s v="NEIL TORRES 718 CARTAGENA"/>
    <s v="Procesada"/>
    <n v="31932.915966386554"/>
  </r>
  <r>
    <x v="6"/>
    <n v="106733"/>
    <s v="2025-11-05 20:45:20"/>
    <s v="BLANCA MYRIAN CEPEDA QUIROGA"/>
    <s v="SANDRA PATRICIA ORTIZ ROMERO 919"/>
    <s v="Procesada"/>
    <n v="4102.5210084033615"/>
  </r>
  <r>
    <x v="3"/>
    <n v="106734"/>
    <s v="2025-11-05 20:53:44"/>
    <s v="JOSUE GALEANO OROZCO"/>
    <s v="FELIPE ARENAS 605"/>
    <s v="Procesada"/>
    <n v="31983.840336134454"/>
  </r>
  <r>
    <x v="6"/>
    <n v="106735"/>
    <s v="2025-11-05 20:55:15"/>
    <s v="HOBER LIZCANO TOVAR"/>
    <s v="DIANA MARCELA DIAZ TORRES 938"/>
    <s v="Procesada"/>
    <n v="27731.109243697476"/>
  </r>
  <r>
    <x v="6"/>
    <n v="106736"/>
    <s v="2025-11-05 20:55:54"/>
    <s v="MARIA CRISTINA BARRERO TORO"/>
    <s v="YULIETH HERNANDEZ"/>
    <s v="Procesada"/>
    <n v="16386.537815126052"/>
  </r>
  <r>
    <x v="7"/>
    <n v="106738"/>
    <s v="2025-11-05 20:56:57"/>
    <s v="MARIZAYAN GUEVARA RUIZ"/>
    <s v="JHONTAN MENDOZA 906"/>
    <s v="Procesada"/>
    <n v="67058.756302521011"/>
  </r>
  <r>
    <x v="0"/>
    <n v="106740"/>
    <s v="2025-11-05 20:58:09"/>
    <s v="LUIS GONZALO CASTAÑO HINCAPIE"/>
    <s v="MARIA ELENA JARAMILLO GALEANO 114"/>
    <s v="Procesada"/>
    <n v="90398.042016806721"/>
  </r>
  <r>
    <x v="0"/>
    <n v="106741"/>
    <s v="2025-11-05 21:00:11"/>
    <s v="VALENTINA MONTOYA GARZON"/>
    <s v="ELIANA GOMEZ 107"/>
    <s v="Procesada"/>
    <n v="29115.966386554624"/>
  </r>
  <r>
    <x v="1"/>
    <n v="106742"/>
    <s v="2025-11-05 21:01:17"/>
    <s v="NANCY RUSBEY GONZALEZ ORTIZ"/>
    <s v="FREDY ESTEPA 409 CUCUTA"/>
    <s v="Procesada"/>
    <n v="64675.504201680676"/>
  </r>
  <r>
    <x v="0"/>
    <n v="106743"/>
    <s v="2025-11-05 21:01:35"/>
    <s v="ALGIDIO ALBERTO BARRIENTOS RESTREPO"/>
    <s v="DUBY YARLENY BEDOYA FLOREZ 102"/>
    <s v="Procesada"/>
    <n v="13109.277310924372"/>
  </r>
  <r>
    <x v="6"/>
    <n v="106744"/>
    <s v="2025-11-05 21:04:00"/>
    <s v="JAVIER ANTONIO REYES VELASCO"/>
    <s v="SANDRA PATRICIA ORTIZ ROMERO 919"/>
    <s v="Procesada"/>
    <n v="42383.336134453784"/>
  </r>
  <r>
    <x v="6"/>
    <n v="106745"/>
    <s v="2025-11-05 21:06:46"/>
    <s v="LUIS EMILIO PARRA RODRIGUEZ"/>
    <s v="DIANA MARCELA DIAZ TORRES 938"/>
    <s v="Procesada"/>
    <n v="33598.462184873948"/>
  </r>
  <r>
    <x v="6"/>
    <n v="106746"/>
    <s v="2025-11-05 21:07:24"/>
    <s v="ANGELICA MARIA GUARIN OLIVERA"/>
    <s v="WILLIAM ALBERTO VELASQUEZ BERNAL 920"/>
    <s v="Procesada"/>
    <n v="41057.310924369747"/>
  </r>
  <r>
    <x v="8"/>
    <n v="106747"/>
    <s v="2025-11-05 21:12:12"/>
    <s v="CARLOS ANDRES GOMEZ MONTOYA"/>
    <s v="NEIL TORRES 718 CARTAGENA"/>
    <s v="Procesada"/>
    <n v="31932.915966386554"/>
  </r>
  <r>
    <x v="6"/>
    <n v="106748"/>
    <s v="2025-11-05 21:12:47"/>
    <s v="JONH FREDY AGUILAR QUITIAN"/>
    <s v="NELLY MARTINEZ FLEREZ 935"/>
    <s v="Procesada"/>
    <n v="21891.705882352944"/>
  </r>
  <r>
    <x v="6"/>
    <n v="106749"/>
    <s v="2025-11-05 21:14:52"/>
    <s v="JULIETH VILLEGAS"/>
    <s v="LEYDY YURLEY MUNEVAR ESPITIA 921"/>
    <s v="Procesada"/>
    <n v="16164.01680672269"/>
  </r>
  <r>
    <x v="6"/>
    <n v="106750"/>
    <s v="2025-11-05 21:16:09"/>
    <s v="CARMENZA DELGADO RODRIGUEZ"/>
    <s v="MONICA RODRIGUEZ RONCANCIO 946"/>
    <s v="Procesada"/>
    <n v="12300"/>
  </r>
  <r>
    <x v="6"/>
    <n v="106751"/>
    <s v="2025-11-05 21:16:12"/>
    <s v="FANNY MEDINA GUTIERREZ"/>
    <s v="NAIR JAEL VARGAS TALERO 933"/>
    <s v="Procesada"/>
    <n v="24201.613445378152"/>
  </r>
  <r>
    <x v="6"/>
    <n v="106752"/>
    <s v="2025-11-05 21:17:06"/>
    <s v="SOFIA GARZON CUPASACHOA"/>
    <s v="DIANA MARCELA DIAZ TORRES 938"/>
    <s v="Procesada"/>
    <n v="18690.789915966387"/>
  </r>
  <r>
    <x v="8"/>
    <n v="106753"/>
    <s v="2025-11-05 21:17:24"/>
    <s v="DANY ALEJANDRO CABRERA VARGAS"/>
    <s v="NEIL TORRES 718 CARTAGENA"/>
    <s v="Procesada"/>
    <n v="31932.915966386554"/>
  </r>
  <r>
    <x v="6"/>
    <n v="106754"/>
    <s v="2025-11-05 21:20:17"/>
    <s v="EUCLIDES PILLIMUE CALDON"/>
    <s v="ANGIE JOHANA BEDOYA HERRENO 908"/>
    <s v="Procesada"/>
    <n v="191597.52100840336"/>
  </r>
  <r>
    <x v="7"/>
    <n v="106755"/>
    <s v="2025-11-05 21:20:45"/>
    <s v="ANA LUCIA SARAY CAGUA"/>
    <s v="JHONTAN MENDOZA 906"/>
    <s v="Procesada"/>
    <n v="46941.092436974795"/>
  </r>
  <r>
    <x v="6"/>
    <n v="106756"/>
    <s v="2025-11-05 21:21:12"/>
    <s v="MARIA OLGA GALINDO LOPEZ"/>
    <s v="MARIA NANCY GUARIN VIRGUEZ 937"/>
    <s v="Procesada"/>
    <n v="43651.000000000007"/>
  </r>
  <r>
    <x v="6"/>
    <n v="106757"/>
    <s v="2025-11-05 21:23:36"/>
    <s v="RODRIGO VARGAS BUITRAGO"/>
    <s v="NAIR JAEL VARGAS TALERO 933"/>
    <s v="Procesada"/>
    <n v="76260.470588235301"/>
  </r>
  <r>
    <x v="6"/>
    <n v="106759"/>
    <s v="2025-11-05 21:23:47"/>
    <s v="ROSA INES ZULUAGA"/>
    <s v="ANGIE JOHANA BEDOYA HERRENO 908"/>
    <s v="Procesada"/>
    <n v="63384.630252100847"/>
  </r>
  <r>
    <x v="6"/>
    <n v="106760"/>
    <s v="2025-11-05 21:24:49"/>
    <s v="GUILLERMO SANCHEZ JOYA"/>
    <s v="NAIR JAEL VARGAS TALERO 933"/>
    <s v="Procesada"/>
    <n v="16386.537815126052"/>
  </r>
  <r>
    <x v="6"/>
    <n v="106762"/>
    <s v="2025-11-05 21:25:07"/>
    <s v="JOSE HELIBERTO YANQUEN POLOCHE"/>
    <s v="ANGIE JOHANA BEDOYA HERRENO 908"/>
    <s v="Procesada"/>
    <n v="29734.403361344543"/>
  </r>
  <r>
    <x v="7"/>
    <n v="106763"/>
    <s v="2025-11-05 21:25:26"/>
    <s v="DORIS EIRMA CHITIVA NARANJO"/>
    <s v="JHONTAN MENDOZA 906"/>
    <s v="Procesada"/>
    <n v="47899.378151260506"/>
  </r>
  <r>
    <x v="6"/>
    <n v="106764"/>
    <s v="2025-11-05 21:26:51"/>
    <s v="LEONOR GUTIERREZ"/>
    <s v="SANDRA PATRICIA ORTIZ ROMERO 919"/>
    <s v="Procesada"/>
    <n v="32719.403361344535"/>
  </r>
  <r>
    <x v="8"/>
    <n v="106765"/>
    <s v="2025-11-05 21:26:53"/>
    <s v="FRANCISCO JAVIER QUINCHIA"/>
    <s v="NEIL TORRES 718 CARTAGENA"/>
    <s v="Procesada"/>
    <n v="31932.915966386554"/>
  </r>
  <r>
    <x v="7"/>
    <n v="106766"/>
    <s v="2025-11-05 21:26:57"/>
    <s v="DORIS EIRMA CHITIVA NARANJO"/>
    <s v="JHONTAN MENDOZA 906"/>
    <s v="Procesada"/>
    <n v="57359.470588235301"/>
  </r>
  <r>
    <x v="6"/>
    <n v="106767"/>
    <s v="2025-11-05 21:27:08"/>
    <s v="BRILLIN PATRICIA SAAVEDRA GONGORA"/>
    <s v="ANGIE JOHANA BEDOYA HERRENO 908"/>
    <s v="Procesada"/>
    <n v="13440"/>
  </r>
  <r>
    <x v="0"/>
    <n v="106768"/>
    <s v="2025-11-05 21:27:19"/>
    <s v="CESAR DE JESUS ARANGO ALVAREZ"/>
    <s v="INES LILIANA PIEDRAHITA MESA 111"/>
    <s v="Procesada"/>
    <n v="58353.10924369748"/>
  </r>
  <r>
    <x v="6"/>
    <n v="106770"/>
    <s v="2025-11-05 21:27:52"/>
    <s v="FERRETERIA Y DOBLADORA METALES HERNANDEZ SAS"/>
    <s v="NAIR JAEL VARGAS TALERO 933"/>
    <s v="Procesada"/>
    <n v="3639.4957983193281"/>
  </r>
  <r>
    <x v="6"/>
    <n v="106771"/>
    <s v="2025-11-05 21:30:15"/>
    <s v="DIANA ESTHER RAMIREZ ZABALETA"/>
    <s v="MONICA RODRIGUEZ RONCANCIO 946"/>
    <s v="Procesada"/>
    <n v="16943.663865546219"/>
  </r>
  <r>
    <x v="8"/>
    <n v="106772"/>
    <s v="2025-11-05 21:30:44"/>
    <s v="CLEDYS MARIA AVILA"/>
    <s v="NEIL TORRES 718 CARTAGENA"/>
    <s v="Procesada"/>
    <n v="31932.915966386554"/>
  </r>
  <r>
    <x v="0"/>
    <n v="106773"/>
    <s v="2025-11-05 21:31:03"/>
    <s v="FABIO ENRIQUE TORO CASTAÑO"/>
    <s v="ELIANA GOMEZ 107"/>
    <s v="Procesada"/>
    <n v="26890.798319327732"/>
  </r>
  <r>
    <x v="7"/>
    <n v="106774"/>
    <s v="2025-11-05 21:31:16"/>
    <s v="EDUARDO ANTONIO BENITES BENITEZ"/>
    <s v="JHONTAN MENDOZA 906"/>
    <s v="Procesada"/>
    <n v="119748.45378151261"/>
  </r>
  <r>
    <x v="6"/>
    <n v="106775"/>
    <s v="2025-11-05 21:32:11"/>
    <s v="CLARA ESPERANZA GARCIA NEMOGA"/>
    <s v="MONICA RODRIGUEZ RONCANCIO 946"/>
    <s v="Procesada"/>
    <n v="12710.9243697479"/>
  </r>
  <r>
    <x v="6"/>
    <n v="106776"/>
    <s v="2025-11-05 21:32:34"/>
    <s v="CARMEN QUITIAN PEÑA"/>
    <s v="NAIR JAEL VARGAS TALERO 933"/>
    <s v="Procesada"/>
    <n v="7936.4369747899173"/>
  </r>
  <r>
    <x v="0"/>
    <n v="106777"/>
    <s v="2025-11-05 21:33:25"/>
    <s v="THEJAIS S.A.S"/>
    <s v="ANDRES GRACIANO SERNA 104"/>
    <s v="Procesada"/>
    <n v="95239.495798319331"/>
  </r>
  <r>
    <x v="6"/>
    <n v="106778"/>
    <s v="2025-11-05 21:34:54"/>
    <s v="MONICA LORENA FINO CASTIBLANCO"/>
    <s v="DIANA MARCELA DIAZ TORRES 938"/>
    <s v="Procesada"/>
    <n v="57479.02521008403"/>
  </r>
  <r>
    <x v="6"/>
    <n v="106779"/>
    <s v="2025-11-05 21:35:44"/>
    <s v="NELIDA SOGAMOSO PRADA"/>
    <s v="WILSON JAVIER MONTAÑEZ MARTINEZ 923"/>
    <s v="Procesada"/>
    <n v="21176.403361344539"/>
  </r>
  <r>
    <x v="1"/>
    <n v="106780"/>
    <s v="2025-11-05 21:36:29"/>
    <s v="ATANASIO OSORIO GOMEZ"/>
    <s v="FREDY ESTEPA 409 CUCUTA"/>
    <s v="Procesada"/>
    <n v="16223.546218487396"/>
  </r>
  <r>
    <x v="6"/>
    <n v="106781"/>
    <s v="2025-11-05 21:36:51"/>
    <s v="KAROL VIVIANA SUAREZ RUIZ"/>
    <s v="MONICA RODRIGUEZ RONCANCIO 946"/>
    <s v="Procesada"/>
    <n v="11207.252100840336"/>
  </r>
  <r>
    <x v="6"/>
    <n v="106782"/>
    <s v="2025-11-05 21:38:10"/>
    <s v="MARI YARIXA BURGOS MENJURA"/>
    <s v="LAURA SERNA HERNANDEZ 925"/>
    <s v="Procesada"/>
    <n v="53367.579831932773"/>
  </r>
  <r>
    <x v="6"/>
    <n v="106783"/>
    <s v="2025-11-05 21:40:06"/>
    <s v="ANYELA  LILIANA   SANCHEZ  RODRIGUEZ"/>
    <s v="WILSON JAVIER MONTAÑEZ MARTINEZ 923"/>
    <s v="Procesada"/>
    <n v="18000"/>
  </r>
  <r>
    <x v="6"/>
    <n v="106784"/>
    <s v="2025-11-05 21:40:37"/>
    <s v="LUZ MARINA CAMARGO GOMEZ"/>
    <s v="LAURA SERNA HERNANDEZ 925"/>
    <s v="Procesada"/>
    <n v="21982.016806722688"/>
  </r>
  <r>
    <x v="6"/>
    <n v="106785"/>
    <s v="2025-11-05 21:41:13"/>
    <s v="CENTRO MEDICO SANTAMARIA SAS"/>
    <s v="NAIR JAEL VARGAS TALERO 933"/>
    <s v="Procesada"/>
    <n v="55978.487394957978"/>
  </r>
  <r>
    <x v="6"/>
    <n v="106787"/>
    <s v="2025-11-05 21:44:06"/>
    <s v="DIANA UNEME VASQUEZ"/>
    <s v="WILSON JAVIER MONTAÑEZ MARTINEZ 923"/>
    <s v="Procesada"/>
    <n v="8542.0168067226896"/>
  </r>
  <r>
    <x v="9"/>
    <n v="106788"/>
    <s v="2025-11-05 21:45:11"/>
    <s v="KEINIS HINOJOSA MENDOZA"/>
    <s v="LILIANA MARCELA GONZALEZ PLATA 706 VALLEDUPAR"/>
    <s v="Procesada"/>
    <n v="12582"/>
  </r>
  <r>
    <x v="6"/>
    <n v="106789"/>
    <s v="2025-11-05 21:45:16"/>
    <s v="JHON EDGAR GUTIERREZ MURILLO"/>
    <s v="LAURA SERNA HERNANDEZ 925"/>
    <s v="Procesada"/>
    <n v="122933.3361344538"/>
  </r>
  <r>
    <x v="6"/>
    <n v="106790"/>
    <s v="2025-11-05 21:47:07"/>
    <s v="JESSICA PAOLA GUTIERREZ PEÑALOZA"/>
    <s v="LAURA SERNA HERNANDEZ 925"/>
    <s v="Procesada"/>
    <n v="114958.05882352941"/>
  </r>
  <r>
    <x v="6"/>
    <n v="106791"/>
    <s v="2025-11-05 21:52:12"/>
    <s v="JAZMIN ROCIO MOSQUERA HUERTAS"/>
    <s v="LAURA SERNA HERNANDEZ 925"/>
    <s v="Procesada"/>
    <n v="40894.100840336141"/>
  </r>
  <r>
    <x v="9"/>
    <n v="106792"/>
    <s v="2025-11-05 21:52:17"/>
    <s v="FERNANDO ANDRES VEGA MARTINEZ"/>
    <s v="LILIANA BLANCO LOPEZ 705 VALLEDUPAR"/>
    <s v="Procesada"/>
    <n v="139080.00000000003"/>
  </r>
  <r>
    <x v="9"/>
    <n v="106793"/>
    <s v="2025-11-05 21:52:45"/>
    <s v="ALEX DE JESUS ZULETA MAESTRE"/>
    <s v="LILIANA MARCELA GONZALEZ PLATA 706 VALLEDUPAR"/>
    <s v="Procesada"/>
    <n v="9075.6302521008402"/>
  </r>
  <r>
    <x v="9"/>
    <n v="106794"/>
    <s v="2025-11-05 21:53:17"/>
    <s v="NESTOR ANDRES PULGARIN CORREA"/>
    <s v="LILIANA BLANCO LOPEZ 705 VALLEDUPAR"/>
    <s v="Procesada"/>
    <n v="69540.000000000015"/>
  </r>
  <r>
    <x v="10"/>
    <n v="106795"/>
    <s v="2025-11-05 21:54:00"/>
    <s v="JOSE MIGUEL ARISMENDI MENDOZA"/>
    <s v="SANDRA PRADA 405 BUCARAMANGA"/>
    <s v="Procesada"/>
    <n v="57097.991596638662"/>
  </r>
  <r>
    <x v="0"/>
    <n v="106796"/>
    <s v="2025-11-05 21:54:50"/>
    <s v="OMAR ELIAS GARCES HENAO"/>
    <s v="ELIANA GOMEZ 107"/>
    <s v="Procesada"/>
    <n v="57479.02521008403"/>
  </r>
  <r>
    <x v="6"/>
    <n v="106797"/>
    <s v="2025-11-05 21:55:29"/>
    <s v="MARIA NYVIA RAMIREZ TRUJILLO"/>
    <s v="LEYDY YURLEY MUNEVAR ESPITIA 921"/>
    <s v="Procesada"/>
    <n v="78589"/>
  </r>
  <r>
    <x v="6"/>
    <n v="106798"/>
    <s v="2025-11-05 21:57:48"/>
    <s v="LEONNY YOHENDRICK MEDINA MENESES"/>
    <s v="MONICA RODRIGUEZ RONCANCIO 946"/>
    <s v="Procesada"/>
    <n v="23179.117647058825"/>
  </r>
  <r>
    <x v="0"/>
    <n v="106799"/>
    <s v="2025-11-05 21:58:50"/>
    <s v="LUZ DARY DE JESUS LOPEZ"/>
    <s v="KATHERINE GAVIRIA MAZO 103"/>
    <s v="Procesada"/>
    <n v="67896.97478991597"/>
  </r>
  <r>
    <x v="0"/>
    <n v="106800"/>
    <s v="2025-11-05 21:59:00"/>
    <s v="BEATRIZ ELENA ZULUAGA GIRALDO"/>
    <s v="SEBASTIAN DIAZ VELEZ 105"/>
    <s v="Procesada"/>
    <n v="53059.957983193279"/>
  </r>
  <r>
    <x v="0"/>
    <n v="106801"/>
    <s v="2025-11-05 21:59:55"/>
    <s v="DIDIMO OROZCO MARTINEZ"/>
    <s v="SEBASTIAN DIAZ VELEZ 105"/>
    <s v="Procesada"/>
    <n v="29700"/>
  </r>
  <r>
    <x v="0"/>
    <n v="106802"/>
    <s v="2025-11-05 22:01:05"/>
    <s v="NOLBERTO QUINTERO MONTOYA"/>
    <s v="SEBASTIAN DIAZ VELEZ 105"/>
    <s v="Procesada"/>
    <n v="23086"/>
  </r>
  <r>
    <x v="4"/>
    <n v="106803"/>
    <s v="2025-11-05 22:07:30"/>
    <s v="RODRIGO HUMBERTO PIEDRAHITA CEBALLOS"/>
    <s v="NELSON ENRIQUE LOPEZ GONZALEZ 510"/>
    <s v="Procesada"/>
    <n v="64706"/>
  </r>
  <r>
    <x v="4"/>
    <n v="106805"/>
    <s v="2025-11-05 22:08:57"/>
    <s v="JAIDER LUIS MARTINEZ PEREZ"/>
    <s v="NELSON ENRIQUE LOPEZ GONZALEZ 510"/>
    <s v="Procesada"/>
    <n v="11543"/>
  </r>
  <r>
    <x v="9"/>
    <n v="106806"/>
    <s v="2025-11-05 22:10:03"/>
    <s v="MARIA ETILVIA GUERRERO CUELLO"/>
    <s v="LILIANA BLANCO LOPEZ 705 VALLEDUPAR"/>
    <s v="Procesada"/>
    <n v="58030.159663865546"/>
  </r>
  <r>
    <x v="6"/>
    <n v="106807"/>
    <s v="2025-11-05 22:19:08"/>
    <s v="YENNY LORENA ARISTIZABAL GONZALEZ"/>
    <s v="NELLY MARTINEZ FLEREZ 935"/>
    <s v="Procesada"/>
    <n v="46996.60504201681"/>
  </r>
  <r>
    <x v="0"/>
    <n v="106808"/>
    <s v="2025-11-05 22:29:01"/>
    <s v="ADOLFO RENE BERMUDEZ MUÑOZ"/>
    <s v="ELIANA GOMEZ 107"/>
    <s v="Procesada"/>
    <n v="16190.9243697479"/>
  </r>
  <r>
    <x v="0"/>
    <n v="106809"/>
    <s v="2025-11-05 22:41:01"/>
    <s v="CLAUDIA PATRICIA ZULUAGA GIRALDO"/>
    <s v="ELIANA GOMEZ 107"/>
    <s v="Procesada"/>
    <n v="42280.302521008402"/>
  </r>
  <r>
    <x v="0"/>
    <n v="106810"/>
    <s v="2025-11-05 22:45:54"/>
    <s v="JESUS OCARIS USUGA OQUENDO"/>
    <s v="ELIANA GOMEZ 107"/>
    <s v="Procesada"/>
    <n v="21326.26050420168"/>
  </r>
  <r>
    <x v="0"/>
    <n v="106811"/>
    <s v="2025-11-05 22:57:00"/>
    <s v="DAHIANA PULGARIN PULGARIN ROZO"/>
    <s v="SEBASTIAN DIAZ VELEZ 105"/>
    <s v="Procesada"/>
    <n v="21117.983193277312"/>
  </r>
  <r>
    <x v="0"/>
    <n v="106812"/>
    <s v="2025-11-05 23:00:33"/>
    <s v="EDGAR DE JESUS DUQUE VELASQUEZ"/>
    <s v="ELIANA GOMEZ 107"/>
    <s v="Procesada"/>
    <n v="16700.403361344539"/>
  </r>
  <r>
    <x v="0"/>
    <n v="106813"/>
    <s v="2025-11-05 23:19:15"/>
    <s v="DIANA MARCELA RUIZ QUICENO"/>
    <s v="ELIANA GOMEZ 107"/>
    <s v="Procesada"/>
    <n v="234705.47899159667"/>
  </r>
  <r>
    <x v="10"/>
    <n v="106814"/>
    <s v="2025-11-06 13:16:13"/>
    <s v="WILSON QUINTERO PUENTES"/>
    <s v="CAROLINA RUEDA 410 BUCARAMANGA"/>
    <s v="Procesada"/>
    <n v="26375.100840336134"/>
  </r>
  <r>
    <x v="10"/>
    <n v="106815"/>
    <s v="2025-11-06 13:17:12"/>
    <s v="NELSON RUEDA ROSAS"/>
    <s v="SANDRA PRADA 405 BUCARAMANGA"/>
    <s v="Procesada"/>
    <n v="45507.563025210089"/>
  </r>
  <r>
    <x v="1"/>
    <n v="106817"/>
    <s v="2025-11-06 13:20:08"/>
    <s v="ANDREA MARLEY GALVIS VILLAMIZAR"/>
    <s v="ZULY RANGEL GARCIA 413 CUCUTA"/>
    <s v="Procesada"/>
    <n v="45378.117647058825"/>
  </r>
  <r>
    <x v="0"/>
    <n v="106819"/>
    <s v="2025-11-06 13:20:28"/>
    <s v="JOSE CARMELO POSADA LONDOÑO"/>
    <s v="KATHERINE GAVIRIA MAZO 103"/>
    <s v="Procesada"/>
    <n v="47845.521008403361"/>
  </r>
  <r>
    <x v="0"/>
    <n v="106820"/>
    <s v="2025-11-06 13:30:02"/>
    <s v="JAIRO ANTONIO MUÑOZ TORRES"/>
    <s v="KATHERINE GAVIRIA MAZO 103"/>
    <s v="Procesada"/>
    <n v="13109.277310924372"/>
  </r>
  <r>
    <x v="1"/>
    <n v="106821"/>
    <s v="2025-11-06 13:33:32"/>
    <s v="MARTHA YACID SANCHEZ BUITRAGO"/>
    <s v="ZULY RANGEL GARCIA 413 CUCUTA"/>
    <s v="Procesada"/>
    <n v="10690.420168067227"/>
  </r>
  <r>
    <x v="10"/>
    <n v="106822"/>
    <s v="2025-11-06 13:41:16"/>
    <s v="SILVIA VIVIANA KORTRIGHT ALVAREZ"/>
    <s v="IVONNE RAMIREZ 415 BUCARAMANGA"/>
    <s v="Procesada"/>
    <n v="29400"/>
  </r>
  <r>
    <x v="10"/>
    <n v="106823"/>
    <s v="2025-11-06 13:45:04"/>
    <s v="MARIA MERCEDES MORENO DE RUEDA"/>
    <s v="IVONNE RAMIREZ 415 BUCARAMANGA"/>
    <s v="Procesada"/>
    <n v="8067.2436974789925"/>
  </r>
  <r>
    <x v="0"/>
    <n v="106824"/>
    <s v="2025-11-06 13:47:17"/>
    <s v="MARIA SORLEY DIAZ"/>
    <s v="MIGUEL ANGEL HIDALGO SANTOS 113"/>
    <s v="Procesada"/>
    <n v="36000"/>
  </r>
  <r>
    <x v="1"/>
    <n v="106825"/>
    <s v="2025-11-06 13:47:47"/>
    <s v="ENRIQUE ESNEY OSORIO VILLAMIZAR"/>
    <s v="ZULY RANGEL GARCIA 413 CUCUTA"/>
    <s v="Procesada"/>
    <n v="32220.000000000004"/>
  </r>
  <r>
    <x v="8"/>
    <n v="106826"/>
    <s v="2025-11-06 13:50:05"/>
    <s v="JORGE IVAN HERNANDEZ GIL"/>
    <s v="NEIL TORRES 718 CARTAGENA"/>
    <s v="Procesada"/>
    <n v="37449.596638655465"/>
  </r>
  <r>
    <x v="6"/>
    <n v="106827"/>
    <s v="2025-11-06 13:51:26"/>
    <s v="ALDEMAR BOHORQUEZ BERNAL"/>
    <s v="WILLIAM ALBERTO VELASQUEZ BERNAL 920"/>
    <s v="Procesada"/>
    <n v="52289.899159663873"/>
  </r>
  <r>
    <x v="0"/>
    <n v="106828"/>
    <s v="2025-11-06 13:56:31"/>
    <s v="HECTOR FABIO HENAO RINCON"/>
    <s v="ANDRES GRACIANO SERNA 104"/>
    <s v="Procesada"/>
    <n v="10924.403361344539"/>
  </r>
  <r>
    <x v="1"/>
    <n v="106829"/>
    <s v="2025-11-06 13:56:53"/>
    <s v="PABLO ELI POSADA GALVIS"/>
    <s v="ZULY RANGEL GARCIA 413 CUCUTA"/>
    <s v="Procesada"/>
    <n v="16386.537815126052"/>
  </r>
  <r>
    <x v="0"/>
    <n v="106831"/>
    <s v="2025-11-06 13:58:34"/>
    <s v="VALENTINA DUQUE LINARES"/>
    <s v="DUBY YARLENY BEDOYA FLOREZ 102"/>
    <s v="Procesada"/>
    <n v="15126.050420168069"/>
  </r>
  <r>
    <x v="6"/>
    <n v="106832"/>
    <s v="2025-11-06 13:59:58"/>
    <s v="NOHORA LUZ MARIN SALCEDO"/>
    <s v="LEONARDO MANCERA BOLAÑOS 926"/>
    <s v="Procesada"/>
    <n v="17032.798319327732"/>
  </r>
  <r>
    <x v="4"/>
    <n v="106833"/>
    <s v="2025-11-06 14:00:50"/>
    <s v="JESUS OSWALDO ZULUAGA RINCON"/>
    <s v="JOSE GREGORIO OSTEN MERCADO 509"/>
    <s v="Procesada"/>
    <n v="44287.521008403368"/>
  </r>
  <r>
    <x v="6"/>
    <n v="106835"/>
    <s v="2025-11-06 14:01:45"/>
    <s v="LUZ ALBANY PARRA GALEANO"/>
    <s v="LEONARDO MANCERA BOLAÑOS 926"/>
    <s v="Procesada"/>
    <n v="21176.403361344539"/>
  </r>
  <r>
    <x v="10"/>
    <n v="106836"/>
    <s v="2025-11-06 14:03:41"/>
    <s v="CARMEN MARIA FLOREZ PINEDA"/>
    <s v="SANDRA PRADA 405 BUCARAMANGA"/>
    <s v="Procesada"/>
    <n v="59243.789915966387"/>
  </r>
  <r>
    <x v="1"/>
    <n v="106838"/>
    <s v="2025-11-06 14:03:50"/>
    <s v="LUZ MARINA MONCADA DUQUE"/>
    <s v="MAIRA TORRES 411 CUCUTA"/>
    <s v="Procesada"/>
    <n v="24942.596638655461"/>
  </r>
  <r>
    <x v="6"/>
    <n v="106839"/>
    <s v="2025-11-06 14:05:27"/>
    <s v="SUPERMERCADO FULL AHORRO SAS"/>
    <s v="WILSON JAVIER MONTAÑEZ MARTINEZ 923"/>
    <s v="Procesada"/>
    <n v="80386.773109243702"/>
  </r>
  <r>
    <x v="1"/>
    <n v="106840"/>
    <s v="2025-11-06 14:05:49"/>
    <s v="OLGA ZULAY CARRILLO"/>
    <s v="FREDY ESTEPA 409 CUCUTA"/>
    <s v="Procesada"/>
    <n v="25275.176470588234"/>
  </r>
  <r>
    <x v="6"/>
    <n v="106841"/>
    <s v="2025-11-06 14:05:57"/>
    <s v="LUZ ESPERANZA RODRIGUEZ ROJAS"/>
    <s v="LEONARDO MANCERA BOLAÑOS 926"/>
    <s v="Procesada"/>
    <n v="16638.638655462186"/>
  </r>
  <r>
    <x v="6"/>
    <n v="106842"/>
    <s v="2025-11-06 14:05:57"/>
    <s v="ALGEMIRO PULIDO"/>
    <s v="CRISTINA QUINTERO RUDAS 945"/>
    <s v="Procesada"/>
    <n v="110765.04201680672"/>
  </r>
  <r>
    <x v="1"/>
    <n v="106843"/>
    <s v="2025-11-06 14:06:29"/>
    <s v="ANA YIBE MORA BUITRAGO"/>
    <s v="ZULY RANGEL GARCIA 413 CUCUTA"/>
    <s v="Procesada"/>
    <n v="22689.058823529413"/>
  </r>
  <r>
    <x v="0"/>
    <n v="106844"/>
    <s v="2025-11-06 14:08:39"/>
    <s v="HERIBERTO ABAD CIFUENTES PAREJA"/>
    <s v="KATHERINE GAVIRIA MAZO 103"/>
    <s v="Procesada"/>
    <n v="13109.277310924372"/>
  </r>
  <r>
    <x v="6"/>
    <n v="106845"/>
    <s v="2025-11-06 14:10:18"/>
    <s v="ELVINIA VALLEJO AVILA"/>
    <s v="LEONARDO MANCERA BOLAÑOS 926"/>
    <s v="Procesada"/>
    <n v="28151.327731092439"/>
  </r>
  <r>
    <x v="6"/>
    <n v="106846"/>
    <s v="2025-11-06 14:11:46"/>
    <s v="JOSE HEBER TIQUE AROCA"/>
    <s v="LEONARDO MANCERA BOLAÑOS 926"/>
    <s v="Procesada"/>
    <n v="36780"/>
  </r>
  <r>
    <x v="6"/>
    <n v="106847"/>
    <s v="2025-11-06 14:14:27"/>
    <s v="JOSE MANUEL CUELLAR CAMELO"/>
    <s v="LEONARDO MANCERA BOLAÑOS 926"/>
    <s v="Procesada"/>
    <n v="39900"/>
  </r>
  <r>
    <x v="0"/>
    <n v="106848"/>
    <s v="2025-11-06 14:14:37"/>
    <s v="WILSON DARIO HERRERA GUTIERREZ"/>
    <s v="KATHERINE GAVIRIA MAZO 103"/>
    <s v="Procesada"/>
    <n v="17495.831932773111"/>
  </r>
  <r>
    <x v="10"/>
    <n v="106849"/>
    <s v="2025-11-06 14:21:28"/>
    <s v="ALFONSO SUAREZ AMOROCHO"/>
    <s v="SANDRA PRADA 405 BUCARAMANGA"/>
    <s v="Procesada"/>
    <n v="34969.689075630253"/>
  </r>
  <r>
    <x v="10"/>
    <n v="106850"/>
    <s v="2025-11-06 14:22:34"/>
    <s v="GUSTAVO BOHADA TAPIAS"/>
    <s v="CAROLINA RUEDA 410 BUCARAMANGA"/>
    <s v="Procesada"/>
    <n v="33137.882352941182"/>
  </r>
  <r>
    <x v="0"/>
    <n v="106851"/>
    <s v="2025-11-06 14:23:14"/>
    <s v="YENCY ZULEIBY GALEANO GOMEZ"/>
    <s v="DUBY YARLENY BEDOYA FLOREZ 102"/>
    <s v="Procesada"/>
    <n v="46556"/>
  </r>
  <r>
    <x v="0"/>
    <n v="106852"/>
    <s v="2025-11-06 14:34:03"/>
    <s v="MAURICIO NICOLAS JARAMILLO BETANCUR"/>
    <s v="DUBY YARLENY BEDOYA FLOREZ 102"/>
    <s v="Procesada"/>
    <n v="10924.403361344539"/>
  </r>
  <r>
    <x v="6"/>
    <n v="106853"/>
    <s v="2025-11-06 14:34:41"/>
    <s v="JOHN ALBERTO MORENO MATEUS"/>
    <s v="DIANA MARCELA DIAZ TORRES 938"/>
    <s v="Procesada"/>
    <n v="24628.680672268911"/>
  </r>
  <r>
    <x v="10"/>
    <n v="106854"/>
    <s v="2025-11-06 14:42:56"/>
    <s v="JULIO HEBERTO VELASQUEZ DURAN"/>
    <s v="SANDRA PRADA 405 BUCARAMANGA"/>
    <s v="Procesada"/>
    <n v="59243.789915966387"/>
  </r>
  <r>
    <x v="6"/>
    <n v="106856"/>
    <s v="2025-11-06 14:43:47"/>
    <s v="WILMER ESCARRAGA RODRIGUEZ"/>
    <s v="LEYDY YURLEY MUNEVAR ESPITIA 921"/>
    <s v="Procesada"/>
    <n v="191597.52100840336"/>
  </r>
  <r>
    <x v="6"/>
    <n v="106857"/>
    <s v="2025-11-06 14:45:06"/>
    <s v="WILMER ESCARRAGA RODRIGUEZ"/>
    <s v="LEYDY YURLEY MUNEVAR ESPITIA 921"/>
    <s v="Procesada"/>
    <n v="191597.52100840336"/>
  </r>
  <r>
    <x v="6"/>
    <n v="106858"/>
    <s v="2025-11-06 14:54:53"/>
    <s v="LEONEL OSORIO MUÑOZ"/>
    <s v="WILSON JAVIER MONTAÑEZ MARTINEZ 923"/>
    <s v="Procesada"/>
    <n v="28224"/>
  </r>
  <r>
    <x v="7"/>
    <n v="106859"/>
    <s v="2025-11-06 14:55:41"/>
    <s v="ANGELA ANDREA MONROY ARANGO"/>
    <s v="JHONTAN MENDOZA 906"/>
    <s v="Procesada"/>
    <n v="42071.436974789918"/>
  </r>
  <r>
    <x v="6"/>
    <n v="106860"/>
    <s v="2025-11-06 14:58:54"/>
    <s v="JOHAN MATEO JIMENEZ ECHAVARRIA"/>
    <s v="SANDRA PATRICIA ORTIZ ROMERO 919"/>
    <s v="Procesada"/>
    <n v="49915.915966386558"/>
  </r>
  <r>
    <x v="0"/>
    <n v="106862"/>
    <s v="2025-11-06 15:03:26"/>
    <s v="JOSE GABRIEL SALAZAR OCAMPO"/>
    <s v="MARIA ELENA JARAMILLO GALEANO 114"/>
    <s v="Procesada"/>
    <n v="49528.924369747903"/>
  </r>
  <r>
    <x v="6"/>
    <n v="106863"/>
    <s v="2025-11-06 15:04:17"/>
    <s v="NOHORA MORTIGO DE RODRIGUEZ"/>
    <s v="CRISTINA QUINTERO RUDAS 945"/>
    <s v="Procesada"/>
    <n v="22875"/>
  </r>
  <r>
    <x v="6"/>
    <n v="106864"/>
    <s v="2025-11-06 15:09:58"/>
    <s v="ESTEBAN CANO RIVERA"/>
    <s v="YULIETH HERNANDEZ"/>
    <s v="Procesada"/>
    <n v="79795.773109243702"/>
  </r>
  <r>
    <x v="6"/>
    <n v="106865"/>
    <s v="2025-11-06 15:11:09"/>
    <s v="CAMILO ANDRES SANCHEZ RODRIGUEZ"/>
    <s v="MONICA RODRIGUEZ RONCANCIO 946"/>
    <s v="Procesada"/>
    <n v="12000"/>
  </r>
  <r>
    <x v="1"/>
    <n v="106866"/>
    <s v="2025-11-06 15:12:07"/>
    <s v="YUDIS DEL CARMEN GAMERO DE LA CRUZ"/>
    <s v="FREDY ESTEPA 409 CUCUTA"/>
    <s v="Procesada"/>
    <n v="40657.621848739494"/>
  </r>
  <r>
    <x v="6"/>
    <n v="106867"/>
    <s v="2025-11-06 15:16:20"/>
    <s v="MARGOTH SANCHEZ GUERRERO"/>
    <s v="CRISTINA QUINTERO RUDAS 945"/>
    <s v="Procesada"/>
    <n v="68387.184873949576"/>
  </r>
  <r>
    <x v="6"/>
    <n v="106868"/>
    <s v="2025-11-06 15:19:25"/>
    <s v="PABLO EMILIO ALDANA MAHECHA"/>
    <s v="ANGIE JOHANA BEDOYA HERRENO 908"/>
    <s v="Procesada"/>
    <n v="20026.302521008405"/>
  </r>
  <r>
    <x v="0"/>
    <n v="106869"/>
    <s v="2025-11-06 15:25:01"/>
    <s v="MIGUEL ANGEL ATEHORTUA OCHOA"/>
    <s v="GEORLAN GARCIA PANIAGUA 117"/>
    <s v="Procesada"/>
    <n v="11543"/>
  </r>
  <r>
    <x v="0"/>
    <n v="106870"/>
    <s v="2025-11-06 15:27:10"/>
    <s v="GRUPO EMPRESARIAL INTEGRAL SAS"/>
    <s v="INES LILIANA PIEDRAHITA MESA 111"/>
    <s v="Procesada"/>
    <n v="40024.142857142862"/>
  </r>
  <r>
    <x v="0"/>
    <n v="106871"/>
    <s v="2025-11-06 15:29:13"/>
    <s v="GUSTAVO DE JESUS SANTA GARCIA"/>
    <s v="MIGUEL ANGEL HIDALGO SANTOS 113"/>
    <s v="Procesada"/>
    <n v="24743.420168067227"/>
  </r>
  <r>
    <x v="10"/>
    <n v="106872"/>
    <s v="2025-11-06 15:29:43"/>
    <s v="BELSY HERNANDEZ  JAIMES"/>
    <s v="CAROLINA RUEDA 410 BUCARAMANGA"/>
    <s v="Procesada"/>
    <n v="26630.9243697479"/>
  </r>
  <r>
    <x v="5"/>
    <n v="106873"/>
    <s v="2025-11-06 15:30:59"/>
    <s v="INGRI JOHANNA ARISTIZABAL CAUSIL"/>
    <s v="GERALDINE MEZA VALENCIA 620"/>
    <s v="Procesada"/>
    <n v="81714.672268907569"/>
  </r>
  <r>
    <x v="8"/>
    <n v="106874"/>
    <s v="2025-11-06 15:31:57"/>
    <s v="JORGE ALBEIRO MARTINEZ HERNANDEZ"/>
    <s v="NEIL TORRES 718 CARTAGENA"/>
    <s v="Procesada"/>
    <n v="8655.4621848739498"/>
  </r>
  <r>
    <x v="0"/>
    <n v="106875"/>
    <s v="2025-11-06 15:32:06"/>
    <s v="LUZ MERY PEREZ"/>
    <s v="ELIANA GOMEZ 107"/>
    <s v="Procesada"/>
    <n v="57479.02521008403"/>
  </r>
  <r>
    <x v="0"/>
    <n v="106876"/>
    <s v="2025-11-06 15:33:11"/>
    <s v="DANIEL QUINTERO GUZMAN"/>
    <s v="MARIA ELENA JARAMILLO GALEANO 114"/>
    <s v="Procesada"/>
    <n v="142797.49579831932"/>
  </r>
  <r>
    <x v="1"/>
    <n v="106877"/>
    <s v="2025-11-06 15:33:39"/>
    <s v="CAYETANO ANTONIO RODRIGUEZ BALLESTEROS"/>
    <s v="ZULY RANGEL GARCIA 413 CUCUTA"/>
    <s v="Procesada"/>
    <n v="27017.319327731093"/>
  </r>
  <r>
    <x v="0"/>
    <n v="106878"/>
    <s v="2025-11-06 15:33:50"/>
    <s v="LUIS EDUARDO HENAO VERGARA"/>
    <s v="GEORLAN GARCIA PANIAGUA 117"/>
    <s v="Procesada"/>
    <n v="77708"/>
  </r>
  <r>
    <x v="6"/>
    <n v="106879"/>
    <s v="2025-11-06 15:37:35"/>
    <s v="SANTIAGO  ERNESTO ROMERO"/>
    <s v="WILSON JAVIER MONTAÑEZ MARTINEZ 923"/>
    <s v="Procesada"/>
    <n v="11543"/>
  </r>
  <r>
    <x v="6"/>
    <n v="106880"/>
    <s v="2025-11-06 15:42:21"/>
    <s v="JENNY PATRICIA HERNANDEZ ARIZA"/>
    <s v="NAIR JAEL VARGAS TALERO 933"/>
    <s v="Procesada"/>
    <n v="19080"/>
  </r>
  <r>
    <x v="6"/>
    <n v="106881"/>
    <s v="2025-11-06 15:48:55"/>
    <s v="CLAUDIA MARCELA CAICEDO CELY"/>
    <s v="DIANA MARCELA DIAZ TORRES 938"/>
    <s v="Procesada"/>
    <n v="17902"/>
  </r>
  <r>
    <x v="6"/>
    <n v="106882"/>
    <s v="2025-11-06 15:49:17"/>
    <s v="MARIA GLADYS AVILA FEO"/>
    <s v="MONICA RODRIGUEZ RONCANCIO 946"/>
    <s v="Procesada"/>
    <n v="19740.310924369751"/>
  </r>
  <r>
    <x v="6"/>
    <n v="106883"/>
    <s v="2025-11-06 15:49:30"/>
    <s v="FANNY ACEVEDO ZAPATA"/>
    <s v="ANGIE JOHANA BEDOYA HERRENO 908"/>
    <s v="Procesada"/>
    <n v="30252.050420168071"/>
  </r>
  <r>
    <x v="0"/>
    <n v="106884"/>
    <s v="2025-11-06 15:50:00"/>
    <s v="NICOLAS DE JESUS CIRO AGUDELO"/>
    <s v="GEORLAN GARCIA PANIAGUA 117"/>
    <s v="Procesada"/>
    <n v="11543"/>
  </r>
  <r>
    <x v="6"/>
    <n v="106885"/>
    <s v="2025-11-06 15:51:14"/>
    <s v="ESTIVEN ALEJANDRO ARIAS CHAVEZ"/>
    <s v="SOL KATHERINE BERNAL MONTANO 907"/>
    <s v="Procesada"/>
    <n v="41832.016806722691"/>
  </r>
  <r>
    <x v="7"/>
    <n v="106886"/>
    <s v="2025-11-06 15:52:15"/>
    <s v="ROSEMBERG RAMIREZ RAMIREZ"/>
    <s v="JHONTAN MENDOZA 906"/>
    <s v="Procesada"/>
    <n v="186133.78151260506"/>
  </r>
  <r>
    <x v="0"/>
    <n v="106887"/>
    <s v="2025-11-06 15:56:13"/>
    <s v="GLORIA PATRICIA CARDONA GONZALEZ"/>
    <s v="DUBY YARLENY BEDOYA FLOREZ 102"/>
    <s v="Procesada"/>
    <n v="12601.000000000002"/>
  </r>
  <r>
    <x v="2"/>
    <n v="106888"/>
    <s v="2025-11-06 15:56:51"/>
    <s v="GERARDO ROMERO CARREÑO"/>
    <s v="MARIELA ESTER DE LEON 720 BARRANQUILLA"/>
    <s v="Procesada"/>
    <n v="31932.915966386554"/>
  </r>
  <r>
    <x v="6"/>
    <n v="106889"/>
    <s v="2025-11-06 15:58:01"/>
    <s v="BARBARITA RUSINQUE PINZON"/>
    <s v="MONICA RODRIGUEZ RONCANCIO 946"/>
    <s v="Procesada"/>
    <n v="37586.218487394959"/>
  </r>
  <r>
    <x v="0"/>
    <n v="106890"/>
    <s v="2025-11-06 15:58:52"/>
    <s v="ISABELLA GARZON RAMIREZ"/>
    <s v="KATHERINE GAVIRIA MAZO 103"/>
    <s v="Procesada"/>
    <n v="110383.67226890757"/>
  </r>
  <r>
    <x v="0"/>
    <n v="106891"/>
    <s v="2025-11-06 15:59:29"/>
    <s v="RAUL RIVERA TAMAYO"/>
    <s v="ELIANA GOMEZ 107"/>
    <s v="Procesada"/>
    <n v="26722.680672268911"/>
  </r>
  <r>
    <x v="0"/>
    <n v="106892"/>
    <s v="2025-11-06 16:02:28"/>
    <s v="MARIA ELPIDIA VELASQUEZ OSORIO"/>
    <s v="DUBY YARLENY BEDOYA FLOREZ 102"/>
    <s v="Procesada"/>
    <n v="23335.025210084033"/>
  </r>
  <r>
    <x v="10"/>
    <n v="106893"/>
    <s v="2025-11-06 16:02:49"/>
    <s v="JOSE ALBERTO PARRA MANTILLA"/>
    <s v="IVONNE RAMIREZ 415 BUCARAMANGA"/>
    <s v="Procesada"/>
    <n v="18907.563025210085"/>
  </r>
  <r>
    <x v="6"/>
    <n v="106895"/>
    <s v="2025-11-06 16:05:16"/>
    <s v="MARIA YOLANDA GUARACA NARVAEZ"/>
    <s v="SOL KATHERINE BERNAL MONTANO 907"/>
    <s v="Procesada"/>
    <n v="24633.428571428572"/>
  </r>
  <r>
    <x v="8"/>
    <n v="106896"/>
    <s v="2025-11-06 16:06:35"/>
    <s v="REYNELDA ESTHER CASTRO CASTRO"/>
    <s v="YAFER JESUS CORDOBA BERRIO 717 CARTAGENA"/>
    <s v="Procesada"/>
    <n v="11880.000000000002"/>
  </r>
  <r>
    <x v="0"/>
    <n v="106897"/>
    <s v="2025-11-06 16:06:46"/>
    <s v="TATIANA CASTAÑEDA RAMIREZ"/>
    <s v="KATHERINE GAVIRIA MAZO 103"/>
    <s v="Procesada"/>
    <n v="22597.310924369747"/>
  </r>
  <r>
    <x v="6"/>
    <n v="106898"/>
    <s v="2025-11-06 16:06:52"/>
    <s v="GILMA RUBIANO ESCOBAR"/>
    <s v="YULIETH HERNANDEZ"/>
    <s v="Procesada"/>
    <n v="81425.201680672282"/>
  </r>
  <r>
    <x v="6"/>
    <n v="106900"/>
    <s v="2025-11-06 16:08:03"/>
    <s v="YURI ANDREA JARA QUEVEDO"/>
    <s v="CRISTINA QUINTERO RUDAS 945"/>
    <s v="Procesada"/>
    <n v="33187.201680672268"/>
  </r>
  <r>
    <x v="2"/>
    <n v="106901"/>
    <s v="2025-11-06 16:09:13"/>
    <s v="DANIEL ENRIQUE ESCORCIA ACOSTA"/>
    <s v="STHEFANY OJITO BARRANQUILLA 712"/>
    <s v="Procesada"/>
    <n v="31932.915966386554"/>
  </r>
  <r>
    <x v="0"/>
    <n v="106902"/>
    <s v="2025-11-06 16:11:15"/>
    <s v="ALCIDES DE JESUS QUINTERO DUQUE"/>
    <s v="KATHERINE GAVIRIA MAZO 103"/>
    <s v="Procesada"/>
    <n v="18322.193277310926"/>
  </r>
  <r>
    <x v="2"/>
    <n v="106903"/>
    <s v="2025-11-06 16:11:18"/>
    <s v="CARLOS ENRIQUE RONDON CASTILLO"/>
    <s v="MARIELA ESTER DE LEON 720 BARRANQUILLA"/>
    <s v="Procesada"/>
    <n v="16134.478991596638"/>
  </r>
  <r>
    <x v="6"/>
    <n v="106904"/>
    <s v="2025-11-06 16:11:29"/>
    <s v="MARIA EMELINA MORENO RIVEROS"/>
    <s v="MONICA RODRIGUEZ RONCANCIO 946"/>
    <s v="Procesada"/>
    <n v="55919.042016806728"/>
  </r>
  <r>
    <x v="4"/>
    <n v="106905"/>
    <s v="2025-11-06 16:13:34"/>
    <s v="YOHELYS CARINA ARGEL LUNA"/>
    <s v="JOSE GREGORIO OSTEN MERCADO 509"/>
    <s v="Procesada"/>
    <n v="14427.243697478991"/>
  </r>
  <r>
    <x v="6"/>
    <n v="106906"/>
    <s v="2025-11-06 16:14:01"/>
    <s v="MARIA RUBIELA AREVALO SIERRA"/>
    <s v="YULIETH HERNANDEZ"/>
    <s v="Procesada"/>
    <n v="21570.243697478993"/>
  </r>
  <r>
    <x v="6"/>
    <n v="106907"/>
    <s v="2025-11-06 16:14:07"/>
    <s v="CINDY LILIANA HUERFANO CAMARGO"/>
    <s v="CRISTINA QUINTERO RUDAS 945"/>
    <s v="Procesada"/>
    <n v="17662.201680672271"/>
  </r>
  <r>
    <x v="7"/>
    <n v="106908"/>
    <s v="2025-11-06 16:14:57"/>
    <s v="JOSE ABEL CASTRO CORONADO"/>
    <s v="JHONTAN MENDOZA 906"/>
    <s v="Procesada"/>
    <n v="448191.74789915973"/>
  </r>
  <r>
    <x v="6"/>
    <n v="106909"/>
    <s v="2025-11-06 16:16:59"/>
    <s v="CINDY LILIANA HUERFANO CAMARGO"/>
    <s v="CRISTINA QUINTERO RUDAS 945"/>
    <s v="Procesada"/>
    <n v="23762.201680672271"/>
  </r>
  <r>
    <x v="6"/>
    <n v="106910"/>
    <s v="2025-11-06 16:20:35"/>
    <s v="MARIA OLIVA GOMEZ RODRIGUEZ"/>
    <s v="MARIBEL REDONDO 918"/>
    <s v="Procesada"/>
    <n v="23109.201680672271"/>
  </r>
  <r>
    <x v="6"/>
    <n v="106911"/>
    <s v="2025-11-06 16:20:40"/>
    <s v="BRAYAN SLEIDER BARRERO CAÑON"/>
    <s v="SANDRA PATRICIA ORTIZ ROMERO 919"/>
    <s v="Procesada"/>
    <n v="11415.966386554623"/>
  </r>
  <r>
    <x v="0"/>
    <n v="106912"/>
    <s v="2025-11-06 16:20:42"/>
    <s v="GILDARDO DE JESUS PINO PULGARIN"/>
    <s v="ANDRES GRACIANO SERNA 104"/>
    <s v="Procesada"/>
    <n v="72964.327731092446"/>
  </r>
  <r>
    <x v="7"/>
    <n v="106913"/>
    <s v="2025-11-06 16:21:22"/>
    <s v="RICARDO ANTONIO CALDERON ARIAS"/>
    <s v="JHONTAN MENDOZA 906"/>
    <s v="Procesada"/>
    <n v="91806.857142857145"/>
  </r>
  <r>
    <x v="6"/>
    <n v="106914"/>
    <s v="2025-11-06 16:21:28"/>
    <s v="LUZ MERY RICO TELLEZ"/>
    <s v="CRISTINA QUINTERO RUDAS 945"/>
    <s v="Procesada"/>
    <n v="37032"/>
  </r>
  <r>
    <x v="4"/>
    <n v="106915"/>
    <s v="2025-11-06 16:22:34"/>
    <s v="CARLOS ENRIQUE QUIÑONEZ LOPERA"/>
    <s v="JOSE GREGORIO OSTEN MERCADO 509"/>
    <s v="Procesada"/>
    <n v="34958.126050420171"/>
  </r>
  <r>
    <x v="0"/>
    <n v="106916"/>
    <s v="2025-11-06 16:23:42"/>
    <s v="BEATRIZ EUGENIA ARENAS"/>
    <s v="KATHERINE GAVIRIA MAZO 103"/>
    <s v="Procesada"/>
    <n v="11543"/>
  </r>
  <r>
    <x v="6"/>
    <n v="106917"/>
    <s v="2025-11-06 16:23:56"/>
    <s v="ROEL ANTONIO GIRALDO PELAEZ"/>
    <s v="WILSON JAVIER MONTAÑEZ MARTINEZ 923"/>
    <s v="Procesada"/>
    <n v="19600"/>
  </r>
  <r>
    <x v="1"/>
    <n v="106918"/>
    <s v="2025-11-06 16:24:12"/>
    <s v="WILSON OVALLOS CARDENAS"/>
    <s v="FREDY ESTEPA 409 CUCUTA"/>
    <s v="Procesada"/>
    <n v="29400"/>
  </r>
  <r>
    <x v="9"/>
    <n v="106919"/>
    <s v="2025-11-06 16:25:27"/>
    <s v="MARIA ETILVIA GUERRERO CUELLO"/>
    <s v="LILIANA BLANCO LOPEZ 705 VALLEDUPAR"/>
    <s v="Procesada"/>
    <n v="58030.159663865546"/>
  </r>
  <r>
    <x v="6"/>
    <n v="106920"/>
    <s v="2025-11-06 16:27:19"/>
    <s v="CARLOS ROJAS"/>
    <s v="YULIETH HERNANDEZ"/>
    <s v="Procesada"/>
    <n v="39277.310924369747"/>
  </r>
  <r>
    <x v="6"/>
    <n v="106921"/>
    <s v="2025-11-06 16:27:43"/>
    <s v="DORA INES REINA"/>
    <s v="MONICA RODRIGUEZ RONCANCIO 946"/>
    <s v="Procesada"/>
    <n v="18273.983193277312"/>
  </r>
  <r>
    <x v="0"/>
    <n v="106922"/>
    <s v="2025-11-06 16:28:56"/>
    <s v="CRISTIAN GUERRA OCHOA"/>
    <s v="GEORLAN GARCIA PANIAGUA 117"/>
    <s v="Procesada"/>
    <n v="171797.76470588235"/>
  </r>
  <r>
    <x v="6"/>
    <n v="106923"/>
    <s v="2025-11-06 16:32:35"/>
    <s v="CARLOS MARTINEZ CHAVES"/>
    <s v="MARIBEL REDONDO 918"/>
    <s v="Procesada"/>
    <n v="12595.436974789916"/>
  </r>
  <r>
    <x v="7"/>
    <n v="106924"/>
    <s v="2025-11-06 16:32:53"/>
    <s v="COMERCIALIZADORA METATRONIK S.A.S."/>
    <s v="JHONTAN MENDOZA 906"/>
    <s v="Procesada"/>
    <n v="135860.9243697479"/>
  </r>
  <r>
    <x v="4"/>
    <n v="106925"/>
    <s v="2025-11-06 16:35:28"/>
    <s v="ERLYS ROSA PASTRANA OVIEDO"/>
    <s v="JOSE GREGORIO OSTEN MERCADO 509"/>
    <s v="Procesada"/>
    <n v="25378.277310924372"/>
  </r>
  <r>
    <x v="6"/>
    <n v="106926"/>
    <s v="2025-11-06 16:36:28"/>
    <s v="GLADYS ESPINOZA DIAZ"/>
    <s v="MARIA NANCY GUARIN VIRGUEZ 937"/>
    <s v="Procesada"/>
    <n v="39076.798319327732"/>
  </r>
  <r>
    <x v="2"/>
    <n v="106927"/>
    <s v="2025-11-06 16:37:47"/>
    <s v="JAVIER JOSE PAJARO MERCADO"/>
    <s v="ALVARO ENRIQUE CASTAÑEDA MANJARRES 715 BARRANQUILLA"/>
    <s v="Procesada"/>
    <n v="5290.957983193277"/>
  </r>
  <r>
    <x v="7"/>
    <n v="106928"/>
    <s v="2025-11-06 16:40:47"/>
    <s v="LUIS BERNARDO TAMAYO LOPERA"/>
    <s v="JHONTAN MENDOZA 906"/>
    <s v="Procesada"/>
    <n v="13575.504201680673"/>
  </r>
  <r>
    <x v="1"/>
    <n v="106929"/>
    <s v="2025-11-06 16:40:58"/>
    <s v="LUIS ENRIQUE TELLEZ GOMEZ"/>
    <s v="FREDY ESTEPA 409 CUCUTA"/>
    <s v="Procesada"/>
    <n v="17084.042016806721"/>
  </r>
  <r>
    <x v="6"/>
    <n v="106930"/>
    <s v="2025-11-06 16:40:59"/>
    <s v="DORIZ QUINTERO VAZQUEZ"/>
    <s v="CRISTINA QUINTERO RUDAS 945"/>
    <s v="Procesada"/>
    <n v="14980.840336134455"/>
  </r>
  <r>
    <x v="6"/>
    <n v="106931"/>
    <s v="2025-11-06 16:42:24"/>
    <s v="EFRAIN CARVAJAL VILLANUEVA"/>
    <s v="SOL KATHERINE BERNAL MONTANO 907"/>
    <s v="Procesada"/>
    <n v="56288.537815126052"/>
  </r>
  <r>
    <x v="3"/>
    <n v="106932"/>
    <s v="2025-11-06 16:42:28"/>
    <s v="GILBERTO MARTINEZ JARAMILLO"/>
    <s v="LEONARDO RIOS HENAO 612"/>
    <s v="Procesada"/>
    <n v="45232.915966386558"/>
  </r>
  <r>
    <x v="6"/>
    <n v="106933"/>
    <s v="2025-11-06 16:43:55"/>
    <s v="ADRIANA DEL PILAR MUÑOZ SOTELO"/>
    <s v="SANDRA PATRICIA ORTIZ ROMERO 919"/>
    <s v="Procesada"/>
    <n v="16638.638655462186"/>
  </r>
  <r>
    <x v="6"/>
    <n v="106934"/>
    <s v="2025-11-06 16:47:13"/>
    <s v="JULY CATHERINE MUÑOZ RIVERA"/>
    <s v="CRISTINA QUINTERO RUDAS 945"/>
    <s v="Procesada"/>
    <n v="27811.89915966387"/>
  </r>
  <r>
    <x v="6"/>
    <n v="106935"/>
    <s v="2025-11-06 16:47:55"/>
    <s v="MARIA GLORIA INES DIAZ GALINDO"/>
    <s v="LEYDY YURLEY MUNEVAR ESPITIA 921"/>
    <s v="Procesada"/>
    <n v="5754.7478991596636"/>
  </r>
  <r>
    <x v="6"/>
    <n v="106936"/>
    <s v="2025-11-06 16:48:37"/>
    <s v="IVONNE PAOLA MORENO RIVEROS"/>
    <s v="MONICA RODRIGUEZ RONCANCIO 946"/>
    <s v="Procesada"/>
    <n v="36875.100840336141"/>
  </r>
  <r>
    <x v="6"/>
    <n v="106937"/>
    <s v="2025-11-06 16:53:56"/>
    <s v="JESSICA PAOLA ORTIZ CARREÑO"/>
    <s v="OSCAR GIOVANNY NASAYO BLANCO 932"/>
    <s v="Procesada"/>
    <n v="31932.915966386554"/>
  </r>
  <r>
    <x v="6"/>
    <n v="106938"/>
    <s v="2025-11-06 16:54:07"/>
    <s v="NICOL JERALDYNE APONTE PAEZ"/>
    <s v="MARIA NANCY GUARIN VIRGUEZ 937"/>
    <s v="Procesada"/>
    <n v="52050.504201680676"/>
  </r>
  <r>
    <x v="6"/>
    <n v="106939"/>
    <s v="2025-11-06 16:55:00"/>
    <s v="LUIS FERNEY MORENO RIVEROS"/>
    <s v="CARLOS EDUARDO ROMERO 934"/>
    <s v="Procesada"/>
    <n v="191597.52100840336"/>
  </r>
  <r>
    <x v="1"/>
    <n v="106940"/>
    <s v="2025-11-06 16:55:36"/>
    <s v="MERCEDES RINCON PORRAS"/>
    <s v="FREDY ESTEPA 409 CUCUTA"/>
    <s v="Procesada"/>
    <n v="5184"/>
  </r>
  <r>
    <x v="6"/>
    <n v="106941"/>
    <s v="2025-11-06 17:00:05"/>
    <s v="LUIS GUILLERMO ZABALA PRIETO"/>
    <s v="MONICA RODRIGUEZ RONCANCIO 946"/>
    <s v="Procesada"/>
    <n v="26245.537815126052"/>
  </r>
  <r>
    <x v="6"/>
    <n v="106942"/>
    <s v="2025-11-06 17:01:25"/>
    <s v="NACIANCENO OSPINA PALACIO"/>
    <s v="LEONARDO MANCERA BOLAÑOS 926"/>
    <s v="Procesada"/>
    <n v="11543"/>
  </r>
  <r>
    <x v="6"/>
    <n v="106943"/>
    <s v="2025-11-06 17:01:51"/>
    <s v="VIVIANA CAROLINA CAÑON TOVAR"/>
    <s v="WILLIAM ALBERTO VELASQUEZ BERNAL 920"/>
    <s v="Procesada"/>
    <n v="45745.840336134461"/>
  </r>
  <r>
    <x v="6"/>
    <n v="106944"/>
    <s v="2025-11-06 17:01:52"/>
    <s v="MARIA ANGELICA MACHECHA"/>
    <s v="LEYDY YURLEY MUNEVAR ESPITIA 921"/>
    <s v="Procesada"/>
    <n v="213551.26050420169"/>
  </r>
  <r>
    <x v="6"/>
    <n v="106945"/>
    <s v="2025-11-06 17:02:22"/>
    <s v="OLGA PINTO TELLEZ"/>
    <s v="LEONARDO MANCERA BOLAÑOS 926"/>
    <s v="Procesada"/>
    <n v="10588.20168067227"/>
  </r>
  <r>
    <x v="6"/>
    <n v="106946"/>
    <s v="2025-11-06 17:03:41"/>
    <s v="ROSA ELENA LLORENTE BARRAGAN"/>
    <s v="LEONARDO MANCERA BOLAÑOS 926"/>
    <s v="Procesada"/>
    <n v="16806.798319327732"/>
  </r>
  <r>
    <x v="2"/>
    <n v="106947"/>
    <s v="2025-11-06 17:04:43"/>
    <s v="JOSE LEONARDO TRISTANCHO RUEDA"/>
    <s v="MARIELA ESTER DE LEON 720 BARRANQUILLA"/>
    <s v="Procesada"/>
    <n v="38004.075630252104"/>
  </r>
  <r>
    <x v="6"/>
    <n v="106948"/>
    <s v="2025-11-06 17:05:21"/>
    <s v="LUIS ADOLFO QUIROZ CARDENAS"/>
    <s v="LEONARDO MANCERA BOLAÑOS 926"/>
    <s v="Procesada"/>
    <n v="27846.361344537814"/>
  </r>
  <r>
    <x v="7"/>
    <n v="106949"/>
    <s v="2025-11-06 17:05:36"/>
    <s v="JHON FREDDY GARZON MADRIGAL"/>
    <s v="JHONTAN MENDOZA 906"/>
    <s v="Procesada"/>
    <n v="123461.31932773109"/>
  </r>
  <r>
    <x v="0"/>
    <n v="106950"/>
    <s v="2025-11-06 17:06:13"/>
    <s v="JOSE DUBERNEY LOPEZ DURANGO"/>
    <s v="INGRID RESTREPO 115"/>
    <s v="Procesada"/>
    <n v="13864.151260504203"/>
  </r>
  <r>
    <x v="9"/>
    <n v="106951"/>
    <s v="2025-11-06 17:06:53"/>
    <s v="DEIMAR QUINTERO LINDARTE "/>
    <s v="LILIANA BLANCO LOPEZ 705 VALLEDUPAR"/>
    <s v="Procesada"/>
    <n v="41522.806722689078"/>
  </r>
  <r>
    <x v="6"/>
    <n v="106952"/>
    <s v="2025-11-06 17:07:05"/>
    <s v="ELSA LILIANA RODRIGUEZ GOMEZ"/>
    <s v="OSCAR GIOVANNY NASAYO BLANCO 932"/>
    <s v="Procesada"/>
    <n v="6355.4621848739498"/>
  </r>
  <r>
    <x v="6"/>
    <n v="106953"/>
    <s v="2025-11-06 17:11:09"/>
    <s v="FABIO ALVEIRO CORDOBA INSANDARA"/>
    <s v="MARIBEL REDONDO 918"/>
    <s v="Procesada"/>
    <n v="91628.831932773115"/>
  </r>
  <r>
    <x v="6"/>
    <n v="106954"/>
    <s v="2025-11-06 17:11:50"/>
    <s v="LEIDY ALEJANDRA DIAZ LOZANO"/>
    <s v="SANDRA PATRICIA ORTIZ ROMERO 919"/>
    <s v="Procesada"/>
    <n v="34854.596638655465"/>
  </r>
  <r>
    <x v="6"/>
    <n v="106955"/>
    <s v="2025-11-06 17:12:48"/>
    <s v="MARCELA PINZON AMORTEGUI"/>
    <s v="OSCAR GIOVANNY NASAYO BLANCO 932"/>
    <s v="Procesada"/>
    <n v="23162.26050420168"/>
  </r>
  <r>
    <x v="6"/>
    <n v="106956"/>
    <s v="2025-11-06 17:13:20"/>
    <s v="NELSON LASSO ARCIA"/>
    <s v="ANGIE JOHANA BEDOYA HERRENO 908"/>
    <s v="Procesada"/>
    <n v="16806.798319327732"/>
  </r>
  <r>
    <x v="0"/>
    <n v="106957"/>
    <s v="2025-11-06 17:14:43"/>
    <s v="JAZMIN ANDREA RAMIREZ"/>
    <s v="DUBY YARLENY BEDOYA FLOREZ 102"/>
    <s v="Procesada"/>
    <n v="22092.605042016807"/>
  </r>
  <r>
    <x v="7"/>
    <n v="106958"/>
    <s v="2025-11-06 17:16:40"/>
    <s v="DORA ELCY BENITO CESPEDES"/>
    <s v="JHONTAN MENDOZA 906"/>
    <s v="Procesada"/>
    <n v="149149.05042016806"/>
  </r>
  <r>
    <x v="2"/>
    <n v="106959"/>
    <s v="2025-11-06 17:20:00"/>
    <s v="GLORIA ISETH  CAMPO OSORIO"/>
    <s v="ALVARO ENRIQUE CASTAÑEDA MANJARRES 715 BARRANQUILLA"/>
    <s v="Procesada"/>
    <n v="118273.97478991597"/>
  </r>
  <r>
    <x v="1"/>
    <n v="106960"/>
    <s v="2025-11-06 17:21:01"/>
    <s v="MILER YAKELINE CETINA CETINA"/>
    <s v="MAIRA TORRES 411 CUCUTA"/>
    <s v="Procesada"/>
    <n v="47786.941176470587"/>
  </r>
  <r>
    <x v="1"/>
    <n v="106961"/>
    <s v="2025-11-06 17:23:15"/>
    <s v="JOSE ANTONIO CONTRERAS JIMENEZ"/>
    <s v="MAIRA TORRES 411 CUCUTA"/>
    <s v="Procesada"/>
    <n v="37983.823529411769"/>
  </r>
  <r>
    <x v="6"/>
    <n v="106962"/>
    <s v="2025-11-06 17:27:20"/>
    <s v="MARIA DEL SOCORRO ACOSTA CORDOBA"/>
    <s v="DIANA MARCELA DIAZ TORRES 938"/>
    <s v="Procesada"/>
    <n v="26138.201680672268"/>
  </r>
  <r>
    <x v="5"/>
    <n v="106963"/>
    <s v="2025-11-06 17:28:25"/>
    <s v="HEYDER VALENCIA TROCHEZ"/>
    <s v="GERALDINE MEZA VALENCIA 620"/>
    <s v="Procesada"/>
    <n v="54354.176470588238"/>
  </r>
  <r>
    <x v="2"/>
    <n v="106964"/>
    <s v="2025-11-06 17:29:25"/>
    <s v="OSCAR MAURICIO RODRIGUEZ RODRIGUEZ"/>
    <s v="MARIELA ESTER DE LEON 720 BARRANQUILLA"/>
    <s v="Procesada"/>
    <n v="31932.915966386554"/>
  </r>
  <r>
    <x v="6"/>
    <n v="106965"/>
    <s v="2025-11-06 17:29:42"/>
    <s v="VILMA MARIA ULTENGO CUCHIMBA"/>
    <s v="ANGIE JOHANA BEDOYA HERRENO 908"/>
    <s v="Procesada"/>
    <n v="75383"/>
  </r>
  <r>
    <x v="10"/>
    <n v="106966"/>
    <s v="2025-11-06 17:31:01"/>
    <s v="RICARDO BLANCO VEGA"/>
    <s v="SANDRA PRADA 405 BUCARAMANGA"/>
    <s v="Procesada"/>
    <n v="37920.201680672275"/>
  </r>
  <r>
    <x v="0"/>
    <n v="106967"/>
    <s v="2025-11-06 17:31:16"/>
    <s v="LILIANA ISABEL GALEANO BUILES"/>
    <s v="DUBY YARLENY BEDOYA FLOREZ 102"/>
    <s v="Procesada"/>
    <n v="6554.6386554621859"/>
  </r>
  <r>
    <x v="6"/>
    <n v="106968"/>
    <s v="2025-11-06 17:33:50"/>
    <s v="YURI TATIANA BOTINA MUNOZ"/>
    <s v="SANDRA PATRICIA ORTIZ ROMERO 919"/>
    <s v="Procesada"/>
    <n v="28224"/>
  </r>
  <r>
    <x v="6"/>
    <n v="106969"/>
    <s v="2025-11-06 17:34:43"/>
    <s v="SERVICIOS TÉCNICOS EDWIN GUERRERO SAS"/>
    <s v="MARIA NANCY GUARIN VIRGUEZ 937"/>
    <s v="Procesada"/>
    <n v="188880.50420168068"/>
  </r>
  <r>
    <x v="3"/>
    <n v="106970"/>
    <s v="2025-11-06 17:34:48"/>
    <s v="ABELARDO SALAZAR LEON"/>
    <s v="FELIPE ARENAS 605"/>
    <s v="Procesada"/>
    <n v="20085.016806722688"/>
  </r>
  <r>
    <x v="1"/>
    <n v="106971"/>
    <s v="2025-11-06 17:36:02"/>
    <s v="ORLANDO VARGAS SUESCUN"/>
    <s v="FREDY ESTEPA 409 CUCUTA"/>
    <s v="Procesada"/>
    <n v="9540"/>
  </r>
  <r>
    <x v="0"/>
    <n v="106972"/>
    <s v="2025-11-06 17:39:35"/>
    <s v="ANTONIO DE JESUS GIRALDO GARCIA"/>
    <s v="DUBY YARLENY BEDOYA FLOREZ 102"/>
    <s v="Procesada"/>
    <n v="17775.747899159665"/>
  </r>
  <r>
    <x v="2"/>
    <n v="106973"/>
    <s v="2025-11-06 17:41:54"/>
    <s v="MARIO GONZALO YI DURAN"/>
    <s v="MARIELA ESTER DE LEON 720 BARRANQUILLA"/>
    <s v="Procesada"/>
    <n v="31932.915966386554"/>
  </r>
  <r>
    <x v="6"/>
    <n v="106974"/>
    <s v="2025-11-06 17:42:10"/>
    <s v="CLAUDIA MARLEN PINEDA CASTILLO"/>
    <s v="YULIETH HERNANDEZ"/>
    <s v="Procesada"/>
    <n v="18024.546218487394"/>
  </r>
  <r>
    <x v="6"/>
    <n v="106975"/>
    <s v="2025-11-06 17:43:43"/>
    <s v="DIANA CAROLINA RAMIREZ ARAGON"/>
    <s v="SANDRA PATRICIA ORTIZ ROMERO 919"/>
    <s v="Procesada"/>
    <n v="6302.5294117647063"/>
  </r>
  <r>
    <x v="6"/>
    <n v="106976"/>
    <s v="2025-11-06 17:43:52"/>
    <s v="FERNANDO OVALLE MASMELA"/>
    <s v="WILSON JAVIER MONTAÑEZ MARTINEZ 923"/>
    <s v="Procesada"/>
    <n v="29006.798319327729"/>
  </r>
  <r>
    <x v="6"/>
    <n v="106977"/>
    <s v="2025-11-06 17:48:09"/>
    <s v="JOHN FREDY ARCOS HERNANDEZ"/>
    <s v="CRISTINA QUINTERO RUDAS 945"/>
    <s v="Procesada"/>
    <n v="42640.789915966387"/>
  </r>
  <r>
    <x v="6"/>
    <n v="106978"/>
    <s v="2025-11-06 17:48:48"/>
    <s v="DIANA PATRICIA APONTE PEREZ"/>
    <s v="NELLY MARTINEZ FLEREZ 935"/>
    <s v="Procesada"/>
    <n v="16488.773109243699"/>
  </r>
  <r>
    <x v="6"/>
    <n v="106979"/>
    <s v="2025-11-06 17:49:05"/>
    <s v="ELKIN MAURICIO LOPEZ RAMIREZ"/>
    <s v="SOL KATHERINE BERNAL MONTANO 907"/>
    <s v="Procesada"/>
    <n v="957987.59663865552"/>
  </r>
  <r>
    <x v="6"/>
    <n v="106980"/>
    <s v="2025-11-06 17:52:57"/>
    <s v="JOSE GREGORIO CARMONA FLOREZ"/>
    <s v="SOL KATHERINE BERNAL MONTANO 907"/>
    <s v="Procesada"/>
    <n v="16699.243697478993"/>
  </r>
  <r>
    <x v="6"/>
    <n v="106981"/>
    <s v="2025-11-06 17:57:43"/>
    <s v="MARIA TEODORA RODRIGUEZ"/>
    <s v="SANDRA PATRICIA ORTIZ ROMERO 919"/>
    <s v="Procesada"/>
    <n v="16386.537815126052"/>
  </r>
  <r>
    <x v="3"/>
    <n v="106983"/>
    <s v="2025-11-06 17:59:49"/>
    <s v="DORA NANCY CARDENAS VARGAS"/>
    <s v="FELIPE ARENAS 605"/>
    <s v="Procesada"/>
    <n v="22131.201680672271"/>
  </r>
  <r>
    <x v="1"/>
    <n v="106984"/>
    <s v="2025-11-06 18:01:01"/>
    <s v="MARINA ALBERNIA ALVERINA RAMIREZ"/>
    <s v="FREDY ESTEPA 409 CUCUTA"/>
    <s v="Procesada"/>
    <n v="15655.000000000002"/>
  </r>
  <r>
    <x v="6"/>
    <n v="106985"/>
    <s v="2025-11-06 18:02:29"/>
    <s v="ESTEBAN RODRIGUEZ GARCIA"/>
    <s v="WILSON JAVIER MONTAÑEZ MARTINEZ 923"/>
    <s v="Procesada"/>
    <n v="23109.201680672271"/>
  </r>
  <r>
    <x v="2"/>
    <n v="106986"/>
    <s v="2025-11-06 18:05:25"/>
    <s v="OHEL DURAN ORTIZ"/>
    <s v="ALVARO ENRIQUE CASTAÑEDA MANJARRES 715 BARRANQUILLA"/>
    <s v="Procesada"/>
    <n v="25164"/>
  </r>
  <r>
    <x v="6"/>
    <n v="106987"/>
    <s v="2025-11-06 18:07:07"/>
    <s v="HECTOR DAVID HERNANDEZ VALENZUELA"/>
    <s v="CRISTINA QUINTERO RUDAS 945"/>
    <s v="Procesada"/>
    <n v="27731.109243697476"/>
  </r>
  <r>
    <x v="6"/>
    <n v="106988"/>
    <s v="2025-11-06 18:07:17"/>
    <s v="NELSY JULIETH PARRA CRUZ"/>
    <s v="MARIA NANCY GUARIN VIRGUEZ 937"/>
    <s v="Procesada"/>
    <n v="15400"/>
  </r>
  <r>
    <x v="0"/>
    <n v="106989"/>
    <s v="2025-11-06 18:09:44"/>
    <s v="ROSA MARIA SERNA MORENO"/>
    <s v="MIGUEL ANGEL HIDALGO SANTOS 113"/>
    <s v="Procesada"/>
    <n v="13445.403361344539"/>
  </r>
  <r>
    <x v="6"/>
    <n v="106990"/>
    <s v="2025-11-06 18:10:31"/>
    <s v="LILIA ESPERANZA ARIZA TELLEZ"/>
    <s v="SOL KATHERINE BERNAL MONTANO 907"/>
    <s v="Procesada"/>
    <n v="203597.52100840336"/>
  </r>
  <r>
    <x v="6"/>
    <n v="106991"/>
    <s v="2025-11-06 18:10:36"/>
    <s v="JOAN SEBASTIAN PUENTES HERNANDEZ"/>
    <s v="NAIR JAEL VARGAS TALERO 933"/>
    <s v="Procesada"/>
    <n v="17105.563025210085"/>
  </r>
  <r>
    <x v="6"/>
    <n v="106992"/>
    <s v="2025-11-06 18:13:17"/>
    <s v="MARIA HILDA CAMACHO VASQUEZ"/>
    <s v="OSCAR GIOVANNY NASAYO BLANCO 932"/>
    <s v="Procesada"/>
    <n v="8664.3025210084033"/>
  </r>
  <r>
    <x v="6"/>
    <n v="106993"/>
    <s v="2025-11-06 18:14:13"/>
    <s v="MARIA GERMANIA OSORIO GONZALEZ"/>
    <s v="LEYDY YURLEY MUNEVAR ESPITIA 921"/>
    <s v="Procesada"/>
    <n v="19080"/>
  </r>
  <r>
    <x v="0"/>
    <n v="106994"/>
    <s v="2025-11-06 18:14:18"/>
    <s v="JAIME HUMBERTO SERNA VELASQUEZ"/>
    <s v="ELIANA GOMEZ 107"/>
    <s v="Procesada"/>
    <n v="11543"/>
  </r>
  <r>
    <x v="0"/>
    <n v="106995"/>
    <s v="2025-11-06 18:15:28"/>
    <s v="MARIO DE JESUS MONSALVE PULGARIN"/>
    <s v="SEBASTIAN DIAZ VELEZ 105"/>
    <s v="Procesada"/>
    <n v="33739.117647058825"/>
  </r>
  <r>
    <x v="0"/>
    <n v="106996"/>
    <s v="2025-11-06 18:16:11"/>
    <s v="FREDY ANCELMO GARCIA RIOS"/>
    <s v="SEBASTIAN DIAZ VELEZ 105"/>
    <s v="Procesada"/>
    <n v="36302.521008403361"/>
  </r>
  <r>
    <x v="6"/>
    <n v="106997"/>
    <s v="2025-11-06 18:16:44"/>
    <s v="SANDRA MILENA LOZANO CALDERON"/>
    <s v="WILSON JAVIER MONTAÑEZ MARTINEZ 923"/>
    <s v="Procesada"/>
    <n v="15144.722689075632"/>
  </r>
  <r>
    <x v="0"/>
    <n v="106998"/>
    <s v="2025-11-06 18:16:52"/>
    <s v="FRANCISCO IVAN TORO CARMONA"/>
    <s v="SEBASTIAN DIAZ VELEZ 105"/>
    <s v="Procesada"/>
    <n v="4078.1512605042017"/>
  </r>
  <r>
    <x v="0"/>
    <n v="106999"/>
    <s v="2025-11-06 18:20:58"/>
    <s v="ANA MARIA ORTIZ VILLA"/>
    <m/>
    <s v="Procesada"/>
    <n v="126161.72268907564"/>
  </r>
  <r>
    <x v="6"/>
    <n v="107000"/>
    <s v="2025-11-06 18:24:17"/>
    <s v="JOHN RONALD CUELLAR CAMACHO"/>
    <s v="CARLOS EDUARDO ROMERO 934"/>
    <s v="Procesada"/>
    <n v="41698.159663865546"/>
  </r>
  <r>
    <x v="6"/>
    <n v="107001"/>
    <s v="2025-11-06 18:25:39"/>
    <s v="JOSE ALEJANDRO GUERRERO AVILA"/>
    <s v="MARIBEL REDONDO 918"/>
    <s v="Procesada"/>
    <n v="115927.63025210085"/>
  </r>
  <r>
    <x v="6"/>
    <n v="107002"/>
    <s v="2025-11-06 18:25:44"/>
    <s v="JOSE ADOLFO FANDIÑO DIAZ"/>
    <s v="MONICA RODRIGUEZ RONCANCIO 946"/>
    <s v="Procesada"/>
    <n v="19845"/>
  </r>
  <r>
    <x v="0"/>
    <n v="107003"/>
    <s v="2025-11-06 18:29:18"/>
    <s v="ASTRIS ELENA ESTRADA SERNA"/>
    <s v="ANDRES GRACIANO SERNA 104"/>
    <s v="Procesada"/>
    <n v="55868.722689075628"/>
  </r>
  <r>
    <x v="6"/>
    <n v="107004"/>
    <s v="2025-11-06 18:30:09"/>
    <s v="JOSE ARBEY RAMIREZ YEPES"/>
    <s v="LEONARDO MANCERA BOLAÑOS 926"/>
    <s v="Procesada"/>
    <n v="20381.579831932777"/>
  </r>
  <r>
    <x v="9"/>
    <n v="107005"/>
    <s v="2025-11-06 18:32:02"/>
    <s v="ANDRES MAURICIO ESTRADA LOPEZ"/>
    <s v="LILIANA BLANCO LOPEZ 705 VALLEDUPAR"/>
    <s v="Procesada"/>
    <n v="39117.579831932773"/>
  </r>
  <r>
    <x v="6"/>
    <n v="107006"/>
    <s v="2025-11-06 18:32:47"/>
    <s v="ELVA LUCERO NUÑEZ CORREA"/>
    <s v="LEONARDO MANCERA BOLAÑOS 926"/>
    <s v="Procesada"/>
    <n v="35394.722689075636"/>
  </r>
  <r>
    <x v="6"/>
    <n v="107007"/>
    <s v="2025-11-06 18:34:08"/>
    <s v="LUIS FERNANDO GUTIERREZ ESCOBAR"/>
    <s v="WILLIAM ALBERTO VELASQUEZ BERNAL 920"/>
    <s v="Procesada"/>
    <n v="139080.00000000003"/>
  </r>
  <r>
    <x v="6"/>
    <n v="107008"/>
    <s v="2025-11-06 18:34:11"/>
    <s v="CARLOS JULIO SUAREZ CELIS"/>
    <s v="LEONARDO MANCERA BOLAÑOS 926"/>
    <s v="Procesada"/>
    <n v="31932.840336134457"/>
  </r>
  <r>
    <x v="6"/>
    <n v="107009"/>
    <s v="2025-11-06 18:35:24"/>
    <s v="MARIA GILMA ECHEVERRI CEBALLOS"/>
    <s v="LEONARDO MANCERA BOLAÑOS 926"/>
    <s v="Procesada"/>
    <n v="15504.176470588238"/>
  </r>
  <r>
    <x v="6"/>
    <n v="107010"/>
    <s v="2025-11-06 18:36:22"/>
    <s v="MARIA BARBARA MORA VARGAS"/>
    <s v="LEONARDO MANCERA BOLAÑOS 926"/>
    <s v="Procesada"/>
    <n v="16806.798319327732"/>
  </r>
  <r>
    <x v="6"/>
    <n v="107011"/>
    <s v="2025-11-06 18:36:34"/>
    <s v="MARTHA LUISA SALDAÑA NOVA"/>
    <s v="WILSON JAVIER MONTAÑEZ MARTINEZ 923"/>
    <s v="Procesada"/>
    <n v="16806.798319327732"/>
  </r>
  <r>
    <x v="6"/>
    <n v="107012"/>
    <s v="2025-11-06 18:38:15"/>
    <s v="YANETH AMPARO JOYA"/>
    <s v="LEONARDO MANCERA BOLAÑOS 926"/>
    <s v="Procesada"/>
    <n v="27712.798319327736"/>
  </r>
  <r>
    <x v="6"/>
    <n v="107013"/>
    <s v="2025-11-06 18:39:13"/>
    <s v="JUAN CAMILO TORRES LARA"/>
    <s v="LEONARDO MANCERA BOLAÑOS 926"/>
    <s v="Procesada"/>
    <n v="21176.403361344539"/>
  </r>
  <r>
    <x v="0"/>
    <n v="107014"/>
    <s v="2025-11-06 18:41:13"/>
    <s v="ELKIN ALEXIS GONZALEZ HENAO"/>
    <s v="MIGUEL ANGEL HIDALGO SANTOS 113"/>
    <s v="Procesada"/>
    <n v="40414.605042016803"/>
  </r>
  <r>
    <x v="0"/>
    <n v="107015"/>
    <s v="2025-11-06 18:42:30"/>
    <s v="MONICA ESPINOZA SERNA"/>
    <s v="MIGUEL ANGEL HIDALGO SANTOS 113"/>
    <s v="Procesada"/>
    <n v="11543"/>
  </r>
  <r>
    <x v="6"/>
    <n v="107016"/>
    <s v="2025-11-06 18:43:49"/>
    <s v="FERRELECTRICOS RUBY SAS"/>
    <s v="MARIA NANCY GUARIN VIRGUEZ 937"/>
    <s v="Procesada"/>
    <n v="173491.53781512607"/>
  </r>
  <r>
    <x v="6"/>
    <n v="107018"/>
    <s v="2025-11-06 18:44:31"/>
    <s v="GRACIELA ORJUELA GARCIA"/>
    <s v="NAIR JAEL VARGAS TALERO 933"/>
    <s v="Procesada"/>
    <n v="9540"/>
  </r>
  <r>
    <x v="0"/>
    <n v="107019"/>
    <s v="2025-11-06 18:44:56"/>
    <s v="LUIS HORACIO HENAO BOTERO"/>
    <s v="ELIANA GOMEZ 107"/>
    <s v="Procesada"/>
    <n v="6554.6386554621859"/>
  </r>
  <r>
    <x v="6"/>
    <n v="107020"/>
    <s v="2025-11-06 18:51:44"/>
    <s v="LIGIA MOTTA MOLINA"/>
    <s v="MARIBEL REDONDO 918"/>
    <s v="Procesada"/>
    <n v="29243.638655462186"/>
  </r>
  <r>
    <x v="9"/>
    <n v="107022"/>
    <s v="2025-11-06 18:53:37"/>
    <s v="HECTOR DE JESUS RESTREPO TRILLOS"/>
    <s v="LILIANA MARCELA GONZALEZ PLATA 706 VALLEDUPAR"/>
    <s v="Procesada"/>
    <n v="18151.26050420168"/>
  </r>
  <r>
    <x v="0"/>
    <n v="107023"/>
    <s v="2025-11-06 18:56:16"/>
    <s v="FABIOLA PINZON BALLESTEROS"/>
    <s v="ELIANA GOMEZ 107"/>
    <s v="Procesada"/>
    <n v="33130.899159663866"/>
  </r>
  <r>
    <x v="2"/>
    <n v="107024"/>
    <s v="2025-11-06 18:58:46"/>
    <s v="MILDREY RINCON SALLEG"/>
    <s v="MARIELA ESTER DE LEON 720 BARRANQUILLA"/>
    <s v="Procesada"/>
    <n v="31932.915966386554"/>
  </r>
  <r>
    <x v="6"/>
    <n v="107025"/>
    <s v="2025-11-06 19:01:04"/>
    <s v="MARCO ANTONIO GUAQUETA ROMERO"/>
    <s v="OSCAR GIOVANNY NASAYO BLANCO 932"/>
    <s v="Procesada"/>
    <n v="38794.117647058825"/>
  </r>
  <r>
    <x v="0"/>
    <n v="107026"/>
    <s v="2025-11-06 19:05:41"/>
    <s v="JORGE ANDRES YEPES MUÑOZ"/>
    <s v="ELIANA GOMEZ 107"/>
    <s v="Procesada"/>
    <n v="27677.478991596636"/>
  </r>
  <r>
    <x v="6"/>
    <n v="107027"/>
    <s v="2025-11-06 19:07:41"/>
    <s v="FRANCISCO JAVIER BUITRAGO HERRERA"/>
    <s v="SANDRA PATRICIA ORTIZ ROMERO 919"/>
    <s v="Procesada"/>
    <n v="26186.537815126052"/>
  </r>
  <r>
    <x v="6"/>
    <n v="107029"/>
    <s v="2025-11-06 19:08:31"/>
    <s v="JUAN DAVID LUGO BETANCUR"/>
    <s v="MARIA NANCY GUARIN VIRGUEZ 937"/>
    <s v="Procesada"/>
    <n v="14500.201680672271"/>
  </r>
  <r>
    <x v="0"/>
    <n v="107030"/>
    <s v="2025-11-06 19:09:56"/>
    <s v="SOFIA GALLEGO SUAREZ"/>
    <s v="ANDRES GRACIANO SERNA 104"/>
    <s v="Procesada"/>
    <n v="86061.067226890766"/>
  </r>
  <r>
    <x v="2"/>
    <n v="107031"/>
    <s v="2025-11-06 19:15:47"/>
    <s v="BEATRIZ DEL CARMEN LOPEZ CAMARGO"/>
    <s v="MARIELA ESTER DE LEON 720 BARRANQUILLA"/>
    <s v="Procesada"/>
    <n v="16806.798319327732"/>
  </r>
  <r>
    <x v="4"/>
    <n v="107032"/>
    <s v="2025-11-06 19:16:27"/>
    <s v="YENIS MARIA CARDOZO BARRAGAN"/>
    <s v="JOSE GREGORIO OSTEN MERCADO 509"/>
    <s v="Procesada"/>
    <n v="42338.126050420171"/>
  </r>
  <r>
    <x v="6"/>
    <n v="107033"/>
    <s v="2025-11-06 19:20:51"/>
    <s v="LILIANA RUBIELA AGREDO RODRIGUEZ"/>
    <s v="SANDRA PATRICIA ORTIZ ROMERO 919"/>
    <s v="Procesada"/>
    <n v="19080"/>
  </r>
  <r>
    <x v="6"/>
    <n v="107034"/>
    <s v="2025-11-06 19:23:27"/>
    <s v="DUBERNEY BETANCUR BENJUMEA"/>
    <s v="WILSON JAVIER MONTAÑEZ MARTINEZ 923"/>
    <s v="Procesada"/>
    <n v="30222.638655462189"/>
  </r>
  <r>
    <x v="6"/>
    <n v="107035"/>
    <s v="2025-11-06 19:24:34"/>
    <s v="PAULINA NOY DE BUITRAGO"/>
    <s v="WILLIAM ALBERTO VELASQUEZ BERNAL 920"/>
    <s v="Procesada"/>
    <n v="43907.478991596639"/>
  </r>
  <r>
    <x v="6"/>
    <n v="107036"/>
    <s v="2025-11-06 19:29:08"/>
    <s v="EDWIN ALFONSO ARDILA GIRALDO"/>
    <s v="SOL KATHERINE BERNAL MONTANO 907"/>
    <s v="Procesada"/>
    <n v="26248.756302521011"/>
  </r>
  <r>
    <x v="6"/>
    <n v="107037"/>
    <s v="2025-11-06 19:31:19"/>
    <s v="ANA VICTORIA QUIROGA ORTIZ"/>
    <s v="WILSON JAVIER MONTAÑEZ MARTINEZ 923"/>
    <s v="Procesada"/>
    <n v="57037.705882352937"/>
  </r>
  <r>
    <x v="6"/>
    <n v="107038"/>
    <s v="2025-11-06 19:32:01"/>
    <s v="LIBRADA JIMENEZ CASTELLANOS"/>
    <s v="MONICA RODRIGUEZ RONCANCIO 946"/>
    <s v="Procesada"/>
    <n v="9230.4201680672286"/>
  </r>
  <r>
    <x v="0"/>
    <n v="107039"/>
    <s v="2025-11-06 19:33:52"/>
    <s v="RUBEN DARIO SUAREZ SANCHEZ"/>
    <s v="ANDRES GRACIANO SERNA 104"/>
    <s v="Procesada"/>
    <n v="61764.789915966394"/>
  </r>
  <r>
    <x v="6"/>
    <n v="107041"/>
    <s v="2025-11-06 19:35:55"/>
    <s v="LUZ MILA RAMOS SANCHEZ"/>
    <s v="WILSON JAVIER MONTAÑEZ MARTINEZ 923"/>
    <s v="Procesada"/>
    <n v="16806.798319327732"/>
  </r>
  <r>
    <x v="2"/>
    <n v="107042"/>
    <s v="2025-11-06 19:37:22"/>
    <s v="ERIKA YULIETH SIERRA HERNANDEZ"/>
    <s v="STHEFANY OJITO BARRANQUILLA 712"/>
    <s v="Procesada"/>
    <n v="27327.73949579832"/>
  </r>
  <r>
    <x v="0"/>
    <n v="107043"/>
    <s v="2025-11-06 19:42:00"/>
    <s v="HUMBERTO DE JESUS BEDOYA PUERTA"/>
    <s v="INES LILIANA PIEDRAHITA MESA 111"/>
    <s v="Procesada"/>
    <n v="7936.4369747899173"/>
  </r>
  <r>
    <x v="1"/>
    <n v="107044"/>
    <s v="2025-11-06 19:42:50"/>
    <s v="YANETH PATRICIA LEON PINZON"/>
    <s v="FREDY ESTEPA 409 CUCUTA"/>
    <s v="Procesada"/>
    <n v="68371.058823529413"/>
  </r>
  <r>
    <x v="9"/>
    <n v="107045"/>
    <s v="2025-11-06 19:44:14"/>
    <s v="SILVESTRE MOLINA DIAZ"/>
    <s v="LILIANA MARCELA GONZALEZ PLATA 706 VALLEDUPAR"/>
    <s v="Procesada"/>
    <n v="65516"/>
  </r>
  <r>
    <x v="6"/>
    <n v="107046"/>
    <s v="2025-11-06 19:45:39"/>
    <s v="DANY ALEXANDRA ANGEL OSSA"/>
    <s v="SOL KATHERINE BERNAL MONTANO 907"/>
    <s v="Procesada"/>
    <n v="95884.554621848743"/>
  </r>
  <r>
    <x v="7"/>
    <n v="107047"/>
    <s v="2025-11-06 19:46:57"/>
    <s v="MARINA AMAYA"/>
    <s v="JHONTAN MENDOZA 906"/>
    <s v="Procesada"/>
    <n v="49689.563025210089"/>
  </r>
  <r>
    <x v="0"/>
    <n v="107048"/>
    <s v="2025-11-06 19:47:32"/>
    <s v="DEISY YADIRA SALAZAR AGUIRRE"/>
    <s v="ANDRES GRACIANO SERNA 104"/>
    <s v="Procesada"/>
    <n v="201681.59663865546"/>
  </r>
  <r>
    <x v="2"/>
    <n v="107050"/>
    <s v="2025-11-06 19:50:20"/>
    <s v="CAMILO SIERRA SANTOS"/>
    <s v="ALVARO ENRIQUE CASTAÑEDA MANJARRES 715 BARRANQUILLA"/>
    <s v="Procesada"/>
    <n v="111205.29411764705"/>
  </r>
  <r>
    <x v="6"/>
    <n v="107051"/>
    <s v="2025-11-06 19:53:03"/>
    <s v="KAREN BEATRIZ OLIVEROS ALVAREZ"/>
    <s v="LEYDY YURLEY MUNEVAR ESPITIA 921"/>
    <s v="Procesada"/>
    <n v="57479.02521008403"/>
  </r>
  <r>
    <x v="6"/>
    <n v="107052"/>
    <s v="2025-11-06 19:55:59"/>
    <s v="OLGA DUQUE FLOREZ"/>
    <s v="MARIBEL REDONDO 918"/>
    <s v="Procesada"/>
    <n v="32791.722689075636"/>
  </r>
  <r>
    <x v="6"/>
    <n v="107053"/>
    <s v="2025-11-06 19:59:07"/>
    <s v="OSWALDO CIFUENTES CABRERA"/>
    <s v="MARISOL NEIRA PARRA 911"/>
    <s v="Procesada"/>
    <n v="6050.4201680672268"/>
  </r>
  <r>
    <x v="3"/>
    <n v="107054"/>
    <s v="2025-11-06 19:59:47"/>
    <s v="JOHAN CAMILO PARRA TORO"/>
    <s v="FELIPE ARENAS 605"/>
    <s v="Procesada"/>
    <n v="63973.210084033613"/>
  </r>
  <r>
    <x v="0"/>
    <n v="107055"/>
    <s v="2025-11-06 19:59:55"/>
    <s v="WILLIAN ALBERTO GARCES ZULUAGA"/>
    <s v="GEORLAN GARCIA PANIAGUA 117"/>
    <s v="Procesada"/>
    <n v="23049.403361344539"/>
  </r>
  <r>
    <x v="6"/>
    <n v="107056"/>
    <s v="2025-11-06 20:03:10"/>
    <s v="YASMIN URIBE PAEZ"/>
    <s v="MARISOL NEIRA PARRA 911"/>
    <s v="Procesada"/>
    <n v="18360.537815126052"/>
  </r>
  <r>
    <x v="3"/>
    <n v="107057"/>
    <s v="2025-11-06 20:03:49"/>
    <s v="JORGE LUIS MONCADA VALENCIA"/>
    <s v="LEONARDO RIOS HENAO 612"/>
    <s v="Procesada"/>
    <n v="104579.79831932775"/>
  </r>
  <r>
    <x v="6"/>
    <n v="107058"/>
    <s v="2025-11-06 20:04:38"/>
    <s v="HECTOR ARMANGO PASCUAZA PASCUAZA"/>
    <s v="MONICA RODRIGUEZ RONCANCIO 946"/>
    <s v="Procesada"/>
    <n v="72111"/>
  </r>
  <r>
    <x v="6"/>
    <n v="107059"/>
    <s v="2025-11-06 20:05:09"/>
    <s v="JENNY CAROLINA MARTIN PEREZ"/>
    <s v="MARIA NANCY GUARIN VIRGUEZ 937"/>
    <s v="Procesada"/>
    <n v="30252.100840336137"/>
  </r>
  <r>
    <x v="6"/>
    <n v="107060"/>
    <s v="2025-11-06 20:05:29"/>
    <s v="DOMINGA AREVALO AREVALO"/>
    <s v="SANDRA PATRICIA ORTIZ ROMERO 919"/>
    <s v="Procesada"/>
    <n v="6960"/>
  </r>
  <r>
    <x v="6"/>
    <n v="107061"/>
    <s v="2025-11-06 20:05:29"/>
    <s v="LUZ MILA RUBIANO CARRANZA"/>
    <s v="MARISOL NEIRA PARRA 911"/>
    <s v="Procesada"/>
    <n v="15872.882352941177"/>
  </r>
  <r>
    <x v="0"/>
    <n v="107062"/>
    <s v="2025-11-06 20:07:43"/>
    <s v="JOHNY DE JESUS LOPERA SINITAVE"/>
    <s v="INES LILIANA PIEDRAHITA MESA 111"/>
    <s v="Procesada"/>
    <n v="32195.462184873948"/>
  </r>
  <r>
    <x v="6"/>
    <n v="107063"/>
    <s v="2025-11-06 20:08:38"/>
    <s v="AGATA PUBLICIDAD SAS"/>
    <s v="MARISOL NEIRA PARRA 911"/>
    <s v="Procesada"/>
    <n v="43281.10924369748"/>
  </r>
  <r>
    <x v="7"/>
    <n v="107064"/>
    <s v="2025-11-06 20:12:29"/>
    <s v="DEPOSITO FILA ANDINO SAS"/>
    <s v="JHON GRANADOS"/>
    <s v="Procesada"/>
    <n v="278160.00000000006"/>
  </r>
  <r>
    <x v="7"/>
    <n v="107065"/>
    <s v="2025-11-06 20:13:20"/>
    <s v="YOLIMA MARCELA PALACIO AGUIRRE"/>
    <s v="CESAR BERMUDEZ 905"/>
    <s v="Procesada"/>
    <n v="64100.420168067227"/>
  </r>
  <r>
    <x v="6"/>
    <n v="107067"/>
    <s v="2025-11-06 20:13:40"/>
    <s v="ASDUEL GALVAN CONTRERAS"/>
    <s v="MARISOL NEIRA PARRA 911"/>
    <s v="Procesada"/>
    <n v="440615.10084033612"/>
  </r>
  <r>
    <x v="6"/>
    <n v="107069"/>
    <s v="2025-11-06 20:14:54"/>
    <s v="LINA MARCELA CUADRADO BERRIO"/>
    <s v="MARISOL NEIRA PARRA 911"/>
    <s v="Procesada"/>
    <n v="52289.899159663873"/>
  </r>
  <r>
    <x v="7"/>
    <n v="107070"/>
    <s v="2025-11-06 20:15:02"/>
    <s v="ARACELI ZEA CASTRO"/>
    <s v="CESAR BERMUDEZ 905"/>
    <s v="Procesada"/>
    <n v="57479.02521008403"/>
  </r>
  <r>
    <x v="8"/>
    <n v="107071"/>
    <s v="2025-11-06 20:16:16"/>
    <s v="NELSON ENRIQUE ESCANDON ARRIETA"/>
    <s v="NEIL TORRES 718 CARTAGENA"/>
    <s v="Procesada"/>
    <n v="83823.722689075628"/>
  </r>
  <r>
    <x v="7"/>
    <n v="107072"/>
    <s v="2025-11-06 20:17:05"/>
    <s v="CRISTIAN ALEXANDER AGUDELO ROLDAN"/>
    <s v="JHON GRANADOS"/>
    <s v="Procesada"/>
    <n v="62551.462184873955"/>
  </r>
  <r>
    <x v="7"/>
    <n v="107073"/>
    <s v="2025-11-06 20:17:12"/>
    <s v="ALDEMAR CALA PADILLA"/>
    <s v="CESAR BERMUDEZ 905"/>
    <s v="Procesada"/>
    <n v="54213.873949579836"/>
  </r>
  <r>
    <x v="1"/>
    <n v="107074"/>
    <s v="2025-11-06 20:17:19"/>
    <s v="ISOLINA PABON OCHOA"/>
    <s v="FREDY ESTEPA 409 CUCUTA"/>
    <s v="Procesada"/>
    <n v="41070.915966386558"/>
  </r>
  <r>
    <x v="6"/>
    <n v="107075"/>
    <s v="2025-11-06 20:17:52"/>
    <s v="JOHN ALEJANDRO RIVERA PAEZ"/>
    <s v="MARISOL NEIRA PARRA 911"/>
    <s v="Procesada"/>
    <n v="97019.605042016818"/>
  </r>
  <r>
    <x v="8"/>
    <n v="107076"/>
    <s v="2025-11-06 20:18:24"/>
    <s v="JUAN CARLOS ROLDAN BARRIENTOS"/>
    <s v="NEIL TORRES 718 CARTAGENA"/>
    <s v="Procesada"/>
    <n v="63865.840336134461"/>
  </r>
  <r>
    <x v="7"/>
    <n v="107077"/>
    <s v="2025-11-06 20:18:51"/>
    <s v="ELIAS ORTIZ GUEVARA"/>
    <s v="CESAR BERMUDEZ 905"/>
    <s v="Procesada"/>
    <n v="54753.512605042022"/>
  </r>
  <r>
    <x v="8"/>
    <n v="107078"/>
    <s v="2025-11-06 20:19:19"/>
    <s v="JOLEIN'S NATALIA RAMIREZ RIVERA"/>
    <s v="NEIL TORRES 718 CARTAGENA"/>
    <s v="Procesada"/>
    <n v="31932.915966386554"/>
  </r>
  <r>
    <x v="7"/>
    <n v="107079"/>
    <s v="2025-11-06 20:20:38"/>
    <s v="HARVEY FONTECHA AGUILAR"/>
    <s v="CESAR BERMUDEZ 905"/>
    <s v="Procesada"/>
    <n v="24705.840336134457"/>
  </r>
  <r>
    <x v="6"/>
    <n v="107080"/>
    <s v="2025-11-06 20:22:11"/>
    <s v="JOHNATHAN YAMID ARDILA FORERO"/>
    <s v="DIANA MARCELA DIAZ TORRES 938"/>
    <s v="Procesada"/>
    <n v="39176.403361344535"/>
  </r>
  <r>
    <x v="0"/>
    <n v="107081"/>
    <s v="2025-11-06 20:22:33"/>
    <s v="ELIAS HERNAN IDARRAGA ARENAS"/>
    <s v="SEBASTIAN DIAZ VELEZ 105"/>
    <s v="Procesada"/>
    <n v="11543"/>
  </r>
  <r>
    <x v="2"/>
    <n v="107082"/>
    <s v="2025-11-06 20:22:56"/>
    <s v="PABLO SANCHEZ RUEDA"/>
    <s v="YOANY SARMIENTO PEREZ 713 BARRANQUILLA"/>
    <s v="Procesada"/>
    <n v="47899.378151260506"/>
  </r>
  <r>
    <x v="7"/>
    <n v="107083"/>
    <s v="2025-11-06 20:23:03"/>
    <s v="EUFEMIA RAMOS PEÑA"/>
    <s v="JHON GRANADOS"/>
    <s v="Procesada"/>
    <n v="82522.268907563033"/>
  </r>
  <r>
    <x v="7"/>
    <n v="107084"/>
    <s v="2025-11-06 20:23:36"/>
    <s v="LUISA FERNANDA PINILLA MONTENEGRO"/>
    <s v="CESAR BERMUDEZ 905"/>
    <s v="Procesada"/>
    <n v="106256.53781512605"/>
  </r>
  <r>
    <x v="7"/>
    <n v="107086"/>
    <s v="2025-11-06 20:25:35"/>
    <s v="ALVARO STIVEN SALAZAR GUEVARA"/>
    <s v="CESAR BERMUDEZ 905"/>
    <s v="Procesada"/>
    <n v="16386.537815126052"/>
  </r>
  <r>
    <x v="8"/>
    <n v="107088"/>
    <s v="2025-11-06 20:25:40"/>
    <s v="LUIS FERNANDO LOPEZ MARIN"/>
    <s v="NEIL TORRES 718 CARTAGENA"/>
    <s v="Procesada"/>
    <n v="31932.915966386554"/>
  </r>
  <r>
    <x v="6"/>
    <n v="107089"/>
    <s v="2025-11-06 20:25:40"/>
    <s v="MARIBEL MORA ROSALES"/>
    <s v="LAURA SERNA HERNANDEZ 925"/>
    <s v="Procesada"/>
    <n v="25421.848739495799"/>
  </r>
  <r>
    <x v="7"/>
    <n v="107090"/>
    <s v="2025-11-06 20:25:57"/>
    <s v="EUFEMIA RAMOS PEÑA"/>
    <s v="JHON GRANADOS"/>
    <s v="Procesada"/>
    <n v="61358.151260504201"/>
  </r>
  <r>
    <x v="6"/>
    <n v="107091"/>
    <s v="2025-11-06 20:26:25"/>
    <s v="JUAN CAMILO ANZOLA CASAS"/>
    <s v="YULIETH HERNANDEZ"/>
    <s v="Procesada"/>
    <n v="119040.21008403362"/>
  </r>
  <r>
    <x v="7"/>
    <n v="107093"/>
    <s v="2025-11-06 20:26:32"/>
    <s v="DUMAR PEREZ MORALES"/>
    <s v="CESAR BERMUDEZ 905"/>
    <s v="Procesada"/>
    <n v="48857.151260504208"/>
  </r>
  <r>
    <x v="6"/>
    <n v="107094"/>
    <s v="2025-11-06 20:26:44"/>
    <s v="SANDRA MILENA SOGAMOSO JUNCA"/>
    <s v="MARISOL NEIRA PARRA 911"/>
    <s v="Procesada"/>
    <n v="26936.546218487398"/>
  </r>
  <r>
    <x v="8"/>
    <n v="107095"/>
    <s v="2025-11-06 20:27:41"/>
    <s v="DUVIAN ESTEBAN VANEGAS GOMEZ"/>
    <s v="NEIL TORRES 718 CARTAGENA"/>
    <s v="Procesada"/>
    <n v="69748.016806722691"/>
  </r>
  <r>
    <x v="6"/>
    <n v="107097"/>
    <s v="2025-11-06 20:28:09"/>
    <s v="MARIA DEL PILAR BOHORQUEZ VARGAS"/>
    <s v="MARISOL NEIRA PARRA 911"/>
    <s v="Procesada"/>
    <n v="21176.403361344539"/>
  </r>
  <r>
    <x v="7"/>
    <n v="107098"/>
    <s v="2025-11-06 20:28:33"/>
    <s v="HARRISON DAMIAN AYALA"/>
    <s v="CESAR BERMUDEZ 905"/>
    <s v="Procesada"/>
    <n v="47899.378151260506"/>
  </r>
  <r>
    <x v="0"/>
    <n v="107099"/>
    <s v="2025-11-06 20:29:11"/>
    <s v="GUILLERMO LEON MARIN MARIN"/>
    <s v="DUBY YARLENY BEDOYA FLOREZ 102"/>
    <s v="Procesada"/>
    <n v="33462.478991596639"/>
  </r>
  <r>
    <x v="6"/>
    <n v="107100"/>
    <s v="2025-11-06 20:29:46"/>
    <s v="MARIA RUBY RIOS GARZON"/>
    <s v="LAURA SERNA HERNANDEZ 925"/>
    <s v="Procesada"/>
    <n v="44957.100840336134"/>
  </r>
  <r>
    <x v="7"/>
    <n v="107101"/>
    <s v="2025-11-06 20:30:52"/>
    <s v="YERLI ROJAS CAJAMARCA"/>
    <s v="JHON GRANADOS"/>
    <s v="Procesada"/>
    <n v="115277.33613445378"/>
  </r>
  <r>
    <x v="7"/>
    <n v="107102"/>
    <s v="2025-11-06 20:30:54"/>
    <s v="PEDRO JOAQUIN MORENO PERILLA"/>
    <s v="CESAR BERMUDEZ 905"/>
    <s v="Procesada"/>
    <n v="52691.176470588238"/>
  </r>
  <r>
    <x v="6"/>
    <n v="107103"/>
    <s v="2025-11-06 20:31:33"/>
    <s v="LUZ MIRIAM TAPIA TOVAR"/>
    <s v="MARISOL NEIRA PARRA 911"/>
    <s v="Procesada"/>
    <n v="248067.28571428574"/>
  </r>
  <r>
    <x v="7"/>
    <n v="107105"/>
    <s v="2025-11-06 20:31:44"/>
    <s v="YUDY MARCELA PENAGOS PERDOMO"/>
    <s v="CESAR BERMUDEZ 905"/>
    <s v="Procesada"/>
    <n v="47899.378151260506"/>
  </r>
  <r>
    <x v="6"/>
    <n v="107106"/>
    <s v="2025-11-06 20:31:51"/>
    <s v="ANDRES AVILA CACERES"/>
    <s v="LAURA SERNA HERNANDEZ 925"/>
    <s v="Procesada"/>
    <n v="114958.05882352941"/>
  </r>
  <r>
    <x v="9"/>
    <n v="107107"/>
    <s v="2025-11-06 20:32:01"/>
    <s v="GUSTAVO RAFAEL DAZA AVILA"/>
    <s v="LILIANA BLANCO LOPEZ 705 VALLEDUPAR"/>
    <s v="Procesada"/>
    <n v="31932.915966386554"/>
  </r>
  <r>
    <x v="7"/>
    <n v="107108"/>
    <s v="2025-11-06 20:32:59"/>
    <s v="ORLANDO GARCIA RAMIREZ"/>
    <s v="JHON GRANADOS"/>
    <s v="Procesada"/>
    <n v="47899.378151260506"/>
  </r>
  <r>
    <x v="0"/>
    <n v="107109"/>
    <s v="2025-11-06 20:33:00"/>
    <s v="JHON WILLIAN ALVAREZ GUTIERREZ"/>
    <s v="ANDRES GRACIANO SERNA 104"/>
    <s v="Procesada"/>
    <n v="88537.781512605055"/>
  </r>
  <r>
    <x v="0"/>
    <n v="107110"/>
    <s v="2025-11-06 20:33:00"/>
    <s v="JHON WILLIAN ALVAREZ GUTIERREZ"/>
    <s v="ANDRES GRACIANO SERNA 104"/>
    <s v="Procesada"/>
    <n v="88537.781512605055"/>
  </r>
  <r>
    <x v="6"/>
    <n v="107111"/>
    <s v="2025-11-06 20:33:03"/>
    <s v="FREDDY CASALLAS PINZON"/>
    <s v="LAURA SERNA HERNANDEZ 925"/>
    <s v="Procesada"/>
    <n v="13109.277310924372"/>
  </r>
  <r>
    <x v="6"/>
    <n v="107112"/>
    <s v="2025-11-06 20:33:41"/>
    <s v="MANUEL RENE GARAVITO BERNAL"/>
    <s v="MARISOL NEIRA PARRA 911"/>
    <s v="Procesada"/>
    <n v="18334.596638655461"/>
  </r>
  <r>
    <x v="7"/>
    <n v="107113"/>
    <s v="2025-11-06 20:34:02"/>
    <s v="FREDY ROJAS GUTIERREZ"/>
    <s v="CESAR BERMUDEZ 905"/>
    <s v="Procesada"/>
    <n v="78636.823529411777"/>
  </r>
  <r>
    <x v="6"/>
    <n v="107114"/>
    <s v="2025-11-06 20:34:48"/>
    <s v="ROCIO NAVAS GUERRA"/>
    <s v="YULIETH HERNANDEZ"/>
    <s v="Procesada"/>
    <n v="22462.016806722688"/>
  </r>
  <r>
    <x v="6"/>
    <n v="107115"/>
    <s v="2025-11-06 20:35:02"/>
    <s v="ARTURO TRUJILLO CARLOS"/>
    <s v="LAURA SERNA HERNANDEZ 925"/>
    <s v="Procesada"/>
    <n v="13109.277310924372"/>
  </r>
  <r>
    <x v="7"/>
    <n v="107116"/>
    <s v="2025-11-06 20:35:24"/>
    <s v="ANGIE KATHERINE QUINTERO AYALA"/>
    <s v="CESAR BERMUDEZ 905"/>
    <s v="Procesada"/>
    <n v="62521.201680672268"/>
  </r>
  <r>
    <x v="6"/>
    <n v="107118"/>
    <s v="2025-11-06 20:37:00"/>
    <s v="JASMIN PATRICIA GONZALEZ RODRIGUEZ"/>
    <s v="MARISOL NEIRA PARRA 911"/>
    <s v="Procesada"/>
    <n v="52094"/>
  </r>
  <r>
    <x v="1"/>
    <n v="107119"/>
    <s v="2025-11-06 20:37:41"/>
    <s v="DIANA KARIME BLANCO CONTRERAS"/>
    <s v="ZULY RANGEL GARCIA 413 CUCUTA"/>
    <s v="Procesada"/>
    <n v="11430.000000000002"/>
  </r>
  <r>
    <x v="3"/>
    <n v="107120"/>
    <s v="2025-11-06 20:37:42"/>
    <s v="CONRADO CARDONA CARMONA"/>
    <s v="LEONARDO RIOS HENAO 612"/>
    <s v="Procesada"/>
    <n v="117736.94957983194"/>
  </r>
  <r>
    <x v="6"/>
    <n v="107121"/>
    <s v="2025-11-06 20:38:03"/>
    <s v="JAIRO TRIANA LOPEZ"/>
    <s v="LAURA SERNA HERNANDEZ 925"/>
    <s v="Procesada"/>
    <n v="5083.6638655462193"/>
  </r>
  <r>
    <x v="0"/>
    <n v="107122"/>
    <s v="2025-11-06 20:38:11"/>
    <s v="GILMA DEL SOCORRO MEJIA YEPES"/>
    <s v="INES LILIANA PIEDRAHITA MESA 111"/>
    <s v="Procesada"/>
    <n v="18396.9243697479"/>
  </r>
  <r>
    <x v="7"/>
    <n v="107123"/>
    <s v="2025-11-06 20:39:25"/>
    <s v="MARLLY LILIANA AGUDELO TORRES"/>
    <s v="CESAR BERMUDEZ 905"/>
    <s v="Procesada"/>
    <n v="47899.378151260506"/>
  </r>
  <r>
    <x v="6"/>
    <n v="107124"/>
    <s v="2025-11-06 20:39:34"/>
    <s v="JUAN GUILLERMO VACCA CESPEDES"/>
    <s v="LAURA SERNA HERNANDEZ 925"/>
    <s v="Procesada"/>
    <n v="34595.941176470587"/>
  </r>
  <r>
    <x v="7"/>
    <n v="107125"/>
    <s v="2025-11-06 20:40:37"/>
    <s v="SIGIFREDO ARANGO JARAMILLO"/>
    <s v="CESAR BERMUDEZ 905"/>
    <s v="Procesada"/>
    <n v="77143.016806722691"/>
  </r>
  <r>
    <x v="0"/>
    <n v="107127"/>
    <s v="2025-11-06 20:41:11"/>
    <s v="LAURA ISABEL CARDONA GALLEGO"/>
    <s v="KATHERINE GAVIRIA MAZO 103"/>
    <s v="Procesada"/>
    <n v="58200.008403361346"/>
  </r>
  <r>
    <x v="10"/>
    <n v="107128"/>
    <s v="2025-11-06 20:41:28"/>
    <s v="JHONATAN CALDERON CALDERON ARDILA"/>
    <s v="SANDRA PRADA 405 BUCARAMANGA"/>
    <s v="Procesada"/>
    <n v="35294.100840336141"/>
  </r>
  <r>
    <x v="6"/>
    <n v="107130"/>
    <s v="2025-11-06 20:42:33"/>
    <s v="GILBERTO APARICIO VARGAS"/>
    <s v="CARLOS EDUARDO ROMERO 934"/>
    <s v="Procesada"/>
    <n v="65058.941176470587"/>
  </r>
  <r>
    <x v="2"/>
    <n v="107131"/>
    <s v="2025-11-06 20:46:20"/>
    <s v="EDGAR ALEXANDER ZAMBRANO FERNANDEZ"/>
    <s v="YOANY SARMIENTO PEREZ 713 BARRANQUILLA"/>
    <s v="Procesada"/>
    <n v="45647.218487394959"/>
  </r>
  <r>
    <x v="6"/>
    <n v="107132"/>
    <s v="2025-11-06 20:46:33"/>
    <s v="ISMAEL LONDOÑO ESCOBAR"/>
    <s v="MARISOL NEIRA PARRA 911"/>
    <s v="Procesada"/>
    <n v="15630.226890756305"/>
  </r>
  <r>
    <x v="6"/>
    <n v="107133"/>
    <s v="2025-11-06 20:48:04"/>
    <s v="ARELIS AIDE GIRALDO GALLEGO"/>
    <s v="OSCAR GIOVANNY NASAYO BLANCO 932"/>
    <s v="Procesada"/>
    <n v="766390.08403361344"/>
  </r>
  <r>
    <x v="6"/>
    <n v="107134"/>
    <s v="2025-11-06 20:48:34"/>
    <s v="MARTHA ROCIO PULIDO"/>
    <s v="MARIA NANCY GUARIN VIRGUEZ 937"/>
    <s v="Procesada"/>
    <n v="13985.487394957983"/>
  </r>
  <r>
    <x v="7"/>
    <n v="107135"/>
    <s v="2025-11-06 20:52:27"/>
    <s v="AGROVETERINARIA REPRESENTACIONES GANADERAS S.A.S"/>
    <s v="CESAR BERMUDEZ 905"/>
    <s v="Procesada"/>
    <n v="398920.15966386558"/>
  </r>
  <r>
    <x v="6"/>
    <n v="107136"/>
    <s v="2025-11-06 20:52:43"/>
    <s v="DOMINGO ALBARRAN REYES"/>
    <s v="WILLIAM ALBERTO VELASQUEZ BERNAL 920"/>
    <s v="Procesada"/>
    <n v="8542.0168067226896"/>
  </r>
  <r>
    <x v="2"/>
    <n v="107137"/>
    <s v="2025-11-06 20:52:50"/>
    <s v="HEIDER ACOSTA"/>
    <s v="YOANY SARMIENTO PEREZ 713 BARRANQUILLA"/>
    <s v="Procesada"/>
    <n v="31932.915966386554"/>
  </r>
  <r>
    <x v="2"/>
    <n v="107138"/>
    <s v="2025-11-06 20:56:19"/>
    <s v="JHONATAN SANCHEZ MORA"/>
    <s v="YOANY SARMIENTO PEREZ 713 BARRANQUILLA"/>
    <s v="Procesada"/>
    <n v="47899.378151260506"/>
  </r>
  <r>
    <x v="6"/>
    <n v="107139"/>
    <s v="2025-11-06 20:58:08"/>
    <s v="JUAN CAMILO QUIMBAYO MONTENEGRO"/>
    <s v="SOL KATHERINE BERNAL MONTANO 907"/>
    <s v="Procesada"/>
    <n v="75364.092436974795"/>
  </r>
  <r>
    <x v="6"/>
    <n v="107140"/>
    <s v="2025-11-06 20:58:39"/>
    <s v="JEFFERSON SANCHEZ GONZALEZ"/>
    <s v="YULIETH HERNANDEZ"/>
    <s v="Procesada"/>
    <n v="71038.168067226899"/>
  </r>
  <r>
    <x v="6"/>
    <n v="107142"/>
    <s v="2025-11-06 20:59:15"/>
    <s v="HOLMAN ESTIVEN GUERRERO PINILLA"/>
    <s v="OSCAR GIOVANNY NASAYO BLANCO 932"/>
    <s v="Procesada"/>
    <n v="75878.277310924372"/>
  </r>
  <r>
    <x v="6"/>
    <n v="107143"/>
    <s v="2025-11-06 21:00:02"/>
    <s v="LAURA LILIANA NIVIA SEPULVEDA"/>
    <s v="MARIA NANCY GUARIN VIRGUEZ 937"/>
    <s v="Procesada"/>
    <n v="34168.462184873955"/>
  </r>
  <r>
    <x v="6"/>
    <n v="107144"/>
    <s v="2025-11-06 21:00:19"/>
    <s v="DEIVI FERNEY AYALA CUITIVA"/>
    <s v="CARLOS EDUARDO ROMERO 934"/>
    <s v="Procesada"/>
    <n v="25806.798319327732"/>
  </r>
  <r>
    <x v="6"/>
    <n v="107145"/>
    <s v="2025-11-06 21:03:08"/>
    <s v="FRANCY MAYERLY PEÑA CRUZ"/>
    <s v="DIANA MARCELA DIAZ TORRES 938"/>
    <s v="Procesada"/>
    <n v="167570.03361344538"/>
  </r>
  <r>
    <x v="6"/>
    <n v="107146"/>
    <s v="2025-11-06 21:03:46"/>
    <s v="MONICA LORENA FINO CASTIBLANCO"/>
    <s v="DIANA MARCELA DIAZ TORRES 938"/>
    <s v="Procesada"/>
    <n v="57479.02521008403"/>
  </r>
  <r>
    <x v="6"/>
    <n v="107147"/>
    <s v="2025-11-06 21:04:44"/>
    <s v="BELINDA OCHOA OCHOA"/>
    <s v="MARIA NANCY GUARIN VIRGUEZ 937"/>
    <s v="Procesada"/>
    <n v="13362.000000000002"/>
  </r>
  <r>
    <x v="6"/>
    <n v="107148"/>
    <s v="2025-11-06 21:04:56"/>
    <s v="HOBER LIZCANO TOVAR"/>
    <s v="DIANA MARCELA DIAZ TORRES 938"/>
    <s v="Procesada"/>
    <n v="27731.109243697476"/>
  </r>
  <r>
    <x v="6"/>
    <n v="107149"/>
    <s v="2025-11-06 21:06:11"/>
    <s v="LUIS EMILIO PARRA RODRIGUEZ"/>
    <s v="DIANA MARCELA DIAZ TORRES 938"/>
    <s v="Procesada"/>
    <n v="33598.462184873948"/>
  </r>
  <r>
    <x v="4"/>
    <n v="107150"/>
    <s v="2025-11-06 21:07:04"/>
    <s v="EDGAR HERNAN MARIN SANCHEZ"/>
    <s v="NELSON ENRIQUE LOPEZ GONZALEZ 510"/>
    <s v="Procesada"/>
    <n v="31932.915966386554"/>
  </r>
  <r>
    <x v="6"/>
    <n v="107151"/>
    <s v="2025-11-06 21:07:27"/>
    <s v="SOFIA GARZON CUPASACHOA"/>
    <s v="DIANA MARCELA DIAZ TORRES 938"/>
    <s v="Procesada"/>
    <n v="18690.789915966387"/>
  </r>
  <r>
    <x v="4"/>
    <n v="107152"/>
    <s v="2025-11-06 21:07:55"/>
    <s v="DENNIS AMPARO MARQUEZ SANCHEZ"/>
    <s v="NELSON ENRIQUE LOPEZ GONZALEZ 510"/>
    <s v="Procesada"/>
    <n v="31932.915966386554"/>
  </r>
  <r>
    <x v="4"/>
    <n v="107153"/>
    <s v="2025-11-06 21:09:27"/>
    <s v="ROBERTO ANTONIO MARTINEZ GIRALDO"/>
    <s v="NELSON ENRIQUE LOPEZ GONZALEZ 510"/>
    <s v="Procesada"/>
    <n v="50214.436974789918"/>
  </r>
  <r>
    <x v="6"/>
    <n v="107154"/>
    <s v="2025-11-06 21:12:26"/>
    <s v="MARITZA CARRASCAL GERARDINO"/>
    <s v="CARLOS EDUARDO ROMERO 934"/>
    <s v="Procesada"/>
    <n v="6960"/>
  </r>
  <r>
    <x v="7"/>
    <n v="107155"/>
    <s v="2025-11-06 21:12:40"/>
    <s v="MARINA AMAYA"/>
    <s v="JHONTAN MENDOZA 906"/>
    <s v="Procesada"/>
    <n v="49689.563025210089"/>
  </r>
  <r>
    <x v="8"/>
    <n v="107156"/>
    <s v="2025-11-06 21:13:59"/>
    <s v="NILSON ANTONIO ATILANO CONTRERAS"/>
    <s v="NEIL TORRES 718 CARTAGENA"/>
    <s v="Procesada"/>
    <n v="35924.34453781513"/>
  </r>
  <r>
    <x v="7"/>
    <n v="107157"/>
    <s v="2025-11-06 21:14:54"/>
    <s v="NANCY MARIN CONTRERAS"/>
    <s v="JHON GRANADOS"/>
    <s v="Procesada"/>
    <n v="49833.579831932773"/>
  </r>
  <r>
    <x v="8"/>
    <n v="107158"/>
    <s v="2025-11-06 21:16:02"/>
    <s v="DEISIS GONZALEZ CANEDO"/>
    <s v="NEIL TORRES 718 CARTAGENA"/>
    <s v="Procesada"/>
    <n v="31932.915966386554"/>
  </r>
  <r>
    <x v="8"/>
    <n v="107159"/>
    <s v="2025-11-06 21:17:41"/>
    <s v="JENNY MARIA SIERRA GUZMAN"/>
    <s v="NEIL TORRES 718 CARTAGENA"/>
    <s v="Procesada"/>
    <n v="31932.915966386554"/>
  </r>
  <r>
    <x v="6"/>
    <n v="107160"/>
    <s v="2025-11-06 21:18:43"/>
    <s v="JOHN JAIRO MORA PESCADOR"/>
    <s v="WILLIAM ALBERTO VELASQUEZ BERNAL 920"/>
    <s v="Procesada"/>
    <n v="98194.54621848739"/>
  </r>
  <r>
    <x v="6"/>
    <n v="107161"/>
    <s v="2025-11-06 21:21:43"/>
    <s v="CONSUELO DE LOS ANGELES VELASQUEZ VARGAS"/>
    <s v="MONICA RODRIGUEZ RONCANCIO 946"/>
    <s v="Procesada"/>
    <n v="23163.840336134457"/>
  </r>
  <r>
    <x v="0"/>
    <n v="107162"/>
    <s v="2025-11-06 21:24:31"/>
    <s v="REINEL AMADO VALENCIA CALDERON"/>
    <s v="DUBY YARLENY BEDOYA FLOREZ 102"/>
    <s v="Procesada"/>
    <n v="36302.521008403361"/>
  </r>
  <r>
    <x v="6"/>
    <n v="107163"/>
    <s v="2025-11-06 21:28:22"/>
    <s v="FRANCY MILENA CORTES CUELLO"/>
    <s v="ANGIE JOHANA BEDOYA HERRENO 908"/>
    <s v="Procesada"/>
    <n v="135075.43697478992"/>
  </r>
  <r>
    <x v="6"/>
    <n v="107164"/>
    <s v="2025-11-06 21:36:40"/>
    <s v="EIDER DE JESUS OROZCO RIOS"/>
    <s v="WILSON JAVIER MONTAÑEZ MARTINEZ 923"/>
    <s v="Procesada"/>
    <n v="44033.663865546216"/>
  </r>
  <r>
    <x v="0"/>
    <n v="107165"/>
    <s v="2025-11-06 21:52:55"/>
    <s v="DIANA PATRICIA GIRALDO"/>
    <s v="ANDRES GRACIANO SERNA 104"/>
    <s v="Procesada"/>
    <n v="16392.487394957985"/>
  </r>
  <r>
    <x v="6"/>
    <n v="107166"/>
    <s v="2025-11-06 21:56:04"/>
    <s v="CRISTIAN ANDRES ROA ROA"/>
    <s v="MONICA RODRIGUEZ RONCANCIO 946"/>
    <s v="Procesada"/>
    <n v="22368"/>
  </r>
  <r>
    <x v="0"/>
    <n v="107167"/>
    <s v="2025-11-06 21:56:43"/>
    <s v="MARIBEL ESTRELLA SUESCUN PEREZ"/>
    <s v="ANDRES GRACIANO SERNA 104"/>
    <s v="Procesada"/>
    <n v="25210.201680672271"/>
  </r>
  <r>
    <x v="0"/>
    <n v="107168"/>
    <s v="2025-11-06 22:01:05"/>
    <s v="PATRICIA RODRIGUEZ"/>
    <s v="DUBY YARLENY BEDOYA FLOREZ 102"/>
    <s v="Procesada"/>
    <n v="13109.277310924372"/>
  </r>
  <r>
    <x v="3"/>
    <n v="107169"/>
    <s v="2025-11-06 22:02:21"/>
    <s v="KEVIN JAIMES JACOME"/>
    <s v="LEONARDO RIOS HENAO 612"/>
    <s v="Procesada"/>
    <n v="171958.05882352943"/>
  </r>
  <r>
    <x v="0"/>
    <n v="107170"/>
    <s v="2025-11-06 22:03:13"/>
    <s v="ALIRIO DE JESUS MARTINEZ GARCIA"/>
    <s v="DUBY YARLENY BEDOYA FLOREZ 102"/>
    <s v="Procesada"/>
    <n v="11543"/>
  </r>
  <r>
    <x v="0"/>
    <n v="107171"/>
    <s v="2025-11-06 22:08:10"/>
    <s v="DAYANNA TORO BUITRAGO"/>
    <s v="DUBY YARLENY BEDOYA FLOREZ 102"/>
    <s v="Procesada"/>
    <n v="6779.1932773109247"/>
  </r>
  <r>
    <x v="0"/>
    <n v="107172"/>
    <s v="2025-11-06 22:57:53"/>
    <s v="ALVARO ANDRES GAVIRIA NARANJO"/>
    <s v="KATHERINE GAVIRIA MAZO 103"/>
    <s v="Procesada"/>
    <n v="15550"/>
  </r>
  <r>
    <x v="6"/>
    <n v="107173"/>
    <s v="2025-11-06 23:11:26"/>
    <s v="GERARDO DE JESUS LOPEZ DUQUE"/>
    <s v="NAIR JAEL VARGAS TALERO 933"/>
    <s v="Procesada"/>
    <n v="534514.26890756306"/>
  </r>
  <r>
    <x v="6"/>
    <n v="107174"/>
    <s v="2025-11-06 23:29:19"/>
    <s v="NELSON ENRIQUE AGUDELO LOPEZ"/>
    <s v="NAIR JAEL VARGAS TALERO 933"/>
    <s v="Procesada"/>
    <n v="297041.72268907569"/>
  </r>
  <r>
    <x v="2"/>
    <n v="107175"/>
    <s v="2025-11-07 11:55:55"/>
    <s v="OSCAR ENRIQUE DELGADO PRIETO"/>
    <s v="ALVARO ENRIQUE CASTAÑEDA MANJARRES 715 BARRANQUILLA"/>
    <s v="Procesada"/>
    <n v="29543"/>
  </r>
  <r>
    <x v="2"/>
    <n v="107176"/>
    <s v="2025-11-07 12:20:06"/>
    <s v="JOSE DANIEL ALVAREZ MONTIEL"/>
    <s v="ALVARO ENRIQUE CASTAÑEDA MANJARRES 715 BARRANQUILLA"/>
    <s v="Procesada"/>
    <n v="70713.352941176476"/>
  </r>
  <r>
    <x v="10"/>
    <n v="107178"/>
    <s v="2025-11-07 12:47:51"/>
    <s v="REYES AMAYA ROBLES"/>
    <s v="CAROLINA RUEDA 410 BUCARAMANGA"/>
    <s v="Procesada"/>
    <n v="14420.840336134454"/>
  </r>
  <r>
    <x v="2"/>
    <n v="107179"/>
    <s v="2025-11-07 12:52:43"/>
    <s v="KELLY JOHANNA RIVERO AYALA"/>
    <s v="JESUS ENRIQUE GIRALDO SOTO 714 BARRANQUILLA"/>
    <s v="Procesada"/>
    <n v="31932.915966386554"/>
  </r>
  <r>
    <x v="0"/>
    <n v="107180"/>
    <s v="2025-11-07 13:35:32"/>
    <s v="JOHANA SIRLEY VALENCIA CATAÑO"/>
    <s v="GEORLAN GARCIA PANIAGUA 117"/>
    <s v="Procesada"/>
    <n v="12000"/>
  </r>
  <r>
    <x v="2"/>
    <n v="107181"/>
    <s v="2025-11-07 13:40:38"/>
    <s v="FERRETERIA METROPOLIS S.A.S."/>
    <s v="STHEFANY OJITO BARRANQUILLA 712"/>
    <s v="Procesada"/>
    <n v="369244.97478991601"/>
  </r>
  <r>
    <x v="0"/>
    <n v="107182"/>
    <s v="2025-11-07 13:52:20"/>
    <s v="ARLEY MAURICIO RODAS JARAMILLO"/>
    <s v="MIGUEL ANGEL HIDALGO SANTOS 113"/>
    <s v="Procesada"/>
    <n v="40943"/>
  </r>
  <r>
    <x v="0"/>
    <n v="107183"/>
    <s v="2025-11-07 14:10:20"/>
    <s v="JOSE FERNANDO MURILLO CARDENA"/>
    <s v="ELIANA GOMEZ 107"/>
    <s v="Procesada"/>
    <n v="83451.352941176476"/>
  </r>
  <r>
    <x v="0"/>
    <n v="107184"/>
    <s v="2025-11-07 14:11:58"/>
    <s v="CLAUDIA MILENA CHAVERRA GIRALDO"/>
    <s v="KATHERINE GAVIRIA MAZO 103"/>
    <s v="Procesada"/>
    <n v="1218.4873949579833"/>
  </r>
  <r>
    <x v="0"/>
    <n v="107185"/>
    <s v="2025-11-07 14:14:19"/>
    <s v="EDIER NICOLAS MONTES GOMEZ"/>
    <s v="DUBY YARLENY BEDOYA FLOREZ 102"/>
    <s v="Procesada"/>
    <n v="44844.537815126052"/>
  </r>
  <r>
    <x v="0"/>
    <n v="107186"/>
    <s v="2025-11-07 14:15:30"/>
    <s v="EDISON MANUEL RICARDO FLORES"/>
    <s v="MIGUEL ANGEL HIDALGO SANTOS 113"/>
    <s v="Procesada"/>
    <n v="23190.865546218491"/>
  </r>
  <r>
    <x v="4"/>
    <n v="107187"/>
    <s v="2025-11-07 14:20:08"/>
    <s v="JOSE DAVID SIERRA PACHECO"/>
    <s v="JOSE GREGORIO OSTEN MERCADO 509"/>
    <s v="Procesada"/>
    <n v="17084.042016806721"/>
  </r>
  <r>
    <x v="1"/>
    <n v="107188"/>
    <s v="2025-11-07 14:27:07"/>
    <s v="OLGA GISELA GOMEZ VERA"/>
    <s v="MAIRA TORRES 411 CUCUTA"/>
    <s v="Procesada"/>
    <n v="53089.588235294119"/>
  </r>
  <r>
    <x v="0"/>
    <n v="107189"/>
    <s v="2025-11-07 14:32:42"/>
    <s v="DEISY YAMILE MORENO FLOREZ"/>
    <s v="ELIANA GOMEZ 107"/>
    <s v="Procesada"/>
    <n v="14446.151260504201"/>
  </r>
  <r>
    <x v="4"/>
    <n v="107190"/>
    <s v="2025-11-07 14:33:52"/>
    <s v="LUISA MARIA GOMEZ TORDECILLA"/>
    <s v="JOSE GREGORIO OSTEN MERCADO 509"/>
    <s v="Procesada"/>
    <n v="61390.806722689078"/>
  </r>
  <r>
    <x v="2"/>
    <n v="107191"/>
    <s v="2025-11-07 14:37:21"/>
    <s v="JEFREY DANIEL GONZALEZ GIL"/>
    <s v="YOANY SARMIENTO PEREZ 713 BARRANQUILLA"/>
    <s v="Procesada"/>
    <n v="47899.378151260506"/>
  </r>
  <r>
    <x v="0"/>
    <n v="107192"/>
    <s v="2025-11-07 14:39:28"/>
    <s v="MARTHA NELLY RIOS OCHOA"/>
    <s v="MIGUEL ANGEL HIDALGO SANTOS 113"/>
    <s v="Procesada"/>
    <n v="17284.840336134454"/>
  </r>
  <r>
    <x v="2"/>
    <n v="107193"/>
    <s v="2025-11-07 14:42:13"/>
    <s v="MARELBA ARDILA VILLARREAL"/>
    <s v="YOANY SARMIENTO PEREZ 713 BARRANQUILLA"/>
    <s v="Procesada"/>
    <n v="77368.378151260506"/>
  </r>
  <r>
    <x v="0"/>
    <n v="107194"/>
    <s v="2025-11-07 14:43:19"/>
    <s v="LEYDY BIBIANA RESTREPO RESTREPO"/>
    <s v="MARIA ELENA JARAMILLO GALEANO 114"/>
    <s v="Procesada"/>
    <n v="47110.71428571429"/>
  </r>
  <r>
    <x v="8"/>
    <n v="107195"/>
    <s v="2025-11-07 14:43:36"/>
    <s v="LEONARDO ALBEIRO MORALES GOMEZ"/>
    <s v="NEIL TORRES 718 CARTAGENA"/>
    <s v="Procesada"/>
    <n v="268483.66386554623"/>
  </r>
  <r>
    <x v="1"/>
    <n v="107196"/>
    <s v="2025-11-07 14:44:50"/>
    <s v="JUAN ANGEL DUQUE ZULUAGA"/>
    <s v="ZULY RANGEL GARCIA 413 CUCUTA"/>
    <s v="Procesada"/>
    <n v="46941.092436974795"/>
  </r>
  <r>
    <x v="10"/>
    <n v="107197"/>
    <s v="2025-11-07 14:47:40"/>
    <s v="JOSE OCTAVIO LIZCANO OSORIO"/>
    <s v="CAROLINA RUEDA 410 BUCARAMANGA"/>
    <s v="Procesada"/>
    <n v="31930.504201680676"/>
  </r>
  <r>
    <x v="4"/>
    <n v="107198"/>
    <s v="2025-11-07 14:55:33"/>
    <s v="JORGE LUIS ROYETT PEÑAFIEL"/>
    <s v="JOSE GREGORIO OSTEN MERCADO 509"/>
    <s v="Procesada"/>
    <n v="33445.521008403361"/>
  </r>
  <r>
    <x v="0"/>
    <n v="107199"/>
    <s v="2025-11-07 14:56:36"/>
    <s v="DIANA ANDREA BURITICA BURITICA"/>
    <s v="ANDRES GRACIANO SERNA 104"/>
    <s v="Procesada"/>
    <n v="100104.70588235295"/>
  </r>
  <r>
    <x v="0"/>
    <n v="107200"/>
    <s v="2025-11-07 15:01:12"/>
    <s v="XIMENA ANDREA GARCIA PRESIGA"/>
    <s v="MIGUEL ANGEL HIDALGO SANTOS 113"/>
    <s v="Procesada"/>
    <n v="11543"/>
  </r>
  <r>
    <x v="0"/>
    <n v="107201"/>
    <s v="2025-11-07 15:01:57"/>
    <s v="OMAR YESID YEPES PEREZ YESID YEPES PEREZ"/>
    <s v="GEORLAN GARCIA PANIAGUA 117"/>
    <s v="Procesada"/>
    <n v="54000.840336134454"/>
  </r>
  <r>
    <x v="4"/>
    <n v="107202"/>
    <s v="2025-11-07 15:05:31"/>
    <s v="EDILBERTO JOSE HOYOS MENDOZA"/>
    <s v="JOSE GREGORIO OSTEN MERCADO 509"/>
    <s v="Procesada"/>
    <n v="40504.403361344535"/>
  </r>
  <r>
    <x v="0"/>
    <n v="107203"/>
    <s v="2025-11-07 15:09:28"/>
    <s v="ENITH YANETH RODRIGUEZ ORREGO"/>
    <s v="ANDRES GRACIANO SERNA 104"/>
    <s v="Procesada"/>
    <n v="30000"/>
  </r>
  <r>
    <x v="0"/>
    <n v="107204"/>
    <s v="2025-11-07 15:14:38"/>
    <s v="JACKSON RONALD BRICEÑO ARENAS"/>
    <s v="ELIANA GOMEZ 107"/>
    <s v="Procesada"/>
    <n v="41052.815126050424"/>
  </r>
  <r>
    <x v="6"/>
    <n v="107205"/>
    <s v="2025-11-07 15:15:54"/>
    <s v="MARITZA LOZANO GAITAN"/>
    <s v="MARIA NANCY GUARIN VIRGUEZ 937"/>
    <s v="Procesada"/>
    <n v="36006.142857142855"/>
  </r>
  <r>
    <x v="0"/>
    <n v="107206"/>
    <s v="2025-11-07 15:16:33"/>
    <s v="JOAN ARLEY RENDON TEJADA"/>
    <s v="MARIA ELENA JARAMILLO GALEANO 114"/>
    <s v="Procesada"/>
    <n v="17695.546218487398"/>
  </r>
  <r>
    <x v="9"/>
    <n v="107207"/>
    <s v="2025-11-07 15:23:12"/>
    <s v="LUIS CARLOS RODRIGUEZ BECERRA"/>
    <s v="LILIANA BLANCO LOPEZ 705 VALLEDUPAR"/>
    <s v="Procesada"/>
    <n v="31932.915966386554"/>
  </r>
  <r>
    <x v="6"/>
    <n v="107208"/>
    <s v="2025-11-07 15:25:48"/>
    <s v="LUIS FRANCISCO RIAÑO MUÑOZ"/>
    <s v="MARIA NANCY GUARIN VIRGUEZ 937"/>
    <s v="Procesada"/>
    <n v="31932.915966386554"/>
  </r>
  <r>
    <x v="2"/>
    <n v="107209"/>
    <s v="2025-11-07 15:31:42"/>
    <s v="JOSELIN QUINTANILLA DIAZ"/>
    <s v="YOANY SARMIENTO PEREZ 713 BARRANQUILLA"/>
    <s v="Procesada"/>
    <n v="47899.378151260506"/>
  </r>
  <r>
    <x v="8"/>
    <n v="107210"/>
    <s v="2025-11-07 15:32:29"/>
    <s v="FABIO NELSON LOPEZ JIMENEZ"/>
    <s v="NEIL TORRES 718 CARTAGENA"/>
    <s v="Procesada"/>
    <n v="55100"/>
  </r>
  <r>
    <x v="6"/>
    <n v="107211"/>
    <s v="2025-11-07 15:32:56"/>
    <s v="ANGELA MARIA GIRALDO MURILLO"/>
    <s v="MARIA NANCY GUARIN VIRGUEZ 937"/>
    <s v="Procesada"/>
    <n v="23346.537815126052"/>
  </r>
  <r>
    <x v="0"/>
    <n v="107213"/>
    <s v="2025-11-07 15:33:23"/>
    <s v="LUISA FERNANDA AGUDELO JARAMILLO"/>
    <s v="KATHERINE GAVIRIA MAZO 103"/>
    <s v="Procesada"/>
    <n v="38201.823529411762"/>
  </r>
  <r>
    <x v="6"/>
    <n v="107214"/>
    <s v="2025-11-07 15:36:35"/>
    <s v="ALONSO SANCHEZ GRANADOS"/>
    <s v="YULIETH HERNANDEZ"/>
    <s v="Procesada"/>
    <n v="57479.02521008403"/>
  </r>
  <r>
    <x v="7"/>
    <n v="107215"/>
    <s v="2025-11-07 15:37:49"/>
    <s v="AMANDA VALDERRAMA GARRIDO"/>
    <s v="JHONTAN MENDOZA 906"/>
    <s v="Procesada"/>
    <n v="23668"/>
  </r>
  <r>
    <x v="6"/>
    <n v="107216"/>
    <s v="2025-11-07 15:40:08"/>
    <s v="LUZ AMANDA SUAREZ LEAL"/>
    <s v="OSCAR GIOVANNY NASAYO BLANCO 932"/>
    <s v="Procesada"/>
    <n v="21082.957983193279"/>
  </r>
  <r>
    <x v="0"/>
    <n v="107217"/>
    <s v="2025-11-07 15:40:10"/>
    <s v="HUMBERTO DE JESUS SIERRA ACEVEDO"/>
    <s v="MIGUEL ANGEL HIDALGO SANTOS 113"/>
    <s v="Procesada"/>
    <n v="11543"/>
  </r>
  <r>
    <x v="6"/>
    <n v="107218"/>
    <s v="2025-11-07 15:46:04"/>
    <s v="JULIA MIREYA FONSECA HINCAPIE"/>
    <s v="YULIETH HERNANDEZ"/>
    <s v="Procesada"/>
    <n v="68782.899159663866"/>
  </r>
  <r>
    <x v="6"/>
    <n v="107219"/>
    <s v="2025-11-07 15:46:12"/>
    <s v="FLOR ANGELA CASTIBLANCO SALAS"/>
    <s v="CARLOS EDUARDO ROMERO 934"/>
    <s v="Procesada"/>
    <n v="96604.932773109249"/>
  </r>
  <r>
    <x v="3"/>
    <n v="107220"/>
    <s v="2025-11-07 15:51:44"/>
    <s v="YESICA MARLEN CORTES CACERES"/>
    <s v="FELIPE ARENAS 605"/>
    <s v="Procesada"/>
    <n v="35483.008403361346"/>
  </r>
  <r>
    <x v="0"/>
    <n v="107221"/>
    <s v="2025-11-07 15:56:02"/>
    <s v="GISLAVED JOHNS LOPEZ"/>
    <s v="MARIA ELENA JARAMILLO GALEANO 114"/>
    <s v="Procesada"/>
    <n v="169441.00840336134"/>
  </r>
  <r>
    <x v="6"/>
    <n v="107222"/>
    <s v="2025-11-07 15:56:34"/>
    <s v="FREDY OSWALDO GAMEZ SUAREZ"/>
    <s v="SOL KATHERINE BERNAL MONTANO 907"/>
    <s v="Procesada"/>
    <n v="31189.201680672271"/>
  </r>
  <r>
    <x v="3"/>
    <n v="107223"/>
    <s v="2025-11-07 15:57:25"/>
    <s v="EDINSON  ECHEVERRY BEDOYA"/>
    <s v="FELIPE ARENAS 605"/>
    <s v="Procesada"/>
    <n v="116823.5630252101"/>
  </r>
  <r>
    <x v="0"/>
    <n v="107224"/>
    <s v="2025-11-07 15:58:13"/>
    <s v="MARIA EMILSE URIBE JARAMILLO"/>
    <s v="ELIANA GOMEZ 107"/>
    <s v="Procesada"/>
    <n v="29286.033613445376"/>
  </r>
  <r>
    <x v="6"/>
    <n v="107225"/>
    <s v="2025-11-07 15:58:39"/>
    <s v="YESICA LILIANA MAYORGA GAMEZ"/>
    <s v="CRISTINA QUINTERO RUDAS 945"/>
    <s v="Procesada"/>
    <n v="139080.00000000003"/>
  </r>
  <r>
    <x v="7"/>
    <n v="107226"/>
    <s v="2025-11-07 15:59:19"/>
    <s v="ADA LUZ VELASQUEZ VELEZ"/>
    <s v="JHONTAN MENDOZA 906"/>
    <s v="Procesada"/>
    <n v="55927.176470588238"/>
  </r>
  <r>
    <x v="6"/>
    <n v="107227"/>
    <s v="2025-11-07 16:00:29"/>
    <s v="PIEDAD VIVIANA NUÑEZ PRADA"/>
    <s v="CARLOS EDUARDO ROMERO 934"/>
    <s v="Procesada"/>
    <n v="47101.588235294119"/>
  </r>
  <r>
    <x v="6"/>
    <n v="107228"/>
    <s v="2025-11-07 16:02:37"/>
    <s v="PAOLA CATERIN CAÑON CHAPETON"/>
    <s v="OSCAR GIOVANNY NASAYO BLANCO 932"/>
    <s v="Procesada"/>
    <n v="43568"/>
  </r>
  <r>
    <x v="2"/>
    <n v="107229"/>
    <s v="2025-11-07 16:04:10"/>
    <s v="ANTONIO CHIQUILLO BALLESTEROS"/>
    <s v="MARIELA ESTER DE LEON 720 BARRANQUILLA"/>
    <s v="Procesada"/>
    <n v="17820"/>
  </r>
  <r>
    <x v="1"/>
    <n v="107230"/>
    <s v="2025-11-07 16:04:29"/>
    <s v="EUGENIA VILLAMIZAR ORTEGA"/>
    <s v="MAIRA TORRES 411 CUCUTA"/>
    <s v="Procesada"/>
    <n v="6779.1932773109247"/>
  </r>
  <r>
    <x v="0"/>
    <n v="107231"/>
    <s v="2025-11-07 16:08:03"/>
    <s v="GLORIA EDITH GIL BUILES"/>
    <s v="EDISON ALBERTO SALAZAR YEPES 116"/>
    <s v="Procesada"/>
    <n v="47028.899159663866"/>
  </r>
  <r>
    <x v="9"/>
    <n v="107232"/>
    <s v="2025-11-07 16:11:11"/>
    <s v="JULIETH PAOLA CLARO BARROZO"/>
    <s v="LILIANA BLANCO LOPEZ 705 VALLEDUPAR"/>
    <s v="Procesada"/>
    <n v="31932.915966386554"/>
  </r>
  <r>
    <x v="3"/>
    <n v="107233"/>
    <s v="2025-11-07 16:14:53"/>
    <s v="ALVARO PEREZ BUITRAGO"/>
    <s v="FELIPE ARENAS 605"/>
    <s v="Procesada"/>
    <n v="37509.361344537814"/>
  </r>
  <r>
    <x v="10"/>
    <n v="107234"/>
    <s v="2025-11-07 16:15:09"/>
    <s v="MARIA TERESA SUAREZ ALVARADO"/>
    <s v="CAROLINA RUEDA 410 BUCARAMANGA"/>
    <s v="Procesada"/>
    <n v="15630.26050420168"/>
  </r>
  <r>
    <x v="6"/>
    <n v="107235"/>
    <s v="2025-11-07 16:17:56"/>
    <s v="COMERCIALIZADORA FRANSANTH S.A.S."/>
    <s v="DIANA MARCELA DIAZ TORRES 938"/>
    <s v="Procesada"/>
    <n v="35352.731092436974"/>
  </r>
  <r>
    <x v="7"/>
    <n v="107236"/>
    <s v="2025-11-07 16:18:10"/>
    <s v="ANDERSON PIMIENTO PINEDA"/>
    <s v="JHONTAN MENDOZA 906"/>
    <s v="Procesada"/>
    <n v="37815.117647058825"/>
  </r>
  <r>
    <x v="0"/>
    <n v="107238"/>
    <s v="2025-11-07 16:19:57"/>
    <s v="DIEGO ANDRES MONSALVE MAYO"/>
    <s v="MIGUEL ANGEL HIDALGO SANTOS 113"/>
    <s v="Procesada"/>
    <n v="43294.319327731093"/>
  </r>
  <r>
    <x v="6"/>
    <n v="107239"/>
    <s v="2025-11-07 16:20:38"/>
    <s v="LERELY LORAYNE PERALTA DIAZ"/>
    <s v="CRISTINA QUINTERO RUDAS 945"/>
    <s v="Procesada"/>
    <n v="19579.857142857141"/>
  </r>
  <r>
    <x v="6"/>
    <n v="107240"/>
    <s v="2025-11-07 16:23:47"/>
    <s v="MARLENY SANTIAGO GOMEZ"/>
    <s v="SOL KATHERINE BERNAL MONTANO 907"/>
    <s v="Procesada"/>
    <n v="18178.016806722691"/>
  </r>
  <r>
    <x v="0"/>
    <n v="107241"/>
    <s v="2025-11-07 16:24:26"/>
    <s v="DEPOSITO Y FERRETERIA EL ABUELO S.A.S"/>
    <s v="GEORLAN GARCIA PANIAGUA 117"/>
    <s v="Procesada"/>
    <n v="8542.0168067226896"/>
  </r>
  <r>
    <x v="0"/>
    <n v="107242"/>
    <s v="2025-11-07 16:25:30"/>
    <s v="CARLOS MAURICIO BARRERA ORTIZ"/>
    <s v="INGRID RESTREPO 115"/>
    <s v="Procesada"/>
    <n v="43198.361344537821"/>
  </r>
  <r>
    <x v="0"/>
    <n v="107243"/>
    <s v="2025-11-07 16:30:59"/>
    <s v="FRANCY ELENA HERNANDEZ ALCARAZ"/>
    <s v="DUBY YARLENY BEDOYA FLOREZ 102"/>
    <s v="Procesada"/>
    <n v="75962.134453781517"/>
  </r>
  <r>
    <x v="8"/>
    <n v="107244"/>
    <s v="2025-11-07 16:32:14"/>
    <s v="LUIS ALEXANDER ZAPATA RINCON"/>
    <s v="NEIL TORRES 718 CARTAGENA"/>
    <s v="Procesada"/>
    <n v="107563.11764705883"/>
  </r>
  <r>
    <x v="0"/>
    <n v="107246"/>
    <s v="2025-11-07 16:32:48"/>
    <s v="JUAN GUILLERMO MESA VALENCIA"/>
    <s v="GEORLAN GARCIA PANIAGUA 117"/>
    <s v="Procesada"/>
    <n v="11543"/>
  </r>
  <r>
    <x v="2"/>
    <n v="107247"/>
    <s v="2025-11-07 16:33:24"/>
    <s v="ISAIAS MANUEL MARTINEZ CEBALLOS"/>
    <s v="MARIELA ESTER DE LEON 720 BARRANQUILLA"/>
    <s v="Procesada"/>
    <n v="16806.798319327732"/>
  </r>
  <r>
    <x v="6"/>
    <n v="107248"/>
    <s v="2025-11-07 16:33:52"/>
    <s v="LISETH JOHANA BONILLA UJUETA"/>
    <s v="MONICA RODRIGUEZ RONCANCIO 946"/>
    <s v="Procesada"/>
    <n v="33863.823529411762"/>
  </r>
  <r>
    <x v="0"/>
    <n v="107249"/>
    <s v="2025-11-07 16:37:26"/>
    <s v="MIRIAN DEL SOCORRO VALENCIA MONCADA"/>
    <s v="DUBY YARLENY BEDOYA FLOREZ 102"/>
    <s v="Procesada"/>
    <n v="6922.1008403361338"/>
  </r>
  <r>
    <x v="1"/>
    <n v="107250"/>
    <s v="2025-11-07 16:39:52"/>
    <s v="SANDRA CAROLINA VASQUEZ SANDOVAL"/>
    <s v="MAIRA TORRES 411 CUCUTA"/>
    <s v="Procesada"/>
    <n v="12892.521008403362"/>
  </r>
  <r>
    <x v="0"/>
    <n v="107251"/>
    <s v="2025-11-07 16:42:05"/>
    <s v="JESUS ALBERTO OSSA PAVAS"/>
    <s v="DUBY YARLENY BEDOYA FLOREZ 102"/>
    <s v="Procesada"/>
    <n v="13445.403361344539"/>
  </r>
  <r>
    <x v="6"/>
    <n v="107252"/>
    <s v="2025-11-07 16:42:44"/>
    <s v="LUZ MARINA DAZA DIAZ"/>
    <s v="DIANA MARCELA DIAZ TORRES 938"/>
    <s v="Procesada"/>
    <n v="12100.857142857143"/>
  </r>
  <r>
    <x v="1"/>
    <n v="107253"/>
    <s v="2025-11-07 16:43:27"/>
    <s v="AURA ELENA ASCANIO BAYONA"/>
    <s v="ZULY RANGEL GARCIA 413 CUCUTA"/>
    <s v="Procesada"/>
    <n v="5396.9747899159665"/>
  </r>
  <r>
    <x v="6"/>
    <n v="107254"/>
    <s v="2025-11-07 16:47:14"/>
    <s v="ANA TERESA ALVIS"/>
    <s v="WILSON JAVIER MONTAÑEZ MARTINEZ 923"/>
    <s v="Procesada"/>
    <n v="12125"/>
  </r>
  <r>
    <x v="8"/>
    <n v="107255"/>
    <s v="2025-11-07 16:47:17"/>
    <s v="HERNAN DE JESUS PEREZ OROZCO"/>
    <s v="NEIL TORRES 718 CARTAGENA"/>
    <s v="Procesada"/>
    <n v="31932.915966386554"/>
  </r>
  <r>
    <x v="6"/>
    <n v="107256"/>
    <s v="2025-11-07 16:47:32"/>
    <s v="DIANA MARCELA MONTOYA BENITEZ"/>
    <s v="ANGIE JOHANA BEDOYA HERRENO 908"/>
    <s v="Procesada"/>
    <n v="22282.638655462186"/>
  </r>
  <r>
    <x v="7"/>
    <n v="107257"/>
    <s v="2025-11-07 16:51:22"/>
    <s v="ESTHER CONSUELO PINZON VELASQUEZ"/>
    <s v="JHONTAN MENDOZA 906"/>
    <s v="Procesada"/>
    <n v="23668"/>
  </r>
  <r>
    <x v="0"/>
    <n v="107258"/>
    <s v="2025-11-07 16:52:36"/>
    <s v="LUIS FERNANDO OCAMPO RAMIREZ"/>
    <s v="ELIANA GOMEZ 107"/>
    <s v="Procesada"/>
    <n v="38636"/>
  </r>
  <r>
    <x v="6"/>
    <n v="107259"/>
    <s v="2025-11-07 16:57:08"/>
    <s v="YULY ESPERANZA SUAREZ SUAREZ DURAN"/>
    <s v="OSCAR GIOVANNY NASAYO BLANCO 932"/>
    <s v="Procesada"/>
    <n v="76239.647058823524"/>
  </r>
  <r>
    <x v="6"/>
    <n v="107260"/>
    <s v="2025-11-07 16:57:58"/>
    <s v="LUZ DARY MICHELL CONTRERAS FONSECA"/>
    <s v="CRISTINA QUINTERO RUDAS 945"/>
    <s v="Procesada"/>
    <n v="5400"/>
  </r>
  <r>
    <x v="0"/>
    <n v="107261"/>
    <s v="2025-11-07 16:59:29"/>
    <s v="SANTIAGO ALEXANDER RUA CARRILLO"/>
    <s v="DUBY YARLENY BEDOYA FLOREZ 102"/>
    <s v="Procesada"/>
    <n v="18151.26050420168"/>
  </r>
  <r>
    <x v="0"/>
    <n v="107262"/>
    <s v="2025-11-07 16:59:38"/>
    <s v="EDWIN ALBERTO SANCHEZ LONDOÑO"/>
    <s v="KATHERINE GAVIRIA MAZO 103"/>
    <s v="Procesada"/>
    <n v="28693.941176470591"/>
  </r>
  <r>
    <x v="2"/>
    <n v="107263"/>
    <s v="2025-11-07 17:03:49"/>
    <s v="MARLY JOHANNA GUERRERO BAYONA"/>
    <s v="JESUS ENRIQUE GIRALDO SOTO 714 BARRANQUILLA"/>
    <s v="Procesada"/>
    <n v="31932.915966386554"/>
  </r>
  <r>
    <x v="0"/>
    <n v="107264"/>
    <s v="2025-11-07 17:06:28"/>
    <s v="ALBERTO DE JESUS ZAPATA CORREA"/>
    <s v="MIGUEL ANGEL HIDALGO SANTOS 113"/>
    <s v="Procesada"/>
    <n v="9258"/>
  </r>
  <r>
    <x v="0"/>
    <n v="107265"/>
    <s v="2025-11-07 17:07:26"/>
    <s v="KAREN NATALIA GRISALES VASQUEZ"/>
    <s v="GEORLAN GARCIA PANIAGUA 117"/>
    <s v="Procesada"/>
    <n v="6554.6386554621859"/>
  </r>
  <r>
    <x v="0"/>
    <n v="107266"/>
    <s v="2025-11-07 17:07:38"/>
    <s v="LUIS ENRIQUE CURCIO SALGUEDO"/>
    <s v="KATHERINE GAVIRIA MAZO 103"/>
    <s v="Procesada"/>
    <n v="38484.756302521011"/>
  </r>
  <r>
    <x v="0"/>
    <n v="107267"/>
    <s v="2025-11-07 17:11:53"/>
    <s v="BIASNEY YULIANI URREA URREA QUINCHIA"/>
    <s v="MARIA ELENA JARAMILLO GALEANO 114"/>
    <s v="Procesada"/>
    <n v="2888"/>
  </r>
  <r>
    <x v="1"/>
    <n v="107268"/>
    <s v="2025-11-07 17:20:25"/>
    <s v="DIOFENER MOLINA VILLEGAS"/>
    <s v="MAIRA TORRES 411 CUCUTA"/>
    <s v="Procesada"/>
    <n v="78404.37815126052"/>
  </r>
  <r>
    <x v="0"/>
    <n v="107269"/>
    <s v="2025-11-07 17:20:34"/>
    <s v="JAZMIN ADRIANA OSPINA CARMONA"/>
    <s v="ELIANA GOMEZ 107"/>
    <s v="Procesada"/>
    <n v="58711.991596638662"/>
  </r>
  <r>
    <x v="1"/>
    <n v="107270"/>
    <s v="2025-11-07 17:21:36"/>
    <s v="JOSE LLANER DURAN QUINTERO"/>
    <s v="MAIRA TORRES 411 CUCUTA"/>
    <s v="Procesada"/>
    <n v="4078.1512605042017"/>
  </r>
  <r>
    <x v="0"/>
    <n v="107271"/>
    <s v="2025-11-07 17:23:12"/>
    <s v="MILDREY LEONEL MELO"/>
    <s v="EDISON ALBERTO SALAZAR YEPES 116"/>
    <s v="Procesada"/>
    <n v="26890.798319327732"/>
  </r>
  <r>
    <x v="6"/>
    <n v="107272"/>
    <s v="2025-11-07 17:23:52"/>
    <s v="JOSE AURELIANO UMAÑA DIAZ"/>
    <s v="WILSON JAVIER MONTAÑEZ MARTINEZ 923"/>
    <s v="Procesada"/>
    <n v="16806.798319327732"/>
  </r>
  <r>
    <x v="7"/>
    <n v="107273"/>
    <s v="2025-11-07 17:25:06"/>
    <s v="CLAUDIA PATRICIA RODRIGUEZ RUIZ"/>
    <s v="JHONTAN MENDOZA 906"/>
    <s v="Procesada"/>
    <n v="241657.37815126055"/>
  </r>
  <r>
    <x v="0"/>
    <n v="107275"/>
    <s v="2025-11-07 17:27:11"/>
    <s v="JORGE ANDRES VILLA PEREZ"/>
    <s v="MIGUEL ANGEL HIDALGO SANTOS 113"/>
    <s v="Procesada"/>
    <n v="13109.277310924372"/>
  </r>
  <r>
    <x v="6"/>
    <n v="107276"/>
    <s v="2025-11-07 17:28:16"/>
    <s v="ROSALBA GUERRERO GUAQUETA"/>
    <s v="WILSON JAVIER MONTAÑEZ MARTINEZ 923"/>
    <s v="Procesada"/>
    <n v="15125"/>
  </r>
  <r>
    <x v="7"/>
    <n v="107277"/>
    <s v="2025-11-07 17:36:16"/>
    <s v="TANIA VALENTINA GALVAN ARGOTA"/>
    <s v="JHON GRANADOS"/>
    <s v="Procesada"/>
    <n v="47899.378151260506"/>
  </r>
  <r>
    <x v="7"/>
    <n v="107278"/>
    <s v="2025-11-07 17:37:14"/>
    <s v="LADY JOHANNA LOPEZ LOPEZ"/>
    <s v="JHONTAN MENDOZA 906"/>
    <s v="Procesada"/>
    <n v="78235.159663865546"/>
  </r>
  <r>
    <x v="0"/>
    <n v="107279"/>
    <s v="2025-11-07 17:39:49"/>
    <s v="ARLEX ALEXIN GOMEZ RODAS"/>
    <s v="ELIANA GOMEZ 107"/>
    <s v="Procesada"/>
    <n v="8205.042016806723"/>
  </r>
  <r>
    <x v="7"/>
    <n v="107280"/>
    <s v="2025-11-07 17:40:07"/>
    <s v="MILTON GERARDO MOLINA DEVIA"/>
    <s v="JHON GRANADOS"/>
    <s v="Procesada"/>
    <n v="134117.80672268907"/>
  </r>
  <r>
    <x v="7"/>
    <n v="107281"/>
    <s v="2025-11-07 17:44:47"/>
    <s v="JORGE TULIO ESTUPIÑAN SALAZAR"/>
    <s v="JHONTAN MENDOZA 906"/>
    <s v="Procesada"/>
    <n v="56342.65546218487"/>
  </r>
  <r>
    <x v="6"/>
    <n v="107283"/>
    <s v="2025-11-07 17:47:39"/>
    <s v="NICOLAS ULLOA CASTILLO"/>
    <s v="DIANA MARCELA DIAZ TORRES 938"/>
    <s v="Procesada"/>
    <n v="29075.907563025212"/>
  </r>
  <r>
    <x v="6"/>
    <n v="107284"/>
    <s v="2025-11-07 17:48:28"/>
    <s v="RUBY MAYERLY BALLEN MENDIETA"/>
    <s v="CRISTINA QUINTERO RUDAS 945"/>
    <s v="Procesada"/>
    <n v="40620.361344537821"/>
  </r>
  <r>
    <x v="6"/>
    <n v="107285"/>
    <s v="2025-11-07 17:50:10"/>
    <s v="SONIA PATRICIA VELASCO SAZA"/>
    <s v="SANDRA PATRICIA ORTIZ ROMERO 919"/>
    <s v="Procesada"/>
    <n v="14182.705882352941"/>
  </r>
  <r>
    <x v="6"/>
    <n v="107286"/>
    <s v="2025-11-07 17:50:18"/>
    <s v="ANTONIO URIAL GOMEZ MOLINA"/>
    <s v="NELLY MARTINEZ FLEREZ 935"/>
    <s v="Procesada"/>
    <n v="56714.806722689071"/>
  </r>
  <r>
    <x v="9"/>
    <n v="107287"/>
    <s v="2025-11-07 17:53:19"/>
    <s v="JOSE GREGORIO GALVIS SANTIAGO"/>
    <s v="LILIANA BLANCO LOPEZ 705 VALLEDUPAR"/>
    <s v="Procesada"/>
    <n v="29400"/>
  </r>
  <r>
    <x v="7"/>
    <n v="107288"/>
    <s v="2025-11-07 17:54:39"/>
    <s v="DORA CLAUDIA BETANCOURT GUTIERREZ"/>
    <s v="JHON GRANADOS"/>
    <s v="Procesada"/>
    <n v="117824.12605042016"/>
  </r>
  <r>
    <x v="6"/>
    <n v="107289"/>
    <s v="2025-11-07 17:57:59"/>
    <s v="MELBA JINETH GRAJALES VARGAS"/>
    <s v="SOL KATHERINE BERNAL MONTANO 907"/>
    <s v="Procesada"/>
    <n v="213551.26050420169"/>
  </r>
  <r>
    <x v="7"/>
    <n v="107290"/>
    <s v="2025-11-07 17:58:10"/>
    <s v="VIVIAN ROCIO GAONA MENDEZ"/>
    <s v="JHONTAN MENDOZA 906"/>
    <s v="Procesada"/>
    <n v="67245.747899159673"/>
  </r>
  <r>
    <x v="6"/>
    <n v="107291"/>
    <s v="2025-11-07 17:58:31"/>
    <s v="BLANCA FLOR DIAZ MARQUEZ"/>
    <s v="ANGIE JOHANA BEDOYA HERRENO 908"/>
    <s v="Procesada"/>
    <n v="10368"/>
  </r>
  <r>
    <x v="7"/>
    <n v="107292"/>
    <s v="2025-11-07 17:58:34"/>
    <s v="CLAUDIA PATRICIA HERRERA"/>
    <s v="JHON GRANADOS"/>
    <s v="Procesada"/>
    <n v="32001.73949579832"/>
  </r>
  <r>
    <x v="1"/>
    <n v="107293"/>
    <s v="2025-11-07 17:59:42"/>
    <s v="JESSICA PAOLA NEIRA RIOS"/>
    <s v="MAIRA TORRES 411 CUCUTA"/>
    <s v="Procesada"/>
    <n v="31346"/>
  </r>
  <r>
    <x v="6"/>
    <n v="107294"/>
    <s v="2025-11-07 18:00:01"/>
    <s v="SERGIO ANDRES SANCHEZ ALGARRA"/>
    <s v="MONICA RODRIGUEZ RONCANCIO 946"/>
    <s v="Procesada"/>
    <n v="9987.403361344539"/>
  </r>
  <r>
    <x v="8"/>
    <n v="107295"/>
    <s v="2025-11-07 18:03:25"/>
    <s v="OVEIDA DEL SOCORRO CUERVO JIMENEZ"/>
    <s v="NEIL TORRES 718 CARTAGENA"/>
    <s v="Procesada"/>
    <n v="47899.378151260506"/>
  </r>
  <r>
    <x v="6"/>
    <n v="107296"/>
    <s v="2025-11-07 18:04:44"/>
    <s v="PABLO ANDRES GARCIA FORERO"/>
    <s v="YULIETH HERNANDEZ"/>
    <s v="Procesada"/>
    <n v="143966.46218487396"/>
  </r>
  <r>
    <x v="6"/>
    <n v="107298"/>
    <s v="2025-11-07 18:08:44"/>
    <s v="WILLIAM CAMILO GARCIA FORERO"/>
    <s v="YULIETH HERNANDEZ"/>
    <s v="Procesada"/>
    <n v="68670.218487394959"/>
  </r>
  <r>
    <x v="0"/>
    <n v="107300"/>
    <s v="2025-11-07 18:09:07"/>
    <s v="LUIS GABRIEL ARANGO NARANJO"/>
    <s v="ELIANA GOMEZ 107"/>
    <s v="Procesada"/>
    <n v="10924.403361344539"/>
  </r>
  <r>
    <x v="6"/>
    <n v="107301"/>
    <s v="2025-11-07 18:11:02"/>
    <s v="INES PARRA ALARCON"/>
    <s v="LEYDY YURLEY MUNEVAR ESPITIA 921"/>
    <s v="Procesada"/>
    <n v="9025"/>
  </r>
  <r>
    <x v="2"/>
    <n v="107302"/>
    <s v="2025-11-07 18:12:49"/>
    <s v="DINA MARCELA SANDOVAL GARZA"/>
    <s v="YOANY SARMIENTO PEREZ 713 BARRANQUILLA"/>
    <s v="Procesada"/>
    <n v="169703.57983193279"/>
  </r>
  <r>
    <x v="0"/>
    <n v="107303"/>
    <s v="2025-11-07 18:14:18"/>
    <s v="MARTIN ELIAS SANCHEZ MARTINEZ"/>
    <s v="ELIANA GOMEZ 107"/>
    <s v="Procesada"/>
    <n v="38459.495798319331"/>
  </r>
  <r>
    <x v="6"/>
    <n v="107304"/>
    <s v="2025-11-07 18:14:52"/>
    <s v="WENDY ALEJANDRA SILVA RICO"/>
    <s v="SANDRA PATRICIA ORTIZ ROMERO 919"/>
    <s v="Procesada"/>
    <n v="19130.084033613446"/>
  </r>
  <r>
    <x v="7"/>
    <n v="107305"/>
    <s v="2025-11-07 18:18:19"/>
    <s v="MARIBEL MUÑOZ CRUZ"/>
    <s v="JHONTAN MENDOZA 906"/>
    <s v="Procesada"/>
    <n v="18560.000000000004"/>
  </r>
  <r>
    <x v="6"/>
    <n v="107306"/>
    <s v="2025-11-07 18:22:09"/>
    <s v="YESID ALBERTO PERILLA PINTO"/>
    <s v="WILSON JAVIER MONTAÑEZ MARTINEZ 923"/>
    <s v="Procesada"/>
    <n v="25714.294117647059"/>
  </r>
  <r>
    <x v="6"/>
    <n v="107307"/>
    <s v="2025-11-07 18:24:44"/>
    <s v="OSCAR YAMID SIERRA GONZALEZ"/>
    <s v="LEYDY YURLEY MUNEVAR ESPITIA 921"/>
    <s v="Procesada"/>
    <n v="29400"/>
  </r>
  <r>
    <x v="7"/>
    <n v="107308"/>
    <s v="2025-11-07 18:24:44"/>
    <s v="CESAR FABIO GARCIA ROMERO"/>
    <s v="JHONTAN MENDOZA 906"/>
    <s v="Procesada"/>
    <n v="60352.899159663866"/>
  </r>
  <r>
    <x v="6"/>
    <n v="107310"/>
    <s v="2025-11-07 18:26:03"/>
    <s v="DIEGO GABRIEL CHOCONTA URREA"/>
    <s v="DIANA MARCELA DIAZ TORRES 938"/>
    <s v="Procesada"/>
    <n v="52689.10924369748"/>
  </r>
  <r>
    <x v="6"/>
    <n v="107311"/>
    <s v="2025-11-07 18:28:17"/>
    <s v="HUMBERTO CAICEDO"/>
    <s v="LEYDY YURLEY MUNEVAR ESPITIA 921"/>
    <s v="Procesada"/>
    <n v="29797.621848739494"/>
  </r>
  <r>
    <x v="0"/>
    <n v="107312"/>
    <s v="2025-11-07 18:29:36"/>
    <s v="FABER ARLEY GALLO LLANO"/>
    <s v="INES LILIANA PIEDRAHITA MESA 111"/>
    <s v="Procesada"/>
    <n v="39522.310924369755"/>
  </r>
  <r>
    <x v="6"/>
    <n v="107313"/>
    <s v="2025-11-07 18:30:10"/>
    <s v="LUZ MARLEN CASTILLO CASTILLO"/>
    <s v="SANDRA PATRICIA ORTIZ ROMERO 919"/>
    <s v="Procesada"/>
    <n v="2817.8487394957983"/>
  </r>
  <r>
    <x v="0"/>
    <n v="107314"/>
    <s v="2025-11-07 18:33:39"/>
    <s v="CAROLINA SALAZAR RIVERA"/>
    <s v="DUBY YARLENY BEDOYA FLOREZ 102"/>
    <s v="Procesada"/>
    <n v="95256.243697478989"/>
  </r>
  <r>
    <x v="1"/>
    <n v="107315"/>
    <s v="2025-11-07 18:34:31"/>
    <s v="MARIA EMILCE PRADO MONTAGUTH"/>
    <s v="MAIRA TORRES 411 CUCUTA"/>
    <s v="Procesada"/>
    <n v="16794.126050420167"/>
  </r>
  <r>
    <x v="7"/>
    <n v="107316"/>
    <s v="2025-11-07 18:44:52"/>
    <s v="IVAN NIÑO"/>
    <s v="JHONTAN MENDOZA 906"/>
    <s v="Procesada"/>
    <n v="91407.857142857145"/>
  </r>
  <r>
    <x v="6"/>
    <n v="107317"/>
    <s v="2025-11-07 18:45:29"/>
    <s v="GLADYS ESPERANZA GAITAN PARRA"/>
    <s v="SANDRA PATRICIA ORTIZ ROMERO 919"/>
    <s v="Procesada"/>
    <n v="10588.20168067227"/>
  </r>
  <r>
    <x v="9"/>
    <n v="107318"/>
    <s v="2025-11-07 18:48:17"/>
    <s v="ELIZA DEL CARMEN VERGARA PEREZ"/>
    <s v="LILIANA MARCELA GONZALEZ PLATA 706 VALLEDUPAR"/>
    <s v="Procesada"/>
    <n v="18151.26050420168"/>
  </r>
  <r>
    <x v="0"/>
    <n v="107319"/>
    <s v="2025-11-07 18:51:56"/>
    <s v="ELKIN RODRIGO GIRALDO ORTEGA"/>
    <s v="MIGUEL ANGEL HIDALGO SANTOS 113"/>
    <s v="Procesada"/>
    <n v="29400"/>
  </r>
  <r>
    <x v="6"/>
    <n v="107320"/>
    <s v="2025-11-07 18:53:01"/>
    <s v="HECTOR ELIUD SANCHEZ MURCIA"/>
    <s v="WILSON JAVIER MONTAÑEZ MARTINEZ 923"/>
    <s v="Procesada"/>
    <n v="27840"/>
  </r>
  <r>
    <x v="0"/>
    <n v="107321"/>
    <s v="2025-11-07 18:53:29"/>
    <s v="TERESA DE JESUS ECHEVERRI SOSSA"/>
    <s v="KATHERINE GAVIRIA MAZO 103"/>
    <s v="Procesada"/>
    <n v="9636"/>
  </r>
  <r>
    <x v="7"/>
    <n v="107322"/>
    <s v="2025-11-07 18:53:39"/>
    <s v="ANDRES FELIPE GOMEZ VALERO"/>
    <s v="JHONTAN MENDOZA 906"/>
    <s v="Procesada"/>
    <n v="32773.08403361345"/>
  </r>
  <r>
    <x v="0"/>
    <n v="107324"/>
    <s v="2025-11-07 18:55:19"/>
    <s v="MORE US ORG SAS"/>
    <s v="KATHERINE GAVIRIA MAZO 103"/>
    <s v="Procesada"/>
    <n v="22270"/>
  </r>
  <r>
    <x v="6"/>
    <n v="107325"/>
    <s v="2025-11-07 18:56:03"/>
    <s v="MARIA NELA GIL SIERRA"/>
    <s v="YULIETH HERNANDEZ"/>
    <s v="Procesada"/>
    <n v="49026.462184873948"/>
  </r>
  <r>
    <x v="1"/>
    <n v="107326"/>
    <s v="2025-11-07 18:57:08"/>
    <s v="LUCERO RAMIREZ RICO"/>
    <s v="ZULY RANGEL GARCIA 413 CUCUTA"/>
    <s v="Procesada"/>
    <n v="29958.277310924368"/>
  </r>
  <r>
    <x v="10"/>
    <n v="107327"/>
    <s v="2025-11-07 18:59:28"/>
    <s v="YENNY PAOLA CARDENAS SANCHEZ"/>
    <s v="MARTHA MANTILLA 407 BUCARAMANGA"/>
    <s v="Procesada"/>
    <n v="29400"/>
  </r>
  <r>
    <x v="10"/>
    <n v="107328"/>
    <s v="2025-11-07 19:03:13"/>
    <s v="TERESA RODRIGUEZ ESPINEL"/>
    <s v="MARTHA MANTILLA 407 BUCARAMANGA"/>
    <s v="Procesada"/>
    <n v="4386.5546218487398"/>
  </r>
  <r>
    <x v="6"/>
    <n v="107329"/>
    <s v="2025-11-07 19:05:26"/>
    <s v="GUILLERMO LEON VALENCIA MENDEZ"/>
    <s v="LEYDY YURLEY MUNEVAR ESPITIA 921"/>
    <s v="Procesada"/>
    <n v="46612.3193277311"/>
  </r>
  <r>
    <x v="0"/>
    <n v="107330"/>
    <s v="2025-11-07 19:12:01"/>
    <s v="XIMENA JIMENEZ HERNANDEZ"/>
    <s v="DUBY YARLENY BEDOYA FLOREZ 102"/>
    <s v="Procesada"/>
    <n v="21176.470588235294"/>
  </r>
  <r>
    <x v="9"/>
    <n v="107331"/>
    <s v="2025-11-07 19:15:07"/>
    <s v="CELIAR BECERRA PEREZ"/>
    <s v="LILIANA BLANCO LOPEZ 705 VALLEDUPAR"/>
    <s v="Procesada"/>
    <n v="31932.915966386554"/>
  </r>
  <r>
    <x v="6"/>
    <n v="107332"/>
    <s v="2025-11-07 19:16:44"/>
    <s v="YURLEI ANGELICA ALFONSO ROA"/>
    <s v="MARIA NANCY GUARIN VIRGUEZ 937"/>
    <s v="Procesada"/>
    <n v="38947.243697478996"/>
  </r>
  <r>
    <x v="0"/>
    <n v="107334"/>
    <s v="2025-11-07 19:17:56"/>
    <s v="EFRAIN DEJESUS LOPEZ GALLEGO"/>
    <s v="EDISON ALBERTO SALAZAR YEPES 116"/>
    <s v="Procesada"/>
    <n v="22841.655462184874"/>
  </r>
  <r>
    <x v="9"/>
    <n v="107335"/>
    <s v="2025-11-07 19:17:57"/>
    <s v="CELIAR BECERRA PEREZ"/>
    <s v="LILIANA BLANCO LOPEZ 705 VALLEDUPAR"/>
    <s v="Procesada"/>
    <n v="39596.798319327732"/>
  </r>
  <r>
    <x v="6"/>
    <n v="107336"/>
    <s v="2025-11-07 19:18:06"/>
    <s v="LUZ MARINA PATIÑO OCAMPO"/>
    <s v="WILLIAM ALBERTO VELASQUEZ BERNAL 920"/>
    <s v="Procesada"/>
    <n v="18151.26050420168"/>
  </r>
  <r>
    <x v="0"/>
    <n v="107337"/>
    <s v="2025-11-07 19:19:14"/>
    <s v="SARA RAMIREZ AGUDELO"/>
    <s v="ELIANA GOMEZ 107"/>
    <s v="Procesada"/>
    <n v="40014.605042016803"/>
  </r>
  <r>
    <x v="6"/>
    <n v="107338"/>
    <s v="2025-11-07 19:19:25"/>
    <s v="NOHORA ELSA RUBIANO TORRES"/>
    <s v="MARIA NANCY GUARIN VIRGUEZ 937"/>
    <s v="Procesada"/>
    <n v="16663.873949579833"/>
  </r>
  <r>
    <x v="6"/>
    <n v="107339"/>
    <s v="2025-11-07 19:20:29"/>
    <s v="ANA MARIA AREVALO ORTEGA"/>
    <s v="SANDRA PATRICIA ORTIZ ROMERO 919"/>
    <s v="Procesada"/>
    <n v="13445.403361344539"/>
  </r>
  <r>
    <x v="9"/>
    <n v="107340"/>
    <s v="2025-11-07 19:20:59"/>
    <s v="KAREN FABIANA MONTIEL PALMAR"/>
    <s v="LILIANA BLANCO LOPEZ 705 VALLEDUPAR"/>
    <s v="Procesada"/>
    <n v="47899.378151260506"/>
  </r>
  <r>
    <x v="6"/>
    <n v="107341"/>
    <s v="2025-11-07 19:22:19"/>
    <s v="ANA LUCRECIA RAMIREZ BERMUDEZ"/>
    <s v="SANDRA PATRICIA ORTIZ ROMERO 919"/>
    <s v="Procesada"/>
    <n v="10588.20168067227"/>
  </r>
  <r>
    <x v="0"/>
    <n v="107342"/>
    <s v="2025-11-07 19:22:39"/>
    <s v="MONICA CRISTINA SUAREZ VALDES"/>
    <s v="MARIA ELENA JARAMILLO GALEANO 114"/>
    <s v="Procesada"/>
    <n v="34024.142857142862"/>
  </r>
  <r>
    <x v="9"/>
    <n v="107343"/>
    <s v="2025-11-07 19:25:35"/>
    <s v="MAYERLIS QUINTERO BECERRA"/>
    <s v="LILIANA BLANCO LOPEZ 705 VALLEDUPAR"/>
    <s v="Procesada"/>
    <n v="31932.915966386554"/>
  </r>
  <r>
    <x v="6"/>
    <n v="107344"/>
    <s v="2025-11-07 19:27:13"/>
    <s v="ANEIDI GUERRERO MORA"/>
    <s v="SANDRA PATRICIA ORTIZ ROMERO 919"/>
    <s v="Procesada"/>
    <n v="21813.697478991598"/>
  </r>
  <r>
    <x v="0"/>
    <n v="107345"/>
    <s v="2025-11-07 19:27:14"/>
    <s v="JUAN CARLOS BOTERO RINCON"/>
    <s v="GEORLAN GARCIA PANIAGUA 117"/>
    <s v="Procesada"/>
    <n v="57310.915966386565"/>
  </r>
  <r>
    <x v="9"/>
    <n v="107346"/>
    <s v="2025-11-07 19:27:42"/>
    <s v="AIDA MARIA PEREZ"/>
    <s v="LILIANA BLANCO LOPEZ 705 VALLEDUPAR"/>
    <s v="Procesada"/>
    <n v="31932.915966386554"/>
  </r>
  <r>
    <x v="9"/>
    <n v="107347"/>
    <s v="2025-11-07 19:33:19"/>
    <s v="ROSAURA NAVARRO GUERRERO"/>
    <s v="LILIANA BLANCO LOPEZ 705 VALLEDUPAR"/>
    <s v="Procesada"/>
    <n v="29411.840336134454"/>
  </r>
  <r>
    <x v="0"/>
    <n v="107348"/>
    <s v="2025-11-07 19:35:07"/>
    <s v="CESAR MAURICIO BLANDON RAMIREZ"/>
    <s v="ELIANA GOMEZ 107"/>
    <s v="Procesada"/>
    <n v="15877.621848739496"/>
  </r>
  <r>
    <x v="6"/>
    <n v="107349"/>
    <s v="2025-11-07 19:38:01"/>
    <s v="NELSON ENRIQUE AGUDELO LOPEZ"/>
    <s v="NAIR JAEL VARGAS TALERO 933"/>
    <s v="Procesada"/>
    <n v="267099.62184873951"/>
  </r>
  <r>
    <x v="0"/>
    <n v="107350"/>
    <s v="2025-11-07 19:40:19"/>
    <s v="DIDIER URREA QUINCHIA"/>
    <s v="MARIA ELENA JARAMILLO GALEANO 114"/>
    <s v="Procesada"/>
    <n v="36302.521008403361"/>
  </r>
  <r>
    <x v="6"/>
    <n v="107351"/>
    <s v="2025-11-07 19:43:35"/>
    <s v="INGRID YURLEY CADENA PARRA"/>
    <s v="LEYDY YURLEY MUNEVAR ESPITIA 921"/>
    <s v="Procesada"/>
    <n v="45000"/>
  </r>
  <r>
    <x v="9"/>
    <n v="107353"/>
    <s v="2025-11-07 19:44:44"/>
    <s v="NELIS RAMIREZ"/>
    <s v="LILIANA BLANCO LOPEZ 705 VALLEDUPAR"/>
    <s v="Procesada"/>
    <n v="47899.378151260506"/>
  </r>
  <r>
    <x v="0"/>
    <n v="107354"/>
    <s v="2025-11-07 19:44:55"/>
    <s v="JARINSON VALENCIA REYES"/>
    <s v="ELIANA GOMEZ 107"/>
    <s v="Procesada"/>
    <n v="13109.277310924372"/>
  </r>
  <r>
    <x v="6"/>
    <n v="107355"/>
    <s v="2025-11-07 19:47:01"/>
    <s v="DIANA ESTHER ROJAS RODRIGUEZ"/>
    <s v="SANDRA PATRICIA ORTIZ ROMERO 919"/>
    <s v="Procesada"/>
    <n v="24840"/>
  </r>
  <r>
    <x v="6"/>
    <n v="107356"/>
    <s v="2025-11-07 19:48:20"/>
    <s v="JACQUELINE SANCHEZ TORRES"/>
    <s v="LEONARDO MANCERA BOLAÑOS 926"/>
    <s v="Procesada"/>
    <n v="7477.4201680672268"/>
  </r>
  <r>
    <x v="6"/>
    <n v="107357"/>
    <s v="2025-11-07 19:49:20"/>
    <s v="MARIA ISABEL DIAZ MARTINEZ"/>
    <s v="LEONARDO MANCERA BOLAÑOS 926"/>
    <s v="Procesada"/>
    <n v="14915.941176470589"/>
  </r>
  <r>
    <x v="6"/>
    <n v="107358"/>
    <s v="2025-11-07 19:50:12"/>
    <s v="YESELY JULIETH MAUSSA PLAZA"/>
    <s v="LEONARDO MANCERA BOLAÑOS 926"/>
    <s v="Procesada"/>
    <n v="31008.361344537814"/>
  </r>
  <r>
    <x v="6"/>
    <n v="107359"/>
    <s v="2025-11-07 19:50:49"/>
    <s v="HUBER YEN GAMBA"/>
    <s v="LEONARDO MANCERA BOLAÑOS 926"/>
    <s v="Procesada"/>
    <n v="21176.403361344539"/>
  </r>
  <r>
    <x v="6"/>
    <n v="107360"/>
    <s v="2025-11-07 19:51:25"/>
    <s v="JOSE EFRAIN DIAZ HUERTAS"/>
    <s v="LEONARDO MANCERA BOLAÑOS 926"/>
    <s v="Procesada"/>
    <n v="18560.000000000004"/>
  </r>
  <r>
    <x v="6"/>
    <n v="107361"/>
    <s v="2025-11-07 19:52:25"/>
    <s v="DIANA PATRICIA VARGAS BARON"/>
    <s v="ANGIE JOHANA BEDOYA HERRENO 908"/>
    <s v="Procesada"/>
    <n v="4247.1008403361348"/>
  </r>
  <r>
    <x v="6"/>
    <n v="107362"/>
    <s v="2025-11-07 19:52:25"/>
    <s v="CESAR AUGUSTO BARRERA ARIAS"/>
    <s v="LEONARDO MANCERA BOLAÑOS 926"/>
    <s v="Procesada"/>
    <n v="23109.201680672271"/>
  </r>
  <r>
    <x v="0"/>
    <n v="107363"/>
    <s v="2025-11-07 19:52:42"/>
    <s v="NORA ELENA ZAPATA PUERTA"/>
    <s v="EDISON ALBERTO SALAZAR YEPES 116"/>
    <s v="Procesada"/>
    <n v="15550"/>
  </r>
  <r>
    <x v="6"/>
    <n v="107364"/>
    <s v="2025-11-07 19:53:20"/>
    <s v="CESAR ENRIQUE RODRIGUEZ RODRIGUEZ"/>
    <s v="LEONARDO MANCERA BOLAÑOS 926"/>
    <s v="Procesada"/>
    <n v="30120.319327731093"/>
  </r>
  <r>
    <x v="9"/>
    <n v="107365"/>
    <s v="2025-11-07 19:53:47"/>
    <s v="MILEIDYS DIAZ MENDOZA"/>
    <s v="LILIANA BLANCO LOPEZ 705 VALLEDUPAR"/>
    <s v="Procesada"/>
    <n v="47899.378151260506"/>
  </r>
  <r>
    <x v="6"/>
    <n v="107366"/>
    <s v="2025-11-07 19:54:20"/>
    <s v="EDUAR FERNANDO RAMIREZ MONTAÑEZ"/>
    <s v="LEONARDO MANCERA BOLAÑOS 926"/>
    <s v="Procesada"/>
    <n v="9957.9915966386561"/>
  </r>
  <r>
    <x v="6"/>
    <n v="107367"/>
    <s v="2025-11-07 19:55:36"/>
    <s v="CARLOS JULIO RAMIREZ PINTO"/>
    <s v="LEONARDO MANCERA BOLAÑOS 926"/>
    <s v="Procesada"/>
    <n v="29550.243697478993"/>
  </r>
  <r>
    <x v="6"/>
    <n v="107368"/>
    <s v="2025-11-07 19:56:43"/>
    <s v="CARLINA RIVERA CARVAJAL"/>
    <s v="SOL KATHERINE BERNAL MONTANO 907"/>
    <s v="Procesada"/>
    <n v="14172"/>
  </r>
  <r>
    <x v="6"/>
    <n v="107369"/>
    <s v="2025-11-07 19:57:54"/>
    <s v="LUIS EDUARDO CORONADO RODRIGUEZ"/>
    <s v="SANDRA PATRICIA ORTIZ ROMERO 919"/>
    <s v="Procesada"/>
    <n v="30252.100840336137"/>
  </r>
  <r>
    <x v="9"/>
    <n v="107370"/>
    <s v="2025-11-07 19:59:29"/>
    <s v="YULIANIS CLARO BARROZO"/>
    <s v="LILIANA BLANCO LOPEZ 705 VALLEDUPAR"/>
    <s v="Procesada"/>
    <n v="39900"/>
  </r>
  <r>
    <x v="0"/>
    <n v="107371"/>
    <s v="2025-11-07 20:01:15"/>
    <s v="EULALIA POSADA CARDENAS"/>
    <s v="INGRID RESTREPO 115"/>
    <s v="Procesada"/>
    <n v="106855.26050420168"/>
  </r>
  <r>
    <x v="0"/>
    <n v="107372"/>
    <s v="2025-11-07 20:01:55"/>
    <s v="JUDITH ELENA BERNAL TAMAYO"/>
    <s v="INGRID RESTREPO 115"/>
    <s v="Procesada"/>
    <n v="28655.462184873952"/>
  </r>
  <r>
    <x v="0"/>
    <n v="107373"/>
    <s v="2025-11-07 20:02:39"/>
    <s v="RUBEN ANCIZAR ACEVEDO MARIN"/>
    <s v="INGRID RESTREPO 115"/>
    <s v="Procesada"/>
    <n v="40246"/>
  </r>
  <r>
    <x v="0"/>
    <n v="107374"/>
    <s v="2025-11-07 20:04:09"/>
    <s v="KELLY JAZMIN LOPEZ SERNA"/>
    <s v="INGRID RESTREPO 115"/>
    <s v="Procesada"/>
    <n v="47149.521008403361"/>
  </r>
  <r>
    <x v="0"/>
    <n v="107375"/>
    <s v="2025-11-07 20:06:41"/>
    <s v="DORA PATRICIA GONZALEZ USUGA"/>
    <s v="INGRID RESTREPO 115"/>
    <s v="Procesada"/>
    <n v="68038.134453781517"/>
  </r>
  <r>
    <x v="0"/>
    <n v="107376"/>
    <s v="2025-11-07 20:07:04"/>
    <s v="SANDRA MARIA AGUDELO ROMERO"/>
    <s v="ELIANA GOMEZ 107"/>
    <s v="Procesada"/>
    <n v="10924.403361344539"/>
  </r>
  <r>
    <x v="0"/>
    <n v="107377"/>
    <s v="2025-11-07 20:07:19"/>
    <s v="LUZ ENITH MACHADO CASTRO"/>
    <s v="INES LILIANA PIEDRAHITA MESA 111"/>
    <s v="Procesada"/>
    <n v="13109.277310924372"/>
  </r>
  <r>
    <x v="6"/>
    <n v="107378"/>
    <s v="2025-11-07 20:11:48"/>
    <s v="FLOR ANGELA DURAN SANDOVAL"/>
    <s v="NELLY MARTINEZ FLEREZ 935"/>
    <s v="Procesada"/>
    <n v="39171.470588235301"/>
  </r>
  <r>
    <x v="6"/>
    <n v="107379"/>
    <s v="2025-11-07 20:13:14"/>
    <s v="WILSON RAMIREZ GONZALEZ"/>
    <s v="ANGIE JOHANA BEDOYA HERRENO 908"/>
    <s v="Procesada"/>
    <n v="191597.52100840336"/>
  </r>
  <r>
    <x v="0"/>
    <n v="107380"/>
    <s v="2025-11-07 20:14:27"/>
    <s v="MARIA FERNANDA RAMIREZ BARRIENTOS"/>
    <s v="ANDRES GRACIANO SERNA 104"/>
    <s v="Procesada"/>
    <n v="77331.176470588238"/>
  </r>
  <r>
    <x v="9"/>
    <n v="107381"/>
    <s v="2025-11-07 20:14:55"/>
    <s v="EDUARDO BECERRA OCHOA"/>
    <s v="LILIANA MARCELA GONZALEZ PLATA 706 VALLEDUPAR"/>
    <s v="Procesada"/>
    <n v="35195.042016806721"/>
  </r>
  <r>
    <x v="0"/>
    <n v="107382"/>
    <s v="2025-11-07 20:18:42"/>
    <s v="NESTOR OCTAVIANO LOPEZ CARMONA"/>
    <s v="ELIANA GOMEZ 107"/>
    <s v="Procesada"/>
    <n v="57479.02521008403"/>
  </r>
  <r>
    <x v="6"/>
    <n v="107383"/>
    <s v="2025-11-07 20:19:49"/>
    <s v="MARIA ESTHER CAICEDO RODRIGUEZ"/>
    <s v="SANDRA PATRICIA ORTIZ ROMERO 919"/>
    <s v="Procesada"/>
    <n v="28224"/>
  </r>
  <r>
    <x v="0"/>
    <n v="107384"/>
    <s v="2025-11-07 20:19:57"/>
    <s v="DANIELA LOPEZ ORREGO"/>
    <s v="ANDRES GRACIANO SERNA 104"/>
    <s v="Procesada"/>
    <n v="43768.050420168074"/>
  </r>
  <r>
    <x v="0"/>
    <n v="107386"/>
    <s v="2025-11-07 20:22:41"/>
    <s v="SANTIAGO JESUS ZULUAGA RODRIGUEZ"/>
    <s v="MARIA ELENA JARAMILLO GALEANO 114"/>
    <s v="Procesada"/>
    <n v="68571.478991596639"/>
  </r>
  <r>
    <x v="6"/>
    <n v="107387"/>
    <s v="2025-11-07 20:29:56"/>
    <s v="IRENE TIRADO ROA"/>
    <s v="ANGIE JOHANA BEDOYA HERRENO 908"/>
    <s v="Procesada"/>
    <n v="30252.050420168071"/>
  </r>
  <r>
    <x v="6"/>
    <n v="107388"/>
    <s v="2025-11-07 20:31:21"/>
    <s v="ELIZABETH SOLANO MACHUCA"/>
    <s v="ANGIE JOHANA BEDOYA HERRENO 908"/>
    <s v="Procesada"/>
    <n v="18342.016806722691"/>
  </r>
  <r>
    <x v="6"/>
    <n v="107389"/>
    <s v="2025-11-07 20:33:04"/>
    <s v="EFREN ARIAS HERNANDEZ"/>
    <s v="ANGIE JOHANA BEDOYA HERRENO 908"/>
    <s v="Procesada"/>
    <n v="7845"/>
  </r>
  <r>
    <x v="6"/>
    <n v="107390"/>
    <s v="2025-11-07 20:34:46"/>
    <s v="FANNY AGUILERA FANDIÑO"/>
    <s v="YULIETH HERNANDEZ"/>
    <s v="Procesada"/>
    <n v="73361.445378151257"/>
  </r>
  <r>
    <x v="0"/>
    <n v="107392"/>
    <s v="2025-11-07 20:35:13"/>
    <s v="SANDRA MILENA FRANCO"/>
    <s v="MIGUEL ANGEL HIDALGO SANTOS 113"/>
    <s v="Procesada"/>
    <n v="11543"/>
  </r>
  <r>
    <x v="7"/>
    <n v="107393"/>
    <s v="2025-11-07 20:35:27"/>
    <s v="YENIS SAUDITH MESTRA"/>
    <s v="JHON GRANADOS"/>
    <s v="Procesada"/>
    <n v="62748.10924369748"/>
  </r>
  <r>
    <x v="3"/>
    <n v="107394"/>
    <s v="2025-11-07 20:37:36"/>
    <s v="DORA LIBIA BETANCURT HURTADO"/>
    <s v="FELIPE ARENAS 605"/>
    <s v="Procesada"/>
    <n v="47975.831932773108"/>
  </r>
  <r>
    <x v="7"/>
    <n v="107395"/>
    <s v="2025-11-07 20:41:32"/>
    <s v="DIEGO ANDRES ROA"/>
    <s v="JHONTAN MENDOZA 906"/>
    <s v="Procesada"/>
    <n v="122647.01680672271"/>
  </r>
  <r>
    <x v="6"/>
    <n v="107397"/>
    <s v="2025-11-07 20:41:39"/>
    <s v="JENNI XIOMARA RODRIGUEZ RODRIGUEZ"/>
    <s v="NELLY MARTINEZ FLEREZ 935"/>
    <s v="Procesada"/>
    <n v="25270.504201680673"/>
  </r>
  <r>
    <x v="7"/>
    <n v="107398"/>
    <s v="2025-11-07 20:44:20"/>
    <s v="ALFREDO JIMENEZ  JIMENEZ ORTIZ"/>
    <s v="JHON GRANADOS"/>
    <s v="Procesada"/>
    <n v="76223.445378151257"/>
  </r>
  <r>
    <x v="0"/>
    <n v="107399"/>
    <s v="2025-11-07 20:45:32"/>
    <s v="YESSIKA YULIETH ESTRADA MAYA"/>
    <s v="KATHERINE GAVIRIA MAZO 103"/>
    <s v="Procesada"/>
    <n v="1218.4873949579833"/>
  </r>
  <r>
    <x v="6"/>
    <n v="107400"/>
    <s v="2025-11-07 20:46:20"/>
    <s v="AURELIA PARDO ALFONSO"/>
    <s v="YULIETH HERNANDEZ"/>
    <s v="Procesada"/>
    <n v="41089.100840336134"/>
  </r>
  <r>
    <x v="7"/>
    <n v="107402"/>
    <s v="2025-11-07 20:46:40"/>
    <s v="JENNIFER ANDREA SANCHEZ GARCIA"/>
    <s v="JHON GRANADOS"/>
    <s v="Procesada"/>
    <n v="24200"/>
  </r>
  <r>
    <x v="6"/>
    <n v="107403"/>
    <s v="2025-11-07 20:47:19"/>
    <s v="JUAN JOSE BARAJAS"/>
    <s v="CARLOS EDUARDO ROMERO 934"/>
    <s v="Procesada"/>
    <n v="78072.722689075628"/>
  </r>
  <r>
    <x v="1"/>
    <n v="107404"/>
    <s v="2025-11-07 20:47:36"/>
    <s v="HEMEL ANTONIO QUINTERO TRUJILLO"/>
    <s v="ZULY RANGEL GARCIA 413 CUCUTA"/>
    <s v="Procesada"/>
    <n v="29694.26050420168"/>
  </r>
  <r>
    <x v="1"/>
    <n v="107405"/>
    <s v="2025-11-07 20:48:57"/>
    <s v="NELSON ALEXIS GAMBOA ZAMBRANO"/>
    <s v="MAIRA TORRES 411 CUCUTA"/>
    <s v="Procesada"/>
    <n v="23668"/>
  </r>
  <r>
    <x v="7"/>
    <n v="107406"/>
    <s v="2025-11-07 20:49:16"/>
    <s v="JONATHAN QUIROGA INFANTE"/>
    <s v="JHON GRANADOS"/>
    <s v="Procesada"/>
    <n v="75326.478991596639"/>
  </r>
  <r>
    <x v="1"/>
    <n v="107407"/>
    <s v="2025-11-07 20:50:07"/>
    <s v="NANCY AMADO LOZANO"/>
    <s v="MAIRA TORRES 411 CUCUTA"/>
    <s v="Procesada"/>
    <n v="4454"/>
  </r>
  <r>
    <x v="0"/>
    <n v="107408"/>
    <s v="2025-11-07 20:50:10"/>
    <s v="LUZ MARIA SOLARTE ROSALES"/>
    <s v="DUBY YARLENY BEDOYA FLOREZ 102"/>
    <s v="Procesada"/>
    <n v="13445.403361344539"/>
  </r>
  <r>
    <x v="0"/>
    <n v="107409"/>
    <s v="2025-11-07 20:50:19"/>
    <s v="LUZ GARDA SOTO SOTO"/>
    <s v="ANDRES GRACIANO SERNA 104"/>
    <s v="Procesada"/>
    <n v="13500"/>
  </r>
  <r>
    <x v="7"/>
    <n v="107410"/>
    <s v="2025-11-07 20:53:00"/>
    <s v="JOSE ORLANDO ORTIZ ALEJO"/>
    <s v="JHON GRANADOS"/>
    <s v="Procesada"/>
    <n v="46408.571428571428"/>
  </r>
  <r>
    <x v="6"/>
    <n v="107411"/>
    <s v="2025-11-07 20:53:41"/>
    <s v="KELLY JOHANNA TOVAR MACETO"/>
    <s v="MARIBEL REDONDO 918"/>
    <s v="Procesada"/>
    <n v="54220.840336134461"/>
  </r>
  <r>
    <x v="7"/>
    <n v="107412"/>
    <s v="2025-11-07 20:55:23"/>
    <s v="IVETTE CATHERINE QUEVEDO PENAGOS"/>
    <s v="JHON GRANADOS"/>
    <s v="Procesada"/>
    <n v="87575.823529411762"/>
  </r>
  <r>
    <x v="6"/>
    <n v="107413"/>
    <s v="2025-11-07 20:56:31"/>
    <s v="MARIELA VILLALOBOS PIRELA"/>
    <s v="MARISOL NEIRA PARRA 911"/>
    <s v="Procesada"/>
    <n v="30823.983193277312"/>
  </r>
  <r>
    <x v="6"/>
    <n v="107414"/>
    <s v="2025-11-07 20:58:14"/>
    <s v="JOSE DARIO TAFUR"/>
    <s v="MARISOL NEIRA PARRA 911"/>
    <s v="Procesada"/>
    <n v="22906.798319327732"/>
  </r>
  <r>
    <x v="3"/>
    <n v="107415"/>
    <s v="2025-11-07 20:58:50"/>
    <s v="RODRIGO GIRALDO RESTREPO"/>
    <s v="LEONARDO RIOS HENAO 612"/>
    <s v="Procesada"/>
    <n v="73227.638655462186"/>
  </r>
  <r>
    <x v="6"/>
    <n v="107417"/>
    <s v="2025-11-07 21:00:21"/>
    <s v="YENNIFER BUITRAGO OVALLE"/>
    <s v="MARISOL NEIRA PARRA 911"/>
    <s v="Procesada"/>
    <n v="22857.218487394959"/>
  </r>
  <r>
    <x v="3"/>
    <n v="107418"/>
    <s v="2025-11-07 21:01:26"/>
    <s v="LUZ DANELLY CIFUENTES ARIAS"/>
    <s v="LEONARDO RIOS HENAO 612"/>
    <s v="Procesada"/>
    <n v="39495.882352941175"/>
  </r>
  <r>
    <x v="6"/>
    <n v="107419"/>
    <s v="2025-11-07 21:02:18"/>
    <s v="LIGIA NELLY SALAZAR QUINTERO"/>
    <s v="MARISOL NEIRA PARRA 911"/>
    <s v="Procesada"/>
    <n v="191597.52100840336"/>
  </r>
  <r>
    <x v="0"/>
    <n v="107420"/>
    <s v="2025-11-07 21:04:15"/>
    <s v="SANDRA MILENA GIRALDO PALACIO"/>
    <s v="MARIA ELENA JARAMILLO GALEANO 114"/>
    <s v="Procesada"/>
    <n v="30252.100840336137"/>
  </r>
  <r>
    <x v="3"/>
    <n v="107421"/>
    <s v="2025-11-07 21:08:07"/>
    <s v="MIGUEL EDUARDO GUTIERREZ BLANDON"/>
    <s v="FELIPE ARENAS 605"/>
    <s v="Procesada"/>
    <n v="84315.218487394959"/>
  </r>
  <r>
    <x v="0"/>
    <n v="107422"/>
    <s v="2025-11-07 21:09:22"/>
    <s v="KELLY VANESSA BURITICA RESTREPO"/>
    <s v="GEORLAN GARCIA PANIAGUA 117"/>
    <s v="Procesada"/>
    <n v="9000"/>
  </r>
  <r>
    <x v="6"/>
    <n v="107423"/>
    <s v="2025-11-07 21:10:34"/>
    <s v="LUZ MAYERLY RIAÑO LEON"/>
    <s v="MARIBEL REDONDO 918"/>
    <s v="Procesada"/>
    <n v="56867.554621848743"/>
  </r>
  <r>
    <x v="6"/>
    <n v="107424"/>
    <s v="2025-11-07 21:13:47"/>
    <s v="EUDALID HERNANDEZ HERNANDEZ"/>
    <s v="SOL KATHERINE BERNAL MONTANO 907"/>
    <s v="Procesada"/>
    <n v="26638.613445378152"/>
  </r>
  <r>
    <x v="6"/>
    <n v="107425"/>
    <s v="2025-11-07 21:14:58"/>
    <s v="ALEX HERNANDO AGUIRRE GONZALEZ"/>
    <s v="SOL KATHERINE BERNAL MONTANO 907"/>
    <s v="Procesada"/>
    <n v="25882.428571428572"/>
  </r>
  <r>
    <x v="6"/>
    <n v="107426"/>
    <s v="2025-11-07 21:16:07"/>
    <s v="JOSE RICARDO CHACON CHAVARRO"/>
    <s v="SOL KATHERINE BERNAL MONTANO 907"/>
    <s v="Procesada"/>
    <n v="18151.26050420168"/>
  </r>
  <r>
    <x v="6"/>
    <n v="107427"/>
    <s v="2025-11-07 21:16:08"/>
    <s v="LUZ STELLA HUERTAS FAJARDO"/>
    <s v="LAURA SERNA HERNANDEZ 925"/>
    <s v="Procesada"/>
    <n v="13883.100840336134"/>
  </r>
  <r>
    <x v="6"/>
    <n v="107428"/>
    <s v="2025-11-07 21:18:43"/>
    <s v="WILSON ALEXANDER QUIÑONES MAHECHA"/>
    <s v="WILLIAM ALBERTO VELASQUEZ BERNAL 920"/>
    <s v="Procesada"/>
    <n v="55100"/>
  </r>
  <r>
    <x v="6"/>
    <n v="107429"/>
    <s v="2025-11-07 21:19:21"/>
    <s v="NELSON EDUARDO CIRO CIRO"/>
    <s v="LAURA SERNA HERNANDEZ 925"/>
    <s v="Procesada"/>
    <n v="25351.26050420168"/>
  </r>
  <r>
    <x v="6"/>
    <n v="107430"/>
    <s v="2025-11-07 21:21:13"/>
    <s v="VIVIANA JAZMIN GALEANO ALEJO"/>
    <s v="WILLIAM ALBERTO VELASQUEZ BERNAL 920"/>
    <s v="Procesada"/>
    <n v="58277.470588235301"/>
  </r>
  <r>
    <x v="6"/>
    <n v="107431"/>
    <s v="2025-11-07 21:22:28"/>
    <s v="YIMMY FERNANDO LOAIZA SILVA"/>
    <s v="LAURA SERNA HERNANDEZ 925"/>
    <s v="Procesada"/>
    <n v="19346.478991596639"/>
  </r>
  <r>
    <x v="0"/>
    <n v="107432"/>
    <s v="2025-11-07 21:23:42"/>
    <s v="ARELIS DEL CARMEN CARVAJAL ADARVE"/>
    <s v="MARIA ELENA JARAMILLO GALEANO 114"/>
    <s v="Procesada"/>
    <n v="145488.24369747902"/>
  </r>
  <r>
    <x v="6"/>
    <n v="107433"/>
    <s v="2025-11-07 21:24:37"/>
    <s v="NESTOR ORLANDO GUTIERREZ PARDO"/>
    <s v="LAURA SERNA HERNANDEZ 925"/>
    <s v="Procesada"/>
    <n v="13445.403361344539"/>
  </r>
  <r>
    <x v="6"/>
    <n v="107434"/>
    <s v="2025-11-07 21:26:33"/>
    <s v="RUTH ESTHER RODRIGUEZ FORERO"/>
    <s v="LAURA SERNA HERNANDEZ 925"/>
    <s v="Procesada"/>
    <n v="6050.4201680672268"/>
  </r>
  <r>
    <x v="0"/>
    <n v="107435"/>
    <s v="2025-11-07 21:32:35"/>
    <s v="LILIANA MARIA CORREA MUÑOZ"/>
    <s v="INES LILIANA PIEDRAHITA MESA 111"/>
    <s v="Procesada"/>
    <n v="159383.15126050421"/>
  </r>
  <r>
    <x v="0"/>
    <n v="107436"/>
    <s v="2025-11-07 21:52:49"/>
    <s v="GINA MARCELA BARACALDO GIL"/>
    <s v="KATHERINE GAVIRIA MAZO 103"/>
    <s v="Procesada"/>
    <n v="120945.27731092439"/>
  </r>
  <r>
    <x v="3"/>
    <n v="107437"/>
    <s v="2025-11-07 21:58:12"/>
    <s v="FERNANDO ANTONIO OSPINA ESPINOSA"/>
    <s v="LEONARDO RIOS HENAO 612"/>
    <s v="Procesada"/>
    <n v="15722.697478991597"/>
  </r>
  <r>
    <x v="6"/>
    <n v="107438"/>
    <s v="2025-11-07 21:59:39"/>
    <s v="YURI BAUTISTA SALINAS"/>
    <s v="WILSON JAVIER MONTAÑEZ MARTINEZ 923"/>
    <s v="Procesada"/>
    <n v="18907.563025210085"/>
  </r>
  <r>
    <x v="0"/>
    <n v="107439"/>
    <s v="2025-11-07 22:01:00"/>
    <s v="CENOBIO ANTONIO SANCHEZ"/>
    <s v="MARIA ELENA JARAMILLO GALEANO 114"/>
    <s v="Procesada"/>
    <n v="15621.151260504201"/>
  </r>
  <r>
    <x v="3"/>
    <n v="107440"/>
    <s v="2025-11-07 22:01:08"/>
    <s v="FELIPE OSORIO GIRALDO"/>
    <s v="LEONARDO RIOS HENAO 612"/>
    <s v="Procesada"/>
    <n v="58176.428571428572"/>
  </r>
  <r>
    <x v="0"/>
    <n v="107441"/>
    <s v="2025-11-07 22:04:44"/>
    <s v="LAURA YINETH BEDOYA ALVAREZ"/>
    <s v="INES LILIANA PIEDRAHITA MESA 111"/>
    <s v="Procesada"/>
    <n v="54042.957983193279"/>
  </r>
  <r>
    <x v="0"/>
    <n v="107442"/>
    <s v="2025-11-07 22:16:02"/>
    <s v="LUZ MARINA GUTIERREZ JIMENEZ"/>
    <s v="MARIA ELENA JARAMILLO GALEANO 114"/>
    <s v="Procesada"/>
    <n v="119220"/>
  </r>
  <r>
    <x v="0"/>
    <n v="107443"/>
    <s v="2025-11-07 22:29:40"/>
    <s v="YEISON NORBEY ORREGO MONSALVE"/>
    <s v="MARIA ELENA JARAMILLO GALEANO 114"/>
    <s v="Procesada"/>
    <n v="35072.403361344543"/>
  </r>
  <r>
    <x v="2"/>
    <n v="107444"/>
    <s v="2025-11-08 12:21:00"/>
    <s v="FREDDY FRANCISCO CALA SUAREZ"/>
    <s v="MARIELA ESTER DE LEON 720 BARRANQUILLA"/>
    <s v="Procesada"/>
    <n v="22746.798319327732"/>
  </r>
  <r>
    <x v="1"/>
    <n v="107445"/>
    <s v="2025-11-08 12:35:02"/>
    <s v="JESUS ARTURO JURADO ALBARRACIN"/>
    <s v="FREDY ESTEPA 409 CUCUTA"/>
    <s v="Procesada"/>
    <n v="18000"/>
  </r>
  <r>
    <x v="10"/>
    <n v="107446"/>
    <s v="2025-11-08 12:42:25"/>
    <s v="MARTHA LUCIA BECERRA ALMEIDA"/>
    <s v="MARTHA MANTILLA 407 BUCARAMANGA"/>
    <s v="Procesada"/>
    <n v="3025.2100840336134"/>
  </r>
  <r>
    <x v="1"/>
    <n v="107447"/>
    <s v="2025-11-08 12:53:55"/>
    <s v="MIRIAN RODRIGUEZ BOTELLO"/>
    <s v="FREDY ESTEPA 409 CUCUTA"/>
    <s v="Procesada"/>
    <n v="48715.462184873955"/>
  </r>
  <r>
    <x v="10"/>
    <n v="107448"/>
    <s v="2025-11-08 13:00:28"/>
    <s v="YESENIA ARGUELLO BARRIOS"/>
    <s v="MARTHA MANTILLA 407 BUCARAMANGA"/>
    <s v="Procesada"/>
    <n v="7124.3781512605046"/>
  </r>
  <r>
    <x v="1"/>
    <n v="107449"/>
    <s v="2025-11-08 13:48:25"/>
    <s v="JESUS FERNANDO QUINTERO RUIZ"/>
    <s v="FREDY ESTEPA 409 CUCUTA"/>
    <s v="Procesada"/>
    <n v="18151.26050420168"/>
  </r>
  <r>
    <x v="2"/>
    <n v="107450"/>
    <s v="2025-11-08 13:54:02"/>
    <s v="JEFFERSON YACEL LEON CONTRERAS"/>
    <s v="MARIELA ESTER DE LEON 720 BARRANQUILLA"/>
    <s v="Procesada"/>
    <n v="75514.747899159673"/>
  </r>
  <r>
    <x v="1"/>
    <n v="107451"/>
    <s v="2025-11-08 14:15:41"/>
    <s v="WALTER YARA"/>
    <s v="MAIRA TORRES 411 CUCUTA"/>
    <s v="Procesada"/>
    <n v="16679.865546218491"/>
  </r>
  <r>
    <x v="1"/>
    <n v="107452"/>
    <s v="2025-11-08 14:18:25"/>
    <s v="LUIS EMEL CARRASCAL REY"/>
    <s v="FREDY ESTEPA 409 CUCUTA"/>
    <s v="Procesada"/>
    <n v="101264.37815126051"/>
  </r>
  <r>
    <x v="6"/>
    <n v="107453"/>
    <s v="2025-11-08 14:19:04"/>
    <s v="GELBER ORLANDO CASTAÑEDA LEON"/>
    <s v="WILLIAM ALBERTO VELASQUEZ BERNAL 920"/>
    <s v="Procesada"/>
    <n v="11543"/>
  </r>
  <r>
    <x v="7"/>
    <n v="107454"/>
    <s v="2025-11-08 14:26:06"/>
    <s v="FLOR MARINA LANCHEROS FUQUEN"/>
    <s v="JHON GRANADOS"/>
    <s v="Procesada"/>
    <n v="259642.58823529413"/>
  </r>
  <r>
    <x v="6"/>
    <n v="107455"/>
    <s v="2025-11-08 14:28:46"/>
    <s v="HEIDY PEÑA SAENZ"/>
    <s v="MARIBEL REDONDO 918"/>
    <s v="Procesada"/>
    <n v="29243.638655462186"/>
  </r>
  <r>
    <x v="1"/>
    <n v="107457"/>
    <s v="2025-11-08 14:30:35"/>
    <s v="ARAMINTA TORRADO RODRIGUEZ"/>
    <s v="FREDY ESTEPA 409 CUCUTA"/>
    <s v="Procesada"/>
    <n v="17113.504201680673"/>
  </r>
  <r>
    <x v="1"/>
    <n v="107458"/>
    <s v="2025-11-08 14:33:54"/>
    <s v="YANEIDA VARGAS TALLEZ"/>
    <s v="MAIRA TORRES 411 CUCUTA"/>
    <s v="Procesada"/>
    <n v="20572.848739495799"/>
  </r>
  <r>
    <x v="6"/>
    <n v="107459"/>
    <s v="2025-11-08 14:46:38"/>
    <s v="CARLOS ALBERTO LEGUIZAMON LEGUIZAMON NEIRA"/>
    <s v="MARIBEL REDONDO 918"/>
    <s v="Procesada"/>
    <n v="27929.537815126052"/>
  </r>
  <r>
    <x v="8"/>
    <n v="107461"/>
    <s v="2025-11-08 14:53:11"/>
    <s v="LEONEL DEJESUS ZULUAGA ATEHORTUA"/>
    <s v="YAFER JESUS CORDOBA BERRIO 717 CARTAGENA"/>
    <s v="Procesada"/>
    <n v="53969.747899159665"/>
  </r>
  <r>
    <x v="6"/>
    <n v="107462"/>
    <s v="2025-11-08 14:56:00"/>
    <s v="ARSENIO BOLIVAR RUIZ"/>
    <s v="SANDRA PATRICIA ORTIZ ROMERO 919"/>
    <s v="Procesada"/>
    <n v="9800"/>
  </r>
  <r>
    <x v="1"/>
    <n v="107463"/>
    <s v="2025-11-08 15:03:23"/>
    <s v="YAKELINNE MUÑOZ ALVEAR"/>
    <s v="MAIRA TORRES 411 CUCUTA"/>
    <s v="Procesada"/>
    <n v="58301.672268907569"/>
  </r>
  <r>
    <x v="6"/>
    <n v="107464"/>
    <s v="2025-11-08 15:09:01"/>
    <s v="CRISTINA ALEJANDRA RODRIGUEZ CIFUENTES"/>
    <s v="WILLIAM ALBERTO VELASQUEZ BERNAL 920"/>
    <s v="Procesada"/>
    <n v="57479.02521008403"/>
  </r>
  <r>
    <x v="6"/>
    <n v="107465"/>
    <s v="2025-11-08 15:14:56"/>
    <s v="CLAUDIA VALLEJO"/>
    <s v="LEYDY YURLEY MUNEVAR ESPITIA 921"/>
    <s v="Procesada"/>
    <n v="28487.403361344539"/>
  </r>
  <r>
    <x v="6"/>
    <n v="107467"/>
    <s v="2025-11-08 15:22:47"/>
    <s v="JACQUELINE ESMERALDA RODRIGUEZ BARBOSA"/>
    <s v="YULIETH HERNANDEZ"/>
    <s v="Procesada"/>
    <n v="22733.529411764706"/>
  </r>
  <r>
    <x v="6"/>
    <n v="107468"/>
    <s v="2025-11-08 15:25:50"/>
    <s v="LEDYS ROCIO GUEVARA FRANCO"/>
    <s v="SANDRA PATRICIA ORTIZ ROMERO 919"/>
    <s v="Procesada"/>
    <n v="34403.798319327732"/>
  </r>
  <r>
    <x v="6"/>
    <n v="107469"/>
    <s v="2025-11-08 15:27:38"/>
    <s v="ISABEL GUERRERO PARRA"/>
    <s v="ANGIE JOHANA BEDOYA HERRENO 908"/>
    <s v="Procesada"/>
    <n v="29067.243697478989"/>
  </r>
  <r>
    <x v="6"/>
    <n v="107470"/>
    <s v="2025-11-08 15:27:40"/>
    <s v="JENNY PAOLA GOMEZ"/>
    <s v="WILLIAM ALBERTO VELASQUEZ BERNAL 920"/>
    <s v="Procesada"/>
    <n v="574792.56302521017"/>
  </r>
  <r>
    <x v="6"/>
    <n v="107471"/>
    <s v="2025-11-08 15:38:39"/>
    <s v="HERNANDO RUSSI PINZON"/>
    <s v="YULIETH HERNANDEZ"/>
    <s v="Procesada"/>
    <n v="37521.067226890758"/>
  </r>
  <r>
    <x v="7"/>
    <n v="107472"/>
    <s v="2025-11-08 15:41:54"/>
    <s v="ANDREA YAMILE BUENAVENTURA DUCUARA"/>
    <s v="JHONTAN MENDOZA 906"/>
    <s v="Procesada"/>
    <n v="133613.88235294117"/>
  </r>
  <r>
    <x v="1"/>
    <n v="107474"/>
    <s v="2025-11-08 15:46:09"/>
    <s v="ROSALBA PEREZ ROJAS"/>
    <s v="MAIRA TORRES 411 CUCUTA"/>
    <s v="Procesada"/>
    <n v="19282.504201680673"/>
  </r>
  <r>
    <x v="8"/>
    <n v="107475"/>
    <s v="2025-11-08 15:52:27"/>
    <s v="FRANCISCO DE PAULA MANOTAS RODRIGUEZ"/>
    <s v="NEIL TORRES 718 CARTAGENA"/>
    <s v="Procesada"/>
    <n v="31100"/>
  </r>
  <r>
    <x v="6"/>
    <n v="107476"/>
    <s v="2025-11-08 15:55:51"/>
    <s v="ISIDRO PARDO CHACON"/>
    <s v="WILLIAM ALBERTO VELASQUEZ BERNAL 920"/>
    <s v="Procesada"/>
    <n v="110793.16806722688"/>
  </r>
  <r>
    <x v="10"/>
    <n v="107477"/>
    <s v="2025-11-08 15:56:09"/>
    <s v="LEONOR DEL CARMEN ALGARIN VILLALBA"/>
    <s v="MARTHA MANTILLA 407 BUCARAMANGA"/>
    <s v="Procesada"/>
    <n v="8655.4621848739498"/>
  </r>
  <r>
    <x v="7"/>
    <n v="107478"/>
    <s v="2025-11-08 15:58:21"/>
    <s v="DORIS RAQUEL MONTAÑA MORENO"/>
    <s v="JHONTAN MENDOZA 906"/>
    <s v="Procesada"/>
    <n v="46142.848739495799"/>
  </r>
  <r>
    <x v="6"/>
    <n v="107479"/>
    <s v="2025-11-08 16:00:36"/>
    <s v="CARLOS ALBERTO JARAMILLO SOTO"/>
    <s v="MARIBEL REDONDO 918"/>
    <s v="Procesada"/>
    <n v="29243.638655462186"/>
  </r>
  <r>
    <x v="1"/>
    <n v="107481"/>
    <s v="2025-11-08 16:02:40"/>
    <s v="MARIELA CACERES LOBO"/>
    <s v="MAIRA TORRES 411 CUCUTA"/>
    <s v="Procesada"/>
    <n v="47335.26050420168"/>
  </r>
  <r>
    <x v="6"/>
    <n v="107482"/>
    <s v="2025-11-08 16:05:32"/>
    <s v="JOVA GUTIERREZ PEDRAZA"/>
    <s v="SANDRA PATRICIA ORTIZ ROMERO 919"/>
    <s v="Procesada"/>
    <n v="23800"/>
  </r>
  <r>
    <x v="6"/>
    <n v="107483"/>
    <s v="2025-11-08 16:10:55"/>
    <s v="JAIME HERNAN BUITRAGO GUZMAN"/>
    <s v="SANDRA PATRICIA ORTIZ ROMERO 919"/>
    <s v="Procesada"/>
    <n v="57229.563025210082"/>
  </r>
  <r>
    <x v="8"/>
    <n v="107485"/>
    <s v="2025-11-08 16:11:01"/>
    <s v="NAZARIO ANTONIO GIRALDO VERGARA"/>
    <s v="NEIL TORRES 718 CARTAGENA"/>
    <s v="Procesada"/>
    <n v="72235.252100840342"/>
  </r>
  <r>
    <x v="7"/>
    <n v="107487"/>
    <s v="2025-11-08 16:12:32"/>
    <s v="FREDY HERRERA BAQUERO"/>
    <s v="JHONTAN MENDOZA 906"/>
    <s v="Procesada"/>
    <n v="110583.13445378152"/>
  </r>
  <r>
    <x v="2"/>
    <n v="107488"/>
    <s v="2025-11-08 16:16:17"/>
    <s v="MARCOS LEON AMADO"/>
    <s v="MARIELA ESTER DE LEON 720 BARRANQUILLA"/>
    <s v="Procesada"/>
    <n v="41008.546218487398"/>
  </r>
  <r>
    <x v="6"/>
    <n v="107489"/>
    <s v="2025-11-08 16:17:38"/>
    <s v="CARLOS ANDRES CASTRO ALARCON"/>
    <s v="MARIA NANCY GUARIN VIRGUEZ 937"/>
    <s v="Procesada"/>
    <n v="152029.27731092437"/>
  </r>
  <r>
    <x v="6"/>
    <n v="107491"/>
    <s v="2025-11-08 16:20:43"/>
    <s v="LILIANA RONCANCIO CRISTANCHO"/>
    <s v="MARIBEL REDONDO 918"/>
    <s v="Procesada"/>
    <n v="45857.697478991598"/>
  </r>
  <r>
    <x v="6"/>
    <n v="107492"/>
    <s v="2025-11-08 16:23:10"/>
    <s v="MARIA LEONOR PUENTES MEDINA"/>
    <s v="WILSON JAVIER MONTAÑEZ MARTINEZ 923"/>
    <s v="Procesada"/>
    <n v="21176.403361344539"/>
  </r>
  <r>
    <x v="6"/>
    <n v="107493"/>
    <s v="2025-11-08 16:24:59"/>
    <s v="MARIA PATRICIA CABRERA JIMENEZ"/>
    <s v="LEYDY YURLEY MUNEVAR ESPITIA 921"/>
    <s v="Procesada"/>
    <n v="31710.478991596639"/>
  </r>
  <r>
    <x v="6"/>
    <n v="107494"/>
    <s v="2025-11-08 16:34:32"/>
    <s v="DIANA YERALDIN ALGARRA DIAZ"/>
    <s v="SOL KATHERINE BERNAL MONTANO 907"/>
    <s v="Procesada"/>
    <n v="3456.0000000000005"/>
  </r>
  <r>
    <x v="2"/>
    <n v="107495"/>
    <s v="2025-11-08 16:38:33"/>
    <s v="MARIA NUBIOLA ARISTIZABAL MEJIA"/>
    <s v="MARIELA ESTER DE LEON 720 BARRANQUILLA"/>
    <s v="Procesada"/>
    <n v="31932.915966386554"/>
  </r>
  <r>
    <x v="6"/>
    <n v="107496"/>
    <s v="2025-11-08 16:40:06"/>
    <s v="WILLIAM ALEXANDER JIMENEZ MONCADA"/>
    <s v="SOL KATHERINE BERNAL MONTANO 907"/>
    <s v="Procesada"/>
    <n v="39908.016806722691"/>
  </r>
  <r>
    <x v="6"/>
    <n v="107497"/>
    <s v="2025-11-08 16:52:21"/>
    <s v="LEIDY VIVIANA CASTRO PARRA"/>
    <s v="SANDRA PATRICIA ORTIZ ROMERO 919"/>
    <s v="Procesada"/>
    <n v="31187.747899159665"/>
  </r>
  <r>
    <x v="6"/>
    <n v="107498"/>
    <s v="2025-11-08 16:55:32"/>
    <s v="MILTON FERNEY ROMERO RUEDA"/>
    <s v="ANGIE JOHANA BEDOYA HERRENO 908"/>
    <s v="Procesada"/>
    <n v="17277.436974789918"/>
  </r>
  <r>
    <x v="6"/>
    <n v="107499"/>
    <s v="2025-11-08 16:57:40"/>
    <s v="HUMBERTO GUTIERREZ GUZMAN"/>
    <s v="WILLIAM ALBERTO VELASQUEZ BERNAL 920"/>
    <s v="Procesada"/>
    <n v="18907.563025210085"/>
  </r>
  <r>
    <x v="10"/>
    <n v="107501"/>
    <s v="2025-11-08 16:59:45"/>
    <s v="SONIA PATRICIA CAMARGO DURAN"/>
    <s v="SANDRA PRADA 405 BUCARAMANGA"/>
    <s v="Procesada"/>
    <n v="118383.72268907564"/>
  </r>
  <r>
    <x v="10"/>
    <n v="107502"/>
    <s v="2025-11-08 17:01:38"/>
    <s v="HECTOR ALEXIS ORTIZ ANTOLINEZ"/>
    <s v="MARTHA MANTILLA 407 BUCARAMANGA"/>
    <s v="Procesada"/>
    <n v="8700.1176470588234"/>
  </r>
  <r>
    <x v="6"/>
    <n v="107503"/>
    <s v="2025-11-08 17:01:52"/>
    <s v="LETICIA SANABRIA REINOSO"/>
    <s v="SANDRA PATRICIA ORTIZ ROMERO 919"/>
    <s v="Procesada"/>
    <n v="16638.638655462186"/>
  </r>
  <r>
    <x v="6"/>
    <n v="107504"/>
    <s v="2025-11-08 17:04:01"/>
    <s v="NELCY PAOLA SANTANA CARVAJAL"/>
    <s v="NELLY MARTINEZ FLEREZ 935"/>
    <s v="Procesada"/>
    <n v="209159.59663865549"/>
  </r>
  <r>
    <x v="1"/>
    <n v="107505"/>
    <s v="2025-11-08 17:08:01"/>
    <s v="RAFAEL ANTONIO SANCHEZ MENDOZA"/>
    <s v="MAIRA TORRES 411 CUCUTA"/>
    <s v="Procesada"/>
    <n v="27186.302521008405"/>
  </r>
  <r>
    <x v="6"/>
    <n v="107506"/>
    <s v="2025-11-08 17:08:14"/>
    <s v="SANDRA MARCELA AREVALO CONTRERAS"/>
    <s v="YULIETH HERNANDEZ"/>
    <s v="Procesada"/>
    <n v="43578.445378151264"/>
  </r>
  <r>
    <x v="7"/>
    <n v="107507"/>
    <s v="2025-11-08 17:08:16"/>
    <s v="LUIS ANTONIO MORALES BLANQUEZ"/>
    <s v="JHONTAN MENDOZA 906"/>
    <s v="Procesada"/>
    <n v="55100"/>
  </r>
  <r>
    <x v="7"/>
    <n v="107508"/>
    <s v="2025-11-08 17:14:26"/>
    <s v="RICHAR EDISON PRIETO CAMPOS"/>
    <s v="JHONTAN MENDOZA 906"/>
    <s v="Procesada"/>
    <n v="33529.378151260506"/>
  </r>
  <r>
    <x v="6"/>
    <n v="107510"/>
    <s v="2025-11-08 17:17:18"/>
    <s v="ARQUIMEDES RODRIGUEZ OCHOA"/>
    <s v="YULIETH HERNANDEZ"/>
    <s v="Procesada"/>
    <n v="251427.75630252104"/>
  </r>
  <r>
    <x v="1"/>
    <n v="107511"/>
    <s v="2025-11-08 17:25:14"/>
    <s v="MARIA BETY DIAZ CHACON"/>
    <s v="MAIRA TORRES 411 CUCUTA"/>
    <s v="Procesada"/>
    <n v="5378.1596638655465"/>
  </r>
  <r>
    <x v="7"/>
    <n v="107512"/>
    <s v="2025-11-08 17:26:30"/>
    <s v="ADELA SUAREZ GAMBOA"/>
    <s v="JHONTAN MENDOZA 906"/>
    <s v="Procesada"/>
    <n v="69865.915966386558"/>
  </r>
  <r>
    <x v="8"/>
    <n v="107514"/>
    <s v="2025-11-08 17:29:15"/>
    <s v="JOSE FERNANDO SANTANA"/>
    <s v="NEIL TORRES 718 CARTAGENA"/>
    <s v="Procesada"/>
    <n v="453781.2016806723"/>
  </r>
  <r>
    <x v="6"/>
    <n v="107516"/>
    <s v="2025-11-08 17:30:58"/>
    <s v="JUAN  MANUEL  MORENO  LOPEZ MANUEL MORENO LOPEZ"/>
    <s v="SANDRA PATRICIA ORTIZ ROMERO 919"/>
    <s v="Procesada"/>
    <n v="21176.403361344539"/>
  </r>
  <r>
    <x v="6"/>
    <n v="107517"/>
    <s v="2025-11-08 17:31:02"/>
    <s v="MARTIN PEDRAZA PEDRAZA RINCON"/>
    <s v="MARIBEL REDONDO 918"/>
    <s v="Procesada"/>
    <n v="21441.176470588238"/>
  </r>
  <r>
    <x v="6"/>
    <n v="107518"/>
    <s v="2025-11-08 17:31:53"/>
    <s v="HUGO ANTONIO CABRERA"/>
    <s v="ANGIE JOHANA BEDOYA HERRENO 908"/>
    <s v="Procesada"/>
    <n v="12125"/>
  </r>
  <r>
    <x v="6"/>
    <n v="107519"/>
    <s v="2025-11-08 17:39:18"/>
    <s v="MARLENY PULIDO PULIDO"/>
    <s v="SANDRA PATRICIA ORTIZ ROMERO 919"/>
    <s v="Procesada"/>
    <n v="38150.361344537814"/>
  </r>
  <r>
    <x v="6"/>
    <n v="107521"/>
    <s v="2025-11-08 17:55:49"/>
    <s v="JHONT MANUEL MURILLO CHAMAT"/>
    <s v="MARIA NANCY GUARIN VIRGUEZ 937"/>
    <s v="Procesada"/>
    <n v="26431.504201680676"/>
  </r>
  <r>
    <x v="6"/>
    <n v="107522"/>
    <s v="2025-11-08 17:59:02"/>
    <s v="ADRIANA PATRICIA MUÑOZ MUÑOZ PUERTO"/>
    <s v="WILSON JAVIER MONTAÑEZ MARTINEZ 923"/>
    <s v="Procesada"/>
    <n v="21176.403361344539"/>
  </r>
  <r>
    <x v="1"/>
    <n v="107523"/>
    <s v="2025-11-08 18:01:37"/>
    <s v="CIRO MALDONADO"/>
    <s v="MAIRA TORRES 411 CUCUTA"/>
    <s v="Procesada"/>
    <n v="17405"/>
  </r>
  <r>
    <x v="7"/>
    <n v="107524"/>
    <s v="2025-11-08 18:02:34"/>
    <s v="RUBY JEANNETH MARTINEZ ANGARITA"/>
    <s v="JHONTAN MENDOZA 906"/>
    <s v="Procesada"/>
    <n v="62521.201680672268"/>
  </r>
  <r>
    <x v="6"/>
    <n v="107526"/>
    <s v="2025-11-08 18:03:36"/>
    <s v="MAGDA YULIETH GONZALEZ RODRIGUEZ"/>
    <s v="LEYDY YURLEY MUNEVAR ESPITIA 921"/>
    <s v="Procesada"/>
    <n v="29400"/>
  </r>
  <r>
    <x v="6"/>
    <n v="107527"/>
    <s v="2025-11-08 18:08:16"/>
    <s v="JONY ALEXANDER CARREÑO CARRERO"/>
    <s v="WILLIAM ALBERTO VELASQUEZ BERNAL 920"/>
    <s v="Procesada"/>
    <n v="32071.260504201684"/>
  </r>
  <r>
    <x v="6"/>
    <n v="107528"/>
    <s v="2025-11-08 18:11:44"/>
    <s v="WILSON JAVIER RUSSI PINSON"/>
    <s v="NELLY MARTINEZ FLEREZ 935"/>
    <s v="Procesada"/>
    <n v="26969.781512605045"/>
  </r>
  <r>
    <x v="6"/>
    <n v="107529"/>
    <s v="2025-11-08 18:18:15"/>
    <s v="JHONATAN ALEXANDER FARFAN TORRES"/>
    <s v="MARIA NANCY GUARIN VIRGUEZ 937"/>
    <s v="Procesada"/>
    <n v="130853.34453781514"/>
  </r>
  <r>
    <x v="7"/>
    <n v="107531"/>
    <s v="2025-11-08 18:23:30"/>
    <s v="JENIFFER GUIRAL MARIN"/>
    <s v="JHON GRANADOS"/>
    <s v="Procesada"/>
    <n v="485781.54621848743"/>
  </r>
  <r>
    <x v="1"/>
    <n v="107532"/>
    <s v="2025-11-08 18:26:40"/>
    <s v="MIRIAN FLOREZ GOMEZ"/>
    <s v="MAIRA TORRES 411 CUCUTA"/>
    <s v="Procesada"/>
    <n v="23668"/>
  </r>
  <r>
    <x v="6"/>
    <n v="107533"/>
    <s v="2025-11-08 18:28:55"/>
    <s v="GLORIA MERCEDES NIÑO CARVAJAL"/>
    <s v="MARIA NANCY GUARIN VIRGUEZ 937"/>
    <s v="Procesada"/>
    <n v="26645.478991596639"/>
  </r>
  <r>
    <x v="7"/>
    <n v="107534"/>
    <s v="2025-11-08 18:29:41"/>
    <s v="EYLI YULIETH AGUDELO CASTRO"/>
    <s v="JHON GRANADOS"/>
    <s v="Procesada"/>
    <n v="32276.058823529416"/>
  </r>
  <r>
    <x v="7"/>
    <n v="107535"/>
    <s v="2025-11-08 18:29:43"/>
    <s v="VILLAIL ALVAREZ HEREDIA"/>
    <s v="JHONTAN MENDOZA 906"/>
    <s v="Procesada"/>
    <n v="49109.159663865546"/>
  </r>
  <r>
    <x v="7"/>
    <n v="107537"/>
    <s v="2025-11-08 18:31:29"/>
    <s v="YEIMER ODILIO ROMERO VARGAS"/>
    <s v="JHON GRANADOS"/>
    <s v="Procesada"/>
    <n v="53287.789915966387"/>
  </r>
  <r>
    <x v="7"/>
    <n v="107538"/>
    <s v="2025-11-08 18:33:48"/>
    <s v="RUPERTO FRANCO CASALLAS"/>
    <s v="JHON GRANADOS"/>
    <s v="Procesada"/>
    <n v="15504.176470588238"/>
  </r>
  <r>
    <x v="6"/>
    <n v="107539"/>
    <s v="2025-11-08 18:36:20"/>
    <s v="LUIS GERARDO SARMIENTO VEGA"/>
    <s v="LEYDY YURLEY MUNEVAR ESPITIA 921"/>
    <s v="Procesada"/>
    <n v="40255.621848739502"/>
  </r>
  <r>
    <x v="7"/>
    <n v="107540"/>
    <s v="2025-11-08 18:40:04"/>
    <s v="MILDRETH ISABEL VIDES NORIEGA"/>
    <s v="JHON GRANADOS"/>
    <s v="Procesada"/>
    <n v="47899.378151260506"/>
  </r>
  <r>
    <x v="6"/>
    <n v="107541"/>
    <s v="2025-11-08 18:40:50"/>
    <s v="GLORIA ELCY HERNANDEZ NIÑO"/>
    <s v="MARIA NANCY GUARIN VIRGUEZ 937"/>
    <s v="Procesada"/>
    <n v="40386.537815126052"/>
  </r>
  <r>
    <x v="7"/>
    <n v="107543"/>
    <s v="2025-11-08 18:43:00"/>
    <s v="GONZALO MORENO HERRERA"/>
    <s v="JHON GRANADOS"/>
    <s v="Procesada"/>
    <n v="77387.815126050424"/>
  </r>
  <r>
    <x v="7"/>
    <n v="107544"/>
    <s v="2025-11-08 18:45:43"/>
    <s v="JOSE EMIGDIO AVENDAÑO BALLEN"/>
    <s v="JHONTAN MENDOZA 906"/>
    <s v="Procesada"/>
    <n v="47539.848739495799"/>
  </r>
  <r>
    <x v="6"/>
    <n v="107545"/>
    <s v="2025-11-08 18:46:15"/>
    <s v="DIGNORY LARA OCHOA"/>
    <s v="LEYDY YURLEY MUNEVAR ESPITIA 921"/>
    <s v="Procesada"/>
    <n v="53809.73949579832"/>
  </r>
  <r>
    <x v="7"/>
    <n v="107546"/>
    <s v="2025-11-08 18:46:37"/>
    <s v="MARIA CRISTINA GOMEZ HERNANDEZ"/>
    <s v="JHON GRANADOS"/>
    <s v="Procesada"/>
    <n v="37840.420168067227"/>
  </r>
  <r>
    <x v="6"/>
    <n v="107547"/>
    <s v="2025-11-08 18:48:50"/>
    <s v="ALBA LUZ CABALLERO GALINDO"/>
    <s v="WILLIAM ALBERTO VELASQUEZ BERNAL 920"/>
    <s v="Procesada"/>
    <n v="23075.63025210084"/>
  </r>
  <r>
    <x v="7"/>
    <n v="107548"/>
    <s v="2025-11-08 18:49:04"/>
    <s v="REYNALDO AMADO PINEDA"/>
    <s v="JHON GRANADOS"/>
    <s v="Procesada"/>
    <n v="65861.563025210082"/>
  </r>
  <r>
    <x v="7"/>
    <n v="107549"/>
    <s v="2025-11-08 18:51:13"/>
    <s v="LEONOR DELGADO CASTAÑEDA"/>
    <s v="JHON GRANADOS"/>
    <s v="Procesada"/>
    <n v="47899.378151260506"/>
  </r>
  <r>
    <x v="7"/>
    <n v="107550"/>
    <s v="2025-11-08 18:54:30"/>
    <s v="JOHN ANDERSEN DIAZ RUIZ"/>
    <s v="JHON GRANADOS"/>
    <s v="Procesada"/>
    <n v="74722.899159663866"/>
  </r>
  <r>
    <x v="1"/>
    <n v="107551"/>
    <s v="2025-11-08 18:56:12"/>
    <s v="WILDER PINZON QUINTERO"/>
    <s v="MAIRA TORRES 411 CUCUTA"/>
    <s v="Procesada"/>
    <n v="13155.546218487396"/>
  </r>
  <r>
    <x v="7"/>
    <n v="107552"/>
    <s v="2025-11-08 18:57:05"/>
    <s v="ELIZABETH QUIROGA QUIROGA"/>
    <s v="JHON GRANADOS"/>
    <s v="Procesada"/>
    <n v="47899.378151260506"/>
  </r>
  <r>
    <x v="6"/>
    <n v="107553"/>
    <s v="2025-11-08 18:58:23"/>
    <s v="FREDY  ARIAS ROJAS ARIAS ROJAS"/>
    <s v="MARIBEL REDONDO 918"/>
    <s v="Procesada"/>
    <n v="19058.831932773108"/>
  </r>
  <r>
    <x v="7"/>
    <n v="107554"/>
    <s v="2025-11-08 18:58:50"/>
    <s v="MILTON GERARDO MOLINA DEVIA"/>
    <s v="JHON GRANADOS"/>
    <s v="Procesada"/>
    <n v="24705.840336134457"/>
  </r>
  <r>
    <x v="6"/>
    <n v="107555"/>
    <s v="2025-11-08 19:01:57"/>
    <s v="MARIA TERESA OLARTE OTALORA"/>
    <s v="LEONARDO MANCERA BOLAÑOS 926"/>
    <s v="Procesada"/>
    <n v="16806.798319327732"/>
  </r>
  <r>
    <x v="6"/>
    <n v="107556"/>
    <s v="2025-11-08 19:02:33"/>
    <s v="VALENTINA GIRALDO SALAZAR"/>
    <s v="WILLIAM ALBERTO VELASQUEZ BERNAL 920"/>
    <s v="Procesada"/>
    <n v="33529.436974789918"/>
  </r>
  <r>
    <x v="6"/>
    <n v="107557"/>
    <s v="2025-11-08 19:04:19"/>
    <s v="FLOR CECILIA MENDEZ"/>
    <s v="LEONARDO MANCERA BOLAÑOS 926"/>
    <s v="Procesada"/>
    <n v="21176.403361344539"/>
  </r>
  <r>
    <x v="7"/>
    <n v="107558"/>
    <s v="2025-11-08 19:04:54"/>
    <s v="WILLIAM CARABUENA MONROY"/>
    <s v="JHONTAN MENDOZA 906"/>
    <s v="Procesada"/>
    <n v="53291.537815126052"/>
  </r>
  <r>
    <x v="7"/>
    <n v="107559"/>
    <s v="2025-11-08 19:05:37"/>
    <s v="PAULA ANDREA MORALES MONTOYA"/>
    <s v="JHON GRANADOS"/>
    <s v="Procesada"/>
    <n v="47899.378151260506"/>
  </r>
  <r>
    <x v="6"/>
    <n v="107560"/>
    <s v="2025-11-08 19:05:58"/>
    <s v="DAYANA IVONNE PAEZ REYES"/>
    <s v="LEONARDO MANCERA BOLAÑOS 926"/>
    <s v="Procesada"/>
    <n v="55100"/>
  </r>
  <r>
    <x v="6"/>
    <n v="107561"/>
    <s v="2025-11-08 19:07:06"/>
    <s v="MARIA ALBINA BUSTOS RODRIGUEZ"/>
    <s v="LEONARDO MANCERA BOLAÑOS 926"/>
    <s v="Procesada"/>
    <n v="9747.8823529411766"/>
  </r>
  <r>
    <x v="7"/>
    <n v="107562"/>
    <s v="2025-11-08 19:07:16"/>
    <s v="AMPARO NOCUA MARTINEZ"/>
    <s v="JHON GRANADOS"/>
    <s v="Procesada"/>
    <n v="31932.915966386554"/>
  </r>
  <r>
    <x v="6"/>
    <n v="107563"/>
    <s v="2025-11-08 19:09:39"/>
    <s v="RAFAEL SANCHEZ ORTEGA"/>
    <s v="NELLY MARTINEZ FLEREZ 935"/>
    <s v="Procesada"/>
    <n v="23423"/>
  </r>
  <r>
    <x v="6"/>
    <n v="107564"/>
    <s v="2025-11-08 19:10:22"/>
    <s v="MARIA EUGENIA SERRANO"/>
    <s v="SOL KATHERINE BERNAL MONTANO 907"/>
    <s v="Procesada"/>
    <n v="69540.000000000015"/>
  </r>
  <r>
    <x v="6"/>
    <n v="107565"/>
    <s v="2025-11-08 19:10:24"/>
    <s v="JHULIE CAROLINA RIASCOS MOSQUERA"/>
    <s v="LEYDY YURLEY MUNEVAR ESPITIA 921"/>
    <s v="Procesada"/>
    <n v="16134.478991596638"/>
  </r>
  <r>
    <x v="6"/>
    <n v="107566"/>
    <s v="2025-11-08 19:10:40"/>
    <s v="PABLO EMILIO FIERRO CORDOBA"/>
    <s v="LEONARDO MANCERA BOLAÑOS 926"/>
    <s v="Procesada"/>
    <n v="32268.957983193275"/>
  </r>
  <r>
    <x v="6"/>
    <n v="107567"/>
    <s v="2025-11-08 19:12:34"/>
    <s v="LUIS EDUARDO LEON LEON"/>
    <s v="SANDRA PATRICIA ORTIZ ROMERO 919"/>
    <s v="Procesada"/>
    <n v="191597.52100840336"/>
  </r>
  <r>
    <x v="6"/>
    <n v="107568"/>
    <s v="2025-11-08 19:18:43"/>
    <s v="LUZ MARINA ORTIZ CORREA"/>
    <s v="SANDRA PATRICIA ORTIZ ROMERO 919"/>
    <s v="Procesada"/>
    <n v="6960"/>
  </r>
  <r>
    <x v="6"/>
    <n v="107569"/>
    <s v="2025-11-08 19:25:04"/>
    <s v="TAMARA YULIETH USMA SALGADO"/>
    <s v="LEONARDO MANCERA BOLAÑOS 926"/>
    <s v="Procesada"/>
    <n v="29243.638655462186"/>
  </r>
  <r>
    <x v="1"/>
    <n v="107570"/>
    <s v="2025-11-08 19:27:08"/>
    <s v="LIGIA ELENA GUTIERREZ PALENCIA"/>
    <s v="MAIRA TORRES 411 CUCUTA"/>
    <s v="Procesada"/>
    <n v="15690"/>
  </r>
  <r>
    <x v="7"/>
    <n v="107571"/>
    <s v="2025-11-08 19:32:03"/>
    <s v="OSCAR IVAN ROJAS HERRERA"/>
    <s v="JHONTAN MENDOZA 906"/>
    <s v="Procesada"/>
    <n v="162609.61344537817"/>
  </r>
  <r>
    <x v="6"/>
    <n v="107572"/>
    <s v="2025-11-08 19:41:45"/>
    <s v="JUAN BAUTISTA CORREDOR BELTRAN"/>
    <s v="WILSON JAVIER MONTAÑEZ MARTINEZ 923"/>
    <s v="Procesada"/>
    <n v="26722.680672268911"/>
  </r>
  <r>
    <x v="7"/>
    <n v="107573"/>
    <s v="2025-11-08 19:41:59"/>
    <s v="MARISOL AGUILAR LOPEZ"/>
    <s v="JHONTAN MENDOZA 906"/>
    <s v="Procesada"/>
    <n v="47899.378151260506"/>
  </r>
  <r>
    <x v="6"/>
    <n v="107574"/>
    <s v="2025-11-08 19:44:30"/>
    <s v="MONICA CATHERINE PEÑA PEÑA"/>
    <s v="YULIETH HERNANDEZ"/>
    <s v="Procesada"/>
    <n v="63329.184873949576"/>
  </r>
  <r>
    <x v="7"/>
    <n v="107575"/>
    <s v="2025-11-08 19:47:08"/>
    <s v="NELSON MESIAS MOJICA CAMACHO"/>
    <s v="JHONTAN MENDOZA 906"/>
    <s v="Procesada"/>
    <n v="46941.092436974795"/>
  </r>
  <r>
    <x v="6"/>
    <n v="107576"/>
    <s v="2025-11-08 19:50:28"/>
    <s v="GERMAN HUMBERTO VALBUENA MOJICA"/>
    <s v="SANDRA PATRICIA ORTIZ ROMERO 919"/>
    <s v="Procesada"/>
    <n v="43869.638655462186"/>
  </r>
  <r>
    <x v="6"/>
    <n v="107577"/>
    <s v="2025-11-08 19:53:38"/>
    <s v="GERMAN OCTAVIO BELTRAN PRIETO"/>
    <s v="ANGIE JOHANA BEDOYA HERRENO 908"/>
    <s v="Procesada"/>
    <n v="14621.882352941178"/>
  </r>
  <r>
    <x v="6"/>
    <n v="107578"/>
    <s v="2025-11-08 19:56:56"/>
    <s v="JHON  EMERSON ALFONSO GUACHETA"/>
    <s v="MARIA NANCY GUARIN VIRGUEZ 937"/>
    <s v="Procesada"/>
    <n v="116214.55462184874"/>
  </r>
  <r>
    <x v="6"/>
    <n v="107579"/>
    <s v="2025-11-08 19:57:54"/>
    <s v="DIANA MARIA TARQUINO APONTE"/>
    <s v="WILSON JAVIER MONTAÑEZ MARTINEZ 923"/>
    <s v="Procesada"/>
    <n v="16806.798319327732"/>
  </r>
  <r>
    <x v="7"/>
    <n v="107580"/>
    <s v="2025-11-08 19:58:44"/>
    <s v="MARTIN ARIEL QUINTERO PATINO"/>
    <s v="CESAR BERMUDEZ 905"/>
    <s v="Procesada"/>
    <n v="42834.537815126052"/>
  </r>
  <r>
    <x v="1"/>
    <n v="107582"/>
    <s v="2025-11-08 20:00:48"/>
    <s v="YAKELINNE MUÑOZ ALVEAR"/>
    <s v="MAIRA TORRES 411 CUCUTA"/>
    <s v="Procesada"/>
    <n v="6196.5966386554619"/>
  </r>
  <r>
    <x v="1"/>
    <n v="107583"/>
    <s v="2025-11-08 20:02:48"/>
    <s v="ISRAEL ROLON GARCIA"/>
    <s v="MAIRA TORRES 411 CUCUTA"/>
    <s v="Procesada"/>
    <n v="4247.1008403361348"/>
  </r>
  <r>
    <x v="7"/>
    <n v="107584"/>
    <s v="2025-11-08 20:05:02"/>
    <s v="JAVIER ANDRES GUITIERREZ"/>
    <s v="CESAR BERMUDEZ 905"/>
    <s v="Procesada"/>
    <n v="177722.27731092437"/>
  </r>
  <r>
    <x v="7"/>
    <n v="107585"/>
    <s v="2025-11-08 20:10:14"/>
    <s v="DEISY PAOLA MEDINA CUBIDES"/>
    <s v="CESAR BERMUDEZ 905"/>
    <s v="Procesada"/>
    <n v="45731.075630252104"/>
  </r>
  <r>
    <x v="7"/>
    <n v="107587"/>
    <s v="2025-11-08 20:13:06"/>
    <s v="DANIEL FELIPE MURCIA SANCHEZ"/>
    <s v="CESAR BERMUDEZ 905"/>
    <s v="Procesada"/>
    <n v="50773.092436974795"/>
  </r>
  <r>
    <x v="7"/>
    <n v="107588"/>
    <s v="2025-11-08 20:15:12"/>
    <s v="MANUEL ANTONIO LAGOS CRUZ"/>
    <s v="CESAR BERMUDEZ 905"/>
    <s v="Procesada"/>
    <n v="54478.907563025212"/>
  </r>
  <r>
    <x v="6"/>
    <n v="107590"/>
    <s v="2025-11-08 20:18:07"/>
    <s v="CARLOS JULIO REYES ROBERTO"/>
    <s v="MARIBEL REDONDO 918"/>
    <s v="Procesada"/>
    <n v="32052.97478991597"/>
  </r>
  <r>
    <x v="7"/>
    <n v="107591"/>
    <s v="2025-11-08 20:19:24"/>
    <s v="MARIA NORALBA ORTIZ DE ROJAS"/>
    <s v="CESAR BERMUDEZ 905"/>
    <s v="Procesada"/>
    <n v="98209.210084033621"/>
  </r>
  <r>
    <x v="7"/>
    <n v="107592"/>
    <s v="2025-11-08 20:21:52"/>
    <s v="LUZ MERY MEDINA ARIZA"/>
    <s v="CESAR BERMUDEZ 905"/>
    <s v="Procesada"/>
    <n v="47899.378151260506"/>
  </r>
  <r>
    <x v="6"/>
    <n v="107593"/>
    <s v="2025-11-08 20:23:12"/>
    <s v="SARA INES MURILLO PALACIO"/>
    <s v="ANGIE JOHANA BEDOYA HERRENO 908"/>
    <s v="Procesada"/>
    <n v="63654.294117647063"/>
  </r>
  <r>
    <x v="7"/>
    <n v="107594"/>
    <s v="2025-11-08 20:30:38"/>
    <s v="EVER HERNANDEZ BARRERA"/>
    <s v="CESAR BERMUDEZ 905"/>
    <s v="Procesada"/>
    <n v="124890.55462184876"/>
  </r>
  <r>
    <x v="7"/>
    <n v="107596"/>
    <s v="2025-11-08 20:33:17"/>
    <s v="RIGOBERTO CASTELLANOS CRUZ"/>
    <s v="CESAR BERMUDEZ 905"/>
    <s v="Procesada"/>
    <n v="56133.697478991606"/>
  </r>
  <r>
    <x v="7"/>
    <n v="107597"/>
    <s v="2025-11-08 20:34:08"/>
    <s v="FERNEY ALBERTO DUQUE CASALLAS"/>
    <s v="CESAR BERMUDEZ 905"/>
    <s v="Procesada"/>
    <n v="26443.596638655465"/>
  </r>
  <r>
    <x v="6"/>
    <n v="107598"/>
    <s v="2025-11-08 20:34:21"/>
    <s v="CLAUDIA PATRICIA MARIN GUARNIZO"/>
    <s v="NELLY MARTINEZ FLEREZ 935"/>
    <s v="Procesada"/>
    <n v="70023.672268907569"/>
  </r>
  <r>
    <x v="7"/>
    <n v="107599"/>
    <s v="2025-11-08 20:35:46"/>
    <s v="ANA MILENA PEÑA MOTATO"/>
    <s v="JHON GRANADOS"/>
    <s v="Procesada"/>
    <n v="25512.529411764706"/>
  </r>
  <r>
    <x v="7"/>
    <n v="107600"/>
    <s v="2025-11-08 20:36:17"/>
    <s v="JUAN CAMILO BARBOSA CASTRO"/>
    <s v="CESAR BERMUDEZ 905"/>
    <s v="Procesada"/>
    <n v="35294.100840336141"/>
  </r>
  <r>
    <x v="6"/>
    <n v="107602"/>
    <s v="2025-11-08 20:37:04"/>
    <s v="HUGO ORLANDO PUENTES"/>
    <s v="SANDRA PATRICIA ORTIZ ROMERO 919"/>
    <s v="Procesada"/>
    <n v="25290.957983193279"/>
  </r>
  <r>
    <x v="6"/>
    <n v="107603"/>
    <s v="2025-11-08 20:37:55"/>
    <s v="NANCY SOFIA LADINO BENITEZ"/>
    <s v="WILSON JAVIER MONTAÑEZ MARTINEZ 923"/>
    <s v="Procesada"/>
    <n v="16806.798319327732"/>
  </r>
  <r>
    <x v="6"/>
    <n v="107604"/>
    <s v="2025-11-08 20:38:51"/>
    <s v="SANDRA MILENA MILENA GALLEANO"/>
    <s v="SANDRA PATRICIA ORTIZ ROMERO 919"/>
    <s v="Procesada"/>
    <n v="38905.260504201688"/>
  </r>
  <r>
    <x v="6"/>
    <n v="107605"/>
    <s v="2025-11-08 20:39:41"/>
    <s v="JHON FREDDY LOPEZ BOHORQUEZ"/>
    <s v="LEONARDO MANCERA BOLAÑOS 926"/>
    <s v="Procesada"/>
    <n v="191597.52100840336"/>
  </r>
  <r>
    <x v="6"/>
    <n v="107606"/>
    <s v="2025-11-08 20:47:17"/>
    <s v="RIDY NATALIA MEDINA CRUZ"/>
    <s v="MARIBEL REDONDO 918"/>
    <s v="Procesada"/>
    <n v="69540.000000000015"/>
  </r>
  <r>
    <x v="6"/>
    <n v="107607"/>
    <s v="2025-11-08 20:50:49"/>
    <s v="YURI CATALINA HERNANDEZ CASTRO"/>
    <s v="MARISOL NEIRA PARRA 911"/>
    <s v="Procesada"/>
    <n v="21926.462184873952"/>
  </r>
  <r>
    <x v="6"/>
    <n v="107608"/>
    <s v="2025-11-08 20:52:08"/>
    <s v="EMERYS TORRES RAMOS"/>
    <s v="MARISOL NEIRA PARRA 911"/>
    <s v="Procesada"/>
    <n v="29400"/>
  </r>
  <r>
    <x v="6"/>
    <n v="107609"/>
    <s v="2025-11-08 20:53:47"/>
    <s v="MARIA AURORA MARTINEZ DIAZ"/>
    <s v="MARISOL NEIRA PARRA 911"/>
    <s v="Procesada"/>
    <n v="8685"/>
  </r>
  <r>
    <x v="6"/>
    <n v="107610"/>
    <s v="2025-11-08 20:55:04"/>
    <s v="DIANA ELIZABETH CAMACHO FRANCO"/>
    <s v="MARISOL NEIRA PARRA 911"/>
    <s v="Procesada"/>
    <n v="18862.201680672271"/>
  </r>
  <r>
    <x v="6"/>
    <n v="107611"/>
    <s v="2025-11-08 20:56:24"/>
    <s v="YENNIFFER PATRICIA ROMERO RODRIGUEZ"/>
    <s v="WILSON JAVIER MONTAÑEZ MARTINEZ 923"/>
    <s v="Procesada"/>
    <n v="21176.403361344539"/>
  </r>
  <r>
    <x v="6"/>
    <n v="107612"/>
    <s v="2025-11-08 20:58:16"/>
    <s v="YIBER GARCIA PERDOMO"/>
    <s v="NELLY MARTINEZ FLEREZ 935"/>
    <s v="Procesada"/>
    <n v="13621.966386554623"/>
  </r>
  <r>
    <x v="6"/>
    <n v="107613"/>
    <s v="2025-11-08 21:01:39"/>
    <s v="NANCY LEAL GUALTEROS"/>
    <s v="WILSON JAVIER MONTAÑEZ MARTINEZ 923"/>
    <s v="Procesada"/>
    <n v="21176.403361344539"/>
  </r>
  <r>
    <x v="6"/>
    <n v="107614"/>
    <s v="2025-11-08 21:26:20"/>
    <s v="MARTIN SANABRIA SANABRIA"/>
    <s v="NELLY MARTINEZ FLEREZ 935"/>
    <s v="Procesada"/>
    <n v="16650"/>
  </r>
  <r>
    <x v="6"/>
    <n v="107615"/>
    <s v="2025-11-08 21:31:47"/>
    <s v="LEONIDAS CAMILO PINTO FUQUEN"/>
    <s v="SOL KATHERINE BERNAL MONTANO 907"/>
    <s v="Procesada"/>
    <n v="191597.52100840336"/>
  </r>
  <r>
    <x v="6"/>
    <n v="107616"/>
    <s v="2025-11-08 21:33:57"/>
    <s v="PEDRO ANDRES ESCOVAR ARTUNDUAGA"/>
    <s v="NELLY MARTINEZ FLEREZ 935"/>
    <s v="Procesada"/>
    <n v="52689.10924369748"/>
  </r>
  <r>
    <x v="6"/>
    <n v="107617"/>
    <s v="2025-11-08 21:35:49"/>
    <s v="NANCY RAMIREZ ARISTIZABAL"/>
    <s v="WILLIAM ALBERTO VELASQUEZ BERNAL 920"/>
    <s v="Procesada"/>
    <n v="191597.52100840336"/>
  </r>
  <r>
    <x v="6"/>
    <n v="107618"/>
    <s v="2025-11-08 21:45:39"/>
    <s v="SONIA IDALY DIAZ ROBLES"/>
    <s v="WILSON JAVIER MONTAÑEZ MARTINEZ 923"/>
    <s v="Procesada"/>
    <n v="13109.277310924372"/>
  </r>
  <r>
    <x v="6"/>
    <n v="107619"/>
    <s v="2025-11-08 22:16:19"/>
    <s v="MARTHA CECILIA ZAMBRANO RAMOS"/>
    <s v="WILSON JAVIER MONTAÑEZ MARTINEZ 923"/>
    <s v="Procesada"/>
    <n v="16638.638655462186"/>
  </r>
  <r>
    <x v="2"/>
    <n v="107620"/>
    <s v="2025-11-10 12:29:54"/>
    <s v="MAURICIO MURILLO PICO"/>
    <s v="MARIELA ESTER DE LEON 720 BARRANQUILLA"/>
    <s v="Procesada"/>
    <n v="38319.386554621851"/>
  </r>
  <r>
    <x v="2"/>
    <n v="107621"/>
    <s v="2025-11-10 12:37:56"/>
    <s v="JESUS SARMIENTO BUSTAMANTE"/>
    <s v="MARIELA ESTER DE LEON 720 BARRANQUILLA"/>
    <s v="Procesada"/>
    <n v="76638.781512605041"/>
  </r>
  <r>
    <x v="2"/>
    <n v="107622"/>
    <s v="2025-11-10 12:43:50"/>
    <s v="JONIS ANTONIO ARROYO PEREZ"/>
    <s v="ALVARO ENRIQUE CASTAÑEDA MANJARRES 715 BARRANQUILLA"/>
    <s v="Procesada"/>
    <n v="21891.092436974792"/>
  </r>
  <r>
    <x v="1"/>
    <n v="107623"/>
    <s v="2025-11-10 12:55:09"/>
    <s v="NACIEL ZULEYDE TORRADO RODRIGUEZ"/>
    <s v="FREDY ESTEPA 409 CUCUTA"/>
    <s v="Procesada"/>
    <n v="27691.26050420168"/>
  </r>
  <r>
    <x v="2"/>
    <n v="107624"/>
    <s v="2025-11-10 13:02:18"/>
    <s v="MARIA NOHELIA MOYA ARENAS"/>
    <s v="MARIELA ESTER DE LEON 720 BARRANQUILLA"/>
    <s v="Procesada"/>
    <n v="31932.915966386554"/>
  </r>
  <r>
    <x v="2"/>
    <n v="107625"/>
    <s v="2025-11-10 13:11:51"/>
    <s v="MARIA DE JESUS BUITRAGO ORTEGA"/>
    <s v="ALVARO ENRIQUE CASTAÑEDA MANJARRES 715 BARRANQUILLA"/>
    <s v="Procesada"/>
    <n v="28057.630252100844"/>
  </r>
  <r>
    <x v="2"/>
    <n v="107626"/>
    <s v="2025-11-10 13:22:00"/>
    <s v="JOSE FELIPE MERCADO BLANCO"/>
    <s v="YOANY SARMIENTO PEREZ 713 BARRANQUILLA"/>
    <s v="Procesada"/>
    <n v="92166.100840336148"/>
  </r>
  <r>
    <x v="1"/>
    <n v="107628"/>
    <s v="2025-11-10 13:37:33"/>
    <s v="URIEL YEZID OSORIO CRUZ"/>
    <s v="ZULY RANGEL GARCIA 413 CUCUTA"/>
    <s v="Procesada"/>
    <n v="67596.588235294126"/>
  </r>
  <r>
    <x v="1"/>
    <n v="107629"/>
    <s v="2025-11-10 13:43:02"/>
    <s v="MANUEL ALEJANDRO PEREZ MONCADA"/>
    <s v="MAIRA TORRES 411 CUCUTA"/>
    <s v="Procesada"/>
    <n v="22953.882352941178"/>
  </r>
  <r>
    <x v="6"/>
    <n v="107630"/>
    <s v="2025-11-10 13:46:31"/>
    <s v="RODOLFO EUCLIDES YARURO PICON"/>
    <s v="DIANA MARCELA DIAZ TORRES 938"/>
    <s v="Procesada"/>
    <n v="84714.596638655465"/>
  </r>
  <r>
    <x v="6"/>
    <n v="107631"/>
    <s v="2025-11-10 13:47:30"/>
    <s v="HECTOR  SANTAMARIA  QUIROGA"/>
    <s v="MARIBEL REDONDO 918"/>
    <s v="Procesada"/>
    <n v="67058.756302521011"/>
  </r>
  <r>
    <x v="1"/>
    <n v="107633"/>
    <s v="2025-11-10 13:53:25"/>
    <s v="JUAN CARLOS MENDOZA ANGARITA"/>
    <s v="ZULY RANGEL GARCIA 413 CUCUTA"/>
    <s v="Procesada"/>
    <n v="22310.907563025212"/>
  </r>
  <r>
    <x v="2"/>
    <n v="107634"/>
    <s v="2025-11-10 13:59:34"/>
    <s v="FERRETODO EL INGENIERO S.A.S"/>
    <s v="ALVARO ENRIQUE CASTAÑEDA MANJARRES 715 BARRANQUILLA"/>
    <s v="Procesada"/>
    <n v="72142.016806722691"/>
  </r>
  <r>
    <x v="6"/>
    <n v="107635"/>
    <s v="2025-11-10 14:03:43"/>
    <s v="YENY PAOLA SALAS GUERRERO"/>
    <s v="WILSON JAVIER MONTAÑEZ MARTINEZ 923"/>
    <s v="Procesada"/>
    <n v="21176.403361344539"/>
  </r>
  <r>
    <x v="2"/>
    <n v="107636"/>
    <s v="2025-11-10 14:04:50"/>
    <s v="TATIANA BECERRA BUSTILLO"/>
    <s v="MARIELA ESTER DE LEON 720 BARRANQUILLA"/>
    <s v="Procesada"/>
    <n v="31932.915966386554"/>
  </r>
  <r>
    <x v="3"/>
    <n v="107637"/>
    <s v="2025-11-10 14:06:49"/>
    <s v="EDINSON  ECHEVERRY BEDOYA"/>
    <s v="FELIPE ARENAS 605"/>
    <s v="Procesada"/>
    <n v="16947.899159663866"/>
  </r>
  <r>
    <x v="2"/>
    <n v="107638"/>
    <s v="2025-11-10 14:06:54"/>
    <s v="MAURICIO GOMEZ DIAZ"/>
    <s v="YOANY SARMIENTO PEREZ 713 BARRANQUILLA"/>
    <s v="Procesada"/>
    <n v="120898.57142857142"/>
  </r>
  <r>
    <x v="1"/>
    <n v="107639"/>
    <s v="2025-11-10 14:07:58"/>
    <s v="MANUEL ANDRES GARCIA VERA"/>
    <s v="ZULY RANGEL GARCIA 413 CUCUTA"/>
    <s v="Procesada"/>
    <n v="7856.5462184873959"/>
  </r>
  <r>
    <x v="10"/>
    <n v="107640"/>
    <s v="2025-11-10 14:10:32"/>
    <s v="CARMENZA CARDENAS ESTEBAN"/>
    <s v="CAROLINA RUEDA 410 BUCARAMANGA"/>
    <s v="Procesada"/>
    <n v="47899.378151260506"/>
  </r>
  <r>
    <x v="1"/>
    <n v="107641"/>
    <s v="2025-11-10 14:13:15"/>
    <s v="VLADIMIR ACEVEDO FIGUEROA"/>
    <s v="ZULY RANGEL GARCIA 413 CUCUTA"/>
    <s v="Procesada"/>
    <n v="43907.478991596639"/>
  </r>
  <r>
    <x v="8"/>
    <n v="107642"/>
    <s v="2025-11-10 14:15:44"/>
    <s v="LUIS ALBEIRO CADENA RESTREPO"/>
    <s v="YAFER JESUS CORDOBA BERRIO 717 CARTAGENA"/>
    <s v="Procesada"/>
    <n v="33277.462184873948"/>
  </r>
  <r>
    <x v="6"/>
    <n v="107643"/>
    <s v="2025-11-10 14:18:27"/>
    <s v="ALEXANDER MANCIPE MELGAREJO"/>
    <s v="NELLY MARTINEZ FLEREZ 935"/>
    <s v="Procesada"/>
    <n v="38100.899159663866"/>
  </r>
  <r>
    <x v="9"/>
    <n v="107644"/>
    <s v="2025-11-10 14:20:12"/>
    <s v="PEDRO PABLO TRIANA TRIANA"/>
    <s v="LILIANA BLANCO LOPEZ 705 VALLEDUPAR"/>
    <s v="Procesada"/>
    <n v="14557.983193277312"/>
  </r>
  <r>
    <x v="6"/>
    <n v="107645"/>
    <s v="2025-11-10 14:20:35"/>
    <s v="OLGA YANETH DIAZ DIAZ"/>
    <s v="OSCAR GIOVANNY NASAYO BLANCO 932"/>
    <s v="Procesada"/>
    <n v="76320"/>
  </r>
  <r>
    <x v="6"/>
    <n v="107646"/>
    <s v="2025-11-10 14:23:54"/>
    <s v="JENNIFER GALINDO SABOYA"/>
    <s v="MARIBEL REDONDO 918"/>
    <s v="Procesada"/>
    <n v="58395.100840336134"/>
  </r>
  <r>
    <x v="9"/>
    <n v="107647"/>
    <s v="2025-11-10 14:27:23"/>
    <s v="RAMON DAVID GUERRERO QUINTERO"/>
    <s v="LILIANA BLANCO LOPEZ 705 VALLEDUPAR"/>
    <s v="Procesada"/>
    <n v="31932.915966386554"/>
  </r>
  <r>
    <x v="1"/>
    <n v="107648"/>
    <s v="2025-11-10 14:32:28"/>
    <s v="JOHN JEILER VILLAMIZAR ARIAS"/>
    <s v="ZULY RANGEL GARCIA 413 CUCUTA"/>
    <s v="Procesada"/>
    <n v="49915.915966386558"/>
  </r>
  <r>
    <x v="6"/>
    <n v="107650"/>
    <s v="2025-11-10 14:47:49"/>
    <s v="JULY ALEXANDRA GARAY CASTAÑEDA"/>
    <s v="DIANA MARCELA DIAZ TORRES 938"/>
    <s v="Procesada"/>
    <n v="55100"/>
  </r>
  <r>
    <x v="6"/>
    <n v="107651"/>
    <s v="2025-11-10 14:50:10"/>
    <s v="MARTHA LILIANA REYES CELIS"/>
    <s v="MONICA RODRIGUEZ RONCANCIO 946"/>
    <s v="Procesada"/>
    <n v="18907.563025210085"/>
  </r>
  <r>
    <x v="6"/>
    <n v="107652"/>
    <s v="2025-11-10 14:54:56"/>
    <s v="MARIA DULCELINA DURAN CASTELLANOS"/>
    <s v="MARIA NANCY GUARIN VIRGUEZ 937"/>
    <s v="Procesada"/>
    <n v="126500.33613445378"/>
  </r>
  <r>
    <x v="6"/>
    <n v="107654"/>
    <s v="2025-11-10 14:56:17"/>
    <s v="ANA MARIA RAMOS"/>
    <s v="CRISTINA QUINTERO RUDAS 945"/>
    <s v="Procesada"/>
    <n v="11543"/>
  </r>
  <r>
    <x v="6"/>
    <n v="107655"/>
    <s v="2025-11-10 15:00:29"/>
    <s v="JENNY PAOLA ROJAS ARBOLEDA"/>
    <s v="MONICA RODRIGUEZ RONCANCIO 946"/>
    <s v="Procesada"/>
    <n v="42509.521008403368"/>
  </r>
  <r>
    <x v="3"/>
    <n v="107656"/>
    <s v="2025-11-10 15:03:55"/>
    <s v="RUBEN DARIO CASTRILLON MARTINEZ"/>
    <s v="FELIPE ARENAS 605"/>
    <s v="Procesada"/>
    <n v="69916.260504201695"/>
  </r>
  <r>
    <x v="6"/>
    <n v="107657"/>
    <s v="2025-11-10 15:04:23"/>
    <s v="NOHORA ESPERANZA TOLOZA TORRES"/>
    <s v="CRISTINA QUINTERO RUDAS 945"/>
    <s v="Procesada"/>
    <n v="14502.000000000002"/>
  </r>
  <r>
    <x v="6"/>
    <n v="107658"/>
    <s v="2025-11-10 15:06:10"/>
    <s v="GRACIELA NOVA AMAYA"/>
    <s v="MARIBEL REDONDO 918"/>
    <s v="Procesada"/>
    <n v="76127.73949579832"/>
  </r>
  <r>
    <x v="6"/>
    <n v="107660"/>
    <s v="2025-11-10 15:06:54"/>
    <s v="OLGA PATRICIA CORZO BARRERA"/>
    <s v="ANGIE JOHANA BEDOYA HERRENO 908"/>
    <s v="Procesada"/>
    <n v="21176.403361344539"/>
  </r>
  <r>
    <x v="0"/>
    <n v="107661"/>
    <s v="2025-11-10 15:07:33"/>
    <s v="FORTUNATO NOREÑA NIETO"/>
    <s v="INGRID RESTREPO 115"/>
    <s v="Procesada"/>
    <n v="82354.159663865546"/>
  </r>
  <r>
    <x v="6"/>
    <n v="107662"/>
    <s v="2025-11-10 15:08:49"/>
    <s v="ANGELA IVONNE VELANDIA CRUZ"/>
    <s v="YULIETH HERNANDEZ"/>
    <s v="Procesada"/>
    <n v="104624.55462184874"/>
  </r>
  <r>
    <x v="6"/>
    <n v="107663"/>
    <s v="2025-11-10 15:10:11"/>
    <s v="FERNANDO JOSE TOLOZA REATEGUI"/>
    <s v="MONICA RODRIGUEZ RONCANCIO 946"/>
    <s v="Procesada"/>
    <n v="18671.470588235294"/>
  </r>
  <r>
    <x v="6"/>
    <n v="107664"/>
    <s v="2025-11-10 15:10:43"/>
    <s v="JUAN CAMILO CASTAÑEDA FRANCO"/>
    <s v="WILSON JAVIER MONTAÑEZ MARTINEZ 923"/>
    <s v="Procesada"/>
    <n v="36302.521008403361"/>
  </r>
  <r>
    <x v="7"/>
    <n v="107665"/>
    <s v="2025-11-10 15:12:46"/>
    <s v="BILDENIS SALAMANCA PELAYO"/>
    <s v="JHONTAN MENDOZA 906"/>
    <s v="Procesada"/>
    <n v="35758"/>
  </r>
  <r>
    <x v="6"/>
    <n v="107666"/>
    <s v="2025-11-10 15:12:58"/>
    <s v="CESAR ANDRES LOZANO LOZANO"/>
    <s v="LEYDY YURLEY MUNEVAR ESPITIA 921"/>
    <s v="Procesada"/>
    <n v="35249.302521008402"/>
  </r>
  <r>
    <x v="0"/>
    <n v="107667"/>
    <s v="2025-11-10 15:13:53"/>
    <s v="BLANCA CECILIA RAMIREZ OCAMPO"/>
    <s v="MIGUEL ANGEL HIDALGO SANTOS 113"/>
    <s v="Procesada"/>
    <n v="2689.0840336134456"/>
  </r>
  <r>
    <x v="0"/>
    <n v="107668"/>
    <s v="2025-11-10 15:18:36"/>
    <s v="ANIBAL DE JESUS HERRERA OCAMPO"/>
    <s v="DUBY YARLENY BEDOYA FLOREZ 102"/>
    <s v="Procesada"/>
    <n v="84769.722689075628"/>
  </r>
  <r>
    <x v="7"/>
    <n v="107669"/>
    <s v="2025-11-10 15:19:54"/>
    <s v="JULIANA MARIA CEBALLOS CARDENAS"/>
    <s v="JHONTAN MENDOZA 906"/>
    <s v="Procesada"/>
    <n v="250730.59663865546"/>
  </r>
  <r>
    <x v="6"/>
    <n v="107671"/>
    <s v="2025-11-10 15:19:56"/>
    <s v="JUAN CARLOS AGUILERA VARGAS"/>
    <s v="SANDRA PATRICIA ORTIZ ROMERO 919"/>
    <s v="Procesada"/>
    <n v="16134.478991596638"/>
  </r>
  <r>
    <x v="6"/>
    <n v="107672"/>
    <s v="2025-11-10 15:20:19"/>
    <s v="EFRAIN GIL RUBIANO"/>
    <s v="LEYDY YURLEY MUNEVAR ESPITIA 921"/>
    <s v="Procesada"/>
    <n v="9320"/>
  </r>
  <r>
    <x v="6"/>
    <n v="107673"/>
    <s v="2025-11-10 15:21:57"/>
    <s v="MARIA CRISTINA AMAYA"/>
    <s v="SOL KATHERINE BERNAL MONTANO 907"/>
    <s v="Procesada"/>
    <n v="11706.44537815126"/>
  </r>
  <r>
    <x v="6"/>
    <n v="107674"/>
    <s v="2025-11-10 15:22:24"/>
    <s v="ANA JUDITH HERRERA CASTILLO"/>
    <s v="ANGIE JOHANA BEDOYA HERRENO 908"/>
    <s v="Procesada"/>
    <n v="69540.000000000015"/>
  </r>
  <r>
    <x v="0"/>
    <n v="107675"/>
    <s v="2025-11-10 15:24:22"/>
    <s v="ROGELIO DE JESUS CIFUENTES HERNANDEZ"/>
    <s v="MARIA ELENA JARAMILLO GALEANO 114"/>
    <s v="Procesada"/>
    <n v="12290.731092436974"/>
  </r>
  <r>
    <x v="2"/>
    <n v="107676"/>
    <s v="2025-11-10 15:24:32"/>
    <s v="MERLY OSPINO REYES"/>
    <s v="MARIELA ESTER DE LEON 720 BARRANQUILLA"/>
    <s v="Procesada"/>
    <n v="31932.915966386554"/>
  </r>
  <r>
    <x v="2"/>
    <n v="107677"/>
    <s v="2025-11-10 15:24:42"/>
    <s v="OSNAIDER MERCADO ROSARIO"/>
    <s v="ALVARO ENRIQUE CASTAÑEDA MANJARRES 715 BARRANQUILLA"/>
    <s v="Procesada"/>
    <n v="2888"/>
  </r>
  <r>
    <x v="6"/>
    <n v="107678"/>
    <s v="2025-11-10 15:24:48"/>
    <s v="YEIMMY GOMEZ URREGO"/>
    <s v="ANGIE JOHANA BEDOYA HERRENO 908"/>
    <s v="Procesada"/>
    <n v="37231.26050420168"/>
  </r>
  <r>
    <x v="6"/>
    <n v="107679"/>
    <s v="2025-11-10 15:26:21"/>
    <s v="CLARA INES CARDENAS VEGA"/>
    <s v="SANDRA PATRICIA ORTIZ ROMERO 919"/>
    <s v="Procesada"/>
    <n v="16386.537815126052"/>
  </r>
  <r>
    <x v="9"/>
    <n v="107681"/>
    <s v="2025-11-10 15:26:49"/>
    <s v="CARLOS ANDRES PRADO SARABIA"/>
    <s v="LILIANA BLANCO LOPEZ 705 VALLEDUPAR"/>
    <s v="Procesada"/>
    <n v="38798.420168067234"/>
  </r>
  <r>
    <x v="6"/>
    <n v="107682"/>
    <s v="2025-11-10 15:26:57"/>
    <s v="SOFIA BRISEÑO"/>
    <s v="CRISTINA QUINTERO RUDAS 945"/>
    <s v="Procesada"/>
    <n v="18342.016806722691"/>
  </r>
  <r>
    <x v="6"/>
    <n v="107683"/>
    <s v="2025-11-10 15:27:47"/>
    <s v="GUSTAVO DE JESUS GOMEZ GIRALDO"/>
    <s v="YULIETH HERNANDEZ"/>
    <s v="Procesada"/>
    <n v="34988.924369747903"/>
  </r>
  <r>
    <x v="6"/>
    <n v="107684"/>
    <s v="2025-11-10 15:28:24"/>
    <s v="GRUPO FONTANAR COLOMBIA SAS"/>
    <s v="CRISTINA QUINTERO RUDAS 945"/>
    <s v="Procesada"/>
    <n v="37815.100840336134"/>
  </r>
  <r>
    <x v="6"/>
    <n v="107686"/>
    <s v="2025-11-10 15:29:40"/>
    <s v="LIDIA ESPERANZA CAMPOS ROMERO"/>
    <s v="LEYDY YURLEY MUNEVAR ESPITIA 921"/>
    <s v="Procesada"/>
    <n v="45462.26050420168"/>
  </r>
  <r>
    <x v="6"/>
    <n v="107687"/>
    <s v="2025-11-10 15:31:08"/>
    <s v="YULIETH VANESA TORRES LOMBANA"/>
    <s v="SANDRA PATRICIA ORTIZ ROMERO 919"/>
    <s v="Procesada"/>
    <n v="21990.798319327732"/>
  </r>
  <r>
    <x v="7"/>
    <n v="107688"/>
    <s v="2025-11-10 15:32:36"/>
    <s v="HERIBERTO FONTECHA ARIZA"/>
    <s v="JHONTAN MENDOZA 906"/>
    <s v="Procesada"/>
    <n v="241134.49579831932"/>
  </r>
  <r>
    <x v="6"/>
    <n v="107690"/>
    <s v="2025-11-10 15:34:20"/>
    <s v="ROMELIA MURCIA"/>
    <s v="ANGIE JOHANA BEDOYA HERRENO 908"/>
    <s v="Procesada"/>
    <n v="22099.336134453781"/>
  </r>
  <r>
    <x v="2"/>
    <n v="107691"/>
    <s v="2025-11-10 15:34:38"/>
    <s v="YAMILE PATRICIA GUTIERREZ PACHECO"/>
    <s v="JESUS ENRIQUE GIRALDO SOTO 714 BARRANQUILLA"/>
    <s v="Procesada"/>
    <n v="31932.915966386554"/>
  </r>
  <r>
    <x v="1"/>
    <n v="107692"/>
    <s v="2025-11-10 15:35:36"/>
    <s v="JOSE DARIO GONZALEZ PARRA"/>
    <s v="ZULY RANGEL GARCIA 413 CUCUTA"/>
    <s v="Procesada"/>
    <n v="19610.243697478993"/>
  </r>
  <r>
    <x v="1"/>
    <n v="107693"/>
    <s v="2025-11-10 15:36:07"/>
    <s v="BRYAN ALBERTO ROJAS JAIMES"/>
    <s v="FREDY ESTEPA 409 CUCUTA"/>
    <s v="Procesada"/>
    <n v="7845"/>
  </r>
  <r>
    <x v="0"/>
    <n v="107694"/>
    <s v="2025-11-10 15:36:27"/>
    <s v="JOHN ANDRES CASTRO VANEGAS"/>
    <s v="KATHERINE GAVIRIA MAZO 103"/>
    <s v="Procesada"/>
    <n v="46553.924369747903"/>
  </r>
  <r>
    <x v="0"/>
    <n v="107695"/>
    <s v="2025-11-10 15:42:21"/>
    <s v="BERTA INES CANO CORREA"/>
    <s v="INGRID RESTREPO 115"/>
    <s v="Procesada"/>
    <n v="19733.294117647059"/>
  </r>
  <r>
    <x v="6"/>
    <n v="107696"/>
    <s v="2025-11-10 15:42:34"/>
    <s v="OLGA LUCIA ROMERO ROBAYO"/>
    <s v="MONICA RODRIGUEZ RONCANCIO 946"/>
    <s v="Procesada"/>
    <n v="28130.983193277316"/>
  </r>
  <r>
    <x v="0"/>
    <n v="107697"/>
    <s v="2025-11-10 15:43:40"/>
    <s v="MARCELO DAVID MANCO"/>
    <s v="ELIANA GOMEZ 107"/>
    <s v="Procesada"/>
    <n v="10924.403361344539"/>
  </r>
  <r>
    <x v="6"/>
    <n v="107698"/>
    <s v="2025-11-10 15:44:51"/>
    <s v="MAURICIO EDUARDO NIÑO HERNANDEZ"/>
    <s v="DIANA MARCELA DIAZ TORRES 938"/>
    <s v="Procesada"/>
    <n v="15418.336134453783"/>
  </r>
  <r>
    <x v="1"/>
    <n v="107699"/>
    <s v="2025-11-10 15:45:53"/>
    <s v="MARTHA GRACIELA FLOREZ"/>
    <s v="MAIRA TORRES 411 CUCUTA"/>
    <s v="Procesada"/>
    <n v="7626.5966386554619"/>
  </r>
  <r>
    <x v="0"/>
    <n v="107700"/>
    <s v="2025-11-10 15:46:46"/>
    <s v="MARLENY DEL SOCORRO GUARIN"/>
    <s v="MARIA ELENA JARAMILLO GALEANO 114"/>
    <s v="Procesada"/>
    <n v="28655.462184873952"/>
  </r>
  <r>
    <x v="0"/>
    <n v="107701"/>
    <s v="2025-11-10 15:47:16"/>
    <s v="YURANY ANDREA GARCIA GARCIA"/>
    <s v="ANDRES GRACIANO SERNA 104"/>
    <s v="Procesada"/>
    <n v="32719.403361344535"/>
  </r>
  <r>
    <x v="6"/>
    <n v="107702"/>
    <s v="2025-11-10 15:51:40"/>
    <s v="MIGUEL EDUIN RIAÑO PADILLA"/>
    <s v="MONICA RODRIGUEZ RONCANCIO 946"/>
    <s v="Procesada"/>
    <n v="29276.705882352941"/>
  </r>
  <r>
    <x v="1"/>
    <n v="107703"/>
    <s v="2025-11-10 15:53:00"/>
    <s v="NANCY STELLA FERNANDEZ VILLAMIL"/>
    <s v="FREDY ESTEPA 409 CUCUTA"/>
    <s v="Procesada"/>
    <n v="14555.46218487395"/>
  </r>
  <r>
    <x v="0"/>
    <n v="107704"/>
    <s v="2025-11-10 15:55:59"/>
    <s v="MARTHA CECILIA HURTADO BEDOYA"/>
    <s v="MIGUEL ANGEL HIDALGO SANTOS 113"/>
    <s v="Procesada"/>
    <n v="8542.0168067226896"/>
  </r>
  <r>
    <x v="6"/>
    <n v="107705"/>
    <s v="2025-11-10 15:57:39"/>
    <s v="JENNY ENEIDA PINZON FORERO"/>
    <s v="MONICA RODRIGUEZ RONCANCIO 946"/>
    <s v="Procesada"/>
    <n v="24009.798319327732"/>
  </r>
  <r>
    <x v="2"/>
    <n v="107706"/>
    <s v="2025-11-10 15:59:39"/>
    <s v="EDINSON ENRIQUE RODRIGUEZ ALTAMAR"/>
    <s v="MARIELA ESTER DE LEON 720 BARRANQUILLA"/>
    <s v="Procesada"/>
    <n v="16806.798319327732"/>
  </r>
  <r>
    <x v="7"/>
    <n v="107707"/>
    <s v="2025-11-10 16:01:41"/>
    <s v="LUZ MARINA QUIROGA BENAVIDES"/>
    <s v="JHONTAN MENDOZA 906"/>
    <s v="Procesada"/>
    <n v="80016.731092436981"/>
  </r>
  <r>
    <x v="6"/>
    <n v="107709"/>
    <s v="2025-11-10 16:02:06"/>
    <s v="HERNANDO JAIME"/>
    <s v="LEYDY YURLEY MUNEVAR ESPITIA 921"/>
    <s v="Procesada"/>
    <n v="39900"/>
  </r>
  <r>
    <x v="1"/>
    <n v="107710"/>
    <s v="2025-11-10 16:02:31"/>
    <s v="NUBIA PARRA ROJAS"/>
    <s v="FREDY ESTEPA 409 CUCUTA"/>
    <s v="Procesada"/>
    <n v="35072.403361344543"/>
  </r>
  <r>
    <x v="1"/>
    <n v="107711"/>
    <s v="2025-11-10 16:03:05"/>
    <s v="JHEYSSON ALEXANDER AREVALO GARCIA"/>
    <s v="MAIRA TORRES 411 CUCUTA"/>
    <s v="Procesada"/>
    <n v="23668"/>
  </r>
  <r>
    <x v="6"/>
    <n v="107712"/>
    <s v="2025-11-10 16:05:22"/>
    <s v="JOSE GREGORIO URREA MARTINEZ"/>
    <s v="ANGIE JOHANA BEDOYA HERRENO 908"/>
    <s v="Procesada"/>
    <n v="16806.798319327732"/>
  </r>
  <r>
    <x v="6"/>
    <n v="107713"/>
    <s v="2025-11-10 16:12:20"/>
    <s v="MARIA NELLY MARROQUIN"/>
    <s v="ANGIE JOHANA BEDOYA HERRENO 908"/>
    <s v="Procesada"/>
    <n v="34770.000000000007"/>
  </r>
  <r>
    <x v="6"/>
    <n v="107714"/>
    <s v="2025-11-10 16:12:32"/>
    <s v="LUZ ANGELA LOPEZ SALAZAR"/>
    <s v="YULIETH HERNANDEZ"/>
    <s v="Procesada"/>
    <n v="94276.899159663866"/>
  </r>
  <r>
    <x v="2"/>
    <n v="107716"/>
    <s v="2025-11-10 16:15:52"/>
    <s v="DALMIS CECILIA PACHECO VASQUEZ"/>
    <s v="ALVARO ENRIQUE CASTAÑEDA MANJARRES 715 BARRANQUILLA"/>
    <s v="Procesada"/>
    <n v="42510.857142857145"/>
  </r>
  <r>
    <x v="7"/>
    <n v="107717"/>
    <s v="2025-11-10 16:16:05"/>
    <s v="DIANA INES QUINITIVA CARDENAS"/>
    <s v="JHONTAN MENDOZA 906"/>
    <s v="Procesada"/>
    <n v="19321.798319327732"/>
  </r>
  <r>
    <x v="6"/>
    <n v="107718"/>
    <s v="2025-11-10 16:16:10"/>
    <s v="WILSON ANCISAR MOLANO VILLAR"/>
    <s v="MARIBEL REDONDO 918"/>
    <s v="Procesada"/>
    <n v="73245"/>
  </r>
  <r>
    <x v="0"/>
    <n v="107719"/>
    <s v="2025-11-10 16:16:11"/>
    <s v="UVERNEL VELASQUEZ CASTAÑO"/>
    <s v="MIGUEL ANGEL HIDALGO SANTOS 113"/>
    <s v="Procesada"/>
    <n v="28688.000000000004"/>
  </r>
  <r>
    <x v="2"/>
    <n v="107720"/>
    <s v="2025-11-10 16:17:54"/>
    <s v="ANDRES ALFONSO GARCIA MONTENEGRO"/>
    <s v="JESUS ENRIQUE GIRALDO SOTO 714 BARRANQUILLA"/>
    <s v="Procesada"/>
    <n v="31932.915966386554"/>
  </r>
  <r>
    <x v="9"/>
    <n v="107721"/>
    <s v="2025-11-10 16:19:10"/>
    <s v="OTONIEL HERRERA CHICA"/>
    <s v="LILIANA BLANCO LOPEZ 705 VALLEDUPAR"/>
    <s v="Procesada"/>
    <n v="47899.378151260506"/>
  </r>
  <r>
    <x v="6"/>
    <n v="107722"/>
    <s v="2025-11-10 16:21:01"/>
    <s v="BLANCA INES MORA"/>
    <s v="ANGIE JOHANA BEDOYA HERRENO 908"/>
    <s v="Procesada"/>
    <n v="23486.781512605045"/>
  </r>
  <r>
    <x v="0"/>
    <n v="107723"/>
    <s v="2025-11-10 16:21:15"/>
    <s v="ISLENIA LORELEY GOMEZ ARANGO"/>
    <s v="KATHERINE GAVIRIA MAZO 103"/>
    <s v="Procesada"/>
    <n v="6554.6386554621859"/>
  </r>
  <r>
    <x v="6"/>
    <n v="107724"/>
    <s v="2025-11-10 16:22:58"/>
    <s v="DAYANA PATRICIA GARCIA BAUTISTA"/>
    <s v="OSCAR GIOVANNY NASAYO BLANCO 932"/>
    <s v="Procesada"/>
    <n v="18516"/>
  </r>
  <r>
    <x v="6"/>
    <n v="107725"/>
    <s v="2025-11-10 16:23:00"/>
    <s v="LUZ YANIRA RINCON LUGO"/>
    <s v="LEYDY YURLEY MUNEVAR ESPITIA 921"/>
    <s v="Procesada"/>
    <n v="69540.000000000015"/>
  </r>
  <r>
    <x v="1"/>
    <n v="107726"/>
    <s v="2025-11-10 16:26:01"/>
    <s v="ROSA ANGELICA TORRADO BASTOS"/>
    <s v="FREDY ESTEPA 409 CUCUTA"/>
    <s v="Procesada"/>
    <n v="20168.100840336137"/>
  </r>
  <r>
    <x v="6"/>
    <n v="107727"/>
    <s v="2025-11-10 16:28:48"/>
    <s v="JUAN CARLOS PABON PABON"/>
    <s v="OSCAR GIOVANNY NASAYO BLANCO 932"/>
    <s v="Procesada"/>
    <n v="72768"/>
  </r>
  <r>
    <x v="6"/>
    <n v="107728"/>
    <s v="2025-11-10 16:30:18"/>
    <s v="EDITH ERCILIA ARDILA DIAZ"/>
    <s v="LEYDY YURLEY MUNEVAR ESPITIA 921"/>
    <s v="Procesada"/>
    <n v="20672.319327731093"/>
  </r>
  <r>
    <x v="6"/>
    <n v="107729"/>
    <s v="2025-11-10 16:31:00"/>
    <s v="MARIA NELLY LEON PORTILLA"/>
    <s v="WILSON JAVIER MONTAÑEZ MARTINEZ 923"/>
    <s v="Procesada"/>
    <n v="12125"/>
  </r>
  <r>
    <x v="9"/>
    <n v="107730"/>
    <s v="2025-11-10 16:31:00"/>
    <s v="FREDDY SANCHEZ GUERRERO"/>
    <s v="LILIANA BLANCO LOPEZ 705 VALLEDUPAR"/>
    <s v="Procesada"/>
    <n v="31932.915966386554"/>
  </r>
  <r>
    <x v="3"/>
    <n v="107731"/>
    <s v="2025-11-10 16:31:22"/>
    <s v="ISRAEL BALLESTEROS MONTOYA"/>
    <s v="LEONARDO RIOS HENAO 612"/>
    <s v="Procesada"/>
    <n v="44369.756302521011"/>
  </r>
  <r>
    <x v="7"/>
    <n v="107732"/>
    <s v="2025-11-10 16:31:49"/>
    <s v="MESIAS PARMENIO PULIDO NIETO"/>
    <s v="JHONTAN MENDOZA 906"/>
    <s v="Procesada"/>
    <n v="68016.957983193279"/>
  </r>
  <r>
    <x v="6"/>
    <n v="107733"/>
    <s v="2025-11-10 16:35:28"/>
    <s v="PEDRO VICENTE SANTANA QUIROGA"/>
    <s v="MARIBEL REDONDO 918"/>
    <s v="Procesada"/>
    <n v="25626.058823529413"/>
  </r>
  <r>
    <x v="0"/>
    <n v="107734"/>
    <s v="2025-11-10 16:36:48"/>
    <s v="FLOR EDILMA VALENCIA DE CASTRO"/>
    <s v="MARIA ELENA JARAMILLO GALEANO 114"/>
    <s v="Procesada"/>
    <n v="26984.873949579833"/>
  </r>
  <r>
    <x v="6"/>
    <n v="107735"/>
    <s v="2025-11-10 16:36:54"/>
    <s v="LUIS EDILBERTO CHITIVA BELTRAN"/>
    <s v="WILLIAM ALBERTO VELASQUEZ BERNAL 920"/>
    <s v="Procesada"/>
    <n v="66500"/>
  </r>
  <r>
    <x v="6"/>
    <n v="107736"/>
    <s v="2025-11-10 16:37:00"/>
    <s v="CLARA MARIA GERENA GERENA"/>
    <s v="MARIA NANCY GUARIN VIRGUEZ 937"/>
    <s v="Procesada"/>
    <n v="48677.882352941182"/>
  </r>
  <r>
    <x v="9"/>
    <n v="107737"/>
    <s v="2025-11-10 16:39:19"/>
    <s v="MARIA CRISTINA GOMEZ MARTINEZ"/>
    <s v="LILIANA BLANCO LOPEZ 705 VALLEDUPAR"/>
    <s v="Procesada"/>
    <n v="55070.907563025212"/>
  </r>
  <r>
    <x v="2"/>
    <n v="107738"/>
    <s v="2025-11-10 16:40:55"/>
    <s v="GLORIA CECILIA AMOROCHO CAICEDO"/>
    <s v="ALVARO ENRIQUE CASTAÑEDA MANJARRES 715 BARRANQUILLA"/>
    <s v="Procesada"/>
    <n v="29400"/>
  </r>
  <r>
    <x v="6"/>
    <n v="107739"/>
    <s v="2025-11-10 16:44:00"/>
    <s v="MARTHA JANETH MOLINA JIMENEZ"/>
    <s v="CRISTINA QUINTERO RUDAS 945"/>
    <s v="Procesada"/>
    <n v="12000"/>
  </r>
  <r>
    <x v="7"/>
    <n v="107740"/>
    <s v="2025-11-10 16:44:08"/>
    <s v="ROBINSON GIL QUIROGA"/>
    <s v="JHONTAN MENDOZA 906"/>
    <s v="Procesada"/>
    <n v="77596.605042016818"/>
  </r>
  <r>
    <x v="6"/>
    <n v="107741"/>
    <s v="2025-11-10 16:45:28"/>
    <s v="JORGE LUIS MORENO PENAGOS"/>
    <s v="MONICA RODRIGUEZ RONCANCIO 946"/>
    <s v="Procesada"/>
    <n v="29400"/>
  </r>
  <r>
    <x v="6"/>
    <n v="107742"/>
    <s v="2025-11-10 16:46:33"/>
    <s v="JORGE ELIECER SARMIENTO"/>
    <s v="YULIETH HERNANDEZ"/>
    <s v="Procesada"/>
    <n v="87447.882352941175"/>
  </r>
  <r>
    <x v="6"/>
    <n v="107743"/>
    <s v="2025-11-10 16:49:48"/>
    <s v="TATIANA MUÑOZ AGUIRRE"/>
    <s v="CARLOS EDUARDO ROMERO 934"/>
    <s v="Procesada"/>
    <n v="87294.621848739509"/>
  </r>
  <r>
    <x v="1"/>
    <n v="107744"/>
    <s v="2025-11-10 16:49:49"/>
    <s v="CRISTINA PERESZ YAÑEZ"/>
    <s v="MAIRA TORRES 411 CUCUTA"/>
    <s v="Procesada"/>
    <n v="1129.8655462184875"/>
  </r>
  <r>
    <x v="0"/>
    <n v="107745"/>
    <s v="2025-11-10 16:50:47"/>
    <s v="GUILLERMO LEON YEPES JARAMILLO"/>
    <s v="INES LILIANA PIEDRAHITA MESA 111"/>
    <s v="Procesada"/>
    <n v="6050.4201680672268"/>
  </r>
  <r>
    <x v="7"/>
    <n v="107746"/>
    <s v="2025-11-10 16:51:04"/>
    <s v="EULICES  NEME RUIZ"/>
    <s v="JHONTAN MENDOZA 906"/>
    <s v="Procesada"/>
    <n v="37815.117647058825"/>
  </r>
  <r>
    <x v="6"/>
    <n v="107748"/>
    <s v="2025-11-10 16:51:24"/>
    <s v="JESSICA LORENA GOMEZ CAPERA"/>
    <s v="SANDRA PATRICIA ORTIZ ROMERO 919"/>
    <s v="Procesada"/>
    <n v="12125"/>
  </r>
  <r>
    <x v="7"/>
    <n v="107749"/>
    <s v="2025-11-10 16:54:32"/>
    <s v="JOSE HERNANDO GONZALEZ MORERA"/>
    <s v="JHONTAN MENDOZA 906"/>
    <s v="Procesada"/>
    <n v="47899.378151260506"/>
  </r>
  <r>
    <x v="6"/>
    <n v="107750"/>
    <s v="2025-11-10 16:57:46"/>
    <s v="TOQUE DE HOGAR SAS"/>
    <s v="NELLY MARTINEZ FLEREZ 935"/>
    <s v="Procesada"/>
    <n v="104579.79831932775"/>
  </r>
  <r>
    <x v="6"/>
    <n v="107751"/>
    <s v="2025-11-10 17:00:19"/>
    <s v="GILMA ROSA RODRIGUEZ SUAREZ"/>
    <s v="LEYDY YURLEY MUNEVAR ESPITIA 921"/>
    <s v="Procesada"/>
    <n v="13227.403361344539"/>
  </r>
  <r>
    <x v="0"/>
    <n v="107752"/>
    <s v="2025-11-10 17:02:15"/>
    <s v="JUAN FERNANDO FRANCO PULGARIN"/>
    <s v="MARIA ELENA JARAMILLO GALEANO 114"/>
    <s v="Procesada"/>
    <n v="22860.000000000004"/>
  </r>
  <r>
    <x v="6"/>
    <n v="107753"/>
    <s v="2025-11-10 17:03:49"/>
    <s v="DIANA MERCEDES BARRETO ANDRADE"/>
    <s v="SANDRA PATRICIA ORTIZ ROMERO 919"/>
    <s v="Procesada"/>
    <n v="14501.966386554623"/>
  </r>
  <r>
    <x v="0"/>
    <n v="107754"/>
    <s v="2025-11-10 17:06:10"/>
    <s v="LUZ ADRIANA ARISMENDY GONZALES"/>
    <s v="DUBY YARLENY BEDOYA FLOREZ 102"/>
    <s v="Procesada"/>
    <n v="65781.579831932773"/>
  </r>
  <r>
    <x v="7"/>
    <n v="107755"/>
    <s v="2025-11-10 17:06:23"/>
    <s v="MARIA HILDA ROA"/>
    <s v="JHONTAN MENDOZA 906"/>
    <s v="Procesada"/>
    <n v="47899.378151260506"/>
  </r>
  <r>
    <x v="2"/>
    <n v="107756"/>
    <s v="2025-11-10 17:08:18"/>
    <s v="JOVANI JOSE SANTIAGO RIVERA"/>
    <s v="YOANY SARMIENTO PEREZ 713 BARRANQUILLA"/>
    <s v="Procesada"/>
    <n v="64763.697478991598"/>
  </r>
  <r>
    <x v="0"/>
    <n v="107757"/>
    <s v="2025-11-10 17:10:37"/>
    <s v="JULIET BIBIANA MEDINA MEDINA"/>
    <s v="MARIA ELENA JARAMILLO GALEANO 114"/>
    <s v="Procesada"/>
    <n v="22745.563025210085"/>
  </r>
  <r>
    <x v="6"/>
    <n v="107758"/>
    <s v="2025-11-10 17:12:15"/>
    <s v="HECTOR HELY MONROY RODRIGUEZ"/>
    <s v="YULIETH HERNANDEZ"/>
    <s v="Procesada"/>
    <n v="50294.075630252104"/>
  </r>
  <r>
    <x v="0"/>
    <n v="107759"/>
    <s v="2025-11-10 17:15:38"/>
    <s v="DANNY JOHAN VASQUEZ GRAJALES"/>
    <s v="EDISON ALBERTO SALAZAR YEPES 116"/>
    <s v="Procesada"/>
    <n v="18509.521008403364"/>
  </r>
  <r>
    <x v="6"/>
    <n v="107760"/>
    <s v="2025-11-10 17:16:21"/>
    <s v="MILSON MILLER MEJIA CAPADOR"/>
    <s v="SANDRA PATRICIA ORTIZ ROMERO 919"/>
    <s v="Procesada"/>
    <n v="21176.403361344539"/>
  </r>
  <r>
    <x v="6"/>
    <n v="107761"/>
    <s v="2025-11-10 17:18:16"/>
    <s v="JHON ALEXANDER CASTILLO BARBOSA"/>
    <s v="OSCAR GIOVANNY NASAYO BLANCO 932"/>
    <s v="Procesada"/>
    <n v="70074.109243697487"/>
  </r>
  <r>
    <x v="6"/>
    <n v="107762"/>
    <s v="2025-11-10 17:18:31"/>
    <s v="SHARON LIZETH RAMIREZ GONZALEZ"/>
    <s v="ANGIE JOHANA BEDOYA HERRENO 908"/>
    <s v="Procesada"/>
    <n v="23109.201680672271"/>
  </r>
  <r>
    <x v="6"/>
    <n v="107763"/>
    <s v="2025-11-10 17:19:08"/>
    <s v="CARLOS RAFAEL ROMERO HERNANDEZ"/>
    <s v="MARIBEL REDONDO 918"/>
    <s v="Procesada"/>
    <n v="260949.37815126052"/>
  </r>
  <r>
    <x v="7"/>
    <n v="107764"/>
    <s v="2025-11-10 17:19:14"/>
    <s v="JESUS MARIA DEVIA"/>
    <s v="JHONTAN MENDOZA 906"/>
    <s v="Procesada"/>
    <n v="191597.52100840336"/>
  </r>
  <r>
    <x v="7"/>
    <n v="107765"/>
    <s v="2025-11-10 17:21:51"/>
    <s v="ALVARO BRICEÑO GARZON"/>
    <s v="JHONTAN MENDOZA 906"/>
    <s v="Procesada"/>
    <n v="29243.638655462186"/>
  </r>
  <r>
    <x v="6"/>
    <n v="107767"/>
    <s v="2025-11-10 17:21:58"/>
    <s v="YOLANDA HERRERA RAMIREZ"/>
    <s v="CRISTINA QUINTERO RUDAS 945"/>
    <s v="Procesada"/>
    <n v="12125"/>
  </r>
  <r>
    <x v="6"/>
    <n v="107768"/>
    <s v="2025-11-10 17:23:06"/>
    <s v="YESCENIA ANDREA SOLER RUIZ"/>
    <s v="SANDRA PATRICIA ORTIZ ROMERO 919"/>
    <s v="Procesada"/>
    <n v="27725.285714285714"/>
  </r>
  <r>
    <x v="6"/>
    <n v="107769"/>
    <s v="2025-11-10 17:25:51"/>
    <s v="MARIO DE JESUS GOMEZ GIRALDO"/>
    <s v="DIANA MARCELA DIAZ TORRES 938"/>
    <s v="Procesada"/>
    <n v="53462.655462184877"/>
  </r>
  <r>
    <x v="7"/>
    <n v="107770"/>
    <s v="2025-11-10 17:28:29"/>
    <s v="ELKIN ESNORALDO VEGA VILLEGAS"/>
    <s v="JHONTAN MENDOZA 906"/>
    <s v="Procesada"/>
    <n v="47899.378151260506"/>
  </r>
  <r>
    <x v="3"/>
    <n v="107771"/>
    <s v="2025-11-10 17:31:57"/>
    <s v="NOE DE JESUS LARGO PESCADOR"/>
    <s v="LEONARDO RIOS HENAO 612"/>
    <s v="Procesada"/>
    <n v="31932.915966386554"/>
  </r>
  <r>
    <x v="6"/>
    <n v="107772"/>
    <s v="2025-11-10 17:32:25"/>
    <s v="ANA JANNETH GARCIA TRUJILLO"/>
    <s v="WILSON JAVIER MONTAÑEZ MARTINEZ 923"/>
    <s v="Procesada"/>
    <n v="10588.20168067227"/>
  </r>
  <r>
    <x v="6"/>
    <n v="107773"/>
    <s v="2025-11-10 17:32:31"/>
    <s v="SERGIO ANDRES URREGO MUÑOZ"/>
    <s v="SOL KATHERINE BERNAL MONTANO 907"/>
    <s v="Procesada"/>
    <n v="6960"/>
  </r>
  <r>
    <x v="7"/>
    <n v="107774"/>
    <s v="2025-11-10 17:36:37"/>
    <s v="ROSA MARIA ARIZA QUIROGA"/>
    <s v="JHONTAN MENDOZA 906"/>
    <s v="Procesada"/>
    <n v="47899.378151260506"/>
  </r>
  <r>
    <x v="6"/>
    <n v="107775"/>
    <s v="2025-11-10 17:37:41"/>
    <s v="OCTAVIANO GARCIA CARDENAS"/>
    <s v="SOL KATHERINE BERNAL MONTANO 907"/>
    <s v="Procesada"/>
    <n v="36006.142857142855"/>
  </r>
  <r>
    <x v="0"/>
    <n v="107776"/>
    <s v="2025-11-10 17:38:21"/>
    <s v="WILMAR ALBERTO ALZATE HENAO"/>
    <s v="MARIA ELENA JARAMILLO GALEANO 114"/>
    <s v="Procesada"/>
    <n v="16386"/>
  </r>
  <r>
    <x v="0"/>
    <n v="107777"/>
    <s v="2025-11-10 17:41:41"/>
    <s v="CARLOS JULIO HERNANDEZ LOPERA"/>
    <s v="ANDRES GRACIANO SERNA 104"/>
    <s v="Procesada"/>
    <n v="39145.621848739502"/>
  </r>
  <r>
    <x v="10"/>
    <n v="107778"/>
    <s v="2025-11-10 17:45:08"/>
    <s v="ELSA BARRIOS VALENCIA"/>
    <s v="MARTHA MANTILLA 407 BUCARAMANGA"/>
    <s v="Procesada"/>
    <n v="2436.9831932773113"/>
  </r>
  <r>
    <x v="6"/>
    <n v="107779"/>
    <s v="2025-11-10 17:46:31"/>
    <s v="ELCY DEL SOCORRO RUIZ RAMIREZ"/>
    <s v="SOL KATHERINE BERNAL MONTANO 907"/>
    <s v="Procesada"/>
    <n v="45752.949579831933"/>
  </r>
  <r>
    <x v="6"/>
    <n v="107780"/>
    <s v="2025-11-10 17:51:09"/>
    <s v="JAVIER PEDRAZA"/>
    <s v="NELLY MARTINEZ FLEREZ 935"/>
    <s v="Procesada"/>
    <n v="69999.848739495807"/>
  </r>
  <r>
    <x v="0"/>
    <n v="107781"/>
    <s v="2025-11-10 17:53:19"/>
    <s v="EDGAR ORLANDO MESA GIRALDO"/>
    <s v="INGRID RESTREPO 115"/>
    <s v="Procesada"/>
    <n v="11543"/>
  </r>
  <r>
    <x v="0"/>
    <n v="107782"/>
    <s v="2025-11-10 17:54:01"/>
    <s v="EDIN JOSE VALENCIA JARAMILLO"/>
    <s v="INGRID RESTREPO 115"/>
    <s v="Procesada"/>
    <n v="15126.050420168069"/>
  </r>
  <r>
    <x v="0"/>
    <n v="107783"/>
    <s v="2025-11-10 17:56:10"/>
    <s v="GERMAN DE JESUS CARVAJAL"/>
    <s v="INGRID RESTREPO 115"/>
    <s v="Procesada"/>
    <n v="42353.042016806728"/>
  </r>
  <r>
    <x v="6"/>
    <n v="107784"/>
    <s v="2025-11-10 17:57:16"/>
    <s v="LUIS IGNACIO CARO"/>
    <s v="DIANA MARCELA DIAZ TORRES 938"/>
    <s v="Procesada"/>
    <n v="21379.747899159665"/>
  </r>
  <r>
    <x v="0"/>
    <n v="107785"/>
    <s v="2025-11-10 17:58:39"/>
    <s v="JUAN CARLOS PALACIO ARBOLEDA"/>
    <s v="SEBASTIAN DIAZ VELEZ 105"/>
    <s v="Procesada"/>
    <n v="35241.71428571429"/>
  </r>
  <r>
    <x v="0"/>
    <n v="107786"/>
    <s v="2025-11-10 17:59:44"/>
    <s v="ROSALBA ARIAS GRISALES"/>
    <s v="GEORLAN GARCIA PANIAGUA 117"/>
    <s v="Procesada"/>
    <n v="38134.478991596639"/>
  </r>
  <r>
    <x v="0"/>
    <n v="107787"/>
    <s v="2025-11-10 18:00:03"/>
    <s v="ANGELA FARLEY HENAO RUIZ"/>
    <s v="SEBASTIAN DIAZ VELEZ 105"/>
    <s v="Procesada"/>
    <n v="53718.478991596639"/>
  </r>
  <r>
    <x v="0"/>
    <n v="107788"/>
    <s v="2025-11-10 18:01:07"/>
    <s v="WILMAR ALBERTO ALZATE HENAO"/>
    <s v="MARIA ELENA JARAMILLO GALEANO 114"/>
    <s v="Procesada"/>
    <n v="13280.000000000002"/>
  </r>
  <r>
    <x v="0"/>
    <n v="107789"/>
    <s v="2025-11-10 18:02:18"/>
    <s v="OFELIA PUERTA"/>
    <s v="SEBASTIAN DIAZ VELEZ 105"/>
    <s v="Procesada"/>
    <n v="32253"/>
  </r>
  <r>
    <x v="6"/>
    <n v="107790"/>
    <s v="2025-11-10 18:03:24"/>
    <s v="CARMENZA QUIMBAYA REYES"/>
    <s v="WILLIAM ALBERTO VELASQUEZ BERNAL 920"/>
    <s v="Procesada"/>
    <n v="33529.436974789918"/>
  </r>
  <r>
    <x v="0"/>
    <n v="107791"/>
    <s v="2025-11-10 18:03:26"/>
    <s v="LUIS FERNANDO LOPEZ UPEGUI"/>
    <s v="SEBASTIAN DIAZ VELEZ 105"/>
    <s v="Procesada"/>
    <n v="18151.26050420168"/>
  </r>
  <r>
    <x v="6"/>
    <n v="107792"/>
    <s v="2025-11-10 18:04:09"/>
    <s v="JENNY JULIETH VILLARRAGA"/>
    <s v="SOL KATHERINE BERNAL MONTANO 907"/>
    <s v="Procesada"/>
    <n v="26218.563025210085"/>
  </r>
  <r>
    <x v="6"/>
    <n v="107793"/>
    <s v="2025-11-10 18:06:42"/>
    <s v="GERALDINE CAMILA VARGAS LARA"/>
    <s v="DIANA MARCELA DIAZ TORRES 938"/>
    <s v="Procesada"/>
    <n v="91839.630252100847"/>
  </r>
  <r>
    <x v="0"/>
    <n v="107794"/>
    <s v="2025-11-10 18:07:48"/>
    <s v="JUAN GONZALO ROJAS LOPEZ"/>
    <s v="INES LILIANA PIEDRAHITA MESA 111"/>
    <s v="Procesada"/>
    <n v="53520.815126050416"/>
  </r>
  <r>
    <x v="2"/>
    <n v="107795"/>
    <s v="2025-11-10 18:08:35"/>
    <s v="ANGELA PATRICIA NARVAEZ DIAZ"/>
    <s v="YOANY SARMIENTO PEREZ 713 BARRANQUILLA"/>
    <s v="Procesada"/>
    <n v="47899.378151260506"/>
  </r>
  <r>
    <x v="6"/>
    <n v="107796"/>
    <s v="2025-11-10 18:09:55"/>
    <s v="EMILCE TOLOZA ACEVEDO"/>
    <s v="SANDRA PATRICIA ORTIZ ROMERO 919"/>
    <s v="Procesada"/>
    <n v="21176.403361344539"/>
  </r>
  <r>
    <x v="0"/>
    <n v="107797"/>
    <s v="2025-11-10 18:11:32"/>
    <s v="INDRA MILENA CASTELLANOS MUÑOZ"/>
    <s v="ELIANA GOMEZ 107"/>
    <s v="Procesada"/>
    <n v="29403.033613445379"/>
  </r>
  <r>
    <x v="6"/>
    <n v="107798"/>
    <s v="2025-11-10 18:14:45"/>
    <s v="LEANDRO ENRIQUE ALARCON"/>
    <s v="SANDRA PATRICIA ORTIZ ROMERO 919"/>
    <s v="Procesada"/>
    <n v="33529.436974789918"/>
  </r>
  <r>
    <x v="6"/>
    <n v="107799"/>
    <s v="2025-11-10 18:14:59"/>
    <s v="AURA IRENE IBAÑEZ SOLER"/>
    <s v="MONICA RODRIGUEZ RONCANCIO 946"/>
    <s v="Procesada"/>
    <n v="217942.0756302521"/>
  </r>
  <r>
    <x v="6"/>
    <n v="107800"/>
    <s v="2025-11-10 18:17:41"/>
    <s v="JORGE ELIECER RAMIREZ DUQUE"/>
    <s v="ANGIE JOHANA BEDOYA HERRENO 908"/>
    <s v="Procesada"/>
    <n v="213551.26050420169"/>
  </r>
  <r>
    <x v="0"/>
    <n v="107801"/>
    <s v="2025-11-10 18:18:50"/>
    <s v="LIZETH VANESSA LONDOÑO HENAO"/>
    <s v="ANDRES GRACIANO SERNA 104"/>
    <s v="Procesada"/>
    <n v="30948.000000000004"/>
  </r>
  <r>
    <x v="6"/>
    <n v="107802"/>
    <s v="2025-11-10 18:21:39"/>
    <s v="LIDA JANNETH TABORDA GONZALEZ"/>
    <s v="DIANA MARCELA DIAZ TORRES 938"/>
    <s v="Procesada"/>
    <n v="104579.79831932775"/>
  </r>
  <r>
    <x v="6"/>
    <n v="107803"/>
    <s v="2025-11-10 18:27:03"/>
    <s v="DENNIS ANYELID RODRIGUEZ SAAVEDRA"/>
    <s v="WILLIAM ALBERTO VELASQUEZ BERNAL 920"/>
    <s v="Procesada"/>
    <n v="52289.899159663873"/>
  </r>
  <r>
    <x v="6"/>
    <n v="107804"/>
    <s v="2025-11-10 18:33:27"/>
    <s v="MARIA CANDELARIA PARRA NOY"/>
    <s v="CARLOS EDUARDO ROMERO 934"/>
    <s v="Procesada"/>
    <n v="35107.563025210089"/>
  </r>
  <r>
    <x v="6"/>
    <n v="107806"/>
    <s v="2025-11-10 18:34:24"/>
    <s v="ANA DE JESUS RUEDA ARCINIEGAS"/>
    <s v="ANGIE JOHANA BEDOYA HERRENO 908"/>
    <s v="Procesada"/>
    <n v="16806.798319327732"/>
  </r>
  <r>
    <x v="6"/>
    <n v="107807"/>
    <s v="2025-11-10 18:35:34"/>
    <s v="GAYLETH MARLOE NINO BOLANOS"/>
    <s v="DIANA MARCELA DIAZ TORRES 938"/>
    <s v="Procesada"/>
    <n v="45073.605042016803"/>
  </r>
  <r>
    <x v="0"/>
    <n v="107808"/>
    <s v="2025-11-10 18:35:59"/>
    <s v="EDWIN ARLEY SIERRA MARTINEZ"/>
    <s v="ELIANA GOMEZ 107"/>
    <s v="Procesada"/>
    <n v="27638.319327731093"/>
  </r>
  <r>
    <x v="6"/>
    <n v="107809"/>
    <s v="2025-11-10 18:39:17"/>
    <s v="MARIA RUBIELA CASTRO GARCIA"/>
    <s v="WILSON JAVIER MONTAÑEZ MARTINEZ 923"/>
    <s v="Procesada"/>
    <n v="23668"/>
  </r>
  <r>
    <x v="6"/>
    <n v="107810"/>
    <s v="2025-11-10 18:40:24"/>
    <s v="DIDIER DE JESUS QUINTERO CARDONA"/>
    <s v="SOL KATHERINE BERNAL MONTANO 907"/>
    <s v="Procesada"/>
    <n v="383195.04201680672"/>
  </r>
  <r>
    <x v="8"/>
    <n v="107811"/>
    <s v="2025-11-10 18:40:52"/>
    <s v="RIGOBERTO PEREZ PATERMINA"/>
    <s v="NEIL TORRES 718 CARTAGENA"/>
    <s v="Procesada"/>
    <n v="31932.915966386554"/>
  </r>
  <r>
    <x v="0"/>
    <n v="107812"/>
    <s v="2025-11-10 18:41:48"/>
    <s v="NELSON DE JESUS GIRALDO PEREZ"/>
    <s v="DUBY YARLENY BEDOYA FLOREZ 102"/>
    <s v="Procesada"/>
    <n v="70451.226890756312"/>
  </r>
  <r>
    <x v="8"/>
    <n v="107813"/>
    <s v="2025-11-10 18:41:55"/>
    <s v="ALEJANDRA DEL PILAR PINEDA"/>
    <s v="NEIL TORRES 718 CARTAGENA"/>
    <s v="Procesada"/>
    <n v="63865.840336134461"/>
  </r>
  <r>
    <x v="6"/>
    <n v="107814"/>
    <s v="2025-11-10 18:42:32"/>
    <s v="DILSA YASMIN BERNAL MAHECHA"/>
    <s v="WILSON JAVIER MONTAÑEZ MARTINEZ 923"/>
    <s v="Procesada"/>
    <n v="18907.563025210085"/>
  </r>
  <r>
    <x v="8"/>
    <n v="107815"/>
    <s v="2025-11-10 18:42:41"/>
    <s v="MARIA BELEN ESPINEL TORRADO"/>
    <s v="NEIL TORRES 718 CARTAGENA"/>
    <s v="Procesada"/>
    <n v="31932.915966386554"/>
  </r>
  <r>
    <x v="6"/>
    <n v="107816"/>
    <s v="2025-11-10 18:43:05"/>
    <s v="ABEL APONTE FORERO"/>
    <s v="OSCAR GIOVANNY NASAYO BLANCO 932"/>
    <s v="Procesada"/>
    <n v="19701.420168067227"/>
  </r>
  <r>
    <x v="6"/>
    <n v="107817"/>
    <s v="2025-11-10 18:45:05"/>
    <s v="PAOLA OTALORA"/>
    <s v="MARIBEL REDONDO 918"/>
    <s v="Procesada"/>
    <n v="147580.00000000003"/>
  </r>
  <r>
    <x v="6"/>
    <n v="107818"/>
    <s v="2025-11-10 18:47:50"/>
    <s v="KAREN FERNANDA MARROQUIN VASQUEZ"/>
    <s v="WILSON JAVIER MONTAÑEZ MARTINEZ 923"/>
    <s v="Procesada"/>
    <n v="25589.100840336134"/>
  </r>
  <r>
    <x v="4"/>
    <n v="107819"/>
    <s v="2025-11-10 18:48:37"/>
    <s v="JORGE ANDRES MORALES VALENCIA"/>
    <s v="JOSE GREGORIO OSTEN MERCADO 509"/>
    <s v="Procesada"/>
    <n v="17822.016806722691"/>
  </r>
  <r>
    <x v="8"/>
    <n v="107820"/>
    <s v="2025-11-10 18:49:26"/>
    <s v="JAVIER ANTONIO VEGA MARTINEZ"/>
    <s v="NEIL TORRES 718 CARTAGENA"/>
    <s v="Procesada"/>
    <n v="61176.563025210089"/>
  </r>
  <r>
    <x v="8"/>
    <n v="107822"/>
    <s v="2025-11-10 18:50:03"/>
    <s v="VICTOR GABRIEL SEVERICHE CASTILLO"/>
    <s v="NEIL TORRES 718 CARTAGENA"/>
    <s v="Procesada"/>
    <n v="31932.915966386554"/>
  </r>
  <r>
    <x v="7"/>
    <n v="107823"/>
    <s v="2025-11-10 18:53:21"/>
    <s v="RAUL TIQUE CRUZ"/>
    <s v="JHON GRANADOS"/>
    <s v="Procesada"/>
    <n v="227709.10924369752"/>
  </r>
  <r>
    <x v="6"/>
    <n v="107824"/>
    <s v="2025-11-10 18:53:49"/>
    <s v="LEIDY CAROLINA DIAZ SORACIPA"/>
    <s v="SANDRA PATRICIA ORTIZ ROMERO 919"/>
    <s v="Procesada"/>
    <n v="25806.798319327732"/>
  </r>
  <r>
    <x v="8"/>
    <n v="107825"/>
    <s v="2025-11-10 18:55:44"/>
    <s v="YUDY AMPARO HOYOS VASQUEZ"/>
    <s v="NEIL TORRES 718 CARTAGENA"/>
    <s v="Procesada"/>
    <n v="31932.915966386554"/>
  </r>
  <r>
    <x v="0"/>
    <n v="107826"/>
    <s v="2025-11-10 18:57:21"/>
    <s v="LUZ MYRIAM MONTES RAMIREZ"/>
    <s v="KATHERINE GAVIRIA MAZO 103"/>
    <s v="Procesada"/>
    <n v="6800"/>
  </r>
  <r>
    <x v="6"/>
    <n v="107827"/>
    <s v="2025-11-10 18:58:14"/>
    <s v="EMERIDA LEMUS"/>
    <s v="YULIETH HERNANDEZ"/>
    <s v="Procesada"/>
    <n v="30154.621848739498"/>
  </r>
  <r>
    <x v="6"/>
    <n v="107828"/>
    <s v="2025-11-10 18:58:47"/>
    <s v="JOSE DEL CARMEN MARTINEZ ROCHA"/>
    <s v="WILSON JAVIER MONTAÑEZ MARTINEZ 923"/>
    <s v="Procesada"/>
    <n v="27226.840336134454"/>
  </r>
  <r>
    <x v="10"/>
    <n v="107829"/>
    <s v="2025-11-10 19:00:51"/>
    <s v="ALEJANDRO VELASCO SUAREZ"/>
    <s v="MARTHA MANTILLA 407 BUCARAMANGA"/>
    <s v="Procesada"/>
    <n v="29400"/>
  </r>
  <r>
    <x v="8"/>
    <n v="107830"/>
    <s v="2025-11-10 19:01:18"/>
    <s v="ANGELA MARIA ARRIETA CHAVARRIA"/>
    <s v="NEIL TORRES 718 CARTAGENA"/>
    <s v="Procesada"/>
    <n v="63865.840336134461"/>
  </r>
  <r>
    <x v="0"/>
    <n v="107831"/>
    <s v="2025-11-10 19:01:21"/>
    <s v="LUIS ALFONSO TAPIAS RIVERA"/>
    <s v="GEORLAN GARCIA PANIAGUA 117"/>
    <s v="Procesada"/>
    <n v="10924.403361344539"/>
  </r>
  <r>
    <x v="6"/>
    <n v="107832"/>
    <s v="2025-11-10 19:01:49"/>
    <s v="JOSE JESUS CAMACHO VILLA"/>
    <s v="OSCAR GIOVANNY NASAYO BLANCO 932"/>
    <s v="Procesada"/>
    <n v="32025"/>
  </r>
  <r>
    <x v="8"/>
    <n v="107833"/>
    <s v="2025-11-10 19:02:31"/>
    <s v="ADRIAN MANUEL SAMPAYO RIVAS"/>
    <s v="NEIL TORRES 718 CARTAGENA"/>
    <s v="Procesada"/>
    <n v="47340.285714285717"/>
  </r>
  <r>
    <x v="6"/>
    <n v="107834"/>
    <s v="2025-11-10 19:02:51"/>
    <s v="JOSE ALFREDO GONZALEZ MONTILLA"/>
    <s v="WILSON JAVIER MONTAÑEZ MARTINEZ 923"/>
    <s v="Procesada"/>
    <n v="7936.4369747899173"/>
  </r>
  <r>
    <x v="0"/>
    <n v="107835"/>
    <s v="2025-11-10 19:03:12"/>
    <s v="DIOSA ELENA GARCIA JARAMILLO"/>
    <s v="KATHERINE GAVIRIA MAZO 103"/>
    <s v="Procesada"/>
    <n v="35617.647058823532"/>
  </r>
  <r>
    <x v="4"/>
    <n v="107836"/>
    <s v="2025-11-10 19:06:52"/>
    <s v="AURELIO AGUDELO HENAO"/>
    <s v="JOSE GREGORIO OSTEN MERCADO 509"/>
    <s v="Procesada"/>
    <n v="43980.058823529413"/>
  </r>
  <r>
    <x v="8"/>
    <n v="107837"/>
    <s v="2025-11-10 19:08:26"/>
    <s v="LOURDES ORTIZ RAMOS"/>
    <s v="NEIL TORRES 718 CARTAGENA"/>
    <s v="Procesada"/>
    <n v="45111.067226890758"/>
  </r>
  <r>
    <x v="6"/>
    <n v="107838"/>
    <s v="2025-11-10 19:09:19"/>
    <s v="MAURICIO CRUZ MORENO"/>
    <s v="NELLY MARTINEZ FLEREZ 935"/>
    <s v="Procesada"/>
    <n v="22467.403361344539"/>
  </r>
  <r>
    <x v="8"/>
    <n v="107839"/>
    <s v="2025-11-10 19:09:51"/>
    <s v="BERNARDO MANUEL ATENCIO MENDEZ"/>
    <s v="NEIL TORRES 718 CARTAGENA"/>
    <s v="Procesada"/>
    <n v="31932.915966386554"/>
  </r>
  <r>
    <x v="6"/>
    <n v="107840"/>
    <s v="2025-11-10 19:10:56"/>
    <s v="LUIS ANGEL CHAPARRO ROJAS"/>
    <s v="MARIBEL REDONDO 918"/>
    <s v="Procesada"/>
    <n v="27986.537815126056"/>
  </r>
  <r>
    <x v="8"/>
    <n v="107842"/>
    <s v="2025-11-10 19:17:44"/>
    <s v="ADRIAN MANUEL SAMPAYO RIVAS"/>
    <s v="NEIL TORRES 718 CARTAGENA"/>
    <s v="Procesada"/>
    <n v="47340.285714285717"/>
  </r>
  <r>
    <x v="6"/>
    <n v="107843"/>
    <s v="2025-11-10 19:19:22"/>
    <s v="NATALY PAIBA MORENO"/>
    <s v="LEYDY YURLEY MUNEVAR ESPITIA 921"/>
    <s v="Procesada"/>
    <n v="33250"/>
  </r>
  <r>
    <x v="6"/>
    <n v="107844"/>
    <s v="2025-11-10 19:24:33"/>
    <s v="PEDRO ANTONIO MUÑOZ PINZON"/>
    <s v="NAIR JAEL VARGAS TALERO 933"/>
    <s v="Procesada"/>
    <n v="22183"/>
  </r>
  <r>
    <x v="6"/>
    <n v="107845"/>
    <s v="2025-11-10 19:30:20"/>
    <s v="SINDY PAOLA MORENO LEON"/>
    <s v="LEONARDO MANCERA BOLAÑOS 926"/>
    <s v="Procesada"/>
    <n v="49782.033613445383"/>
  </r>
  <r>
    <x v="6"/>
    <n v="107846"/>
    <s v="2025-11-10 19:31:11"/>
    <s v="JORGE ELIAS GONZALEZ GONZALEZ"/>
    <s v="ANGIE JOHANA BEDOYA HERRENO 908"/>
    <s v="Procesada"/>
    <n v="21176.403361344539"/>
  </r>
  <r>
    <x v="6"/>
    <n v="107847"/>
    <s v="2025-11-10 19:31:56"/>
    <s v="SANDRA ESTHER ALFONZO MARTINEZ"/>
    <s v="ANGIE JOHANA BEDOYA HERRENO 908"/>
    <s v="Procesada"/>
    <n v="21848.798319327732"/>
  </r>
  <r>
    <x v="6"/>
    <n v="107848"/>
    <s v="2025-11-10 19:32:37"/>
    <s v="LILIANA TAPIERO CAPERA"/>
    <s v="LEONARDO MANCERA BOLAÑOS 926"/>
    <s v="Procesada"/>
    <n v="16806.798319327732"/>
  </r>
  <r>
    <x v="6"/>
    <n v="107849"/>
    <s v="2025-11-10 19:33:48"/>
    <s v="LUCIDIA GONZALEZ MARTINEZ"/>
    <s v="LEONARDO MANCERA BOLAÑOS 926"/>
    <s v="Procesada"/>
    <n v="8542.0168067226896"/>
  </r>
  <r>
    <x v="6"/>
    <n v="107850"/>
    <s v="2025-11-10 19:34:26"/>
    <s v="GLADYS SILVA GUEVARA"/>
    <s v="ANGIE JOHANA BEDOYA HERRENO 908"/>
    <s v="Procesada"/>
    <n v="20244.168067226892"/>
  </r>
  <r>
    <x v="6"/>
    <n v="107851"/>
    <s v="2025-11-10 19:34:59"/>
    <s v="MARIA MENDREY VEGA VIUCHE"/>
    <s v="LEONARDO MANCERA BOLAÑOS 926"/>
    <s v="Procesada"/>
    <n v="22909.277310924372"/>
  </r>
  <r>
    <x v="6"/>
    <n v="107852"/>
    <s v="2025-11-10 19:35:50"/>
    <s v="CLELIA PRISCILA DELGADO"/>
    <s v="LEONARDO MANCERA BOLAÑOS 926"/>
    <s v="Procesada"/>
    <n v="10588.20168067227"/>
  </r>
  <r>
    <x v="6"/>
    <n v="107853"/>
    <s v="2025-11-10 19:35:59"/>
    <s v="CLAUDIA ESPERANZA QUINTERO HERNANDEZ"/>
    <s v="ANGIE JOHANA BEDOYA HERRENO 908"/>
    <s v="Procesada"/>
    <n v="16134.478991596638"/>
  </r>
  <r>
    <x v="6"/>
    <n v="107854"/>
    <s v="2025-11-10 19:36:48"/>
    <s v="FRANCY YAZMIN DIAZ AVILA"/>
    <s v="LEONARDO MANCERA BOLAÑOS 926"/>
    <s v="Procesada"/>
    <n v="16134.478991596638"/>
  </r>
  <r>
    <x v="6"/>
    <n v="107855"/>
    <s v="2025-11-10 19:37:31"/>
    <s v="PEDRO JESUS ROSAS BONILLA"/>
    <s v="LEONARDO MANCERA BOLAÑOS 926"/>
    <s v="Procesada"/>
    <n v="16386.537815126052"/>
  </r>
  <r>
    <x v="6"/>
    <n v="107856"/>
    <s v="2025-11-10 19:38:13"/>
    <s v="JOSE EDILBERTO MORALES QUINTERO"/>
    <s v="SANDRA PATRICIA ORTIZ ROMERO 919"/>
    <s v="Procesada"/>
    <n v="24588.201680672268"/>
  </r>
  <r>
    <x v="3"/>
    <n v="107857"/>
    <s v="2025-11-10 19:38:45"/>
    <s v="JHENIFER FRANCO SOTO"/>
    <s v="FELIPE ARENAS 605"/>
    <s v="Procesada"/>
    <n v="18180.672268907565"/>
  </r>
  <r>
    <x v="6"/>
    <n v="107858"/>
    <s v="2025-11-10 19:38:47"/>
    <s v="ALVARO RUIZ MATEUS"/>
    <s v="LEONARDO MANCERA BOLAÑOS 926"/>
    <s v="Procesada"/>
    <n v="21176.403361344539"/>
  </r>
  <r>
    <x v="4"/>
    <n v="107859"/>
    <s v="2025-11-10 19:39:17"/>
    <s v="ORLANDO MARTINEZ LOPEZ"/>
    <s v="JOSE GREGORIO OSTEN MERCADO 509"/>
    <s v="Procesada"/>
    <n v="30678.453781512606"/>
  </r>
  <r>
    <x v="6"/>
    <n v="107860"/>
    <s v="2025-11-10 19:40:49"/>
    <s v="MARGOT RODRIGUEZ QUIROGA"/>
    <s v="LEONARDO MANCERA BOLAÑOS 926"/>
    <s v="Procesada"/>
    <n v="27040.941176470591"/>
  </r>
  <r>
    <x v="0"/>
    <n v="107861"/>
    <s v="2025-11-10 19:41:16"/>
    <s v="GILBERTO DE JESUS ALVAREZ RENGIFO"/>
    <s v="ANDRES GRACIANO SERNA 104"/>
    <s v="Procesada"/>
    <n v="49336.23529411765"/>
  </r>
  <r>
    <x v="6"/>
    <n v="107862"/>
    <s v="2025-11-10 19:41:51"/>
    <s v="IVONNE MARITZA MENDOZA MENESES"/>
    <s v="SOL KATHERINE BERNAL MONTANO 907"/>
    <s v="Procesada"/>
    <n v="191597.52100840336"/>
  </r>
  <r>
    <x v="6"/>
    <n v="107863"/>
    <s v="2025-11-10 19:45:07"/>
    <s v="JULIETH CATERINE CABALLERO HERRERA"/>
    <s v="SOL KATHERINE BERNAL MONTANO 907"/>
    <s v="Procesada"/>
    <n v="45979.638655462186"/>
  </r>
  <r>
    <x v="0"/>
    <n v="107864"/>
    <s v="2025-11-10 19:45:38"/>
    <s v="ALEXANDER ALONSO JIMENEZ URIBE"/>
    <s v="INES LILIANA PIEDRAHITA MESA 111"/>
    <s v="Procesada"/>
    <n v="15996.000000000002"/>
  </r>
  <r>
    <x v="6"/>
    <n v="107865"/>
    <s v="2025-11-10 19:45:39"/>
    <s v="ADELA RIVEROS LADINO"/>
    <s v="LEONARDO MANCERA BOLAÑOS 926"/>
    <s v="Procesada"/>
    <n v="16806.798319327732"/>
  </r>
  <r>
    <x v="6"/>
    <n v="107866"/>
    <s v="2025-11-10 19:46:18"/>
    <s v="DUVER HORACIO DUQUE RAMIREZ"/>
    <s v="MONICA RODRIGUEZ RONCANCIO 946"/>
    <s v="Procesada"/>
    <n v="316237.52100840339"/>
  </r>
  <r>
    <x v="6"/>
    <n v="107867"/>
    <s v="2025-11-10 19:46:43"/>
    <s v="JOSE ANTONIO GUTIERREZ QUIMBAYA"/>
    <s v="SOL KATHERINE BERNAL MONTANO 907"/>
    <s v="Procesada"/>
    <n v="17405"/>
  </r>
  <r>
    <x v="6"/>
    <n v="107868"/>
    <s v="2025-11-10 19:50:06"/>
    <s v="LUIS ANDRES TAPIERO ROJAS"/>
    <s v="MARIBEL REDONDO 918"/>
    <s v="Procesada"/>
    <n v="39163.949579831933"/>
  </r>
  <r>
    <x v="7"/>
    <n v="107869"/>
    <s v="2025-11-10 19:51:09"/>
    <s v="HERNAN HERRERA PARRADO"/>
    <s v="CESAR BERMUDEZ 905"/>
    <s v="Procesada"/>
    <n v="102586.51260504202"/>
  </r>
  <r>
    <x v="6"/>
    <n v="107870"/>
    <s v="2025-11-10 19:51:28"/>
    <s v="KARLA TATIANA RIOS CALDERON"/>
    <s v="WILLIAM ALBERTO VELASQUEZ BERNAL 920"/>
    <s v="Procesada"/>
    <n v="36302.521008403361"/>
  </r>
  <r>
    <x v="0"/>
    <n v="107871"/>
    <s v="2025-11-10 19:55:47"/>
    <s v="JUAN DAVID MOYA GOMEZ"/>
    <s v="GEORLAN GARCIA PANIAGUA 117"/>
    <s v="Procesada"/>
    <n v="11543"/>
  </r>
  <r>
    <x v="6"/>
    <n v="107872"/>
    <s v="2025-11-10 19:56:36"/>
    <s v="OLGA LUCIA SALAMANCA GARCIA"/>
    <s v="CARLOS EDUARDO ROMERO 934"/>
    <s v="Procesada"/>
    <n v="37050"/>
  </r>
  <r>
    <x v="6"/>
    <n v="107873"/>
    <s v="2025-11-10 19:59:08"/>
    <s v="MARIA EUGENIA ESCUE"/>
    <s v="MARIA NANCY GUARIN VIRGUEZ 937"/>
    <s v="Procesada"/>
    <n v="50178.71428571429"/>
  </r>
  <r>
    <x v="7"/>
    <n v="107874"/>
    <s v="2025-11-10 19:59:59"/>
    <s v="LUZ ALEIDA ALADINO MANZO"/>
    <s v="CESAR BERMUDEZ 905"/>
    <s v="Procesada"/>
    <n v="16386.537815126052"/>
  </r>
  <r>
    <x v="7"/>
    <n v="107876"/>
    <s v="2025-11-10 20:01:27"/>
    <s v="MARGARITA MARIA TABORDA CIFUENTES"/>
    <s v="CESAR BERMUDEZ 905"/>
    <s v="Procesada"/>
    <n v="43210.058823529413"/>
  </r>
  <r>
    <x v="3"/>
    <n v="107878"/>
    <s v="2025-11-10 20:06:30"/>
    <s v="LUIS ALBERTO ARBELAEZ BEDOYA"/>
    <s v="FELIPE ARENAS 605"/>
    <s v="Procesada"/>
    <n v="148950.78991596639"/>
  </r>
  <r>
    <x v="7"/>
    <n v="107880"/>
    <s v="2025-11-10 20:07:17"/>
    <s v="MARIA DORIS ARIZA VELOZA"/>
    <s v="CESAR BERMUDEZ 905"/>
    <s v="Procesada"/>
    <n v="48126.033613445383"/>
  </r>
  <r>
    <x v="5"/>
    <n v="107882"/>
    <s v="2025-11-10 20:10:34"/>
    <s v="YICELA BEJARANO DIAZ"/>
    <s v="GERALDINE MEZA VALENCIA 620"/>
    <s v="Procesada"/>
    <n v="16806.798319327732"/>
  </r>
  <r>
    <x v="7"/>
    <n v="107883"/>
    <s v="2025-11-10 20:11:57"/>
    <s v="ORLANDO FONTECHA"/>
    <s v="CESAR BERMUDEZ 905"/>
    <s v="Procesada"/>
    <n v="176285.30252100842"/>
  </r>
  <r>
    <x v="5"/>
    <n v="107884"/>
    <s v="2025-11-10 20:13:39"/>
    <s v="MARIO LUIS MATEUS HIGUITA"/>
    <s v="GERALDINE MEZA VALENCIA 620"/>
    <s v="Procesada"/>
    <n v="66487.420168067227"/>
  </r>
  <r>
    <x v="7"/>
    <n v="107886"/>
    <s v="2025-11-10 20:14:42"/>
    <s v="SANDRA CONSTANZA GONZALEZ RODRIGUEZ"/>
    <s v="CESAR BERMUDEZ 905"/>
    <s v="Procesada"/>
    <n v="47899.378151260506"/>
  </r>
  <r>
    <x v="9"/>
    <n v="107887"/>
    <s v="2025-11-10 20:15:08"/>
    <s v="ROSAELBINA PELAEZ GARCIA"/>
    <s v="LILIANA MARCELA GONZALEZ PLATA 706 VALLEDUPAR"/>
    <s v="Procesada"/>
    <n v="31150.78991596639"/>
  </r>
  <r>
    <x v="5"/>
    <n v="107888"/>
    <s v="2025-11-10 20:15:36"/>
    <s v="SARA CATALINA PINO TORRES"/>
    <s v="GERALDINE MEZA VALENCIA 620"/>
    <s v="Procesada"/>
    <n v="26722.680672268911"/>
  </r>
  <r>
    <x v="1"/>
    <n v="107889"/>
    <s v="2025-11-10 20:15:56"/>
    <s v="SNEIDER ANDRES LOPEZ MARTINEZ"/>
    <s v="FREDY ESTEPA 409 CUCUTA"/>
    <s v="Procesada"/>
    <n v="15449.588235294117"/>
  </r>
  <r>
    <x v="7"/>
    <n v="107890"/>
    <s v="2025-11-10 20:16:54"/>
    <s v="AYMER NOEL JEREZ ARIZA"/>
    <s v="CESAR BERMUDEZ 905"/>
    <s v="Procesada"/>
    <n v="43109.210084033613"/>
  </r>
  <r>
    <x v="0"/>
    <n v="107891"/>
    <s v="2025-11-10 20:18:26"/>
    <s v="RAMON ALBERTO QUINTERO GOMEZ"/>
    <s v="INES LILIANA PIEDRAHITA MESA 111"/>
    <s v="Procesada"/>
    <n v="33030.34453781513"/>
  </r>
  <r>
    <x v="6"/>
    <n v="107892"/>
    <s v="2025-11-10 20:20:32"/>
    <s v="MARINA CHOCONTA CARRILLO"/>
    <s v="MARIBEL REDONDO 918"/>
    <s v="Procesada"/>
    <n v="23498.63025210084"/>
  </r>
  <r>
    <x v="7"/>
    <n v="107893"/>
    <s v="2025-11-10 20:21:24"/>
    <s v="ISAIAS BAQUERO ROJAS"/>
    <s v="CESAR BERMUDEZ 905"/>
    <s v="Procesada"/>
    <n v="104493.76470588236"/>
  </r>
  <r>
    <x v="6"/>
    <n v="107894"/>
    <s v="2025-11-10 20:21:37"/>
    <s v="MADELEYNE SASTOQUE CABALLERO"/>
    <s v="NAIR JAEL VARGAS TALERO 933"/>
    <s v="Procesada"/>
    <n v="28655.462184873952"/>
  </r>
  <r>
    <x v="7"/>
    <n v="107895"/>
    <s v="2025-11-10 20:22:48"/>
    <s v="VILMA ZULAY MONCADA BARRERA"/>
    <s v="CESAR BERMUDEZ 905"/>
    <s v="Procesada"/>
    <n v="119748.45378151261"/>
  </r>
  <r>
    <x v="6"/>
    <n v="107896"/>
    <s v="2025-11-10 20:23:50"/>
    <s v="MARIA TERESA RICO GAONA"/>
    <s v="YULIETH HERNANDEZ"/>
    <s v="Procesada"/>
    <n v="16920.63025210084"/>
  </r>
  <r>
    <x v="5"/>
    <n v="107897"/>
    <s v="2025-11-10 20:25:25"/>
    <s v="DIANA YOLINDA LLANOS  LOSADA"/>
    <s v="GERALDINE MEZA VALENCIA 620"/>
    <s v="Procesada"/>
    <n v="17505.596638655465"/>
  </r>
  <r>
    <x v="9"/>
    <n v="107898"/>
    <s v="2025-11-10 20:26:08"/>
    <s v="YARIMIS PATRICIA RODRIGUEZ LUNA"/>
    <s v="LILIANA BLANCO LOPEZ 705 VALLEDUPAR"/>
    <s v="Procesada"/>
    <n v="31932.915966386554"/>
  </r>
  <r>
    <x v="7"/>
    <n v="107899"/>
    <s v="2025-11-10 20:27:55"/>
    <s v="ANDRES JAVIER SANCHEZ CLAVIJO"/>
    <s v="CESAR BERMUDEZ 905"/>
    <s v="Procesada"/>
    <n v="48777.252100840342"/>
  </r>
  <r>
    <x v="5"/>
    <n v="107900"/>
    <s v="2025-11-10 20:28:07"/>
    <s v="GLORIA FANNY RIVERA GALARZA"/>
    <s v="GERALDINE MEZA VALENCIA 620"/>
    <s v="Procesada"/>
    <n v="142407.5294117647"/>
  </r>
  <r>
    <x v="5"/>
    <n v="107901"/>
    <s v="2025-11-10 20:28:53"/>
    <s v="JOSE ROLANDO HURTADO IJAJI"/>
    <s v="GERALDINE MEZA VALENCIA 620"/>
    <s v="Procesada"/>
    <n v="27213.411764705881"/>
  </r>
  <r>
    <x v="7"/>
    <n v="107902"/>
    <s v="2025-11-10 20:29:17"/>
    <s v="MAICOL ALEXIS URIBE CASTELLANOS"/>
    <s v="CESAR BERMUDEZ 905"/>
    <s v="Procesada"/>
    <n v="41773.08403361345"/>
  </r>
  <r>
    <x v="5"/>
    <n v="107904"/>
    <s v="2025-11-10 20:31:53"/>
    <s v="MARIO ZULUAGA GIRALDO"/>
    <s v="GERALDINE MEZA VALENCIA 620"/>
    <s v="Procesada"/>
    <n v="145013.98319327732"/>
  </r>
  <r>
    <x v="9"/>
    <n v="107906"/>
    <s v="2025-11-10 20:32:15"/>
    <s v="JOSE ALFREDO CLARO"/>
    <s v="LILIANA BLANCO LOPEZ 705 VALLEDUPAR"/>
    <s v="Procesada"/>
    <n v="47899.378151260506"/>
  </r>
  <r>
    <x v="5"/>
    <n v="107907"/>
    <s v="2025-11-10 20:32:31"/>
    <s v="ELKIN ORLANDO GIRALDO VILLEGAS"/>
    <s v="GERALDINE MEZA VALENCIA 620"/>
    <s v="Procesada"/>
    <n v="37815.100840336134"/>
  </r>
  <r>
    <x v="5"/>
    <n v="107909"/>
    <s v="2025-11-10 20:33:09"/>
    <s v="MERK PK SAS"/>
    <s v="GERALDINE MEZA VALENCIA 620"/>
    <s v="Procesada"/>
    <n v="39117.579831932773"/>
  </r>
  <r>
    <x v="5"/>
    <n v="107910"/>
    <s v="2025-11-10 20:36:52"/>
    <s v="MARISOL MARTINEZ BEDOYA"/>
    <s v="GERALDINE MEZA VALENCIA 620"/>
    <s v="Procesada"/>
    <n v="172226.80672268907"/>
  </r>
  <r>
    <x v="7"/>
    <n v="107912"/>
    <s v="2025-11-10 20:37:13"/>
    <s v="DIEGO MAURICIO RODRIGUEZ BARRETO"/>
    <s v="CESAR BERMUDEZ 905"/>
    <s v="Procesada"/>
    <n v="47899.378151260506"/>
  </r>
  <r>
    <x v="6"/>
    <n v="107913"/>
    <s v="2025-11-10 20:37:27"/>
    <s v="MARLENY VALLEJO FRANCO"/>
    <s v="SANDRA PATRICIA ORTIZ ROMERO 919"/>
    <s v="Procesada"/>
    <n v="10588.20168067227"/>
  </r>
  <r>
    <x v="7"/>
    <n v="107914"/>
    <s v="2025-11-10 20:37:52"/>
    <s v="GABRIEL ROMERO QUECHO"/>
    <s v="JHON GRANADOS"/>
    <s v="Procesada"/>
    <n v="192081.9411764706"/>
  </r>
  <r>
    <x v="5"/>
    <n v="107915"/>
    <s v="2025-11-10 20:38:40"/>
    <s v="YORLENI CAMPO ARAUJO"/>
    <s v="GERALDINE MEZA VALENCIA 620"/>
    <s v="Procesada"/>
    <n v="43109.210084033613"/>
  </r>
  <r>
    <x v="7"/>
    <n v="107916"/>
    <s v="2025-11-10 20:40:13"/>
    <s v="LUCENY PAOLA HERNANDEZ LOMBANA"/>
    <s v="CESAR BERMUDEZ 905"/>
    <s v="Procesada"/>
    <n v="62628.352941176476"/>
  </r>
  <r>
    <x v="3"/>
    <n v="107917"/>
    <s v="2025-11-10 20:40:36"/>
    <s v="CLAUDIA LILIANA DE LOS RIOS RIVERA"/>
    <s v="FELIPE ARENAS 605"/>
    <s v="Procesada"/>
    <n v="49146.63025210084"/>
  </r>
  <r>
    <x v="6"/>
    <n v="107918"/>
    <s v="2025-11-10 20:40:44"/>
    <s v="LEONARDO MORA CUESTA"/>
    <s v="YULIETH HERNANDEZ"/>
    <s v="Procesada"/>
    <n v="58369.731092436974"/>
  </r>
  <r>
    <x v="5"/>
    <n v="107920"/>
    <s v="2025-11-10 20:40:53"/>
    <s v="SILVIA MILENA CAICEDO TORRES"/>
    <s v="GERALDINE MEZA VALENCIA 620"/>
    <s v="Procesada"/>
    <n v="53924.34453781513"/>
  </r>
  <r>
    <x v="7"/>
    <n v="107921"/>
    <s v="2025-11-10 20:42:19"/>
    <s v="LUZ ELENA RODRIGUEZ RODRIGUEZ"/>
    <s v="JHON GRANADOS"/>
    <s v="Procesada"/>
    <n v="30964.831932773111"/>
  </r>
  <r>
    <x v="5"/>
    <n v="107922"/>
    <s v="2025-11-10 20:42:36"/>
    <s v="JAIRO DE JESUS GIRALDO ARBELAEZ"/>
    <s v="GERALDINE MEZA VALENCIA 620"/>
    <s v="Procesada"/>
    <n v="53728.848739495799"/>
  </r>
  <r>
    <x v="6"/>
    <n v="107923"/>
    <s v="2025-11-10 20:43:10"/>
    <s v="YUDDY GERALDINE VEGA CONGO"/>
    <s v="MARIA NANCY GUARIN VIRGUEZ 937"/>
    <s v="Procesada"/>
    <n v="39396.638655462186"/>
  </r>
  <r>
    <x v="9"/>
    <n v="107924"/>
    <s v="2025-11-10 20:43:15"/>
    <s v="JOSE DEL CARMEN QUINTERO RAMIREZ"/>
    <s v="LILIANA BLANCO LOPEZ 705 VALLEDUPAR"/>
    <s v="Procesada"/>
    <n v="79397.100840336134"/>
  </r>
  <r>
    <x v="6"/>
    <n v="107925"/>
    <s v="2025-11-10 20:43:28"/>
    <s v="JOSE DANILO LOPEZ BUENO"/>
    <s v="MARISOL NEIRA PARRA 911"/>
    <s v="Procesada"/>
    <n v="191597.52100840336"/>
  </r>
  <r>
    <x v="5"/>
    <n v="107926"/>
    <s v="2025-11-10 20:43:29"/>
    <s v="GLORIA ESTHER GOMEZ LOPEZ"/>
    <s v="GERALDINE MEZA VALENCIA 620"/>
    <s v="Procesada"/>
    <n v="59768.840336134454"/>
  </r>
  <r>
    <x v="0"/>
    <n v="107928"/>
    <s v="2025-11-10 20:44:18"/>
    <s v="PAULA ANDREA GOMEZ RUIZ"/>
    <s v="DUBY YARLENY BEDOYA FLOREZ 102"/>
    <s v="Procesada"/>
    <n v="8067.2436974789925"/>
  </r>
  <r>
    <x v="5"/>
    <n v="107929"/>
    <s v="2025-11-10 20:44:41"/>
    <s v="YURI VERONICA FRANCO ORTIZ"/>
    <s v="GERALDINE MEZA VALENCIA 620"/>
    <s v="Procesada"/>
    <n v="21176.403361344539"/>
  </r>
  <r>
    <x v="7"/>
    <n v="107930"/>
    <s v="2025-11-10 20:44:50"/>
    <s v="EDILSO MORENO SANCHEZ"/>
    <s v="JHON GRANADOS"/>
    <s v="Procesada"/>
    <n v="77187.957983193279"/>
  </r>
  <r>
    <x v="7"/>
    <n v="107931"/>
    <s v="2025-11-10 20:45:27"/>
    <s v="MAGDA YANETH VEGA PINEDA"/>
    <s v="CESAR BERMUDEZ 905"/>
    <s v="Procesada"/>
    <n v="107832.12605042016"/>
  </r>
  <r>
    <x v="6"/>
    <n v="107932"/>
    <s v="2025-11-10 20:45:50"/>
    <s v="WILLIAM Ramírez"/>
    <s v="MARISOL NEIRA PARRA 911"/>
    <s v="Procesada"/>
    <n v="35072.403361344543"/>
  </r>
  <r>
    <x v="6"/>
    <n v="107933"/>
    <s v="2025-11-10 20:46:07"/>
    <s v="OSCAR DAVID PINZON SANCHEZ"/>
    <s v="WILLIAM ALBERTO VELASQUEZ BERNAL 920"/>
    <s v="Procesada"/>
    <n v="33529.436974789918"/>
  </r>
  <r>
    <x v="6"/>
    <n v="107934"/>
    <s v="2025-11-10 20:46:25"/>
    <s v="LIBARDO ANDRES PINZON GAVIRIA"/>
    <s v="YULIETH HERNANDEZ"/>
    <s v="Procesada"/>
    <n v="57479.02521008403"/>
  </r>
  <r>
    <x v="6"/>
    <n v="107935"/>
    <s v="2025-11-10 20:46:36"/>
    <s v="DELRY GARCES ABAUNZA"/>
    <s v="MARISOL NEIRA PARRA 911"/>
    <s v="Procesada"/>
    <n v="5940.0000000000009"/>
  </r>
  <r>
    <x v="5"/>
    <n v="107936"/>
    <s v="2025-11-10 20:47:13"/>
    <s v="WILMA PERDOMO GUTIERREZ"/>
    <s v="GERALDINE MEZA VALENCIA 620"/>
    <s v="Procesada"/>
    <n v="149579.77310924369"/>
  </r>
  <r>
    <x v="7"/>
    <n v="107938"/>
    <s v="2025-11-10 20:48:15"/>
    <s v="ELSA LULU VARGAS ROMERO"/>
    <s v="JHON GRANADOS"/>
    <s v="Procesada"/>
    <n v="75024.378151260506"/>
  </r>
  <r>
    <x v="7"/>
    <n v="107939"/>
    <s v="2025-11-10 20:50:46"/>
    <s v="PEDRO ALDAIR VALBUENA OVALLE"/>
    <s v="JHON GRANADOS"/>
    <s v="Procesada"/>
    <n v="143698.14285714287"/>
  </r>
  <r>
    <x v="1"/>
    <n v="107940"/>
    <s v="2025-11-10 20:52:12"/>
    <s v="MIREYA PEREZ BALMACEDA"/>
    <s v="FREDY ESTEPA 409 CUCUTA"/>
    <s v="Procesada"/>
    <n v="14536"/>
  </r>
  <r>
    <x v="6"/>
    <n v="107941"/>
    <s v="2025-11-10 20:52:36"/>
    <s v="ANA FELICITAS JIMENEZ TRIBALDOS"/>
    <s v="MARIBEL REDONDO 918"/>
    <s v="Procesada"/>
    <n v="56680.663865546223"/>
  </r>
  <r>
    <x v="9"/>
    <n v="107942"/>
    <s v="2025-11-10 20:55:18"/>
    <s v="DAYANA ANDREA RESTREPO HIGINIO"/>
    <s v="LILIANA BLANCO LOPEZ 705 VALLEDUPAR"/>
    <s v="Procesada"/>
    <n v="57319.462184873955"/>
  </r>
  <r>
    <x v="7"/>
    <n v="107943"/>
    <s v="2025-11-10 20:57:40"/>
    <s v="LINA MARCELA LADINO MARIN"/>
    <s v="JHON GRANADOS"/>
    <s v="Procesada"/>
    <n v="24150.210084033613"/>
  </r>
  <r>
    <x v="6"/>
    <n v="107944"/>
    <s v="2025-11-10 20:59:47"/>
    <s v="WEIMAR ALEXANDER OCAMPO PAVAS"/>
    <s v="LEONARDO MANCERA BOLAÑOS 926"/>
    <s v="Procesada"/>
    <n v="191597.52100840336"/>
  </r>
  <r>
    <x v="7"/>
    <n v="107945"/>
    <s v="2025-11-10 21:00:19"/>
    <s v="DANIEL HERREÑO SEDANO"/>
    <s v="JHON GRANADOS"/>
    <s v="Procesada"/>
    <n v="95798.756302521011"/>
  </r>
  <r>
    <x v="0"/>
    <n v="107946"/>
    <s v="2025-11-10 21:00:24"/>
    <s v="ORLANDO DE JESUS RESTREPO"/>
    <s v="ANDRES GRACIANO SERNA 104"/>
    <s v="Procesada"/>
    <n v="11543"/>
  </r>
  <r>
    <x v="9"/>
    <n v="107947"/>
    <s v="2025-11-10 21:03:12"/>
    <s v="FERNANDO BAYONA PORTILLO"/>
    <s v="LILIANA BLANCO LOPEZ 705 VALLEDUPAR"/>
    <s v="Procesada"/>
    <n v="59083.915966386558"/>
  </r>
  <r>
    <x v="7"/>
    <n v="107948"/>
    <s v="2025-11-10 21:04:09"/>
    <s v="MARIA NANCY MAHECHA MAHECHA"/>
    <s v="JHON GRANADOS"/>
    <s v="Procesada"/>
    <n v="61191.411764705881"/>
  </r>
  <r>
    <x v="6"/>
    <n v="107949"/>
    <s v="2025-11-10 21:07:00"/>
    <s v="LILIANA CAMARGO GALVIS"/>
    <s v="YULIETH HERNANDEZ"/>
    <s v="Procesada"/>
    <n v="161803.76470588238"/>
  </r>
  <r>
    <x v="7"/>
    <n v="107951"/>
    <s v="2025-11-10 21:07:33"/>
    <s v="MILTON GERARDO MOLINA DEVIA"/>
    <s v="JHON GRANADOS"/>
    <s v="Procesada"/>
    <n v="44057.915966386558"/>
  </r>
  <r>
    <x v="8"/>
    <n v="107952"/>
    <s v="2025-11-10 21:11:28"/>
    <s v="JOSE FERNANDO SANTANA"/>
    <s v="NEIL TORRES 718 CARTAGENA"/>
    <s v="Procesada"/>
    <n v="453781.2016806723"/>
  </r>
  <r>
    <x v="0"/>
    <n v="107954"/>
    <s v="2025-11-10 21:12:47"/>
    <s v="ADRIAN RICARDO ALZATE TAMAYO"/>
    <s v="KATHERINE GAVIRIA MAZO 103"/>
    <s v="Procesada"/>
    <n v="39039.932773109242"/>
  </r>
  <r>
    <x v="7"/>
    <n v="107955"/>
    <s v="2025-11-10 21:13:49"/>
    <s v="IVETTE CATHERINE QUEVEDO PENAGOS"/>
    <s v="JHON GRANADOS"/>
    <s v="Procesada"/>
    <n v="94314.991596638662"/>
  </r>
  <r>
    <x v="6"/>
    <n v="107956"/>
    <s v="2025-11-10 21:15:04"/>
    <s v="KATERINE DUARTE QUINTERO"/>
    <s v="MARIBEL REDONDO 918"/>
    <s v="Procesada"/>
    <n v="84621.773109243702"/>
  </r>
  <r>
    <x v="0"/>
    <n v="107957"/>
    <s v="2025-11-10 21:15:34"/>
    <s v="CLAUDIA PATRICIA MORA ALVAREZ"/>
    <s v="GEORLAN GARCIA PANIAGUA 117"/>
    <s v="Procesada"/>
    <n v="11543"/>
  </r>
  <r>
    <x v="6"/>
    <n v="107958"/>
    <s v="2025-11-10 21:16:35"/>
    <s v="MIRIAM LIGIA RODRIGUEZ PRIETO"/>
    <s v="LAURA SERNA HERNANDEZ 925"/>
    <s v="Procesada"/>
    <n v="15690"/>
  </r>
  <r>
    <x v="6"/>
    <n v="107959"/>
    <s v="2025-11-10 21:18:00"/>
    <s v="JAIDY GOMEZ OYOLA"/>
    <s v="MARIBEL REDONDO 918"/>
    <s v="Procesada"/>
    <n v="29243.638655462186"/>
  </r>
  <r>
    <x v="7"/>
    <n v="107961"/>
    <s v="2025-11-10 21:19:30"/>
    <s v="ANA MARIA GUZMAN"/>
    <s v="JHON GRANADOS"/>
    <s v="Procesada"/>
    <n v="97235.613445378156"/>
  </r>
  <r>
    <x v="6"/>
    <n v="107962"/>
    <s v="2025-11-10 21:21:07"/>
    <s v="LUIS EDUARDO NOVA ACOSTA"/>
    <s v="LAURA SERNA HERNANDEZ 925"/>
    <s v="Procesada"/>
    <n v="98059.084033613442"/>
  </r>
  <r>
    <x v="6"/>
    <n v="107963"/>
    <s v="2025-11-10 21:21:54"/>
    <s v="BLANCA OLIVA SANCHEZ BUSTAMANTE"/>
    <s v="MARIBEL REDONDO 918"/>
    <s v="Procesada"/>
    <n v="22628.067226890758"/>
  </r>
  <r>
    <x v="6"/>
    <n v="107965"/>
    <s v="2025-11-10 21:23:16"/>
    <s v="CLAUDIA ROCIO DUQUE BADILLO"/>
    <s v="LAURA SERNA HERNANDEZ 925"/>
    <s v="Procesada"/>
    <n v="16200"/>
  </r>
  <r>
    <x v="6"/>
    <n v="107966"/>
    <s v="2025-11-10 21:25:26"/>
    <s v="LUZ MERY RODRIGUEZ OÑATE"/>
    <s v="LAURA SERNA HERNANDEZ 925"/>
    <s v="Procesada"/>
    <n v="95760"/>
  </r>
  <r>
    <x v="10"/>
    <n v="107967"/>
    <s v="2025-11-10 21:27:40"/>
    <s v="YINETT SMITH PASOS MALDONADO"/>
    <s v="SANDRA PRADA 405 BUCARAMANGA"/>
    <s v="Procesada"/>
    <n v="57373.89075630252"/>
  </r>
  <r>
    <x v="7"/>
    <n v="107969"/>
    <s v="2025-11-10 21:31:16"/>
    <s v="RUBIELA TORRES GOMEZ"/>
    <s v="CESAR BERMUDEZ 905"/>
    <s v="Procesada"/>
    <n v="81923.512605042022"/>
  </r>
  <r>
    <x v="9"/>
    <n v="107970"/>
    <s v="2025-11-10 21:33:42"/>
    <s v="HILDE MARIANA PEREZ PENALOZA"/>
    <s v="LILIANA BLANCO LOPEZ 705 VALLEDUPAR"/>
    <s v="Procesada"/>
    <n v="64886.134453781517"/>
  </r>
  <r>
    <x v="6"/>
    <n v="107971"/>
    <s v="2025-11-10 21:34:43"/>
    <s v="YULY CRISTINA GUTIERREZ NIETO"/>
    <s v="WILSON JAVIER MONTAÑEZ MARTINEZ 923"/>
    <s v="Procesada"/>
    <n v="30252.117647058822"/>
  </r>
  <r>
    <x v="6"/>
    <n v="107972"/>
    <s v="2025-11-10 21:38:04"/>
    <s v="JOSE RAMON CORREDOR BELLO"/>
    <s v="MARIA NANCY GUARIN VIRGUEZ 937"/>
    <s v="Procesada"/>
    <n v="31932.915966386554"/>
  </r>
  <r>
    <x v="6"/>
    <n v="107973"/>
    <s v="2025-11-10 21:39:41"/>
    <s v="MAURICIO MATEUS PEÑA"/>
    <s v="WILSON JAVIER MONTAÑEZ MARTINEZ 923"/>
    <s v="Procesada"/>
    <n v="25270.504201680673"/>
  </r>
  <r>
    <x v="0"/>
    <n v="107974"/>
    <s v="2025-11-10 21:41:41"/>
    <s v="ENRIQUE ALEJANDRO RODRIGUEZ LOPEZ"/>
    <s v="ELIANA GOMEZ 107"/>
    <s v="Procesada"/>
    <n v="6050.4201680672268"/>
  </r>
  <r>
    <x v="0"/>
    <n v="107975"/>
    <s v="2025-11-10 21:45:41"/>
    <s v="ROSMIRA DE JESUS GARCIA CATAÑO"/>
    <s v="KATHERINE GAVIRIA MAZO 103"/>
    <s v="Procesada"/>
    <n v="155658.83193277312"/>
  </r>
  <r>
    <x v="0"/>
    <n v="107976"/>
    <s v="2025-11-10 21:47:50"/>
    <s v="CLARA EUGENIA TOBON DUARTE"/>
    <s v="SEBASTIAN DIAZ VELEZ 105"/>
    <s v="Procesada"/>
    <n v="53512"/>
  </r>
  <r>
    <x v="0"/>
    <n v="107977"/>
    <s v="2025-11-10 21:48:37"/>
    <s v="ARQUI DISTRIBUCIONES SAS"/>
    <s v="SEBASTIAN DIAZ VELEZ 105"/>
    <s v="Procesada"/>
    <n v="13109.277310924372"/>
  </r>
  <r>
    <x v="9"/>
    <n v="107978"/>
    <s v="2025-11-10 21:51:53"/>
    <s v="ORLANDO ORTIZ ORTIZ"/>
    <s v="LILIANA MARCELA GONZALEZ PLATA 706 VALLEDUPAR"/>
    <s v="Procesada"/>
    <n v="16851.764705882353"/>
  </r>
  <r>
    <x v="9"/>
    <n v="107979"/>
    <s v="2025-11-10 21:53:05"/>
    <s v="CARMEN ANTONINA ESCOBAR MIRANDA"/>
    <s v="LILIANA MARCELA GONZALEZ PLATA 706 VALLEDUPAR"/>
    <s v="Procesada"/>
    <n v="17660.000000000004"/>
  </r>
  <r>
    <x v="6"/>
    <n v="107980"/>
    <s v="2025-11-10 22:00:43"/>
    <s v="PEDRO ENRIQUE RIVERA CAMARGO"/>
    <s v="MARIBEL REDONDO 918"/>
    <s v="Procesada"/>
    <n v="72547.546218487405"/>
  </r>
  <r>
    <x v="6"/>
    <n v="107981"/>
    <s v="2025-11-10 22:07:16"/>
    <s v="LUZ ORLEIMA MUÑOZ HERNANDEZ"/>
    <s v="SANDRA PATRICIA ORTIZ ROMERO 919"/>
    <s v="Procesada"/>
    <n v="470770.48739495804"/>
  </r>
  <r>
    <x v="6"/>
    <n v="107982"/>
    <s v="2025-11-10 22:17:37"/>
    <s v="JOSE ANTONIO HERNANDEZ VERGARA"/>
    <s v="YULIETH HERNANDEZ"/>
    <s v="Procesada"/>
    <n v="37050"/>
  </r>
  <r>
    <x v="1"/>
    <n v="107983"/>
    <s v="2025-11-11 12:59:22"/>
    <s v="JOSE DARIO GONZALEZ PARRA"/>
    <s v="ZULY RANGEL GARCIA 413 CUCUTA"/>
    <s v="Procesada"/>
    <n v="19610.243697478993"/>
  </r>
  <r>
    <x v="1"/>
    <n v="107984"/>
    <s v="2025-11-11 13:07:55"/>
    <s v="JOHN JEILER VILLAMIZAR ARIAS"/>
    <s v="ZULY RANGEL GARCIA 413 CUCUTA"/>
    <s v="Procesada"/>
    <n v="49915.915966386558"/>
  </r>
  <r>
    <x v="1"/>
    <n v="107986"/>
    <s v="2025-11-11 13:10:14"/>
    <s v="VLADIMIR ACEVEDO FIGUEROA"/>
    <s v="ZULY RANGEL GARCIA 413 CUCUTA"/>
    <s v="Procesada"/>
    <n v="43907.478991596639"/>
  </r>
  <r>
    <x v="1"/>
    <n v="107987"/>
    <s v="2025-11-11 13:12:25"/>
    <s v="MANUEL ANDRES GARCIA VERA"/>
    <s v="ZULY RANGEL GARCIA 413 CUCUTA"/>
    <s v="Procesada"/>
    <n v="7856.5462184873959"/>
  </r>
  <r>
    <x v="1"/>
    <n v="107988"/>
    <s v="2025-11-11 13:18:03"/>
    <s v="JUAN CARLOS MENDOZA ANGARITA"/>
    <s v="ZULY RANGEL GARCIA 413 CUCUTA"/>
    <s v="Procesada"/>
    <n v="7436.9663865546217"/>
  </r>
  <r>
    <x v="0"/>
    <n v="107989"/>
    <s v="2025-11-11 13:20:22"/>
    <s v="LISBETH MERCANO SALGAR"/>
    <s v="MIGUEL ANGEL HIDALGO SANTOS 113"/>
    <s v="Procesada"/>
    <n v="50931"/>
  </r>
  <r>
    <x v="1"/>
    <n v="107990"/>
    <s v="2025-11-11 13:20:48"/>
    <s v="NANCY LUCIA ESPINOSA"/>
    <s v="FREDY ESTEPA 409 CUCUTA"/>
    <s v="Procesada"/>
    <n v="14576.890756302522"/>
  </r>
  <r>
    <x v="1"/>
    <n v="107991"/>
    <s v="2025-11-11 13:23:29"/>
    <s v="URIEL YEZID OSORIO CRUZ"/>
    <s v="ZULY RANGEL GARCIA 413 CUCUTA"/>
    <s v="Procesada"/>
    <n v="67596.588235294126"/>
  </r>
  <r>
    <x v="1"/>
    <n v="107992"/>
    <s v="2025-11-11 13:39:30"/>
    <s v="LUZ MARINA QUINTERO BECERRA"/>
    <s v="FREDY ESTEPA 409 CUCUTA"/>
    <s v="Procesada"/>
    <n v="12000"/>
  </r>
  <r>
    <x v="6"/>
    <n v="107993"/>
    <s v="2025-11-11 13:43:12"/>
    <s v="JESUS GERMAN TELLO GUZMAN"/>
    <s v="MARIBEL REDONDO 918"/>
    <s v="Procesada"/>
    <n v="22703.310924369747"/>
  </r>
  <r>
    <x v="10"/>
    <n v="107994"/>
    <s v="2025-11-11 13:47:25"/>
    <s v="MARIA EUGENIA LOPES CARDENAS"/>
    <s v="CAROLINA RUEDA 410 BUCARAMANGA"/>
    <s v="Procesada"/>
    <n v="14592.436974789916"/>
  </r>
  <r>
    <x v="2"/>
    <n v="107995"/>
    <s v="2025-11-11 13:49:23"/>
    <s v="EVERILDA EULALIA RESTREPO DOMINGUEZ"/>
    <s v="MARIELA ESTER DE LEON 720 BARRANQUILLA"/>
    <s v="Procesada"/>
    <n v="18151.26050420168"/>
  </r>
  <r>
    <x v="1"/>
    <n v="107996"/>
    <s v="2025-11-11 13:49:51"/>
    <s v="THAYRI YARSINKI VILLAMIZAR MEDINA"/>
    <s v="ZULY RANGEL GARCIA 413 CUCUTA"/>
    <s v="Procesada"/>
    <n v="14557.983193277312"/>
  </r>
  <r>
    <x v="10"/>
    <n v="107997"/>
    <s v="2025-11-11 14:05:29"/>
    <s v="EDDY VILLAMIZAR MONCADA"/>
    <s v="SANDRA PRADA 405 BUCARAMANGA"/>
    <s v="Procesada"/>
    <n v="109092.42016806723"/>
  </r>
  <r>
    <x v="6"/>
    <n v="107999"/>
    <s v="2025-11-11 14:08:22"/>
    <s v="SEGUNDO LEONARDO GUERRERO BELTRAN"/>
    <s v="YULIETH HERNANDEZ"/>
    <s v="Procesada"/>
    <n v="90227.436974789918"/>
  </r>
  <r>
    <x v="8"/>
    <n v="108000"/>
    <s v="2025-11-11 14:08:54"/>
    <s v="MARIA CAMILA CESPEDES BEDOYA"/>
    <s v="YAFER JESUS CORDOBA BERRIO 717 CARTAGENA"/>
    <s v="Procesada"/>
    <n v="33277.462184873948"/>
  </r>
  <r>
    <x v="0"/>
    <n v="108001"/>
    <s v="2025-11-11 14:15:23"/>
    <s v="JOHNNY ALEXANDER SIERRA URREGO"/>
    <s v="MARIA ELENA JARAMILLO GALEANO 114"/>
    <s v="Procesada"/>
    <n v="53618.655462184877"/>
  </r>
  <r>
    <x v="0"/>
    <n v="108002"/>
    <s v="2025-11-11 14:15:58"/>
    <s v="JOHNNY ALEXANDER SIERRA URREGO"/>
    <s v="MARIA ELENA JARAMILLO GALEANO 114"/>
    <s v="Procesada"/>
    <n v="5715.0000000000009"/>
  </r>
  <r>
    <x v="0"/>
    <n v="108003"/>
    <s v="2025-11-11 14:16:59"/>
    <s v="JOHNATAN ALEJANDRO GIRALDO CARDONA"/>
    <s v="MARIA ELENA JARAMILLO GALEANO 114"/>
    <s v="Procesada"/>
    <n v="53618.655462184877"/>
  </r>
  <r>
    <x v="0"/>
    <n v="108004"/>
    <s v="2025-11-11 14:18:46"/>
    <s v="DUVAN ANDRES CARMONA RENDON"/>
    <s v="GEORLAN GARCIA PANIAGUA 117"/>
    <s v="Procesada"/>
    <n v="72605.042016806721"/>
  </r>
  <r>
    <x v="0"/>
    <n v="108005"/>
    <s v="2025-11-11 14:19:48"/>
    <s v="MARIA EUGENIA PEREZ BAENA"/>
    <s v="INES LILIANA PIEDRAHITA MESA 111"/>
    <s v="Procesada"/>
    <n v="40124.915966386558"/>
  </r>
  <r>
    <x v="6"/>
    <n v="108006"/>
    <s v="2025-11-11 14:21:25"/>
    <s v="MARTHA LUCIA MONTOYA RINCON"/>
    <s v="OSCAR GIOVANNY NASAYO BLANCO 932"/>
    <s v="Procesada"/>
    <n v="26100.176470588234"/>
  </r>
  <r>
    <x v="6"/>
    <n v="108007"/>
    <s v="2025-11-11 14:26:20"/>
    <s v="JHON JAIRO CABALLERO ROJAS"/>
    <s v="YULIETH HERNANDEZ"/>
    <s v="Procesada"/>
    <n v="36335.268907563026"/>
  </r>
  <r>
    <x v="6"/>
    <n v="108009"/>
    <s v="2025-11-11 14:28:53"/>
    <s v="LUIS ALBERTO ORTIZ DIAZ"/>
    <s v="MARIBEL REDONDO 918"/>
    <s v="Procesada"/>
    <n v="47880"/>
  </r>
  <r>
    <x v="6"/>
    <n v="108010"/>
    <s v="2025-11-11 14:29:04"/>
    <s v="JOYCE ALEXANDRA MUÑOZ ORDOÑEZ"/>
    <s v="MARISOL NEIRA PARRA 911"/>
    <s v="Procesada"/>
    <n v="16019.016806722691"/>
  </r>
  <r>
    <x v="6"/>
    <n v="108011"/>
    <s v="2025-11-11 14:29:46"/>
    <s v="ANGIE TATIANA NEIRA REYES"/>
    <s v="WILLIAM ALBERTO VELASQUEZ BERNAL 920"/>
    <s v="Procesada"/>
    <n v="43456.302521008409"/>
  </r>
  <r>
    <x v="6"/>
    <n v="108012"/>
    <s v="2025-11-11 14:30:35"/>
    <s v="COMERCIALIZADORA Y DISTRIBUIDORA TORRES S.A.S."/>
    <s v="DIANA MARCELA DIAZ TORRES 938"/>
    <s v="Procesada"/>
    <n v="104984.57983193277"/>
  </r>
  <r>
    <x v="6"/>
    <n v="108013"/>
    <s v="2025-11-11 14:32:55"/>
    <s v="JORGE ARMANDO RODRIGUEZ GONZALEZ"/>
    <s v="YULIETH HERNANDEZ"/>
    <s v="Procesada"/>
    <n v="16386.537815126052"/>
  </r>
  <r>
    <x v="6"/>
    <n v="108015"/>
    <s v="2025-11-11 14:33:50"/>
    <s v="DIANA PATRICIA GUTIERREZ GUTIERREZ"/>
    <s v="MONICA RODRIGUEZ RONCANCIO 946"/>
    <s v="Procesada"/>
    <n v="35707.361344537821"/>
  </r>
  <r>
    <x v="6"/>
    <n v="108016"/>
    <s v="2025-11-11 14:33:58"/>
    <s v="EDGAR EDUARDO FLOREZ ROJAS"/>
    <s v="DIANA MARCELA DIAZ TORRES 938"/>
    <s v="Procesada"/>
    <n v="29400"/>
  </r>
  <r>
    <x v="6"/>
    <n v="108017"/>
    <s v="2025-11-11 14:36:16"/>
    <s v="MARGARITA RAMIREZ RAMIREZ"/>
    <s v="NELLY MARTINEZ FLEREZ 935"/>
    <s v="Procesada"/>
    <n v="11543"/>
  </r>
  <r>
    <x v="10"/>
    <n v="108018"/>
    <s v="2025-11-11 14:37:43"/>
    <s v="YEIMI JOHANA AYALA CALDERON"/>
    <s v="SANDRA PRADA 405 BUCARAMANGA"/>
    <s v="Procesada"/>
    <n v="90105"/>
  </r>
  <r>
    <x v="6"/>
    <n v="108020"/>
    <s v="2025-11-11 14:38:13"/>
    <s v="BOGOMARKET TRADING SAS"/>
    <s v="CRISTINA QUINTERO RUDAS 945"/>
    <s v="Procesada"/>
    <n v="22950"/>
  </r>
  <r>
    <x v="0"/>
    <n v="108021"/>
    <s v="2025-11-11 14:39:04"/>
    <s v="MILEYDIS MARIA DIAZ BARBOSA"/>
    <s v="KATHERINE GAVIRIA MAZO 103"/>
    <s v="Procesada"/>
    <n v="37338.823529411762"/>
  </r>
  <r>
    <x v="1"/>
    <n v="108022"/>
    <s v="2025-11-11 14:40:08"/>
    <s v="JAVIER ZABALA VELASCO"/>
    <s v="ZULY RANGEL GARCIA 413 CUCUTA"/>
    <s v="Procesada"/>
    <n v="58325.210084033613"/>
  </r>
  <r>
    <x v="6"/>
    <n v="108023"/>
    <s v="2025-11-11 14:40:20"/>
    <s v="GLADYS YAMILE REIRAN RODRIGUEZ"/>
    <s v="OSCAR GIOVANNY NASAYO BLANCO 932"/>
    <s v="Procesada"/>
    <n v="27609.058823529413"/>
  </r>
  <r>
    <x v="6"/>
    <n v="108025"/>
    <s v="2025-11-11 14:40:45"/>
    <s v="YEIMI ALEXANDRA LOAIZA FORERO"/>
    <s v="YULIETH HERNANDEZ"/>
    <s v="Procesada"/>
    <n v="45632.966386554624"/>
  </r>
  <r>
    <x v="0"/>
    <n v="108026"/>
    <s v="2025-11-11 14:40:48"/>
    <s v="DIOCELINA GOMEZ DE GOMEZ"/>
    <s v="KATHERINE GAVIRIA MAZO 103"/>
    <s v="Procesada"/>
    <n v="33278.638655462186"/>
  </r>
  <r>
    <x v="6"/>
    <n v="108027"/>
    <s v="2025-11-11 14:44:41"/>
    <s v="YURY CRISTINA MORA SARMIENTO"/>
    <s v="MARIBEL REDONDO 918"/>
    <s v="Procesada"/>
    <n v="45710.016806722691"/>
  </r>
  <r>
    <x v="6"/>
    <n v="108028"/>
    <s v="2025-11-11 14:46:33"/>
    <s v="LEITH MARCELA BOHORQUEZ GRANADOS"/>
    <s v="CARLOS EDUARDO ROMERO 934"/>
    <s v="Procesada"/>
    <n v="36302.521008403361"/>
  </r>
  <r>
    <x v="6"/>
    <n v="108029"/>
    <s v="2025-11-11 14:50:10"/>
    <s v="ANA ISABEL CASTELLANOS CONTRERAS"/>
    <s v="YULIETH HERNANDEZ"/>
    <s v="Procesada"/>
    <n v="36620.252100840335"/>
  </r>
  <r>
    <x v="7"/>
    <n v="108030"/>
    <s v="2025-11-11 14:53:49"/>
    <s v="LUIS HUMBERTO ROJAS"/>
    <s v="JHONTAN MENDOZA 906"/>
    <s v="Procesada"/>
    <n v="50924.588235294119"/>
  </r>
  <r>
    <x v="6"/>
    <n v="108031"/>
    <s v="2025-11-11 14:54:05"/>
    <s v="JOSE MIGUEL TORRES AGUIRRE"/>
    <s v="MARISOL NEIRA PARRA 911"/>
    <s v="Procesada"/>
    <n v="23109.201680672271"/>
  </r>
  <r>
    <x v="8"/>
    <n v="108032"/>
    <s v="2025-11-11 14:55:25"/>
    <s v="CARLOS MARIO REYES GARCIA"/>
    <s v="YAFER JESUS CORDOBA BERRIO 717 CARTAGENA"/>
    <s v="Procesada"/>
    <n v="33277.462184873948"/>
  </r>
  <r>
    <x v="6"/>
    <n v="108033"/>
    <s v="2025-11-11 14:57:14"/>
    <s v="JOHNY FERNEY VARELA GAMBA"/>
    <s v="ANGIE JOHANA BEDOYA HERRENO 908"/>
    <s v="Procesada"/>
    <n v="12290.731092436974"/>
  </r>
  <r>
    <x v="5"/>
    <n v="108034"/>
    <s v="2025-11-11 14:58:39"/>
    <s v="ABRAHAM HERNANDEZ MARIN"/>
    <s v="GERALDINE MEZA VALENCIA 620"/>
    <s v="Procesada"/>
    <n v="32076.537815126052"/>
  </r>
  <r>
    <x v="0"/>
    <n v="108036"/>
    <s v="2025-11-11 14:59:04"/>
    <s v="AMANDA ORTIZ MUNOZ"/>
    <s v="KATHERINE GAVIRIA MAZO 103"/>
    <s v="Procesada"/>
    <n v="9075.6302521008402"/>
  </r>
  <r>
    <x v="0"/>
    <n v="108037"/>
    <s v="2025-11-11 15:00:20"/>
    <s v="MA STELLA USUGA"/>
    <s v="DUBY YARLENY BEDOYA FLOREZ 102"/>
    <s v="Procesada"/>
    <n v="36768.403361344543"/>
  </r>
  <r>
    <x v="6"/>
    <n v="108038"/>
    <s v="2025-11-11 15:01:02"/>
    <s v="ARACELY ALONSO GONZALEZ"/>
    <s v="DIANA MARCELA DIAZ TORRES 938"/>
    <s v="Procesada"/>
    <n v="102593.38655462186"/>
  </r>
  <r>
    <x v="6"/>
    <n v="108039"/>
    <s v="2025-11-11 15:04:03"/>
    <s v="RODRIGO SANCHEZ SANCHEZ"/>
    <s v="CRISTINA QUINTERO RUDAS 945"/>
    <s v="Procesada"/>
    <n v="12726.638655462186"/>
  </r>
  <r>
    <x v="6"/>
    <n v="108040"/>
    <s v="2025-11-11 15:04:25"/>
    <s v="JHOAN ALEXANDER PAEZ VELOZA"/>
    <s v="MARIA NANCY GUARIN VIRGUEZ 937"/>
    <s v="Procesada"/>
    <n v="12000"/>
  </r>
  <r>
    <x v="6"/>
    <n v="108041"/>
    <s v="2025-11-11 15:08:04"/>
    <s v="LUIS JORGE MARIN BERNAL"/>
    <s v="DIANA MARCELA DIAZ TORRES 938"/>
    <s v="Procesada"/>
    <n v="37667.184873949576"/>
  </r>
  <r>
    <x v="6"/>
    <n v="108042"/>
    <s v="2025-11-11 15:17:58"/>
    <s v="LUZ DARY QUINTERO PILLIMUR"/>
    <s v="MARIA NANCY GUARIN VIRGUEZ 937"/>
    <s v="Procesada"/>
    <n v="34537.798319327732"/>
  </r>
  <r>
    <x v="0"/>
    <n v="108044"/>
    <s v="2025-11-11 15:22:48"/>
    <s v="RODRIGO ABAD SUAREZ GARCIA"/>
    <s v="MARIA ELENA JARAMILLO GALEANO 114"/>
    <s v="Procesada"/>
    <n v="61074.26050420168"/>
  </r>
  <r>
    <x v="6"/>
    <n v="108046"/>
    <s v="2025-11-11 15:23:00"/>
    <s v="JOSE ALONSO BLANCO NIÑO"/>
    <s v="YULIETH HERNANDEZ"/>
    <s v="Procesada"/>
    <n v="34615.915966386558"/>
  </r>
  <r>
    <x v="1"/>
    <n v="108047"/>
    <s v="2025-11-11 15:24:51"/>
    <s v="JHONATAN STIVEN GOMEZ ZULUAGA"/>
    <s v="MAIRA TORRES 411 CUCUTA"/>
    <s v="Procesada"/>
    <n v="5230"/>
  </r>
  <r>
    <x v="6"/>
    <n v="108048"/>
    <s v="2025-11-11 15:26:59"/>
    <s v="ADRIANA DEL PILAR CONTRERAS"/>
    <s v="ANGIE JOHANA BEDOYA HERRENO 908"/>
    <s v="Procesada"/>
    <n v="24880.739495798323"/>
  </r>
  <r>
    <x v="0"/>
    <n v="108050"/>
    <s v="2025-11-11 15:28:06"/>
    <s v="PAULINA PEREZ CORREA"/>
    <s v="ANDRES GRACIANO SERNA 104"/>
    <s v="Procesada"/>
    <n v="20543"/>
  </r>
  <r>
    <x v="7"/>
    <n v="108051"/>
    <s v="2025-11-11 15:31:17"/>
    <s v="JORGE ALBERTO MOTA TORRES"/>
    <s v="JHONTAN MENDOZA 906"/>
    <s v="Procesada"/>
    <n v="56435.117647058818"/>
  </r>
  <r>
    <x v="6"/>
    <n v="108053"/>
    <s v="2025-11-11 15:31:29"/>
    <s v="OSCAR ANYELO MUÑOZ SIERRA"/>
    <s v="SOL KATHERINE BERNAL MONTANO 907"/>
    <s v="Procesada"/>
    <n v="24875.907563025212"/>
  </r>
  <r>
    <x v="6"/>
    <n v="108054"/>
    <s v="2025-11-11 15:32:44"/>
    <s v="LUZ MARY MENDIVELSO"/>
    <s v="YULIETH HERNANDEZ"/>
    <s v="Procesada"/>
    <n v="43508.34453781513"/>
  </r>
  <r>
    <x v="6"/>
    <n v="108055"/>
    <s v="2025-11-11 15:33:35"/>
    <s v="LUZ MERY MORENO MARTINEZ"/>
    <s v="MARIBEL REDONDO 918"/>
    <s v="Procesada"/>
    <n v="14621.823529411766"/>
  </r>
  <r>
    <x v="1"/>
    <n v="108057"/>
    <s v="2025-11-11 15:34:43"/>
    <s v="REINALDO RODRIGUEZ CASTILLO"/>
    <s v="MAIRA TORRES 411 CUCUTA"/>
    <s v="Procesada"/>
    <n v="2227"/>
  </r>
  <r>
    <x v="6"/>
    <n v="108058"/>
    <s v="2025-11-11 15:40:45"/>
    <s v="IRMA ESTELA MENJURA FORERO"/>
    <s v="DIANA MARCELA DIAZ TORRES 938"/>
    <s v="Procesada"/>
    <n v="25889.260504201684"/>
  </r>
  <r>
    <x v="6"/>
    <n v="108059"/>
    <s v="2025-11-11 15:41:13"/>
    <s v="ANDRES FELIPE LOPEZ QUINTERO"/>
    <s v="MARIA NANCY GUARIN VIRGUEZ 937"/>
    <s v="Procesada"/>
    <n v="101974.75630252101"/>
  </r>
  <r>
    <x v="2"/>
    <n v="108061"/>
    <s v="2025-11-11 15:42:14"/>
    <s v="ROBINSON ROMERO BAUTISTA"/>
    <s v="ALVARO ENRIQUE CASTAÑEDA MANJARRES 715 BARRANQUILLA"/>
    <s v="Procesada"/>
    <n v="17400.243697478993"/>
  </r>
  <r>
    <x v="0"/>
    <n v="108062"/>
    <s v="2025-11-11 15:45:30"/>
    <s v="LUISA FERNANDA VASQUEZ ALVAREZ"/>
    <s v="KATHERINE GAVIRIA MAZO 103"/>
    <s v="Procesada"/>
    <n v="18000"/>
  </r>
  <r>
    <x v="4"/>
    <n v="108063"/>
    <s v="2025-11-11 15:46:36"/>
    <s v="JULIAN ESTEBAN GALLO GIRALDO"/>
    <s v="LEONARDO RIOS HENAO 612"/>
    <s v="Procesada"/>
    <n v="90252.109243697472"/>
  </r>
  <r>
    <x v="6"/>
    <n v="108065"/>
    <s v="2025-11-11 15:49:04"/>
    <s v="JOSE ALIRIO SANCHEZ SANCHEZ"/>
    <s v="CRISTINA QUINTERO RUDAS 945"/>
    <s v="Procesada"/>
    <n v="16609.26050420168"/>
  </r>
  <r>
    <x v="7"/>
    <n v="108066"/>
    <s v="2025-11-11 15:52:35"/>
    <s v="LEONARDO HUERTAS HUERTAS"/>
    <s v="JHONTAN MENDOZA 906"/>
    <s v="Procesada"/>
    <n v="31932.915966386554"/>
  </r>
  <r>
    <x v="6"/>
    <n v="108067"/>
    <s v="2025-11-11 15:52:54"/>
    <s v="ARGENIS DUCUARA HUEPA"/>
    <s v="WILLIAM ALBERTO VELASQUEZ BERNAL 920"/>
    <s v="Procesada"/>
    <n v="10800"/>
  </r>
  <r>
    <x v="1"/>
    <n v="108068"/>
    <s v="2025-11-11 15:53:35"/>
    <s v="JOSE ENCARNACION NIETO NORIEGA"/>
    <s v="FREDY ESTEPA 409 CUCUTA"/>
    <s v="Procesada"/>
    <n v="15690"/>
  </r>
  <r>
    <x v="6"/>
    <n v="108070"/>
    <s v="2025-11-11 15:54:21"/>
    <s v="MARIA GRACIELA MOLINA CANO"/>
    <s v="DIANA MARCELA DIAZ TORRES 938"/>
    <s v="Procesada"/>
    <n v="22780"/>
  </r>
  <r>
    <x v="0"/>
    <n v="108071"/>
    <s v="2025-11-11 15:54:40"/>
    <s v="MARIA ROSANA USUGA MAZO"/>
    <s v="GEORLAN GARCIA PANIAGUA 117"/>
    <s v="Procesada"/>
    <n v="29400"/>
  </r>
  <r>
    <x v="6"/>
    <n v="108072"/>
    <s v="2025-11-11 15:56:41"/>
    <s v="NILSON CASTRO PRADA"/>
    <s v="ANGIE JOHANA BEDOYA HERRENO 908"/>
    <s v="Procesada"/>
    <n v="22016.882352941178"/>
  </r>
  <r>
    <x v="0"/>
    <n v="108073"/>
    <s v="2025-11-11 15:58:21"/>
    <s v="JUAN CARLOS FRUTO CHARRIS"/>
    <s v="ELIANA GOMEZ 107"/>
    <s v="Procesada"/>
    <n v="30252.100840336137"/>
  </r>
  <r>
    <x v="4"/>
    <n v="108074"/>
    <s v="2025-11-11 15:58:52"/>
    <s v="SANDRA PATRICIA CONTRERAS ROJAS"/>
    <s v="FELIPE ARENAS 605"/>
    <s v="Procesada"/>
    <n v="68967.605042016803"/>
  </r>
  <r>
    <x v="0"/>
    <n v="108075"/>
    <s v="2025-11-11 15:59:19"/>
    <s v="JONNY ALEXANDER AMAZARA GARCIA"/>
    <s v="KATHERINE GAVIRIA MAZO 103"/>
    <s v="Procesada"/>
    <n v="63964.369747899167"/>
  </r>
  <r>
    <x v="5"/>
    <n v="108076"/>
    <s v="2025-11-11 16:02:09"/>
    <s v="RIQUELME SARRIA RODRIGUEZ"/>
    <s v="GERALDINE MEZA VALENCIA 620"/>
    <s v="Procesada"/>
    <n v="11543"/>
  </r>
  <r>
    <x v="6"/>
    <n v="108077"/>
    <s v="2025-11-11 16:03:41"/>
    <s v="CINDY YICEL SOTO VANEGAS"/>
    <s v="SANDRA PATRICIA ORTIZ ROMERO 919"/>
    <s v="Procesada"/>
    <n v="5210.0840336134452"/>
  </r>
  <r>
    <x v="6"/>
    <n v="108078"/>
    <s v="2025-11-11 16:04:34"/>
    <s v="ARGEMIRO VASCO"/>
    <s v="SANDRA PATRICIA ORTIZ ROMERO 919"/>
    <s v="Procesada"/>
    <n v="14000"/>
  </r>
  <r>
    <x v="1"/>
    <n v="108079"/>
    <s v="2025-11-11 16:04:38"/>
    <s v="ALFREDO QUINTERO QUINTERO"/>
    <s v="MAIRA TORRES 411 CUCUTA"/>
    <s v="Procesada"/>
    <n v="15125"/>
  </r>
  <r>
    <x v="6"/>
    <n v="108080"/>
    <s v="2025-11-11 16:04:54"/>
    <s v="REDITECNO INGENIERIA SAS"/>
    <s v="OSCAR GIOVANNY NASAYO BLANCO 932"/>
    <s v="Procesada"/>
    <n v="54314.277310924372"/>
  </r>
  <r>
    <x v="1"/>
    <n v="108081"/>
    <s v="2025-11-11 16:06:44"/>
    <s v="PEDRO ANTONIO BELLO REMOLINA"/>
    <s v="FREDY ESTEPA 409 CUCUTA"/>
    <s v="Procesada"/>
    <n v="14557.983193277312"/>
  </r>
  <r>
    <x v="6"/>
    <n v="108082"/>
    <s v="2025-11-11 16:10:00"/>
    <s v="ANA MERY CARREÑO TORRES"/>
    <s v="SANDRA PATRICIA ORTIZ ROMERO 919"/>
    <s v="Procesada"/>
    <n v="21176.403361344539"/>
  </r>
  <r>
    <x v="6"/>
    <n v="108083"/>
    <s v="2025-11-11 16:11:02"/>
    <s v="FERNEY ALONSO TRIGOS TRIGOS"/>
    <s v="DIANA MARCELA DIAZ TORRES 938"/>
    <s v="Procesada"/>
    <n v="98633.218487394959"/>
  </r>
  <r>
    <x v="6"/>
    <n v="108085"/>
    <s v="2025-11-11 16:14:01"/>
    <s v="JUAN CARLOS IBAÑEZ AGUILAR"/>
    <s v="MONICA RODRIGUEZ RONCANCIO 946"/>
    <s v="Procesada"/>
    <n v="12000"/>
  </r>
  <r>
    <x v="6"/>
    <n v="108086"/>
    <s v="2025-11-11 16:14:34"/>
    <s v="DANILO PINZON AREVALO"/>
    <s v="ANGIE JOHANA BEDOYA HERRENO 908"/>
    <s v="Procesada"/>
    <n v="14850"/>
  </r>
  <r>
    <x v="8"/>
    <n v="108088"/>
    <s v="2025-11-11 16:15:00"/>
    <s v="HUMBERTO BARON MURIELES"/>
    <s v="YAFER JESUS CORDOBA BERRIO 717 CARTAGENA"/>
    <s v="Procesada"/>
    <n v="31932.915966386554"/>
  </r>
  <r>
    <x v="6"/>
    <n v="108089"/>
    <s v="2025-11-11 16:16:03"/>
    <s v="ENERIETH ALEXANDRA GOMEZ MARIN"/>
    <s v="CARLOS EDUARDO ROMERO 934"/>
    <s v="Procesada"/>
    <n v="40939.10924369748"/>
  </r>
  <r>
    <x v="1"/>
    <n v="108090"/>
    <s v="2025-11-11 16:17:03"/>
    <s v="MARIA DEL PILAR CONTRERAS GARCIA"/>
    <s v="MAIRA TORRES 411 CUCUTA"/>
    <s v="Procesada"/>
    <n v="5462.1848739495799"/>
  </r>
  <r>
    <x v="6"/>
    <n v="108091"/>
    <s v="2025-11-11 16:17:19"/>
    <s v="GUIOMAR JANETH AGUIRRE RAMIREZ"/>
    <s v="MARIA NANCY GUARIN VIRGUEZ 937"/>
    <s v="Procesada"/>
    <n v="33830.075630252104"/>
  </r>
  <r>
    <x v="6"/>
    <n v="108092"/>
    <s v="2025-11-11 16:17:51"/>
    <s v="LUZ STELLA LAVERDE VALDERRAMA"/>
    <s v="YULIETH HERNANDEZ"/>
    <s v="Procesada"/>
    <n v="37815.100840336134"/>
  </r>
  <r>
    <x v="2"/>
    <n v="108094"/>
    <s v="2025-11-11 16:18:06"/>
    <s v="KELLY JOHANA JUVINAO MARQUEZ"/>
    <s v="YOANY SARMIENTO PEREZ 713 BARRANQUILLA"/>
    <s v="Procesada"/>
    <n v="15550"/>
  </r>
  <r>
    <x v="6"/>
    <n v="108095"/>
    <s v="2025-11-11 16:21:26"/>
    <s v="MIGUEL ANGEL PEREZ ALARCON"/>
    <s v="MARIA NANCY GUARIN VIRGUEZ 937"/>
    <s v="Procesada"/>
    <n v="20085.016806722688"/>
  </r>
  <r>
    <x v="6"/>
    <n v="108096"/>
    <s v="2025-11-11 16:21:53"/>
    <s v="CLAUDIA ISABEL ALDANA MALDONADO"/>
    <s v="DIANA MARCELA DIAZ TORRES 938"/>
    <s v="Procesada"/>
    <n v="52518.420168067227"/>
  </r>
  <r>
    <x v="6"/>
    <n v="108097"/>
    <s v="2025-11-11 16:23:07"/>
    <s v="ELDA CONSUELO BAQUERO URREGO"/>
    <s v="CARLOS EDUARDO ROMERO 934"/>
    <s v="Procesada"/>
    <n v="57479.02521008403"/>
  </r>
  <r>
    <x v="6"/>
    <n v="108098"/>
    <s v="2025-11-11 16:23:38"/>
    <s v="DAYANA LIYIRETH NIÑO MENDIVELSO"/>
    <s v="CRISTINA QUINTERO RUDAS 945"/>
    <s v="Procesada"/>
    <n v="29495.747899159665"/>
  </r>
  <r>
    <x v="7"/>
    <n v="108099"/>
    <s v="2025-11-11 16:27:52"/>
    <s v="ESPERANZA ALDERETE RENGIFO"/>
    <s v="JHONTAN MENDOZA 906"/>
    <s v="Procesada"/>
    <n v="203842.26050420169"/>
  </r>
  <r>
    <x v="6"/>
    <n v="108100"/>
    <s v="2025-11-11 16:33:19"/>
    <s v="MARTHA LUCIA GUTIERREZ MOLINA"/>
    <s v="MONICA RODRIGUEZ RONCANCIO 946"/>
    <s v="Procesada"/>
    <n v="8542.0168067226896"/>
  </r>
  <r>
    <x v="0"/>
    <n v="108101"/>
    <s v="2025-11-11 16:34:02"/>
    <s v="SANDRA YANED VASQUEZ LOPEZ"/>
    <s v="ANDRES GRACIANO SERNA 104"/>
    <s v="Procesada"/>
    <n v="21173.319327731093"/>
  </r>
  <r>
    <x v="2"/>
    <n v="108102"/>
    <s v="2025-11-11 16:35:17"/>
    <s v="ALFONSO BELTRAN GARCIA "/>
    <s v="YOANY SARMIENTO PEREZ 713 BARRANQUILLA"/>
    <s v="Procesada"/>
    <n v="69075.857142857145"/>
  </r>
  <r>
    <x v="6"/>
    <n v="108103"/>
    <s v="2025-11-11 16:35:27"/>
    <s v="LORENY CASTELLANOS FRANCO"/>
    <s v="NELLY MARTINEZ FLEREZ 935"/>
    <s v="Procesada"/>
    <n v="54302.521008403361"/>
  </r>
  <r>
    <x v="6"/>
    <n v="108105"/>
    <s v="2025-11-11 16:36:27"/>
    <s v="MIRYAM RODRIGUEZ DIAZ"/>
    <s v="MARIBEL REDONDO 918"/>
    <s v="Procesada"/>
    <n v="53448.000000000007"/>
  </r>
  <r>
    <x v="0"/>
    <n v="108106"/>
    <s v="2025-11-11 16:36:32"/>
    <s v="MARTHA LILIA GIRALDO MONTOYA"/>
    <s v="MARIA ELENA JARAMILLO GALEANO 114"/>
    <s v="Procesada"/>
    <n v="22330.504201680673"/>
  </r>
  <r>
    <x v="7"/>
    <n v="108107"/>
    <s v="2025-11-11 16:37:06"/>
    <s v="ANA GRACIELA ROJAS ROJAS"/>
    <s v="JHONTAN MENDOZA 906"/>
    <s v="Procesada"/>
    <n v="47899.378151260506"/>
  </r>
  <r>
    <x v="6"/>
    <n v="108108"/>
    <s v="2025-11-11 16:37:37"/>
    <s v="YESICA JINNETH DIAZ MOSQUERA"/>
    <s v="LEYDY YURLEY MUNEVAR ESPITIA 921"/>
    <s v="Procesada"/>
    <n v="37240"/>
  </r>
  <r>
    <x v="6"/>
    <n v="108109"/>
    <s v="2025-11-11 16:37:51"/>
    <s v="JOSE ALIRIO GORDILLO GONZALEZ"/>
    <s v="WILLIAM ALBERTO VELASQUEZ BERNAL 920"/>
    <s v="Procesada"/>
    <n v="32773.08403361345"/>
  </r>
  <r>
    <x v="2"/>
    <n v="108111"/>
    <s v="2025-11-11 16:38:16"/>
    <s v="MIGUEL ARENAS TRIANA"/>
    <s v="MARIELA ESTER DE LEON 720 BARRANQUILLA"/>
    <s v="Procesada"/>
    <n v="31932.915966386554"/>
  </r>
  <r>
    <x v="6"/>
    <n v="108112"/>
    <s v="2025-11-11 16:40:19"/>
    <s v="JOHNNYS ENRIQUE MENDOZA REALES"/>
    <s v="NELLY MARTINEZ FLEREZ 935"/>
    <s v="Procesada"/>
    <n v="21638.647058823532"/>
  </r>
  <r>
    <x v="6"/>
    <n v="108113"/>
    <s v="2025-11-11 16:40:20"/>
    <s v="YESSICA YULIETH MESA COGOLLO"/>
    <s v="MARISOL NEIRA PARRA 911"/>
    <s v="Procesada"/>
    <n v="33781.487394957985"/>
  </r>
  <r>
    <x v="6"/>
    <n v="108114"/>
    <s v="2025-11-11 16:42:43"/>
    <s v="DIBEY ALEJANDRA MUÑOZ RODRIGUEZ"/>
    <s v="CARLOS EDUARDO ROMERO 934"/>
    <s v="Procesada"/>
    <n v="102401.08403361344"/>
  </r>
  <r>
    <x v="2"/>
    <n v="108115"/>
    <s v="2025-11-11 16:46:01"/>
    <s v="JHON JAIRO DUARTE BECERRA"/>
    <s v="YOANY SARMIENTO PEREZ 713 BARRANQUILLA"/>
    <s v="Procesada"/>
    <n v="47899.378151260506"/>
  </r>
  <r>
    <x v="1"/>
    <n v="108116"/>
    <s v="2025-11-11 16:46:56"/>
    <s v="ROSALINA GOMEZ SUAREZ"/>
    <s v="FREDY ESTEPA 409 CUCUTA"/>
    <s v="Procesada"/>
    <n v="13997.226890756303"/>
  </r>
  <r>
    <x v="0"/>
    <n v="108117"/>
    <s v="2025-11-11 16:48:37"/>
    <s v="ELDA LUCELLY ARANGO DE BAUTISTA"/>
    <s v="MARIA ELENA JARAMILLO GALEANO 114"/>
    <s v="Procesada"/>
    <n v="14645.478991596638"/>
  </r>
  <r>
    <x v="6"/>
    <n v="108118"/>
    <s v="2025-11-11 16:49:15"/>
    <s v="MARIA MERCEDES FONSECA MENDOZA"/>
    <s v="OSCAR GIOVANNY NASAYO BLANCO 932"/>
    <s v="Procesada"/>
    <n v="22429.302521008405"/>
  </r>
  <r>
    <x v="6"/>
    <n v="108119"/>
    <s v="2025-11-11 16:50:29"/>
    <s v="YINA EMILSE BARRERA CASTELLANOS"/>
    <s v="DIANA MARCELA DIAZ TORRES 938"/>
    <s v="Procesada"/>
    <n v="18151.26050420168"/>
  </r>
  <r>
    <x v="6"/>
    <n v="108120"/>
    <s v="2025-11-11 16:52:16"/>
    <s v="WILLIAM GUILLERMO ARISTIZABAL ZULUAGA"/>
    <s v="SANDRA PATRICIA ORTIZ ROMERO 919"/>
    <s v="Procesada"/>
    <n v="450575.00840336137"/>
  </r>
  <r>
    <x v="6"/>
    <n v="108121"/>
    <s v="2025-11-11 16:54:57"/>
    <s v="STELLA SAMBONI IMBACHI"/>
    <s v="NELLY MARTINEZ FLEREZ 935"/>
    <s v="Procesada"/>
    <n v="8925.7394957983197"/>
  </r>
  <r>
    <x v="6"/>
    <n v="108122"/>
    <s v="2025-11-11 16:55:03"/>
    <s v="DIANA CAROLA CASTELLANOS SANCHEZ"/>
    <s v="SOL KATHERINE BERNAL MONTANO 907"/>
    <s v="Procesada"/>
    <n v="233590.94117647057"/>
  </r>
  <r>
    <x v="5"/>
    <n v="108123"/>
    <s v="2025-11-11 16:56:45"/>
    <s v="DARNELLY LOPEZ FRANCO"/>
    <s v="GERALDINE MEZA VALENCIA 620"/>
    <s v="Procesada"/>
    <n v="36302.521008403361"/>
  </r>
  <r>
    <x v="0"/>
    <n v="108125"/>
    <s v="2025-11-11 16:58:15"/>
    <s v="ANGELICA MARIA JARAMILLO USUGA"/>
    <s v="ANDRES GRACIANO SERNA 104"/>
    <s v="Procesada"/>
    <n v="17469.579831932773"/>
  </r>
  <r>
    <x v="6"/>
    <n v="108126"/>
    <s v="2025-11-11 16:59:06"/>
    <s v="JULIAN ALBERTO HOYOS ROJAS"/>
    <s v="OSCAR GIOVANNY NASAYO BLANCO 932"/>
    <s v="Procesada"/>
    <n v="36806.73949579832"/>
  </r>
  <r>
    <x v="6"/>
    <n v="108127"/>
    <s v="2025-11-11 17:00:32"/>
    <s v="JULIETH NATALIA NINO OTERO"/>
    <s v="CRISTINA QUINTERO RUDAS 945"/>
    <s v="Procesada"/>
    <n v="10801.73949579832"/>
  </r>
  <r>
    <x v="5"/>
    <n v="108128"/>
    <s v="2025-11-11 17:02:12"/>
    <s v="RAMIRO TORO SERNA"/>
    <s v="GERALDINE MEZA VALENCIA 620"/>
    <s v="Procesada"/>
    <n v="68235.436974789918"/>
  </r>
  <r>
    <x v="6"/>
    <n v="108130"/>
    <s v="2025-11-11 17:05:09"/>
    <s v="NAZLY MANUELA ALBARACIN ARANZALES"/>
    <s v="ANGIE JOHANA BEDOYA HERRENO 908"/>
    <s v="Procesada"/>
    <n v="99308.756302521011"/>
  </r>
  <r>
    <x v="6"/>
    <n v="108131"/>
    <s v="2025-11-11 17:05:43"/>
    <s v="CRISTOBAL VEGA"/>
    <s v="LEYDY YURLEY MUNEVAR ESPITIA 921"/>
    <s v="Procesada"/>
    <n v="37231.26050420168"/>
  </r>
  <r>
    <x v="5"/>
    <n v="108133"/>
    <s v="2025-11-11 17:05:46"/>
    <s v="CECILIA MUNOS"/>
    <s v="GERALDINE MEZA VALENCIA 620"/>
    <s v="Procesada"/>
    <n v="16386.537815126052"/>
  </r>
  <r>
    <x v="6"/>
    <n v="108135"/>
    <s v="2025-11-11 17:07:31"/>
    <s v="YEISSON ANDRES ESPINOSA"/>
    <s v="WILSON JAVIER MONTAÑEZ MARTINEZ 923"/>
    <s v="Procesada"/>
    <n v="18968"/>
  </r>
  <r>
    <x v="6"/>
    <n v="108136"/>
    <s v="2025-11-11 17:07:53"/>
    <s v="ALBA LUCERO SUAREZ GARCIA"/>
    <s v="YULIETH HERNANDEZ"/>
    <s v="Procesada"/>
    <n v="29641.45378151261"/>
  </r>
  <r>
    <x v="6"/>
    <n v="108137"/>
    <s v="2025-11-11 17:11:07"/>
    <s v="JENNY ROCIO LEON ARIZA"/>
    <s v="MONICA RODRIGUEZ RONCANCIO 946"/>
    <s v="Procesada"/>
    <n v="191597.52100840336"/>
  </r>
  <r>
    <x v="0"/>
    <n v="108138"/>
    <s v="2025-11-11 17:12:00"/>
    <s v="EDISON GOMEZ GOMEZ"/>
    <s v="ELIANA GOMEZ 107"/>
    <s v="Procesada"/>
    <n v="34149.71428571429"/>
  </r>
  <r>
    <x v="0"/>
    <n v="108139"/>
    <s v="2025-11-11 17:13:55"/>
    <s v="SANDRA PATRICIA VELA TORRIJOS"/>
    <m/>
    <s v="Procesada"/>
    <n v="32570.218487394959"/>
  </r>
  <r>
    <x v="6"/>
    <n v="108140"/>
    <s v="2025-11-11 17:15:33"/>
    <s v="MARISOL MURILLO MOSQUERA"/>
    <s v="SOL KATHERINE BERNAL MONTANO 907"/>
    <s v="Procesada"/>
    <n v="11543"/>
  </r>
  <r>
    <x v="0"/>
    <n v="108141"/>
    <s v="2025-11-11 17:16:21"/>
    <s v="JESUS IVAN MONSALVE MONSALVE"/>
    <s v="ELIANA GOMEZ 107"/>
    <s v="Procesada"/>
    <n v="14190.058823529411"/>
  </r>
  <r>
    <x v="5"/>
    <n v="108142"/>
    <s v="2025-11-11 17:17:26"/>
    <s v="JOSE RAMON MUNOZ"/>
    <s v="GERALDINE MEZA VALENCIA 620"/>
    <s v="Procesada"/>
    <n v="36223.142857142862"/>
  </r>
  <r>
    <x v="0"/>
    <n v="108144"/>
    <s v="2025-11-11 17:18:19"/>
    <s v="JESSICA BRAN RAMIREZ"/>
    <s v="MARIA ELENA JARAMILLO GALEANO 114"/>
    <s v="Procesada"/>
    <n v="10944.075630252102"/>
  </r>
  <r>
    <x v="0"/>
    <n v="108145"/>
    <s v="2025-11-11 17:18:55"/>
    <s v="SILVIA MARCELA CARDONA ARANGO"/>
    <s v="ELIANA GOMEZ 107"/>
    <s v="Procesada"/>
    <n v="11543"/>
  </r>
  <r>
    <x v="2"/>
    <n v="108146"/>
    <s v="2025-11-11 17:20:04"/>
    <s v="JOHN JAIRO CORTES ZULETA"/>
    <s v="MARIELA ESTER DE LEON 720 BARRANQUILLA"/>
    <s v="Procesada"/>
    <n v="23870.420168067227"/>
  </r>
  <r>
    <x v="7"/>
    <n v="108147"/>
    <s v="2025-11-11 17:20:42"/>
    <s v="ELIZABETH VARGAS SUAREZ"/>
    <s v="JHONTAN MENDOZA 906"/>
    <s v="Procesada"/>
    <n v="122622.27731092439"/>
  </r>
  <r>
    <x v="6"/>
    <n v="108148"/>
    <s v="2025-11-11 17:21:30"/>
    <s v="DIANA MILENA JIMENEZ RUIZ"/>
    <s v="SOL KATHERINE BERNAL MONTANO 907"/>
    <s v="Procesada"/>
    <n v="11543"/>
  </r>
  <r>
    <x v="1"/>
    <n v="108149"/>
    <s v="2025-11-11 17:23:04"/>
    <s v="MAURICIO ORTIZ"/>
    <s v="FREDY ESTEPA 409 CUCUTA"/>
    <s v="Procesada"/>
    <n v="11415.966386554623"/>
  </r>
  <r>
    <x v="6"/>
    <n v="108150"/>
    <s v="2025-11-11 17:25:26"/>
    <s v="CAYETANO GUERRERO FERNANDEZ"/>
    <s v="MONICA RODRIGUEZ RONCANCIO 946"/>
    <s v="Procesada"/>
    <n v="23668"/>
  </r>
  <r>
    <x v="2"/>
    <n v="108151"/>
    <s v="2025-11-11 17:26:10"/>
    <s v="ELIANA ARIAS DIAZ "/>
    <s v="YOANY SARMIENTO PEREZ 713 BARRANQUILLA"/>
    <s v="Procesada"/>
    <n v="20085.016806722688"/>
  </r>
  <r>
    <x v="0"/>
    <n v="108152"/>
    <s v="2025-11-11 17:28:38"/>
    <s v="RESFA NELLY ACEVEDO VELEZ"/>
    <s v="EDISON ALBERTO SALAZAR YEPES 116"/>
    <s v="Procesada"/>
    <n v="24590.9243697479"/>
  </r>
  <r>
    <x v="7"/>
    <n v="108153"/>
    <s v="2025-11-11 17:30:49"/>
    <s v="NATIVIDAD CARRON AMAYA"/>
    <s v="JHONTAN MENDOZA 906"/>
    <s v="Procesada"/>
    <n v="47899.378151260506"/>
  </r>
  <r>
    <x v="6"/>
    <n v="108154"/>
    <s v="2025-11-11 17:32:33"/>
    <s v="TITO ENRIQUE GUERRERO"/>
    <s v="OSCAR GIOVANNY NASAYO BLANCO 932"/>
    <s v="Procesada"/>
    <n v="81655.915966386558"/>
  </r>
  <r>
    <x v="6"/>
    <n v="108155"/>
    <s v="2025-11-11 17:34:12"/>
    <s v="EDGAR CAMILO TAPIERO CARDENAS"/>
    <s v="WILSON JAVIER MONTAÑEZ MARTINEZ 923"/>
    <s v="Procesada"/>
    <n v="9800"/>
  </r>
  <r>
    <x v="6"/>
    <n v="108156"/>
    <s v="2025-11-11 17:34:52"/>
    <s v="ENRIQUE QUIMBAYO CORREDOR"/>
    <s v="MARISOL NEIRA PARRA 911"/>
    <s v="Procesada"/>
    <n v="17469.579831932773"/>
  </r>
  <r>
    <x v="7"/>
    <n v="108157"/>
    <s v="2025-11-11 17:35:27"/>
    <s v="CECILIA SANDOVAL VERA"/>
    <s v="JHON GRANADOS"/>
    <s v="Procesada"/>
    <n v="44208.512605042015"/>
  </r>
  <r>
    <x v="6"/>
    <n v="108158"/>
    <s v="2025-11-11 17:36:41"/>
    <s v="JESUS ANTONIO GALLEGO YEPES"/>
    <s v="WILSON JAVIER MONTAÑEZ MARTINEZ 923"/>
    <s v="Procesada"/>
    <n v="23109.201680672271"/>
  </r>
  <r>
    <x v="7"/>
    <n v="108159"/>
    <s v="2025-11-11 17:37:16"/>
    <s v="FABIOLA GAVIRIA MORALES"/>
    <s v="JHONTAN MENDOZA 906"/>
    <s v="Procesada"/>
    <n v="47899.378151260506"/>
  </r>
  <r>
    <x v="7"/>
    <n v="108160"/>
    <s v="2025-11-11 17:38:34"/>
    <s v="CLAUDIA MARCELA ANGULO REY"/>
    <s v="JHON GRANADOS"/>
    <s v="Procesada"/>
    <n v="50669.915966386558"/>
  </r>
  <r>
    <x v="6"/>
    <n v="108161"/>
    <s v="2025-11-11 17:40:11"/>
    <s v="ROSALBA MARTINEZ MOJICA"/>
    <s v="CARLOS EDUARDO ROMERO 934"/>
    <s v="Procesada"/>
    <n v="24606.571428571431"/>
  </r>
  <r>
    <x v="6"/>
    <n v="108162"/>
    <s v="2025-11-11 17:40:21"/>
    <s v="JORGE ANDRES CASTILLO PARRA"/>
    <s v="MARIA NANCY GUARIN VIRGUEZ 937"/>
    <s v="Procesada"/>
    <n v="89863.159663865546"/>
  </r>
  <r>
    <x v="7"/>
    <n v="108163"/>
    <s v="2025-11-11 17:41:23"/>
    <s v="TANIA VALENTINA GALVAN ARGOTA"/>
    <s v="JHON GRANADOS"/>
    <s v="Procesada"/>
    <n v="47899.378151260506"/>
  </r>
  <r>
    <x v="6"/>
    <n v="108164"/>
    <s v="2025-11-11 17:42:16"/>
    <s v="MARISOL MALAGON DIAGAMA"/>
    <s v="CRISTINA QUINTERO RUDAS 945"/>
    <s v="Procesada"/>
    <n v="24389.899159663866"/>
  </r>
  <r>
    <x v="5"/>
    <n v="108165"/>
    <s v="2025-11-11 17:42:24"/>
    <s v="JOVANNE ESTEBAN ORTIZ PEREZ"/>
    <s v="GERALDINE MEZA VALENCIA 620"/>
    <s v="Procesada"/>
    <n v="68093"/>
  </r>
  <r>
    <x v="7"/>
    <n v="108167"/>
    <s v="2025-11-11 17:47:20"/>
    <s v="SALVADOR LEON GARCIA"/>
    <s v="JHONTAN MENDOZA 906"/>
    <s v="Procesada"/>
    <n v="53647.033613445383"/>
  </r>
  <r>
    <x v="5"/>
    <n v="108168"/>
    <s v="2025-11-11 17:48:47"/>
    <s v="ADRIANA JIMENEZ ESPINOSA"/>
    <s v="GERALDINE MEZA VALENCIA 620"/>
    <s v="Procesada"/>
    <n v="18907.563025210085"/>
  </r>
  <r>
    <x v="6"/>
    <n v="108170"/>
    <s v="2025-11-11 17:51:02"/>
    <s v="EDISSON ROMAN ROMAN"/>
    <s v="SANDRA PATRICIA ORTIZ ROMERO 919"/>
    <s v="Procesada"/>
    <n v="7563.0168067226896"/>
  </r>
  <r>
    <x v="5"/>
    <n v="108171"/>
    <s v="2025-11-11 17:53:31"/>
    <s v="HECTOR MARIO ESCOBAR BOLAÑOS"/>
    <s v="GERALDINE MEZA VALENCIA 620"/>
    <s v="Procesada"/>
    <n v="18907.563025210085"/>
  </r>
  <r>
    <x v="0"/>
    <n v="108173"/>
    <s v="2025-11-11 17:55:18"/>
    <s v="LUIS FERNANDO MARTINEZ CASTRO"/>
    <s v="DUBY YARLENY BEDOYA FLOREZ 102"/>
    <s v="Procesada"/>
    <n v="12234.453781512606"/>
  </r>
  <r>
    <x v="9"/>
    <n v="108174"/>
    <s v="2025-11-11 17:55:37"/>
    <s v="ROSALBINA CRUZCO CUELLO"/>
    <s v="LILIANA BLANCO LOPEZ 705 VALLEDUPAR"/>
    <s v="Procesada"/>
    <n v="31932.915966386554"/>
  </r>
  <r>
    <x v="6"/>
    <n v="108175"/>
    <s v="2025-11-11 17:57:34"/>
    <s v="ELKYN DARIO ZABALA VASQUEZ"/>
    <s v="DIANA MARCELA DIAZ TORRES 938"/>
    <s v="Procesada"/>
    <n v="47614.857142857145"/>
  </r>
  <r>
    <x v="6"/>
    <n v="108176"/>
    <s v="2025-11-11 17:57:56"/>
    <s v="LUISA ESTHER CASTELLANOS SANCHEZ"/>
    <s v="MARIBEL REDONDO 918"/>
    <s v="Procesada"/>
    <n v="6554.6386554621859"/>
  </r>
  <r>
    <x v="7"/>
    <n v="108177"/>
    <s v="2025-11-11 17:58:56"/>
    <s v="IVETTE CATHERINE QUEVEDO PENAGOS"/>
    <s v="JHON GRANADOS"/>
    <s v="Procesada"/>
    <n v="87575.823529411762"/>
  </r>
  <r>
    <x v="6"/>
    <n v="108178"/>
    <s v="2025-11-11 18:00:18"/>
    <s v="CARLOS ALBERTO GIRALDO ZULUAGA"/>
    <s v="ANGIE JOHANA BEDOYA HERRENO 908"/>
    <s v="Procesada"/>
    <n v="191597.52100840336"/>
  </r>
  <r>
    <x v="0"/>
    <n v="108179"/>
    <s v="2025-11-11 18:00:34"/>
    <s v="JUAN CARLOS ESCOBAR ZULUAGA"/>
    <s v="MARIA ELENA JARAMILLO GALEANO 114"/>
    <s v="Procesada"/>
    <n v="46109.067226890758"/>
  </r>
  <r>
    <x v="7"/>
    <n v="108180"/>
    <s v="2025-11-11 18:02:38"/>
    <s v="BRIGITTE GOMEZ GIRALDO"/>
    <s v="JHON GRANADOS"/>
    <s v="Procesada"/>
    <n v="16691.907563025208"/>
  </r>
  <r>
    <x v="2"/>
    <n v="108181"/>
    <s v="2025-11-11 18:02:41"/>
    <s v="LUIS ALBERTO CARO SIERRA"/>
    <s v="ALVARO ENRIQUE CASTAÑEDA MANJARRES 715 BARRANQUILLA"/>
    <s v="Procesada"/>
    <n v="51206.882352941182"/>
  </r>
  <r>
    <x v="0"/>
    <n v="108182"/>
    <s v="2025-11-11 18:02:57"/>
    <s v="ANDRES FELIPE SLAZAR LOPEZ"/>
    <s v="INES LILIANA PIEDRAHITA MESA 111"/>
    <s v="Procesada"/>
    <n v="38655.537815126052"/>
  </r>
  <r>
    <x v="6"/>
    <n v="108184"/>
    <s v="2025-11-11 18:04:03"/>
    <s v="JENNY PAOLA VILLARREAL CRUZ"/>
    <s v="LEYDY YURLEY MUNEVAR ESPITIA 921"/>
    <s v="Procesada"/>
    <n v="46462.134453781517"/>
  </r>
  <r>
    <x v="7"/>
    <n v="108185"/>
    <s v="2025-11-11 18:05:16"/>
    <s v="DEYBY YOHANA GUZMAN VALENCIA"/>
    <s v="JHON GRANADOS"/>
    <s v="Procesada"/>
    <n v="90147"/>
  </r>
  <r>
    <x v="7"/>
    <n v="108186"/>
    <s v="2025-11-11 18:10:46"/>
    <s v="JENNIFER ANDREA SANCHEZ GARCIA"/>
    <s v="JHON GRANADOS"/>
    <s v="Procesada"/>
    <n v="251741.63865546219"/>
  </r>
  <r>
    <x v="6"/>
    <n v="108187"/>
    <s v="2025-11-11 18:11:06"/>
    <s v="DORIS DEL SOCORRO GOMEZ MORALES"/>
    <s v="MONICA RODRIGUEZ RONCANCIO 946"/>
    <s v="Procesada"/>
    <n v="6922.1008403361338"/>
  </r>
  <r>
    <x v="7"/>
    <n v="108188"/>
    <s v="2025-11-11 18:13:11"/>
    <s v="YEIMMY FERNANDA CAPERA BETANCOURT"/>
    <s v="JHON GRANADOS"/>
    <s v="Procesada"/>
    <n v="39068.252100840342"/>
  </r>
  <r>
    <x v="6"/>
    <n v="108189"/>
    <s v="2025-11-11 18:16:25"/>
    <s v="BETY SANTAMARIA HERRERA"/>
    <s v="LEYDY YURLEY MUNEVAR ESPITIA 921"/>
    <s v="Procesada"/>
    <n v="72141.789915966379"/>
  </r>
  <r>
    <x v="6"/>
    <n v="108190"/>
    <s v="2025-11-11 18:16:38"/>
    <s v="FRANCY LORENA BELTRAN RODRIGUEZ"/>
    <s v="NELLY MARTINEZ FLEREZ 935"/>
    <s v="Procesada"/>
    <n v="18485.000000000004"/>
  </r>
  <r>
    <x v="7"/>
    <n v="108191"/>
    <s v="2025-11-11 18:16:38"/>
    <s v="YENIFER GUIZA GONZALEZ"/>
    <s v="JHON GRANADOS"/>
    <s v="Procesada"/>
    <n v="145623.83193277312"/>
  </r>
  <r>
    <x v="7"/>
    <n v="108192"/>
    <s v="2025-11-11 18:19:36"/>
    <s v="JORGE ARMANDO AGUDELO AGUDELO"/>
    <s v="JHON GRANADOS"/>
    <s v="Procesada"/>
    <n v="52768.848739495799"/>
  </r>
  <r>
    <x v="6"/>
    <n v="108193"/>
    <s v="2025-11-11 18:20:16"/>
    <s v="FIDEL ANTONIO GONZALEZ AVENDAÑO"/>
    <s v="SOL KATHERINE BERNAL MONTANO 907"/>
    <s v="Procesada"/>
    <n v="70144.798319327732"/>
  </r>
  <r>
    <x v="7"/>
    <n v="108194"/>
    <s v="2025-11-11 18:21:45"/>
    <s v="RUBEN ANTONIO BOHORQUEZ MONDRAGON"/>
    <s v="JHON GRANADOS"/>
    <s v="Procesada"/>
    <n v="31932.915966386554"/>
  </r>
  <r>
    <x v="5"/>
    <n v="108195"/>
    <s v="2025-11-11 18:22:32"/>
    <s v="JOSE POMPILIO TORRES CASTRILLON"/>
    <s v="GERALDINE MEZA VALENCIA 620"/>
    <s v="Procesada"/>
    <n v="36302.521008403361"/>
  </r>
  <r>
    <x v="6"/>
    <n v="108197"/>
    <s v="2025-11-11 18:24:35"/>
    <s v="YADY ESMERALDA SANCHEZ OCHOA"/>
    <s v="MARISOL NEIRA PARRA 911"/>
    <s v="Procesada"/>
    <n v="106918.41176470589"/>
  </r>
  <r>
    <x v="6"/>
    <n v="108198"/>
    <s v="2025-11-11 18:25:17"/>
    <s v="MARIBEL  BELLO  CASTRO"/>
    <s v="DIANA MARCELA DIAZ TORRES 938"/>
    <s v="Procesada"/>
    <n v="45073.605042016803"/>
  </r>
  <r>
    <x v="0"/>
    <n v="108199"/>
    <s v="2025-11-11 18:26:48"/>
    <s v="WILSON DE JESUS VALDERRAMA DAVID"/>
    <s v="SEBASTIAN DIAZ VELEZ 105"/>
    <s v="Procesada"/>
    <n v="34696.714285714283"/>
  </r>
  <r>
    <x v="0"/>
    <n v="108200"/>
    <s v="2025-11-11 18:28:06"/>
    <s v="MAIKOL STIVEN BURITICA RUBIO"/>
    <s v="SEBASTIAN DIAZ VELEZ 105"/>
    <s v="Procesada"/>
    <n v="18151.26050420168"/>
  </r>
  <r>
    <x v="0"/>
    <n v="108201"/>
    <s v="2025-11-11 18:29:19"/>
    <s v="ADRIAN FERNEY GUARIN PUERTA"/>
    <s v="SEBASTIAN DIAZ VELEZ 105"/>
    <s v="Procesada"/>
    <n v="24201.680672268907"/>
  </r>
  <r>
    <x v="0"/>
    <n v="108202"/>
    <s v="2025-11-11 18:29:44"/>
    <s v="EDISON LORA HERRERA"/>
    <s v="ELIANA GOMEZ 107"/>
    <s v="Procesada"/>
    <n v="7909.0588235294126"/>
  </r>
  <r>
    <x v="6"/>
    <n v="108203"/>
    <s v="2025-11-11 18:29:46"/>
    <s v="EMMA ISABEL SANCHEZ BUITRAGO"/>
    <s v="NELLY MARTINEZ FLEREZ 935"/>
    <s v="Procesada"/>
    <n v="43154.100840336134"/>
  </r>
  <r>
    <x v="9"/>
    <n v="108204"/>
    <s v="2025-11-11 18:29:59"/>
    <s v="MARIA CELINA NAVARRO DE GONZALEZ"/>
    <s v="LILIANA BLANCO LOPEZ 705 VALLEDUPAR"/>
    <s v="Procesada"/>
    <n v="70543.462184873948"/>
  </r>
  <r>
    <x v="0"/>
    <n v="108205"/>
    <s v="2025-11-11 18:30:09"/>
    <s v="GUSTAVO ALONSO SANCHEZ PEREA"/>
    <s v="SEBASTIAN DIAZ VELEZ 105"/>
    <s v="Procesada"/>
    <n v="29115.966386554624"/>
  </r>
  <r>
    <x v="6"/>
    <n v="108206"/>
    <s v="2025-11-11 18:31:03"/>
    <s v="MARIA LUCRECIA PAEZ VASQUEZ"/>
    <s v="SOL KATHERINE BERNAL MONTANO 907"/>
    <s v="Procesada"/>
    <n v="24000"/>
  </r>
  <r>
    <x v="6"/>
    <n v="108207"/>
    <s v="2025-11-11 18:31:53"/>
    <s v="ROGELIO GALEANO SANCHEZ"/>
    <s v="SANDRA PATRICIA ORTIZ ROMERO 919"/>
    <s v="Procesada"/>
    <n v="16386.537815126052"/>
  </r>
  <r>
    <x v="4"/>
    <n v="108208"/>
    <s v="2025-11-11 18:31:55"/>
    <s v="OSCAR EDGAR VALENCIA BERMUDEZ"/>
    <s v="LEONARDO RIOS HENAO 612"/>
    <s v="Procesada"/>
    <n v="90914.54621848739"/>
  </r>
  <r>
    <x v="0"/>
    <n v="108210"/>
    <s v="2025-11-11 18:32:02"/>
    <s v="EUGENIO DE JESUS GARCIA"/>
    <s v="SEBASTIAN DIAZ VELEZ 105"/>
    <s v="Procesada"/>
    <n v="35400"/>
  </r>
  <r>
    <x v="6"/>
    <n v="108211"/>
    <s v="2025-11-11 18:35:01"/>
    <s v="TILCIA FONTECHA HERNANDEZ"/>
    <s v="SANDRA PATRICIA ORTIZ ROMERO 919"/>
    <s v="Procesada"/>
    <n v="42340.243697478996"/>
  </r>
  <r>
    <x v="0"/>
    <n v="108212"/>
    <s v="2025-11-11 18:36:07"/>
    <s v="GLADIS ESTELLA VELEZ MOLINA"/>
    <s v="SEBASTIAN DIAZ VELEZ 105"/>
    <s v="Procesada"/>
    <n v="6050.4201680672268"/>
  </r>
  <r>
    <x v="6"/>
    <n v="108213"/>
    <s v="2025-11-11 18:36:46"/>
    <s v="EDILSON VANEGAS MARTINEZ"/>
    <s v="CRISTINA QUINTERO RUDAS 945"/>
    <s v="Procesada"/>
    <n v="76932.680672268907"/>
  </r>
  <r>
    <x v="6"/>
    <n v="108215"/>
    <s v="2025-11-11 18:36:58"/>
    <s v="LUIS EDUARDO BELTRAN SUAREZ"/>
    <s v="SOL KATHERINE BERNAL MONTANO 907"/>
    <s v="Procesada"/>
    <n v="16806.798319327732"/>
  </r>
  <r>
    <x v="0"/>
    <n v="108216"/>
    <s v="2025-11-11 18:39:12"/>
    <s v="MARIA SENEY GOMEZ"/>
    <s v="SEBASTIAN DIAZ VELEZ 105"/>
    <s v="Procesada"/>
    <n v="10924.403361344539"/>
  </r>
  <r>
    <x v="0"/>
    <n v="108217"/>
    <s v="2025-11-11 18:40:06"/>
    <s v="WILSON DE JESUS RESTREPO OSPINA"/>
    <s v="SEBASTIAN DIAZ VELEZ 105"/>
    <s v="Procesada"/>
    <n v="13109.277310924372"/>
  </r>
  <r>
    <x v="6"/>
    <n v="108218"/>
    <s v="2025-11-11 18:41:03"/>
    <s v="FLOR MARIA DIAZ CESPEDES"/>
    <s v="MONICA RODRIGUEZ RONCANCIO 946"/>
    <s v="Procesada"/>
    <n v="18151.26050420168"/>
  </r>
  <r>
    <x v="4"/>
    <n v="108219"/>
    <s v="2025-11-11 18:41:33"/>
    <s v="GLORIA COLOMBIA GARZON VITERY"/>
    <s v="FELIPE ARENAS 605"/>
    <s v="Procesada"/>
    <n v="28013.529411764706"/>
  </r>
  <r>
    <x v="5"/>
    <n v="108220"/>
    <s v="2025-11-11 18:42:01"/>
    <s v="JOSE RODOLFO CARDONA URREA"/>
    <s v="GERALDINE MEZA VALENCIA 620"/>
    <s v="Procesada"/>
    <n v="122144.06722689077"/>
  </r>
  <r>
    <x v="6"/>
    <n v="108222"/>
    <s v="2025-11-11 18:42:50"/>
    <s v="LUZ MYRYAM BUITRAGO FORERO"/>
    <s v="MARIA NANCY GUARIN VIRGUEZ 937"/>
    <s v="Procesada"/>
    <n v="34874.016806722691"/>
  </r>
  <r>
    <x v="10"/>
    <n v="108224"/>
    <s v="2025-11-11 18:46:28"/>
    <s v="FELIPE ALEJANDO ALVERNIA RINCON"/>
    <s v="SANDRA PRADA 405 BUCARAMANGA"/>
    <s v="Procesada"/>
    <n v="10902.01680672269"/>
  </r>
  <r>
    <x v="6"/>
    <n v="108225"/>
    <s v="2025-11-11 18:49:53"/>
    <s v="PEDRO ARTURO MORENO MEDINA"/>
    <s v="MARIBEL REDONDO 918"/>
    <s v="Procesada"/>
    <n v="16386.537815126052"/>
  </r>
  <r>
    <x v="6"/>
    <n v="108227"/>
    <s v="2025-11-11 18:51:57"/>
    <s v="ROSAURA GRIMALDO CHACON"/>
    <s v="MONICA RODRIGUEZ RONCANCIO 946"/>
    <s v="Procesada"/>
    <n v="40789.579831932773"/>
  </r>
  <r>
    <x v="6"/>
    <n v="108228"/>
    <s v="2025-11-11 18:52:45"/>
    <s v="CARLOS ANDRES MOSQUERA HERNANDEZ"/>
    <s v="LEYDY YURLEY MUNEVAR ESPITIA 921"/>
    <s v="Procesada"/>
    <n v="26454.798319327732"/>
  </r>
  <r>
    <x v="6"/>
    <n v="108229"/>
    <s v="2025-11-11 18:52:52"/>
    <s v="ADICELID TOQUICA ALZATE"/>
    <s v="WILSON JAVIER MONTAÑEZ MARTINEZ 923"/>
    <s v="Procesada"/>
    <n v="24079.73949579832"/>
  </r>
  <r>
    <x v="6"/>
    <n v="108230"/>
    <s v="2025-11-11 18:57:30"/>
    <s v="MARIA NILMA PIÑEROS ACOSTA"/>
    <s v="WILSON JAVIER MONTAÑEZ MARTINEZ 923"/>
    <s v="Procesada"/>
    <n v="21176.403361344539"/>
  </r>
  <r>
    <x v="6"/>
    <n v="108232"/>
    <s v="2025-11-11 19:00:53"/>
    <s v="ANA PAOLA MONTAÑA BAYONA"/>
    <s v="MONICA RODRIGUEZ RONCANCIO 946"/>
    <s v="Procesada"/>
    <n v="38849"/>
  </r>
  <r>
    <x v="5"/>
    <n v="108233"/>
    <s v="2025-11-11 19:03:37"/>
    <s v="LINK PERFUMARTE S.A.S."/>
    <s v="GERALDINE MEZA VALENCIA 620"/>
    <s v="Procesada"/>
    <n v="144850.5462184874"/>
  </r>
  <r>
    <x v="8"/>
    <n v="108235"/>
    <s v="2025-11-11 19:04:13"/>
    <s v="EDGAR ANTONIO LOAIZA RESTREPO"/>
    <s v="NEIL TORRES 718 CARTAGENA"/>
    <s v="Procesada"/>
    <n v="90420.201680672268"/>
  </r>
  <r>
    <x v="0"/>
    <n v="108237"/>
    <s v="2025-11-11 19:04:58"/>
    <s v="DANIEL RUA AVENDAÑO"/>
    <s v="ANDRES GRACIANO SERNA 104"/>
    <s v="Procesada"/>
    <n v="69540.000000000015"/>
  </r>
  <r>
    <x v="6"/>
    <n v="108238"/>
    <s v="2025-11-11 19:05:38"/>
    <s v="MERKA CIRO S.A.S"/>
    <s v="CARLOS EDUARDO ROMERO 934"/>
    <s v="Procesada"/>
    <n v="57479.02521008403"/>
  </r>
  <r>
    <x v="4"/>
    <n v="108239"/>
    <s v="2025-11-11 19:05:43"/>
    <s v="DILIA ROSA HERNANDEZ PASTRANA"/>
    <s v="NELSON ENRIQUE LOPEZ GONZALEZ 510"/>
    <s v="Procesada"/>
    <n v="89491.596638655465"/>
  </r>
  <r>
    <x v="4"/>
    <n v="108240"/>
    <s v="2025-11-11 19:07:07"/>
    <s v="VLADIMIR ANTONIO NORIEGA HERRERA"/>
    <s v="JOSE GREGORIO OSTEN MERCADO 509"/>
    <s v="Procesada"/>
    <n v="18264.042016806721"/>
  </r>
  <r>
    <x v="8"/>
    <n v="108241"/>
    <s v="2025-11-11 19:07:48"/>
    <s v="JUAN CARLOS VELEZ HENAO"/>
    <s v="NEIL TORRES 718 CARTAGENA"/>
    <s v="Procesada"/>
    <n v="35924.34453781513"/>
  </r>
  <r>
    <x v="4"/>
    <n v="108242"/>
    <s v="2025-11-11 19:08:17"/>
    <s v="DEIMER JOSE MUÑOZ ROCARDO"/>
    <s v="NELSON ENRIQUE LOPEZ GONZALEZ 510"/>
    <s v="Procesada"/>
    <n v="31932.915966386554"/>
  </r>
  <r>
    <x v="6"/>
    <n v="108243"/>
    <s v="2025-11-11 19:09:11"/>
    <s v="MILENA MONCADA GOMEZ"/>
    <s v="CRISTINA QUINTERO RUDAS 945"/>
    <s v="Procesada"/>
    <n v="27724.378151260506"/>
  </r>
  <r>
    <x v="8"/>
    <n v="108244"/>
    <s v="2025-11-11 19:10:13"/>
    <s v="JOSE MARIA POLO POLETTY"/>
    <s v="NEIL TORRES 718 CARTAGENA"/>
    <s v="Procesada"/>
    <n v="31932.915966386554"/>
  </r>
  <r>
    <x v="6"/>
    <n v="108245"/>
    <s v="2025-11-11 19:11:29"/>
    <s v="LUIS ANGEL FLOREZ"/>
    <s v="SANDRA PATRICIA ORTIZ ROMERO 919"/>
    <s v="Procesada"/>
    <n v="21176.403361344539"/>
  </r>
  <r>
    <x v="4"/>
    <n v="108246"/>
    <s v="2025-11-11 19:13:08"/>
    <s v="JAVIER DARIO LOPEZ GONZALEZ"/>
    <s v="NELSON ENRIQUE LOPEZ GONZALEZ 510"/>
    <s v="Procesada"/>
    <n v="33432.092436974795"/>
  </r>
  <r>
    <x v="8"/>
    <n v="108247"/>
    <s v="2025-11-11 19:13:16"/>
    <s v="DIGNA LUZ SEGURA TAMARA"/>
    <s v="NEIL TORRES 718 CARTAGENA"/>
    <s v="Procesada"/>
    <n v="45232.915966386558"/>
  </r>
  <r>
    <x v="6"/>
    <n v="108248"/>
    <s v="2025-11-11 19:22:37"/>
    <s v="MIGUEL ANGEL OSORIO GIRALDO"/>
    <s v="SANDRA PATRICIA ORTIZ ROMERO 919"/>
    <s v="Procesada"/>
    <n v="16638.638655462186"/>
  </r>
  <r>
    <x v="9"/>
    <n v="108249"/>
    <s v="2025-11-11 19:23:03"/>
    <s v="JUAN FRANCISCO MARTINEZ RAMIREZ"/>
    <s v="LILIANA BLANCO LOPEZ 705 VALLEDUPAR"/>
    <s v="Procesada"/>
    <n v="31932.915966386554"/>
  </r>
  <r>
    <x v="4"/>
    <n v="108250"/>
    <s v="2025-11-11 19:23:19"/>
    <s v="ALIRIO AGUDELO HERNANDEZ"/>
    <s v="LEONARDO RIOS HENAO 612"/>
    <s v="Procesada"/>
    <n v="53448.000000000007"/>
  </r>
  <r>
    <x v="6"/>
    <n v="108251"/>
    <s v="2025-11-11 19:23:48"/>
    <s v="MARIA JUDY SABOGAL MALAGON"/>
    <s v="LEYDY YURLEY MUNEVAR ESPITIA 921"/>
    <s v="Procesada"/>
    <n v="24511.260504201684"/>
  </r>
  <r>
    <x v="4"/>
    <n v="108252"/>
    <s v="2025-11-11 19:24:05"/>
    <s v="ADIELA MUÑOZ GUIRALES"/>
    <s v="LEONARDO RIOS HENAO 612"/>
    <s v="Procesada"/>
    <n v="26724.000000000004"/>
  </r>
  <r>
    <x v="4"/>
    <n v="108253"/>
    <s v="2025-11-11 19:25:29"/>
    <s v="MARIA IRMA MARTINEZ HENAO"/>
    <s v="LEONARDO RIOS HENAO 612"/>
    <s v="Procesada"/>
    <n v="32120.974789915967"/>
  </r>
  <r>
    <x v="0"/>
    <n v="108254"/>
    <s v="2025-11-11 19:26:22"/>
    <s v="GRUPO EMPRESARIAL INTEGRAL SAS"/>
    <s v="INES LILIANA PIEDRAHITA MESA 111"/>
    <s v="Procesada"/>
    <n v="36998.932773109249"/>
  </r>
  <r>
    <x v="6"/>
    <n v="108255"/>
    <s v="2025-11-11 19:26:47"/>
    <s v="NIDIA SOFIA QUIROGA MATEUS"/>
    <s v="SANDRA PATRICIA ORTIZ ROMERO 919"/>
    <s v="Procesada"/>
    <n v="24198.521008403364"/>
  </r>
  <r>
    <x v="4"/>
    <n v="108256"/>
    <s v="2025-11-11 19:26:47"/>
    <s v="JACKELIN DEL CARMEN VASQUEZ"/>
    <s v="NELSON ENRIQUE LOPEZ GONZALEZ 510"/>
    <s v="Procesada"/>
    <n v="43361.462184873948"/>
  </r>
  <r>
    <x v="6"/>
    <n v="108258"/>
    <s v="2025-11-11 19:27:14"/>
    <s v="LUZ MIRYAM LEON OSORIO"/>
    <s v="WILSON JAVIER MONTAÑEZ MARTINEZ 923"/>
    <s v="Procesada"/>
    <n v="9800"/>
  </r>
  <r>
    <x v="8"/>
    <n v="108259"/>
    <s v="2025-11-11 19:30:25"/>
    <s v="CARMEN PATRICIA PEREZ HERNANDEZ"/>
    <s v="NEIL TORRES 718 CARTAGENA"/>
    <s v="Procesada"/>
    <n v="106655.81512605042"/>
  </r>
  <r>
    <x v="8"/>
    <n v="108260"/>
    <s v="2025-11-11 19:35:28"/>
    <s v="DIANA CAROLINA MARTINEZ MORALES"/>
    <s v="NEIL TORRES 718 CARTAGENA"/>
    <s v="Procesada"/>
    <n v="31932.915966386554"/>
  </r>
  <r>
    <x v="8"/>
    <n v="108261"/>
    <s v="2025-11-11 19:37:10"/>
    <s v="ADRIANA PATRICIA GARCIA MARIN"/>
    <s v="NEIL TORRES 718 CARTAGENA"/>
    <s v="Procesada"/>
    <n v="31932.915966386554"/>
  </r>
  <r>
    <x v="8"/>
    <n v="108262"/>
    <s v="2025-11-11 19:39:14"/>
    <s v="YANETH BAYONA CAÑIZAREZ"/>
    <s v="NEIL TORRES 718 CARTAGENA"/>
    <s v="Procesada"/>
    <n v="31932.915966386554"/>
  </r>
  <r>
    <x v="6"/>
    <n v="108263"/>
    <s v="2025-11-11 19:39:21"/>
    <s v="JHONATAN JIMENEZ TANGARIFE"/>
    <s v="SANDRA PATRICIA ORTIZ ROMERO 919"/>
    <s v="Procesada"/>
    <n v="7000"/>
  </r>
  <r>
    <x v="10"/>
    <n v="108264"/>
    <s v="2025-11-11 19:40:13"/>
    <s v="MARTHA CECILIA SUAREZ SILVA"/>
    <s v="CAROLINA RUEDA 410 BUCARAMANGA"/>
    <s v="Procesada"/>
    <n v="61941.176470588238"/>
  </r>
  <r>
    <x v="6"/>
    <n v="108265"/>
    <s v="2025-11-11 19:41:06"/>
    <s v="ANDREA BONILLA RIAPIRA"/>
    <s v="SOL KATHERINE BERNAL MONTANO 907"/>
    <s v="Procesada"/>
    <n v="16806.798319327732"/>
  </r>
  <r>
    <x v="6"/>
    <n v="108266"/>
    <s v="2025-11-11 19:42:48"/>
    <s v="ELOINA BERNAL"/>
    <s v="SANDRA PATRICIA ORTIZ ROMERO 919"/>
    <s v="Procesada"/>
    <n v="16638.638655462186"/>
  </r>
  <r>
    <x v="6"/>
    <n v="108267"/>
    <s v="2025-11-11 19:43:19"/>
    <s v="JOSE ALFONSO CARRILLO BOGOYA"/>
    <s v="MARIA NANCY GUARIN VIRGUEZ 937"/>
    <s v="Procesada"/>
    <n v="132750.89075630251"/>
  </r>
  <r>
    <x v="6"/>
    <n v="108269"/>
    <s v="2025-11-11 19:47:31"/>
    <s v="LUISA FERNANDA CASTELLANOS ANAYA"/>
    <s v="ANGIE JOHANA BEDOYA HERRENO 908"/>
    <s v="Procesada"/>
    <n v="33301.403361344535"/>
  </r>
  <r>
    <x v="8"/>
    <n v="108270"/>
    <s v="2025-11-11 19:50:25"/>
    <s v="ROSA TAPIAS DE PRIMO"/>
    <s v="NEIL TORRES 718 CARTAGENA"/>
    <s v="Procesada"/>
    <n v="57479.02521008403"/>
  </r>
  <r>
    <x v="6"/>
    <n v="108271"/>
    <s v="2025-11-11 19:51:27"/>
    <s v="NELSON MANUEL GUTIERREZ PAEZ"/>
    <s v="ANGIE JOHANA BEDOYA HERRENO 908"/>
    <s v="Procesada"/>
    <n v="18460.840336134457"/>
  </r>
  <r>
    <x v="6"/>
    <n v="108272"/>
    <s v="2025-11-11 19:52:04"/>
    <s v="GILBERTO RINCON RODRIGUEZ"/>
    <s v="YULIETH HERNANDEZ"/>
    <s v="Procesada"/>
    <n v="79109.537815126052"/>
  </r>
  <r>
    <x v="1"/>
    <n v="108274"/>
    <s v="2025-11-11 19:54:29"/>
    <s v="FARIDE ASCANIO FELIZOLA"/>
    <s v="FREDY ESTEPA 409 CUCUTA"/>
    <s v="Procesada"/>
    <n v="17328"/>
  </r>
  <r>
    <x v="8"/>
    <n v="108275"/>
    <s v="2025-11-11 19:55:12"/>
    <s v="ADRIAN MANUEL SAMPAYO RIVAS"/>
    <s v="NEIL TORRES 718 CARTAGENA"/>
    <s v="Procesada"/>
    <n v="47340.285714285717"/>
  </r>
  <r>
    <x v="6"/>
    <n v="108276"/>
    <s v="2025-11-11 19:57:18"/>
    <s v="HECTOR ADOLFO MORENO ALVAREZ"/>
    <s v="WILLIAM ALBERTO VELASQUEZ BERNAL 920"/>
    <s v="Procesada"/>
    <n v="32571.436974789918"/>
  </r>
  <r>
    <x v="6"/>
    <n v="108277"/>
    <s v="2025-11-11 19:59:02"/>
    <s v="MARIA MATILDE FLAUTERO RODRIGUEZ"/>
    <s v="ANGIE JOHANA BEDOYA HERRENO 908"/>
    <s v="Procesada"/>
    <n v="15630.226890756305"/>
  </r>
  <r>
    <x v="6"/>
    <n v="108278"/>
    <s v="2025-11-11 20:00:16"/>
    <s v="MARTHA CECILIA CALDERON VERGARA"/>
    <s v="LEYDY YURLEY MUNEVAR ESPITIA 921"/>
    <s v="Procesada"/>
    <n v="42864.243697478989"/>
  </r>
  <r>
    <x v="6"/>
    <n v="108279"/>
    <s v="2025-11-11 20:02:03"/>
    <s v="LUZ AURORA AREVALO CONTRERAS"/>
    <s v="ANGIE JOHANA BEDOYA HERRENO 908"/>
    <s v="Procesada"/>
    <n v="35793"/>
  </r>
  <r>
    <x v="9"/>
    <n v="108280"/>
    <s v="2025-11-11 20:03:24"/>
    <s v="SARAY GUTIERREZ ARAUJO"/>
    <s v="LILIANA BLANCO LOPEZ 705 VALLEDUPAR"/>
    <s v="Procesada"/>
    <n v="217126.30252100842"/>
  </r>
  <r>
    <x v="6"/>
    <n v="108281"/>
    <s v="2025-11-11 20:04:45"/>
    <s v="SONIA PATRICIA ORTIZ PINEDA"/>
    <s v="ANGIE JOHANA BEDOYA HERRENO 908"/>
    <s v="Procesada"/>
    <n v="9000"/>
  </r>
  <r>
    <x v="6"/>
    <n v="108282"/>
    <s v="2025-11-11 20:07:35"/>
    <s v="SEGUNDO JOSE DEL CARMEN HERNANDEZ MATTA"/>
    <s v="MARIBEL REDONDO 918"/>
    <s v="Procesada"/>
    <n v="33677.10924369748"/>
  </r>
  <r>
    <x v="0"/>
    <n v="108284"/>
    <s v="2025-11-11 20:08:15"/>
    <s v="ANDRES FELIPE OSORIO RAMIREZ"/>
    <s v="EDISON ALBERTO SALAZAR YEPES 116"/>
    <s v="Procesada"/>
    <n v="60504.201680672275"/>
  </r>
  <r>
    <x v="6"/>
    <n v="108285"/>
    <s v="2025-11-11 20:09:17"/>
    <s v="MARTIN RAMIREZ LOPEZ"/>
    <s v="MARIA NANCY GUARIN VIRGUEZ 937"/>
    <s v="Procesada"/>
    <n v="81907.521008403361"/>
  </r>
  <r>
    <x v="9"/>
    <n v="108286"/>
    <s v="2025-11-11 20:09:49"/>
    <s v="CARMEN SOFIA SANTANA CORTINA"/>
    <s v="LILIANA BLANCO LOPEZ 705 VALLEDUPAR"/>
    <s v="Procesada"/>
    <n v="31932.915966386554"/>
  </r>
  <r>
    <x v="6"/>
    <n v="108287"/>
    <s v="2025-11-11 20:11:34"/>
    <s v="HAROLD STEVEN BENAVIDES QUINTERO"/>
    <s v="SANDRA PATRICIA ORTIZ ROMERO 919"/>
    <s v="Procesada"/>
    <n v="191597.52100840336"/>
  </r>
  <r>
    <x v="6"/>
    <n v="108288"/>
    <s v="2025-11-11 20:11:39"/>
    <s v="SANDRA BOLENA ALDANA"/>
    <s v="WILSON JAVIER MONTAÑEZ MARTINEZ 923"/>
    <s v="Procesada"/>
    <n v="27269.277310924368"/>
  </r>
  <r>
    <x v="10"/>
    <n v="108289"/>
    <s v="2025-11-11 20:13:38"/>
    <s v="SOLANGEL MORENO CABALLERO"/>
    <s v="SANDRA PRADA 405 BUCARAMANGA"/>
    <s v="Procesada"/>
    <n v="75630.201680672268"/>
  </r>
  <r>
    <x v="9"/>
    <n v="108291"/>
    <s v="2025-11-11 20:13:54"/>
    <s v="ENERICO NIEVE IBARRA"/>
    <s v="LILIANA BLANCO LOPEZ 705 VALLEDUPAR"/>
    <s v="Procesada"/>
    <n v="103781.61344537816"/>
  </r>
  <r>
    <x v="6"/>
    <n v="108292"/>
    <s v="2025-11-11 20:17:31"/>
    <s v="LUIS ALVARO SIERRA SIERRA"/>
    <s v="SANDRA PATRICIA ORTIZ ROMERO 919"/>
    <s v="Procesada"/>
    <n v="85862.697478991598"/>
  </r>
  <r>
    <x v="7"/>
    <n v="108294"/>
    <s v="2025-11-11 20:18:00"/>
    <s v="DIANA CAROLINA PEREZ GRANADOS"/>
    <s v="CESAR BERMUDEZ 905"/>
    <s v="Procesada"/>
    <n v="47899.378151260506"/>
  </r>
  <r>
    <x v="2"/>
    <n v="108295"/>
    <s v="2025-11-11 20:19:37"/>
    <s v="BERNARDO ARCINIEGAS CARREÑO"/>
    <s v="YOANY SARMIENTO PEREZ 713 BARRANQUILLA"/>
    <s v="Procesada"/>
    <n v="47899.378151260506"/>
  </r>
  <r>
    <x v="6"/>
    <n v="108296"/>
    <s v="2025-11-11 20:20:38"/>
    <s v="ARCESIO BALLASO CASTRO"/>
    <s v="LEONARDO MANCERA BOLAÑOS 926"/>
    <s v="Procesada"/>
    <n v="19600"/>
  </r>
  <r>
    <x v="6"/>
    <n v="108297"/>
    <s v="2025-11-11 20:21:43"/>
    <s v="NESTOR RAMOS RODRIGUEZ"/>
    <s v="MARIA NANCY GUARIN VIRGUEZ 937"/>
    <s v="Procesada"/>
    <n v="89049.66386554623"/>
  </r>
  <r>
    <x v="7"/>
    <n v="108299"/>
    <s v="2025-11-11 20:21:59"/>
    <s v="BLANCA ESTRELLA FLOREZ DE ACOSTA"/>
    <s v="CESAR BERMUDEZ 905"/>
    <s v="Procesada"/>
    <n v="37815.117647058825"/>
  </r>
  <r>
    <x v="9"/>
    <n v="108301"/>
    <s v="2025-11-11 20:22:13"/>
    <s v="FERNEY LONDOÑO VALENCIA"/>
    <s v="LILIANA BLANCO LOPEZ 705 VALLEDUPAR"/>
    <s v="Procesada"/>
    <n v="31932.915966386554"/>
  </r>
  <r>
    <x v="6"/>
    <n v="108302"/>
    <s v="2025-11-11 20:23:24"/>
    <s v="NOHORA LUZ GONZALEZ OLIVEROS"/>
    <s v="LEONARDO MANCERA BOLAÑOS 926"/>
    <s v="Procesada"/>
    <n v="18151.26050420168"/>
  </r>
  <r>
    <x v="7"/>
    <n v="108303"/>
    <s v="2025-11-11 20:23:35"/>
    <s v="FALCONERY BLANCO CHACON"/>
    <s v="CESAR BERMUDEZ 905"/>
    <s v="Procesada"/>
    <n v="43109.210084033613"/>
  </r>
  <r>
    <x v="9"/>
    <n v="108304"/>
    <s v="2025-11-11 20:23:53"/>
    <s v="ANGIE PAOLA ESCALANTE PULIDO"/>
    <s v="LILIANA BLANCO LOPEZ 705 VALLEDUPAR"/>
    <s v="Procesada"/>
    <n v="31932.915966386554"/>
  </r>
  <r>
    <x v="4"/>
    <n v="108305"/>
    <s v="2025-11-11 20:24:00"/>
    <s v="LUZ EMILIA RUBIANO QUINTANA"/>
    <s v="JOSE GREGORIO OSTEN MERCADO 509"/>
    <s v="Procesada"/>
    <n v="30540"/>
  </r>
  <r>
    <x v="6"/>
    <n v="108307"/>
    <s v="2025-11-11 20:25:08"/>
    <s v="GINIA NAIDUTH ZAMUDIO SANCHEZ"/>
    <s v="SANDRA PATRICIA ORTIZ ROMERO 919"/>
    <s v="Procesada"/>
    <n v="36638.873949579836"/>
  </r>
  <r>
    <x v="9"/>
    <n v="108308"/>
    <s v="2025-11-11 20:25:42"/>
    <s v="VIRGELINA QUINTERO LAZARO"/>
    <s v="LILIANA BLANCO LOPEZ 705 VALLEDUPAR"/>
    <s v="Procesada"/>
    <n v="31932.915966386554"/>
  </r>
  <r>
    <x v="6"/>
    <n v="108309"/>
    <s v="2025-11-11 20:26:09"/>
    <s v="LUZ NELLY HURTADO PEREZ"/>
    <s v="LEONARDO MANCERA BOLAÑOS 926"/>
    <s v="Procesada"/>
    <n v="48480"/>
  </r>
  <r>
    <x v="7"/>
    <n v="108310"/>
    <s v="2025-11-11 20:26:22"/>
    <s v="FREDY NEME RUIZ"/>
    <s v="CESAR BERMUDEZ 905"/>
    <s v="Procesada"/>
    <n v="53806.705882352944"/>
  </r>
  <r>
    <x v="7"/>
    <n v="108311"/>
    <s v="2025-11-11 20:28:07"/>
    <s v="FRANKLIN ARNOLDO ECHAVARRIA SILVA"/>
    <s v="CESAR BERMUDEZ 905"/>
    <s v="Procesada"/>
    <n v="47899.378151260506"/>
  </r>
  <r>
    <x v="6"/>
    <n v="108312"/>
    <s v="2025-11-11 20:28:59"/>
    <s v="SERGIO DAVID RODRIGUEZ BERNAL"/>
    <s v="MARISOL NEIRA PARRA 911"/>
    <s v="Procesada"/>
    <n v="126552.82352941176"/>
  </r>
  <r>
    <x v="6"/>
    <n v="108313"/>
    <s v="2025-11-11 20:29:58"/>
    <s v="JUAN CARLOS SALAZAR CASTAÑO"/>
    <s v="LEONARDO MANCERA BOLAÑOS 926"/>
    <s v="Procesada"/>
    <n v="23109.201680672271"/>
  </r>
  <r>
    <x v="6"/>
    <n v="108314"/>
    <s v="2025-11-11 20:31:05"/>
    <s v="GUILLERMO MORALES SALINAS"/>
    <s v="LEONARDO MANCERA BOLAÑOS 926"/>
    <s v="Procesada"/>
    <n v="8067.2436974789925"/>
  </r>
  <r>
    <x v="0"/>
    <n v="108315"/>
    <s v="2025-11-11 20:31:49"/>
    <s v="DORA OLMEDA CHICA JIMENEZ"/>
    <s v="KATHERINE GAVIRIA MAZO 103"/>
    <s v="Procesada"/>
    <n v="8739.5210084033624"/>
  </r>
  <r>
    <x v="6"/>
    <n v="108316"/>
    <s v="2025-11-11 20:32:20"/>
    <s v="FLOR ISABEL NARANJO RODRIGUEZ"/>
    <s v="LEONARDO MANCERA BOLAÑOS 926"/>
    <s v="Procesada"/>
    <n v="16806.798319327732"/>
  </r>
  <r>
    <x v="0"/>
    <n v="108317"/>
    <s v="2025-11-11 20:32:31"/>
    <s v="MONICA MONTOYA RESTREPO"/>
    <s v="DUBY YARLENY BEDOYA FLOREZ 102"/>
    <s v="Procesada"/>
    <n v="18151.26050420168"/>
  </r>
  <r>
    <x v="7"/>
    <n v="108318"/>
    <s v="2025-11-11 20:32:51"/>
    <s v="YURI ALEJANDRA GOMEZ CARDOZO"/>
    <s v="CESAR BERMUDEZ 905"/>
    <s v="Procesada"/>
    <n v="144974.97478991598"/>
  </r>
  <r>
    <x v="6"/>
    <n v="108319"/>
    <s v="2025-11-11 20:33:12"/>
    <s v="GIOVANNI MARTINEZ CASTRO"/>
    <s v="LEONARDO MANCERA BOLAÑOS 926"/>
    <s v="Procesada"/>
    <n v="9800"/>
  </r>
  <r>
    <x v="6"/>
    <n v="108320"/>
    <s v="2025-11-11 20:34:05"/>
    <s v="LEYDI GONZALEZ SANTAMARIA"/>
    <s v="SANDRA PATRICIA ORTIZ ROMERO 919"/>
    <s v="Procesada"/>
    <n v="13979.966386554623"/>
  </r>
  <r>
    <x v="0"/>
    <n v="108321"/>
    <s v="2025-11-11 20:34:14"/>
    <s v="MARY LUZ BELTRAN ARENAS"/>
    <s v="KATHERINE GAVIRIA MAZO 103"/>
    <s v="Procesada"/>
    <n v="11543"/>
  </r>
  <r>
    <x v="7"/>
    <n v="108322"/>
    <s v="2025-11-11 20:38:32"/>
    <s v="CARLOS ANDRES ZAMORA MEJIA"/>
    <s v="CESAR BERMUDEZ 905"/>
    <s v="Procesada"/>
    <n v="47899.378151260506"/>
  </r>
  <r>
    <x v="6"/>
    <n v="108323"/>
    <s v="2025-11-11 20:40:34"/>
    <s v="JOSE JAIRO ZAMBRANO AYALA"/>
    <s v="SANDRA PATRICIA ORTIZ ROMERO 919"/>
    <s v="Procesada"/>
    <n v="21176.403361344539"/>
  </r>
  <r>
    <x v="2"/>
    <n v="108324"/>
    <s v="2025-11-11 20:40:45"/>
    <s v="LILIANA BALLESTEROS MEJIA"/>
    <s v="YOANY SARMIENTO PEREZ 713 BARRANQUILLA"/>
    <s v="Procesada"/>
    <n v="161552.83193277312"/>
  </r>
  <r>
    <x v="7"/>
    <n v="108325"/>
    <s v="2025-11-11 20:44:08"/>
    <s v="SINDY NAYIVE POSADA"/>
    <s v="CESAR BERMUDEZ 905"/>
    <s v="Procesada"/>
    <n v="181112.62184873951"/>
  </r>
  <r>
    <x v="9"/>
    <n v="108327"/>
    <s v="2025-11-11 20:44:22"/>
    <s v="EFREN CARREÑO OREJARENA"/>
    <s v="LILIANA MARCELA GONZALEZ PLATA 706 VALLEDUPAR"/>
    <s v="Procesada"/>
    <n v="18151.26050420168"/>
  </r>
  <r>
    <x v="6"/>
    <n v="108328"/>
    <s v="2025-11-11 20:44:49"/>
    <s v="DIEGO ARMANDO BAEZ LOPEZ"/>
    <s v="MARIA NANCY GUARIN VIRGUEZ 937"/>
    <s v="Procesada"/>
    <n v="31932.915966386554"/>
  </r>
  <r>
    <x v="0"/>
    <n v="108329"/>
    <s v="2025-11-11 20:46:30"/>
    <s v="INES POSADA MORA"/>
    <s v="SEBASTIAN DIAZ VELEZ 105"/>
    <s v="Procesada"/>
    <n v="7425"/>
  </r>
  <r>
    <x v="4"/>
    <n v="108330"/>
    <s v="2025-11-11 20:47:39"/>
    <s v="YEIMMY JOHANNA PINTO OSPINA"/>
    <s v="LEONARDO RIOS HENAO 612"/>
    <s v="Procesada"/>
    <n v="63142.798319327725"/>
  </r>
  <r>
    <x v="9"/>
    <n v="108331"/>
    <s v="2025-11-11 20:48:14"/>
    <s v="SONIA JANETH PEREZ TOSCANO"/>
    <s v="LILIANA MARCELA GONZALEZ PLATA 706 VALLEDUPAR"/>
    <s v="Procesada"/>
    <n v="7142.8991596638652"/>
  </r>
  <r>
    <x v="0"/>
    <n v="108332"/>
    <s v="2025-11-11 20:49:47"/>
    <s v="MARTA LUCIA GIRALDO VALENCIA"/>
    <s v="KATHERINE GAVIRIA MAZO 103"/>
    <s v="Procesada"/>
    <n v="14850"/>
  </r>
  <r>
    <x v="7"/>
    <n v="108334"/>
    <s v="2025-11-11 20:54:29"/>
    <s v="DEYSI HERRERA MONSALVE"/>
    <s v="CESAR BERMUDEZ 905"/>
    <s v="Procesada"/>
    <n v="18907.563025210085"/>
  </r>
  <r>
    <x v="6"/>
    <n v="108336"/>
    <s v="2025-11-11 20:57:40"/>
    <s v="MANUEL ANTONIO VELASQUEZ VELASQUEZ"/>
    <s v="LAURA SERNA HERNANDEZ 925"/>
    <s v="Procesada"/>
    <n v="63067.268907563033"/>
  </r>
  <r>
    <x v="6"/>
    <n v="108337"/>
    <s v="2025-11-11 20:59:08"/>
    <s v="ANA MARIA SABRIANA ROLDAN"/>
    <s v="LAURA SERNA HERNANDEZ 925"/>
    <s v="Procesada"/>
    <n v="45462.26050420168"/>
  </r>
  <r>
    <x v="6"/>
    <n v="108338"/>
    <s v="2025-11-11 21:00:57"/>
    <s v="ULISES VARON GONZALEZ"/>
    <s v="LAURA SERNA HERNANDEZ 925"/>
    <s v="Procesada"/>
    <n v="17820"/>
  </r>
  <r>
    <x v="6"/>
    <n v="108339"/>
    <s v="2025-11-11 21:04:33"/>
    <s v="JOSE FABIAN GOMEZ DUARTE"/>
    <s v="LAURA SERNA HERNANDEZ 925"/>
    <s v="Procesada"/>
    <n v="115856.63025210086"/>
  </r>
  <r>
    <x v="0"/>
    <n v="108340"/>
    <s v="2025-11-11 21:05:46"/>
    <s v="ARLEY MESA CANO"/>
    <s v="MARIA ELENA JARAMILLO GALEANO 114"/>
    <s v="Procesada"/>
    <n v="30199.176470588234"/>
  </r>
  <r>
    <x v="6"/>
    <n v="108341"/>
    <s v="2025-11-11 21:06:36"/>
    <s v="LUZ ADELIA VARELA CASTILLO"/>
    <s v="LAURA SERNA HERNANDEZ 925"/>
    <s v="Procesada"/>
    <n v="22832.193277310926"/>
  </r>
  <r>
    <x v="6"/>
    <n v="108342"/>
    <s v="2025-11-11 21:11:47"/>
    <s v="NINFA MARCELA SERNA QUINTERO"/>
    <s v="WILLIAM ALBERTO VELASQUEZ BERNAL 920"/>
    <s v="Procesada"/>
    <n v="191597.52100840336"/>
  </r>
  <r>
    <x v="7"/>
    <n v="108343"/>
    <s v="2025-11-11 21:12:03"/>
    <s v="SOLUCIONES MAF S.A.S"/>
    <s v="CESAR BERMUDEZ 905"/>
    <s v="Procesada"/>
    <n v="3263540.1260504201"/>
  </r>
  <r>
    <x v="6"/>
    <n v="108344"/>
    <s v="2025-11-11 21:12:56"/>
    <s v="JAIRO ALONSO BONILLA ROJAS"/>
    <s v="DIANA MARCELA DIAZ TORRES 938"/>
    <s v="Procesada"/>
    <n v="85742.327731092431"/>
  </r>
  <r>
    <x v="6"/>
    <n v="108345"/>
    <s v="2025-11-11 21:13:36"/>
    <s v="LUZ MARY ROJAS SANCHEZ"/>
    <s v="LAURA SERNA HERNANDEZ 925"/>
    <s v="Procesada"/>
    <n v="51696.537815126052"/>
  </r>
  <r>
    <x v="4"/>
    <n v="108347"/>
    <s v="2025-11-11 21:15:52"/>
    <s v="SANTIAGO TORO ARIAS"/>
    <s v="FELIPE ARENAS 605"/>
    <s v="Procesada"/>
    <n v="119627.13445378153"/>
  </r>
  <r>
    <x v="6"/>
    <n v="108348"/>
    <s v="2025-11-11 21:16:11"/>
    <s v="CLEMENCIA RAMIREZ HUERTAS"/>
    <s v="CRISTINA QUINTERO RUDAS 945"/>
    <s v="Procesada"/>
    <n v="40350.243697478996"/>
  </r>
  <r>
    <x v="0"/>
    <n v="108349"/>
    <s v="2025-11-11 21:16:45"/>
    <s v="ANGELINO OQUENDO RUEDA"/>
    <s v="ANDRES GRACIANO SERNA 104"/>
    <s v="Procesada"/>
    <n v="31310.201680672271"/>
  </r>
  <r>
    <x v="2"/>
    <n v="108350"/>
    <s v="2025-11-11 21:18:59"/>
    <s v="ORLANDO CEDIEL RODRIGUEZ"/>
    <s v="ALVARO ENRIQUE CASTAÑEDA MANJARRES 715 BARRANQUILLA"/>
    <s v="Procesada"/>
    <n v="53969.747899159665"/>
  </r>
  <r>
    <x v="6"/>
    <n v="108351"/>
    <s v="2025-11-11 21:19:39"/>
    <s v="HILDA PATRICIA SILVA ALBARRACIN"/>
    <s v="MONICA RODRIGUEZ RONCANCIO 946"/>
    <s v="Procesada"/>
    <n v="36000"/>
  </r>
  <r>
    <x v="6"/>
    <n v="108352"/>
    <s v="2025-11-11 21:22:41"/>
    <s v="MARITZA FORERO AFANADOR"/>
    <s v="NAIR JAEL VARGAS TALERO 933"/>
    <s v="Procesada"/>
    <n v="16195.46218487395"/>
  </r>
  <r>
    <x v="6"/>
    <n v="108353"/>
    <s v="2025-11-11 21:23:55"/>
    <s v="ANA CELIA TOCASUCHE PEDRAZA"/>
    <s v="WILSON JAVIER MONTAÑEZ MARTINEZ 923"/>
    <s v="Procesada"/>
    <n v="30252.050420168071"/>
  </r>
  <r>
    <x v="6"/>
    <n v="108354"/>
    <s v="2025-11-11 21:25:06"/>
    <s v="JOSE ALEXANDER DIAZ ARIZA"/>
    <s v="YULIETH HERNANDEZ"/>
    <s v="Procesada"/>
    <n v="84502.159663865561"/>
  </r>
  <r>
    <x v="0"/>
    <n v="108355"/>
    <s v="2025-11-11 21:25:45"/>
    <s v="FERRETERIA Y ACCESORIOS DONDA"/>
    <s v="ANDRES GRACIANO SERNA 104"/>
    <s v="Procesada"/>
    <n v="190000"/>
  </r>
  <r>
    <x v="9"/>
    <n v="108356"/>
    <s v="2025-11-11 21:28:09"/>
    <s v="ORLANDO ORTIZ ORTIZ"/>
    <s v="LILIANA MARCELA GONZALEZ PLATA 706 VALLEDUPAR"/>
    <s v="Procesada"/>
    <n v="14120.672268907563"/>
  </r>
  <r>
    <x v="0"/>
    <n v="108357"/>
    <s v="2025-11-11 21:28:48"/>
    <s v="ARNUBIO DE JESUS GOMEZ GRANADA"/>
    <s v="KATHERINE GAVIRIA MAZO 103"/>
    <s v="Procesada"/>
    <n v="13807.453781512604"/>
  </r>
  <r>
    <x v="6"/>
    <n v="108358"/>
    <s v="2025-11-11 21:39:23"/>
    <s v="JUDY CLEMENCIA NEIZA LEON"/>
    <s v="NAIR JAEL VARGAS TALERO 933"/>
    <s v="Procesada"/>
    <n v="24960.596638655465"/>
  </r>
  <r>
    <x v="4"/>
    <n v="108359"/>
    <s v="2025-11-11 21:41:41"/>
    <s v="JUAN GUILLERMO TORO VERA"/>
    <s v="FELIPE ARENAS 605"/>
    <s v="Procesada"/>
    <n v="37449.663865546216"/>
  </r>
  <r>
    <x v="6"/>
    <n v="108360"/>
    <s v="2025-11-11 21:41:57"/>
    <s v="EMILIO OTALORA VARGAS"/>
    <s v="NAIR JAEL VARGAS TALERO 933"/>
    <s v="Procesada"/>
    <n v="13011.218487394959"/>
  </r>
  <r>
    <x v="4"/>
    <n v="108361"/>
    <s v="2025-11-11 21:42:58"/>
    <s v="DELIBETH ORTIZ SARMIENTO"/>
    <s v="NELSON ENRIQUE LOPEZ GONZALEZ 510"/>
    <s v="Procesada"/>
    <n v="19610.243697478993"/>
  </r>
  <r>
    <x v="4"/>
    <n v="108362"/>
    <s v="2025-11-11 21:44:52"/>
    <s v="CARLOS JOSE VARGAS SEVILLA"/>
    <s v="JOSE GREGORIO OSTEN MERCADO 509"/>
    <s v="Procesada"/>
    <n v="16609.26050420168"/>
  </r>
  <r>
    <x v="4"/>
    <n v="108363"/>
    <s v="2025-11-11 21:46:49"/>
    <s v="CINDY SUSANA SIERRA SIERRA"/>
    <s v="NELSON ENRIQUE LOPEZ GONZALEZ 510"/>
    <s v="Procesada"/>
    <n v="12710.9243697479"/>
  </r>
  <r>
    <x v="4"/>
    <n v="108364"/>
    <s v="2025-11-11 21:49:34"/>
    <s v="ROCIO DEL CARMEN ARROYO ALVAREZ"/>
    <s v="NELSON ENRIQUE LOPEZ GONZALEZ 510"/>
    <s v="Procesada"/>
    <n v="37379.957983193279"/>
  </r>
  <r>
    <x v="0"/>
    <n v="108365"/>
    <s v="2025-11-11 21:53:21"/>
    <s v="JULIANA GOMEZ CARTAGENA"/>
    <s v="INGRID RESTREPO 115"/>
    <s v="Procesada"/>
    <n v="9075.6302521008402"/>
  </r>
  <r>
    <x v="4"/>
    <n v="108366"/>
    <s v="2025-11-11 21:54:17"/>
    <s v="OSCAY DE JESUS GOMEZ ARRIETA"/>
    <s v="NELSON ENRIQUE LOPEZ GONZALEZ 510"/>
    <s v="Procesada"/>
    <n v="105429.66386554623"/>
  </r>
  <r>
    <x v="6"/>
    <n v="108367"/>
    <s v="2025-11-11 21:55:49"/>
    <s v="YOLANDA CAMACHO VARELA"/>
    <s v="WILSON JAVIER MONTAÑEZ MARTINEZ 923"/>
    <s v="Procesada"/>
    <n v="33613.504201680676"/>
  </r>
  <r>
    <x v="8"/>
    <n v="108368"/>
    <s v="2025-11-11 21:57:24"/>
    <s v="JOSE FERNANDO SANTANA"/>
    <s v="NEIL TORRES 718 CARTAGENA"/>
    <s v="Procesada"/>
    <n v="453781.2016806723"/>
  </r>
  <r>
    <x v="6"/>
    <n v="108370"/>
    <s v="2025-11-11 22:02:40"/>
    <s v="CLAUDIA MARCELA MELGAREJO PIÑARETE"/>
    <s v="NAIR JAEL VARGAS TALERO 933"/>
    <s v="Procesada"/>
    <n v="76624.630252100847"/>
  </r>
  <r>
    <x v="0"/>
    <n v="108371"/>
    <s v="2025-11-11 23:27:04"/>
    <s v="DIANA MARIA HIGUITA MONSALVE"/>
    <s v="ELIANA GOMEZ 107"/>
    <s v="Procesada"/>
    <n v="26890.798319327732"/>
  </r>
  <r>
    <x v="10"/>
    <n v="108372"/>
    <s v="2025-11-12 13:18:34"/>
    <s v="NELSON HERRERA GOMEZ"/>
    <s v="MARTHA MANTILLA 407 BUCARAMANGA"/>
    <s v="Procesada"/>
    <n v="61606.378151260506"/>
  </r>
  <r>
    <x v="1"/>
    <n v="108373"/>
    <s v="2025-11-12 13:38:32"/>
    <s v="DIANA PATRICIA PEREZ SOTO"/>
    <s v="MAIRA TORRES 411 CUCUTA"/>
    <s v="Procesada"/>
    <n v="71934.924369747896"/>
  </r>
  <r>
    <x v="6"/>
    <n v="108374"/>
    <s v="2025-11-12 13:48:22"/>
    <s v="LUZ MARINA BUENO FONSECA"/>
    <s v="SANDRA PATRICIA ORTIZ ROMERO 919"/>
    <s v="Procesada"/>
    <n v="29243.638655462186"/>
  </r>
  <r>
    <x v="0"/>
    <n v="108375"/>
    <s v="2025-11-12 13:54:05"/>
    <s v="MARIA GLADYS SEPULVEDA OSORIO"/>
    <s v="KATHERINE GAVIRIA MAZO 103"/>
    <s v="Procesada"/>
    <n v="38547.63025210084"/>
  </r>
  <r>
    <x v="1"/>
    <n v="108376"/>
    <s v="2025-11-12 14:04:50"/>
    <s v="JOSE IGNACIO OCAMPO GIRALDO"/>
    <s v="ZULY RANGEL GARCIA 413 CUCUTA"/>
    <s v="Procesada"/>
    <n v="32773.08403361345"/>
  </r>
  <r>
    <x v="6"/>
    <n v="108378"/>
    <s v="2025-11-12 14:07:26"/>
    <s v="ROCIO DEL PILAR DONCEL RINCON"/>
    <s v="MARIBEL REDONDO 918"/>
    <s v="Procesada"/>
    <n v="14482.016806722688"/>
  </r>
  <r>
    <x v="6"/>
    <n v="108379"/>
    <s v="2025-11-12 14:22:53"/>
    <s v="JHONNATAN ALEXANDER ARCINIEGAS NOMESQUI"/>
    <s v="LEYDY YURLEY MUNEVAR ESPITIA 921"/>
    <s v="Procesada"/>
    <n v="51888.168067226892"/>
  </r>
  <r>
    <x v="1"/>
    <n v="108380"/>
    <s v="2025-11-12 14:24:42"/>
    <s v="AURA EDILSA RODRIGUEZ CALDERON"/>
    <s v="FREDY ESTEPA 409 CUCUTA"/>
    <s v="Procesada"/>
    <n v="14850"/>
  </r>
  <r>
    <x v="8"/>
    <n v="108382"/>
    <s v="2025-11-12 14:28:13"/>
    <s v="JOSEFA MARIA ZUÑIGA OROZCO"/>
    <s v="YAFER JESUS CORDOBA BERRIO 717 CARTAGENA"/>
    <s v="Procesada"/>
    <n v="33277.462184873948"/>
  </r>
  <r>
    <x v="4"/>
    <n v="108383"/>
    <s v="2025-11-12 14:33:20"/>
    <s v="JUAN CARLOS CHAMORRO FLOREZ"/>
    <s v="NELSON ENRIQUE LOPEZ GONZALEZ 510"/>
    <s v="Procesada"/>
    <n v="66537.865546218483"/>
  </r>
  <r>
    <x v="0"/>
    <n v="108385"/>
    <s v="2025-11-12 14:34:13"/>
    <s v="NANCY DEL SOCORRO DAZA CAMPO"/>
    <s v="KATHERINE GAVIRIA MAZO 103"/>
    <s v="Procesada"/>
    <n v="34705.882352941175"/>
  </r>
  <r>
    <x v="6"/>
    <n v="108386"/>
    <s v="2025-11-12 14:35:36"/>
    <s v="JORGE IVAN RIOS SALGADO"/>
    <s v="LEYDY YURLEY MUNEVAR ESPITIA 921"/>
    <s v="Procesada"/>
    <n v="40455.403361344543"/>
  </r>
  <r>
    <x v="6"/>
    <n v="108388"/>
    <s v="2025-11-12 14:41:10"/>
    <s v="VICENTE SALCEDO SALCEDO"/>
    <s v="CRISTINA QUINTERO RUDAS 945"/>
    <s v="Procesada"/>
    <n v="30281.983193277309"/>
  </r>
  <r>
    <x v="0"/>
    <n v="108389"/>
    <s v="2025-11-12 14:44:48"/>
    <s v="BEATRIZ ELENA LOAIZA BERRIO"/>
    <s v="ELIANA GOMEZ 107"/>
    <s v="Procesada"/>
    <n v="478993.79831932776"/>
  </r>
  <r>
    <x v="0"/>
    <n v="108390"/>
    <s v="2025-11-12 14:45:15"/>
    <s v="NATALIA  ANDREA MOLINA  ROJAS"/>
    <s v="INES LILIANA PIEDRAHITA MESA 111"/>
    <s v="Procesada"/>
    <n v="287394.75630252104"/>
  </r>
  <r>
    <x v="6"/>
    <n v="108391"/>
    <s v="2025-11-12 14:45:18"/>
    <s v="MARISOL ORTIZ RAMIREZ"/>
    <s v="WILSON JAVIER MONTAÑEZ MARTINEZ 923"/>
    <s v="Procesada"/>
    <n v="35798.218487394959"/>
  </r>
  <r>
    <x v="1"/>
    <n v="108392"/>
    <s v="2025-11-12 14:45:32"/>
    <s v="OSMANY RODRIGUEZ MORA"/>
    <s v="ZULY RANGEL GARCIA 413 CUCUTA"/>
    <s v="Procesada"/>
    <n v="16386.537815126052"/>
  </r>
  <r>
    <x v="0"/>
    <n v="108394"/>
    <s v="2025-11-12 14:45:51"/>
    <s v="JULIAN MAURICIO ALVAREZ CASTAÑO"/>
    <s v="ELIANA GOMEZ 107"/>
    <s v="Procesada"/>
    <n v="278160.00000000006"/>
  </r>
  <r>
    <x v="1"/>
    <n v="108395"/>
    <s v="2025-11-12 14:50:29"/>
    <s v="YENNY CAROLINA CASANOVA NAVARRO"/>
    <s v="ZULY RANGEL GARCIA 413 CUCUTA"/>
    <s v="Procesada"/>
    <n v="34211.058823529413"/>
  </r>
  <r>
    <x v="6"/>
    <n v="108396"/>
    <s v="2025-11-12 14:50:29"/>
    <s v="YURY PAOLA TORRES SANTANA"/>
    <s v="CRISTINA QUINTERO RUDAS 945"/>
    <s v="Procesada"/>
    <n v="18151.26050420168"/>
  </r>
  <r>
    <x v="6"/>
    <n v="108397"/>
    <s v="2025-11-12 14:50:50"/>
    <s v="MARIA ESTHER RODRIGUEZ CORTES"/>
    <s v="WILSON JAVIER MONTAÑEZ MARTINEZ 923"/>
    <s v="Procesada"/>
    <n v="21616.831932773108"/>
  </r>
  <r>
    <x v="0"/>
    <n v="108398"/>
    <s v="2025-11-12 14:52:37"/>
    <s v="WILLMAR HERNAN HERNANDEZ OROZCO"/>
    <s v="MIGUEL ANGEL HIDALGO SANTOS 113"/>
    <s v="Procesada"/>
    <n v="13109.277310924372"/>
  </r>
  <r>
    <x v="7"/>
    <n v="108399"/>
    <s v="2025-11-12 14:53:25"/>
    <s v="ALEJANDRO RINCON LOPEZ"/>
    <s v="JHONTAN MENDOZA 906"/>
    <s v="Procesada"/>
    <n v="68096.873949579836"/>
  </r>
  <r>
    <x v="0"/>
    <n v="108400"/>
    <s v="2025-11-12 14:57:11"/>
    <s v="HERNAN DE JESUS BRAND URREGO"/>
    <s v="GEORLAN GARCIA PANIAGUA 117"/>
    <s v="Procesada"/>
    <n v="25840"/>
  </r>
  <r>
    <x v="0"/>
    <n v="108401"/>
    <s v="2025-11-12 14:57:27"/>
    <s v="LUIS HERNANDO OSORIO MONTOYA"/>
    <s v="DUBY YARLENY BEDOYA FLOREZ 102"/>
    <s v="Procesada"/>
    <n v="13445.403361344539"/>
  </r>
  <r>
    <x v="6"/>
    <n v="108402"/>
    <s v="2025-11-12 14:57:30"/>
    <s v="MANUEL ANTONIO FAJARDO PARRA"/>
    <s v="DIANA MARCELA DIAZ TORRES 938"/>
    <s v="Procesada"/>
    <n v="97215.117647058825"/>
  </r>
  <r>
    <x v="6"/>
    <n v="108404"/>
    <s v="2025-11-12 14:58:08"/>
    <s v="FABIO ALEJANDRO PIERNAGORDA BUENO"/>
    <s v="WILLIAM ALBERTO VELASQUEZ BERNAL 920"/>
    <s v="Procesada"/>
    <n v="26722.680672268911"/>
  </r>
  <r>
    <x v="2"/>
    <n v="108405"/>
    <s v="2025-11-12 14:59:24"/>
    <s v="HAROLD JUNIOR YANES VEGA"/>
    <s v="YOANY SARMIENTO PEREZ 713 BARRANQUILLA"/>
    <s v="Procesada"/>
    <n v="54438.521008403361"/>
  </r>
  <r>
    <x v="9"/>
    <n v="108406"/>
    <s v="2025-11-12 14:59:58"/>
    <s v="JOSE DEL CARMEN MONTAÑO QUINTERO"/>
    <s v="LILIANA BLANCO LOPEZ 705 VALLEDUPAR"/>
    <s v="Procesada"/>
    <n v="23668"/>
  </r>
  <r>
    <x v="8"/>
    <n v="108407"/>
    <s v="2025-11-12 15:02:17"/>
    <s v="DIANA DAMARIS CASTAÑO CARDONA"/>
    <s v="YAFER JESUS CORDOBA BERRIO 717 CARTAGENA"/>
    <s v="Procesada"/>
    <n v="33277.462184873948"/>
  </r>
  <r>
    <x v="5"/>
    <n v="108408"/>
    <s v="2025-11-12 15:03:59"/>
    <s v="EDMUNDO ANIBAL ARTEAGA NARVAEZ"/>
    <s v="GERALDINE MEZA VALENCIA 620"/>
    <s v="Procesada"/>
    <n v="52318.579831932773"/>
  </r>
  <r>
    <x v="0"/>
    <n v="108409"/>
    <s v="2025-11-12 15:04:07"/>
    <s v="JOSE MARIO ZAPATA RODRIGUEZ"/>
    <s v="MARIA ELENA JARAMILLO GALEANO 114"/>
    <s v="Procesada"/>
    <n v="18151.26050420168"/>
  </r>
  <r>
    <x v="1"/>
    <n v="108410"/>
    <s v="2025-11-12 15:04:15"/>
    <s v="ISLENDY SURLAY GOMEZ LOPEZ"/>
    <s v="ZULY RANGEL GARCIA 413 CUCUTA"/>
    <s v="Procesada"/>
    <n v="29747.882352941182"/>
  </r>
  <r>
    <x v="4"/>
    <n v="108412"/>
    <s v="2025-11-12 15:04:52"/>
    <s v="CRISTIAN CAMILO TORRES SIERRA"/>
    <s v="LEONARDO RIOS HENAO 612"/>
    <s v="Procesada"/>
    <n v="172437.08403361347"/>
  </r>
  <r>
    <x v="5"/>
    <n v="108413"/>
    <s v="2025-11-12 15:06:06"/>
    <s v="GLORIA BEATRIZ PINZON MAYA"/>
    <s v="GERALDINE MEZA VALENCIA 620"/>
    <s v="Procesada"/>
    <n v="32773.08403361345"/>
  </r>
  <r>
    <x v="6"/>
    <n v="108415"/>
    <s v="2025-11-12 15:12:11"/>
    <s v="MARITZA ALEJANDRA GONZALEZ GUAYAZAN"/>
    <s v="WILSON JAVIER MONTAÑEZ MARTINEZ 923"/>
    <s v="Procesada"/>
    <n v="26237.899159663866"/>
  </r>
  <r>
    <x v="6"/>
    <n v="108416"/>
    <s v="2025-11-12 15:12:19"/>
    <s v="BLANCA BRIYITH SILVA PERAZA"/>
    <s v="WILLIAM ALBERTO VELASQUEZ BERNAL 920"/>
    <s v="Procesada"/>
    <n v="142394.89915966385"/>
  </r>
  <r>
    <x v="1"/>
    <n v="108418"/>
    <s v="2025-11-12 15:15:30"/>
    <s v="WILLIAM BAUTISTA BOTELLO"/>
    <s v="FREDY ESTEPA 409 CUCUTA"/>
    <s v="Procesada"/>
    <n v="20842.016806722691"/>
  </r>
  <r>
    <x v="0"/>
    <n v="108419"/>
    <s v="2025-11-12 15:17:14"/>
    <s v="ANGEL ARTURO PEREZ OSORIO"/>
    <s v="GEORLAN GARCIA PANIAGUA 117"/>
    <s v="Procesada"/>
    <n v="11543"/>
  </r>
  <r>
    <x v="6"/>
    <n v="108420"/>
    <s v="2025-11-12 15:22:08"/>
    <s v="HENRY HERNAN ZULUAGA LOPEZ"/>
    <s v="WILLIAM ALBERTO VELASQUEZ BERNAL 920"/>
    <s v="Procesada"/>
    <n v="40988.201680672268"/>
  </r>
  <r>
    <x v="7"/>
    <n v="108422"/>
    <s v="2025-11-12 15:22:28"/>
    <s v="JOSE PABON HERNANDEZ"/>
    <s v="JHONTAN MENDOZA 906"/>
    <s v="Procesada"/>
    <n v="34126.193277310922"/>
  </r>
  <r>
    <x v="9"/>
    <n v="108423"/>
    <s v="2025-11-12 15:23:09"/>
    <s v="JONAS GAMEZ IPUANA"/>
    <s v="LILIANA BLANCO LOPEZ 705 VALLEDUPAR"/>
    <s v="Procesada"/>
    <n v="18597.663865546219"/>
  </r>
  <r>
    <x v="6"/>
    <n v="108424"/>
    <s v="2025-11-12 15:24:20"/>
    <s v="ERIKA VANESA LYNETT HERNANDEZ"/>
    <s v="DIANA MARCELA DIAZ TORRES 938"/>
    <s v="Procesada"/>
    <n v="54896.201680672275"/>
  </r>
  <r>
    <x v="5"/>
    <n v="108426"/>
    <s v="2025-11-12 15:24:50"/>
    <s v="LUZ EUGENIA GARCES ROJAS"/>
    <s v="GERALDINE MEZA VALENCIA 620"/>
    <s v="Procesada"/>
    <n v="48195.731092436974"/>
  </r>
  <r>
    <x v="2"/>
    <n v="108428"/>
    <s v="2025-11-12 15:25:36"/>
    <s v="RABI JOSE ESCAF NADER"/>
    <s v="MARIELA ESTER DE LEON 720 BARRANQUILLA"/>
    <s v="Procesada"/>
    <n v="3360"/>
  </r>
  <r>
    <x v="0"/>
    <n v="108429"/>
    <s v="2025-11-12 15:28:17"/>
    <s v="ANGEL ARTURO PEREZ OSORIO"/>
    <s v="GEORLAN GARCIA PANIAGUA 117"/>
    <s v="Procesada"/>
    <n v="44931.268907563026"/>
  </r>
  <r>
    <x v="6"/>
    <n v="108430"/>
    <s v="2025-11-12 15:29:10"/>
    <s v="SANDRA CARTAGENA SIERRA"/>
    <s v="SOL KATHERINE BERNAL MONTANO 907"/>
    <s v="Procesada"/>
    <n v="12000"/>
  </r>
  <r>
    <x v="6"/>
    <n v="108431"/>
    <s v="2025-11-12 15:29:29"/>
    <s v="COMERCIALIZADORA Y FERRETERIA LA MUNDIAL SAS"/>
    <s v="WILLIAM ALBERTO VELASQUEZ BERNAL 920"/>
    <s v="Procesada"/>
    <n v="69540.000000000015"/>
  </r>
  <r>
    <x v="6"/>
    <n v="108432"/>
    <s v="2025-11-12 15:32:48"/>
    <s v="ESTEBAN FRANCHESCO GOMEZ FETECUA"/>
    <s v="CRISTINA QUINTERO RUDAS 945"/>
    <s v="Procesada"/>
    <n v="15031.260504201682"/>
  </r>
  <r>
    <x v="1"/>
    <n v="108433"/>
    <s v="2025-11-12 15:32:54"/>
    <s v="HERNEL ADOLFO ESCALANTE BOTELLO"/>
    <s v="FREDY ESTEPA 409 CUCUTA"/>
    <s v="Procesada"/>
    <n v="8542.0168067226896"/>
  </r>
  <r>
    <x v="6"/>
    <n v="108434"/>
    <s v="2025-11-12 15:33:03"/>
    <s v="BRYAN DAVID CHINCHILLA DE LA ROSA"/>
    <s v="SANDRA PATRICIA ORTIZ ROMERO 919"/>
    <s v="Procesada"/>
    <n v="47520.957983193279"/>
  </r>
  <r>
    <x v="6"/>
    <n v="108436"/>
    <s v="2025-11-12 15:35:48"/>
    <s v="MARIA NELLY ENRIQUEZ GARCIA"/>
    <s v="DIANA MARCELA DIAZ TORRES 938"/>
    <s v="Procesada"/>
    <n v="47340.403361344543"/>
  </r>
  <r>
    <x v="0"/>
    <n v="108437"/>
    <s v="2025-11-12 15:36:59"/>
    <s v="ROCIO DEL SOCORRO ESTRADA CASTRILLON"/>
    <s v="ANDRES GRACIANO SERNA 104"/>
    <s v="Procesada"/>
    <n v="52437.117647058825"/>
  </r>
  <r>
    <x v="6"/>
    <n v="108438"/>
    <s v="2025-11-12 15:44:58"/>
    <s v="NURY ROJAS GARCIA"/>
    <s v="SOL KATHERINE BERNAL MONTANO 907"/>
    <s v="Procesada"/>
    <n v="23668"/>
  </r>
  <r>
    <x v="6"/>
    <n v="108439"/>
    <s v="2025-11-12 15:45:32"/>
    <s v="JUAN CARLOS MUÑOZ AGUILAR"/>
    <s v="LEYDY YURLEY MUNEVAR ESPITIA 921"/>
    <s v="Procesada"/>
    <n v="9540"/>
  </r>
  <r>
    <x v="6"/>
    <n v="108440"/>
    <s v="2025-11-12 15:45:38"/>
    <s v="NOHORA LIZARAZO CARDENAS"/>
    <s v="MONICA RODRIGUEZ RONCANCIO 946"/>
    <s v="Procesada"/>
    <n v="17026.521008403364"/>
  </r>
  <r>
    <x v="6"/>
    <n v="108441"/>
    <s v="2025-11-12 15:47:29"/>
    <s v="AIDA JOSEFINA GUERRERO MARTINEZ"/>
    <s v="YULIETH HERNANDEZ"/>
    <s v="Procesada"/>
    <n v="32855.957983193279"/>
  </r>
  <r>
    <x v="0"/>
    <n v="108442"/>
    <s v="2025-11-12 15:47:29"/>
    <s v="YESENIA DANIELA GUISAO TABORDA"/>
    <s v="ELIANA GOMEZ 107"/>
    <s v="Procesada"/>
    <n v="26756"/>
  </r>
  <r>
    <x v="6"/>
    <n v="108443"/>
    <s v="2025-11-12 15:48:06"/>
    <s v="YERLY PAOLA QUINTERO CAÑIZARES"/>
    <s v="MARIA NANCY GUARIN VIRGUEZ 937"/>
    <s v="Procesada"/>
    <n v="41153.277310924372"/>
  </r>
  <r>
    <x v="6"/>
    <n v="108444"/>
    <s v="2025-11-12 15:48:16"/>
    <s v="FLOR CELINA APONTE CASTEBLANCO"/>
    <s v="SOL KATHERINE BERNAL MONTANO 907"/>
    <s v="Procesada"/>
    <n v="34033.621848739502"/>
  </r>
  <r>
    <x v="4"/>
    <n v="108445"/>
    <s v="2025-11-12 15:48:32"/>
    <s v="LUDIS DE JESUS YANEZ"/>
    <s v="JOSE GREGORIO OSTEN MERCADO 509"/>
    <s v="Procesada"/>
    <n v="16609.26050420168"/>
  </r>
  <r>
    <x v="6"/>
    <n v="108446"/>
    <s v="2025-11-12 15:53:19"/>
    <s v="CLARA MARIA SANCHEZ GARZON"/>
    <s v="SANDRA PATRICIA ORTIZ ROMERO 919"/>
    <s v="Procesada"/>
    <n v="16638.638655462186"/>
  </r>
  <r>
    <x v="4"/>
    <n v="108447"/>
    <s v="2025-11-12 15:54:10"/>
    <s v="ERASMO DE JESUS QUINTERO SOTO"/>
    <s v="LEONARDO RIOS HENAO 612"/>
    <s v="Procesada"/>
    <n v="44316.26050420168"/>
  </r>
  <r>
    <x v="1"/>
    <n v="108448"/>
    <s v="2025-11-12 15:55:50"/>
    <s v="FAIDY MARIA VERGEL ORTEGA"/>
    <s v="FREDY ESTEPA 409 CUCUTA"/>
    <s v="Procesada"/>
    <n v="17515.966386554621"/>
  </r>
  <r>
    <x v="0"/>
    <n v="108449"/>
    <s v="2025-11-12 15:56:03"/>
    <s v="NATALIA ANDREA PEREZ MEJIA"/>
    <s v="KATHERINE GAVIRIA MAZO 103"/>
    <s v="Procesada"/>
    <n v="16606.563025210085"/>
  </r>
  <r>
    <x v="0"/>
    <n v="108450"/>
    <s v="2025-11-12 15:56:42"/>
    <s v="JOHAN SEBASTIAN SUAREZ OROZCO"/>
    <s v="MIGUEL ANGEL HIDALGO SANTOS 113"/>
    <s v="Procesada"/>
    <n v="22270"/>
  </r>
  <r>
    <x v="4"/>
    <n v="108451"/>
    <s v="2025-11-12 15:56:55"/>
    <s v="MARIA ISABEL SALAZAR GONZALEZ"/>
    <s v="LEONARDO RIOS HENAO 612"/>
    <s v="Procesada"/>
    <n v="73998.151260504208"/>
  </r>
  <r>
    <x v="6"/>
    <n v="108452"/>
    <s v="2025-11-12 15:57:01"/>
    <s v="LUZ MARINA CAMPOS MENDOZA"/>
    <s v="SOL KATHERINE BERNAL MONTANO 907"/>
    <s v="Procesada"/>
    <n v="6960"/>
  </r>
  <r>
    <x v="0"/>
    <n v="108453"/>
    <s v="2025-11-12 15:58:16"/>
    <s v="JESUS OCTAVIO BEDOYA TABARES"/>
    <s v="ELIANA GOMEZ 107"/>
    <s v="Procesada"/>
    <n v="33277.310924369747"/>
  </r>
  <r>
    <x v="6"/>
    <n v="108454"/>
    <s v="2025-11-12 16:00:05"/>
    <s v="FERRELECTRICOS GLC SAS"/>
    <s v="WILLIAM ALBERTO VELASQUEZ BERNAL 920"/>
    <s v="Procesada"/>
    <n v="49703.571428571428"/>
  </r>
  <r>
    <x v="10"/>
    <n v="108456"/>
    <s v="2025-11-12 16:02:43"/>
    <s v="LUIS FRANCISCO COLMENARES LUCENA"/>
    <s v="SANDRA PRADA 405 BUCARAMANGA"/>
    <s v="Procesada"/>
    <n v="60952.613445378156"/>
  </r>
  <r>
    <x v="6"/>
    <n v="108457"/>
    <s v="2025-11-12 16:08:24"/>
    <s v="DEISY CRISTINA RUNCERIA RODRIGUEZ"/>
    <s v="CRISTINA QUINTERO RUDAS 945"/>
    <s v="Procesada"/>
    <n v="36451.26050420168"/>
  </r>
  <r>
    <x v="8"/>
    <n v="108458"/>
    <s v="2025-11-12 16:09:28"/>
    <s v="EFRAIN RAMIREZ MARTINEZ"/>
    <s v="YAFER JESUS CORDOBA BERRIO 717 CARTAGENA"/>
    <s v="Procesada"/>
    <n v="34117.798319327732"/>
  </r>
  <r>
    <x v="0"/>
    <n v="108459"/>
    <s v="2025-11-12 16:12:06"/>
    <s v="ARELYS PACHECO CUAVAS"/>
    <s v="MIGUEL ANGEL HIDALGO SANTOS 113"/>
    <s v="Procesada"/>
    <n v="66810"/>
  </r>
  <r>
    <x v="6"/>
    <n v="108460"/>
    <s v="2025-11-12 16:13:44"/>
    <s v="JAVIER LOPEZ ROMERO"/>
    <s v="LEYDY YURLEY MUNEVAR ESPITIA 921"/>
    <s v="Procesada"/>
    <n v="77715.117647058825"/>
  </r>
  <r>
    <x v="8"/>
    <n v="108462"/>
    <s v="2025-11-12 16:15:15"/>
    <s v="EFRAIN RAMIREZ MARTINEZ"/>
    <s v="YAFER JESUS CORDOBA BERRIO 717 CARTAGENA"/>
    <s v="Procesada"/>
    <n v="33277.462184873948"/>
  </r>
  <r>
    <x v="0"/>
    <n v="108463"/>
    <s v="2025-11-12 16:17:42"/>
    <s v="NILCE AMPARO MELENDEZ ERAZO"/>
    <s v="ANDRES GRACIANO SERNA 104"/>
    <s v="Procesada"/>
    <n v="19610.243697478993"/>
  </r>
  <r>
    <x v="0"/>
    <n v="108464"/>
    <s v="2025-11-12 16:19:03"/>
    <s v="JUAN CARLOS DUQUE VILLA"/>
    <s v="DUBY YARLENY BEDOYA FLOREZ 102"/>
    <s v="Procesada"/>
    <n v="24033.680672268911"/>
  </r>
  <r>
    <x v="10"/>
    <n v="108465"/>
    <s v="2025-11-12 16:20:34"/>
    <s v="LUIS FERNANDO DELGADO LIZCANO"/>
    <s v="IVONNE RAMIREZ 415 BUCARAMANGA"/>
    <s v="Procesada"/>
    <n v="62173.08403361345"/>
  </r>
  <r>
    <x v="6"/>
    <n v="108467"/>
    <s v="2025-11-12 16:21:32"/>
    <s v="MARIA ELENA CUERVO"/>
    <s v="MARIA NANCY GUARIN VIRGUEZ 937"/>
    <s v="Procesada"/>
    <n v="54381.361344537814"/>
  </r>
  <r>
    <x v="0"/>
    <n v="108468"/>
    <s v="2025-11-12 16:22:30"/>
    <s v="MARTHA CECILIA OCAMPO RODRGUEZ"/>
    <s v="ELIANA GOMEZ 107"/>
    <s v="Procesada"/>
    <n v="3690.0000000000005"/>
  </r>
  <r>
    <x v="6"/>
    <n v="108469"/>
    <s v="2025-11-12 16:27:08"/>
    <s v="FAUSTO GUZMAN GARZON"/>
    <s v="SANDRA PATRICIA ORTIZ ROMERO 919"/>
    <s v="Procesada"/>
    <n v="53914.100840336134"/>
  </r>
  <r>
    <x v="0"/>
    <n v="108471"/>
    <s v="2025-11-12 16:27:26"/>
    <s v="MARGOTH DEL CARMEN DUQUE DUQUE"/>
    <s v="DUBY YARLENY BEDOYA FLOREZ 102"/>
    <s v="Procesada"/>
    <n v="6554.6386554621859"/>
  </r>
  <r>
    <x v="6"/>
    <n v="108472"/>
    <s v="2025-11-12 16:31:12"/>
    <s v="CARLOS JULIO MERCHAN GUAUTA"/>
    <s v="WILSON JAVIER MONTAÑEZ MARTINEZ 923"/>
    <s v="Procesada"/>
    <n v="33445.436974789918"/>
  </r>
  <r>
    <x v="0"/>
    <n v="108473"/>
    <s v="2025-11-12 16:31:38"/>
    <s v="SAMUEL BERMUDEZ"/>
    <s v="ANDRES GRACIANO SERNA 104"/>
    <s v="Procesada"/>
    <n v="55166.016806722691"/>
  </r>
  <r>
    <x v="0"/>
    <n v="108474"/>
    <s v="2025-11-12 16:32:00"/>
    <s v="MARIA CELINA CANO MONSALVE"/>
    <s v="KATHERINE GAVIRIA MAZO 103"/>
    <s v="Procesada"/>
    <n v="11900.504201680673"/>
  </r>
  <r>
    <x v="6"/>
    <n v="108475"/>
    <s v="2025-11-12 16:33:15"/>
    <s v="CHRYSTIAN JESUS MARTINEZ HENRIQUEZ"/>
    <s v="SANDRA PATRICIA ORTIZ ROMERO 919"/>
    <s v="Procesada"/>
    <n v="21176.403361344539"/>
  </r>
  <r>
    <x v="6"/>
    <n v="108476"/>
    <s v="2025-11-12 16:34:41"/>
    <s v="ALFIDIO FLOREZ BOCANEGRA"/>
    <s v="WILSON JAVIER MONTAÑEZ MARTINEZ 923"/>
    <s v="Procesada"/>
    <n v="16806.798319327732"/>
  </r>
  <r>
    <x v="2"/>
    <n v="108477"/>
    <s v="2025-11-12 16:34:49"/>
    <s v="ANYELO DELGADO RIVERO"/>
    <s v="YOANY SARMIENTO PEREZ 713 BARRANQUILLA"/>
    <s v="Procesada"/>
    <n v="75406.731092436967"/>
  </r>
  <r>
    <x v="6"/>
    <n v="108478"/>
    <s v="2025-11-12 16:35:43"/>
    <s v="MARTIN BAYONA RODRIGUEZ"/>
    <s v="MONICA RODRIGUEZ RONCANCIO 946"/>
    <s v="Procesada"/>
    <n v="74246.882352941175"/>
  </r>
  <r>
    <x v="1"/>
    <n v="108479"/>
    <s v="2025-11-12 16:36:32"/>
    <s v="HECTOR VEGA CAMARGO"/>
    <s v="ZULY RANGEL GARCIA 413 CUCUTA"/>
    <s v="Procesada"/>
    <n v="21480"/>
  </r>
  <r>
    <x v="6"/>
    <n v="108480"/>
    <s v="2025-11-12 16:39:12"/>
    <s v="LUZ ELIYER MERCHAN RUIZ"/>
    <s v="WILSON JAVIER MONTAÑEZ MARTINEZ 923"/>
    <s v="Procesada"/>
    <n v="26903"/>
  </r>
  <r>
    <x v="0"/>
    <n v="108481"/>
    <s v="2025-11-12 16:39:44"/>
    <s v="GLORIA PATRICIA HERRERA SANCHEZ"/>
    <s v="EDISON ALBERTO SALAZAR YEPES 116"/>
    <s v="Procesada"/>
    <n v="13109.277310924372"/>
  </r>
  <r>
    <x v="6"/>
    <n v="108482"/>
    <s v="2025-11-12 16:40:12"/>
    <s v="SAUL GOMEZ VARGAS"/>
    <s v="MONICA RODRIGUEZ RONCANCIO 946"/>
    <s v="Procesada"/>
    <n v="31260.436974789915"/>
  </r>
  <r>
    <x v="7"/>
    <n v="108483"/>
    <s v="2025-11-12 16:42:49"/>
    <s v="ISABEL VEGA NIÑO"/>
    <s v="JHONTAN MENDOZA 906"/>
    <s v="Procesada"/>
    <n v="84032.899159663866"/>
  </r>
  <r>
    <x v="8"/>
    <n v="108484"/>
    <s v="2025-11-12 16:43:53"/>
    <s v="LUCY MARGARITA LAMBIS LLERENA"/>
    <s v="YAFER JESUS CORDOBA BERRIO 717 CARTAGENA"/>
    <s v="Procesada"/>
    <n v="33277.462184873948"/>
  </r>
  <r>
    <x v="0"/>
    <n v="108485"/>
    <s v="2025-11-12 16:44:21"/>
    <s v="DANIEL ENRIQUE GONZALEZ BASILO"/>
    <s v="KATHERINE GAVIRIA MAZO 103"/>
    <s v="Procesada"/>
    <n v="35072.403361344543"/>
  </r>
  <r>
    <x v="6"/>
    <n v="108486"/>
    <s v="2025-11-12 16:48:29"/>
    <s v="LUZ DARY QUINTERO PRIETO"/>
    <s v="SANDRA PATRICIA ORTIZ ROMERO 919"/>
    <s v="Procesada"/>
    <n v="16386.537815126052"/>
  </r>
  <r>
    <x v="6"/>
    <n v="108487"/>
    <s v="2025-11-12 16:49:46"/>
    <s v="SANDRA LLANET HINCAPIE ZAPATA"/>
    <s v="YULIETH HERNANDEZ"/>
    <s v="Procesada"/>
    <n v="405148.78151260503"/>
  </r>
  <r>
    <x v="0"/>
    <n v="108488"/>
    <s v="2025-11-12 16:49:59"/>
    <s v="CARLOS ALBEIRO PEÑA EUSSE"/>
    <s v="MARIA ELENA JARAMILLO GALEANO 114"/>
    <s v="Procesada"/>
    <n v="42266"/>
  </r>
  <r>
    <x v="8"/>
    <n v="108489"/>
    <s v="2025-11-12 16:55:10"/>
    <s v="JORGE ANDRES RAMIREZ CARDONA"/>
    <s v="YAFER JESUS CORDOBA BERRIO 717 CARTAGENA"/>
    <s v="Procesada"/>
    <n v="33277.462184873948"/>
  </r>
  <r>
    <x v="6"/>
    <n v="108490"/>
    <s v="2025-11-12 16:56:30"/>
    <s v="MARTHA AVENDAÑO AVENDAÑO"/>
    <s v="DIANA MARCELA DIAZ TORRES 938"/>
    <s v="Procesada"/>
    <n v="40851.23529411765"/>
  </r>
  <r>
    <x v="6"/>
    <n v="108491"/>
    <s v="2025-11-12 16:56:45"/>
    <s v="GLORIA MARIA DEL TRANSITO SOLER ESPINOSA"/>
    <s v="MONICA RODRIGUEZ RONCANCIO 946"/>
    <s v="Procesada"/>
    <n v="34537.798319327732"/>
  </r>
  <r>
    <x v="6"/>
    <n v="108492"/>
    <s v="2025-11-12 16:58:39"/>
    <s v="CONSTANZA LOZANO"/>
    <s v="LEYDY YURLEY MUNEVAR ESPITIA 921"/>
    <s v="Procesada"/>
    <n v="45684.882352941182"/>
  </r>
  <r>
    <x v="4"/>
    <n v="108494"/>
    <s v="2025-11-12 17:00:12"/>
    <s v="RUBY LUZ DIAZ ESPINOSA"/>
    <s v="JOSE GREGORIO OSTEN MERCADO 509"/>
    <s v="Procesada"/>
    <n v="31656.462184873952"/>
  </r>
  <r>
    <x v="10"/>
    <n v="108496"/>
    <s v="2025-11-12 17:03:08"/>
    <s v="AZUCENA PLAZAS DELGADO"/>
    <s v="CAROLINA RUEDA 410 BUCARAMANGA"/>
    <s v="Procesada"/>
    <n v="13377.268907563026"/>
  </r>
  <r>
    <x v="10"/>
    <n v="108497"/>
    <s v="2025-11-12 17:03:25"/>
    <s v="ALVARO ESNEYDER ANGARITA MEJIA"/>
    <s v="IVONNE RAMIREZ 415 BUCARAMANGA"/>
    <s v="Procesada"/>
    <n v="16386.537815126052"/>
  </r>
  <r>
    <x v="6"/>
    <n v="108499"/>
    <s v="2025-11-12 17:04:49"/>
    <s v="GABRIELA FONSECA CAMACHO"/>
    <s v="OSCAR GIOVANNY NASAYO BLANCO 932"/>
    <s v="Procesada"/>
    <n v="53440.277310924372"/>
  </r>
  <r>
    <x v="8"/>
    <n v="108500"/>
    <s v="2025-11-12 17:08:39"/>
    <s v="ALVARO GONZALEZ POSADA"/>
    <s v="YAFER JESUS CORDOBA BERRIO 717 CARTAGENA"/>
    <s v="Procesada"/>
    <n v="41061.067226890758"/>
  </r>
  <r>
    <x v="6"/>
    <n v="108501"/>
    <s v="2025-11-12 17:12:08"/>
    <s v="JOSE ALIRIO GARCIA GOMEZ"/>
    <s v="ANGIE JOHANA BEDOYA HERRENO 908"/>
    <s v="Procesada"/>
    <n v="39900"/>
  </r>
  <r>
    <x v="1"/>
    <n v="108502"/>
    <s v="2025-11-12 17:12:47"/>
    <s v="MARICELA LANDINEZ"/>
    <s v="MAIRA TORRES 411 CUCUTA"/>
    <s v="Procesada"/>
    <n v="25398.949579831933"/>
  </r>
  <r>
    <x v="0"/>
    <n v="108503"/>
    <s v="2025-11-12 17:17:06"/>
    <s v="ALVARO DE JESUS QUINTERO ACEVEDO"/>
    <s v="ANDRES GRACIANO SERNA 104"/>
    <s v="Procesada"/>
    <n v="40037.588235294119"/>
  </r>
  <r>
    <x v="6"/>
    <n v="108505"/>
    <s v="2025-11-12 17:17:26"/>
    <s v="HECTOR ALFONSO GIL TORRES"/>
    <s v="SANDRA PATRICIA ORTIZ ROMERO 919"/>
    <s v="Procesada"/>
    <n v="16638.638655462186"/>
  </r>
  <r>
    <x v="1"/>
    <n v="108506"/>
    <s v="2025-11-12 17:22:39"/>
    <s v="YOLANDA CRIADO CARRASCAL"/>
    <s v="MAIRA TORRES 411 CUCUTA"/>
    <s v="Procesada"/>
    <n v="15690"/>
  </r>
  <r>
    <x v="6"/>
    <n v="108507"/>
    <s v="2025-11-12 17:28:11"/>
    <s v="ESTEFANI GISELLE GALVIS DUARTE"/>
    <s v="MARIBEL REDONDO 918"/>
    <s v="Procesada"/>
    <n v="52689.10924369748"/>
  </r>
  <r>
    <x v="6"/>
    <n v="108508"/>
    <s v="2025-11-12 17:29:28"/>
    <s v="LUZ MARINA DELGADO SUAREZ"/>
    <s v="DIANA MARCELA DIAZ TORRES 938"/>
    <s v="Procesada"/>
    <n v="12290.731092436974"/>
  </r>
  <r>
    <x v="6"/>
    <n v="108509"/>
    <s v="2025-11-12 17:29:43"/>
    <s v="IVAN HORACIO ZULUAGA GOMEZ"/>
    <s v="OSCAR GIOVANNY NASAYO BLANCO 932"/>
    <s v="Procesada"/>
    <n v="354093.31092436973"/>
  </r>
  <r>
    <x v="6"/>
    <n v="108510"/>
    <s v="2025-11-12 17:30:06"/>
    <s v="ARNOL STIVEN MEJIA"/>
    <s v="SANDRA PATRICIA ORTIZ ROMERO 919"/>
    <s v="Procesada"/>
    <n v="38899.067226890758"/>
  </r>
  <r>
    <x v="8"/>
    <n v="108512"/>
    <s v="2025-11-12 17:31:46"/>
    <s v="LUZ MIRLEY ZUÑIGA REYES"/>
    <s v="YAFER JESUS CORDOBA BERRIO 717 CARTAGENA"/>
    <s v="Procesada"/>
    <n v="39072.462184873955"/>
  </r>
  <r>
    <x v="4"/>
    <n v="108513"/>
    <s v="2025-11-12 17:36:12"/>
    <s v="IVAN DARIO  GRAJALES ALZATE"/>
    <s v="FELIPE ARENAS 605"/>
    <s v="Procesada"/>
    <n v="23543"/>
  </r>
  <r>
    <x v="6"/>
    <n v="108514"/>
    <s v="2025-11-12 17:37:05"/>
    <s v="GLORIA DOMINGUEZ GOMEZ"/>
    <s v="CARLOS EDUARDO ROMERO 934"/>
    <s v="Procesada"/>
    <n v="5796.7394957983197"/>
  </r>
  <r>
    <x v="6"/>
    <n v="108515"/>
    <s v="2025-11-12 17:41:19"/>
    <s v="JORGE LUIS GOMEZ GIRALDO"/>
    <s v="SANDRA PATRICIA ORTIZ ROMERO 919"/>
    <s v="Procesada"/>
    <n v="220776.43697478995"/>
  </r>
  <r>
    <x v="6"/>
    <n v="108516"/>
    <s v="2025-11-12 17:46:43"/>
    <s v="JUAN PABLO ACEVEDO CASTILLO"/>
    <s v="ANGIE JOHANA BEDOYA HERRENO 908"/>
    <s v="Procesada"/>
    <n v="57479.02521008403"/>
  </r>
  <r>
    <x v="0"/>
    <n v="108517"/>
    <s v="2025-11-12 17:47:05"/>
    <s v="NAFER ANTONIO ARBELAEZ GIRALDO"/>
    <s v="KATHERINE GAVIRIA MAZO 103"/>
    <s v="Procesada"/>
    <n v="37655.462184873948"/>
  </r>
  <r>
    <x v="6"/>
    <n v="108518"/>
    <s v="2025-11-12 17:48:10"/>
    <s v="YEISON GUILLERMO POVEDA CONTRERAS"/>
    <s v="ANGIE JOHANA BEDOYA HERRENO 908"/>
    <s v="Procesada"/>
    <n v="33277.277310924372"/>
  </r>
  <r>
    <x v="0"/>
    <n v="108519"/>
    <s v="2025-11-12 17:49:08"/>
    <s v="NAFER ANTONIO ARBELAEZ GIRALDO"/>
    <s v="KATHERINE GAVIRIA MAZO 103"/>
    <s v="Procesada"/>
    <n v="57310.915966386565"/>
  </r>
  <r>
    <x v="0"/>
    <n v="108520"/>
    <s v="2025-11-12 17:49:25"/>
    <s v="SULMA LIGIA URRUTIA MORENO"/>
    <s v="EDISON ALBERTO SALAZAR YEPES 116"/>
    <s v="Procesada"/>
    <n v="21404.638655462186"/>
  </r>
  <r>
    <x v="4"/>
    <n v="108521"/>
    <s v="2025-11-12 17:50:46"/>
    <s v="RUBEN DARIO AGUDELO"/>
    <s v="FELIPE ARENAS 605"/>
    <s v="Procesada"/>
    <n v="68791.94957983194"/>
  </r>
  <r>
    <x v="6"/>
    <n v="108522"/>
    <s v="2025-11-12 17:51:06"/>
    <s v="DORA HAYDEE YANDI MORENO"/>
    <s v="MARIBEL REDONDO 918"/>
    <s v="Procesada"/>
    <n v="26648.201680672271"/>
  </r>
  <r>
    <x v="6"/>
    <n v="108523"/>
    <s v="2025-11-12 17:52:04"/>
    <s v="HECTOR JAVIER CORREDOR VELOSA"/>
    <s v="CRISTINA QUINTERO RUDAS 945"/>
    <s v="Procesada"/>
    <n v="65861.218487394959"/>
  </r>
  <r>
    <x v="6"/>
    <n v="108524"/>
    <s v="2025-11-12 18:00:40"/>
    <s v="LUZ DARY MACANA PRIETO"/>
    <s v="NELLY MARTINEZ FLEREZ 935"/>
    <s v="Procesada"/>
    <n v="37494.403361344535"/>
  </r>
  <r>
    <x v="0"/>
    <n v="108525"/>
    <s v="2025-11-12 18:01:51"/>
    <s v="IVAN DE JESUS DURANGO"/>
    <s v="DUBY YARLENY BEDOYA FLOREZ 102"/>
    <s v="Procesada"/>
    <n v="45281.579831932773"/>
  </r>
  <r>
    <x v="8"/>
    <n v="108526"/>
    <s v="2025-11-12 18:02:51"/>
    <s v="YESICA PAOLA GARCIA ECHEVERRI"/>
    <s v="NEIL TORRES 718 CARTAGENA"/>
    <s v="Procesada"/>
    <n v="31932.915966386554"/>
  </r>
  <r>
    <x v="6"/>
    <n v="108527"/>
    <s v="2025-11-12 18:05:10"/>
    <s v="RAUL BELEÑO ACERO"/>
    <s v="MARIA NANCY GUARIN VIRGUEZ 937"/>
    <s v="Procesada"/>
    <n v="67760.327731092431"/>
  </r>
  <r>
    <x v="0"/>
    <n v="108528"/>
    <s v="2025-11-12 18:09:38"/>
    <s v="ELBER DE JESUS RIVAS ZAPATA"/>
    <s v="GEORLAN GARCIA PANIAGUA 117"/>
    <s v="Procesada"/>
    <n v="11543"/>
  </r>
  <r>
    <x v="6"/>
    <n v="108529"/>
    <s v="2025-11-12 18:11:03"/>
    <s v="RAMP COMUNICACIONES EU"/>
    <s v="YULIETH HERNANDEZ"/>
    <s v="Procesada"/>
    <n v="59686.731092436981"/>
  </r>
  <r>
    <x v="6"/>
    <n v="108530"/>
    <s v="2025-11-12 18:11:11"/>
    <s v="PLASTICOS WIBER F Y S SAS"/>
    <s v="OSCAR GIOVANNY NASAYO BLANCO 932"/>
    <s v="Procesada"/>
    <n v="307513.85714285716"/>
  </r>
  <r>
    <x v="4"/>
    <n v="108531"/>
    <s v="2025-11-12 18:13:38"/>
    <s v="KAREN LORENA GUEVARA MARTINEZ"/>
    <s v="JOSE GREGORIO OSTEN MERCADO 509"/>
    <s v="Procesada"/>
    <n v="42376.277310924372"/>
  </r>
  <r>
    <x v="6"/>
    <n v="108532"/>
    <s v="2025-11-12 18:14:18"/>
    <s v="JOSE SEFERINO MARTINEZ MATEUS"/>
    <s v="LEYDY YURLEY MUNEVAR ESPITIA 921"/>
    <s v="Procesada"/>
    <n v="285420.91596638656"/>
  </r>
  <r>
    <x v="6"/>
    <n v="108534"/>
    <s v="2025-11-12 18:17:36"/>
    <s v="CARLOS  ALBERTO ROJAS"/>
    <s v="DIANA MARCELA DIAZ TORRES 938"/>
    <s v="Procesada"/>
    <n v="29400"/>
  </r>
  <r>
    <x v="0"/>
    <n v="108535"/>
    <s v="2025-11-12 18:17:53"/>
    <s v="CLAUDIA PATRICIA CARDENAS DURAN"/>
    <s v="ELIANA GOMEZ 107"/>
    <s v="Procesada"/>
    <n v="26756"/>
  </r>
  <r>
    <x v="6"/>
    <n v="108536"/>
    <s v="2025-11-12 18:22:05"/>
    <s v="RICARDO GASCA DIAZ"/>
    <s v="SANDRA PATRICIA ORTIZ ROMERO 919"/>
    <s v="Procesada"/>
    <n v="18300"/>
  </r>
  <r>
    <x v="6"/>
    <n v="108537"/>
    <s v="2025-11-12 18:23:41"/>
    <s v="LUZ MARINA GIL DE OCAMPO"/>
    <s v="CARLOS EDUARDO ROMERO 934"/>
    <s v="Procesada"/>
    <n v="24369.798319327732"/>
  </r>
  <r>
    <x v="4"/>
    <n v="108538"/>
    <s v="2025-11-12 18:24:52"/>
    <s v="VICTOR ANDRES PATERNINA CALDERON"/>
    <s v="JOSE GREGORIO OSTEN MERCADO 509"/>
    <s v="Procesada"/>
    <n v="67984.40336134455"/>
  </r>
  <r>
    <x v="9"/>
    <n v="108539"/>
    <s v="2025-11-12 18:25:03"/>
    <s v="DANIEL ANDRES FUENTES SANTIAGO"/>
    <s v="LILIANA BLANCO LOPEZ 705 VALLEDUPAR"/>
    <s v="Procesada"/>
    <n v="83268.815126050424"/>
  </r>
  <r>
    <x v="0"/>
    <n v="108540"/>
    <s v="2025-11-12 18:32:06"/>
    <s v="NARCISO JOSE RODRIGUEZ MORALES"/>
    <s v="ELIANA GOMEZ 107"/>
    <s v="Procesada"/>
    <n v="7310.9243697478996"/>
  </r>
  <r>
    <x v="6"/>
    <n v="108541"/>
    <s v="2025-11-12 18:32:27"/>
    <s v="JOSE SEFERINO MARTINEZ MATEUS"/>
    <s v="LEYDY YURLEY MUNEVAR ESPITIA 921"/>
    <s v="Procesada"/>
    <n v="285420.91596638656"/>
  </r>
  <r>
    <x v="0"/>
    <n v="108543"/>
    <s v="2025-11-12 18:35:10"/>
    <s v="ANGELA MARIA GUERRA"/>
    <s v="KATHERINE GAVIRIA MAZO 103"/>
    <s v="Procesada"/>
    <n v="6554.6386554621859"/>
  </r>
  <r>
    <x v="6"/>
    <n v="108544"/>
    <s v="2025-11-12 18:36:53"/>
    <s v="JHON ALEXANDER PEDRAZA LANDECHO"/>
    <s v="DIANA MARCELA DIAZ TORRES 938"/>
    <s v="Procesada"/>
    <n v="191597.52100840336"/>
  </r>
  <r>
    <x v="4"/>
    <n v="108545"/>
    <s v="2025-11-12 18:39:53"/>
    <s v="MARIA ROCIO ARBOLEDA ALZATE"/>
    <s v="LEONARDO RIOS HENAO 612"/>
    <s v="Procesada"/>
    <n v="72393.68907563026"/>
  </r>
  <r>
    <x v="6"/>
    <n v="108546"/>
    <s v="2025-11-12 18:40:10"/>
    <s v="ELIANA MAYORI CASAS ACOSTA"/>
    <s v="MONICA RODRIGUEZ RONCANCIO 946"/>
    <s v="Procesada"/>
    <n v="5909.7983193277314"/>
  </r>
  <r>
    <x v="6"/>
    <n v="108547"/>
    <s v="2025-11-12 18:40:56"/>
    <s v="FERRETERIA &amp; VIDRIOS JB SAS"/>
    <s v="MONICA RODRIGUEZ RONCANCIO 946"/>
    <s v="Procesada"/>
    <n v="24000"/>
  </r>
  <r>
    <x v="6"/>
    <n v="108548"/>
    <s v="2025-11-12 18:41:08"/>
    <s v="OSCAR LUPERCIO RODRIGUEZ VASQUEZ"/>
    <s v="SANDRA PATRICIA ORTIZ ROMERO 919"/>
    <s v="Procesada"/>
    <n v="15562.193277310924"/>
  </r>
  <r>
    <x v="7"/>
    <n v="108549"/>
    <s v="2025-11-12 18:41:31"/>
    <s v="LIGIA NAVARRO RODRIGUEZ"/>
    <s v="JHONTAN MENDOZA 906"/>
    <s v="Procesada"/>
    <n v="47899.378151260506"/>
  </r>
  <r>
    <x v="4"/>
    <n v="108550"/>
    <s v="2025-11-12 18:42:20"/>
    <s v="CESAR AUGUSTO ARICAPA SILVA"/>
    <s v="LEONARDO RIOS HENAO 612"/>
    <s v="Procesada"/>
    <n v="50164.361344537814"/>
  </r>
  <r>
    <x v="0"/>
    <n v="108551"/>
    <s v="2025-11-12 18:43:09"/>
    <s v="JOSE DUVAN LOAIZA DUQUE"/>
    <s v="MARIA ELENA JARAMILLO GALEANO 114"/>
    <s v="Procesada"/>
    <n v="72605.042016806721"/>
  </r>
  <r>
    <x v="4"/>
    <n v="108552"/>
    <s v="2025-11-12 18:44:32"/>
    <s v="GUSTAVO MANUEL HOYOS PANTOJA"/>
    <s v="JOSE GREGORIO OSTEN MERCADO 509"/>
    <s v="Procesada"/>
    <n v="44460"/>
  </r>
  <r>
    <x v="6"/>
    <n v="108554"/>
    <s v="2025-11-12 18:44:46"/>
    <s v="CRISTIAN DAVID FONSECA BATANERO"/>
    <s v="OSCAR GIOVANNY NASAYO BLANCO 932"/>
    <s v="Procesada"/>
    <n v="14859.151260504203"/>
  </r>
  <r>
    <x v="6"/>
    <n v="108555"/>
    <s v="2025-11-12 18:44:58"/>
    <s v="JUDITH PEDRAZA GAONA"/>
    <s v="SANDRA PATRICIA ORTIZ ROMERO 919"/>
    <s v="Procesada"/>
    <n v="11247.243697478991"/>
  </r>
  <r>
    <x v="4"/>
    <n v="108556"/>
    <s v="2025-11-12 18:47:54"/>
    <s v="ROSANA CASTRO BEDOYA"/>
    <s v="LEONARDO RIOS HENAO 612"/>
    <s v="Procesada"/>
    <n v="112740.40336134454"/>
  </r>
  <r>
    <x v="4"/>
    <n v="108557"/>
    <s v="2025-11-12 18:52:03"/>
    <s v="YULEIDIS JULIO BARRETO"/>
    <s v="FELIPE ARENAS 605"/>
    <s v="Procesada"/>
    <n v="16365.966386554623"/>
  </r>
  <r>
    <x v="7"/>
    <n v="108558"/>
    <s v="2025-11-12 18:52:55"/>
    <s v="DAMARIS ARIZA HERREÑO"/>
    <s v="JHONTAN MENDOZA 906"/>
    <s v="Procesada"/>
    <n v="37815.117647058825"/>
  </r>
  <r>
    <x v="6"/>
    <n v="108560"/>
    <s v="2025-11-12 18:56:26"/>
    <s v="BEATRIZ ELENA MARULANDA VALENCIA"/>
    <s v="MARIBEL REDONDO 918"/>
    <s v="Procesada"/>
    <n v="128934.91596638656"/>
  </r>
  <r>
    <x v="7"/>
    <n v="108561"/>
    <s v="2025-11-12 18:57:34"/>
    <s v="BRISEIDA PARADA HERNANDEZ"/>
    <s v="JHONTAN MENDOZA 906"/>
    <s v="Procesada"/>
    <n v="33435.512605042022"/>
  </r>
  <r>
    <x v="4"/>
    <n v="108562"/>
    <s v="2025-11-12 18:58:22"/>
    <s v="ADRIAN JOSE DE LA OSSA CABALLERO"/>
    <s v="JOSE GREGORIO OSTEN MERCADO 509"/>
    <s v="Procesada"/>
    <n v="38776.000000000007"/>
  </r>
  <r>
    <x v="6"/>
    <n v="108564"/>
    <s v="2025-11-12 18:58:37"/>
    <s v="NILDA MILSE GOMEZ VARGAS"/>
    <s v="LEONARDO MANCERA BOLAÑOS 926"/>
    <s v="Procesada"/>
    <n v="14621.823529411766"/>
  </r>
  <r>
    <x v="6"/>
    <n v="108565"/>
    <s v="2025-11-12 18:59:35"/>
    <s v="ELKIN MAURICIO MARTINEZ VARGAS"/>
    <s v="LEONARDO MANCERA BOLAÑOS 926"/>
    <s v="Procesada"/>
    <n v="88613.529411764714"/>
  </r>
  <r>
    <x v="0"/>
    <n v="108566"/>
    <s v="2025-11-12 18:59:57"/>
    <s v="IVAN ALBEIRO GOEZ GOEZ"/>
    <s v="SEBASTIAN DIAZ VELEZ 105"/>
    <s v="Procesada"/>
    <n v="4102.5210084033615"/>
  </r>
  <r>
    <x v="6"/>
    <n v="108567"/>
    <s v="2025-11-12 19:00:36"/>
    <s v="LUZ MIRYAN BAUTISTA SEGURA"/>
    <s v="LEONARDO MANCERA BOLAÑOS 926"/>
    <s v="Procesada"/>
    <n v="10588.20168067227"/>
  </r>
  <r>
    <x v="0"/>
    <n v="108568"/>
    <s v="2025-11-12 19:00:43"/>
    <s v="CONSUELO DEL SOCORRO QUICENO CARDONA"/>
    <s v="SEBASTIAN DIAZ VELEZ 105"/>
    <s v="Procesada"/>
    <n v="8156.3025210084033"/>
  </r>
  <r>
    <x v="8"/>
    <n v="108569"/>
    <s v="2025-11-12 19:02:09"/>
    <s v="JUAN CARLOS RIVERA LOPEZ"/>
    <s v="NEIL TORRES 718 CARTAGENA"/>
    <s v="Procesada"/>
    <n v="48378.294117647063"/>
  </r>
  <r>
    <x v="6"/>
    <n v="108570"/>
    <s v="2025-11-12 19:02:22"/>
    <s v="NINI MARGARETH MONTANA VALENCIA"/>
    <s v="LEONARDO MANCERA BOLAÑOS 926"/>
    <s v="Procesada"/>
    <n v="31100"/>
  </r>
  <r>
    <x v="6"/>
    <n v="108571"/>
    <s v="2025-11-12 19:03:22"/>
    <s v="JOSE JACINTO REYES MORENO"/>
    <s v="LEONARDO MANCERA BOLAÑOS 926"/>
    <s v="Procesada"/>
    <n v="37240"/>
  </r>
  <r>
    <x v="0"/>
    <n v="108572"/>
    <s v="2025-11-12 19:04:05"/>
    <s v="DORIS ELENA RAMIREZ CARDONA"/>
    <s v="GEORLAN GARCIA PANIAGUA 117"/>
    <s v="Procesada"/>
    <n v="13109.277310924372"/>
  </r>
  <r>
    <x v="6"/>
    <n v="108573"/>
    <s v="2025-11-12 19:05:48"/>
    <s v="INVERSIONES AP Y PG SAS"/>
    <s v="MARIBEL REDONDO 918"/>
    <s v="Procesada"/>
    <n v="383195.04201680672"/>
  </r>
  <r>
    <x v="7"/>
    <n v="108574"/>
    <s v="2025-11-12 19:09:33"/>
    <s v="MARIA ELENA MARTINEZ CRUZ"/>
    <s v="JHONTAN MENDOZA 906"/>
    <s v="Procesada"/>
    <n v="132479.0756302521"/>
  </r>
  <r>
    <x v="6"/>
    <n v="108575"/>
    <s v="2025-11-12 19:10:08"/>
    <s v="ELIZABETH CORTES IBAÑEZ"/>
    <s v="LEONARDO MANCERA BOLAÑOS 926"/>
    <s v="Procesada"/>
    <n v="25504.142857142859"/>
  </r>
  <r>
    <x v="6"/>
    <n v="108576"/>
    <s v="2025-11-12 19:11:59"/>
    <s v="JACQUELINE FORERO VELASQUEZ"/>
    <s v="LEONARDO MANCERA BOLAÑOS 926"/>
    <s v="Procesada"/>
    <n v="29537.756302521011"/>
  </r>
  <r>
    <x v="6"/>
    <n v="108577"/>
    <s v="2025-11-12 19:12:22"/>
    <s v="LUZ MERY BOTERO CASTRILLON"/>
    <s v="SANDRA PATRICIA ORTIZ ROMERO 919"/>
    <s v="Procesada"/>
    <n v="75630.201680672268"/>
  </r>
  <r>
    <x v="6"/>
    <n v="108579"/>
    <s v="2025-11-12 19:13:20"/>
    <s v="ALVARO OSPINA HERNANDEZ"/>
    <s v="LEONARDO MANCERA BOLAÑOS 926"/>
    <s v="Procesada"/>
    <n v="7605.0336134453783"/>
  </r>
  <r>
    <x v="0"/>
    <n v="108580"/>
    <s v="2025-11-12 19:14:16"/>
    <s v="CLAUDIA MILENA RODAS"/>
    <s v="ANDRES GRACIANO SERNA 104"/>
    <s v="Procesada"/>
    <n v="92408.941176470587"/>
  </r>
  <r>
    <x v="6"/>
    <n v="108581"/>
    <s v="2025-11-12 19:14:20"/>
    <s v="FLOR MARINA  GARZON CARDENAS"/>
    <s v="WILSON JAVIER MONTAÑEZ MARTINEZ 923"/>
    <s v="Procesada"/>
    <n v="26386.478991596639"/>
  </r>
  <r>
    <x v="6"/>
    <n v="108582"/>
    <s v="2025-11-12 19:14:22"/>
    <s v="BLANCA NELLY ROJAS MARTINEZ"/>
    <s v="LEONARDO MANCERA BOLAÑOS 926"/>
    <s v="Procesada"/>
    <n v="16386.537815126052"/>
  </r>
  <r>
    <x v="4"/>
    <n v="108583"/>
    <s v="2025-11-12 19:14:30"/>
    <s v="MARTHA LUCIA LOPEZ CRUZ"/>
    <s v="FELIPE ARENAS 605"/>
    <s v="Procesada"/>
    <n v="60880.394957983197"/>
  </r>
  <r>
    <x v="6"/>
    <n v="108585"/>
    <s v="2025-11-12 19:15:06"/>
    <s v="MARIA ODALINDA GALEANO AGUILAR"/>
    <s v="LEONARDO MANCERA BOLAÑOS 926"/>
    <s v="Procesada"/>
    <n v="16386.537815126052"/>
  </r>
  <r>
    <x v="6"/>
    <n v="108586"/>
    <s v="2025-11-12 19:16:13"/>
    <s v="NORA MOLINA"/>
    <s v="LEONARDO MANCERA BOLAÑOS 926"/>
    <s v="Procesada"/>
    <n v="15680.000000000002"/>
  </r>
  <r>
    <x v="6"/>
    <n v="108587"/>
    <s v="2025-11-12 19:16:31"/>
    <s v="MARIA NUBIA GOMEZ SANCHEZ"/>
    <s v="WILSON JAVIER MONTAÑEZ MARTINEZ 923"/>
    <s v="Procesada"/>
    <n v="21176.403361344539"/>
  </r>
  <r>
    <x v="6"/>
    <n v="108588"/>
    <s v="2025-11-12 19:17:13"/>
    <s v="CARLOS JULIO PELAEZ"/>
    <s v="LEONARDO MANCERA BOLAÑOS 926"/>
    <s v="Procesada"/>
    <n v="29243.638655462186"/>
  </r>
  <r>
    <x v="6"/>
    <n v="108589"/>
    <s v="2025-11-12 19:17:48"/>
    <s v="JAIRO LEOPOLDO CELIS"/>
    <s v="MARIA NANCY GUARIN VIRGUEZ 937"/>
    <s v="Procesada"/>
    <n v="45012.327731092439"/>
  </r>
  <r>
    <x v="0"/>
    <n v="108590"/>
    <s v="2025-11-12 19:18:08"/>
    <s v="SANDRA MARIA AGUIRRE MONTOYA"/>
    <s v="GEORLAN GARCIA PANIAGUA 117"/>
    <s v="Procesada"/>
    <n v="16134.478991596638"/>
  </r>
  <r>
    <x v="6"/>
    <n v="108591"/>
    <s v="2025-11-12 19:23:36"/>
    <s v="JUAN CARLOS AGUDELO LOPEZ"/>
    <s v="YULIETH HERNANDEZ"/>
    <s v="Procesada"/>
    <n v="240880.84033613448"/>
  </r>
  <r>
    <x v="6"/>
    <n v="108593"/>
    <s v="2025-11-12 19:24:05"/>
    <s v="HUMBERTO SAAVEDRA PACHECO"/>
    <s v="MARISOL NEIRA PARRA 911"/>
    <s v="Procesada"/>
    <n v="109244"/>
  </r>
  <r>
    <x v="6"/>
    <n v="108594"/>
    <s v="2025-11-12 19:24:22"/>
    <s v="LUZ MARLENY VILLEGAS LOPEZ"/>
    <s v="SANDRA PATRICIA ORTIZ ROMERO 919"/>
    <s v="Procesada"/>
    <n v="12410.420168067227"/>
  </r>
  <r>
    <x v="6"/>
    <n v="108595"/>
    <s v="2025-11-12 19:25:15"/>
    <s v="CARLOS ANDRES PATIÑO GOMEZ"/>
    <s v="CRISTINA QUINTERO RUDAS 945"/>
    <s v="Procesada"/>
    <n v="57479.02521008403"/>
  </r>
  <r>
    <x v="6"/>
    <n v="108596"/>
    <s v="2025-11-12 19:25:40"/>
    <s v="ALBEIRO VARGAS GALEANO"/>
    <s v="MARISOL NEIRA PARRA 911"/>
    <s v="Procesada"/>
    <n v="30252.050420168071"/>
  </r>
  <r>
    <x v="6"/>
    <n v="108597"/>
    <s v="2025-11-12 19:26:38"/>
    <s v="BLANCA DIVIA BARBOSA BAEZ"/>
    <s v="MARISOL NEIRA PARRA 911"/>
    <s v="Procesada"/>
    <n v="5940.0000000000009"/>
  </r>
  <r>
    <x v="6"/>
    <n v="108598"/>
    <s v="2025-11-12 19:27:32"/>
    <s v="OLGA MARITZA PARRA MARTINEZ"/>
    <s v="MARISOL NEIRA PARRA 911"/>
    <s v="Procesada"/>
    <n v="31008.361344537814"/>
  </r>
  <r>
    <x v="4"/>
    <n v="108599"/>
    <s v="2025-11-12 19:29:28"/>
    <s v="ANGEL LUIS SERPA CONTRERAS"/>
    <s v="JOSE GREGORIO OSTEN MERCADO 509"/>
    <s v="Procesada"/>
    <n v="38799.689075630253"/>
  </r>
  <r>
    <x v="6"/>
    <n v="108601"/>
    <s v="2025-11-12 19:30:16"/>
    <s v="MARILY VILLAREAL CARDENAS"/>
    <s v="MARISOL NEIRA PARRA 911"/>
    <s v="Procesada"/>
    <n v="50906.882352941182"/>
  </r>
  <r>
    <x v="6"/>
    <n v="108602"/>
    <s v="2025-11-12 19:32:28"/>
    <s v="OSCAR CARVAJAL VEGA"/>
    <s v="CRISTINA QUINTERO RUDAS 945"/>
    <s v="Procesada"/>
    <n v="35210.100840336134"/>
  </r>
  <r>
    <x v="10"/>
    <n v="108603"/>
    <s v="2025-11-12 19:34:11"/>
    <s v="ANA LICET FLOREZ ARCINIEGAS"/>
    <s v="SANDRA PRADA 405 BUCARAMANGA"/>
    <s v="Procesada"/>
    <n v="113468.36974789915"/>
  </r>
  <r>
    <x v="2"/>
    <n v="108604"/>
    <s v="2025-11-12 19:34:44"/>
    <s v="PABLO VICENTE CARREÑO LEON"/>
    <s v="MARIELA ESTER DE LEON 720 BARRANQUILLA"/>
    <s v="Procesada"/>
    <n v="15966.46218487395"/>
  </r>
  <r>
    <x v="6"/>
    <n v="108605"/>
    <s v="2025-11-12 19:35:30"/>
    <s v="FLOR MARIA BASTO LOZANO"/>
    <s v="WILSON JAVIER MONTAÑEZ MARTINEZ 923"/>
    <s v="Procesada"/>
    <n v="23086"/>
  </r>
  <r>
    <x v="0"/>
    <n v="108606"/>
    <s v="2025-11-12 19:39:26"/>
    <s v="SANDRA MILENA SANTILLANA HOYOS"/>
    <s v="GEORLAN GARCIA PANIAGUA 117"/>
    <s v="Procesada"/>
    <n v="9858.865546218487"/>
  </r>
  <r>
    <x v="0"/>
    <n v="108607"/>
    <s v="2025-11-12 19:43:24"/>
    <s v="MARIA GENIVORA HERRON SUCERQUIA"/>
    <s v="ANDRES GRACIANO SERNA 104"/>
    <s v="Procesada"/>
    <n v="219092.57983193279"/>
  </r>
  <r>
    <x v="6"/>
    <n v="108609"/>
    <s v="2025-11-12 19:43:57"/>
    <s v="JULIAN ESTEBAN BEJARANO HERRERA"/>
    <s v="SANDRA PATRICIA ORTIZ ROMERO 919"/>
    <s v="Procesada"/>
    <n v="13060"/>
  </r>
  <r>
    <x v="8"/>
    <n v="108610"/>
    <s v="2025-11-12 19:43:57"/>
    <s v="MARIA JOSE RODRIGUEZ PEREZ"/>
    <s v="YAFER JESUS CORDOBA BERRIO 717 CARTAGENA"/>
    <s v="Procesada"/>
    <n v="33277.462184873948"/>
  </r>
  <r>
    <x v="7"/>
    <n v="108611"/>
    <s v="2025-11-12 19:45:44"/>
    <s v="FERRE LAS PALMAS SAS"/>
    <s v="JHON GRANADOS"/>
    <s v="Procesada"/>
    <n v="70505.882352941175"/>
  </r>
  <r>
    <x v="6"/>
    <n v="108612"/>
    <s v="2025-11-12 19:46:08"/>
    <s v="AMALFI LEGUIZAMO LEON"/>
    <s v="WILSON JAVIER MONTAÑEZ MARTINEZ 923"/>
    <s v="Procesada"/>
    <n v="16638.638655462186"/>
  </r>
  <r>
    <x v="6"/>
    <n v="108613"/>
    <s v="2025-11-12 19:47:23"/>
    <s v="LAURA YINET ARDILA QUIROGA"/>
    <s v="MARIBEL REDONDO 918"/>
    <s v="Procesada"/>
    <n v="18770.420168067227"/>
  </r>
  <r>
    <x v="6"/>
    <n v="108614"/>
    <s v="2025-11-12 19:49:20"/>
    <s v="JONATAN VALENCIA CLAVIJO"/>
    <s v="WILSON JAVIER MONTAÑEZ MARTINEZ 923"/>
    <s v="Procesada"/>
    <n v="33613.504201680676"/>
  </r>
  <r>
    <x v="6"/>
    <n v="108615"/>
    <s v="2025-11-12 19:49:53"/>
    <s v="YOBANY CAMARGO GALVIS"/>
    <s v="DIANA MARCELA DIAZ TORRES 938"/>
    <s v="Procesada"/>
    <n v="35118.235294117643"/>
  </r>
  <r>
    <x v="0"/>
    <n v="108616"/>
    <s v="2025-11-12 19:51:18"/>
    <s v="ROSA LIBERATA FERNANDEZ PALACIO"/>
    <s v="DUBY YARLENY BEDOYA FLOREZ 102"/>
    <s v="Procesada"/>
    <n v="85931.394957983197"/>
  </r>
  <r>
    <x v="2"/>
    <n v="108617"/>
    <s v="2025-11-12 19:51:18"/>
    <s v="GLADYS SUAREZ HERRERA"/>
    <s v="MARIELA ESTER DE LEON 720 BARRANQUILLA"/>
    <s v="Procesada"/>
    <n v="16806.798319327732"/>
  </r>
  <r>
    <x v="7"/>
    <n v="108618"/>
    <s v="2025-11-12 19:52:08"/>
    <s v="MECIAS ALFEREZ AYA"/>
    <s v="JHON GRANADOS"/>
    <s v="Procesada"/>
    <n v="74722.899159663866"/>
  </r>
  <r>
    <x v="7"/>
    <n v="108619"/>
    <s v="2025-11-12 19:55:08"/>
    <s v="YERLI ROJAS CAJAMARCA"/>
    <s v="JHON GRANADOS"/>
    <s v="Procesada"/>
    <n v="147529.22689075631"/>
  </r>
  <r>
    <x v="6"/>
    <n v="108620"/>
    <s v="2025-11-12 19:56:54"/>
    <s v="MARIA YOLANDA PENA ORTIZ"/>
    <s v="MARIA NANCY GUARIN VIRGUEZ 937"/>
    <s v="Procesada"/>
    <n v="40147.28571428571"/>
  </r>
  <r>
    <x v="7"/>
    <n v="108621"/>
    <s v="2025-11-12 19:58:07"/>
    <s v="JORGE ARMANDO AGUDELO AGUDELO"/>
    <s v="JHON GRANADOS"/>
    <s v="Procesada"/>
    <n v="42270.941176470587"/>
  </r>
  <r>
    <x v="8"/>
    <n v="108622"/>
    <s v="2025-11-12 19:59:35"/>
    <s v="MEGATONER &amp; TINTAS DE LA COSTA S.A.S."/>
    <s v="NEIL TORRES 718 CARTAGENA"/>
    <s v="Procesada"/>
    <n v="151260.40336134454"/>
  </r>
  <r>
    <x v="0"/>
    <n v="108624"/>
    <s v="2025-11-12 20:01:48"/>
    <s v="MONICA ANDREA ROJAS"/>
    <s v="ANDRES GRACIANO SERNA 104"/>
    <s v="Procesada"/>
    <n v="77676.445378151271"/>
  </r>
  <r>
    <x v="6"/>
    <n v="108625"/>
    <s v="2025-11-12 20:01:48"/>
    <s v="CESAR ERNESTO MATEUS ROMERO"/>
    <s v="YULIETH HERNANDEZ"/>
    <s v="Procesada"/>
    <n v="52579.840336134461"/>
  </r>
  <r>
    <x v="7"/>
    <n v="108626"/>
    <s v="2025-11-12 20:02:01"/>
    <s v="YENIFER GUIZA GONZALEZ"/>
    <s v="JHON GRANADOS"/>
    <s v="Procesada"/>
    <n v="134683.0756302521"/>
  </r>
  <r>
    <x v="8"/>
    <n v="108627"/>
    <s v="2025-11-12 20:02:40"/>
    <s v="EVELIO PAYARES CARDENAS "/>
    <s v="NEIL TORRES 718 CARTAGENA"/>
    <s v="Procesada"/>
    <n v="31932.915966386554"/>
  </r>
  <r>
    <x v="8"/>
    <n v="108628"/>
    <s v="2025-11-12 20:04:44"/>
    <s v="MARIO ANDRES ACOSTA ISAZA"/>
    <s v="NEIL TORRES 718 CARTAGENA"/>
    <s v="Procesada"/>
    <n v="42710.226890756305"/>
  </r>
  <r>
    <x v="7"/>
    <n v="108629"/>
    <s v="2025-11-12 20:05:04"/>
    <s v="JONATHAN SMITH SIERRA MURILLO"/>
    <s v="JHON GRANADOS"/>
    <s v="Procesada"/>
    <n v="125012.03361344538"/>
  </r>
  <r>
    <x v="8"/>
    <n v="108630"/>
    <s v="2025-11-12 20:05:42"/>
    <s v="DILIA ANA JIMENEZ ALEXANDER"/>
    <s v="NEIL TORRES 718 CARTAGENA"/>
    <s v="Procesada"/>
    <n v="63865.840336134461"/>
  </r>
  <r>
    <x v="1"/>
    <n v="108631"/>
    <s v="2025-11-12 20:06:02"/>
    <s v="YOLANDA CRIADO CARRASCAL"/>
    <s v="MAIRA TORRES 411 CUCUTA"/>
    <s v="Procesada"/>
    <n v="15690"/>
  </r>
  <r>
    <x v="7"/>
    <n v="108632"/>
    <s v="2025-11-12 20:08:07"/>
    <s v="JUAN DE LA CRUZ GONZALEZ ESPITIA"/>
    <s v="CESAR BERMUDEZ 905"/>
    <s v="Procesada"/>
    <n v="81554.798319327747"/>
  </r>
  <r>
    <x v="7"/>
    <n v="108633"/>
    <s v="2025-11-12 20:08:51"/>
    <s v="JEAN CARLOS ORTIZ SASTOQUE"/>
    <s v="JHON GRANADOS"/>
    <s v="Procesada"/>
    <n v="112684.00840336135"/>
  </r>
  <r>
    <x v="0"/>
    <n v="108634"/>
    <s v="2025-11-12 20:09:05"/>
    <s v="LUZ ELENA VALENCIA"/>
    <s v="DUBY YARLENY BEDOYA FLOREZ 102"/>
    <s v="Procesada"/>
    <n v="26102.361344537818"/>
  </r>
  <r>
    <x v="7"/>
    <n v="108635"/>
    <s v="2025-11-12 20:09:28"/>
    <s v="JORGE ADELMO BULLA CLAVIJO"/>
    <s v="CESAR BERMUDEZ 905"/>
    <s v="Procesada"/>
    <n v="98518.201680672282"/>
  </r>
  <r>
    <x v="7"/>
    <n v="108637"/>
    <s v="2025-11-12 20:12:01"/>
    <s v="JAIME ANDRES VALBUENA PEREZ"/>
    <s v="JHON GRANADOS"/>
    <s v="Procesada"/>
    <n v="40429.571428571435"/>
  </r>
  <r>
    <x v="6"/>
    <n v="108638"/>
    <s v="2025-11-12 20:13:06"/>
    <s v="KAROL HAIDY ZABALA VALBUENA"/>
    <s v="MARIBEL REDONDO 918"/>
    <s v="Procesada"/>
    <n v="18221.428571428572"/>
  </r>
  <r>
    <x v="6"/>
    <n v="108639"/>
    <s v="2025-11-12 20:13:21"/>
    <s v="SALUD TANIA SOTO MARTINEZ"/>
    <s v="NELLY MARTINEZ FLEREZ 935"/>
    <s v="Procesada"/>
    <n v="18151.26050420168"/>
  </r>
  <r>
    <x v="7"/>
    <n v="108640"/>
    <s v="2025-11-12 20:13:22"/>
    <s v="RUBEN ANTONIO BOHORQUEZ MONDRAGON"/>
    <s v="JHON GRANADOS"/>
    <s v="Procesada"/>
    <n v="31932.915966386554"/>
  </r>
  <r>
    <x v="6"/>
    <n v="108641"/>
    <s v="2025-11-12 20:14:20"/>
    <s v="LAURA PATRICIA GUERRERO RUIZ"/>
    <s v="MONICA RODRIGUEZ RONCANCIO 946"/>
    <s v="Procesada"/>
    <n v="19227.403361344539"/>
  </r>
  <r>
    <x v="7"/>
    <n v="108642"/>
    <s v="2025-11-12 20:16:25"/>
    <s v="JESSICA PAOLA GALEANO GUEVARA"/>
    <s v="CESAR BERMUDEZ 905"/>
    <s v="Procesada"/>
    <n v="79663.983193277309"/>
  </r>
  <r>
    <x v="1"/>
    <n v="108644"/>
    <s v="2025-11-12 20:16:41"/>
    <s v="HENRY JESUS HERNANDEZ VILLASMIL"/>
    <s v="MAIRA TORRES 411 CUCUTA"/>
    <s v="Procesada"/>
    <n v="23454.084033613446"/>
  </r>
  <r>
    <x v="7"/>
    <n v="108645"/>
    <s v="2025-11-12 20:17:45"/>
    <s v="LUCILA CHINGATE ALONSO"/>
    <s v="JHON GRANADOS"/>
    <s v="Procesada"/>
    <n v="44764.71428571429"/>
  </r>
  <r>
    <x v="7"/>
    <n v="108646"/>
    <s v="2025-11-12 20:19:47"/>
    <s v="ANA MARIA GUZMAN"/>
    <s v="JHON GRANADOS"/>
    <s v="Procesada"/>
    <n v="26722.680672268911"/>
  </r>
  <r>
    <x v="7"/>
    <n v="108647"/>
    <s v="2025-11-12 20:20:27"/>
    <s v="MARIA ASTRI PATIÑO BERNAL"/>
    <s v="CESAR BERMUDEZ 905"/>
    <s v="Procesada"/>
    <n v="74722.899159663866"/>
  </r>
  <r>
    <x v="6"/>
    <n v="108648"/>
    <s v="2025-11-12 20:24:42"/>
    <s v="DORIS MERCEDES ROJAS BENAVIDES"/>
    <s v="LAURA SERNA HERNANDEZ 925"/>
    <s v="Procesada"/>
    <n v="20381.579831932777"/>
  </r>
  <r>
    <x v="7"/>
    <n v="108649"/>
    <s v="2025-11-12 20:25:55"/>
    <s v="ANGEL CUSTODIO RODRIGUEZ BAQUERO"/>
    <s v="CESAR BERMUDEZ 905"/>
    <s v="Procesada"/>
    <n v="36438.420168067227"/>
  </r>
  <r>
    <x v="7"/>
    <n v="108650"/>
    <s v="2025-11-12 20:26:15"/>
    <s v="ILVA LUCIA RAMIREZ LEON"/>
    <s v="JHON GRANADOS"/>
    <s v="Procesada"/>
    <n v="69213.445378151257"/>
  </r>
  <r>
    <x v="7"/>
    <n v="108651"/>
    <s v="2025-11-12 20:27:31"/>
    <s v="MARIA ACENED RODRIGUEZ FLOREZ"/>
    <s v="CESAR BERMUDEZ 905"/>
    <s v="Procesada"/>
    <n v="31008.361344537814"/>
  </r>
  <r>
    <x v="4"/>
    <n v="108653"/>
    <s v="2025-11-12 20:28:27"/>
    <s v="VICKY DEL ROSARIO PEREZ MANJARRES"/>
    <s v="JOSE GREGORIO OSTEN MERCADO 509"/>
    <s v="Procesada"/>
    <n v="28876.563025210085"/>
  </r>
  <r>
    <x v="6"/>
    <n v="108654"/>
    <s v="2025-11-12 20:28:28"/>
    <s v="MIGUEL ANGEL AMPUDIA CARBONELL"/>
    <s v="SANDRA PATRICIA ORTIZ ROMERO 919"/>
    <s v="Procesada"/>
    <n v="6787.7478991596645"/>
  </r>
  <r>
    <x v="7"/>
    <n v="108655"/>
    <s v="2025-11-12 20:29:09"/>
    <s v="JULIETH ROCIO HEREDIA FANDIÑO"/>
    <s v="JHON GRANADOS"/>
    <s v="Procesada"/>
    <n v="29400"/>
  </r>
  <r>
    <x v="6"/>
    <n v="108656"/>
    <s v="2025-11-12 20:29:33"/>
    <s v="BENITA ESPERANZA MORENO PALLARES"/>
    <s v="DIANA MARCELA DIAZ TORRES 938"/>
    <s v="Procesada"/>
    <n v="48719.10924369748"/>
  </r>
  <r>
    <x v="6"/>
    <n v="108657"/>
    <s v="2025-11-12 20:29:42"/>
    <s v="DIEGO ARMANDO MATEUS PINZON"/>
    <s v="LAURA SERNA HERNANDEZ 925"/>
    <s v="Procesada"/>
    <n v="177915.10924369749"/>
  </r>
  <r>
    <x v="6"/>
    <n v="108658"/>
    <s v="2025-11-12 20:31:29"/>
    <s v="DIEGO ALEJANDRO TRIANA ROMERO"/>
    <s v="SANDRA PATRICIA ORTIZ ROMERO 919"/>
    <s v="Procesada"/>
    <n v="38100.941176470595"/>
  </r>
  <r>
    <x v="6"/>
    <n v="108659"/>
    <s v="2025-11-12 20:31:30"/>
    <s v="JORGE ALBERTO HERRERA RAMIREZ"/>
    <s v="LAURA SERNA HERNANDEZ 925"/>
    <s v="Procesada"/>
    <n v="8960"/>
  </r>
  <r>
    <x v="7"/>
    <n v="108660"/>
    <s v="2025-11-12 20:32:06"/>
    <s v="BRIYITH MARYORI SALAZAR CASTRO"/>
    <s v="JHON GRANADOS"/>
    <s v="Procesada"/>
    <n v="47899.378151260506"/>
  </r>
  <r>
    <x v="6"/>
    <n v="108661"/>
    <s v="2025-11-12 20:32:40"/>
    <s v="CARLOS MARIO DUQUE RAMIREZ"/>
    <s v="LAURA SERNA HERNANDEZ 925"/>
    <s v="Procesada"/>
    <n v="213551.26050420169"/>
  </r>
  <r>
    <x v="7"/>
    <n v="108662"/>
    <s v="2025-11-12 20:33:24"/>
    <s v="JORGE ENRIQUE BETANCOURT PACHECO"/>
    <s v="CESAR BERMUDEZ 905"/>
    <s v="Procesada"/>
    <n v="181895.26890756303"/>
  </r>
  <r>
    <x v="0"/>
    <n v="108664"/>
    <s v="2025-11-12 20:34:32"/>
    <s v="CONSUELO DE LAS MERCE PELAEZ FERNANDEZ"/>
    <s v="GEORLAN GARCIA PANIAGUA 117"/>
    <s v="Procesada"/>
    <n v="55462.302521008409"/>
  </r>
  <r>
    <x v="6"/>
    <n v="108665"/>
    <s v="2025-11-12 20:34:59"/>
    <s v="MARTHA ISABEL SERRATO URIBE"/>
    <s v="LAURA SERNA HERNANDEZ 925"/>
    <s v="Procesada"/>
    <n v="15502.016806722691"/>
  </r>
  <r>
    <x v="6"/>
    <n v="108666"/>
    <s v="2025-11-12 20:35:11"/>
    <s v="ANA ROSA DAZA CASTAÑEDA"/>
    <s v="NAIR JAEL VARGAS TALERO 933"/>
    <s v="Procesada"/>
    <n v="19922.873949579833"/>
  </r>
  <r>
    <x v="6"/>
    <n v="108667"/>
    <s v="2025-11-12 20:35:42"/>
    <s v="LUZ STELLA MORENO BOHORQUEZ"/>
    <s v="NELLY MARTINEZ FLEREZ 935"/>
    <s v="Procesada"/>
    <n v="61608.100840336134"/>
  </r>
  <r>
    <x v="4"/>
    <n v="108668"/>
    <s v="2025-11-12 20:35:57"/>
    <s v="EDUARDO JOSE ATENCIA GOMEZ"/>
    <s v="JOSE GREGORIO OSTEN MERCADO 509"/>
    <s v="Procesada"/>
    <n v="35798.436974789918"/>
  </r>
  <r>
    <x v="0"/>
    <n v="108669"/>
    <s v="2025-11-12 20:36:43"/>
    <s v="OSCAR OSWALDO MARTINEZ RIOS"/>
    <s v="INES LILIANA PIEDRAHITA MESA 111"/>
    <s v="Procesada"/>
    <n v="21192"/>
  </r>
  <r>
    <x v="6"/>
    <n v="108670"/>
    <s v="2025-11-12 20:37:57"/>
    <s v="OLGA CLEMENCIA SAMBONI"/>
    <s v="LAURA SERNA HERNANDEZ 925"/>
    <s v="Procesada"/>
    <n v="20364.436974789918"/>
  </r>
  <r>
    <x v="6"/>
    <n v="108671"/>
    <s v="2025-11-12 20:38:21"/>
    <s v="WILSON BELTRAN ROJAS"/>
    <s v="SANDRA PATRICIA ORTIZ ROMERO 919"/>
    <s v="Procesada"/>
    <n v="34492.882352941175"/>
  </r>
  <r>
    <x v="7"/>
    <n v="108672"/>
    <s v="2025-11-12 20:38:49"/>
    <s v="FLOR MARIA ACUÑA CARRILLO"/>
    <s v="CESAR BERMUDEZ 905"/>
    <s v="Procesada"/>
    <n v="22188.201680672268"/>
  </r>
  <r>
    <x v="0"/>
    <n v="108674"/>
    <s v="2025-11-12 20:39:02"/>
    <s v="GUILLERMO LEON ORTIZ OSMA"/>
    <s v="INES LILIANA PIEDRAHITA MESA 111"/>
    <s v="Procesada"/>
    <n v="21587.899159663866"/>
  </r>
  <r>
    <x v="6"/>
    <n v="108675"/>
    <s v="2025-11-12 20:39:59"/>
    <s v="LUIS FERNEY RAMIREZ MARULANDA"/>
    <s v="MARIBEL REDONDO 918"/>
    <s v="Procesada"/>
    <n v="26648.201680672271"/>
  </r>
  <r>
    <x v="0"/>
    <n v="108676"/>
    <s v="2025-11-12 20:41:40"/>
    <s v="LUIS ARTURO GIRALDO MENDEZ"/>
    <s v="KATHERINE GAVIRIA MAZO 103"/>
    <s v="Procesada"/>
    <n v="126981.95798319328"/>
  </r>
  <r>
    <x v="7"/>
    <n v="108677"/>
    <s v="2025-11-12 20:47:46"/>
    <s v="SANTOS EDUARDO ULLOA MORALES"/>
    <s v="CESAR BERMUDEZ 905"/>
    <s v="Procesada"/>
    <n v="330352.26050420169"/>
  </r>
  <r>
    <x v="8"/>
    <n v="108679"/>
    <s v="2025-11-12 20:48:14"/>
    <s v="TUDIS DEL SOCORRO CUETO DE LA ROSA"/>
    <s v="NEIL TORRES 718 CARTAGENA"/>
    <s v="Procesada"/>
    <n v="46554.73949579832"/>
  </r>
  <r>
    <x v="4"/>
    <n v="108681"/>
    <s v="2025-11-12 20:49:02"/>
    <s v="VIANERY MONTES DUQUE"/>
    <s v="FELIPE ARENAS 605"/>
    <s v="Procesada"/>
    <n v="45168.647058823532"/>
  </r>
  <r>
    <x v="8"/>
    <n v="108682"/>
    <s v="2025-11-12 20:49:44"/>
    <s v="HECTOR ALFONSO HERNANDEZ HERNANDEZ"/>
    <s v="NEIL TORRES 718 CARTAGENA"/>
    <s v="Procesada"/>
    <n v="31932.915966386554"/>
  </r>
  <r>
    <x v="7"/>
    <n v="108683"/>
    <s v="2025-11-12 20:50:21"/>
    <s v="BLANCA LUZMILA ROJAS VILLALBA"/>
    <s v="CESAR BERMUDEZ 905"/>
    <s v="Procesada"/>
    <n v="26722.680672268911"/>
  </r>
  <r>
    <x v="0"/>
    <n v="108684"/>
    <s v="2025-11-12 20:51:12"/>
    <s v="ALMACEN Y FERRETERIA LA BOMBA S.A.S."/>
    <s v="INES LILIANA PIEDRAHITA MESA 111"/>
    <s v="Procesada"/>
    <n v="313739.40336134454"/>
  </r>
  <r>
    <x v="6"/>
    <n v="108685"/>
    <s v="2025-11-12 20:52:04"/>
    <s v="FRANKY BERNAL SANCHEZ"/>
    <s v="NELLY MARTINEZ FLEREZ 935"/>
    <s v="Procesada"/>
    <n v="84531"/>
  </r>
  <r>
    <x v="6"/>
    <n v="108686"/>
    <s v="2025-11-12 20:53:09"/>
    <s v="ANDRES JULIAN CARDENAS GIL"/>
    <s v="YULIETH HERNANDEZ"/>
    <s v="Procesada"/>
    <n v="383195.04201680672"/>
  </r>
  <r>
    <x v="8"/>
    <n v="108687"/>
    <s v="2025-11-12 20:53:10"/>
    <s v="ALBERTO JOSE OROZCO HERNANDEZ"/>
    <s v="NEIL TORRES 718 CARTAGENA"/>
    <s v="Procesada"/>
    <n v="83823.722689075628"/>
  </r>
  <r>
    <x v="7"/>
    <n v="108688"/>
    <s v="2025-11-12 20:53:12"/>
    <s v="HERNEL ALEIDER MATIAS MATIAS"/>
    <s v="CESAR BERMUDEZ 905"/>
    <s v="Procesada"/>
    <n v="18907.563025210085"/>
  </r>
  <r>
    <x v="7"/>
    <n v="108690"/>
    <s v="2025-11-12 20:54:14"/>
    <s v="JAVIER SARMIENTO SANABRIA"/>
    <s v="CESAR BERMUDEZ 905"/>
    <s v="Procesada"/>
    <n v="37562.941176470595"/>
  </r>
  <r>
    <x v="4"/>
    <n v="108692"/>
    <s v="2025-11-12 20:57:29"/>
    <s v="NEL ENRIQUE ARROYO CORREA"/>
    <s v="JOSE GREGORIO OSTEN MERCADO 509"/>
    <s v="Procesada"/>
    <n v="19610.243697478993"/>
  </r>
  <r>
    <x v="8"/>
    <n v="108693"/>
    <s v="2025-11-12 20:58:14"/>
    <s v="NEDIS PATRICIA FERIA CASTILLO"/>
    <s v="NEIL TORRES 718 CARTAGENA"/>
    <s v="Procesada"/>
    <n v="31932.915966386554"/>
  </r>
  <r>
    <x v="8"/>
    <n v="108694"/>
    <s v="2025-11-12 20:58:47"/>
    <s v="WILLIAN DE JESUS PAMPLONA USME"/>
    <s v="NEIL TORRES 718 CARTAGENA"/>
    <s v="Procesada"/>
    <n v="31932.915966386554"/>
  </r>
  <r>
    <x v="10"/>
    <n v="108695"/>
    <s v="2025-11-12 20:59:47"/>
    <s v="MARYERLIN RAMIREZ GONZALEZ"/>
    <s v="MARTHA MANTILLA 407 BUCARAMANGA"/>
    <s v="Procesada"/>
    <n v="2645.4789915966385"/>
  </r>
  <r>
    <x v="9"/>
    <n v="108696"/>
    <s v="2025-11-12 21:00:50"/>
    <s v="JOSE OBDULIO DUARTE DURAN"/>
    <s v="LILIANA MARCELA GONZALEZ PLATA 706 VALLEDUPAR"/>
    <s v="Procesada"/>
    <n v="46650"/>
  </r>
  <r>
    <x v="10"/>
    <n v="108697"/>
    <s v="2025-11-12 21:02:29"/>
    <s v="FELICIANO ARIZA HERNANDEZ"/>
    <s v="MARTHA MANTILLA 407 BUCARAMANGA"/>
    <s v="Procesada"/>
    <n v="21168.579831932773"/>
  </r>
  <r>
    <x v="8"/>
    <n v="108698"/>
    <s v="2025-11-12 21:04:42"/>
    <s v="ALFREDO DE JESUS LONDOÑO URREA"/>
    <s v="NEIL TORRES 718 CARTAGENA"/>
    <s v="Procesada"/>
    <n v="62796.159663865546"/>
  </r>
  <r>
    <x v="0"/>
    <n v="108699"/>
    <s v="2025-11-12 21:07:21"/>
    <s v="ALMACEN Y FERRETERIA LA BOMBA S.A.S."/>
    <s v="INES LILIANA PIEDRAHITA MESA 111"/>
    <s v="Procesada"/>
    <n v="418319.2016806723"/>
  </r>
  <r>
    <x v="8"/>
    <n v="108700"/>
    <s v="2025-11-12 21:07:44"/>
    <s v="ALFREDO DE JESUS LONDOÑO URREA"/>
    <s v="NEIL TORRES 718 CARTAGENA"/>
    <s v="Procesada"/>
    <n v="62796.159663865546"/>
  </r>
  <r>
    <x v="6"/>
    <n v="108702"/>
    <s v="2025-11-12 21:08:08"/>
    <s v="JOSE ANATOLIO PEDRAZA MORENO"/>
    <s v="NELLY MARTINEZ FLEREZ 935"/>
    <s v="Procesada"/>
    <n v="24581.462184873948"/>
  </r>
  <r>
    <x v="9"/>
    <n v="108703"/>
    <s v="2025-11-12 21:12:52"/>
    <s v="JAIME ANDRES SIERRA GRANADOS"/>
    <s v="LILIANA BLANCO LOPEZ 705 VALLEDUPAR"/>
    <s v="Procesada"/>
    <n v="31861.352941176472"/>
  </r>
  <r>
    <x v="9"/>
    <n v="108704"/>
    <s v="2025-11-12 21:15:21"/>
    <s v="NATALIA CASTANEDA SERPA"/>
    <s v="LILIANA BLANCO LOPEZ 705 VALLEDUPAR"/>
    <s v="Procesada"/>
    <n v="159664.59663865546"/>
  </r>
  <r>
    <x v="10"/>
    <n v="108705"/>
    <s v="2025-11-12 21:16:01"/>
    <s v="JUAN ESTEBAN NIÑO DUARTE"/>
    <s v="CAROLINA RUEDA 410 BUCARAMANGA"/>
    <s v="Procesada"/>
    <n v="38858.731092436974"/>
  </r>
  <r>
    <x v="6"/>
    <n v="108706"/>
    <s v="2025-11-12 21:16:59"/>
    <s v="CLARET EMILIO CAÑAS MORA"/>
    <s v="WILSON JAVIER MONTAÑEZ MARTINEZ 923"/>
    <s v="Procesada"/>
    <n v="4720"/>
  </r>
  <r>
    <x v="6"/>
    <n v="108707"/>
    <s v="2025-11-12 21:18:46"/>
    <s v="HECTOR OVIDIO SALDARRIAGA TELLEZ"/>
    <s v="MARIBEL REDONDO 918"/>
    <s v="Procesada"/>
    <n v="46870.840336134461"/>
  </r>
  <r>
    <x v="0"/>
    <n v="108708"/>
    <s v="2025-11-12 21:21:09"/>
    <s v="GRUPO EMPRESARIAL INTEGRAL SAS"/>
    <s v="INES LILIANA PIEDRAHITA MESA 111"/>
    <s v="Procesada"/>
    <n v="36998.932773109249"/>
  </r>
  <r>
    <x v="6"/>
    <n v="108709"/>
    <s v="2025-11-12 21:21:11"/>
    <s v="GABRIELINA ARIAS BERBESI"/>
    <s v="WILSON JAVIER MONTAÑEZ MARTINEZ 923"/>
    <s v="Procesada"/>
    <n v="16806.798319327732"/>
  </r>
  <r>
    <x v="8"/>
    <n v="108710"/>
    <s v="2025-11-12 21:26:48"/>
    <s v="JOSE FERNANDO SANTANA"/>
    <s v="NEIL TORRES 718 CARTAGENA"/>
    <s v="Procesada"/>
    <n v="453781.2016806723"/>
  </r>
  <r>
    <x v="6"/>
    <n v="108711"/>
    <s v="2025-11-12 21:26:50"/>
    <s v="RICARDO ANTONIO MONGUA QUINTERO"/>
    <s v="ANGIE JOHANA BEDOYA HERRENO 908"/>
    <s v="Procesada"/>
    <n v="41393.378151260506"/>
  </r>
  <r>
    <x v="4"/>
    <n v="108713"/>
    <s v="2025-11-12 21:29:29"/>
    <s v="TIENDAS GRAY SAS"/>
    <s v="FELIPE ARENAS 605"/>
    <s v="Procesada"/>
    <n v="15126.050420168069"/>
  </r>
  <r>
    <x v="6"/>
    <n v="108714"/>
    <s v="2025-11-12 21:30:16"/>
    <s v="JAIBERT PARRA LOSADA"/>
    <s v="ANGIE JOHANA BEDOYA HERRENO 908"/>
    <s v="Procesada"/>
    <n v="15630.226890756305"/>
  </r>
  <r>
    <x v="6"/>
    <n v="108715"/>
    <s v="2025-11-12 21:35:49"/>
    <s v="ELVIA AVILEZ LUGO"/>
    <s v="WILSON JAVIER MONTAÑEZ MARTINEZ 923"/>
    <s v="Procesada"/>
    <n v="27395"/>
  </r>
  <r>
    <x v="0"/>
    <n v="108716"/>
    <s v="2025-11-12 21:38:16"/>
    <s v="YULEIDY JOHANA MURILLO ARIAS"/>
    <s v="EDISON ALBERTO SALAZAR YEPES 116"/>
    <s v="Procesada"/>
    <n v="13445.403361344539"/>
  </r>
  <r>
    <x v="0"/>
    <n v="108717"/>
    <s v="2025-11-12 21:39:10"/>
    <s v="CARLOS MARIO TABARES VERGARA"/>
    <s v="EDISON ALBERTO SALAZAR YEPES 116"/>
    <s v="Procesada"/>
    <n v="10359.436974789916"/>
  </r>
  <r>
    <x v="1"/>
    <n v="108718"/>
    <s v="2025-11-12 21:39:23"/>
    <s v="JULIANA ANDREINA ROMERO SILVA"/>
    <s v="FREDY ESTEPA 409 CUCUTA"/>
    <s v="Procesada"/>
    <n v="13977.000000000002"/>
  </r>
  <r>
    <x v="4"/>
    <n v="108719"/>
    <s v="2025-11-12 21:47:42"/>
    <s v="PEDRO NEL LOPEZ HERRERA"/>
    <s v="JOSE GREGORIO OSTEN MERCADO 509"/>
    <s v="Procesada"/>
    <n v="28349.798319327732"/>
  </r>
  <r>
    <x v="4"/>
    <n v="108720"/>
    <s v="2025-11-12 21:48:38"/>
    <s v="MERLY MARIA MARTINEZ ARTEAGA"/>
    <s v="NELSON ENRIQUE LOPEZ GONZALEZ 510"/>
    <s v="Procesada"/>
    <n v="47899.378151260506"/>
  </r>
  <r>
    <x v="4"/>
    <n v="108721"/>
    <s v="2025-11-12 21:49:58"/>
    <s v="YULISSA ATENCIA GOMEZ"/>
    <s v="NELSON ENRIQUE LOPEZ GONZALEZ 510"/>
    <s v="Procesada"/>
    <n v="67058.73949579832"/>
  </r>
  <r>
    <x v="10"/>
    <n v="108723"/>
    <s v="2025-11-12 21:50:06"/>
    <s v="MABEL ROCIO MORENO QUIROGA"/>
    <s v="SANDRA PRADA 405 BUCARAMANGA"/>
    <s v="Procesada"/>
    <n v="52289.899159663873"/>
  </r>
  <r>
    <x v="1"/>
    <n v="108724"/>
    <s v="2025-11-12 21:51:53"/>
    <s v="JOHANNA LUCIA CHINCHILLA RAMIREZ"/>
    <s v="FREDY ESTEPA 409 CUCUTA"/>
    <s v="Procesada"/>
    <n v="42795.966386554624"/>
  </r>
  <r>
    <x v="4"/>
    <n v="108726"/>
    <s v="2025-11-12 21:53:42"/>
    <s v="IVAN DARIO ALMANZA ESTRADA"/>
    <s v="NELSON ENRIQUE LOPEZ GONZALEZ 510"/>
    <s v="Procesada"/>
    <n v="44542.563025210089"/>
  </r>
  <r>
    <x v="4"/>
    <n v="108727"/>
    <s v="2025-11-12 21:54:45"/>
    <s v="EDINSON ENRIQUE VILORIA BORRERO"/>
    <s v="NELSON ENRIQUE LOPEZ GONZALEZ 510"/>
    <s v="Procesada"/>
    <n v="26974.899159663866"/>
  </r>
  <r>
    <x v="6"/>
    <n v="108728"/>
    <s v="2025-11-12 21:57:13"/>
    <s v="QUIMIASEO VM SAS"/>
    <s v="YULIETH HERNANDEZ"/>
    <s v="Procesada"/>
    <n v="166583.21008403361"/>
  </r>
  <r>
    <x v="4"/>
    <n v="108729"/>
    <s v="2025-11-12 21:57:43"/>
    <s v="CRISTHIAN CAMILO BLANCO JIMENEZ"/>
    <s v="NELSON ENRIQUE LOPEZ GONZALEZ 510"/>
    <s v="Procesada"/>
    <n v="101260.58823529413"/>
  </r>
  <r>
    <x v="6"/>
    <n v="108730"/>
    <s v="2025-11-12 21:58:21"/>
    <s v="MARTHA LUCIA LONDOÑO ZULETA"/>
    <s v="WILSON JAVIER MONTAÑEZ MARTINEZ 923"/>
    <s v="Procesada"/>
    <n v="32546.798319327736"/>
  </r>
  <r>
    <x v="4"/>
    <n v="108731"/>
    <s v="2025-11-12 21:58:43"/>
    <s v="JUAN CARLOS BASIL RUIZ"/>
    <s v="NELSON ENRIQUE LOPEZ GONZALEZ 510"/>
    <s v="Procesada"/>
    <n v="8067.2436974789925"/>
  </r>
  <r>
    <x v="0"/>
    <n v="108732"/>
    <s v="2025-11-12 21:59:03"/>
    <s v="JOHN  JAIRO LOPEZ ECHEVERRI"/>
    <s v="ANDRES GRACIANO SERNA 104"/>
    <s v="Procesada"/>
    <n v="92915.117647058825"/>
  </r>
  <r>
    <x v="4"/>
    <n v="108734"/>
    <s v="2025-11-12 22:00:45"/>
    <s v="MAURICIO DE JESUS HINCAPIE CALDERON"/>
    <s v="NELSON ENRIQUE LOPEZ GONZALEZ 510"/>
    <s v="Procesada"/>
    <n v="20237"/>
  </r>
  <r>
    <x v="0"/>
    <n v="108735"/>
    <s v="2025-11-12 22:02:56"/>
    <s v="MARIA OFELIA RODRIGUEZ"/>
    <s v="DUBY YARLENY BEDOYA FLOREZ 102"/>
    <s v="Procesada"/>
    <n v="47899.378151260506"/>
  </r>
  <r>
    <x v="0"/>
    <n v="108736"/>
    <s v="2025-11-12 22:05:48"/>
    <s v="DROGUERIAS DE MI BARRIO SAS"/>
    <s v="ANDRES GRACIANO SERNA 104"/>
    <s v="Procesada"/>
    <n v="37815.100840336134"/>
  </r>
  <r>
    <x v="4"/>
    <n v="108738"/>
    <s v="2025-11-12 22:11:48"/>
    <s v="NELCY ADRIANA MOLINA JORGE"/>
    <s v="NELSON ENRIQUE LOPEZ GONZALEZ 510"/>
    <s v="Procesada"/>
    <n v="58195.26050420168"/>
  </r>
  <r>
    <x v="4"/>
    <n v="108740"/>
    <s v="2025-11-12 23:00:43"/>
    <s v="DILIA ROSA HERNANDEZ PASTRANA"/>
    <s v="NELSON ENRIQUE LOPEZ GONZALEZ 510"/>
    <s v="Procesada"/>
    <n v="89491.596638655465"/>
  </r>
  <r>
    <x v="4"/>
    <n v="108741"/>
    <s v="2025-11-12 23:04:29"/>
    <s v="OSCAY DE JESUS GOMEZ ARRIETA"/>
    <s v="NELSON ENRIQUE LOPEZ GONZALEZ 510"/>
    <s v="Procesada"/>
    <n v="105429.66386554623"/>
  </r>
  <r>
    <x v="7"/>
    <n v="108743"/>
    <s v="2025-11-13 12:02:29"/>
    <s v="EDWIN GUTUERREZ"/>
    <s v="JHONTAN MENDOZA 906"/>
    <s v="Procesada"/>
    <n v="10359.436974789916"/>
  </r>
  <r>
    <x v="10"/>
    <n v="108744"/>
    <s v="2025-11-13 12:19:47"/>
    <s v="ALEXANDER ZABALA DELGADO"/>
    <s v="SANDRA PRADA 405 BUCARAMANGA"/>
    <s v="Procesada"/>
    <n v="51596.596638655465"/>
  </r>
  <r>
    <x v="10"/>
    <n v="108746"/>
    <s v="2025-11-13 12:30:29"/>
    <s v="FABIO LEONARDO JEREZ ARENALES"/>
    <s v="SANDRA PRADA 405 BUCARAMANGA"/>
    <s v="Procesada"/>
    <n v="54424.168067226892"/>
  </r>
  <r>
    <x v="2"/>
    <n v="108747"/>
    <s v="2025-11-13 13:09:27"/>
    <s v="JOSE CARLOS RUIZ MARTINEZ"/>
    <s v="YOANY SARMIENTO PEREZ 713 BARRANQUILLA"/>
    <s v="Procesada"/>
    <n v="71296.823529411762"/>
  </r>
  <r>
    <x v="1"/>
    <n v="108749"/>
    <s v="2025-11-13 13:12:47"/>
    <s v="LUZ MARINA GELVEZ PEREZ"/>
    <s v="ZULY RANGEL GARCIA 413 CUCUTA"/>
    <s v="Procesada"/>
    <n v="12100.840336134454"/>
  </r>
  <r>
    <x v="1"/>
    <n v="108750"/>
    <s v="2025-11-13 13:45:18"/>
    <s v="OSCAR AMAYA ROZO"/>
    <s v="ZULY RANGEL GARCIA 413 CUCUTA"/>
    <s v="Procesada"/>
    <n v="16386.537815126052"/>
  </r>
  <r>
    <x v="4"/>
    <n v="108752"/>
    <s v="2025-11-13 13:47:32"/>
    <s v="DARIO ANTONIO URREA GIRALDO"/>
    <s v="JOSE GREGORIO OSTEN MERCADO 509"/>
    <s v="Procesada"/>
    <n v="46110.521008403361"/>
  </r>
  <r>
    <x v="10"/>
    <n v="108754"/>
    <s v="2025-11-13 14:09:03"/>
    <s v="ANGIE TATIANA ROMERO ASCENCIO"/>
    <s v="CAROLINA RUEDA 410 BUCARAMANGA"/>
    <s v="Procesada"/>
    <n v="16190.9243697479"/>
  </r>
  <r>
    <x v="6"/>
    <n v="108755"/>
    <s v="2025-11-13 14:19:15"/>
    <s v="CARIN MUÑOZ MOSCOTE"/>
    <s v="LEYDY YURLEY MUNEVAR ESPITIA 921"/>
    <s v="Procesada"/>
    <n v="28064.638655462186"/>
  </r>
  <r>
    <x v="6"/>
    <n v="108756"/>
    <s v="2025-11-13 14:20:12"/>
    <s v="RONALD ROLANDO RIZO GALLARDO"/>
    <s v="WILSON JAVIER MONTAÑEZ MARTINEZ 923"/>
    <s v="Procesada"/>
    <n v="11008.403361344539"/>
  </r>
  <r>
    <x v="4"/>
    <n v="108757"/>
    <s v="2025-11-13 14:24:06"/>
    <s v="SANDRA CAROLINA GOMEZ BEDOYA"/>
    <s v="JOSE GREGORIO OSTEN MERCADO 509"/>
    <s v="Procesada"/>
    <n v="53603.798319327732"/>
  </r>
  <r>
    <x v="0"/>
    <n v="108759"/>
    <s v="2025-11-13 14:31:34"/>
    <s v="CESAR ANDRES SANCHEZ MARIN"/>
    <s v="MARIA ELENA JARAMILLO GALEANO 114"/>
    <s v="Procesada"/>
    <n v="12100.840336134454"/>
  </r>
  <r>
    <x v="6"/>
    <n v="108760"/>
    <s v="2025-11-13 14:33:10"/>
    <s v="LUIS VENENCIA PEÑARANDA"/>
    <s v="MARISOL NEIRA PARRA 911"/>
    <s v="Procesada"/>
    <n v="27675"/>
  </r>
  <r>
    <x v="6"/>
    <n v="108761"/>
    <s v="2025-11-13 14:37:13"/>
    <s v="MARIA OLIVA LOZANO RAMIREZ"/>
    <s v="MARIBEL REDONDO 918"/>
    <s v="Procesada"/>
    <n v="14184"/>
  </r>
  <r>
    <x v="0"/>
    <n v="108762"/>
    <s v="2025-11-13 14:40:05"/>
    <s v="ISABEL CRISTINA RAMIREZ ACEVEDO"/>
    <s v="GEORLAN GARCIA PANIAGUA 117"/>
    <s v="Procesada"/>
    <n v="28784.210084033613"/>
  </r>
  <r>
    <x v="6"/>
    <n v="108763"/>
    <s v="2025-11-13 14:40:18"/>
    <s v="EDILBERTO CUERVO MORENO"/>
    <s v="YULIETH HERNANDEZ"/>
    <s v="Procesada"/>
    <n v="58762.436974789918"/>
  </r>
  <r>
    <x v="10"/>
    <n v="108764"/>
    <s v="2025-11-13 14:45:11"/>
    <s v="EDA RANGEL"/>
    <s v="CAROLINA RUEDA 410 BUCARAMANGA"/>
    <s v="Procesada"/>
    <n v="16864.361344537818"/>
  </r>
  <r>
    <x v="1"/>
    <n v="108765"/>
    <s v="2025-11-13 14:45:48"/>
    <s v="MORIAN DE JESUS OCAMPO"/>
    <s v="ZULY RANGEL GARCIA 413 CUCUTA"/>
    <s v="Procesada"/>
    <n v="18300"/>
  </r>
  <r>
    <x v="1"/>
    <n v="108766"/>
    <s v="2025-11-13 14:46:16"/>
    <s v="CAMEN TERESA MORA AYALA"/>
    <s v="FREDY ESTEPA 409 CUCUTA"/>
    <s v="Procesada"/>
    <n v="14850"/>
  </r>
  <r>
    <x v="4"/>
    <n v="108768"/>
    <s v="2025-11-13 14:49:31"/>
    <s v="JOSE MARIA GUZMAN DOMINGUEZ"/>
    <s v="JOSE GREGORIO OSTEN MERCADO 509"/>
    <s v="Procesada"/>
    <n v="29381.44537815126"/>
  </r>
  <r>
    <x v="6"/>
    <n v="108769"/>
    <s v="2025-11-13 14:50:40"/>
    <s v="MILTHON CESAR RINCON RODRIGUEZ"/>
    <s v="MARIBEL REDONDO 918"/>
    <s v="Procesada"/>
    <n v="198455.47899159664"/>
  </r>
  <r>
    <x v="0"/>
    <n v="108770"/>
    <s v="2025-11-13 14:54:36"/>
    <s v="YONNY ALEJANDRO LOPEZ DUQUE"/>
    <s v="MARIA ELENA JARAMILLO GALEANO 114"/>
    <s v="Procesada"/>
    <n v="29915.991596638654"/>
  </r>
  <r>
    <x v="0"/>
    <n v="108771"/>
    <s v="2025-11-13 14:54:55"/>
    <s v="GUSTAVO ALONSO VARGAS ARTEAGA"/>
    <s v="ELIANA GOMEZ 107"/>
    <s v="Procesada"/>
    <n v="12137.512605042017"/>
  </r>
  <r>
    <x v="6"/>
    <n v="108772"/>
    <s v="2025-11-13 15:00:19"/>
    <s v="ISABEL CRISTINA ZAFRA MALPICA"/>
    <s v="WILSON JAVIER MONTAÑEZ MARTINEZ 923"/>
    <s v="Procesada"/>
    <n v="48198.436974789918"/>
  </r>
  <r>
    <x v="6"/>
    <n v="108773"/>
    <s v="2025-11-13 15:00:58"/>
    <s v="PLASTICOS WIBER F Y S SAS"/>
    <s v="OSCAR GIOVANNY NASAYO BLANCO 932"/>
    <s v="Procesada"/>
    <n v="95798.756302521011"/>
  </r>
  <r>
    <x v="6"/>
    <n v="108774"/>
    <s v="2025-11-13 15:01:44"/>
    <s v="IVAN HORACIO ZULUAGA GOMEZ"/>
    <s v="OSCAR GIOVANNY NASAYO BLANCO 932"/>
    <s v="Procesada"/>
    <n v="63865.840336134461"/>
  </r>
  <r>
    <x v="6"/>
    <n v="108775"/>
    <s v="2025-11-13 15:01:59"/>
    <s v="HECTOR MIGUEL SALAS PARDO"/>
    <s v="CRISTINA QUINTERO RUDAS 945"/>
    <s v="Procesada"/>
    <n v="30374.403361344539"/>
  </r>
  <r>
    <x v="6"/>
    <n v="108776"/>
    <s v="2025-11-13 15:03:29"/>
    <s v="GUSTAVO ALONSO ORREGO PINZON"/>
    <s v="LEYDY YURLEY MUNEVAR ESPITIA 921"/>
    <s v="Procesada"/>
    <n v="38135.563025210089"/>
  </r>
  <r>
    <x v="2"/>
    <n v="108777"/>
    <s v="2025-11-13 15:06:11"/>
    <s v="ORLANDO QUINTERO GRANADO"/>
    <s v="YOANY SARMIENTO PEREZ 713 BARRANQUILLA"/>
    <s v="Procesada"/>
    <n v="13558.386554621849"/>
  </r>
  <r>
    <x v="6"/>
    <n v="108778"/>
    <s v="2025-11-13 15:06:20"/>
    <s v="RAMON BECERRA TAVERA"/>
    <s v="YULIETH HERNANDEZ"/>
    <s v="Procesada"/>
    <n v="51128.201680672268"/>
  </r>
  <r>
    <x v="6"/>
    <n v="108780"/>
    <s v="2025-11-13 15:13:12"/>
    <s v="JEIMI XIOMARA MELGAREJO TORRES"/>
    <s v="SOL KATHERINE BERNAL MONTANO 907"/>
    <s v="Procesada"/>
    <n v="65171.529411764706"/>
  </r>
  <r>
    <x v="6"/>
    <n v="108781"/>
    <s v="2025-11-13 15:18:25"/>
    <s v="ANDRES DAVID GALINDO PAEZ"/>
    <s v="LEYDY YURLEY MUNEVAR ESPITIA 921"/>
    <s v="Procesada"/>
    <n v="20420.15966386555"/>
  </r>
  <r>
    <x v="10"/>
    <n v="108782"/>
    <s v="2025-11-13 15:19:38"/>
    <s v="JORGE RAUL SALAZAR DUKON"/>
    <s v="SANDRA PRADA 405 BUCARAMANGA"/>
    <s v="Procesada"/>
    <n v="37142.857142857145"/>
  </r>
  <r>
    <x v="6"/>
    <n v="108784"/>
    <s v="2025-11-13 15:21:06"/>
    <s v="GERARDO CALDERON CALDERON"/>
    <s v="SOL KATHERINE BERNAL MONTANO 907"/>
    <s v="Procesada"/>
    <n v="16806.798319327732"/>
  </r>
  <r>
    <x v="9"/>
    <n v="108785"/>
    <s v="2025-11-13 15:24:11"/>
    <s v="ARNULFO JAVIER ACEVEDO OTERO"/>
    <s v="LILIANA BLANCO LOPEZ 705 VALLEDUPAR"/>
    <s v="Procesada"/>
    <n v="17067.243697478993"/>
  </r>
  <r>
    <x v="1"/>
    <n v="108786"/>
    <s v="2025-11-13 15:25:03"/>
    <s v="AMPARO CABALLERO GONZALEZ"/>
    <s v="MAIRA TORRES 411 CUCUTA"/>
    <s v="Procesada"/>
    <n v="28932.000000000004"/>
  </r>
  <r>
    <x v="7"/>
    <n v="108788"/>
    <s v="2025-11-13 15:25:09"/>
    <s v="SANDRA LORENA BERMUDEZ"/>
    <s v="JHONTAN MENDOZA 906"/>
    <s v="Procesada"/>
    <n v="23319.327731092439"/>
  </r>
  <r>
    <x v="2"/>
    <n v="108789"/>
    <s v="2025-11-13 15:26:20"/>
    <s v="FERRETERIA METROPOLIS S.A.S."/>
    <s v="STHEFANY OJITO BARRANQUILLA 712"/>
    <s v="Procesada"/>
    <n v="398487.04201680678"/>
  </r>
  <r>
    <x v="1"/>
    <n v="108790"/>
    <s v="2025-11-13 15:30:31"/>
    <s v="MARGOT NIÑO  GARCIA"/>
    <s v="FREDY ESTEPA 409 CUCUTA"/>
    <s v="Procesada"/>
    <n v="15690"/>
  </r>
  <r>
    <x v="0"/>
    <n v="108792"/>
    <s v="2025-11-13 15:32:16"/>
    <s v="KELLY JOHANA CASTAÑO CARDONA"/>
    <s v="ANDRES GRACIANO SERNA 104"/>
    <s v="Procesada"/>
    <n v="25901.613445378152"/>
  </r>
  <r>
    <x v="6"/>
    <n v="108794"/>
    <s v="2025-11-13 15:36:35"/>
    <s v="MIGUEL ESTEBAN SEPULVEDA MATEUS"/>
    <s v="YULIETH HERNANDEZ"/>
    <s v="Procesada"/>
    <n v="26974.798319327732"/>
  </r>
  <r>
    <x v="1"/>
    <n v="108796"/>
    <s v="2025-11-13 15:39:52"/>
    <s v="NAYLA MAYID DAVILA URBINA"/>
    <s v="ZULY RANGEL GARCIA 413 CUCUTA"/>
    <s v="Procesada"/>
    <n v="4663.8739495798327"/>
  </r>
  <r>
    <x v="6"/>
    <n v="108797"/>
    <s v="2025-11-13 15:40:19"/>
    <s v="YASMITH ANGELA LEMUS MARTINEZ"/>
    <s v="CARLOS EDUARDO ROMERO 934"/>
    <s v="Procesada"/>
    <n v="44850.319327731093"/>
  </r>
  <r>
    <x v="6"/>
    <n v="108798"/>
    <s v="2025-11-13 15:40:34"/>
    <s v="LADY CATERINE RESTREPO AVILA"/>
    <s v="MONICA RODRIGUEZ RONCANCIO 946"/>
    <s v="Procesada"/>
    <n v="11543"/>
  </r>
  <r>
    <x v="7"/>
    <n v="108799"/>
    <s v="2025-11-13 15:40:54"/>
    <s v="LUZ MARINA GAMBOA FONTECHA"/>
    <s v="JHONTAN MENDOZA 906"/>
    <s v="Procesada"/>
    <n v="75630.243697479003"/>
  </r>
  <r>
    <x v="6"/>
    <n v="108800"/>
    <s v="2025-11-13 15:40:54"/>
    <s v="ANA MARIA RINCON CEPEDA"/>
    <s v="LEYDY YURLEY MUNEVAR ESPITIA 921"/>
    <s v="Procesada"/>
    <n v="51823.218487394959"/>
  </r>
  <r>
    <x v="6"/>
    <n v="108803"/>
    <s v="2025-11-13 15:42:18"/>
    <s v="NHORALBA VIVAS RODRIGUEZ"/>
    <s v="WILSON JAVIER MONTAÑEZ MARTINEZ 923"/>
    <s v="Procesada"/>
    <n v="23943.747899159665"/>
  </r>
  <r>
    <x v="6"/>
    <n v="108804"/>
    <s v="2025-11-13 15:45:29"/>
    <s v="LINA ROCIO SAENZ TORRES"/>
    <s v="DIANA MARCELA DIAZ TORRES 938"/>
    <s v="Procesada"/>
    <n v="172437.08403361347"/>
  </r>
  <r>
    <x v="0"/>
    <n v="108805"/>
    <s v="2025-11-13 15:47:14"/>
    <s v="FRANCISCO JAVIER ECHEVERRI VERGARA"/>
    <s v="ELIANA GOMEZ 107"/>
    <s v="Procesada"/>
    <n v="11543"/>
  </r>
  <r>
    <x v="6"/>
    <n v="108806"/>
    <s v="2025-11-13 15:50:14"/>
    <s v="JONATHAN SNEIDER BARRAGAN VARELA"/>
    <s v="DIANA MARCELA DIAZ TORRES 938"/>
    <s v="Procesada"/>
    <n v="487058.7983193277"/>
  </r>
  <r>
    <x v="0"/>
    <n v="108808"/>
    <s v="2025-11-13 15:50:22"/>
    <s v="MARCO JULIO CARVAJAL CASTAÑO"/>
    <s v="ANDRES GRACIANO SERNA 104"/>
    <s v="Procesada"/>
    <n v="33879.949579831933"/>
  </r>
  <r>
    <x v="9"/>
    <n v="108809"/>
    <s v="2025-11-13 15:50:54"/>
    <s v="JHONEL BAYONA PARRA"/>
    <s v="LILIANA BLANCO LOPEZ 705 VALLEDUPAR"/>
    <s v="Procesada"/>
    <n v="6779.1932773109247"/>
  </r>
  <r>
    <x v="0"/>
    <n v="108810"/>
    <s v="2025-11-13 15:52:56"/>
    <s v="SANDRA MILENA GUARIN RIVERA"/>
    <s v="DUBY YARLENY BEDOYA FLOREZ 102"/>
    <s v="Procesada"/>
    <n v="10241.000000000002"/>
  </r>
  <r>
    <x v="0"/>
    <n v="108811"/>
    <s v="2025-11-13 15:55:09"/>
    <s v="NICANOR ECHEVERRI VARGAS"/>
    <s v="KATHERINE GAVIRIA MAZO 103"/>
    <s v="Procesada"/>
    <n v="30871.260504201684"/>
  </r>
  <r>
    <x v="9"/>
    <n v="108812"/>
    <s v="2025-11-13 15:57:21"/>
    <s v="JOSE AURELIO TORO PRIETO"/>
    <s v="LILIANA BLANCO LOPEZ 705 VALLEDUPAR"/>
    <s v="Procesada"/>
    <n v="20586.915966386558"/>
  </r>
  <r>
    <x v="0"/>
    <n v="108813"/>
    <s v="2025-11-13 15:57:53"/>
    <s v="ALBA ROSA MONTOYA MONTOYA"/>
    <s v="ELIANA GOMEZ 107"/>
    <s v="Procesada"/>
    <n v="7936.4369747899173"/>
  </r>
  <r>
    <x v="7"/>
    <n v="108814"/>
    <s v="2025-11-13 16:02:17"/>
    <s v="SANDRA VANESSA BERNAL PIRACON"/>
    <s v="JHONTAN MENDOZA 906"/>
    <s v="Procesada"/>
    <n v="57209.378151260513"/>
  </r>
  <r>
    <x v="5"/>
    <n v="108815"/>
    <s v="2025-11-13 16:03:47"/>
    <s v="JEISSON ANTONIO SANCHEZ PELAEZ"/>
    <s v="GERALDINE MEZA VALENCIA 620"/>
    <s v="Procesada"/>
    <n v="69748.016806722691"/>
  </r>
  <r>
    <x v="6"/>
    <n v="108817"/>
    <s v="2025-11-13 16:05:17"/>
    <s v="JAIRO ARMANDO PATIÑO LUQUE"/>
    <s v="MARIA NANCY GUARIN VIRGUEZ 937"/>
    <s v="Procesada"/>
    <n v="82449.983193277309"/>
  </r>
  <r>
    <x v="6"/>
    <n v="108818"/>
    <s v="2025-11-13 16:06:56"/>
    <s v="DORA ILMA ROJAS GUERRERO"/>
    <s v="ANGIE JOHANA BEDOYA HERRENO 908"/>
    <s v="Procesada"/>
    <n v="73436.159663865546"/>
  </r>
  <r>
    <x v="6"/>
    <n v="108820"/>
    <s v="2025-11-13 16:12:59"/>
    <s v="KAREN DAYHANA RIVEROS SEQUERA"/>
    <s v="SANDRA PATRICIA ORTIZ ROMERO 919"/>
    <s v="Procesada"/>
    <n v="11033.621848739496"/>
  </r>
  <r>
    <x v="0"/>
    <n v="108821"/>
    <s v="2025-11-13 16:13:38"/>
    <s v="DAIRO DE JESUS OSORIO TRUJILLO"/>
    <s v="ANDRES GRACIANO SERNA 104"/>
    <s v="Procesada"/>
    <n v="67458.168067226899"/>
  </r>
  <r>
    <x v="6"/>
    <n v="108822"/>
    <s v="2025-11-13 16:14:27"/>
    <s v="YEIMY KATERINE CHITIVA RINCON"/>
    <s v="CRISTINA QUINTERO RUDAS 945"/>
    <s v="Procesada"/>
    <n v="97470"/>
  </r>
  <r>
    <x v="4"/>
    <n v="108823"/>
    <s v="2025-11-13 16:14:36"/>
    <s v="ELKIN ALONSO QUINTERO NARVAEZ"/>
    <s v="JOSE GREGORIO OSTEN MERCADO 509"/>
    <s v="Procesada"/>
    <n v="36302.521008403361"/>
  </r>
  <r>
    <x v="1"/>
    <n v="108824"/>
    <s v="2025-11-13 16:16:20"/>
    <s v="MARIA GLADYS PRADA DE MANTILLA"/>
    <s v="ZULY RANGEL GARCIA 413 CUCUTA"/>
    <s v="Procesada"/>
    <n v="17396.97478991597"/>
  </r>
  <r>
    <x v="6"/>
    <n v="108825"/>
    <s v="2025-11-13 16:18:32"/>
    <s v="KAREN MARGARITA PUERTA OSORIO"/>
    <s v="OSCAR GIOVANNY NASAYO BLANCO 932"/>
    <s v="Procesada"/>
    <n v="30252.201680672271"/>
  </r>
  <r>
    <x v="6"/>
    <n v="108826"/>
    <s v="2025-11-13 16:18:33"/>
    <s v="GUSTAVO QUICENO HIGINIO"/>
    <s v="ANGIE JOHANA BEDOYA HERRENO 908"/>
    <s v="Procesada"/>
    <n v="36726.403361344535"/>
  </r>
  <r>
    <x v="6"/>
    <n v="108828"/>
    <s v="2025-11-13 16:18:37"/>
    <s v="OSCAR MAURICIO MANCIPE VALENCIA"/>
    <s v="MARIBEL REDONDO 918"/>
    <s v="Procesada"/>
    <n v="45355.470588235301"/>
  </r>
  <r>
    <x v="6"/>
    <n v="108829"/>
    <s v="2025-11-13 16:21:36"/>
    <s v="LUZ AYDEE BARRAGAN ORTIZ"/>
    <s v="LEYDY YURLEY MUNEVAR ESPITIA 921"/>
    <s v="Procesada"/>
    <n v="47994"/>
  </r>
  <r>
    <x v="1"/>
    <n v="108830"/>
    <s v="2025-11-13 16:21:54"/>
    <s v="CECILIA CIENDUA DIAZ"/>
    <s v="MAIRA TORRES 411 CUCUTA"/>
    <s v="Procesada"/>
    <n v="54088.436974789918"/>
  </r>
  <r>
    <x v="0"/>
    <n v="108831"/>
    <s v="2025-11-13 16:25:22"/>
    <s v="JOSE ALEJANDRO JARAMILLO ARANGO"/>
    <s v="DUBY YARLENY BEDOYA FLOREZ 102"/>
    <s v="Procesada"/>
    <n v="30488.932773109245"/>
  </r>
  <r>
    <x v="6"/>
    <n v="108832"/>
    <s v="2025-11-13 16:25:55"/>
    <s v="NIRIA MARIA RIVEROS ROJAS"/>
    <s v="ANGIE JOHANA BEDOYA HERRENO 908"/>
    <s v="Procesada"/>
    <n v="57373.142857142855"/>
  </r>
  <r>
    <x v="6"/>
    <n v="108833"/>
    <s v="2025-11-13 16:27:07"/>
    <s v="ANA LUCIA RIVERA VARGAS"/>
    <s v="WILLIAM ALBERTO VELASQUEZ BERNAL 920"/>
    <s v="Procesada"/>
    <n v="8975"/>
  </r>
  <r>
    <x v="6"/>
    <n v="108834"/>
    <s v="2025-11-13 16:29:58"/>
    <s v="ANA LUCIA RIVERA VARGAS"/>
    <s v="WILLIAM ALBERTO VELASQUEZ BERNAL 920"/>
    <s v="Procesada"/>
    <n v="8665.4201680672268"/>
  </r>
  <r>
    <x v="0"/>
    <n v="108835"/>
    <s v="2025-11-13 16:31:38"/>
    <s v="MARIA DIONISIA MORENO TABORDA"/>
    <s v="KATHERINE GAVIRIA MAZO 103"/>
    <s v="Procesada"/>
    <n v="11552"/>
  </r>
  <r>
    <x v="6"/>
    <n v="108836"/>
    <s v="2025-11-13 16:33:34"/>
    <s v="JORGE ARANDA ARANDA"/>
    <s v="SOL KATHERINE BERNAL MONTANO 907"/>
    <s v="Procesada"/>
    <n v="11543"/>
  </r>
  <r>
    <x v="7"/>
    <n v="108837"/>
    <s v="2025-11-13 16:34:20"/>
    <s v="JANETH HERNANDEZ ÑUSTES"/>
    <s v="JHONTAN MENDOZA 906"/>
    <s v="Procesada"/>
    <n v="61485.470588235301"/>
  </r>
  <r>
    <x v="9"/>
    <n v="108838"/>
    <s v="2025-11-13 16:37:05"/>
    <s v="BREINER ISAAD NAVARRO CHINCHILLA"/>
    <s v="LILIANA BLANCO LOPEZ 705 VALLEDUPAR"/>
    <s v="Procesada"/>
    <n v="31932.915966386554"/>
  </r>
  <r>
    <x v="6"/>
    <n v="108839"/>
    <s v="2025-11-13 16:41:18"/>
    <s v="EDGAR IGNACIO GUTIERREZ GUTIERREZ"/>
    <s v="SANDRA PATRICIA ORTIZ ROMERO 919"/>
    <s v="Procesada"/>
    <n v="31056"/>
  </r>
  <r>
    <x v="6"/>
    <n v="108840"/>
    <s v="2025-11-13 16:41:21"/>
    <s v="COMERCIALIZADORA NAPOLEON SAS"/>
    <s v="CRISTINA QUINTERO RUDAS 945"/>
    <s v="Procesada"/>
    <n v="43907.478991596639"/>
  </r>
  <r>
    <x v="0"/>
    <n v="108841"/>
    <s v="2025-11-13 16:41:52"/>
    <s v="LUZ ALEIDA MURILLO OSPINA"/>
    <s v="ELIANA GOMEZ 107"/>
    <s v="Procesada"/>
    <n v="17084.042016806721"/>
  </r>
  <r>
    <x v="10"/>
    <n v="108842"/>
    <s v="2025-11-13 16:43:17"/>
    <s v="SANDRA CATALINA BLANCO AGUIRRE"/>
    <s v="CAROLINA RUEDA 410 BUCARAMANGA"/>
    <s v="Procesada"/>
    <n v="29735.932773109245"/>
  </r>
  <r>
    <x v="4"/>
    <n v="108843"/>
    <s v="2025-11-13 16:43:50"/>
    <s v="FERROMATERIALES LA 22 LIMITADA"/>
    <s v="JOSE GREGORIO OSTEN MERCADO 509"/>
    <s v="Procesada"/>
    <n v="140840"/>
  </r>
  <r>
    <x v="7"/>
    <n v="108844"/>
    <s v="2025-11-13 16:44:06"/>
    <s v="RICARDO COTRINO MARTIN"/>
    <s v="JHONTAN MENDOZA 906"/>
    <s v="Procesada"/>
    <n v="125239.27731092437"/>
  </r>
  <r>
    <x v="0"/>
    <n v="108845"/>
    <s v="2025-11-13 16:44:07"/>
    <s v="LUIS FERNANDO URREGO MONTOYA"/>
    <s v="ANDRES GRACIANO SERNA 104"/>
    <s v="Procesada"/>
    <n v="54303.823529411769"/>
  </r>
  <r>
    <x v="6"/>
    <n v="108846"/>
    <s v="2025-11-13 16:45:58"/>
    <s v="WILMER CAMILO MARULANDA LONDOÑO"/>
    <s v="WILLIAM ALBERTO VELASQUEZ BERNAL 920"/>
    <s v="Procesada"/>
    <n v="114705.83193277312"/>
  </r>
  <r>
    <x v="6"/>
    <n v="108848"/>
    <s v="2025-11-13 16:47:11"/>
    <s v="GRENDY CAROLINA PACHECO ANGEL"/>
    <s v="MONICA RODRIGUEZ RONCANCIO 946"/>
    <s v="Procesada"/>
    <n v="35196.857142857145"/>
  </r>
  <r>
    <x v="9"/>
    <n v="108849"/>
    <s v="2025-11-13 16:48:19"/>
    <s v="NERLYS ISABEL DE LA ROSA BERMUDEZ"/>
    <s v="LILIANA BLANCO LOPEZ 705 VALLEDUPAR"/>
    <s v="Procesada"/>
    <n v="31932.915966386554"/>
  </r>
  <r>
    <x v="7"/>
    <n v="108850"/>
    <s v="2025-11-13 16:50:56"/>
    <s v="JHON PEREZ CASTRO"/>
    <s v="JHONTAN MENDOZA 906"/>
    <s v="Procesada"/>
    <n v="47899.378151260506"/>
  </r>
  <r>
    <x v="0"/>
    <n v="108851"/>
    <s v="2025-11-13 16:51:27"/>
    <s v="BLANCA NUBIA VALENCIA VALENCIA"/>
    <s v="DUBY YARLENY BEDOYA FLOREZ 102"/>
    <s v="Procesada"/>
    <n v="77474.621848739494"/>
  </r>
  <r>
    <x v="6"/>
    <n v="108852"/>
    <s v="2025-11-13 16:55:19"/>
    <s v="DIEGO FABIAN TRILLERAS PEREZ"/>
    <s v="DIANA MARCELA DIAZ TORRES 938"/>
    <s v="Procesada"/>
    <n v="879591.5882352941"/>
  </r>
  <r>
    <x v="6"/>
    <n v="108853"/>
    <s v="2025-11-13 16:55:35"/>
    <s v="NILSON GERARDO LOPEZ GALEANO"/>
    <s v="DIANA MARCELA DIAZ TORRES 938"/>
    <s v="Procesada"/>
    <n v="23529.504201680673"/>
  </r>
  <r>
    <x v="0"/>
    <n v="108854"/>
    <s v="2025-11-13 16:56:53"/>
    <s v="FATIMA  MARLEY NOLINA"/>
    <s v="MIGUEL ANGEL HIDALGO SANTOS 113"/>
    <s v="Procesada"/>
    <n v="15253.184873949582"/>
  </r>
  <r>
    <x v="6"/>
    <n v="108855"/>
    <s v="2025-11-13 16:57:26"/>
    <s v="LEIDY VIVIANA ARIAS DIAZ"/>
    <s v="LEYDY YURLEY MUNEVAR ESPITIA 921"/>
    <s v="Procesada"/>
    <n v="191597.52100840336"/>
  </r>
  <r>
    <x v="6"/>
    <n v="108856"/>
    <s v="2025-11-13 16:57:54"/>
    <s v="DISLEY VALENCIA VALENCIA"/>
    <s v="DIANA MARCELA DIAZ TORRES 938"/>
    <s v="Procesada"/>
    <n v="191597.52100840336"/>
  </r>
  <r>
    <x v="6"/>
    <n v="108857"/>
    <s v="2025-11-13 16:59:52"/>
    <s v="GILIO RODRIGUEZ MORENO"/>
    <s v="YULIETH HERNANDEZ"/>
    <s v="Procesada"/>
    <n v="59087.991596638662"/>
  </r>
  <r>
    <x v="6"/>
    <n v="108860"/>
    <s v="2025-11-13 17:04:07"/>
    <s v="LEIDY TATIANA SABOGAL BECERRA"/>
    <s v="SANDRA PATRICIA ORTIZ ROMERO 919"/>
    <s v="Procesada"/>
    <n v="10924.403361344539"/>
  </r>
  <r>
    <x v="7"/>
    <n v="108861"/>
    <s v="2025-11-13 17:04:37"/>
    <s v="ALVARO JAVIER BARRERA CASTILLO"/>
    <s v="JHONTAN MENDOZA 906"/>
    <s v="Procesada"/>
    <n v="53949.478991596639"/>
  </r>
  <r>
    <x v="0"/>
    <n v="108863"/>
    <s v="2025-11-13 17:05:35"/>
    <s v="OSCAR ALCIDES AGUDELO ACEVEDO"/>
    <s v="ANDRES GRACIANO SERNA 104"/>
    <s v="Procesada"/>
    <n v="159413.74789915967"/>
  </r>
  <r>
    <x v="6"/>
    <n v="108865"/>
    <s v="2025-11-13 17:08:19"/>
    <s v="MAURICIO ZAPATA"/>
    <s v="WILLIAM ALBERTO VELASQUEZ BERNAL 920"/>
    <s v="Procesada"/>
    <n v="35294.100840336141"/>
  </r>
  <r>
    <x v="1"/>
    <n v="108867"/>
    <s v="2025-11-13 17:12:15"/>
    <s v="DELCY STEFANNY GOMEZ SIERRA"/>
    <s v="FREDY ESTEPA 409 CUCUTA"/>
    <s v="Procesada"/>
    <n v="29700"/>
  </r>
  <r>
    <x v="10"/>
    <n v="108869"/>
    <s v="2025-11-13 17:12:41"/>
    <s v="ISRAEL PLATA RUIZ"/>
    <m/>
    <s v="Procesada"/>
    <n v="40714.294117647063"/>
  </r>
  <r>
    <x v="6"/>
    <n v="108870"/>
    <s v="2025-11-13 17:13:39"/>
    <s v="ERNESTO MONTOYA CARDENAS"/>
    <s v="ANGIE JOHANA BEDOYA HERRENO 908"/>
    <s v="Procesada"/>
    <n v="23109.201680672271"/>
  </r>
  <r>
    <x v="0"/>
    <n v="108871"/>
    <s v="2025-11-13 17:15:53"/>
    <s v="ANA YOLANDA PULGARIN VALLE"/>
    <s v="MARIA ELENA JARAMILLO GALEANO 114"/>
    <s v="Procesada"/>
    <n v="61781.848739495799"/>
  </r>
  <r>
    <x v="0"/>
    <n v="108872"/>
    <s v="2025-11-13 17:16:49"/>
    <s v="LORENA DEL SOCORRO GOMEZ RAMIREZ"/>
    <s v="INGRID RESTREPO 115"/>
    <s v="Procesada"/>
    <n v="72481.126050420164"/>
  </r>
  <r>
    <x v="6"/>
    <n v="108873"/>
    <s v="2025-11-13 17:17:51"/>
    <s v="VALENTINA  CORDOBA MADARIAGA"/>
    <s v="CRISTINA QUINTERO RUDAS 945"/>
    <s v="Procesada"/>
    <n v="52865.302521008402"/>
  </r>
  <r>
    <x v="6"/>
    <n v="108874"/>
    <s v="2025-11-13 17:20:32"/>
    <s v="MARYURY RAMIREZ"/>
    <s v="SANDRA PATRICIA ORTIZ ROMERO 919"/>
    <s v="Procesada"/>
    <n v="21176.403361344539"/>
  </r>
  <r>
    <x v="7"/>
    <n v="108876"/>
    <s v="2025-11-13 17:22:19"/>
    <s v="LUIS JACOBO RUEDA"/>
    <s v="JHONTAN MENDOZA 906"/>
    <s v="Procesada"/>
    <n v="20866.798319327732"/>
  </r>
  <r>
    <x v="6"/>
    <n v="108877"/>
    <s v="2025-11-13 17:25:00"/>
    <s v="BLANCA ELVIRA COLORADO DE MENDEZ"/>
    <s v="LEYDY YURLEY MUNEVAR ESPITIA 921"/>
    <s v="Procesada"/>
    <n v="34770.000000000007"/>
  </r>
  <r>
    <x v="6"/>
    <n v="108878"/>
    <s v="2025-11-13 17:25:02"/>
    <s v="HOOD S A S"/>
    <s v="SANDRA PATRICIA ORTIZ ROMERO 919"/>
    <s v="Procesada"/>
    <n v="37815.100840336134"/>
  </r>
  <r>
    <x v="6"/>
    <n v="108880"/>
    <s v="2025-11-13 17:27:01"/>
    <s v="DORALBA AVILA RINCON"/>
    <s v="ANGIE JOHANA BEDOYA HERRENO 908"/>
    <s v="Procesada"/>
    <n v="37815.100840336134"/>
  </r>
  <r>
    <x v="0"/>
    <n v="108882"/>
    <s v="2025-11-13 17:27:20"/>
    <s v="JUAN CAMILO ECHEVERRY ACEVEDO"/>
    <s v="DUBY YARLENY BEDOYA FLOREZ 102"/>
    <s v="Procesada"/>
    <n v="27162.394957983193"/>
  </r>
  <r>
    <x v="0"/>
    <n v="108883"/>
    <s v="2025-11-13 17:37:18"/>
    <s v="JOSE HERIBERTO MARIN BUITRAGO"/>
    <s v="MARIA ELENA JARAMILLO GALEANO 114"/>
    <s v="Procesada"/>
    <n v="23925.63025210084"/>
  </r>
  <r>
    <x v="0"/>
    <n v="108884"/>
    <s v="2025-11-13 17:42:59"/>
    <s v="MARIA OFIR HOLGUIN"/>
    <s v="MIGUEL ANGEL HIDALGO SANTOS 113"/>
    <s v="Procesada"/>
    <n v="29243.756302521011"/>
  </r>
  <r>
    <x v="7"/>
    <n v="108885"/>
    <s v="2025-11-13 17:46:55"/>
    <s v="LUIS JACOBO RUEDA"/>
    <s v="JHONTAN MENDOZA 906"/>
    <s v="Procesada"/>
    <n v="46636.218487394959"/>
  </r>
  <r>
    <x v="6"/>
    <n v="108886"/>
    <s v="2025-11-13 17:48:06"/>
    <s v="YESSICA PAOLA ARIAS PIDIACHE"/>
    <s v="OSCAR GIOVANNY NASAYO BLANCO 932"/>
    <s v="Procesada"/>
    <n v="20168.100840336137"/>
  </r>
  <r>
    <x v="0"/>
    <n v="108887"/>
    <s v="2025-11-13 17:49:49"/>
    <s v="ARCADIO DE JESUS TIRADO GARCES"/>
    <s v="MARIA ELENA JARAMILLO GALEANO 114"/>
    <s v="Procesada"/>
    <n v="90756.302521008402"/>
  </r>
  <r>
    <x v="6"/>
    <n v="108888"/>
    <s v="2025-11-13 17:52:36"/>
    <s v="ELIZABETH LOPEZ MORALES"/>
    <s v="DIANA MARCELA DIAZ TORRES 938"/>
    <s v="Procesada"/>
    <n v="213152.12605042016"/>
  </r>
  <r>
    <x v="9"/>
    <n v="108889"/>
    <s v="2025-11-13 17:55:03"/>
    <s v="DAMARIS LUCIA MORENO VASQUEZ"/>
    <s v="LILIANA BLANCO LOPEZ 705 VALLEDUPAR"/>
    <s v="Procesada"/>
    <n v="8067.2436974789925"/>
  </r>
  <r>
    <x v="6"/>
    <n v="108890"/>
    <s v="2025-11-13 17:55:27"/>
    <s v="MIGUEL ANGEL PINEDA PINZON"/>
    <s v="SANDRA PATRICIA ORTIZ ROMERO 919"/>
    <s v="Procesada"/>
    <n v="47989.201680672275"/>
  </r>
  <r>
    <x v="7"/>
    <n v="108892"/>
    <s v="2025-11-13 17:57:52"/>
    <s v="MERY YANETH GARAVITO ROMERO"/>
    <s v="JHONTAN MENDOZA 906"/>
    <s v="Procesada"/>
    <n v="80470.54621848739"/>
  </r>
  <r>
    <x v="4"/>
    <n v="108893"/>
    <s v="2025-11-13 18:04:13"/>
    <s v="JASBLEIDY REY VILLA"/>
    <s v="JOSE GREGORIO OSTEN MERCADO 509"/>
    <s v="Procesada"/>
    <n v="127054.56302521008"/>
  </r>
  <r>
    <x v="6"/>
    <n v="108894"/>
    <s v="2025-11-13 18:07:48"/>
    <s v="IBETH ELODIA GUIO TORRES"/>
    <s v="NELLY MARTINEZ FLEREZ 935"/>
    <s v="Procesada"/>
    <n v="19663.873949579833"/>
  </r>
  <r>
    <x v="9"/>
    <n v="108895"/>
    <s v="2025-11-13 18:12:32"/>
    <s v="VILMA BEATRIZ ANGULO TONCEL"/>
    <s v="LILIANA MARCELA GONZALEZ PLATA 706 VALLEDUPAR"/>
    <s v="Procesada"/>
    <n v="10368"/>
  </r>
  <r>
    <x v="0"/>
    <n v="108896"/>
    <s v="2025-11-13 18:13:35"/>
    <s v="ARGENIS DURANGO GOEZ"/>
    <s v="MARIA ELENA JARAMILLO GALEANO 114"/>
    <s v="Procesada"/>
    <n v="16134.478991596638"/>
  </r>
  <r>
    <x v="6"/>
    <n v="108897"/>
    <s v="2025-11-13 18:14:01"/>
    <s v="ROBERTO PERDOMO CABRERA"/>
    <s v="MARIA NANCY GUARIN VIRGUEZ 937"/>
    <s v="Procesada"/>
    <n v="20363.252100840338"/>
  </r>
  <r>
    <x v="0"/>
    <n v="108898"/>
    <s v="2025-11-13 18:14:46"/>
    <s v="GLADIS NORELBA TORO RAMIREZ"/>
    <s v="GEORLAN GARCIA PANIAGUA 117"/>
    <s v="Procesada"/>
    <n v="40106.848739495799"/>
  </r>
  <r>
    <x v="6"/>
    <n v="108899"/>
    <s v="2025-11-13 18:15:23"/>
    <s v="ERVIN GONZALO SAENZ GONZALEZ"/>
    <s v="YULIETH HERNANDEZ"/>
    <s v="Procesada"/>
    <n v="18151.26050420168"/>
  </r>
  <r>
    <x v="6"/>
    <n v="108900"/>
    <s v="2025-11-13 18:16:03"/>
    <s v="EDWAR FELIPE VARON OSORNO"/>
    <s v="MARIBEL REDONDO 918"/>
    <s v="Procesada"/>
    <n v="12632.966386554623"/>
  </r>
  <r>
    <x v="6"/>
    <n v="108901"/>
    <s v="2025-11-13 18:22:04"/>
    <s v="GLORIA NANCY QUINTERO SANCHEZ"/>
    <s v="WILSON JAVIER MONTAÑEZ MARTINEZ 923"/>
    <s v="Procesada"/>
    <n v="15630.226890756305"/>
  </r>
  <r>
    <x v="4"/>
    <n v="108902"/>
    <s v="2025-11-13 18:24:01"/>
    <s v="JULIO ENRIQUE DIAZ AMIGO"/>
    <s v="JOSE GREGORIO OSTEN MERCADO 509"/>
    <s v="Procesada"/>
    <n v="30502.537815126048"/>
  </r>
  <r>
    <x v="6"/>
    <n v="108903"/>
    <s v="2025-11-13 18:25:15"/>
    <s v="EVER JAIR GOMEZ MOYA"/>
    <s v="WILSON JAVIER MONTAÑEZ MARTINEZ 923"/>
    <s v="Procesada"/>
    <n v="16638.638655462186"/>
  </r>
  <r>
    <x v="7"/>
    <n v="108904"/>
    <s v="2025-11-13 18:27:17"/>
    <s v="JULIAN DAVID MORENO MURILLO"/>
    <s v="JHONTAN MENDOZA 906"/>
    <s v="Procesada"/>
    <n v="35924.34453781513"/>
  </r>
  <r>
    <x v="6"/>
    <n v="108905"/>
    <s v="2025-11-13 18:38:14"/>
    <s v="MIKE GUILLERMO AGUILAR CASTILLO"/>
    <s v="LEYDY YURLEY MUNEVAR ESPITIA 921"/>
    <s v="Procesada"/>
    <n v="37877.521008403361"/>
  </r>
  <r>
    <x v="6"/>
    <n v="108907"/>
    <s v="2025-11-13 18:40:08"/>
    <s v="NIEVES PATRICIA ROJAS CASTILLO"/>
    <s v="ANGIE JOHANA BEDOYA HERRENO 908"/>
    <s v="Procesada"/>
    <n v="29368"/>
  </r>
  <r>
    <x v="6"/>
    <n v="108908"/>
    <s v="2025-11-13 18:41:49"/>
    <s v="ELIZABETH LOPEZ MORALES"/>
    <s v="DIANA MARCELA DIAZ TORRES 938"/>
    <s v="Procesada"/>
    <n v="213152.12605042016"/>
  </r>
  <r>
    <x v="6"/>
    <n v="108909"/>
    <s v="2025-11-13 18:42:51"/>
    <s v="LUIS ENRIQUE PULIDO FRANCO"/>
    <s v="ANGIE JOHANA BEDOYA HERRENO 908"/>
    <s v="Procesada"/>
    <n v="30252.050420168071"/>
  </r>
  <r>
    <x v="6"/>
    <n v="108910"/>
    <s v="2025-11-13 18:46:52"/>
    <s v="SERVICIOS INTEGRALES EN SOLDADURA OR SAS"/>
    <s v="ANGIE JOHANA BEDOYA HERRENO 908"/>
    <s v="Procesada"/>
    <n v="68827.663865546216"/>
  </r>
  <r>
    <x v="6"/>
    <n v="108912"/>
    <s v="2025-11-13 18:47:40"/>
    <s v="ANDRES FERNANDO MURCIA MELO"/>
    <s v="CRISTINA QUINTERO RUDAS 945"/>
    <s v="Procesada"/>
    <n v="130247.02521008403"/>
  </r>
  <r>
    <x v="6"/>
    <n v="108913"/>
    <s v="2025-11-13 18:49:25"/>
    <s v="CLAUDIA INES ORJUELA CARDENAS"/>
    <s v="SANDRA PATRICIA ORTIZ ROMERO 919"/>
    <s v="Procesada"/>
    <n v="20267.243697478993"/>
  </r>
  <r>
    <x v="6"/>
    <n v="108914"/>
    <s v="2025-11-13 18:49:53"/>
    <s v="ESAIN ANTONIO BUITRAGO PATIÑO"/>
    <s v="ANGIE JOHANA BEDOYA HERRENO 908"/>
    <s v="Procesada"/>
    <n v="18548.806722689078"/>
  </r>
  <r>
    <x v="0"/>
    <n v="108915"/>
    <s v="2025-11-13 18:53:42"/>
    <s v="LIRIS NELLYS GONZALEZ BELTRAN"/>
    <s v="GEORLAN GARCIA PANIAGUA 117"/>
    <s v="Procesada"/>
    <n v="23519.680672268907"/>
  </r>
  <r>
    <x v="6"/>
    <n v="108916"/>
    <s v="2025-11-13 18:54:22"/>
    <s v="YENI ROCIO LOZANO GALARZA"/>
    <s v="MONICA RODRIGUEZ RONCANCIO 946"/>
    <s v="Procesada"/>
    <n v="42975.504201680676"/>
  </r>
  <r>
    <x v="6"/>
    <n v="108917"/>
    <s v="2025-11-13 18:56:17"/>
    <s v="YHIRLIN MARIA SANCHEZ SUAREZ"/>
    <s v="CARLOS EDUARDO ROMERO 934"/>
    <s v="Procesada"/>
    <n v="17221.176470588238"/>
  </r>
  <r>
    <x v="6"/>
    <n v="108918"/>
    <s v="2025-11-13 18:56:50"/>
    <s v="JUAN PEDRO BARRETO CRUZ"/>
    <s v="MARIA NANCY GUARIN VIRGUEZ 937"/>
    <s v="Procesada"/>
    <n v="24928.563025210085"/>
  </r>
  <r>
    <x v="6"/>
    <n v="108920"/>
    <s v="2025-11-13 19:07:04"/>
    <s v="WILLIAM ALEXANDER BELTRAN HERNANDEZ"/>
    <s v="WILSON JAVIER MONTAÑEZ MARTINEZ 923"/>
    <s v="Procesada"/>
    <n v="16806.798319327732"/>
  </r>
  <r>
    <x v="6"/>
    <n v="108921"/>
    <s v="2025-11-13 19:07:17"/>
    <s v="MAURICIO DE JESUS ARISTIZABAL DUQUE"/>
    <s v="LEYDY YURLEY MUNEVAR ESPITIA 921"/>
    <s v="Procesada"/>
    <n v="87436.907563025219"/>
  </r>
  <r>
    <x v="4"/>
    <n v="108923"/>
    <s v="2025-11-13 19:07:26"/>
    <s v="JAVIER ESTUPIÑAN DUQUE"/>
    <s v="LEONARDO RIOS HENAO 612"/>
    <s v="Procesada"/>
    <n v="27000"/>
  </r>
  <r>
    <x v="0"/>
    <n v="108924"/>
    <s v="2025-11-13 19:07:27"/>
    <s v="NATALIA HOYOS GRISALES"/>
    <s v="ANDRES GRACIANO SERNA 104"/>
    <s v="Procesada"/>
    <n v="9800"/>
  </r>
  <r>
    <x v="6"/>
    <n v="108925"/>
    <s v="2025-11-13 19:10:48"/>
    <s v="FATIMA DEL SOCORRO BUITRAGO PINEDA"/>
    <s v="YULIETH HERNANDEZ"/>
    <s v="Procesada"/>
    <n v="462627.80672268907"/>
  </r>
  <r>
    <x v="9"/>
    <n v="108926"/>
    <s v="2025-11-13 19:11:28"/>
    <s v="GINER ASMAR MARTINEZ VALENCIA"/>
    <s v="LILIANA MARCELA GONZALEZ PLATA 706 VALLEDUPAR"/>
    <s v="Procesada"/>
    <n v="58193"/>
  </r>
  <r>
    <x v="0"/>
    <n v="108927"/>
    <s v="2025-11-13 19:11:35"/>
    <s v="YEFERSON PELAEZ GIRALDO"/>
    <s v="ANDRES GRACIANO SERNA 104"/>
    <s v="Procesada"/>
    <n v="73506.403361344535"/>
  </r>
  <r>
    <x v="7"/>
    <n v="108929"/>
    <s v="2025-11-13 19:15:25"/>
    <s v="JAIME  ANDRES QUITIAN"/>
    <s v="CESAR BERMUDEZ 905"/>
    <s v="Procesada"/>
    <n v="47899.378151260506"/>
  </r>
  <r>
    <x v="6"/>
    <n v="108930"/>
    <s v="2025-11-13 19:16:07"/>
    <s v="VILMA SANCHEZ CAPTUAYO"/>
    <s v="WILSON JAVIER MONTAÑEZ MARTINEZ 923"/>
    <s v="Procesada"/>
    <n v="31260.478991596639"/>
  </r>
  <r>
    <x v="0"/>
    <n v="108931"/>
    <s v="2025-11-13 19:18:27"/>
    <s v="ROBEIRO RAMIREZ GOMEZ"/>
    <s v="DUBY YARLENY BEDOYA FLOREZ 102"/>
    <s v="Procesada"/>
    <n v="33506"/>
  </r>
  <r>
    <x v="0"/>
    <n v="108932"/>
    <s v="2025-11-13 19:18:36"/>
    <s v="SANDRA MILENA MARTINEZ GARCIA"/>
    <s v="ELIANA GOMEZ 107"/>
    <s v="Procesada"/>
    <n v="51428.571428571428"/>
  </r>
  <r>
    <x v="6"/>
    <n v="108933"/>
    <s v="2025-11-13 19:19:41"/>
    <s v="SANDRA LLANET HINCAPIE ZAPATA"/>
    <s v="YULIETH HERNANDEZ"/>
    <s v="Procesada"/>
    <n v="191597.52100840336"/>
  </r>
  <r>
    <x v="7"/>
    <n v="108934"/>
    <s v="2025-11-13 19:19:55"/>
    <s v="LEYDY YISSED HURTADO OCAMPO"/>
    <s v="CESAR BERMUDEZ 905"/>
    <s v="Procesada"/>
    <n v="116532.1680672269"/>
  </r>
  <r>
    <x v="6"/>
    <n v="108935"/>
    <s v="2025-11-13 19:21:08"/>
    <s v="JUAN CARLOS AGUDELO LOPEZ"/>
    <s v="YULIETH HERNANDEZ"/>
    <s v="Procesada"/>
    <n v="95798.756302521011"/>
  </r>
  <r>
    <x v="9"/>
    <n v="108936"/>
    <s v="2025-11-13 19:21:20"/>
    <s v="YON EIDHER OCHOA HERRERA"/>
    <s v="LILIANA MARCELA GONZALEZ PLATA 706 VALLEDUPAR"/>
    <s v="Procesada"/>
    <n v="28246.638655462186"/>
  </r>
  <r>
    <x v="4"/>
    <n v="108937"/>
    <s v="2025-11-13 19:23:13"/>
    <s v="PURIFICACION ALMANZA ARRIETA"/>
    <s v="JOSE GREGORIO OSTEN MERCADO 509"/>
    <s v="Procesada"/>
    <n v="25348.823529411766"/>
  </r>
  <r>
    <x v="10"/>
    <n v="108938"/>
    <s v="2025-11-13 19:23:15"/>
    <s v="LUZ MARINA GARAVITO DE MANRIQUE"/>
    <s v="MARTHA MANTILLA 407 BUCARAMANGA"/>
    <s v="Procesada"/>
    <n v="12125"/>
  </r>
  <r>
    <x v="6"/>
    <n v="108939"/>
    <s v="2025-11-13 19:23:39"/>
    <s v="ANDRES JULIAN CARDENAS GIL"/>
    <s v="YULIETH HERNANDEZ"/>
    <s v="Procesada"/>
    <n v="191597.52100840336"/>
  </r>
  <r>
    <x v="7"/>
    <n v="108940"/>
    <s v="2025-11-13 19:24:31"/>
    <s v="MARIA  DOLORES  RONDON"/>
    <s v="CESAR BERMUDEZ 905"/>
    <s v="Procesada"/>
    <n v="82761.226890756312"/>
  </r>
  <r>
    <x v="2"/>
    <n v="108941"/>
    <s v="2025-11-13 19:24:51"/>
    <s v="VITALIANO TORRES FAJARDO"/>
    <s v="MARIELA ESTER DE LEON 720 BARRANQUILLA"/>
    <s v="Procesada"/>
    <n v="11880.000000000002"/>
  </r>
  <r>
    <x v="6"/>
    <n v="108942"/>
    <s v="2025-11-13 19:26:46"/>
    <s v="JHON FERNANDO LOPEZ BELTRAN"/>
    <s v="SANDRA PATRICIA ORTIZ ROMERO 919"/>
    <s v="Procesada"/>
    <n v="27731.109243697476"/>
  </r>
  <r>
    <x v="6"/>
    <n v="108943"/>
    <s v="2025-11-13 19:26:50"/>
    <s v="BEATRIZ RICHARD CUELLAR"/>
    <s v="CRISTINA QUINTERO RUDAS 945"/>
    <s v="Procesada"/>
    <n v="20060.000000000004"/>
  </r>
  <r>
    <x v="7"/>
    <n v="108944"/>
    <s v="2025-11-13 19:27:01"/>
    <s v="NICOLAS RIOS MARTINEZ"/>
    <s v="CESAR BERMUDEZ 905"/>
    <s v="Procesada"/>
    <n v="37240"/>
  </r>
  <r>
    <x v="0"/>
    <n v="108945"/>
    <s v="2025-11-13 19:34:10"/>
    <s v="MARIA BELARMINA PEREZ"/>
    <s v="ANDRES GRACIANO SERNA 104"/>
    <s v="Procesada"/>
    <n v="76588.436974789918"/>
  </r>
  <r>
    <x v="7"/>
    <n v="108946"/>
    <s v="2025-11-13 19:34:27"/>
    <s v="KAREN ADRIANA MARTINEZ OSORIO"/>
    <s v="CESAR BERMUDEZ 905"/>
    <s v="Procesada"/>
    <n v="66197.327731092446"/>
  </r>
  <r>
    <x v="6"/>
    <n v="108947"/>
    <s v="2025-11-13 19:34:48"/>
    <s v="SANDRA MILENA JIMENEZ URBINA"/>
    <s v="DIANA MARCELA DIAZ TORRES 938"/>
    <s v="Procesada"/>
    <n v="67910.319327731093"/>
  </r>
  <r>
    <x v="7"/>
    <n v="108949"/>
    <s v="2025-11-13 19:35:50"/>
    <s v="ESPERANZA ALDERETE RENGIFO"/>
    <s v="JHONTAN MENDOZA 906"/>
    <s v="Procesada"/>
    <n v="140198.21008403361"/>
  </r>
  <r>
    <x v="10"/>
    <n v="108950"/>
    <s v="2025-11-13 19:37:13"/>
    <s v="NELSON HERRERA GOMEZ"/>
    <s v="MARTHA MANTILLA 407 BUCARAMANGA"/>
    <s v="Procesada"/>
    <n v="21638.647058823532"/>
  </r>
  <r>
    <x v="4"/>
    <n v="108951"/>
    <s v="2025-11-13 19:37:23"/>
    <s v="WILLIAM ADOLFO TORO GIRALDO"/>
    <s v="LEONARDO RIOS HENAO 612"/>
    <s v="Procesada"/>
    <n v="64439.008403361346"/>
  </r>
  <r>
    <x v="7"/>
    <n v="108952"/>
    <s v="2025-11-13 19:40:03"/>
    <s v="JUAN FELIPE VELASCO VILLAMIL"/>
    <s v="CESAR BERMUDEZ 905"/>
    <s v="Procesada"/>
    <n v="73389.092436974795"/>
  </r>
  <r>
    <x v="6"/>
    <n v="108953"/>
    <s v="2025-11-13 19:40:08"/>
    <s v="SANDRA MILENA JIMENEZ URBINA"/>
    <s v="DIANA MARCELA DIAZ TORRES 938"/>
    <s v="Procesada"/>
    <n v="94380.915966386558"/>
  </r>
  <r>
    <x v="7"/>
    <n v="108955"/>
    <s v="2025-11-13 19:40:58"/>
    <s v="LUIS CARLOS LOPEZ QUEVEDO"/>
    <s v="CESAR BERMUDEZ 905"/>
    <s v="Procesada"/>
    <n v="55100"/>
  </r>
  <r>
    <x v="6"/>
    <n v="108956"/>
    <s v="2025-11-13 19:41:36"/>
    <s v="ISRAEL ROJAS GODOY"/>
    <s v="SANDRA PATRICIA ORTIZ ROMERO 919"/>
    <s v="Procesada"/>
    <n v="37815.100840336134"/>
  </r>
  <r>
    <x v="6"/>
    <n v="108958"/>
    <s v="2025-11-13 19:42:18"/>
    <s v="DORA JUDITH RODRIGUEZ GONZALEZ"/>
    <s v="LEONARDO MANCERA BOLAÑOS 926"/>
    <s v="Procesada"/>
    <n v="28833.899159663863"/>
  </r>
  <r>
    <x v="4"/>
    <n v="108959"/>
    <s v="2025-11-13 19:42:35"/>
    <s v="GILDARDO ANTONIO MUÑOZ GIRALDO"/>
    <s v="JOSE GREGORIO OSTEN MERCADO 509"/>
    <s v="Procesada"/>
    <n v="49895.092436974795"/>
  </r>
  <r>
    <x v="7"/>
    <n v="108960"/>
    <s v="2025-11-13 19:42:47"/>
    <s v="ENEIDA MUÑOZ BEJARANO"/>
    <s v="CESAR BERMUDEZ 905"/>
    <s v="Procesada"/>
    <n v="35529.243697478996"/>
  </r>
  <r>
    <x v="7"/>
    <n v="108961"/>
    <s v="2025-11-13 19:44:05"/>
    <s v="CLARA INES RAMOS DE GARZON"/>
    <s v="CESAR BERMUDEZ 905"/>
    <s v="Procesada"/>
    <n v="10588.20168067227"/>
  </r>
  <r>
    <x v="6"/>
    <n v="108963"/>
    <s v="2025-11-13 19:44:33"/>
    <s v="BRAYAN  FERNANDO  GONZALEZ MENDEZ"/>
    <s v="SOL KATHERINE BERNAL MONTANO 907"/>
    <s v="Procesada"/>
    <n v="7625.4873949579833"/>
  </r>
  <r>
    <x v="6"/>
    <n v="108964"/>
    <s v="2025-11-13 19:46:11"/>
    <s v="MAIKOL AVILA CACERES"/>
    <s v="NELLY MARTINEZ FLEREZ 935"/>
    <s v="Procesada"/>
    <n v="57479.02521008403"/>
  </r>
  <r>
    <x v="2"/>
    <n v="108965"/>
    <s v="2025-11-13 19:47:01"/>
    <s v="EDUARDO JOSE MARTINEZ CORREA"/>
    <s v="MARIELA ESTER DE LEON 720 BARRANQUILLA"/>
    <s v="Procesada"/>
    <n v="43045.563025210089"/>
  </r>
  <r>
    <x v="7"/>
    <n v="108966"/>
    <s v="2025-11-13 19:47:10"/>
    <s v="ALVARO LEON PEREZ"/>
    <s v="CESAR BERMUDEZ 905"/>
    <s v="Procesada"/>
    <n v="191597.52100840336"/>
  </r>
  <r>
    <x v="6"/>
    <n v="108967"/>
    <s v="2025-11-13 19:48:37"/>
    <s v="SISTEMA INTEGRALES EMPRESARIALES S E SAS"/>
    <s v="NAIR JAEL VARGAS TALERO 933"/>
    <s v="Procesada"/>
    <n v="8067.2436974789925"/>
  </r>
  <r>
    <x v="7"/>
    <n v="108968"/>
    <s v="2025-11-13 19:49:35"/>
    <s v="ROSA NELLY RUIZ SILVA"/>
    <s v="CESAR BERMUDEZ 905"/>
    <s v="Procesada"/>
    <n v="37815.117647058825"/>
  </r>
  <r>
    <x v="6"/>
    <n v="108970"/>
    <s v="2025-11-13 19:50:23"/>
    <s v="ALBA ZEMIR PALACIOS PALACIOS"/>
    <s v="MARISOL NEIRA PARRA 911"/>
    <s v="Procesada"/>
    <n v="55158.991596638654"/>
  </r>
  <r>
    <x v="7"/>
    <n v="108971"/>
    <s v="2025-11-13 19:51:25"/>
    <s v="MARCOLINO CASTRO LANDINEZ"/>
    <s v="CESAR BERMUDEZ 905"/>
    <s v="Procesada"/>
    <n v="47899.378151260506"/>
  </r>
  <r>
    <x v="6"/>
    <n v="108972"/>
    <s v="2025-11-13 19:51:43"/>
    <s v="FLOR NORAYMA RODRIGUEZ BARRERA"/>
    <s v="MARISOL NEIRA PARRA 911"/>
    <s v="Procesada"/>
    <n v="16806.798319327732"/>
  </r>
  <r>
    <x v="6"/>
    <n v="108973"/>
    <s v="2025-11-13 19:52:41"/>
    <s v="ANA JULIA GARZON QUINTERO"/>
    <s v="MARISOL NEIRA PARRA 911"/>
    <s v="Procesada"/>
    <n v="19859.201680672271"/>
  </r>
  <r>
    <x v="6"/>
    <n v="108974"/>
    <s v="2025-11-13 19:53:16"/>
    <s v="ERIKA TATIANA GARCIA QUIMBAYO"/>
    <s v="LEONARDO MANCERA BOLAÑOS 926"/>
    <s v="Procesada"/>
    <n v="46592.563025210089"/>
  </r>
  <r>
    <x v="6"/>
    <n v="108975"/>
    <s v="2025-11-13 19:54:24"/>
    <s v="MAIRA ALEJANDRA JIMENEZ PRIETO"/>
    <s v="LEONARDO MANCERA BOLAÑOS 926"/>
    <s v="Procesada"/>
    <n v="18151.26050420168"/>
  </r>
  <r>
    <x v="6"/>
    <n v="108976"/>
    <s v="2025-11-13 19:55:44"/>
    <s v="DANIEL FRANCISCO LAGUNA TRUJILLO"/>
    <s v="LEONARDO MANCERA BOLAÑOS 926"/>
    <s v="Procesada"/>
    <n v="43865.613445378156"/>
  </r>
  <r>
    <x v="6"/>
    <n v="108977"/>
    <s v="2025-11-13 19:56:44"/>
    <s v="JUAN ESTEBAN BOLIVAR RODRIGUEZ"/>
    <s v="LEONARDO MANCERA BOLAÑOS 926"/>
    <s v="Procesada"/>
    <n v="14915.941176470589"/>
  </r>
  <r>
    <x v="0"/>
    <n v="108978"/>
    <s v="2025-11-13 19:56:46"/>
    <s v="CONSUELO MARIA RODRIGUEZ PEREZ"/>
    <s v="ANDRES GRACIANO SERNA 104"/>
    <s v="Procesada"/>
    <n v="51731.100840336141"/>
  </r>
  <r>
    <x v="6"/>
    <n v="108979"/>
    <s v="2025-11-13 19:57:54"/>
    <s v="NOHORA LEGUIZAMO MORA"/>
    <s v="LEONARDO MANCERA BOLAÑOS 926"/>
    <s v="Procesada"/>
    <n v="26974.73949579832"/>
  </r>
  <r>
    <x v="4"/>
    <n v="108980"/>
    <s v="2025-11-13 19:58:00"/>
    <s v="FRANCISCO ALBERTO CALDERON VERGARA"/>
    <s v="NELSON ENRIQUE LOPEZ GONZALEZ 510"/>
    <s v="Procesada"/>
    <n v="53694.378151260506"/>
  </r>
  <r>
    <x v="6"/>
    <n v="108981"/>
    <s v="2025-11-13 19:58:48"/>
    <s v="EDILBERTO MENDIVELSO SUA"/>
    <s v="LEONARDO MANCERA BOLAÑOS 926"/>
    <s v="Procesada"/>
    <n v="21176.403361344539"/>
  </r>
  <r>
    <x v="4"/>
    <n v="108982"/>
    <s v="2025-11-13 19:59:20"/>
    <s v="JUAN CARLOS JIMENEZ GOMEZ"/>
    <s v="NELSON ENRIQUE LOPEZ GONZALEZ 510"/>
    <s v="Procesada"/>
    <n v="40706.025210084037"/>
  </r>
  <r>
    <x v="6"/>
    <n v="108983"/>
    <s v="2025-11-13 19:59:38"/>
    <s v="JENNY ANDREA CASTAÑEDA LADINO"/>
    <s v="DIANA MARCELA DIAZ TORRES 938"/>
    <s v="Procesada"/>
    <n v="44610.823529411762"/>
  </r>
  <r>
    <x v="4"/>
    <n v="108985"/>
    <s v="2025-11-13 20:01:12"/>
    <s v="CARMEN ELENA FURNIELES PADRON"/>
    <s v="NELSON ENRIQUE LOPEZ GONZALEZ 510"/>
    <s v="Procesada"/>
    <n v="33229.08403361345"/>
  </r>
  <r>
    <x v="9"/>
    <n v="108987"/>
    <s v="2025-11-13 20:01:53"/>
    <s v="ARELIS URIBE RAMIREZ"/>
    <s v="LILIANA BLANCO LOPEZ 705 VALLEDUPAR"/>
    <s v="Procesada"/>
    <n v="31932.915966386554"/>
  </r>
  <r>
    <x v="4"/>
    <n v="108988"/>
    <s v="2025-11-13 20:02:50"/>
    <s v="DIANYS DE JESUS URANGO GUZMAN"/>
    <s v="NELSON ENRIQUE LOPEZ GONZALEZ 510"/>
    <s v="Procesada"/>
    <n v="43783.243697478989"/>
  </r>
  <r>
    <x v="6"/>
    <n v="108989"/>
    <s v="2025-11-13 20:03:13"/>
    <s v="ROSA MARIA GAMBOA CASTRO"/>
    <s v="LEONARDO MANCERA BOLAÑOS 926"/>
    <s v="Procesada"/>
    <n v="21176.403361344539"/>
  </r>
  <r>
    <x v="7"/>
    <n v="108990"/>
    <s v="2025-11-13 20:03:47"/>
    <s v="JAIRO GOMEZ LONDOÑO"/>
    <s v="JHON GRANADOS"/>
    <s v="Procesada"/>
    <n v="69540.000000000015"/>
  </r>
  <r>
    <x v="9"/>
    <n v="108991"/>
    <s v="2025-11-13 20:04:16"/>
    <s v="MELANIS GABRIEL DAZA CASTRO"/>
    <s v="LILIANA BLANCO LOPEZ 705 VALLEDUPAR"/>
    <s v="Procesada"/>
    <n v="35924.34453781513"/>
  </r>
  <r>
    <x v="6"/>
    <n v="108992"/>
    <s v="2025-11-13 20:04:51"/>
    <s v="EDWARD DERFREY VALENCIA SALAZAR"/>
    <s v="LEONARDO MANCERA BOLAÑOS 926"/>
    <s v="Procesada"/>
    <n v="10740"/>
  </r>
  <r>
    <x v="4"/>
    <n v="108993"/>
    <s v="2025-11-13 20:05:05"/>
    <s v="ESTHER DE LA TRINIDAD"/>
    <s v="NELSON ENRIQUE LOPEZ GONZALEZ 510"/>
    <s v="Procesada"/>
    <n v="59233.201680672268"/>
  </r>
  <r>
    <x v="7"/>
    <n v="108995"/>
    <s v="2025-11-13 20:05:26"/>
    <s v="RAUL HUMBERTO PAEZ URQUIJO"/>
    <s v="JHON GRANADOS"/>
    <s v="Procesada"/>
    <n v="57479.02521008403"/>
  </r>
  <r>
    <x v="6"/>
    <n v="108996"/>
    <s v="2025-11-13 20:06:18"/>
    <s v="JENNY ROCIO SANDOVAL BLANCO"/>
    <s v="LEONARDO MANCERA BOLAÑOS 926"/>
    <s v="Procesada"/>
    <n v="25504.142857142859"/>
  </r>
  <r>
    <x v="9"/>
    <n v="108997"/>
    <s v="2025-11-13 20:06:29"/>
    <s v="OSCAR VASQUEZ GUALDRON"/>
    <s v="LILIANA BLANCO LOPEZ 705 VALLEDUPAR"/>
    <s v="Procesada"/>
    <n v="31932.915966386554"/>
  </r>
  <r>
    <x v="0"/>
    <n v="108998"/>
    <s v="2025-11-13 20:06:44"/>
    <s v="JULIAN ESTIVEN GOMEZ CASTAÑO"/>
    <s v="ELIANA GOMEZ 107"/>
    <s v="Procesada"/>
    <n v="15126.050420168069"/>
  </r>
  <r>
    <x v="6"/>
    <n v="108999"/>
    <s v="2025-11-13 20:06:58"/>
    <s v="PABLO EMILIO ESCOBAR VALENCIA"/>
    <s v="LEONARDO MANCERA BOLAÑOS 926"/>
    <s v="Procesada"/>
    <n v="9800"/>
  </r>
  <r>
    <x v="6"/>
    <n v="109000"/>
    <s v="2025-11-13 20:07:48"/>
    <s v="FREDY ALBERTO DUARTE CACERES"/>
    <s v="NAIR JAEL VARGAS TALERO 933"/>
    <s v="Procesada"/>
    <n v="108907.56302521008"/>
  </r>
  <r>
    <x v="4"/>
    <n v="109001"/>
    <s v="2025-11-13 20:08:14"/>
    <s v="EDWIN DE JESUS RIOS GARCIA"/>
    <s v="FELIPE ARENAS 605"/>
    <s v="Procesada"/>
    <n v="58883.285714285717"/>
  </r>
  <r>
    <x v="4"/>
    <n v="109002"/>
    <s v="2025-11-13 20:08:59"/>
    <s v="DIEGO ALBERTO ZULUAGA BOTERO"/>
    <s v="NELSON ENRIQUE LOPEZ GONZALEZ 510"/>
    <s v="Procesada"/>
    <n v="108139.37815126051"/>
  </r>
  <r>
    <x v="4"/>
    <n v="109004"/>
    <s v="2025-11-13 20:10:17"/>
    <s v="YEISON CAMILO GOMEZ ZULUAGA"/>
    <s v="NELSON ENRIQUE LOPEZ GONZALEZ 510"/>
    <s v="Procesada"/>
    <n v="36302.521008403361"/>
  </r>
  <r>
    <x v="4"/>
    <n v="109005"/>
    <s v="2025-11-13 20:12:56"/>
    <s v="RODOLFO ROHATAN BASSIL"/>
    <s v="NELSON ENRIQUE LOPEZ GONZALEZ 510"/>
    <s v="Procesada"/>
    <n v="77370.638655462186"/>
  </r>
  <r>
    <x v="7"/>
    <n v="109007"/>
    <s v="2025-11-13 20:14:31"/>
    <s v="MARIA ZENAIDA HERRERA CARRILLO"/>
    <s v="JHON GRANADOS"/>
    <s v="Procesada"/>
    <n v="72084.210084033621"/>
  </r>
  <r>
    <x v="6"/>
    <n v="109008"/>
    <s v="2025-11-13 20:14:41"/>
    <s v="ROSA ELENA CARO SALON"/>
    <s v="LEYDY YURLEY MUNEVAR ESPITIA 921"/>
    <s v="Procesada"/>
    <n v="40670.831932773115"/>
  </r>
  <r>
    <x v="6"/>
    <n v="109009"/>
    <s v="2025-11-13 20:15:13"/>
    <s v="JAIRO LOZANO WILCHES"/>
    <s v="WILSON JAVIER MONTAÑEZ MARTINEZ 923"/>
    <s v="Procesada"/>
    <n v="31745.756302521007"/>
  </r>
  <r>
    <x v="4"/>
    <n v="109010"/>
    <s v="2025-11-13 20:15:19"/>
    <s v="JUAN CARLOS NUÑEZ CAYCEDO"/>
    <s v="NELSON ENRIQUE LOPEZ GONZALEZ 510"/>
    <s v="Procesada"/>
    <n v="37196.722689075628"/>
  </r>
  <r>
    <x v="7"/>
    <n v="109011"/>
    <s v="2025-11-13 20:17:22"/>
    <s v="DIANA PATRICIA BENITES HURTADO"/>
    <s v="JHON GRANADOS"/>
    <s v="Procesada"/>
    <n v="56441.403361344543"/>
  </r>
  <r>
    <x v="6"/>
    <n v="109012"/>
    <s v="2025-11-13 20:19:16"/>
    <s v="ERIKA YAYA SALCEDO"/>
    <s v="MONICA RODRIGUEZ RONCANCIO 946"/>
    <s v="Procesada"/>
    <n v="43957.73949579832"/>
  </r>
  <r>
    <x v="0"/>
    <n v="109013"/>
    <s v="2025-11-13 20:20:39"/>
    <s v="LILIANA ANGEL"/>
    <s v="ANDRES GRACIANO SERNA 104"/>
    <s v="Procesada"/>
    <n v="83823.722689075628"/>
  </r>
  <r>
    <x v="6"/>
    <n v="109014"/>
    <s v="2025-11-13 20:21:33"/>
    <s v="MIGUEL LEIVA"/>
    <s v="DIANA MARCELA DIAZ TORRES 938"/>
    <s v="Procesada"/>
    <n v="26890.798319327732"/>
  </r>
  <r>
    <x v="7"/>
    <n v="109015"/>
    <s v="2025-11-13 20:21:44"/>
    <s v="YULY VIVIANA LOZADA BEJARANO"/>
    <s v="JHON GRANADOS"/>
    <s v="Procesada"/>
    <n v="47994"/>
  </r>
  <r>
    <x v="6"/>
    <n v="109016"/>
    <s v="2025-11-13 20:22:28"/>
    <s v="MARICELA PENA PARDO"/>
    <s v="NAIR JAEL VARGAS TALERO 933"/>
    <s v="Procesada"/>
    <n v="17084.042016806721"/>
  </r>
  <r>
    <x v="6"/>
    <n v="109017"/>
    <s v="2025-11-13 20:22:33"/>
    <s v="OLGA BEATRIZ HUERTAS CASTELBLANCO"/>
    <s v="ANGIE JOHANA BEDOYA HERRENO 908"/>
    <s v="Procesada"/>
    <n v="69769.756302521011"/>
  </r>
  <r>
    <x v="6"/>
    <n v="109018"/>
    <s v="2025-11-13 20:24:23"/>
    <s v="MARCO ANTONIO PARRA DIAZ"/>
    <s v="NAIR JAEL VARGAS TALERO 933"/>
    <s v="Procesada"/>
    <n v="3562.1932773109247"/>
  </r>
  <r>
    <x v="0"/>
    <n v="109019"/>
    <s v="2025-11-13 20:24:49"/>
    <s v="MARTA LUZ GIRALDO RODRIGUEZ"/>
    <s v="DUBY YARLENY BEDOYA FLOREZ 102"/>
    <s v="Procesada"/>
    <n v="23543"/>
  </r>
  <r>
    <x v="7"/>
    <n v="109020"/>
    <s v="2025-11-13 20:24:58"/>
    <s v="CARLOS ALBERTO GARZON CASTRO"/>
    <s v="JHON GRANADOS"/>
    <s v="Procesada"/>
    <n v="47899.378151260506"/>
  </r>
  <r>
    <x v="0"/>
    <n v="109021"/>
    <s v="2025-11-13 20:27:40"/>
    <s v="MARIA LIBIA PINO ESPINAL"/>
    <s v="KATHERINE GAVIRIA MAZO 103"/>
    <s v="Procesada"/>
    <n v="19663.915966386558"/>
  </r>
  <r>
    <x v="1"/>
    <n v="109022"/>
    <s v="2025-11-13 20:34:01"/>
    <s v="ARES LUDOVIZZI PALENCIA MONTAÑEZ"/>
    <s v="MAIRA TORRES 411 CUCUTA"/>
    <s v="Procesada"/>
    <n v="25777.848739495799"/>
  </r>
  <r>
    <x v="7"/>
    <n v="109023"/>
    <s v="2025-11-13 20:34:25"/>
    <s v="YENELI TORRES LEON"/>
    <s v="JHONTAN MENDOZA 906"/>
    <s v="Procesada"/>
    <n v="383195.04201680672"/>
  </r>
  <r>
    <x v="6"/>
    <n v="109024"/>
    <s v="2025-11-13 20:35:32"/>
    <s v="REINALDO GUERRERO"/>
    <s v="WILLIAM ALBERTO VELASQUEZ BERNAL 920"/>
    <s v="Procesada"/>
    <n v="69540.000000000015"/>
  </r>
  <r>
    <x v="10"/>
    <n v="109025"/>
    <s v="2025-11-13 20:38:53"/>
    <s v="CARMIÑA HERRERA MARIÑO"/>
    <s v="SANDRA PRADA 405 BUCARAMANGA"/>
    <s v="Procesada"/>
    <n v="22970.117647058825"/>
  </r>
  <r>
    <x v="0"/>
    <n v="109026"/>
    <s v="2025-11-13 20:39:24"/>
    <s v="KATHERINE ALVAREZ ORTIZ"/>
    <s v="EDISON ALBERTO SALAZAR YEPES 116"/>
    <s v="Procesada"/>
    <n v="58811.159663865546"/>
  </r>
  <r>
    <x v="0"/>
    <n v="109027"/>
    <s v="2025-11-13 20:40:14"/>
    <s v="MARI YANET MUÑOZ ZAPATA"/>
    <s v="INES LILIANA PIEDRAHITA MESA 111"/>
    <s v="Procesada"/>
    <n v="122731.05882352941"/>
  </r>
  <r>
    <x v="7"/>
    <n v="109028"/>
    <s v="2025-11-13 20:40:15"/>
    <s v="DAVID STIVEN GOMEZ BULA"/>
    <s v="JHON GRANADOS"/>
    <s v="Procesada"/>
    <n v="35090.957983193279"/>
  </r>
  <r>
    <x v="0"/>
    <n v="109029"/>
    <s v="2025-11-13 20:40:29"/>
    <s v="WILMAR LOAIZA ALZATE"/>
    <s v="EDISON ALBERTO SALAZAR YEPES 116"/>
    <s v="Procesada"/>
    <n v="8739.5210084033624"/>
  </r>
  <r>
    <x v="6"/>
    <n v="109030"/>
    <s v="2025-11-13 20:42:17"/>
    <s v="GABRIEL BALAGUERA ROJAS"/>
    <s v="MARIBEL REDONDO 918"/>
    <s v="Procesada"/>
    <n v="24400"/>
  </r>
  <r>
    <x v="6"/>
    <n v="109031"/>
    <s v="2025-11-13 20:44:50"/>
    <s v="LUZ EDILMA MOLINA MOLANO"/>
    <s v="LEONARDO MANCERA BOLAÑOS 926"/>
    <s v="Procesada"/>
    <n v="111371.91596638654"/>
  </r>
  <r>
    <x v="0"/>
    <n v="109032"/>
    <s v="2025-11-13 20:46:38"/>
    <s v="DIEGO ALBERTO CEBALLOS CARDONA"/>
    <s v="INGRID RESTREPO 115"/>
    <s v="Procesada"/>
    <n v="8664"/>
  </r>
  <r>
    <x v="6"/>
    <n v="109033"/>
    <s v="2025-11-13 20:46:50"/>
    <s v="EDITH CUENCA ORJUELA"/>
    <s v="MARIA NANCY GUARIN VIRGUEZ 937"/>
    <s v="Procesada"/>
    <n v="62268.966386554632"/>
  </r>
  <r>
    <x v="0"/>
    <n v="109034"/>
    <s v="2025-11-13 20:47:18"/>
    <s v="LUIS EVELIO PAMPLONA ESCUDERO"/>
    <s v="INGRID RESTREPO 115"/>
    <s v="Procesada"/>
    <n v="23086"/>
  </r>
  <r>
    <x v="7"/>
    <n v="109035"/>
    <s v="2025-11-13 20:47:19"/>
    <s v="YENIS SAUDITH MESTRA"/>
    <s v="JHON GRANADOS"/>
    <s v="Procesada"/>
    <n v="47899.378151260506"/>
  </r>
  <r>
    <x v="0"/>
    <n v="109036"/>
    <s v="2025-11-13 20:47:59"/>
    <s v="MARGARITA MARIA POSADA SIERRA"/>
    <s v="INGRID RESTREPO 115"/>
    <s v="Procesada"/>
    <n v="11543"/>
  </r>
  <r>
    <x v="0"/>
    <n v="109037"/>
    <s v="2025-11-13 20:48:52"/>
    <s v="DEISY JOHANA GUITIERREZ SEPULVEDA"/>
    <s v="INGRID RESTREPO 115"/>
    <s v="Procesada"/>
    <n v="13109.277310924372"/>
  </r>
  <r>
    <x v="0"/>
    <n v="109038"/>
    <s v="2025-11-13 20:51:35"/>
    <s v="LEYDY JOHANNA CASTAÑO CORREA"/>
    <s v="MIGUEL ANGEL HIDALGO SANTOS 113"/>
    <s v="Procesada"/>
    <n v="26890.798319327732"/>
  </r>
  <r>
    <x v="0"/>
    <n v="109039"/>
    <s v="2025-11-13 20:54:16"/>
    <s v="LUZ ELENA PEREZ CHAVARRIA"/>
    <s v="GEORLAN GARCIA PANIAGUA 117"/>
    <s v="Procesada"/>
    <n v="14850"/>
  </r>
  <r>
    <x v="6"/>
    <n v="109040"/>
    <s v="2025-11-13 20:55:31"/>
    <s v="NICOLAS PEREIRA VELOZA"/>
    <s v="CARLOS EDUARDO ROMERO 934"/>
    <s v="Procesada"/>
    <n v="141302.61344537814"/>
  </r>
  <r>
    <x v="6"/>
    <n v="109041"/>
    <s v="2025-11-13 20:55:49"/>
    <s v="WILSON ALBEIRO CARDENAS PEREZ"/>
    <s v="MARIBEL REDONDO 918"/>
    <s v="Procesada"/>
    <n v="29243.638655462186"/>
  </r>
  <r>
    <x v="6"/>
    <n v="109043"/>
    <s v="2025-11-13 20:58:29"/>
    <s v="RAUL ARISTIZABAL MARQUEZ"/>
    <s v="LAURA SERNA HERNANDEZ 925"/>
    <s v="Procesada"/>
    <n v="26462.697478991598"/>
  </r>
  <r>
    <x v="0"/>
    <n v="109044"/>
    <s v="2025-11-13 20:59:59"/>
    <s v="LUZ OMAIRA GIRALDO ARISTIZABAL"/>
    <s v="ELIANA GOMEZ 107"/>
    <s v="Procesada"/>
    <n v="64848"/>
  </r>
  <r>
    <x v="4"/>
    <n v="109045"/>
    <s v="2025-11-13 21:03:22"/>
    <s v="ADELAIDA ROSA CAMACHO ANAYA"/>
    <s v="JOSE GREGORIO OSTEN MERCADO 509"/>
    <s v="Procesada"/>
    <n v="25348.823529411766"/>
  </r>
  <r>
    <x v="0"/>
    <n v="109046"/>
    <s v="2025-11-13 21:04:36"/>
    <s v="FRANCISCO LUIS LOPEZ GARCIA"/>
    <s v="GEORLAN GARCIA PANIAGUA 117"/>
    <s v="Procesada"/>
    <n v="48181.680672268907"/>
  </r>
  <r>
    <x v="6"/>
    <n v="109047"/>
    <s v="2025-11-13 21:04:52"/>
    <s v="JORGE ELIECER GUIO ROZO"/>
    <s v="SANDRA PATRICIA ORTIZ ROMERO 919"/>
    <s v="Procesada"/>
    <n v="8734.7899159663866"/>
  </r>
  <r>
    <x v="6"/>
    <n v="109048"/>
    <s v="2025-11-13 21:06:12"/>
    <s v="SANDY JULIET CANTE LOZANO"/>
    <s v="NELLY MARTINEZ FLEREZ 935"/>
    <s v="Procesada"/>
    <n v="28544.957983193279"/>
  </r>
  <r>
    <x v="6"/>
    <n v="109049"/>
    <s v="2025-11-13 21:06:48"/>
    <s v="MARILUZ RODRIGUEZ LIZARAZO"/>
    <s v="LEONARDO MANCERA BOLAÑOS 926"/>
    <s v="Procesada"/>
    <n v="69540.000000000015"/>
  </r>
  <r>
    <x v="6"/>
    <n v="109050"/>
    <s v="2025-11-13 21:07:44"/>
    <s v="HERNAN DE JESUS ARISTIZABAL ARISTIZABAL"/>
    <s v="LAURA SERNA HERNANDEZ 925"/>
    <s v="Procesada"/>
    <n v="574792.56302521017"/>
  </r>
  <r>
    <x v="0"/>
    <n v="109051"/>
    <s v="2025-11-13 21:08:19"/>
    <s v="MINIMERCADO LUNA DEL MAR S.A.S."/>
    <s v="SEBASTIAN DIAZ VELEZ 105"/>
    <s v="Procesada"/>
    <n v="158277.32773109243"/>
  </r>
  <r>
    <x v="0"/>
    <n v="109052"/>
    <s v="2025-11-13 21:09:57"/>
    <s v="ROBERTO EMILIO ZAPATA JIMENEZ"/>
    <s v="SEBASTIAN DIAZ VELEZ 105"/>
    <s v="Procesada"/>
    <n v="42763.680672268907"/>
  </r>
  <r>
    <x v="0"/>
    <n v="109053"/>
    <s v="2025-11-13 21:12:55"/>
    <s v="RUBEN ARTURO PINEDA GUERRA"/>
    <s v="EDISON ALBERTO SALAZAR YEPES 116"/>
    <s v="Procesada"/>
    <n v="52289.899159663873"/>
  </r>
  <r>
    <x v="6"/>
    <n v="109054"/>
    <s v="2025-11-13 21:14:20"/>
    <s v="YOLANDA MOYANO LUZ"/>
    <s v="WILLIAM ALBERTO VELASQUEZ BERNAL 920"/>
    <s v="Procesada"/>
    <n v="33529.436974789918"/>
  </r>
  <r>
    <x v="6"/>
    <n v="109055"/>
    <s v="2025-11-13 21:15:40"/>
    <s v="MARISOL CIPAMOCHA ROSALES"/>
    <s v="LAURA SERNA HERNANDEZ 925"/>
    <s v="Procesada"/>
    <n v="36391.806722689078"/>
  </r>
  <r>
    <x v="0"/>
    <n v="109056"/>
    <s v="2025-11-13 21:16:03"/>
    <s v="MARTA CECILIA CORDOBA VELEZ"/>
    <s v="SEBASTIAN DIAZ VELEZ 105"/>
    <s v="Procesada"/>
    <n v="52214.722689075628"/>
  </r>
  <r>
    <x v="0"/>
    <n v="109057"/>
    <s v="2025-11-13 21:17:22"/>
    <s v="LUZ MARINA SANCHEZ AGUILAR"/>
    <s v="SEBASTIAN DIAZ VELEZ 105"/>
    <s v="Procesada"/>
    <n v="20518.436974789915"/>
  </r>
  <r>
    <x v="6"/>
    <n v="109058"/>
    <s v="2025-11-13 21:17:30"/>
    <s v="MONICA VIVIANA TORRES BELTRAN"/>
    <s v="YULIETH HERNANDEZ"/>
    <s v="Procesada"/>
    <n v="191597.52100840336"/>
  </r>
  <r>
    <x v="4"/>
    <n v="109059"/>
    <s v="2025-11-13 21:17:53"/>
    <s v="KATERYN RIOS GIRALDO"/>
    <s v="FELIPE ARENAS 605"/>
    <s v="Procesada"/>
    <n v="30672.403361344543"/>
  </r>
  <r>
    <x v="6"/>
    <n v="109060"/>
    <s v="2025-11-13 21:24:08"/>
    <s v="CLAUDIA MILENA SANCHEZ"/>
    <s v="LAURA SERNA HERNANDEZ 925"/>
    <s v="Procesada"/>
    <n v="28394.571428571431"/>
  </r>
  <r>
    <x v="6"/>
    <n v="109061"/>
    <s v="2025-11-13 21:28:46"/>
    <s v="SANDRA PATRICIA RINCON BENAVIDES"/>
    <s v="LAURA SERNA HERNANDEZ 925"/>
    <s v="Procesada"/>
    <n v="111032.28571428572"/>
  </r>
  <r>
    <x v="4"/>
    <n v="109063"/>
    <s v="2025-11-13 21:30:39"/>
    <s v="LUZ DARY CANO GONZALEZ"/>
    <s v="FELIPE ARENAS 605"/>
    <s v="Procesada"/>
    <n v="23086"/>
  </r>
  <r>
    <x v="6"/>
    <n v="109064"/>
    <s v="2025-11-13 21:30:58"/>
    <s v="WILLINGTON GACHANCIPA DIAZ"/>
    <s v="DIANA MARCELA DIAZ TORRES 938"/>
    <s v="Procesada"/>
    <n v="45217.201680672275"/>
  </r>
  <r>
    <x v="0"/>
    <n v="109066"/>
    <s v="2025-11-13 21:32:18"/>
    <s v="JUAN DE DIOS GRISALES GALLEGO"/>
    <s v="SEBASTIAN DIAZ VELEZ 105"/>
    <s v="Procesada"/>
    <n v="35437.008403361346"/>
  </r>
  <r>
    <x v="4"/>
    <n v="109067"/>
    <s v="2025-11-13 21:32:52"/>
    <s v="CLAUDIA ANDREA CARMONA GARCIA"/>
    <s v="FELIPE ARENAS 605"/>
    <s v="Procesada"/>
    <n v="37076.142857142862"/>
  </r>
  <r>
    <x v="6"/>
    <n v="109068"/>
    <s v="2025-11-13 21:35:03"/>
    <s v="DUBAN VALENCIA ALBARRACIN"/>
    <s v="WILSON JAVIER MONTAÑEZ MARTINEZ 923"/>
    <s v="Procesada"/>
    <n v="11543"/>
  </r>
  <r>
    <x v="6"/>
    <n v="109069"/>
    <s v="2025-11-13 21:35:23"/>
    <s v="LEIDY BELEN SOLER GUEVARA"/>
    <s v="LAURA SERNA HERNANDEZ 925"/>
    <s v="Procesada"/>
    <n v="80033.697478991598"/>
  </r>
  <r>
    <x v="0"/>
    <n v="109070"/>
    <s v="2025-11-13 21:39:58"/>
    <s v="DORIS ELENA GOMEZ GAVIRIA"/>
    <s v="INES LILIANA PIEDRAHITA MESA 111"/>
    <s v="Procesada"/>
    <n v="9146.6386554621859"/>
  </r>
  <r>
    <x v="6"/>
    <n v="109071"/>
    <s v="2025-11-13 21:41:50"/>
    <s v="DISTRIBUIDORA FERREPINZON SAS"/>
    <s v="WILSON JAVIER MONTAÑEZ MARTINEZ 923"/>
    <s v="Procesada"/>
    <n v="26648.201680672271"/>
  </r>
  <r>
    <x v="6"/>
    <n v="109072"/>
    <s v="2025-11-13 21:43:05"/>
    <s v="EDWIN ALEJANDRO PEREZ GARCIA"/>
    <s v="SANDRA PATRICIA ORTIZ ROMERO 919"/>
    <s v="Procesada"/>
    <n v="69069.02521008403"/>
  </r>
  <r>
    <x v="6"/>
    <n v="109073"/>
    <s v="2025-11-13 21:48:53"/>
    <s v="ELSA QUINAYAS QUINAYAS MENESES"/>
    <s v="NELLY MARTINEZ FLEREZ 935"/>
    <s v="Procesada"/>
    <n v="154950"/>
  </r>
  <r>
    <x v="0"/>
    <n v="109074"/>
    <s v="2025-11-13 21:55:43"/>
    <s v="CARLOS ALBERTO DIAZ MESA"/>
    <s v="EDISON ALBERTO SALAZAR YEPES 116"/>
    <s v="Procesada"/>
    <n v="47899.378151260506"/>
  </r>
  <r>
    <x v="4"/>
    <n v="109075"/>
    <s v="2025-11-13 22:03:20"/>
    <s v="NELCY ADRIANA MOLINA JORGE"/>
    <s v="NELSON ENRIQUE LOPEZ GONZALEZ 510"/>
    <s v="Procesada"/>
    <n v="26815.26050420168"/>
  </r>
  <r>
    <x v="0"/>
    <n v="109076"/>
    <s v="2025-11-13 22:13:10"/>
    <s v="NEVER IVAN SALON SEVERICHE"/>
    <s v="SEBASTIAN DIAZ VELEZ 105"/>
    <s v="Procesada"/>
    <n v="23543"/>
  </r>
  <r>
    <x v="0"/>
    <n v="109077"/>
    <s v="2025-11-13 22:20:15"/>
    <s v="NUBIA CASTRO RUEDA"/>
    <s v="INES LILIANA PIEDRAHITA MESA 111"/>
    <s v="Procesada"/>
    <n v="13362.000000000002"/>
  </r>
  <r>
    <x v="0"/>
    <n v="109078"/>
    <s v="2025-11-13 22:21:19"/>
    <s v="ARGENIS DURANGO GOEZ"/>
    <s v="INES LILIANA PIEDRAHITA MESA 111"/>
    <s v="Procesada"/>
    <n v="8067.2436974789925"/>
  </r>
  <r>
    <x v="0"/>
    <n v="109079"/>
    <s v="2025-11-13 22:24:35"/>
    <s v="BENAVIDES RESTREPO"/>
    <s v="ANDRES GRACIANO SERNA 104"/>
    <s v="Procesada"/>
    <n v="102529.56302521008"/>
  </r>
  <r>
    <x v="0"/>
    <n v="109081"/>
    <s v="2025-11-13 22:42:44"/>
    <s v="GERMAN ANTONIO GUZMAN ALVAREZ"/>
    <s v="DUBY YARLENY BEDOYA FLOREZ 102"/>
    <s v="Procesada"/>
    <n v="18991.638655462186"/>
  </r>
  <r>
    <x v="4"/>
    <n v="109082"/>
    <s v="2025-11-13 22:49:56"/>
    <s v="FRANCISCO RAFAEL VERGARA VERGARA"/>
    <s v="NELSON ENRIQUE LOPEZ GONZALEZ 510"/>
    <s v="Procesada"/>
    <n v="10592.436974789916"/>
  </r>
  <r>
    <x v="0"/>
    <n v="109083"/>
    <s v="2025-11-13 22:57:34"/>
    <s v="GUSTAVO ARLEY POSADA LONDOÑO"/>
    <s v="ANDRES GRACIANO SERNA 104"/>
    <s v="Procesada"/>
    <n v="418786.21008403366"/>
  </r>
  <r>
    <x v="0"/>
    <n v="109085"/>
    <s v="2025-11-13 23:30:24"/>
    <s v="JUAN CARLOS LUNA HENAO"/>
    <s v="ANDRES GRACIANO SERNA 104"/>
    <s v="Procesada"/>
    <n v="80344.638655462186"/>
  </r>
  <r>
    <x v="7"/>
    <n v="108743"/>
    <s v="2025-11-13 12:02:29"/>
    <s v="EDWIN GUTUERREZ"/>
    <s v="JHONTAN MENDOZA 906"/>
    <s v="Procesada"/>
    <n v="10359.436974789916"/>
  </r>
  <r>
    <x v="10"/>
    <n v="108744"/>
    <s v="2025-11-13 12:19:47"/>
    <s v="ALEXANDER ZABALA DELGADO"/>
    <s v="SANDRA PRADA 405 BUCARAMANGA"/>
    <s v="Procesada"/>
    <n v="51596.596638655465"/>
  </r>
  <r>
    <x v="10"/>
    <n v="108746"/>
    <s v="2025-11-13 12:30:29"/>
    <s v="FABIO LEONARDO JEREZ ARENALES"/>
    <s v="SANDRA PRADA 405 BUCARAMANGA"/>
    <s v="Procesada"/>
    <n v="54424.168067226892"/>
  </r>
  <r>
    <x v="2"/>
    <n v="108747"/>
    <s v="2025-11-13 13:09:27"/>
    <s v="JOSE CARLOS RUIZ MARTINEZ"/>
    <s v="YOANY SARMIENTO PEREZ 713 BARRANQUILLA"/>
    <s v="Procesada"/>
    <n v="71296.823529411762"/>
  </r>
  <r>
    <x v="1"/>
    <n v="108749"/>
    <s v="2025-11-13 13:12:47"/>
    <s v="LUZ MARINA GELVEZ PEREZ"/>
    <s v="ZULY RANGEL GARCIA 413 CUCUTA"/>
    <s v="Procesada"/>
    <n v="12100.840336134454"/>
  </r>
  <r>
    <x v="1"/>
    <n v="108750"/>
    <s v="2025-11-13 13:45:18"/>
    <s v="OSCAR AMAYA ROZO"/>
    <s v="ZULY RANGEL GARCIA 413 CUCUTA"/>
    <s v="Procesada"/>
    <n v="16386.537815126052"/>
  </r>
  <r>
    <x v="4"/>
    <n v="108752"/>
    <s v="2025-11-13 13:47:32"/>
    <s v="DARIO ANTONIO URREA GIRALDO"/>
    <s v="JOSE GREGORIO OSTEN MERCADO 509"/>
    <s v="Procesada"/>
    <n v="46110.521008403361"/>
  </r>
  <r>
    <x v="10"/>
    <n v="108754"/>
    <s v="2025-11-13 14:09:03"/>
    <s v="ANGIE TATIANA ROMERO ASCENCIO"/>
    <s v="CAROLINA RUEDA 410 BUCARAMANGA"/>
    <s v="Procesada"/>
    <n v="16190.9243697479"/>
  </r>
  <r>
    <x v="6"/>
    <n v="108755"/>
    <s v="2025-11-13 14:19:15"/>
    <s v="CARIN MUÑOZ MOSCOTE"/>
    <s v="LEYDY YURLEY MUNEVAR ESPITIA 921"/>
    <s v="Procesada"/>
    <n v="28064.638655462186"/>
  </r>
  <r>
    <x v="6"/>
    <n v="108756"/>
    <s v="2025-11-13 14:20:12"/>
    <s v="RONALD ROLANDO RIZO GALLARDO"/>
    <s v="WILSON JAVIER MONTAÑEZ MARTINEZ 923"/>
    <s v="Procesada"/>
    <n v="11008.403361344539"/>
  </r>
  <r>
    <x v="4"/>
    <n v="108757"/>
    <s v="2025-11-13 14:24:06"/>
    <s v="SANDRA CAROLINA GOMEZ BEDOYA"/>
    <s v="JOSE GREGORIO OSTEN MERCADO 509"/>
    <s v="Procesada"/>
    <n v="53603.798319327732"/>
  </r>
  <r>
    <x v="0"/>
    <n v="108759"/>
    <s v="2025-11-13 14:31:34"/>
    <s v="CESAR ANDRES SANCHEZ MARIN"/>
    <s v="MARIA ELENA JARAMILLO GALEANO 114"/>
    <s v="Procesada"/>
    <n v="12100.840336134454"/>
  </r>
  <r>
    <x v="6"/>
    <n v="108760"/>
    <s v="2025-11-13 14:33:10"/>
    <s v="LUIS VENENCIA PEÑARANDA"/>
    <s v="MARISOL NEIRA PARRA 911"/>
    <s v="Procesada"/>
    <n v="27675"/>
  </r>
  <r>
    <x v="6"/>
    <n v="108761"/>
    <s v="2025-11-13 14:37:13"/>
    <s v="MARIA OLIVA LOZANO RAMIREZ"/>
    <s v="MARIBEL REDONDO 918"/>
    <s v="Procesada"/>
    <n v="14184"/>
  </r>
  <r>
    <x v="0"/>
    <n v="108762"/>
    <s v="2025-11-13 14:40:05"/>
    <s v="ISABEL CRISTINA RAMIREZ ACEVEDO"/>
    <s v="GEORLAN GARCIA PANIAGUA 117"/>
    <s v="Procesada"/>
    <n v="28784.210084033613"/>
  </r>
  <r>
    <x v="6"/>
    <n v="108763"/>
    <s v="2025-11-13 14:40:18"/>
    <s v="EDILBERTO CUERVO MORENO"/>
    <s v="YULIETH HERNANDEZ"/>
    <s v="Procesada"/>
    <n v="58762.436974789918"/>
  </r>
  <r>
    <x v="10"/>
    <n v="108764"/>
    <s v="2025-11-13 14:45:11"/>
    <s v="EDA RANGEL"/>
    <s v="CAROLINA RUEDA 410 BUCARAMANGA"/>
    <s v="Procesada"/>
    <n v="16864.361344537818"/>
  </r>
  <r>
    <x v="1"/>
    <n v="108765"/>
    <s v="2025-11-13 14:45:48"/>
    <s v="MORIAN DE JESUS OCAMPO"/>
    <s v="ZULY RANGEL GARCIA 413 CUCUTA"/>
    <s v="Procesada"/>
    <n v="18300"/>
  </r>
  <r>
    <x v="1"/>
    <n v="108766"/>
    <s v="2025-11-13 14:46:16"/>
    <s v="CAMEN TERESA MORA AYALA"/>
    <s v="FREDY ESTEPA 409 CUCUTA"/>
    <s v="Procesada"/>
    <n v="14850"/>
  </r>
  <r>
    <x v="4"/>
    <n v="108768"/>
    <s v="2025-11-13 14:49:31"/>
    <s v="JOSE MARIA GUZMAN DOMINGUEZ"/>
    <s v="JOSE GREGORIO OSTEN MERCADO 509"/>
    <s v="Procesada"/>
    <n v="29381.44537815126"/>
  </r>
  <r>
    <x v="6"/>
    <n v="108769"/>
    <s v="2025-11-13 14:50:40"/>
    <s v="MILTHON CESAR RINCON RODRIGUEZ"/>
    <s v="MARIBEL REDONDO 918"/>
    <s v="Procesada"/>
    <n v="198455.47899159664"/>
  </r>
  <r>
    <x v="0"/>
    <n v="108770"/>
    <s v="2025-11-13 14:54:36"/>
    <s v="YONNY ALEJANDRO LOPEZ DUQUE"/>
    <s v="MARIA ELENA JARAMILLO GALEANO 114"/>
    <s v="Procesada"/>
    <n v="29915.991596638654"/>
  </r>
  <r>
    <x v="0"/>
    <n v="108771"/>
    <s v="2025-11-13 14:54:55"/>
    <s v="GUSTAVO ALONSO VARGAS ARTEAGA"/>
    <s v="ELIANA GOMEZ 107"/>
    <s v="Procesada"/>
    <n v="12137.512605042017"/>
  </r>
  <r>
    <x v="6"/>
    <n v="108772"/>
    <s v="2025-11-13 15:00:19"/>
    <s v="ISABEL CRISTINA ZAFRA MALPICA"/>
    <s v="WILSON JAVIER MONTAÑEZ MARTINEZ 923"/>
    <s v="Procesada"/>
    <n v="48198.436974789918"/>
  </r>
  <r>
    <x v="6"/>
    <n v="108773"/>
    <s v="2025-11-13 15:00:58"/>
    <s v="PLASTICOS WIBER F Y S SAS"/>
    <s v="OSCAR GIOVANNY NASAYO BLANCO 932"/>
    <s v="Procesada"/>
    <n v="95798.756302521011"/>
  </r>
  <r>
    <x v="6"/>
    <n v="108774"/>
    <s v="2025-11-13 15:01:44"/>
    <s v="IVAN HORACIO ZULUAGA GOMEZ"/>
    <s v="OSCAR GIOVANNY NASAYO BLANCO 932"/>
    <s v="Procesada"/>
    <n v="63865.840336134461"/>
  </r>
  <r>
    <x v="6"/>
    <n v="108775"/>
    <s v="2025-11-13 15:01:59"/>
    <s v="HECTOR MIGUEL SALAS PARDO"/>
    <s v="CRISTINA QUINTERO RUDAS 945"/>
    <s v="Procesada"/>
    <n v="30374.403361344539"/>
  </r>
  <r>
    <x v="6"/>
    <n v="108776"/>
    <s v="2025-11-13 15:03:29"/>
    <s v="GUSTAVO ALONSO ORREGO PINZON"/>
    <s v="LEYDY YURLEY MUNEVAR ESPITIA 921"/>
    <s v="Procesada"/>
    <n v="38135.563025210089"/>
  </r>
  <r>
    <x v="2"/>
    <n v="108777"/>
    <s v="2025-11-13 15:06:11"/>
    <s v="ORLANDO QUINTERO GRANADO"/>
    <s v="YOANY SARMIENTO PEREZ 713 BARRANQUILLA"/>
    <s v="Procesada"/>
    <n v="13558.386554621849"/>
  </r>
  <r>
    <x v="6"/>
    <n v="108778"/>
    <s v="2025-11-13 15:06:20"/>
    <s v="RAMON BECERRA TAVERA"/>
    <s v="YULIETH HERNANDEZ"/>
    <s v="Procesada"/>
    <n v="51128.201680672268"/>
  </r>
  <r>
    <x v="6"/>
    <n v="108780"/>
    <s v="2025-11-13 15:13:12"/>
    <s v="JEIMI XIOMARA MELGAREJO TORRES"/>
    <s v="SOL KATHERINE BERNAL MONTANO 907"/>
    <s v="Procesada"/>
    <n v="65171.529411764706"/>
  </r>
  <r>
    <x v="6"/>
    <n v="108781"/>
    <s v="2025-11-13 15:18:25"/>
    <s v="ANDRES DAVID GALINDO PAEZ"/>
    <s v="LEYDY YURLEY MUNEVAR ESPITIA 921"/>
    <s v="Procesada"/>
    <n v="20420.15966386555"/>
  </r>
  <r>
    <x v="10"/>
    <n v="108782"/>
    <s v="2025-11-13 15:19:38"/>
    <s v="JORGE RAUL SALAZAR DUKON"/>
    <s v="SANDRA PRADA 405 BUCARAMANGA"/>
    <s v="Procesada"/>
    <n v="37142.857142857145"/>
  </r>
  <r>
    <x v="6"/>
    <n v="108784"/>
    <s v="2025-11-13 15:21:06"/>
    <s v="GERARDO CALDERON CALDERON"/>
    <s v="SOL KATHERINE BERNAL MONTANO 907"/>
    <s v="Procesada"/>
    <n v="16806.798319327732"/>
  </r>
  <r>
    <x v="9"/>
    <n v="108785"/>
    <s v="2025-11-13 15:24:11"/>
    <s v="ARNULFO JAVIER ACEVEDO OTERO"/>
    <s v="LILIANA BLANCO LOPEZ 705 VALLEDUPAR"/>
    <s v="Procesada"/>
    <n v="17067.243697478993"/>
  </r>
  <r>
    <x v="1"/>
    <n v="108786"/>
    <s v="2025-11-13 15:25:03"/>
    <s v="AMPARO CABALLERO GONZALEZ"/>
    <s v="MAIRA TORRES 411 CUCUTA"/>
    <s v="Procesada"/>
    <n v="28932.000000000004"/>
  </r>
  <r>
    <x v="7"/>
    <n v="108788"/>
    <s v="2025-11-13 15:25:09"/>
    <s v="SANDRA LORENA BERMUDEZ"/>
    <s v="JHONTAN MENDOZA 906"/>
    <s v="Procesada"/>
    <n v="23319.327731092439"/>
  </r>
  <r>
    <x v="2"/>
    <n v="108789"/>
    <s v="2025-11-13 15:26:20"/>
    <s v="FERRETERIA METROPOLIS S.A.S."/>
    <s v="STHEFANY OJITO BARRANQUILLA 712"/>
    <s v="Procesada"/>
    <n v="398487.04201680678"/>
  </r>
  <r>
    <x v="1"/>
    <n v="108790"/>
    <s v="2025-11-13 15:30:31"/>
    <s v="MARGOT NIÑO  GARCIA"/>
    <s v="FREDY ESTEPA 409 CUCUTA"/>
    <s v="Procesada"/>
    <n v="15690"/>
  </r>
  <r>
    <x v="0"/>
    <n v="108792"/>
    <s v="2025-11-13 15:32:16"/>
    <s v="KELLY JOHANA CASTAÑO CARDONA"/>
    <s v="ANDRES GRACIANO SERNA 104"/>
    <s v="Procesada"/>
    <n v="25901.613445378152"/>
  </r>
  <r>
    <x v="6"/>
    <n v="108794"/>
    <s v="2025-11-13 15:36:35"/>
    <s v="MIGUEL ESTEBAN SEPULVEDA MATEUS"/>
    <s v="YULIETH HERNANDEZ"/>
    <s v="Procesada"/>
    <n v="26974.798319327732"/>
  </r>
  <r>
    <x v="1"/>
    <n v="108796"/>
    <s v="2025-11-13 15:39:52"/>
    <s v="NAYLA MAYID DAVILA URBINA"/>
    <s v="ZULY RANGEL GARCIA 413 CUCUTA"/>
    <s v="Procesada"/>
    <n v="4663.8739495798327"/>
  </r>
  <r>
    <x v="6"/>
    <n v="108797"/>
    <s v="2025-11-13 15:40:19"/>
    <s v="YASMITH ANGELA LEMUS MARTINEZ"/>
    <s v="CARLOS EDUARDO ROMERO 934"/>
    <s v="Procesada"/>
    <n v="44850.319327731093"/>
  </r>
  <r>
    <x v="6"/>
    <n v="108798"/>
    <s v="2025-11-13 15:40:34"/>
    <s v="LADY CATERINE RESTREPO AVILA"/>
    <s v="MONICA RODRIGUEZ RONCANCIO 946"/>
    <s v="Procesada"/>
    <n v="11543"/>
  </r>
  <r>
    <x v="7"/>
    <n v="108799"/>
    <s v="2025-11-13 15:40:54"/>
    <s v="LUZ MARINA GAMBOA FONTECHA"/>
    <s v="JHONTAN MENDOZA 906"/>
    <s v="Procesada"/>
    <n v="75630.243697479003"/>
  </r>
  <r>
    <x v="6"/>
    <n v="108800"/>
    <s v="2025-11-13 15:40:54"/>
    <s v="ANA MARIA RINCON CEPEDA"/>
    <s v="LEYDY YURLEY MUNEVAR ESPITIA 921"/>
    <s v="Procesada"/>
    <n v="51823.218487394959"/>
  </r>
  <r>
    <x v="6"/>
    <n v="108803"/>
    <s v="2025-11-13 15:42:18"/>
    <s v="NHORALBA VIVAS RODRIGUEZ"/>
    <s v="WILSON JAVIER MONTAÑEZ MARTINEZ 923"/>
    <s v="Procesada"/>
    <n v="23943.747899159665"/>
  </r>
  <r>
    <x v="6"/>
    <n v="108804"/>
    <s v="2025-11-13 15:45:29"/>
    <s v="LINA ROCIO SAENZ TORRES"/>
    <s v="DIANA MARCELA DIAZ TORRES 938"/>
    <s v="Procesada"/>
    <n v="172437.08403361347"/>
  </r>
  <r>
    <x v="0"/>
    <n v="108805"/>
    <s v="2025-11-13 15:47:14"/>
    <s v="FRANCISCO JAVIER ECHEVERRI VERGARA"/>
    <s v="ELIANA GOMEZ 107"/>
    <s v="Procesada"/>
    <n v="11543"/>
  </r>
  <r>
    <x v="6"/>
    <n v="108806"/>
    <s v="2025-11-13 15:50:14"/>
    <s v="JONATHAN SNEIDER BARRAGAN VARELA"/>
    <s v="DIANA MARCELA DIAZ TORRES 938"/>
    <s v="Procesada"/>
    <n v="487058.7983193277"/>
  </r>
  <r>
    <x v="0"/>
    <n v="108808"/>
    <s v="2025-11-13 15:50:22"/>
    <s v="MARCO JULIO CARVAJAL CASTAÑO"/>
    <s v="ANDRES GRACIANO SERNA 104"/>
    <s v="Procesada"/>
    <n v="33879.949579831933"/>
  </r>
  <r>
    <x v="9"/>
    <n v="108809"/>
    <s v="2025-11-13 15:50:54"/>
    <s v="JHONEL BAYONA PARRA"/>
    <s v="LILIANA BLANCO LOPEZ 705 VALLEDUPAR"/>
    <s v="Procesada"/>
    <n v="6779.1932773109247"/>
  </r>
  <r>
    <x v="0"/>
    <n v="108810"/>
    <s v="2025-11-13 15:52:56"/>
    <s v="SANDRA MILENA GUARIN RIVERA"/>
    <s v="DUBY YARLENY BEDOYA FLOREZ 102"/>
    <s v="Procesada"/>
    <n v="10241.000000000002"/>
  </r>
  <r>
    <x v="0"/>
    <n v="108811"/>
    <s v="2025-11-13 15:55:09"/>
    <s v="NICANOR ECHEVERRI VARGAS"/>
    <s v="KATHERINE GAVIRIA MAZO 103"/>
    <s v="Procesada"/>
    <n v="30871.260504201684"/>
  </r>
  <r>
    <x v="9"/>
    <n v="108812"/>
    <s v="2025-11-13 15:57:21"/>
    <s v="JOSE AURELIO TORO PRIETO"/>
    <s v="LILIANA BLANCO LOPEZ 705 VALLEDUPAR"/>
    <s v="Procesada"/>
    <n v="20586.915966386558"/>
  </r>
  <r>
    <x v="0"/>
    <n v="108813"/>
    <s v="2025-11-13 15:57:53"/>
    <s v="ALBA ROSA MONTOYA MONTOYA"/>
    <s v="ELIANA GOMEZ 107"/>
    <s v="Procesada"/>
    <n v="7936.4369747899173"/>
  </r>
  <r>
    <x v="7"/>
    <n v="108814"/>
    <s v="2025-11-13 16:02:17"/>
    <s v="SANDRA VANESSA BERNAL PIRACON"/>
    <s v="JHONTAN MENDOZA 906"/>
    <s v="Procesada"/>
    <n v="57209.378151260513"/>
  </r>
  <r>
    <x v="5"/>
    <n v="108815"/>
    <s v="2025-11-13 16:03:47"/>
    <s v="JEISSON ANTONIO SANCHEZ PELAEZ"/>
    <s v="GERALDINE MEZA VALENCIA 620"/>
    <s v="Procesada"/>
    <n v="69748.016806722691"/>
  </r>
  <r>
    <x v="6"/>
    <n v="108817"/>
    <s v="2025-11-13 16:05:17"/>
    <s v="JAIRO ARMANDO PATIÑO LUQUE"/>
    <s v="MARIA NANCY GUARIN VIRGUEZ 937"/>
    <s v="Procesada"/>
    <n v="82449.983193277309"/>
  </r>
  <r>
    <x v="6"/>
    <n v="108818"/>
    <s v="2025-11-13 16:06:56"/>
    <s v="DORA ILMA ROJAS GUERRERO"/>
    <s v="ANGIE JOHANA BEDOYA HERRENO 908"/>
    <s v="Procesada"/>
    <n v="73436.159663865546"/>
  </r>
  <r>
    <x v="6"/>
    <n v="108820"/>
    <s v="2025-11-13 16:12:59"/>
    <s v="KAREN DAYHANA RIVEROS SEQUERA"/>
    <s v="SANDRA PATRICIA ORTIZ ROMERO 919"/>
    <s v="Procesada"/>
    <n v="11033.621848739496"/>
  </r>
  <r>
    <x v="0"/>
    <n v="108821"/>
    <s v="2025-11-13 16:13:38"/>
    <s v="DAIRO DE JESUS OSORIO TRUJILLO"/>
    <s v="ANDRES GRACIANO SERNA 104"/>
    <s v="Procesada"/>
    <n v="67458.168067226899"/>
  </r>
  <r>
    <x v="6"/>
    <n v="108822"/>
    <s v="2025-11-13 16:14:27"/>
    <s v="YEIMY KATERINE CHITIVA RINCON"/>
    <s v="CRISTINA QUINTERO RUDAS 945"/>
    <s v="Procesada"/>
    <n v="97470"/>
  </r>
  <r>
    <x v="4"/>
    <n v="108823"/>
    <s v="2025-11-13 16:14:36"/>
    <s v="ELKIN ALONSO QUINTERO NARVAEZ"/>
    <s v="JOSE GREGORIO OSTEN MERCADO 509"/>
    <s v="Procesada"/>
    <n v="36302.521008403361"/>
  </r>
  <r>
    <x v="1"/>
    <n v="108824"/>
    <s v="2025-11-13 16:16:20"/>
    <s v="MARIA GLADYS PRADA DE MANTILLA"/>
    <s v="ZULY RANGEL GARCIA 413 CUCUTA"/>
    <s v="Procesada"/>
    <n v="17396.97478991597"/>
  </r>
  <r>
    <x v="6"/>
    <n v="108825"/>
    <s v="2025-11-13 16:18:32"/>
    <s v="KAREN MARGARITA PUERTA OSORIO"/>
    <s v="OSCAR GIOVANNY NASAYO BLANCO 932"/>
    <s v="Procesada"/>
    <n v="30252.201680672271"/>
  </r>
  <r>
    <x v="6"/>
    <n v="108826"/>
    <s v="2025-11-13 16:18:33"/>
    <s v="GUSTAVO QUICENO HIGINIO"/>
    <s v="ANGIE JOHANA BEDOYA HERRENO 908"/>
    <s v="Procesada"/>
    <n v="36726.403361344535"/>
  </r>
  <r>
    <x v="6"/>
    <n v="108828"/>
    <s v="2025-11-13 16:18:37"/>
    <s v="OSCAR MAURICIO MANCIPE VALENCIA"/>
    <s v="MARIBEL REDONDO 918"/>
    <s v="Procesada"/>
    <n v="45355.470588235301"/>
  </r>
  <r>
    <x v="6"/>
    <n v="108829"/>
    <s v="2025-11-13 16:21:36"/>
    <s v="LUZ AYDEE BARRAGAN ORTIZ"/>
    <s v="LEYDY YURLEY MUNEVAR ESPITIA 921"/>
    <s v="Procesada"/>
    <n v="47994"/>
  </r>
  <r>
    <x v="1"/>
    <n v="108830"/>
    <s v="2025-11-13 16:21:54"/>
    <s v="CECILIA CIENDUA DIAZ"/>
    <s v="MAIRA TORRES 411 CUCUTA"/>
    <s v="Procesada"/>
    <n v="54088.436974789918"/>
  </r>
  <r>
    <x v="0"/>
    <n v="108831"/>
    <s v="2025-11-13 16:25:22"/>
    <s v="JOSE ALEJANDRO JARAMILLO ARANGO"/>
    <s v="DUBY YARLENY BEDOYA FLOREZ 102"/>
    <s v="Procesada"/>
    <n v="30488.932773109245"/>
  </r>
  <r>
    <x v="6"/>
    <n v="108832"/>
    <s v="2025-11-13 16:25:55"/>
    <s v="NIRIA MARIA RIVEROS ROJAS"/>
    <s v="ANGIE JOHANA BEDOYA HERRENO 908"/>
    <s v="Procesada"/>
    <n v="57373.142857142855"/>
  </r>
  <r>
    <x v="6"/>
    <n v="108833"/>
    <s v="2025-11-13 16:27:07"/>
    <s v="ANA LUCIA RIVERA VARGAS"/>
    <s v="WILLIAM ALBERTO VELASQUEZ BERNAL 920"/>
    <s v="Procesada"/>
    <n v="8975"/>
  </r>
  <r>
    <x v="6"/>
    <n v="108834"/>
    <s v="2025-11-13 16:29:58"/>
    <s v="ANA LUCIA RIVERA VARGAS"/>
    <s v="WILLIAM ALBERTO VELASQUEZ BERNAL 920"/>
    <s v="Procesada"/>
    <n v="8665.4201680672268"/>
  </r>
  <r>
    <x v="0"/>
    <n v="108835"/>
    <s v="2025-11-13 16:31:38"/>
    <s v="MARIA DIONISIA MORENO TABORDA"/>
    <s v="KATHERINE GAVIRIA MAZO 103"/>
    <s v="Procesada"/>
    <n v="11552"/>
  </r>
  <r>
    <x v="6"/>
    <n v="108836"/>
    <s v="2025-11-13 16:33:34"/>
    <s v="JORGE ARANDA ARANDA"/>
    <s v="SOL KATHERINE BERNAL MONTANO 907"/>
    <s v="Procesada"/>
    <n v="11543"/>
  </r>
  <r>
    <x v="7"/>
    <n v="108837"/>
    <s v="2025-11-13 16:34:20"/>
    <s v="JANETH HERNANDEZ ÑUSTES"/>
    <s v="JHONTAN MENDOZA 906"/>
    <s v="Procesada"/>
    <n v="61485.470588235301"/>
  </r>
  <r>
    <x v="9"/>
    <n v="108838"/>
    <s v="2025-11-13 16:37:05"/>
    <s v="BREINER ISAAD NAVARRO CHINCHILLA"/>
    <s v="LILIANA BLANCO LOPEZ 705 VALLEDUPAR"/>
    <s v="Procesada"/>
    <n v="31932.915966386554"/>
  </r>
  <r>
    <x v="6"/>
    <n v="108839"/>
    <s v="2025-11-13 16:41:18"/>
    <s v="EDGAR IGNACIO GUTIERREZ GUTIERREZ"/>
    <s v="SANDRA PATRICIA ORTIZ ROMERO 919"/>
    <s v="Procesada"/>
    <n v="31056"/>
  </r>
  <r>
    <x v="6"/>
    <n v="108840"/>
    <s v="2025-11-13 16:41:21"/>
    <s v="COMERCIALIZADORA NAPOLEON SAS"/>
    <s v="CRISTINA QUINTERO RUDAS 945"/>
    <s v="Procesada"/>
    <n v="43907.478991596639"/>
  </r>
  <r>
    <x v="0"/>
    <n v="108841"/>
    <s v="2025-11-13 16:41:52"/>
    <s v="LUZ ALEIDA MURILLO OSPINA"/>
    <s v="ELIANA GOMEZ 107"/>
    <s v="Procesada"/>
    <n v="17084.042016806721"/>
  </r>
  <r>
    <x v="10"/>
    <n v="108842"/>
    <s v="2025-11-13 16:43:17"/>
    <s v="SANDRA CATALINA BLANCO AGUIRRE"/>
    <s v="CAROLINA RUEDA 410 BUCARAMANGA"/>
    <s v="Procesada"/>
    <n v="29735.932773109245"/>
  </r>
  <r>
    <x v="4"/>
    <n v="108843"/>
    <s v="2025-11-13 16:43:50"/>
    <s v="FERROMATERIALES LA 22 LIMITADA"/>
    <s v="JOSE GREGORIO OSTEN MERCADO 509"/>
    <s v="Procesada"/>
    <n v="140840"/>
  </r>
  <r>
    <x v="7"/>
    <n v="108844"/>
    <s v="2025-11-13 16:44:06"/>
    <s v="RICARDO COTRINO MARTIN"/>
    <s v="JHONTAN MENDOZA 906"/>
    <s v="Procesada"/>
    <n v="125239.27731092437"/>
  </r>
  <r>
    <x v="0"/>
    <n v="108845"/>
    <s v="2025-11-13 16:44:07"/>
    <s v="LUIS FERNANDO URREGO MONTOYA"/>
    <s v="ANDRES GRACIANO SERNA 104"/>
    <s v="Procesada"/>
    <n v="54303.823529411769"/>
  </r>
  <r>
    <x v="6"/>
    <n v="108846"/>
    <s v="2025-11-13 16:45:58"/>
    <s v="WILMER CAMILO MARULANDA LONDOÑO"/>
    <s v="WILLIAM ALBERTO VELASQUEZ BERNAL 920"/>
    <s v="Procesada"/>
    <n v="114705.83193277312"/>
  </r>
  <r>
    <x v="6"/>
    <n v="108848"/>
    <s v="2025-11-13 16:47:11"/>
    <s v="GRENDY CAROLINA PACHECO ANGEL"/>
    <s v="MONICA RODRIGUEZ RONCANCIO 946"/>
    <s v="Procesada"/>
    <n v="35196.857142857145"/>
  </r>
  <r>
    <x v="9"/>
    <n v="108849"/>
    <s v="2025-11-13 16:48:19"/>
    <s v="NERLYS ISABEL DE LA ROSA BERMUDEZ"/>
    <s v="LILIANA BLANCO LOPEZ 705 VALLEDUPAR"/>
    <s v="Procesada"/>
    <n v="31932.915966386554"/>
  </r>
  <r>
    <x v="7"/>
    <n v="108850"/>
    <s v="2025-11-13 16:50:56"/>
    <s v="JHON PEREZ CASTRO"/>
    <s v="JHONTAN MENDOZA 906"/>
    <s v="Procesada"/>
    <n v="47899.378151260506"/>
  </r>
  <r>
    <x v="0"/>
    <n v="108851"/>
    <s v="2025-11-13 16:51:27"/>
    <s v="BLANCA NUBIA VALENCIA VALENCIA"/>
    <s v="DUBY YARLENY BEDOYA FLOREZ 102"/>
    <s v="Procesada"/>
    <n v="77474.621848739494"/>
  </r>
  <r>
    <x v="6"/>
    <n v="108852"/>
    <s v="2025-11-13 16:55:19"/>
    <s v="DIEGO FABIAN TRILLERAS PEREZ"/>
    <s v="DIANA MARCELA DIAZ TORRES 938"/>
    <s v="Procesada"/>
    <n v="879591.5882352941"/>
  </r>
  <r>
    <x v="6"/>
    <n v="108853"/>
    <s v="2025-11-13 16:55:35"/>
    <s v="NILSON GERARDO LOPEZ GALEANO"/>
    <s v="DIANA MARCELA DIAZ TORRES 938"/>
    <s v="Procesada"/>
    <n v="23529.504201680673"/>
  </r>
  <r>
    <x v="0"/>
    <n v="108854"/>
    <s v="2025-11-13 16:56:53"/>
    <s v="FATIMA  MARLEY NOLINA"/>
    <s v="MIGUEL ANGEL HIDALGO SANTOS 113"/>
    <s v="Procesada"/>
    <n v="15253.184873949582"/>
  </r>
  <r>
    <x v="6"/>
    <n v="108855"/>
    <s v="2025-11-13 16:57:26"/>
    <s v="LEIDY VIVIANA ARIAS DIAZ"/>
    <s v="LEYDY YURLEY MUNEVAR ESPITIA 921"/>
    <s v="Procesada"/>
    <n v="191597.52100840336"/>
  </r>
  <r>
    <x v="6"/>
    <n v="108856"/>
    <s v="2025-11-13 16:57:54"/>
    <s v="DISLEY VALENCIA VALENCIA"/>
    <s v="DIANA MARCELA DIAZ TORRES 938"/>
    <s v="Procesada"/>
    <n v="191597.52100840336"/>
  </r>
  <r>
    <x v="6"/>
    <n v="108857"/>
    <s v="2025-11-13 16:59:52"/>
    <s v="GILIO RODRIGUEZ MORENO"/>
    <s v="YULIETH HERNANDEZ"/>
    <s v="Procesada"/>
    <n v="59087.991596638662"/>
  </r>
  <r>
    <x v="6"/>
    <n v="108860"/>
    <s v="2025-11-13 17:04:07"/>
    <s v="LEIDY TATIANA SABOGAL BECERRA"/>
    <s v="SANDRA PATRICIA ORTIZ ROMERO 919"/>
    <s v="Procesada"/>
    <n v="10924.403361344539"/>
  </r>
  <r>
    <x v="7"/>
    <n v="108861"/>
    <s v="2025-11-13 17:04:37"/>
    <s v="ALVARO JAVIER BARRERA CASTILLO"/>
    <s v="JHONTAN MENDOZA 906"/>
    <s v="Procesada"/>
    <n v="53949.478991596639"/>
  </r>
  <r>
    <x v="0"/>
    <n v="108863"/>
    <s v="2025-11-13 17:05:35"/>
    <s v="OSCAR ALCIDES AGUDELO ACEVEDO"/>
    <s v="ANDRES GRACIANO SERNA 104"/>
    <s v="Procesada"/>
    <n v="159413.74789915967"/>
  </r>
  <r>
    <x v="6"/>
    <n v="108865"/>
    <s v="2025-11-13 17:08:19"/>
    <s v="MAURICIO ZAPATA"/>
    <s v="WILLIAM ALBERTO VELASQUEZ BERNAL 920"/>
    <s v="Procesada"/>
    <n v="35294.100840336141"/>
  </r>
  <r>
    <x v="1"/>
    <n v="108867"/>
    <s v="2025-11-13 17:12:15"/>
    <s v="DELCY STEFANNY GOMEZ SIERRA"/>
    <s v="FREDY ESTEPA 409 CUCUTA"/>
    <s v="Procesada"/>
    <n v="29700"/>
  </r>
  <r>
    <x v="10"/>
    <n v="108869"/>
    <s v="2025-11-13 17:12:41"/>
    <s v="ISRAEL PLATA RUIZ"/>
    <m/>
    <s v="Procesada"/>
    <n v="40714.294117647063"/>
  </r>
  <r>
    <x v="6"/>
    <n v="108870"/>
    <s v="2025-11-13 17:13:39"/>
    <s v="ERNESTO MONTOYA CARDENAS"/>
    <s v="ANGIE JOHANA BEDOYA HERRENO 908"/>
    <s v="Procesada"/>
    <n v="23109.201680672271"/>
  </r>
  <r>
    <x v="0"/>
    <n v="108871"/>
    <s v="2025-11-13 17:15:53"/>
    <s v="ANA YOLANDA PULGARIN VALLE"/>
    <s v="MARIA ELENA JARAMILLO GALEANO 114"/>
    <s v="Procesada"/>
    <n v="61781.848739495799"/>
  </r>
  <r>
    <x v="0"/>
    <n v="108872"/>
    <s v="2025-11-13 17:16:49"/>
    <s v="LORENA DEL SOCORRO GOMEZ RAMIREZ"/>
    <s v="INGRID RESTREPO 115"/>
    <s v="Procesada"/>
    <n v="72481.126050420164"/>
  </r>
  <r>
    <x v="6"/>
    <n v="108873"/>
    <s v="2025-11-13 17:17:51"/>
    <s v="VALENTINA  CORDOBA MADARIAGA"/>
    <s v="CRISTINA QUINTERO RUDAS 945"/>
    <s v="Procesada"/>
    <n v="52865.302521008402"/>
  </r>
  <r>
    <x v="6"/>
    <n v="108874"/>
    <s v="2025-11-13 17:20:32"/>
    <s v="MARYURY RAMIREZ"/>
    <s v="SANDRA PATRICIA ORTIZ ROMERO 919"/>
    <s v="Procesada"/>
    <n v="21176.403361344539"/>
  </r>
  <r>
    <x v="7"/>
    <n v="108876"/>
    <s v="2025-11-13 17:22:19"/>
    <s v="LUIS JACOBO RUEDA"/>
    <s v="JHONTAN MENDOZA 906"/>
    <s v="Procesada"/>
    <n v="20866.798319327732"/>
  </r>
  <r>
    <x v="6"/>
    <n v="108877"/>
    <s v="2025-11-13 17:25:00"/>
    <s v="BLANCA ELVIRA COLORADO DE MENDEZ"/>
    <s v="LEYDY YURLEY MUNEVAR ESPITIA 921"/>
    <s v="Procesada"/>
    <n v="34770.000000000007"/>
  </r>
  <r>
    <x v="6"/>
    <n v="108878"/>
    <s v="2025-11-13 17:25:02"/>
    <s v="HOOD S A S"/>
    <s v="SANDRA PATRICIA ORTIZ ROMERO 919"/>
    <s v="Procesada"/>
    <n v="37815.100840336134"/>
  </r>
  <r>
    <x v="6"/>
    <n v="108880"/>
    <s v="2025-11-13 17:27:01"/>
    <s v="DORALBA AVILA RINCON"/>
    <s v="ANGIE JOHANA BEDOYA HERRENO 908"/>
    <s v="Procesada"/>
    <n v="37815.100840336134"/>
  </r>
  <r>
    <x v="0"/>
    <n v="108882"/>
    <s v="2025-11-13 17:27:20"/>
    <s v="JUAN CAMILO ECHEVERRY ACEVEDO"/>
    <s v="DUBY YARLENY BEDOYA FLOREZ 102"/>
    <s v="Procesada"/>
    <n v="27162.394957983193"/>
  </r>
  <r>
    <x v="0"/>
    <n v="108883"/>
    <s v="2025-11-13 17:37:18"/>
    <s v="JOSE HERIBERTO MARIN BUITRAGO"/>
    <s v="MARIA ELENA JARAMILLO GALEANO 114"/>
    <s v="Procesada"/>
    <n v="23925.63025210084"/>
  </r>
  <r>
    <x v="0"/>
    <n v="108884"/>
    <s v="2025-11-13 17:42:59"/>
    <s v="MARIA OFIR HOLGUIN"/>
    <s v="MIGUEL ANGEL HIDALGO SANTOS 113"/>
    <s v="Procesada"/>
    <n v="29243.756302521011"/>
  </r>
  <r>
    <x v="7"/>
    <n v="108885"/>
    <s v="2025-11-13 17:46:55"/>
    <s v="LUIS JACOBO RUEDA"/>
    <s v="JHONTAN MENDOZA 906"/>
    <s v="Procesada"/>
    <n v="46636.218487394959"/>
  </r>
  <r>
    <x v="6"/>
    <n v="108886"/>
    <s v="2025-11-13 17:48:06"/>
    <s v="YESSICA PAOLA ARIAS PIDIACHE"/>
    <s v="OSCAR GIOVANNY NASAYO BLANCO 932"/>
    <s v="Procesada"/>
    <n v="20168.100840336137"/>
  </r>
  <r>
    <x v="0"/>
    <n v="108887"/>
    <s v="2025-11-13 17:49:49"/>
    <s v="ARCADIO DE JESUS TIRADO GARCES"/>
    <s v="MARIA ELENA JARAMILLO GALEANO 114"/>
    <s v="Procesada"/>
    <n v="90756.302521008402"/>
  </r>
  <r>
    <x v="6"/>
    <n v="108888"/>
    <s v="2025-11-13 17:52:36"/>
    <s v="ELIZABETH LOPEZ MORALES"/>
    <s v="DIANA MARCELA DIAZ TORRES 938"/>
    <s v="Procesada"/>
    <n v="213152.12605042016"/>
  </r>
  <r>
    <x v="9"/>
    <n v="108889"/>
    <s v="2025-11-13 17:55:03"/>
    <s v="DAMARIS LUCIA MORENO VASQUEZ"/>
    <s v="LILIANA BLANCO LOPEZ 705 VALLEDUPAR"/>
    <s v="Procesada"/>
    <n v="8067.2436974789925"/>
  </r>
  <r>
    <x v="6"/>
    <n v="108890"/>
    <s v="2025-11-13 17:55:27"/>
    <s v="MIGUEL ANGEL PINEDA PINZON"/>
    <s v="SANDRA PATRICIA ORTIZ ROMERO 919"/>
    <s v="Procesada"/>
    <n v="47989.201680672275"/>
  </r>
  <r>
    <x v="7"/>
    <n v="108892"/>
    <s v="2025-11-13 17:57:52"/>
    <s v="MERY YANETH GARAVITO ROMERO"/>
    <s v="JHONTAN MENDOZA 906"/>
    <s v="Procesada"/>
    <n v="80470.54621848739"/>
  </r>
  <r>
    <x v="4"/>
    <n v="108893"/>
    <s v="2025-11-13 18:04:13"/>
    <s v="JASBLEIDY REY VILLA"/>
    <s v="JOSE GREGORIO OSTEN MERCADO 509"/>
    <s v="Procesada"/>
    <n v="127054.56302521008"/>
  </r>
  <r>
    <x v="6"/>
    <n v="108894"/>
    <s v="2025-11-13 18:07:48"/>
    <s v="IBETH ELODIA GUIO TORRES"/>
    <s v="NELLY MARTINEZ FLEREZ 935"/>
    <s v="Procesada"/>
    <n v="19663.873949579833"/>
  </r>
  <r>
    <x v="9"/>
    <n v="108895"/>
    <s v="2025-11-13 18:12:32"/>
    <s v="VILMA BEATRIZ ANGULO TONCEL"/>
    <s v="LILIANA MARCELA GONZALEZ PLATA 706 VALLEDUPAR"/>
    <s v="Procesada"/>
    <n v="10368"/>
  </r>
  <r>
    <x v="0"/>
    <n v="108896"/>
    <s v="2025-11-13 18:13:35"/>
    <s v="ARGENIS DURANGO GOEZ"/>
    <s v="MARIA ELENA JARAMILLO GALEANO 114"/>
    <s v="Procesada"/>
    <n v="16134.478991596638"/>
  </r>
  <r>
    <x v="6"/>
    <n v="108897"/>
    <s v="2025-11-13 18:14:01"/>
    <s v="ROBERTO PERDOMO CABRERA"/>
    <s v="MARIA NANCY GUARIN VIRGUEZ 937"/>
    <s v="Procesada"/>
    <n v="20363.252100840338"/>
  </r>
  <r>
    <x v="0"/>
    <n v="108898"/>
    <s v="2025-11-13 18:14:46"/>
    <s v="GLADIS NORELBA TORO RAMIREZ"/>
    <s v="GEORLAN GARCIA PANIAGUA 117"/>
    <s v="Procesada"/>
    <n v="40106.848739495799"/>
  </r>
  <r>
    <x v="6"/>
    <n v="108899"/>
    <s v="2025-11-13 18:15:23"/>
    <s v="ERVIN GONZALO SAENZ GONZALEZ"/>
    <s v="YULIETH HERNANDEZ"/>
    <s v="Procesada"/>
    <n v="18151.26050420168"/>
  </r>
  <r>
    <x v="6"/>
    <n v="108900"/>
    <s v="2025-11-13 18:16:03"/>
    <s v="EDWAR FELIPE VARON OSORNO"/>
    <s v="MARIBEL REDONDO 918"/>
    <s v="Procesada"/>
    <n v="12632.966386554623"/>
  </r>
  <r>
    <x v="6"/>
    <n v="108901"/>
    <s v="2025-11-13 18:22:04"/>
    <s v="GLORIA NANCY QUINTERO SANCHEZ"/>
    <s v="WILSON JAVIER MONTAÑEZ MARTINEZ 923"/>
    <s v="Procesada"/>
    <n v="15630.226890756305"/>
  </r>
  <r>
    <x v="4"/>
    <n v="108902"/>
    <s v="2025-11-13 18:24:01"/>
    <s v="JULIO ENRIQUE DIAZ AMIGO"/>
    <s v="JOSE GREGORIO OSTEN MERCADO 509"/>
    <s v="Procesada"/>
    <n v="30502.537815126048"/>
  </r>
  <r>
    <x v="6"/>
    <n v="108903"/>
    <s v="2025-11-13 18:25:15"/>
    <s v="EVER JAIR GOMEZ MOYA"/>
    <s v="WILSON JAVIER MONTAÑEZ MARTINEZ 923"/>
    <s v="Procesada"/>
    <n v="16638.638655462186"/>
  </r>
  <r>
    <x v="7"/>
    <n v="108904"/>
    <s v="2025-11-13 18:27:17"/>
    <s v="JULIAN DAVID MORENO MURILLO"/>
    <s v="JHONTAN MENDOZA 906"/>
    <s v="Procesada"/>
    <n v="35924.34453781513"/>
  </r>
  <r>
    <x v="6"/>
    <n v="108905"/>
    <s v="2025-11-13 18:38:14"/>
    <s v="MIKE GUILLERMO AGUILAR CASTILLO"/>
    <s v="LEYDY YURLEY MUNEVAR ESPITIA 921"/>
    <s v="Procesada"/>
    <n v="37877.521008403361"/>
  </r>
  <r>
    <x v="6"/>
    <n v="108907"/>
    <s v="2025-11-13 18:40:08"/>
    <s v="NIEVES PATRICIA ROJAS CASTILLO"/>
    <s v="ANGIE JOHANA BEDOYA HERRENO 908"/>
    <s v="Procesada"/>
    <n v="29368"/>
  </r>
  <r>
    <x v="6"/>
    <n v="108908"/>
    <s v="2025-11-13 18:41:49"/>
    <s v="ELIZABETH LOPEZ MORALES"/>
    <s v="DIANA MARCELA DIAZ TORRES 938"/>
    <s v="Procesada"/>
    <n v="213152.12605042016"/>
  </r>
  <r>
    <x v="6"/>
    <n v="108909"/>
    <s v="2025-11-13 18:42:51"/>
    <s v="LUIS ENRIQUE PULIDO FRANCO"/>
    <s v="ANGIE JOHANA BEDOYA HERRENO 908"/>
    <s v="Procesada"/>
    <n v="30252.050420168071"/>
  </r>
  <r>
    <x v="6"/>
    <n v="108910"/>
    <s v="2025-11-13 18:46:52"/>
    <s v="SERVICIOS INTEGRALES EN SOLDADURA OR SAS"/>
    <s v="ANGIE JOHANA BEDOYA HERRENO 908"/>
    <s v="Procesada"/>
    <n v="68827.663865546216"/>
  </r>
  <r>
    <x v="6"/>
    <n v="108912"/>
    <s v="2025-11-13 18:47:40"/>
    <s v="ANDRES FERNANDO MURCIA MELO"/>
    <s v="CRISTINA QUINTERO RUDAS 945"/>
    <s v="Procesada"/>
    <n v="130247.02521008403"/>
  </r>
  <r>
    <x v="6"/>
    <n v="108913"/>
    <s v="2025-11-13 18:49:25"/>
    <s v="CLAUDIA INES ORJUELA CARDENAS"/>
    <s v="SANDRA PATRICIA ORTIZ ROMERO 919"/>
    <s v="Procesada"/>
    <n v="20267.243697478993"/>
  </r>
  <r>
    <x v="6"/>
    <n v="108914"/>
    <s v="2025-11-13 18:49:53"/>
    <s v="ESAIN ANTONIO BUITRAGO PATIÑO"/>
    <s v="ANGIE JOHANA BEDOYA HERRENO 908"/>
    <s v="Procesada"/>
    <n v="18548.806722689078"/>
  </r>
  <r>
    <x v="0"/>
    <n v="108915"/>
    <s v="2025-11-13 18:53:42"/>
    <s v="LIRIS NELLYS GONZALEZ BELTRAN"/>
    <s v="GEORLAN GARCIA PANIAGUA 117"/>
    <s v="Procesada"/>
    <n v="23519.680672268907"/>
  </r>
  <r>
    <x v="6"/>
    <n v="108916"/>
    <s v="2025-11-13 18:54:22"/>
    <s v="YENI ROCIO LOZANO GALARZA"/>
    <s v="MONICA RODRIGUEZ RONCANCIO 946"/>
    <s v="Procesada"/>
    <n v="42975.504201680676"/>
  </r>
  <r>
    <x v="6"/>
    <n v="108917"/>
    <s v="2025-11-13 18:56:17"/>
    <s v="YHIRLIN MARIA SANCHEZ SUAREZ"/>
    <s v="CARLOS EDUARDO ROMERO 934"/>
    <s v="Procesada"/>
    <n v="17221.176470588238"/>
  </r>
  <r>
    <x v="6"/>
    <n v="108918"/>
    <s v="2025-11-13 18:56:50"/>
    <s v="JUAN PEDRO BARRETO CRUZ"/>
    <s v="MARIA NANCY GUARIN VIRGUEZ 937"/>
    <s v="Procesada"/>
    <n v="24928.563025210085"/>
  </r>
  <r>
    <x v="6"/>
    <n v="108920"/>
    <s v="2025-11-13 19:07:04"/>
    <s v="WILLIAM ALEXANDER BELTRAN HERNANDEZ"/>
    <s v="WILSON JAVIER MONTAÑEZ MARTINEZ 923"/>
    <s v="Procesada"/>
    <n v="16806.798319327732"/>
  </r>
  <r>
    <x v="6"/>
    <n v="108921"/>
    <s v="2025-11-13 19:07:17"/>
    <s v="MAURICIO DE JESUS ARISTIZABAL DUQUE"/>
    <s v="LEYDY YURLEY MUNEVAR ESPITIA 921"/>
    <s v="Procesada"/>
    <n v="87436.907563025219"/>
  </r>
  <r>
    <x v="3"/>
    <n v="108923"/>
    <s v="2025-11-13 19:07:26"/>
    <s v="JAVIER ESTUPIÑAN DUQUE"/>
    <s v="LEONARDO RIOS HENAO 612"/>
    <s v="Procesada"/>
    <n v="27000"/>
  </r>
  <r>
    <x v="0"/>
    <n v="108924"/>
    <s v="2025-11-13 19:07:27"/>
    <s v="NATALIA HOYOS GRISALES"/>
    <s v="ANDRES GRACIANO SERNA 104"/>
    <s v="Procesada"/>
    <n v="9800"/>
  </r>
  <r>
    <x v="6"/>
    <n v="108925"/>
    <s v="2025-11-13 19:10:48"/>
    <s v="FATIMA DEL SOCORRO BUITRAGO PINEDA"/>
    <s v="YULIETH HERNANDEZ"/>
    <s v="Procesada"/>
    <n v="462627.80672268907"/>
  </r>
  <r>
    <x v="9"/>
    <n v="108926"/>
    <s v="2025-11-13 19:11:28"/>
    <s v="GINER ASMAR MARTINEZ VALENCIA"/>
    <s v="LILIANA MARCELA GONZALEZ PLATA 706 VALLEDUPAR"/>
    <s v="Procesada"/>
    <n v="58193"/>
  </r>
  <r>
    <x v="0"/>
    <n v="108927"/>
    <s v="2025-11-13 19:11:35"/>
    <s v="YEFERSON PELAEZ GIRALDO"/>
    <s v="ANDRES GRACIANO SERNA 104"/>
    <s v="Procesada"/>
    <n v="73506.403361344535"/>
  </r>
  <r>
    <x v="7"/>
    <n v="108929"/>
    <s v="2025-11-13 19:15:25"/>
    <s v="JAIME  ANDRES QUITIAN"/>
    <s v="CESAR BERMUDEZ 905"/>
    <s v="Procesada"/>
    <n v="47899.378151260506"/>
  </r>
  <r>
    <x v="6"/>
    <n v="108930"/>
    <s v="2025-11-13 19:16:07"/>
    <s v="VILMA SANCHEZ CAPTUAYO"/>
    <s v="WILSON JAVIER MONTAÑEZ MARTINEZ 923"/>
    <s v="Procesada"/>
    <n v="31260.478991596639"/>
  </r>
  <r>
    <x v="0"/>
    <n v="108931"/>
    <s v="2025-11-13 19:18:27"/>
    <s v="ROBEIRO RAMIREZ GOMEZ"/>
    <s v="DUBY YARLENY BEDOYA FLOREZ 102"/>
    <s v="Procesada"/>
    <n v="33506"/>
  </r>
  <r>
    <x v="0"/>
    <n v="108932"/>
    <s v="2025-11-13 19:18:36"/>
    <s v="SANDRA MILENA MARTINEZ GARCIA"/>
    <s v="ELIANA GOMEZ 107"/>
    <s v="Procesada"/>
    <n v="51428.571428571428"/>
  </r>
  <r>
    <x v="6"/>
    <n v="108933"/>
    <s v="2025-11-13 19:19:41"/>
    <s v="SANDRA LLANET HINCAPIE ZAPATA"/>
    <s v="YULIETH HERNANDEZ"/>
    <s v="Procesada"/>
    <n v="191597.52100840336"/>
  </r>
  <r>
    <x v="7"/>
    <n v="108934"/>
    <s v="2025-11-13 19:19:55"/>
    <s v="LEYDY YISSED HURTADO OCAMPO"/>
    <s v="CESAR BERMUDEZ 905"/>
    <s v="Procesada"/>
    <n v="116532.1680672269"/>
  </r>
  <r>
    <x v="6"/>
    <n v="108935"/>
    <s v="2025-11-13 19:21:08"/>
    <s v="JUAN CARLOS AGUDELO LOPEZ"/>
    <s v="YULIETH HERNANDEZ"/>
    <s v="Procesada"/>
    <n v="95798.756302521011"/>
  </r>
  <r>
    <x v="9"/>
    <n v="108936"/>
    <s v="2025-11-13 19:21:20"/>
    <s v="YON EIDHER OCHOA HERRERA"/>
    <s v="LILIANA MARCELA GONZALEZ PLATA 706 VALLEDUPAR"/>
    <s v="Procesada"/>
    <n v="28246.638655462186"/>
  </r>
  <r>
    <x v="4"/>
    <n v="108937"/>
    <s v="2025-11-13 19:23:13"/>
    <s v="PURIFICACION ALMANZA ARRIETA"/>
    <s v="JOSE GREGORIO OSTEN MERCADO 509"/>
    <s v="Procesada"/>
    <n v="25348.823529411766"/>
  </r>
  <r>
    <x v="10"/>
    <n v="108938"/>
    <s v="2025-11-13 19:23:15"/>
    <s v="LUZ MARINA GARAVITO DE MANRIQUE"/>
    <s v="MARTHA MANTILLA 407 BUCARAMANGA"/>
    <s v="Procesada"/>
    <n v="12125"/>
  </r>
  <r>
    <x v="6"/>
    <n v="108939"/>
    <s v="2025-11-13 19:23:39"/>
    <s v="ANDRES JULIAN CARDENAS GIL"/>
    <s v="YULIETH HERNANDEZ"/>
    <s v="Procesada"/>
    <n v="191597.52100840336"/>
  </r>
  <r>
    <x v="7"/>
    <n v="108940"/>
    <s v="2025-11-13 19:24:31"/>
    <s v="MARIA  DOLORES  RONDON"/>
    <s v="CESAR BERMUDEZ 905"/>
    <s v="Procesada"/>
    <n v="82761.226890756312"/>
  </r>
  <r>
    <x v="2"/>
    <n v="108941"/>
    <s v="2025-11-13 19:24:51"/>
    <s v="VITALIANO TORRES FAJARDO"/>
    <s v="MARIELA ESTER DE LEON 720 BARRANQUILLA"/>
    <s v="Procesada"/>
    <n v="11880.000000000002"/>
  </r>
  <r>
    <x v="6"/>
    <n v="108942"/>
    <s v="2025-11-13 19:26:46"/>
    <s v="JHON FERNANDO LOPEZ BELTRAN"/>
    <s v="SANDRA PATRICIA ORTIZ ROMERO 919"/>
    <s v="Procesada"/>
    <n v="27731.109243697476"/>
  </r>
  <r>
    <x v="6"/>
    <n v="108943"/>
    <s v="2025-11-13 19:26:50"/>
    <s v="BEATRIZ RICHARD CUELLAR"/>
    <s v="CRISTINA QUINTERO RUDAS 945"/>
    <s v="Procesada"/>
    <n v="20060.000000000004"/>
  </r>
  <r>
    <x v="7"/>
    <n v="108944"/>
    <s v="2025-11-13 19:27:01"/>
    <s v="NICOLAS RIOS MARTINEZ"/>
    <s v="CESAR BERMUDEZ 905"/>
    <s v="Procesada"/>
    <n v="37240"/>
  </r>
  <r>
    <x v="0"/>
    <n v="108945"/>
    <s v="2025-11-13 19:34:10"/>
    <s v="MARIA BELARMINA PEREZ"/>
    <s v="ANDRES GRACIANO SERNA 104"/>
    <s v="Procesada"/>
    <n v="76588.436974789918"/>
  </r>
  <r>
    <x v="7"/>
    <n v="108946"/>
    <s v="2025-11-13 19:34:27"/>
    <s v="KAREN ADRIANA MARTINEZ OSORIO"/>
    <s v="CESAR BERMUDEZ 905"/>
    <s v="Procesada"/>
    <n v="66197.327731092446"/>
  </r>
  <r>
    <x v="6"/>
    <n v="108947"/>
    <s v="2025-11-13 19:34:48"/>
    <s v="SANDRA MILENA JIMENEZ URBINA"/>
    <s v="DIANA MARCELA DIAZ TORRES 938"/>
    <s v="Procesada"/>
    <n v="67910.319327731093"/>
  </r>
  <r>
    <x v="7"/>
    <n v="108949"/>
    <s v="2025-11-13 19:35:50"/>
    <s v="ESPERANZA ALDERETE RENGIFO"/>
    <s v="JHONTAN MENDOZA 906"/>
    <s v="Procesada"/>
    <n v="140198.21008403361"/>
  </r>
  <r>
    <x v="10"/>
    <n v="108950"/>
    <s v="2025-11-13 19:37:13"/>
    <s v="NELSON HERRERA GOMEZ"/>
    <s v="MARTHA MANTILLA 407 BUCARAMANGA"/>
    <s v="Procesada"/>
    <n v="21638.647058823532"/>
  </r>
  <r>
    <x v="3"/>
    <n v="108951"/>
    <s v="2025-11-13 19:37:23"/>
    <s v="WILLIAM ADOLFO TORO GIRALDO"/>
    <s v="LEONARDO RIOS HENAO 612"/>
    <s v="Procesada"/>
    <n v="64439.008403361346"/>
  </r>
  <r>
    <x v="7"/>
    <n v="108952"/>
    <s v="2025-11-13 19:40:03"/>
    <s v="JUAN FELIPE VELASCO VILLAMIL"/>
    <s v="CESAR BERMUDEZ 905"/>
    <s v="Procesada"/>
    <n v="73389.092436974795"/>
  </r>
  <r>
    <x v="6"/>
    <n v="108953"/>
    <s v="2025-11-13 19:40:08"/>
    <s v="SANDRA MILENA JIMENEZ URBINA"/>
    <s v="DIANA MARCELA DIAZ TORRES 938"/>
    <s v="Procesada"/>
    <n v="94380.915966386558"/>
  </r>
  <r>
    <x v="7"/>
    <n v="108955"/>
    <s v="2025-11-13 19:40:58"/>
    <s v="LUIS CARLOS LOPEZ QUEVEDO"/>
    <s v="CESAR BERMUDEZ 905"/>
    <s v="Procesada"/>
    <n v="55100"/>
  </r>
  <r>
    <x v="6"/>
    <n v="108956"/>
    <s v="2025-11-13 19:41:36"/>
    <s v="ISRAEL ROJAS GODOY"/>
    <s v="SANDRA PATRICIA ORTIZ ROMERO 919"/>
    <s v="Procesada"/>
    <n v="37815.100840336134"/>
  </r>
  <r>
    <x v="6"/>
    <n v="108958"/>
    <s v="2025-11-13 19:42:18"/>
    <s v="DORA JUDITH RODRIGUEZ GONZALEZ"/>
    <s v="LEONARDO MANCERA BOLAÑOS 926"/>
    <s v="Procesada"/>
    <n v="28833.899159663863"/>
  </r>
  <r>
    <x v="4"/>
    <n v="108959"/>
    <s v="2025-11-13 19:42:35"/>
    <s v="GILDARDO ANTONIO MUÑOZ GIRALDO"/>
    <s v="JOSE GREGORIO OSTEN MERCADO 509"/>
    <s v="Procesada"/>
    <n v="49895.092436974795"/>
  </r>
  <r>
    <x v="7"/>
    <n v="108960"/>
    <s v="2025-11-13 19:42:47"/>
    <s v="ENEIDA MUÑOZ BEJARANO"/>
    <s v="CESAR BERMUDEZ 905"/>
    <s v="Procesada"/>
    <n v="35529.243697478996"/>
  </r>
  <r>
    <x v="7"/>
    <n v="108961"/>
    <s v="2025-11-13 19:44:05"/>
    <s v="CLARA INES RAMOS DE GARZON"/>
    <s v="CESAR BERMUDEZ 905"/>
    <s v="Procesada"/>
    <n v="10588.20168067227"/>
  </r>
  <r>
    <x v="6"/>
    <n v="108963"/>
    <s v="2025-11-13 19:44:33"/>
    <s v="BRAYAN  FERNANDO  GONZALEZ MENDEZ"/>
    <s v="SOL KATHERINE BERNAL MONTANO 907"/>
    <s v="Procesada"/>
    <n v="7625.4873949579833"/>
  </r>
  <r>
    <x v="6"/>
    <n v="108964"/>
    <s v="2025-11-13 19:46:11"/>
    <s v="MAIKOL AVILA CACERES"/>
    <s v="NELLY MARTINEZ FLEREZ 935"/>
    <s v="Procesada"/>
    <n v="57479.02521008403"/>
  </r>
  <r>
    <x v="2"/>
    <n v="108965"/>
    <s v="2025-11-13 19:47:01"/>
    <s v="EDUARDO JOSE MARTINEZ CORREA"/>
    <s v="MARIELA ESTER DE LEON 720 BARRANQUILLA"/>
    <s v="Procesada"/>
    <n v="43045.563025210089"/>
  </r>
  <r>
    <x v="7"/>
    <n v="108966"/>
    <s v="2025-11-13 19:47:10"/>
    <s v="ALVARO LEON PEREZ"/>
    <s v="CESAR BERMUDEZ 905"/>
    <s v="Procesada"/>
    <n v="191597.52100840336"/>
  </r>
  <r>
    <x v="6"/>
    <n v="108967"/>
    <s v="2025-11-13 19:48:37"/>
    <s v="SISTEMA INTEGRALES EMPRESARIALES S E SAS"/>
    <s v="NAIR JAEL VARGAS TALERO 933"/>
    <s v="Procesada"/>
    <n v="8067.2436974789925"/>
  </r>
  <r>
    <x v="7"/>
    <n v="108968"/>
    <s v="2025-11-13 19:49:35"/>
    <s v="ROSA NELLY RUIZ SILVA"/>
    <s v="CESAR BERMUDEZ 905"/>
    <s v="Procesada"/>
    <n v="37815.117647058825"/>
  </r>
  <r>
    <x v="6"/>
    <n v="108970"/>
    <s v="2025-11-13 19:50:23"/>
    <s v="ALBA ZEMIR PALACIOS PALACIOS"/>
    <s v="MARISOL NEIRA PARRA 911"/>
    <s v="Procesada"/>
    <n v="55158.991596638654"/>
  </r>
  <r>
    <x v="7"/>
    <n v="108971"/>
    <s v="2025-11-13 19:51:25"/>
    <s v="MARCOLINO CASTRO LANDINEZ"/>
    <s v="CESAR BERMUDEZ 905"/>
    <s v="Procesada"/>
    <n v="47899.378151260506"/>
  </r>
  <r>
    <x v="6"/>
    <n v="108972"/>
    <s v="2025-11-13 19:51:43"/>
    <s v="FLOR NORAYMA RODRIGUEZ BARRERA"/>
    <s v="MARISOL NEIRA PARRA 911"/>
    <s v="Procesada"/>
    <n v="16806.798319327732"/>
  </r>
  <r>
    <x v="6"/>
    <n v="108973"/>
    <s v="2025-11-13 19:52:41"/>
    <s v="ANA JULIA GARZON QUINTERO"/>
    <s v="MARISOL NEIRA PARRA 911"/>
    <s v="Procesada"/>
    <n v="19859.201680672271"/>
  </r>
  <r>
    <x v="6"/>
    <n v="108974"/>
    <s v="2025-11-13 19:53:16"/>
    <s v="ERIKA TATIANA GARCIA QUIMBAYO"/>
    <s v="LEONARDO MANCERA BOLAÑOS 926"/>
    <s v="Procesada"/>
    <n v="46592.563025210089"/>
  </r>
  <r>
    <x v="6"/>
    <n v="108975"/>
    <s v="2025-11-13 19:54:24"/>
    <s v="MAIRA ALEJANDRA JIMENEZ PRIETO"/>
    <s v="LEONARDO MANCERA BOLAÑOS 926"/>
    <s v="Procesada"/>
    <n v="18151.26050420168"/>
  </r>
  <r>
    <x v="6"/>
    <n v="108976"/>
    <s v="2025-11-13 19:55:44"/>
    <s v="DANIEL FRANCISCO LAGUNA TRUJILLO"/>
    <s v="LEONARDO MANCERA BOLAÑOS 926"/>
    <s v="Procesada"/>
    <n v="43865.613445378156"/>
  </r>
  <r>
    <x v="6"/>
    <n v="108977"/>
    <s v="2025-11-13 19:56:44"/>
    <s v="JUAN ESTEBAN BOLIVAR RODRIGUEZ"/>
    <s v="LEONARDO MANCERA BOLAÑOS 926"/>
    <s v="Procesada"/>
    <n v="14915.941176470589"/>
  </r>
  <r>
    <x v="0"/>
    <n v="108978"/>
    <s v="2025-11-13 19:56:46"/>
    <s v="CONSUELO MARIA RODRIGUEZ PEREZ"/>
    <s v="ANDRES GRACIANO SERNA 104"/>
    <s v="Procesada"/>
    <n v="51731.100840336141"/>
  </r>
  <r>
    <x v="6"/>
    <n v="108979"/>
    <s v="2025-11-13 19:57:54"/>
    <s v="NOHORA LEGUIZAMO MORA"/>
    <s v="LEONARDO MANCERA BOLAÑOS 926"/>
    <s v="Procesada"/>
    <n v="26974.73949579832"/>
  </r>
  <r>
    <x v="4"/>
    <n v="108980"/>
    <s v="2025-11-13 19:58:00"/>
    <s v="FRANCISCO ALBERTO CALDERON VERGARA"/>
    <s v="NELSON ENRIQUE LOPEZ GONZALEZ 510"/>
    <s v="Procesada"/>
    <n v="53694.378151260506"/>
  </r>
  <r>
    <x v="6"/>
    <n v="108981"/>
    <s v="2025-11-13 19:58:48"/>
    <s v="EDILBERTO MENDIVELSO SUA"/>
    <s v="LEONARDO MANCERA BOLAÑOS 926"/>
    <s v="Procesada"/>
    <n v="21176.403361344539"/>
  </r>
  <r>
    <x v="4"/>
    <n v="108982"/>
    <s v="2025-11-13 19:59:20"/>
    <s v="JUAN CARLOS JIMENEZ GOMEZ"/>
    <s v="NELSON ENRIQUE LOPEZ GONZALEZ 510"/>
    <s v="Procesada"/>
    <n v="40706.025210084037"/>
  </r>
  <r>
    <x v="6"/>
    <n v="108983"/>
    <s v="2025-11-13 19:59:38"/>
    <s v="JENNY ANDREA CASTAÑEDA LADINO"/>
    <s v="DIANA MARCELA DIAZ TORRES 938"/>
    <s v="Procesada"/>
    <n v="44610.823529411762"/>
  </r>
  <r>
    <x v="4"/>
    <n v="108985"/>
    <s v="2025-11-13 20:01:12"/>
    <s v="CARMEN ELENA FURNIELES PADRON"/>
    <s v="NELSON ENRIQUE LOPEZ GONZALEZ 510"/>
    <s v="Procesada"/>
    <n v="33229.08403361345"/>
  </r>
  <r>
    <x v="9"/>
    <n v="108987"/>
    <s v="2025-11-13 20:01:53"/>
    <s v="ARELIS URIBE RAMIREZ"/>
    <s v="LILIANA BLANCO LOPEZ 705 VALLEDUPAR"/>
    <s v="Procesada"/>
    <n v="31932.915966386554"/>
  </r>
  <r>
    <x v="4"/>
    <n v="108988"/>
    <s v="2025-11-13 20:02:50"/>
    <s v="DIANYS DE JESUS URANGO GUZMAN"/>
    <s v="NELSON ENRIQUE LOPEZ GONZALEZ 510"/>
    <s v="Procesada"/>
    <n v="43783.243697478989"/>
  </r>
  <r>
    <x v="6"/>
    <n v="108989"/>
    <s v="2025-11-13 20:03:13"/>
    <s v="ROSA MARIA GAMBOA CASTRO"/>
    <s v="LEONARDO MANCERA BOLAÑOS 926"/>
    <s v="Procesada"/>
    <n v="21176.403361344539"/>
  </r>
  <r>
    <x v="7"/>
    <n v="108990"/>
    <s v="2025-11-13 20:03:47"/>
    <s v="JAIRO GOMEZ LONDOÑO"/>
    <s v="JHON GRANADOS"/>
    <s v="Procesada"/>
    <n v="69540.000000000015"/>
  </r>
  <r>
    <x v="9"/>
    <n v="108991"/>
    <s v="2025-11-13 20:04:16"/>
    <s v="MELANIS GABRIEL DAZA CASTRO"/>
    <s v="LILIANA BLANCO LOPEZ 705 VALLEDUPAR"/>
    <s v="Procesada"/>
    <n v="35924.34453781513"/>
  </r>
  <r>
    <x v="6"/>
    <n v="108992"/>
    <s v="2025-11-13 20:04:51"/>
    <s v="EDWARD DERFREY VALENCIA SALAZAR"/>
    <s v="LEONARDO MANCERA BOLAÑOS 926"/>
    <s v="Procesada"/>
    <n v="10740"/>
  </r>
  <r>
    <x v="4"/>
    <n v="108993"/>
    <s v="2025-11-13 20:05:05"/>
    <s v="ESTHER DE LA TRINIDAD"/>
    <s v="NELSON ENRIQUE LOPEZ GONZALEZ 510"/>
    <s v="Procesada"/>
    <n v="59233.201680672268"/>
  </r>
  <r>
    <x v="7"/>
    <n v="108995"/>
    <s v="2025-11-13 20:05:26"/>
    <s v="RAUL HUMBERTO PAEZ URQUIJO"/>
    <s v="JHON GRANADOS"/>
    <s v="Procesada"/>
    <n v="57479.02521008403"/>
  </r>
  <r>
    <x v="6"/>
    <n v="108996"/>
    <s v="2025-11-13 20:06:18"/>
    <s v="JENNY ROCIO SANDOVAL BLANCO"/>
    <s v="LEONARDO MANCERA BOLAÑOS 926"/>
    <s v="Procesada"/>
    <n v="25504.142857142859"/>
  </r>
  <r>
    <x v="9"/>
    <n v="108997"/>
    <s v="2025-11-13 20:06:29"/>
    <s v="OSCAR VASQUEZ GUALDRON"/>
    <s v="LILIANA BLANCO LOPEZ 705 VALLEDUPAR"/>
    <s v="Procesada"/>
    <n v="31932.915966386554"/>
  </r>
  <r>
    <x v="0"/>
    <n v="108998"/>
    <s v="2025-11-13 20:06:44"/>
    <s v="JULIAN ESTIVEN GOMEZ CASTAÑO"/>
    <s v="ELIANA GOMEZ 107"/>
    <s v="Procesada"/>
    <n v="15126.050420168069"/>
  </r>
  <r>
    <x v="6"/>
    <n v="108999"/>
    <s v="2025-11-13 20:06:58"/>
    <s v="PABLO EMILIO ESCOBAR VALENCIA"/>
    <s v="LEONARDO MANCERA BOLAÑOS 926"/>
    <s v="Procesada"/>
    <n v="9800"/>
  </r>
  <r>
    <x v="6"/>
    <n v="109000"/>
    <s v="2025-11-13 20:07:48"/>
    <s v="FREDY ALBERTO DUARTE CACERES"/>
    <s v="NAIR JAEL VARGAS TALERO 933"/>
    <s v="Procesada"/>
    <n v="108907.56302521008"/>
  </r>
  <r>
    <x v="3"/>
    <n v="109001"/>
    <s v="2025-11-13 20:08:14"/>
    <s v="EDWIN DE JESUS RIOS GARCIA"/>
    <s v="FELIPE ARENAS 605"/>
    <s v="Procesada"/>
    <n v="58883.285714285717"/>
  </r>
  <r>
    <x v="4"/>
    <n v="109002"/>
    <s v="2025-11-13 20:08:59"/>
    <s v="DIEGO ALBERTO ZULUAGA BOTERO"/>
    <s v="NELSON ENRIQUE LOPEZ GONZALEZ 510"/>
    <s v="Procesada"/>
    <n v="108139.37815126051"/>
  </r>
  <r>
    <x v="4"/>
    <n v="109004"/>
    <s v="2025-11-13 20:10:17"/>
    <s v="YEISON CAMILO GOMEZ ZULUAGA"/>
    <s v="NELSON ENRIQUE LOPEZ GONZALEZ 510"/>
    <s v="Procesada"/>
    <n v="36302.521008403361"/>
  </r>
  <r>
    <x v="4"/>
    <n v="109005"/>
    <s v="2025-11-13 20:12:56"/>
    <s v="RODOLFO ROHATAN BASSIL"/>
    <s v="NELSON ENRIQUE LOPEZ GONZALEZ 510"/>
    <s v="Procesada"/>
    <n v="77370.638655462186"/>
  </r>
  <r>
    <x v="7"/>
    <n v="109007"/>
    <s v="2025-11-13 20:14:31"/>
    <s v="MARIA ZENAIDA HERRERA CARRILLO"/>
    <s v="JHON GRANADOS"/>
    <s v="Procesada"/>
    <n v="72084.210084033621"/>
  </r>
  <r>
    <x v="6"/>
    <n v="109008"/>
    <s v="2025-11-13 20:14:41"/>
    <s v="ROSA ELENA CARO SALON"/>
    <s v="LEYDY YURLEY MUNEVAR ESPITIA 921"/>
    <s v="Procesada"/>
    <n v="40670.831932773115"/>
  </r>
  <r>
    <x v="6"/>
    <n v="109009"/>
    <s v="2025-11-13 20:15:13"/>
    <s v="JAIRO LOZANO WILCHES"/>
    <s v="WILSON JAVIER MONTAÑEZ MARTINEZ 923"/>
    <s v="Procesada"/>
    <n v="31745.756302521007"/>
  </r>
  <r>
    <x v="4"/>
    <n v="109010"/>
    <s v="2025-11-13 20:15:19"/>
    <s v="JUAN CARLOS NUÑEZ CAYCEDO"/>
    <s v="NELSON ENRIQUE LOPEZ GONZALEZ 510"/>
    <s v="Procesada"/>
    <n v="37196.722689075628"/>
  </r>
  <r>
    <x v="7"/>
    <n v="109011"/>
    <s v="2025-11-13 20:17:22"/>
    <s v="DIANA PATRICIA BENITES HURTADO"/>
    <s v="JHON GRANADOS"/>
    <s v="Procesada"/>
    <n v="56441.403361344543"/>
  </r>
  <r>
    <x v="6"/>
    <n v="109012"/>
    <s v="2025-11-13 20:19:16"/>
    <s v="ERIKA YAYA SALCEDO"/>
    <s v="MONICA RODRIGUEZ RONCANCIO 946"/>
    <s v="Procesada"/>
    <n v="43957.73949579832"/>
  </r>
  <r>
    <x v="0"/>
    <n v="109013"/>
    <s v="2025-11-13 20:20:39"/>
    <s v="LILIANA ANGEL"/>
    <s v="ANDRES GRACIANO SERNA 104"/>
    <s v="Procesada"/>
    <n v="83823.722689075628"/>
  </r>
  <r>
    <x v="6"/>
    <n v="109014"/>
    <s v="2025-11-13 20:21:33"/>
    <s v="MIGUEL LEIVA"/>
    <s v="DIANA MARCELA DIAZ TORRES 938"/>
    <s v="Procesada"/>
    <n v="26890.798319327732"/>
  </r>
  <r>
    <x v="7"/>
    <n v="109015"/>
    <s v="2025-11-13 20:21:44"/>
    <s v="YULY VIVIANA LOZADA BEJARANO"/>
    <s v="JHON GRANADOS"/>
    <s v="Procesada"/>
    <n v="47994"/>
  </r>
  <r>
    <x v="6"/>
    <n v="109016"/>
    <s v="2025-11-13 20:22:28"/>
    <s v="MARICELA PENA PARDO"/>
    <s v="NAIR JAEL VARGAS TALERO 933"/>
    <s v="Procesada"/>
    <n v="17084.042016806721"/>
  </r>
  <r>
    <x v="6"/>
    <n v="109017"/>
    <s v="2025-11-13 20:22:33"/>
    <s v="OLGA BEATRIZ HUERTAS CASTELBLANCO"/>
    <s v="ANGIE JOHANA BEDOYA HERRENO 908"/>
    <s v="Procesada"/>
    <n v="69769.756302521011"/>
  </r>
  <r>
    <x v="6"/>
    <n v="109018"/>
    <s v="2025-11-13 20:24:23"/>
    <s v="MARCO ANTONIO PARRA DIAZ"/>
    <s v="NAIR JAEL VARGAS TALERO 933"/>
    <s v="Procesada"/>
    <n v="3562.1932773109247"/>
  </r>
  <r>
    <x v="0"/>
    <n v="109019"/>
    <s v="2025-11-13 20:24:49"/>
    <s v="MARTA LUZ GIRALDO RODRIGUEZ"/>
    <s v="DUBY YARLENY BEDOYA FLOREZ 102"/>
    <s v="Procesada"/>
    <n v="23543"/>
  </r>
  <r>
    <x v="7"/>
    <n v="109020"/>
    <s v="2025-11-13 20:24:58"/>
    <s v="CARLOS ALBERTO GARZON CASTRO"/>
    <s v="JHON GRANADOS"/>
    <s v="Procesada"/>
    <n v="47899.378151260506"/>
  </r>
  <r>
    <x v="0"/>
    <n v="109021"/>
    <s v="2025-11-13 20:27:40"/>
    <s v="MARIA LIBIA PINO ESPINAL"/>
    <s v="KATHERINE GAVIRIA MAZO 103"/>
    <s v="Procesada"/>
    <n v="19663.915966386558"/>
  </r>
  <r>
    <x v="1"/>
    <n v="109022"/>
    <s v="2025-11-13 20:34:01"/>
    <s v="ARES LUDOVIZZI PALENCIA MONTAÑEZ"/>
    <s v="MAIRA TORRES 411 CUCUTA"/>
    <s v="Procesada"/>
    <n v="25777.848739495799"/>
  </r>
  <r>
    <x v="7"/>
    <n v="109023"/>
    <s v="2025-11-13 20:34:25"/>
    <s v="YENELI TORRES LEON"/>
    <s v="JHONTAN MENDOZA 906"/>
    <s v="Procesada"/>
    <n v="383195.04201680672"/>
  </r>
  <r>
    <x v="6"/>
    <n v="109024"/>
    <s v="2025-11-13 20:35:32"/>
    <s v="REINALDO GUERRERO"/>
    <s v="WILLIAM ALBERTO VELASQUEZ BERNAL 920"/>
    <s v="Procesada"/>
    <n v="69540.000000000015"/>
  </r>
  <r>
    <x v="10"/>
    <n v="109025"/>
    <s v="2025-11-13 20:38:53"/>
    <s v="CARMIÑA HERRERA MARIÑO"/>
    <s v="SANDRA PRADA 405 BUCARAMANGA"/>
    <s v="Procesada"/>
    <n v="22970.117647058825"/>
  </r>
  <r>
    <x v="0"/>
    <n v="109026"/>
    <s v="2025-11-13 20:39:24"/>
    <s v="KATHERINE ALVAREZ ORTIZ"/>
    <s v="EDISON ALBERTO SALAZAR YEPES 116"/>
    <s v="Procesada"/>
    <n v="58811.159663865546"/>
  </r>
  <r>
    <x v="0"/>
    <n v="109027"/>
    <s v="2025-11-13 20:40:14"/>
    <s v="MARI YANET MUÑOZ ZAPATA"/>
    <s v="INES LILIANA PIEDRAHITA MESA 111"/>
    <s v="Procesada"/>
    <n v="122731.05882352941"/>
  </r>
  <r>
    <x v="7"/>
    <n v="109028"/>
    <s v="2025-11-13 20:40:15"/>
    <s v="DAVID STIVEN GOMEZ BULA"/>
    <s v="JHON GRANADOS"/>
    <s v="Procesada"/>
    <n v="35090.957983193279"/>
  </r>
  <r>
    <x v="0"/>
    <n v="109029"/>
    <s v="2025-11-13 20:40:29"/>
    <s v="WILMAR LOAIZA ALZATE"/>
    <s v="EDISON ALBERTO SALAZAR YEPES 116"/>
    <s v="Procesada"/>
    <n v="8739.5210084033624"/>
  </r>
  <r>
    <x v="6"/>
    <n v="109030"/>
    <s v="2025-11-13 20:42:17"/>
    <s v="GABRIEL BALAGUERA ROJAS"/>
    <s v="MARIBEL REDONDO 918"/>
    <s v="Procesada"/>
    <n v="24400"/>
  </r>
  <r>
    <x v="6"/>
    <n v="109031"/>
    <s v="2025-11-13 20:44:50"/>
    <s v="LUZ EDILMA MOLINA MOLANO"/>
    <s v="LEONARDO MANCERA BOLAÑOS 926"/>
    <s v="Procesada"/>
    <n v="111371.91596638654"/>
  </r>
  <r>
    <x v="0"/>
    <n v="109032"/>
    <s v="2025-11-13 20:46:38"/>
    <s v="DIEGO ALBERTO CEBALLOS CARDONA"/>
    <s v="INGRID RESTREPO 115"/>
    <s v="Procesada"/>
    <n v="8664"/>
  </r>
  <r>
    <x v="6"/>
    <n v="109033"/>
    <s v="2025-11-13 20:46:50"/>
    <s v="EDITH CUENCA ORJUELA"/>
    <s v="MARIA NANCY GUARIN VIRGUEZ 937"/>
    <s v="Procesada"/>
    <n v="62268.966386554632"/>
  </r>
  <r>
    <x v="0"/>
    <n v="109034"/>
    <s v="2025-11-13 20:47:18"/>
    <s v="LUIS EVELIO PAMPLONA ESCUDERO"/>
    <s v="INGRID RESTREPO 115"/>
    <s v="Procesada"/>
    <n v="23086"/>
  </r>
  <r>
    <x v="7"/>
    <n v="109035"/>
    <s v="2025-11-13 20:47:19"/>
    <s v="YENIS SAUDITH MESTRA"/>
    <s v="JHON GRANADOS"/>
    <s v="Procesada"/>
    <n v="47899.378151260506"/>
  </r>
  <r>
    <x v="0"/>
    <n v="109036"/>
    <s v="2025-11-13 20:47:59"/>
    <s v="MARGARITA MARIA POSADA SIERRA"/>
    <s v="INGRID RESTREPO 115"/>
    <s v="Procesada"/>
    <n v="11543"/>
  </r>
  <r>
    <x v="0"/>
    <n v="109037"/>
    <s v="2025-11-13 20:48:52"/>
    <s v="DEISY JOHANA GUITIERREZ SEPULVEDA"/>
    <s v="INGRID RESTREPO 115"/>
    <s v="Procesada"/>
    <n v="13109.277310924372"/>
  </r>
  <r>
    <x v="0"/>
    <n v="109038"/>
    <s v="2025-11-13 20:51:35"/>
    <s v="LEYDY JOHANNA CASTAÑO CORREA"/>
    <s v="MIGUEL ANGEL HIDALGO SANTOS 113"/>
    <s v="Procesada"/>
    <n v="26890.798319327732"/>
  </r>
  <r>
    <x v="0"/>
    <n v="109039"/>
    <s v="2025-11-13 20:54:16"/>
    <s v="LUZ ELENA PEREZ CHAVARRIA"/>
    <s v="GEORLAN GARCIA PANIAGUA 117"/>
    <s v="Procesada"/>
    <n v="14850"/>
  </r>
  <r>
    <x v="6"/>
    <n v="109040"/>
    <s v="2025-11-13 20:55:31"/>
    <s v="NICOLAS PEREIRA VELOZA"/>
    <s v="CARLOS EDUARDO ROMERO 934"/>
    <s v="Procesada"/>
    <n v="141302.61344537814"/>
  </r>
  <r>
    <x v="6"/>
    <n v="109041"/>
    <s v="2025-11-13 20:55:49"/>
    <s v="WILSON ALBEIRO CARDENAS PEREZ"/>
    <s v="MARIBEL REDONDO 918"/>
    <s v="Procesada"/>
    <n v="29243.638655462186"/>
  </r>
  <r>
    <x v="6"/>
    <n v="109043"/>
    <s v="2025-11-13 20:58:29"/>
    <s v="RAUL ARISTIZABAL MARQUEZ"/>
    <s v="LAURA SERNA HERNANDEZ 925"/>
    <s v="Procesada"/>
    <n v="26462.697478991598"/>
  </r>
  <r>
    <x v="0"/>
    <n v="109044"/>
    <s v="2025-11-13 20:59:59"/>
    <s v="LUZ OMAIRA GIRALDO ARISTIZABAL"/>
    <s v="ELIANA GOMEZ 107"/>
    <s v="Procesada"/>
    <n v="64848"/>
  </r>
  <r>
    <x v="4"/>
    <n v="109045"/>
    <s v="2025-11-13 21:03:22"/>
    <s v="ADELAIDA ROSA CAMACHO ANAYA"/>
    <s v="JOSE GREGORIO OSTEN MERCADO 509"/>
    <s v="Procesada"/>
    <n v="25348.823529411766"/>
  </r>
  <r>
    <x v="0"/>
    <n v="109046"/>
    <s v="2025-11-13 21:04:36"/>
    <s v="FRANCISCO LUIS LOPEZ GARCIA"/>
    <s v="GEORLAN GARCIA PANIAGUA 117"/>
    <s v="Procesada"/>
    <n v="48181.680672268907"/>
  </r>
  <r>
    <x v="6"/>
    <n v="109047"/>
    <s v="2025-11-13 21:04:52"/>
    <s v="JORGE ELIECER GUIO ROZO"/>
    <s v="SANDRA PATRICIA ORTIZ ROMERO 919"/>
    <s v="Procesada"/>
    <n v="8734.7899159663866"/>
  </r>
  <r>
    <x v="6"/>
    <n v="109048"/>
    <s v="2025-11-13 21:06:12"/>
    <s v="SANDY JULIET CANTE LOZANO"/>
    <s v="NELLY MARTINEZ FLEREZ 935"/>
    <s v="Procesada"/>
    <n v="28544.957983193279"/>
  </r>
  <r>
    <x v="6"/>
    <n v="109049"/>
    <s v="2025-11-13 21:06:48"/>
    <s v="MARILUZ RODRIGUEZ LIZARAZO"/>
    <s v="LEONARDO MANCERA BOLAÑOS 926"/>
    <s v="Procesada"/>
    <n v="69540.000000000015"/>
  </r>
  <r>
    <x v="6"/>
    <n v="109050"/>
    <s v="2025-11-13 21:07:44"/>
    <s v="HERNAN DE JESUS ARISTIZABAL ARISTIZABAL"/>
    <s v="LAURA SERNA HERNANDEZ 925"/>
    <s v="Procesada"/>
    <n v="574792.56302521017"/>
  </r>
  <r>
    <x v="0"/>
    <n v="109051"/>
    <s v="2025-11-13 21:08:19"/>
    <s v="MINIMERCADO LUNA DEL MAR S.A.S."/>
    <s v="SEBASTIAN DIAZ VELEZ 105"/>
    <s v="Procesada"/>
    <n v="158277.32773109243"/>
  </r>
  <r>
    <x v="0"/>
    <n v="109052"/>
    <s v="2025-11-13 21:09:57"/>
    <s v="ROBERTO EMILIO ZAPATA JIMENEZ"/>
    <s v="SEBASTIAN DIAZ VELEZ 105"/>
    <s v="Procesada"/>
    <n v="42763.680672268907"/>
  </r>
  <r>
    <x v="0"/>
    <n v="109053"/>
    <s v="2025-11-13 21:12:55"/>
    <s v="RUBEN ARTURO PINEDA GUERRA"/>
    <s v="EDISON ALBERTO SALAZAR YEPES 116"/>
    <s v="Procesada"/>
    <n v="52289.899159663873"/>
  </r>
  <r>
    <x v="6"/>
    <n v="109054"/>
    <s v="2025-11-13 21:14:20"/>
    <s v="YOLANDA MOYANO LUZ"/>
    <s v="WILLIAM ALBERTO VELASQUEZ BERNAL 920"/>
    <s v="Procesada"/>
    <n v="33529.436974789918"/>
  </r>
  <r>
    <x v="6"/>
    <n v="109055"/>
    <s v="2025-11-13 21:15:40"/>
    <s v="MARISOL CIPAMOCHA ROSALES"/>
    <s v="LAURA SERNA HERNANDEZ 925"/>
    <s v="Procesada"/>
    <n v="36391.806722689078"/>
  </r>
  <r>
    <x v="0"/>
    <n v="109056"/>
    <s v="2025-11-13 21:16:03"/>
    <s v="MARTA CECILIA CORDOBA VELEZ"/>
    <s v="SEBASTIAN DIAZ VELEZ 105"/>
    <s v="Procesada"/>
    <n v="52214.722689075628"/>
  </r>
  <r>
    <x v="0"/>
    <n v="109057"/>
    <s v="2025-11-13 21:17:22"/>
    <s v="LUZ MARINA SANCHEZ AGUILAR"/>
    <s v="SEBASTIAN DIAZ VELEZ 105"/>
    <s v="Procesada"/>
    <n v="20518.436974789915"/>
  </r>
  <r>
    <x v="6"/>
    <n v="109058"/>
    <s v="2025-11-13 21:17:30"/>
    <s v="MONICA VIVIANA TORRES BELTRAN"/>
    <s v="YULIETH HERNANDEZ"/>
    <s v="Procesada"/>
    <n v="191597.52100840336"/>
  </r>
  <r>
    <x v="3"/>
    <n v="109059"/>
    <s v="2025-11-13 21:17:53"/>
    <s v="KATERYN RIOS GIRALDO"/>
    <s v="FELIPE ARENAS 605"/>
    <s v="Procesada"/>
    <n v="30672.403361344543"/>
  </r>
  <r>
    <x v="6"/>
    <n v="109060"/>
    <s v="2025-11-13 21:24:08"/>
    <s v="CLAUDIA MILENA SANCHEZ"/>
    <s v="LAURA SERNA HERNANDEZ 925"/>
    <s v="Procesada"/>
    <n v="28394.571428571431"/>
  </r>
  <r>
    <x v="6"/>
    <n v="109061"/>
    <s v="2025-11-13 21:28:46"/>
    <s v="SANDRA PATRICIA RINCON BENAVIDES"/>
    <s v="LAURA SERNA HERNANDEZ 925"/>
    <s v="Procesada"/>
    <n v="111032.28571428572"/>
  </r>
  <r>
    <x v="3"/>
    <n v="109063"/>
    <s v="2025-11-13 21:30:39"/>
    <s v="LUZ DARY CANO GONZALEZ"/>
    <s v="FELIPE ARENAS 605"/>
    <s v="Procesada"/>
    <n v="23086"/>
  </r>
  <r>
    <x v="6"/>
    <n v="109064"/>
    <s v="2025-11-13 21:30:58"/>
    <s v="WILLINGTON GACHANCIPA DIAZ"/>
    <s v="DIANA MARCELA DIAZ TORRES 938"/>
    <s v="Procesada"/>
    <n v="45217.201680672275"/>
  </r>
  <r>
    <x v="0"/>
    <n v="109066"/>
    <s v="2025-11-13 21:32:18"/>
    <s v="JUAN DE DIOS GRISALES GALLEGO"/>
    <s v="SEBASTIAN DIAZ VELEZ 105"/>
    <s v="Procesada"/>
    <n v="35437.008403361346"/>
  </r>
  <r>
    <x v="3"/>
    <n v="109067"/>
    <s v="2025-11-13 21:32:52"/>
    <s v="CLAUDIA ANDREA CARMONA GARCIA"/>
    <s v="FELIPE ARENAS 605"/>
    <s v="Procesada"/>
    <n v="37076.142857142862"/>
  </r>
  <r>
    <x v="6"/>
    <n v="109068"/>
    <s v="2025-11-13 21:35:03"/>
    <s v="DUBAN VALENCIA ALBARRACIN"/>
    <s v="WILSON JAVIER MONTAÑEZ MARTINEZ 923"/>
    <s v="Procesada"/>
    <n v="11543"/>
  </r>
  <r>
    <x v="6"/>
    <n v="109069"/>
    <s v="2025-11-13 21:35:23"/>
    <s v="LEIDY BELEN SOLER GUEVARA"/>
    <s v="LAURA SERNA HERNANDEZ 925"/>
    <s v="Procesada"/>
    <n v="80033.697478991598"/>
  </r>
  <r>
    <x v="0"/>
    <n v="109070"/>
    <s v="2025-11-13 21:39:58"/>
    <s v="DORIS ELENA GOMEZ GAVIRIA"/>
    <s v="INES LILIANA PIEDRAHITA MESA 111"/>
    <s v="Procesada"/>
    <n v="9146.6386554621859"/>
  </r>
  <r>
    <x v="6"/>
    <n v="109071"/>
    <s v="2025-11-13 21:41:50"/>
    <s v="DISTRIBUIDORA FERREPINZON SAS"/>
    <s v="WILSON JAVIER MONTAÑEZ MARTINEZ 923"/>
    <s v="Procesada"/>
    <n v="26648.201680672271"/>
  </r>
  <r>
    <x v="6"/>
    <n v="109072"/>
    <s v="2025-11-13 21:43:05"/>
    <s v="EDWIN ALEJANDRO PEREZ GARCIA"/>
    <s v="SANDRA PATRICIA ORTIZ ROMERO 919"/>
    <s v="Procesada"/>
    <n v="69069.02521008403"/>
  </r>
  <r>
    <x v="6"/>
    <n v="109073"/>
    <s v="2025-11-13 21:48:53"/>
    <s v="ELSA QUINAYAS QUINAYAS MENESES"/>
    <s v="NELLY MARTINEZ FLEREZ 935"/>
    <s v="Procesada"/>
    <n v="154950"/>
  </r>
  <r>
    <x v="0"/>
    <n v="109074"/>
    <s v="2025-11-13 21:55:43"/>
    <s v="CARLOS ALBERTO DIAZ MESA"/>
    <s v="EDISON ALBERTO SALAZAR YEPES 116"/>
    <s v="Procesada"/>
    <n v="47899.378151260506"/>
  </r>
  <r>
    <x v="4"/>
    <n v="109075"/>
    <s v="2025-11-13 22:03:20"/>
    <s v="NELCY ADRIANA MOLINA JORGE"/>
    <s v="NELSON ENRIQUE LOPEZ GONZALEZ 510"/>
    <s v="Procesada"/>
    <n v="26815.26050420168"/>
  </r>
  <r>
    <x v="0"/>
    <n v="109076"/>
    <s v="2025-11-13 22:13:10"/>
    <s v="NEVER IVAN SALON SEVERICHE"/>
    <s v="SEBASTIAN DIAZ VELEZ 105"/>
    <s v="Procesada"/>
    <n v="23543"/>
  </r>
  <r>
    <x v="0"/>
    <n v="109077"/>
    <s v="2025-11-13 22:20:15"/>
    <s v="NUBIA CASTRO RUEDA"/>
    <s v="INES LILIANA PIEDRAHITA MESA 111"/>
    <s v="Procesada"/>
    <n v="13362.000000000002"/>
  </r>
  <r>
    <x v="0"/>
    <n v="109078"/>
    <s v="2025-11-13 22:21:19"/>
    <s v="ARGENIS DURANGO GOEZ"/>
    <s v="INES LILIANA PIEDRAHITA MESA 111"/>
    <s v="Procesada"/>
    <n v="8067.2436974789925"/>
  </r>
  <r>
    <x v="0"/>
    <n v="109079"/>
    <s v="2025-11-13 22:24:35"/>
    <s v="BENAVIDES RESTREPO"/>
    <s v="ANDRES GRACIANO SERNA 104"/>
    <s v="Procesada"/>
    <n v="102529.56302521008"/>
  </r>
  <r>
    <x v="0"/>
    <n v="109081"/>
    <s v="2025-11-13 22:42:44"/>
    <s v="GERMAN ANTONIO GUZMAN ALVAREZ"/>
    <s v="DUBY YARLENY BEDOYA FLOREZ 102"/>
    <s v="Procesada"/>
    <n v="18991.638655462186"/>
  </r>
  <r>
    <x v="4"/>
    <n v="109082"/>
    <s v="2025-11-13 22:49:56"/>
    <s v="FRANCISCO RAFAEL VERGARA VERGARA"/>
    <s v="NELSON ENRIQUE LOPEZ GONZALEZ 510"/>
    <s v="Procesada"/>
    <n v="10592.436974789916"/>
  </r>
  <r>
    <x v="0"/>
    <n v="109083"/>
    <s v="2025-11-13 22:57:34"/>
    <s v="GUSTAVO ARLEY POSADA LONDOÑO"/>
    <s v="ANDRES GRACIANO SERNA 104"/>
    <s v="Procesada"/>
    <n v="418786.21008403366"/>
  </r>
  <r>
    <x v="0"/>
    <n v="109085"/>
    <s v="2025-11-13 23:30:24"/>
    <s v="JUAN CARLOS LUNA HENAO"/>
    <s v="ANDRES GRACIANO SERNA 104"/>
    <s v="Procesada"/>
    <n v="80344.638655462186"/>
  </r>
  <r>
    <x v="4"/>
    <n v="109087"/>
    <s v="2025-11-14 12:42:18"/>
    <s v="EDUARDO SEGUNDO ESPITIA TAMARA"/>
    <s v="NELSON ENRIQUE LOPEZ GONZALEZ 510"/>
    <s v="Procesada"/>
    <n v="20237"/>
  </r>
  <r>
    <x v="1"/>
    <n v="109088"/>
    <s v="2025-11-14 13:01:42"/>
    <s v="CARMEN ALICIA ANGARITA CELIS"/>
    <s v="ZULY RANGEL GARCIA 413 CUCUTA"/>
    <s v="Procesada"/>
    <n v="14621.823529411766"/>
  </r>
  <r>
    <x v="1"/>
    <n v="109090"/>
    <s v="2025-11-14 13:03:48"/>
    <s v="GIOVANNA PATRICIA DAVID LOZANO"/>
    <s v="FREDY ESTEPA 409 CUCUTA"/>
    <s v="Procesada"/>
    <n v="23368.428571428572"/>
  </r>
  <r>
    <x v="10"/>
    <n v="109091"/>
    <s v="2025-11-14 13:10:54"/>
    <s v="EMILIO GARRIDO BERNAL"/>
    <s v="CAROLINA RUEDA 410 BUCARAMANGA"/>
    <s v="Procesada"/>
    <n v="18516"/>
  </r>
  <r>
    <x v="0"/>
    <n v="109092"/>
    <s v="2025-11-14 13:13:54"/>
    <s v="INVERSIONES CASA FRUVER S.A.S."/>
    <s v="MARIA ELENA JARAMILLO GALEANO 114"/>
    <s v="Procesada"/>
    <n v="42746.277310924372"/>
  </r>
  <r>
    <x v="9"/>
    <n v="109093"/>
    <s v="2025-11-14 13:20:46"/>
    <s v="RAMIRO BENAVIDES SIZA"/>
    <s v="LILIANA BLANCO LOPEZ 705 VALLEDUPAR"/>
    <s v="Procesada"/>
    <n v="11298.655462184874"/>
  </r>
  <r>
    <x v="1"/>
    <n v="109094"/>
    <s v="2025-11-14 13:21:12"/>
    <s v="OMAIRA VILLAMIZAR GALVIS"/>
    <s v="MAIRA TORRES 411 CUCUTA"/>
    <s v="Procesada"/>
    <n v="11415.966386554623"/>
  </r>
  <r>
    <x v="9"/>
    <n v="109095"/>
    <s v="2025-11-14 13:22:09"/>
    <s v="RAMIRO BENAVIDES SIZA"/>
    <s v="LILIANA BLANCO LOPEZ 705 VALLEDUPAR"/>
    <s v="Procesada"/>
    <n v="31932.915966386554"/>
  </r>
  <r>
    <x v="1"/>
    <n v="109096"/>
    <s v="2025-11-14 13:22:35"/>
    <s v="YOLANDA STELLA  GUERRERO ANTELIZ"/>
    <s v="ZULY RANGEL GARCIA 413 CUCUTA"/>
    <s v="Procesada"/>
    <n v="14621.823529411766"/>
  </r>
  <r>
    <x v="0"/>
    <n v="109098"/>
    <s v="2025-11-14 13:35:08"/>
    <s v="VICTOR JAIME MARTINEZ HENAO"/>
    <s v="MARIA ELENA JARAMILLO GALEANO 114"/>
    <s v="Procesada"/>
    <n v="31800"/>
  </r>
  <r>
    <x v="0"/>
    <n v="109099"/>
    <s v="2025-11-14 13:39:22"/>
    <s v="ISORELY ANDREA BARRIENTOS GOMEZ"/>
    <s v="DUBY YARLENY BEDOYA FLOREZ 102"/>
    <s v="Procesada"/>
    <n v="18151.26050420168"/>
  </r>
  <r>
    <x v="6"/>
    <n v="109100"/>
    <s v="2025-11-14 13:39:59"/>
    <s v="ALBEIRO DE JESUS VASQUEZ PELAEZ"/>
    <s v="WILLIAM ALBERTO VELASQUEZ BERNAL 920"/>
    <s v="Procesada"/>
    <n v="33529.436974789918"/>
  </r>
  <r>
    <x v="10"/>
    <n v="109101"/>
    <s v="2025-11-14 13:40:05"/>
    <s v="SANDRA MILENA CARVAJAL MUÑOZ"/>
    <s v="CAROLINA RUEDA 410 BUCARAMANGA"/>
    <s v="Procesada"/>
    <n v="32415.462184873952"/>
  </r>
  <r>
    <x v="1"/>
    <n v="109102"/>
    <s v="2025-11-14 13:42:12"/>
    <s v="SANDRA MILENA OSORIO BOTELLO"/>
    <s v="FREDY ESTEPA 409 CUCUTA"/>
    <s v="Procesada"/>
    <n v="15690"/>
  </r>
  <r>
    <x v="6"/>
    <n v="109104"/>
    <s v="2025-11-14 13:44:10"/>
    <s v="LUIS ALEJANDRO GUERRA OSORIO"/>
    <s v="DIANA MARCELA DIAZ TORRES 938"/>
    <s v="Procesada"/>
    <n v="38558"/>
  </r>
  <r>
    <x v="0"/>
    <n v="109105"/>
    <s v="2025-11-14 13:48:32"/>
    <s v="MARIA OFELIA JIMENEZ VARGAS"/>
    <s v="DUBY YARLENY BEDOYA FLOREZ 102"/>
    <s v="Procesada"/>
    <n v="7936.4369747899173"/>
  </r>
  <r>
    <x v="6"/>
    <n v="109106"/>
    <s v="2025-11-14 13:49:37"/>
    <s v="MUNDIAL DE ELECTRICOS Y HERRAMIENTAS. S.A.S"/>
    <s v="LEYDY YURLEY MUNEVAR ESPITIA 921"/>
    <s v="Procesada"/>
    <n v="157745.75630252101"/>
  </r>
  <r>
    <x v="2"/>
    <n v="109107"/>
    <s v="2025-11-14 13:51:15"/>
    <s v="CAROLAYN MORA RUIZ"/>
    <s v="ALVARO ENRIQUE CASTAÑEDA MANJARRES 715 BARRANQUILLA"/>
    <s v="Procesada"/>
    <n v="39515.34453781513"/>
  </r>
  <r>
    <x v="6"/>
    <n v="109108"/>
    <s v="2025-11-14 13:51:26"/>
    <s v="EULISES NIÑO CACERES"/>
    <s v="DIANA MARCELA DIAZ TORRES 938"/>
    <s v="Procesada"/>
    <n v="57310.915966386565"/>
  </r>
  <r>
    <x v="0"/>
    <n v="109109"/>
    <s v="2025-11-14 13:51:47"/>
    <s v="EDILSON ANTONIO SOTO GIRALDO"/>
    <s v="KATHERINE GAVIRIA MAZO 103"/>
    <s v="Procesada"/>
    <n v="54032.882352941175"/>
  </r>
  <r>
    <x v="6"/>
    <n v="109110"/>
    <s v="2025-11-14 14:10:42"/>
    <s v="ANDRES FERNANDO SANCHEZ RODRIGUEZ"/>
    <s v="OSCAR GIOVANNY NASAYO BLANCO 932"/>
    <s v="Procesada"/>
    <n v="11045.957983193279"/>
  </r>
  <r>
    <x v="6"/>
    <n v="109111"/>
    <s v="2025-11-14 14:21:49"/>
    <s v="COMPAÑIA PRODUCTORA Y DISTRIBUIDORA DUMBO SALSA LTDA"/>
    <s v="CRISTINA QUINTERO RUDAS 945"/>
    <s v="Procesada"/>
    <n v="49831.857142857145"/>
  </r>
  <r>
    <x v="6"/>
    <n v="109113"/>
    <s v="2025-11-14 14:22:29"/>
    <s v="JACIBE ABRIL GARCIA"/>
    <s v="MONICA RODRIGUEZ RONCANCIO 946"/>
    <s v="Procesada"/>
    <n v="10478.151260504203"/>
  </r>
  <r>
    <x v="6"/>
    <n v="109114"/>
    <s v="2025-11-14 14:23:06"/>
    <s v="LUIS GUILLERMO CASTRO LEYVA"/>
    <s v="OSCAR GIOVANNY NASAYO BLANCO 932"/>
    <s v="Procesada"/>
    <n v="37383.193277310929"/>
  </r>
  <r>
    <x v="2"/>
    <n v="109115"/>
    <s v="2025-11-14 14:30:01"/>
    <s v="GLEYRIN MICHELL GUERRERO LONDOÑO"/>
    <s v="MARIELA ESTER DE LEON 720 BARRANQUILLA"/>
    <s v="Procesada"/>
    <n v="12983.193277310926"/>
  </r>
  <r>
    <x v="0"/>
    <n v="109116"/>
    <s v="2025-11-14 14:31:58"/>
    <s v="LUIS CARLOS GRAJALES MEJIA"/>
    <s v="INES LILIANA PIEDRAHITA MESA 111"/>
    <s v="Procesada"/>
    <n v="26095.840336134454"/>
  </r>
  <r>
    <x v="7"/>
    <n v="109117"/>
    <s v="2025-11-14 14:34:20"/>
    <s v="MARIA ISABEL VEGA DIAZ"/>
    <s v="JHONTAN MENDOZA 906"/>
    <s v="Procesada"/>
    <n v="64664.075630252104"/>
  </r>
  <r>
    <x v="4"/>
    <n v="109118"/>
    <s v="2025-11-14 14:34:36"/>
    <s v="PABLO EMILIO SOLANO GONZALEZ"/>
    <s v="JOSE GREGORIO OSTEN MERCADO 509"/>
    <s v="Procesada"/>
    <n v="76695.445378151271"/>
  </r>
  <r>
    <x v="6"/>
    <n v="109119"/>
    <s v="2025-11-14 14:40:47"/>
    <s v="FERRELECTRICOS EL LEÓN SAS"/>
    <s v="CRISTINA QUINTERO RUDAS 945"/>
    <s v="Procesada"/>
    <n v="30862.193277310929"/>
  </r>
  <r>
    <x v="7"/>
    <n v="109120"/>
    <s v="2025-11-14 14:40:48"/>
    <s v="REMIGIO ARDILA BUENAHORA"/>
    <s v="JHONTAN MENDOZA 906"/>
    <s v="Procesada"/>
    <n v="95798.756302521011"/>
  </r>
  <r>
    <x v="1"/>
    <n v="109121"/>
    <s v="2025-11-14 14:41:52"/>
    <s v="BELEN GOMEZ GOMEZ"/>
    <s v="ZULY RANGEL GARCIA 413 CUCUTA"/>
    <s v="Procesada"/>
    <n v="14621.823529411766"/>
  </r>
  <r>
    <x v="1"/>
    <n v="109123"/>
    <s v="2025-11-14 14:43:06"/>
    <s v="JOSE DANIEL SOTO GUARIN"/>
    <s v="FREDY ESTEPA 409 CUCUTA"/>
    <s v="Procesada"/>
    <n v="43523.193277310922"/>
  </r>
  <r>
    <x v="7"/>
    <n v="109125"/>
    <s v="2025-11-14 14:45:11"/>
    <s v="ILSER JAIVER URREA PINZON"/>
    <s v="JHONTAN MENDOZA 906"/>
    <s v="Procesada"/>
    <n v="47899.378151260506"/>
  </r>
  <r>
    <x v="1"/>
    <n v="109126"/>
    <s v="2025-11-14 14:47:48"/>
    <s v="MARCO TULIO VILLAMIZAR VERA"/>
    <s v="ZULY RANGEL GARCIA 413 CUCUTA"/>
    <s v="Procesada"/>
    <n v="14621.823529411766"/>
  </r>
  <r>
    <x v="7"/>
    <n v="109128"/>
    <s v="2025-11-14 14:51:03"/>
    <s v="BLANCA LILIA UMBARILA NARANJO"/>
    <s v="JHONTAN MENDOZA 906"/>
    <s v="Procesada"/>
    <n v="54021.747899159665"/>
  </r>
  <r>
    <x v="6"/>
    <n v="109129"/>
    <s v="2025-11-14 14:53:57"/>
    <s v="LUZ ESTRELLA OBANDO URREA"/>
    <s v="WILSON JAVIER MONTAÑEZ MARTINEZ 923"/>
    <s v="Procesada"/>
    <n v="18907.546218487394"/>
  </r>
  <r>
    <x v="0"/>
    <n v="109130"/>
    <s v="2025-11-14 14:54:38"/>
    <s v="MARIA IRENE RENDON GONZALEZ"/>
    <s v="KATHERINE GAVIRIA MAZO 103"/>
    <s v="Procesada"/>
    <n v="11543"/>
  </r>
  <r>
    <x v="1"/>
    <n v="109131"/>
    <s v="2025-11-14 14:54:44"/>
    <s v="JOSE DANIEL SOTO GUARIN"/>
    <s v="FREDY ESTEPA 409 CUCUTA"/>
    <s v="Procesada"/>
    <n v="43523.193277310922"/>
  </r>
  <r>
    <x v="2"/>
    <n v="109133"/>
    <s v="2025-11-14 14:57:17"/>
    <s v="ROQUE JACINTO PAJARO DIAZ"/>
    <s v="MARIELA ESTER DE LEON 720 BARRANQUILLA"/>
    <s v="Procesada"/>
    <n v="30803.193277310929"/>
  </r>
  <r>
    <x v="7"/>
    <n v="109134"/>
    <s v="2025-11-14 14:57:37"/>
    <s v="HEINET LIZETH ALBORNOZ PEREZ"/>
    <s v="JHONTAN MENDOZA 906"/>
    <s v="Procesada"/>
    <n v="47899.378151260506"/>
  </r>
  <r>
    <x v="6"/>
    <n v="109135"/>
    <s v="2025-11-14 14:59:54"/>
    <s v="HUGO FABIAN DIAZ CABALLERO"/>
    <s v="CRISTINA QUINTERO RUDAS 945"/>
    <s v="Procesada"/>
    <n v="29117.579831932773"/>
  </r>
  <r>
    <x v="6"/>
    <n v="109137"/>
    <s v="2025-11-14 15:00:14"/>
    <s v="FLOR STELLA TENJO HERRERA"/>
    <s v="LEONARDO MANCERA BOLAÑOS 926"/>
    <s v="Procesada"/>
    <n v="21176.403361344539"/>
  </r>
  <r>
    <x v="6"/>
    <n v="109138"/>
    <s v="2025-11-14 15:01:21"/>
    <s v="CARLOS ROBERTO MUNOZ PARRA"/>
    <s v="MARIBEL REDONDO 918"/>
    <s v="Procesada"/>
    <n v="5292.5378151260502"/>
  </r>
  <r>
    <x v="1"/>
    <n v="109139"/>
    <s v="2025-11-14 15:01:49"/>
    <s v="ROSMIRA PEREZ ROJAS"/>
    <s v="FREDY ESTEPA 409 CUCUTA"/>
    <s v="Procesada"/>
    <n v="23331"/>
  </r>
  <r>
    <x v="6"/>
    <n v="109140"/>
    <s v="2025-11-14 15:06:30"/>
    <s v="OLGA YANET ZAPATA REYES"/>
    <s v="ANGIE JOHANA BEDOYA HERRENO 908"/>
    <s v="Procesada"/>
    <n v="32899.126050420171"/>
  </r>
  <r>
    <x v="2"/>
    <n v="109141"/>
    <s v="2025-11-14 15:08:29"/>
    <s v="JUAN MARTIN NUÑEZ VASQUEZ"/>
    <s v="MARIELA ESTER DE LEON 720 BARRANQUILLA"/>
    <s v="Procesada"/>
    <n v="31932.915966386554"/>
  </r>
  <r>
    <x v="6"/>
    <n v="109142"/>
    <s v="2025-11-14 15:10:21"/>
    <s v="YUDY ALEXANDRA SUAREZ ALDANA"/>
    <s v="YULIETH HERNANDEZ"/>
    <s v="Procesada"/>
    <n v="45252.117647058825"/>
  </r>
  <r>
    <x v="0"/>
    <n v="109144"/>
    <s v="2025-11-14 15:14:00"/>
    <s v="ANGELA BIBIANA OSORIO PATIÑO"/>
    <s v="ANDRES GRACIANO SERNA 104"/>
    <s v="Procesada"/>
    <n v="132060"/>
  </r>
  <r>
    <x v="6"/>
    <n v="109146"/>
    <s v="2025-11-14 15:16:45"/>
    <s v="CARLOS EDUARDO MAHECHA ARCHILA"/>
    <s v="DIANA MARCELA DIAZ TORRES 938"/>
    <s v="Procesada"/>
    <n v="206172.32773109246"/>
  </r>
  <r>
    <x v="6"/>
    <n v="109147"/>
    <s v="2025-11-14 15:17:17"/>
    <s v="ALJAIDY ARRIETA LOBO"/>
    <s v="YULIETH HERNANDEZ"/>
    <s v="Procesada"/>
    <n v="36302.521008403361"/>
  </r>
  <r>
    <x v="9"/>
    <n v="109148"/>
    <s v="2025-11-14 15:17:24"/>
    <s v="JANNY LUZ PAEZ OLIVELLA"/>
    <s v="LILIANA BLANCO LOPEZ 705 VALLEDUPAR"/>
    <s v="Procesada"/>
    <n v="17869.756302521007"/>
  </r>
  <r>
    <x v="7"/>
    <n v="109149"/>
    <s v="2025-11-14 15:17:43"/>
    <s v="DEIDA HIDALY AVELLANEDA POVEDA"/>
    <s v="JHONTAN MENDOZA 906"/>
    <s v="Procesada"/>
    <n v="47899.378151260506"/>
  </r>
  <r>
    <x v="9"/>
    <n v="109150"/>
    <s v="2025-11-14 15:20:44"/>
    <s v="SERGIO CAMARGO RODRIGUEZ"/>
    <s v="LILIANA BLANCO LOPEZ 705 VALLEDUPAR"/>
    <s v="Procesada"/>
    <n v="107244.73949579833"/>
  </r>
  <r>
    <x v="0"/>
    <n v="109151"/>
    <s v="2025-11-14 15:22:07"/>
    <s v="MARIA GLADYS VARGAS TRUJILLO"/>
    <s v="INGRID RESTREPO 115"/>
    <s v="Procesada"/>
    <n v="34097.277310924372"/>
  </r>
  <r>
    <x v="3"/>
    <n v="109152"/>
    <s v="2025-11-14 15:22:35"/>
    <s v="SENAIDA GOMEZ OCAMPO"/>
    <s v="FELIPE ARENAS 605"/>
    <s v="Procesada"/>
    <n v="34175.277310924372"/>
  </r>
  <r>
    <x v="9"/>
    <n v="109153"/>
    <s v="2025-11-14 15:23:14"/>
    <s v="JANNY LUZ PAEZ OLIVELLA"/>
    <s v="LILIANA BLANCO LOPEZ 705 VALLEDUPAR"/>
    <s v="Procesada"/>
    <n v="9075.6302521008402"/>
  </r>
  <r>
    <x v="0"/>
    <n v="109154"/>
    <s v="2025-11-14 15:24:15"/>
    <s v="EILEEN MARIA MONTANEZ CHAPETA"/>
    <s v="ELIANA GOMEZ 107"/>
    <s v="Procesada"/>
    <n v="8100"/>
  </r>
  <r>
    <x v="6"/>
    <n v="109155"/>
    <s v="2025-11-14 15:25:29"/>
    <s v="OLGA LUCIA TORRES CASTRO"/>
    <s v="MARIBEL REDONDO 918"/>
    <s v="Procesada"/>
    <n v="37815.117647058825"/>
  </r>
  <r>
    <x v="6"/>
    <n v="109157"/>
    <s v="2025-11-14 15:29:13"/>
    <s v="SANDY CAROLINA PRIETO PEREZ"/>
    <s v="MARIBEL REDONDO 918"/>
    <s v="Procesada"/>
    <n v="55100"/>
  </r>
  <r>
    <x v="7"/>
    <n v="109158"/>
    <s v="2025-11-14 15:29:29"/>
    <s v="IVAN ALEXIS CASTRO PARRADO"/>
    <s v="JHONTAN MENDOZA 906"/>
    <s v="Procesada"/>
    <n v="74722.899159663866"/>
  </r>
  <r>
    <x v="6"/>
    <n v="109159"/>
    <s v="2025-11-14 15:31:14"/>
    <s v="ELIZABETH SANCHEZ SANCHEZ"/>
    <s v="MONICA RODRIGUEZ RONCANCIO 946"/>
    <s v="Procesada"/>
    <n v="5400"/>
  </r>
  <r>
    <x v="0"/>
    <n v="109160"/>
    <s v="2025-11-14 15:33:39"/>
    <s v="MARIA ELENA DE LA ASCENSION OSPINA DE HERNANDEZ"/>
    <s v="MARIA ELENA JARAMILLO GALEANO 114"/>
    <s v="Procesada"/>
    <n v="5396.9747899159665"/>
  </r>
  <r>
    <x v="6"/>
    <n v="109161"/>
    <s v="2025-11-14 15:37:17"/>
    <s v="JAIRO FLOREZ ROJAS"/>
    <s v="LEYDY YURLEY MUNEVAR ESPITIA 921"/>
    <s v="Procesada"/>
    <n v="14314.084033613444"/>
  </r>
  <r>
    <x v="6"/>
    <n v="109162"/>
    <s v="2025-11-14 15:37:29"/>
    <s v="LESVIL TATIANA VARGAS CARVAJAL"/>
    <s v="WILLIAM ALBERTO VELASQUEZ BERNAL 920"/>
    <s v="Procesada"/>
    <n v="34770.000000000007"/>
  </r>
  <r>
    <x v="6"/>
    <n v="109163"/>
    <s v="2025-11-14 15:38:27"/>
    <s v="ALBA ESPERANZA CASTAÑEDA DE MAYORGA"/>
    <s v="WILSON JAVIER MONTAÑEZ MARTINEZ 923"/>
    <s v="Procesada"/>
    <n v="27395"/>
  </r>
  <r>
    <x v="6"/>
    <n v="109164"/>
    <s v="2025-11-14 15:41:15"/>
    <s v="HUMBERTO FERNANDEZ SANCHEZ"/>
    <s v="SANDRA PATRICIA ORTIZ ROMERO 919"/>
    <s v="Procesada"/>
    <n v="8319.3193277310929"/>
  </r>
  <r>
    <x v="4"/>
    <n v="109165"/>
    <s v="2025-11-14 15:42:29"/>
    <s v="IVAN JOSE CAMACHO DIAZ"/>
    <s v="JOSE GREGORIO OSTEN MERCADO 509"/>
    <s v="Procesada"/>
    <n v="39327.663865546216"/>
  </r>
  <r>
    <x v="1"/>
    <n v="109167"/>
    <s v="2025-11-14 15:42:32"/>
    <s v="MARLENE CORONEL CORONEL"/>
    <s v="FREDY ESTEPA 409 CUCUTA"/>
    <s v="Procesada"/>
    <n v="32038.521008403361"/>
  </r>
  <r>
    <x v="6"/>
    <n v="109168"/>
    <s v="2025-11-14 15:47:03"/>
    <s v="CRISTIAN STEVEN PICO OVALLE"/>
    <s v="WILSON JAVIER MONTAÑEZ MARTINEZ 923"/>
    <s v="Procesada"/>
    <n v="38958.882352941175"/>
  </r>
  <r>
    <x v="9"/>
    <n v="109169"/>
    <s v="2025-11-14 15:47:13"/>
    <s v="MILEYDA ESTHER MUÑOZ CABELLO"/>
    <s v="LILIANA BLANCO LOPEZ 705 VALLEDUPAR"/>
    <s v="Procesada"/>
    <n v="31932.915966386554"/>
  </r>
  <r>
    <x v="4"/>
    <n v="109170"/>
    <s v="2025-11-14 15:47:33"/>
    <s v="BETTIS MARIA TORRES BUELVAS"/>
    <s v="JOSE GREGORIO OSTEN MERCADO 509"/>
    <s v="Procesada"/>
    <n v="31932.915966386554"/>
  </r>
  <r>
    <x v="0"/>
    <n v="109171"/>
    <s v="2025-11-14 15:47:43"/>
    <s v="JESUS HORACIO ARANGO ROLDAN"/>
    <s v="ANDRES GRACIANO SERNA 104"/>
    <s v="Procesada"/>
    <n v="269541.8823529412"/>
  </r>
  <r>
    <x v="6"/>
    <n v="109173"/>
    <s v="2025-11-14 15:49:02"/>
    <s v="XIOMARA ROJAS ABRIL"/>
    <s v="WILLIAM ALBERTO VELASQUEZ BERNAL 920"/>
    <s v="Procesada"/>
    <n v="14621.823529411766"/>
  </r>
  <r>
    <x v="7"/>
    <n v="109175"/>
    <s v="2025-11-14 15:51:00"/>
    <s v="LUCY VELASCO SOLANO"/>
    <s v="JHONTAN MENDOZA 906"/>
    <s v="Procesada"/>
    <n v="179622.48739495801"/>
  </r>
  <r>
    <x v="2"/>
    <n v="109176"/>
    <s v="2025-11-14 15:52:38"/>
    <s v="WILLIAM ALEXANDER FLORES PEREZ"/>
    <s v="MARIELA ESTER DE LEON 720 BARRANQUILLA"/>
    <s v="Procesada"/>
    <n v="16806.798319327732"/>
  </r>
  <r>
    <x v="6"/>
    <n v="109177"/>
    <s v="2025-11-14 15:53:31"/>
    <s v="MILTON FERNEY ARIAS"/>
    <s v="YULIETH HERNANDEZ"/>
    <s v="Procesada"/>
    <n v="55590.008403361346"/>
  </r>
  <r>
    <x v="0"/>
    <n v="109178"/>
    <s v="2025-11-14 15:53:37"/>
    <s v="RUBEN DE JESUS URIBE ZAPATA"/>
    <s v="ANDRES GRACIANO SERNA 104"/>
    <s v="Procesada"/>
    <n v="117462.11764705884"/>
  </r>
  <r>
    <x v="9"/>
    <n v="109180"/>
    <s v="2025-11-14 15:55:37"/>
    <s v="OSCAR ALBERTO PALACIO MORENO"/>
    <s v="LILIANA BLANCO LOPEZ 705 VALLEDUPAR"/>
    <s v="Procesada"/>
    <n v="31932.915966386554"/>
  </r>
  <r>
    <x v="9"/>
    <n v="109181"/>
    <s v="2025-11-14 15:57:00"/>
    <s v="ARELIS URIBE RAMIREZ"/>
    <s v="LILIANA BLANCO LOPEZ 705 VALLEDUPAR"/>
    <s v="Procesada"/>
    <n v="31932.915966386554"/>
  </r>
  <r>
    <x v="6"/>
    <n v="109182"/>
    <s v="2025-11-14 15:57:26"/>
    <s v="MARIA TERESA CHAPARRO RODRIGUEZ"/>
    <s v="MARIBEL REDONDO 918"/>
    <s v="Procesada"/>
    <n v="3280"/>
  </r>
  <r>
    <x v="5"/>
    <n v="109183"/>
    <s v="2025-11-14 15:58:17"/>
    <s v="LUZ HELENA AYALA TREJOS"/>
    <s v="GERALDINE MEZA VALENCIA 620"/>
    <s v="Procesada"/>
    <n v="27426.058823529413"/>
  </r>
  <r>
    <x v="2"/>
    <n v="109184"/>
    <s v="2025-11-14 16:01:26"/>
    <s v="JHON JAIRO PABUENA MORELO"/>
    <s v="MARIELA ESTER DE LEON 720 BARRANQUILLA"/>
    <s v="Procesada"/>
    <n v="5940.0000000000009"/>
  </r>
  <r>
    <x v="3"/>
    <n v="109185"/>
    <s v="2025-11-14 16:06:37"/>
    <s v="LUZ ADRIANA NIETO CASTAÑO"/>
    <s v="LEONARDO RIOS HENAO 612"/>
    <s v="Procesada"/>
    <n v="77596.605042016818"/>
  </r>
  <r>
    <x v="6"/>
    <n v="109186"/>
    <s v="2025-11-14 16:07:55"/>
    <s v="FERREGAS J.H SAS"/>
    <s v="MONICA RODRIGUEZ RONCANCIO 946"/>
    <s v="Procesada"/>
    <n v="24000"/>
  </r>
  <r>
    <x v="0"/>
    <n v="109187"/>
    <s v="2025-11-14 16:09:10"/>
    <s v="YULY ANGELICA LOPEZ GIRALDO"/>
    <s v="DUBY YARLENY BEDOYA FLOREZ 102"/>
    <s v="Procesada"/>
    <n v="15459.663865546219"/>
  </r>
  <r>
    <x v="4"/>
    <n v="109188"/>
    <s v="2025-11-14 16:10:00"/>
    <s v="MAROLIS RAMOS MARTINEZ"/>
    <s v="JOSE GREGORIO OSTEN MERCADO 509"/>
    <s v="Procesada"/>
    <n v="25348.823529411766"/>
  </r>
  <r>
    <x v="7"/>
    <n v="109189"/>
    <s v="2025-11-14 16:11:48"/>
    <s v="ENERITH CLARENA PARDO MARTINEZ"/>
    <s v="JHONTAN MENDOZA 906"/>
    <s v="Procesada"/>
    <n v="91109.436974789918"/>
  </r>
  <r>
    <x v="6"/>
    <n v="109191"/>
    <s v="2025-11-14 16:14:31"/>
    <s v="DIDIER EDUARDO GARAVITO VASQUEZ"/>
    <s v="CRISTINA QUINTERO RUDAS 945"/>
    <s v="Procesada"/>
    <n v="43281.10924369748"/>
  </r>
  <r>
    <x v="0"/>
    <n v="109192"/>
    <s v="2025-11-14 16:15:57"/>
    <s v="ALEJANDRA MARIA CASTRILLON LOPERA"/>
    <s v="DUBY YARLENY BEDOYA FLOREZ 102"/>
    <s v="Procesada"/>
    <n v="23086"/>
  </r>
  <r>
    <x v="6"/>
    <n v="109193"/>
    <s v="2025-11-14 16:18:27"/>
    <s v="CARLOS ENRIQUE MONCADA TORRES"/>
    <s v="WILSON JAVIER MONTAÑEZ MARTINEZ 923"/>
    <s v="Procesada"/>
    <n v="16806.798319327732"/>
  </r>
  <r>
    <x v="0"/>
    <n v="109194"/>
    <s v="2025-11-14 16:19:23"/>
    <s v="FLOR AMPARO OTALVARO JARAMILLO"/>
    <s v="ELIANA GOMEZ 107"/>
    <s v="Procesada"/>
    <n v="76198.016806722691"/>
  </r>
  <r>
    <x v="0"/>
    <n v="109195"/>
    <s v="2025-11-14 16:19:44"/>
    <s v="CRISTIAN ALEJANDRO  BURITICA DAZA"/>
    <s v="GEORLAN GARCIA PANIAGUA 117"/>
    <s v="Procesada"/>
    <n v="13445.403361344539"/>
  </r>
  <r>
    <x v="7"/>
    <n v="109196"/>
    <s v="2025-11-14 16:21:48"/>
    <s v="JEYSSON SNEIDER BAUTISTA PARRA"/>
    <s v="JHONTAN MENDOZA 906"/>
    <s v="Procesada"/>
    <n v="57479.02521008403"/>
  </r>
  <r>
    <x v="10"/>
    <n v="109197"/>
    <s v="2025-11-14 16:24:51"/>
    <s v="ANGEL KARIME  MARTINEZ VILLALBA"/>
    <s v="CAROLINA RUEDA 410 BUCARAMANGA"/>
    <s v="Procesada"/>
    <n v="29400"/>
  </r>
  <r>
    <x v="6"/>
    <n v="109198"/>
    <s v="2025-11-14 16:26:44"/>
    <s v="MARIA DEL ROSARIO ALDANA"/>
    <s v="MONICA RODRIGUEZ RONCANCIO 946"/>
    <s v="Procesada"/>
    <n v="11543"/>
  </r>
  <r>
    <x v="7"/>
    <n v="109199"/>
    <s v="2025-11-14 16:26:45"/>
    <s v="HAROLD AUGUSTO VACA ARIAS"/>
    <s v="JHONTAN MENDOZA 906"/>
    <s v="Procesada"/>
    <n v="47899.378151260506"/>
  </r>
  <r>
    <x v="6"/>
    <n v="109200"/>
    <s v="2025-11-14 16:26:47"/>
    <s v="MARTHA JULIANA GUERRERO CASTAÑEDA"/>
    <s v="OSCAR GIOVANNY NASAYO BLANCO 932"/>
    <s v="Procesada"/>
    <n v="26444.596638655465"/>
  </r>
  <r>
    <x v="6"/>
    <n v="109201"/>
    <s v="2025-11-14 16:28:58"/>
    <s v="NORMA CONSTANZA BAQUERO HERNANDEZ"/>
    <s v="WILSON JAVIER MONTAÑEZ MARTINEZ 923"/>
    <s v="Procesada"/>
    <n v="22016.882352941178"/>
  </r>
  <r>
    <x v="0"/>
    <n v="109202"/>
    <s v="2025-11-14 16:29:05"/>
    <s v="MARIA CONSUELO VARGAS DE CASTRO"/>
    <s v="ELIANA GOMEZ 107"/>
    <s v="Procesada"/>
    <n v="8773.1092436974795"/>
  </r>
  <r>
    <x v="3"/>
    <n v="109203"/>
    <s v="2025-11-14 16:29:55"/>
    <s v="CESAR AUGUSTO EUSSE RAMOS"/>
    <s v="FELIPE ARENAS 605"/>
    <s v="Procesada"/>
    <n v="53839.378151260506"/>
  </r>
  <r>
    <x v="6"/>
    <n v="109204"/>
    <s v="2025-11-14 16:33:18"/>
    <s v="JHON FREDY VALENCIA ZULUAGA"/>
    <s v="SANDRA PATRICIA ORTIZ ROMERO 919"/>
    <s v="Procesada"/>
    <n v="451060.22689075634"/>
  </r>
  <r>
    <x v="0"/>
    <n v="109205"/>
    <s v="2025-11-14 16:33:49"/>
    <s v="CARLOS ARTURO SANCHEZ ARBOLEDA"/>
    <s v="MIGUEL ANGEL HIDALGO SANTOS 113"/>
    <s v="Procesada"/>
    <n v="25950"/>
  </r>
  <r>
    <x v="3"/>
    <n v="109206"/>
    <s v="2025-11-14 16:38:49"/>
    <s v="MARTHA LUCIA GALLEGO COLORADO"/>
    <s v="FELIPE ARENAS 605"/>
    <s v="Procesada"/>
    <n v="20667.016806722691"/>
  </r>
  <r>
    <x v="6"/>
    <n v="109207"/>
    <s v="2025-11-14 16:40:43"/>
    <s v="ANA CONSUELO ARDILA PARDO"/>
    <s v="CARLOS EDUARDO ROMERO 934"/>
    <s v="Procesada"/>
    <n v="191597.52100840336"/>
  </r>
  <r>
    <x v="6"/>
    <n v="109208"/>
    <s v="2025-11-14 16:43:45"/>
    <s v="ZOILA PARRA FORERO"/>
    <s v="MONICA RODRIGUEZ RONCANCIO 946"/>
    <s v="Procesada"/>
    <n v="19080"/>
  </r>
  <r>
    <x v="6"/>
    <n v="109209"/>
    <s v="2025-11-14 16:45:19"/>
    <s v="JOSE WILSON PARRA MONTOYA"/>
    <s v="YULIETH HERNANDEZ"/>
    <s v="Procesada"/>
    <n v="42749.420168067227"/>
  </r>
  <r>
    <x v="5"/>
    <n v="109210"/>
    <s v="2025-11-14 16:45:30"/>
    <s v="MILTON MAURICIO LOPEZ GONZALEZ"/>
    <s v="GERALDINE MEZA VALENCIA 620"/>
    <s v="Procesada"/>
    <n v="29700"/>
  </r>
  <r>
    <x v="6"/>
    <n v="109212"/>
    <s v="2025-11-14 16:46:43"/>
    <s v="RAQUEL ROMERO MENESES"/>
    <s v="SOL KATHERINE BERNAL MONTANO 907"/>
    <s v="Procesada"/>
    <n v="18151.26050420168"/>
  </r>
  <r>
    <x v="6"/>
    <n v="109213"/>
    <s v="2025-11-14 16:47:35"/>
    <s v="ANDRES DAVID RIAÑO VARGAS"/>
    <s v="SOL KATHERINE BERNAL MONTANO 907"/>
    <s v="Procesada"/>
    <n v="6050.4201680672268"/>
  </r>
  <r>
    <x v="6"/>
    <n v="109214"/>
    <s v="2025-11-14 16:48:06"/>
    <s v="GUSTAVO ADOLFO NIÑO GARZON"/>
    <s v="WILSON JAVIER MONTAÑEZ MARTINEZ 923"/>
    <s v="Procesada"/>
    <n v="41245.680672268907"/>
  </r>
  <r>
    <x v="6"/>
    <n v="109215"/>
    <s v="2025-11-14 16:49:50"/>
    <s v="NANCY GONZALEZ ROBAYO"/>
    <s v="MONICA RODRIGUEZ RONCANCIO 946"/>
    <s v="Procesada"/>
    <n v="25882.428571428572"/>
  </r>
  <r>
    <x v="6"/>
    <n v="109216"/>
    <s v="2025-11-14 16:52:55"/>
    <s v="MONICA ORTIZ NEITE"/>
    <s v="LEONARDO MANCERA BOLAÑOS 926"/>
    <s v="Procesada"/>
    <n v="10368"/>
  </r>
  <r>
    <x v="6"/>
    <n v="109217"/>
    <s v="2025-11-14 16:57:14"/>
    <s v="ANDRES FELIPE GOMEZ CASTIBLANCO"/>
    <s v="LEYDY YURLEY MUNEVAR ESPITIA 921"/>
    <s v="Procesada"/>
    <n v="35264.000000000007"/>
  </r>
  <r>
    <x v="7"/>
    <n v="109218"/>
    <s v="2025-11-14 16:59:02"/>
    <s v="YULI PAOLA MADRIGAL MENDOZA"/>
    <s v="JHONTAN MENDOZA 906"/>
    <s v="Procesada"/>
    <n v="47899.378151260506"/>
  </r>
  <r>
    <x v="6"/>
    <n v="109219"/>
    <s v="2025-11-14 17:00:23"/>
    <s v="NALDA NELLY QUEVEDO MUÑOZ"/>
    <s v="SANDRA PATRICIA ORTIZ ROMERO 919"/>
    <s v="Procesada"/>
    <n v="29243.638655462186"/>
  </r>
  <r>
    <x v="9"/>
    <n v="109220"/>
    <s v="2025-11-14 17:08:42"/>
    <s v="LEONEL PRADA NUÑEZ"/>
    <s v="LILIANA BLANCO LOPEZ 705 VALLEDUPAR"/>
    <s v="Procesada"/>
    <n v="40247.941176470595"/>
  </r>
  <r>
    <x v="7"/>
    <n v="109221"/>
    <s v="2025-11-14 17:10:14"/>
    <s v="MARISOL CUBILLOS CASTRO"/>
    <s v="JHONTAN MENDOZA 906"/>
    <s v="Procesada"/>
    <n v="71529.529411764714"/>
  </r>
  <r>
    <x v="6"/>
    <n v="109222"/>
    <s v="2025-11-14 17:11:14"/>
    <s v="SANDRA YANET DIAZ OSTOS"/>
    <s v="MONICA RODRIGUEZ RONCANCIO 946"/>
    <s v="Procesada"/>
    <n v="42893.277310924372"/>
  </r>
  <r>
    <x v="0"/>
    <n v="109223"/>
    <s v="2025-11-14 17:12:11"/>
    <s v="ANDRES FERNANDO VELEZ VARGAS"/>
    <s v="MARIA ELENA JARAMILLO GALEANO 114"/>
    <s v="Procesada"/>
    <n v="97680"/>
  </r>
  <r>
    <x v="6"/>
    <n v="109224"/>
    <s v="2025-11-14 17:13:00"/>
    <s v="ROSA HELENA FARFAN CARDENAS"/>
    <s v="MARIBEL REDONDO 918"/>
    <s v="Procesada"/>
    <n v="18151.26050420168"/>
  </r>
  <r>
    <x v="0"/>
    <n v="109225"/>
    <s v="2025-11-14 17:13:48"/>
    <s v="CESAR DE JESUS VALENCIA"/>
    <s v="DUBY YARLENY BEDOYA FLOREZ 102"/>
    <s v="Procesada"/>
    <n v="11543"/>
  </r>
  <r>
    <x v="0"/>
    <n v="109226"/>
    <s v="2025-11-14 17:14:42"/>
    <s v="CESAR DE JESUS CORO RAMIREZ"/>
    <s v="GEORLAN GARCIA PANIAGUA 117"/>
    <s v="Procesada"/>
    <n v="23086"/>
  </r>
  <r>
    <x v="6"/>
    <n v="109227"/>
    <s v="2025-11-14 17:14:45"/>
    <s v="CARLOS ARTURO AVILA SOTELO"/>
    <s v="DIANA MARCELA DIAZ TORRES 938"/>
    <s v="Procesada"/>
    <n v="34388"/>
  </r>
  <r>
    <x v="6"/>
    <n v="109228"/>
    <s v="2025-11-14 17:16:00"/>
    <s v="ORLANDO PULIDO CORTES"/>
    <s v="OSCAR GIOVANNY NASAYO BLANCO 932"/>
    <s v="Procesada"/>
    <n v="30977.831932773111"/>
  </r>
  <r>
    <x v="7"/>
    <n v="109229"/>
    <s v="2025-11-14 17:19:10"/>
    <s v="OLGA LUCIA VARON PERDOMO"/>
    <s v="JHONTAN MENDOZA 906"/>
    <s v="Procesada"/>
    <n v="79800"/>
  </r>
  <r>
    <x v="7"/>
    <n v="109230"/>
    <s v="2025-11-14 17:20:09"/>
    <s v="OLGA LUCIA VARON PERDOMO"/>
    <s v="JHONTAN MENDOZA 906"/>
    <s v="Procesada"/>
    <n v="33060"/>
  </r>
  <r>
    <x v="7"/>
    <n v="109231"/>
    <s v="2025-11-14 17:20:44"/>
    <s v="MARISOL CUBILLOS CASTRO"/>
    <s v="JHONTAN MENDOZA 906"/>
    <s v="Procesada"/>
    <n v="71529.529411764714"/>
  </r>
  <r>
    <x v="6"/>
    <n v="109232"/>
    <s v="2025-11-14 17:21:03"/>
    <s v="ALBENIO MEDINA"/>
    <s v="MARIBEL REDONDO 918"/>
    <s v="Procesada"/>
    <n v="37240"/>
  </r>
  <r>
    <x v="6"/>
    <n v="109233"/>
    <s v="2025-11-14 17:21:33"/>
    <s v="CESAR ALEJANDRO HERRERA GONZALEZ"/>
    <s v="SANDRA PATRICIA ORTIZ ROMERO 919"/>
    <s v="Procesada"/>
    <n v="66193.058823529413"/>
  </r>
  <r>
    <x v="6"/>
    <n v="109234"/>
    <s v="2025-11-14 17:21:46"/>
    <s v="CLAUDIA PATRICIA DEL PILAR LABRADOR BOCANEGRA"/>
    <s v="MARIA NANCY GUARIN VIRGUEZ 937"/>
    <s v="Procesada"/>
    <n v="37858.579831932773"/>
  </r>
  <r>
    <x v="6"/>
    <n v="109235"/>
    <s v="2025-11-14 17:24:40"/>
    <s v="WILLMER ROJAS VILLAMIZAR"/>
    <s v="DIANA MARCELA DIAZ TORRES 938"/>
    <s v="Procesada"/>
    <n v="57479.02521008403"/>
  </r>
  <r>
    <x v="7"/>
    <n v="109236"/>
    <s v="2025-11-14 17:26:07"/>
    <s v="MARIA ELENA LADINO ORTIZ"/>
    <s v="JHONTAN MENDOZA 906"/>
    <s v="Procesada"/>
    <n v="47899.378151260506"/>
  </r>
  <r>
    <x v="0"/>
    <n v="109237"/>
    <s v="2025-11-14 17:30:45"/>
    <s v="JOSE FERNANDO  RUIZ WOLF"/>
    <s v="MIGUEL ANGEL HIDALGO SANTOS 113"/>
    <s v="Procesada"/>
    <n v="11543"/>
  </r>
  <r>
    <x v="2"/>
    <n v="109238"/>
    <s v="2025-11-14 17:31:43"/>
    <s v="HELIO DAVID REYES REYES"/>
    <s v="ALVARO ENRIQUE CASTAÑEDA MANJARRES 715 BARRANQUILLA"/>
    <s v="Procesada"/>
    <n v="120000.43697478992"/>
  </r>
  <r>
    <x v="0"/>
    <n v="109239"/>
    <s v="2025-11-14 17:36:11"/>
    <s v="HAYTHER MANUEL QUINTERO FRANCO"/>
    <s v="ANDRES GRACIANO SERNA 104"/>
    <s v="Procesada"/>
    <n v="92567.159663865546"/>
  </r>
  <r>
    <x v="1"/>
    <n v="109241"/>
    <s v="2025-11-14 17:36:16"/>
    <s v="EDWAR ALEXANDER  AFANADOR CRUZ"/>
    <s v="FREDY ESTEPA 409 CUCUTA"/>
    <s v="Procesada"/>
    <n v="49084.033613445383"/>
  </r>
  <r>
    <x v="6"/>
    <n v="109242"/>
    <s v="2025-11-14 17:39:59"/>
    <s v="YEIN ABRIL CARDENAS"/>
    <s v="MARIA NANCY GUARIN VIRGUEZ 937"/>
    <s v="Procesada"/>
    <n v="94221.210084033621"/>
  </r>
  <r>
    <x v="0"/>
    <n v="109244"/>
    <s v="2025-11-14 17:44:12"/>
    <s v="LUIS BERNARDO CORREA CARVAJAL"/>
    <s v="DUBY YARLENY BEDOYA FLOREZ 102"/>
    <s v="Procesada"/>
    <n v="30804.823529411766"/>
  </r>
  <r>
    <x v="6"/>
    <n v="109245"/>
    <s v="2025-11-14 17:46:38"/>
    <s v="JOSE JOAQUIN PINZON RIAÑO"/>
    <s v="MONICA RODRIGUEZ RONCANCIO 946"/>
    <s v="Procesada"/>
    <n v="44844.319327731093"/>
  </r>
  <r>
    <x v="2"/>
    <n v="109246"/>
    <s v="2025-11-14 17:48:30"/>
    <s v="MARTHA CECILIA BONILLA ORTIZ"/>
    <s v="MARIELA ESTER DE LEON 720 BARRANQUILLA"/>
    <s v="Procesada"/>
    <n v="31932.915966386554"/>
  </r>
  <r>
    <x v="3"/>
    <n v="109247"/>
    <s v="2025-11-14 17:48:52"/>
    <s v="MARIA HELENA HOYOS ECHEVERRI"/>
    <s v="FELIPE ARENAS 605"/>
    <s v="Procesada"/>
    <n v="41855.436974789918"/>
  </r>
  <r>
    <x v="7"/>
    <n v="109249"/>
    <s v="2025-11-14 17:52:01"/>
    <s v="LUIS CARLOS ALVAREZ GARZON"/>
    <s v="JHONTAN MENDOZA 906"/>
    <s v="Procesada"/>
    <n v="50975.621848739494"/>
  </r>
  <r>
    <x v="0"/>
    <n v="109250"/>
    <s v="2025-11-14 17:54:10"/>
    <s v="JORGE MARIO CORRALES BEDOYA"/>
    <s v="ANDRES GRACIANO SERNA 104"/>
    <s v="Procesada"/>
    <n v="52827.462184873955"/>
  </r>
  <r>
    <x v="7"/>
    <n v="109251"/>
    <s v="2025-11-14 17:54:27"/>
    <s v="MARIA ELENA LADINO ORTIZ"/>
    <s v="JHONTAN MENDOZA 906"/>
    <s v="Procesada"/>
    <n v="47899.378151260506"/>
  </r>
  <r>
    <x v="4"/>
    <n v="109252"/>
    <s v="2025-11-14 17:58:11"/>
    <s v="GUILLERMO LEON ZAPATA QUINTERO"/>
    <s v="JOSE GREGORIO OSTEN MERCADO 509"/>
    <s v="Procesada"/>
    <n v="14850"/>
  </r>
  <r>
    <x v="7"/>
    <n v="109254"/>
    <s v="2025-11-14 17:58:20"/>
    <s v="LUISA MARIA SOGAMOSO GUERRERO"/>
    <s v="JHONTAN MENDOZA 906"/>
    <s v="Procesada"/>
    <n v="26179.504201680673"/>
  </r>
  <r>
    <x v="4"/>
    <n v="109255"/>
    <s v="2025-11-14 17:59:56"/>
    <s v="MARCELA MARIA VARELAS ECHEVERRI"/>
    <s v="JOSE GREGORIO OSTEN MERCADO 509"/>
    <s v="Procesada"/>
    <n v="17084.042016806721"/>
  </r>
  <r>
    <x v="9"/>
    <n v="109256"/>
    <s v="2025-11-14 18:00:55"/>
    <s v="EDILSO REYES PACHECO"/>
    <s v="LILIANA BLANCO LOPEZ 705 VALLEDUPAR"/>
    <s v="Procesada"/>
    <n v="77009.521008403361"/>
  </r>
  <r>
    <x v="6"/>
    <n v="109257"/>
    <s v="2025-11-14 18:02:14"/>
    <s v="RAUL ALFONSO FLOREZ DELGADO"/>
    <s v="SANDRA PATRICIA ORTIZ ROMERO 919"/>
    <s v="Procesada"/>
    <n v="16317.638655462188"/>
  </r>
  <r>
    <x v="7"/>
    <n v="109258"/>
    <s v="2025-11-14 18:07:22"/>
    <s v="OMAR ARMANDO MORENO TORRES"/>
    <s v="JHONTAN MENDOZA 906"/>
    <s v="Procesada"/>
    <n v="47899.378151260506"/>
  </r>
  <r>
    <x v="0"/>
    <n v="109259"/>
    <s v="2025-11-14 18:07:47"/>
    <s v="WILBER MARTINEZ RENTERIA"/>
    <s v="DUBY YARLENY BEDOYA FLOREZ 102"/>
    <s v="Procesada"/>
    <n v="6779.1932773109247"/>
  </r>
  <r>
    <x v="6"/>
    <n v="109260"/>
    <s v="2025-11-14 18:20:47"/>
    <s v="LUZ MARINA GONZALEZ SALINAS"/>
    <s v="CARLOS EDUARDO ROMERO 934"/>
    <s v="Procesada"/>
    <n v="33700.697478991598"/>
  </r>
  <r>
    <x v="6"/>
    <n v="109261"/>
    <s v="2025-11-14 18:23:02"/>
    <s v="MAYERLY ESMERALDA CAMELO PRIETO"/>
    <s v="NELLY MARTINEZ FLEREZ 935"/>
    <s v="Procesada"/>
    <n v="100489.47899159664"/>
  </r>
  <r>
    <x v="0"/>
    <n v="109262"/>
    <s v="2025-11-14 18:27:06"/>
    <s v="EDISON DE JESUS ALVAREZ"/>
    <s v="DUBY YARLENY BEDOYA FLOREZ 102"/>
    <s v="Procesada"/>
    <n v="43924.848739495799"/>
  </r>
  <r>
    <x v="6"/>
    <n v="109263"/>
    <s v="2025-11-14 18:31:44"/>
    <s v="MARTIN OVIDIO OCAMPO ARISTIZABAL"/>
    <s v="MARIA NANCY GUARIN VIRGUEZ 937"/>
    <s v="Procesada"/>
    <n v="287396.27731092437"/>
  </r>
  <r>
    <x v="6"/>
    <n v="109264"/>
    <s v="2025-11-14 18:32:03"/>
    <s v="ANDREA MILENA BUITRAGO GUEVARA"/>
    <s v="SANDRA PATRICIA ORTIZ ROMERO 919"/>
    <s v="Procesada"/>
    <n v="15814.327731092437"/>
  </r>
  <r>
    <x v="6"/>
    <n v="109265"/>
    <s v="2025-11-14 18:32:47"/>
    <s v="ANDRES FELIPE IZQUIERDO URREA"/>
    <s v="YULIETH HERNANDEZ"/>
    <s v="Procesada"/>
    <n v="37736.798319327732"/>
  </r>
  <r>
    <x v="0"/>
    <n v="109266"/>
    <s v="2025-11-14 18:36:44"/>
    <s v="ANDRES FELIPE SALTARIN CARTAGENA"/>
    <s v="INES LILIANA PIEDRAHITA MESA 111"/>
    <s v="Procesada"/>
    <n v="26890.798319327732"/>
  </r>
  <r>
    <x v="0"/>
    <n v="109267"/>
    <s v="2025-11-14 18:38:27"/>
    <s v="DISTRIBUCIONES SOMALLAVES SEGURIDAD SAS"/>
    <s v="ANDRES GRACIANO SERNA 104"/>
    <s v="Procesada"/>
    <n v="104192.85714285714"/>
  </r>
  <r>
    <x v="6"/>
    <n v="109269"/>
    <s v="2025-11-14 18:48:35"/>
    <s v="NANCY ESPERANZA PAEZ"/>
    <s v="WILLIAM ALBERTO VELASQUEZ BERNAL 920"/>
    <s v="Procesada"/>
    <n v="14676.16806722689"/>
  </r>
  <r>
    <x v="6"/>
    <n v="109270"/>
    <s v="2025-11-14 18:49:44"/>
    <s v="JOSE NUMAEL CASTELLANOS CASTILLO"/>
    <s v="MONICA RODRIGUEZ RONCANCIO 946"/>
    <s v="Procesada"/>
    <n v="50224.142857142862"/>
  </r>
  <r>
    <x v="6"/>
    <n v="109271"/>
    <s v="2025-11-14 18:50:59"/>
    <s v="NORMA CONSTANZA GONZALEZ GONZALEZ"/>
    <s v="MARIBEL REDONDO 918"/>
    <s v="Procesada"/>
    <n v="61654.638655462193"/>
  </r>
  <r>
    <x v="6"/>
    <n v="109272"/>
    <s v="2025-11-14 18:55:26"/>
    <s v="LUIS ERNESTO PINEDA GIRALDO"/>
    <s v="OSCAR GIOVANNY NASAYO BLANCO 932"/>
    <s v="Procesada"/>
    <n v="9000"/>
  </r>
  <r>
    <x v="0"/>
    <n v="109273"/>
    <s v="2025-11-14 18:56:02"/>
    <s v="MARIA DEL SOCORRO GARCIA MORALES"/>
    <s v="MARIA ELENA JARAMILLO GALEANO 114"/>
    <s v="Procesada"/>
    <n v="25772.882352941178"/>
  </r>
  <r>
    <x v="6"/>
    <n v="109274"/>
    <s v="2025-11-14 19:11:51"/>
    <s v="SANDRA PATRICIA CONTRERAS PINEDA"/>
    <s v="MARISOL NEIRA PARRA 911"/>
    <s v="Procesada"/>
    <n v="43973.386554621851"/>
  </r>
  <r>
    <x v="6"/>
    <n v="109275"/>
    <s v="2025-11-14 19:16:57"/>
    <s v="DRIGELIO CASTAÑEDA PARADA"/>
    <s v="CRISTINA QUINTERO RUDAS 945"/>
    <s v="Procesada"/>
    <n v="69540.000000000015"/>
  </r>
  <r>
    <x v="6"/>
    <n v="109276"/>
    <s v="2025-11-14 19:19:14"/>
    <s v="LUZ ESPERANZA TUMAL TUMAL"/>
    <s v="LEONARDO MANCERA BOLAÑOS 926"/>
    <s v="Procesada"/>
    <n v="28224"/>
  </r>
  <r>
    <x v="6"/>
    <n v="109277"/>
    <s v="2025-11-14 19:19:32"/>
    <s v="RUTH STELLA ROJAS MORALES"/>
    <s v="MARISOL NEIRA PARRA 911"/>
    <s v="Procesada"/>
    <n v="28037.798319327736"/>
  </r>
  <r>
    <x v="6"/>
    <n v="109278"/>
    <s v="2025-11-14 19:20:11"/>
    <s v="MARTHA JULIETH MONTAÑA TRUJILLO"/>
    <s v="LEONARDO MANCERA BOLAÑOS 926"/>
    <s v="Procesada"/>
    <n v="8542.0168067226896"/>
  </r>
  <r>
    <x v="6"/>
    <n v="109279"/>
    <s v="2025-11-14 19:21:05"/>
    <s v="MIGUEL ANTONIO JIMENEZ TORRES"/>
    <s v="LEONARDO MANCERA BOLAÑOS 926"/>
    <s v="Procesada"/>
    <n v="20388.201680672268"/>
  </r>
  <r>
    <x v="6"/>
    <n v="109280"/>
    <s v="2025-11-14 19:21:08"/>
    <s v="SENEIDE SANDOVAL NIÑO"/>
    <s v="MARISOL NEIRA PARRA 911"/>
    <s v="Procesada"/>
    <n v="20388.201680672268"/>
  </r>
  <r>
    <x v="0"/>
    <n v="109281"/>
    <s v="2025-11-14 19:21:12"/>
    <s v="DIANA MARIA GOMEZ VERGARA"/>
    <s v="ANDRES GRACIANO SERNA 104"/>
    <s v="Procesada"/>
    <n v="88495.806722689071"/>
  </r>
  <r>
    <x v="6"/>
    <n v="109283"/>
    <s v="2025-11-14 19:22:19"/>
    <s v="DORA JUDITH RODRIGUEZ GONZALEZ"/>
    <s v="LEONARDO MANCERA BOLAÑOS 926"/>
    <s v="Procesada"/>
    <n v="15612.100840336136"/>
  </r>
  <r>
    <x v="6"/>
    <n v="109284"/>
    <s v="2025-11-14 19:22:41"/>
    <s v="DUBAN ALONSO MONTOYA OROZCO"/>
    <s v="MARISOL NEIRA PARRA 911"/>
    <s v="Procesada"/>
    <n v="41809.831932773108"/>
  </r>
  <r>
    <x v="6"/>
    <n v="109285"/>
    <s v="2025-11-14 19:23:19"/>
    <s v="CARLOS ALBERTO RAMIREZ GAITAN"/>
    <s v="LEONARDO MANCERA BOLAÑOS 926"/>
    <s v="Procesada"/>
    <n v="6960"/>
  </r>
  <r>
    <x v="6"/>
    <n v="109286"/>
    <s v="2025-11-14 19:24:28"/>
    <s v="JHON JAIRO FLOREZ SALDARRIAGA"/>
    <s v="LEONARDO MANCERA BOLAÑOS 926"/>
    <s v="Procesada"/>
    <n v="31764.596638655465"/>
  </r>
  <r>
    <x v="0"/>
    <n v="109287"/>
    <s v="2025-11-14 19:31:05"/>
    <s v="TATIANA QUINTERO ACOSTA"/>
    <s v="GEORLAN GARCIA PANIAGUA 117"/>
    <s v="Procesada"/>
    <n v="21669.579831932773"/>
  </r>
  <r>
    <x v="0"/>
    <n v="109288"/>
    <s v="2025-11-14 19:33:35"/>
    <s v="ARLETH PATRICIA VELLOJIN"/>
    <s v="ANDRES GRACIANO SERNA 104"/>
    <s v="Procesada"/>
    <n v="55062.857142857145"/>
  </r>
  <r>
    <x v="6"/>
    <n v="109290"/>
    <s v="2025-11-14 19:36:14"/>
    <s v="JOSE GREGORIO PICO SILVA"/>
    <s v="DIANA MARCELA DIAZ TORRES 938"/>
    <s v="Procesada"/>
    <n v="16008.420168067229"/>
  </r>
  <r>
    <x v="6"/>
    <n v="109291"/>
    <s v="2025-11-14 19:36:26"/>
    <s v="MAURA SANABRIA PINTO"/>
    <s v="SOL KATHERINE BERNAL MONTANO 907"/>
    <s v="Procesada"/>
    <n v="20059.756302521011"/>
  </r>
  <r>
    <x v="6"/>
    <n v="109293"/>
    <s v="2025-11-14 19:40:35"/>
    <s v="PAOLA SOFIA TARAZONA SANABRIA"/>
    <s v="CRISTINA QUINTERO RUDAS 945"/>
    <s v="Procesada"/>
    <n v="88791.848739495807"/>
  </r>
  <r>
    <x v="6"/>
    <n v="109294"/>
    <s v="2025-11-14 19:41:31"/>
    <s v="DIANA MARCELA ALFEREZ MONSALVE"/>
    <s v="SANDRA PATRICIA ORTIZ ROMERO 919"/>
    <s v="Procesada"/>
    <n v="10588.20168067227"/>
  </r>
  <r>
    <x v="0"/>
    <n v="109295"/>
    <s v="2025-11-14 19:44:43"/>
    <s v="NESTOR JOSE VASQUEZ MARIN"/>
    <s v="MIGUEL ANGEL HIDALGO SANTOS 113"/>
    <s v="Procesada"/>
    <n v="28883.638655462186"/>
  </r>
  <r>
    <x v="0"/>
    <n v="109296"/>
    <s v="2025-11-14 19:46:17"/>
    <s v="DORANCELLY DEL CARMEN TAMAYO MUÑETON"/>
    <s v="ANDRES GRACIANO SERNA 104"/>
    <s v="Procesada"/>
    <n v="27929.537815126052"/>
  </r>
  <r>
    <x v="7"/>
    <n v="109298"/>
    <s v="2025-11-14 19:51:15"/>
    <s v="JEREMY MARKET SAS"/>
    <s v="JHON GRANADOS"/>
    <s v="Procesada"/>
    <n v="47899.378151260506"/>
  </r>
  <r>
    <x v="6"/>
    <n v="109299"/>
    <s v="2025-11-14 19:52:06"/>
    <s v="LADY JULIETH MOLINA NAVARRETE"/>
    <s v="WILLIAM ALBERTO VELASQUEZ BERNAL 920"/>
    <s v="Procesada"/>
    <n v="13109.277310924372"/>
  </r>
  <r>
    <x v="0"/>
    <n v="109300"/>
    <s v="2025-11-14 19:52:49"/>
    <s v="MARIA DEL SOCORRO CANAS RIOS"/>
    <s v="INES LILIANA PIEDRAHITA MESA 111"/>
    <s v="Procesada"/>
    <n v="37402.781512605041"/>
  </r>
  <r>
    <x v="4"/>
    <n v="109301"/>
    <s v="2025-11-14 19:57:28"/>
    <s v="WILSON ENU AVILA GONZALEZ"/>
    <s v="JOSE GREGORIO OSTEN MERCADO 509"/>
    <s v="Procesada"/>
    <n v="17860.016806722688"/>
  </r>
  <r>
    <x v="7"/>
    <n v="109302"/>
    <s v="2025-11-14 19:59:04"/>
    <s v="LUIS HERNANDO ARANDA CASTRO"/>
    <s v="JHONTAN MENDOZA 906"/>
    <s v="Procesada"/>
    <n v="80672.462184873948"/>
  </r>
  <r>
    <x v="6"/>
    <n v="109304"/>
    <s v="2025-11-14 20:00:43"/>
    <s v="CARLOS JAVIER CEPEDA SANTAMARIA"/>
    <s v="CRISTINA QUINTERO RUDAS 945"/>
    <s v="Procesada"/>
    <n v="139080.00000000003"/>
  </r>
  <r>
    <x v="7"/>
    <n v="109305"/>
    <s v="2025-11-14 20:00:58"/>
    <s v="MARIELA BRICEÑO GALVIS"/>
    <s v="JHON GRANADOS"/>
    <s v="Procesada"/>
    <n v="147785.0756302521"/>
  </r>
  <r>
    <x v="0"/>
    <n v="109306"/>
    <s v="2025-11-14 20:02:53"/>
    <s v="RAMIRO ANTONIO GIRALDO GIRALDO"/>
    <s v="ELIANA GOMEZ 107"/>
    <s v="Procesada"/>
    <n v="65914.663865546216"/>
  </r>
  <r>
    <x v="6"/>
    <n v="109307"/>
    <s v="2025-11-14 20:05:55"/>
    <s v="MARIA DE LOS ANGELES DUARTE ESPITIA"/>
    <s v="ANGIE JOHANA BEDOYA HERRENO 908"/>
    <s v="Procesada"/>
    <n v="10588.20168067227"/>
  </r>
  <r>
    <x v="7"/>
    <n v="109309"/>
    <s v="2025-11-14 20:07:44"/>
    <s v="MARY ISABEL GUTIERREZ ARGOTE"/>
    <s v="CESAR BERMUDEZ 905"/>
    <s v="Procesada"/>
    <n v="73370.210084033621"/>
  </r>
  <r>
    <x v="7"/>
    <n v="109310"/>
    <s v="2025-11-14 20:07:45"/>
    <s v="CAROLINA CARRANZA TRUJILLO"/>
    <s v="JHON GRANADOS"/>
    <s v="Procesada"/>
    <n v="78794.378151260506"/>
  </r>
  <r>
    <x v="6"/>
    <n v="109311"/>
    <s v="2025-11-14 20:08:27"/>
    <s v="MARISOL MARTINEZ CUBIDES"/>
    <s v="ANGIE JOHANA BEDOYA HERRENO 908"/>
    <s v="Procesada"/>
    <n v="19663.831932773108"/>
  </r>
  <r>
    <x v="7"/>
    <n v="109313"/>
    <s v="2025-11-14 20:10:24"/>
    <s v="HIDALI FORERO HERNANDEZ"/>
    <s v="JHON GRANADOS"/>
    <s v="Procesada"/>
    <n v="49230.747899159665"/>
  </r>
  <r>
    <x v="6"/>
    <n v="109314"/>
    <s v="2025-11-14 20:11:30"/>
    <s v="MARIA DIOSELINA PINTO"/>
    <s v="ANGIE JOHANA BEDOYA HERRENO 908"/>
    <s v="Procesada"/>
    <n v="21176.403361344539"/>
  </r>
  <r>
    <x v="6"/>
    <n v="109316"/>
    <s v="2025-11-14 20:13:03"/>
    <s v="ERIKA JOHANNA FONTECHA SALAZAR"/>
    <s v="ANGIE JOHANA BEDOYA HERRENO 908"/>
    <s v="Procesada"/>
    <n v="27226.89075630252"/>
  </r>
  <r>
    <x v="7"/>
    <n v="109317"/>
    <s v="2025-11-14 20:14:55"/>
    <s v="EMMA RAMOS MORENO"/>
    <s v="JHON GRANADOS"/>
    <s v="Procesada"/>
    <n v="122621.70588235294"/>
  </r>
  <r>
    <x v="7"/>
    <n v="109318"/>
    <s v="2025-11-14 20:16:15"/>
    <s v="ROBINSON DANIEL SUAREZ ALZA"/>
    <s v="CESAR BERMUDEZ 905"/>
    <s v="Procesada"/>
    <n v="47999.915966386558"/>
  </r>
  <r>
    <x v="7"/>
    <n v="109320"/>
    <s v="2025-11-14 20:17:28"/>
    <s v="MARIA HILDA ALVARADO BARRIGA"/>
    <s v="JHON GRANADOS"/>
    <s v="Procesada"/>
    <n v="59272.352941176476"/>
  </r>
  <r>
    <x v="6"/>
    <n v="109321"/>
    <s v="2025-11-14 20:17:58"/>
    <s v="LAURA MARCELA YEPES GARCIA"/>
    <s v="CRISTINA QUINTERO RUDAS 945"/>
    <s v="Procesada"/>
    <n v="63785.663865546223"/>
  </r>
  <r>
    <x v="7"/>
    <n v="109322"/>
    <s v="2025-11-14 20:19:03"/>
    <s v="NEIDER DAVID GARCIA JIMENEZ"/>
    <s v="CESAR BERMUDEZ 905"/>
    <s v="Procesada"/>
    <n v="42857.252100840335"/>
  </r>
  <r>
    <x v="10"/>
    <n v="109324"/>
    <s v="2025-11-14 20:19:35"/>
    <s v="LEONARDO SERRANO RUEDA"/>
    <s v="MARTHA MANTILLA 407 BUCARAMANGA"/>
    <s v="Procesada"/>
    <n v="29400"/>
  </r>
  <r>
    <x v="6"/>
    <n v="109325"/>
    <s v="2025-11-14 20:19:35"/>
    <s v="GILDARDO DE JESUS ARISTIZABAL MONTOYA"/>
    <s v="LAURA SERNA HERNANDEZ 925"/>
    <s v="Procesada"/>
    <n v="15872.882352941177"/>
  </r>
  <r>
    <x v="7"/>
    <n v="109326"/>
    <s v="2025-11-14 20:19:42"/>
    <s v="MARIA ELVIA BOBADILLA DE ACOSTA"/>
    <s v="JHON GRANADOS"/>
    <s v="Procesada"/>
    <n v="59333.100840336134"/>
  </r>
  <r>
    <x v="6"/>
    <n v="109327"/>
    <s v="2025-11-14 20:19:54"/>
    <s v="GNAR BALANZAS COLOMBIA SAS"/>
    <s v="MARIA NANCY GUARIN VIRGUEZ 937"/>
    <s v="Procesada"/>
    <n v="110766.81512605044"/>
  </r>
  <r>
    <x v="0"/>
    <n v="109328"/>
    <s v="2025-11-14 20:20:56"/>
    <s v="ALBA LUCIA TORO ARANGO"/>
    <s v="EDISON ALBERTO SALAZAR YEPES 116"/>
    <s v="Procesada"/>
    <n v="14453.789915966387"/>
  </r>
  <r>
    <x v="6"/>
    <n v="109329"/>
    <s v="2025-11-14 20:21:20"/>
    <s v="DIANA MARIA CASTILLO MUÑOZ"/>
    <s v="LAURA SERNA HERNANDEZ 925"/>
    <s v="Procesada"/>
    <n v="30300"/>
  </r>
  <r>
    <x v="10"/>
    <n v="109330"/>
    <s v="2025-11-14 20:22:00"/>
    <s v="SARA LOZANO PULIDO"/>
    <s v="MARTHA MANTILLA 407 BUCARAMANGA"/>
    <s v="Procesada"/>
    <n v="12241.378151260504"/>
  </r>
  <r>
    <x v="7"/>
    <n v="109331"/>
    <s v="2025-11-14 20:22:05"/>
    <s v="PABLO IGNACIO  CARRASCO HERRERA"/>
    <s v="JHON GRANADOS"/>
    <s v="Procesada"/>
    <n v="54021.747899159665"/>
  </r>
  <r>
    <x v="6"/>
    <n v="109332"/>
    <s v="2025-11-14 20:23:46"/>
    <s v="FLORALBA SALAMANCA SOLER"/>
    <s v="MARIBEL REDONDO 918"/>
    <s v="Procesada"/>
    <n v="50736.462184873948"/>
  </r>
  <r>
    <x v="6"/>
    <n v="109333"/>
    <s v="2025-11-14 20:24:02"/>
    <s v="YINETH ORTIZ DIAZ"/>
    <s v="SANDRA PATRICIA ORTIZ ROMERO 919"/>
    <s v="Procesada"/>
    <n v="203842.26050420169"/>
  </r>
  <r>
    <x v="7"/>
    <n v="109334"/>
    <s v="2025-11-14 20:26:06"/>
    <s v="JOSE WILLIAM JIMENEZ"/>
    <s v="JHON GRANADOS"/>
    <s v="Procesada"/>
    <n v="193432.57983193276"/>
  </r>
  <r>
    <x v="7"/>
    <n v="109335"/>
    <s v="2025-11-14 20:27:22"/>
    <s v="JUAN CAMILO QUIMBAYA SERRATO"/>
    <s v="CESAR BERMUDEZ 905"/>
    <s v="Procesada"/>
    <n v="37815.117647058825"/>
  </r>
  <r>
    <x v="0"/>
    <n v="109337"/>
    <s v="2025-11-14 20:28:26"/>
    <s v="GUILLERMO LEON ARANGO GARCIA"/>
    <s v="INGRID RESTREPO 115"/>
    <s v="Procesada"/>
    <n v="11543"/>
  </r>
  <r>
    <x v="10"/>
    <n v="109338"/>
    <s v="2025-11-14 20:29:05"/>
    <s v="YUDY ROCIO PALOMINO QUINTERO"/>
    <s v="MARTHA MANTILLA 407 BUCARAMANGA"/>
    <s v="Procesada"/>
    <n v="5776"/>
  </r>
  <r>
    <x v="7"/>
    <n v="109339"/>
    <s v="2025-11-14 20:29:10"/>
    <s v="SANDRA MILENA GALLO MARTINEZ"/>
    <s v="JHON GRANADOS"/>
    <s v="Procesada"/>
    <n v="178184.73949579833"/>
  </r>
  <r>
    <x v="0"/>
    <n v="109340"/>
    <s v="2025-11-14 20:30:32"/>
    <s v="SANDRA MARIBEL ATEHORTUA GIL"/>
    <s v="INGRID RESTREPO 115"/>
    <s v="Procesada"/>
    <n v="53358.815126050424"/>
  </r>
  <r>
    <x v="7"/>
    <n v="109341"/>
    <s v="2025-11-14 20:32:55"/>
    <s v="NELSON ALEXANDER  HERREÑO JEREZ"/>
    <s v="CESAR BERMUDEZ 905"/>
    <s v="Procesada"/>
    <n v="64285.915966386565"/>
  </r>
  <r>
    <x v="7"/>
    <n v="109343"/>
    <s v="2025-11-14 20:33:21"/>
    <s v="SANDRA PATRICIA GONZALEZ BOLIVAR"/>
    <s v="JHON GRANADOS"/>
    <s v="Procesada"/>
    <n v="32077.747899159662"/>
  </r>
  <r>
    <x v="7"/>
    <n v="109344"/>
    <s v="2025-11-14 20:34:09"/>
    <s v="ALEJANDRO GIRALDO"/>
    <s v="CESAR BERMUDEZ 905"/>
    <s v="Procesada"/>
    <n v="21176.403361344539"/>
  </r>
  <r>
    <x v="7"/>
    <n v="109346"/>
    <s v="2025-11-14 20:35:13"/>
    <s v="JUAN PABLO BASTO BARRETO"/>
    <s v="JHON GRANADOS"/>
    <s v="Procesada"/>
    <n v="53646.915966386558"/>
  </r>
  <r>
    <x v="6"/>
    <n v="109347"/>
    <s v="2025-11-14 20:35:40"/>
    <s v="HECTOR JAVIER RAMIREZ"/>
    <s v="SANDRA PATRICIA ORTIZ ROMERO 919"/>
    <s v="Procesada"/>
    <n v="37815.117647058825"/>
  </r>
  <r>
    <x v="7"/>
    <n v="109349"/>
    <s v="2025-11-14 20:35:48"/>
    <s v="HELI CALA PADILLA"/>
    <s v="CESAR BERMUDEZ 905"/>
    <s v="Procesada"/>
    <n v="79049.68907563026"/>
  </r>
  <r>
    <x v="6"/>
    <n v="109350"/>
    <s v="2025-11-14 20:37:59"/>
    <s v="GRACIELA ADRIANA BONILLA RODRIGUEZ"/>
    <s v="WILSON JAVIER MONTAÑEZ MARTINEZ 923"/>
    <s v="Procesada"/>
    <n v="15973.798319327732"/>
  </r>
  <r>
    <x v="7"/>
    <n v="109351"/>
    <s v="2025-11-14 20:38:17"/>
    <s v="CANDIDA GLORIA MORA ARCHILA"/>
    <s v="CESAR BERMUDEZ 905"/>
    <s v="Procesada"/>
    <n v="13575.504201680673"/>
  </r>
  <r>
    <x v="7"/>
    <n v="109352"/>
    <s v="2025-11-14 20:38:45"/>
    <s v="PEDRO ALVARO CASTILLO MARTINEZ"/>
    <s v="JHON GRANADOS"/>
    <s v="Procesada"/>
    <n v="44764.71428571429"/>
  </r>
  <r>
    <x v="7"/>
    <n v="109353"/>
    <s v="2025-11-14 20:39:24"/>
    <s v="BRAYAN ALEXIS GAMBOA PAN"/>
    <s v="CESAR BERMUDEZ 905"/>
    <s v="Procesada"/>
    <n v="18907.563025210085"/>
  </r>
  <r>
    <x v="0"/>
    <n v="109355"/>
    <s v="2025-11-14 20:40:02"/>
    <s v="JUAN GUILLERMO LOPEZ JIMENEZ"/>
    <s v="ELIANA GOMEZ 107"/>
    <s v="Procesada"/>
    <n v="13109.277310924372"/>
  </r>
  <r>
    <x v="7"/>
    <n v="109356"/>
    <s v="2025-11-14 20:40:29"/>
    <s v="HAINER JIMENEZ CORTES"/>
    <s v="JHON GRANADOS"/>
    <s v="Procesada"/>
    <n v="74722.899159663866"/>
  </r>
  <r>
    <x v="7"/>
    <n v="109357"/>
    <s v="2025-11-14 20:40:58"/>
    <s v="JORGE EDUARDO SANCHEZ CUELLAR"/>
    <s v="CESAR BERMUDEZ 905"/>
    <s v="Procesada"/>
    <n v="59478.932773109242"/>
  </r>
  <r>
    <x v="7"/>
    <n v="109358"/>
    <s v="2025-11-14 20:43:41"/>
    <s v="FANNY LAUDICE HUMOA RUIZ"/>
    <s v="CESAR BERMUDEZ 905"/>
    <s v="Procesada"/>
    <n v="172437.08403361347"/>
  </r>
  <r>
    <x v="7"/>
    <n v="109359"/>
    <s v="2025-11-14 20:46:47"/>
    <s v="TECNOLOGIAS Y SOLUCIONES MUSICALES JM DUQUE &amp; M&amp;M SAS"/>
    <s v="CESAR BERMUDEZ 905"/>
    <s v="Procesada"/>
    <n v="181782.52100840339"/>
  </r>
  <r>
    <x v="7"/>
    <n v="109360"/>
    <s v="2025-11-14 20:49:38"/>
    <s v="LEIDY LIZETH QUINTERO ARIZA"/>
    <s v="CESAR BERMUDEZ 905"/>
    <s v="Procesada"/>
    <n v="112579.02521008404"/>
  </r>
  <r>
    <x v="6"/>
    <n v="109361"/>
    <s v="2025-11-14 20:49:39"/>
    <s v="HERNAN DAVID CRUZ GONGORA"/>
    <s v="NAIR JAEL VARGAS TALERO 933"/>
    <s v="Procesada"/>
    <n v="5294.1176470588234"/>
  </r>
  <r>
    <x v="7"/>
    <n v="109362"/>
    <s v="2025-11-14 20:51:02"/>
    <s v="PEDRO PABLO PEÑUELA MARTINEZ"/>
    <s v="CESAR BERMUDEZ 905"/>
    <s v="Procesada"/>
    <n v="72343.697478991598"/>
  </r>
  <r>
    <x v="6"/>
    <n v="109363"/>
    <s v="2025-11-14 20:52:33"/>
    <s v="MANUEL ANTONIO AGUILAR SANCHEZ"/>
    <s v="YULIETH HERNANDEZ"/>
    <s v="Procesada"/>
    <n v="46098.655462184877"/>
  </r>
  <r>
    <x v="0"/>
    <n v="109364"/>
    <s v="2025-11-14 20:52:45"/>
    <s v="ELIZABETH BUITRAGO CASTAÑO"/>
    <s v="INES LILIANA PIEDRAHITA MESA 111"/>
    <s v="Procesada"/>
    <n v="17543.949579831933"/>
  </r>
  <r>
    <x v="7"/>
    <n v="109365"/>
    <s v="2025-11-14 20:55:03"/>
    <s v="WILLIAM JAVIER JIMENEZ DAVILA"/>
    <s v="CESAR BERMUDEZ 905"/>
    <s v="Procesada"/>
    <n v="60119.042016806728"/>
  </r>
  <r>
    <x v="9"/>
    <n v="109366"/>
    <s v="2025-11-14 20:56:05"/>
    <s v="ARELIS URIBE RAMIREZ"/>
    <s v="LILIANA BLANCO LOPEZ 705 VALLEDUPAR"/>
    <s v="Procesada"/>
    <n v="31932.915966386554"/>
  </r>
  <r>
    <x v="6"/>
    <n v="109367"/>
    <s v="2025-11-14 20:56:20"/>
    <s v="MARCELA MONTAÑA SABOGAL"/>
    <s v="NAIR JAEL VARGAS TALERO 933"/>
    <s v="Procesada"/>
    <n v="29130.201680672271"/>
  </r>
  <r>
    <x v="7"/>
    <n v="109368"/>
    <s v="2025-11-14 20:57:36"/>
    <s v="MARTHA CECILIA CABALLERO"/>
    <s v="CESAR BERMUDEZ 905"/>
    <s v="Procesada"/>
    <n v="71849.067226890766"/>
  </r>
  <r>
    <x v="6"/>
    <n v="109369"/>
    <s v="2025-11-14 20:58:33"/>
    <s v="YEIGMY MILENA RODRIGUEZ CONTRERAS"/>
    <s v="WILSON JAVIER MONTAÑEZ MARTINEZ 923"/>
    <s v="Procesada"/>
    <n v="15882.361344537814"/>
  </r>
  <r>
    <x v="6"/>
    <n v="109370"/>
    <s v="2025-11-14 20:59:32"/>
    <s v="ANDRES HERRERA MARTINEZ"/>
    <s v="NELLY MARTINEZ FLEREZ 935"/>
    <s v="Procesada"/>
    <n v="57479.02521008403"/>
  </r>
  <r>
    <x v="0"/>
    <n v="109371"/>
    <s v="2025-11-14 20:59:51"/>
    <s v="RUBEN ARBOLEDA"/>
    <s v="MARIA ELENA JARAMILLO GALEANO 114"/>
    <s v="Procesada"/>
    <n v="35072.403361344543"/>
  </r>
  <r>
    <x v="6"/>
    <n v="109372"/>
    <s v="2025-11-14 21:01:48"/>
    <s v="EVER ANDRES MARTINEZ GOMEZ"/>
    <s v="WILSON JAVIER MONTAÑEZ MARTINEZ 923"/>
    <s v="Procesada"/>
    <n v="32788.201680672268"/>
  </r>
  <r>
    <x v="1"/>
    <n v="109373"/>
    <s v="2025-11-14 21:03:20"/>
    <s v="LEONOR ESCOBAR MELO"/>
    <s v="MAIRA TORRES 411 CUCUTA"/>
    <s v="Procesada"/>
    <n v="32191.210084033617"/>
  </r>
  <r>
    <x v="0"/>
    <n v="109374"/>
    <s v="2025-11-14 21:05:12"/>
    <s v="ALEJANDRA QUINTERO PAMPLONA"/>
    <s v="KATHERINE GAVIRIA MAZO 103"/>
    <s v="Procesada"/>
    <n v="11543"/>
  </r>
  <r>
    <x v="1"/>
    <n v="109375"/>
    <s v="2025-11-14 21:06:23"/>
    <s v="BLANCA NUBIA ABRIL GONZALEZ"/>
    <s v="MAIRA TORRES 411 CUCUTA"/>
    <s v="Procesada"/>
    <n v="8977.5042016806728"/>
  </r>
  <r>
    <x v="6"/>
    <n v="109376"/>
    <s v="2025-11-14 21:06:46"/>
    <s v="YUNELY PALLARES BOTELLO"/>
    <s v="CRISTINA QUINTERO RUDAS 945"/>
    <s v="Procesada"/>
    <n v="96742.873949579836"/>
  </r>
  <r>
    <x v="7"/>
    <n v="109377"/>
    <s v="2025-11-14 21:08:36"/>
    <s v="CARLOS DAVID VEGA PEDRAZA"/>
    <s v="CESAR BERMUDEZ 905"/>
    <s v="Procesada"/>
    <n v="52896"/>
  </r>
  <r>
    <x v="7"/>
    <n v="109378"/>
    <s v="2025-11-14 21:11:26"/>
    <s v="ILSE SERRATO VARON"/>
    <s v="CESAR BERMUDEZ 905"/>
    <s v="Procesada"/>
    <n v="86218.428571428565"/>
  </r>
  <r>
    <x v="0"/>
    <n v="109379"/>
    <s v="2025-11-14 21:21:10"/>
    <s v="LAURA CRISTINA ORTEGA ACEVEDO"/>
    <s v="ANDRES GRACIANO SERNA 104"/>
    <s v="Procesada"/>
    <n v="274752.31932773109"/>
  </r>
  <r>
    <x v="6"/>
    <n v="109380"/>
    <s v="2025-11-14 21:23:21"/>
    <s v="CARREÑO SIERRA FERRETEROS SAS"/>
    <s v="NELLY MARTINEZ FLEREZ 935"/>
    <s v="Procesada"/>
    <n v="155991.97478991598"/>
  </r>
  <r>
    <x v="0"/>
    <n v="109381"/>
    <s v="2025-11-14 21:28:23"/>
    <s v="FERNANDO RUIZ LOPEZ"/>
    <s v="MARIA ELENA JARAMILLO GALEANO 114"/>
    <s v="Procesada"/>
    <n v="24466.899159663866"/>
  </r>
  <r>
    <x v="7"/>
    <n v="109382"/>
    <s v="2025-11-14 21:34:46"/>
    <s v="LUZ  MARINA SOLORZANO"/>
    <s v="CESAR BERMUDEZ 905"/>
    <s v="Procesada"/>
    <n v="227537.08403361347"/>
  </r>
  <r>
    <x v="0"/>
    <n v="109383"/>
    <s v="2025-11-14 21:37:55"/>
    <s v="JAIME ALONSO ZULUAGA SUAREZ"/>
    <s v="INES LILIANA PIEDRAHITA MESA 111"/>
    <s v="Procesada"/>
    <n v="42757.563025210089"/>
  </r>
  <r>
    <x v="0"/>
    <n v="109384"/>
    <s v="2025-11-14 21:39:20"/>
    <s v="DANIELA GARCIA CARDONA"/>
    <s v="ELIANA GOMEZ 107"/>
    <s v="Procesada"/>
    <n v="14557.983193277312"/>
  </r>
  <r>
    <x v="0"/>
    <n v="109385"/>
    <s v="2025-11-14 21:51:24"/>
    <s v="OSCAR ALIRIO GOMEZ JARAMILLO"/>
    <s v="MIGUEL ANGEL HIDALGO SANTOS 113"/>
    <s v="Procesada"/>
    <n v="17084.042016806721"/>
  </r>
  <r>
    <x v="0"/>
    <n v="109386"/>
    <s v="2025-11-14 21:52:07"/>
    <s v="YENIFER YURANI LOPEZ GARCIA"/>
    <s v="INES LILIANA PIEDRAHITA MESA 111"/>
    <s v="Procesada"/>
    <n v="18000"/>
  </r>
  <r>
    <x v="0"/>
    <n v="109387"/>
    <s v="2025-11-14 21:59:09"/>
    <s v="JULY OSORIO OLAYA"/>
    <s v="SEBASTIAN DIAZ VELEZ 105"/>
    <s v="Procesada"/>
    <n v="24652.277310924372"/>
  </r>
  <r>
    <x v="0"/>
    <n v="109388"/>
    <s v="2025-11-14 22:00:07"/>
    <s v="GLORIA STELLA ROJAS GARCIA"/>
    <s v="SEBASTIAN DIAZ VELEZ 105"/>
    <s v="Procesada"/>
    <n v="11543"/>
  </r>
  <r>
    <x v="0"/>
    <n v="109389"/>
    <s v="2025-11-14 22:00:59"/>
    <s v="CLARA MONICA SOL URDANETA QUIROGA"/>
    <s v="SEBASTIAN DIAZ VELEZ 105"/>
    <s v="Procesada"/>
    <n v="13558.386554621849"/>
  </r>
  <r>
    <x v="0"/>
    <n v="109390"/>
    <s v="2025-11-14 22:01:48"/>
    <s v="YUDY ANDREA ALZATE CASTAÑO"/>
    <s v="SEBASTIAN DIAZ VELEZ 105"/>
    <s v="Procesada"/>
    <n v="36302.521008403361"/>
  </r>
  <r>
    <x v="6"/>
    <n v="109391"/>
    <s v="2025-11-14 22:02:39"/>
    <s v="INGRID YAZMIN TOLOSA LOZANO"/>
    <s v="SOL KATHERINE BERNAL MONTANO 907"/>
    <s v="Procesada"/>
    <n v="11543"/>
  </r>
  <r>
    <x v="0"/>
    <n v="109392"/>
    <s v="2025-11-14 22:02:52"/>
    <s v="HERMINSUL TABAREZ RAMIREZ"/>
    <s v="SEBASTIAN DIAZ VELEZ 105"/>
    <s v="Procesada"/>
    <n v="26218.563025210085"/>
  </r>
  <r>
    <x v="0"/>
    <n v="109393"/>
    <s v="2025-11-14 22:03:31"/>
    <s v="MARIA NELLY ATEHORTUA GALLO"/>
    <s v="ANDRES GRACIANO SERNA 104"/>
    <s v="Procesada"/>
    <n v="21176.478991596639"/>
  </r>
  <r>
    <x v="0"/>
    <n v="109394"/>
    <s v="2025-11-14 22:07:51"/>
    <s v="MARIA ROSALIA ECHEVERRY"/>
    <s v="INES LILIANA PIEDRAHITA MESA 111"/>
    <s v="Procesada"/>
    <n v="13109.277310924372"/>
  </r>
  <r>
    <x v="6"/>
    <n v="109395"/>
    <s v="2025-11-14 22:08:25"/>
    <s v="LORENZO ALONSO GONZALEZ"/>
    <s v="WILSON JAVIER MONTAÑEZ MARTINEZ 923"/>
    <s v="Procesada"/>
    <n v="22590.243697478993"/>
  </r>
  <r>
    <x v="0"/>
    <n v="109396"/>
    <s v="2025-11-14 22:12:28"/>
    <s v="A . J . EVENTOS, LOGÍSTICA Y MERCADEO S.A.S."/>
    <s v="ANDRES GRACIANO SERNA 104"/>
    <s v="Procesada"/>
    <n v="111876.51260504201"/>
  </r>
  <r>
    <x v="6"/>
    <n v="109397"/>
    <s v="2025-11-14 22:20:33"/>
    <s v="JULIAN ALEJANDRO SANCHEZ CAMELO"/>
    <s v="CRISTINA QUINTERO RUDAS 945"/>
    <s v="Procesada"/>
    <n v="69069.02521008403"/>
  </r>
  <r>
    <x v="0"/>
    <n v="109398"/>
    <s v="2025-11-14 22:24:36"/>
    <s v="SHARYD ROJAS GUZMAN"/>
    <s v="ELIANA GOMEZ 107"/>
    <s v="Procesada"/>
    <n v="13109.277310924372"/>
  </r>
  <r>
    <x v="6"/>
    <n v="109399"/>
    <s v="2025-11-14 22:26:53"/>
    <s v="JULIAN AICARDO HERNANDEZ HERNANDEZ"/>
    <s v="WILSON JAVIER MONTAÑEZ MARTINEZ 923"/>
    <s v="Procesada"/>
    <n v="17773.100840336137"/>
  </r>
  <r>
    <x v="4"/>
    <n v="109400"/>
    <s v="2025-11-14 22:48:55"/>
    <s v="ALONSO DE JESUS OSORIO HINCAPIE"/>
    <s v="NELSON ENRIQUE LOPEZ GONZALEZ 510"/>
    <s v="Procesada"/>
    <n v="4236.9747899159665"/>
  </r>
  <r>
    <x v="4"/>
    <n v="109401"/>
    <s v="2025-11-14 22:50:07"/>
    <s v="SANTIAGO GOMEZ POLO"/>
    <s v="NELSON ENRIQUE LOPEZ GONZALEZ 510"/>
    <s v="Procesada"/>
    <n v="12307.563025210085"/>
  </r>
  <r>
    <x v="0"/>
    <n v="109402"/>
    <s v="2025-11-14 23:04:17"/>
    <s v="JUAN CARLOS AGUDELO FRANCO"/>
    <s v="ELIANA GOMEZ 107"/>
    <s v="Procesada"/>
    <n v="275398.99159663863"/>
  </r>
  <r>
    <x v="4"/>
    <n v="109404"/>
    <s v="2025-11-14 23:09:54"/>
    <s v="NELCY ADRIANA MOLINA JORGE"/>
    <s v="NELSON ENRIQUE LOPEZ GONZALEZ 510"/>
    <s v="Procesada"/>
    <n v="39890.260504201688"/>
  </r>
  <r>
    <x v="9"/>
    <n v="109405"/>
    <s v="2025-11-15 14:29:36"/>
    <s v="OSCAR MENESES ORTIZ"/>
    <s v="LILIANA MARCELA GONZALEZ PLATA 706 VALLEDUPAR"/>
    <s v="Procesada"/>
    <n v="35177.73949579832"/>
  </r>
  <r>
    <x v="9"/>
    <n v="109406"/>
    <s v="2025-11-15 17:09:35"/>
    <s v="ELIS JOHANNA MORRON GARCIA"/>
    <s v="LILIANA MARCELA GONZALEZ PLATA 706 VALLEDUPAR"/>
    <s v="Procesada"/>
    <n v="103783.35294117648"/>
  </r>
  <r>
    <x v="9"/>
    <n v="109407"/>
    <s v="2025-11-15 17:12:51"/>
    <s v="EMILIO ALBERTO MAZZIRI DIAZ"/>
    <s v="LILIANA MARCELA GONZALEZ PLATA 706 VALLEDUPAR"/>
    <s v="Procesada"/>
    <n v="53886.663865546216"/>
  </r>
  <r>
    <x v="6"/>
    <n v="109408"/>
    <s v="2025-11-18 14:34:24"/>
    <s v="GUSTAVO ADOLFO CALIBIO CASTILLO"/>
    <s v="MARIBEL REDONDO 918"/>
    <s v="Procesada"/>
    <n v="24999.411764705881"/>
  </r>
  <r>
    <x v="0"/>
    <n v="109409"/>
    <s v="2025-11-18 14:47:07"/>
    <s v="SORAYDA VERGARA JARAMILLO"/>
    <s v="GEORLAN GARCIA PANIAGUA 117"/>
    <s v="Procesada"/>
    <n v="12100.840336134454"/>
  </r>
  <r>
    <x v="2"/>
    <n v="109410"/>
    <s v="2025-11-18 14:47:37"/>
    <s v="REINALDO AYALA CALDERON"/>
    <s v="YOANY SARMIENTO PEREZ 713 BARRANQUILLA"/>
    <s v="Procesada"/>
    <n v="81411.655462184877"/>
  </r>
  <r>
    <x v="6"/>
    <n v="109411"/>
    <s v="2025-11-18 14:51:46"/>
    <s v="LUIS FERNANDO GOMEZ ZULUAGA"/>
    <s v="MARIBEL REDONDO 918"/>
    <s v="Procesada"/>
    <n v="62050.008403361346"/>
  </r>
  <r>
    <x v="0"/>
    <n v="109412"/>
    <s v="2025-11-18 14:53:49"/>
    <s v="INVERSIONES AGROACEVEDO S.A.S."/>
    <s v="ELIANA GOMEZ 107"/>
    <s v="Procesada"/>
    <n v="20736"/>
  </r>
  <r>
    <x v="6"/>
    <n v="109413"/>
    <s v="2025-11-18 15:10:46"/>
    <s v="CATALINA AGUIRRE SOCHA"/>
    <s v="OSCAR GIOVANNY NASAYO BLANCO 932"/>
    <s v="Procesada"/>
    <n v="50541"/>
  </r>
  <r>
    <x v="1"/>
    <n v="109414"/>
    <s v="2025-11-18 15:11:38"/>
    <s v="KARLA CRISTINA OVALLOS REMOLINA"/>
    <s v="ZULY RANGEL GARCIA 413 CUCUTA"/>
    <s v="Procesada"/>
    <n v="95999.831932773115"/>
  </r>
  <r>
    <x v="6"/>
    <n v="109416"/>
    <s v="2025-11-18 15:13:58"/>
    <s v="ANDRES MORENO PARADA"/>
    <s v="WILLIAM ALBERTO VELASQUEZ BERNAL 920"/>
    <s v="Procesada"/>
    <n v="57310.915966386565"/>
  </r>
  <r>
    <x v="6"/>
    <n v="109417"/>
    <s v="2025-11-18 15:14:22"/>
    <s v="RAUL VEGA BLANCO"/>
    <s v="SANDRA PATRICIA ORTIZ ROMERO 919"/>
    <s v="Procesada"/>
    <n v="37556.663865546223"/>
  </r>
  <r>
    <x v="6"/>
    <n v="109418"/>
    <s v="2025-11-18 15:16:09"/>
    <s v="CARMEN EUGENIA MAHECHA  DE GUTIERREZ"/>
    <s v="SANDRA PATRICIA ORTIZ ROMERO 919"/>
    <s v="Procesada"/>
    <n v="21176.403361344539"/>
  </r>
  <r>
    <x v="0"/>
    <n v="109420"/>
    <s v="2025-11-18 15:17:03"/>
    <s v="JAIBER ANDREY GALEANO"/>
    <s v="EDISON ALBERTO SALAZAR YEPES 116"/>
    <s v="Procesada"/>
    <n v="24201.680672268907"/>
  </r>
  <r>
    <x v="6"/>
    <n v="109421"/>
    <s v="2025-11-18 15:17:32"/>
    <s v="SAUL MORALES RUIZ "/>
    <s v="MARIBEL REDONDO 918"/>
    <s v="Procesada"/>
    <n v="31008.361344537814"/>
  </r>
  <r>
    <x v="0"/>
    <n v="109423"/>
    <s v="2025-11-18 15:18:10"/>
    <s v="HONY MAURICIO MONTES GARCIA"/>
    <s v="KATHERINE GAVIRIA MAZO 103"/>
    <s v="Procesada"/>
    <n v="117064.17647058824"/>
  </r>
  <r>
    <x v="0"/>
    <n v="109424"/>
    <s v="2025-11-18 15:18:23"/>
    <s v="MARIO EDGAR BOTERO ARANGO"/>
    <s v="ELIANA GOMEZ 107"/>
    <s v="Procesada"/>
    <n v="16210.35294117647"/>
  </r>
  <r>
    <x v="6"/>
    <n v="109425"/>
    <s v="2025-11-18 15:18:30"/>
    <s v="JUAN CARLOS LARA SALDAÑA"/>
    <s v="WILSON JAVIER MONTAÑEZ MARTINEZ 923"/>
    <s v="Procesada"/>
    <n v="16806.798319327732"/>
  </r>
  <r>
    <x v="1"/>
    <n v="109426"/>
    <s v="2025-11-18 15:19:59"/>
    <s v="MILTON GIOVANNY GONZALEZ ROBAYO"/>
    <s v="ZULY RANGEL GARCIA 413 CUCUTA"/>
    <s v="Procesada"/>
    <n v="15798.319327731093"/>
  </r>
  <r>
    <x v="6"/>
    <n v="109427"/>
    <s v="2025-11-18 15:24:31"/>
    <s v="HUGO IZQUIERDO BARRETO"/>
    <s v="SANDRA PATRICIA ORTIZ ROMERO 919"/>
    <s v="Procesada"/>
    <n v="8067.2436974789925"/>
  </r>
  <r>
    <x v="6"/>
    <n v="109428"/>
    <s v="2025-11-18 15:26:53"/>
    <s v="BLANCA LIGIA GUILLEN RONCANCIO"/>
    <s v="MARIBEL REDONDO 918"/>
    <s v="Procesada"/>
    <n v="31008.361344537814"/>
  </r>
  <r>
    <x v="0"/>
    <n v="109430"/>
    <s v="2025-11-18 15:29:01"/>
    <s v="ALBA NURY JIMENEZ CANO"/>
    <s v="KATHERINE GAVIRIA MAZO 103"/>
    <s v="Procesada"/>
    <n v="13445.403361344539"/>
  </r>
  <r>
    <x v="6"/>
    <n v="109431"/>
    <s v="2025-11-18 15:33:43"/>
    <s v="JOHANA LATORRE CASTIBLANCO"/>
    <s v="SANDRA PATRICIA ORTIZ ROMERO 919"/>
    <s v="Procesada"/>
    <n v="10588.20168067227"/>
  </r>
  <r>
    <x v="1"/>
    <n v="109432"/>
    <s v="2025-11-18 15:33:52"/>
    <s v="ARNULFO ORTIZ PEREZ"/>
    <s v="FREDY ESTEPA 409 CUCUTA"/>
    <s v="Procesada"/>
    <n v="75023.932773109249"/>
  </r>
  <r>
    <x v="4"/>
    <n v="109434"/>
    <s v="2025-11-18 15:35:11"/>
    <s v="YAMILES DEL SOCORRO LLANES PEREIRA"/>
    <s v="JOSE GREGORIO OSTEN MERCADO 509"/>
    <s v="Procesada"/>
    <n v="17084.042016806721"/>
  </r>
  <r>
    <x v="0"/>
    <n v="109435"/>
    <s v="2025-11-18 15:38:25"/>
    <s v="ARGIRO ARLEY GARCIA SANCHEZ"/>
    <s v="EDISON ALBERTO SALAZAR YEPES 116"/>
    <s v="Procesada"/>
    <n v="35072.403361344543"/>
  </r>
  <r>
    <x v="6"/>
    <n v="109436"/>
    <s v="2025-11-18 15:43:12"/>
    <s v="OSCAR JAVIER OLARTE MOLANO"/>
    <s v="LEYDY YURLEY MUNEVAR ESPITIA 921"/>
    <s v="Procesada"/>
    <n v="44883.873949579829"/>
  </r>
  <r>
    <x v="0"/>
    <n v="109438"/>
    <s v="2025-11-18 15:45:12"/>
    <s v="CRISTIAN CAMILO OSORIO SUAREZ"/>
    <s v="INES LILIANA PIEDRAHITA MESA 111"/>
    <s v="Procesada"/>
    <n v="46506.798319327732"/>
  </r>
  <r>
    <x v="1"/>
    <n v="109440"/>
    <s v="2025-11-18 15:53:50"/>
    <s v="MARTHA LIVIA  VARGAS BERMON"/>
    <s v="FREDY ESTEPA 409 CUCUTA"/>
    <s v="Procesada"/>
    <n v="8156.3025210084033"/>
  </r>
  <r>
    <x v="9"/>
    <n v="109441"/>
    <s v="2025-11-18 15:54:16"/>
    <s v="ELKIN ENRIQUE APONTE GONZALEZ"/>
    <s v="LILIANA MARCELA GONZALEZ PLATA 706 VALLEDUPAR"/>
    <s v="Procesada"/>
    <n v="94600.907563025219"/>
  </r>
  <r>
    <x v="0"/>
    <n v="109442"/>
    <s v="2025-11-18 15:55:44"/>
    <s v="AUTOSERVICIO LA FINQUITA JD S.A.S"/>
    <s v="ANDRES GRACIANO SERNA 104"/>
    <s v="Procesada"/>
    <n v="236323.37815126052"/>
  </r>
  <r>
    <x v="0"/>
    <n v="109444"/>
    <s v="2025-11-18 15:59:49"/>
    <s v="FERNEY ANDRES ALZATE VERGARA"/>
    <s v="DUBY YARLENY BEDOYA FLOREZ 102"/>
    <s v="Procesada"/>
    <n v="15126.050420168069"/>
  </r>
  <r>
    <x v="0"/>
    <n v="109445"/>
    <s v="2025-11-18 16:02:03"/>
    <s v="SANDRA MILENA VELEZ ECHEVERRY"/>
    <s v="ELIANA GOMEZ 107"/>
    <s v="Procesada"/>
    <n v="56998.941176470595"/>
  </r>
  <r>
    <x v="1"/>
    <n v="109446"/>
    <s v="2025-11-18 16:02:21"/>
    <s v="CARMEN CECILIA ROJAS FRANCO"/>
    <s v="ZULY RANGEL GARCIA 413 CUCUTA"/>
    <s v="Procesada"/>
    <n v="71205.789915966394"/>
  </r>
  <r>
    <x v="0"/>
    <n v="109448"/>
    <s v="2025-11-18 16:03:22"/>
    <s v="JHONATAN ANDRES PARRA ALVAREZ"/>
    <s v="GEORLAN GARCIA PANIAGUA 117"/>
    <s v="Procesada"/>
    <n v="72950.941176470587"/>
  </r>
  <r>
    <x v="6"/>
    <n v="109449"/>
    <s v="2025-11-18 16:06:41"/>
    <s v="TULIA INES RANGEL LANDINEZ"/>
    <s v="SANDRA PATRICIA ORTIZ ROMERO 919"/>
    <s v="Procesada"/>
    <n v="28224"/>
  </r>
  <r>
    <x v="0"/>
    <n v="109450"/>
    <s v="2025-11-18 16:12:18"/>
    <s v="MARGARITA MARIA VELASQUEZ MUÑOZ"/>
    <s v="MARIA ELENA JARAMILLO GALEANO 114"/>
    <s v="Procesada"/>
    <n v="5462.2016806722695"/>
  </r>
  <r>
    <x v="0"/>
    <n v="109451"/>
    <s v="2025-11-18 16:12:33"/>
    <s v="LEIDY ALEXIS PARRA QUICENO"/>
    <s v="GEORLAN GARCIA PANIAGUA 117"/>
    <s v="Procesada"/>
    <n v="34917.000000000007"/>
  </r>
  <r>
    <x v="6"/>
    <n v="109452"/>
    <s v="2025-11-18 16:13:43"/>
    <s v="ANGELA DEL PILAR TORRES HERNANDEZ"/>
    <s v="OSCAR GIOVANNY NASAYO BLANCO 932"/>
    <s v="Procesada"/>
    <n v="25090.949579831933"/>
  </r>
  <r>
    <x v="6"/>
    <n v="109453"/>
    <s v="2025-11-18 16:13:44"/>
    <s v="GLADIS REYES CUELLAR"/>
    <s v="WILLIAM ALBERTO VELASQUEZ BERNAL 920"/>
    <s v="Procesada"/>
    <n v="24720.73949579832"/>
  </r>
  <r>
    <x v="6"/>
    <n v="109454"/>
    <s v="2025-11-18 16:14:35"/>
    <s v="MARIA STHER PRADA CAMACHO"/>
    <s v="LEONARDO MANCERA BOLAÑOS 926"/>
    <s v="Procesada"/>
    <n v="31722.73949579832"/>
  </r>
  <r>
    <x v="6"/>
    <n v="109455"/>
    <s v="2025-11-18 16:19:54"/>
    <s v="DORIEL AUGUSTO RAMIREZ VILLEGAS"/>
    <s v="LEONARDO MANCERA BOLAÑOS 926"/>
    <s v="Procesada"/>
    <n v="4327.7310924369749"/>
  </r>
  <r>
    <x v="6"/>
    <n v="109456"/>
    <s v="2025-11-18 16:24:39"/>
    <s v="YEIMY CAROLINA VARGAS ALARCON"/>
    <s v="WILLIAM ALBERTO VELASQUEZ BERNAL 920"/>
    <s v="Procesada"/>
    <n v="234964.55462184874"/>
  </r>
  <r>
    <x v="3"/>
    <n v="109457"/>
    <s v="2025-11-18 16:29:01"/>
    <s v="CRISTIAN CAMILO TORRES SIERRA"/>
    <s v="LEONARDO RIOS HENAO 612"/>
    <s v="Procesada"/>
    <n v="114958.05882352941"/>
  </r>
  <r>
    <x v="6"/>
    <n v="109458"/>
    <s v="2025-11-18 16:31:36"/>
    <s v="OMAIRA NARANJO SUAREZ"/>
    <s v="ANGIE JOHANA BEDOYA HERRENO 908"/>
    <s v="Procesada"/>
    <n v="24340.159663865546"/>
  </r>
  <r>
    <x v="6"/>
    <n v="109459"/>
    <s v="2025-11-18 16:32:48"/>
    <s v="DARIO HUMBERTO PANTOJA"/>
    <s v="SOL KATHERINE BERNAL MONTANO 907"/>
    <s v="Procesada"/>
    <n v="50648.201680672275"/>
  </r>
  <r>
    <x v="6"/>
    <n v="109460"/>
    <s v="2025-11-18 16:34:47"/>
    <s v="INGRID YORLADY SANCHEZ CARDONA"/>
    <s v="MARIBEL REDONDO 918"/>
    <s v="Procesada"/>
    <n v="191597.52100840336"/>
  </r>
  <r>
    <x v="6"/>
    <n v="109461"/>
    <s v="2025-11-18 16:40:24"/>
    <s v="ELSA IRENE PINEDA CIFUENTES"/>
    <s v="YULIETH HERNANDEZ"/>
    <s v="Procesada"/>
    <n v="72050"/>
  </r>
  <r>
    <x v="0"/>
    <n v="109462"/>
    <s v="2025-11-18 16:41:47"/>
    <s v="DIANA MARIA REYES"/>
    <s v="ELIANA GOMEZ 107"/>
    <s v="Procesada"/>
    <n v="2541.8319327731097"/>
  </r>
  <r>
    <x v="6"/>
    <n v="109463"/>
    <s v="2025-11-18 16:43:40"/>
    <s v="CESAR DARIO GALVIS AGUDELO"/>
    <s v="LEYDY YURLEY MUNEVAR ESPITIA 921"/>
    <s v="Procesada"/>
    <n v="15872.882352941177"/>
  </r>
  <r>
    <x v="1"/>
    <n v="109464"/>
    <s v="2025-11-18 16:45:00"/>
    <s v="VICTOR IVAN ZULUAGA GIRALDO"/>
    <s v="ZULY RANGEL GARCIA 413 CUCUTA"/>
    <s v="Procesada"/>
    <n v="15690"/>
  </r>
  <r>
    <x v="0"/>
    <n v="109466"/>
    <s v="2025-11-18 16:49:38"/>
    <s v="FLOR ANGELA QUINTANA ALVAREZ"/>
    <s v="MARIA ELENA JARAMILLO GALEANO 114"/>
    <s v="Procesada"/>
    <n v="11892.142857142857"/>
  </r>
  <r>
    <x v="6"/>
    <n v="109467"/>
    <s v="2025-11-18 16:50:12"/>
    <s v="HENRY SANCHEZ OLARTE"/>
    <s v="MARIBEL REDONDO 918"/>
    <s v="Procesada"/>
    <n v="48378.176470588238"/>
  </r>
  <r>
    <x v="0"/>
    <n v="109468"/>
    <s v="2025-11-18 17:00:08"/>
    <s v="HERNAN DARIO ESTRADA QUIROZ"/>
    <s v="INES LILIANA PIEDRAHITA MESA 111"/>
    <s v="Procesada"/>
    <n v="24090.806722689078"/>
  </r>
  <r>
    <x v="6"/>
    <n v="109469"/>
    <s v="2025-11-18 17:01:34"/>
    <s v="LUZ MARINA CRUZ PEDREROS"/>
    <s v="WILSON JAVIER MONTAÑEZ MARTINEZ 923"/>
    <s v="Procesada"/>
    <n v="23109.201680672271"/>
  </r>
  <r>
    <x v="3"/>
    <n v="109470"/>
    <s v="2025-11-18 17:02:03"/>
    <s v="LUZ ELENA DUQUE VALENCIA"/>
    <s v="FELIPE ARENAS 605"/>
    <s v="Procesada"/>
    <n v="57489.411764705881"/>
  </r>
  <r>
    <x v="4"/>
    <n v="109471"/>
    <s v="2025-11-18 17:02:43"/>
    <s v="JUAN ALEXANDER GOMEZ ZULUAGA"/>
    <s v="JOSE GREGORIO OSTEN MERCADO 509"/>
    <s v="Procesada"/>
    <n v="8542.0168067226896"/>
  </r>
  <r>
    <x v="6"/>
    <n v="109472"/>
    <s v="2025-11-18 17:06:01"/>
    <s v="HENRY SANCHEZ OLARTE"/>
    <s v="MARIBEL REDONDO 918"/>
    <s v="Procesada"/>
    <n v="88133.781512605041"/>
  </r>
  <r>
    <x v="6"/>
    <n v="109473"/>
    <s v="2025-11-18 17:06:40"/>
    <s v="NANCY MARTINEZ"/>
    <s v="WILSON JAVIER MONTAÑEZ MARTINEZ 923"/>
    <s v="Procesada"/>
    <n v="16806.798319327732"/>
  </r>
  <r>
    <x v="0"/>
    <n v="109474"/>
    <s v="2025-11-18 17:10:33"/>
    <s v="BLANCA GLORIA AGUDELO MONTOYA"/>
    <s v="ELIANA GOMEZ 107"/>
    <s v="Procesada"/>
    <n v="318109.09243697481"/>
  </r>
  <r>
    <x v="0"/>
    <n v="109476"/>
    <s v="2025-11-18 17:13:22"/>
    <s v="ESCARLIN MELISA BARBOSA"/>
    <s v="KATHERINE GAVIRIA MAZO 103"/>
    <s v="Procesada"/>
    <n v="32076.336134453781"/>
  </r>
  <r>
    <x v="6"/>
    <n v="109477"/>
    <s v="2025-11-18 17:13:58"/>
    <s v="GERMAN CASTELLANOS TORRES"/>
    <s v="WILLIAM ALBERTO VELASQUEZ BERNAL 920"/>
    <s v="Procesada"/>
    <n v="113048.34453781514"/>
  </r>
  <r>
    <x v="2"/>
    <n v="109478"/>
    <s v="2025-11-18 17:14:57"/>
    <s v="FREDY MANUEL MORENO CANTILLO"/>
    <s v="MARIELA ESTER DE LEON 720 BARRANQUILLA"/>
    <s v="Procesada"/>
    <n v="60130.142857142855"/>
  </r>
  <r>
    <x v="0"/>
    <n v="109479"/>
    <s v="2025-11-18 17:15:53"/>
    <s v="JUAN ESTEBAN ORREGO PUERTA"/>
    <s v="ELIANA GOMEZ 107"/>
    <s v="Procesada"/>
    <n v="172437.08403361347"/>
  </r>
  <r>
    <x v="6"/>
    <n v="109480"/>
    <s v="2025-11-18 17:15:57"/>
    <s v="ELIZABETH VERGARA GONZALEZ"/>
    <s v="LEYDY YURLEY MUNEVAR ESPITIA 921"/>
    <s v="Procesada"/>
    <n v="117346.47058823529"/>
  </r>
  <r>
    <x v="6"/>
    <n v="109482"/>
    <s v="2025-11-18 17:16:27"/>
    <s v="SUPERTIENDAS AUTOSERVICIO LA DESPENSA SAS"/>
    <s v="WILSON JAVIER MONTAÑEZ MARTINEZ 923"/>
    <s v="Procesada"/>
    <n v="26925.840336134454"/>
  </r>
  <r>
    <x v="6"/>
    <n v="109483"/>
    <s v="2025-11-18 17:21:21"/>
    <s v="EDISSON ANDREY GUARIN ROMERO"/>
    <s v="WILLIAM ALBERTO VELASQUEZ BERNAL 920"/>
    <s v="Procesada"/>
    <n v="17774.873949579833"/>
  </r>
  <r>
    <x v="0"/>
    <n v="109484"/>
    <s v="2025-11-18 17:22:51"/>
    <s v="LUZ MARINA JIMENEZ JARAMILLO"/>
    <s v="DUBY YARLENY BEDOYA FLOREZ 102"/>
    <s v="Procesada"/>
    <n v="30252.100840336137"/>
  </r>
  <r>
    <x v="1"/>
    <n v="109485"/>
    <s v="2025-11-18 17:24:43"/>
    <s v="RAMON DAVID BALMACEA VILA"/>
    <s v="FREDY ESTEPA 409 CUCUTA"/>
    <s v="Procesada"/>
    <n v="28753.142857142855"/>
  </r>
  <r>
    <x v="6"/>
    <n v="109486"/>
    <s v="2025-11-18 17:29:42"/>
    <s v="LYDIA PATRICIA PEÑA GUZMAN"/>
    <s v="WILSON JAVIER MONTAÑEZ MARTINEZ 923"/>
    <s v="Procesada"/>
    <n v="16806.798319327732"/>
  </r>
  <r>
    <x v="10"/>
    <n v="109487"/>
    <s v="2025-11-18 17:31:38"/>
    <s v="MARITZA NAVARRO PEÑARANDA"/>
    <s v="SANDRA PRADA 405 BUCARAMANGA"/>
    <s v="Procesada"/>
    <n v="84621.773109243702"/>
  </r>
  <r>
    <x v="0"/>
    <n v="109488"/>
    <s v="2025-11-18 17:34:10"/>
    <s v="MINIMERCADO SENDERO VERDE-SOCIEDAD POR ACCIONES SIMPLIFICADA"/>
    <s v="MARIA ELENA JARAMILLO GALEANO 114"/>
    <s v="Procesada"/>
    <n v="53386.563025210089"/>
  </r>
  <r>
    <x v="6"/>
    <n v="109489"/>
    <s v="2025-11-18 17:36:35"/>
    <s v="SAFETY TOOLS SAS"/>
    <s v="ANGIE JOHANA BEDOYA HERRENO 908"/>
    <s v="Procesada"/>
    <n v="26460.000000000004"/>
  </r>
  <r>
    <x v="10"/>
    <n v="109490"/>
    <s v="2025-11-18 17:36:58"/>
    <s v="YORMARY OLARTE TORRES"/>
    <s v="SANDRA PRADA 405 BUCARAMANGA"/>
    <s v="Procesada"/>
    <n v="71739.436974789918"/>
  </r>
  <r>
    <x v="6"/>
    <n v="109491"/>
    <s v="2025-11-18 17:38:23"/>
    <s v="MAURICIO ALEJANDRO RODRIGUEZ BURGOS "/>
    <s v="SANDRA PATRICIA ORTIZ ROMERO 919"/>
    <s v="Procesada"/>
    <n v="62171.512605042022"/>
  </r>
  <r>
    <x v="6"/>
    <n v="109493"/>
    <s v="2025-11-18 17:39:55"/>
    <s v="ANGELICA MARIA MENDEZ CONTRERAS"/>
    <s v="WILLIAM ALBERTO VELASQUEZ BERNAL 920"/>
    <s v="Procesada"/>
    <n v="33529.436974789918"/>
  </r>
  <r>
    <x v="0"/>
    <n v="109494"/>
    <s v="2025-11-18 17:42:45"/>
    <s v="ROSELIA DE LAS MISERICORDIAS VELASQUEZ VELASQUEZ"/>
    <s v="ELIANA GOMEZ 107"/>
    <s v="Procesada"/>
    <n v="60997.638655462193"/>
  </r>
  <r>
    <x v="0"/>
    <n v="109495"/>
    <s v="2025-11-18 17:43:21"/>
    <s v="ILDA OLIVIA VASQUEZ LOTERO"/>
    <s v="SEBASTIAN DIAZ VELEZ 105"/>
    <s v="Procesada"/>
    <n v="18151.26050420168"/>
  </r>
  <r>
    <x v="0"/>
    <n v="109496"/>
    <s v="2025-11-18 17:44:33"/>
    <s v="WALTER DAVID JIMENEZ"/>
    <s v="SEBASTIAN DIAZ VELEZ 105"/>
    <s v="Procesada"/>
    <n v="27226.89075630252"/>
  </r>
  <r>
    <x v="0"/>
    <n v="109497"/>
    <s v="2025-11-18 17:45:15"/>
    <s v="MARWIN AGUDELO ACEVEDO"/>
    <s v="SEBASTIAN DIAZ VELEZ 105"/>
    <s v="Procesada"/>
    <n v="13109.277310924372"/>
  </r>
  <r>
    <x v="6"/>
    <n v="109498"/>
    <s v="2025-11-18 17:45:55"/>
    <s v="JUAN CARLOS LOZANO LOPEZ"/>
    <s v="CARLOS EDUARDO ROMERO 934"/>
    <s v="Procesada"/>
    <n v="27731.109243697476"/>
  </r>
  <r>
    <x v="0"/>
    <n v="109499"/>
    <s v="2025-11-18 17:49:53"/>
    <s v="JHONATAN ANDRES TOBON JIMENEZ"/>
    <s v="GEORLAN GARCIA PANIAGUA 117"/>
    <s v="Procesada"/>
    <n v="54453.781512605041"/>
  </r>
  <r>
    <x v="6"/>
    <n v="109500"/>
    <s v="2025-11-18 17:51:19"/>
    <s v="LUZ MARINA DIAZ HUERTAS"/>
    <s v="CARLOS EDUARDO ROMERO 934"/>
    <s v="Procesada"/>
    <n v="14201.72268907563"/>
  </r>
  <r>
    <x v="6"/>
    <n v="109501"/>
    <s v="2025-11-18 17:52:28"/>
    <s v="EDUARDO RUEDA QUIROGA"/>
    <s v="LEYDY YURLEY MUNEVAR ESPITIA 921"/>
    <s v="Procesada"/>
    <n v="62747.882352941175"/>
  </r>
  <r>
    <x v="0"/>
    <n v="109502"/>
    <s v="2025-11-18 17:54:06"/>
    <s v="HORAMILTA RODRIGUEZ DIAZ"/>
    <s v="MARIA ELENA JARAMILLO GALEANO 114"/>
    <s v="Procesada"/>
    <n v="15327.747899159665"/>
  </r>
  <r>
    <x v="1"/>
    <n v="109503"/>
    <s v="2025-11-18 17:54:51"/>
    <s v="AUGUSTO JOSE HERNANDEZ BOTELLO"/>
    <s v="FREDY ESTEPA 409 CUCUTA"/>
    <s v="Procesada"/>
    <n v="12000"/>
  </r>
  <r>
    <x v="6"/>
    <n v="109504"/>
    <s v="2025-11-18 17:57:48"/>
    <s v="LUIS ALEJANDRO VARGAS DIAZ"/>
    <s v="WILSON JAVIER MONTAÑEZ MARTINEZ 923"/>
    <s v="Procesada"/>
    <n v="12125"/>
  </r>
  <r>
    <x v="6"/>
    <n v="109505"/>
    <s v="2025-11-18 18:01:43"/>
    <s v="JUAN JOSE MORALES MENDOZA "/>
    <s v="LEYDY YURLEY MUNEVAR ESPITIA 921"/>
    <s v="Procesada"/>
    <n v="81444.554621848743"/>
  </r>
  <r>
    <x v="6"/>
    <n v="109506"/>
    <s v="2025-11-18 18:06:39"/>
    <s v="ANA BERTA ESTRADA GUTIERREZ"/>
    <s v="YULIETH HERNANDEZ"/>
    <s v="Procesada"/>
    <n v="32562.100840336137"/>
  </r>
  <r>
    <x v="6"/>
    <n v="109507"/>
    <s v="2025-11-18 18:09:23"/>
    <s v="HERNAN MAURICIO REAL RODRIGUEZ"/>
    <s v="ANGIE JOHANA BEDOYA HERRENO 908"/>
    <s v="Procesada"/>
    <n v="21176.403361344539"/>
  </r>
  <r>
    <x v="6"/>
    <n v="109509"/>
    <s v="2025-11-18 18:10:59"/>
    <s v="JULIE ALMEIDA CARDOZO RODRIGUEZ"/>
    <s v="WILSON JAVIER MONTAÑEZ MARTINEZ 923"/>
    <s v="Procesada"/>
    <n v="12125"/>
  </r>
  <r>
    <x v="0"/>
    <n v="109510"/>
    <s v="2025-11-18 18:15:05"/>
    <s v="MARIANA DE JESUS LOPEZ VASQUEZ"/>
    <s v="ANDRES GRACIANO SERNA 104"/>
    <s v="Procesada"/>
    <n v="35242.857142857145"/>
  </r>
  <r>
    <x v="9"/>
    <n v="109511"/>
    <s v="2025-11-18 18:15:15"/>
    <s v="JOSE ANTONIO TRIANA BUENO"/>
    <s v="LIZETH FERNANDA OBANDO ARAUJO 705 VALLEDUPAR"/>
    <s v="Procesada"/>
    <n v="27226.89075630252"/>
  </r>
  <r>
    <x v="6"/>
    <n v="109512"/>
    <s v="2025-11-18 18:16:02"/>
    <s v="JOHN FREDY MESA GOMEZ"/>
    <s v="WILSON JAVIER MONTAÑEZ MARTINEZ 923"/>
    <s v="Procesada"/>
    <n v="33277.277310924372"/>
  </r>
  <r>
    <x v="9"/>
    <n v="109513"/>
    <s v="2025-11-18 18:18:31"/>
    <s v="ELSY ESTHER TOBIAS RODRIGUEZ"/>
    <s v="LIZETH FERNANDA OBANDO ARAUJO 705 VALLEDUPAR"/>
    <s v="Procesada"/>
    <n v="31932.915966386554"/>
  </r>
  <r>
    <x v="6"/>
    <n v="109514"/>
    <s v="2025-11-18 18:21:08"/>
    <s v="JOSE ELIAS RAMIREZ HUERTAS"/>
    <s v="ANGIE JOHANA BEDOYA HERRENO 908"/>
    <s v="Procesada"/>
    <n v="5940.0000000000009"/>
  </r>
  <r>
    <x v="9"/>
    <n v="109515"/>
    <s v="2025-11-18 18:21:21"/>
    <s v="MELISSA LUCIA BENJUMEA GUTIERREZ"/>
    <s v="LIZETH FERNANDA OBANDO ARAUJO 705 VALLEDUPAR"/>
    <s v="Procesada"/>
    <n v="47899.378151260506"/>
  </r>
  <r>
    <x v="8"/>
    <n v="109516"/>
    <s v="2025-11-18 18:21:44"/>
    <s v="CAMILO CASTRO GODOY"/>
    <s v="NEIL TORRES 718 CARTAGENA"/>
    <s v="Procesada"/>
    <n v="34586.462184873948"/>
  </r>
  <r>
    <x v="10"/>
    <n v="109517"/>
    <s v="2025-11-18 18:23:54"/>
    <s v="MIGUEL ANTONIO ANAYA GONZALEZ"/>
    <s v="SANDRA PRADA 405 BUCARAMANGA"/>
    <s v="Procesada"/>
    <n v="82941.193277310929"/>
  </r>
  <r>
    <x v="6"/>
    <n v="109519"/>
    <s v="2025-11-18 18:24:15"/>
    <s v="ANDRES ELIAS CARRILLO MANRIQUE"/>
    <s v="WILSON JAVIER MONTAÑEZ MARTINEZ 923"/>
    <s v="Procesada"/>
    <n v="23109.201680672271"/>
  </r>
  <r>
    <x v="8"/>
    <n v="109520"/>
    <s v="2025-11-18 18:24:28"/>
    <s v="JAIME LUIS BARBOSA MORA"/>
    <s v="NEIL TORRES 718 CARTAGENA"/>
    <s v="Procesada"/>
    <n v="31932.915966386554"/>
  </r>
  <r>
    <x v="0"/>
    <n v="109521"/>
    <s v="2025-11-18 18:25:19"/>
    <s v="AMANDA DEL SOCORRO BERMUDEZ VILLADA"/>
    <s v="INES LILIANA PIEDRAHITA MESA 111"/>
    <s v="Procesada"/>
    <n v="41503.26050420168"/>
  </r>
  <r>
    <x v="4"/>
    <n v="109522"/>
    <s v="2025-11-18 18:25:38"/>
    <s v="BIBIANA MARIA SALAZAR MONTES"/>
    <s v="NELSON ENRIQUE LOPEZ GONZALEZ 510"/>
    <s v="Procesada"/>
    <n v="23507.848739495799"/>
  </r>
  <r>
    <x v="8"/>
    <n v="109523"/>
    <s v="2025-11-18 18:27:27"/>
    <s v="LISBETH MEZA RIBOM"/>
    <s v="NEIL TORRES 718 CARTAGENA"/>
    <s v="Procesada"/>
    <n v="37142.857142857145"/>
  </r>
  <r>
    <x v="8"/>
    <n v="109525"/>
    <s v="2025-11-18 18:29:03"/>
    <s v="ALONSO DUQUE JAIMES"/>
    <s v="NEIL TORRES 718 CARTAGENA"/>
    <s v="Procesada"/>
    <n v="31932.915966386554"/>
  </r>
  <r>
    <x v="8"/>
    <n v="109526"/>
    <s v="2025-11-18 18:30:12"/>
    <s v="DAVID JAZID MEZA BUELVAS"/>
    <s v="NEIL TORRES 718 CARTAGENA"/>
    <s v="Procesada"/>
    <n v="63865.840336134461"/>
  </r>
  <r>
    <x v="8"/>
    <n v="109527"/>
    <s v="2025-11-18 18:34:25"/>
    <s v="DAVID JAZID MEZA BUELVAS"/>
    <s v="NEIL TORRES 718 CARTAGENA"/>
    <s v="Procesada"/>
    <n v="31932.915966386554"/>
  </r>
  <r>
    <x v="8"/>
    <n v="109528"/>
    <s v="2025-11-18 18:35:21"/>
    <s v="CAMILO CASTRO GODOY"/>
    <s v="NEIL TORRES 718 CARTAGENA"/>
    <s v="Procesada"/>
    <n v="34586.462184873948"/>
  </r>
  <r>
    <x v="8"/>
    <n v="109529"/>
    <s v="2025-11-18 18:36:45"/>
    <s v="JAIME LUIS BARBOSA MORA"/>
    <s v="NEIL TORRES 718 CARTAGENA"/>
    <s v="Procesada"/>
    <n v="31932.915966386554"/>
  </r>
  <r>
    <x v="0"/>
    <n v="109530"/>
    <s v="2025-11-18 18:39:57"/>
    <s v="DIEGO ALEJANDRO MARIN GIL"/>
    <s v="ELIANA GOMEZ 107"/>
    <s v="Procesada"/>
    <n v="45378.151260504201"/>
  </r>
  <r>
    <x v="8"/>
    <n v="109531"/>
    <s v="2025-11-18 18:41:46"/>
    <s v="IVAN ESQUIAQUI JIMENEZ"/>
    <s v="NEIL TORRES 718 CARTAGENA"/>
    <s v="Procesada"/>
    <n v="31932.915966386554"/>
  </r>
  <r>
    <x v="10"/>
    <n v="109532"/>
    <s v="2025-11-18 18:42:27"/>
    <s v="ALVARO CONTRERAS QUINTANA"/>
    <s v="SANDRA PRADA 405 BUCARAMANGA"/>
    <s v="Procesada"/>
    <n v="161956.73949579831"/>
  </r>
  <r>
    <x v="8"/>
    <n v="109534"/>
    <s v="2025-11-18 18:43:38"/>
    <s v="BRAULIO JOSE RESTREPO LOPEZ"/>
    <s v="NEIL TORRES 718 CARTAGENA"/>
    <s v="Procesada"/>
    <n v="31932.915966386554"/>
  </r>
  <r>
    <x v="8"/>
    <n v="109535"/>
    <s v="2025-11-18 18:45:23"/>
    <s v="LUIS ENRIQUE JARAMILLO CERA"/>
    <s v="NEIL TORRES 718 CARTAGENA"/>
    <s v="Procesada"/>
    <n v="31932.915966386554"/>
  </r>
  <r>
    <x v="8"/>
    <n v="109536"/>
    <s v="2025-11-18 18:49:00"/>
    <s v="EMILIO JEREZ BALAGUERA"/>
    <s v="NEIL TORRES 718 CARTAGENA"/>
    <s v="Procesada"/>
    <n v="68105.823529411762"/>
  </r>
  <r>
    <x v="2"/>
    <n v="109538"/>
    <s v="2025-11-18 18:49:51"/>
    <s v="YEFERSON VERGARA BAEZ"/>
    <s v="MARIELA ESTER DE LEON 720 BARRANQUILLA"/>
    <s v="Procesada"/>
    <n v="16806.798319327732"/>
  </r>
  <r>
    <x v="8"/>
    <n v="109539"/>
    <s v="2025-11-18 18:50:48"/>
    <s v="JAIME ARTURO LOPEZ VILLEGAS"/>
    <s v="NEIL TORRES 718 CARTAGENA"/>
    <s v="Procesada"/>
    <n v="38119.823529411762"/>
  </r>
  <r>
    <x v="8"/>
    <n v="109540"/>
    <s v="2025-11-18 18:52:13"/>
    <s v="WILLIAM ALANDETE PEÑALOZA"/>
    <s v="NEIL TORRES 718 CARTAGENA"/>
    <s v="Procesada"/>
    <n v="47899.378151260506"/>
  </r>
  <r>
    <x v="6"/>
    <n v="109541"/>
    <s v="2025-11-18 18:52:47"/>
    <s v="MARIA ANGELICA NARANJO GIRALDO"/>
    <s v="LEYDY YURLEY MUNEVAR ESPITIA 921"/>
    <s v="Procesada"/>
    <n v="383195.04201680672"/>
  </r>
  <r>
    <x v="10"/>
    <n v="109542"/>
    <s v="2025-11-18 18:55:48"/>
    <s v="MIGUEL ANTONIO ANAYA GONZALEZ"/>
    <s v="SANDRA PRADA 405 BUCARAMANGA"/>
    <s v="Procesada"/>
    <n v="105094.55462184874"/>
  </r>
  <r>
    <x v="8"/>
    <n v="109544"/>
    <s v="2025-11-18 18:56:51"/>
    <s v="LUIS ALFREDO CONTRERAS BANDA"/>
    <s v="NEIL TORRES 718 CARTAGENA"/>
    <s v="Procesada"/>
    <n v="47899.378151260506"/>
  </r>
  <r>
    <x v="8"/>
    <n v="109545"/>
    <s v="2025-11-18 18:58:18"/>
    <s v="OVER DAVID GONZALEZ COVO"/>
    <s v="NEIL TORRES 718 CARTAGENA"/>
    <s v="Procesada"/>
    <n v="71848.68907563026"/>
  </r>
  <r>
    <x v="8"/>
    <n v="109546"/>
    <s v="2025-11-18 18:59:08"/>
    <s v="YONH FREDY CONTRERAS BAUTISTA"/>
    <s v="NEIL TORRES 718 CARTAGENA"/>
    <s v="Procesada"/>
    <n v="31932.915966386554"/>
  </r>
  <r>
    <x v="10"/>
    <n v="109547"/>
    <s v="2025-11-18 18:59:28"/>
    <s v="GILBERT BECERRA ROA"/>
    <s v="SANDRA PRADA 405 BUCARAMANGA"/>
    <s v="Procesada"/>
    <n v="121569.15966386555"/>
  </r>
  <r>
    <x v="8"/>
    <n v="109549"/>
    <s v="2025-11-18 19:00:22"/>
    <s v="ELKIN NORBEY FRANCO GUARIN"/>
    <s v="NEIL TORRES 718 CARTAGENA"/>
    <s v="Procesada"/>
    <n v="63865.840336134461"/>
  </r>
  <r>
    <x v="6"/>
    <n v="109550"/>
    <s v="2025-11-18 19:01:31"/>
    <s v="JOHN DAIRO MARTINEZ VARGAS"/>
    <s v="SANDRA PATRICIA ORTIZ ROMERO 919"/>
    <s v="Procesada"/>
    <n v="559303.26890756306"/>
  </r>
  <r>
    <x v="2"/>
    <n v="109552"/>
    <s v="2025-11-18 19:01:51"/>
    <s v="ANGELICA MARIA RIVERA SUAREZ"/>
    <s v="MARIELA ESTER DE LEON 720 BARRANQUILLA"/>
    <s v="Procesada"/>
    <n v="32268.957983193275"/>
  </r>
  <r>
    <x v="6"/>
    <n v="109553"/>
    <s v="2025-11-18 19:02:47"/>
    <s v="LUZ STELLA LOZANO CLAVIJO"/>
    <s v="MARIBEL REDONDO 918"/>
    <s v="Procesada"/>
    <n v="87251.336134453784"/>
  </r>
  <r>
    <x v="8"/>
    <n v="109554"/>
    <s v="2025-11-18 19:03:35"/>
    <s v="LUIS HORACIO GALLO CEBALLOS"/>
    <s v="NEIL TORRES 718 CARTAGENA"/>
    <s v="Procesada"/>
    <n v="63865.840336134461"/>
  </r>
  <r>
    <x v="6"/>
    <n v="109555"/>
    <s v="2025-11-18 19:05:27"/>
    <s v="OLGA ESPERANZA REYES"/>
    <s v="WILLIAM ALBERTO VELASQUEZ BERNAL 920"/>
    <s v="Procesada"/>
    <n v="33529.436974789918"/>
  </r>
  <r>
    <x v="8"/>
    <n v="109556"/>
    <s v="2025-11-18 19:07:50"/>
    <s v="GENNINE ALEXANDRA CARCAMO CASTAÑEDA"/>
    <s v="NEIL TORRES 718 CARTAGENA"/>
    <s v="Procesada"/>
    <n v="48434.403361344543"/>
  </r>
  <r>
    <x v="6"/>
    <n v="109557"/>
    <s v="2025-11-18 19:08:57"/>
    <s v="RICARDO REYES MORALES"/>
    <s v="MARIBEL REDONDO 918"/>
    <s v="Procesada"/>
    <n v="59753.621848739494"/>
  </r>
  <r>
    <x v="8"/>
    <n v="109558"/>
    <s v="2025-11-18 19:12:26"/>
    <s v="WILMAR ROPERO AREVALO"/>
    <s v="NEIL TORRES 718 CARTAGENA"/>
    <s v="Procesada"/>
    <n v="43475.91596638655"/>
  </r>
  <r>
    <x v="0"/>
    <n v="109559"/>
    <s v="2025-11-18 19:13:22"/>
    <s v="LORENA UPEGUI VERA"/>
    <s v="EDISON ALBERTO SALAZAR YEPES 116"/>
    <s v="Procesada"/>
    <n v="62530.899159663873"/>
  </r>
  <r>
    <x v="6"/>
    <n v="109560"/>
    <s v="2025-11-18 19:13:30"/>
    <s v="RAUL FERNANDO ESCOBAR BONILLA"/>
    <s v="WILLIAM ALBERTO VELASQUEZ BERNAL 920"/>
    <s v="Procesada"/>
    <n v="33529.436974789918"/>
  </r>
  <r>
    <x v="8"/>
    <n v="109561"/>
    <s v="2025-11-18 19:14:04"/>
    <s v="ORLANDO DE JESUS SUAREZ HENAO"/>
    <s v="NEIL TORRES 718 CARTAGENA"/>
    <s v="Procesada"/>
    <n v="31932.915966386554"/>
  </r>
  <r>
    <x v="0"/>
    <n v="109562"/>
    <s v="2025-11-18 19:15:01"/>
    <s v="DIEGO FERNANDO GUEVARA MARIN"/>
    <s v="ELIANA GOMEZ 107"/>
    <s v="Procesada"/>
    <n v="13558.386554621849"/>
  </r>
  <r>
    <x v="8"/>
    <n v="109563"/>
    <s v="2025-11-18 19:15:31"/>
    <s v="JOSE LUIS PEREZ MURGAS"/>
    <s v="NEIL TORRES 718 CARTAGENA"/>
    <s v="Procesada"/>
    <n v="38239.647058823532"/>
  </r>
  <r>
    <x v="6"/>
    <n v="109564"/>
    <s v="2025-11-18 19:16:14"/>
    <s v="MARIA SILDANA FLOREZ BALAGUERA"/>
    <s v="LEYDY YURLEY MUNEVAR ESPITIA 921"/>
    <s v="Procesada"/>
    <n v="52689.10924369748"/>
  </r>
  <r>
    <x v="10"/>
    <n v="109565"/>
    <s v="2025-11-18 19:19:36"/>
    <s v="DISTRIRIEGOS DEL ORIENTE S.A.S."/>
    <s v="SANDRA PRADA 405 BUCARAMANGA"/>
    <s v="Procesada"/>
    <n v="182985.31932773109"/>
  </r>
  <r>
    <x v="4"/>
    <n v="109567"/>
    <s v="2025-11-18 19:21:45"/>
    <s v="LUIS CARLOS CORREA CARVAJAL"/>
    <s v="JOSE GREGORIO OSTEN MERCADO 509"/>
    <s v="Procesada"/>
    <n v="66589.084033613442"/>
  </r>
  <r>
    <x v="3"/>
    <n v="109568"/>
    <s v="2025-11-18 19:21:53"/>
    <s v="JUAN CARLOS OSORIO VALENCIA"/>
    <s v="LEONARDO RIOS HENAO 612"/>
    <s v="Procesada"/>
    <n v="39831.957983193279"/>
  </r>
  <r>
    <x v="8"/>
    <n v="109569"/>
    <s v="2025-11-18 19:22:46"/>
    <s v="JOSE ANGEL GIRALDO JIMENEZ"/>
    <s v="NEIL TORRES 718 CARTAGENA"/>
    <s v="Procesada"/>
    <n v="63865.840336134461"/>
  </r>
  <r>
    <x v="0"/>
    <n v="109570"/>
    <s v="2025-11-18 19:23:05"/>
    <s v="VIRGILIO DE JESUS RIOS PARRA"/>
    <s v="KATHERINE GAVIRIA MAZO 103"/>
    <s v="Procesada"/>
    <n v="29243.697478991598"/>
  </r>
  <r>
    <x v="6"/>
    <n v="109571"/>
    <s v="2025-11-18 19:24:33"/>
    <s v="JOSE EDUAR JIMENEZ VILLAMIL"/>
    <s v="WILLIAM ALBERTO VELASQUEZ BERNAL 920"/>
    <s v="Procesada"/>
    <n v="56953.554621848736"/>
  </r>
  <r>
    <x v="8"/>
    <n v="109572"/>
    <s v="2025-11-18 19:24:42"/>
    <s v="ARLES HUMBERTO CASTAÑO CEBALLOS"/>
    <s v="NEIL TORRES 718 CARTAGENA"/>
    <s v="Procesada"/>
    <n v="37142.857142857145"/>
  </r>
  <r>
    <x v="0"/>
    <n v="109574"/>
    <s v="2025-11-18 19:26:20"/>
    <s v="LUIS CARLOS ZULUAGA"/>
    <s v="ELIANA GOMEZ 107"/>
    <s v="Procesada"/>
    <n v="2647.0588235294117"/>
  </r>
  <r>
    <x v="4"/>
    <n v="109575"/>
    <s v="2025-11-18 19:26:33"/>
    <s v="VICTOR NAZAR MARTINEZ FLOREZ"/>
    <s v="NELSON ENRIQUE LOPEZ GONZALEZ 510"/>
    <s v="Procesada"/>
    <n v="254042.68067226891"/>
  </r>
  <r>
    <x v="4"/>
    <n v="109577"/>
    <s v="2025-11-18 19:29:52"/>
    <s v="JOSE JAVIER VILLEGAS CASARRUBIA"/>
    <s v="NELSON ENRIQUE LOPEZ GONZALEZ 510"/>
    <s v="Procesada"/>
    <n v="99252.168067226899"/>
  </r>
  <r>
    <x v="4"/>
    <n v="109578"/>
    <s v="2025-11-18 19:37:06"/>
    <s v="OLGA CECILIA VARGAS MARIN"/>
    <s v="NELSON ENRIQUE LOPEZ GONZALEZ 510"/>
    <s v="Procesada"/>
    <n v="209078.5462184874"/>
  </r>
  <r>
    <x v="4"/>
    <n v="109579"/>
    <s v="2025-11-18 19:37:34"/>
    <s v="RAUL DIAZ"/>
    <s v="JOSE GREGORIO OSTEN MERCADO 509"/>
    <s v="Procesada"/>
    <n v="108607.0924369748"/>
  </r>
  <r>
    <x v="8"/>
    <n v="109581"/>
    <s v="2025-11-18 19:40:45"/>
    <s v="SONIA YASMIN DUQUE PEÑA"/>
    <s v="NEIL TORRES 718 CARTAGENA"/>
    <s v="Procesada"/>
    <n v="31932.915966386554"/>
  </r>
  <r>
    <x v="0"/>
    <n v="109582"/>
    <s v="2025-11-18 19:41:03"/>
    <s v="VARIEDADES LOS ARIAS"/>
    <s v="MARIA ELENA JARAMILLO GALEANO 114"/>
    <s v="Procesada"/>
    <n v="23543"/>
  </r>
  <r>
    <x v="6"/>
    <n v="109583"/>
    <s v="2025-11-18 19:44:18"/>
    <s v="EUCLIDES JAIMES AGUILLON"/>
    <s v="WILSON JAVIER MONTAÑEZ MARTINEZ 923"/>
    <s v="Procesada"/>
    <n v="16806.798319327732"/>
  </r>
  <r>
    <x v="6"/>
    <n v="109584"/>
    <s v="2025-11-18 19:45:31"/>
    <s v="GIOVANNI ADOLFO PATIÑO CAÑON"/>
    <s v="WILLIAM ALBERTO VELASQUEZ BERNAL 920"/>
    <s v="Procesada"/>
    <n v="49915.97478991597"/>
  </r>
  <r>
    <x v="7"/>
    <n v="109586"/>
    <s v="2025-11-18 19:50:46"/>
    <s v="YEIMMI ANDREA GUTIERREZ BORRERO"/>
    <s v="JHON GRANADOS"/>
    <s v="Procesada"/>
    <n v="120705.70588235295"/>
  </r>
  <r>
    <x v="6"/>
    <n v="109587"/>
    <s v="2025-11-18 19:51:08"/>
    <s v="ELSA PATRICIA AGUIRRE ZAPATA"/>
    <s v="LEONARDO MANCERA BOLAÑOS 926"/>
    <s v="Procesada"/>
    <n v="29734"/>
  </r>
  <r>
    <x v="0"/>
    <n v="109588"/>
    <s v="2025-11-18 19:51:13"/>
    <s v="YULIER ANDREA ZARATE ALVAREZ"/>
    <s v="ANDRES GRACIANO SERNA 104"/>
    <s v="Procesada"/>
    <n v="172437.08403361347"/>
  </r>
  <r>
    <x v="6"/>
    <n v="109589"/>
    <s v="2025-11-18 19:52:18"/>
    <s v="JUAN CAMILO GARCIA GIL"/>
    <s v="LEONARDO MANCERA BOLAÑOS 926"/>
    <s v="Procesada"/>
    <n v="5900.042016806723"/>
  </r>
  <r>
    <x v="7"/>
    <n v="109590"/>
    <s v="2025-11-18 19:52:19"/>
    <s v="JOSE VICENTE GIRALDO ARCE"/>
    <s v="JHON GRANADOS"/>
    <s v="Procesada"/>
    <n v="49231.579831932773"/>
  </r>
  <r>
    <x v="6"/>
    <n v="109591"/>
    <s v="2025-11-18 19:53:30"/>
    <s v="IVAN HERNADEZ JIMENEZ"/>
    <s v="LEONARDO MANCERA BOLAÑOS 926"/>
    <s v="Procesada"/>
    <n v="22608.403361344539"/>
  </r>
  <r>
    <x v="6"/>
    <n v="109592"/>
    <s v="2025-11-18 19:55:09"/>
    <s v="DANIEL ENRIQUE DONADO TOVAR"/>
    <s v="LEONARDO MANCERA BOLAÑOS 926"/>
    <s v="Procesada"/>
    <n v="25504.142857142859"/>
  </r>
  <r>
    <x v="7"/>
    <n v="109593"/>
    <s v="2025-11-18 19:56:16"/>
    <s v="JOHN FREDY RODRIGUEZ BONILLA"/>
    <s v="JHON GRANADOS"/>
    <s v="Procesada"/>
    <n v="151314.70588235295"/>
  </r>
  <r>
    <x v="8"/>
    <n v="109594"/>
    <s v="2025-11-18 19:56:33"/>
    <s v="DAYANNA JARAMILLO HENAO"/>
    <s v="NEIL TORRES 718 CARTAGENA"/>
    <s v="Procesada"/>
    <n v="45210.100840336134"/>
  </r>
  <r>
    <x v="6"/>
    <n v="109596"/>
    <s v="2025-11-18 19:58:36"/>
    <s v="HIMELDA MORENO"/>
    <s v="LEONARDO MANCERA BOLAÑOS 926"/>
    <s v="Procesada"/>
    <n v="21094.403361344539"/>
  </r>
  <r>
    <x v="6"/>
    <n v="109597"/>
    <s v="2025-11-18 19:59:24"/>
    <s v="JAIMIBER RAIGOZA TORO"/>
    <s v="LEONARDO MANCERA BOLAÑOS 926"/>
    <s v="Procesada"/>
    <n v="28224"/>
  </r>
  <r>
    <x v="6"/>
    <n v="109598"/>
    <s v="2025-11-18 20:01:00"/>
    <s v="DIEGO ALEJANDRO CALA FANDIÑO"/>
    <s v="SANDRA PATRICIA ORTIZ ROMERO 919"/>
    <s v="Procesada"/>
    <n v="56689.890756302528"/>
  </r>
  <r>
    <x v="6"/>
    <n v="109600"/>
    <s v="2025-11-18 20:02:26"/>
    <s v="LEIDY YOHANNA CORTES CRUZ"/>
    <s v="LEONARDO MANCERA BOLAÑOS 926"/>
    <s v="Procesada"/>
    <n v="14267.873949579833"/>
  </r>
  <r>
    <x v="7"/>
    <n v="109601"/>
    <s v="2025-11-18 20:02:55"/>
    <s v="JOSE ARISTOBULO PARRADO CRUZ"/>
    <s v="JHON GRANADOS"/>
    <s v="Procesada"/>
    <n v="47899.378151260506"/>
  </r>
  <r>
    <x v="6"/>
    <n v="109602"/>
    <s v="2025-11-18 20:03:06"/>
    <s v="MONICA ANDREA DIAZ VARGAS"/>
    <s v="WILSON JAVIER MONTAÑEZ MARTINEZ 923"/>
    <s v="Procesada"/>
    <n v="30252.117647058822"/>
  </r>
  <r>
    <x v="7"/>
    <n v="109603"/>
    <s v="2025-11-18 20:08:54"/>
    <s v="ANA OMAIRA BERMUDEZ RATIVA"/>
    <s v="JHON GRANADOS"/>
    <s v="Procesada"/>
    <n v="139420.85714285716"/>
  </r>
  <r>
    <x v="1"/>
    <n v="109604"/>
    <s v="2025-11-18 20:11:16"/>
    <s v="DEIVIS ANTONIO BOLANO SANCHEZ"/>
    <s v="FREDY ESTEPA 409 CUCUTA"/>
    <s v="Procesada"/>
    <n v="25310.000000000004"/>
  </r>
  <r>
    <x v="7"/>
    <n v="109606"/>
    <s v="2025-11-18 20:11:55"/>
    <s v="CECILIA CRUZ PARADA"/>
    <s v="JHON GRANADOS"/>
    <s v="Procesada"/>
    <n v="41193.252100840342"/>
  </r>
  <r>
    <x v="9"/>
    <n v="109607"/>
    <s v="2025-11-18 20:12:26"/>
    <s v="LUISA MARIA PEREZ RAMOS"/>
    <s v="LILIANA MARCELA GONZALEZ PLATA 706 VALLEDUPAR"/>
    <s v="Procesada"/>
    <n v="10995.100840336136"/>
  </r>
  <r>
    <x v="6"/>
    <n v="109608"/>
    <s v="2025-11-18 20:14:44"/>
    <s v="GUILLERMO GARZON GARZON"/>
    <s v="SANDRA PATRICIA ORTIZ ROMERO 919"/>
    <s v="Procesada"/>
    <n v="17647.050420168071"/>
  </r>
  <r>
    <x v="7"/>
    <n v="109609"/>
    <s v="2025-11-18 20:16:42"/>
    <s v="MARTHA DEICY DELGADO HUERTAS"/>
    <s v="JHON GRANADOS"/>
    <s v="Procesada"/>
    <n v="120689.74789915966"/>
  </r>
  <r>
    <x v="1"/>
    <n v="109610"/>
    <s v="2025-11-18 20:18:05"/>
    <s v="JHON JAIRO LAGUADO GELVES"/>
    <s v="MAIRA TORRES 411 CUCUTA"/>
    <s v="Procesada"/>
    <n v="4078.1512605042017"/>
  </r>
  <r>
    <x v="0"/>
    <n v="109611"/>
    <s v="2025-11-18 20:18:55"/>
    <s v="DIANA PATRICIA MELO CRUZ"/>
    <s v="INES LILIANA PIEDRAHITA MESA 111"/>
    <s v="Procesada"/>
    <n v="30252.100840336137"/>
  </r>
  <r>
    <x v="7"/>
    <n v="109612"/>
    <s v="2025-11-18 20:19:24"/>
    <s v="NIDIA ROCIO GUERRERO GOMEZ"/>
    <s v="JHON GRANADOS"/>
    <s v="Procesada"/>
    <n v="46941.092436974795"/>
  </r>
  <r>
    <x v="8"/>
    <n v="109613"/>
    <s v="2025-11-18 20:20:16"/>
    <s v="ANDERSON DUQUE CASTAÑO"/>
    <s v="NEIL TORRES 718 CARTAGENA"/>
    <s v="Procesada"/>
    <n v="57478.949579831933"/>
  </r>
  <r>
    <x v="0"/>
    <n v="109614"/>
    <s v="2025-11-18 20:21:06"/>
    <s v="PAULA ANDREA ZAPATA PUERTA"/>
    <s v="MIGUEL ANGEL HIDALGO SANTOS 113"/>
    <s v="Procesada"/>
    <n v="28142.537815126056"/>
  </r>
  <r>
    <x v="6"/>
    <n v="109615"/>
    <s v="2025-11-18 20:21:18"/>
    <s v="DIANA CAROLINA MELO GONZALEZ"/>
    <s v="MARISOL NEIRA PARRA 911"/>
    <s v="Procesada"/>
    <n v="147378.58823529413"/>
  </r>
  <r>
    <x v="0"/>
    <n v="109616"/>
    <s v="2025-11-18 20:21:30"/>
    <s v="JULIAN OLAYA JARAMILLO"/>
    <s v="INES LILIANA PIEDRAHITA MESA 111"/>
    <s v="Procesada"/>
    <n v="11543"/>
  </r>
  <r>
    <x v="1"/>
    <n v="109617"/>
    <s v="2025-11-18 20:22:01"/>
    <s v="FANNY ESPERANZA GUERRERO MONCADA"/>
    <s v="MAIRA TORRES 411 CUCUTA"/>
    <s v="Procesada"/>
    <n v="25657.000000000004"/>
  </r>
  <r>
    <x v="6"/>
    <n v="109618"/>
    <s v="2025-11-18 20:22:16"/>
    <s v="VALENTINA SERNA DUQUE"/>
    <s v="MARISOL NEIRA PARRA 911"/>
    <s v="Procesada"/>
    <n v="10588.20168067227"/>
  </r>
  <r>
    <x v="0"/>
    <n v="109619"/>
    <s v="2025-11-18 20:23:31"/>
    <s v="ELIANA PATRICIA MUÑOZ ARIAS"/>
    <s v="MIGUEL ANGEL HIDALGO SANTOS 113"/>
    <s v="Procesada"/>
    <n v="4114.2941176470595"/>
  </r>
  <r>
    <x v="9"/>
    <n v="109620"/>
    <s v="2025-11-18 20:23:50"/>
    <s v="MILEYDA ESTHER MUÑOZ CABELLO"/>
    <s v="LIZETH FERNANDA OBANDO ARAUJO 705 VALLEDUPAR"/>
    <s v="Procesada"/>
    <n v="31932.915966386554"/>
  </r>
  <r>
    <x v="7"/>
    <n v="109621"/>
    <s v="2025-11-18 20:25:05"/>
    <s v="AMPARO NOCUA MARTINEZ"/>
    <s v="JHON GRANADOS"/>
    <s v="Procesada"/>
    <n v="70651.504201680669"/>
  </r>
  <r>
    <x v="6"/>
    <n v="109622"/>
    <s v="2025-11-18 20:26:04"/>
    <s v="EUNICE MARGARITA CORREA ROZO"/>
    <s v="MARISOL NEIRA PARRA 911"/>
    <s v="Procesada"/>
    <n v="52455.73949579832"/>
  </r>
  <r>
    <x v="6"/>
    <n v="109623"/>
    <s v="2025-11-18 20:26:20"/>
    <s v="JOHN MARTINEZ RINCON"/>
    <s v="WILSON JAVIER MONTAÑEZ MARTINEZ 923"/>
    <s v="Procesada"/>
    <n v="26722.680672268911"/>
  </r>
  <r>
    <x v="1"/>
    <n v="109624"/>
    <s v="2025-11-18 20:26:57"/>
    <s v="ELIZABETH BECERRA BAUTISTA"/>
    <s v="MAIRA TORRES 411 CUCUTA"/>
    <s v="Procesada"/>
    <n v="8156.3025210084033"/>
  </r>
  <r>
    <x v="6"/>
    <n v="109625"/>
    <s v="2025-11-18 20:26:58"/>
    <s v="ANGIE KATHERINE MERCHAN MOLINA"/>
    <s v="MARISOL NEIRA PARRA 911"/>
    <s v="Procesada"/>
    <n v="19130.218487394959"/>
  </r>
  <r>
    <x v="0"/>
    <n v="109626"/>
    <s v="2025-11-18 20:28:06"/>
    <s v="DEYANIRA ROLDAN OSORIO"/>
    <s v="MIGUEL ANGEL HIDALGO SANTOS 113"/>
    <s v="Procesada"/>
    <n v="41839.630252100847"/>
  </r>
  <r>
    <x v="7"/>
    <n v="109627"/>
    <s v="2025-11-18 20:28:11"/>
    <s v="MERCEDES JANETH SIERRA FORERO"/>
    <s v="JHON GRANADOS"/>
    <s v="Procesada"/>
    <n v="74722.899159663866"/>
  </r>
  <r>
    <x v="6"/>
    <n v="109628"/>
    <s v="2025-11-18 20:29:33"/>
    <s v="DENY HIGUERA GARCIA"/>
    <s v="MARISOL NEIRA PARRA 911"/>
    <s v="Procesada"/>
    <n v="21176.403361344539"/>
  </r>
  <r>
    <x v="7"/>
    <n v="109629"/>
    <s v="2025-11-18 20:30:13"/>
    <s v="GLADYS RUIZ MENDEZ"/>
    <s v="CESAR BERMUDEZ 905"/>
    <s v="Procesada"/>
    <n v="10588.20168067227"/>
  </r>
  <r>
    <x v="0"/>
    <n v="109631"/>
    <s v="2025-11-18 20:30:17"/>
    <s v="ELKIN MAURICIO CANO MORALES"/>
    <s v="INES LILIANA PIEDRAHITA MESA 111"/>
    <s v="Procesada"/>
    <n v="56837.176470588245"/>
  </r>
  <r>
    <x v="6"/>
    <n v="109633"/>
    <s v="2025-11-18 20:30:26"/>
    <s v="LUISA FERNANDA OSPINA PEREZ"/>
    <s v="MARISOL NEIRA PARRA 911"/>
    <s v="Procesada"/>
    <n v="28224"/>
  </r>
  <r>
    <x v="6"/>
    <n v="109634"/>
    <s v="2025-11-18 20:31:48"/>
    <s v="ICELA HERNANDEZ HERNANDEZ"/>
    <s v="MARISOL NEIRA PARRA 911"/>
    <s v="Procesada"/>
    <n v="35041.941176470595"/>
  </r>
  <r>
    <x v="6"/>
    <n v="109635"/>
    <s v="2025-11-18 20:32:38"/>
    <s v="CLAUDET FERNANDA LOPEZ GARCIA"/>
    <s v="WILLIAM ALBERTO VELASQUEZ BERNAL 920"/>
    <s v="Procesada"/>
    <n v="14017.319327731093"/>
  </r>
  <r>
    <x v="6"/>
    <n v="109636"/>
    <s v="2025-11-18 20:32:44"/>
    <s v="CESAR CAMILO CASILIMAS ACOSTA"/>
    <s v="MARISOL NEIRA PARRA 911"/>
    <s v="Procesada"/>
    <n v="57131.109243697487"/>
  </r>
  <r>
    <x v="7"/>
    <n v="109637"/>
    <s v="2025-11-18 20:32:48"/>
    <s v="JORGE ARMANDO AGUDELO AGUDELO"/>
    <s v="JHON GRANADOS"/>
    <s v="Procesada"/>
    <n v="91008.596638655465"/>
  </r>
  <r>
    <x v="6"/>
    <n v="109638"/>
    <s v="2025-11-18 20:33:48"/>
    <s v="YAQUELINE MARTINEZ RODRIGUEZ"/>
    <s v="MARISOL NEIRA PARRA 911"/>
    <s v="Procesada"/>
    <n v="37050"/>
  </r>
  <r>
    <x v="6"/>
    <n v="109639"/>
    <s v="2025-11-18 20:34:34"/>
    <s v="LILIANA ANDREA TOCA SANCHEZ"/>
    <s v="MARISOL NEIRA PARRA 911"/>
    <s v="Procesada"/>
    <n v="16806.798319327732"/>
  </r>
  <r>
    <x v="6"/>
    <n v="109640"/>
    <s v="2025-11-18 20:35:17"/>
    <s v="MARTHA BENILDA GIRALDO QUINTERO"/>
    <s v="MARISOL NEIRA PARRA 911"/>
    <s v="Procesada"/>
    <n v="16806.798319327732"/>
  </r>
  <r>
    <x v="6"/>
    <n v="109641"/>
    <s v="2025-11-18 20:35:52"/>
    <s v="FRANCELINA TIRADO HERNANDEZ"/>
    <s v="MARISOL NEIRA PARRA 911"/>
    <s v="Procesada"/>
    <n v="16806.798319327732"/>
  </r>
  <r>
    <x v="0"/>
    <n v="109642"/>
    <s v="2025-11-18 20:40:49"/>
    <s v="EMILIO PUNGO"/>
    <s v="KATHERINE GAVIRIA MAZO 103"/>
    <s v="Procesada"/>
    <n v="23086"/>
  </r>
  <r>
    <x v="0"/>
    <n v="109643"/>
    <s v="2025-11-18 20:41:11"/>
    <s v="SONIA MARIA ECHEVERRI PEREZ"/>
    <s v="SEBASTIAN DIAZ VELEZ 105"/>
    <s v="Procesada"/>
    <n v="16190.9243697479"/>
  </r>
  <r>
    <x v="0"/>
    <n v="109644"/>
    <s v="2025-11-18 20:46:28"/>
    <s v="LEIDY YURANY ALVAREZ LOPEZ"/>
    <s v="SEBASTIAN DIAZ VELEZ 105"/>
    <s v="Procesada"/>
    <n v="12100.840336134454"/>
  </r>
  <r>
    <x v="0"/>
    <n v="109645"/>
    <s v="2025-11-18 20:51:07"/>
    <s v="LUZ DARY TEJADA RAMIREZ"/>
    <s v="GEORLAN GARCIA PANIAGUA 117"/>
    <s v="Procesada"/>
    <n v="24000"/>
  </r>
  <r>
    <x v="9"/>
    <n v="109646"/>
    <s v="2025-11-18 20:55:04"/>
    <s v="BARBARA AREVALO CARVAJALINO"/>
    <s v="LILIANA MARCELA GONZALEZ PLATA 706 VALLEDUPAR"/>
    <s v="Procesada"/>
    <n v="41668"/>
  </r>
  <r>
    <x v="2"/>
    <n v="109647"/>
    <s v="2025-11-18 20:57:55"/>
    <s v="JORGE MENDOZA GONZALEZ"/>
    <s v="MARIELA ESTER DE LEON 720 BARRANQUILLA"/>
    <s v="Procesada"/>
    <n v="31932.915966386554"/>
  </r>
  <r>
    <x v="0"/>
    <n v="109648"/>
    <s v="2025-11-18 21:01:35"/>
    <s v="VIRTUDES QUEJADA CHAVERRA"/>
    <s v="INGRID RESTREPO 115"/>
    <s v="Procesada"/>
    <n v="16108.403361344539"/>
  </r>
  <r>
    <x v="6"/>
    <n v="109649"/>
    <s v="2025-11-18 21:11:08"/>
    <s v="CAMILO TORRES CAMARGO"/>
    <s v="MARIBEL REDONDO 918"/>
    <s v="Procesada"/>
    <n v="59775.899159663873"/>
  </r>
  <r>
    <x v="6"/>
    <n v="109650"/>
    <s v="2025-11-18 21:15:30"/>
    <s v="EDGAR RICARDO OSORIO REINA"/>
    <s v="MARIBEL REDONDO 918"/>
    <s v="Procesada"/>
    <n v="52689.10924369748"/>
  </r>
  <r>
    <x v="6"/>
    <n v="109651"/>
    <s v="2025-11-18 21:25:00"/>
    <s v="JORGE ALIRIO GARCIA MARIN"/>
    <s v="WILSON JAVIER MONTAÑEZ MARTINEZ 923"/>
    <s v="Procesada"/>
    <n v="17773.100840336137"/>
  </r>
  <r>
    <x v="0"/>
    <n v="109652"/>
    <s v="2025-11-18 21:35:26"/>
    <s v="LUISA MARIA RIAÑO TAPIAS"/>
    <s v="DUBY YARLENY BEDOYA FLOREZ 102"/>
    <s v="Procesada"/>
    <n v="11543"/>
  </r>
  <r>
    <x v="7"/>
    <n v="109653"/>
    <s v="2025-11-18 21:35:34"/>
    <s v="SERGIO DAVID MONSALVE SILVA"/>
    <s v="CESAR BERMUDEZ 905"/>
    <s v="Procesada"/>
    <n v="413415.50420168071"/>
  </r>
  <r>
    <x v="10"/>
    <n v="109654"/>
    <s v="2025-11-18 21:36:16"/>
    <s v="LUISA MARIA HERNANDEZ VACA"/>
    <s v="MARTHA MANTILLA 407 BUCARAMANGA"/>
    <s v="Procesada"/>
    <n v="66277.957983193279"/>
  </r>
  <r>
    <x v="10"/>
    <n v="109655"/>
    <s v="2025-11-18 21:42:34"/>
    <s v="YARLENY LOPEZ"/>
    <s v="SANDRA PRADA 405 BUCARAMANGA"/>
    <s v="Procesada"/>
    <n v="28235.277310924375"/>
  </r>
  <r>
    <x v="10"/>
    <n v="109656"/>
    <s v="2025-11-18 21:57:11"/>
    <s v="FABIO LEONARDO JEREZ ARENALES"/>
    <s v="SANDRA PRADA 405 BUCARAMANGA"/>
    <s v="Procesada"/>
    <n v="198248.32773109246"/>
  </r>
  <r>
    <x v="4"/>
    <n v="109657"/>
    <s v="2025-11-18 22:02:32"/>
    <s v="GUILLERMO LEON ZAPATA QUINTERO"/>
    <s v="JOSE GREGORIO OSTEN MERCADO 509"/>
    <s v="Procesada"/>
    <n v="14850"/>
  </r>
  <r>
    <x v="0"/>
    <n v="109659"/>
    <s v="2025-11-18 22:08:35"/>
    <s v="BRIAN ALEJANDRO ARCILA MARIN"/>
    <s v="DUBY YARLENY BEDOYA FLOREZ 102"/>
    <s v="Procesada"/>
    <n v="26218.563025210085"/>
  </r>
  <r>
    <x v="7"/>
    <n v="109660"/>
    <s v="2025-11-18 22:18:14"/>
    <s v="SILVERIA RIVERA ROJAS"/>
    <s v="CESAR BERMUDEZ 905"/>
    <s v="Procesada"/>
    <n v="124726.33613445378"/>
  </r>
  <r>
    <x v="0"/>
    <n v="109662"/>
    <s v="2025-11-18 22:42:27"/>
    <s v="FERRETERIA FERRO H&amp;H SAS"/>
    <s v="ANDRES GRACIANO SERNA 104"/>
    <s v="Procesada"/>
    <n v="270173.84033613448"/>
  </r>
  <r>
    <x v="0"/>
    <n v="109664"/>
    <s v="2025-11-18 22:56:20"/>
    <s v="JOHN ARISTIDES PUERTA AGUDELO"/>
    <s v="ANDRES GRACIANO SERNA 104"/>
    <s v="Procesada"/>
    <n v="118708.71428571429"/>
  </r>
  <r>
    <x v="0"/>
    <n v="109666"/>
    <s v="2025-11-18 23:17:51"/>
    <s v="DIEGO ALBERTO MONTOYA ORTIZ"/>
    <s v="ANDRES GRACIANO SERNA 104"/>
    <s v="Procesada"/>
    <n v="20339.680672268911"/>
  </r>
  <r>
    <x v="0"/>
    <n v="109667"/>
    <s v="2025-11-18 23:44:26"/>
    <s v="YOLIMA GALEANO ATEHORTUA"/>
    <s v="KATHERINE GAVIRIA MAZO 103"/>
    <s v="Procesada"/>
    <n v="10966.386554621849"/>
  </r>
  <r>
    <x v="0"/>
    <n v="109668"/>
    <s v="2025-11-18 23:51:04"/>
    <s v="JUAN FERNANDO DAVID MARIN"/>
    <s v="KATHERINE GAVIRIA MAZO 103"/>
    <s v="Procesada"/>
    <n v="29184"/>
  </r>
  <r>
    <x v="0"/>
    <n v="109669"/>
    <s v="2025-11-18 23:57:06"/>
    <s v="MARY LUZ ALVAREZ SANCHEZ"/>
    <s v="KATHERINE GAVIRIA MAZO 103"/>
    <s v="Procesada"/>
    <n v="29400"/>
  </r>
  <r>
    <x v="2"/>
    <n v="109670"/>
    <s v="2025-11-19 12:20:06"/>
    <s v="YURALIS DEL CARMEN PERTUZ  FLOREZ"/>
    <s v="MARIELA ESTER DE LEON 720 BARRANQUILLA"/>
    <s v="Procesada"/>
    <n v="52409.806722689078"/>
  </r>
  <r>
    <x v="2"/>
    <n v="109671"/>
    <s v="2025-11-19 12:44:34"/>
    <s v="MARLENE CONTRERAS CONTRERAS"/>
    <s v="YOANY SARMIENTO PEREZ 713 BARRANQUILLA"/>
    <s v="Procesada"/>
    <n v="115307.87394957984"/>
  </r>
  <r>
    <x v="8"/>
    <n v="109673"/>
    <s v="2025-11-19 12:48:05"/>
    <s v="PAULA ANDREA CARABALLO MESTRA"/>
    <s v="NEIL TORRES 718 CARTAGENA"/>
    <s v="Procesada"/>
    <n v="50894.201680672268"/>
  </r>
  <r>
    <x v="2"/>
    <n v="109674"/>
    <s v="2025-11-19 12:48:36"/>
    <s v="EMIRO ALFONSO OSORIO OVIEDO"/>
    <s v="MARIELA ESTER DE LEON 720 BARRANQUILLA"/>
    <s v="Procesada"/>
    <n v="16806.798319327732"/>
  </r>
  <r>
    <x v="8"/>
    <n v="109675"/>
    <s v="2025-11-19 12:59:11"/>
    <s v="ADRIAN EUGENIO RAMIREZ VALBUENA"/>
    <s v="NEIL TORRES 718 CARTAGENA"/>
    <s v="Procesada"/>
    <n v="47899.378151260506"/>
  </r>
  <r>
    <x v="10"/>
    <n v="109676"/>
    <s v="2025-11-19 13:01:52"/>
    <s v="DEISY KATERINE ORDUZ"/>
    <s v="SANDRA PRADA 405 BUCARAMANGA"/>
    <s v="Procesada"/>
    <n v="49915.915966386558"/>
  </r>
  <r>
    <x v="4"/>
    <n v="109678"/>
    <s v="2025-11-19 13:04:18"/>
    <s v="JORGE DAVID MARTINEZ AVILA"/>
    <s v="NELSON ENRIQUE LOPEZ GONZALEZ 510"/>
    <s v="Procesada"/>
    <n v="24804.117647058825"/>
  </r>
  <r>
    <x v="2"/>
    <n v="109679"/>
    <s v="2025-11-19 13:10:34"/>
    <s v="OLGA CARREÑO JIMENEZ"/>
    <s v="MARIELA ESTER DE LEON 720 BARRANQUILLA"/>
    <s v="Procesada"/>
    <n v="31932.915966386554"/>
  </r>
  <r>
    <x v="8"/>
    <n v="109680"/>
    <s v="2025-11-19 13:28:09"/>
    <s v="WILMER FABIAN LAGUADO MEJIA"/>
    <s v="YAFER JESUS CORDOBA BERRIO 717 CARTAGENA"/>
    <s v="Procesada"/>
    <n v="33277.462184873948"/>
  </r>
  <r>
    <x v="0"/>
    <n v="109681"/>
    <s v="2025-11-19 13:28:13"/>
    <s v="JULIO CESAR TOBON MONTOYA"/>
    <s v="ELIANA GOMEZ 107"/>
    <s v="Procesada"/>
    <n v="10793.949579831933"/>
  </r>
  <r>
    <x v="2"/>
    <n v="109682"/>
    <s v="2025-11-19 13:34:58"/>
    <s v="JAVIER PALACIO BENITEZ"/>
    <s v="ALVARO ENRIQUE CASTAÑEDA MANJARRES 715 BARRANQUILLA"/>
    <s v="Procesada"/>
    <n v="128484.38655462186"/>
  </r>
  <r>
    <x v="10"/>
    <n v="109683"/>
    <s v="2025-11-19 13:39:31"/>
    <s v="ORLANDO JIMENEZ RONDON"/>
    <s v="CAROLINA RUEDA 410 BUCARAMANGA"/>
    <s v="Procesada"/>
    <n v="7443.8319327731097"/>
  </r>
  <r>
    <x v="8"/>
    <n v="109684"/>
    <s v="2025-11-19 13:42:42"/>
    <s v="MARLENY GARCIA"/>
    <s v="YAFER JESUS CORDOBA BERRIO 717 CARTAGENA"/>
    <s v="Procesada"/>
    <n v="33277.462184873948"/>
  </r>
  <r>
    <x v="0"/>
    <n v="109685"/>
    <s v="2025-11-19 13:59:33"/>
    <s v="HUNTER MARKET"/>
    <s v="ELIANA GOMEZ 107"/>
    <s v="Procesada"/>
    <n v="62100.436974789925"/>
  </r>
  <r>
    <x v="6"/>
    <n v="109686"/>
    <s v="2025-11-19 14:02:19"/>
    <s v="EDGAR HUMBERTO HENRIQUEZ RINCON"/>
    <s v="MARIBEL REDONDO 918"/>
    <s v="Procesada"/>
    <n v="44606.579831932773"/>
  </r>
  <r>
    <x v="8"/>
    <n v="109688"/>
    <s v="2025-11-19 14:02:49"/>
    <s v="CARMELO OCTAVIO CEBALLOS JIMENEZ"/>
    <s v="NEIL TORRES 718 CARTAGENA"/>
    <s v="Procesada"/>
    <n v="31932.915966386554"/>
  </r>
  <r>
    <x v="2"/>
    <n v="109689"/>
    <s v="2025-11-19 14:03:29"/>
    <s v="TERESA LISSETH RODRIGUEZ RODRIGUEZ"/>
    <s v="MARIELA ESTER DE LEON 720 BARRANQUILLA"/>
    <s v="Procesada"/>
    <n v="31932.915966386554"/>
  </r>
  <r>
    <x v="3"/>
    <n v="109690"/>
    <s v="2025-11-19 14:10:39"/>
    <s v="YULY PAULIN LEAL BEDOYA"/>
    <s v="LEONARDO RIOS HENAO 612"/>
    <s v="Procesada"/>
    <n v="17517.596638655461"/>
  </r>
  <r>
    <x v="0"/>
    <n v="109691"/>
    <s v="2025-11-19 14:13:29"/>
    <s v="ARLEY HURTADO BONILLA"/>
    <s v="SEBASTIAN DIAZ VELEZ 105"/>
    <s v="Procesada"/>
    <n v="10019.084033613444"/>
  </r>
  <r>
    <x v="0"/>
    <n v="109692"/>
    <s v="2025-11-19 14:14:23"/>
    <s v="SARA SOFIA MONTES GIRALDO"/>
    <s v="SEBASTIAN DIAZ VELEZ 105"/>
    <s v="Procesada"/>
    <n v="11543"/>
  </r>
  <r>
    <x v="7"/>
    <n v="109693"/>
    <s v="2025-11-19 14:19:55"/>
    <s v="DINA RUTH TORRES JIMENEZ"/>
    <s v="JHONTAN MENDOZA 906"/>
    <s v="Procesada"/>
    <n v="103361.27731092437"/>
  </r>
  <r>
    <x v="8"/>
    <n v="109695"/>
    <s v="2025-11-19 14:19:57"/>
    <s v="LUIS CERVANTES"/>
    <s v="NEIL TORRES 718 CARTAGENA"/>
    <s v="Procesada"/>
    <n v="31932.915966386554"/>
  </r>
  <r>
    <x v="0"/>
    <n v="109696"/>
    <s v="2025-11-19 14:21:38"/>
    <s v="DORA PATRICIA VELEZ DIAZ"/>
    <s v="ELIANA GOMEZ 107"/>
    <s v="Procesada"/>
    <n v="36302.521008403361"/>
  </r>
  <r>
    <x v="8"/>
    <n v="109697"/>
    <s v="2025-11-19 14:21:45"/>
    <s v="FABIAN ANDRES MERCADO YAÑEZ"/>
    <s v="NEIL TORRES 718 CARTAGENA"/>
    <s v="Procesada"/>
    <n v="31932.915966386554"/>
  </r>
  <r>
    <x v="6"/>
    <n v="109698"/>
    <s v="2025-11-19 14:24:12"/>
    <s v="LADY XIMENA JUEZ SACRISTAN"/>
    <s v="SOL KATHERINE BERNAL MONTANO 907"/>
    <s v="Procesada"/>
    <n v="45378.151260504201"/>
  </r>
  <r>
    <x v="6"/>
    <n v="109699"/>
    <s v="2025-11-19 14:27:02"/>
    <s v="JUAN LUIS URREGO AGUIRRE"/>
    <s v="ANGIE JOHANA BEDOYA HERRENO 908"/>
    <s v="Procesada"/>
    <n v="18151.26050420168"/>
  </r>
  <r>
    <x v="1"/>
    <n v="109700"/>
    <s v="2025-11-19 14:27:55"/>
    <s v="IDERNAIL CONTRERAS"/>
    <s v="FREDY ESTEPA 409 CUCUTA"/>
    <s v="Procesada"/>
    <n v="14850"/>
  </r>
  <r>
    <x v="7"/>
    <n v="109702"/>
    <s v="2025-11-19 14:29:17"/>
    <s v="CATHERINE GOMEZ SANCHEZ"/>
    <s v="JHONTAN MENDOZA 906"/>
    <s v="Procesada"/>
    <n v="57950"/>
  </r>
  <r>
    <x v="6"/>
    <n v="109703"/>
    <s v="2025-11-19 14:31:35"/>
    <s v="JAQUELINE RAMIREZ GOMEZ"/>
    <s v="LEYDY YURLEY MUNEVAR ESPITIA 921"/>
    <s v="Procesada"/>
    <n v="43320.000000000007"/>
  </r>
  <r>
    <x v="5"/>
    <n v="109704"/>
    <s v="2025-11-19 14:32:23"/>
    <s v="ANA ROCIO BENITEZ BENAVIDES"/>
    <s v="GERALDINE MEZA VALENCIA 620"/>
    <s v="Procesada"/>
    <n v="38680"/>
  </r>
  <r>
    <x v="0"/>
    <n v="109705"/>
    <s v="2025-11-19 14:33:37"/>
    <s v="JULIANA MARIA SALAZAR CORREA"/>
    <s v="ELIANA GOMEZ 107"/>
    <s v="Procesada"/>
    <n v="11543"/>
  </r>
  <r>
    <x v="8"/>
    <n v="109706"/>
    <s v="2025-11-19 14:33:48"/>
    <s v="CARLOS ALBERTO SEANZ DELAZERDA"/>
    <s v="NEIL TORRES 718 CARTAGENA"/>
    <s v="Procesada"/>
    <n v="31932.915966386554"/>
  </r>
  <r>
    <x v="6"/>
    <n v="109707"/>
    <s v="2025-11-19 14:37:01"/>
    <s v="MAXIMILIANO PUERTO PEDRAZA"/>
    <s v="MARIBEL REDONDO 918"/>
    <s v="Procesada"/>
    <n v="27731.109243697476"/>
  </r>
  <r>
    <x v="4"/>
    <n v="109708"/>
    <s v="2025-11-19 14:38:50"/>
    <s v="LUIS CARLOS TORDECILLA PACHECO"/>
    <s v="JOSE GREGORIO OSTEN MERCADO 509"/>
    <s v="Procesada"/>
    <n v="15882.361344537814"/>
  </r>
  <r>
    <x v="6"/>
    <n v="109709"/>
    <s v="2025-11-19 14:40:34"/>
    <s v="REGINALDO BERRIO MANCO"/>
    <s v="SANDRA PATRICIA ORTIZ ROMERO 919"/>
    <s v="Procesada"/>
    <n v="20906.336134453784"/>
  </r>
  <r>
    <x v="6"/>
    <n v="109710"/>
    <s v="2025-11-19 14:41:29"/>
    <s v="WILMA ACUÑA SANCHEZ"/>
    <s v="ANGIE JOHANA BEDOYA HERRENO 908"/>
    <s v="Procesada"/>
    <n v="31260.462184873948"/>
  </r>
  <r>
    <x v="1"/>
    <n v="109711"/>
    <s v="2025-11-19 14:43:31"/>
    <s v="JESUS MARIA FLOREZ RANGEL"/>
    <s v="ZULY RANGEL GARCIA 413 CUCUTA"/>
    <s v="Procesada"/>
    <n v="59394.915966386558"/>
  </r>
  <r>
    <x v="0"/>
    <n v="109712"/>
    <s v="2025-11-19 14:43:51"/>
    <s v="CARLOS MARIO CORREA PINEDA"/>
    <s v="MARIA ELENA JARAMILLO GALEANO 114"/>
    <s v="Procesada"/>
    <n v="22772.142857142859"/>
  </r>
  <r>
    <x v="0"/>
    <n v="109713"/>
    <s v="2025-11-19 14:44:11"/>
    <s v="EDWIN ORLANDO MAZO PINEDA"/>
    <s v="ELIANA GOMEZ 107"/>
    <s v="Procesada"/>
    <n v="13716.571428571429"/>
  </r>
  <r>
    <x v="0"/>
    <n v="109714"/>
    <s v="2025-11-19 14:48:27"/>
    <s v="JUAN ALBERTO JARAMILLO DURAN ALBERTO JARAMILLO DURAN"/>
    <s v="INES LILIANA PIEDRAHITA MESA 111"/>
    <s v="Procesada"/>
    <n v="224117.47899159664"/>
  </r>
  <r>
    <x v="6"/>
    <n v="109716"/>
    <s v="2025-11-19 14:48:56"/>
    <s v="FREDY ALBERTO PINILLA MUNOZ"/>
    <s v="WILLIAM ALBERTO VELASQUEZ BERNAL 920"/>
    <s v="Procesada"/>
    <n v="31008.361344537814"/>
  </r>
  <r>
    <x v="1"/>
    <n v="109718"/>
    <s v="2025-11-19 14:49:14"/>
    <s v="CARMEN YULIETH CONTRERAS HERRERA"/>
    <s v="MAIRA TORRES 411 CUCUTA"/>
    <s v="Procesada"/>
    <n v="58507.579831932781"/>
  </r>
  <r>
    <x v="6"/>
    <n v="109720"/>
    <s v="2025-11-19 14:50:25"/>
    <s v="GUILLERMO RODRIGUEZ"/>
    <s v="ANGIE JOHANA BEDOYA HERRENO 908"/>
    <s v="Procesada"/>
    <n v="24205.52941176471"/>
  </r>
  <r>
    <x v="1"/>
    <n v="109721"/>
    <s v="2025-11-19 14:50:55"/>
    <s v="EILEEN BEATRIZ HERNANDEZ BANDERA"/>
    <s v="ZULY RANGEL GARCIA 413 CUCUTA"/>
    <s v="Procesada"/>
    <n v="9280.0000000000018"/>
  </r>
  <r>
    <x v="5"/>
    <n v="109722"/>
    <s v="2025-11-19 14:57:13"/>
    <s v="RIGOBERTO SANCHEZ MONTENEGRO"/>
    <s v="GERALDINE MEZA VALENCIA 620"/>
    <s v="Procesada"/>
    <n v="61554.058823529413"/>
  </r>
  <r>
    <x v="1"/>
    <n v="109724"/>
    <s v="2025-11-19 14:57:49"/>
    <s v="JAIRO ALBERTO ROJAS CASTRO"/>
    <s v="ZULY RANGEL GARCIA 413 CUCUTA"/>
    <s v="Procesada"/>
    <n v="14621.823529411766"/>
  </r>
  <r>
    <x v="6"/>
    <n v="109726"/>
    <s v="2025-11-19 14:58:39"/>
    <s v="MARYORY BARRIOS BARRIOS"/>
    <s v="SOL KATHERINE BERNAL MONTANO 907"/>
    <s v="Procesada"/>
    <n v="16806.798319327732"/>
  </r>
  <r>
    <x v="6"/>
    <n v="109727"/>
    <s v="2025-11-19 14:58:49"/>
    <s v="ANGUELO ROZO CASTAÑEDA"/>
    <s v="WILSON JAVIER MONTAÑEZ MARTINEZ 923"/>
    <s v="Procesada"/>
    <n v="18300"/>
  </r>
  <r>
    <x v="6"/>
    <n v="109728"/>
    <s v="2025-11-19 15:03:32"/>
    <s v="CARLOS FERNANDO CELIS RIVERA"/>
    <s v="MARIBEL REDONDO 918"/>
    <s v="Procesada"/>
    <n v="54566.08403361345"/>
  </r>
  <r>
    <x v="2"/>
    <n v="109729"/>
    <s v="2025-11-19 15:03:34"/>
    <s v="JOSE ANTONIO RODRIGUEZ CASTELLANOS"/>
    <s v="ALVARO ENRIQUE CASTAÑEDA MANJARRES 715 BARRANQUILLA"/>
    <s v="Procesada"/>
    <n v="33534.722689075628"/>
  </r>
  <r>
    <x v="9"/>
    <n v="109730"/>
    <s v="2025-11-19 15:05:35"/>
    <s v="EFRAIN JOSE BARROS GOMEZ"/>
    <s v="LIZETH FERNANDA OBANDO ARAUJO 705 VALLEDUPAR"/>
    <s v="Procesada"/>
    <n v="47899.378151260506"/>
  </r>
  <r>
    <x v="0"/>
    <n v="109731"/>
    <s v="2025-11-19 15:06:18"/>
    <s v="BEATRIZ ELENA TABORDA RODRIGUEZ"/>
    <s v="ELIANA GOMEZ 107"/>
    <s v="Procesada"/>
    <n v="14809.848739495799"/>
  </r>
  <r>
    <x v="1"/>
    <n v="109732"/>
    <s v="2025-11-19 15:07:03"/>
    <s v="JAIME ORLANDO MORENO CACERES"/>
    <s v="ZULY RANGEL GARCIA 413 CUCUTA"/>
    <s v="Procesada"/>
    <n v="78280"/>
  </r>
  <r>
    <x v="6"/>
    <n v="109733"/>
    <s v="2025-11-19 15:07:46"/>
    <s v="NINFA MAYO MENA"/>
    <s v="ANGIE JOHANA BEDOYA HERRENO 908"/>
    <s v="Procesada"/>
    <n v="16806.798319327732"/>
  </r>
  <r>
    <x v="0"/>
    <n v="109734"/>
    <s v="2025-11-19 15:15:18"/>
    <s v="LUZ MARINA QUINTERO MARIN"/>
    <s v="ELIANA GOMEZ 107"/>
    <s v="Procesada"/>
    <n v="21587.899159663866"/>
  </r>
  <r>
    <x v="7"/>
    <n v="109735"/>
    <s v="2025-11-19 15:15:40"/>
    <s v="ANA BRIGIDA BELLICIA EREGUA"/>
    <s v="JHONTAN MENDOZA 906"/>
    <s v="Procesada"/>
    <n v="47899.378151260506"/>
  </r>
  <r>
    <x v="8"/>
    <n v="109736"/>
    <s v="2025-11-19 15:15:58"/>
    <s v="ANA AMELIA GERDTS DAGER"/>
    <s v="NEIL TORRES 718 CARTAGENA"/>
    <s v="Procesada"/>
    <n v="31932.915966386554"/>
  </r>
  <r>
    <x v="7"/>
    <n v="109737"/>
    <s v="2025-11-19 15:17:16"/>
    <s v="MARY ISABEL GUTIERREZ ARGOTE"/>
    <s v="CESAR BERMUDEZ 905"/>
    <s v="Procesada"/>
    <n v="60809.504201680676"/>
  </r>
  <r>
    <x v="6"/>
    <n v="109738"/>
    <s v="2025-11-19 15:18:35"/>
    <s v="LUISA HORTUA"/>
    <s v="MARIBEL REDONDO 918"/>
    <s v="Procesada"/>
    <n v="60666.378151260513"/>
  </r>
  <r>
    <x v="7"/>
    <n v="109740"/>
    <s v="2025-11-19 15:19:16"/>
    <s v="HELI CALA PADILLA"/>
    <s v="CESAR BERMUDEZ 905"/>
    <s v="Procesada"/>
    <n v="79049.68907563026"/>
  </r>
  <r>
    <x v="6"/>
    <n v="109741"/>
    <s v="2025-11-19 15:19:33"/>
    <s v="JOSE RICARDO BELTRAN GARZON"/>
    <s v="YULIETH HERNANDEZ"/>
    <s v="Procesada"/>
    <n v="45464.05882352942"/>
  </r>
  <r>
    <x v="7"/>
    <n v="109742"/>
    <s v="2025-11-19 15:20:19"/>
    <s v="ALEJANDRINA PEÑA"/>
    <s v="CESAR BERMUDEZ 905"/>
    <s v="Procesada"/>
    <n v="54201.663865546223"/>
  </r>
  <r>
    <x v="6"/>
    <n v="109744"/>
    <s v="2025-11-19 15:20:57"/>
    <s v="CAROLINA SUAREZ DIAX"/>
    <s v="WILLIAM ALBERTO VELASQUEZ BERNAL 920"/>
    <s v="Procesada"/>
    <n v="14621.823529411766"/>
  </r>
  <r>
    <x v="7"/>
    <n v="109746"/>
    <s v="2025-11-19 15:21:08"/>
    <s v="AURA EDELMIRA BORDA BARAHONA"/>
    <s v="JHONTAN MENDOZA 906"/>
    <s v="Procesada"/>
    <n v="31932.915966386554"/>
  </r>
  <r>
    <x v="0"/>
    <n v="109747"/>
    <s v="2025-11-19 15:21:54"/>
    <s v="MONICA MARIA PANIAGUA TORRES"/>
    <s v="ANDRES GRACIANO SERNA 104"/>
    <s v="Procesada"/>
    <n v="42021.016806722691"/>
  </r>
  <r>
    <x v="3"/>
    <n v="109748"/>
    <s v="2025-11-19 15:22:46"/>
    <s v="JOHN FREDY SANTA"/>
    <s v="FELIPE ARENAS 605"/>
    <s v="Procesada"/>
    <n v="76361.319327731093"/>
  </r>
  <r>
    <x v="0"/>
    <n v="109750"/>
    <s v="2025-11-19 15:23:05"/>
    <s v="JOSE DAVID SANCHEZ MORALES"/>
    <s v="INES LILIANA PIEDRAHITA MESA 111"/>
    <s v="Procesada"/>
    <n v="43361.378151260506"/>
  </r>
  <r>
    <x v="8"/>
    <n v="109751"/>
    <s v="2025-11-19 15:23:12"/>
    <s v="DIVA MIREYA SARMIENTO APARICIO"/>
    <s v="NEIL TORRES 718 CARTAGENA"/>
    <s v="Procesada"/>
    <n v="31932.915966386554"/>
  </r>
  <r>
    <x v="3"/>
    <n v="109752"/>
    <s v="2025-11-19 15:23:20"/>
    <s v="JAIRO RODRIGUEZ GRAJALES"/>
    <s v="LEONARDO RIOS HENAO 612"/>
    <s v="Procesada"/>
    <n v="28655.462184873952"/>
  </r>
  <r>
    <x v="3"/>
    <n v="109753"/>
    <s v="2025-11-19 15:24:32"/>
    <s v="MARIA CECILIA CEBALLOS ARBELAEZ"/>
    <s v="LEONARDO RIOS HENAO 612"/>
    <s v="Procesada"/>
    <n v="31304.462184873948"/>
  </r>
  <r>
    <x v="1"/>
    <n v="109754"/>
    <s v="2025-11-19 15:27:12"/>
    <s v="FRANKLIN ORLANDO USECHE CARDENAS"/>
    <s v="FREDY ESTEPA 409 CUCUTA"/>
    <s v="Procesada"/>
    <n v="19957.991596638654"/>
  </r>
  <r>
    <x v="7"/>
    <n v="109755"/>
    <s v="2025-11-19 15:27:31"/>
    <s v="WILLIAM EDUARDO MORENO RODRIGUEZ"/>
    <s v="JHONTAN MENDOZA 906"/>
    <s v="Procesada"/>
    <n v="51627.302521008402"/>
  </r>
  <r>
    <x v="0"/>
    <n v="109757"/>
    <s v="2025-11-19 15:29:00"/>
    <s v="ANA ROSA RUIZ DE CASTAÑO"/>
    <s v="INGRID RESTREPO 115"/>
    <s v="Procesada"/>
    <n v="38877.932773109242"/>
  </r>
  <r>
    <x v="6"/>
    <n v="109758"/>
    <s v="2025-11-19 15:29:08"/>
    <s v="DEIVID RENE OSORIO MONROY"/>
    <s v="DIANA MARCELA DIAZ TORRES 938"/>
    <s v="Procesada"/>
    <n v="21176.403361344539"/>
  </r>
  <r>
    <x v="6"/>
    <n v="109760"/>
    <s v="2025-11-19 15:29:36"/>
    <s v="LAURA FERNANDA SUAREZ CACERES"/>
    <s v="NAIR JAEL VARGAS TALERO 933"/>
    <s v="Procesada"/>
    <n v="13109.277310924372"/>
  </r>
  <r>
    <x v="6"/>
    <n v="109761"/>
    <s v="2025-11-19 15:30:37"/>
    <s v="GERMAN AUGUSTO ABREO SANDOVAL"/>
    <s v="CRISTINA QUINTERO RUDAS 945"/>
    <s v="Procesada"/>
    <n v="58025.176470588245"/>
  </r>
  <r>
    <x v="6"/>
    <n v="109763"/>
    <s v="2025-11-19 15:31:34"/>
    <s v="JHONATAN DELGADO MURGUEITIO"/>
    <s v="CRISTINA QUINTERO RUDAS 945"/>
    <s v="Procesada"/>
    <n v="133109.22689075631"/>
  </r>
  <r>
    <x v="6"/>
    <n v="109765"/>
    <s v="2025-11-19 15:32:34"/>
    <s v="GLADIS BERNAL DUARTE"/>
    <s v="SOL KATHERINE BERNAL MONTANO 907"/>
    <s v="Procesada"/>
    <n v="22244.638655462186"/>
  </r>
  <r>
    <x v="4"/>
    <n v="109767"/>
    <s v="2025-11-19 15:34:17"/>
    <s v="JOSE REINOLFO SALAZAR"/>
    <s v="JOSE GREGORIO OSTEN MERCADO 509"/>
    <s v="Procesada"/>
    <n v="185920.94957983194"/>
  </r>
  <r>
    <x v="6"/>
    <n v="109769"/>
    <s v="2025-11-19 15:34:33"/>
    <s v="JONATHAN ANTONIO GUALTEROS PEÑA"/>
    <s v="SOL KATHERINE BERNAL MONTANO 907"/>
    <s v="Procesada"/>
    <n v="16806.798319327732"/>
  </r>
  <r>
    <x v="7"/>
    <n v="109770"/>
    <s v="2025-11-19 15:36:00"/>
    <s v="NUBIA PATRICIA MORENO VELASQUEZ"/>
    <s v="JHONTAN MENDOZA 906"/>
    <s v="Procesada"/>
    <n v="54687.126050420171"/>
  </r>
  <r>
    <x v="6"/>
    <n v="109771"/>
    <s v="2025-11-19 15:36:11"/>
    <s v="IVONY LORENA RESTREPO JULIO"/>
    <s v="NAIR JAEL VARGAS TALERO 933"/>
    <s v="Procesada"/>
    <n v="76127.521008403361"/>
  </r>
  <r>
    <x v="8"/>
    <n v="109772"/>
    <s v="2025-11-19 15:37:05"/>
    <s v="DIANA AIDA VILLADIEGO PACHECO"/>
    <s v="NEIL TORRES 718 CARTAGENA"/>
    <s v="Procesada"/>
    <n v="31932.915966386554"/>
  </r>
  <r>
    <x v="6"/>
    <n v="109773"/>
    <s v="2025-11-19 15:38:28"/>
    <s v="CARLOS DARIO SOLANO PAEZ"/>
    <s v="MARIBEL REDONDO 918"/>
    <s v="Procesada"/>
    <n v="59855.117647058825"/>
  </r>
  <r>
    <x v="1"/>
    <n v="109775"/>
    <s v="2025-11-19 15:40:30"/>
    <s v="ZORAYDA MACHADO FRANCO"/>
    <s v="MAIRA TORRES 411 CUCUTA"/>
    <s v="Procesada"/>
    <n v="7626.5966386554619"/>
  </r>
  <r>
    <x v="2"/>
    <n v="109776"/>
    <s v="2025-11-19 15:42:53"/>
    <s v="ALDEMAR  BUSTOS SANGUINO"/>
    <s v="MARIELA ESTER DE LEON 720 BARRANQUILLA"/>
    <s v="Procesada"/>
    <n v="16806.798319327732"/>
  </r>
  <r>
    <x v="6"/>
    <n v="109777"/>
    <s v="2025-11-19 15:43:32"/>
    <s v="NELSON GABRIEL ARIAS MEJIA"/>
    <s v="YULIETH HERNANDEZ"/>
    <s v="Procesada"/>
    <n v="52080"/>
  </r>
  <r>
    <x v="6"/>
    <n v="109778"/>
    <s v="2025-11-19 15:44:47"/>
    <s v="ANA MARIA RUGELES TOVAR"/>
    <s v="OSCAR GIOVANNY NASAYO BLANCO 932"/>
    <s v="Procesada"/>
    <n v="3025.2100840336134"/>
  </r>
  <r>
    <x v="6"/>
    <n v="109779"/>
    <s v="2025-11-19 15:45:21"/>
    <s v="DIANA CAROLINA MORENO MURILLO"/>
    <s v="WILSON JAVIER MONTAÑEZ MARTINEZ 923"/>
    <s v="Procesada"/>
    <n v="23107.983193277312"/>
  </r>
  <r>
    <x v="6"/>
    <n v="109780"/>
    <s v="2025-11-19 15:46:29"/>
    <s v="CINDY JOHANA MOLANO PARRA"/>
    <s v="WILLIAM ALBERTO VELASQUEZ BERNAL 920"/>
    <s v="Procesada"/>
    <n v="243887.42016806727"/>
  </r>
  <r>
    <x v="6"/>
    <n v="109781"/>
    <s v="2025-11-19 15:47:41"/>
    <s v="JHOSEP GREGORY ALFONSO BECERRA"/>
    <s v="MONICA RODRIGUEZ RONCANCIO 946"/>
    <s v="Procesada"/>
    <n v="22588.201680672268"/>
  </r>
  <r>
    <x v="6"/>
    <n v="109783"/>
    <s v="2025-11-19 15:49:01"/>
    <s v="ANA CIELO RAMOS PIRAQUIVE"/>
    <s v="LEYDY YURLEY MUNEVAR ESPITIA 921"/>
    <s v="Procesada"/>
    <n v="33500.126050420171"/>
  </r>
  <r>
    <x v="5"/>
    <n v="109784"/>
    <s v="2025-11-19 15:52:51"/>
    <s v="ORLANDO SUAZA GALLEGO"/>
    <s v="GERALDINE MEZA VALENCIA 620"/>
    <s v="Procesada"/>
    <n v="70682"/>
  </r>
  <r>
    <x v="6"/>
    <n v="109786"/>
    <s v="2025-11-19 15:53:44"/>
    <s v="JOHN FREDY ARCOS HERNANDEZ"/>
    <s v="CRISTINA QUINTERO RUDAS 945"/>
    <s v="Procesada"/>
    <n v="69756.436974789918"/>
  </r>
  <r>
    <x v="6"/>
    <n v="109787"/>
    <s v="2025-11-19 15:59:22"/>
    <s v="MERCEDES AREVALO MARTINEZ"/>
    <s v="ANGIE JOHANA BEDOYA HERRENO 908"/>
    <s v="Procesada"/>
    <n v="22016.882352941178"/>
  </r>
  <r>
    <x v="0"/>
    <n v="109788"/>
    <s v="2025-11-19 15:59:34"/>
    <s v="OSCAR ACEVEDO"/>
    <s v="EDISON ALBERTO SALAZAR YEPES 116"/>
    <s v="Procesada"/>
    <n v="15550"/>
  </r>
  <r>
    <x v="1"/>
    <n v="109789"/>
    <s v="2025-11-19 16:02:15"/>
    <s v="MILDRED LEMUS VARGAS"/>
    <s v="FREDY ESTEPA 409 CUCUTA"/>
    <s v="Procesada"/>
    <n v="8542.0168067226896"/>
  </r>
  <r>
    <x v="6"/>
    <n v="109790"/>
    <s v="2025-11-19 16:02:19"/>
    <s v="FERNANDO PUENTES PEÑARETE"/>
    <s v="MONICA RODRIGUEZ RONCANCIO 946"/>
    <s v="Procesada"/>
    <n v="38726.478991596639"/>
  </r>
  <r>
    <x v="6"/>
    <n v="109791"/>
    <s v="2025-11-19 16:02:57"/>
    <s v="JOSE SALVADOR INFANTE COCA"/>
    <s v="WILSON JAVIER MONTAÑEZ MARTINEZ 923"/>
    <s v="Procesada"/>
    <n v="16806.798319327732"/>
  </r>
  <r>
    <x v="7"/>
    <n v="109792"/>
    <s v="2025-11-19 16:04:49"/>
    <s v="SERGIO ALONSO ORTIZ VELASQUEZ"/>
    <s v="JHONTAN MENDOZA 906"/>
    <s v="Procesada"/>
    <n v="55860"/>
  </r>
  <r>
    <x v="0"/>
    <n v="109793"/>
    <s v="2025-11-19 16:05:00"/>
    <s v="NORVI NATALIA PARRA"/>
    <s v="MIGUEL ANGEL HIDALGO SANTOS 113"/>
    <s v="Procesada"/>
    <n v="13445.403361344539"/>
  </r>
  <r>
    <x v="5"/>
    <n v="109794"/>
    <s v="2025-11-19 16:06:09"/>
    <s v="JENER HERNAN TORO MEJIA"/>
    <s v="GERALDINE MEZA VALENCIA 620"/>
    <s v="Procesada"/>
    <n v="58883.285714285717"/>
  </r>
  <r>
    <x v="6"/>
    <n v="109795"/>
    <s v="2025-11-19 16:06:14"/>
    <s v="ESTHER SAARON MORENO GUZMAN"/>
    <s v="WILSON JAVIER MONTAÑEZ MARTINEZ 923"/>
    <s v="Procesada"/>
    <n v="27840"/>
  </r>
  <r>
    <x v="8"/>
    <n v="109796"/>
    <s v="2025-11-19 16:09:36"/>
    <s v="MARELY HENAO CUERVO"/>
    <s v="NEIL TORRES 718 CARTAGENA"/>
    <s v="Procesada"/>
    <n v="47899.378151260506"/>
  </r>
  <r>
    <x v="0"/>
    <n v="109797"/>
    <s v="2025-11-19 16:09:45"/>
    <s v="YESICA TATIANA GIRALDO ZULUAGA"/>
    <s v="KATHERINE GAVIRIA MAZO 103"/>
    <s v="Procesada"/>
    <n v="57648.697478991598"/>
  </r>
  <r>
    <x v="10"/>
    <n v="109798"/>
    <s v="2025-11-19 16:09:49"/>
    <s v="ISRAEL PLATA RUIZ"/>
    <m/>
    <s v="Procesada"/>
    <n v="52289.899159663873"/>
  </r>
  <r>
    <x v="6"/>
    <n v="109799"/>
    <s v="2025-11-19 16:13:44"/>
    <s v="DIANA CUELLAR"/>
    <s v="LEYDY YURLEY MUNEVAR ESPITIA 921"/>
    <s v="Procesada"/>
    <n v="12628.151260504203"/>
  </r>
  <r>
    <x v="6"/>
    <n v="109800"/>
    <s v="2025-11-19 16:13:59"/>
    <s v="JOSE ROBINSON HURTADO PARDO"/>
    <s v="MARIBEL REDONDO 918"/>
    <s v="Procesada"/>
    <n v="167845.79831932773"/>
  </r>
  <r>
    <x v="10"/>
    <n v="109801"/>
    <s v="2025-11-19 16:14:48"/>
    <s v="ISRAEL PLATA RUIZ"/>
    <m/>
    <s v="Procesada"/>
    <n v="56663.411764705888"/>
  </r>
  <r>
    <x v="6"/>
    <n v="109802"/>
    <s v="2025-11-19 16:16:17"/>
    <s v="YAMID AMARU CALDERON QUINTERO"/>
    <s v="YULIETH HERNANDEZ"/>
    <s v="Procesada"/>
    <n v="29553.798319327729"/>
  </r>
  <r>
    <x v="6"/>
    <n v="109803"/>
    <s v="2025-11-19 16:17:03"/>
    <s v="EVEDMELEC LATORRE ROMERO"/>
    <s v="SOL KATHERINE BERNAL MONTANO 907"/>
    <s v="Procesada"/>
    <n v="10588.20168067227"/>
  </r>
  <r>
    <x v="0"/>
    <n v="109805"/>
    <s v="2025-11-19 16:18:11"/>
    <s v="RUBEN DARIO BOTERO ZULUAGA"/>
    <s v="KATHERINE GAVIRIA MAZO 103"/>
    <s v="Procesada"/>
    <n v="35211"/>
  </r>
  <r>
    <x v="6"/>
    <n v="109806"/>
    <s v="2025-11-19 16:19:31"/>
    <s v="JAQUELINE RAMIREZ GOMEZ"/>
    <s v="LEYDY YURLEY MUNEVAR ESPITIA 921"/>
    <s v="Procesada"/>
    <n v="59510.924369747903"/>
  </r>
  <r>
    <x v="6"/>
    <n v="109807"/>
    <s v="2025-11-19 16:24:14"/>
    <s v="LUIS ARMANDO GUASCA MORALES"/>
    <s v="MONICA RODRIGUEZ RONCANCIO 946"/>
    <s v="Procesada"/>
    <n v="11147.747899159664"/>
  </r>
  <r>
    <x v="1"/>
    <n v="109808"/>
    <s v="2025-11-19 16:24:21"/>
    <s v="BERTHA CECILIA REYES VARGAS"/>
    <s v="ZULY RANGEL GARCIA 413 CUCUTA"/>
    <s v="Procesada"/>
    <n v="19411.781512605045"/>
  </r>
  <r>
    <x v="4"/>
    <n v="109809"/>
    <s v="2025-11-19 16:24:36"/>
    <s v="LIDA YANETH CARVAJAL FERNANDEZ"/>
    <s v="JOSE GREGORIO OSTEN MERCADO 509"/>
    <s v="Procesada"/>
    <n v="113678.27731092437"/>
  </r>
  <r>
    <x v="7"/>
    <n v="109810"/>
    <s v="2025-11-19 16:26:16"/>
    <s v="ANGELICA MARIA HENAO MARTINEZ"/>
    <s v="JHONTAN MENDOZA 906"/>
    <s v="Procesada"/>
    <n v="61630.588235294119"/>
  </r>
  <r>
    <x v="6"/>
    <n v="109811"/>
    <s v="2025-11-19 16:28:03"/>
    <s v="CARMEN ROSA MALAMBO OSORIO"/>
    <s v="NELLY MARTINEZ FLEREZ 935"/>
    <s v="Procesada"/>
    <n v="48724.831932773115"/>
  </r>
  <r>
    <x v="0"/>
    <n v="109812"/>
    <s v="2025-11-19 16:32:52"/>
    <s v="LUIS CARLOS  MARIN CARDONA"/>
    <s v="ANDRES GRACIANO SERNA 104"/>
    <s v="Procesada"/>
    <n v="44940"/>
  </r>
  <r>
    <x v="4"/>
    <n v="109813"/>
    <s v="2025-11-19 16:33:12"/>
    <s v="HERNAN ANTONIO MENDOZA MANCHEGO"/>
    <s v="JOSE GREGORIO OSTEN MERCADO 509"/>
    <s v="Procesada"/>
    <n v="42294.243697478996"/>
  </r>
  <r>
    <x v="4"/>
    <n v="109814"/>
    <s v="2025-11-19 16:33:58"/>
    <s v="JONATHAN MORA MARTINEZ"/>
    <s v="NELSON ENRIQUE LOPEZ GONZALEZ 510"/>
    <s v="Procesada"/>
    <n v="611934.73109243694"/>
  </r>
  <r>
    <x v="0"/>
    <n v="109816"/>
    <s v="2025-11-19 16:36:27"/>
    <s v="MAURICIO RAMIREZ"/>
    <s v="ELIANA GOMEZ 107"/>
    <s v="Procesada"/>
    <n v="2689.0840336134456"/>
  </r>
  <r>
    <x v="6"/>
    <n v="109817"/>
    <s v="2025-11-19 16:36:34"/>
    <s v="MARTHA NURY BASABE MARTINEZ"/>
    <s v="SOL KATHERINE BERNAL MONTANO 907"/>
    <s v="Procesada"/>
    <n v="21587.899159663866"/>
  </r>
  <r>
    <x v="6"/>
    <n v="109818"/>
    <s v="2025-11-19 16:39:07"/>
    <s v="HENRY ADOLFO HINCAPIE AGUDELO"/>
    <s v="WILLIAM ALBERTO VELASQUEZ BERNAL 920"/>
    <s v="Procesada"/>
    <n v="62747.882352941175"/>
  </r>
  <r>
    <x v="6"/>
    <n v="109819"/>
    <s v="2025-11-19 16:40:25"/>
    <s v="JOHN ALEXANDER VELASQUEZ DIAZ"/>
    <s v="LEYDY YURLEY MUNEVAR ESPITIA 921"/>
    <s v="Procesada"/>
    <n v="94291.756302521011"/>
  </r>
  <r>
    <x v="6"/>
    <n v="109821"/>
    <s v="2025-11-19 16:42:54"/>
    <s v="YESIRED CANO ARENAS"/>
    <s v="DIANA MARCELA DIAZ TORRES 938"/>
    <s v="Procesada"/>
    <n v="21587.899159663866"/>
  </r>
  <r>
    <x v="6"/>
    <n v="109822"/>
    <s v="2025-11-19 16:43:59"/>
    <s v="GLORIA LILIANA BEDOYA GRANADA"/>
    <s v="SOL KATHERINE BERNAL MONTANO 907"/>
    <s v="Procesada"/>
    <n v="22558.201680672268"/>
  </r>
  <r>
    <x v="8"/>
    <n v="109824"/>
    <s v="2025-11-19 16:47:08"/>
    <s v="NESTOR ALONSO ANGARITA OVALLOS"/>
    <s v="NEIL TORRES 718 CARTAGENA"/>
    <s v="Procesada"/>
    <n v="19243.697478991598"/>
  </r>
  <r>
    <x v="6"/>
    <n v="109825"/>
    <s v="2025-11-19 16:48:11"/>
    <s v="YEISON MOISES BOHORQUEZ GOMEZ"/>
    <s v="SANDRA PATRICIA ORTIZ ROMERO 919"/>
    <s v="Procesada"/>
    <n v="68021.168067226899"/>
  </r>
  <r>
    <x v="6"/>
    <n v="109826"/>
    <s v="2025-11-19 16:48:30"/>
    <s v="JHON FREDY AREVALO QUEVEDO"/>
    <s v="LEYDY YURLEY MUNEVAR ESPITIA 921"/>
    <s v="Procesada"/>
    <n v="63087.470588235294"/>
  </r>
  <r>
    <x v="8"/>
    <n v="109828"/>
    <s v="2025-11-19 16:55:13"/>
    <s v="ERNEY ARISTIZABAL"/>
    <s v="NEIL TORRES 718 CARTAGENA"/>
    <s v="Procesada"/>
    <n v="31932.915966386554"/>
  </r>
  <r>
    <x v="1"/>
    <n v="109829"/>
    <s v="2025-11-19 16:57:20"/>
    <s v="PARMENIO ORTIZ PIÑA"/>
    <s v="FREDY ESTEPA 409 CUCUTA"/>
    <s v="Procesada"/>
    <n v="6722.6974789915976"/>
  </r>
  <r>
    <x v="0"/>
    <n v="109830"/>
    <s v="2025-11-19 16:58:02"/>
    <s v="LUIS FERNANDO HOLGUIN GIRALDO"/>
    <s v="ANDRES GRACIANO SERNA 104"/>
    <s v="Procesada"/>
    <n v="54454.016806722691"/>
  </r>
  <r>
    <x v="7"/>
    <n v="109831"/>
    <s v="2025-11-19 16:59:14"/>
    <s v="JULIAN ARCESIO"/>
    <s v="JHONTAN MENDOZA 906"/>
    <s v="Procesada"/>
    <n v="41512.529411764714"/>
  </r>
  <r>
    <x v="2"/>
    <n v="109832"/>
    <s v="2025-11-19 16:59:19"/>
    <s v="JEYSSON MONSALVE VASQUEZ"/>
    <s v="YOANY SARMIENTO PEREZ 713 BARRANQUILLA"/>
    <s v="Procesada"/>
    <n v="311866.22689075634"/>
  </r>
  <r>
    <x v="7"/>
    <n v="109834"/>
    <s v="2025-11-19 17:03:17"/>
    <s v="NANCY CASTELLANOS DIAZ"/>
    <s v="JHONTAN MENDOZA 906"/>
    <s v="Procesada"/>
    <n v="47899.378151260506"/>
  </r>
  <r>
    <x v="0"/>
    <n v="109835"/>
    <s v="2025-11-19 17:05:03"/>
    <s v="DIANA PATRICIA CARDONA GAVIRIA"/>
    <s v="GEORLAN GARCIA PANIAGUA 117"/>
    <s v="Procesada"/>
    <n v="6050.4201680672268"/>
  </r>
  <r>
    <x v="6"/>
    <n v="109836"/>
    <s v="2025-11-19 17:05:21"/>
    <s v="LIBARDO DE JESUS NIÑO MARIÑO"/>
    <s v="DIANA MARCELA DIAZ TORRES 938"/>
    <s v="Procesada"/>
    <n v="29023.436974789918"/>
  </r>
  <r>
    <x v="6"/>
    <n v="109838"/>
    <s v="2025-11-19 17:05:30"/>
    <s v="BLANCA JAEL GARCIA VELANDIA"/>
    <s v="MARIA NANCY GUARIN VIRGUEZ 937"/>
    <s v="Procesada"/>
    <n v="39747.016806722691"/>
  </r>
  <r>
    <x v="6"/>
    <n v="109839"/>
    <s v="2025-11-19 17:05:40"/>
    <s v="HEIDY YULIETH RODRIGUEZ GARZON"/>
    <s v="OSCAR GIOVANNY NASAYO BLANCO 932"/>
    <s v="Procesada"/>
    <n v="44088.806722689078"/>
  </r>
  <r>
    <x v="6"/>
    <n v="109840"/>
    <s v="2025-11-19 17:08:33"/>
    <s v="JOSE LUIS GALEANO SANCHEZ"/>
    <s v="WILLIAM ALBERTO VELASQUEZ BERNAL 920"/>
    <s v="Procesada"/>
    <n v="9243.6974789915967"/>
  </r>
  <r>
    <x v="6"/>
    <n v="109841"/>
    <s v="2025-11-19 17:08:54"/>
    <s v="ELIZABETH VERGARA VALENCIA"/>
    <s v="CRISTINA QUINTERO RUDAS 945"/>
    <s v="Procesada"/>
    <n v="85506.462184873963"/>
  </r>
  <r>
    <x v="6"/>
    <n v="109842"/>
    <s v="2025-11-19 17:11:46"/>
    <s v="IVAN FERNANDO CHICA JARAMILLO"/>
    <s v="NELLY MARTINEZ FLEREZ 935"/>
    <s v="Procesada"/>
    <n v="21360.117647058825"/>
  </r>
  <r>
    <x v="6"/>
    <n v="109843"/>
    <s v="2025-11-19 17:14:38"/>
    <s v="NATALY ALEJANDRA RUEDA IBARRA"/>
    <s v="SANDRA PATRICIA ORTIZ ROMERO 919"/>
    <s v="Procesada"/>
    <n v="28067.243697478989"/>
  </r>
  <r>
    <x v="6"/>
    <n v="109844"/>
    <s v="2025-11-19 17:18:04"/>
    <s v="OSCAR ANDREY BUITRAGO BOHORQUEZ"/>
    <s v="CRISTINA QUINTERO RUDAS 945"/>
    <s v="Procesada"/>
    <n v="13319.336134453783"/>
  </r>
  <r>
    <x v="1"/>
    <n v="109845"/>
    <s v="2025-11-19 17:18:14"/>
    <s v="OSCAR CORONEL"/>
    <s v="MAIRA TORRES 411 CUCUTA"/>
    <s v="Procesada"/>
    <n v="32505.462184873952"/>
  </r>
  <r>
    <x v="0"/>
    <n v="109846"/>
    <s v="2025-11-19 17:21:20"/>
    <s v="MARIA ANGELICA HERNANANDES"/>
    <s v="GEORLAN GARCIA PANIAGUA 117"/>
    <s v="Procesada"/>
    <n v="8550"/>
  </r>
  <r>
    <x v="3"/>
    <n v="109847"/>
    <s v="2025-11-19 17:21:36"/>
    <s v="SANDRA MILENA ARBOLEDA CARDONA"/>
    <s v="LEONARDO RIOS HENAO 612"/>
    <s v="Procesada"/>
    <n v="64785.201680672268"/>
  </r>
  <r>
    <x v="6"/>
    <n v="109848"/>
    <s v="2025-11-19 17:26:17"/>
    <s v="MARIA MERCEDES QUIROGA QUIROGA"/>
    <s v="NAIR JAEL VARGAS TALERO 933"/>
    <s v="Procesada"/>
    <n v="48787.537815126052"/>
  </r>
  <r>
    <x v="10"/>
    <n v="109849"/>
    <s v="2025-11-19 17:27:20"/>
    <s v="MARIA ALEJANDRA RINCON FORERO"/>
    <s v="CAROLINA RUEDA 410 BUCARAMANGA"/>
    <s v="Procesada"/>
    <n v="15273.789915966388"/>
  </r>
  <r>
    <x v="9"/>
    <n v="109850"/>
    <s v="2025-11-19 17:27:31"/>
    <s v="ALVEIRO ARENAS QUINTERO"/>
    <s v="LIZETH FERNANDA OBANDO ARAUJO 705 VALLEDUPAR"/>
    <s v="Procesada"/>
    <n v="53886.663865546216"/>
  </r>
  <r>
    <x v="6"/>
    <n v="109851"/>
    <s v="2025-11-19 17:29:13"/>
    <s v="AURA ARMIDA FLOREZ FUENTES"/>
    <s v="YULIETH HERNANDEZ"/>
    <s v="Procesada"/>
    <n v="115058.68067226891"/>
  </r>
  <r>
    <x v="9"/>
    <n v="109853"/>
    <s v="2025-11-19 17:31:06"/>
    <s v="EFRAIN JOSE BARROS GOMEZ"/>
    <s v="LIZETH FERNANDA OBANDO ARAUJO 705 VALLEDUPAR"/>
    <s v="Procesada"/>
    <n v="47899.378151260506"/>
  </r>
  <r>
    <x v="6"/>
    <n v="109854"/>
    <s v="2025-11-19 17:32:05"/>
    <s v="HUGO FELIX JUNKO ARIAS"/>
    <s v="NAIR JAEL VARGAS TALERO 933"/>
    <s v="Procesada"/>
    <n v="40350.983193277309"/>
  </r>
  <r>
    <x v="3"/>
    <n v="109855"/>
    <s v="2025-11-19 17:32:22"/>
    <s v="JESUS NOLBERIS HERNANDEZ LOPEZ"/>
    <s v="FELIPE ARENAS 605"/>
    <s v="Procesada"/>
    <n v="54742.361344537821"/>
  </r>
  <r>
    <x v="6"/>
    <n v="109856"/>
    <s v="2025-11-19 17:32:30"/>
    <s v="DIANA MARCELA MARULANDA VARGAS"/>
    <s v="LEONARDO MANCERA BOLAÑOS 926"/>
    <s v="Procesada"/>
    <n v="278160.00000000006"/>
  </r>
  <r>
    <x v="6"/>
    <n v="109857"/>
    <s v="2025-11-19 17:33:39"/>
    <s v="JEHISON JOHANY RIOS ORTIZ"/>
    <s v="NAIR JAEL VARGAS TALERO 933"/>
    <s v="Procesada"/>
    <n v="39327.663865546216"/>
  </r>
  <r>
    <x v="9"/>
    <n v="109858"/>
    <s v="2025-11-19 17:33:39"/>
    <s v="ANA DE DIOS CARREÑO MEJIA"/>
    <s v="LIZETH FERNANDA OBANDO ARAUJO 705 VALLEDUPAR"/>
    <s v="Procesada"/>
    <n v="47899.378151260506"/>
  </r>
  <r>
    <x v="2"/>
    <n v="109859"/>
    <s v="2025-11-19 17:33:48"/>
    <s v="ORLEY SARMIENTO castro"/>
    <s v="YOANY SARMIENTO PEREZ 713 BARRANQUILLA"/>
    <s v="Procesada"/>
    <n v="44117.638655462186"/>
  </r>
  <r>
    <x v="1"/>
    <n v="109861"/>
    <s v="2025-11-19 17:36:10"/>
    <s v="JESUS EMIRO MORA SARABIA"/>
    <s v="FREDY ESTEPA 409 CUCUTA"/>
    <s v="Procesada"/>
    <n v="14516.302521008405"/>
  </r>
  <r>
    <x v="6"/>
    <n v="109862"/>
    <s v="2025-11-19 17:36:25"/>
    <s v="MARLEN BOHORQUEZ JIMENEZ"/>
    <s v="LEONARDO MANCERA BOLAÑOS 926"/>
    <s v="Procesada"/>
    <n v="146593.73949579831"/>
  </r>
  <r>
    <x v="6"/>
    <n v="109863"/>
    <s v="2025-11-19 17:36:52"/>
    <s v="EQUIPA EXPRESS SUMINISTROS SAS"/>
    <s v="DIANA MARCELA DIAZ TORRES 938"/>
    <s v="Procesada"/>
    <n v="33264.218487394959"/>
  </r>
  <r>
    <x v="0"/>
    <n v="109864"/>
    <s v="2025-11-19 17:37:52"/>
    <s v="MANUEL FERNANDO QUINTERO VANEGAS"/>
    <s v="GEORLAN GARCIA PANIAGUA 117"/>
    <s v="Procesada"/>
    <n v="15550"/>
  </r>
  <r>
    <x v="6"/>
    <n v="109865"/>
    <s v="2025-11-19 17:38:52"/>
    <s v="FABIAN ANDRES BOHORQUEZ BULLA"/>
    <s v="LEONARDO MANCERA BOLAÑOS 926"/>
    <s v="Procesada"/>
    <n v="40226.848739495799"/>
  </r>
  <r>
    <x v="6"/>
    <n v="109866"/>
    <s v="2025-11-19 17:40:06"/>
    <s v="WILSON ARIAS ARIAS"/>
    <s v="LEONARDO MANCERA BOLAÑOS 926"/>
    <s v="Procesada"/>
    <n v="23457.957983193279"/>
  </r>
  <r>
    <x v="0"/>
    <n v="109867"/>
    <s v="2025-11-19 17:40:47"/>
    <s v="MANUELA RIVILLAS GAVIRIA"/>
    <s v="ANDRES GRACIANO SERNA 104"/>
    <s v="Procesada"/>
    <n v="69697.773109243702"/>
  </r>
  <r>
    <x v="6"/>
    <n v="109869"/>
    <s v="2025-11-19 17:41:04"/>
    <s v="BLANCA LUZ RAMIREZ GARIBELLO"/>
    <s v="LEONARDO MANCERA BOLAÑOS 926"/>
    <s v="Procesada"/>
    <n v="16806.798319327732"/>
  </r>
  <r>
    <x v="6"/>
    <n v="109870"/>
    <s v="2025-11-19 17:42:23"/>
    <s v="DEISY JIMENEZ"/>
    <s v="CRISTINA QUINTERO RUDAS 945"/>
    <s v="Procesada"/>
    <n v="34770.000000000007"/>
  </r>
  <r>
    <x v="6"/>
    <n v="109871"/>
    <s v="2025-11-19 17:42:29"/>
    <s v="YURI ARROYAVE PINEDA"/>
    <s v="WILSON JAVIER MONTAÑEZ MARTINEZ 923"/>
    <s v="Procesada"/>
    <n v="12200"/>
  </r>
  <r>
    <x v="6"/>
    <n v="109872"/>
    <s v="2025-11-19 17:43:01"/>
    <s v="LILIANA HERNANDEZ NIÑO"/>
    <s v="LEONARDO MANCERA BOLAÑOS 926"/>
    <s v="Procesada"/>
    <n v="22203.773109243699"/>
  </r>
  <r>
    <x v="6"/>
    <n v="109873"/>
    <s v="2025-11-19 17:43:57"/>
    <s v="JOSE ORLANDO AMADO AMADO"/>
    <s v="LEONARDO MANCERA BOLAÑOS 926"/>
    <s v="Procesada"/>
    <n v="16806.798319327732"/>
  </r>
  <r>
    <x v="6"/>
    <n v="109874"/>
    <s v="2025-11-19 17:44:57"/>
    <s v="CRISTIAN EDUARDO ALFARO FIGUEROA"/>
    <s v="LEONARDO MANCERA BOLAÑOS 926"/>
    <s v="Procesada"/>
    <n v="16806.798319327732"/>
  </r>
  <r>
    <x v="6"/>
    <n v="109875"/>
    <s v="2025-11-19 17:46:11"/>
    <s v="JOSE MARIA CRUZ GONZALEZ"/>
    <s v="LEONARDO MANCERA BOLAÑOS 926"/>
    <s v="Procesada"/>
    <n v="26606.798319327732"/>
  </r>
  <r>
    <x v="6"/>
    <n v="109876"/>
    <s v="2025-11-19 17:47:01"/>
    <s v="LAITON RIVERA MIRYAN IMELDA"/>
    <s v="LEONARDO MANCERA BOLAÑOS 926"/>
    <s v="Procesada"/>
    <n v="16806.798319327732"/>
  </r>
  <r>
    <x v="6"/>
    <n v="109877"/>
    <s v="2025-11-19 17:47:43"/>
    <s v="MARGARITA RINCON RIVERA"/>
    <s v="LAURA SERNA HERNANDEZ 925"/>
    <s v="Procesada"/>
    <n v="21587.899159663866"/>
  </r>
  <r>
    <x v="6"/>
    <n v="109878"/>
    <s v="2025-11-19 17:47:46"/>
    <s v="RODRIGO PARRA GALINDO"/>
    <s v="WILSON JAVIER MONTAÑEZ MARTINEZ 923"/>
    <s v="Procesada"/>
    <n v="30252.117647058822"/>
  </r>
  <r>
    <x v="6"/>
    <n v="109879"/>
    <s v="2025-11-19 17:52:35"/>
    <s v="FERRETERIA BRAKHOT SAS"/>
    <s v="SANDRA PATRICIA ORTIZ ROMERO 919"/>
    <s v="Procesada"/>
    <n v="133665.46218487396"/>
  </r>
  <r>
    <x v="1"/>
    <n v="109881"/>
    <s v="2025-11-19 17:52:45"/>
    <s v="DIOSVAIDE YULIETH PEÑARANDA GARCIA"/>
    <s v="FREDY ESTEPA 409 CUCUTA"/>
    <s v="Procesada"/>
    <n v="29700"/>
  </r>
  <r>
    <x v="4"/>
    <n v="109883"/>
    <s v="2025-11-19 17:53:05"/>
    <s v="OLGA PATRICIA PADILLA ESCOBAR"/>
    <s v="JOSE GREGORIO OSTEN MERCADO 509"/>
    <s v="Procesada"/>
    <n v="25378.277310924372"/>
  </r>
  <r>
    <x v="6"/>
    <n v="109884"/>
    <s v="2025-11-19 17:53:43"/>
    <s v="RICARDO ANDRES CAMELO RESTREPO"/>
    <s v="YULIETH HERNANDEZ"/>
    <s v="Procesada"/>
    <n v="44051.243697478996"/>
  </r>
  <r>
    <x v="4"/>
    <n v="109885"/>
    <s v="2025-11-19 17:55:01"/>
    <s v="FERNEY GIRALDO"/>
    <s v="JOSE GREGORIO OSTEN MERCADO 509"/>
    <s v="Procesada"/>
    <n v="42294.243697478996"/>
  </r>
  <r>
    <x v="8"/>
    <n v="109886"/>
    <s v="2025-11-19 17:55:57"/>
    <s v="WILFREDO PACHECO ROPERO"/>
    <s v="NEIL TORRES 718 CARTAGENA"/>
    <s v="Procesada"/>
    <n v="63865.840336134461"/>
  </r>
  <r>
    <x v="6"/>
    <n v="109887"/>
    <s v="2025-11-19 17:56:39"/>
    <s v="FREDY ORLANDO ARAQUE TORRES"/>
    <s v="SANDRA PATRICIA ORTIZ ROMERO 919"/>
    <s v="Procesada"/>
    <n v="6100"/>
  </r>
  <r>
    <x v="6"/>
    <n v="109888"/>
    <s v="2025-11-19 18:04:13"/>
    <s v="CECILIA CRUZ GONZALEZ"/>
    <s v="MARIBEL REDONDO 918"/>
    <s v="Procesada"/>
    <n v="34400.403361344543"/>
  </r>
  <r>
    <x v="4"/>
    <n v="109890"/>
    <s v="2025-11-19 18:05:14"/>
    <s v="MARIA ANDREA DURANTE CAMACHO"/>
    <s v="JOSE GREGORIO OSTEN MERCADO 509"/>
    <s v="Procesada"/>
    <n v="6214.5042016806728"/>
  </r>
  <r>
    <x v="6"/>
    <n v="109891"/>
    <s v="2025-11-19 18:06:05"/>
    <s v="FERRETODO JYL SAS"/>
    <s v="MONICA RODRIGUEZ RONCANCIO 946"/>
    <s v="Procesada"/>
    <n v="126241.4705882353"/>
  </r>
  <r>
    <x v="10"/>
    <n v="109892"/>
    <s v="2025-11-19 18:07:40"/>
    <s v="NAYIBE ADRIANA GABRIEL PABON"/>
    <s v="SANDRA PRADA 405 BUCARAMANGA"/>
    <s v="Procesada"/>
    <n v="69838.579831932773"/>
  </r>
  <r>
    <x v="0"/>
    <n v="109894"/>
    <s v="2025-11-19 18:10:06"/>
    <s v="MARIA ESTEFA GOMEZ CARO"/>
    <s v="SEBASTIAN DIAZ VELEZ 105"/>
    <s v="Procesada"/>
    <n v="18615.63025210084"/>
  </r>
  <r>
    <x v="2"/>
    <n v="109895"/>
    <s v="2025-11-19 18:10:36"/>
    <s v="OMAIRA SANDOVAL RONDON"/>
    <s v="YOANY SARMIENTO PEREZ 713 BARRANQUILLA"/>
    <s v="Procesada"/>
    <n v="50533.10924369748"/>
  </r>
  <r>
    <x v="0"/>
    <n v="109896"/>
    <s v="2025-11-19 18:11:17"/>
    <s v="GRANOS Y VERDURAS DE JESUS VERGARA CASTAÑO"/>
    <s v="SEBASTIAN DIAZ VELEZ 105"/>
    <s v="Procesada"/>
    <n v="9981"/>
  </r>
  <r>
    <x v="0"/>
    <n v="109897"/>
    <s v="2025-11-19 18:12:56"/>
    <s v="GABRIEL HERNANY VALENCIA PEREZ"/>
    <s v="SEBASTIAN DIAZ VELEZ 105"/>
    <s v="Procesada"/>
    <n v="22336.949579831933"/>
  </r>
  <r>
    <x v="0"/>
    <n v="109898"/>
    <s v="2025-11-19 18:13:36"/>
    <s v="ELIZABETH LONDOÑO GOMEZ"/>
    <s v="SEBASTIAN DIAZ VELEZ 105"/>
    <s v="Procesada"/>
    <n v="6554.6386554621859"/>
  </r>
  <r>
    <x v="6"/>
    <n v="109899"/>
    <s v="2025-11-19 18:13:45"/>
    <s v="LUIS ALBERTO PEREZ VIVAS"/>
    <s v="WILSON JAVIER MONTAÑEZ MARTINEZ 923"/>
    <s v="Procesada"/>
    <n v="10588.20168067227"/>
  </r>
  <r>
    <x v="6"/>
    <n v="109900"/>
    <s v="2025-11-19 18:14:36"/>
    <s v="WILMER COHEN TORRES"/>
    <s v="MONICA RODRIGUEZ RONCANCIO 946"/>
    <s v="Procesada"/>
    <n v="40939.042016806721"/>
  </r>
  <r>
    <x v="6"/>
    <n v="109902"/>
    <s v="2025-11-19 18:15:17"/>
    <s v="MARIA GILMA MARIN RIOS"/>
    <s v="LEYDY YURLEY MUNEVAR ESPITIA 921"/>
    <s v="Procesada"/>
    <n v="23668"/>
  </r>
  <r>
    <x v="10"/>
    <n v="109903"/>
    <s v="2025-11-19 18:15:22"/>
    <s v="ALEXANDER OCHOA RAMIREZ"/>
    <s v="SANDRA PRADA 405 BUCARAMANGA"/>
    <s v="Procesada"/>
    <n v="101949"/>
  </r>
  <r>
    <x v="6"/>
    <n v="109904"/>
    <s v="2025-11-19 18:15:58"/>
    <s v="GERMAN ALEXIS BERDUGO ARAQUE"/>
    <s v="SANDRA PATRICIA ORTIZ ROMERO 919"/>
    <s v="Procesada"/>
    <n v="57479.02521008403"/>
  </r>
  <r>
    <x v="6"/>
    <n v="109905"/>
    <s v="2025-11-19 18:18:13"/>
    <s v="MATILDE PIÑEROS CRUZ"/>
    <s v="WILSON JAVIER MONTAÑEZ MARTINEZ 923"/>
    <s v="Procesada"/>
    <n v="11485.806722689076"/>
  </r>
  <r>
    <x v="6"/>
    <n v="109906"/>
    <s v="2025-11-19 18:19:38"/>
    <s v="JOSE ARNULFO BOCANEGRA BRIÑEZ"/>
    <s v="WILLIAM ALBERTO VELASQUEZ BERNAL 920"/>
    <s v="Procesada"/>
    <n v="16638.621848739494"/>
  </r>
  <r>
    <x v="0"/>
    <n v="109908"/>
    <s v="2025-11-19 18:20:30"/>
    <s v="DIANA  ISABEL TAMAYO"/>
    <s v="ELIANA GOMEZ 107"/>
    <s v="Procesada"/>
    <n v="6172.0000000000009"/>
  </r>
  <r>
    <x v="3"/>
    <n v="109909"/>
    <s v="2025-11-19 18:30:21"/>
    <s v="GERMAN ROJO CUERVO"/>
    <s v="LEONARDO RIOS HENAO 612"/>
    <s v="Procesada"/>
    <n v="40474.941176470587"/>
  </r>
  <r>
    <x v="1"/>
    <n v="109910"/>
    <s v="2025-11-19 18:31:11"/>
    <s v="BEATRIZ MOGOLLON HERNNDEZ"/>
    <s v="MAIRA TORRES 411 CUCUTA"/>
    <s v="Procesada"/>
    <n v="68994"/>
  </r>
  <r>
    <x v="0"/>
    <n v="109911"/>
    <s v="2025-11-19 18:32:20"/>
    <s v="MIRIAM YOLANDA GARCIA ACOSTA"/>
    <s v="KATHERINE GAVIRIA MAZO 103"/>
    <s v="Procesada"/>
    <n v="13840"/>
  </r>
  <r>
    <x v="1"/>
    <n v="109912"/>
    <s v="2025-11-19 18:32:34"/>
    <s v="CARLOS MANUEL FORERO SANDOVAL"/>
    <s v="MAIRA TORRES 411 CUCUTA"/>
    <s v="Procesada"/>
    <n v="2700"/>
  </r>
  <r>
    <x v="0"/>
    <n v="109913"/>
    <s v="2025-11-19 18:32:46"/>
    <s v="FABIAN DE JESUS MARIN HENAO"/>
    <s v="DUBY YARLENY BEDOYA FLOREZ 102"/>
    <s v="Procesada"/>
    <n v="13109.277310924372"/>
  </r>
  <r>
    <x v="6"/>
    <n v="109914"/>
    <s v="2025-11-19 18:32:50"/>
    <s v="DANIELA MUÑOZ CARDENAS "/>
    <s v="SANDRA PATRICIA ORTIZ ROMERO 919"/>
    <s v="Procesada"/>
    <n v="262369.17647058825"/>
  </r>
  <r>
    <x v="6"/>
    <n v="109916"/>
    <s v="2025-11-19 18:35:03"/>
    <s v="ELMER AUGUSTO SALCEDO SALCEDO"/>
    <s v="OSCAR GIOVANNY NASAYO BLANCO 932"/>
    <s v="Procesada"/>
    <n v="24250"/>
  </r>
  <r>
    <x v="6"/>
    <n v="109917"/>
    <s v="2025-11-19 18:38:34"/>
    <s v="ANA YUNEY GARAY ORTIZ"/>
    <s v="WILSON JAVIER MONTAÑEZ MARTINEZ 923"/>
    <s v="Procesada"/>
    <n v="25007.546218487394"/>
  </r>
  <r>
    <x v="6"/>
    <n v="109918"/>
    <s v="2025-11-19 18:40:03"/>
    <s v="SANDRA PATRICIA MONSALVE TORRES"/>
    <s v="LEYDY YURLEY MUNEVAR ESPITIA 921"/>
    <s v="Procesada"/>
    <n v="25131.277310924372"/>
  </r>
  <r>
    <x v="0"/>
    <n v="109919"/>
    <s v="2025-11-19 18:43:05"/>
    <s v="PAULA ANDREA CASTRILLON ARENAS"/>
    <s v="INES LILIANA PIEDRAHITA MESA 111"/>
    <s v="Procesada"/>
    <n v="11543"/>
  </r>
  <r>
    <x v="0"/>
    <n v="109920"/>
    <s v="2025-11-19 18:45:06"/>
    <s v="SILVIA LUZ JIMENEZ RESTREPO"/>
    <s v="DUBY YARLENY BEDOYA FLOREZ 102"/>
    <s v="Procesada"/>
    <n v="28097.310924369751"/>
  </r>
  <r>
    <x v="6"/>
    <n v="109921"/>
    <s v="2025-11-19 18:50:23"/>
    <s v="DEYSI ROCIO PARDO MORA"/>
    <s v="YULIETH HERNANDEZ"/>
    <s v="Procesada"/>
    <n v="21176.403361344539"/>
  </r>
  <r>
    <x v="6"/>
    <n v="109923"/>
    <s v="2025-11-19 18:51:07"/>
    <s v="HENRY VELASQUEZ DUQUE"/>
    <s v="SANDRA PATRICIA ORTIZ ROMERO 919"/>
    <s v="Procesada"/>
    <n v="95153.873949579836"/>
  </r>
  <r>
    <x v="10"/>
    <n v="109924"/>
    <s v="2025-11-19 18:51:07"/>
    <s v="HERIBERTO BENITEZ REYES"/>
    <s v="SANDRA PRADA 405 BUCARAMANGA"/>
    <s v="Procesada"/>
    <n v="50420.403361344543"/>
  </r>
  <r>
    <x v="6"/>
    <n v="109926"/>
    <s v="2025-11-19 18:52:06"/>
    <s v="LAUDISE RAMIREZ RUIZ"/>
    <s v="MARISOL NEIRA PARRA 911"/>
    <s v="Procesada"/>
    <n v="14278.201680672271"/>
  </r>
  <r>
    <x v="6"/>
    <n v="109927"/>
    <s v="2025-11-19 18:56:07"/>
    <s v="DIDIER ANDRES MONTAÑA GALINDO"/>
    <s v="MARIA NANCY GUARIN VIRGUEZ 937"/>
    <s v="Procesada"/>
    <n v="70829.512605042022"/>
  </r>
  <r>
    <x v="6"/>
    <n v="109928"/>
    <s v="2025-11-19 18:58:28"/>
    <s v="HLA GAS NATURAL SAS"/>
    <s v="MARISOL NEIRA PARRA 911"/>
    <s v="Procesada"/>
    <n v="48835.100840336134"/>
  </r>
  <r>
    <x v="0"/>
    <n v="109930"/>
    <s v="2025-11-19 19:00:59"/>
    <s v="ANA MARIA LUJAN ESCOBAR"/>
    <s v="INES LILIANA PIEDRAHITA MESA 111"/>
    <s v="Procesada"/>
    <n v="7655.4789915966394"/>
  </r>
  <r>
    <x v="0"/>
    <n v="109931"/>
    <s v="2025-11-19 19:02:17"/>
    <s v="DANIELA MANRIQUE AGUILAR"/>
    <s v="ANDRES GRACIANO SERNA 104"/>
    <s v="Procesada"/>
    <n v="63865.840336134461"/>
  </r>
  <r>
    <x v="0"/>
    <n v="109932"/>
    <s v="2025-11-19 19:02:44"/>
    <s v="LUZ MERY ISAZA CALLE"/>
    <s v="MARIA ELENA JARAMILLO GALEANO 114"/>
    <s v="Procesada"/>
    <n v="31543.042016806725"/>
  </r>
  <r>
    <x v="6"/>
    <n v="109933"/>
    <s v="2025-11-19 19:02:57"/>
    <s v="JULIO ROBERTO RODRIGUEZ OCHOA"/>
    <s v="MARIA NANCY GUARIN VIRGUEZ 937"/>
    <s v="Procesada"/>
    <n v="40079.361344537821"/>
  </r>
  <r>
    <x v="6"/>
    <n v="109934"/>
    <s v="2025-11-19 19:03:17"/>
    <s v="LUZ STELLE POSSE PINEDA"/>
    <s v="YULIETH HERNANDEZ"/>
    <s v="Procesada"/>
    <n v="79285.554621848743"/>
  </r>
  <r>
    <x v="6"/>
    <n v="109936"/>
    <s v="2025-11-19 19:03:56"/>
    <s v="CARLOS ALBERTO ALVAREZ FORERO"/>
    <s v="MARISOL NEIRA PARRA 911"/>
    <s v="Procesada"/>
    <n v="9143.6974789915967"/>
  </r>
  <r>
    <x v="6"/>
    <n v="109937"/>
    <s v="2025-11-19 19:03:56"/>
    <s v="RICHARDE PACHECO RIOS"/>
    <s v="MONICA RODRIGUEZ RONCANCIO 946"/>
    <s v="Procesada"/>
    <n v="23323.436974789918"/>
  </r>
  <r>
    <x v="6"/>
    <n v="109938"/>
    <s v="2025-11-19 19:04:41"/>
    <s v="JESUS ALBERTO AGUILERA"/>
    <s v="MARISOL NEIRA PARRA 911"/>
    <s v="Procesada"/>
    <n v="17810.949579831933"/>
  </r>
  <r>
    <x v="6"/>
    <n v="109939"/>
    <s v="2025-11-19 19:05:48"/>
    <s v="GIOVANY HERNANDEZ"/>
    <s v="MARISOL NEIRA PARRA 911"/>
    <s v="Procesada"/>
    <n v="16806.798319327732"/>
  </r>
  <r>
    <x v="6"/>
    <n v="109940"/>
    <s v="2025-11-19 19:07:04"/>
    <s v="ROGELIO CASTRILLON MONTES"/>
    <s v="MARISOL NEIRA PARRA 911"/>
    <s v="Procesada"/>
    <n v="27395"/>
  </r>
  <r>
    <x v="6"/>
    <n v="109941"/>
    <s v="2025-11-19 19:07:55"/>
    <s v="LUZ STELLA QUIÑONEZ AVENDAÑO"/>
    <s v="MARISOL NEIRA PARRA 911"/>
    <s v="Procesada"/>
    <n v="16800"/>
  </r>
  <r>
    <x v="6"/>
    <n v="109942"/>
    <s v="2025-11-19 19:08:34"/>
    <s v="ROBINSON ANDRES DIAZ HUERTAS"/>
    <s v="MONICA RODRIGUEZ RONCANCIO 946"/>
    <s v="Procesada"/>
    <n v="39831.840336134454"/>
  </r>
  <r>
    <x v="6"/>
    <n v="109944"/>
    <s v="2025-11-19 19:08:57"/>
    <s v="NELSON ORTIZ GOMEZ"/>
    <s v="LEYDY YURLEY MUNEVAR ESPITIA 921"/>
    <s v="Procesada"/>
    <n v="174952.30252100842"/>
  </r>
  <r>
    <x v="6"/>
    <n v="109946"/>
    <s v="2025-11-19 19:10:10"/>
    <s v="XIMENA MARCELA VELANDIA GUERRERO"/>
    <s v="MARISOL NEIRA PARRA 911"/>
    <s v="Procesada"/>
    <n v="30252.050420168071"/>
  </r>
  <r>
    <x v="6"/>
    <n v="109947"/>
    <s v="2025-11-19 19:12:55"/>
    <s v="SANDRA PATRICIA RODRIGUEZ RAFIA"/>
    <s v="MARISOL NEIRA PARRA 911"/>
    <s v="Procesada"/>
    <n v="64402.487394957992"/>
  </r>
  <r>
    <x v="6"/>
    <n v="109948"/>
    <s v="2025-11-19 19:13:39"/>
    <s v="ZONIA MAYORGA ROBLES"/>
    <s v="MARISOL NEIRA PARRA 911"/>
    <s v="Procesada"/>
    <n v="19600"/>
  </r>
  <r>
    <x v="6"/>
    <n v="109949"/>
    <s v="2025-11-19 19:13:42"/>
    <s v="MAURICIO CALDERON RUIZ"/>
    <s v="YULIETH HERNANDEZ"/>
    <s v="Procesada"/>
    <n v="55977.882352941175"/>
  </r>
  <r>
    <x v="6"/>
    <n v="109950"/>
    <s v="2025-11-19 19:14:39"/>
    <s v="NERLY MARCELA ROJAS SUPELANO"/>
    <s v="MARISOL NEIRA PARRA 911"/>
    <s v="Procesada"/>
    <n v="16119.000000000002"/>
  </r>
  <r>
    <x v="0"/>
    <n v="109951"/>
    <s v="2025-11-19 19:16:18"/>
    <s v="DELLY MILENA HENAO HENAO"/>
    <s v="KATHERINE GAVIRIA MAZO 103"/>
    <s v="Procesada"/>
    <n v="13109.277310924372"/>
  </r>
  <r>
    <x v="7"/>
    <n v="109952"/>
    <s v="2025-11-19 19:16:53"/>
    <s v="SERGIO VEGA GONZALEZ"/>
    <s v="CESAR BERMUDEZ 905"/>
    <s v="Procesada"/>
    <n v="130060.05882352941"/>
  </r>
  <r>
    <x v="6"/>
    <n v="109954"/>
    <s v="2025-11-19 19:16:56"/>
    <s v="DORA DE JESUS ARISTIZABAL MONTOYA"/>
    <s v="MONICA RODRIGUEZ RONCANCIO 946"/>
    <s v="Procesada"/>
    <n v="29184"/>
  </r>
  <r>
    <x v="10"/>
    <n v="109955"/>
    <s v="2025-11-19 19:19:02"/>
    <s v="FERRETERIA FERREGOMEZ EXPRESS SAS"/>
    <s v="SANDRA PRADA 405 BUCARAMANGA"/>
    <s v="Procesada"/>
    <n v="46382.327731092439"/>
  </r>
  <r>
    <x v="7"/>
    <n v="109956"/>
    <s v="2025-11-19 19:22:01"/>
    <s v="PEDRO ELIAS ROMERO QUECHO"/>
    <s v="CESAR BERMUDEZ 905"/>
    <s v="Procesada"/>
    <n v="172457.71428571429"/>
  </r>
  <r>
    <x v="7"/>
    <n v="109958"/>
    <s v="2025-11-19 19:23:58"/>
    <s v="WILMER FERNEY SALAZAR"/>
    <s v="CESAR BERMUDEZ 905"/>
    <s v="Procesada"/>
    <n v="54206.10924369748"/>
  </r>
  <r>
    <x v="6"/>
    <n v="109959"/>
    <s v="2025-11-19 19:24:18"/>
    <s v="FERRETODO JYL SAS"/>
    <s v="MONICA RODRIGUEZ RONCANCIO 946"/>
    <s v="Procesada"/>
    <n v="143626.4705882353"/>
  </r>
  <r>
    <x v="7"/>
    <n v="109960"/>
    <s v="2025-11-19 19:25:42"/>
    <s v="DIEGO RICARDO DAZA VELASQUEZ"/>
    <s v="CESAR BERMUDEZ 905"/>
    <s v="Procesada"/>
    <n v="67698.957983193279"/>
  </r>
  <r>
    <x v="6"/>
    <n v="109962"/>
    <s v="2025-11-19 19:26:24"/>
    <s v="HAROLD FABIAN CAMELO OVALLE"/>
    <s v="MARIA NANCY GUARIN VIRGUEZ 937"/>
    <s v="Procesada"/>
    <n v="71808.831932773115"/>
  </r>
  <r>
    <x v="6"/>
    <n v="109963"/>
    <s v="2025-11-19 19:27:15"/>
    <s v="CARLOS EDUARDO COMBITA ACOSTA"/>
    <s v="MARIBEL REDONDO 918"/>
    <s v="Procesada"/>
    <n v="35378.117647058825"/>
  </r>
  <r>
    <x v="7"/>
    <n v="109965"/>
    <s v="2025-11-19 19:27:33"/>
    <s v="LINA ANDREA PEÑA BARRAGAN"/>
    <s v="CESAR BERMUDEZ 905"/>
    <s v="Procesada"/>
    <n v="47899.378151260506"/>
  </r>
  <r>
    <x v="0"/>
    <n v="109966"/>
    <s v="2025-11-19 19:27:50"/>
    <s v="ALVARO ANTONIO SERNA PUERTA"/>
    <s v="KATHERINE GAVIRIA MAZO 103"/>
    <s v="Procesada"/>
    <n v="21587.899159663866"/>
  </r>
  <r>
    <x v="0"/>
    <n v="109967"/>
    <s v="2025-11-19 19:28:19"/>
    <s v="ELIANA MARCELA ESCOBAR RESTREPO"/>
    <s v="DUBY YARLENY BEDOYA FLOREZ 102"/>
    <s v="Procesada"/>
    <n v="10793.949579831933"/>
  </r>
  <r>
    <x v="6"/>
    <n v="109968"/>
    <s v="2025-11-19 19:29:21"/>
    <s v="LUIS ENRIQUE DIAZ MORENO"/>
    <s v="YULIETH HERNANDEZ"/>
    <s v="Procesada"/>
    <n v="37574.663865546216"/>
  </r>
  <r>
    <x v="7"/>
    <n v="109970"/>
    <s v="2025-11-19 19:31:10"/>
    <s v="FANNY PENAGOS MENDEZ"/>
    <s v="CESAR BERMUDEZ 905"/>
    <s v="Procesada"/>
    <n v="122434.29411764706"/>
  </r>
  <r>
    <x v="3"/>
    <n v="109971"/>
    <s v="2025-11-19 19:32:10"/>
    <s v="LUIS HORACIO CASTILLO OBANDO"/>
    <s v="LEONARDO RIOS HENAO 612"/>
    <s v="Procesada"/>
    <n v="209159.59663865549"/>
  </r>
  <r>
    <x v="6"/>
    <n v="109972"/>
    <s v="2025-11-19 19:32:14"/>
    <s v="SINDY MARCELA TOVAR"/>
    <s v="SANDRA PATRICIA ORTIZ ROMERO 919"/>
    <s v="Procesada"/>
    <n v="28136.403361344539"/>
  </r>
  <r>
    <x v="6"/>
    <n v="109973"/>
    <s v="2025-11-19 19:34:15"/>
    <s v="CARLOS MARIO GALVIS CEBALLOS"/>
    <s v="LEYDY YURLEY MUNEVAR ESPITIA 921"/>
    <s v="Procesada"/>
    <n v="233590.94117647057"/>
  </r>
  <r>
    <x v="0"/>
    <n v="109974"/>
    <s v="2025-11-19 19:44:17"/>
    <s v="LADY JOHANA CANO GIL"/>
    <s v="ELIANA GOMEZ 107"/>
    <s v="Procesada"/>
    <n v="38982.857142857145"/>
  </r>
  <r>
    <x v="6"/>
    <n v="109975"/>
    <s v="2025-11-19 19:44:37"/>
    <s v="ROSA MARIA HERNANDEZ REYES"/>
    <s v="CRISTINA QUINTERO RUDAS 945"/>
    <s v="Procesada"/>
    <n v="46941.512605042022"/>
  </r>
  <r>
    <x v="7"/>
    <n v="109976"/>
    <s v="2025-11-19 19:49:20"/>
    <s v="JEFERSON ARLEY AGUIRRE MARTINEZ"/>
    <s v="CESAR BERMUDEZ 905"/>
    <s v="Procesada"/>
    <n v="229518.38655462186"/>
  </r>
  <r>
    <x v="0"/>
    <n v="109977"/>
    <s v="2025-11-19 19:50:32"/>
    <s v="LUIS EDUARDO HENAO PEREZ"/>
    <s v="MARIA ELENA JARAMILLO GALEANO 114"/>
    <s v="Procesada"/>
    <n v="32400.243697478993"/>
  </r>
  <r>
    <x v="6"/>
    <n v="109978"/>
    <s v="2025-11-19 19:53:41"/>
    <s v="JOHAN SEBASTIAN CORDOBA GUERRERO"/>
    <s v="CARLOS EDUARDO ROMERO 934"/>
    <s v="Procesada"/>
    <n v="14301.151260504201"/>
  </r>
  <r>
    <x v="0"/>
    <n v="109979"/>
    <s v="2025-11-19 19:54:26"/>
    <s v="MARIA PIEDAD MEJIA ARANGO"/>
    <s v="DUBY YARLENY BEDOYA FLOREZ 102"/>
    <s v="Procesada"/>
    <n v="18151.26050420168"/>
  </r>
  <r>
    <x v="0"/>
    <n v="109980"/>
    <s v="2025-11-19 19:55:55"/>
    <s v="EDWIN ANDRES MEJIA ARTEAGA"/>
    <s v="KATHERINE GAVIRIA MAZO 103"/>
    <s v="Procesada"/>
    <n v="11543"/>
  </r>
  <r>
    <x v="4"/>
    <n v="109981"/>
    <s v="2025-11-19 19:57:44"/>
    <s v="LAUREANO MANUEL MARTINEZ MENDOZA"/>
    <s v="JOSE GREGORIO OSTEN MERCADO 509"/>
    <s v="Procesada"/>
    <n v="17113.504201680673"/>
  </r>
  <r>
    <x v="6"/>
    <n v="109982"/>
    <s v="2025-11-19 19:57:48"/>
    <s v="MARIA VICTORIA RODRIGUEZ DE CHITIVA"/>
    <s v="WILSON JAVIER MONTAÑEZ MARTINEZ 923"/>
    <s v="Procesada"/>
    <n v="10588.20168067227"/>
  </r>
  <r>
    <x v="6"/>
    <n v="109983"/>
    <s v="2025-11-19 19:58:24"/>
    <s v="RODOLFO ADRIAN MARTINEZ GRANADOS"/>
    <s v="SANDRA PATRICIA ORTIZ ROMERO 919"/>
    <s v="Procesada"/>
    <n v="59626.512605042022"/>
  </r>
  <r>
    <x v="7"/>
    <n v="109984"/>
    <s v="2025-11-19 19:58:58"/>
    <s v="JUAN ANTONIO MARTIN ARCILA"/>
    <s v="CESAR BERMUDEZ 905"/>
    <s v="Procesada"/>
    <n v="746372.25210084033"/>
  </r>
  <r>
    <x v="6"/>
    <n v="109985"/>
    <s v="2025-11-19 20:02:32"/>
    <s v="LISBETH MORENO ROCHA"/>
    <s v="MARIA NANCY GUARIN VIRGUEZ 937"/>
    <s v="Procesada"/>
    <n v="31308.319327731097"/>
  </r>
  <r>
    <x v="7"/>
    <n v="109987"/>
    <s v="2025-11-19 20:04:10"/>
    <s v="JUAN ANTONIO MARTIN ARCILA"/>
    <s v="CESAR BERMUDEZ 905"/>
    <s v="Procesada"/>
    <n v="163335.99159663866"/>
  </r>
  <r>
    <x v="6"/>
    <n v="109988"/>
    <s v="2025-11-19 20:04:12"/>
    <s v="GEYNER DIAZ MARIN"/>
    <s v="NAIR JAEL VARGAS TALERO 933"/>
    <s v="Procesada"/>
    <n v="251659.02521008404"/>
  </r>
  <r>
    <x v="6"/>
    <n v="109989"/>
    <s v="2025-11-19 20:05:29"/>
    <s v="YEIMY  PAOLA DAZA"/>
    <s v="CARLOS EDUARDO ROMERO 934"/>
    <s v="Procesada"/>
    <n v="30342.201680672271"/>
  </r>
  <r>
    <x v="6"/>
    <n v="109990"/>
    <s v="2025-11-19 20:05:46"/>
    <s v="SERGIO ANDRES DIAZ VERA"/>
    <s v="YULIETH HERNANDEZ"/>
    <s v="Procesada"/>
    <n v="58732.705882352944"/>
  </r>
  <r>
    <x v="6"/>
    <n v="109991"/>
    <s v="2025-11-19 20:06:42"/>
    <s v="JOSE RENE ROBLES RODRIGUEZ"/>
    <s v="MONICA RODRIGUEZ RONCANCIO 946"/>
    <s v="Procesada"/>
    <n v="62520.957983193279"/>
  </r>
  <r>
    <x v="0"/>
    <n v="109993"/>
    <s v="2025-11-19 20:08:14"/>
    <s v="JOHN ALBERTO MOLINA RODAS"/>
    <s v="ELIANA GOMEZ 107"/>
    <s v="Procesada"/>
    <n v="18325.546218487398"/>
  </r>
  <r>
    <x v="7"/>
    <n v="109994"/>
    <s v="2025-11-19 20:09:05"/>
    <s v="CARLOS ENRIQUE CRIOLLO MUÑOZ"/>
    <s v="CESAR BERMUDEZ 905"/>
    <s v="Procesada"/>
    <n v="47899.378151260506"/>
  </r>
  <r>
    <x v="6"/>
    <n v="109995"/>
    <s v="2025-11-19 20:10:24"/>
    <s v="ANGIE XIMENA GALEANO VILLAMIL"/>
    <s v="LEONARDO MANCERA BOLAÑOS 926"/>
    <s v="Procesada"/>
    <n v="37991.411764705881"/>
  </r>
  <r>
    <x v="1"/>
    <n v="109996"/>
    <s v="2025-11-19 20:18:45"/>
    <s v="LIZETH YURANIS SOTO MJOGOLLON"/>
    <s v="FREDY ESTEPA 409 CUCUTA"/>
    <s v="Procesada"/>
    <n v="43955.462184873948"/>
  </r>
  <r>
    <x v="7"/>
    <n v="109997"/>
    <s v="2025-11-19 20:20:05"/>
    <s v="JAIME RUIZ"/>
    <s v="JHON GRANADOS"/>
    <s v="Procesada"/>
    <n v="33301.403361344535"/>
  </r>
  <r>
    <x v="7"/>
    <n v="109998"/>
    <s v="2025-11-19 20:20:26"/>
    <s v="SANDRA  MILENA BETANCOUR PEDREROS"/>
    <s v="CESAR BERMUDEZ 905"/>
    <s v="Procesada"/>
    <n v="41990.731092436981"/>
  </r>
  <r>
    <x v="0"/>
    <n v="110000"/>
    <s v="2025-11-19 20:22:09"/>
    <s v="ALBA RESTREPO"/>
    <s v="KATHERINE GAVIRIA MAZO 103"/>
    <s v="Procesada"/>
    <n v="21587.899159663866"/>
  </r>
  <r>
    <x v="9"/>
    <n v="110001"/>
    <s v="2025-11-19 20:22:20"/>
    <s v="MARILUZ REMOLINA PEÑALOZA"/>
    <s v="LILIANA MARCELA GONZALEZ PLATA 706 VALLEDUPAR"/>
    <s v="Procesada"/>
    <n v="17998.9243697479"/>
  </r>
  <r>
    <x v="7"/>
    <n v="110002"/>
    <s v="2025-11-19 20:22:29"/>
    <s v="LUIS GONZALO ALVAREZ FLOREZ"/>
    <s v="CESAR BERMUDEZ 905"/>
    <s v="Procesada"/>
    <n v="87238.117647058825"/>
  </r>
  <r>
    <x v="7"/>
    <n v="110003"/>
    <s v="2025-11-19 20:23:17"/>
    <s v="ARLEY NEME RUIZ"/>
    <s v="JHON GRANADOS"/>
    <s v="Procesada"/>
    <n v="166928.51260504202"/>
  </r>
  <r>
    <x v="7"/>
    <n v="110004"/>
    <s v="2025-11-19 20:23:28"/>
    <s v="BERENICE RUIZ QUIROGA"/>
    <s v="CESAR BERMUDEZ 905"/>
    <s v="Procesada"/>
    <n v="46941.092436974795"/>
  </r>
  <r>
    <x v="0"/>
    <n v="110005"/>
    <s v="2025-11-19 20:25:28"/>
    <s v="FABER EDIVER LLANOS RESTREPO"/>
    <s v="DUBY YARLENY BEDOYA FLOREZ 102"/>
    <s v="Procesada"/>
    <n v="13109.277310924372"/>
  </r>
  <r>
    <x v="7"/>
    <n v="110006"/>
    <s v="2025-11-19 20:25:54"/>
    <s v="ALEIDY RUIZ QUIROGA"/>
    <s v="CESAR BERMUDEZ 905"/>
    <s v="Procesada"/>
    <n v="74722.899159663866"/>
  </r>
  <r>
    <x v="7"/>
    <n v="110007"/>
    <s v="2025-11-19 20:26:25"/>
    <s v="ENELDA ESTHER MOSQUERA PASTRANA"/>
    <s v="JHON GRANADOS"/>
    <s v="Procesada"/>
    <n v="31932.915966386554"/>
  </r>
  <r>
    <x v="1"/>
    <n v="110008"/>
    <s v="2025-11-19 20:26:39"/>
    <s v="HERY GUARIN VALENCIA"/>
    <s v="ZULY RANGEL GARCIA 413 CUCUTA"/>
    <s v="Procesada"/>
    <n v="191292.36974789918"/>
  </r>
  <r>
    <x v="6"/>
    <n v="110009"/>
    <s v="2025-11-19 20:26:52"/>
    <s v="ANGEL MARIA SANCHEZ CARDENAS"/>
    <s v="WILLIAM ALBERTO VELASQUEZ BERNAL 920"/>
    <s v="Procesada"/>
    <n v="33529.436974789918"/>
  </r>
  <r>
    <x v="9"/>
    <n v="110010"/>
    <s v="2025-11-19 20:27:15"/>
    <s v="HELDER VARGAS DAZA"/>
    <s v="LILIANA MARCELA GONZALEZ PLATA 706 VALLEDUPAR"/>
    <s v="Procesada"/>
    <n v="66260.630252100833"/>
  </r>
  <r>
    <x v="6"/>
    <n v="110011"/>
    <s v="2025-11-19 20:27:37"/>
    <s v="ANGELICA ANDREA BAQUERO JIMENEZ"/>
    <s v="WILSON JAVIER MONTAÑEZ MARTINEZ 923"/>
    <s v="Procesada"/>
    <n v="31764.596638655465"/>
  </r>
  <r>
    <x v="7"/>
    <n v="110012"/>
    <s v="2025-11-19 20:28:02"/>
    <s v="ALEXANDER GIRALDO ECHEVERRI"/>
    <s v="CESAR BERMUDEZ 905"/>
    <s v="Procesada"/>
    <n v="74722.899159663866"/>
  </r>
  <r>
    <x v="0"/>
    <n v="110013"/>
    <s v="2025-11-19 20:28:54"/>
    <s v="CLAUDIA ANDREA AGUDELO ACEVEDO"/>
    <s v="ELIANA GOMEZ 107"/>
    <s v="Procesada"/>
    <n v="104579.79831932775"/>
  </r>
  <r>
    <x v="0"/>
    <n v="110014"/>
    <s v="2025-11-19 20:31:46"/>
    <s v="LUZ MERY SOTO BLANDON"/>
    <s v="DUBY YARLENY BEDOYA FLOREZ 102"/>
    <s v="Procesada"/>
    <n v="10686.571428571429"/>
  </r>
  <r>
    <x v="6"/>
    <n v="110015"/>
    <s v="2025-11-19 20:32:31"/>
    <s v="LEONARDO ALFONSO CASTILLO RODRIGUEZ"/>
    <s v="YULIETH HERNANDEZ"/>
    <s v="Procesada"/>
    <n v="133776.28571428571"/>
  </r>
  <r>
    <x v="6"/>
    <n v="110016"/>
    <s v="2025-11-19 20:33:25"/>
    <s v="LUZ DARY CORTES BALLEN"/>
    <s v="LAURA SERNA HERNANDEZ 925"/>
    <s v="Procesada"/>
    <n v="21587.899159663866"/>
  </r>
  <r>
    <x v="7"/>
    <n v="110017"/>
    <s v="2025-11-19 20:33:51"/>
    <s v="CARLOS EDUARDO RUSSY"/>
    <s v="CESAR BERMUDEZ 905"/>
    <s v="Procesada"/>
    <n v="67058.907563025219"/>
  </r>
  <r>
    <x v="6"/>
    <n v="110018"/>
    <s v="2025-11-19 20:34:18"/>
    <s v="NEFTALI BERNAL HERNANDEZ"/>
    <s v="LAURA SERNA HERNANDEZ 925"/>
    <s v="Procesada"/>
    <n v="69540.000000000015"/>
  </r>
  <r>
    <x v="9"/>
    <n v="110019"/>
    <s v="2025-11-19 20:34:50"/>
    <s v="LUZ DARY CACERES TRILLOS"/>
    <s v="LILIANA MARCELA GONZALEZ PLATA 706 VALLEDUPAR"/>
    <s v="Procesada"/>
    <n v="37481.092436974788"/>
  </r>
  <r>
    <x v="6"/>
    <n v="110020"/>
    <s v="2025-11-19 20:35:28"/>
    <s v="MELVI PATRICIA NEMPEQUE NUMPAQUE "/>
    <s v="LAURA SERNA HERNANDEZ 925"/>
    <s v="Procesada"/>
    <n v="5290.957983193277"/>
  </r>
  <r>
    <x v="4"/>
    <n v="110021"/>
    <s v="2025-11-19 20:36:09"/>
    <s v="JAIRO ALONSO RAMIREZ ZULUAGA"/>
    <s v="JOSE GREGORIO OSTEN MERCADO 509"/>
    <s v="Procesada"/>
    <n v="17012.067226890758"/>
  </r>
  <r>
    <x v="7"/>
    <n v="110022"/>
    <s v="2025-11-19 20:36:45"/>
    <s v="MARTHA QUINTERO OCAMPO"/>
    <s v="JHON GRANADOS"/>
    <s v="Procesada"/>
    <n v="73974.789915966394"/>
  </r>
  <r>
    <x v="6"/>
    <n v="110023"/>
    <s v="2025-11-19 20:37:18"/>
    <s v="OTONIEL VALERO MALAGON"/>
    <s v="LAURA SERNA HERNANDEZ 925"/>
    <s v="Procesada"/>
    <n v="26890.798319327732"/>
  </r>
  <r>
    <x v="6"/>
    <n v="110024"/>
    <s v="2025-11-19 20:37:36"/>
    <s v="JAVIER ENRIQUE GARZON PENAGOS"/>
    <s v="WILSON JAVIER MONTAÑEZ MARTINEZ 923"/>
    <s v="Procesada"/>
    <n v="17773.100840336137"/>
  </r>
  <r>
    <x v="6"/>
    <n v="110025"/>
    <s v="2025-11-19 20:37:48"/>
    <s v="DEISY MARCELA LARA ROMERO"/>
    <s v="LEYDY YURLEY MUNEVAR ESPITIA 921"/>
    <s v="Procesada"/>
    <n v="36753.016806722691"/>
  </r>
  <r>
    <x v="6"/>
    <n v="110027"/>
    <s v="2025-11-19 20:38:04"/>
    <s v="FLOR MARIA LEON CASTRO"/>
    <s v="SANDRA PATRICIA ORTIZ ROMERO 919"/>
    <s v="Procesada"/>
    <n v="28224"/>
  </r>
  <r>
    <x v="7"/>
    <n v="110028"/>
    <s v="2025-11-19 20:38:15"/>
    <s v="LUZ MARINA DIAZ SAAVEDRA"/>
    <s v="JHON GRANADOS"/>
    <s v="Procesada"/>
    <n v="42390.731092436981"/>
  </r>
  <r>
    <x v="9"/>
    <n v="110029"/>
    <s v="2025-11-19 20:38:51"/>
    <s v="JHONATAN BERDUGO MUÑOZ"/>
    <s v="LILIANA MARCELA GONZALEZ PLATA 706 VALLEDUPAR"/>
    <s v="Procesada"/>
    <n v="4102.5210084033615"/>
  </r>
  <r>
    <x v="7"/>
    <n v="110030"/>
    <s v="2025-11-19 20:39:33"/>
    <s v="MAGDA DEL PILAR CASTRO ROMERO"/>
    <s v="CESAR BERMUDEZ 905"/>
    <s v="Procesada"/>
    <n v="141702.19327731093"/>
  </r>
  <r>
    <x v="6"/>
    <n v="110031"/>
    <s v="2025-11-19 20:40:42"/>
    <s v="MARTHA LUCIA CASALLAS VILLANUEVA"/>
    <s v="ANGIE JOHANA BEDOYA HERRENO 908"/>
    <s v="Procesada"/>
    <n v="9075.6302521008402"/>
  </r>
  <r>
    <x v="7"/>
    <n v="110032"/>
    <s v="2025-11-19 20:42:28"/>
    <s v="GUSTAVO MARTINEZ BENITEZ"/>
    <s v="CESAR BERMUDEZ 905"/>
    <s v="Procesada"/>
    <n v="47899.378151260506"/>
  </r>
  <r>
    <x v="6"/>
    <n v="110033"/>
    <s v="2025-11-19 20:42:58"/>
    <s v="DIANURY YANCILY SERRANO LOPEZ"/>
    <s v="MONICA RODRIGUEZ RONCANCIO 946"/>
    <s v="Procesada"/>
    <n v="6554.6386554621859"/>
  </r>
  <r>
    <x v="5"/>
    <n v="110034"/>
    <s v="2025-11-19 20:45:09"/>
    <s v="MERCAMAXIMO ARC SAS"/>
    <s v="GERALDINE MEZA VALENCIA 620"/>
    <s v="Procesada"/>
    <n v="264117.52100840333"/>
  </r>
  <r>
    <x v="7"/>
    <n v="110036"/>
    <s v="2025-11-19 20:45:43"/>
    <s v="EMMA RAMOS MORENO"/>
    <s v="JHON GRANADOS"/>
    <s v="Procesada"/>
    <n v="47899.378151260506"/>
  </r>
  <r>
    <x v="6"/>
    <n v="110037"/>
    <s v="2025-11-19 20:46:13"/>
    <s v="PEDRO PABLO PUENTES PARDO"/>
    <s v="NELLY MARTINEZ FLEREZ 935"/>
    <s v="Procesada"/>
    <n v="102544.15126050421"/>
  </r>
  <r>
    <x v="6"/>
    <n v="110038"/>
    <s v="2025-11-19 20:49:13"/>
    <s v="LIBARDO HERNANDEZ HERRERA"/>
    <s v="MARIBEL REDONDO 918"/>
    <s v="Procesada"/>
    <n v="155951"/>
  </r>
  <r>
    <x v="6"/>
    <n v="110039"/>
    <s v="2025-11-19 20:49:56"/>
    <s v="LUZ GARZON MATEUS"/>
    <s v="MONICA RODRIGUEZ RONCANCIO 946"/>
    <s v="Procesada"/>
    <n v="50924.336134453784"/>
  </r>
  <r>
    <x v="6"/>
    <n v="110041"/>
    <s v="2025-11-19 20:50:15"/>
    <s v="SU INVERSION SAS"/>
    <s v="NAIR JAEL VARGAS TALERO 933"/>
    <s v="Procesada"/>
    <n v="383195.04201680672"/>
  </r>
  <r>
    <x v="1"/>
    <n v="110042"/>
    <s v="2025-11-19 20:51:37"/>
    <s v="JOSE ANTONIO RUBIO CARRILLO"/>
    <s v="MAIRA TORRES 411 CUCUTA"/>
    <s v="Procesada"/>
    <n v="17524.277310924372"/>
  </r>
  <r>
    <x v="7"/>
    <n v="110043"/>
    <s v="2025-11-19 20:52:15"/>
    <s v="JOSE WILLIAM JIMENEZ"/>
    <s v="JHON GRANADOS"/>
    <s v="Procesada"/>
    <n v="117752.50420168068"/>
  </r>
  <r>
    <x v="9"/>
    <n v="110044"/>
    <s v="2025-11-19 20:52:18"/>
    <s v="MARIA LAURA PENAGOS USTARIZ"/>
    <s v="LILIANA MARCELA GONZALEZ PLATA 706 VALLEDUPAR"/>
    <s v="Procesada"/>
    <n v="16983.747899159665"/>
  </r>
  <r>
    <x v="0"/>
    <n v="110045"/>
    <s v="2025-11-19 20:55:29"/>
    <s v="CRISTINA ISABEL MUÑOZ ALVAREZ"/>
    <s v="ELIANA GOMEZ 107"/>
    <s v="Procesada"/>
    <n v="25043"/>
  </r>
  <r>
    <x v="6"/>
    <n v="110046"/>
    <s v="2025-11-19 20:58:30"/>
    <s v="MARIA EVERY PERILLA SANCHEZ"/>
    <s v="ANGIE JOHANA BEDOYA HERRENO 908"/>
    <s v="Procesada"/>
    <n v="19080"/>
  </r>
  <r>
    <x v="6"/>
    <n v="110047"/>
    <s v="2025-11-19 21:01:29"/>
    <s v="JIMENA ALFONSO ORJUELA"/>
    <s v="WILSON JAVIER MONTAÑEZ MARTINEZ 923"/>
    <s v="Procesada"/>
    <n v="21488.571428571431"/>
  </r>
  <r>
    <x v="0"/>
    <n v="110048"/>
    <s v="2025-11-19 21:04:09"/>
    <s v="YEFERSON STEVEN TABORDA HIDALGO"/>
    <s v="ELIANA GOMEZ 107"/>
    <s v="Procesada"/>
    <n v="18151.26050420168"/>
  </r>
  <r>
    <x v="6"/>
    <n v="110049"/>
    <s v="2025-11-19 21:05:09"/>
    <s v="CRISTIAN STEVENS CRUZ PALACIOS"/>
    <s v="WILLIAM ALBERTO VELASQUEZ BERNAL 920"/>
    <s v="Procesada"/>
    <n v="33529.436974789918"/>
  </r>
  <r>
    <x v="6"/>
    <n v="110050"/>
    <s v="2025-11-19 21:07:25"/>
    <s v="AREDIS SIERRA JIMENEZ"/>
    <s v="NELLY MARTINEZ FLEREZ 935"/>
    <s v="Procesada"/>
    <n v="51969.08403361345"/>
  </r>
  <r>
    <x v="6"/>
    <n v="110051"/>
    <s v="2025-11-19 21:08:32"/>
    <s v="DANIEL ALEJANDRO RAMIREZ MEDINA"/>
    <s v="DIANA MARCELA DIAZ TORRES 938"/>
    <s v="Procesada"/>
    <n v="7936.4369747899173"/>
  </r>
  <r>
    <x v="0"/>
    <n v="110052"/>
    <s v="2025-11-19 21:09:19"/>
    <s v="JOHANNA MARCELA FAURA RAMIREZ"/>
    <s v="KATHERINE GAVIRIA MAZO 103"/>
    <s v="Procesada"/>
    <n v="20000.042016806721"/>
  </r>
  <r>
    <x v="6"/>
    <n v="110053"/>
    <s v="2025-11-19 21:18:22"/>
    <s v="MARIA DEL ROSARIO PLAZAS GUTIERREZ"/>
    <s v="ANGIE JOHANA BEDOYA HERRENO 908"/>
    <s v="Procesada"/>
    <n v="5396.9747899159665"/>
  </r>
  <r>
    <x v="0"/>
    <n v="110054"/>
    <s v="2025-11-19 21:18:25"/>
    <s v="DANIELA RAMIREZ CRUZ"/>
    <s v="DUBY YARLENY BEDOYA FLOREZ 102"/>
    <s v="Procesada"/>
    <n v="21587.899159663866"/>
  </r>
  <r>
    <x v="6"/>
    <n v="110055"/>
    <s v="2025-11-19 21:18:26"/>
    <s v="ANDREA MORENO RAMOS"/>
    <s v="WILSON JAVIER MONTAÑEZ MARTINEZ 923"/>
    <s v="Procesada"/>
    <n v="18907.563025210085"/>
  </r>
  <r>
    <x v="6"/>
    <n v="110056"/>
    <s v="2025-11-19 21:19:31"/>
    <s v="MARIA ISABEL DIAZ TORRES"/>
    <s v="NAIR JAEL VARGAS TALERO 933"/>
    <s v="Procesada"/>
    <n v="33596.97478991597"/>
  </r>
  <r>
    <x v="6"/>
    <n v="110057"/>
    <s v="2025-11-19 21:21:20"/>
    <s v="VICTOR ALFONSO GARCIA MONTES"/>
    <s v="MONICA RODRIGUEZ RONCANCIO 946"/>
    <s v="Procesada"/>
    <n v="423189.62184873951"/>
  </r>
  <r>
    <x v="6"/>
    <n v="110058"/>
    <s v="2025-11-19 21:26:36"/>
    <s v="LEIDY YULIANA ROMERO AGUDELO"/>
    <s v="MONICA RODRIGUEZ RONCANCIO 946"/>
    <s v="Procesada"/>
    <n v="34939.159663865546"/>
  </r>
  <r>
    <x v="6"/>
    <n v="110059"/>
    <s v="2025-11-19 21:36:25"/>
    <s v="VICTOR ALFONSO GOMEZ MARULANDA"/>
    <s v="MARIA NANCY GUARIN VIRGUEZ 937"/>
    <s v="Procesada"/>
    <n v="234705.47899159667"/>
  </r>
  <r>
    <x v="6"/>
    <n v="110060"/>
    <s v="2025-11-19 21:41:55"/>
    <s v="LUIS MIGUEL GONZALEZ NAVARRO"/>
    <s v="NELLY MARTINEZ FLEREZ 935"/>
    <s v="Procesada"/>
    <n v="24176.436974789915"/>
  </r>
  <r>
    <x v="10"/>
    <n v="110061"/>
    <s v="2025-11-19 21:42:48"/>
    <s v="OSCAR DAVID OSMA BONILLA"/>
    <s v="SANDRA PRADA 405 BUCARAMANGA"/>
    <s v="Procesada"/>
    <n v="75852.966386554617"/>
  </r>
  <r>
    <x v="0"/>
    <n v="110063"/>
    <s v="2025-11-19 21:43:45"/>
    <s v="LUISA FERNANDA ACEVEDO SANCHEZ"/>
    <s v="ELIANA GOMEZ 107"/>
    <s v="Procesada"/>
    <n v="62463.94957983194"/>
  </r>
  <r>
    <x v="0"/>
    <n v="110064"/>
    <s v="2025-11-19 21:44:00"/>
    <s v="SANTIAGO VANEGAS SUAREZ"/>
    <s v="DUBY YARLENY BEDOYA FLOREZ 102"/>
    <s v="Procesada"/>
    <n v="6554.6386554621859"/>
  </r>
  <r>
    <x v="0"/>
    <n v="110065"/>
    <s v="2025-11-19 21:45:26"/>
    <s v="DIANA PATRICIA LONDOÑO JIMENEZ"/>
    <s v="SEBASTIAN DIAZ VELEZ 105"/>
    <s v="Procesada"/>
    <n v="12800"/>
  </r>
  <r>
    <x v="10"/>
    <n v="110066"/>
    <s v="2025-11-19 21:47:42"/>
    <s v="ARMANDO MONSALVE TORRES"/>
    <s v="MARTHA MANTILLA 407 BUCARAMANGA"/>
    <s v="Procesada"/>
    <n v="13251.243697478993"/>
  </r>
  <r>
    <x v="8"/>
    <n v="110067"/>
    <s v="2025-11-19 21:47:56"/>
    <s v="ELBERT DE JESUS OLIVERA"/>
    <s v="NEIL TORRES 718 CARTAGENA"/>
    <s v="Procesada"/>
    <n v="15882.361344537814"/>
  </r>
  <r>
    <x v="8"/>
    <n v="110068"/>
    <s v="2025-11-19 21:52:02"/>
    <s v="JOSE IGNACIO VANEGAS BATISTA"/>
    <s v="NEIL TORRES 718 CARTAGENA"/>
    <s v="Procesada"/>
    <n v="38544.91596638655"/>
  </r>
  <r>
    <x v="10"/>
    <n v="110069"/>
    <s v="2025-11-19 21:52:14"/>
    <s v="ANDELFO MANTILLA GONZALEZ"/>
    <s v="MARTHA MANTILLA 407 BUCARAMANGA"/>
    <s v="Procesada"/>
    <n v="1218.4873949579833"/>
  </r>
  <r>
    <x v="6"/>
    <n v="110070"/>
    <s v="2025-11-19 21:55:28"/>
    <s v="ANGELA ASTRID PERALTA HUERFANO"/>
    <s v="NELLY MARTINEZ FLEREZ 935"/>
    <s v="Procesada"/>
    <n v="27456.546218487398"/>
  </r>
  <r>
    <x v="6"/>
    <n v="110071"/>
    <s v="2025-11-19 21:58:49"/>
    <s v="ALFONSINA CRUZ RUIZ"/>
    <s v="YULIETH HERNANDEZ"/>
    <s v="Procesada"/>
    <n v="65966.529411764714"/>
  </r>
  <r>
    <x v="6"/>
    <n v="110073"/>
    <s v="2025-11-19 21:59:25"/>
    <s v="BRYAN VARELA CONTRERAS"/>
    <s v="WILSON JAVIER MONTAÑEZ MARTINEZ 923"/>
    <s v="Procesada"/>
    <n v="33613.504201680676"/>
  </r>
  <r>
    <x v="6"/>
    <n v="110074"/>
    <s v="2025-11-19 22:00:00"/>
    <s v="ALEXANDER ARIAS RAMIREZ"/>
    <s v="LEYDY YURLEY MUNEVAR ESPITIA 921"/>
    <s v="Procesada"/>
    <n v="23668"/>
  </r>
  <r>
    <x v="0"/>
    <n v="110076"/>
    <s v="2025-11-19 22:08:26"/>
    <s v="JORGE ELIAS TAMAYO SILVA"/>
    <s v="ELIANA GOMEZ 107"/>
    <s v="Procesada"/>
    <n v="20427.899159663866"/>
  </r>
  <r>
    <x v="6"/>
    <n v="110077"/>
    <s v="2025-11-19 22:17:17"/>
    <s v="JAIME OCTAVIO RODRIGUEZ CHACON"/>
    <s v="NELLY MARTINEZ FLEREZ 935"/>
    <s v="Procesada"/>
    <n v="33356.588235294119"/>
  </r>
  <r>
    <x v="6"/>
    <n v="110078"/>
    <s v="2025-11-19 22:43:18"/>
    <s v="HELIODORO PEÑA PINEDA"/>
    <s v="NELLY MARTINEZ FLEREZ 935"/>
    <s v="Procesada"/>
    <n v="18300"/>
  </r>
  <r>
    <x v="0"/>
    <n v="110079"/>
    <s v="2025-11-19 22:49:33"/>
    <s v="YULI NATALIA OBANDO CARDONA"/>
    <s v="ELIANA GOMEZ 107"/>
    <s v="Procesada"/>
    <n v="120009.74789915967"/>
  </r>
  <r>
    <x v="0"/>
    <n v="110080"/>
    <s v="2025-11-19 23:15:04"/>
    <s v="JHON JAIRO ARANGO QUINTERO"/>
    <s v="ELIANA GOMEZ 107"/>
    <s v="Procesada"/>
    <n v="11298.655462184874"/>
  </r>
  <r>
    <x v="9"/>
    <n v="110081"/>
    <s v="2025-11-19 23:20:09"/>
    <s v="MARIA YOLANDA OTERO PINILLA"/>
    <s v="LIZETH FERNANDA OBANDO ARAUJO 705 VALLEDUPAR"/>
    <s v="Procesada"/>
    <n v="35848.71428571429"/>
  </r>
  <r>
    <x v="0"/>
    <n v="110082"/>
    <s v="2025-11-19 23:29:05"/>
    <s v="ANGELA MARIA RAMIREZ MONSALVE"/>
    <s v="ELIANA GOMEZ 107"/>
    <s v="Procesada"/>
    <n v="11543"/>
  </r>
  <r>
    <x v="0"/>
    <n v="110083"/>
    <s v="2025-11-19 23:35:31"/>
    <s v="ANGIE VERONICA CARMONA BERMUDEZ"/>
    <s v="ELIANA GOMEZ 107"/>
    <s v="Procesada"/>
    <n v="17243"/>
  </r>
  <r>
    <x v="0"/>
    <n v="110084"/>
    <s v="2025-11-19 23:43:20"/>
    <s v="DANFORTH SOLUCIONES SAS"/>
    <s v="ELIANA GOMEZ 107"/>
    <s v="Procesada"/>
    <n v="108084.78151260504"/>
  </r>
  <r>
    <x v="0"/>
    <n v="110085"/>
    <s v="2025-11-20 12:48:54"/>
    <s v="TERESA  DE JESUS AGUIRRE"/>
    <s v="EDISON ALBERTO SALAZAR YEPES 116"/>
    <s v="Procesada"/>
    <n v="6554.6386554621859"/>
  </r>
  <r>
    <x v="9"/>
    <n v="110086"/>
    <s v="2025-11-20 12:54:00"/>
    <s v="MARIA YOLANDA OTERO PINILLA"/>
    <s v="LIZETH FERNANDA OBANDO ARAUJO 705 VALLEDUPAR"/>
    <s v="Procesada"/>
    <n v="35848.71428571429"/>
  </r>
  <r>
    <x v="0"/>
    <n v="110087"/>
    <s v="2025-11-20 13:09:53"/>
    <s v="JOHN J JAIRO SANCHEZ"/>
    <s v="EDISON ALBERTO SALAZAR YEPES 116"/>
    <s v="Procesada"/>
    <n v="16134.478991596638"/>
  </r>
  <r>
    <x v="10"/>
    <n v="110088"/>
    <s v="2025-11-20 13:26:38"/>
    <s v="CARLOS FERNANDO RIVERA BROZ"/>
    <s v="CAROLINA RUEDA 410 BUCARAMANGA"/>
    <s v="Procesada"/>
    <n v="63785.663865546223"/>
  </r>
  <r>
    <x v="8"/>
    <n v="110089"/>
    <s v="2025-11-20 13:30:31"/>
    <s v="FABIAN DE JESUS GARCIA GIRALDO"/>
    <s v="NEIL TORRES 718 CARTAGENA"/>
    <s v="Procesada"/>
    <n v="31932.915966386554"/>
  </r>
  <r>
    <x v="6"/>
    <n v="110090"/>
    <s v="2025-11-20 13:34:58"/>
    <s v="JOSE DAVID ROMAN SANDOVAL"/>
    <s v="WILLIAM ALBERTO VELASQUEZ BERNAL 920"/>
    <s v="Procesada"/>
    <n v="28655.462184873952"/>
  </r>
  <r>
    <x v="2"/>
    <n v="110091"/>
    <s v="2025-11-20 13:46:12"/>
    <s v="JOSE ANGEL MOTTA TORRES"/>
    <s v="YOANY SARMIENTO PEREZ 713 BARRANQUILLA"/>
    <s v="Procesada"/>
    <n v="47899.378151260506"/>
  </r>
  <r>
    <x v="10"/>
    <n v="110092"/>
    <s v="2025-11-20 13:46:20"/>
    <s v="GLADYS EDILMA VERA VERA"/>
    <s v="CAROLINA RUEDA 410 BUCARAMANGA"/>
    <s v="Procesada"/>
    <n v="14164"/>
  </r>
  <r>
    <x v="8"/>
    <n v="110093"/>
    <s v="2025-11-20 13:49:58"/>
    <s v="ANYI PAOLA QUINTERO CASTAÑEDA"/>
    <s v="NEIL TORRES 718 CARTAGENA"/>
    <s v="Procesada"/>
    <n v="47899.378151260506"/>
  </r>
  <r>
    <x v="0"/>
    <n v="110094"/>
    <s v="2025-11-20 13:51:35"/>
    <s v="NICOLAS AUGUSTO LOPEZ GOMEZ"/>
    <s v="INGRID RESTREPO 115"/>
    <s v="Procesada"/>
    <n v="23114.478991596639"/>
  </r>
  <r>
    <x v="0"/>
    <n v="110095"/>
    <s v="2025-11-20 13:51:51"/>
    <s v="ANDRES FELIPE  BARRERA  FERNANDEZ"/>
    <s v="ANDRES GRACIANO SERNA 104"/>
    <s v="Procesada"/>
    <n v="168697.73949579833"/>
  </r>
  <r>
    <x v="0"/>
    <n v="110097"/>
    <s v="2025-11-20 13:52:06"/>
    <s v="NEISY QUINTERO"/>
    <s v="INGRID RESTREPO 115"/>
    <s v="Procesada"/>
    <n v="6554.6386554621859"/>
  </r>
  <r>
    <x v="6"/>
    <n v="110098"/>
    <s v="2025-11-20 13:55:08"/>
    <s v="MARIA ESTRELLA SUAREZ VASQUEZ"/>
    <s v="LEONARDO MANCERA BOLAÑOS 926"/>
    <s v="Procesada"/>
    <n v="8425.2100840336134"/>
  </r>
  <r>
    <x v="6"/>
    <n v="110099"/>
    <s v="2025-11-20 13:55:33"/>
    <s v="JOSE ALIRIO GARCIA CARO"/>
    <s v="MARIBEL REDONDO 918"/>
    <s v="Procesada"/>
    <n v="129318.67226890757"/>
  </r>
  <r>
    <x v="0"/>
    <n v="110101"/>
    <s v="2025-11-20 13:56:25"/>
    <s v="LOS FRANCO CA SAS"/>
    <s v="INES LILIANA PIEDRAHITA MESA 111"/>
    <s v="Procesada"/>
    <n v="28643"/>
  </r>
  <r>
    <x v="6"/>
    <n v="110102"/>
    <s v="2025-11-20 13:59:00"/>
    <s v="DANEYSI CRUZ BERNAL"/>
    <s v="LEONARDO MANCERA BOLAÑOS 926"/>
    <s v="Procesada"/>
    <n v="16840"/>
  </r>
  <r>
    <x v="2"/>
    <n v="110103"/>
    <s v="2025-11-20 14:03:42"/>
    <s v="JOSE AMADO URQUIJO MENESES"/>
    <s v="MARIELA ESTER DE LEON 720 BARRANQUILLA"/>
    <s v="Procesada"/>
    <n v="31932.915966386554"/>
  </r>
  <r>
    <x v="1"/>
    <n v="110104"/>
    <s v="2025-11-20 14:04:12"/>
    <s v="VERONICA CASIQUE SANDOVAL"/>
    <s v="ZULY RANGEL GARCIA 413 CUCUTA"/>
    <s v="Procesada"/>
    <n v="6960"/>
  </r>
  <r>
    <x v="6"/>
    <n v="110105"/>
    <s v="2025-11-20 14:04:19"/>
    <s v="MARTHA JANNETH VANEGAS HERNANDEZ"/>
    <s v="LEONARDO MANCERA BOLAÑOS 926"/>
    <s v="Procesada"/>
    <n v="16806.798319327732"/>
  </r>
  <r>
    <x v="8"/>
    <n v="110106"/>
    <s v="2025-11-20 14:06:59"/>
    <s v="MARIA MARLENY CORREA MORALES"/>
    <s v="YAFER JESUS CORDOBA BERRIO 717 CARTAGENA"/>
    <s v="Procesada"/>
    <n v="33277.462184873948"/>
  </r>
  <r>
    <x v="6"/>
    <n v="110107"/>
    <s v="2025-11-20 14:07:06"/>
    <s v="CARLOS MARIO SANCHEZ JARAMILLO"/>
    <s v="YULIETH HERNANDEZ"/>
    <s v="Procesada"/>
    <n v="66492.890756302513"/>
  </r>
  <r>
    <x v="1"/>
    <n v="110108"/>
    <s v="2025-11-20 14:09:22"/>
    <s v="ALEXANDER GUILLIN YAÑEZ"/>
    <s v="ZULY RANGEL GARCIA 413 CUCUTA"/>
    <s v="Procesada"/>
    <n v="26722.680672268911"/>
  </r>
  <r>
    <x v="6"/>
    <n v="110109"/>
    <s v="2025-11-20 14:16:44"/>
    <s v="DORA LILIA MORENO LARA "/>
    <s v="MONICA RODRIGUEZ RONCANCIO 946"/>
    <s v="Procesada"/>
    <n v="33781.529411764706"/>
  </r>
  <r>
    <x v="6"/>
    <n v="110110"/>
    <s v="2025-11-20 14:17:58"/>
    <s v="MARIA VERONICA VERA"/>
    <s v="CRISTINA QUINTERO RUDAS 945"/>
    <s v="Procesada"/>
    <n v="8221.1932773109238"/>
  </r>
  <r>
    <x v="7"/>
    <n v="110111"/>
    <s v="2025-11-20 14:24:59"/>
    <s v="YULY YAZMIN ANDRADE GUTIERREZ"/>
    <s v="JHONTAN MENDOZA 906"/>
    <s v="Procesada"/>
    <n v="27968.403361344539"/>
  </r>
  <r>
    <x v="0"/>
    <n v="110112"/>
    <s v="2025-11-20 14:32:02"/>
    <s v="JUAN SEBASTIAN VELEZ PERNETT"/>
    <s v="ANDRES GRACIANO SERNA 104"/>
    <s v="Procesada"/>
    <n v="160861.25210084036"/>
  </r>
  <r>
    <x v="6"/>
    <n v="110113"/>
    <s v="2025-11-20 14:32:07"/>
    <s v="MARY ELIZABETH ORTIZ SIERRA"/>
    <s v="DIANA MARCELA DIAZ TORRES 938"/>
    <s v="Procesada"/>
    <n v="21786.537815126052"/>
  </r>
  <r>
    <x v="6"/>
    <n v="110115"/>
    <s v="2025-11-20 14:35:54"/>
    <s v="MARIA EDILSA RAMIREZ ESPAÑOL "/>
    <s v="MONICA RODRIGUEZ RONCANCIO 946"/>
    <s v="Procesada"/>
    <n v="55100"/>
  </r>
  <r>
    <x v="2"/>
    <n v="110116"/>
    <s v="2025-11-20 14:39:15"/>
    <s v="FRAY ALONSO CONTRERAS AMAYA"/>
    <s v="MARIELA ESTER DE LEON 720 BARRANQUILLA"/>
    <s v="Procesada"/>
    <n v="31932.915966386554"/>
  </r>
  <r>
    <x v="0"/>
    <n v="110117"/>
    <s v="2025-11-20 14:40:28"/>
    <s v="JUAN PABLO QUINTERO LOPEZ"/>
    <s v="MIGUEL ANGEL HIDALGO SANTOS 113"/>
    <s v="Procesada"/>
    <n v="27116.773109243699"/>
  </r>
  <r>
    <x v="7"/>
    <n v="110118"/>
    <s v="2025-11-20 14:43:07"/>
    <s v="JOSE LIDER PULIDO CARDENAS"/>
    <s v="JHONTAN MENDOZA 906"/>
    <s v="Procesada"/>
    <n v="92309.218487394959"/>
  </r>
  <r>
    <x v="6"/>
    <n v="110119"/>
    <s v="2025-11-20 14:43:43"/>
    <s v="BLANCA YANETH CIFUENTES SANCHEZ"/>
    <s v="LEYDY YURLEY MUNEVAR ESPITIA 921"/>
    <s v="Procesada"/>
    <n v="54647.798319327732"/>
  </r>
  <r>
    <x v="6"/>
    <n v="110120"/>
    <s v="2025-11-20 14:44:34"/>
    <s v="CAROLINA POLANCO FIGUEROA"/>
    <s v="OSCAR GIOVANNY NASAYO BLANCO 932"/>
    <s v="Procesada"/>
    <n v="5294.1176470588234"/>
  </r>
  <r>
    <x v="0"/>
    <n v="110121"/>
    <s v="2025-11-20 14:44:49"/>
    <s v="ISABEL CRISTINA CARDONA URIBE"/>
    <s v="INES LILIANA PIEDRAHITA MESA 111"/>
    <s v="Procesada"/>
    <n v="31008.403361344539"/>
  </r>
  <r>
    <x v="6"/>
    <n v="110123"/>
    <s v="2025-11-20 14:44:59"/>
    <s v="JOHAN PINZON"/>
    <s v="SOL KATHERINE BERNAL MONTANO 907"/>
    <s v="Procesada"/>
    <n v="36084.042016806728"/>
  </r>
  <r>
    <x v="6"/>
    <n v="110124"/>
    <s v="2025-11-20 14:46:06"/>
    <s v="MANUEL JOSE SALAS CRUZ"/>
    <s v="DIANA MARCELA DIAZ TORRES 938"/>
    <s v="Procesada"/>
    <n v="40966.378151260506"/>
  </r>
  <r>
    <x v="6"/>
    <n v="110126"/>
    <s v="2025-11-20 14:47:49"/>
    <s v="_x0009_COMERCIALIZADORA DE REPUESTOS Y FERRETERIA DI H ELECTROGAS S.A.S."/>
    <s v="MARIA NANCY GUARIN VIRGUEZ 937"/>
    <s v="Procesada"/>
    <n v="94659.907563025205"/>
  </r>
  <r>
    <x v="1"/>
    <n v="110127"/>
    <s v="2025-11-20 14:48:08"/>
    <s v="MIRIAM SANTIAGO RODRIGUEZ"/>
    <s v="MAIRA TORRES 411 CUCUTA"/>
    <s v="Procesada"/>
    <n v="6355.4621848739498"/>
  </r>
  <r>
    <x v="2"/>
    <n v="110128"/>
    <s v="2025-11-20 14:48:11"/>
    <s v="RICARDO JAVIER CORONEL JIMENEZ"/>
    <s v="JESUS ENRIQUE GIRALDO SOTO 714 BARRANQUILLA"/>
    <s v="Procesada"/>
    <n v="31932.915966386554"/>
  </r>
  <r>
    <x v="6"/>
    <n v="110129"/>
    <s v="2025-11-20 14:48:30"/>
    <s v="ALONSO SALAZAR OTERO"/>
    <s v="SOL KATHERINE BERNAL MONTANO 907"/>
    <s v="Procesada"/>
    <n v="28224"/>
  </r>
  <r>
    <x v="6"/>
    <n v="110130"/>
    <s v="2025-11-20 14:49:14"/>
    <s v="REINALDO GONZALEZ CORTES"/>
    <s v="NELLY MARTINEZ FLEREZ 935"/>
    <s v="Procesada"/>
    <n v="82510"/>
  </r>
  <r>
    <x v="0"/>
    <n v="110132"/>
    <s v="2025-11-20 14:50:00"/>
    <s v="MARTHA IRENE RAMIREZ ARISTIZABAL"/>
    <s v="MIGUEL ANGEL HIDALGO SANTOS 113"/>
    <s v="Procesada"/>
    <n v="54268.159663865546"/>
  </r>
  <r>
    <x v="0"/>
    <n v="110133"/>
    <s v="2025-11-20 14:50:15"/>
    <s v="CRISTO DE JESUS TOVIO MANJARRES"/>
    <s v="KATHERINE GAVIRIA MAZO 103"/>
    <s v="Procesada"/>
    <n v="5462.2016806722695"/>
  </r>
  <r>
    <x v="0"/>
    <n v="110134"/>
    <s v="2025-11-20 14:53:04"/>
    <s v="MARIA FLOREZ RIVERA"/>
    <s v="ELIANA GOMEZ 107"/>
    <s v="Procesada"/>
    <n v="19694.798319327732"/>
  </r>
  <r>
    <x v="0"/>
    <n v="110135"/>
    <s v="2025-11-20 14:54:18"/>
    <s v="MARIA AUXILIADORA VELEZ ARISMENDY"/>
    <s v="GEORLAN GARCIA PANIAGUA 117"/>
    <s v="Procesada"/>
    <n v="6554.6386554621859"/>
  </r>
  <r>
    <x v="0"/>
    <n v="110136"/>
    <s v="2025-11-20 14:55:32"/>
    <s v="LUIS ORLANDO MONCADA VILLA"/>
    <s v="GEORLAN GARCIA PANIAGUA 117"/>
    <s v="Procesada"/>
    <n v="16723"/>
  </r>
  <r>
    <x v="1"/>
    <n v="110137"/>
    <s v="2025-11-20 14:57:40"/>
    <s v="LUIS ALFREDO PACHECO SANCHEZ"/>
    <s v="ZULY RANGEL GARCIA 413 CUCUTA"/>
    <s v="Procesada"/>
    <n v="16386.537815126052"/>
  </r>
  <r>
    <x v="6"/>
    <n v="110139"/>
    <s v="2025-11-20 14:58:26"/>
    <s v="WILLIAM JAVIER ACERO LEÓN"/>
    <s v="MARIBEL REDONDO 918"/>
    <s v="Procesada"/>
    <n v="33250"/>
  </r>
  <r>
    <x v="0"/>
    <n v="110140"/>
    <s v="2025-11-20 14:58:39"/>
    <s v="LUIS ALBERTO DIAZ ALVAREZ "/>
    <s v="GEORLAN GARCIA PANIAGUA 117"/>
    <s v="Procesada"/>
    <n v="57034.126050420171"/>
  </r>
  <r>
    <x v="8"/>
    <n v="110141"/>
    <s v="2025-11-20 14:59:03"/>
    <s v="OMAR EDUARDO ARIZA ALMARALES"/>
    <s v="NEIL TORRES 718 CARTAGENA"/>
    <s v="Procesada"/>
    <n v="41496"/>
  </r>
  <r>
    <x v="6"/>
    <n v="110142"/>
    <s v="2025-11-20 15:00:46"/>
    <s v="KELYS JOHANA VERTEL LOPEZ"/>
    <s v="MONICA RODRIGUEZ RONCANCIO 946"/>
    <s v="Procesada"/>
    <n v="24400"/>
  </r>
  <r>
    <x v="0"/>
    <n v="110143"/>
    <s v="2025-11-20 15:01:00"/>
    <s v="VIVIANA ESTELLA CUADRADO FERNANDEZ"/>
    <s v="GEORLAN GARCIA PANIAGUA 117"/>
    <s v="Procesada"/>
    <n v="46428.058823529413"/>
  </r>
  <r>
    <x v="6"/>
    <n v="110144"/>
    <s v="2025-11-20 15:03:04"/>
    <s v="JAVIER BARRERO TRUJILLO"/>
    <s v="CRISTINA QUINTERO RUDAS 945"/>
    <s v="Procesada"/>
    <n v="76932.680672268907"/>
  </r>
  <r>
    <x v="2"/>
    <n v="110146"/>
    <s v="2025-11-20 15:03:11"/>
    <s v="IMELDA MARIA ANILLO CARVAJAL"/>
    <s v="ALVARO ENRIQUE CASTAÑEDA MANJARRES 715 BARRANQUILLA"/>
    <s v="Procesada"/>
    <n v="86633.798319327732"/>
  </r>
  <r>
    <x v="6"/>
    <n v="110147"/>
    <s v="2025-11-20 15:03:13"/>
    <s v="EDISSON SAUL MORENO FONTECHA"/>
    <s v="SOL KATHERINE BERNAL MONTANO 907"/>
    <s v="Procesada"/>
    <n v="26984.873949579833"/>
  </r>
  <r>
    <x v="0"/>
    <n v="110148"/>
    <s v="2025-11-20 15:03:47"/>
    <s v="NORA LUZ GARCIA RESTREPO"/>
    <s v="ANDRES GRACIANO SERNA 104"/>
    <s v="Procesada"/>
    <n v="23086"/>
  </r>
  <r>
    <x v="6"/>
    <n v="110149"/>
    <s v="2025-11-20 15:03:55"/>
    <s v="FABIO ENRIQUE ACEVEDO LOPEZ"/>
    <s v="YULIETH HERNANDEZ"/>
    <s v="Procesada"/>
    <n v="52679.100840336134"/>
  </r>
  <r>
    <x v="7"/>
    <n v="110151"/>
    <s v="2025-11-20 15:07:44"/>
    <s v="LAIDY TATIANA ZULETA LOZADA"/>
    <s v="JHONTAN MENDOZA 906"/>
    <s v="Procesada"/>
    <n v="101251.21008403362"/>
  </r>
  <r>
    <x v="0"/>
    <n v="110152"/>
    <s v="2025-11-20 15:08:26"/>
    <s v="ANGEL JOSE CONTRERAS BERMUDEZ"/>
    <s v="GEORLAN GARCIA PANIAGUA 117"/>
    <s v="Procesada"/>
    <n v="13109.277310924372"/>
  </r>
  <r>
    <x v="7"/>
    <n v="110153"/>
    <s v="2025-11-20 15:11:39"/>
    <s v="NEIL MAHECHA"/>
    <s v="JHONTAN MENDOZA 906"/>
    <s v="Procesada"/>
    <n v="41135"/>
  </r>
  <r>
    <x v="6"/>
    <n v="110154"/>
    <s v="2025-11-20 15:14:58"/>
    <s v="CINDY NATALIA FLOREZ NIÑO"/>
    <s v="SOL KATHERINE BERNAL MONTANO 907"/>
    <s v="Procesada"/>
    <n v="18615.63025210084"/>
  </r>
  <r>
    <x v="6"/>
    <n v="110155"/>
    <s v="2025-11-20 15:16:14"/>
    <s v="LUZ MARINA SERNA SILVA"/>
    <s v="OSCAR GIOVANNY NASAYO BLANCO 932"/>
    <s v="Procesada"/>
    <n v="37438.663865546223"/>
  </r>
  <r>
    <x v="1"/>
    <n v="110156"/>
    <s v="2025-11-20 15:16:53"/>
    <s v="MARITZA JUSELY SEPULVEDA VASQUEZ"/>
    <s v="FREDY ESTEPA 409 CUCUTA"/>
    <s v="Procesada"/>
    <n v="156339.55462184874"/>
  </r>
  <r>
    <x v="6"/>
    <n v="110157"/>
    <s v="2025-11-20 15:16:56"/>
    <s v="FLOR ALBA TORRES"/>
    <s v="YULIETH HERNANDEZ"/>
    <s v="Procesada"/>
    <n v="38103.949579831933"/>
  </r>
  <r>
    <x v="7"/>
    <n v="110158"/>
    <s v="2025-11-20 15:19:46"/>
    <s v="EDINSON QUIROGA QUIROGA"/>
    <s v="JHONTAN MENDOZA 906"/>
    <s v="Procesada"/>
    <n v="47899.378151260506"/>
  </r>
  <r>
    <x v="0"/>
    <n v="110159"/>
    <s v="2025-11-20 15:22:53"/>
    <s v="JOSE MIGUEL LONDOÑO CUERVO"/>
    <s v="MIGUEL ANGEL HIDALGO SANTOS 113"/>
    <s v="Procesada"/>
    <n v="38531.563025210082"/>
  </r>
  <r>
    <x v="6"/>
    <n v="110160"/>
    <s v="2025-11-20 15:23:17"/>
    <s v="EDISON FABIAN PARRA MORENO"/>
    <s v="CRISTINA QUINTERO RUDAS 945"/>
    <s v="Procesada"/>
    <n v="46883.521008403361"/>
  </r>
  <r>
    <x v="6"/>
    <n v="110161"/>
    <s v="2025-11-20 15:25:17"/>
    <s v="ANGÉLICA GUTIÉRREZ GUASCA"/>
    <s v="LEYDY YURLEY MUNEVAR ESPITIA 921"/>
    <s v="Procesada"/>
    <n v="137836.8823529412"/>
  </r>
  <r>
    <x v="6"/>
    <n v="110163"/>
    <s v="2025-11-20 15:26:15"/>
    <s v="LUZ ANGELA CASTRO"/>
    <s v="WILLIAM ALBERTO VELASQUEZ BERNAL 920"/>
    <s v="Procesada"/>
    <n v="14621.823529411766"/>
  </r>
  <r>
    <x v="6"/>
    <n v="110165"/>
    <s v="2025-11-20 15:27:23"/>
    <s v="JHARBEY ORLANDO NARVAEZ GERENA"/>
    <s v="SOL KATHERINE BERNAL MONTANO 907"/>
    <s v="Procesada"/>
    <n v="10588.243697478993"/>
  </r>
  <r>
    <x v="3"/>
    <n v="110166"/>
    <s v="2025-11-20 15:30:52"/>
    <s v="JHIMY ALEJANDRO SALAZAR CIFUENTES"/>
    <s v="FELIPE ARENAS 605"/>
    <s v="Procesada"/>
    <n v="30646.277310924372"/>
  </r>
  <r>
    <x v="7"/>
    <n v="110167"/>
    <s v="2025-11-20 15:30:56"/>
    <s v="NORA GUTIERREZ MOLINARES"/>
    <s v="JHONTAN MENDOZA 906"/>
    <s v="Procesada"/>
    <n v="49214.462184873948"/>
  </r>
  <r>
    <x v="3"/>
    <n v="110168"/>
    <s v="2025-11-20 15:34:34"/>
    <s v="MARYI LORENA MARIN MAYA"/>
    <s v="FELIPE ARENAS 605"/>
    <s v="Procesada"/>
    <n v="71457.848739495792"/>
  </r>
  <r>
    <x v="7"/>
    <n v="110170"/>
    <s v="2025-11-20 15:38:35"/>
    <s v="SANDRA MILENA BELEÑO TORRES"/>
    <s v="JHONTAN MENDOZA 906"/>
    <s v="Procesada"/>
    <n v="45903.428571428572"/>
  </r>
  <r>
    <x v="1"/>
    <n v="110171"/>
    <s v="2025-11-20 15:38:37"/>
    <s v="HECTOR PLAZAS ALBARRACIN"/>
    <s v="FREDY ESTEPA 409 CUCUTA"/>
    <s v="Procesada"/>
    <n v="30722.882352941182"/>
  </r>
  <r>
    <x v="10"/>
    <n v="110173"/>
    <s v="2025-11-20 15:39:20"/>
    <s v="SILVIA AIDE DONADO VARGAS"/>
    <s v="CAROLINA RUEDA 410 BUCARAMANGA"/>
    <s v="Procesada"/>
    <n v="56974.159663865546"/>
  </r>
  <r>
    <x v="6"/>
    <n v="110174"/>
    <s v="2025-11-20 15:41:22"/>
    <s v="YENCY CECILIA VILLAMIL SUSPEZ"/>
    <s v="YULIETH HERNANDEZ"/>
    <s v="Procesada"/>
    <n v="57479.02521008403"/>
  </r>
  <r>
    <x v="6"/>
    <n v="110175"/>
    <s v="2025-11-20 15:41:43"/>
    <s v="ORLANDO JEREZ JEREZ HERREÑO"/>
    <s v="LEYDY YURLEY MUNEVAR ESPITIA 921"/>
    <s v="Procesada"/>
    <n v="31970.352941176472"/>
  </r>
  <r>
    <x v="6"/>
    <n v="110177"/>
    <s v="2025-11-20 15:42:01"/>
    <s v="MARTHA ROMERO TORRES"/>
    <s v="MARIBEL REDONDO 918"/>
    <s v="Procesada"/>
    <n v="25111.260504201684"/>
  </r>
  <r>
    <x v="6"/>
    <n v="110178"/>
    <s v="2025-11-20 15:44:28"/>
    <s v="FERNANDO ALBEIRO BUSTOS PUENTES"/>
    <s v="MONICA RODRIGUEZ RONCANCIO 946"/>
    <s v="Procesada"/>
    <n v="18741.176470588238"/>
  </r>
  <r>
    <x v="6"/>
    <n v="110179"/>
    <s v="2025-11-20 15:49:34"/>
    <s v="MARTHA LUZ NIDIA SOTO"/>
    <s v="CRISTINA QUINTERO RUDAS 945"/>
    <s v="Procesada"/>
    <n v="38177.823529411769"/>
  </r>
  <r>
    <x v="1"/>
    <n v="110181"/>
    <s v="2025-11-20 15:50:40"/>
    <s v="IRIS OMAIRA ALVAREZ BALAGUERA"/>
    <s v="ZULY RANGEL GARCIA 413 CUCUTA"/>
    <s v="Procesada"/>
    <n v="31932.915966386554"/>
  </r>
  <r>
    <x v="6"/>
    <n v="110182"/>
    <s v="2025-11-20 15:51:10"/>
    <s v="CARLOS CECILIO REINA RODRIGUEZ"/>
    <s v="ANGIE JOHANA BEDOYA HERRENO 908"/>
    <s v="Procesada"/>
    <n v="22020"/>
  </r>
  <r>
    <x v="2"/>
    <n v="110183"/>
    <s v="2025-11-20 15:53:05"/>
    <s v="JOHN FREDDY MENDOZA JIMENEZ"/>
    <s v="YOANY SARMIENTO PEREZ 713 BARRANQUILLA"/>
    <s v="Procesada"/>
    <n v="47899.378151260506"/>
  </r>
  <r>
    <x v="8"/>
    <n v="110184"/>
    <s v="2025-11-20 15:54:05"/>
    <s v="EDINSON JAVIER CANAS ARCINIEGAS"/>
    <s v="NEIL TORRES 718 CARTAGENA"/>
    <s v="Procesada"/>
    <n v="31932.915966386554"/>
  </r>
  <r>
    <x v="0"/>
    <n v="110185"/>
    <s v="2025-11-20 15:54:23"/>
    <s v="DUBAN ALEXANDER RESTREPO RUIZ"/>
    <s v="DUBY YARLENY BEDOYA FLOREZ 102"/>
    <s v="Procesada"/>
    <n v="12000"/>
  </r>
  <r>
    <x v="7"/>
    <n v="110186"/>
    <s v="2025-11-20 15:54:48"/>
    <s v="CARLOS MANUEL CIMADEVILLA HURTADO"/>
    <s v="JHONTAN MENDOZA 906"/>
    <s v="Procesada"/>
    <n v="51039.117647058825"/>
  </r>
  <r>
    <x v="8"/>
    <n v="110188"/>
    <s v="2025-11-20 15:57:04"/>
    <s v="LIBARDO ABRIL"/>
    <s v="NEIL TORRES 718 CARTAGENA"/>
    <s v="Procesada"/>
    <n v="31932.915966386554"/>
  </r>
  <r>
    <x v="6"/>
    <n v="110189"/>
    <s v="2025-11-20 15:57:59"/>
    <s v="MARIA DEL CARMEN GARCIA BUITRAGO"/>
    <s v="DIANA MARCELA DIAZ TORRES 938"/>
    <s v="Procesada"/>
    <n v="19399.546218487394"/>
  </r>
  <r>
    <x v="0"/>
    <n v="110190"/>
    <s v="2025-11-20 15:58:10"/>
    <s v="CARLOS JAVIER ARANGO CANO"/>
    <s v="ANDRES GRACIANO SERNA 104"/>
    <s v="Procesada"/>
    <n v="161210.63025210085"/>
  </r>
  <r>
    <x v="2"/>
    <n v="110191"/>
    <s v="2025-11-20 15:58:55"/>
    <s v="JOSE ALONSO LOPEZ NARANJO"/>
    <s v="STHEFANY OJITO BARRANQUILLA 712"/>
    <s v="Procesada"/>
    <n v="43922.394957983197"/>
  </r>
  <r>
    <x v="6"/>
    <n v="110192"/>
    <s v="2025-11-20 16:01:21"/>
    <s v="NANCY PATRICIA LOPEZ GRISALES"/>
    <s v="MONICA RODRIGUEZ RONCANCIO 946"/>
    <s v="Procesada"/>
    <n v="27731.109243697476"/>
  </r>
  <r>
    <x v="6"/>
    <n v="110193"/>
    <s v="2025-11-20 16:01:55"/>
    <s v="BICICLETAS TOUR Y NATIVA SAS"/>
    <s v="NELLY MARTINEZ FLEREZ 935"/>
    <s v="Procesada"/>
    <n v="63550.252100840342"/>
  </r>
  <r>
    <x v="2"/>
    <n v="110194"/>
    <s v="2025-11-20 16:05:00"/>
    <s v="SAIN MOISES ESTRADA TOBIAS"/>
    <s v="MARIELA ESTER DE LEON 720 BARRANQUILLA"/>
    <s v="Procesada"/>
    <n v="16806.798319327732"/>
  </r>
  <r>
    <x v="6"/>
    <n v="110195"/>
    <s v="2025-11-20 16:05:27"/>
    <s v="ONIRIS DEL CARMEN CARRILLO MEJIA"/>
    <s v="MONICA RODRIGUEZ RONCANCIO 946"/>
    <s v="Procesada"/>
    <n v="21381.915966386554"/>
  </r>
  <r>
    <x v="6"/>
    <n v="110196"/>
    <s v="2025-11-20 16:06:47"/>
    <s v="YESSICA LORENA RIOS TRIANA"/>
    <s v="SOL KATHERINE BERNAL MONTANO 907"/>
    <s v="Procesada"/>
    <n v="18151.26050420168"/>
  </r>
  <r>
    <x v="1"/>
    <n v="110197"/>
    <s v="2025-11-20 16:08:16"/>
    <s v=" JUAN CARLOS ROJAS"/>
    <s v="MAIRA TORRES 411 CUCUTA"/>
    <s v="Procesada"/>
    <n v="11205.882352941177"/>
  </r>
  <r>
    <x v="6"/>
    <n v="110198"/>
    <s v="2025-11-20 16:09:10"/>
    <s v="BRICEIDA MEDINA GONZALEZ"/>
    <s v="WILSON JAVIER MONTAÑEZ MARTINEZ 923"/>
    <s v="Procesada"/>
    <n v="21176.403361344539"/>
  </r>
  <r>
    <x v="6"/>
    <n v="110199"/>
    <s v="2025-11-20 16:10:15"/>
    <s v="FYP INVERSIONES SAS"/>
    <s v="NELLY MARTINEZ FLEREZ 935"/>
    <s v="Procesada"/>
    <n v="142281.27731092437"/>
  </r>
  <r>
    <x v="6"/>
    <n v="110200"/>
    <s v="2025-11-20 16:11:04"/>
    <s v="CARLOS ANDRES MALAGON MONTIEL"/>
    <s v="MONICA RODRIGUEZ RONCANCIO 946"/>
    <s v="Procesada"/>
    <n v="21176.403361344539"/>
  </r>
  <r>
    <x v="10"/>
    <n v="110202"/>
    <s v="2025-11-20 16:12:10"/>
    <s v="SILVIA JULIANA VILLAMIZAR VARGAS"/>
    <s v="SANDRA PRADA 405 BUCARAMANGA"/>
    <s v="Procesada"/>
    <n v="22689.058823529413"/>
  </r>
  <r>
    <x v="6"/>
    <n v="110203"/>
    <s v="2025-11-20 16:13:10"/>
    <s v="JOSE FERNEY COMBITA GUTIERREZ FERNEY COMBITA GUTIERREZ"/>
    <s v="CRISTINA QUINTERO RUDAS 945"/>
    <s v="Procesada"/>
    <n v="30000"/>
  </r>
  <r>
    <x v="7"/>
    <n v="110204"/>
    <s v="2025-11-20 16:13:40"/>
    <s v="EDGAR ENRIQUE RODRIGUEZ RAMIREZ"/>
    <s v="JHONTAN MENDOZA 906"/>
    <s v="Procesada"/>
    <n v="78938.915966386558"/>
  </r>
  <r>
    <x v="0"/>
    <n v="110205"/>
    <s v="2025-11-20 16:15:10"/>
    <s v="EFRAIN AGUDELO"/>
    <s v="ANDRES GRACIANO SERNA 104"/>
    <s v="Procesada"/>
    <n v="141411.80672268907"/>
  </r>
  <r>
    <x v="5"/>
    <n v="110207"/>
    <s v="2025-11-20 16:15:53"/>
    <s v="RODRIGO DE JESUS TAMAYO ARISTIZABAL"/>
    <s v="GERALDINE MEZA VALENCIA 620"/>
    <s v="Procesada"/>
    <n v="111119.48739495799"/>
  </r>
  <r>
    <x v="2"/>
    <n v="110209"/>
    <s v="2025-11-20 16:17:49"/>
    <s v="JUAN CARLOS VILLAR DE"/>
    <s v="MARIELA ESTER DE LEON 720 BARRANQUILLA"/>
    <s v="Procesada"/>
    <n v="31932.915966386554"/>
  </r>
  <r>
    <x v="8"/>
    <n v="110210"/>
    <s v="2025-11-20 16:20:07"/>
    <s v="VIDALINA VARON HERNANDEZ"/>
    <s v="NEIL TORRES 718 CARTAGENA"/>
    <s v="Procesada"/>
    <n v="36882.495798319331"/>
  </r>
  <r>
    <x v="1"/>
    <n v="110211"/>
    <s v="2025-11-20 16:21:14"/>
    <s v="MARIA YOLEIDA GAONA BOTELLO"/>
    <s v="FREDY ESTEPA 409 CUCUTA"/>
    <s v="Procesada"/>
    <n v="30552.941176470591"/>
  </r>
  <r>
    <x v="8"/>
    <n v="110212"/>
    <s v="2025-11-20 16:22:44"/>
    <s v="LEDIS ZENILDA VALENCIA DUQUE"/>
    <s v="NEIL TORRES 718 CARTAGENA"/>
    <s v="Procesada"/>
    <n v="42789.97478991597"/>
  </r>
  <r>
    <x v="6"/>
    <n v="110213"/>
    <s v="2025-11-20 16:23:44"/>
    <s v="HAROLD ERNESTO BONILLA MEDINA"/>
    <s v="NELLY MARTINEZ FLEREZ 935"/>
    <s v="Procesada"/>
    <n v="33056.403361344543"/>
  </r>
  <r>
    <x v="0"/>
    <n v="110215"/>
    <s v="2025-11-20 16:24:31"/>
    <s v="CARLOS MARIO MARTINEZ PATIÑO"/>
    <s v="ELIANA GOMEZ 107"/>
    <s v="Procesada"/>
    <n v="8580.0000000000018"/>
  </r>
  <r>
    <x v="8"/>
    <n v="110216"/>
    <s v="2025-11-20 16:28:14"/>
    <s v="BADILLO CAFETERIA S A S"/>
    <s v="NEIL TORRES 718 CARTAGENA"/>
    <s v="Procesada"/>
    <n v="71848.68907563026"/>
  </r>
  <r>
    <x v="0"/>
    <n v="110217"/>
    <s v="2025-11-20 16:29:00"/>
    <s v="JUAN FERNANDO MUNERA LONDOÑO"/>
    <s v="EDISON ALBERTO SALAZAR YEPES 116"/>
    <s v="Procesada"/>
    <n v="3639.4957983193281"/>
  </r>
  <r>
    <x v="6"/>
    <n v="110218"/>
    <s v="2025-11-20 16:30:48"/>
    <s v="NESTOR ALFONSO CASTAÑEDA LOPEZ"/>
    <s v="SANDRA PATRICIA ORTIZ ROMERO 919"/>
    <s v="Procesada"/>
    <n v="21176.403361344539"/>
  </r>
  <r>
    <x v="6"/>
    <n v="110220"/>
    <s v="2025-11-20 16:31:26"/>
    <s v="JHON HENRY MORENO BOBADILLA"/>
    <s v="CARLOS EDUARDO ROMERO 934"/>
    <s v="Procesada"/>
    <n v="12983.193277310926"/>
  </r>
  <r>
    <x v="6"/>
    <n v="110221"/>
    <s v="2025-11-20 16:34:38"/>
    <s v="CLARA INES MORENO MARTINEZ"/>
    <s v="WILLIAM ALBERTO VELASQUEZ BERNAL 920"/>
    <s v="Procesada"/>
    <n v="25015.058823529413"/>
  </r>
  <r>
    <x v="6"/>
    <n v="110222"/>
    <s v="2025-11-20 16:35:01"/>
    <s v="LINA MARCELA  HERRERA SANTA"/>
    <s v="CARLOS EDUARDO ROMERO 934"/>
    <s v="Procesada"/>
    <n v="41159.840336134454"/>
  </r>
  <r>
    <x v="6"/>
    <n v="110224"/>
    <s v="2025-11-20 16:36:38"/>
    <s v="LICED NARYIVI GUTIERREZ IQUIRA"/>
    <s v="LEONARDO MANCERA BOLAÑOS 926"/>
    <s v="Procesada"/>
    <n v="21176.403361344539"/>
  </r>
  <r>
    <x v="6"/>
    <n v="110225"/>
    <s v="2025-11-20 16:37:22"/>
    <s v="HELDA MERCY PRIETO DE SALAMANCA"/>
    <s v="CARLOS EDUARDO ROMERO 934"/>
    <s v="Procesada"/>
    <n v="58628.638655462186"/>
  </r>
  <r>
    <x v="0"/>
    <n v="110226"/>
    <s v="2025-11-20 16:37:27"/>
    <s v="DIANA SOFIA SALAZAR GIRALDO"/>
    <s v="INES LILIANA PIEDRAHITA MESA 111"/>
    <s v="Procesada"/>
    <n v="45534.277310924372"/>
  </r>
  <r>
    <x v="6"/>
    <n v="110227"/>
    <s v="2025-11-20 16:40:29"/>
    <s v="ADOLFO FRANCO ROA"/>
    <s v="MONICA RODRIGUEZ RONCANCIO 946"/>
    <s v="Procesada"/>
    <n v="23421.873949579833"/>
  </r>
  <r>
    <x v="6"/>
    <n v="110228"/>
    <s v="2025-11-20 16:42:16"/>
    <s v="PAULA ANDREA FORERO CUELLAR"/>
    <s v="ANGIE JOHANA BEDOYA HERRENO 908"/>
    <s v="Procesada"/>
    <n v="13920"/>
  </r>
  <r>
    <x v="6"/>
    <n v="110229"/>
    <s v="2025-11-20 16:47:32"/>
    <s v="JOHAN ALONSO MERCHAN VARON"/>
    <s v="WILSON JAVIER MONTAÑEZ MARTINEZ 923"/>
    <s v="Procesada"/>
    <n v="30252.117647058822"/>
  </r>
  <r>
    <x v="1"/>
    <n v="110230"/>
    <s v="2025-11-20 16:49:54"/>
    <s v="DIANA KATHERINE RAMIREZ GOMEZ"/>
    <s v="FREDY ESTEPA 409 CUCUTA"/>
    <s v="Procesada"/>
    <n v="32022"/>
  </r>
  <r>
    <x v="0"/>
    <n v="110231"/>
    <s v="2025-11-20 16:51:21"/>
    <s v="JOSE DOUGLAS AGUDELO LONDOÑO"/>
    <s v="ANDRES GRACIANO SERNA 104"/>
    <s v="Procesada"/>
    <n v="143500.21008403361"/>
  </r>
  <r>
    <x v="7"/>
    <n v="110232"/>
    <s v="2025-11-20 16:54:18"/>
    <s v="GLORIA INES GARCIA LOPEZ"/>
    <s v="JHONTAN MENDOZA 906"/>
    <s v="Procesada"/>
    <n v="43388.067226890758"/>
  </r>
  <r>
    <x v="8"/>
    <n v="110233"/>
    <s v="2025-11-20 16:57:17"/>
    <s v="MANUEL ESTEBAN SIERRA PEREZ"/>
    <s v="NEIL TORRES 718 CARTAGENA"/>
    <s v="Procesada"/>
    <n v="43854.789915966387"/>
  </r>
  <r>
    <x v="0"/>
    <n v="110234"/>
    <s v="2025-11-20 17:00:36"/>
    <s v="PAOLA ANDREA ECHEVERRI LONDOÑO"/>
    <s v="ELIANA GOMEZ 107"/>
    <s v="Procesada"/>
    <n v="16361.344537815126"/>
  </r>
  <r>
    <x v="6"/>
    <n v="110235"/>
    <s v="2025-11-20 17:01:17"/>
    <s v="ELIZABET DUPONT ESCOBAR"/>
    <s v="WILLIAM ALBERTO VELASQUEZ BERNAL 920"/>
    <s v="Procesada"/>
    <n v="24079.73949579832"/>
  </r>
  <r>
    <x v="1"/>
    <n v="110236"/>
    <s v="2025-11-20 17:01:25"/>
    <s v="ALCIRA ANGARITA CONTRERAS"/>
    <s v="MAIRA TORRES 411 CUCUTA"/>
    <s v="Procesada"/>
    <n v="12719.193277310926"/>
  </r>
  <r>
    <x v="0"/>
    <n v="110237"/>
    <s v="2025-11-20 17:05:00"/>
    <s v="MARIA ELVIA BUITRAGO"/>
    <s v="INGRID RESTREPO 115"/>
    <s v="Procesada"/>
    <n v="104847.42016806723"/>
  </r>
  <r>
    <x v="6"/>
    <n v="110238"/>
    <s v="2025-11-20 17:05:08"/>
    <s v="BLANCA CARMENZA HERNANDEZ BAQUERO"/>
    <s v="WILSON JAVIER MONTAÑEZ MARTINEZ 923"/>
    <s v="Procesada"/>
    <n v="16806.798319327732"/>
  </r>
  <r>
    <x v="6"/>
    <n v="110239"/>
    <s v="2025-11-20 17:12:58"/>
    <s v="CLEMENCIA VERANO VERANO"/>
    <s v="SOL KATHERINE BERNAL MONTANO 907"/>
    <s v="Procesada"/>
    <n v="54310.747899159665"/>
  </r>
  <r>
    <x v="6"/>
    <n v="110240"/>
    <s v="2025-11-20 17:13:50"/>
    <s v="ANA YULIETH HERNANDEZ BELEN"/>
    <s v="SOL KATHERINE BERNAL MONTANO 907"/>
    <s v="Procesada"/>
    <n v="4575.9579831932779"/>
  </r>
  <r>
    <x v="0"/>
    <n v="110241"/>
    <s v="2025-11-20 17:14:50"/>
    <s v="MERKEPRONTO"/>
    <s v="MIGUEL ANGEL HIDALGO SANTOS 113"/>
    <s v="Procesada"/>
    <n v="56210.277310924372"/>
  </r>
  <r>
    <x v="6"/>
    <n v="110242"/>
    <s v="2025-11-20 17:15:58"/>
    <s v="ROBIN DANIEL MARTINEZ AVILA"/>
    <s v="NELLY MARTINEZ FLEREZ 935"/>
    <s v="Procesada"/>
    <n v="19677.159663865546"/>
  </r>
  <r>
    <x v="8"/>
    <n v="110243"/>
    <s v="2025-11-20 17:16:05"/>
    <s v="MARCELIS MARIA MENDOZA SANCHEZ"/>
    <s v="NEIL TORRES 718 CARTAGENA"/>
    <s v="Procesada"/>
    <n v="99790.184873949591"/>
  </r>
  <r>
    <x v="3"/>
    <n v="110244"/>
    <s v="2025-11-20 17:18:42"/>
    <s v="NUBIA DUQUE DE AGUIRRE"/>
    <s v="FELIPE ARENAS 605"/>
    <s v="Procesada"/>
    <n v="109678.44537815127"/>
  </r>
  <r>
    <x v="2"/>
    <n v="110245"/>
    <s v="2025-11-20 17:21:56"/>
    <s v="JUAN CARLOS MANOTAS RODRIGUEZ"/>
    <s v="MARIELA ESTER DE LEON 720 BARRANQUILLA"/>
    <s v="Procesada"/>
    <n v="31932.915966386554"/>
  </r>
  <r>
    <x v="6"/>
    <n v="110246"/>
    <s v="2025-11-20 17:23:49"/>
    <s v="PUNTO EXPRESS 25 Y ALGO MAS SAS"/>
    <s v="MONICA RODRIGUEZ RONCANCIO 946"/>
    <s v="Procesada"/>
    <n v="89803.983193277323"/>
  </r>
  <r>
    <x v="6"/>
    <n v="110248"/>
    <s v="2025-11-20 17:24:52"/>
    <s v="ORLANDO OSPINA OSORIO"/>
    <s v="DIANA MARCELA DIAZ TORRES 938"/>
    <s v="Procesada"/>
    <n v="57479.02521008403"/>
  </r>
  <r>
    <x v="6"/>
    <n v="110249"/>
    <s v="2025-11-20 17:25:18"/>
    <s v="ALEJANDRO OSORIO USUGA"/>
    <s v="LEYDY YURLEY MUNEVAR ESPITIA 921"/>
    <s v="Procesada"/>
    <n v="86218.537815126052"/>
  </r>
  <r>
    <x v="6"/>
    <n v="110250"/>
    <s v="2025-11-20 17:29:36"/>
    <s v="YAMID OSORIO DURANGO"/>
    <s v="LEYDY YURLEY MUNEVAR ESPITIA 921"/>
    <s v="Procesada"/>
    <n v="383195.04201680672"/>
  </r>
  <r>
    <x v="2"/>
    <n v="110251"/>
    <s v="2025-11-20 17:29:40"/>
    <s v="SHIRLEY PATRICIA FREYLE ANAYA"/>
    <s v="YOANY SARMIENTO PEREZ 713 BARRANQUILLA"/>
    <s v="Procesada"/>
    <n v="71280"/>
  </r>
  <r>
    <x v="6"/>
    <n v="110252"/>
    <s v="2025-11-20 17:32:53"/>
    <s v="DUVIEL STIVEN OCAMPO SANCHEZ"/>
    <s v="OSCAR GIOVANNY NASAYO BLANCO 932"/>
    <s v="Procesada"/>
    <n v="18430.949579831937"/>
  </r>
  <r>
    <x v="6"/>
    <n v="110253"/>
    <s v="2025-11-20 17:33:06"/>
    <s v="BRAYAN DAVID MOGOLLON QUINTERO"/>
    <s v="SOL KATHERINE BERNAL MONTANO 907"/>
    <s v="Procesada"/>
    <n v="7278.9915966386561"/>
  </r>
  <r>
    <x v="4"/>
    <n v="110254"/>
    <s v="2025-11-20 17:34:12"/>
    <s v="EDGAR FERNANDO PIMIENTO BERTEL"/>
    <s v="NELSON ENRIQUE LOPEZ GONZALEZ 510"/>
    <s v="Procesada"/>
    <n v="101777.27731092439"/>
  </r>
  <r>
    <x v="6"/>
    <n v="110256"/>
    <s v="2025-11-20 17:35:00"/>
    <s v="MARYLUZ MORA CARDENAS"/>
    <s v="MONICA RODRIGUEZ RONCANCIO 946"/>
    <s v="Procesada"/>
    <n v="17199.016806722691"/>
  </r>
  <r>
    <x v="6"/>
    <n v="110257"/>
    <s v="2025-11-20 17:37:38"/>
    <s v="MARIA TRANSITO CRUZ ROJAS"/>
    <s v="LEYDY YURLEY MUNEVAR ESPITIA 921"/>
    <s v="Procesada"/>
    <n v="94973"/>
  </r>
  <r>
    <x v="3"/>
    <n v="110258"/>
    <s v="2025-11-20 17:38:09"/>
    <s v="YAMILETH ALZATE ORTIZ"/>
    <s v="FELIPE ARENAS 605"/>
    <s v="Procesada"/>
    <n v="22251.865546218491"/>
  </r>
  <r>
    <x v="6"/>
    <n v="110259"/>
    <s v="2025-11-20 17:39:08"/>
    <s v="CAMILO ANDRES SILVA APONTE"/>
    <s v="WILLIAM ALBERTO VELASQUEZ BERNAL 920"/>
    <s v="Procesada"/>
    <n v="32122.529411764706"/>
  </r>
  <r>
    <x v="6"/>
    <n v="110260"/>
    <s v="2025-11-20 17:47:17"/>
    <s v="MARJORYE ZOLANDY SERRANO LOPEZ"/>
    <s v="DIANA MARCELA DIAZ TORRES 938"/>
    <s v="Procesada"/>
    <n v="37313.319327731093"/>
  </r>
  <r>
    <x v="0"/>
    <n v="110261"/>
    <s v="2025-11-20 17:48:16"/>
    <s v="INVERSIONES PULSO SAS"/>
    <s v="EDISON ALBERTO SALAZAR YEPES 116"/>
    <s v="Procesada"/>
    <n v="64265.663865546223"/>
  </r>
  <r>
    <x v="6"/>
    <n v="110262"/>
    <s v="2025-11-20 17:52:14"/>
    <s v="MARIELINA RODRIGUEZ LOPEZ"/>
    <s v="NELLY MARTINEZ FLEREZ 935"/>
    <s v="Procesada"/>
    <n v="38996.403361344543"/>
  </r>
  <r>
    <x v="6"/>
    <n v="110264"/>
    <s v="2025-11-20 17:52:47"/>
    <s v="SANDRA LILIANA VILLALBA GIL"/>
    <s v="SANDRA PATRICIA ORTIZ ROMERO 919"/>
    <s v="Procesada"/>
    <n v="40905.697478991598"/>
  </r>
  <r>
    <x v="6"/>
    <n v="110265"/>
    <s v="2025-11-20 17:54:58"/>
    <s v="JUAN DAVID PARRA DAZA"/>
    <s v="LEYDY YURLEY MUNEVAR ESPITIA 921"/>
    <s v="Procesada"/>
    <n v="215356.40336134454"/>
  </r>
  <r>
    <x v="9"/>
    <n v="110267"/>
    <s v="2025-11-20 17:56:54"/>
    <s v="GLADYS MARINA TORRES ALBIS"/>
    <s v="LIZETH FERNANDA OBANDO ARAUJO 705 VALLEDUPAR"/>
    <s v="Procesada"/>
    <n v="47899.378151260506"/>
  </r>
  <r>
    <x v="6"/>
    <n v="110268"/>
    <s v="2025-11-20 18:01:47"/>
    <s v="LILIA GALVIS"/>
    <s v="MARIBEL REDONDO 918"/>
    <s v="Procesada"/>
    <n v="37142.857142857145"/>
  </r>
  <r>
    <x v="6"/>
    <n v="110270"/>
    <s v="2025-11-20 18:02:25"/>
    <s v="PEDRO HERNANDEZ"/>
    <s v="WILSON JAVIER MONTAÑEZ MARTINEZ 923"/>
    <s v="Procesada"/>
    <n v="11543"/>
  </r>
  <r>
    <x v="6"/>
    <n v="110271"/>
    <s v="2025-11-20 18:03:54"/>
    <s v="JAIME HUMBERTO ALVAREZ"/>
    <s v="LEYDY YURLEY MUNEVAR ESPITIA 921"/>
    <s v="Procesada"/>
    <n v="31900"/>
  </r>
  <r>
    <x v="6"/>
    <n v="110272"/>
    <s v="2025-11-20 18:03:56"/>
    <s v="DIEGO ALEJANDRO  TORRES FONSECA"/>
    <s v="SOL KATHERINE BERNAL MONTANO 907"/>
    <s v="Procesada"/>
    <n v="16012.504201680675"/>
  </r>
  <r>
    <x v="8"/>
    <n v="110273"/>
    <s v="2025-11-20 18:09:30"/>
    <s v="FREDDY ALEXANDER MAYORGA MINTILLA"/>
    <s v="NEIL TORRES 718 CARTAGENA"/>
    <s v="Procesada"/>
    <n v="70840.294117647063"/>
  </r>
  <r>
    <x v="6"/>
    <n v="110275"/>
    <s v="2025-11-20 18:09:49"/>
    <s v="OSCAR YESID NARVAEZ HERNANDEZ"/>
    <s v="CRISTINA QUINTERO RUDAS 945"/>
    <s v="Procesada"/>
    <n v="31636.907563025208"/>
  </r>
  <r>
    <x v="6"/>
    <n v="110276"/>
    <s v="2025-11-20 18:10:08"/>
    <s v="GERMAN AUGUSTO PEÑA GARCIA"/>
    <s v="WILSON JAVIER MONTAÑEZ MARTINEZ 923"/>
    <s v="Procesada"/>
    <n v="35910"/>
  </r>
  <r>
    <x v="6"/>
    <n v="110277"/>
    <s v="2025-11-20 18:14:32"/>
    <s v="MARIA LILIA AMAYA HUERTAS"/>
    <s v="NELLY MARTINEZ FLEREZ 935"/>
    <s v="Procesada"/>
    <n v="65676.428571428565"/>
  </r>
  <r>
    <x v="10"/>
    <n v="110279"/>
    <s v="2025-11-20 18:16:59"/>
    <s v="DISNEY CAROLINA FRANCO PAREDES"/>
    <s v="SANDRA PRADA 405 BUCARAMANGA"/>
    <s v="Procesada"/>
    <n v="14835.302521008403"/>
  </r>
  <r>
    <x v="6"/>
    <n v="110281"/>
    <s v="2025-11-20 18:20:16"/>
    <s v="ODILIO LEYVA"/>
    <s v="SANDRA PATRICIA ORTIZ ROMERO 919"/>
    <s v="Procesada"/>
    <n v="16638.638655462186"/>
  </r>
  <r>
    <x v="6"/>
    <n v="110282"/>
    <s v="2025-11-20 18:23:46"/>
    <s v="SONIA CONSTANZA BAQUERO FUENTES"/>
    <s v="YULIETH HERNANDEZ"/>
    <s v="Procesada"/>
    <n v="35109.201680672268"/>
  </r>
  <r>
    <x v="6"/>
    <n v="110283"/>
    <s v="2025-11-20 18:23:56"/>
    <s v="CRUZ BLEY TRUJILLO TOVAR"/>
    <s v="DIANA MARCELA DIAZ TORRES 938"/>
    <s v="Procesada"/>
    <n v="28655.462184873952"/>
  </r>
  <r>
    <x v="6"/>
    <n v="110284"/>
    <s v="2025-11-20 18:24:44"/>
    <s v="RAMIRO ALFONSO GIL"/>
    <s v="SANDRA PATRICIA ORTIZ ROMERO 919"/>
    <s v="Procesada"/>
    <n v="10588.20168067227"/>
  </r>
  <r>
    <x v="6"/>
    <n v="110285"/>
    <s v="2025-11-20 18:25:47"/>
    <s v="RAFAEL BARBOSA AGUILAR"/>
    <s v="OSCAR GIOVANNY NASAYO BLANCO 932"/>
    <s v="Procesada"/>
    <n v="49900.277310924372"/>
  </r>
  <r>
    <x v="6"/>
    <n v="110286"/>
    <s v="2025-11-20 18:32:12"/>
    <s v="ALMACEN EL RETIRO S.A.S"/>
    <s v="MARIA NANCY GUARIN VIRGUEZ 937"/>
    <s v="Procesada"/>
    <n v="192554.66386554623"/>
  </r>
  <r>
    <x v="0"/>
    <n v="110287"/>
    <s v="2025-11-20 18:33:12"/>
    <s v="PAULA ANDREA SUAREZ RIVERA"/>
    <s v="SEBASTIAN DIAZ VELEZ 105"/>
    <s v="Procesada"/>
    <n v="6722.6974789915976"/>
  </r>
  <r>
    <x v="3"/>
    <n v="110288"/>
    <s v="2025-11-20 18:33:41"/>
    <s v="MARIA MAGDALENA CANO GIL"/>
    <s v="FELIPE ARENAS 605"/>
    <s v="Procesada"/>
    <n v="52943.462184873955"/>
  </r>
  <r>
    <x v="0"/>
    <n v="110289"/>
    <s v="2025-11-20 18:34:15"/>
    <s v="AUTO SERVICIO MILAN"/>
    <s v="SEBASTIAN DIAZ VELEZ 105"/>
    <s v="Procesada"/>
    <n v="36302.521008403361"/>
  </r>
  <r>
    <x v="0"/>
    <n v="110290"/>
    <s v="2025-11-20 18:36:30"/>
    <s v="EDIT LUCINA BLANDON CARTAGENA"/>
    <s v="SEBASTIAN DIAZ VELEZ 105"/>
    <s v="Procesada"/>
    <n v="38255.36974789916"/>
  </r>
  <r>
    <x v="6"/>
    <n v="110292"/>
    <s v="2025-11-20 18:37:42"/>
    <s v="JHORDAN TORRES ESCOBAR"/>
    <s v="MONICA RODRIGUEZ RONCANCIO 946"/>
    <s v="Procesada"/>
    <n v="31764.596638655465"/>
  </r>
  <r>
    <x v="6"/>
    <n v="110294"/>
    <s v="2025-11-20 18:39:55"/>
    <s v="INVERSION ABG SAS"/>
    <s v="MARIA NANCY GUARIN VIRGUEZ 937"/>
    <s v="Procesada"/>
    <n v="57479.02521008403"/>
  </r>
  <r>
    <x v="0"/>
    <n v="110295"/>
    <s v="2025-11-20 18:42:06"/>
    <s v="LUZ OLIVIA QUINTERO AMARILES"/>
    <s v="ELIANA GOMEZ 107"/>
    <s v="Procesada"/>
    <n v="22122.663865546219"/>
  </r>
  <r>
    <x v="8"/>
    <n v="110296"/>
    <s v="2025-11-20 18:46:55"/>
    <s v="DEISY YURLEY SILVA CHIA"/>
    <s v="NEIL TORRES 718 CARTAGENA"/>
    <s v="Procesada"/>
    <n v="47899.378151260506"/>
  </r>
  <r>
    <x v="8"/>
    <n v="110297"/>
    <s v="2025-11-20 18:47:51"/>
    <s v="JAVIER ENRIQUE LINAN BETTIN"/>
    <s v="NEIL TORRES 718 CARTAGENA"/>
    <s v="Procesada"/>
    <n v="31932.915966386554"/>
  </r>
  <r>
    <x v="6"/>
    <n v="110298"/>
    <s v="2025-11-20 18:48:45"/>
    <s v="OSCAR CELIO FIGUEREDO FIGUEREDO"/>
    <s v="NELLY MARTINEZ FLEREZ 935"/>
    <s v="Procesada"/>
    <n v="44923.655462184877"/>
  </r>
  <r>
    <x v="8"/>
    <n v="110299"/>
    <s v="2025-11-20 18:48:57"/>
    <s v="MADAY ELIUTH MADRID MADRID"/>
    <s v="NEIL TORRES 718 CARTAGENA"/>
    <s v="Procesada"/>
    <n v="45156.915966386558"/>
  </r>
  <r>
    <x v="6"/>
    <n v="110300"/>
    <s v="2025-11-20 18:49:05"/>
    <s v="NOHEMY PEREZ GUERRERO"/>
    <s v="CRISTINA QUINTERO RUDAS 945"/>
    <s v="Procesada"/>
    <n v="66801.957983193279"/>
  </r>
  <r>
    <x v="6"/>
    <n v="110302"/>
    <s v="2025-11-20 18:49:16"/>
    <s v="FILIBERTO LEIVA OVIEDO"/>
    <s v="LEYDY YURLEY MUNEVAR ESPITIA 921"/>
    <s v="Procesada"/>
    <n v="32719.403361344535"/>
  </r>
  <r>
    <x v="8"/>
    <n v="110304"/>
    <s v="2025-11-20 18:49:56"/>
    <s v="LUIS ENRIQUE GALLO MARIN"/>
    <s v="NEIL TORRES 718 CARTAGENA"/>
    <s v="Procesada"/>
    <n v="31932.915966386554"/>
  </r>
  <r>
    <x v="0"/>
    <n v="110305"/>
    <s v="2025-11-20 18:50:10"/>
    <s v="MANUEL JOSE ZULUAGA SERNA"/>
    <s v="GEORLAN GARCIA PANIAGUA 117"/>
    <s v="Procesada"/>
    <n v="18097.638655462186"/>
  </r>
  <r>
    <x v="6"/>
    <n v="110306"/>
    <s v="2025-11-20 18:50:26"/>
    <s v="HABID JOSE BANDA HOYOS"/>
    <s v="MARISOL NEIRA PARRA 911"/>
    <s v="Procesada"/>
    <n v="191597.52100840336"/>
  </r>
  <r>
    <x v="6"/>
    <n v="110307"/>
    <s v="2025-11-20 18:51:24"/>
    <s v="AUTO SERVICIO UGANDA RUBIO Y AYALA S.A.S"/>
    <s v="MARIA NANCY GUARIN VIRGUEZ 937"/>
    <s v="Procesada"/>
    <n v="57479.02521008403"/>
  </r>
  <r>
    <x v="8"/>
    <n v="110308"/>
    <s v="2025-11-20 18:51:30"/>
    <s v="SARA ISABEL PADILLA JIMENEZ"/>
    <s v="NEIL TORRES 718 CARTAGENA"/>
    <s v="Procesada"/>
    <n v="31932.915966386554"/>
  </r>
  <r>
    <x v="6"/>
    <n v="110309"/>
    <s v="2025-11-20 18:53:16"/>
    <s v="GLORIA ILDA CASTEBLANCO LEON"/>
    <s v="MARISOL NEIRA PARRA 911"/>
    <s v="Procesada"/>
    <n v="30252.050420168071"/>
  </r>
  <r>
    <x v="6"/>
    <n v="110310"/>
    <s v="2025-11-20 18:54:04"/>
    <s v="MAURICIO HERMELINDO SALAZAR HERNANDEZ"/>
    <s v="WILSON JAVIER MONTAÑEZ MARTINEZ 923"/>
    <s v="Procesada"/>
    <n v="15300"/>
  </r>
  <r>
    <x v="6"/>
    <n v="110311"/>
    <s v="2025-11-20 18:54:40"/>
    <s v="JHON ALEXANDER QUINTERO RUIZ"/>
    <s v="MARISOL NEIRA PARRA 911"/>
    <s v="Procesada"/>
    <n v="21176.403361344539"/>
  </r>
  <r>
    <x v="8"/>
    <n v="110312"/>
    <s v="2025-11-20 18:55:38"/>
    <s v="PABLO EMILIO PEREZ MANCIPE"/>
    <s v="NEIL TORRES 718 CARTAGENA"/>
    <s v="Procesada"/>
    <n v="31932.915966386554"/>
  </r>
  <r>
    <x v="6"/>
    <n v="110313"/>
    <s v="2025-11-20 18:56:13"/>
    <s v="KATHERINE ALARCON MEDINA"/>
    <s v="MARISOL NEIRA PARRA 911"/>
    <s v="Procesada"/>
    <n v="114958.05882352941"/>
  </r>
  <r>
    <x v="8"/>
    <n v="110314"/>
    <s v="2025-11-20 18:56:27"/>
    <s v="ALBEIRO DE JESUS MARIN HERNANDEZ"/>
    <s v="NEIL TORRES 718 CARTAGENA"/>
    <s v="Procesada"/>
    <n v="31932.915966386554"/>
  </r>
  <r>
    <x v="3"/>
    <n v="110315"/>
    <s v="2025-11-20 18:57:22"/>
    <s v="DIANA PAOLA LOPEZ GIRALDO"/>
    <s v="FELIPE ARENAS 605"/>
    <s v="Procesada"/>
    <n v="104555.93277310925"/>
  </r>
  <r>
    <x v="6"/>
    <n v="110317"/>
    <s v="2025-11-20 18:58:00"/>
    <s v="JAIRO ERNESTO VARGAS JUEZ"/>
    <s v="LEYDY YURLEY MUNEVAR ESPITIA 921"/>
    <s v="Procesada"/>
    <n v="34770.000000000007"/>
  </r>
  <r>
    <x v="6"/>
    <n v="110318"/>
    <s v="2025-11-20 19:00:30"/>
    <s v="CARLOS ALBERTO PAEZ FUQUENE"/>
    <s v="NELLY MARTINEZ FLEREZ 935"/>
    <s v="Procesada"/>
    <n v="34033.596638655465"/>
  </r>
  <r>
    <x v="6"/>
    <n v="110319"/>
    <s v="2025-11-20 19:00:44"/>
    <s v="ALBA CRISTINA BASTO LINARES"/>
    <s v="MARISOL NEIRA PARRA 911"/>
    <s v="Procesada"/>
    <n v="30252.050420168071"/>
  </r>
  <r>
    <x v="6"/>
    <n v="110320"/>
    <s v="2025-11-20 19:03:28"/>
    <s v="DELIA MILENA GONZALEZ ESCALANTE"/>
    <s v="DIANA MARCELA DIAZ TORRES 938"/>
    <s v="Procesada"/>
    <n v="36031.378151260506"/>
  </r>
  <r>
    <x v="6"/>
    <n v="110322"/>
    <s v="2025-11-20 19:07:39"/>
    <s v="NANCY MERCEDES ENDE MENDIVELSO"/>
    <s v="LEONARDO MANCERA BOLAÑOS 926"/>
    <s v="Procesada"/>
    <n v="44096.882352941182"/>
  </r>
  <r>
    <x v="6"/>
    <n v="110323"/>
    <s v="2025-11-20 19:08:32"/>
    <s v="SANDRA CARVAJAL CARVAJAL"/>
    <s v="LEONARDO MANCERA BOLAÑOS 926"/>
    <s v="Procesada"/>
    <n v="16806.798319327732"/>
  </r>
  <r>
    <x v="10"/>
    <n v="110324"/>
    <s v="2025-11-20 19:08:36"/>
    <s v="GONZALO REYES GONZALEZ"/>
    <s v="SANDRA PRADA 405 BUCARAMANGA"/>
    <s v="Procesada"/>
    <n v="37815.100840336134"/>
  </r>
  <r>
    <x v="6"/>
    <n v="110326"/>
    <s v="2025-11-20 19:09:04"/>
    <s v="MARISOL PERILLA RUBIANO"/>
    <s v="MARIBEL REDONDO 918"/>
    <s v="Procesada"/>
    <n v="31932.915966386554"/>
  </r>
  <r>
    <x v="6"/>
    <n v="110327"/>
    <s v="2025-11-20 19:09:45"/>
    <s v="MARIA ESPERANZA QUINTERO CASTILLO"/>
    <s v="LEONARDO MANCERA BOLAÑOS 926"/>
    <s v="Procesada"/>
    <n v="17226.882352941178"/>
  </r>
  <r>
    <x v="6"/>
    <n v="110328"/>
    <s v="2025-11-20 19:10:32"/>
    <s v="MARIA DEL PILAR VARGAS SORACIPA"/>
    <s v="LEONARDO MANCERA BOLAÑOS 926"/>
    <s v="Procesada"/>
    <n v="10588.20168067227"/>
  </r>
  <r>
    <x v="10"/>
    <n v="110329"/>
    <s v="2025-11-20 19:12:13"/>
    <s v="EMILSE ELENA MEDRANO ARROYO"/>
    <s v="MARTHA MANTILLA 407 BUCARAMANGA"/>
    <s v="Procesada"/>
    <n v="15872.882352941177"/>
  </r>
  <r>
    <x v="9"/>
    <n v="110330"/>
    <s v="2025-11-20 19:13:57"/>
    <s v="HELDER VARGAS DAZA"/>
    <s v="LILIANA MARCELA GONZALEZ PLATA 706 VALLEDUPAR"/>
    <s v="Procesada"/>
    <n v="66260.630252100833"/>
  </r>
  <r>
    <x v="6"/>
    <n v="110331"/>
    <s v="2025-11-20 19:14:14"/>
    <s v="SONIA LUCIA LOPEZ BECERRA"/>
    <s v="CRISTINA QUINTERO RUDAS 945"/>
    <s v="Procesada"/>
    <n v="19335.966386554621"/>
  </r>
  <r>
    <x v="7"/>
    <n v="110332"/>
    <s v="2025-11-20 19:15:15"/>
    <s v="PATRICIA ESPITIA UPEGUI"/>
    <s v="CESAR BERMUDEZ 905"/>
    <s v="Procesada"/>
    <n v="90617.268907563033"/>
  </r>
  <r>
    <x v="0"/>
    <n v="110333"/>
    <s v="2025-11-20 19:15:27"/>
    <s v="GUSTAVO OCAMPO OCAMPO"/>
    <s v="ELIANA GOMEZ 107"/>
    <s v="Procesada"/>
    <n v="30437.277310924372"/>
  </r>
  <r>
    <x v="9"/>
    <n v="110334"/>
    <s v="2025-11-20 19:19:12"/>
    <s v="JESUS MARIA RUEDA RUEDA"/>
    <s v="LIZETH FERNANDA OBANDO ARAUJO 705 VALLEDUPAR"/>
    <s v="Procesada"/>
    <n v="69540.000000000015"/>
  </r>
  <r>
    <x v="10"/>
    <n v="110335"/>
    <s v="2025-11-20 19:19:20"/>
    <s v="VICTOR BUENO"/>
    <s v="SANDRA PRADA 405 BUCARAMANGA"/>
    <s v="Procesada"/>
    <n v="49405.100840336134"/>
  </r>
  <r>
    <x v="7"/>
    <n v="110337"/>
    <s v="2025-11-20 19:20:46"/>
    <s v="DIANA CAROLINA HURTADO CRUZ"/>
    <s v="CESAR BERMUDEZ 905"/>
    <s v="Procesada"/>
    <n v="40235.159663865546"/>
  </r>
  <r>
    <x v="9"/>
    <n v="110338"/>
    <s v="2025-11-20 19:21:38"/>
    <s v="NELCY PAULINA ACOSTA MEJIA "/>
    <s v="LILIANA MARCELA GONZALEZ PLATA 706 VALLEDUPAR"/>
    <s v="Procesada"/>
    <n v="16983.747899159665"/>
  </r>
  <r>
    <x v="7"/>
    <n v="110339"/>
    <s v="2025-11-20 19:23:26"/>
    <s v="JORGE ELIECER CHACON CEPEDA"/>
    <s v="CESAR BERMUDEZ 905"/>
    <s v="Procesada"/>
    <n v="57932.697478991606"/>
  </r>
  <r>
    <x v="0"/>
    <n v="110341"/>
    <s v="2025-11-20 19:23:30"/>
    <s v="FREDY ARMANDO SERNA GOMEZ"/>
    <s v="MARIA ELENA JARAMILLO GALEANO 114"/>
    <s v="Procesada"/>
    <n v="58353.563025210089"/>
  </r>
  <r>
    <x v="0"/>
    <n v="110342"/>
    <s v="2025-11-20 19:23:35"/>
    <s v="JOHN ALEXANDER MORENO LONDOÑO"/>
    <s v="ELIANA GOMEZ 107"/>
    <s v="Procesada"/>
    <n v="28655.462184873952"/>
  </r>
  <r>
    <x v="7"/>
    <n v="110343"/>
    <s v="2025-11-20 19:25:58"/>
    <s v="JAIRO CAMACHO PEÑUELA"/>
    <s v="CESAR BERMUDEZ 905"/>
    <s v="Procesada"/>
    <n v="59664.974789915977"/>
  </r>
  <r>
    <x v="0"/>
    <n v="110344"/>
    <s v="2025-11-20 19:26:37"/>
    <s v="CARLOS ALBERTO MONTOYA JARAMILLO"/>
    <s v="EDISON ALBERTO SALAZAR YEPES 116"/>
    <s v="Procesada"/>
    <n v="29806.747899159665"/>
  </r>
  <r>
    <x v="9"/>
    <n v="110345"/>
    <s v="2025-11-20 19:29:27"/>
    <s v="MARILUZ REMOLINA PEÑALOZA"/>
    <s v="LILIANA MARCELA GONZALEZ PLATA 706 VALLEDUPAR"/>
    <s v="Procesada"/>
    <n v="17998.9243697479"/>
  </r>
  <r>
    <x v="7"/>
    <n v="110346"/>
    <s v="2025-11-20 19:29:33"/>
    <s v="LAURA DANIELA NAVARRO BERMUDEZ"/>
    <s v="CESAR BERMUDEZ 905"/>
    <s v="Procesada"/>
    <n v="43109.210084033613"/>
  </r>
  <r>
    <x v="6"/>
    <n v="110347"/>
    <s v="2025-11-20 19:29:50"/>
    <s v="ANGE ESTEFANIA GUTIERREZ RODRIGUEZ"/>
    <s v="WILSON JAVIER MONTAÑEZ MARTINEZ 923"/>
    <s v="Procesada"/>
    <n v="28655.462184873952"/>
  </r>
  <r>
    <x v="6"/>
    <n v="110348"/>
    <s v="2025-11-20 19:31:51"/>
    <s v="INTERNACIONAL DE ELECTRICOS ILUMINACION SAS"/>
    <s v="NELLY MARTINEZ FLEREZ 935"/>
    <s v="Procesada"/>
    <n v="45424.285714285717"/>
  </r>
  <r>
    <x v="9"/>
    <n v="110349"/>
    <s v="2025-11-20 19:31:55"/>
    <s v="LUZ DARY CACERES TRILLOS"/>
    <s v="LILIANA MARCELA GONZALEZ PLATA 706 VALLEDUPAR"/>
    <s v="Procesada"/>
    <n v="37481.092436974788"/>
  </r>
  <r>
    <x v="6"/>
    <n v="110350"/>
    <s v="2025-11-20 19:32:17"/>
    <s v="WILSON HERNANDO HERNANDEZ RAMIREZ"/>
    <s v="MARIBEL REDONDO 918"/>
    <s v="Procesada"/>
    <n v="21176.403361344539"/>
  </r>
  <r>
    <x v="0"/>
    <n v="110352"/>
    <s v="2025-11-20 19:34:06"/>
    <s v="LUZ ADRIANA ARROYAVE HENAO"/>
    <s v="MARIA ELENA JARAMILLO GALEANO 114"/>
    <s v="Procesada"/>
    <n v="49447.596638655465"/>
  </r>
  <r>
    <x v="6"/>
    <n v="110353"/>
    <s v="2025-11-20 19:34:50"/>
    <s v="DEIVYD SANCHEZ CORTES"/>
    <s v="WILSON JAVIER MONTAÑEZ MARTINEZ 923"/>
    <s v="Procesada"/>
    <n v="30252.117647058822"/>
  </r>
  <r>
    <x v="7"/>
    <n v="110354"/>
    <s v="2025-11-20 19:35:36"/>
    <s v="JORGE IVAN ROA URQUIJO"/>
    <s v="CESAR BERMUDEZ 905"/>
    <s v="Procesada"/>
    <n v="111125.98319327732"/>
  </r>
  <r>
    <x v="6"/>
    <n v="110355"/>
    <s v="2025-11-20 19:36:51"/>
    <s v="FERNANDO ARISMENDI ATEHORTUA"/>
    <s v="ANGIE JOHANA BEDOYA HERRENO 908"/>
    <s v="Procesada"/>
    <n v="16806.798319327732"/>
  </r>
  <r>
    <x v="7"/>
    <n v="110356"/>
    <s v="2025-11-20 19:39:39"/>
    <s v="DIANA LORENA MORENO NUSTES"/>
    <s v="CESAR BERMUDEZ 905"/>
    <s v="Procesada"/>
    <n v="43210.058823529413"/>
  </r>
  <r>
    <x v="6"/>
    <n v="110358"/>
    <s v="2025-11-20 19:40:22"/>
    <s v="NORAIDA QUINCHIA ARISTIZABAL"/>
    <s v="ANGIE JOHANA BEDOYA HERRENO 908"/>
    <s v="Procesada"/>
    <n v="47213.924369747903"/>
  </r>
  <r>
    <x v="6"/>
    <n v="110359"/>
    <s v="2025-11-20 19:41:50"/>
    <s v="MARIA DEL CARMEN MENDEZ"/>
    <s v="ANGIE JOHANA BEDOYA HERRENO 908"/>
    <s v="Procesada"/>
    <n v="51963.957983193279"/>
  </r>
  <r>
    <x v="9"/>
    <n v="110361"/>
    <s v="2025-11-20 19:42:49"/>
    <s v="LUZ DARY CACERES TRILLOS"/>
    <s v="LILIANA MARCELA GONZALEZ PLATA 706 VALLEDUPAR"/>
    <s v="Procesada"/>
    <n v="37481.092436974788"/>
  </r>
  <r>
    <x v="6"/>
    <n v="110362"/>
    <s v="2025-11-20 19:42:52"/>
    <s v="ROSA INES RAMOS MORA"/>
    <s v="SANDRA PATRICIA ORTIZ ROMERO 919"/>
    <s v="Procesada"/>
    <n v="13445.378151260506"/>
  </r>
  <r>
    <x v="6"/>
    <n v="110363"/>
    <s v="2025-11-20 19:43:39"/>
    <s v="JOSE DANIEL CHINOME CHINOME"/>
    <s v="WILSON JAVIER MONTAÑEZ MARTINEZ 923"/>
    <s v="Procesada"/>
    <n v="49518.848739495799"/>
  </r>
  <r>
    <x v="6"/>
    <n v="110364"/>
    <s v="2025-11-20 19:43:55"/>
    <s v="MARIA INES CASTAÑEDA MARTINEZ"/>
    <s v="ANGIE JOHANA BEDOYA HERRENO 908"/>
    <s v="Procesada"/>
    <n v="17084.042016806721"/>
  </r>
  <r>
    <x v="7"/>
    <n v="110365"/>
    <s v="2025-11-20 19:44:10"/>
    <s v="STEFANIA HERRERA CASTRO"/>
    <s v="CESAR BERMUDEZ 905"/>
    <s v="Procesada"/>
    <n v="34770.000000000007"/>
  </r>
  <r>
    <x v="6"/>
    <n v="110366"/>
    <s v="2025-11-20 19:44:22"/>
    <s v="ELECTRICOS DIMAR S A S"/>
    <s v="NELLY MARTINEZ FLEREZ 935"/>
    <s v="Procesada"/>
    <n v="69540.000000000015"/>
  </r>
  <r>
    <x v="6"/>
    <n v="110367"/>
    <s v="2025-11-20 19:46:01"/>
    <s v="INGRID LORENA CASTILLO HERNANDEZ"/>
    <s v="LEYDY YURLEY MUNEVAR ESPITIA 921"/>
    <s v="Procesada"/>
    <n v="33529.436974789918"/>
  </r>
  <r>
    <x v="9"/>
    <n v="110368"/>
    <s v="2025-11-20 19:46:08"/>
    <s v="JHONATAN BERDUGO MUÑOZ"/>
    <s v="LILIANA MARCELA GONZALEZ PLATA 706 VALLEDUPAR"/>
    <s v="Procesada"/>
    <n v="4102.5210084033615"/>
  </r>
  <r>
    <x v="6"/>
    <n v="110369"/>
    <s v="2025-11-20 19:46:14"/>
    <s v="DIANA PATRICIA GALVIS YANEZ"/>
    <s v="ANGIE JOHANA BEDOYA HERRENO 908"/>
    <s v="Procesada"/>
    <n v="21176.403361344539"/>
  </r>
  <r>
    <x v="0"/>
    <n v="110371"/>
    <s v="2025-11-20 19:47:32"/>
    <s v="ANNIE CAROLINA MONSALVE SALAZAR"/>
    <s v="ELIANA GOMEZ 107"/>
    <s v="Procesada"/>
    <n v="10793.949579831933"/>
  </r>
  <r>
    <x v="4"/>
    <n v="110372"/>
    <s v="2025-11-20 19:48:19"/>
    <s v="MARIA JUDITH SERPA MACHADO"/>
    <s v="JOSE GREGORIO OSTEN MERCADO 509"/>
    <s v="Procesada"/>
    <n v="50344.798319327732"/>
  </r>
  <r>
    <x v="7"/>
    <n v="110373"/>
    <s v="2025-11-20 19:48:23"/>
    <s v="EDILMA BOLAÑOS CUBILLOS"/>
    <s v="CESAR BERMUDEZ 905"/>
    <s v="Procesada"/>
    <n v="143698.14285714287"/>
  </r>
  <r>
    <x v="6"/>
    <n v="110374"/>
    <s v="2025-11-20 19:49:31"/>
    <s v="YANETH SANABRIA TAVERA"/>
    <s v="ANGIE JOHANA BEDOYA HERRENO 908"/>
    <s v="Procesada"/>
    <n v="32008.403361344539"/>
  </r>
  <r>
    <x v="6"/>
    <n v="110375"/>
    <s v="2025-11-20 19:51:04"/>
    <s v="MARIA MAGDALENA ARANGO FLOREZ"/>
    <s v="ANGIE JOHANA BEDOYA HERRENO 908"/>
    <s v="Procesada"/>
    <n v="92249.02521008403"/>
  </r>
  <r>
    <x v="6"/>
    <n v="110376"/>
    <s v="2025-11-20 19:51:40"/>
    <s v="PEDRO JULIO MARTINEZ CAMPO"/>
    <s v="YULIETH HERNANDEZ"/>
    <s v="Procesada"/>
    <n v="106283.42857142858"/>
  </r>
  <r>
    <x v="7"/>
    <n v="110377"/>
    <s v="2025-11-20 19:51:51"/>
    <s v="SERGIO MAURICIO ROMERO TOLOSA"/>
    <s v="JHON GRANADOS"/>
    <s v="Procesada"/>
    <n v="61452.210084033621"/>
  </r>
  <r>
    <x v="6"/>
    <n v="110378"/>
    <s v="2025-11-20 19:53:10"/>
    <s v="FERRECONSTRUYE SAS"/>
    <s v="ANGIE JOHANA BEDOYA HERRENO 908"/>
    <s v="Procesada"/>
    <n v="85213.857142857145"/>
  </r>
  <r>
    <x v="7"/>
    <n v="110380"/>
    <s v="2025-11-20 20:00:23"/>
    <s v="MIRIAM CARVAJAL QUIMBAYO"/>
    <s v="JHON GRANADOS"/>
    <s v="Procesada"/>
    <n v="145812.93277310926"/>
  </r>
  <r>
    <x v="9"/>
    <n v="110381"/>
    <s v="2025-11-20 20:00:51"/>
    <s v="YANETH ISABEL CONDE POLO"/>
    <s v="LILIANA MARCELA GONZALEZ PLATA 706 VALLEDUPAR"/>
    <s v="Procesada"/>
    <n v="21176.403361344539"/>
  </r>
  <r>
    <x v="6"/>
    <n v="110382"/>
    <s v="2025-11-20 20:04:14"/>
    <s v="WILSON ERNESTO SANCHEZ MARTIN"/>
    <s v="NELLY MARTINEZ FLEREZ 935"/>
    <s v="Procesada"/>
    <n v="30350.840336134454"/>
  </r>
  <r>
    <x v="6"/>
    <n v="110383"/>
    <s v="2025-11-20 20:06:59"/>
    <s v="WILSON ERNESTO SANCHEZ MARTIN"/>
    <s v="NELLY MARTINEZ FLEREZ 935"/>
    <s v="Procesada"/>
    <n v="30350.840336134454"/>
  </r>
  <r>
    <x v="7"/>
    <n v="110384"/>
    <s v="2025-11-20 20:08:23"/>
    <s v="WILSON DAZA CASTILLO"/>
    <s v="JHON GRANADOS"/>
    <s v="Procesada"/>
    <n v="121750.05882352943"/>
  </r>
  <r>
    <x v="6"/>
    <n v="110385"/>
    <s v="2025-11-20 20:10:47"/>
    <s v="MARIA ARELIS ABRIL MONROY"/>
    <s v="SANDRA PATRICIA ORTIZ ROMERO 919"/>
    <s v="Procesada"/>
    <n v="92772.840336134454"/>
  </r>
  <r>
    <x v="6"/>
    <n v="110387"/>
    <s v="2025-11-20 20:10:54"/>
    <s v="SANDRA MILENA BUSTOS FAJARDO"/>
    <s v="LEYDY YURLEY MUNEVAR ESPITIA 921"/>
    <s v="Procesada"/>
    <n v="29300.201680672268"/>
  </r>
  <r>
    <x v="7"/>
    <n v="110388"/>
    <s v="2025-11-20 20:10:56"/>
    <s v="ARIEL CALA"/>
    <s v="JHON GRANADOS"/>
    <s v="Procesada"/>
    <n v="50696.773109243702"/>
  </r>
  <r>
    <x v="9"/>
    <n v="110389"/>
    <s v="2025-11-20 20:11:09"/>
    <s v="JAIRO DAVID YARURO FLOREZ"/>
    <s v="LILIANA MARCELA GONZALEZ PLATA 706 VALLEDUPAR"/>
    <s v="Procesada"/>
    <n v="40903.361344537814"/>
  </r>
  <r>
    <x v="4"/>
    <n v="110390"/>
    <s v="2025-11-20 20:13:59"/>
    <s v="JORGE LUIS BARON MUÑOZ"/>
    <s v="JOSE GREGORIO OSTEN MERCADO 509"/>
    <s v="Procesada"/>
    <n v="47899.378151260506"/>
  </r>
  <r>
    <x v="6"/>
    <n v="110391"/>
    <s v="2025-11-20 20:16:25"/>
    <s v="LIGIA FERNANDA MATEUS GAMBOA"/>
    <s v="YULIETH HERNANDEZ"/>
    <s v="Procesada"/>
    <n v="62520.957983193279"/>
  </r>
  <r>
    <x v="6"/>
    <n v="110393"/>
    <s v="2025-11-20 20:17:01"/>
    <s v="FRANKLIN ABOUT CASTAÑEDA DIAZ"/>
    <s v="DIANA MARCELA DIAZ TORRES 938"/>
    <s v="Procesada"/>
    <n v="77721.302521008416"/>
  </r>
  <r>
    <x v="7"/>
    <n v="110395"/>
    <s v="2025-11-20 20:18:01"/>
    <s v="YASMIN MARIAN VACA DELGADO"/>
    <s v="JHON GRANADOS"/>
    <s v="Procesada"/>
    <n v="79723.882352941175"/>
  </r>
  <r>
    <x v="6"/>
    <n v="110396"/>
    <s v="2025-11-20 20:18:30"/>
    <s v="ROSA ISELA PARDO"/>
    <s v="DIANA MARCELA DIAZ TORRES 938"/>
    <s v="Procesada"/>
    <n v="13385.949579831933"/>
  </r>
  <r>
    <x v="6"/>
    <n v="110397"/>
    <s v="2025-11-20 20:21:34"/>
    <s v="F-CINTAS SAS"/>
    <s v="NELLY MARTINEZ FLEREZ 935"/>
    <s v="Procesada"/>
    <n v="37050"/>
  </r>
  <r>
    <x v="6"/>
    <n v="110398"/>
    <s v="2025-11-20 20:22:36"/>
    <s v="ARMANDO CALDERON QUINAYA"/>
    <s v="MARIBEL REDONDO 918"/>
    <s v="Procesada"/>
    <n v="78471.084033613442"/>
  </r>
  <r>
    <x v="7"/>
    <n v="110400"/>
    <s v="2025-11-20 20:22:57"/>
    <s v="ORLANDO CARDENAS VACA"/>
    <s v="JHON GRANADOS"/>
    <s v="Procesada"/>
    <n v="34008.478991596639"/>
  </r>
  <r>
    <x v="0"/>
    <n v="110401"/>
    <s v="2025-11-20 20:25:44"/>
    <s v="NAZLY PAOLA CAJAMARCA CLAVIJO"/>
    <s v="ELIANA GOMEZ 107"/>
    <s v="Procesada"/>
    <n v="20326.252100840338"/>
  </r>
  <r>
    <x v="6"/>
    <n v="110402"/>
    <s v="2025-11-20 20:26:03"/>
    <s v="LUISA FERNANDA LOZANO LOZANO"/>
    <s v="MARIA NANCY GUARIN VIRGUEZ 937"/>
    <s v="Procesada"/>
    <n v="37508.529411764706"/>
  </r>
  <r>
    <x v="6"/>
    <n v="110403"/>
    <s v="2025-11-20 20:26:59"/>
    <s v="PLASTICOL JR SAS"/>
    <s v="NELLY MARTINEZ FLEREZ 935"/>
    <s v="Procesada"/>
    <n v="133000"/>
  </r>
  <r>
    <x v="7"/>
    <n v="110404"/>
    <s v="2025-11-20 20:27:56"/>
    <s v="LUIS ARBEIRO CAMACHO BASABE"/>
    <s v="JHON GRANADOS"/>
    <s v="Procesada"/>
    <n v="59066.512605042015"/>
  </r>
  <r>
    <x v="3"/>
    <n v="110405"/>
    <s v="2025-11-20 20:28:27"/>
    <s v="SANDRA MILENA GRANADOS LOPEZ"/>
    <s v="FELIPE ARENAS 605"/>
    <s v="Procesada"/>
    <n v="74653.68907563026"/>
  </r>
  <r>
    <x v="6"/>
    <n v="110406"/>
    <s v="2025-11-20 20:29:22"/>
    <s v="ROSA MIRYAM FUENTES LIZARAZO"/>
    <s v="WILLIAM ALBERTO VELASQUEZ BERNAL 920"/>
    <s v="Procesada"/>
    <n v="13221.798319327732"/>
  </r>
  <r>
    <x v="6"/>
    <n v="110407"/>
    <s v="2025-11-20 20:30:23"/>
    <s v="EDISON JAVIER SEPULVEDA RAMIREZ"/>
    <s v="WILLIAM ALBERTO VELASQUEZ BERNAL 920"/>
    <s v="Procesada"/>
    <n v="32773.08403361345"/>
  </r>
  <r>
    <x v="6"/>
    <n v="110409"/>
    <s v="2025-11-20 20:30:38"/>
    <s v="FREDY WILLIAM PATIÑO"/>
    <s v="SANDRA PATRICIA ORTIZ ROMERO 919"/>
    <s v="Procesada"/>
    <n v="21176.403361344539"/>
  </r>
  <r>
    <x v="7"/>
    <n v="110411"/>
    <s v="2025-11-20 20:33:20"/>
    <s v="OLGA LUCIA ROMERO ANGEL"/>
    <s v="JHON GRANADOS"/>
    <s v="Procesada"/>
    <n v="352897.23529411771"/>
  </r>
  <r>
    <x v="6"/>
    <n v="110412"/>
    <s v="2025-11-20 20:33:24"/>
    <s v="DESECHABLES 7 DE AGOSTO S.A.S."/>
    <s v="NELLY MARTINEZ FLEREZ 935"/>
    <s v="Procesada"/>
    <n v="57479.02521008403"/>
  </r>
  <r>
    <x v="6"/>
    <n v="110413"/>
    <s v="2025-11-20 20:33:33"/>
    <s v="PABLO JAVIER CAITA GIL"/>
    <s v="CARLOS EDUARDO ROMERO 934"/>
    <s v="Procesada"/>
    <n v="8655.4621848739498"/>
  </r>
  <r>
    <x v="6"/>
    <n v="110414"/>
    <s v="2025-11-20 20:34:35"/>
    <s v="JAIR ANDRES  CRUZ MARTINEZ"/>
    <s v="MARIA NANCY GUARIN VIRGUEZ 937"/>
    <s v="Procesada"/>
    <n v="38000"/>
  </r>
  <r>
    <x v="6"/>
    <n v="110415"/>
    <s v="2025-11-20 20:35:09"/>
    <s v="FABIOLA POSSE RUIZ"/>
    <s v="CARLOS EDUARDO ROMERO 934"/>
    <s v="Procesada"/>
    <n v="16134.478991596638"/>
  </r>
  <r>
    <x v="6"/>
    <n v="110416"/>
    <s v="2025-11-20 20:35:43"/>
    <s v="MARLENY RODRIGUEZ GUTIERREZ"/>
    <s v="SANDRA PATRICIA ORTIZ ROMERO 919"/>
    <s v="Procesada"/>
    <n v="27731.109243697476"/>
  </r>
  <r>
    <x v="7"/>
    <n v="110417"/>
    <s v="2025-11-20 20:37:09"/>
    <s v="LEYDI ZOLANYI DUARTE MOSQUERA"/>
    <s v="JHON GRANADOS"/>
    <s v="Procesada"/>
    <n v="97235.042016806721"/>
  </r>
  <r>
    <x v="6"/>
    <n v="110418"/>
    <s v="2025-11-20 20:37:55"/>
    <s v="MARIA DEL ROSARIO PARDO TORRES"/>
    <s v="MONICA RODRIGUEZ RONCANCIO 946"/>
    <s v="Procesada"/>
    <n v="43085"/>
  </r>
  <r>
    <x v="6"/>
    <n v="110420"/>
    <s v="2025-11-20 20:39:26"/>
    <s v="NELLY JOHANNA FLOREZ PINEDA"/>
    <s v="MARIBEL REDONDO 918"/>
    <s v="Procesada"/>
    <n v="47821.184873949584"/>
  </r>
  <r>
    <x v="6"/>
    <n v="110421"/>
    <s v="2025-11-20 20:40:58"/>
    <s v="JENNY PAOLA LINARES AMAYA"/>
    <s v="CARLOS EDUARDO ROMERO 934"/>
    <s v="Procesada"/>
    <n v="24079.73949579832"/>
  </r>
  <r>
    <x v="4"/>
    <n v="110422"/>
    <s v="2025-11-20 20:41:25"/>
    <s v="LUZ NURY CASTAÑO BULA"/>
    <s v="JOSE GREGORIO OSTEN MERCADO 509"/>
    <s v="Procesada"/>
    <n v="31735.319327731093"/>
  </r>
  <r>
    <x v="6"/>
    <n v="110424"/>
    <s v="2025-11-20 20:44:58"/>
    <s v="DIANA CONSUELO MARTINEZ MELLIZO"/>
    <s v="YULIETH HERNANDEZ"/>
    <s v="Procesada"/>
    <n v="8278"/>
  </r>
  <r>
    <x v="6"/>
    <n v="110425"/>
    <s v="2025-11-20 20:47:49"/>
    <s v="DADAMIN MARCELO ESCALANTE"/>
    <s v="NELLY MARTINEZ FLEREZ 935"/>
    <s v="Procesada"/>
    <n v="33060"/>
  </r>
  <r>
    <x v="6"/>
    <n v="110426"/>
    <s v="2025-11-20 20:52:27"/>
    <s v="ANGELICA RUIZ CASALLAS"/>
    <s v="LAURA SERNA HERNANDEZ 925"/>
    <s v="Procesada"/>
    <n v="29400"/>
  </r>
  <r>
    <x v="6"/>
    <n v="110427"/>
    <s v="2025-11-20 20:53:14"/>
    <s v="ANNA KAROLYNNA CHARRIS LLANOS"/>
    <s v="DIANA MARCELA DIAZ TORRES 938"/>
    <s v="Procesada"/>
    <n v="57479.02521008403"/>
  </r>
  <r>
    <x v="6"/>
    <n v="110428"/>
    <s v="2025-11-20 20:54:01"/>
    <s v="DIDIER FABIAN GUERRERO CRISTANCHO"/>
    <s v="CARLOS EDUARDO ROMERO 934"/>
    <s v="Procesada"/>
    <n v="91493.73949579832"/>
  </r>
  <r>
    <x v="4"/>
    <n v="110429"/>
    <s v="2025-11-20 20:56:33"/>
    <s v="GUSTAVO ADOLFO HERNANDEZ VERGARA"/>
    <s v="NELSON ENRIQUE LOPEZ GONZALEZ 510"/>
    <s v="Procesada"/>
    <n v="47899.378151260506"/>
  </r>
  <r>
    <x v="6"/>
    <n v="110430"/>
    <s v="2025-11-20 20:58:04"/>
    <s v="NUBIA BELTRAN SUAREZ"/>
    <s v="LAURA SERNA HERNANDEZ 925"/>
    <s v="Procesada"/>
    <n v="51956.663865546223"/>
  </r>
  <r>
    <x v="6"/>
    <n v="110432"/>
    <s v="2025-11-20 21:00:41"/>
    <s v="LEONARDO RODRIGUEZ RODRIGUEZ"/>
    <s v="MARIA NANCY GUARIN VIRGUEZ 937"/>
    <s v="Procesada"/>
    <n v="127019.02521008404"/>
  </r>
  <r>
    <x v="6"/>
    <n v="110433"/>
    <s v="2025-11-20 21:02:11"/>
    <s v="EDUIN HERNESTO CARDENAS BERDUGO"/>
    <s v="LAURA SERNA HERNANDEZ 925"/>
    <s v="Procesada"/>
    <n v="191597.52100840336"/>
  </r>
  <r>
    <x v="6"/>
    <n v="110434"/>
    <s v="2025-11-20 21:03:31"/>
    <s v="CRISTIAN JAVIER MORENO MORENO"/>
    <s v="MARIBEL REDONDO 918"/>
    <s v="Procesada"/>
    <n v="161180.88235294117"/>
  </r>
  <r>
    <x v="6"/>
    <n v="110436"/>
    <s v="2025-11-20 21:03:36"/>
    <s v="SANDRA MILENA LLANO BOTERO"/>
    <s v="MONICA RODRIGUEZ RONCANCIO 946"/>
    <s v="Procesada"/>
    <n v="13235.302521008403"/>
  </r>
  <r>
    <x v="0"/>
    <n v="110437"/>
    <s v="2025-11-20 21:04:57"/>
    <s v="LA BOMBA EXPRESS SAS"/>
    <s v="INES LILIANA PIEDRAHITA MESA 111"/>
    <s v="Procesada"/>
    <n v="544035.3445378152"/>
  </r>
  <r>
    <x v="6"/>
    <n v="110438"/>
    <s v="2025-11-20 21:04:58"/>
    <s v="LUIS FABIO PEREZ GARCIA"/>
    <s v="LAURA SERNA HERNANDEZ 925"/>
    <s v="Procesada"/>
    <n v="87804"/>
  </r>
  <r>
    <x v="0"/>
    <n v="110439"/>
    <s v="2025-11-20 21:05:10"/>
    <s v="OMAR JAVIER ZULETA ESPINOSA"/>
    <s v="ELIANA GOMEZ 107"/>
    <s v="Procesada"/>
    <n v="23429.243697478993"/>
  </r>
  <r>
    <x v="6"/>
    <n v="110440"/>
    <s v="2025-11-20 21:06:21"/>
    <s v="CRISTIAN CAMILO MALAGON LUGO"/>
    <s v="MARIA NANCY GUARIN VIRGUEZ 937"/>
    <s v="Procesada"/>
    <n v="57479.02521008403"/>
  </r>
  <r>
    <x v="6"/>
    <n v="110441"/>
    <s v="2025-11-20 21:07:45"/>
    <s v="NUBIA ESPERANZA DIAZ DUARTE"/>
    <s v="LAURA SERNA HERNANDEZ 925"/>
    <s v="Procesada"/>
    <n v="12375"/>
  </r>
  <r>
    <x v="7"/>
    <n v="110442"/>
    <s v="2025-11-20 21:11:51"/>
    <s v="ENELDA ESTHER MOSQUERA PASTRANA"/>
    <s v="JHON GRANADOS"/>
    <s v="Procesada"/>
    <n v="178184.73949579833"/>
  </r>
  <r>
    <x v="6"/>
    <n v="110443"/>
    <s v="2025-11-20 21:14:55"/>
    <s v="CRISTIAN DAVID ARIAS GIRALDO"/>
    <s v="MARIA NANCY GUARIN VIRGUEZ 937"/>
    <s v="Procesada"/>
    <n v="92249.02521008403"/>
  </r>
  <r>
    <x v="0"/>
    <n v="110444"/>
    <s v="2025-11-20 21:18:07"/>
    <s v="DIEGO ALEXANDER SANCHEZ MARIN"/>
    <s v="ELIANA GOMEZ 107"/>
    <s v="Procesada"/>
    <n v="65323.806722689078"/>
  </r>
  <r>
    <x v="0"/>
    <n v="110445"/>
    <s v="2025-11-20 21:28:46"/>
    <s v="EFRAIN AGUDELO"/>
    <s v="ANDRES GRACIANO SERNA 104"/>
    <s v="Procesada"/>
    <n v="141411.80672268907"/>
  </r>
  <r>
    <x v="6"/>
    <n v="110447"/>
    <s v="2025-11-20 21:30:36"/>
    <s v="JUAN CAMILO TELLEZ BERNATE"/>
    <s v="MARIA NANCY GUARIN VIRGUEZ 937"/>
    <s v="Procesada"/>
    <n v="43907.71428571429"/>
  </r>
  <r>
    <x v="6"/>
    <n v="110448"/>
    <s v="2025-11-20 21:32:20"/>
    <s v="JAIRO ANTONIO CASTIBLANCO QUINCHE"/>
    <s v="NELLY MARTINEZ FLEREZ 935"/>
    <s v="Procesada"/>
    <n v="34939.159663865546"/>
  </r>
  <r>
    <x v="0"/>
    <n v="110449"/>
    <s v="2025-11-20 21:39:06"/>
    <s v="ALBEIRO DE JESUS CASTAÑO VILLA"/>
    <s v="ANDRES GRACIANO SERNA 104"/>
    <s v="Procesada"/>
    <n v="71567.378151260506"/>
  </r>
  <r>
    <x v="6"/>
    <n v="110450"/>
    <s v="2025-11-20 21:40:26"/>
    <s v="ANA TERESA RUIZ MALAVER"/>
    <s v="NELLY MARTINEZ FLEREZ 935"/>
    <s v="Procesada"/>
    <n v="13613.411764705883"/>
  </r>
  <r>
    <x v="0"/>
    <n v="110452"/>
    <s v="2025-11-20 21:41:26"/>
    <s v="ADALBERTO ALVAREZ CANO"/>
    <s v="ANDRES GRACIANO SERNA 104"/>
    <s v="Procesada"/>
    <n v="252630.63865546221"/>
  </r>
  <r>
    <x v="6"/>
    <n v="110454"/>
    <s v="2025-11-20 21:41:52"/>
    <s v="RITA JULIA CASTELLANOS DE VILLALOBOS"/>
    <s v="YULIETH HERNANDEZ"/>
    <s v="Procesada"/>
    <n v="57479.02521008403"/>
  </r>
  <r>
    <x v="10"/>
    <n v="110455"/>
    <s v="2025-11-20 21:42:53"/>
    <s v="FABIO LEONARDO JEREZ ARENALES"/>
    <s v="SANDRA PRADA 405 BUCARAMANGA"/>
    <s v="Procesada"/>
    <n v="50631.579831932773"/>
  </r>
  <r>
    <x v="0"/>
    <n v="110456"/>
    <s v="2025-11-20 21:43:23"/>
    <s v="DIEGO ANDRES QUERUBIN RUIZ"/>
    <s v="ANDRES GRACIANO SERNA 104"/>
    <s v="Procesada"/>
    <n v="103621.70588235295"/>
  </r>
  <r>
    <x v="6"/>
    <n v="110457"/>
    <s v="2025-11-20 21:45:29"/>
    <s v="YENNY ANDREA ESTEVEZ URIAN"/>
    <s v="WILSON JAVIER MONTAÑEZ MARTINEZ 923"/>
    <s v="Procesada"/>
    <n v="30662.915966386558"/>
  </r>
  <r>
    <x v="0"/>
    <n v="110458"/>
    <s v="2025-11-20 21:47:18"/>
    <s v="DIANA MILENA SALAS"/>
    <s v="EDISON ALBERTO SALAZAR YEPES 116"/>
    <s v="Procesada"/>
    <n v="104579.79831932775"/>
  </r>
  <r>
    <x v="6"/>
    <n v="110459"/>
    <s v="2025-11-20 21:47:43"/>
    <s v="MARIA LILIANA OSORIO HERNANDEZ"/>
    <s v="WILSON JAVIER MONTAÑEZ MARTINEZ 923"/>
    <s v="Procesada"/>
    <n v="18655.436974789918"/>
  </r>
  <r>
    <x v="0"/>
    <n v="110460"/>
    <s v="2025-11-20 21:51:21"/>
    <s v="BEATRIZ ELENA LOAIZA BERRIO"/>
    <s v="ELIANA GOMEZ 107"/>
    <s v="Procesada"/>
    <n v="478993.79831932776"/>
  </r>
  <r>
    <x v="6"/>
    <n v="110461"/>
    <s v="2025-11-20 21:55:21"/>
    <s v="LEONEL JAIMES FLOREZ"/>
    <s v="WILSON JAVIER MONTAÑEZ MARTINEZ 923"/>
    <s v="Procesada"/>
    <n v="21900.63025210084"/>
  </r>
  <r>
    <x v="0"/>
    <n v="110462"/>
    <s v="2025-11-20 21:57:52"/>
    <s v="ISABEL CRISTINA TABORDA BERRIO"/>
    <s v="ANDRES GRACIANO SERNA 104"/>
    <s v="Procesada"/>
    <n v="40962.310924369755"/>
  </r>
  <r>
    <x v="3"/>
    <n v="110463"/>
    <s v="2025-11-20 21:59:37"/>
    <s v="PALACIO ELECTRICO S.A.S"/>
    <s v="LEONARDO RIOS HENAO 612"/>
    <s v="Procesada"/>
    <n v="238221.42857142858"/>
  </r>
  <r>
    <x v="0"/>
    <n v="110464"/>
    <s v="2025-11-20 22:01:05"/>
    <s v="CARLOS ANDRES OQUENDO RAMIREZ"/>
    <s v="ANDRES GRACIANO SERNA 104"/>
    <s v="Procesada"/>
    <n v="49067.08403361345"/>
  </r>
  <r>
    <x v="6"/>
    <n v="110465"/>
    <s v="2025-11-20 22:02:31"/>
    <s v="JORGE ENRIQUE VARGAS RIVERA"/>
    <s v="LEYDY YURLEY MUNEVAR ESPITIA 921"/>
    <s v="Procesada"/>
    <n v="161114.16806722688"/>
  </r>
  <r>
    <x v="0"/>
    <n v="110466"/>
    <s v="2025-11-20 22:02:46"/>
    <s v="LINA MARCELA GIRALDO VANEGAS"/>
    <s v="ANDRES GRACIANO SERNA 104"/>
    <s v="Procesada"/>
    <n v="163764.62184873951"/>
  </r>
  <r>
    <x v="0"/>
    <n v="110468"/>
    <s v="2025-11-20 22:04:04"/>
    <s v="DANIELA GIL TABORDA"/>
    <s v="ANDRES GRACIANO SERNA 104"/>
    <s v="Procesada"/>
    <n v="31363.571428571431"/>
  </r>
  <r>
    <x v="0"/>
    <n v="110470"/>
    <s v="2025-11-20 22:06:07"/>
    <s v="OSCAR ALCIDES AGUDELO ACEVEDO"/>
    <s v="ANDRES GRACIANO SERNA 104"/>
    <s v="Procesada"/>
    <n v="113016.72268907563"/>
  </r>
  <r>
    <x v="0"/>
    <n v="110472"/>
    <s v="2025-11-20 22:07:36"/>
    <s v="ALVARO AGUDELO"/>
    <s v="ANDRES GRACIANO SERNA 104"/>
    <s v="Procesada"/>
    <n v="165735.2016806723"/>
  </r>
  <r>
    <x v="0"/>
    <n v="110474"/>
    <s v="2025-11-20 22:14:50"/>
    <s v="SANTIAGO IGNACIO CIRO VILLADA"/>
    <s v="ANDRES GRACIANO SERNA 104"/>
    <s v="Procesada"/>
    <n v="330970.0840336135"/>
  </r>
  <r>
    <x v="0"/>
    <n v="110476"/>
    <s v="2025-11-20 22:19:06"/>
    <s v="BIBIANA MARIA MONTOYA RODAS"/>
    <s v="ANDRES GRACIANO SERNA 104"/>
    <s v="Procesada"/>
    <n v="197118.01680672271"/>
  </r>
  <r>
    <x v="0"/>
    <n v="110478"/>
    <s v="2025-11-20 22:26:53"/>
    <s v="MINIMERCADO MYO S.A.S."/>
    <s v="ANDRES GRACIANO SERNA 104"/>
    <s v="Procesada"/>
    <n v="143378.21848739494"/>
  </r>
  <r>
    <x v="0"/>
    <n v="110479"/>
    <s v="2025-11-20 22:37:38"/>
    <s v="SEBASTIAN RUIZ PELAEZ"/>
    <s v="INES LILIANA PIEDRAHITA MESA 111"/>
    <s v="Procesada"/>
    <n v="38207.722689075636"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4">
  <r>
    <d v="2025-11-04T00:00:00"/>
    <s v="HHBQ000722628"/>
    <s v="YACAN50"/>
    <s v="CANDADO 50 MM"/>
    <s v="YACAN50 - CANDADO 50 MM"/>
    <n v="2"/>
    <n v="4327.7299999999996"/>
    <n v="0"/>
    <n v="8655.4599999999991"/>
    <s v="VLL04"/>
    <n v="1"/>
    <n v="213"/>
    <s v=" Tuti Valledupar"/>
    <s v="ZONA NORTE"/>
    <s v="TERCEROS"/>
    <s v="2025 SEM 45"/>
    <s v="1917"/>
    <x v="0"/>
    <s v="martes"/>
    <s v="YASS"/>
    <n v="1"/>
    <n v="2"/>
    <s v="TAT"/>
    <s v="ISRAELA MATILDE AMAYA IGUARAN"/>
    <s v="Preventa"/>
    <s v="40791787"/>
    <s v="49794720"/>
    <s v="DOÑA MATI"/>
  </r>
  <r>
    <d v="2025-11-04T00:00:00"/>
    <s v="HHMO000623487"/>
    <s v="LYLIMPLAV200DX1"/>
    <s v="LIMPIAYA LIMPIADOR LAVANDA 200 ML X1"/>
    <s v="LYLIMPLAV200DX1 - LIMPIAYA LIMPIADOR LAVANDA 200 ML X1"/>
    <n v="6"/>
    <n v="1120"/>
    <n v="0"/>
    <n v="6720"/>
    <s v="MT11"/>
    <n v="1"/>
    <n v="156"/>
    <s v=" TUTI Monteria"/>
    <s v="ZONA CENTRO"/>
    <s v="TERCEROS"/>
    <s v="2025 SEM 45"/>
    <s v="1714"/>
    <x v="1"/>
    <s v="martes"/>
    <s v="ETERNA"/>
    <n v="1"/>
    <n v="6"/>
    <s v="TAT"/>
    <s v="SAMIR DAVID ARRIETA HERNANDEZ"/>
    <s v="Preventa"/>
    <s v="1002997934"/>
    <s v="1067887069"/>
    <s v="TIENDA LA COLMENA"/>
  </r>
  <r>
    <d v="2025-11-04T00:00:00"/>
    <s v="HHME001459620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98"/>
    <x v="2"/>
    <s v="martes"/>
    <s v="PREBEL"/>
    <n v="1"/>
    <n v="2"/>
    <s v="TAT"/>
    <s v="ADRIAN ARCANGEL ARROYAVE MUNERA"/>
    <s v="Preventa"/>
    <s v="8156669"/>
    <s v="8432406"/>
    <s v="LA VENTANITA"/>
  </r>
  <r>
    <d v="2025-11-04T00:00:00"/>
    <s v="HHME001459620"/>
    <s v="LYESPOOROX12"/>
    <s v="LIMPIAYA ESPONJA ORO/PLATA X12"/>
    <s v="LYESPOOROX12 - LIMPIAYA ESPONJA ORO/PLATA X12"/>
    <n v="2"/>
    <n v="8991.6"/>
    <n v="899.16"/>
    <n v="17084.04"/>
    <s v="MD06"/>
    <n v="1"/>
    <n v="125"/>
    <s v=" TUTI Medellin"/>
    <s v="ZONA CENTRO"/>
    <s v="TERCEROS"/>
    <s v="2025 SEM 45"/>
    <s v="1398"/>
    <x v="2"/>
    <s v="martes"/>
    <s v="ETERNA"/>
    <n v="1"/>
    <n v="2"/>
    <s v="TAT"/>
    <s v="ADRIAN ARCANGEL ARROYAVE MUNERA"/>
    <s v="Preventa"/>
    <s v="8156669"/>
    <s v="8432406"/>
    <s v="LA VENTANITA"/>
  </r>
  <r>
    <d v="2025-11-04T00:00:00"/>
    <s v="HHME001459620"/>
    <s v="YAPANIAZU"/>
    <s v="PAÑITOS HUMEDOS DAMPY X 20 AZUL"/>
    <s v="YAPANIAZU - PAÑITOS HUMEDOS DAMPY X 20 AZUL"/>
    <n v="5"/>
    <n v="1344.54"/>
    <n v="0"/>
    <n v="6722.7"/>
    <s v="MD06"/>
    <n v="1"/>
    <n v="125"/>
    <s v=" TUTI Medellin"/>
    <s v="ZONA CENTRO"/>
    <s v="TERCEROS"/>
    <s v="2025 SEM 45"/>
    <s v="1398"/>
    <x v="2"/>
    <s v="martes"/>
    <s v="YASS"/>
    <n v="1"/>
    <n v="5"/>
    <s v="TAT"/>
    <s v="ADRIAN ARCANGEL ARROYAVE MUNERA"/>
    <s v="Preventa"/>
    <s v="8156669"/>
    <s v="8432406"/>
    <s v="LA VENTANITA"/>
  </r>
  <r>
    <d v="2025-11-04T00:00:00"/>
    <s v="HHME001459620"/>
    <s v="YAPADAM150"/>
    <s v="PAÑITOS HUMEDOS DAMPY X 150 UND AZUL"/>
    <s v="YAPADAM150 - PAÑITOS HUMEDOS DAMPY X 150 UND AZUL"/>
    <n v="2"/>
    <n v="6422.4"/>
    <n v="0"/>
    <n v="12844.8"/>
    <s v="MD06"/>
    <n v="1"/>
    <n v="125"/>
    <s v=" TUTI Medellin"/>
    <s v="ZONA CENTRO"/>
    <s v="TERCEROS"/>
    <s v="2025 SEM 45"/>
    <s v="1398"/>
    <x v="2"/>
    <s v="martes"/>
    <s v="YASS"/>
    <n v="1"/>
    <n v="2"/>
    <s v="TAT"/>
    <s v="ADRIAN ARCANGEL ARROYAVE MUNERA"/>
    <s v="Preventa"/>
    <s v="8156669"/>
    <s v="8432406"/>
    <s v="LA VENTANITA"/>
  </r>
  <r>
    <d v="2025-11-04T00:00:00"/>
    <s v="HHBO001170394"/>
    <s v="LYLOZA700DX1"/>
    <s v="LIMPIAYA LAVA LOZA DOYPACK 700 ML X1"/>
    <s v="LYLOZA700DX1 - LIMPIAYA LAVA LOZA DOYPACK 700 ML X1"/>
    <n v="1"/>
    <n v="3562.19"/>
    <n v="0"/>
    <n v="3562.19"/>
    <s v="BG13"/>
    <n v="1"/>
    <n v="126"/>
    <s v=" TUTI Bogota"/>
    <s v="ZONA BOGOTA"/>
    <s v="TERCEROS"/>
    <s v="2025 SEM 45"/>
    <s v="2209"/>
    <x v="3"/>
    <s v="martes"/>
    <s v="ETERNA"/>
    <n v="1"/>
    <n v="1"/>
    <s v="TAT"/>
    <s v="SIERVO ALONSO PEREZ RODRIGUEZ"/>
    <s v="Preventa"/>
    <s v="1074415224"/>
    <s v="1016001588"/>
    <s v="PAPELERIA BOTICA DE EMANUEL"/>
  </r>
  <r>
    <d v="2025-11-04T00:00:00"/>
    <s v="HHBO001170394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09"/>
    <x v="3"/>
    <s v="martes"/>
    <s v="ETERNA"/>
    <n v="1"/>
    <n v="1"/>
    <s v="TAT"/>
    <s v="SIERVO ALONSO PEREZ RODRIGUEZ"/>
    <s v="Preventa"/>
    <s v="1074415224"/>
    <s v="1016001588"/>
    <s v="PAPELERIA BOTICA DE EMANUEL"/>
  </r>
  <r>
    <d v="2025-11-04T00:00:00"/>
    <s v="HHME001459642"/>
    <s v="YAVABY20GR"/>
    <s v="VASELINA BABY, 20 GRAMOS, MARCA JUHNIOS"/>
    <s v="YAVABY20GR - VASELINA BABY, 20 GRAMOS, MARCA JUHNIOS"/>
    <n v="6"/>
    <n v="1444"/>
    <n v="0"/>
    <n v="8664"/>
    <s v="MD02"/>
    <n v="1"/>
    <n v="125"/>
    <s v=" TUTI Medellin"/>
    <s v="ZONA CENTRO"/>
    <s v="TERCEROS"/>
    <s v="2025 SEM 45"/>
    <s v="1345"/>
    <x v="4"/>
    <s v="martes"/>
    <s v="YASS"/>
    <n v="1"/>
    <n v="6"/>
    <s v="TAT"/>
    <s v="LUIS ALFONSO ZAPATA TAPIAS"/>
    <s v="Preventa"/>
    <s v="71700770"/>
    <s v="71381318"/>
    <s v="LA TIENDA DE LUCHO"/>
  </r>
  <r>
    <d v="2025-11-04T00:00:00"/>
    <s v="HHME001459689"/>
    <s v="DRDESOPIES"/>
    <s v="DESODORANTE PARA PIES"/>
    <s v="DRDESOPIES - DESODORANTE PARA PIES"/>
    <n v="1"/>
    <n v="9636"/>
    <n v="0"/>
    <n v="9636"/>
    <s v="MD30"/>
    <n v="1"/>
    <n v="1"/>
    <s v=" MEDELLIN"/>
    <s v="ZONA CENTRO"/>
    <s v="TERCEROS"/>
    <s v="2025 SEM 45"/>
    <s v="1338"/>
    <x v="5"/>
    <s v="martes"/>
    <s v="DROMATIC"/>
    <n v="1"/>
    <n v="1"/>
    <s v="TAT"/>
    <s v="MARILENI VELASQUEZ PEREZ"/>
    <s v="Preventa"/>
    <s v="44007369"/>
    <s v="1036639459"/>
    <s v="GRANERO EL VECINO"/>
  </r>
  <r>
    <d v="2025-11-04T00:00:00"/>
    <s v="HHBQ000722645"/>
    <s v="YACAN50"/>
    <s v="CANDADO 50 MM"/>
    <s v="YACAN50 - CANDADO 50 MM"/>
    <n v="2"/>
    <n v="4327.7299999999996"/>
    <n v="0"/>
    <n v="8655.4599999999991"/>
    <s v="VLL04"/>
    <n v="1"/>
    <n v="213"/>
    <s v=" Tuti Valledupar"/>
    <s v="ZONA NORTE"/>
    <s v="TERCEROS"/>
    <s v="2025 SEM 45"/>
    <s v="1916"/>
    <x v="0"/>
    <s v="martes"/>
    <s v="YASS"/>
    <n v="1"/>
    <n v="2"/>
    <s v="TAT"/>
    <s v="ANA EDILZA SANCHEZ PEREZ"/>
    <s v="Preventa"/>
    <s v="60330338"/>
    <s v="49794720"/>
    <s v="PROVISIONES BRENDA"/>
  </r>
  <r>
    <d v="2025-11-04T00:00:00"/>
    <s v="HHBQ000722645"/>
    <s v="YACAN38"/>
    <s v="CANDADO 38 MM"/>
    <s v="YACAN38 - CANDADO 38 MM"/>
    <n v="2"/>
    <n v="2668.75"/>
    <n v="0"/>
    <n v="5337.5"/>
    <s v="VLL04"/>
    <n v="1"/>
    <n v="213"/>
    <s v=" Tuti Valledupar"/>
    <s v="ZONA NORTE"/>
    <s v="TERCEROS"/>
    <s v="2025 SEM 45"/>
    <s v="1916"/>
    <x v="0"/>
    <s v="martes"/>
    <s v="YASS"/>
    <n v="1"/>
    <n v="2"/>
    <s v="TAT"/>
    <s v="ANA EDILZA SANCHEZ PEREZ"/>
    <s v="Preventa"/>
    <s v="60330338"/>
    <s v="49794720"/>
    <s v="PROVISIONES BRENDA"/>
  </r>
  <r>
    <d v="2025-11-04T00:00:00"/>
    <s v="HHBQ000722645"/>
    <s v="LYGUANT9AMX2"/>
    <s v="LIMPIAYA GUANTE TALLA9 AMARILLO X2"/>
    <s v="LYGUANT9AMX2 - LIMPIAYA GUANTE TALLA9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martes"/>
    <s v="ETERNA"/>
    <n v="1"/>
    <n v="2"/>
    <s v="TAT"/>
    <s v="ANA EDILZA SANCHEZ PEREZ"/>
    <s v="Preventa"/>
    <s v="60330338"/>
    <s v="49794720"/>
    <s v="PROVISIONES BRENDA"/>
  </r>
  <r>
    <d v="2025-11-04T00:00:00"/>
    <s v="HHBQ000722645"/>
    <s v="LYGUANT8.5AMX2"/>
    <s v="LIMPIAYA GUANTE TALLA8.5 AMARILLO X2"/>
    <s v="LYGUANT8.5AMX2 - LIMPIAYA GUANTE TALLA8.5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martes"/>
    <s v="ETERNA"/>
    <n v="1"/>
    <n v="2"/>
    <s v="TAT"/>
    <s v="ANA EDILZA SANCHEZ PEREZ"/>
    <s v="Preventa"/>
    <s v="60330338"/>
    <s v="49794720"/>
    <s v="PROVISIONES BRENDA"/>
  </r>
  <r>
    <d v="2025-11-04T00:00:00"/>
    <s v="HHBQ000722645"/>
    <s v="LYGUANT8AMX2"/>
    <s v="LIMPIAYA GUANTE TALLA8 AMARILLO X2"/>
    <s v="LYGUANT8AMX2 - LIMPIAYA GUANTE TALLA8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martes"/>
    <s v="ETERNA"/>
    <n v="1"/>
    <n v="2"/>
    <s v="TAT"/>
    <s v="ANA EDILZA SANCHEZ PEREZ"/>
    <s v="Preventa"/>
    <s v="60330338"/>
    <s v="49794720"/>
    <s v="PROVISIONES BRENDA"/>
  </r>
  <r>
    <d v="2025-11-04T00:00:00"/>
    <s v="HHME001459587"/>
    <s v="YAPANIAZUX12"/>
    <s v="PAÑITOS HUMEDOS DAMPY AAZUL X 12UND"/>
    <s v="YAPANIAZUX12 - PAÑITOS HUMEDOS DAMPY AAZUL X 12UND"/>
    <n v="6"/>
    <n v="870"/>
    <n v="0"/>
    <n v="5220"/>
    <s v="MD04"/>
    <n v="1"/>
    <n v="125"/>
    <s v=" TUTI Medellin"/>
    <s v="ZONA CENTRO"/>
    <s v="TERCEROS"/>
    <s v="2025 SEM 45"/>
    <s v="1306"/>
    <x v="6"/>
    <s v="martes"/>
    <s v="YASS"/>
    <n v="1"/>
    <n v="6"/>
    <s v="TAT"/>
    <s v="NOVIELA DEL SOCORRO VELEZ CORTES"/>
    <s v="Preventa"/>
    <s v="43605652"/>
    <s v="1036660589"/>
    <s v="TIENDA LAS PALMAS"/>
  </r>
  <r>
    <d v="2025-11-04T00:00:00"/>
    <s v="HHME001459589"/>
    <s v="YAGOM90"/>
    <s v="GOMINA N17 EN SOBRE 90G"/>
    <s v="YAGOM90 - GOMINA N17 EN SOBRE 90G"/>
    <n v="6"/>
    <n v="1092.44"/>
    <n v="0"/>
    <n v="6554.64"/>
    <s v="MD04"/>
    <n v="1"/>
    <n v="125"/>
    <s v=" TUTI Medellin"/>
    <s v="ZONA CENTRO"/>
    <s v="TERCEROS"/>
    <s v="2025 SEM 45"/>
    <s v="1306"/>
    <x v="6"/>
    <s v="martes"/>
    <s v="YASS"/>
    <n v="1"/>
    <n v="6"/>
    <s v="TAT"/>
    <s v="EDELIO DE JESUS VELEZ CORTES"/>
    <s v="Preventa"/>
    <s v="98479270"/>
    <s v="1036660589"/>
    <s v="TIENDA EDELIO"/>
  </r>
  <r>
    <d v="2025-11-04T00:00:00"/>
    <s v="HHME001459653"/>
    <s v="PDTOADELCJ15X40"/>
    <s v="ELLAS DELGADA PLEGADIZA CAJA 15 X 40"/>
    <s v="PDTOADELCJ15X40 - ELLAS DELGADA PLEGADIZA CAJA 15 X 40"/>
    <n v="1"/>
    <n v="11732"/>
    <n v="1173.2"/>
    <n v="10558.8"/>
    <s v="MD01"/>
    <n v="1"/>
    <n v="125"/>
    <s v=" TUTI Medellin"/>
    <s v="ZONA CENTRO"/>
    <s v="TERCEROS"/>
    <s v="2025 SEM 45"/>
    <s v="1342"/>
    <x v="7"/>
    <s v="martes"/>
    <s v="PRODUSA"/>
    <n v="1"/>
    <n v="1"/>
    <s v="TAT"/>
    <s v="JOSE ARTURO MARTINEZ GOMEZ"/>
    <s v="Preventa"/>
    <s v="78742125"/>
    <s v="1039023085"/>
    <s v="CARNICERIA LAS MIRLAS"/>
  </r>
  <r>
    <d v="2025-11-04T00:00:00"/>
    <s v="HHME001459747"/>
    <s v="LYDETE1800DX1"/>
    <s v="DETERGENTE ETERNA DOYPACK 1800 ML X1"/>
    <s v="LYDETE1800DX1 - DETERGENTE ETERNA DOYPACK 1800 ML X1"/>
    <n v="8"/>
    <n v="12000"/>
    <n v="0"/>
    <n v="96000"/>
    <s v="TT02"/>
    <n v="1"/>
    <n v="125"/>
    <s v=" TUTI Medellin"/>
    <s v="ZONA CENTRO"/>
    <s v="TERCEROS"/>
    <s v="2025 SEM 45"/>
    <s v="1314"/>
    <x v="8"/>
    <s v="martes"/>
    <s v="ETERNA"/>
    <n v="1"/>
    <n v="8"/>
    <s v="TAT"/>
    <s v="LUIS FERNANDO BRAVO SERNA"/>
    <s v="Preventa"/>
    <s v="70471585"/>
    <s v="1152184981"/>
    <s v="AUTOSERVICIO EL NUEVO"/>
  </r>
  <r>
    <d v="2025-11-04T00:00:00"/>
    <s v="HHBO001170506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5"/>
    <s v="2209"/>
    <x v="3"/>
    <s v="martes"/>
    <s v="ETERNA"/>
    <n v="1"/>
    <n v="2"/>
    <s v="TAT"/>
    <s v="JHOJAN STEVEN ACOSTA GOMEZ"/>
    <s v="Preventa"/>
    <s v="1030669756"/>
    <s v="1016001588"/>
    <s v="REPARACIOENS ACCESORIOS ACOSMAR"/>
  </r>
  <r>
    <d v="2025-11-04T00:00:00"/>
    <s v="HHBQ000722749"/>
    <s v="PBDESCOJINX18"/>
    <s v="DES. AFM DPL ORIG 12G X18"/>
    <s v="PBDESCOJINX18 - DES. AFM DPL ORIG 12G X18"/>
    <n v="1"/>
    <n v="11900"/>
    <n v="357"/>
    <n v="11543"/>
    <s v="VLL04"/>
    <n v="1"/>
    <n v="213"/>
    <s v=" Tuti Valledupar"/>
    <s v="ZONA NORTE"/>
    <s v="TERCEROS"/>
    <s v="2025 SEM 45"/>
    <s v="1913"/>
    <x v="9"/>
    <s v="martes"/>
    <s v="PREBEL"/>
    <n v="1"/>
    <n v="1"/>
    <s v="TAT"/>
    <s v="CARLOS JULIO ANGARITA SANTIAGO"/>
    <s v="Preventa"/>
    <s v="77081514"/>
    <s v="49605443"/>
    <s v="PROVISIONES MAIRA  LA 24"/>
  </r>
  <r>
    <d v="2025-11-04T00:00:00"/>
    <s v="HHBQ000722749"/>
    <s v="PBELDES12X18"/>
    <s v="DES. EA DPL CLASS 12G X 18"/>
    <s v="PBELDES12X18 - DES. EA DPL CLASS 12G X 18"/>
    <n v="1"/>
    <n v="12500"/>
    <n v="375"/>
    <n v="12125"/>
    <s v="VLL04"/>
    <n v="1"/>
    <n v="213"/>
    <s v=" Tuti Valledupar"/>
    <s v="ZONA NORTE"/>
    <s v="TERCEROS"/>
    <s v="2025 SEM 45"/>
    <s v="1913"/>
    <x v="9"/>
    <s v="martes"/>
    <s v="PREBEL"/>
    <n v="1"/>
    <n v="1"/>
    <s v="TAT"/>
    <s v="CARLOS JULIO ANGARITA SANTIAGO"/>
    <s v="Preventa"/>
    <s v="77081514"/>
    <s v="49605443"/>
    <s v="PROVISIONES MAIRA  LA 24"/>
  </r>
  <r>
    <d v="2025-11-04T00:00:00"/>
    <s v="HHBQ000722749"/>
    <s v="LYGUANT8AMX2"/>
    <s v="LIMPIAYA GUANTE TALLA8 AMARILLO X2"/>
    <s v="LYGUANT8AMX2 - LIMPIAYA GUANTE TALLA8 AMARILLO X2"/>
    <n v="2"/>
    <n v="3025.21"/>
    <n v="0"/>
    <n v="6050.42"/>
    <s v="VLL04"/>
    <n v="1"/>
    <n v="213"/>
    <s v=" Tuti Valledupar"/>
    <s v="ZONA NORTE"/>
    <s v="TERCEROS"/>
    <s v="2025 SEM 45"/>
    <s v="1913"/>
    <x v="9"/>
    <s v="martes"/>
    <s v="ETERNA"/>
    <n v="1"/>
    <n v="2"/>
    <s v="TAT"/>
    <s v="CARLOS JULIO ANGARITA SANTIAGO"/>
    <s v="Preventa"/>
    <s v="77081514"/>
    <s v="49605443"/>
    <s v="PROVISIONES MAIRA  LA 24"/>
  </r>
  <r>
    <d v="2025-11-04T00:00:00"/>
    <s v="HHME001459797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98"/>
    <x v="2"/>
    <s v="martes"/>
    <s v="PREBEL"/>
    <n v="1"/>
    <n v="2"/>
    <s v="TAT"/>
    <s v="FREDDY ANTONIO PATIÑO BARRIENTOS"/>
    <s v="Preventa"/>
    <s v="98458131"/>
    <s v="8432406"/>
    <s v="RINCONSITO AMABLE"/>
  </r>
  <r>
    <d v="2025-11-04T00:00:00"/>
    <s v="HHBO001170551"/>
    <s v="LYDESEN500"/>
    <s v="DESENGRASANTE CITRICO 500ML"/>
    <s v="LYDESEN500 - DESENGRASANTE CITRICO 500ML"/>
    <n v="3"/>
    <n v="2645.48"/>
    <n v="0"/>
    <n v="7936.44"/>
    <s v="BG22"/>
    <n v="1"/>
    <n v="126"/>
    <s v=" TUTI Bogota"/>
    <s v="ZONA BOGOTA"/>
    <s v="TERCEROS"/>
    <s v="2025 SEM 45"/>
    <s v="2105"/>
    <x v="10"/>
    <s v="martes"/>
    <s v="ETERNA"/>
    <n v="1"/>
    <n v="3"/>
    <s v="TAT"/>
    <s v="LUIS ALIRIO CORDOBA MEJIA"/>
    <s v="Preventa"/>
    <s v="4266779"/>
    <s v="1073687214"/>
    <s v="LUIS CORDOBA"/>
  </r>
  <r>
    <d v="2025-11-04T00:00:00"/>
    <s v="HHBO001170553"/>
    <s v="YAPANIAMA"/>
    <s v="PAÑITOS HUMEDOS DAMPY AMARILLOS X 15 UND"/>
    <s v="YAPANIAMA - PAÑITOS HUMEDOS DAMPY AMARILLOS X 15 UND"/>
    <n v="10"/>
    <n v="1260.5"/>
    <n v="0"/>
    <n v="12605"/>
    <s v="BG19"/>
    <n v="1"/>
    <n v="126"/>
    <s v=" TUTI Bogota"/>
    <s v="ZONA BOGOTA"/>
    <s v="TERCEROS"/>
    <s v="2025 SEM 45"/>
    <s v="2179"/>
    <x v="11"/>
    <s v="martes"/>
    <s v="YASS"/>
    <n v="1"/>
    <n v="10"/>
    <s v="TAT"/>
    <s v="BLANCA LIGIA DIAZ ESTUPIÑAN"/>
    <s v="Preventa"/>
    <s v="52359655"/>
    <s v="80720009"/>
    <s v="DISTRIAMERICAS"/>
  </r>
  <r>
    <d v="2025-11-04T00:00:00"/>
    <s v="HHBO001170553"/>
    <s v="YACINT12"/>
    <s v="CINTA TRANSPARENTE PEQUEÑA X 12 UND"/>
    <s v="YACINT12 - CINTA TRANSPARENTE PEQUEÑA X 12 UND"/>
    <n v="1"/>
    <n v="4247.1000000000004"/>
    <n v="0"/>
    <n v="4247.1000000000004"/>
    <s v="BG19"/>
    <n v="1"/>
    <n v="126"/>
    <s v=" TUTI Bogota"/>
    <s v="ZONA BOGOTA"/>
    <s v="TERCEROS"/>
    <s v="2025 SEM 45"/>
    <s v="2179"/>
    <x v="11"/>
    <s v="martes"/>
    <s v="YASS"/>
    <n v="1"/>
    <n v="1"/>
    <s v="TAT"/>
    <s v="BLANCA LIGIA DIAZ ESTUPIÑAN"/>
    <s v="Preventa"/>
    <s v="52359655"/>
    <s v="80720009"/>
    <s v="DISTRIAMERICAS"/>
  </r>
  <r>
    <d v="2025-11-04T00:00:00"/>
    <s v="HHBQ000722631"/>
    <s v="YACONDSEX"/>
    <s v="CONDONES X3 UNIDADES ECONOMICO"/>
    <s v="YACONDSEX - CONDONES X3 UNIDADES ECONOMICO"/>
    <n v="6"/>
    <n v="866.2"/>
    <n v="0"/>
    <n v="5197.2"/>
    <s v="VLL04"/>
    <n v="1"/>
    <n v="213"/>
    <s v=" Tuti Valledupar"/>
    <s v="ZONA NORTE"/>
    <s v="TERCEROS"/>
    <s v="2025 SEM 45"/>
    <s v="1917"/>
    <x v="0"/>
    <s v="martes"/>
    <s v="YASS"/>
    <n v="1"/>
    <n v="6"/>
    <s v="TAT"/>
    <s v="YASMIN GUERRERO PINZON"/>
    <s v="Preventa"/>
    <s v="49771257"/>
    <s v="49794720"/>
    <s v="VARIEDADES YASMIN"/>
  </r>
  <r>
    <d v="2025-11-04T00:00:00"/>
    <s v="HHBQ000722631"/>
    <s v="PBDESROLLX72"/>
    <s v="DESODORANTE ROLL-ON 30ML X72H"/>
    <s v="PBDESROLLX72 - DESODORANTE ROLL-ON 30ML X72H"/>
    <n v="1"/>
    <n v="3000"/>
    <n v="0"/>
    <n v="3000"/>
    <s v="VLL04"/>
    <n v="1"/>
    <n v="213"/>
    <s v=" Tuti Valledupar"/>
    <s v="ZONA NORTE"/>
    <s v="TERCEROS"/>
    <s v="2025 SEM 45"/>
    <s v="1917"/>
    <x v="0"/>
    <s v="martes"/>
    <s v="PREBEL"/>
    <n v="1"/>
    <n v="1"/>
    <s v="TAT"/>
    <s v="YASMIN GUERRERO PINZON"/>
    <s v="Preventa"/>
    <s v="49771257"/>
    <s v="49794720"/>
    <s v="VARIEDADES YASMIN"/>
  </r>
  <r>
    <d v="2025-11-04T00:00:00"/>
    <s v="HHBQ000722631"/>
    <s v="PBELDESMIN30"/>
    <s v="EA CLASSIC MINI ROLL ON 30ML"/>
    <s v="PBELDESMIN30 - EA CLASSIC MINI ROLL ON 30ML"/>
    <n v="1"/>
    <n v="3000"/>
    <n v="0"/>
    <n v="3000"/>
    <s v="VLL04"/>
    <n v="1"/>
    <n v="213"/>
    <s v=" Tuti Valledupar"/>
    <s v="ZONA NORTE"/>
    <s v="TERCEROS"/>
    <s v="2025 SEM 45"/>
    <s v="1917"/>
    <x v="0"/>
    <s v="martes"/>
    <s v="PREBEL"/>
    <n v="1"/>
    <n v="1"/>
    <s v="TAT"/>
    <s v="YASMIN GUERRERO PINZON"/>
    <s v="Preventa"/>
    <s v="49771257"/>
    <s v="49794720"/>
    <s v="VARIEDADES YASMIN"/>
  </r>
  <r>
    <d v="2025-11-04T00:00:00"/>
    <s v="HHBQ000722631"/>
    <s v="DRPOLISACHETX1"/>
    <s v="POLIMERO DROMATIC SACHET X1"/>
    <s v="DRPOLISACHETX1 - POLIMERO DROMATIC SACHET X1"/>
    <n v="6"/>
    <n v="2227"/>
    <n v="0"/>
    <n v="13362"/>
    <s v="VLL04"/>
    <n v="1"/>
    <n v="213"/>
    <s v=" Tuti Valledupar"/>
    <s v="ZONA NORTE"/>
    <s v="TERCEROS"/>
    <s v="2025 SEM 45"/>
    <s v="1917"/>
    <x v="0"/>
    <s v="martes"/>
    <s v="DROMATIC"/>
    <n v="1"/>
    <n v="6"/>
    <s v="TAT"/>
    <s v="YASMIN GUERRERO PINZON"/>
    <s v="Preventa"/>
    <s v="49771257"/>
    <s v="49794720"/>
    <s v="VARIEDADES YASMIN"/>
  </r>
  <r>
    <d v="2025-11-04T00:00:00"/>
    <s v="HHBQ000722636"/>
    <s v="YACAN20"/>
    <s v="CANDADO 20 MM"/>
    <s v="YACAN20 - CANDADO 20 MM"/>
    <n v="12"/>
    <n v="1218.49"/>
    <n v="0"/>
    <n v="14621.88"/>
    <s v="VLL04"/>
    <n v="1"/>
    <n v="213"/>
    <s v=" Tuti Valledupar"/>
    <s v="ZONA NORTE"/>
    <s v="TERCEROS"/>
    <s v="2025 SEM 45"/>
    <s v="1917"/>
    <x v="0"/>
    <s v="martes"/>
    <s v="YASS"/>
    <n v="1"/>
    <n v="12"/>
    <s v="TAT"/>
    <s v="ALBA LUZ GARCIA ZAPATA"/>
    <s v="Preventa"/>
    <s v="49771509"/>
    <s v="49794720"/>
    <s v="VARIEDADES KATERINE"/>
  </r>
  <r>
    <d v="2025-11-04T00:00:00"/>
    <s v="HHBQ000722636"/>
    <s v="YACAN25"/>
    <s v="CANDADO 25 MM"/>
    <s v="YACAN25 - CANDADO 25 MM"/>
    <n v="12"/>
    <n v="1543"/>
    <n v="0"/>
    <n v="18516"/>
    <s v="VLL04"/>
    <n v="1"/>
    <n v="213"/>
    <s v=" Tuti Valledupar"/>
    <s v="ZONA NORTE"/>
    <s v="TERCEROS"/>
    <s v="2025 SEM 45"/>
    <s v="1917"/>
    <x v="0"/>
    <s v="martes"/>
    <s v="YASS"/>
    <n v="1"/>
    <n v="12"/>
    <s v="TAT"/>
    <s v="ALBA LUZ GARCIA ZAPATA"/>
    <s v="Preventa"/>
    <s v="49771509"/>
    <s v="49794720"/>
    <s v="VARIEDADES KATERINE"/>
  </r>
  <r>
    <d v="2025-11-04T00:00:00"/>
    <s v="HHBQ000722636"/>
    <s v="LYGUANT7AMX2"/>
    <s v="LIMPIAYA GUATE TALLA7 AMARILLO X2"/>
    <s v="LYGUANT7AMX2 - LIMPIAYA GUATE TALLA7 AMARILLO X2"/>
    <n v="6"/>
    <n v="3025.21"/>
    <n v="0"/>
    <n v="18151.259999999998"/>
    <s v="VLL04"/>
    <n v="1"/>
    <n v="213"/>
    <s v=" Tuti Valledupar"/>
    <s v="ZONA NORTE"/>
    <s v="TERCEROS"/>
    <s v="2025 SEM 45"/>
    <s v="1917"/>
    <x v="0"/>
    <s v="martes"/>
    <s v="ETERNA"/>
    <n v="1"/>
    <n v="6"/>
    <s v="TAT"/>
    <s v="ALBA LUZ GARCIA ZAPATA"/>
    <s v="Preventa"/>
    <s v="49771509"/>
    <s v="49794720"/>
    <s v="VARIEDADES KATERINE"/>
  </r>
  <r>
    <d v="2025-11-04T00:00:00"/>
    <s v="HHBQ000722636"/>
    <s v="LYGUANT7.5AMX2"/>
    <s v="LIMPIAYA GUATE TALLA7.5 AMARILLO X2"/>
    <s v="LYGUANT7.5AMX2 - LIMPIAYA GUATE TALLA7.5 AMARILLO X2"/>
    <n v="6"/>
    <n v="3025.21"/>
    <n v="0"/>
    <n v="18151.259999999998"/>
    <s v="VLL04"/>
    <n v="1"/>
    <n v="213"/>
    <s v=" Tuti Valledupar"/>
    <s v="ZONA NORTE"/>
    <s v="TERCEROS"/>
    <s v="2025 SEM 45"/>
    <s v="1917"/>
    <x v="0"/>
    <s v="martes"/>
    <s v="ETERNA"/>
    <n v="1"/>
    <n v="6"/>
    <s v="TAT"/>
    <s v="ALBA LUZ GARCIA ZAPATA"/>
    <s v="Preventa"/>
    <s v="49771509"/>
    <s v="49794720"/>
    <s v="VARIEDADES KATERINE"/>
  </r>
  <r>
    <d v="2025-11-04T00:00:00"/>
    <s v="HHBQ000722636"/>
    <s v="LYGUANT8AMX2"/>
    <s v="LIMPIAYA GUANTE TALLA8 AMARILLO X2"/>
    <s v="LYGUANT8AMX2 - LIMPIAYA GUANTE TALLA8 AMARILLO X2"/>
    <n v="6"/>
    <n v="3025.21"/>
    <n v="0"/>
    <n v="18151.259999999998"/>
    <s v="VLL04"/>
    <n v="1"/>
    <n v="213"/>
    <s v=" Tuti Valledupar"/>
    <s v="ZONA NORTE"/>
    <s v="TERCEROS"/>
    <s v="2025 SEM 45"/>
    <s v="1917"/>
    <x v="0"/>
    <s v="martes"/>
    <s v="ETERNA"/>
    <n v="1"/>
    <n v="6"/>
    <s v="TAT"/>
    <s v="ALBA LUZ GARCIA ZAPATA"/>
    <s v="Preventa"/>
    <s v="49771509"/>
    <s v="49794720"/>
    <s v="VARIEDADES KATERINE"/>
  </r>
  <r>
    <d v="2025-11-04T00:00:00"/>
    <s v="HHBQ000722636"/>
    <s v="LYGUANT8.5AMX2"/>
    <s v="LIMPIAYA GUANTE TALLA8.5 AMARILLO X2"/>
    <s v="LYGUANT8.5AMX2 - LIMPIAYA GUANTE TALLA8.5 AMARILLO X2"/>
    <n v="6"/>
    <n v="3025.21"/>
    <n v="0"/>
    <n v="18151.259999999998"/>
    <s v="VLL04"/>
    <n v="1"/>
    <n v="213"/>
    <s v=" Tuti Valledupar"/>
    <s v="ZONA NORTE"/>
    <s v="TERCEROS"/>
    <s v="2025 SEM 45"/>
    <s v="1917"/>
    <x v="0"/>
    <s v="martes"/>
    <s v="ETERNA"/>
    <n v="1"/>
    <n v="6"/>
    <s v="TAT"/>
    <s v="ALBA LUZ GARCIA ZAPATA"/>
    <s v="Preventa"/>
    <s v="49771509"/>
    <s v="49794720"/>
    <s v="VARIEDADES KATERINE"/>
  </r>
  <r>
    <d v="2025-11-04T00:00:00"/>
    <s v="HHBQ000722636"/>
    <s v="LYGUANT9AMX2"/>
    <s v="LIMPIAYA GUANTE TALLA9 AMARILLO X2"/>
    <s v="LYGUANT9AMX2 - LIMPIAYA GUANTE TALLA9 AMARILLO X2"/>
    <n v="6"/>
    <n v="3025.21"/>
    <n v="0"/>
    <n v="18151.259999999998"/>
    <s v="VLL04"/>
    <n v="1"/>
    <n v="213"/>
    <s v=" Tuti Valledupar"/>
    <s v="ZONA NORTE"/>
    <s v="TERCEROS"/>
    <s v="2025 SEM 45"/>
    <s v="1917"/>
    <x v="0"/>
    <s v="martes"/>
    <s v="ETERNA"/>
    <n v="1"/>
    <n v="6"/>
    <s v="TAT"/>
    <s v="ALBA LUZ GARCIA ZAPATA"/>
    <s v="Preventa"/>
    <s v="49771509"/>
    <s v="49794720"/>
    <s v="VARIEDADES KATERINE"/>
  </r>
  <r>
    <d v="2025-11-04T00:00:00"/>
    <s v="HHBQ000722641"/>
    <s v="YACONDSEX"/>
    <s v="CONDONES X3 UNIDADES ECONOMICO"/>
    <s v="YACONDSEX - CONDONES X3 UNIDADES ECONOMICO"/>
    <n v="10"/>
    <n v="866.2"/>
    <n v="0"/>
    <n v="8662"/>
    <s v="VLL04"/>
    <n v="1"/>
    <n v="213"/>
    <s v=" Tuti Valledupar"/>
    <s v="ZONA NORTE"/>
    <s v="TERCEROS"/>
    <s v="2025 SEM 45"/>
    <s v="1918"/>
    <x v="0"/>
    <s v="martes"/>
    <s v="YASS"/>
    <n v="1"/>
    <n v="10"/>
    <s v="TAT"/>
    <s v="JIMYS ANDRES BARON MACIAS"/>
    <s v="Preventa"/>
    <s v="1065657695"/>
    <s v="49794720"/>
    <s v="PROV 3 HERMANOS VILLAMIRIAM"/>
  </r>
  <r>
    <d v="2025-11-04T00:00:00"/>
    <s v="HHME001459621"/>
    <s v="YAPADAM150"/>
    <s v="PAÑITOS HUMEDOS DAMPY X 150 UND AZUL"/>
    <s v="YAPADAM150 - PAÑITOS HUMEDOS DAMPY X 150 UND AZUL"/>
    <n v="2"/>
    <n v="6422.4"/>
    <n v="0"/>
    <n v="12844.8"/>
    <s v="MD06"/>
    <n v="1"/>
    <n v="125"/>
    <s v=" TUTI Medellin"/>
    <s v="ZONA CENTRO"/>
    <s v="TERCEROS"/>
    <s v="2025 SEM 45"/>
    <s v="1398"/>
    <x v="2"/>
    <s v="martes"/>
    <s v="YASS"/>
    <n v="1"/>
    <n v="2"/>
    <s v="TAT"/>
    <s v="EDWIN ARLEY BUILES RUA"/>
    <s v="Preventa"/>
    <s v="71363837"/>
    <s v="8432406"/>
    <s v="INVERSIONES FERRETERA"/>
  </r>
  <r>
    <d v="2025-11-04T00:00:00"/>
    <s v="HHME001459639"/>
    <s v="YAPANIAZUX12"/>
    <s v="PAÑITOS HUMEDOS DAMPY AAZUL X 12UND"/>
    <s v="YAPANIAZUX12 - PAÑITOS HUMEDOS DAMPY AAZUL X 12UND"/>
    <n v="12"/>
    <n v="870"/>
    <n v="0"/>
    <n v="10440"/>
    <s v="MD01"/>
    <n v="1"/>
    <n v="125"/>
    <s v=" TUTI Medellin"/>
    <s v="ZONA CENTRO"/>
    <s v="TERCEROS"/>
    <s v="2025 SEM 45"/>
    <s v="1342"/>
    <x v="7"/>
    <s v="martes"/>
    <s v="YASS"/>
    <n v="1"/>
    <n v="12"/>
    <s v="TAT"/>
    <s v="MARIA LUZ DARYS JARABA SERNA"/>
    <s v="Preventa"/>
    <s v="43345098"/>
    <s v="1039023085"/>
    <s v="REJA CAFE"/>
  </r>
  <r>
    <d v="2025-11-04T00:00:00"/>
    <s v="HHME001459639"/>
    <s v="PBDESCREMA72H"/>
    <s v="DESODORANTE COLAPSIBLE 40GR 72H"/>
    <s v="PBDESCREMA72H - DESODORANTE COLAPSIBLE 40GR 72H"/>
    <n v="3"/>
    <n v="3000"/>
    <n v="0"/>
    <n v="9000"/>
    <s v="MD01"/>
    <n v="1"/>
    <n v="125"/>
    <s v=" TUTI Medellin"/>
    <s v="ZONA CENTRO"/>
    <s v="TERCEROS"/>
    <s v="2025 SEM 45"/>
    <s v="1342"/>
    <x v="7"/>
    <s v="martes"/>
    <s v="PREBEL"/>
    <n v="1"/>
    <n v="3"/>
    <s v="TAT"/>
    <s v="MARIA LUZ DARYS JARABA SERNA"/>
    <s v="Preventa"/>
    <s v="43345098"/>
    <s v="1039023085"/>
    <s v="REJA CAFE"/>
  </r>
  <r>
    <d v="2025-11-04T00:00:00"/>
    <s v="HHBO001170398"/>
    <s v="LYDESEN500"/>
    <s v="DESENGRASANTE CITRICO 500ML"/>
    <s v="LYDESEN500 - DESENGRASANTE CITRICO 500ML"/>
    <n v="2"/>
    <n v="2645.48"/>
    <n v="0"/>
    <n v="5290.96"/>
    <s v="BG13"/>
    <n v="1"/>
    <n v="126"/>
    <s v=" TUTI Bogota"/>
    <s v="ZONA BOGOTA"/>
    <s v="TERCEROS"/>
    <s v="2025 SEM 45"/>
    <s v="2209"/>
    <x v="3"/>
    <s v="martes"/>
    <s v="ETERNA"/>
    <n v="1"/>
    <n v="2"/>
    <s v="TAT"/>
    <s v="LIBIA ROSA LOPEZ VILLEGAS"/>
    <s v="Preventa"/>
    <s v="21658987"/>
    <s v="1016001588"/>
    <s v="SUPERMERCADO LOS PAISAS"/>
  </r>
  <r>
    <d v="2025-11-04T00:00:00"/>
    <s v="HHME001459660"/>
    <s v="YACINASILANEGRA"/>
    <s v="CINTA AISLANTE NEGRA"/>
    <s v="YACINASILANEGRA - CINTA AISLANTE NEGRA"/>
    <n v="10"/>
    <n v="715"/>
    <n v="0"/>
    <n v="7150"/>
    <s v="MD06"/>
    <n v="1"/>
    <n v="125"/>
    <s v=" TUTI Medellin"/>
    <s v="ZONA CENTRO"/>
    <s v="TERCEROS"/>
    <s v="2025 SEM 45"/>
    <s v="1398"/>
    <x v="2"/>
    <s v="martes"/>
    <s v="YASS"/>
    <n v="1"/>
    <n v="10"/>
    <s v="TAT"/>
    <s v="JUAN BAUTISTA CASTAÑO GUZMAN"/>
    <s v="Preventa"/>
    <s v="70350653"/>
    <s v="8432406"/>
    <s v="LA ESQUINA DE JUAN"/>
  </r>
  <r>
    <d v="2025-11-04T00:00:00"/>
    <s v="HHME001459660"/>
    <s v="YACINT12"/>
    <s v="CINTA TRANSPARENTE PEQUEÑA X 12 UND"/>
    <s v="YACINT12 - CINTA TRANSPARENTE PEQUEÑA X 12 UND"/>
    <n v="1"/>
    <n v="4247.1000000000004"/>
    <n v="0"/>
    <n v="4247.1000000000004"/>
    <s v="MD06"/>
    <n v="1"/>
    <n v="125"/>
    <s v=" TUTI Medellin"/>
    <s v="ZONA CENTRO"/>
    <s v="TERCEROS"/>
    <s v="2025 SEM 45"/>
    <s v="1398"/>
    <x v="2"/>
    <s v="martes"/>
    <s v="YASS"/>
    <n v="1"/>
    <n v="1"/>
    <s v="TAT"/>
    <s v="JUAN BAUTISTA CASTAÑO GUZMAN"/>
    <s v="Preventa"/>
    <s v="70350653"/>
    <s v="8432406"/>
    <s v="LA ESQUINA DE JUAN"/>
  </r>
  <r>
    <d v="2025-11-04T00:00:00"/>
    <s v="HHME001459660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5"/>
    <s v="1398"/>
    <x v="2"/>
    <s v="martes"/>
    <s v="YASS"/>
    <n v="1"/>
    <n v="6"/>
    <s v="TAT"/>
    <s v="JUAN BAUTISTA CASTAÑO GUZMAN"/>
    <s v="Preventa"/>
    <s v="70350653"/>
    <s v="8432406"/>
    <s v="LA ESQUINA DE JUAN"/>
  </r>
  <r>
    <d v="2025-11-04T00:00:00"/>
    <s v="HHMO000623523"/>
    <s v="PBELDESMIN30"/>
    <s v="EA CLASSIC MINI ROLL ON 30ML"/>
    <s v="PBELDESMIN30 - EA CLASSIC MINI ROLL ON 30ML"/>
    <n v="4"/>
    <n v="3000"/>
    <n v="0"/>
    <n v="12000"/>
    <s v="MT11"/>
    <n v="1"/>
    <n v="156"/>
    <s v=" TUTI Monteria"/>
    <s v="ZONA CENTRO"/>
    <s v="TERCEROS"/>
    <s v="2025 SEM 45"/>
    <s v="1714"/>
    <x v="1"/>
    <s v="martes"/>
    <s v="PREBEL"/>
    <n v="1"/>
    <n v="4"/>
    <s v="TAT"/>
    <s v="STEFANNIA GIRALDO ZULUAGA"/>
    <s v="Preventa"/>
    <s v="1067913215"/>
    <s v="1067887069"/>
    <s v="SUPERMERCADO LA VAQUITA"/>
  </r>
  <r>
    <d v="2025-11-04T00:00:00"/>
    <s v="HHMO000623523"/>
    <s v="PBTALCO30"/>
    <s v="TALCO POLVO AFM 30 GR"/>
    <s v="PBTALCO30 - TALCO POLVO AFM 30 GR"/>
    <n v="5"/>
    <n v="2900.04"/>
    <n v="0"/>
    <n v="14500.2"/>
    <s v="MT11"/>
    <n v="1"/>
    <n v="156"/>
    <s v=" TUTI Monteria"/>
    <s v="ZONA CENTRO"/>
    <s v="TERCEROS"/>
    <s v="2025 SEM 45"/>
    <s v="1714"/>
    <x v="1"/>
    <s v="martes"/>
    <s v="PREBEL"/>
    <n v="1"/>
    <n v="5"/>
    <s v="TAT"/>
    <s v="STEFANNIA GIRALDO ZULUAGA"/>
    <s v="Preventa"/>
    <s v="1067913215"/>
    <s v="1067887069"/>
    <s v="SUPERMERCADO LA VAQUITA"/>
  </r>
  <r>
    <d v="2025-11-04T00:00:00"/>
    <s v="HHMO000623523"/>
    <s v="PBDESCLIROLL"/>
    <s v="DESODORANTE CLINICAL ROLL-ON 30ML"/>
    <s v="PBDESCLIROLL - DESODORANTE CLINICAL ROLL-ON 30ML"/>
    <n v="2"/>
    <n v="3000"/>
    <n v="0"/>
    <n v="6000"/>
    <s v="MT11"/>
    <n v="1"/>
    <n v="156"/>
    <s v=" TUTI Monteria"/>
    <s v="ZONA CENTRO"/>
    <s v="TERCEROS"/>
    <s v="2025 SEM 45"/>
    <s v="1714"/>
    <x v="1"/>
    <s v="martes"/>
    <s v="PREBEL"/>
    <n v="1"/>
    <n v="2"/>
    <s v="TAT"/>
    <s v="STEFANNIA GIRALDO ZULUAGA"/>
    <s v="Preventa"/>
    <s v="1067913215"/>
    <s v="1067887069"/>
    <s v="SUPERMERCADO LA VAQUITA"/>
  </r>
  <r>
    <d v="2025-11-04T00:00:00"/>
    <s v="HHME001459673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42"/>
    <x v="7"/>
    <s v="martes"/>
    <s v="PREBEL"/>
    <n v="1"/>
    <n v="1"/>
    <s v="TAT"/>
    <s v="JUAN CARLOS GARCIA CORREA"/>
    <s v="Preventa"/>
    <s v="71751365"/>
    <s v="1039023085"/>
    <s v="DROGUERIA SAN COSME 2"/>
  </r>
  <r>
    <d v="2025-11-04T00:00:00"/>
    <s v="HHME001459673"/>
    <s v="YAPADAM150"/>
    <s v="PAÑITOS HUMEDOS DAMPY X 150 UND AZUL"/>
    <s v="YAPADAM150 - PAÑITOS HUMEDOS DAMPY X 150 UND AZUL"/>
    <n v="4"/>
    <n v="6422.4"/>
    <n v="0"/>
    <n v="25689.599999999999"/>
    <s v="MD01"/>
    <n v="1"/>
    <n v="125"/>
    <s v=" TUTI Medellin"/>
    <s v="ZONA CENTRO"/>
    <s v="TERCEROS"/>
    <s v="2025 SEM 45"/>
    <s v="1342"/>
    <x v="7"/>
    <s v="martes"/>
    <s v="YASS"/>
    <n v="1"/>
    <n v="4"/>
    <s v="TAT"/>
    <s v="JUAN CARLOS GARCIA CORREA"/>
    <s v="Preventa"/>
    <s v="71751365"/>
    <s v="1039023085"/>
    <s v="DROGUERIA SAN COSME 2"/>
  </r>
  <r>
    <d v="2025-11-04T00:00:00"/>
    <s v="HHME001459673"/>
    <s v="YACONDSEX"/>
    <s v="CONDONES X3 UNIDADES ECONOMICO"/>
    <s v="YACONDSEX - CONDONES X3 UNIDADES ECONOMICO"/>
    <n v="20"/>
    <n v="866.2"/>
    <n v="0"/>
    <n v="17324"/>
    <s v="MD01"/>
    <n v="1"/>
    <n v="125"/>
    <s v=" TUTI Medellin"/>
    <s v="ZONA CENTRO"/>
    <s v="TERCEROS"/>
    <s v="2025 SEM 45"/>
    <s v="1342"/>
    <x v="7"/>
    <s v="martes"/>
    <s v="YASS"/>
    <n v="1"/>
    <n v="20"/>
    <s v="TAT"/>
    <s v="JUAN CARLOS GARCIA CORREA"/>
    <s v="Preventa"/>
    <s v="71751365"/>
    <s v="1039023085"/>
    <s v="DROGUERIA SAN COSME 2"/>
  </r>
  <r>
    <d v="2025-11-04T00:00:00"/>
    <s v="HHME001459673"/>
    <s v="SENANCONANOX1"/>
    <s v="ACONDICIONADOR NANOPLEX SACHET 22 ML X1"/>
    <s v="SENANCONANOX1 - ACONDICIONADOR NANOPLEX SACHET 22 ML X1"/>
    <n v="10"/>
    <n v="1500"/>
    <n v="0"/>
    <n v="15000"/>
    <s v="MD01"/>
    <n v="1"/>
    <n v="125"/>
    <s v=" TUTI Medellin"/>
    <s v="ZONA CENTRO"/>
    <s v="TERCEROS"/>
    <s v="2025 SEM 45"/>
    <s v="1342"/>
    <x v="7"/>
    <s v="martes"/>
    <s v="SENSE"/>
    <n v="1"/>
    <n v="10"/>
    <s v="TAT"/>
    <s v="JUAN CARLOS GARCIA CORREA"/>
    <s v="Preventa"/>
    <s v="71751365"/>
    <s v="1039023085"/>
    <s v="DROGUERIA SAN COSME 2"/>
  </r>
  <r>
    <d v="2025-11-04T00:00:00"/>
    <s v="HHME001459673"/>
    <s v="YABOLSAMED"/>
    <s v="BOLSA BASURA PAQUETE X8 UNIDADES"/>
    <s v="YABOLSAMED - BOLSA BASURA PAQUETE X8 UNIDADES"/>
    <n v="2"/>
    <n v="1344.54"/>
    <n v="0"/>
    <n v="2689.08"/>
    <s v="MD01"/>
    <n v="1"/>
    <n v="125"/>
    <s v=" TUTI Medellin"/>
    <s v="ZONA CENTRO"/>
    <s v="TERCEROS"/>
    <s v="2025 SEM 45"/>
    <s v="1342"/>
    <x v="7"/>
    <s v="martes"/>
    <s v="YASS"/>
    <n v="1"/>
    <n v="2"/>
    <s v="TAT"/>
    <s v="JUAN CARLOS GARCIA CORREA"/>
    <s v="Preventa"/>
    <s v="71751365"/>
    <s v="1039023085"/>
    <s v="DROGUERIA SAN COSME 2"/>
  </r>
  <r>
    <d v="2025-11-04T00:00:00"/>
    <s v="HHME001459674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42"/>
    <x v="7"/>
    <s v="martes"/>
    <s v="PREBEL"/>
    <n v="1"/>
    <n v="1"/>
    <s v="TAT"/>
    <s v="DANIEL ALVAREZ"/>
    <s v="Preventa"/>
    <s v="1047972451"/>
    <s v="1039023085"/>
    <s v="MERCADOS LOS ALVAREZ"/>
  </r>
  <r>
    <d v="2025-11-04T00:00:00"/>
    <s v="HHBU000696875"/>
    <s v="LYLOZA500ML"/>
    <s v="LAVALOZA LIQUIDO 500ML"/>
    <s v="LYLOZA500ML - LAVALOZA LIQUIDO 500ML"/>
    <n v="10"/>
    <n v="2475"/>
    <n v="0"/>
    <n v="24750"/>
    <s v="CU02"/>
    <n v="1"/>
    <n v="211"/>
    <s v=" Tuti Cúcuta"/>
    <s v="ZONA SANTANDER"/>
    <s v="TERCEROS"/>
    <s v="2025 SEM 45"/>
    <s v="1684"/>
    <x v="12"/>
    <s v="martes"/>
    <s v="ETERNA"/>
    <n v="1"/>
    <n v="10"/>
    <s v="TAT"/>
    <s v="YERSSON PAEZ IBAÑEZ"/>
    <s v="Preventa"/>
    <s v="6664099"/>
    <s v="60375658"/>
    <s v="SUPERTIENDA LA MEGA"/>
  </r>
  <r>
    <d v="2025-11-04T00:00:00"/>
    <s v="HHBQ000722709"/>
    <s v="PBELDES12X18"/>
    <s v="DES. EA DPL CLASS 12G X 18"/>
    <s v="PBELDES12X18 - DES. EA DPL CLASS 12G X 18"/>
    <n v="1"/>
    <n v="12500"/>
    <n v="375"/>
    <n v="12125"/>
    <s v="BQ19"/>
    <n v="1"/>
    <n v="155"/>
    <s v=" TUTI Barranquilla"/>
    <s v="ZONA NORTE"/>
    <s v="TERCEROS"/>
    <s v="2025 SEM 45"/>
    <s v="1982"/>
    <x v="13"/>
    <s v="martes"/>
    <s v="PREBEL"/>
    <n v="1"/>
    <n v="1"/>
    <s v="TAT"/>
    <s v="NICOLAS ALVEIRO MONTOYA QUINTERO"/>
    <s v="Preventa"/>
    <s v="70827222"/>
    <s v="57440258"/>
    <s v="TIENDA LA ROCA"/>
  </r>
  <r>
    <d v="2025-11-04T00:00:00"/>
    <s v="HHBQ000722709"/>
    <s v="PBDESCLICOJINX18"/>
    <s v="DES. AFM DPL CLINIC 12G X18"/>
    <s v="PBDESCLICOJINX18 - DES. AFM DPL CLINIC 12G X18"/>
    <n v="1"/>
    <n v="13500"/>
    <n v="0"/>
    <n v="13500"/>
    <s v="BQ19"/>
    <n v="1"/>
    <n v="155"/>
    <s v=" TUTI Barranquilla"/>
    <s v="ZONA NORTE"/>
    <s v="TERCEROS"/>
    <s v="2025 SEM 45"/>
    <s v="1982"/>
    <x v="13"/>
    <s v="martes"/>
    <s v="PREBEL"/>
    <n v="1"/>
    <n v="1"/>
    <s v="TAT"/>
    <s v="NICOLAS ALVEIRO MONTOYA QUINTERO"/>
    <s v="Preventa"/>
    <s v="70827222"/>
    <s v="57440258"/>
    <s v="TIENDA LA ROCA"/>
  </r>
  <r>
    <d v="2025-11-04T00:00:00"/>
    <s v="HHME001459719"/>
    <s v="PDSPLASHMORADX12"/>
    <s v="ELLAS LOCIÓN CORPORAL BODY SPLASH MORADO X 260 ML CAJA X 12"/>
    <s v="PDSPLASHMORADX12 - ELLAS LOCIÓN CORPORAL BODY SPLASH MORADO X 260 ML CAJA X 12"/>
    <n v="1"/>
    <n v="7500"/>
    <n v="750"/>
    <n v="6750"/>
    <s v="TT02"/>
    <n v="1"/>
    <n v="125"/>
    <s v=" TUTI Medellin"/>
    <s v="ZONA CENTRO"/>
    <s v="TERCEROS"/>
    <s v="2025 SEM 45"/>
    <s v="1314"/>
    <x v="8"/>
    <s v="martes"/>
    <s v="PRODUSA"/>
    <n v="1"/>
    <n v="1"/>
    <s v="TAT"/>
    <s v="MARTHA CECILIA PALACIO"/>
    <s v="Preventa"/>
    <s v="43509816"/>
    <s v="1152184981"/>
    <s v="EL CHUZO DE MARTHA"/>
  </r>
  <r>
    <d v="2025-11-04T00:00:00"/>
    <s v="HHME001459719"/>
    <s v="PDSPLASHROJX12"/>
    <s v="ELLAS LOCIÓN CORPORAL BODY SPLASH ROJO X 260 ML CAJA X 12"/>
    <s v="PDSPLASHROJX12 - ELLAS LOCIÓN CORPORAL BODY SPLASH ROJO X 260 ML CAJA X 12"/>
    <n v="1"/>
    <n v="7500"/>
    <n v="750"/>
    <n v="6750"/>
    <s v="TT02"/>
    <n v="1"/>
    <n v="125"/>
    <s v=" TUTI Medellin"/>
    <s v="ZONA CENTRO"/>
    <s v="TERCEROS"/>
    <s v="2025 SEM 45"/>
    <s v="1314"/>
    <x v="8"/>
    <s v="martes"/>
    <s v="PRODUSA"/>
    <n v="1"/>
    <n v="1"/>
    <s v="TAT"/>
    <s v="MARTHA CECILIA PALACIO"/>
    <s v="Preventa"/>
    <s v="43509816"/>
    <s v="1152184981"/>
    <s v="EL CHUZO DE MARTHA"/>
  </r>
  <r>
    <d v="2025-11-04T00:00:00"/>
    <s v="HHME001459719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TT02"/>
    <n v="1"/>
    <n v="125"/>
    <s v=" TUTI Medellin"/>
    <s v="ZONA CENTRO"/>
    <s v="TERCEROS"/>
    <s v="2025 SEM 45"/>
    <s v="1314"/>
    <x v="8"/>
    <s v="martes"/>
    <s v="PRODUSA"/>
    <n v="1"/>
    <n v="1"/>
    <s v="TAT"/>
    <s v="MARTHA CECILIA PALACIO"/>
    <s v="Preventa"/>
    <s v="43509816"/>
    <s v="1152184981"/>
    <s v="EL CHUZO DE MARTHA"/>
  </r>
  <r>
    <d v="2025-11-04T00:00:00"/>
    <s v="HHME001459719"/>
    <s v="YACINASILANEGRA"/>
    <s v="CINTA AISLANTE NEGRA"/>
    <s v="YACINASILANEGRA - CINTA AISLANTE NEGRA"/>
    <n v="1"/>
    <n v="715"/>
    <n v="0"/>
    <n v="715"/>
    <s v="TT02"/>
    <n v="1"/>
    <n v="125"/>
    <s v=" TUTI Medellin"/>
    <s v="ZONA CENTRO"/>
    <s v="TERCEROS"/>
    <s v="2025 SEM 45"/>
    <s v="1314"/>
    <x v="8"/>
    <s v="martes"/>
    <s v="YASS"/>
    <n v="1"/>
    <n v="1"/>
    <s v="TAT"/>
    <s v="MARTHA CECILIA PALACIO"/>
    <s v="Preventa"/>
    <s v="43509816"/>
    <s v="1152184981"/>
    <s v="EL CHUZO DE MARTHA"/>
  </r>
  <r>
    <d v="2025-11-04T00:00:00"/>
    <s v="HHMO000623554"/>
    <s v="YAPANIAMA"/>
    <s v="PAÑITOS HUMEDOS DAMPY AMARILLOS X 15 UND"/>
    <s v="YAPANIAMA - PAÑITOS HUMEDOS DAMPY AMARILLOS X 15 UND"/>
    <n v="6"/>
    <n v="1260.5"/>
    <n v="0"/>
    <n v="7563"/>
    <s v="MT11"/>
    <n v="1"/>
    <n v="156"/>
    <s v=" TUTI Monteria"/>
    <s v="ZONA CENTRO"/>
    <s v="TERCEROS"/>
    <s v="2025 SEM 45"/>
    <s v="1714"/>
    <x v="1"/>
    <s v="martes"/>
    <s v="YASS"/>
    <n v="1"/>
    <n v="6"/>
    <s v="TAT"/>
    <s v="JOSE MIGUEL REYES PAYARES"/>
    <s v="Preventa"/>
    <s v="10997941"/>
    <s v="1067887069"/>
    <s v="TIENDA LA MEJOR PLAZA"/>
  </r>
  <r>
    <d v="2025-11-04T00:00:00"/>
    <s v="HHMO000623554"/>
    <s v="LYLIMPLAV200DX1"/>
    <s v="LIMPIAYA LIMPIADOR LAVANDA 200 ML X1"/>
    <s v="LYLIMPLAV200DX1 - LIMPIAYA LIMPIADOR LAVANDA 200 ML X1"/>
    <n v="6"/>
    <n v="1120"/>
    <n v="0"/>
    <n v="6720"/>
    <s v="MT11"/>
    <n v="1"/>
    <n v="156"/>
    <s v=" TUTI Monteria"/>
    <s v="ZONA CENTRO"/>
    <s v="TERCEROS"/>
    <s v="2025 SEM 45"/>
    <s v="1714"/>
    <x v="1"/>
    <s v="martes"/>
    <s v="ETERNA"/>
    <n v="1"/>
    <n v="6"/>
    <s v="TAT"/>
    <s v="JOSE MIGUEL REYES PAYARES"/>
    <s v="Preventa"/>
    <s v="10997941"/>
    <s v="1067887069"/>
    <s v="TIENDA LA MEJOR PLAZA"/>
  </r>
  <r>
    <d v="2025-11-04T00:00:00"/>
    <s v="HHMO000623554"/>
    <s v="LYSUAV190DX1"/>
    <s v="LIMPIAYA SUAVIZANTE DOYPACK 190 ML X1"/>
    <s v="LYSUAV190DX1 - LIMPIAYA SUAVIZANTE DOYPACK 190 ML X1"/>
    <n v="6"/>
    <n v="977"/>
    <n v="0"/>
    <n v="5862"/>
    <s v="MT11"/>
    <n v="1"/>
    <n v="156"/>
    <s v=" TUTI Monteria"/>
    <s v="ZONA CENTRO"/>
    <s v="TERCEROS"/>
    <s v="2025 SEM 45"/>
    <s v="1714"/>
    <x v="1"/>
    <s v="martes"/>
    <s v="ETERNA"/>
    <n v="1"/>
    <n v="6"/>
    <s v="TAT"/>
    <s v="JOSE MIGUEL REYES PAYARES"/>
    <s v="Preventa"/>
    <s v="10997941"/>
    <s v="1067887069"/>
    <s v="TIENDA LA MEJOR PLAZA"/>
  </r>
  <r>
    <d v="2025-11-04T00:00:00"/>
    <s v="HHBO001170516"/>
    <s v="LYSUAV760DX1"/>
    <s v="LIMPIAYA SUAVIZANTE DOYPACK 760 ML X1"/>
    <s v="LYSUAV760DX1 - LIMPIAYA SUAVIZANTE DOYPACK 760 ML X1"/>
    <n v="2"/>
    <n v="3400"/>
    <n v="0"/>
    <n v="6800"/>
    <s v="BG19"/>
    <n v="1"/>
    <n v="126"/>
    <s v=" TUTI Bogota"/>
    <s v="ZONA BOGOTA"/>
    <s v="TERCEROS"/>
    <s v="2025 SEM 45"/>
    <s v="2179"/>
    <x v="11"/>
    <s v="martes"/>
    <s v="ETERNA"/>
    <n v="1"/>
    <n v="2"/>
    <s v="TAT"/>
    <s v="LUZ ARGENIS CASTRO MARTINEZ"/>
    <s v="Preventa"/>
    <s v="51763492"/>
    <s v="80720009"/>
    <s v="ARGENIS CASTRO"/>
  </r>
  <r>
    <d v="2025-11-04T00:00:00"/>
    <s v="HHBO001170524"/>
    <s v="LYVIDR500X1"/>
    <s v="LIMPIAYA LIMPIAVIDRIOS MULTIUSOS 500ML X1"/>
    <s v="LYVIDR500X1 - LIMPIAYA LIMPIAVIDRIOS MULTIUSOS 500ML X1"/>
    <n v="6"/>
    <n v="2647.06"/>
    <n v="0"/>
    <n v="15882.36"/>
    <s v="BG13"/>
    <n v="1"/>
    <n v="126"/>
    <s v=" TUTI Bogota"/>
    <s v="ZONA BOGOTA"/>
    <s v="TERCEROS"/>
    <s v="2025 SEM 45"/>
    <s v="2209"/>
    <x v="3"/>
    <s v="martes"/>
    <s v="ETERNA"/>
    <n v="1"/>
    <n v="6"/>
    <s v="TAT"/>
    <s v="FABIO RAMIREZ"/>
    <s v="Preventa"/>
    <s v="15382289"/>
    <s v="1016001588"/>
    <s v="FRUVER PAISA"/>
  </r>
  <r>
    <d v="2025-11-04T00:00:00"/>
    <s v="HHBO001170524"/>
    <s v="LYDESEN500"/>
    <s v="DESENGRASANTE CITRICO 500ML"/>
    <s v="LYDESEN500 - DESENGRASANTE CITRICO 500ML"/>
    <n v="6"/>
    <n v="2645.48"/>
    <n v="0"/>
    <n v="15872.88"/>
    <s v="BG13"/>
    <n v="1"/>
    <n v="126"/>
    <s v=" TUTI Bogota"/>
    <s v="ZONA BOGOTA"/>
    <s v="TERCEROS"/>
    <s v="2025 SEM 45"/>
    <s v="2209"/>
    <x v="3"/>
    <s v="martes"/>
    <s v="ETERNA"/>
    <n v="1"/>
    <n v="6"/>
    <s v="TAT"/>
    <s v="FABIO RAMIREZ"/>
    <s v="Preventa"/>
    <s v="15382289"/>
    <s v="1016001588"/>
    <s v="FRUVER PAISA"/>
  </r>
  <r>
    <d v="2025-11-04T00:00:00"/>
    <s v="HHME001459802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martes"/>
    <s v="PREBEL"/>
    <n v="1"/>
    <n v="1"/>
    <s v="TAT"/>
    <s v="JOSE BENJAMIN HINCAPIE"/>
    <s v="Preventa"/>
    <s v="15527393"/>
    <s v="8432406"/>
    <s v="MINIMERCADO HOGAREÑO"/>
  </r>
  <r>
    <d v="2025-11-04T00:00:00"/>
    <s v="HHME001459802"/>
    <s v="DRDESOPIES"/>
    <s v="DESODORANTE PARA PIES"/>
    <s v="DRDESOPIES - DESODORANTE PARA PIES"/>
    <n v="1"/>
    <n v="9636"/>
    <n v="0"/>
    <n v="9636"/>
    <s v="MD06"/>
    <n v="1"/>
    <n v="125"/>
    <s v=" TUTI Medellin"/>
    <s v="ZONA CENTRO"/>
    <s v="TERCEROS"/>
    <s v="2025 SEM 45"/>
    <s v="1398"/>
    <x v="2"/>
    <s v="martes"/>
    <s v="DROMATIC"/>
    <n v="1"/>
    <n v="1"/>
    <s v="TAT"/>
    <s v="JOSE BENJAMIN HINCAPIE"/>
    <s v="Preventa"/>
    <s v="15527393"/>
    <s v="8432406"/>
    <s v="MINIMERCADO HOGAREÑO"/>
  </r>
  <r>
    <d v="2025-11-04T00:00:00"/>
    <s v="HHME001459802"/>
    <s v="LYGUANT8AMX2"/>
    <s v="LIMPIAYA GUANTE TALLA8 AMARILLO X2"/>
    <s v="LYGUANT8AMX2 - LIMPIAYA GUANTE TALLA8 AMARILLO X2"/>
    <n v="8"/>
    <n v="3025.21"/>
    <n v="0"/>
    <n v="24201.68"/>
    <s v="MD06"/>
    <n v="1"/>
    <n v="125"/>
    <s v=" TUTI Medellin"/>
    <s v="ZONA CENTRO"/>
    <s v="TERCEROS"/>
    <s v="2025 SEM 45"/>
    <s v="1398"/>
    <x v="2"/>
    <s v="martes"/>
    <s v="ETERNA"/>
    <n v="1"/>
    <n v="8"/>
    <s v="TAT"/>
    <s v="JOSE BENJAMIN HINCAPIE"/>
    <s v="Preventa"/>
    <s v="15527393"/>
    <s v="8432406"/>
    <s v="MINIMERCADO HOGAREÑO"/>
  </r>
  <r>
    <d v="2025-11-04T00:00:00"/>
    <s v="HHME001459877"/>
    <s v="PDPROTELLAS180"/>
    <s v="PROTECTOR ELLAS X180"/>
    <s v="PDPROTELLAS180 - PROTECTOR ELLAS X180"/>
    <n v="1"/>
    <n v="17045"/>
    <n v="1704.5"/>
    <n v="15340.5"/>
    <s v="MD04"/>
    <n v="1"/>
    <n v="125"/>
    <s v=" TUTI Medellin"/>
    <s v="ZONA CENTRO"/>
    <s v="TERCEROS"/>
    <s v="2025 SEM 45"/>
    <s v="1306"/>
    <x v="6"/>
    <s v="martes"/>
    <s v="PRODUSA"/>
    <n v="1"/>
    <n v="1"/>
    <s v="TAT"/>
    <s v="FERNANDO DE JESUS CARDONA BEDOYA"/>
    <s v="Preventa"/>
    <s v="4391592"/>
    <s v="1036660589"/>
    <s v="DEPOSITO Y FERRETERIA HC"/>
  </r>
  <r>
    <d v="2025-11-04T00:00:00"/>
    <s v="HHME001459877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04"/>
    <n v="1"/>
    <n v="125"/>
    <s v=" TUTI Medellin"/>
    <s v="ZONA CENTRO"/>
    <s v="TERCEROS"/>
    <s v="2025 SEM 45"/>
    <s v="1306"/>
    <x v="6"/>
    <s v="martes"/>
    <s v="PRODUSA"/>
    <n v="1"/>
    <n v="1"/>
    <s v="TAT"/>
    <s v="FERNANDO DE JESUS CARDONA BEDOYA"/>
    <s v="Preventa"/>
    <s v="4391592"/>
    <s v="1036660589"/>
    <s v="DEPOSITO Y FERRETERIA HC"/>
  </r>
  <r>
    <d v="2025-11-04T00:00:00"/>
    <s v="HHME001459877"/>
    <s v="LYDETE3X1800"/>
    <s v="COMBO DETERGENTE ETERNA 3.000+1.800 OFERTA"/>
    <s v="LYDETE3X1800 - COMBO DETERGENTE ETERNA 3.000+1.800 OFERTA"/>
    <n v="1"/>
    <n v="28655.46"/>
    <n v="0"/>
    <n v="28655.46"/>
    <s v="MD04"/>
    <n v="1"/>
    <n v="125"/>
    <s v=" TUTI Medellin"/>
    <s v="ZONA CENTRO"/>
    <s v="TERCEROS"/>
    <s v="2025 SEM 45"/>
    <s v="1306"/>
    <x v="6"/>
    <s v="martes"/>
    <s v="ETERNA"/>
    <n v="1"/>
    <n v="1"/>
    <s v="TAT"/>
    <s v="FERNANDO DE JESUS CARDONA BEDOYA"/>
    <s v="Preventa"/>
    <s v="4391592"/>
    <s v="1036660589"/>
    <s v="DEPOSITO Y FERRETERIA HC"/>
  </r>
  <r>
    <d v="2025-11-04T00:00:00"/>
    <s v="HHBQ000722659"/>
    <s v="YAVABY20GR"/>
    <s v="VASELINA BABY, 20 GRAMOS, MARCA JUHNIOS"/>
    <s v="YAVABY20GR - VASELINA BABY, 20 GRAMOS, MARCA JUHNIOS"/>
    <n v="4"/>
    <n v="1444"/>
    <n v="0"/>
    <n v="5776"/>
    <s v="VLL04"/>
    <n v="1"/>
    <n v="213"/>
    <s v=" Tuti Valledupar"/>
    <s v="ZONA NORTE"/>
    <s v="TERCEROS"/>
    <s v="2025 SEM 45"/>
    <s v="1918"/>
    <x v="0"/>
    <s v="martes"/>
    <s v="YASS"/>
    <n v="1"/>
    <n v="4"/>
    <s v="TAT"/>
    <s v="DORITZA CASTILLEJOS OLIVEROS"/>
    <s v="Preventa"/>
    <s v="36622865"/>
    <s v="49794720"/>
    <s v="MELUCHI"/>
  </r>
  <r>
    <d v="2025-11-04T00:00:00"/>
    <s v="HHBQ000722659"/>
    <s v="YAGELX1"/>
    <s v="GEL MENTHUS JUHNIOS VERDE 30GR X1"/>
    <s v="YAGELX1 - GEL MENTHUS JUHNIOS VERDE 30GR X1"/>
    <n v="4"/>
    <n v="1640"/>
    <n v="0"/>
    <n v="6560"/>
    <s v="VLL04"/>
    <n v="1"/>
    <n v="213"/>
    <s v=" Tuti Valledupar"/>
    <s v="ZONA NORTE"/>
    <s v="TERCEROS"/>
    <s v="2025 SEM 45"/>
    <s v="1918"/>
    <x v="0"/>
    <s v="martes"/>
    <s v="YASS"/>
    <n v="1"/>
    <n v="4"/>
    <s v="TAT"/>
    <s v="DORITZA CASTILLEJOS OLIVEROS"/>
    <s v="Preventa"/>
    <s v="36622865"/>
    <s v="49794720"/>
    <s v="MELUCHI"/>
  </r>
  <r>
    <d v="2025-11-04T00:00:00"/>
    <s v="HHME001459649"/>
    <s v="LYLIMPLAV200DX1"/>
    <s v="LIMPIAYA LIMPIADOR LAVANDA 200 ML X1"/>
    <s v="LYLIMPLAV200DX1 - LIMPIAYA LIMPIADOR LAVANDA 200 ML X1"/>
    <n v="6"/>
    <n v="1120"/>
    <n v="0"/>
    <n v="6720"/>
    <s v="MD01"/>
    <n v="1"/>
    <n v="125"/>
    <s v=" TUTI Medellin"/>
    <s v="ZONA CENTRO"/>
    <s v="TERCEROS"/>
    <s v="2025 SEM 45"/>
    <s v="1342"/>
    <x v="7"/>
    <s v="martes"/>
    <s v="ETERNA"/>
    <n v="1"/>
    <n v="6"/>
    <s v="TAT"/>
    <s v="JOSE DURLEY LOPEZ VARGAS"/>
    <s v="Preventa"/>
    <s v="71789655"/>
    <s v="1039023085"/>
    <s v="TIENDA JOTA"/>
  </r>
  <r>
    <d v="2025-11-04T00:00:00"/>
    <s v="HHBO001170415"/>
    <s v="LYGUANT7AMX2"/>
    <s v="LIMPIAYA GUATE TALLA7 AMARILLO X2"/>
    <s v="LYGUANT7AMX2 - LIMPIAYA GUATE TALLA7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martes"/>
    <s v="ETERNA"/>
    <n v="1"/>
    <n v="3"/>
    <s v="TAT"/>
    <s v="BLANCA NIDIA ALFONSO DAZA"/>
    <s v="Preventa"/>
    <s v="23702272"/>
    <s v="1012358399"/>
    <s v="MERKE EXPRESS EL PROGRESO"/>
  </r>
  <r>
    <d v="2025-11-04T00:00:00"/>
    <s v="HHBO001170415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martes"/>
    <s v="ETERNA"/>
    <n v="1"/>
    <n v="3"/>
    <s v="TAT"/>
    <s v="BLANCA NIDIA ALFONSO DAZA"/>
    <s v="Preventa"/>
    <s v="23702272"/>
    <s v="1012358399"/>
    <s v="MERKE EXPRESS EL PROGRESO"/>
  </r>
  <r>
    <d v="2025-11-04T00:00:00"/>
    <s v="HHBO001170415"/>
    <s v="LYGUANT9AMX2"/>
    <s v="LIMPIAYA GUANTE TALLA9 AMARILLO X2"/>
    <s v="LYGUANT9AMX2 - LIMPIAYA GUANTE TALLA9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martes"/>
    <s v="ETERNA"/>
    <n v="1"/>
    <n v="3"/>
    <s v="TAT"/>
    <s v="BLANCA NIDIA ALFONSO DAZA"/>
    <s v="Preventa"/>
    <s v="23702272"/>
    <s v="1012358399"/>
    <s v="MERKE EXPRESS EL PROGRESO"/>
  </r>
  <r>
    <d v="2025-11-04T00:00:00"/>
    <s v="HHBO001170461"/>
    <s v="LYDETE1800DX1"/>
    <s v="DETERGENTE ETERNA DOYPACK 1800 ML X1"/>
    <s v="LYDETE1800DX1 - DETERGENTE ETERNA DOYPACK 1800 ML X1"/>
    <n v="2"/>
    <n v="12000"/>
    <n v="0"/>
    <n v="24000"/>
    <s v="BG22"/>
    <n v="1"/>
    <n v="126"/>
    <s v=" TUTI Bogota"/>
    <s v="ZONA BOGOTA"/>
    <s v="TERCEROS"/>
    <s v="2025 SEM 45"/>
    <s v="2130"/>
    <x v="15"/>
    <s v="martes"/>
    <s v="ETERNA"/>
    <n v="1"/>
    <n v="2"/>
    <s v="TAT"/>
    <s v="ANGELA CRUZ CAMACHO"/>
    <s v="Preventa"/>
    <s v="53074221"/>
    <s v="22639797"/>
    <s v="MINIMARKET PLUS"/>
  </r>
  <r>
    <d v="2025-11-04T00:00:00"/>
    <s v="HHBO001170461"/>
    <s v="YAGOM90"/>
    <s v="GOMINA N17 EN SOBRE 90G"/>
    <s v="YAGOM90 - GOMINA N17 EN SOBRE 90G"/>
    <n v="1"/>
    <n v="1092.44"/>
    <n v="0"/>
    <n v="1092.44"/>
    <s v="BG22"/>
    <n v="1"/>
    <n v="126"/>
    <s v=" TUTI Bogota"/>
    <s v="ZONA BOGOTA"/>
    <s v="TERCEROS"/>
    <s v="2025 SEM 45"/>
    <s v="2130"/>
    <x v="15"/>
    <s v="martes"/>
    <s v="YASS"/>
    <n v="1"/>
    <n v="1"/>
    <s v="TAT"/>
    <s v="ANGELA CRUZ CAMACHO"/>
    <s v="Preventa"/>
    <s v="53074221"/>
    <s v="22639797"/>
    <s v="MINIMARKET PLUS"/>
  </r>
  <r>
    <d v="2025-11-04T00:00:00"/>
    <s v="HHME001459766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5"/>
    <s v="1342"/>
    <x v="7"/>
    <s v="martes"/>
    <n v="0"/>
    <n v="1"/>
    <n v="1"/>
    <s v="TAT"/>
    <s v="MARIA ESTELA CIRO CASTAÑO"/>
    <s v="Preventa"/>
    <s v="43069565"/>
    <s v="1039023085"/>
    <s v="LA MANO DE DIOS"/>
  </r>
  <r>
    <d v="2025-11-04T00:00:00"/>
    <s v="HHME001459766"/>
    <s v="YALAPIROX12"/>
    <s v="LAPIZ ROJO X12 UND"/>
    <s v="YALAPIROX12 - LAPIZ ROJO X12 UND"/>
    <n v="1"/>
    <n v="4882"/>
    <n v="0"/>
    <n v="4882"/>
    <s v="MD01"/>
    <n v="1"/>
    <n v="125"/>
    <s v=" TUTI Medellin"/>
    <s v="ZONA CENTRO"/>
    <s v="TERCEROS"/>
    <s v="2025 SEM 45"/>
    <s v="1342"/>
    <x v="7"/>
    <s v="martes"/>
    <s v="YASS"/>
    <n v="1"/>
    <n v="1"/>
    <s v="TAT"/>
    <s v="MARIA ESTELA CIRO CASTAÑO"/>
    <s v="Preventa"/>
    <s v="43069565"/>
    <s v="1039023085"/>
    <s v="LA MANO DE DIOS"/>
  </r>
  <r>
    <d v="2025-11-04T00:00:00"/>
    <s v="HHCA000425934"/>
    <s v="YACONDSEX"/>
    <s v="CONDONES X3 UNIDADES ECONOMICO"/>
    <s v="YACONDSEX - CONDONES X3 UNIDADES ECONOMICO"/>
    <n v="20"/>
    <n v="866.2"/>
    <n v="0"/>
    <n v="17324"/>
    <s v="CL07"/>
    <n v="1"/>
    <n v="171"/>
    <s v=" TUTI Cali"/>
    <s v="ZONA SUR"/>
    <s v="TERCEROS"/>
    <s v="2025 SEM 45"/>
    <s v="1878"/>
    <x v="16"/>
    <s v="martes"/>
    <s v="YASS"/>
    <n v="1"/>
    <n v="20"/>
    <s v="TAT"/>
    <s v="YORMAN  SANTIAGO LOPEZ  CARDONA"/>
    <s v="Preventa"/>
    <s v="1108252886"/>
    <s v="1143845966"/>
    <s v="SUPERMERCADO 4 ESQUINAS"/>
  </r>
  <r>
    <d v="2025-11-04T00:00:00"/>
    <s v="HHCA000425934"/>
    <s v="YASEDA20"/>
    <s v="SEDA DENTAL CON CERA 20 MT"/>
    <s v="YASEDA20 - SEDA DENTAL CON CERA 20 MT"/>
    <n v="20"/>
    <n v="1092.44"/>
    <n v="0"/>
    <n v="21848.799999999999"/>
    <s v="CL07"/>
    <n v="1"/>
    <n v="171"/>
    <s v=" TUTI Cali"/>
    <s v="ZONA SUR"/>
    <s v="TERCEROS"/>
    <s v="2025 SEM 45"/>
    <s v="1878"/>
    <x v="16"/>
    <s v="martes"/>
    <s v="YASS"/>
    <n v="1"/>
    <n v="20"/>
    <s v="TAT"/>
    <s v="YORMAN  SANTIAGO LOPEZ  CARDONA"/>
    <s v="Preventa"/>
    <s v="1108252886"/>
    <s v="1143845966"/>
    <s v="SUPERMERCADO 4 ESQUINAS"/>
  </r>
  <r>
    <d v="2025-11-04T00:00:00"/>
    <s v="HHME001459853"/>
    <s v="PDELLAECONX10"/>
    <s v="ELLAS ECONOMICA X 10"/>
    <s v="PDELLAECONX10 - ELLAS ECONOMICA X 10"/>
    <n v="5"/>
    <n v="2544"/>
    <n v="1272"/>
    <n v="11448"/>
    <s v="TT02"/>
    <n v="1"/>
    <n v="125"/>
    <s v=" TUTI Medellin"/>
    <s v="ZONA CENTRO"/>
    <s v="TERCEROS"/>
    <s v="2025 SEM 45"/>
    <s v="1321"/>
    <x v="17"/>
    <s v="martes"/>
    <s v="PRODUSA"/>
    <n v="1"/>
    <n v="5"/>
    <s v="TAT"/>
    <s v="JAVIER LEON ARISTIZBAL HOYOS"/>
    <s v="Preventa"/>
    <s v="70383361"/>
    <s v="1037949442"/>
    <s v="MI TIENDITA"/>
  </r>
  <r>
    <d v="2025-11-04T00:00:00"/>
    <s v="HHME001459853"/>
    <s v="PDTOAVEN60X8"/>
    <s v="VENUS DELGADA PACA 60 X 8"/>
    <s v="PDTOAVEN60X8 - VENUS DELGADA PACA 60 X 8"/>
    <n v="5"/>
    <n v="1718"/>
    <n v="859"/>
    <n v="7731"/>
    <s v="TT02"/>
    <n v="1"/>
    <n v="125"/>
    <s v=" TUTI Medellin"/>
    <s v="ZONA CENTRO"/>
    <s v="TERCEROS"/>
    <s v="2025 SEM 45"/>
    <s v="1321"/>
    <x v="17"/>
    <s v="martes"/>
    <s v="PRODUSA"/>
    <n v="1"/>
    <n v="5"/>
    <s v="TAT"/>
    <s v="JAVIER LEON ARISTIZBAL HOYOS"/>
    <s v="Preventa"/>
    <s v="70383361"/>
    <s v="1037949442"/>
    <s v="MI TIENDITA"/>
  </r>
  <r>
    <d v="2025-11-04T00:00:00"/>
    <s v="HHME001459853"/>
    <s v="KNLIMTEN"/>
    <s v="LIMPIADOR DE TENNIS KNIGHT"/>
    <s v="KNLIMTEN - LIMPIADOR DE TENNIS KNIGHT"/>
    <n v="1"/>
    <n v="6350"/>
    <n v="635"/>
    <n v="5715"/>
    <s v="TT02"/>
    <n v="1"/>
    <n v="125"/>
    <s v=" TUTI Medellin"/>
    <s v="ZONA CENTRO"/>
    <s v="TERCEROS"/>
    <s v="2025 SEM 45"/>
    <s v="1321"/>
    <x v="17"/>
    <s v="martes"/>
    <s v="KNIGHT"/>
    <n v="1"/>
    <n v="1"/>
    <s v="TAT"/>
    <s v="JAVIER LEON ARISTIZBAL HOYOS"/>
    <s v="Preventa"/>
    <s v="70383361"/>
    <s v="1037949442"/>
    <s v="MI TIENDITA"/>
  </r>
  <r>
    <d v="2025-11-04T00:00:00"/>
    <s v="HHME001459853"/>
    <s v="YAGOM90"/>
    <s v="GOMINA N17 EN SOBRE 90G"/>
    <s v="YAGOM90 - GOMINA N17 EN SOBRE 90G"/>
    <n v="3"/>
    <n v="1092.44"/>
    <n v="0"/>
    <n v="3277.32"/>
    <s v="TT02"/>
    <n v="1"/>
    <n v="125"/>
    <s v=" TUTI Medellin"/>
    <s v="ZONA CENTRO"/>
    <s v="TERCEROS"/>
    <s v="2025 SEM 45"/>
    <s v="1321"/>
    <x v="17"/>
    <s v="martes"/>
    <s v="YASS"/>
    <n v="1"/>
    <n v="3"/>
    <s v="TAT"/>
    <s v="JAVIER LEON ARISTIZBAL HOYOS"/>
    <s v="Preventa"/>
    <s v="70383361"/>
    <s v="1037949442"/>
    <s v="MI TIENDITA"/>
  </r>
  <r>
    <d v="2025-11-04T00:00:00"/>
    <s v="HHBO001170571"/>
    <s v="YACAN63"/>
    <s v="CANDADO 63 MM"/>
    <s v="YACAN63 - CANDADO 63 MM"/>
    <n v="1"/>
    <n v="5940"/>
    <n v="0"/>
    <n v="5940"/>
    <s v="BG13"/>
    <n v="1"/>
    <n v="2"/>
    <s v=" CIUDAD BOGOTA"/>
    <s v="ZONA BOGOTA"/>
    <s v="TERCEROS"/>
    <s v="2025 SEM 45"/>
    <s v="2234"/>
    <x v="18"/>
    <s v="martes"/>
    <s v="YASS"/>
    <n v="1"/>
    <n v="1"/>
    <s v="TAT"/>
    <s v="DIANA CATALINA CORREDOR PRIETO"/>
    <s v="Preventa"/>
    <s v="1012387423"/>
    <s v="52460170"/>
    <s v="MINIMARKET ROY"/>
  </r>
  <r>
    <d v="2025-11-04T00:00:00"/>
    <s v="HHBO001170578"/>
    <s v="YACONDSEX"/>
    <s v="CONDONES X3 UNIDADES ECONOMICO"/>
    <s v="YACONDSEX - CONDONES X3 UNIDADES ECONOMICO"/>
    <n v="3"/>
    <n v="866.2"/>
    <n v="0"/>
    <n v="2598.6"/>
    <s v="BG23"/>
    <n v="1"/>
    <n v="166"/>
    <s v=" VILLAVICENCIO"/>
    <s v="ZONA BOGOTA"/>
    <s v="TERCEROS"/>
    <s v="2025 SEM 45"/>
    <s v="2910"/>
    <x v="19"/>
    <s v="martes"/>
    <s v="YASS"/>
    <n v="1"/>
    <n v="3"/>
    <s v="TAT"/>
    <s v="BLANCA CECILIA RODRIGUEZ DUARTE"/>
    <s v="Preventa"/>
    <s v="41655922"/>
    <s v="86065145"/>
    <s v="EL ESQUINAZO J30"/>
  </r>
  <r>
    <d v="2025-11-04T00:00:00"/>
    <s v="HHBO001170578"/>
    <s v="YAPANIAZUX12"/>
    <s v="PAÑITOS HUMEDOS DAMPY AAZUL X 12UND"/>
    <s v="YAPANIAZUX12 - PAÑITOS HUMEDOS DAMPY AAZUL X 12UND"/>
    <n v="6"/>
    <n v="870"/>
    <n v="0"/>
    <n v="5220"/>
    <s v="BG23"/>
    <n v="1"/>
    <n v="166"/>
    <s v=" VILLAVICENCIO"/>
    <s v="ZONA BOGOTA"/>
    <s v="TERCEROS"/>
    <s v="2025 SEM 45"/>
    <s v="2910"/>
    <x v="19"/>
    <s v="martes"/>
    <s v="YASS"/>
    <n v="1"/>
    <n v="6"/>
    <s v="TAT"/>
    <s v="BLANCA CECILIA RODRIGUEZ DUARTE"/>
    <s v="Preventa"/>
    <s v="41655922"/>
    <s v="86065145"/>
    <s v="EL ESQUINAZO J30"/>
  </r>
  <r>
    <d v="2025-11-04T00:00:00"/>
    <s v="HHBQ000722805"/>
    <s v="YACAN38"/>
    <s v="CANDADO 38 MM"/>
    <s v="YACAN38 - CANDADO 38 MM"/>
    <n v="6"/>
    <n v="2668.75"/>
    <n v="0"/>
    <n v="16012.5"/>
    <s v="BQ15"/>
    <n v="1"/>
    <n v="212"/>
    <s v=" Tuti Cartagena"/>
    <s v="ZONA NORTE"/>
    <s v="TERCEROS"/>
    <s v="2025 SEM 45"/>
    <s v="1959"/>
    <x v="20"/>
    <s v="martes"/>
    <s v="YASS"/>
    <n v="1"/>
    <n v="6"/>
    <s v="TAT"/>
    <s v="ROSA URBINA GUTIERREZ PEÑARANDA"/>
    <s v="Preventa"/>
    <s v="30882589"/>
    <s v="1044921552"/>
    <s v="TIENDA Y VARIEDAD ROCHY"/>
  </r>
  <r>
    <d v="2025-11-04T00:00:00"/>
    <s v="HHBQ000722805"/>
    <s v="YACAN50"/>
    <s v="CANDADO 50 MM"/>
    <s v="YACAN50 - CANDADO 50 MM"/>
    <n v="4"/>
    <n v="4327.7299999999996"/>
    <n v="0"/>
    <n v="17310.919999999998"/>
    <s v="BQ15"/>
    <n v="1"/>
    <n v="212"/>
    <s v=" Tuti Cartagena"/>
    <s v="ZONA NORTE"/>
    <s v="TERCEROS"/>
    <s v="2025 SEM 45"/>
    <s v="1959"/>
    <x v="20"/>
    <s v="martes"/>
    <s v="YASS"/>
    <n v="1"/>
    <n v="4"/>
    <s v="TAT"/>
    <s v="ROSA URBINA GUTIERREZ PEÑARANDA"/>
    <s v="Preventa"/>
    <s v="30882589"/>
    <s v="1044921552"/>
    <s v="TIENDA Y VARIEDAD ROCHY"/>
  </r>
  <r>
    <d v="2025-11-04T00:00:00"/>
    <s v="HHBQ000722805"/>
    <s v="LYDESEN500"/>
    <s v="DESENGRASANTE CITRICO 500ML"/>
    <s v="LYDESEN500 - DESENGRASANTE CITRICO 500ML"/>
    <n v="3"/>
    <n v="2645.48"/>
    <n v="0"/>
    <n v="7936.44"/>
    <s v="BQ15"/>
    <n v="1"/>
    <n v="212"/>
    <s v=" Tuti Cartagena"/>
    <s v="ZONA NORTE"/>
    <s v="TERCEROS"/>
    <s v="2025 SEM 45"/>
    <s v="1959"/>
    <x v="20"/>
    <s v="martes"/>
    <s v="ETERNA"/>
    <n v="1"/>
    <n v="3"/>
    <s v="TAT"/>
    <s v="ROSA URBINA GUTIERREZ PEÑARANDA"/>
    <s v="Preventa"/>
    <s v="30882589"/>
    <s v="1044921552"/>
    <s v="TIENDA Y VARIEDAD ROCHY"/>
  </r>
  <r>
    <d v="2025-11-04T00:00:00"/>
    <s v="HHME001459947"/>
    <s v="LYDESEN500"/>
    <s v="DESENGRASANTE CITRICO 500ML"/>
    <s v="LYDESEN500 - DESENGRASANTE CITRICO 500ML"/>
    <n v="2"/>
    <n v="2645.48"/>
    <n v="0"/>
    <n v="5290.96"/>
    <s v="MD04"/>
    <n v="1"/>
    <n v="125"/>
    <s v=" TUTI Medellin"/>
    <s v="ZONA CENTRO"/>
    <s v="TERCEROS"/>
    <s v="2025 SEM 45"/>
    <s v="1306"/>
    <x v="6"/>
    <s v="martes"/>
    <s v="ETERNA"/>
    <n v="1"/>
    <n v="2"/>
    <s v="TAT"/>
    <s v="JACKSON ALZATE TRUJILLO"/>
    <s v="Preventa"/>
    <s v="1040180838"/>
    <s v="1036660589"/>
    <s v="VIVERES EL TESORO"/>
  </r>
  <r>
    <d v="2025-11-04T00:00:00"/>
    <s v="HHBO001170588"/>
    <s v="LYGUANT8NGX2"/>
    <s v="LIMPIAYA GUANTE NEGRO TALLA8 X2"/>
    <s v="LYGUANT8NGX2 - LIMPIAYA GUANTE NEGRO TALLA8 X2"/>
    <n v="2"/>
    <n v="3180"/>
    <n v="0"/>
    <n v="6360"/>
    <s v="BG19"/>
    <n v="1"/>
    <n v="126"/>
    <s v=" TUTI Bogota"/>
    <s v="ZONA BOGOTA"/>
    <s v="TERCEROS"/>
    <s v="2025 SEM 45"/>
    <s v="2196"/>
    <x v="21"/>
    <s v="martes"/>
    <s v="ETERNA"/>
    <n v="1"/>
    <n v="2"/>
    <s v="TAT"/>
    <s v="ALFREDO CUBILLOS SOTO"/>
    <s v="Preventa"/>
    <s v="19315691"/>
    <s v="79903522"/>
    <s v="MISCELANEA EL PUNTO ROJO"/>
  </r>
  <r>
    <d v="2025-11-04T00:00:00"/>
    <s v="HHBO001170588"/>
    <s v="LYGUANT8AMX2"/>
    <s v="LIMPIAYA GUANTE TALLA8 AMARILLO X2"/>
    <s v="LYGUANT8AMX2 - LIMPIAYA GUANTE TALLA8 AMARILLO X2"/>
    <n v="2"/>
    <n v="3025.21"/>
    <n v="0"/>
    <n v="6050.42"/>
    <s v="BG19"/>
    <n v="1"/>
    <n v="126"/>
    <s v=" TUTI Bogota"/>
    <s v="ZONA BOGOTA"/>
    <s v="TERCEROS"/>
    <s v="2025 SEM 45"/>
    <s v="2196"/>
    <x v="21"/>
    <s v="martes"/>
    <s v="ETERNA"/>
    <n v="1"/>
    <n v="2"/>
    <s v="TAT"/>
    <s v="ALFREDO CUBILLOS SOTO"/>
    <s v="Preventa"/>
    <s v="19315691"/>
    <s v="79903522"/>
    <s v="MISCELANEA EL PUNTO ROJO"/>
  </r>
  <r>
    <d v="2025-11-04T00:00:00"/>
    <s v="HHBO001170599"/>
    <s v="YACAN25"/>
    <s v="CANDADO 25 MM"/>
    <s v="YACAN25 - CANDADO 25 MM"/>
    <n v="3"/>
    <n v="1543"/>
    <n v="0"/>
    <n v="4629"/>
    <s v="BG19"/>
    <n v="1"/>
    <n v="126"/>
    <s v=" TUTI Bogota"/>
    <s v="ZONA BOGOTA"/>
    <s v="TERCEROS"/>
    <s v="2025 SEM 45"/>
    <s v="2196"/>
    <x v="21"/>
    <s v="martes"/>
    <s v="YASS"/>
    <n v="1"/>
    <n v="3"/>
    <s v="TAT"/>
    <s v="YANETH DEL CARMEN RICAURTE DE GUERRA"/>
    <s v="Preventa"/>
    <s v="64545045"/>
    <s v="79903522"/>
    <s v="CAFETERIA Y CIGARRERIA"/>
  </r>
  <r>
    <d v="2025-11-04T00:00:00"/>
    <s v="HHBO001170599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5"/>
    <s v="2196"/>
    <x v="21"/>
    <s v="martes"/>
    <s v="PREBEL"/>
    <n v="1"/>
    <n v="1"/>
    <s v="TAT"/>
    <s v="YANETH DEL CARMEN RICAURTE DE GUERRA"/>
    <s v="Preventa"/>
    <s v="64545045"/>
    <s v="79903522"/>
    <s v="CAFETERIA Y CIGARRERIA"/>
  </r>
  <r>
    <d v="2025-11-04T00:00:00"/>
    <s v="HHME001459996"/>
    <s v="YABOLSAMED"/>
    <s v="BOLSA BASURA PAQUETE X8 UNIDADES"/>
    <s v="YABOLSAMED - BOLSA BASURA PAQUETE X8 UNIDADES"/>
    <n v="30"/>
    <n v="1344.54"/>
    <n v="0"/>
    <n v="40336.199999999997"/>
    <s v="MD01"/>
    <n v="1"/>
    <n v="125"/>
    <s v=" TUTI Medellin"/>
    <s v="ZONA CENTRO"/>
    <s v="TERCEROS"/>
    <s v="2025 SEM 45"/>
    <s v="1333"/>
    <x v="22"/>
    <s v="martes"/>
    <s v="YASS"/>
    <n v="1"/>
    <n v="30"/>
    <s v="TAT"/>
    <s v="JOSE ALFONSO QUINTERO JARAMILLO"/>
    <s v="Preventa"/>
    <s v="70380532"/>
    <s v="79389221"/>
    <s v="JOSE ALFONSO QUINTERO JARAMILLO"/>
  </r>
  <r>
    <d v="2025-11-04T00:00:00"/>
    <s v="HHBO001170474"/>
    <s v="LYGUANT7AMX2"/>
    <s v="LIMPIAYA GUATE TALLA7 AMARILLO X2"/>
    <s v="LYGUANT7AMX2 - LIMPIAYA GUATE TALLA7 AMARILLO X2"/>
    <n v="1"/>
    <n v="3025.21"/>
    <n v="0"/>
    <n v="3025.21"/>
    <s v="BG22"/>
    <n v="1"/>
    <n v="126"/>
    <s v=" TUTI Bogota"/>
    <s v="ZONA BOGOTA"/>
    <s v="TERCEROS"/>
    <s v="2025 SEM 45"/>
    <s v="2105"/>
    <x v="10"/>
    <s v="martes"/>
    <s v="ETERNA"/>
    <n v="1"/>
    <n v="1"/>
    <s v="TAT"/>
    <s v="CARMEN ELIANA MARTINEZ RODRIGUEZ"/>
    <s v="Preventa"/>
    <s v="1022355131"/>
    <s v="1073687214"/>
    <s v="DROGUERIA EMILU"/>
  </r>
  <r>
    <d v="2025-11-04T00:00:00"/>
    <s v="HHBO001170474"/>
    <s v="LYSUAV760DX1"/>
    <s v="LIMPIAYA SUAVIZANTE DOYPACK 760 ML X1"/>
    <s v="LYSUAV760DX1 - LIMPIAYA SUAVIZANTE DOYPACK 760 ML X1"/>
    <n v="1"/>
    <n v="3400"/>
    <n v="0"/>
    <n v="3400"/>
    <s v="BG22"/>
    <n v="1"/>
    <n v="126"/>
    <s v=" TUTI Bogota"/>
    <s v="ZONA BOGOTA"/>
    <s v="TERCEROS"/>
    <s v="2025 SEM 45"/>
    <s v="2105"/>
    <x v="10"/>
    <s v="martes"/>
    <s v="ETERNA"/>
    <n v="1"/>
    <n v="1"/>
    <s v="TAT"/>
    <s v="CARMEN ELIANA MARTINEZ RODRIGUEZ"/>
    <s v="Preventa"/>
    <s v="1022355131"/>
    <s v="1073687214"/>
    <s v="DROGUERIA EMILU"/>
  </r>
  <r>
    <d v="2025-11-04T00:00:00"/>
    <s v="HHBO001170474"/>
    <s v="LYVIDR500X1"/>
    <s v="LIMPIAYA LIMPIAVIDRIOS MULTIUSOS 500ML X1"/>
    <s v="LYVIDR500X1 - LIMPIAYA LIMPIAVIDRIOS MULTIUSOS 500ML X1"/>
    <n v="2"/>
    <n v="2647.06"/>
    <n v="0"/>
    <n v="5294.12"/>
    <s v="BG22"/>
    <n v="1"/>
    <n v="126"/>
    <s v=" TUTI Bogota"/>
    <s v="ZONA BOGOTA"/>
    <s v="TERCEROS"/>
    <s v="2025 SEM 45"/>
    <s v="2105"/>
    <x v="10"/>
    <s v="martes"/>
    <s v="ETERNA"/>
    <n v="1"/>
    <n v="2"/>
    <s v="TAT"/>
    <s v="CARMEN ELIANA MARTINEZ RODRIGUEZ"/>
    <s v="Preventa"/>
    <s v="1022355131"/>
    <s v="1073687214"/>
    <s v="DROGUERIA EMILU"/>
  </r>
  <r>
    <d v="2025-11-04T00:00:00"/>
    <s v="HHBO001170490"/>
    <s v="DRACRILASACHETX1"/>
    <s v="ACRILATO PARA PEINAR DROMATIC SACHET X1"/>
    <s v="DRACRILASACHETX1 - ACRILATO PARA PEINAR DROMATIC SACHET X1"/>
    <n v="6"/>
    <n v="2227"/>
    <n v="0"/>
    <n v="13362"/>
    <s v="BG22"/>
    <n v="1"/>
    <n v="126"/>
    <s v=" TUTI Bogota"/>
    <s v="ZONA BOGOTA"/>
    <s v="TERCEROS"/>
    <s v="2025 SEM 45"/>
    <s v="2105"/>
    <x v="10"/>
    <s v="martes"/>
    <s v="DROMATIC"/>
    <n v="1"/>
    <n v="6"/>
    <s v="TAT"/>
    <s v="LINA AZUCENA TORO GUARNIZO"/>
    <s v="Preventa"/>
    <s v="52861884"/>
    <s v="1073687214"/>
    <s v="CHATARRERIA"/>
  </r>
  <r>
    <d v="2025-11-04T00:00:00"/>
    <s v="HHBO001170490"/>
    <s v="LYBICA1000X1"/>
    <s v="LIMPIAYA LIMPIADOR BICARBONATO 1000ML X1"/>
    <s v="LYBICA1000X1 - LIMPIAYA LIMPIADOR BICARBONATO 1000ML X1"/>
    <n v="3"/>
    <n v="3025.21"/>
    <n v="0"/>
    <n v="9075.6299999999992"/>
    <s v="BG22"/>
    <n v="1"/>
    <n v="126"/>
    <s v=" TUTI Bogota"/>
    <s v="ZONA BOGOTA"/>
    <s v="TERCEROS"/>
    <s v="2025 SEM 45"/>
    <s v="2105"/>
    <x v="10"/>
    <s v="martes"/>
    <s v="ETERNA"/>
    <n v="1"/>
    <n v="3"/>
    <s v="TAT"/>
    <s v="LINA AZUCENA TORO GUARNIZO"/>
    <s v="Preventa"/>
    <s v="52861884"/>
    <s v="1073687214"/>
    <s v="CHATARRERIA"/>
  </r>
  <r>
    <d v="2025-11-04T00:00:00"/>
    <s v="HHBO001170490"/>
    <s v="LYSUAV760DX1"/>
    <s v="LIMPIAYA SUAVIZANTE DOYPACK 760 ML X1"/>
    <s v="LYSUAV760DX1 - LIMPIAYA SUAVIZANTE DOYPACK 760 ML X1"/>
    <n v="3"/>
    <n v="3400"/>
    <n v="0"/>
    <n v="10200"/>
    <s v="BG22"/>
    <n v="1"/>
    <n v="126"/>
    <s v=" TUTI Bogota"/>
    <s v="ZONA BOGOTA"/>
    <s v="TERCEROS"/>
    <s v="2025 SEM 45"/>
    <s v="2105"/>
    <x v="10"/>
    <s v="martes"/>
    <s v="ETERNA"/>
    <n v="1"/>
    <n v="3"/>
    <s v="TAT"/>
    <s v="LINA AZUCENA TORO GUARNIZO"/>
    <s v="Preventa"/>
    <s v="52861884"/>
    <s v="1073687214"/>
    <s v="CHATARRERIA"/>
  </r>
  <r>
    <d v="2025-11-04T00:00:00"/>
    <s v="HHBO001170526"/>
    <s v="LYSUAV760DX1"/>
    <s v="LIMPIAYA SUAVIZANTE DOYPACK 760 ML X1"/>
    <s v="LYSUAV760DX1 - LIMPIAYA SUAVIZANTE DOYPACK 760 ML X1"/>
    <n v="4"/>
    <n v="3400"/>
    <n v="0"/>
    <n v="13600"/>
    <s v="BG13"/>
    <n v="1"/>
    <n v="126"/>
    <s v=" TUTI Bogota"/>
    <s v="ZONA BOGOTA"/>
    <s v="TERCEROS"/>
    <s v="2025 SEM 45"/>
    <s v="2209"/>
    <x v="3"/>
    <s v="martes"/>
    <s v="ETERNA"/>
    <n v="1"/>
    <n v="4"/>
    <s v="TAT"/>
    <s v="MARTHA CECILIA GUTIERREZ NIÑO"/>
    <s v="Preventa"/>
    <s v="41692266"/>
    <s v="1016001588"/>
    <s v="FERREPINTURAS TORRES G"/>
  </r>
  <r>
    <d v="2025-11-04T00:00:00"/>
    <s v="HHME001459830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09"/>
    <x v="23"/>
    <s v="martes"/>
    <s v="PREBEL"/>
    <n v="1"/>
    <n v="2"/>
    <s v="TAT"/>
    <s v="RAUL OROZCO OROZCO"/>
    <s v="Preventa"/>
    <s v="8288830"/>
    <s v="1037594291"/>
    <s v="ESQUINA DE JHON"/>
  </r>
  <r>
    <d v="2025-11-04T00:00:00"/>
    <s v="HHBO001170558"/>
    <s v="LYDETE3X1800"/>
    <s v="COMBO DETERGENTE ETERNA 3.000+1.800 OFERTA"/>
    <s v="LYDETE3X1800 - COMBO DETERGENTE ETERNA 3.000+1.800 OFERTA"/>
    <n v="1"/>
    <n v="28655.46"/>
    <n v="0"/>
    <n v="28655.46"/>
    <s v="BG23"/>
    <n v="1"/>
    <n v="166"/>
    <s v=" VILLAVICENCIO"/>
    <s v="ZONA BOGOTA"/>
    <s v="TERCEROS"/>
    <s v="2025 SEM 45"/>
    <s v="2911"/>
    <x v="19"/>
    <s v="martes"/>
    <s v="ETERNA"/>
    <n v="1"/>
    <n v="1"/>
    <s v="TAT"/>
    <s v="CARLOS IVAN ROJAS CANO"/>
    <s v="Preventa"/>
    <s v="1123801553"/>
    <s v="86065145"/>
    <s v="TIENDA EL GORDO"/>
  </r>
  <r>
    <d v="2025-11-04T00:00:00"/>
    <s v="HHME001459888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5"/>
    <s v="1306"/>
    <x v="6"/>
    <s v="martes"/>
    <n v="0"/>
    <n v="1"/>
    <n v="1"/>
    <s v="TAT"/>
    <s v="MARIA ELCY VARGAS MARIN"/>
    <s v="Preventa"/>
    <s v="55056060"/>
    <s v="1036660589"/>
    <s v="TIENDA SAMU"/>
  </r>
  <r>
    <d v="2025-11-04T00:00:00"/>
    <s v="HHME001459896"/>
    <s v="YAGOM90"/>
    <s v="GOMINA N17 EN SOBRE 90G"/>
    <s v="YAGOM90 - GOMINA N17 EN SOBRE 90G"/>
    <n v="12"/>
    <n v="1092.44"/>
    <n v="0"/>
    <n v="13109.28"/>
    <s v="MD02"/>
    <n v="1"/>
    <n v="125"/>
    <s v=" TUTI Medellin"/>
    <s v="ZONA CENTRO"/>
    <s v="TERCEROS"/>
    <s v="2025 SEM 45"/>
    <s v="1398"/>
    <x v="2"/>
    <s v="martes"/>
    <s v="YASS"/>
    <n v="1"/>
    <n v="12"/>
    <s v="TAT"/>
    <s v="HAROL CASTRILLON GOMEZ"/>
    <s v="Preventa"/>
    <s v="1003757794"/>
    <s v="8432406"/>
    <s v="MILAGROS LA 38"/>
  </r>
  <r>
    <d v="2025-11-04T00:00:00"/>
    <s v="HHME001459940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martes"/>
    <s v="PREBEL"/>
    <n v="1"/>
    <n v="1"/>
    <s v="TAT"/>
    <s v="JOSE ANTONIO YARCE RAIGOSA"/>
    <s v="Preventa"/>
    <s v="4391768"/>
    <s v="1037594291"/>
    <s v="GRANERO NELSON"/>
  </r>
  <r>
    <d v="2025-11-04T00:00:00"/>
    <s v="HHBO001170607"/>
    <s v="YALAPIZAMAX12"/>
    <s v="LAPIZ ESCOLAR AMARILLO X12"/>
    <s v="YALAPIZAMAX12 - LAPIZ ESCOLAR AMARILLO X12"/>
    <n v="1"/>
    <n v="4853"/>
    <n v="0"/>
    <n v="4853"/>
    <s v="BG13"/>
    <n v="1"/>
    <n v="126"/>
    <s v=" TUTI Bogota"/>
    <s v="ZONA BOGOTA"/>
    <s v="TERCEROS"/>
    <s v="2025 SEM 45"/>
    <s v="2234"/>
    <x v="18"/>
    <s v="martes"/>
    <n v="0"/>
    <n v="1"/>
    <n v="1"/>
    <s v="TAT"/>
    <s v="NUBIA JANET CONTRERAS ARIAS"/>
    <s v="Preventa"/>
    <s v="51899379"/>
    <s v="52460170"/>
    <s v="BAVIERA EXPRESS"/>
  </r>
  <r>
    <d v="2025-11-04T00:00:00"/>
    <s v="HHBO001170607"/>
    <s v="YALAPIROX12"/>
    <s v="LAPIZ ROJO X12 UND"/>
    <s v="YALAPIROX12 - LAPIZ ROJO X12 UND"/>
    <n v="1"/>
    <n v="4882"/>
    <n v="0"/>
    <n v="4882"/>
    <s v="BG13"/>
    <n v="1"/>
    <n v="126"/>
    <s v=" TUTI Bogota"/>
    <s v="ZONA BOGOTA"/>
    <s v="TERCEROS"/>
    <s v="2025 SEM 45"/>
    <s v="2234"/>
    <x v="18"/>
    <s v="martes"/>
    <s v="YASS"/>
    <n v="1"/>
    <n v="1"/>
    <s v="TAT"/>
    <s v="NUBIA JANET CONTRERAS ARIAS"/>
    <s v="Preventa"/>
    <s v="51899379"/>
    <s v="52460170"/>
    <s v="BAVIERA EXPRESS"/>
  </r>
  <r>
    <d v="2025-11-04T00:00:00"/>
    <s v="HHBO001170607"/>
    <s v="YASEDA20"/>
    <s v="SEDA DENTAL CON CERA 20 MT"/>
    <s v="YASEDA20 - SEDA DENTAL CON CERA 20 MT"/>
    <n v="6"/>
    <n v="1092.44"/>
    <n v="0"/>
    <n v="6554.64"/>
    <s v="BG13"/>
    <n v="1"/>
    <n v="126"/>
    <s v=" TUTI Bogota"/>
    <s v="ZONA BOGOTA"/>
    <s v="TERCEROS"/>
    <s v="2025 SEM 45"/>
    <s v="2234"/>
    <x v="18"/>
    <s v="martes"/>
    <s v="YASS"/>
    <n v="1"/>
    <n v="6"/>
    <s v="TAT"/>
    <s v="NUBIA JANET CONTRERAS ARIAS"/>
    <s v="Preventa"/>
    <s v="51899379"/>
    <s v="52460170"/>
    <s v="BAVIERA EXPRESS"/>
  </r>
  <r>
    <d v="2025-11-04T00:00:00"/>
    <s v="HHBO001170607"/>
    <s v="YAPANIAMA"/>
    <s v="PAÑITOS HUMEDOS DAMPY AMARILLOS X 15 UND"/>
    <s v="YAPANIAMA - PAÑITOS HUMEDOS DAMPY AMARILLOS X 15 UND"/>
    <n v="6"/>
    <n v="1260.5"/>
    <n v="0"/>
    <n v="7563"/>
    <s v="BG13"/>
    <n v="1"/>
    <n v="126"/>
    <s v=" TUTI Bogota"/>
    <s v="ZONA BOGOTA"/>
    <s v="TERCEROS"/>
    <s v="2025 SEM 45"/>
    <s v="2234"/>
    <x v="18"/>
    <s v="martes"/>
    <s v="YASS"/>
    <n v="1"/>
    <n v="6"/>
    <s v="TAT"/>
    <s v="NUBIA JANET CONTRERAS ARIAS"/>
    <s v="Preventa"/>
    <s v="51899379"/>
    <s v="52460170"/>
    <s v="BAVIERA EXPRESS"/>
  </r>
  <r>
    <d v="2025-11-04T00:00:00"/>
    <s v="HHBO001170609"/>
    <s v="LYDETE1800DX1"/>
    <s v="DETERGENTE ETERNA DOYPACK 1800 ML X1"/>
    <s v="LYDETE1800DX1 - DETERGENTE ETERNA DOYPACK 1800 ML X1"/>
    <n v="1"/>
    <n v="12000"/>
    <n v="0"/>
    <n v="12000"/>
    <s v="BG13"/>
    <n v="1"/>
    <n v="2"/>
    <s v=" CIUDAD BOGOTA"/>
    <s v="ZONA BOGOTA"/>
    <s v="TERCEROS"/>
    <s v="2025 SEM 45"/>
    <s v="2234"/>
    <x v="18"/>
    <s v="martes"/>
    <s v="ETERNA"/>
    <n v="1"/>
    <n v="1"/>
    <s v="TAT"/>
    <s v="BRYAN ALEXANDER RAMOS RODRIGUEZ"/>
    <s v="Preventa"/>
    <s v="1022948813"/>
    <s v="52460170"/>
    <s v="BRAYAN RAMOS"/>
  </r>
  <r>
    <d v="2025-11-04T00:00:00"/>
    <s v="HHME001459999"/>
    <s v="YABOLSAMED"/>
    <s v="BOLSA BASURA PAQUETE X8 UNIDADES"/>
    <s v="YABOLSAMED - BOLSA BASURA PAQUETE X8 UNIDADES"/>
    <n v="12"/>
    <n v="1344.54"/>
    <n v="0"/>
    <n v="16134.48"/>
    <s v="MD01"/>
    <n v="1"/>
    <n v="125"/>
    <s v=" TUTI Medellin"/>
    <s v="ZONA CENTRO"/>
    <s v="TERCEROS"/>
    <s v="2025 SEM 45"/>
    <s v="1333"/>
    <x v="22"/>
    <s v="martes"/>
    <s v="YASS"/>
    <n v="1"/>
    <n v="12"/>
    <s v="TAT"/>
    <s v="FABIO HURTADO BERMUDEZ"/>
    <s v="Preventa"/>
    <s v="71664546"/>
    <s v="79389221"/>
    <s v="FABIO HURTADO BERMUDEZ"/>
  </r>
  <r>
    <d v="2025-11-04T00:00:00"/>
    <s v="HHME001460006"/>
    <s v="YABOLSAMED"/>
    <s v="BOLSA BASURA PAQUETE X8 UNIDADES"/>
    <s v="YABOLSAMED - BOLSA BASURA PAQUETE X8 UNIDADES"/>
    <n v="30"/>
    <n v="1344.54"/>
    <n v="0"/>
    <n v="40336.199999999997"/>
    <s v="MD01"/>
    <n v="1"/>
    <n v="125"/>
    <s v=" TUTI Medellin"/>
    <s v="ZONA CENTRO"/>
    <s v="TERCEROS"/>
    <s v="2025 SEM 45"/>
    <s v="1333"/>
    <x v="22"/>
    <s v="martes"/>
    <s v="YASS"/>
    <n v="1"/>
    <n v="30"/>
    <s v="TAT"/>
    <s v="VICTOR JAIME ECHEVERRI GONZALEZ"/>
    <s v="Preventa"/>
    <s v="3563520"/>
    <s v="79389221"/>
    <s v="VICTOR JAIME ECHEVERRI GONZALEZ"/>
  </r>
  <r>
    <d v="2025-11-04T00:00:00"/>
    <s v="HHBO001170618"/>
    <s v="PBTAL85X2"/>
    <s v="TALCO 85GR X 2"/>
    <s v="PBTAL85X2 - TALCO 85GR X 2"/>
    <n v="1"/>
    <n v="12290.73"/>
    <n v="0"/>
    <n v="12290.73"/>
    <s v="BG23"/>
    <n v="1"/>
    <n v="166"/>
    <s v=" VILLAVICENCIO"/>
    <s v="ZONA BOGOTA"/>
    <s v="TERCEROS"/>
    <s v="2025 SEM 45"/>
    <s v="2910"/>
    <x v="19"/>
    <s v="martes"/>
    <s v="PREBEL"/>
    <n v="1"/>
    <n v="1"/>
    <s v="TAT"/>
    <s v="FRANCISCO CELY PALACIOS"/>
    <s v="Preventa"/>
    <s v="17335606"/>
    <s v="86065145"/>
    <s v="AUTOSERVICIO EL ALTO"/>
  </r>
  <r>
    <d v="2025-11-04T00:00:00"/>
    <s v="HHBU000696923"/>
    <s v="LYSUAV190DX1"/>
    <s v="LIMPIAYA SUAVIZANTE DOYPACK 190 ML X1"/>
    <s v="LYSUAV190DX1 - LIMPIAYA SUAVIZANTE DOYPACK 190 ML X1"/>
    <n v="6"/>
    <n v="977"/>
    <n v="0"/>
    <n v="5862"/>
    <s v="CU02"/>
    <n v="1"/>
    <n v="211"/>
    <s v=" Tuti Cúcuta"/>
    <s v="ZONA SANTANDER"/>
    <s v="TERCEROS"/>
    <s v="2025 SEM 45"/>
    <s v="1675"/>
    <x v="24"/>
    <s v="martes"/>
    <s v="ETERNA"/>
    <n v="1"/>
    <n v="6"/>
    <s v="TAT"/>
    <s v="ANGELA DANIELA VILLEGAS CACERES"/>
    <s v="Preventa"/>
    <s v="1092339092"/>
    <s v="1090387974"/>
    <s v="TIENDA MIXTA PANDA"/>
  </r>
  <r>
    <d v="2025-11-04T00:00:00"/>
    <s v="HHBU000696923"/>
    <s v="LYLIMPLAV200DX1"/>
    <s v="LIMPIAYA LIMPIADOR LAVANDA 200 ML X1"/>
    <s v="LYLIMPLAV200DX1 - LIMPIAYA LIMPIADOR LAVANDA 200 ML X1"/>
    <n v="6"/>
    <n v="1120"/>
    <n v="0"/>
    <n v="6720"/>
    <s v="CU02"/>
    <n v="1"/>
    <n v="211"/>
    <s v=" Tuti Cúcuta"/>
    <s v="ZONA SANTANDER"/>
    <s v="TERCEROS"/>
    <s v="2025 SEM 45"/>
    <s v="1675"/>
    <x v="24"/>
    <s v="martes"/>
    <s v="ETERNA"/>
    <n v="1"/>
    <n v="6"/>
    <s v="TAT"/>
    <s v="ANGELA DANIELA VILLEGAS CACERES"/>
    <s v="Preventa"/>
    <s v="1092339092"/>
    <s v="1090387974"/>
    <s v="TIENDA MIXTA PANDA"/>
  </r>
  <r>
    <d v="2025-11-04T00:00:00"/>
    <s v="HHBU000696932"/>
    <s v="YABOLSAMED"/>
    <s v="BOLSA BASURA PAQUETE X8 UNIDADES"/>
    <s v="YABOLSAMED - BOLSA BASURA PAQUETE X8 UNIDADES"/>
    <n v="2"/>
    <n v="1344.54"/>
    <n v="0"/>
    <n v="2689.08"/>
    <s v="CU02"/>
    <n v="1"/>
    <n v="211"/>
    <s v=" Tuti Cúcuta"/>
    <s v="ZONA SANTANDER"/>
    <s v="TERCEROS"/>
    <s v="2025 SEM 45"/>
    <s v="1675"/>
    <x v="24"/>
    <s v="martes"/>
    <s v="YASS"/>
    <n v="1"/>
    <n v="2"/>
    <s v="TAT"/>
    <s v="LUIS GERARDO REYES VELANDIA"/>
    <s v="Preventa"/>
    <s v="88189948"/>
    <s v="1090387974"/>
    <s v="TIENDE LOS REYES"/>
  </r>
  <r>
    <d v="2025-11-04T00:00:00"/>
    <s v="HHBU000696936"/>
    <s v="LYGUANT8NGX2"/>
    <s v="LIMPIAYA GUANTE NEGRO TALLA8 X2"/>
    <s v="LYGUANT8NGX2 - LIMPIAYA GUANTE NEGRO TALLA8 X2"/>
    <n v="3"/>
    <n v="3180"/>
    <n v="0"/>
    <n v="9540"/>
    <s v="CU02"/>
    <n v="1"/>
    <n v="211"/>
    <s v=" Tuti Cúcuta"/>
    <s v="ZONA SANTANDER"/>
    <s v="TERCEROS"/>
    <s v="2025 SEM 45"/>
    <s v="1675"/>
    <x v="24"/>
    <s v="martes"/>
    <s v="ETERNA"/>
    <n v="1"/>
    <n v="3"/>
    <s v="TAT"/>
    <s v="LUZ MERY LEGUIZAMON CAÑON"/>
    <s v="Preventa"/>
    <s v="39540539"/>
    <s v="1090387974"/>
    <s v="TIENDA EL RINCONCITO"/>
  </r>
  <r>
    <d v="2025-11-04T00:00:00"/>
    <s v="HHME001460042"/>
    <s v="YAPADAM150"/>
    <s v="PAÑITOS HUMEDOS DAMPY X 150 UND AZUL"/>
    <s v="YAPADAM150 - PAÑITOS HUMEDOS DAMPY X 150 UND AZUL"/>
    <n v="2"/>
    <n v="6422.4"/>
    <n v="0"/>
    <n v="12844.8"/>
    <s v="TT02"/>
    <n v="1"/>
    <n v="125"/>
    <s v=" TUTI Medellin"/>
    <s v="ZONA CENTRO"/>
    <s v="TERCEROS"/>
    <s v="2025 SEM 45"/>
    <s v="1321"/>
    <x v="17"/>
    <s v="martes"/>
    <s v="YASS"/>
    <n v="1"/>
    <n v="2"/>
    <s v="TAT"/>
    <s v="MAGNOLIA EUGENIA GARCIA ARIAS"/>
    <s v="Preventa"/>
    <s v="43467888"/>
    <s v="1037949442"/>
    <s v="LA TIENDA"/>
  </r>
  <r>
    <d v="2025-11-04T00:00:00"/>
    <s v="HHME001460071"/>
    <s v="LYGUANT7AMX2"/>
    <s v="LIMPIAYA GUATE TALLA7 AMARILLO X2"/>
    <s v="LYGUANT7AMX2 - LIMPIAYA GUATE TALLA7 AMARILLO X2"/>
    <n v="1"/>
    <n v="3025.21"/>
    <n v="0"/>
    <n v="3025.21"/>
    <s v="MD02"/>
    <n v="1"/>
    <n v="125"/>
    <s v=" TUTI Medellin"/>
    <s v="ZONA CENTRO"/>
    <s v="TERCEROS"/>
    <s v="2025 SEM 45"/>
    <s v="1398"/>
    <x v="2"/>
    <s v="martes"/>
    <s v="ETERNA"/>
    <n v="1"/>
    <n v="1"/>
    <s v="TAT"/>
    <s v="SANDRA DENYS RIVERA ARIAS"/>
    <s v="Preventa"/>
    <s v="43513371"/>
    <s v="8432406"/>
    <s v="GRANERO AVELLANEDA"/>
  </r>
  <r>
    <d v="2025-11-04T00:00:00"/>
    <s v="HHME001460071"/>
    <s v="LYGUANT7.5AMX2"/>
    <s v="LIMPIAYA GUATE TALLA7.5 AMARILLO X2"/>
    <s v="LYGUANT7.5AMX2 - LIMPIAYA GUATE TALLA7.5 AMARILLO X2"/>
    <n v="1"/>
    <n v="3025.21"/>
    <n v="0"/>
    <n v="3025.21"/>
    <s v="MD02"/>
    <n v="1"/>
    <n v="125"/>
    <s v=" TUTI Medellin"/>
    <s v="ZONA CENTRO"/>
    <s v="TERCEROS"/>
    <s v="2025 SEM 45"/>
    <s v="1398"/>
    <x v="2"/>
    <s v="martes"/>
    <s v="ETERNA"/>
    <n v="1"/>
    <n v="1"/>
    <s v="TAT"/>
    <s v="SANDRA DENYS RIVERA ARIAS"/>
    <s v="Preventa"/>
    <s v="43513371"/>
    <s v="8432406"/>
    <s v="GRANERO AVELLANEDA"/>
  </r>
  <r>
    <d v="2025-11-04T00:00:00"/>
    <s v="HHBO001170749"/>
    <s v="LYLAVA1000"/>
    <s v="LIMPIAYA LIMPIADOR MULTIUSOS LAVANDA X 1000"/>
    <s v="LYLAVA1000 - LIMPIAYA LIMPIADOR MULTIUSOS LAVANDA X 1000"/>
    <n v="6"/>
    <n v="2541.83"/>
    <n v="0"/>
    <n v="15250.98"/>
    <s v="BG13"/>
    <n v="1"/>
    <n v="126"/>
    <s v=" TUTI Bogota"/>
    <s v="ZONA BOGOTA"/>
    <s v="TERCEROS"/>
    <s v="2025 SEM 45"/>
    <s v="2237"/>
    <x v="14"/>
    <s v="martes"/>
    <s v="ETERNA"/>
    <n v="1"/>
    <n v="6"/>
    <s v="TAT"/>
    <s v="ROSA ELVIRA ALEMAN ZAPATA"/>
    <s v="Preventa"/>
    <s v="20975812"/>
    <s v="1012358399"/>
    <s v="ROSA ELVIRA ALEMAN"/>
  </r>
  <r>
    <d v="2025-11-04T00:00:00"/>
    <s v="HHBO001170749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martes"/>
    <s v="ETERNA"/>
    <n v="1"/>
    <n v="1"/>
    <s v="TAT"/>
    <s v="ROSA ELVIRA ALEMAN ZAPATA"/>
    <s v="Preventa"/>
    <s v="20975812"/>
    <s v="1012358399"/>
    <s v="ROSA ELVIRA ALEMAN"/>
  </r>
  <r>
    <d v="2025-11-04T00:00:00"/>
    <s v="HHBO001170755"/>
    <s v="YAGOM90"/>
    <s v="GOMINA N17 EN SOBRE 90G"/>
    <s v="YAGOM90 - GOMINA N17 EN SOBRE 90G"/>
    <n v="3"/>
    <n v="1092.44"/>
    <n v="0"/>
    <n v="3277.32"/>
    <s v="BG20"/>
    <n v="1"/>
    <n v="2"/>
    <s v=" CIUDAD BOGOTA"/>
    <s v="ZONA BOGOTA"/>
    <s v="TERCEROS"/>
    <s v="2025 SEM 45"/>
    <s v="2158"/>
    <x v="25"/>
    <s v="martes"/>
    <s v="YASS"/>
    <n v="1"/>
    <n v="3"/>
    <s v="TAT"/>
    <s v="WILSON FERNANDO PIAMONTE GONZALEZ"/>
    <s v="Preventa"/>
    <s v="79667450"/>
    <s v="11223739"/>
    <s v="TIENDA"/>
  </r>
  <r>
    <d v="2025-11-04T00:00:00"/>
    <s v="HHBO001170755"/>
    <s v="YAPANIAMA"/>
    <s v="PAÑITOS HUMEDOS DAMPY AMARILLOS X 15 UND"/>
    <s v="YAPANIAMA - PAÑITOS HUMEDOS DAMPY AMARILLOS X 15 UND"/>
    <n v="4"/>
    <n v="1260.5"/>
    <n v="0"/>
    <n v="5042"/>
    <s v="BG20"/>
    <n v="1"/>
    <n v="2"/>
    <s v=" CIUDAD BOGOTA"/>
    <s v="ZONA BOGOTA"/>
    <s v="TERCEROS"/>
    <s v="2025 SEM 45"/>
    <s v="2158"/>
    <x v="25"/>
    <s v="martes"/>
    <s v="YASS"/>
    <n v="1"/>
    <n v="4"/>
    <s v="TAT"/>
    <s v="WILSON FERNANDO PIAMONTE GONZALEZ"/>
    <s v="Preventa"/>
    <s v="79667450"/>
    <s v="11223739"/>
    <s v="TIENDA"/>
  </r>
  <r>
    <d v="2025-11-04T00:00:00"/>
    <s v="HHBO001170755"/>
    <s v="YACAN25"/>
    <s v="CANDADO 25 MM"/>
    <s v="YACAN25 - CANDADO 25 MM"/>
    <n v="2"/>
    <n v="1543"/>
    <n v="0"/>
    <n v="3086"/>
    <s v="BG20"/>
    <n v="1"/>
    <n v="2"/>
    <s v=" CIUDAD BOGOTA"/>
    <s v="ZONA BOGOTA"/>
    <s v="TERCEROS"/>
    <s v="2025 SEM 45"/>
    <s v="2158"/>
    <x v="25"/>
    <s v="martes"/>
    <s v="YASS"/>
    <n v="1"/>
    <n v="2"/>
    <s v="TAT"/>
    <s v="WILSON FERNANDO PIAMONTE GONZALEZ"/>
    <s v="Preventa"/>
    <s v="79667450"/>
    <s v="11223739"/>
    <s v="TIENDA"/>
  </r>
  <r>
    <d v="2025-11-04T00:00:00"/>
    <s v="HHBO001170755"/>
    <s v="YACAN38"/>
    <s v="CANDADO 38 MM"/>
    <s v="YACAN38 - CANDADO 38 MM"/>
    <n v="2"/>
    <n v="2668.75"/>
    <n v="0"/>
    <n v="5337.5"/>
    <s v="BG20"/>
    <n v="1"/>
    <n v="2"/>
    <s v=" CIUDAD BOGOTA"/>
    <s v="ZONA BOGOTA"/>
    <s v="TERCEROS"/>
    <s v="2025 SEM 45"/>
    <s v="2158"/>
    <x v="25"/>
    <s v="martes"/>
    <s v="YASS"/>
    <n v="1"/>
    <n v="2"/>
    <s v="TAT"/>
    <s v="WILSON FERNANDO PIAMONTE GONZALEZ"/>
    <s v="Preventa"/>
    <s v="79667450"/>
    <s v="11223739"/>
    <s v="TIENDA"/>
  </r>
  <r>
    <d v="2025-11-04T00:00:00"/>
    <s v="HHBO001170755"/>
    <s v="YACAN50"/>
    <s v="CANDADO 50 MM"/>
    <s v="YACAN50 - CANDADO 50 MM"/>
    <n v="2"/>
    <n v="4327.7299999999996"/>
    <n v="0"/>
    <n v="8655.4599999999991"/>
    <s v="BG20"/>
    <n v="1"/>
    <n v="2"/>
    <s v=" CIUDAD BOGOTA"/>
    <s v="ZONA BOGOTA"/>
    <s v="TERCEROS"/>
    <s v="2025 SEM 45"/>
    <s v="2158"/>
    <x v="25"/>
    <s v="martes"/>
    <s v="YASS"/>
    <n v="1"/>
    <n v="2"/>
    <s v="TAT"/>
    <s v="WILSON FERNANDO PIAMONTE GONZALEZ"/>
    <s v="Preventa"/>
    <s v="79667450"/>
    <s v="11223739"/>
    <s v="TIENDA"/>
  </r>
  <r>
    <d v="2025-11-04T00:00:00"/>
    <s v="HHME001460154"/>
    <s v="YAPANIAMA"/>
    <s v="PAÑITOS HUMEDOS DAMPY AMARILLOS X 15 UND"/>
    <s v="YAPANIAMA - PAÑITOS HUMEDOS DAMPY AMARILLOS X 15 UND"/>
    <n v="12"/>
    <n v="1260.5"/>
    <n v="0"/>
    <n v="15126"/>
    <s v="MD01"/>
    <n v="1"/>
    <n v="125"/>
    <s v=" TUTI Medellin"/>
    <s v="ZONA CENTRO"/>
    <s v="TERCEROS"/>
    <s v="2025 SEM 45"/>
    <s v="1333"/>
    <x v="22"/>
    <s v="martes"/>
    <s v="YASS"/>
    <n v="1"/>
    <n v="12"/>
    <s v="TAT"/>
    <s v="MARIA LIGIA PEREZ HERNANDEZ"/>
    <s v="Preventa"/>
    <s v="32502966"/>
    <s v="79389221"/>
    <s v="TDA GAMO"/>
  </r>
  <r>
    <d v="2025-11-04T00:00:00"/>
    <s v="HHME001460164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martes"/>
    <s v="PREBEL"/>
    <n v="1"/>
    <n v="1"/>
    <s v="TAT"/>
    <s v="SOL MARIA GONZALEZ TORRES"/>
    <s v="Preventa"/>
    <s v="43700526"/>
    <s v="1037949442"/>
    <s v="TIENDA SOL MARIA"/>
  </r>
  <r>
    <d v="2025-11-04T00:00:00"/>
    <s v="HHME001460164"/>
    <s v="YASEDA20"/>
    <s v="SEDA DENTAL CON CERA 20 MT"/>
    <s v="YASEDA20 - SEDA DENTAL CON CERA 20 MT"/>
    <n v="6"/>
    <n v="1092.44"/>
    <n v="0"/>
    <n v="6554.64"/>
    <s v="TT02"/>
    <n v="1"/>
    <n v="125"/>
    <s v=" TUTI Medellin"/>
    <s v="ZONA CENTRO"/>
    <s v="TERCEROS"/>
    <s v="2025 SEM 45"/>
    <s v="1321"/>
    <x v="17"/>
    <s v="martes"/>
    <s v="YASS"/>
    <n v="1"/>
    <n v="6"/>
    <s v="TAT"/>
    <s v="SOL MARIA GONZALEZ TORRES"/>
    <s v="Preventa"/>
    <s v="43700526"/>
    <s v="1037949442"/>
    <s v="TIENDA SOL MARIA"/>
  </r>
  <r>
    <d v="2025-11-04T00:00:00"/>
    <s v="HHME001460164"/>
    <s v="LYGUANT8.5AMX2"/>
    <s v="LIMPIAYA GUANTE TALLA8.5 AMARILLO X2"/>
    <s v="LYGUANT8.5AMX2 - LIMPIAYA GUANTE TALLA8.5 AMARILLO X2"/>
    <n v="5"/>
    <n v="3025.21"/>
    <n v="0"/>
    <n v="15126.05"/>
    <s v="TT02"/>
    <n v="1"/>
    <n v="125"/>
    <s v=" TUTI Medellin"/>
    <s v="ZONA CENTRO"/>
    <s v="TERCEROS"/>
    <s v="2025 SEM 45"/>
    <s v="1321"/>
    <x v="17"/>
    <s v="martes"/>
    <s v="ETERNA"/>
    <n v="1"/>
    <n v="5"/>
    <s v="TAT"/>
    <s v="SOL MARIA GONZALEZ TORRES"/>
    <s v="Preventa"/>
    <s v="43700526"/>
    <s v="1037949442"/>
    <s v="TIENDA SOL MARIA"/>
  </r>
  <r>
    <d v="2025-11-04T00:00:00"/>
    <s v="HHBO001170841"/>
    <s v="YAGELX1"/>
    <s v="GEL MENTHUS JUHNIOS VERDE 30GR X1"/>
    <s v="YAGELX1 - GEL MENTHUS JUHNIOS VERDE 30GR X1"/>
    <n v="1"/>
    <n v="1640"/>
    <n v="0"/>
    <n v="1640"/>
    <s v="BG13"/>
    <n v="1"/>
    <n v="126"/>
    <s v=" TUTI Bogota"/>
    <s v="ZONA BOGOTA"/>
    <s v="TERCEROS"/>
    <s v="2025 SEM 45"/>
    <s v="2237"/>
    <x v="14"/>
    <s v="martes"/>
    <s v="YASS"/>
    <n v="1"/>
    <n v="1"/>
    <s v="TAT"/>
    <s v="CAROLINA MARTINEZ QUINTERO"/>
    <s v="Preventa"/>
    <s v="1010135597"/>
    <s v="1012358399"/>
    <s v="SURTIFRUVER DM"/>
  </r>
  <r>
    <d v="2025-11-04T00:00:00"/>
    <s v="HHBO001170841"/>
    <s v="LYLAVA1000"/>
    <s v="LIMPIAYA LIMPIADOR MULTIUSOS LAVANDA X 1000"/>
    <s v="LYLAVA1000 - LIMPIAYA LIMPIADOR MULTIUSOS LAVANDA X 1000"/>
    <n v="2"/>
    <n v="2541.83"/>
    <n v="0"/>
    <n v="5083.66"/>
    <s v="BG13"/>
    <n v="1"/>
    <n v="126"/>
    <s v=" TUTI Bogota"/>
    <s v="ZONA BOGOTA"/>
    <s v="TERCEROS"/>
    <s v="2025 SEM 45"/>
    <s v="2237"/>
    <x v="14"/>
    <s v="martes"/>
    <s v="ETERNA"/>
    <n v="1"/>
    <n v="2"/>
    <s v="TAT"/>
    <s v="CAROLINA MARTINEZ QUINTERO"/>
    <s v="Preventa"/>
    <s v="1010135597"/>
    <s v="1012358399"/>
    <s v="SURTIFRUVER DM"/>
  </r>
  <r>
    <d v="2025-11-04T00:00:00"/>
    <s v="HHBO001170855"/>
    <s v="LYGUANT8NGX2"/>
    <s v="LIMPIAYA GUANTE NEGRO TALLA8 X2"/>
    <s v="LYGUANT8NGX2 - LIMPIAYA GUANTE NEGRO TALLA8 X2"/>
    <n v="2"/>
    <n v="3180"/>
    <n v="0"/>
    <n v="6360"/>
    <s v="BG25"/>
    <n v="1"/>
    <n v="126"/>
    <s v=" TUTI Bogota"/>
    <s v="ZONA BOGOTA"/>
    <s v="TERCEROS"/>
    <s v="2025 SEM 45"/>
    <s v="2133"/>
    <x v="26"/>
    <s v="martes"/>
    <s v="ETERNA"/>
    <n v="1"/>
    <n v="2"/>
    <s v="TAT"/>
    <s v="LUIS EDUARDO BRICEÑO MORA"/>
    <s v="Preventa"/>
    <s v="1032421100"/>
    <s v="52290464"/>
    <s v="LUIS MORA"/>
  </r>
  <r>
    <d v="2025-11-04T00:00:00"/>
    <s v="HHME001459890"/>
    <s v="KNLIMTEN"/>
    <s v="LIMPIADOR DE TENNIS KNIGHT"/>
    <s v="KNLIMTEN - LIMPIADOR DE TENNIS KNIGHT"/>
    <n v="3"/>
    <n v="6350"/>
    <n v="1905"/>
    <n v="17145"/>
    <s v="MD06"/>
    <n v="1"/>
    <n v="125"/>
    <s v=" TUTI Medellin"/>
    <s v="ZONA CENTRO"/>
    <s v="TERCEROS"/>
    <s v="2025 SEM 45"/>
    <s v="1309"/>
    <x v="23"/>
    <s v="martes"/>
    <s v="KNIGHT"/>
    <n v="1"/>
    <n v="3"/>
    <s v="TAT"/>
    <s v="ROSA ANGELICA RINCON USME"/>
    <s v="Preventa"/>
    <s v="42840795"/>
    <s v="1037594291"/>
    <s v="MINI  BASTON DE ORO"/>
  </r>
  <r>
    <d v="2025-11-04T00:00:00"/>
    <s v="HHME001459949"/>
    <s v="YAPANIAZU"/>
    <s v="PAÑITOS HUMEDOS DAMPY X 20 AZUL"/>
    <s v="YAPANIAZU - PAÑITOS HUMEDOS DAMPY X 20 AZUL"/>
    <n v="6"/>
    <n v="1344.54"/>
    <n v="0"/>
    <n v="8067.24"/>
    <s v="MD01"/>
    <n v="1"/>
    <n v="125"/>
    <s v=" TUTI Medellin"/>
    <s v="ZONA CENTRO"/>
    <s v="TERCEROS"/>
    <s v="2025 SEM 45"/>
    <s v="1333"/>
    <x v="22"/>
    <s v="martes"/>
    <s v="YASS"/>
    <n v="1"/>
    <n v="6"/>
    <s v="TAT"/>
    <s v="CARLOS ALBERTO  RINCON OSORIO"/>
    <s v="Preventa"/>
    <s v="75033762"/>
    <s v="79389221"/>
    <s v="FLORES DEL CASTILLO LA PASTORA"/>
  </r>
  <r>
    <d v="2025-11-04T00:00:00"/>
    <s v="HHME001459949"/>
    <s v="YAPANIAMA"/>
    <s v="PAÑITOS HUMEDOS DAMPY AMARILLOS X 15 UND"/>
    <s v="YAPANIAMA - PAÑITOS HUMEDOS DAMPY AMARILLOS X 15 UND"/>
    <n v="6"/>
    <n v="1260.5"/>
    <n v="0"/>
    <n v="7563"/>
    <s v="MD01"/>
    <n v="1"/>
    <n v="125"/>
    <s v=" TUTI Medellin"/>
    <s v="ZONA CENTRO"/>
    <s v="TERCEROS"/>
    <s v="2025 SEM 45"/>
    <s v="1333"/>
    <x v="22"/>
    <s v="martes"/>
    <s v="YASS"/>
    <n v="1"/>
    <n v="6"/>
    <s v="TAT"/>
    <s v="CARLOS ALBERTO  RINCON OSORIO"/>
    <s v="Preventa"/>
    <s v="75033762"/>
    <s v="79389221"/>
    <s v="FLORES DEL CASTILLO LA PASTORA"/>
  </r>
  <r>
    <d v="2025-11-04T00:00:00"/>
    <s v="HHME001459949"/>
    <s v="PBELDESMIN30"/>
    <s v="EA CLASSIC MINI ROLL ON 30ML"/>
    <s v="PBELDESMIN30 - EA CLASSIC MINI ROLL ON 30ML"/>
    <n v="3"/>
    <n v="3000"/>
    <n v="0"/>
    <n v="9000"/>
    <s v="MD01"/>
    <n v="1"/>
    <n v="125"/>
    <s v=" TUTI Medellin"/>
    <s v="ZONA CENTRO"/>
    <s v="TERCEROS"/>
    <s v="2025 SEM 45"/>
    <s v="1333"/>
    <x v="22"/>
    <s v="martes"/>
    <s v="PREBEL"/>
    <n v="1"/>
    <n v="3"/>
    <s v="TAT"/>
    <s v="CARLOS ALBERTO  RINCON OSORIO"/>
    <s v="Preventa"/>
    <s v="75033762"/>
    <s v="79389221"/>
    <s v="FLORES DEL CASTILLO LA PASTORA"/>
  </r>
  <r>
    <d v="2025-11-04T00:00:00"/>
    <s v="HHME001459949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martes"/>
    <s v="PREBEL"/>
    <n v="1"/>
    <n v="1"/>
    <s v="TAT"/>
    <s v="CARLOS ALBERTO  RINCON OSORIO"/>
    <s v="Preventa"/>
    <s v="75033762"/>
    <s v="79389221"/>
    <s v="FLORES DEL CASTILLO LA PASTORA"/>
  </r>
  <r>
    <d v="2025-11-04T00:00:00"/>
    <s v="HHME001459949"/>
    <s v="YASEDA20"/>
    <s v="SEDA DENTAL CON CERA 20 MT"/>
    <s v="YASEDA20 - SEDA DENTAL CON CERA 20 MT"/>
    <n v="10"/>
    <n v="1092.44"/>
    <n v="0"/>
    <n v="10924.4"/>
    <s v="MD01"/>
    <n v="1"/>
    <n v="125"/>
    <s v=" TUTI Medellin"/>
    <s v="ZONA CENTRO"/>
    <s v="TERCEROS"/>
    <s v="2025 SEM 45"/>
    <s v="1333"/>
    <x v="22"/>
    <s v="martes"/>
    <s v="YASS"/>
    <n v="1"/>
    <n v="10"/>
    <s v="TAT"/>
    <s v="CARLOS ALBERTO  RINCON OSORIO"/>
    <s v="Preventa"/>
    <s v="75033762"/>
    <s v="79389221"/>
    <s v="FLORES DEL CASTILLO LA PASTORA"/>
  </r>
  <r>
    <d v="2025-11-04T00:00:00"/>
    <s v="HHME001459949"/>
    <s v="PBDESROLLX72"/>
    <s v="DESODORANTE ROLL-ON 30ML X72H"/>
    <s v="PBDESROLLX72 - DESODORANTE ROLL-ON 30ML X72H"/>
    <n v="3"/>
    <n v="3000"/>
    <n v="0"/>
    <n v="9000"/>
    <s v="MD01"/>
    <n v="1"/>
    <n v="125"/>
    <s v=" TUTI Medellin"/>
    <s v="ZONA CENTRO"/>
    <s v="TERCEROS"/>
    <s v="2025 SEM 45"/>
    <s v="1333"/>
    <x v="22"/>
    <s v="martes"/>
    <s v="PREBEL"/>
    <n v="1"/>
    <n v="3"/>
    <s v="TAT"/>
    <s v="CARLOS ALBERTO  RINCON OSORIO"/>
    <s v="Preventa"/>
    <s v="75033762"/>
    <s v="79389221"/>
    <s v="FLORES DEL CASTILLO LA PASTORA"/>
  </r>
  <r>
    <d v="2025-11-04T00:00:00"/>
    <s v="HHME001459949"/>
    <s v="PBDESCREMA"/>
    <s v="DESODORANTE COLAPSIBLE 40GR"/>
    <s v="PBDESCREMA - DESODORANTE COLAPSIBLE 40GR"/>
    <n v="2"/>
    <n v="3000"/>
    <n v="0"/>
    <n v="6000"/>
    <s v="MD01"/>
    <n v="1"/>
    <n v="125"/>
    <s v=" TUTI Medellin"/>
    <s v="ZONA CENTRO"/>
    <s v="TERCEROS"/>
    <s v="2025 SEM 45"/>
    <s v="1333"/>
    <x v="22"/>
    <s v="martes"/>
    <s v="PREBEL"/>
    <n v="1"/>
    <n v="2"/>
    <s v="TAT"/>
    <s v="CARLOS ALBERTO  RINCON OSORIO"/>
    <s v="Preventa"/>
    <s v="75033762"/>
    <s v="79389221"/>
    <s v="FLORES DEL CASTILLO LA PASTORA"/>
  </r>
  <r>
    <d v="2025-11-04T00:00:00"/>
    <s v="HHME001459949"/>
    <s v="PDNOCPLECJ12X30"/>
    <s v="ELLAS NOCTURNA PLEGADIZA CAJA 12 X 30"/>
    <s v="PDNOCPLECJ12X30 - ELLAS NOCTURNA PLEGADIZA CAJA 12 X 30"/>
    <n v="1"/>
    <n v="11265"/>
    <n v="1126.5"/>
    <n v="10138.5"/>
    <s v="MD01"/>
    <n v="1"/>
    <n v="125"/>
    <s v=" TUTI Medellin"/>
    <s v="ZONA CENTRO"/>
    <s v="TERCEROS"/>
    <s v="2025 SEM 45"/>
    <s v="1333"/>
    <x v="22"/>
    <s v="martes"/>
    <s v="PRODUSA"/>
    <n v="1"/>
    <n v="1"/>
    <s v="TAT"/>
    <s v="CARLOS ALBERTO  RINCON OSORIO"/>
    <s v="Preventa"/>
    <s v="75033762"/>
    <s v="79389221"/>
    <s v="FLORES DEL CASTILLO LA PASTORA"/>
  </r>
  <r>
    <d v="2025-11-04T00:00:00"/>
    <s v="HHBO001170606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5"/>
    <s v="2196"/>
    <x v="21"/>
    <s v="martes"/>
    <s v="PREBEL"/>
    <n v="1"/>
    <n v="1"/>
    <s v="TAT"/>
    <s v="DAVID PEÑALOZA PEÑALOZA"/>
    <s v="Preventa"/>
    <s v="79209980"/>
    <s v="79903522"/>
    <s v="DULCERIA DULCE ESTACION"/>
  </r>
  <r>
    <d v="2025-11-04T00:00:00"/>
    <s v="HHBO001170606"/>
    <s v="YACAN20"/>
    <s v="CANDADO 20 MM"/>
    <s v="YACAN20 - CANDADO 20 MM"/>
    <n v="1"/>
    <n v="1218.49"/>
    <n v="0"/>
    <n v="1218.49"/>
    <s v="BG19"/>
    <n v="1"/>
    <n v="126"/>
    <s v=" TUTI Bogota"/>
    <s v="ZONA BOGOTA"/>
    <s v="TERCEROS"/>
    <s v="2025 SEM 45"/>
    <s v="2196"/>
    <x v="21"/>
    <s v="martes"/>
    <s v="YASS"/>
    <n v="1"/>
    <n v="1"/>
    <s v="TAT"/>
    <s v="DAVID PEÑALOZA PEÑALOZA"/>
    <s v="Preventa"/>
    <s v="79209980"/>
    <s v="79903522"/>
    <s v="DULCERIA DULCE ESTACION"/>
  </r>
  <r>
    <d v="2025-11-04T00:00:00"/>
    <s v="HHBO001170606"/>
    <s v="PBTALCO30"/>
    <s v="TALCO POLVO AFM 30 GR"/>
    <s v="PBTALCO30 - TALCO POLVO AFM 30 GR"/>
    <n v="1"/>
    <n v="2900.04"/>
    <n v="0"/>
    <n v="2900.04"/>
    <s v="BG19"/>
    <n v="1"/>
    <n v="126"/>
    <s v=" TUTI Bogota"/>
    <s v="ZONA BOGOTA"/>
    <s v="TERCEROS"/>
    <s v="2025 SEM 45"/>
    <s v="2196"/>
    <x v="21"/>
    <s v="martes"/>
    <s v="PREBEL"/>
    <n v="1"/>
    <n v="1"/>
    <s v="TAT"/>
    <s v="DAVID PEÑALOZA PEÑALOZA"/>
    <s v="Preventa"/>
    <s v="79209980"/>
    <s v="79903522"/>
    <s v="DULCERIA DULCE ESTACION"/>
  </r>
  <r>
    <d v="2025-11-04T00:00:00"/>
    <s v="HHBU000696938"/>
    <s v="YALAPIZAMAX12"/>
    <s v="LAPIZ ESCOLAR AMARILLO X12"/>
    <s v="YALAPIZAMAX12 - LAPIZ ESCOLAR AMARILLO X12"/>
    <n v="4"/>
    <n v="4853"/>
    <n v="0"/>
    <n v="19412"/>
    <s v="CU02"/>
    <n v="1"/>
    <n v="211"/>
    <s v=" Tuti Cúcuta"/>
    <s v="ZONA SANTANDER"/>
    <s v="TERCEROS"/>
    <s v="2025 SEM 45"/>
    <s v="1675"/>
    <x v="24"/>
    <s v="martes"/>
    <n v="0"/>
    <n v="1"/>
    <n v="4"/>
    <s v="TAT"/>
    <s v="GERARDO ROBAYO"/>
    <s v="Preventa"/>
    <s v="88187436"/>
    <s v="1090387974"/>
    <s v="TIENDA MIXTA GERARDO"/>
  </r>
  <r>
    <d v="2025-11-04T00:00:00"/>
    <s v="HHBU000696938"/>
    <s v="PBDESCREMA72H"/>
    <s v="DESODORANTE COLAPSIBLE 40GR 72H"/>
    <s v="PBDESCREMA72H - DESODORANTE COLAPSIBLE 40GR 72H"/>
    <n v="3"/>
    <n v="3000"/>
    <n v="0"/>
    <n v="9000"/>
    <s v="CU02"/>
    <n v="1"/>
    <n v="211"/>
    <s v=" Tuti Cúcuta"/>
    <s v="ZONA SANTANDER"/>
    <s v="TERCEROS"/>
    <s v="2025 SEM 45"/>
    <s v="1675"/>
    <x v="24"/>
    <s v="martes"/>
    <s v="PREBEL"/>
    <n v="1"/>
    <n v="3"/>
    <s v="TAT"/>
    <s v="GERARDO ROBAYO"/>
    <s v="Preventa"/>
    <s v="88187436"/>
    <s v="1090387974"/>
    <s v="TIENDA MIXTA GERARDO"/>
  </r>
  <r>
    <d v="2025-11-04T00:00:00"/>
    <s v="HHBU000696938"/>
    <s v="PBDESROLL"/>
    <s v="DESODORANTE ROLL-ON 30ML"/>
    <s v="PBDESROLL - DESODORANTE ROLL-ON 30ML"/>
    <n v="3"/>
    <n v="3000"/>
    <n v="0"/>
    <n v="9000"/>
    <s v="CU02"/>
    <n v="1"/>
    <n v="211"/>
    <s v=" Tuti Cúcuta"/>
    <s v="ZONA SANTANDER"/>
    <s v="TERCEROS"/>
    <s v="2025 SEM 45"/>
    <s v="1675"/>
    <x v="24"/>
    <s v="martes"/>
    <s v="PREBEL"/>
    <n v="1"/>
    <n v="3"/>
    <s v="TAT"/>
    <s v="GERARDO ROBAYO"/>
    <s v="Preventa"/>
    <s v="88187436"/>
    <s v="1090387974"/>
    <s v="TIENDA MIXTA GERARDO"/>
  </r>
  <r>
    <d v="2025-11-04T00:00:00"/>
    <s v="HHBU000696950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4"/>
    <x v="24"/>
    <s v="martes"/>
    <n v="0"/>
    <n v="1"/>
    <n v="1"/>
    <s v="TAT"/>
    <s v="REINALDO TRIANA MUÑOZ"/>
    <s v="Preventa"/>
    <s v="91070681"/>
    <s v="1090387974"/>
    <s v="TIENDA TONY"/>
  </r>
  <r>
    <d v="2025-11-04T00:00:00"/>
    <s v="HHBQ000722875"/>
    <s v="YALAPIZAMAX12"/>
    <s v="LAPIZ ESCOLAR AMARILLO X12"/>
    <s v="YALAPIZAMAX12 - LAPIZ ESCOLAR AMARILLO X12"/>
    <n v="1"/>
    <n v="4853"/>
    <n v="0"/>
    <n v="4853"/>
    <s v="BQ06"/>
    <n v="1"/>
    <n v="155"/>
    <s v=" TUTI Barranquilla"/>
    <s v="ZONA NORTE"/>
    <s v="TERCEROS"/>
    <s v="2025 SEM 45"/>
    <s v="1937"/>
    <x v="27"/>
    <s v="martes"/>
    <n v="0"/>
    <n v="1"/>
    <n v="1"/>
    <s v="TAT"/>
    <s v="MARIA LIGIA LOPEZ TRUJILLO"/>
    <s v="Preventa"/>
    <s v="22437532"/>
    <s v="8525463"/>
    <s v="TIENDA DONDE LIGIA"/>
  </r>
  <r>
    <d v="2025-11-04T00:00:00"/>
    <s v="HHBQ000722875"/>
    <s v="YALAPIROX12"/>
    <s v="LAPIZ ROJO X12 UND"/>
    <s v="YALAPIROX12 - LAPIZ ROJO X12 UND"/>
    <n v="1"/>
    <n v="4882"/>
    <n v="0"/>
    <n v="4882"/>
    <s v="BQ06"/>
    <n v="1"/>
    <n v="155"/>
    <s v=" TUTI Barranquilla"/>
    <s v="ZONA NORTE"/>
    <s v="TERCEROS"/>
    <s v="2025 SEM 45"/>
    <s v="1937"/>
    <x v="27"/>
    <s v="martes"/>
    <s v="YASS"/>
    <n v="1"/>
    <n v="1"/>
    <s v="TAT"/>
    <s v="MARIA LIGIA LOPEZ TRUJILLO"/>
    <s v="Preventa"/>
    <s v="22437532"/>
    <s v="8525463"/>
    <s v="TIENDA DONDE LIGIA"/>
  </r>
  <r>
    <d v="2025-11-04T00:00:00"/>
    <s v="HHBQ000722875"/>
    <s v="LYSUAV190DX1"/>
    <s v="LIMPIAYA SUAVIZANTE DOYPACK 190 ML X1"/>
    <s v="LYSUAV190DX1 - LIMPIAYA SUAVIZANTE DOYPACK 190 ML X1"/>
    <n v="12"/>
    <n v="977"/>
    <n v="0"/>
    <n v="11724"/>
    <s v="BQ06"/>
    <n v="1"/>
    <n v="155"/>
    <s v=" TUTI Barranquilla"/>
    <s v="ZONA NORTE"/>
    <s v="TERCEROS"/>
    <s v="2025 SEM 45"/>
    <s v="1937"/>
    <x v="27"/>
    <s v="martes"/>
    <s v="ETERNA"/>
    <n v="1"/>
    <n v="12"/>
    <s v="TAT"/>
    <s v="MARIA LIGIA LOPEZ TRUJILLO"/>
    <s v="Preventa"/>
    <s v="22437532"/>
    <s v="8525463"/>
    <s v="TIENDA DONDE LIGIA"/>
  </r>
  <r>
    <d v="2025-11-04T00:00:00"/>
    <s v="HHBU000696966"/>
    <s v="YAPANIAZU"/>
    <s v="PAÑITOS HUMEDOS DAMPY X 20 AZUL"/>
    <s v="YAPANIAZU - PAÑITOS HUMEDOS DAMPY X 20 AZUL"/>
    <n v="6"/>
    <n v="1344.54"/>
    <n v="0"/>
    <n v="8067.24"/>
    <s v="CU02"/>
    <n v="1"/>
    <n v="211"/>
    <s v=" Tuti Cúcuta"/>
    <s v="ZONA SANTANDER"/>
    <s v="TERCEROS"/>
    <s v="2025 SEM 45"/>
    <s v="1678"/>
    <x v="28"/>
    <s v="martes"/>
    <s v="YASS"/>
    <n v="1"/>
    <n v="6"/>
    <s v="TAT"/>
    <s v="CRISOSTIMO BARAJAS SUAREZ"/>
    <s v="Preventa"/>
    <s v="5455284"/>
    <s v="1093777438"/>
    <s v="TEINDA MIXTA"/>
  </r>
  <r>
    <d v="2025-11-04T00:00:00"/>
    <s v="HHBU000696966"/>
    <s v="YAPANIAMA"/>
    <s v="PAÑITOS HUMEDOS DAMPY AMARILLOS X 15 UND"/>
    <s v="YAPANIAMA - PAÑITOS HUMEDOS DAMPY AMARILLOS X 15 UND"/>
    <n v="6"/>
    <n v="1260.5"/>
    <n v="0"/>
    <n v="7563"/>
    <s v="CU02"/>
    <n v="1"/>
    <n v="211"/>
    <s v=" Tuti Cúcuta"/>
    <s v="ZONA SANTANDER"/>
    <s v="TERCEROS"/>
    <s v="2025 SEM 45"/>
    <s v="1678"/>
    <x v="28"/>
    <s v="martes"/>
    <s v="YASS"/>
    <n v="1"/>
    <n v="6"/>
    <s v="TAT"/>
    <s v="CRISOSTIMO BARAJAS SUAREZ"/>
    <s v="Preventa"/>
    <s v="5455284"/>
    <s v="1093777438"/>
    <s v="TEINDA MIXTA"/>
  </r>
  <r>
    <d v="2025-11-04T00:00:00"/>
    <s v="HHBO001170667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5"/>
    <s v="2149"/>
    <x v="29"/>
    <s v="martes"/>
    <s v="PREBEL"/>
    <n v="1"/>
    <n v="1"/>
    <s v="TAT"/>
    <s v="GLORIA ESPERANZA JOVEN MARIN"/>
    <s v="Preventa"/>
    <s v="52194044"/>
    <s v="79986646"/>
    <s v="TIENDA SURTITODO"/>
  </r>
  <r>
    <d v="2025-11-04T00:00:00"/>
    <s v="HHMO000623642"/>
    <s v="LYVIDR500X1"/>
    <s v="LIMPIAYA LIMPIAVIDRIOS MULTIUSOS 500ML X1"/>
    <s v="LYVIDR500X1 - LIMPIAYA LIMPIAVIDRIOS MULTIUSOS 500ML X1"/>
    <n v="4"/>
    <n v="2647.06"/>
    <n v="0"/>
    <n v="10588.24"/>
    <s v="MT11"/>
    <n v="1"/>
    <n v="156"/>
    <s v=" TUTI Monteria"/>
    <s v="ZONA CENTRO"/>
    <s v="TERCEROS"/>
    <s v="2025 SEM 45"/>
    <s v="1737"/>
    <x v="30"/>
    <s v="martes"/>
    <s v="ETERNA"/>
    <n v="1"/>
    <n v="4"/>
    <s v="TAT"/>
    <s v="HILDA GOMEZ RAMOS"/>
    <s v="Preventa"/>
    <s v="36376745"/>
    <s v="78716125"/>
    <s v="TIENDA OPITA"/>
  </r>
  <r>
    <d v="2025-11-04T00:00:00"/>
    <s v="HHBO001170674"/>
    <s v="YAPANIAMA"/>
    <s v="PAÑITOS HUMEDOS DAMPY AMARILLOS X 15 UND"/>
    <s v="YAPANIAMA - PAÑITOS HUMEDOS DAMPY AMARILLOS X 15 UND"/>
    <n v="3"/>
    <n v="1260.5"/>
    <n v="0"/>
    <n v="3781.5"/>
    <s v="BG13"/>
    <n v="1"/>
    <n v="126"/>
    <s v=" TUTI Bogota"/>
    <s v="ZONA BOGOTA"/>
    <s v="TERCEROS"/>
    <s v="2025 SEM 45"/>
    <s v="2234"/>
    <x v="18"/>
    <s v="martes"/>
    <s v="YASS"/>
    <n v="1"/>
    <n v="3"/>
    <s v="TAT"/>
    <s v="JULIETH BLANDON ORTEGA"/>
    <s v="Preventa"/>
    <s v="1030609043"/>
    <s v="52460170"/>
    <s v="MINI MARKET LOS PAISAS"/>
  </r>
  <r>
    <d v="2025-11-04T00:00:00"/>
    <s v="HHBO001170694"/>
    <s v="YAPANIAMA"/>
    <s v="PAÑITOS HUMEDOS DAMPY AMARILLOS X 15 UND"/>
    <s v="YAPANIAMA - PAÑITOS HUMEDOS DAMPY AMARILLOS X 15 UND"/>
    <n v="3"/>
    <n v="1260.5"/>
    <n v="0"/>
    <n v="3781.5"/>
    <s v="BG20"/>
    <n v="1"/>
    <n v="126"/>
    <s v=" TUTI Bogota"/>
    <s v="ZONA BOGOTA"/>
    <s v="TERCEROS"/>
    <s v="2025 SEM 45"/>
    <s v="2149"/>
    <x v="29"/>
    <s v="martes"/>
    <s v="YASS"/>
    <n v="1"/>
    <n v="3"/>
    <s v="TAT"/>
    <s v="LINA MARIA NINO BASTO"/>
    <s v="Preventa"/>
    <s v="1096957783"/>
    <s v="79986646"/>
    <s v="MINIMERCADO DALY"/>
  </r>
  <r>
    <d v="2025-11-04T00:00:00"/>
    <s v="HHBO001170694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5"/>
    <s v="2149"/>
    <x v="29"/>
    <s v="martes"/>
    <s v="ETERNA"/>
    <n v="1"/>
    <n v="1"/>
    <s v="TAT"/>
    <s v="LINA MARIA NINO BASTO"/>
    <s v="Preventa"/>
    <s v="1096957783"/>
    <s v="79986646"/>
    <s v="MINIMERCADO DALY"/>
  </r>
  <r>
    <d v="2025-11-04T00:00:00"/>
    <s v="HHBO001170694"/>
    <s v="LYLANAACEX6"/>
    <s v="LIMPIAYA LANA ACERO X6"/>
    <s v="LYLANAACEX6 - LIMPIAYA LANA ACERO X6"/>
    <n v="1"/>
    <n v="1180"/>
    <n v="0"/>
    <n v="1180"/>
    <s v="BG20"/>
    <n v="1"/>
    <n v="126"/>
    <s v=" TUTI Bogota"/>
    <s v="ZONA BOGOTA"/>
    <s v="TERCEROS"/>
    <s v="2025 SEM 45"/>
    <s v="2149"/>
    <x v="29"/>
    <s v="martes"/>
    <s v="ETERNA"/>
    <n v="6"/>
    <n v="6"/>
    <s v="TAT"/>
    <s v="LINA MARIA NINO BASTO"/>
    <s v="Preventa"/>
    <s v="1096957783"/>
    <s v="79986646"/>
    <s v="MINIMERCADO DALY"/>
  </r>
  <r>
    <d v="2025-11-04T00:00:00"/>
    <s v="HHBO001170720"/>
    <s v="PBTALCO30"/>
    <s v="TALCO POLVO AFM 30 GR"/>
    <s v="PBTALCO30 - TALCO POLVO AFM 30 GR"/>
    <n v="4"/>
    <n v="2900.04"/>
    <n v="0"/>
    <n v="11600.16"/>
    <s v="BG20"/>
    <n v="1"/>
    <n v="126"/>
    <s v=" TUTI Bogota"/>
    <s v="ZONA BOGOTA"/>
    <s v="TERCEROS"/>
    <s v="2025 SEM 45"/>
    <s v="2155"/>
    <x v="31"/>
    <s v="martes"/>
    <s v="PREBEL"/>
    <n v="1"/>
    <n v="4"/>
    <s v="TAT"/>
    <s v="STEFANY JAN SEN MENDEZ"/>
    <s v="Preventa"/>
    <s v="1007407593"/>
    <s v="1000685156"/>
    <s v="PAPELERIA EL SOL"/>
  </r>
  <r>
    <d v="2025-11-04T00:00:00"/>
    <s v="HHBO001170720"/>
    <s v="YAGOM30"/>
    <s v="GOMINA N17 EN SOBRE 30G"/>
    <s v="YAGOM30 - GOMINA N17 EN SOBRE 30G"/>
    <n v="5"/>
    <n v="672.27"/>
    <n v="0"/>
    <n v="3361.35"/>
    <s v="BG20"/>
    <n v="1"/>
    <n v="126"/>
    <s v=" TUTI Bogota"/>
    <s v="ZONA BOGOTA"/>
    <s v="TERCEROS"/>
    <s v="2025 SEM 45"/>
    <s v="2155"/>
    <x v="31"/>
    <s v="martes"/>
    <s v="YASS"/>
    <n v="1"/>
    <n v="5"/>
    <s v="TAT"/>
    <s v="STEFANY JAN SEN MENDEZ"/>
    <s v="Preventa"/>
    <s v="1007407593"/>
    <s v="1000685156"/>
    <s v="PAPELERIA EL SOL"/>
  </r>
  <r>
    <d v="2025-11-04T00:00:00"/>
    <s v="HHBO001170720"/>
    <s v="YAPANIAMA"/>
    <s v="PAÑITOS HUMEDOS DAMPY AMARILLOS X 15 UND"/>
    <s v="YAPANIAMA - PAÑITOS HUMEDOS DAMPY AMARILLOS X 15 UND"/>
    <n v="5"/>
    <n v="1260.5"/>
    <n v="0"/>
    <n v="6302.5"/>
    <s v="BG20"/>
    <n v="1"/>
    <n v="126"/>
    <s v=" TUTI Bogota"/>
    <s v="ZONA BOGOTA"/>
    <s v="TERCEROS"/>
    <s v="2025 SEM 45"/>
    <s v="2155"/>
    <x v="31"/>
    <s v="martes"/>
    <s v="YASS"/>
    <n v="1"/>
    <n v="5"/>
    <s v="TAT"/>
    <s v="STEFANY JAN SEN MENDEZ"/>
    <s v="Preventa"/>
    <s v="1007407593"/>
    <s v="1000685156"/>
    <s v="PAPELERIA EL SOL"/>
  </r>
  <r>
    <d v="2025-11-04T00:00:00"/>
    <s v="HHBO001170728"/>
    <s v="LYESPOOROX12"/>
    <s v="LIMPIAYA ESPONJA ORO/PLATA X12"/>
    <s v="LYESPOOROX12 - LIMPIAYA ESPONJA ORO/PLATA X12"/>
    <n v="2"/>
    <n v="8991.6"/>
    <n v="899.16"/>
    <n v="17084.04"/>
    <s v="BG13"/>
    <n v="1"/>
    <n v="126"/>
    <s v=" TUTI Bogota"/>
    <s v="ZONA BOGOTA"/>
    <s v="TERCEROS"/>
    <s v="2025 SEM 45"/>
    <s v="2234"/>
    <x v="18"/>
    <s v="martes"/>
    <s v="ETERNA"/>
    <n v="1"/>
    <n v="2"/>
    <s v="TAT"/>
    <s v="GERMAN LEONEL LAVERDE"/>
    <s v="Preventa"/>
    <s v="80422527"/>
    <s v="52460170"/>
    <s v="MINIMERCADO 3 ESQUINAS SL"/>
  </r>
  <r>
    <d v="2025-11-04T00:00:00"/>
    <s v="HHBU000696997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5"/>
    <s v="1684"/>
    <x v="12"/>
    <s v="martes"/>
    <s v="YASS"/>
    <n v="1"/>
    <n v="3"/>
    <s v="TAT"/>
    <s v="CARLOS ORLANDO GARCIA RUEDA"/>
    <s v="Preventa"/>
    <s v="1090395248"/>
    <s v="60375658"/>
    <s v="CARLOS ORLANDO GARCIA RUEDA"/>
  </r>
  <r>
    <d v="2025-11-04T00:00:00"/>
    <s v="HHBU000696997"/>
    <s v="YACAN63"/>
    <s v="CANDADO 63 MM"/>
    <s v="YACAN63 - CANDADO 63 MM"/>
    <n v="3"/>
    <n v="5940"/>
    <n v="0"/>
    <n v="17820"/>
    <s v="CU02"/>
    <n v="1"/>
    <n v="211"/>
    <s v=" Tuti Cúcuta"/>
    <s v="ZONA SANTANDER"/>
    <s v="TERCEROS"/>
    <s v="2025 SEM 45"/>
    <s v="1684"/>
    <x v="12"/>
    <s v="martes"/>
    <s v="YASS"/>
    <n v="1"/>
    <n v="3"/>
    <s v="TAT"/>
    <s v="CARLOS ORLANDO GARCIA RUEDA"/>
    <s v="Preventa"/>
    <s v="1090395248"/>
    <s v="60375658"/>
    <s v="CARLOS ORLANDO GARCIA RUEDA"/>
  </r>
  <r>
    <d v="2025-11-04T00:00:00"/>
    <s v="HHME001460147"/>
    <s v="LYGUANT7AMX2"/>
    <s v="LIMPIAYA GUATE TALLA7 AMARILLO X2"/>
    <s v="LYGUANT7AMX2 - LIMPIAYA GUATE TALLA7 AMARILLO X2"/>
    <n v="5"/>
    <n v="3025.21"/>
    <n v="0"/>
    <n v="15126.05"/>
    <s v="MD01"/>
    <n v="1"/>
    <n v="125"/>
    <s v=" TUTI Medellin"/>
    <s v="ZONA CENTRO"/>
    <s v="TERCEROS"/>
    <s v="2025 SEM 45"/>
    <s v="1333"/>
    <x v="22"/>
    <s v="martes"/>
    <s v="ETERNA"/>
    <n v="1"/>
    <n v="5"/>
    <s v="TAT"/>
    <s v="JORGE IGNACIO ORTIZ ORTIZ"/>
    <s v="Preventa"/>
    <s v="71950752"/>
    <s v="79389221"/>
    <s v="PREGUNTE POR LO Q NO VEA"/>
  </r>
  <r>
    <d v="2025-11-04T00:00:00"/>
    <s v="HHME001460147"/>
    <s v="LYGUANT8AMX2"/>
    <s v="LIMPIAYA GUANTE TALLA8 AMARILLO X2"/>
    <s v="LYGUANT8AMX2 - LIMPIAYA GUANTE TALLA8 AMARILLO X2"/>
    <n v="5"/>
    <n v="3025.21"/>
    <n v="0"/>
    <n v="15126.05"/>
    <s v="MD01"/>
    <n v="1"/>
    <n v="125"/>
    <s v=" TUTI Medellin"/>
    <s v="ZONA CENTRO"/>
    <s v="TERCEROS"/>
    <s v="2025 SEM 45"/>
    <s v="1333"/>
    <x v="22"/>
    <s v="martes"/>
    <s v="ETERNA"/>
    <n v="1"/>
    <n v="5"/>
    <s v="TAT"/>
    <s v="JORGE IGNACIO ORTIZ ORTIZ"/>
    <s v="Preventa"/>
    <s v="71950752"/>
    <s v="79389221"/>
    <s v="PREGUNTE POR LO Q NO VEA"/>
  </r>
  <r>
    <d v="2025-11-04T00:00:00"/>
    <s v="HHBO001170777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5"/>
    <s v="2158"/>
    <x v="25"/>
    <s v="martes"/>
    <s v="PREBEL"/>
    <n v="1"/>
    <n v="1"/>
    <s v="TAT"/>
    <s v="MARIA GONZLEZ"/>
    <s v="Preventa"/>
    <s v="51560949"/>
    <s v="11223739"/>
    <s v="TIENDA ESQUINA"/>
  </r>
  <r>
    <d v="2025-11-04T00:00:00"/>
    <s v="HHBO001170807"/>
    <s v="PBDESROLL"/>
    <s v="DESODORANTE ROLL-ON 30ML"/>
    <s v="PBDESROLL - DESODORANTE ROLL-ON 30ML"/>
    <n v="6"/>
    <n v="3000"/>
    <n v="0"/>
    <n v="18000"/>
    <s v="BG25"/>
    <n v="1"/>
    <n v="126"/>
    <s v=" TUTI Bogota"/>
    <s v="ZONA BOGOTA"/>
    <s v="TERCEROS"/>
    <s v="2025 SEM 45"/>
    <s v="2136"/>
    <x v="32"/>
    <s v="martes"/>
    <s v="PREBEL"/>
    <n v="1"/>
    <n v="6"/>
    <s v="TAT"/>
    <s v="LEIDY PATRICIA QUINTERO PEÑA"/>
    <s v="Preventa"/>
    <s v="1014247901"/>
    <s v="79354604"/>
    <s v="MUNIMARKET VICTORIA"/>
  </r>
  <r>
    <d v="2025-11-04T00:00:00"/>
    <s v="HHBO001170807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6"/>
    <x v="32"/>
    <s v="martes"/>
    <s v="PREBEL"/>
    <n v="1"/>
    <n v="1"/>
    <s v="TAT"/>
    <s v="LEIDY PATRICIA QUINTERO PEÑA"/>
    <s v="Preventa"/>
    <s v="1014247901"/>
    <s v="79354604"/>
    <s v="MUNIMARKET VICTORIA"/>
  </r>
  <r>
    <d v="2025-11-04T00:00:00"/>
    <s v="HHBO001170816"/>
    <s v="YATIJEROM"/>
    <s v="TIJERA PUNTA ROMA ECONOMICA"/>
    <s v="YATIJEROM - TIJERA PUNTA ROMA ECONOMICA"/>
    <n v="1"/>
    <n v="864"/>
    <n v="0"/>
    <n v="864"/>
    <s v="BG11"/>
    <n v="1"/>
    <n v="126"/>
    <s v=" TUTI Bogota"/>
    <s v="ZONA BOGOTA"/>
    <s v="TERCEROS"/>
    <s v="2025 SEM 45"/>
    <s v="2199"/>
    <x v="33"/>
    <s v="martes"/>
    <s v="YASS"/>
    <n v="1"/>
    <n v="1"/>
    <s v="TAT"/>
    <s v="BLANCA JANETH OVALLE OSORIO"/>
    <s v="Preventa"/>
    <s v="39621612"/>
    <s v="1129520020"/>
    <s v="FERRETERIA"/>
  </r>
  <r>
    <d v="2025-11-04T00:00:00"/>
    <s v="HHBO001170816"/>
    <s v="YAPANIAMA"/>
    <s v="PAÑITOS HUMEDOS DAMPY AMARILLOS X 15 UND"/>
    <s v="YAPANIAMA - PAÑITOS HUMEDOS DAMPY AMARILLOS X 15 UND"/>
    <n v="2"/>
    <n v="1260.5"/>
    <n v="0"/>
    <n v="2521"/>
    <s v="BG11"/>
    <n v="1"/>
    <n v="126"/>
    <s v=" TUTI Bogota"/>
    <s v="ZONA BOGOTA"/>
    <s v="TERCEROS"/>
    <s v="2025 SEM 45"/>
    <s v="2199"/>
    <x v="33"/>
    <s v="martes"/>
    <s v="YASS"/>
    <n v="1"/>
    <n v="2"/>
    <s v="TAT"/>
    <s v="BLANCA JANETH OVALLE OSORIO"/>
    <s v="Preventa"/>
    <s v="39621612"/>
    <s v="1129520020"/>
    <s v="FERRETERIA"/>
  </r>
  <r>
    <d v="2025-11-04T00:00:00"/>
    <s v="HHBO001170816"/>
    <s v="YAGOM30"/>
    <s v="GOMINA N17 EN SOBRE 30G"/>
    <s v="YAGOM30 - GOMINA N17 EN SOBRE 30G"/>
    <n v="1"/>
    <n v="672.27"/>
    <n v="0"/>
    <n v="672.27"/>
    <s v="BG11"/>
    <n v="1"/>
    <n v="126"/>
    <s v=" TUTI Bogota"/>
    <s v="ZONA BOGOTA"/>
    <s v="TERCEROS"/>
    <s v="2025 SEM 45"/>
    <s v="2199"/>
    <x v="33"/>
    <s v="martes"/>
    <s v="YASS"/>
    <n v="1"/>
    <n v="1"/>
    <s v="TAT"/>
    <s v="BLANCA JANETH OVALLE OSORIO"/>
    <s v="Preventa"/>
    <s v="39621612"/>
    <s v="1129520020"/>
    <s v="FERRETERIA"/>
  </r>
  <r>
    <d v="2025-11-04T00:00:00"/>
    <s v="HHBO001170816"/>
    <s v="YAGOM90"/>
    <s v="GOMINA N17 EN SOBRE 90G"/>
    <s v="YAGOM90 - GOMINA N17 EN SOBRE 90G"/>
    <n v="1"/>
    <n v="1092.44"/>
    <n v="0"/>
    <n v="1092.44"/>
    <s v="BG11"/>
    <n v="1"/>
    <n v="126"/>
    <s v=" TUTI Bogota"/>
    <s v="ZONA BOGOTA"/>
    <s v="TERCEROS"/>
    <s v="2025 SEM 45"/>
    <s v="2199"/>
    <x v="33"/>
    <s v="martes"/>
    <s v="YASS"/>
    <n v="1"/>
    <n v="1"/>
    <s v="TAT"/>
    <s v="BLANCA JANETH OVALLE OSORIO"/>
    <s v="Preventa"/>
    <s v="39621612"/>
    <s v="1129520020"/>
    <s v="FERRETERIA"/>
  </r>
  <r>
    <d v="2025-11-04T00:00:00"/>
    <s v="HHBO001170816"/>
    <s v="YACONDSEX"/>
    <s v="CONDONES X3 UNIDADES ECONOMICO"/>
    <s v="YACONDSEX - CONDONES X3 UNIDADES ECONOMICO"/>
    <n v="2"/>
    <n v="866.2"/>
    <n v="0"/>
    <n v="1732.4"/>
    <s v="BG11"/>
    <n v="1"/>
    <n v="126"/>
    <s v=" TUTI Bogota"/>
    <s v="ZONA BOGOTA"/>
    <s v="TERCEROS"/>
    <s v="2025 SEM 45"/>
    <s v="2199"/>
    <x v="33"/>
    <s v="martes"/>
    <s v="YASS"/>
    <n v="1"/>
    <n v="2"/>
    <s v="TAT"/>
    <s v="BLANCA JANETH OVALLE OSORIO"/>
    <s v="Preventa"/>
    <s v="39621612"/>
    <s v="1129520020"/>
    <s v="FERRETERIA"/>
  </r>
  <r>
    <d v="2025-11-04T00:00:00"/>
    <s v="HHBO001170819"/>
    <s v="YATIJEROM"/>
    <s v="TIJERA PUNTA ROMA ECONOMICA"/>
    <s v="YATIJEROM - TIJERA PUNTA ROMA ECONOMICA"/>
    <n v="10"/>
    <n v="864"/>
    <n v="0"/>
    <n v="8640"/>
    <s v="BG11"/>
    <n v="1"/>
    <n v="2"/>
    <s v=" CIUDAD BOGOTA"/>
    <s v="ZONA BOGOTA"/>
    <s v="TERCEROS"/>
    <s v="2025 SEM 45"/>
    <s v="2199"/>
    <x v="33"/>
    <s v="martes"/>
    <s v="YASS"/>
    <n v="1"/>
    <n v="10"/>
    <s v="TAT"/>
    <s v="GLORIA INES CARRANZA CUESTA"/>
    <s v="Preventa"/>
    <s v="52176737"/>
    <s v="1129520020"/>
    <s v="COMUNICACIONES LA 22 SUR"/>
  </r>
  <r>
    <d v="2025-11-04T00:00:00"/>
    <s v="HHME001460171"/>
    <s v="PDSPLASHMORADX12"/>
    <s v="ELLAS LOCIÓN CORPORAL BODY SPLASH MORADO X 260 ML CAJA X 12"/>
    <s v="PDSPLASHMORADX12 - ELLAS LOCIÓN CORPORAL BODY SPLASH MORADO X 260 ML CAJA X 12"/>
    <n v="1"/>
    <n v="7500"/>
    <n v="750"/>
    <n v="6750"/>
    <s v="TT02"/>
    <n v="1"/>
    <n v="125"/>
    <s v=" TUTI Medellin"/>
    <s v="ZONA CENTRO"/>
    <s v="TERCEROS"/>
    <s v="2025 SEM 45"/>
    <s v="1321"/>
    <x v="17"/>
    <s v="martes"/>
    <s v="PRODUSA"/>
    <n v="1"/>
    <n v="1"/>
    <s v="TAT"/>
    <s v="JARRISON GALLEGO ARISTIZABAL"/>
    <s v="Preventa"/>
    <s v="71789457"/>
    <s v="1037949442"/>
    <s v="MERCADOS SANTA ANA"/>
  </r>
  <r>
    <d v="2025-11-04T00:00:00"/>
    <s v="HHME001460171"/>
    <s v="PDJABONINTELLA"/>
    <s v="JABON INTIMO ELLAS"/>
    <s v="PDJABONINTELLA - JABON INTIMO ELLAS"/>
    <n v="1"/>
    <n v="6691.67"/>
    <n v="0"/>
    <n v="6691.67"/>
    <s v="TT02"/>
    <n v="1"/>
    <n v="125"/>
    <s v=" TUTI Medellin"/>
    <s v="ZONA CENTRO"/>
    <s v="TERCEROS"/>
    <s v="2025 SEM 45"/>
    <s v="1321"/>
    <x v="17"/>
    <s v="martes"/>
    <s v="PRODUSA"/>
    <n v="1"/>
    <n v="1"/>
    <s v="TAT"/>
    <s v="JARRISON GALLEGO ARISTIZABAL"/>
    <s v="Preventa"/>
    <s v="71789457"/>
    <s v="1037949442"/>
    <s v="MERCADOS SANTA ANA"/>
  </r>
  <r>
    <d v="2025-11-04T00:00:00"/>
    <s v="HHME001460171"/>
    <s v="PBDESCREMA72H"/>
    <s v="DESODORANTE COLAPSIBLE 40GR 72H"/>
    <s v="PBDESCREMA72H - DESODORANTE COLAPSIBLE 40GR 72H"/>
    <n v="4"/>
    <n v="3000"/>
    <n v="0"/>
    <n v="12000"/>
    <s v="TT02"/>
    <n v="1"/>
    <n v="125"/>
    <s v=" TUTI Medellin"/>
    <s v="ZONA CENTRO"/>
    <s v="TERCEROS"/>
    <s v="2025 SEM 45"/>
    <s v="1321"/>
    <x v="17"/>
    <s v="martes"/>
    <s v="PREBEL"/>
    <n v="1"/>
    <n v="4"/>
    <s v="TAT"/>
    <s v="JARRISON GALLEGO ARISTIZABAL"/>
    <s v="Preventa"/>
    <s v="71789457"/>
    <s v="1037949442"/>
    <s v="MERCADOS SANTA ANA"/>
  </r>
  <r>
    <d v="2025-11-04T00:00:00"/>
    <s v="HHME001460187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martes"/>
    <s v="YASS"/>
    <n v="1"/>
    <n v="12"/>
    <s v="TAT"/>
    <s v="NUBIA ADELINA CUERVO SANCHEZ"/>
    <s v="Preventa"/>
    <s v="35455451"/>
    <s v="1037594291"/>
    <s v="HARSSON"/>
  </r>
  <r>
    <d v="2025-11-04T00:00:00"/>
    <s v="HHBO001170914"/>
    <s v="YACAN50"/>
    <s v="CANDADO 50 MM"/>
    <s v="YACAN50 - CANDADO 50 MM"/>
    <n v="6"/>
    <n v="4327.7299999999996"/>
    <n v="0"/>
    <n v="25966.38"/>
    <s v="BG22"/>
    <n v="1"/>
    <n v="126"/>
    <s v=" TUTI Bogota"/>
    <s v="ZONA BOGOTA"/>
    <s v="TERCEROS"/>
    <s v="2025 SEM 45"/>
    <s v="2102"/>
    <x v="34"/>
    <s v="martes"/>
    <s v="YASS"/>
    <n v="1"/>
    <n v="6"/>
    <s v="TAT"/>
    <s v="TIBERIO BOLIVAR LOZANO"/>
    <s v="Preventa"/>
    <s v="3134996"/>
    <s v="1073693097"/>
    <s v="FERRELECTRICOS EL MINUTO"/>
  </r>
  <r>
    <d v="2025-11-04T00:00:00"/>
    <s v="HHBO001170914"/>
    <s v="YACAN63"/>
    <s v="CANDADO 63 MM"/>
    <s v="YACAN63 - CANDADO 63 MM"/>
    <n v="6"/>
    <n v="5940"/>
    <n v="0"/>
    <n v="35640"/>
    <s v="BG22"/>
    <n v="1"/>
    <n v="126"/>
    <s v=" TUTI Bogota"/>
    <s v="ZONA BOGOTA"/>
    <s v="TERCEROS"/>
    <s v="2025 SEM 45"/>
    <s v="2102"/>
    <x v="34"/>
    <s v="martes"/>
    <s v="YASS"/>
    <n v="1"/>
    <n v="6"/>
    <s v="TAT"/>
    <s v="TIBERIO BOLIVAR LOZANO"/>
    <s v="Preventa"/>
    <s v="3134996"/>
    <s v="1073693097"/>
    <s v="FERRELECTRICOS EL MINUTO"/>
  </r>
  <r>
    <d v="2025-11-04T00:00:00"/>
    <s v="HHBU000697046"/>
    <s v="YATIJEROM"/>
    <s v="TIJERA PUNTA ROMA ECONOMICA"/>
    <s v="YATIJEROM - TIJERA PUNTA ROMA ECONOMICA"/>
    <n v="6"/>
    <n v="864"/>
    <n v="0"/>
    <n v="5184"/>
    <s v="BM10"/>
    <n v="1"/>
    <n v="6"/>
    <s v=" BUCARAMANGA"/>
    <s v="ZONA SANTANDER"/>
    <s v="TERCEROS"/>
    <s v="2025 SEM 45"/>
    <s v="1644"/>
    <x v="35"/>
    <s v="martes"/>
    <s v="YASS"/>
    <n v="1"/>
    <n v="6"/>
    <s v="TAT"/>
    <s v="ESTER MARY SUAREZ RUSSO"/>
    <s v="Preventa"/>
    <s v="57412373"/>
    <s v="63557106"/>
    <s v="PAPELERA Y MISCELANEA  MARY"/>
  </r>
  <r>
    <d v="2025-11-04T00:00:00"/>
    <s v="HHBU000697046"/>
    <s v="PBDESCOJINX18"/>
    <s v="DES. AFM DPL ORIG 12G X18"/>
    <s v="PBDESCOJINX18 - DES. AFM DPL ORIG 12G X18"/>
    <n v="1"/>
    <n v="11900"/>
    <n v="0"/>
    <n v="11900"/>
    <s v="BM10"/>
    <n v="1"/>
    <n v="6"/>
    <s v=" BUCARAMANGA"/>
    <s v="ZONA SANTANDER"/>
    <s v="TERCEROS"/>
    <s v="2025 SEM 45"/>
    <s v="1644"/>
    <x v="35"/>
    <s v="martes"/>
    <s v="PREBEL"/>
    <n v="1"/>
    <n v="1"/>
    <s v="TAT"/>
    <s v="ESTER MARY SUAREZ RUSSO"/>
    <s v="Preventa"/>
    <s v="57412373"/>
    <s v="63557106"/>
    <s v="PAPELERA Y MISCELANEA  MARY"/>
  </r>
  <r>
    <d v="2025-11-04T00:00:00"/>
    <s v="HHME001459884"/>
    <s v="LYGUANT8NGX2"/>
    <s v="LIMPIAYA GUANTE NEGRO TALLA8 X2"/>
    <s v="LYGUANT8NGX2 - LIMPIAYA GUANTE NEGRO TALLA8 X2"/>
    <n v="4"/>
    <n v="3180"/>
    <n v="0"/>
    <n v="12720"/>
    <s v="MD04"/>
    <n v="1"/>
    <n v="125"/>
    <s v=" TUTI Medellin"/>
    <s v="ZONA CENTRO"/>
    <s v="TERCEROS"/>
    <s v="2025 SEM 45"/>
    <s v="1306"/>
    <x v="6"/>
    <s v="martes"/>
    <s v="ETERNA"/>
    <n v="1"/>
    <n v="4"/>
    <s v="TAT"/>
    <s v="BLANCA OLIVA MORALES MORALES"/>
    <s v="Preventa"/>
    <s v="43476746"/>
    <s v="1036660589"/>
    <s v="TIENDA LOS MORALES"/>
  </r>
  <r>
    <d v="2025-11-04T00:00:00"/>
    <s v="HHBQ000722802"/>
    <s v="YACAN50"/>
    <s v="CANDADO 50 MM"/>
    <s v="YACAN50 - CANDADO 50 MM"/>
    <n v="2"/>
    <n v="4327.7299999999996"/>
    <n v="0"/>
    <n v="8655.4599999999991"/>
    <s v="BQ15"/>
    <n v="1"/>
    <n v="212"/>
    <s v=" Tuti Cartagena"/>
    <s v="ZONA NORTE"/>
    <s v="TERCEROS"/>
    <s v="2025 SEM 45"/>
    <s v="1959"/>
    <x v="20"/>
    <s v="martes"/>
    <s v="YASS"/>
    <n v="1"/>
    <n v="2"/>
    <s v="TAT"/>
    <s v="ORLIVIS ENIHT PORTO VILORIA"/>
    <s v="Preventa"/>
    <s v="64450626"/>
    <s v="1044921552"/>
    <s v="TIENDA LILI"/>
  </r>
  <r>
    <d v="2025-11-04T00:00:00"/>
    <s v="HHME001459919"/>
    <s v="YAPANIAZUX12"/>
    <s v="PAÑITOS HUMEDOS DAMPY AAZUL X 12UND"/>
    <s v="YAPANIAZUX12 - PAÑITOS HUMEDOS DAMPY AAZUL X 12UND"/>
    <n v="10"/>
    <n v="870"/>
    <n v="0"/>
    <n v="8700"/>
    <s v="MD06"/>
    <n v="1"/>
    <n v="125"/>
    <s v=" TUTI Medellin"/>
    <s v="ZONA CENTRO"/>
    <s v="TERCEROS"/>
    <s v="2025 SEM 45"/>
    <s v="1309"/>
    <x v="23"/>
    <s v="martes"/>
    <s v="YASS"/>
    <n v="1"/>
    <n v="10"/>
    <s v="TAT"/>
    <s v="LUIS GABRIEL GALLEGO VASCO"/>
    <s v="Preventa"/>
    <s v="1128279871"/>
    <s v="1037594291"/>
    <s v="GRANERO MONTERREY"/>
  </r>
  <r>
    <d v="2025-11-04T00:00:00"/>
    <s v="HHME001459919"/>
    <s v="YAPANIAZU"/>
    <s v="PAÑITOS HUMEDOS DAMPY X 20 AZUL"/>
    <s v="YAPANIAZU - PAÑITOS HUMEDOS DAMPY X 20 AZUL"/>
    <n v="10"/>
    <n v="1344.54"/>
    <n v="0"/>
    <n v="13445.4"/>
    <s v="MD06"/>
    <n v="1"/>
    <n v="125"/>
    <s v=" TUTI Medellin"/>
    <s v="ZONA CENTRO"/>
    <s v="TERCEROS"/>
    <s v="2025 SEM 45"/>
    <s v="1309"/>
    <x v="23"/>
    <s v="martes"/>
    <s v="YASS"/>
    <n v="1"/>
    <n v="10"/>
    <s v="TAT"/>
    <s v="LUIS GABRIEL GALLEGO VASCO"/>
    <s v="Preventa"/>
    <s v="1128279871"/>
    <s v="1037594291"/>
    <s v="GRANERO MONTERREY"/>
  </r>
  <r>
    <d v="2025-11-04T00:00:00"/>
    <s v="HHME001459990"/>
    <s v="YAVABY20GR"/>
    <s v="VASELINA BABY, 20 GRAMOS, MARCA JUHNIOS"/>
    <s v="YAVABY20GR - VASELINA BABY, 20 GRAMOS, MARCA JUHNIOS"/>
    <n v="4"/>
    <n v="1444"/>
    <n v="0"/>
    <n v="5776"/>
    <s v="MD06"/>
    <n v="1"/>
    <n v="125"/>
    <s v=" TUTI Medellin"/>
    <s v="ZONA CENTRO"/>
    <s v="TERCEROS"/>
    <s v="2025 SEM 45"/>
    <s v="1309"/>
    <x v="23"/>
    <s v="martes"/>
    <s v="YASS"/>
    <n v="1"/>
    <n v="4"/>
    <s v="TAT"/>
    <s v="LUZ MARINA GARCIA DE ROJAS"/>
    <s v="Preventa"/>
    <s v="32533284"/>
    <s v="1037594291"/>
    <s v="TIENDA LUZ MARINA"/>
  </r>
  <r>
    <d v="2025-11-04T00:00:00"/>
    <s v="HHME001459995"/>
    <s v="YAGOM90"/>
    <s v="GOMINA N17 EN SOBRE 90G"/>
    <s v="YAGOM90 - GOMINA N17 EN SOBRE 90G"/>
    <n v="4"/>
    <n v="1092.44"/>
    <n v="0"/>
    <n v="4369.76"/>
    <s v="MD06"/>
    <n v="1"/>
    <n v="125"/>
    <s v=" TUTI Medellin"/>
    <s v="ZONA CENTRO"/>
    <s v="TERCEROS"/>
    <s v="2025 SEM 45"/>
    <s v="1309"/>
    <x v="23"/>
    <s v="martes"/>
    <s v="YASS"/>
    <n v="1"/>
    <n v="4"/>
    <s v="TAT"/>
    <s v="PATRICIA EUGENIA MEJIA CASTRILLON"/>
    <s v="Preventa"/>
    <s v="43548534"/>
    <s v="1037594291"/>
    <s v="TIENDA MIXTA PATRICIA"/>
  </r>
  <r>
    <d v="2025-11-04T00:00:00"/>
    <s v="HHBU000696929"/>
    <s v="LYGUANT8AMX2"/>
    <s v="LIMPIAYA GUANTE TALLA8 AMARILLO X2"/>
    <s v="LYGUANT8AMX2 - LIMPIAYA GUANTE TALLA8 AMARILLO X2"/>
    <n v="2"/>
    <n v="3025.21"/>
    <n v="0"/>
    <n v="6050.42"/>
    <s v="CU02"/>
    <n v="1"/>
    <n v="211"/>
    <s v=" Tuti Cúcuta"/>
    <s v="ZONA SANTANDER"/>
    <s v="TERCEROS"/>
    <s v="2025 SEM 45"/>
    <s v="1675"/>
    <x v="24"/>
    <s v="martes"/>
    <s v="ETERNA"/>
    <n v="1"/>
    <n v="2"/>
    <s v="TAT"/>
    <s v="MARIA MILAGROS JAIMES CARVAJAL"/>
    <s v="Preventa"/>
    <s v="60378170"/>
    <s v="1090387974"/>
    <s v="MARIA MILAGROS JAIMES CARVAJAL"/>
  </r>
  <r>
    <d v="2025-11-04T00:00:00"/>
    <s v="HHBU000696929"/>
    <s v="LYGUANT7AMX2"/>
    <s v="LIMPIAYA GUATE TALLA7 AMARILLO X2"/>
    <s v="LYGUANT7AMX2 - LIMPIAYA GUATE TALLA7 AMARILLO X2"/>
    <n v="2"/>
    <n v="3025.21"/>
    <n v="0"/>
    <n v="6050.42"/>
    <s v="CU02"/>
    <n v="1"/>
    <n v="211"/>
    <s v=" Tuti Cúcuta"/>
    <s v="ZONA SANTANDER"/>
    <s v="TERCEROS"/>
    <s v="2025 SEM 45"/>
    <s v="1675"/>
    <x v="24"/>
    <s v="martes"/>
    <s v="ETERNA"/>
    <n v="1"/>
    <n v="2"/>
    <s v="TAT"/>
    <s v="MARIA MILAGROS JAIMES CARVAJAL"/>
    <s v="Preventa"/>
    <s v="60378170"/>
    <s v="1090387974"/>
    <s v="MARIA MILAGROS JAIMES CARVAJAL"/>
  </r>
  <r>
    <d v="2025-11-04T00:00:00"/>
    <s v="HHBU000696929"/>
    <s v="LYGUANT9AMX2"/>
    <s v="LIMPIAYA GUANTE TALLA9 AMARILLO X2"/>
    <s v="LYGUANT9AMX2 - LIMPIAYA GUANTE TALLA9 AMARILLO X2"/>
    <n v="2"/>
    <n v="3025.21"/>
    <n v="0"/>
    <n v="6050.42"/>
    <s v="CU02"/>
    <n v="1"/>
    <n v="211"/>
    <s v=" Tuti Cúcuta"/>
    <s v="ZONA SANTANDER"/>
    <s v="TERCEROS"/>
    <s v="2025 SEM 45"/>
    <s v="1675"/>
    <x v="24"/>
    <s v="martes"/>
    <s v="ETERNA"/>
    <n v="1"/>
    <n v="2"/>
    <s v="TAT"/>
    <s v="MARIA MILAGROS JAIMES CARVAJAL"/>
    <s v="Preventa"/>
    <s v="60378170"/>
    <s v="1090387974"/>
    <s v="MARIA MILAGROS JAIMES CARVAJAL"/>
  </r>
  <r>
    <d v="2025-11-04T00:00:00"/>
    <s v="HHBU000696929"/>
    <s v="YAGELX1"/>
    <s v="GEL MENTHUS JUHNIOS VERDE 30GR X1"/>
    <s v="YAGELX1 - GEL MENTHUS JUHNIOS VERDE 30GR X1"/>
    <n v="4"/>
    <n v="1640"/>
    <n v="0"/>
    <n v="6560"/>
    <s v="CU02"/>
    <n v="1"/>
    <n v="211"/>
    <s v=" Tuti Cúcuta"/>
    <s v="ZONA SANTANDER"/>
    <s v="TERCEROS"/>
    <s v="2025 SEM 45"/>
    <s v="1675"/>
    <x v="24"/>
    <s v="martes"/>
    <s v="YASS"/>
    <n v="1"/>
    <n v="4"/>
    <s v="TAT"/>
    <s v="MARIA MILAGROS JAIMES CARVAJAL"/>
    <s v="Preventa"/>
    <s v="60378170"/>
    <s v="1090387974"/>
    <s v="MARIA MILAGROS JAIMES CARVAJAL"/>
  </r>
  <r>
    <d v="2025-11-04T00:00:00"/>
    <s v="HHME001460050"/>
    <s v="LYGUANT7AMX2"/>
    <s v="LIMPIAYA GUATE TALLA7 AMARILLO X2"/>
    <s v="LYGUANT7AMX2 - LIMPIAYA GUATE TALLA7 AMARILLO X2"/>
    <n v="3"/>
    <n v="3025.21"/>
    <n v="0"/>
    <n v="9075.6299999999992"/>
    <s v="TT02"/>
    <n v="1"/>
    <n v="125"/>
    <s v=" TUTI Medellin"/>
    <s v="ZONA CENTRO"/>
    <s v="TERCEROS"/>
    <s v="2025 SEM 45"/>
    <s v="1321"/>
    <x v="17"/>
    <s v="martes"/>
    <s v="ETERNA"/>
    <n v="1"/>
    <n v="3"/>
    <s v="TAT"/>
    <s v="ADRIANA PATRICIA RESTREPO GALLEGO"/>
    <s v="Preventa"/>
    <s v="32184063"/>
    <s v="1037949442"/>
    <s v="FENIX"/>
  </r>
  <r>
    <d v="2025-11-04T00:00:00"/>
    <s v="HHME001460050"/>
    <s v="LYGUANT8AMX2"/>
    <s v="LIMPIAYA GUANTE TALLA8 AMARILLO X2"/>
    <s v="LYGUANT8AMX2 - LIMPIAYA GUANTE TALLA8 AMARILLO X2"/>
    <n v="3"/>
    <n v="3025.21"/>
    <n v="0"/>
    <n v="9075.6299999999992"/>
    <s v="TT02"/>
    <n v="1"/>
    <n v="125"/>
    <s v=" TUTI Medellin"/>
    <s v="ZONA CENTRO"/>
    <s v="TERCEROS"/>
    <s v="2025 SEM 45"/>
    <s v="1321"/>
    <x v="17"/>
    <s v="martes"/>
    <s v="ETERNA"/>
    <n v="1"/>
    <n v="3"/>
    <s v="TAT"/>
    <s v="ADRIANA PATRICIA RESTREPO GALLEGO"/>
    <s v="Preventa"/>
    <s v="32184063"/>
    <s v="1037949442"/>
    <s v="FENIX"/>
  </r>
  <r>
    <d v="2025-11-04T00:00:00"/>
    <s v="HHME001460050"/>
    <s v="LYGUANT7.5AMX2"/>
    <s v="LIMPIAYA GUATE TALLA7.5 AMARILLO X2"/>
    <s v="LYGUANT7.5AMX2 - LIMPIAYA GUATE TALLA7.5 AMARILLO X2"/>
    <n v="3"/>
    <n v="3025.21"/>
    <n v="0"/>
    <n v="9075.6299999999992"/>
    <s v="TT02"/>
    <n v="1"/>
    <n v="125"/>
    <s v=" TUTI Medellin"/>
    <s v="ZONA CENTRO"/>
    <s v="TERCEROS"/>
    <s v="2025 SEM 45"/>
    <s v="1321"/>
    <x v="17"/>
    <s v="martes"/>
    <s v="ETERNA"/>
    <n v="1"/>
    <n v="3"/>
    <s v="TAT"/>
    <s v="ADRIANA PATRICIA RESTREPO GALLEGO"/>
    <s v="Preventa"/>
    <s v="32184063"/>
    <s v="1037949442"/>
    <s v="FENIX"/>
  </r>
  <r>
    <d v="2025-11-04T00:00:00"/>
    <s v="HHME001460055"/>
    <s v="PDPROANA90X15"/>
    <s v="ELLAS ANATÓMICO PACA 90 X 15"/>
    <s v="PDPROANA90X15 - ELLAS ANATÓMICO PACA 90 X 15"/>
    <n v="12"/>
    <n v="1677"/>
    <n v="2012.4"/>
    <n v="18111.599999999999"/>
    <s v="TT02"/>
    <n v="1"/>
    <n v="125"/>
    <s v=" TUTI Medellin"/>
    <s v="ZONA CENTRO"/>
    <s v="TERCEROS"/>
    <s v="2025 SEM 45"/>
    <s v="1321"/>
    <x v="17"/>
    <s v="martes"/>
    <s v="PRODUSA"/>
    <n v="1"/>
    <n v="12"/>
    <s v="TAT"/>
    <s v="OBDULIO RAMIREZ SANCHEZ"/>
    <s v="Preventa"/>
    <s v="3615758"/>
    <s v="1037949442"/>
    <s v="FRUVER LA 40"/>
  </r>
  <r>
    <d v="2025-11-04T00:00:00"/>
    <s v="HHBO001170639"/>
    <s v="PBPROCOL50ML"/>
    <s v="PROTECTOR SOLAR COLOR 50ML"/>
    <s v="PBPROCOL50ML - PROTECTOR SOLAR COLOR 50ML"/>
    <n v="2"/>
    <n v="33667.199999999997"/>
    <n v="3366.72"/>
    <n v="63967.68"/>
    <s v="BG23"/>
    <n v="1"/>
    <n v="166"/>
    <s v=" VILLAVICENCIO"/>
    <s v="ZONA BOGOTA"/>
    <s v="TERCEROS"/>
    <s v="2025 SEM 45"/>
    <s v="2910"/>
    <x v="19"/>
    <s v="martes"/>
    <s v="PREBEL"/>
    <n v="1"/>
    <n v="2"/>
    <s v="TAT"/>
    <s v="ANGIE JULIANA  CLAVIJO CAMARGO"/>
    <s v="Preventa"/>
    <s v="1119887239"/>
    <s v="86065145"/>
    <s v=" SOL ARDIENTE"/>
  </r>
  <r>
    <d v="2025-11-04T00:00:00"/>
    <s v="HHBO001170640"/>
    <s v="PBDES135X272H"/>
    <s v="DESODORANTE CREMA 135GR x2 72H"/>
    <s v="PBDES135X272H - DESODORANTE CREMA 135GR x2 72H"/>
    <n v="1"/>
    <n v="15550"/>
    <n v="0"/>
    <n v="15550"/>
    <s v="BG19"/>
    <n v="1"/>
    <n v="126"/>
    <s v=" TUTI Bogota"/>
    <s v="ZONA BOGOTA"/>
    <s v="TERCEROS"/>
    <s v="2025 SEM 45"/>
    <s v="2196"/>
    <x v="21"/>
    <s v="martes"/>
    <s v="PREBEL"/>
    <n v="1"/>
    <n v="1"/>
    <s v="TAT"/>
    <s v="ADRIANA MILEYDY SANCHEZ VALERO"/>
    <s v="Preventa"/>
    <s v="52930189"/>
    <s v="79903522"/>
    <s v="SASTRERIA LOS PINARES"/>
  </r>
  <r>
    <d v="2025-11-04T00:00:00"/>
    <s v="HHBO001170646"/>
    <s v="LYSUAV760DX1"/>
    <s v="LIMPIAYA SUAVIZANTE DOYPACK 760 ML X1"/>
    <s v="LYSUAV760DX1 - LIMPIAYA SUAVIZANTE DOYPACK 760 ML X1"/>
    <n v="1"/>
    <n v="3400"/>
    <n v="0"/>
    <n v="3400"/>
    <s v="BG19"/>
    <n v="1"/>
    <n v="126"/>
    <s v=" TUTI Bogota"/>
    <s v="ZONA BOGOTA"/>
    <s v="TERCEROS"/>
    <s v="2025 SEM 45"/>
    <s v="2196"/>
    <x v="21"/>
    <s v="martes"/>
    <s v="ETERNA"/>
    <n v="1"/>
    <n v="1"/>
    <s v="TAT"/>
    <s v="AMANDA HERRERA MORENO"/>
    <s v="Preventa"/>
    <s v="51594137"/>
    <s v="79903522"/>
    <s v="ONLY MOBILE"/>
  </r>
  <r>
    <d v="2025-11-04T00:00:00"/>
    <s v="HHBO001170696"/>
    <s v="PBDESCREMA"/>
    <s v="DESODORANTE COLAPSIBLE 40GR"/>
    <s v="PBDESCREMA - DESODORANTE COLAPSIBLE 40GR"/>
    <n v="6"/>
    <n v="3000"/>
    <n v="0"/>
    <n v="18000"/>
    <s v="BG20"/>
    <n v="1"/>
    <n v="126"/>
    <s v=" TUTI Bogota"/>
    <s v="ZONA BOGOTA"/>
    <s v="TERCEROS"/>
    <s v="2025 SEM 45"/>
    <s v="2149"/>
    <x v="29"/>
    <s v="martes"/>
    <s v="PREBEL"/>
    <n v="1"/>
    <n v="6"/>
    <s v="TAT"/>
    <s v="JORGE HUGO PRIETO MORA"/>
    <s v="Preventa"/>
    <s v="79593627"/>
    <s v="79986646"/>
    <s v="DROGUERIA ANDREA"/>
  </r>
  <r>
    <d v="2025-11-04T00:00:00"/>
    <s v="HHBO001170696"/>
    <s v="YACONDSEX"/>
    <s v="CONDONES X3 UNIDADES ECONOMICO"/>
    <s v="YACONDSEX - CONDONES X3 UNIDADES ECONOMICO"/>
    <n v="20"/>
    <n v="866.2"/>
    <n v="0"/>
    <n v="17324"/>
    <s v="BG20"/>
    <n v="1"/>
    <n v="126"/>
    <s v=" TUTI Bogota"/>
    <s v="ZONA BOGOTA"/>
    <s v="TERCEROS"/>
    <s v="2025 SEM 45"/>
    <s v="2149"/>
    <x v="29"/>
    <s v="martes"/>
    <s v="YASS"/>
    <n v="1"/>
    <n v="20"/>
    <s v="TAT"/>
    <s v="JORGE HUGO PRIETO MORA"/>
    <s v="Preventa"/>
    <s v="79593627"/>
    <s v="79986646"/>
    <s v="DROGUERIA ANDREA"/>
  </r>
  <r>
    <d v="2025-11-04T00:00:00"/>
    <s v="HHBO001170716"/>
    <s v="YACAN50"/>
    <s v="CANDADO 50 MM"/>
    <s v="YACAN50 - CANDADO 50 MM"/>
    <n v="6"/>
    <n v="4327.7299999999996"/>
    <n v="0"/>
    <n v="25966.38"/>
    <s v="BG13"/>
    <n v="1"/>
    <n v="126"/>
    <s v=" TUTI Bogota"/>
    <s v="ZONA BOGOTA"/>
    <s v="TERCEROS"/>
    <s v="2025 SEM 45"/>
    <s v="2234"/>
    <x v="18"/>
    <s v="martes"/>
    <s v="YASS"/>
    <n v="1"/>
    <n v="6"/>
    <s v="TAT"/>
    <s v="JULIKA DE JESUS CORREA"/>
    <s v="Preventa"/>
    <s v="102671551"/>
    <s v="52460170"/>
    <s v="MULTIHOGAR JB"/>
  </r>
  <r>
    <d v="2025-11-04T00:00:00"/>
    <s v="HHBO001170716"/>
    <s v="YACAN63"/>
    <s v="CANDADO 63 MM"/>
    <s v="YACAN63 - CANDADO 63 MM"/>
    <n v="6"/>
    <n v="5940"/>
    <n v="0"/>
    <n v="35640"/>
    <s v="BG13"/>
    <n v="1"/>
    <n v="126"/>
    <s v=" TUTI Bogota"/>
    <s v="ZONA BOGOTA"/>
    <s v="TERCEROS"/>
    <s v="2025 SEM 45"/>
    <s v="2234"/>
    <x v="18"/>
    <s v="martes"/>
    <s v="YASS"/>
    <n v="1"/>
    <n v="6"/>
    <s v="TAT"/>
    <s v="JULIKA DE JESUS CORREA"/>
    <s v="Preventa"/>
    <s v="102671551"/>
    <s v="52460170"/>
    <s v="MULTIHOGAR JB"/>
  </r>
  <r>
    <d v="2025-11-04T00:00:00"/>
    <s v="HHBO001170774"/>
    <s v="YABOLSAMED"/>
    <s v="BOLSA BASURA PAQUETE X8 UNIDADES"/>
    <s v="YABOLSAMED - BOLSA BASURA PAQUETE X8 UNIDADES"/>
    <n v="2"/>
    <n v="1344.54"/>
    <n v="0"/>
    <n v="2689.08"/>
    <s v="BG20"/>
    <n v="1"/>
    <n v="2"/>
    <s v=" CIUDAD BOGOTA"/>
    <s v="ZONA BOGOTA"/>
    <s v="TERCEROS"/>
    <s v="2025 SEM 45"/>
    <s v="2158"/>
    <x v="25"/>
    <s v="martes"/>
    <s v="YASS"/>
    <n v="1"/>
    <n v="2"/>
    <s v="TAT"/>
    <s v="SULEIN FLORIDO VARGAS"/>
    <s v="Preventa"/>
    <s v="1069739722"/>
    <s v="11223739"/>
    <s v="MINIMERCADO"/>
  </r>
  <r>
    <d v="2025-11-04T00:00:00"/>
    <s v="HHBO001170776"/>
    <s v="YAPANIAMA"/>
    <s v="PAÑITOS HUMEDOS DAMPY AMARILLOS X 15 UND"/>
    <s v="YAPANIAMA - PAÑITOS HUMEDOS DAMPY AMARILLOS X 15 UND"/>
    <n v="12"/>
    <n v="1260.5"/>
    <n v="0"/>
    <n v="15126"/>
    <s v="BG25"/>
    <n v="1"/>
    <n v="126"/>
    <s v=" TUTI Bogota"/>
    <s v="ZONA BOGOTA"/>
    <s v="TERCEROS"/>
    <s v="2025 SEM 45"/>
    <s v="2136"/>
    <x v="32"/>
    <s v="martes"/>
    <s v="YASS"/>
    <n v="1"/>
    <n v="12"/>
    <s v="TAT"/>
    <s v="YESIKA ALEJANDRA CRUZ ROJAS"/>
    <s v="Preventa"/>
    <s v="1073693980"/>
    <s v="79354604"/>
    <s v="LA REBAJA"/>
  </r>
  <r>
    <d v="2025-11-04T00:00:00"/>
    <s v="HHBO001170803"/>
    <s v="YAPANIAMA"/>
    <s v="PAÑITOS HUMEDOS DAMPY AMARILLOS X 15 UND"/>
    <s v="YAPANIAMA - PAÑITOS HUMEDOS DAMPY AMARILLOS X 15 UND"/>
    <n v="12"/>
    <n v="1260.5"/>
    <n v="0"/>
    <n v="15126"/>
    <s v="BG20"/>
    <n v="1"/>
    <n v="2"/>
    <s v=" CIUDAD BOGOTA"/>
    <s v="ZONA BOGOTA"/>
    <s v="TERCEROS"/>
    <s v="2025 SEM 45"/>
    <s v="2158"/>
    <x v="25"/>
    <s v="martes"/>
    <s v="YASS"/>
    <n v="1"/>
    <n v="12"/>
    <s v="TAT"/>
    <s v="LEONOR ZAMORA ALMONACID"/>
    <s v="Preventa"/>
    <s v="51801828"/>
    <s v="11223739"/>
    <s v="LEO KATERIN"/>
  </r>
  <r>
    <d v="2025-11-04T00:00:00"/>
    <s v="HHME001460158"/>
    <s v="LYGUANT7AMX2"/>
    <s v="LIMPIAYA GUATE TALLA7 AMARILLO X2"/>
    <s v="LYGUANT7AMX2 - LIMPIAYA GUATE TALLA7 AMARILLO X2"/>
    <n v="2"/>
    <n v="3025.21"/>
    <n v="0"/>
    <n v="6050.42"/>
    <s v="TT02"/>
    <n v="1"/>
    <n v="125"/>
    <s v=" TUTI Medellin"/>
    <s v="ZONA CENTRO"/>
    <s v="TERCEROS"/>
    <s v="2025 SEM 45"/>
    <s v="1321"/>
    <x v="17"/>
    <s v="martes"/>
    <s v="ETERNA"/>
    <n v="1"/>
    <n v="2"/>
    <s v="TAT"/>
    <s v="BIBIANA MARYORI MONTOYA ZAPATA"/>
    <s v="Preventa"/>
    <s v="43596151"/>
    <s v="1037949442"/>
    <s v="SALSAMENTARIA LA VID"/>
  </r>
  <r>
    <d v="2025-11-04T00:00:00"/>
    <s v="HHME001460158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5"/>
    <s v="1321"/>
    <x v="17"/>
    <s v="martes"/>
    <s v="ETERNA"/>
    <n v="1"/>
    <n v="2"/>
    <s v="TAT"/>
    <s v="BIBIANA MARYORI MONTOYA ZAPATA"/>
    <s v="Preventa"/>
    <s v="43596151"/>
    <s v="1037949442"/>
    <s v="SALSAMENTARIA LA VID"/>
  </r>
  <r>
    <d v="2025-11-04T00:00:00"/>
    <s v="HHME001460162"/>
    <s v="YAPANIAMA"/>
    <s v="PAÑITOS HUMEDOS DAMPY AMARILLOS X 15 UND"/>
    <s v="YAPANIAMA - PAÑITOS HUMEDOS DAMPY AMARILLOS X 15 UND"/>
    <n v="3"/>
    <n v="1260.5"/>
    <n v="0"/>
    <n v="3781.5"/>
    <s v="TT02"/>
    <n v="1"/>
    <n v="125"/>
    <s v=" TUTI Medellin"/>
    <s v="ZONA CENTRO"/>
    <s v="TERCEROS"/>
    <s v="2025 SEM 45"/>
    <s v="1321"/>
    <x v="17"/>
    <s v="martes"/>
    <s v="YASS"/>
    <n v="1"/>
    <n v="3"/>
    <s v="TAT"/>
    <s v="CATALINA TABARES GIL"/>
    <s v="Preventa"/>
    <s v="1017143714"/>
    <s v="1037949442"/>
    <s v="VARIEDADES KTRINA"/>
  </r>
  <r>
    <d v="2025-11-04T00:00:00"/>
    <s v="HHME001460162"/>
    <s v="YATIJEROM"/>
    <s v="TIJERA PUNTA ROMA ECONOMICA"/>
    <s v="YATIJEROM - TIJERA PUNTA ROMA ECONOMICA"/>
    <n v="4"/>
    <n v="864"/>
    <n v="0"/>
    <n v="3456"/>
    <s v="TT02"/>
    <n v="1"/>
    <n v="125"/>
    <s v=" TUTI Medellin"/>
    <s v="ZONA CENTRO"/>
    <s v="TERCEROS"/>
    <s v="2025 SEM 45"/>
    <s v="1321"/>
    <x v="17"/>
    <s v="martes"/>
    <s v="YASS"/>
    <n v="1"/>
    <n v="4"/>
    <s v="TAT"/>
    <s v="CATALINA TABARES GIL"/>
    <s v="Preventa"/>
    <s v="1017143714"/>
    <s v="1037949442"/>
    <s v="VARIEDADES KTRINA"/>
  </r>
  <r>
    <d v="2025-11-04T00:00:00"/>
    <s v="HHME001460162"/>
    <s v="YABOLSAMED"/>
    <s v="BOLSA BASURA PAQUETE X8 UNIDADES"/>
    <s v="YABOLSAMED - BOLSA BASURA PAQUETE X8 UNIDADES"/>
    <n v="2"/>
    <n v="1344.54"/>
    <n v="0"/>
    <n v="2689.08"/>
    <s v="TT02"/>
    <n v="1"/>
    <n v="125"/>
    <s v=" TUTI Medellin"/>
    <s v="ZONA CENTRO"/>
    <s v="TERCEROS"/>
    <s v="2025 SEM 45"/>
    <s v="1321"/>
    <x v="17"/>
    <s v="martes"/>
    <s v="YASS"/>
    <n v="1"/>
    <n v="2"/>
    <s v="TAT"/>
    <s v="CATALINA TABARES GIL"/>
    <s v="Preventa"/>
    <s v="1017143714"/>
    <s v="1037949442"/>
    <s v="VARIEDADES KTRINA"/>
  </r>
  <r>
    <d v="2025-11-04T00:00:00"/>
    <s v="HHME001460162"/>
    <s v="YACINENMASC48X20"/>
    <s v="CINTA ENMASCARAR 48*20"/>
    <s v="YACINENMASC48X20 - CINTA ENMASCARAR 48*20"/>
    <n v="2"/>
    <n v="5121"/>
    <n v="0"/>
    <n v="10242"/>
    <s v="TT02"/>
    <n v="1"/>
    <n v="125"/>
    <s v=" TUTI Medellin"/>
    <s v="ZONA CENTRO"/>
    <s v="TERCEROS"/>
    <s v="2025 SEM 45"/>
    <s v="1321"/>
    <x v="17"/>
    <s v="martes"/>
    <s v="YASS"/>
    <n v="1"/>
    <n v="2"/>
    <s v="TAT"/>
    <s v="CATALINA TABARES GIL"/>
    <s v="Preventa"/>
    <s v="1017143714"/>
    <s v="1037949442"/>
    <s v="VARIEDADES KTRINA"/>
  </r>
  <r>
    <d v="2025-11-04T00:00:00"/>
    <s v="HHBO001170831"/>
    <s v="PBDESCREMA"/>
    <s v="DESODORANTE COLAPSIBLE 40GR"/>
    <s v="PBDESCREMA - DESODORANTE COLAPSIBLE 40GR"/>
    <n v="2"/>
    <n v="3000"/>
    <n v="0"/>
    <n v="6000"/>
    <s v="BG11"/>
    <n v="1"/>
    <n v="126"/>
    <s v=" TUTI Bogota"/>
    <s v="ZONA BOGOTA"/>
    <s v="TERCEROS"/>
    <s v="2025 SEM 45"/>
    <s v="2199"/>
    <x v="33"/>
    <s v="martes"/>
    <s v="PREBEL"/>
    <n v="1"/>
    <n v="2"/>
    <s v="TAT"/>
    <s v="GERARDO CALA AMAYA"/>
    <s v="Preventa"/>
    <s v="79371209"/>
    <s v="1129520020"/>
    <s v="GERARDO CALA AMAYA"/>
  </r>
  <r>
    <d v="2025-11-04T00:00:00"/>
    <s v="HHBO001170831"/>
    <s v="PBDESCLIROLL"/>
    <s v="DESODORANTE CLINICAL ROLL-ON 30ML"/>
    <s v="PBDESCLIROLL - DESODORANTE CLINICAL ROLL-ON 30ML"/>
    <n v="2"/>
    <n v="3000"/>
    <n v="0"/>
    <n v="6000"/>
    <s v="BG11"/>
    <n v="1"/>
    <n v="126"/>
    <s v=" TUTI Bogota"/>
    <s v="ZONA BOGOTA"/>
    <s v="TERCEROS"/>
    <s v="2025 SEM 45"/>
    <s v="2199"/>
    <x v="33"/>
    <s v="martes"/>
    <s v="PREBEL"/>
    <n v="1"/>
    <n v="2"/>
    <s v="TAT"/>
    <s v="GERARDO CALA AMAYA"/>
    <s v="Preventa"/>
    <s v="79371209"/>
    <s v="1129520020"/>
    <s v="GERARDO CALA AMAYA"/>
  </r>
  <r>
    <d v="2025-11-04T00:00:00"/>
    <s v="HHBO001170831"/>
    <s v="PBDESROLL"/>
    <s v="DESODORANTE ROLL-ON 30ML"/>
    <s v="PBDESROLL - DESODORANTE ROLL-ON 30ML"/>
    <n v="2"/>
    <n v="3000"/>
    <n v="0"/>
    <n v="6000"/>
    <s v="BG11"/>
    <n v="1"/>
    <n v="126"/>
    <s v=" TUTI Bogota"/>
    <s v="ZONA BOGOTA"/>
    <s v="TERCEROS"/>
    <s v="2025 SEM 45"/>
    <s v="2199"/>
    <x v="33"/>
    <s v="martes"/>
    <s v="PREBEL"/>
    <n v="1"/>
    <n v="2"/>
    <s v="TAT"/>
    <s v="GERARDO CALA AMAYA"/>
    <s v="Preventa"/>
    <s v="79371209"/>
    <s v="1129520020"/>
    <s v="GERARDO CALA AMAYA"/>
  </r>
  <r>
    <d v="2025-11-04T00:00:00"/>
    <s v="HHBO001170831"/>
    <s v="PBELDESMIN30"/>
    <s v="EA CLASSIC MINI ROLL ON 30ML"/>
    <s v="PBELDESMIN30 - EA CLASSIC MINI ROLL ON 30ML"/>
    <n v="2"/>
    <n v="3000"/>
    <n v="0"/>
    <n v="6000"/>
    <s v="BG11"/>
    <n v="1"/>
    <n v="126"/>
    <s v=" TUTI Bogota"/>
    <s v="ZONA BOGOTA"/>
    <s v="TERCEROS"/>
    <s v="2025 SEM 45"/>
    <s v="2199"/>
    <x v="33"/>
    <s v="martes"/>
    <s v="PREBEL"/>
    <n v="1"/>
    <n v="2"/>
    <s v="TAT"/>
    <s v="GERARDO CALA AMAYA"/>
    <s v="Preventa"/>
    <s v="79371209"/>
    <s v="1129520020"/>
    <s v="GERARDO CALA AMAYA"/>
  </r>
  <r>
    <d v="2025-11-04T00:00:00"/>
    <s v="HHBO001170831"/>
    <s v="YACAN63"/>
    <s v="CANDADO 63 MM"/>
    <s v="YACAN63 - CANDADO 63 MM"/>
    <n v="1"/>
    <n v="5940"/>
    <n v="0"/>
    <n v="5940"/>
    <s v="BG11"/>
    <n v="1"/>
    <n v="126"/>
    <s v=" TUTI Bogota"/>
    <s v="ZONA BOGOTA"/>
    <s v="TERCEROS"/>
    <s v="2025 SEM 45"/>
    <s v="2199"/>
    <x v="33"/>
    <s v="martes"/>
    <s v="YASS"/>
    <n v="1"/>
    <n v="1"/>
    <s v="TAT"/>
    <s v="GERARDO CALA AMAYA"/>
    <s v="Preventa"/>
    <s v="79371209"/>
    <s v="1129520020"/>
    <s v="GERARDO CALA AMAYA"/>
  </r>
  <r>
    <d v="2025-11-04T00:00:00"/>
    <s v="HHME001460185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martes"/>
    <s v="PREBEL"/>
    <n v="1"/>
    <n v="1"/>
    <s v="TAT"/>
    <s v="JOSE RENE LOPEZ GIL"/>
    <s v="Preventa"/>
    <s v="15438111"/>
    <s v="79389221"/>
    <s v="JOSE RENE LOPEZ GIL"/>
  </r>
  <r>
    <d v="2025-11-04T00:00:00"/>
    <s v="HHBO001170879"/>
    <s v="PBELDES12X18"/>
    <s v="DES. EA DPL CLASS 12G X 18"/>
    <s v="PBELDES12X18 - DES. EA DPL CLASS 12G X 18"/>
    <n v="1"/>
    <n v="12500"/>
    <n v="375"/>
    <n v="12125"/>
    <s v="BG25"/>
    <n v="1"/>
    <n v="126"/>
    <s v=" TUTI Bogota"/>
    <s v="ZONA BOGOTA"/>
    <s v="TERCEROS"/>
    <s v="2025 SEM 45"/>
    <s v="2133"/>
    <x v="26"/>
    <s v="martes"/>
    <s v="PREBEL"/>
    <n v="1"/>
    <n v="1"/>
    <s v="TAT"/>
    <s v="KAREN HELENA BETANCOURT RUIZ"/>
    <s v="Preventa"/>
    <s v="53015660"/>
    <s v="52290464"/>
    <s v="FERRETERIA KAREN"/>
  </r>
  <r>
    <d v="2025-11-04T00:00:00"/>
    <s v="HHBO001170879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3"/>
    <x v="26"/>
    <s v="martes"/>
    <s v="PREBEL"/>
    <n v="1"/>
    <n v="1"/>
    <s v="TAT"/>
    <s v="KAREN HELENA BETANCOURT RUIZ"/>
    <s v="Preventa"/>
    <s v="53015660"/>
    <s v="52290464"/>
    <s v="FERRETERIA KAREN"/>
  </r>
  <r>
    <d v="2025-11-04T00:00:00"/>
    <s v="HHBO001170891"/>
    <s v="LYBICA1000X1"/>
    <s v="LIMPIAYA LIMPIADOR BICARBONATO 1000ML X1"/>
    <s v="LYBICA1000X1 - LIMPIAYA LIMPIADOR BICARBONATO 1000ML X1"/>
    <n v="5"/>
    <n v="3025.21"/>
    <n v="0"/>
    <n v="15126.05"/>
    <s v="BG11"/>
    <n v="1"/>
    <n v="126"/>
    <s v=" TUTI Bogota"/>
    <s v="ZONA BOGOTA"/>
    <s v="TERCEROS"/>
    <s v="2025 SEM 45"/>
    <s v="2202"/>
    <x v="36"/>
    <s v="martes"/>
    <s v="ETERNA"/>
    <n v="1"/>
    <n v="5"/>
    <s v="TAT"/>
    <s v="CRISTIAN ALEJANDRO RODRIGUEZ AVILA"/>
    <s v="Preventa"/>
    <s v="1019066053"/>
    <s v="53099291"/>
    <s v="TIENDA Y PAPELERIA LA MODERNA RA"/>
  </r>
  <r>
    <d v="2025-11-04T00:00:00"/>
    <s v="HHBO001170891"/>
    <s v="YAPANIAMA"/>
    <s v="PAÑITOS HUMEDOS DAMPY AMARILLOS X 15 UND"/>
    <s v="YAPANIAMA - PAÑITOS HUMEDOS DAMPY AMARILLOS X 15 UND"/>
    <n v="12"/>
    <n v="1260.5"/>
    <n v="0"/>
    <n v="15126"/>
    <s v="BG11"/>
    <n v="1"/>
    <n v="126"/>
    <s v=" TUTI Bogota"/>
    <s v="ZONA BOGOTA"/>
    <s v="TERCEROS"/>
    <s v="2025 SEM 45"/>
    <s v="2202"/>
    <x v="36"/>
    <s v="martes"/>
    <s v="YASS"/>
    <n v="1"/>
    <n v="12"/>
    <s v="TAT"/>
    <s v="CRISTIAN ALEJANDRO RODRIGUEZ AVILA"/>
    <s v="Preventa"/>
    <s v="1019066053"/>
    <s v="53099291"/>
    <s v="TIENDA Y PAPELERIA LA MODERNA RA"/>
  </r>
  <r>
    <d v="2025-11-04T00:00:00"/>
    <s v="HHME001460211"/>
    <s v="YACAN50"/>
    <s v="CANDADO 50 MM"/>
    <s v="YACAN50 - CANDADO 50 MM"/>
    <n v="4"/>
    <n v="4327.7299999999996"/>
    <n v="0"/>
    <n v="17310.919999999998"/>
    <s v="MD01"/>
    <n v="1"/>
    <n v="125"/>
    <s v=" TUTI Medellin"/>
    <s v="ZONA CENTRO"/>
    <s v="TERCEROS"/>
    <s v="2025 SEM 45"/>
    <s v="1333"/>
    <x v="22"/>
    <s v="martes"/>
    <s v="YASS"/>
    <n v="1"/>
    <n v="4"/>
    <s v="TAT"/>
    <s v="JOHN FREDY MACHADO ALVAREZ"/>
    <s v="Preventa"/>
    <s v="15488978"/>
    <s v="79389221"/>
    <s v="RANCHO LATA"/>
  </r>
  <r>
    <d v="2025-11-04T00:00:00"/>
    <s v="HHME001460211"/>
    <s v="YACAN38"/>
    <s v="CANDADO 38 MM"/>
    <s v="YACAN38 - CANDADO 38 MM"/>
    <n v="4"/>
    <n v="2668.75"/>
    <n v="0"/>
    <n v="10675"/>
    <s v="MD01"/>
    <n v="1"/>
    <n v="125"/>
    <s v=" TUTI Medellin"/>
    <s v="ZONA CENTRO"/>
    <s v="TERCEROS"/>
    <s v="2025 SEM 45"/>
    <s v="1333"/>
    <x v="22"/>
    <s v="martes"/>
    <s v="YASS"/>
    <n v="1"/>
    <n v="4"/>
    <s v="TAT"/>
    <s v="JOHN FREDY MACHADO ALVAREZ"/>
    <s v="Preventa"/>
    <s v="15488978"/>
    <s v="79389221"/>
    <s v="RANCHO LATA"/>
  </r>
  <r>
    <d v="2025-11-04T00:00:00"/>
    <s v="HHME001460238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martes"/>
    <s v="PREBEL"/>
    <n v="1"/>
    <n v="1"/>
    <s v="TAT"/>
    <s v="BEATRIZ ELENA ZULUAGA MARIN"/>
    <s v="Preventa"/>
    <s v="43571911"/>
    <s v="79389221"/>
    <s v="GRANERO Y LEGIMBRERIA BOSQUE VERDE"/>
  </r>
  <r>
    <d v="2025-11-04T00:00:00"/>
    <s v="HHME001460239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5"/>
    <s v="1333"/>
    <x v="22"/>
    <s v="martes"/>
    <s v="YASS"/>
    <n v="1"/>
    <n v="12"/>
    <s v="TAT"/>
    <s v="DALIAN YURANI GARCIA IBARRA"/>
    <s v="Preventa"/>
    <s v="1020436570"/>
    <s v="79389221"/>
    <s v="LA VENTANITA POBLADO VERACRUZ"/>
  </r>
  <r>
    <d v="2025-11-04T00:00:00"/>
    <s v="HHME001460239"/>
    <s v="YAVABY20GR"/>
    <s v="VASELINA BABY, 20 GRAMOS, MARCA JUHNIOS"/>
    <s v="YAVABY20GR - VASELINA BABY, 20 GRAMOS, MARCA JUHNIOS"/>
    <n v="1"/>
    <n v="1444"/>
    <n v="0"/>
    <n v="1444"/>
    <s v="MD01"/>
    <n v="1"/>
    <n v="125"/>
    <s v=" TUTI Medellin"/>
    <s v="ZONA CENTRO"/>
    <s v="TERCEROS"/>
    <s v="2025 SEM 45"/>
    <s v="1333"/>
    <x v="22"/>
    <s v="martes"/>
    <s v="YASS"/>
    <n v="1"/>
    <n v="1"/>
    <s v="TAT"/>
    <s v="DALIAN YURANI GARCIA IBARRA"/>
    <s v="Preventa"/>
    <s v="1020436570"/>
    <s v="79389221"/>
    <s v="LA VENTANITA POBLADO VERACRUZ"/>
  </r>
  <r>
    <d v="2025-11-04T00:00:00"/>
    <s v="HHME001460239"/>
    <s v="YASEDA20"/>
    <s v="SEDA DENTAL CON CERA 20 MT"/>
    <s v="YASEDA20 - SEDA DENTAL CON CERA 20 MT"/>
    <n v="2"/>
    <n v="1092.44"/>
    <n v="0"/>
    <n v="2184.88"/>
    <s v="MD01"/>
    <n v="1"/>
    <n v="125"/>
    <s v=" TUTI Medellin"/>
    <s v="ZONA CENTRO"/>
    <s v="TERCEROS"/>
    <s v="2025 SEM 45"/>
    <s v="1333"/>
    <x v="22"/>
    <s v="martes"/>
    <s v="YASS"/>
    <n v="1"/>
    <n v="2"/>
    <s v="TAT"/>
    <s v="DALIAN YURANI GARCIA IBARRA"/>
    <s v="Preventa"/>
    <s v="1020436570"/>
    <s v="79389221"/>
    <s v="LA VENTANITA POBLADO VERACRUZ"/>
  </r>
  <r>
    <d v="2025-11-04T00:00:00"/>
    <s v="HHME001460246"/>
    <s v="YAGOM90"/>
    <s v="GOMINA N17 EN SOBRE 90G"/>
    <s v="YAGOM90 - GOMINA N17 EN SOBRE 90G"/>
    <n v="4"/>
    <n v="1092.44"/>
    <n v="0"/>
    <n v="4369.76"/>
    <s v="TT02"/>
    <n v="1"/>
    <n v="125"/>
    <s v=" TUTI Medellin"/>
    <s v="ZONA CENTRO"/>
    <s v="TERCEROS"/>
    <s v="2025 SEM 45"/>
    <s v="1321"/>
    <x v="17"/>
    <s v="martes"/>
    <s v="YASS"/>
    <n v="1"/>
    <n v="4"/>
    <s v="TAT"/>
    <s v="GLORIA NELLY OSORIO JARAMILLO"/>
    <s v="Preventa"/>
    <s v="25192132"/>
    <s v="1037949442"/>
    <s v="CONFITERIA G3"/>
  </r>
  <r>
    <d v="2025-11-04T00:00:00"/>
    <s v="HHME001460246"/>
    <s v="PDTOAVEN60X8"/>
    <s v="VENUS DELGADA PACA 60 X 8"/>
    <s v="PDTOAVEN60X8 - VENUS DELGADA PACA 60 X 8"/>
    <n v="4"/>
    <n v="1718.42"/>
    <n v="687.36800000000005"/>
    <n v="6186.3119999999999"/>
    <s v="TT02"/>
    <n v="1"/>
    <n v="125"/>
    <s v=" TUTI Medellin"/>
    <s v="ZONA CENTRO"/>
    <s v="TERCEROS"/>
    <s v="2025 SEM 45"/>
    <s v="1321"/>
    <x v="17"/>
    <s v="martes"/>
    <s v="PRODUSA"/>
    <n v="1"/>
    <n v="4"/>
    <s v="TAT"/>
    <s v="GLORIA NELLY OSORIO JARAMILLO"/>
    <s v="Preventa"/>
    <s v="25192132"/>
    <s v="1037949442"/>
    <s v="CONFITERIA G3"/>
  </r>
  <r>
    <d v="2025-11-04T00:00:00"/>
    <s v="HHME001460246"/>
    <s v="YATIJEROM"/>
    <s v="TIJERA PUNTA ROMA ECONOMICA"/>
    <s v="YATIJEROM - TIJERA PUNTA ROMA ECONOMICA"/>
    <n v="4"/>
    <n v="864"/>
    <n v="0"/>
    <n v="3456"/>
    <s v="TT02"/>
    <n v="1"/>
    <n v="125"/>
    <s v=" TUTI Medellin"/>
    <s v="ZONA CENTRO"/>
    <s v="TERCEROS"/>
    <s v="2025 SEM 45"/>
    <s v="1321"/>
    <x v="17"/>
    <s v="martes"/>
    <s v="YASS"/>
    <n v="1"/>
    <n v="4"/>
    <s v="TAT"/>
    <s v="GLORIA NELLY OSORIO JARAMILLO"/>
    <s v="Preventa"/>
    <s v="25192132"/>
    <s v="1037949442"/>
    <s v="CONFITERIA G3"/>
  </r>
  <r>
    <d v="2025-11-04T00:00:00"/>
    <s v="HHME001460246"/>
    <s v="YACINASILANEGRA"/>
    <s v="CINTA AISLANTE NEGRA"/>
    <s v="YACINASILANEGRA - CINTA AISLANTE NEGRA"/>
    <n v="6"/>
    <n v="715"/>
    <n v="0"/>
    <n v="4290"/>
    <s v="TT02"/>
    <n v="1"/>
    <n v="125"/>
    <s v=" TUTI Medellin"/>
    <s v="ZONA CENTRO"/>
    <s v="TERCEROS"/>
    <s v="2025 SEM 45"/>
    <s v="1321"/>
    <x v="17"/>
    <s v="martes"/>
    <s v="YASS"/>
    <n v="1"/>
    <n v="6"/>
    <s v="TAT"/>
    <s v="GLORIA NELLY OSORIO JARAMILLO"/>
    <s v="Preventa"/>
    <s v="25192132"/>
    <s v="1037949442"/>
    <s v="CONFITERIA G3"/>
  </r>
  <r>
    <d v="2025-11-04T00:00:00"/>
    <s v="HHBU000696954"/>
    <s v="DRCREMPEINSACHETX1"/>
    <s v="CREMA PARA PEINAR DROMATIC SACHET X1"/>
    <s v="DRCREMPEINSACHETX1 - CREMA PARA PEINAR DROMATIC SACHET X1"/>
    <n v="10"/>
    <n v="1176"/>
    <n v="0"/>
    <n v="11760"/>
    <s v="CU02"/>
    <n v="1"/>
    <n v="211"/>
    <s v=" Tuti Cúcuta"/>
    <s v="ZONA SANTANDER"/>
    <s v="TERCEROS"/>
    <s v="2025 SEM 45"/>
    <s v="1678"/>
    <x v="28"/>
    <s v="martes"/>
    <s v="DROMATIC"/>
    <n v="1"/>
    <n v="10"/>
    <s v="TAT"/>
    <s v="ARSENIO ORTIZ ACUÑA"/>
    <s v="Preventa"/>
    <s v="1092341828"/>
    <s v="1093777438"/>
    <s v="TIENDA MIXTA LA PUERTA DEL SOL"/>
  </r>
  <r>
    <d v="2025-11-04T00:00:00"/>
    <s v="HHME001460048"/>
    <s v="LYLOZA500ML"/>
    <s v="LAVALOZA LIQUIDO 500ML"/>
    <s v="LYLOZA500ML - LAVALOZA LIQUIDO 500ML"/>
    <n v="3"/>
    <n v="2475"/>
    <n v="0"/>
    <n v="7425"/>
    <s v="TT02"/>
    <n v="1"/>
    <n v="125"/>
    <s v=" TUTI Medellin"/>
    <s v="ZONA CENTRO"/>
    <s v="TERCEROS"/>
    <s v="2025 SEM 45"/>
    <s v="1321"/>
    <x v="17"/>
    <s v="martes"/>
    <s v="ETERNA"/>
    <n v="1"/>
    <n v="3"/>
    <s v="TAT"/>
    <s v="LUZ DARY ATEHORTUA RESTREPO"/>
    <s v="Preventa"/>
    <s v="43035531"/>
    <s v="1037949442"/>
    <s v="CHARCUTERIA EL CARAJILLO"/>
  </r>
  <r>
    <d v="2025-11-04T00:00:00"/>
    <s v="HHBQ000722883"/>
    <s v="YALAPIZAMAX12"/>
    <s v="LAPIZ ESCOLAR AMARILLO X12"/>
    <s v="YALAPIZAMAX12 - LAPIZ ESCOLAR AMARILLO X12"/>
    <n v="1"/>
    <n v="4853"/>
    <n v="0"/>
    <n v="4853"/>
    <s v="BQ06"/>
    <n v="1"/>
    <n v="155"/>
    <s v=" TUTI Barranquilla"/>
    <s v="ZONA NORTE"/>
    <s v="TERCEROS"/>
    <s v="2025 SEM 45"/>
    <s v="1945"/>
    <x v="37"/>
    <s v="martes"/>
    <n v="0"/>
    <n v="1"/>
    <n v="1"/>
    <s v="TAT"/>
    <s v="LUZ ALBA GONZALEZ RADA"/>
    <s v="Preventa"/>
    <s v="32870930"/>
    <s v="1042436969"/>
    <s v="MERCADITO LA ESTACION"/>
  </r>
  <r>
    <d v="2025-11-04T00:00:00"/>
    <s v="HHBQ000722883"/>
    <s v="YALAPIROX12"/>
    <s v="LAPIZ ROJO X12 UND"/>
    <s v="YALAPIROX12 - LAPIZ ROJO X12 UND"/>
    <n v="1"/>
    <n v="4882"/>
    <n v="0"/>
    <n v="4882"/>
    <s v="BQ06"/>
    <n v="1"/>
    <n v="155"/>
    <s v=" TUTI Barranquilla"/>
    <s v="ZONA NORTE"/>
    <s v="TERCEROS"/>
    <s v="2025 SEM 45"/>
    <s v="1945"/>
    <x v="37"/>
    <s v="martes"/>
    <s v="YASS"/>
    <n v="1"/>
    <n v="1"/>
    <s v="TAT"/>
    <s v="LUZ ALBA GONZALEZ RADA"/>
    <s v="Preventa"/>
    <s v="32870930"/>
    <s v="1042436969"/>
    <s v="MERCADITO LA ESTACION"/>
  </r>
  <r>
    <d v="2025-11-04T00:00:00"/>
    <s v="HHBQ000722883"/>
    <s v="LYSUAV190DX1"/>
    <s v="LIMPIAYA SUAVIZANTE DOYPACK 190 ML X1"/>
    <s v="LYSUAV190DX1 - LIMPIAYA SUAVIZANTE DOYPACK 190 ML X1"/>
    <n v="12"/>
    <n v="977"/>
    <n v="0"/>
    <n v="11724"/>
    <s v="BQ06"/>
    <n v="1"/>
    <n v="155"/>
    <s v=" TUTI Barranquilla"/>
    <s v="ZONA NORTE"/>
    <s v="TERCEROS"/>
    <s v="2025 SEM 45"/>
    <s v="1945"/>
    <x v="37"/>
    <s v="martes"/>
    <s v="ETERNA"/>
    <n v="1"/>
    <n v="12"/>
    <s v="TAT"/>
    <s v="LUZ ALBA GONZALEZ RADA"/>
    <s v="Preventa"/>
    <s v="32870930"/>
    <s v="1042436969"/>
    <s v="MERCADITO LA ESTACION"/>
  </r>
  <r>
    <d v="2025-11-04T00:00:00"/>
    <s v="HHBQ000722883"/>
    <s v="LYLIMPLAV200DX1"/>
    <s v="LIMPIAYA LIMPIADOR LAVANDA 200 ML X1"/>
    <s v="LYLIMPLAV200DX1 - LIMPIAYA LIMPIADOR LAVANDA 200 ML X1"/>
    <n v="12"/>
    <n v="1120"/>
    <n v="0"/>
    <n v="13440"/>
    <s v="BQ06"/>
    <n v="1"/>
    <n v="155"/>
    <s v=" TUTI Barranquilla"/>
    <s v="ZONA NORTE"/>
    <s v="TERCEROS"/>
    <s v="2025 SEM 45"/>
    <s v="1945"/>
    <x v="37"/>
    <s v="martes"/>
    <s v="ETERNA"/>
    <n v="1"/>
    <n v="12"/>
    <s v="TAT"/>
    <s v="LUZ ALBA GONZALEZ RADA"/>
    <s v="Preventa"/>
    <s v="32870930"/>
    <s v="1042436969"/>
    <s v="MERCADITO LA ESTACION"/>
  </r>
  <r>
    <d v="2025-11-04T00:00:00"/>
    <s v="HHBQ000722906"/>
    <s v="LYGUANT8AMX2"/>
    <s v="LIMPIAYA GUANTE TALLA8 AMARILLO X2"/>
    <s v="LYGUANT8AMX2 - LIMPIAYA GUANTE TALLA8 AMARILLO X2"/>
    <n v="3"/>
    <n v="3025.21"/>
    <n v="0"/>
    <n v="9075.6299999999992"/>
    <s v="BQ06"/>
    <n v="1"/>
    <n v="155"/>
    <s v=" TUTI Barranquilla"/>
    <s v="ZONA NORTE"/>
    <s v="TERCEROS"/>
    <s v="2025 SEM 45"/>
    <s v="1945"/>
    <x v="37"/>
    <s v="martes"/>
    <s v="ETERNA"/>
    <n v="1"/>
    <n v="3"/>
    <s v="TAT"/>
    <s v="YULEIMI PATRICIA PEREZ CABARCAS"/>
    <s v="Preventa"/>
    <s v="1129523502"/>
    <s v="1042436969"/>
    <s v="DROGUERIA JARMARY"/>
  </r>
  <r>
    <d v="2025-11-04T00:00:00"/>
    <s v="HHBQ000722906"/>
    <s v="LYGUANT9AMX2"/>
    <s v="LIMPIAYA GUANTE TALLA9 AMARILLO X2"/>
    <s v="LYGUANT9AMX2 - LIMPIAYA GUANTE TALLA9 AMARILLO X2"/>
    <n v="1"/>
    <n v="3025.21"/>
    <n v="0"/>
    <n v="3025.21"/>
    <s v="BQ06"/>
    <n v="1"/>
    <n v="155"/>
    <s v=" TUTI Barranquilla"/>
    <s v="ZONA NORTE"/>
    <s v="TERCEROS"/>
    <s v="2025 SEM 45"/>
    <s v="1945"/>
    <x v="37"/>
    <s v="martes"/>
    <s v="ETERNA"/>
    <n v="1"/>
    <n v="1"/>
    <s v="TAT"/>
    <s v="YULEIMI PATRICIA PEREZ CABARCAS"/>
    <s v="Preventa"/>
    <s v="1129523502"/>
    <s v="1042436969"/>
    <s v="DROGUERIA JARMARY"/>
  </r>
  <r>
    <d v="2025-11-04T00:00:00"/>
    <s v="HHBQ000722906"/>
    <s v="DRSERUNSILISACHETX1"/>
    <s v="SERUM DE SILICONA DROMATIC EN SACHET X1"/>
    <s v="DRSERUNSILISACHETX1 - SERUM DE SILICONA DROMATIC EN SACHET X1"/>
    <n v="4"/>
    <n v="2227"/>
    <n v="0"/>
    <n v="8908"/>
    <s v="BQ06"/>
    <n v="1"/>
    <n v="155"/>
    <s v=" TUTI Barranquilla"/>
    <s v="ZONA NORTE"/>
    <s v="TERCEROS"/>
    <s v="2025 SEM 45"/>
    <s v="1945"/>
    <x v="37"/>
    <s v="martes"/>
    <s v="DROMATIC"/>
    <n v="1"/>
    <n v="4"/>
    <s v="TAT"/>
    <s v="YULEIMI PATRICIA PEREZ CABARCAS"/>
    <s v="Preventa"/>
    <s v="1129523502"/>
    <s v="1042436969"/>
    <s v="DROGUERIA JARMARY"/>
  </r>
  <r>
    <d v="2025-11-04T00:00:00"/>
    <s v="HHBQ000722906"/>
    <s v="YAGOM90"/>
    <s v="GOMINA N17 EN SOBRE 90G"/>
    <s v="YAGOM90 - GOMINA N17 EN SOBRE 90G"/>
    <n v="4"/>
    <n v="1092.44"/>
    <n v="0"/>
    <n v="4369.76"/>
    <s v="BQ06"/>
    <n v="1"/>
    <n v="155"/>
    <s v=" TUTI Barranquilla"/>
    <s v="ZONA NORTE"/>
    <s v="TERCEROS"/>
    <s v="2025 SEM 45"/>
    <s v="1945"/>
    <x v="37"/>
    <s v="martes"/>
    <s v="YASS"/>
    <n v="1"/>
    <n v="4"/>
    <s v="TAT"/>
    <s v="YULEIMI PATRICIA PEREZ CABARCAS"/>
    <s v="Preventa"/>
    <s v="1129523502"/>
    <s v="1042436969"/>
    <s v="DROGUERIA JARMARY"/>
  </r>
  <r>
    <d v="2025-11-04T00:00:00"/>
    <s v="HHBO001170665"/>
    <s v="LYCEETIPLANCHA"/>
    <s v="CEPILLO ECOLOGICO TIPO PLANCHA"/>
    <s v="LYCEETIPLANCHA - CEPILLO ECOLOGICO TIPO PLANCHA"/>
    <n v="1"/>
    <n v="2700"/>
    <n v="0"/>
    <n v="2700"/>
    <s v="BG20"/>
    <n v="1"/>
    <n v="126"/>
    <s v=" TUTI Bogota"/>
    <s v="ZONA BOGOTA"/>
    <s v="TERCEROS"/>
    <s v="2025 SEM 45"/>
    <s v="2149"/>
    <x v="29"/>
    <s v="martes"/>
    <s v="ETERNA"/>
    <n v="1"/>
    <n v="1"/>
    <s v="TAT"/>
    <s v="MARISOL ELVIRA HERNANDEZ GUZMAN"/>
    <s v="Preventa"/>
    <s v="20586137"/>
    <s v="79986646"/>
    <s v="MISCELANEA MARITA"/>
  </r>
  <r>
    <d v="2025-11-04T00:00:00"/>
    <s v="HHBO001170665"/>
    <s v="LYLOZA500ML"/>
    <s v="LAVALOZA LIQUIDO 500ML"/>
    <s v="LYLOZA500ML - LAVALOZA LIQUIDO 500ML"/>
    <n v="1"/>
    <n v="2475"/>
    <n v="0"/>
    <n v="2475"/>
    <s v="BG20"/>
    <n v="1"/>
    <n v="126"/>
    <s v=" TUTI Bogota"/>
    <s v="ZONA BOGOTA"/>
    <s v="TERCEROS"/>
    <s v="2025 SEM 45"/>
    <s v="2149"/>
    <x v="29"/>
    <s v="martes"/>
    <s v="ETERNA"/>
    <n v="1"/>
    <n v="1"/>
    <s v="TAT"/>
    <s v="MARISOL ELVIRA HERNANDEZ GUZMAN"/>
    <s v="Preventa"/>
    <s v="20586137"/>
    <s v="79986646"/>
    <s v="MISCELANEA MARITA"/>
  </r>
  <r>
    <d v="2025-11-04T00:00:00"/>
    <s v="HHBO001170665"/>
    <s v="LYLIMPLAV200DX1"/>
    <s v="LIMPIAYA LIMPIADOR LAVANDA 200 ML X1"/>
    <s v="LYLIMPLAV200DX1 - LIMPIAYA LIMPIADOR LAVANDA 200 ML X1"/>
    <n v="3"/>
    <n v="1120"/>
    <n v="0"/>
    <n v="3360"/>
    <s v="BG20"/>
    <n v="1"/>
    <n v="126"/>
    <s v=" TUTI Bogota"/>
    <s v="ZONA BOGOTA"/>
    <s v="TERCEROS"/>
    <s v="2025 SEM 45"/>
    <s v="2149"/>
    <x v="29"/>
    <s v="martes"/>
    <s v="ETERNA"/>
    <n v="1"/>
    <n v="3"/>
    <s v="TAT"/>
    <s v="MARISOL ELVIRA HERNANDEZ GUZMAN"/>
    <s v="Preventa"/>
    <s v="20586137"/>
    <s v="79986646"/>
    <s v="MISCELANEA MARITA"/>
  </r>
  <r>
    <d v="2025-11-04T00:00:00"/>
    <s v="HHBO001170665"/>
    <s v="LYDETE200DX1"/>
    <s v="LIMPIAYA DETERGENTE DOYPACK 200 ML X1"/>
    <s v="LYDETE200DX1 - LIMPIAYA DETERGENTE DOYPACK 200 ML X1"/>
    <n v="3"/>
    <n v="1440"/>
    <n v="0"/>
    <n v="4320"/>
    <s v="BG20"/>
    <n v="1"/>
    <n v="126"/>
    <s v=" TUTI Bogota"/>
    <s v="ZONA BOGOTA"/>
    <s v="TERCEROS"/>
    <s v="2025 SEM 45"/>
    <s v="2149"/>
    <x v="29"/>
    <s v="martes"/>
    <s v="ETERNA"/>
    <n v="1"/>
    <n v="3"/>
    <s v="TAT"/>
    <s v="MARISOL ELVIRA HERNANDEZ GUZMAN"/>
    <s v="Preventa"/>
    <s v="20586137"/>
    <s v="79986646"/>
    <s v="MISCELANEA MARITA"/>
  </r>
  <r>
    <d v="2025-11-04T00:00:00"/>
    <s v="HHBO001170665"/>
    <s v="LYSUAV190DX1"/>
    <s v="LIMPIAYA SUAVIZANTE DOYPACK 190 ML X1"/>
    <s v="LYSUAV190DX1 - LIMPIAYA SUAVIZANTE DOYPACK 190 ML X1"/>
    <n v="3"/>
    <n v="977"/>
    <n v="0"/>
    <n v="2931"/>
    <s v="BG20"/>
    <n v="1"/>
    <n v="126"/>
    <s v=" TUTI Bogota"/>
    <s v="ZONA BOGOTA"/>
    <s v="TERCEROS"/>
    <s v="2025 SEM 45"/>
    <s v="2149"/>
    <x v="29"/>
    <s v="martes"/>
    <s v="ETERNA"/>
    <n v="1"/>
    <n v="3"/>
    <s v="TAT"/>
    <s v="MARISOL ELVIRA HERNANDEZ GUZMAN"/>
    <s v="Preventa"/>
    <s v="20586137"/>
    <s v="79986646"/>
    <s v="MISCELANEA MARITA"/>
  </r>
  <r>
    <d v="2025-11-04T00:00:00"/>
    <s v="HHME001460110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martes"/>
    <s v="YASS"/>
    <n v="1"/>
    <n v="12"/>
    <s v="TAT"/>
    <s v="LIZETH DAYANNA DUQUE NAVAS"/>
    <s v="Preventa"/>
    <s v="1017246511"/>
    <s v="1037594291"/>
    <s v="LICORERIA LIAN"/>
  </r>
  <r>
    <d v="2025-11-04T00:00:00"/>
    <s v="HHBO001170708"/>
    <s v="LYVIDR500X1"/>
    <s v="LIMPIAYA LIMPIAVIDRIOS MULTIUSOS 500ML X1"/>
    <s v="LYVIDR500X1 - LIMPIAYA LIMPIAVIDRIOS MULTIUSOS 500ML X1"/>
    <n v="3"/>
    <n v="2647.06"/>
    <n v="0"/>
    <n v="7941.18"/>
    <s v="BG19"/>
    <n v="1"/>
    <n v="126"/>
    <s v=" TUTI Bogota"/>
    <s v="ZONA BOGOTA"/>
    <s v="TERCEROS"/>
    <s v="2025 SEM 45"/>
    <s v="2196"/>
    <x v="21"/>
    <s v="martes"/>
    <s v="ETERNA"/>
    <n v="1"/>
    <n v="3"/>
    <s v="TAT"/>
    <s v="BLANCA REINA MONTAÑO DE ROJAS"/>
    <s v="Preventa"/>
    <s v="41537417"/>
    <s v="79903522"/>
    <s v="FERRETERIA NATHER"/>
  </r>
  <r>
    <d v="2025-11-04T00:00:00"/>
    <s v="HHBO001170708"/>
    <s v="YAPANIAMA"/>
    <s v="PAÑITOS HUMEDOS DAMPY AMARILLOS X 15 UND"/>
    <s v="YAPANIAMA - PAÑITOS HUMEDOS DAMPY AMARILLOS X 15 UND"/>
    <n v="6"/>
    <n v="1260.5"/>
    <n v="0"/>
    <n v="7563"/>
    <s v="BG19"/>
    <n v="1"/>
    <n v="126"/>
    <s v=" TUTI Bogota"/>
    <s v="ZONA BOGOTA"/>
    <s v="TERCEROS"/>
    <s v="2025 SEM 45"/>
    <s v="2196"/>
    <x v="21"/>
    <s v="martes"/>
    <s v="YASS"/>
    <n v="1"/>
    <n v="6"/>
    <s v="TAT"/>
    <s v="BLANCA REINA MONTAÑO DE ROJAS"/>
    <s v="Preventa"/>
    <s v="41537417"/>
    <s v="79903522"/>
    <s v="FERRETERIA NATHER"/>
  </r>
  <r>
    <d v="2025-11-04T00:00:00"/>
    <s v="HHME001460119"/>
    <s v="YAGOM90"/>
    <s v="GOMINA N17 EN SOBRE 90G"/>
    <s v="YAGOM90 - GOMINA N17 EN SOBRE 90G"/>
    <n v="10"/>
    <n v="1092.44"/>
    <n v="0"/>
    <n v="10924.4"/>
    <s v="MD02"/>
    <n v="1"/>
    <n v="125"/>
    <s v=" TUTI Medellin"/>
    <s v="ZONA CENTRO"/>
    <s v="TERCEROS"/>
    <s v="2025 SEM 45"/>
    <s v="1398"/>
    <x v="2"/>
    <s v="martes"/>
    <s v="YASS"/>
    <n v="1"/>
    <n v="10"/>
    <s v="TAT"/>
    <s v="MATEO DE JESUS PAMPLONA CASTAÑO"/>
    <s v="Preventa"/>
    <s v="15365255"/>
    <s v="8432406"/>
    <s v="GRANERO CASA NUEVA"/>
  </r>
  <r>
    <d v="2025-11-04T00:00:00"/>
    <s v="HHME001460138"/>
    <s v="YABOLSAMED"/>
    <s v="BOLSA BASURA PAQUETE X8 UNIDADES"/>
    <s v="YABOLSAMED - BOLSA BASURA PAQUETE X8 UNIDADES"/>
    <n v="3"/>
    <n v="1344.54"/>
    <n v="0"/>
    <n v="4033.62"/>
    <s v="MD06"/>
    <n v="1"/>
    <n v="125"/>
    <s v=" TUTI Medellin"/>
    <s v="ZONA CENTRO"/>
    <s v="TERCEROS"/>
    <s v="2025 SEM 45"/>
    <s v="1309"/>
    <x v="23"/>
    <s v="martes"/>
    <s v="YASS"/>
    <n v="1"/>
    <n v="3"/>
    <s v="TAT"/>
    <s v="ZORAIDA CORTES CORREA"/>
    <s v="Preventa"/>
    <s v="32182297"/>
    <s v="1037594291"/>
    <s v="ZOI STORE"/>
  </r>
  <r>
    <d v="2025-11-04T00:00:00"/>
    <s v="HHBO001170744"/>
    <s v="PBELDES12X18"/>
    <s v="DES. EA DPL CLASS 12G X 18"/>
    <s v="PBELDES12X18 - DES. EA DPL CLASS 12G X 18"/>
    <n v="1"/>
    <n v="12500"/>
    <n v="375"/>
    <n v="12125"/>
    <s v="BG25"/>
    <n v="1"/>
    <n v="126"/>
    <s v=" TUTI Bogota"/>
    <s v="ZONA BOGOTA"/>
    <s v="TERCEROS"/>
    <s v="2025 SEM 45"/>
    <s v="2136"/>
    <x v="32"/>
    <s v="martes"/>
    <s v="PREBEL"/>
    <n v="1"/>
    <n v="1"/>
    <s v="TAT"/>
    <s v="LUCERO MEDINA HERNANDEZ"/>
    <s v="Preventa"/>
    <s v="39667837"/>
    <s v="79354604"/>
    <s v="ECOMARKET"/>
  </r>
  <r>
    <d v="2025-11-04T00:00:00"/>
    <s v="HHBO001170744"/>
    <s v="YAPANIAMA"/>
    <s v="PAÑITOS HUMEDOS DAMPY AMARILLOS X 15 UND"/>
    <s v="YAPANIAMA - PAÑITOS HUMEDOS DAMPY AMARILLOS X 15 UND"/>
    <n v="6"/>
    <n v="1260.5"/>
    <n v="0"/>
    <n v="7563"/>
    <s v="BG25"/>
    <n v="1"/>
    <n v="126"/>
    <s v=" TUTI Bogota"/>
    <s v="ZONA BOGOTA"/>
    <s v="TERCEROS"/>
    <s v="2025 SEM 45"/>
    <s v="2136"/>
    <x v="32"/>
    <s v="martes"/>
    <s v="YASS"/>
    <n v="1"/>
    <n v="6"/>
    <s v="TAT"/>
    <s v="LUCERO MEDINA HERNANDEZ"/>
    <s v="Preventa"/>
    <s v="39667837"/>
    <s v="79354604"/>
    <s v="ECOMARKET"/>
  </r>
  <r>
    <d v="2025-11-04T00:00:00"/>
    <s v="HHBO001170746"/>
    <s v="DRDESOPIES"/>
    <s v="DESODORANTE PARA PIES"/>
    <s v="DRDESOPIES - DESODORANTE PARA PIES"/>
    <n v="1"/>
    <n v="9636"/>
    <n v="0"/>
    <n v="9636"/>
    <s v="BG25"/>
    <n v="1"/>
    <n v="126"/>
    <s v=" TUTI Bogota"/>
    <s v="ZONA BOGOTA"/>
    <s v="TERCEROS"/>
    <s v="2025 SEM 45"/>
    <s v="2136"/>
    <x v="32"/>
    <s v="martes"/>
    <s v="DROMATIC"/>
    <n v="1"/>
    <n v="1"/>
    <s v="TAT"/>
    <s v="EDWARD FERNEY ROJAS CARREÑO"/>
    <s v="Preventa"/>
    <s v="1030521692"/>
    <s v="79354604"/>
    <s v="SOLUCIONES FINANCIERAS"/>
  </r>
  <r>
    <d v="2025-11-04T00:00:00"/>
    <s v="HHBO001170746"/>
    <s v="LYVIDR500X1"/>
    <s v="LIMPIAYA LIMPIAVIDRIOS MULTIUSOS 500ML X1"/>
    <s v="LYVIDR500X1 - LIMPIAYA LIMPIAVIDRIOS MULTIUSOS 500ML X1"/>
    <n v="3"/>
    <n v="2647.06"/>
    <n v="0"/>
    <n v="7941.18"/>
    <s v="BG25"/>
    <n v="1"/>
    <n v="126"/>
    <s v=" TUTI Bogota"/>
    <s v="ZONA BOGOTA"/>
    <s v="TERCEROS"/>
    <s v="2025 SEM 45"/>
    <s v="2136"/>
    <x v="32"/>
    <s v="martes"/>
    <s v="ETERNA"/>
    <n v="1"/>
    <n v="3"/>
    <s v="TAT"/>
    <s v="EDWARD FERNEY ROJAS CARREÑO"/>
    <s v="Preventa"/>
    <s v="1030521692"/>
    <s v="79354604"/>
    <s v="SOLUCIONES FINANCIERAS"/>
  </r>
  <r>
    <d v="2025-11-04T00:00:00"/>
    <s v="HHBO001170746"/>
    <s v="LYBICA1000X1"/>
    <s v="LIMPIAYA LIMPIADOR BICARBONATO 1000ML X1"/>
    <s v="LYBICA1000X1 - LIMPIAYA LIMPIADOR BICARBONATO 1000ML X1"/>
    <n v="3"/>
    <n v="3025.21"/>
    <n v="0"/>
    <n v="9075.6299999999992"/>
    <s v="BG25"/>
    <n v="1"/>
    <n v="126"/>
    <s v=" TUTI Bogota"/>
    <s v="ZONA BOGOTA"/>
    <s v="TERCEROS"/>
    <s v="2025 SEM 45"/>
    <s v="2136"/>
    <x v="32"/>
    <s v="martes"/>
    <s v="ETERNA"/>
    <n v="1"/>
    <n v="3"/>
    <s v="TAT"/>
    <s v="EDWARD FERNEY ROJAS CARREÑO"/>
    <s v="Preventa"/>
    <s v="1030521692"/>
    <s v="79354604"/>
    <s v="SOLUCIONES FINANCIERAS"/>
  </r>
  <r>
    <d v="2025-11-04T00:00:00"/>
    <s v="HHBO001170758"/>
    <s v="PBDES135X272H"/>
    <s v="DESODORANTE CREMA 135GR x2 72H"/>
    <s v="PBDES135X272H - DESODORANTE CREMA 135GR x2 72H"/>
    <n v="2"/>
    <n v="15550"/>
    <n v="0"/>
    <n v="31100"/>
    <s v="BG25"/>
    <n v="1"/>
    <n v="126"/>
    <s v=" TUTI Bogota"/>
    <s v="ZONA BOGOTA"/>
    <s v="TERCEROS"/>
    <s v="2025 SEM 45"/>
    <s v="2136"/>
    <x v="32"/>
    <s v="martes"/>
    <s v="PREBEL"/>
    <n v="1"/>
    <n v="2"/>
    <s v="TAT"/>
    <s v="MARTHA ELENA GUTIERREZ NOVOA"/>
    <s v="Preventa"/>
    <s v="39729711"/>
    <s v="79354604"/>
    <s v="SUPERMERCADO"/>
  </r>
  <r>
    <d v="2025-11-04T00:00:00"/>
    <s v="HHBO001170758"/>
    <s v="PBDESCREMA"/>
    <s v="DESODORANTE COLAPSIBLE 40GR"/>
    <s v="PBDESCREMA - DESODORANTE COLAPSIBLE 40GR"/>
    <n v="6"/>
    <n v="3000"/>
    <n v="0"/>
    <n v="18000"/>
    <s v="BG25"/>
    <n v="1"/>
    <n v="126"/>
    <s v=" TUTI Bogota"/>
    <s v="ZONA BOGOTA"/>
    <s v="TERCEROS"/>
    <s v="2025 SEM 45"/>
    <s v="2136"/>
    <x v="32"/>
    <s v="martes"/>
    <s v="PREBEL"/>
    <n v="1"/>
    <n v="6"/>
    <s v="TAT"/>
    <s v="MARTHA ELENA GUTIERREZ NOVOA"/>
    <s v="Preventa"/>
    <s v="39729711"/>
    <s v="79354604"/>
    <s v="SUPERMERCADO"/>
  </r>
  <r>
    <d v="2025-11-04T00:00:00"/>
    <s v="HHBO001170758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6"/>
    <x v="32"/>
    <s v="martes"/>
    <s v="PREBEL"/>
    <n v="1"/>
    <n v="1"/>
    <s v="TAT"/>
    <s v="MARTHA ELENA GUTIERREZ NOVOA"/>
    <s v="Preventa"/>
    <s v="39729711"/>
    <s v="79354604"/>
    <s v="SUPERMERCADO"/>
  </r>
  <r>
    <d v="2025-11-04T00:00:00"/>
    <s v="HHBO001170810"/>
    <s v="LYGUANT7.5AMX2"/>
    <s v="LIMPIAYA GUATE TALLA7.5 AMARILLO X2"/>
    <s v="LYGUANT7.5AMX2 - LIMPIAYA GUATE TALLA7.5 AMARILLO X2"/>
    <n v="3"/>
    <n v="3025.21"/>
    <n v="0"/>
    <n v="9075.6299999999992"/>
    <s v="BG20"/>
    <n v="1"/>
    <n v="2"/>
    <s v=" CIUDAD BOGOTA"/>
    <s v="ZONA BOGOTA"/>
    <s v="TERCEROS"/>
    <s v="2025 SEM 45"/>
    <s v="2158"/>
    <x v="25"/>
    <s v="martes"/>
    <s v="ETERNA"/>
    <n v="1"/>
    <n v="3"/>
    <s v="TAT"/>
    <s v="LEIDY SIOMARA RODRIGUEZ ACOSTA"/>
    <s v="Preventa"/>
    <s v="1058324698"/>
    <s v="11223739"/>
    <s v="FRUVER"/>
  </r>
  <r>
    <d v="2025-11-04T00:00:00"/>
    <s v="HHBO001170810"/>
    <s v="LYGUANT7AMX2"/>
    <s v="LIMPIAYA GUATE TALLA7 AMARILLO X2"/>
    <s v="LYGUANT7AMX2 - LIMPIAYA GUATE TALLA7 AMARILLO X2"/>
    <n v="4"/>
    <n v="3025.21"/>
    <n v="0"/>
    <n v="12100.84"/>
    <s v="BG20"/>
    <n v="1"/>
    <n v="2"/>
    <s v=" CIUDAD BOGOTA"/>
    <s v="ZONA BOGOTA"/>
    <s v="TERCEROS"/>
    <s v="2025 SEM 45"/>
    <s v="2158"/>
    <x v="25"/>
    <s v="martes"/>
    <s v="ETERNA"/>
    <n v="1"/>
    <n v="4"/>
    <s v="TAT"/>
    <s v="LEIDY SIOMARA RODRIGUEZ ACOSTA"/>
    <s v="Preventa"/>
    <s v="1058324698"/>
    <s v="11223739"/>
    <s v="FRUVER"/>
  </r>
  <r>
    <d v="2025-11-04T00:00:00"/>
    <s v="HHBU000697017"/>
    <s v="PBDESCLINGEL70GR"/>
    <s v="DESODORANTE CLINICAL EN GEL 70GR"/>
    <s v="PBDESCLINGEL70GR - DESODORANTE CLINICAL EN GEL 70GR"/>
    <n v="1"/>
    <n v="7650"/>
    <n v="0"/>
    <n v="7650"/>
    <s v="CU02"/>
    <n v="1"/>
    <n v="211"/>
    <s v=" Tuti Cúcuta"/>
    <s v="ZONA SANTANDER"/>
    <s v="TERCEROS"/>
    <s v="2025 SEM 45"/>
    <s v="1675"/>
    <x v="24"/>
    <s v="martes"/>
    <s v="PREBEL"/>
    <n v="1"/>
    <n v="1"/>
    <s v="TAT"/>
    <s v="LEIDY JOHANA RODRIGUEZ RODRIGUEZ"/>
    <s v="Preventa"/>
    <s v="1090426901"/>
    <s v="1090387974"/>
    <s v="LEIDY R"/>
  </r>
  <r>
    <d v="2025-11-04T00:00:00"/>
    <s v="HHBU000697017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5"/>
    <s v="1675"/>
    <x v="24"/>
    <s v="martes"/>
    <s v="YASS"/>
    <n v="1"/>
    <n v="5"/>
    <s v="TAT"/>
    <s v="LEIDY JOHANA RODRIGUEZ RODRIGUEZ"/>
    <s v="Preventa"/>
    <s v="1090426901"/>
    <s v="1090387974"/>
    <s v="LEIDY R"/>
  </r>
  <r>
    <d v="2025-11-04T00:00:00"/>
    <s v="HHBU000697017"/>
    <s v="YAGELX1"/>
    <s v="GEL MENTHUS JUHNIOS VERDE 30GR X1"/>
    <s v="YAGELX1 - GEL MENTHUS JUHNIOS VERDE 30GR X1"/>
    <n v="1"/>
    <n v="1640"/>
    <n v="0"/>
    <n v="1640"/>
    <s v="CU02"/>
    <n v="1"/>
    <n v="211"/>
    <s v=" Tuti Cúcuta"/>
    <s v="ZONA SANTANDER"/>
    <s v="TERCEROS"/>
    <s v="2025 SEM 45"/>
    <s v="1675"/>
    <x v="24"/>
    <s v="martes"/>
    <s v="YASS"/>
    <n v="1"/>
    <n v="1"/>
    <s v="TAT"/>
    <s v="LEIDY JOHANA RODRIGUEZ RODRIGUEZ"/>
    <s v="Preventa"/>
    <s v="1090426901"/>
    <s v="1090387974"/>
    <s v="LEIDY R"/>
  </r>
  <r>
    <d v="2025-11-04T00:00:00"/>
    <s v="HHBU000697017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5"/>
    <x v="24"/>
    <s v="martes"/>
    <n v="0"/>
    <n v="1"/>
    <n v="1"/>
    <s v="TAT"/>
    <s v="LEIDY JOHANA RODRIGUEZ RODRIGUEZ"/>
    <s v="Preventa"/>
    <s v="1090426901"/>
    <s v="1090387974"/>
    <s v="LEIDY R"/>
  </r>
  <r>
    <d v="2025-11-04T00:00:00"/>
    <s v="HHBU000697017"/>
    <s v="LYLOZA700DX1"/>
    <s v="LIMPIAYA LAVA LOZA DOYPACK 700 ML X1"/>
    <s v="LYLOZA700DX1 - LIMPIAYA LAVA LOZA DOYPACK 700 ML X1"/>
    <n v="1"/>
    <n v="3562.19"/>
    <n v="0"/>
    <n v="3562.19"/>
    <s v="CU02"/>
    <n v="1"/>
    <n v="211"/>
    <s v=" Tuti Cúcuta"/>
    <s v="ZONA SANTANDER"/>
    <s v="TERCEROS"/>
    <s v="2025 SEM 45"/>
    <s v="1675"/>
    <x v="24"/>
    <s v="martes"/>
    <s v="ETERNA"/>
    <n v="1"/>
    <n v="1"/>
    <s v="TAT"/>
    <s v="LEIDY JOHANA RODRIGUEZ RODRIGUEZ"/>
    <s v="Preventa"/>
    <s v="1090426901"/>
    <s v="1090387974"/>
    <s v="LEIDY R"/>
  </r>
  <r>
    <d v="2025-11-04T00:00:00"/>
    <s v="HHBO001170826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5"/>
    <s v="2158"/>
    <x v="25"/>
    <s v="martes"/>
    <s v="PREBEL"/>
    <n v="1"/>
    <n v="1"/>
    <s v="TAT"/>
    <s v="MARIA EUGENIA PINZON SUAREZ"/>
    <s v="Preventa"/>
    <s v="24178752"/>
    <s v="11223739"/>
    <s v="TIENDA ESQUINA"/>
  </r>
  <r>
    <d v="2025-11-04T00:00:00"/>
    <s v="HHBO001170826"/>
    <s v="PBDESCLIROLL"/>
    <s v="DESODORANTE CLINICAL ROLL-ON 30ML"/>
    <s v="PBDESCLIROLL - DESODORANTE CLINICAL ROLL-ON 30ML"/>
    <n v="3"/>
    <n v="3000"/>
    <n v="0"/>
    <n v="9000"/>
    <s v="BG20"/>
    <n v="1"/>
    <n v="2"/>
    <s v=" CIUDAD BOGOTA"/>
    <s v="ZONA BOGOTA"/>
    <s v="TERCEROS"/>
    <s v="2025 SEM 45"/>
    <s v="2158"/>
    <x v="25"/>
    <s v="martes"/>
    <s v="PREBEL"/>
    <n v="1"/>
    <n v="3"/>
    <s v="TAT"/>
    <s v="MARIA EUGENIA PINZON SUAREZ"/>
    <s v="Preventa"/>
    <s v="24178752"/>
    <s v="11223739"/>
    <s v="TIENDA ESQUINA"/>
  </r>
  <r>
    <d v="2025-11-04T00:00:00"/>
    <s v="HHBO001170826"/>
    <s v="PBELDESMIN30"/>
    <s v="EA CLASSIC MINI ROLL ON 30ML"/>
    <s v="PBELDESMIN30 - EA CLASSIC MINI ROLL ON 30ML"/>
    <n v="2"/>
    <n v="3000"/>
    <n v="0"/>
    <n v="6000"/>
    <s v="BG20"/>
    <n v="1"/>
    <n v="2"/>
    <s v=" CIUDAD BOGOTA"/>
    <s v="ZONA BOGOTA"/>
    <s v="TERCEROS"/>
    <s v="2025 SEM 45"/>
    <s v="2158"/>
    <x v="25"/>
    <s v="martes"/>
    <s v="PREBEL"/>
    <n v="1"/>
    <n v="2"/>
    <s v="TAT"/>
    <s v="MARIA EUGENIA PINZON SUAREZ"/>
    <s v="Preventa"/>
    <s v="24178752"/>
    <s v="11223739"/>
    <s v="TIENDA ESQUINA"/>
  </r>
  <r>
    <d v="2025-11-04T00:00:00"/>
    <s v="HHBO001170834"/>
    <s v="LYDESEN500"/>
    <s v="DESENGRASANTE CITRICO 500ML"/>
    <s v="LYDESEN500 - DESENGRASANTE CITRICO 500ML"/>
    <n v="3"/>
    <n v="2645.48"/>
    <n v="0"/>
    <n v="7936.44"/>
    <s v="BG11"/>
    <n v="1"/>
    <n v="126"/>
    <s v=" TUTI Bogota"/>
    <s v="ZONA BOGOTA"/>
    <s v="TERCEROS"/>
    <s v="2025 SEM 45"/>
    <s v="2199"/>
    <x v="33"/>
    <s v="martes"/>
    <s v="ETERNA"/>
    <n v="1"/>
    <n v="3"/>
    <s v="TAT"/>
    <s v="LUIS ORLANDO LUQUE RIAÑO"/>
    <s v="Preventa"/>
    <s v="80266801"/>
    <s v="1129520020"/>
    <s v="SALSAMENTARIA LA LLANURA"/>
  </r>
  <r>
    <d v="2025-11-04T00:00:00"/>
    <s v="HHBO001170861"/>
    <s v="YAPANIAMA"/>
    <s v="PAÑITOS HUMEDOS DAMPY AMARILLOS X 15 UND"/>
    <s v="YAPANIAMA - PAÑITOS HUMEDOS DAMPY AMARILLOS X 15 UND"/>
    <n v="6"/>
    <n v="1260.5"/>
    <n v="0"/>
    <n v="7563"/>
    <s v="BG25"/>
    <n v="1"/>
    <n v="126"/>
    <s v=" TUTI Bogota"/>
    <s v="ZONA BOGOTA"/>
    <s v="TERCEROS"/>
    <s v="2025 SEM 45"/>
    <s v="2133"/>
    <x v="26"/>
    <s v="martes"/>
    <s v="YASS"/>
    <n v="1"/>
    <n v="6"/>
    <s v="TAT"/>
    <s v="DIANA JUDITH HERNANDEZ ROMERO"/>
    <s v="Preventa"/>
    <s v="53043459"/>
    <s v="52290464"/>
    <s v="CIGARRERIA LA AVENIDA"/>
  </r>
  <r>
    <d v="2025-11-04T00:00:00"/>
    <s v="HHBO001170861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5"/>
    <s v="2133"/>
    <x v="26"/>
    <s v="martes"/>
    <s v="ETERNA"/>
    <n v="1"/>
    <n v="1"/>
    <s v="TAT"/>
    <s v="DIANA JUDITH HERNANDEZ ROMERO"/>
    <s v="Preventa"/>
    <s v="53043459"/>
    <s v="52290464"/>
    <s v="CIGARRERIA LA AVENIDA"/>
  </r>
  <r>
    <d v="2025-11-04T00:00:00"/>
    <s v="HHBO001170977"/>
    <s v="LYGUANT8NGX2"/>
    <s v="LIMPIAYA GUANTE NEGRO TALLA8 X2"/>
    <s v="LYGUANT8NGX2 - LIMPIAYA GUANTE NEGRO TALLA8 X2"/>
    <n v="1"/>
    <n v="3180"/>
    <n v="0"/>
    <n v="3180"/>
    <s v="BG25"/>
    <n v="1"/>
    <n v="2"/>
    <s v=" CIUDAD BOGOTA"/>
    <s v="ZONA BOGOTA"/>
    <s v="TERCEROS"/>
    <s v="2025 SEM 45"/>
    <s v="2139"/>
    <x v="38"/>
    <s v="martes"/>
    <s v="ETERNA"/>
    <n v="1"/>
    <n v="1"/>
    <s v="TAT"/>
    <s v="WILMAR HERNANDO DURAN RAMIREZ"/>
    <s v="Preventa"/>
    <s v="1024554969"/>
    <s v="1024507708"/>
    <s v=" LUXURY CARS"/>
  </r>
  <r>
    <d v="2025-11-04T00:00:00"/>
    <s v="HHME001460319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5"/>
    <s v="1321"/>
    <x v="17"/>
    <s v="martes"/>
    <s v="YASS"/>
    <n v="1"/>
    <n v="12"/>
    <s v="TAT"/>
    <s v="NANCY DEL SOCORRO RIOS HOYOS"/>
    <s v="Preventa"/>
    <s v="42778189"/>
    <s v="1037949442"/>
    <s v="EL PORTON"/>
  </r>
  <r>
    <d v="2025-11-04T00:00:00"/>
    <s v="HHME001460319"/>
    <s v="YAPANIAMA"/>
    <s v="PAÑITOS HUMEDOS DAMPY AMARILLOS X 15 UND"/>
    <s v="YAPANIAMA - PAÑITOS HUMEDOS DAMPY AMARILLOS X 15 UND"/>
    <n v="6"/>
    <n v="1260.5"/>
    <n v="0"/>
    <n v="7563"/>
    <s v="TT02"/>
    <n v="1"/>
    <n v="125"/>
    <s v=" TUTI Medellin"/>
    <s v="ZONA CENTRO"/>
    <s v="TERCEROS"/>
    <s v="2025 SEM 45"/>
    <s v="1321"/>
    <x v="17"/>
    <s v="martes"/>
    <s v="YASS"/>
    <n v="1"/>
    <n v="6"/>
    <s v="TAT"/>
    <s v="NANCY DEL SOCORRO RIOS HOYOS"/>
    <s v="Preventa"/>
    <s v="42778189"/>
    <s v="1037949442"/>
    <s v="EL PORTON"/>
  </r>
  <r>
    <d v="2025-11-04T00:00:00"/>
    <s v="HHBO001170988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5"/>
    <s v="2139"/>
    <x v="38"/>
    <s v="martes"/>
    <s v="ETERNA"/>
    <n v="1"/>
    <n v="1"/>
    <s v="TAT"/>
    <s v="EDILBERTO BUESAQUILLO SACANAMBOY"/>
    <s v="Preventa"/>
    <s v="12167006"/>
    <s v="1024507708"/>
    <s v="FERRE ARON"/>
  </r>
  <r>
    <d v="2025-11-04T00:00:00"/>
    <s v="HHME001460336"/>
    <s v="KNLIMTEN"/>
    <s v="LIMPIADOR DE TENNIS KNIGHT"/>
    <s v="KNLIMTEN - LIMPIADOR DE TENNIS KNIGHT"/>
    <n v="3"/>
    <n v="6350"/>
    <n v="1905"/>
    <n v="17145"/>
    <s v="MD04"/>
    <n v="1"/>
    <n v="125"/>
    <s v=" TUTI Medellin"/>
    <s v="ZONA CENTRO"/>
    <s v="TERCEROS"/>
    <s v="2025 SEM 45"/>
    <s v="1310"/>
    <x v="39"/>
    <s v="martes"/>
    <s v="KNIGHT"/>
    <n v="1"/>
    <n v="3"/>
    <s v="TAT"/>
    <s v="DAYANA GONZALEZ CARDENAS"/>
    <s v="Preventa"/>
    <s v="1037628075"/>
    <s v="71296053"/>
    <s v="PAPELERIA SOL Y LUNA"/>
  </r>
  <r>
    <d v="2025-11-04T00:00:00"/>
    <s v="HHME001460352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martes"/>
    <s v="PREBEL"/>
    <n v="1"/>
    <n v="1"/>
    <s v="TAT"/>
    <s v="DARIO ELEXANDER ROLDAN ZAPATA"/>
    <s v="Preventa"/>
    <s v="79909674"/>
    <s v="1037949442"/>
    <s v="MERCADOS BUENOS AIRES M"/>
  </r>
  <r>
    <d v="2025-11-04T00:00:00"/>
    <s v="HHME001460352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5"/>
    <s v="1321"/>
    <x v="17"/>
    <s v="martes"/>
    <s v="YASS"/>
    <n v="1"/>
    <n v="12"/>
    <s v="TAT"/>
    <s v="DARIO ELEXANDER ROLDAN ZAPATA"/>
    <s v="Preventa"/>
    <s v="79909674"/>
    <s v="1037949442"/>
    <s v="MERCADOS BUENOS AIRES M"/>
  </r>
  <r>
    <d v="2025-11-04T00:00:00"/>
    <s v="HHBO001171032"/>
    <s v="LYDESEN500"/>
    <s v="DESENGRASANTE CITRICO 500ML"/>
    <s v="LYDESEN500 - DESENGRASANTE CITRICO 500ML"/>
    <n v="6"/>
    <n v="2645.48"/>
    <n v="0"/>
    <n v="15872.88"/>
    <s v="BG25"/>
    <n v="1"/>
    <n v="126"/>
    <s v=" TUTI Bogota"/>
    <s v="ZONA BOGOTA"/>
    <s v="TERCEROS"/>
    <s v="2025 SEM 45"/>
    <s v="2139"/>
    <x v="38"/>
    <s v="martes"/>
    <s v="ETERNA"/>
    <n v="1"/>
    <n v="6"/>
    <s v="TAT"/>
    <s v="RUBEN ANTONIO ORDOÑEZ PARDO"/>
    <s v="Preventa"/>
    <s v="79221039"/>
    <s v="1024507708"/>
    <s v="MERCATODO"/>
  </r>
  <r>
    <d v="2025-11-04T00:00:00"/>
    <s v="HHBO001171041"/>
    <s v="LYDESEN500"/>
    <s v="DESENGRASANTE CITRICO 500ML"/>
    <s v="LYDESEN500 - DESENGRASANTE CITRICO 500ML"/>
    <n v="4"/>
    <n v="2645.48"/>
    <n v="0"/>
    <n v="10581.92"/>
    <s v="BG25"/>
    <n v="1"/>
    <n v="126"/>
    <s v=" TUTI Bogota"/>
    <s v="ZONA BOGOTA"/>
    <s v="TERCEROS"/>
    <s v="2025 SEM 45"/>
    <s v="2139"/>
    <x v="38"/>
    <s v="martes"/>
    <s v="ETERNA"/>
    <n v="1"/>
    <n v="4"/>
    <s v="TAT"/>
    <s v="LUBER BENITEZ GOYENECHE"/>
    <s v="Preventa"/>
    <s v="74389645"/>
    <s v="1024507708"/>
    <s v="LA PLACITA"/>
  </r>
  <r>
    <d v="2025-11-04T00:00:00"/>
    <s v="HHBO001171041"/>
    <s v="LYBICA1000X1"/>
    <s v="LIMPIAYA LIMPIADOR BICARBONATO 1000ML X1"/>
    <s v="LYBICA1000X1 - LIMPIAYA LIMPIADOR BICARBONATO 1000ML X1"/>
    <n v="4"/>
    <n v="3025.21"/>
    <n v="0"/>
    <n v="12100.84"/>
    <s v="BG25"/>
    <n v="1"/>
    <n v="126"/>
    <s v=" TUTI Bogota"/>
    <s v="ZONA BOGOTA"/>
    <s v="TERCEROS"/>
    <s v="2025 SEM 45"/>
    <s v="2139"/>
    <x v="38"/>
    <s v="martes"/>
    <s v="ETERNA"/>
    <n v="1"/>
    <n v="4"/>
    <s v="TAT"/>
    <s v="LUBER BENITEZ GOYENECHE"/>
    <s v="Preventa"/>
    <s v="74389645"/>
    <s v="1024507708"/>
    <s v="LA PLACITA"/>
  </r>
  <r>
    <d v="2025-11-04T00:00:00"/>
    <s v="HHBO001171041"/>
    <s v="LYLAVA1000"/>
    <s v="LIMPIAYA LIMPIADOR MULTIUSOS LAVANDA X 1000"/>
    <s v="LYLAVA1000 - LIMPIAYA LIMPIADOR MULTIUSOS LAVANDA X 1000"/>
    <n v="4"/>
    <n v="2541.83"/>
    <n v="0"/>
    <n v="10167.32"/>
    <s v="BG25"/>
    <n v="1"/>
    <n v="126"/>
    <s v=" TUTI Bogota"/>
    <s v="ZONA BOGOTA"/>
    <s v="TERCEROS"/>
    <s v="2025 SEM 45"/>
    <s v="2139"/>
    <x v="38"/>
    <s v="martes"/>
    <s v="ETERNA"/>
    <n v="1"/>
    <n v="4"/>
    <s v="TAT"/>
    <s v="LUBER BENITEZ GOYENECHE"/>
    <s v="Preventa"/>
    <s v="74389645"/>
    <s v="1024507708"/>
    <s v="LA PLACITA"/>
  </r>
  <r>
    <d v="2025-11-04T00:00:00"/>
    <s v="HHBO001171041"/>
    <s v="LYSUAV760DX1"/>
    <s v="LIMPIAYA SUAVIZANTE DOYPACK 760 ML X1"/>
    <s v="LYSUAV760DX1 - LIMPIAYA SUAVIZANTE DOYPACK 760 ML X1"/>
    <n v="2"/>
    <n v="3400"/>
    <n v="0"/>
    <n v="6800"/>
    <s v="BG25"/>
    <n v="1"/>
    <n v="126"/>
    <s v=" TUTI Bogota"/>
    <s v="ZONA BOGOTA"/>
    <s v="TERCEROS"/>
    <s v="2025 SEM 45"/>
    <s v="2139"/>
    <x v="38"/>
    <s v="martes"/>
    <s v="ETERNA"/>
    <n v="1"/>
    <n v="2"/>
    <s v="TAT"/>
    <s v="LUBER BENITEZ GOYENECHE"/>
    <s v="Preventa"/>
    <s v="74389645"/>
    <s v="1024507708"/>
    <s v="LA PLACITA"/>
  </r>
  <r>
    <d v="2025-11-04T00:00:00"/>
    <s v="HHBO001171050"/>
    <s v="LYGUANT9NGX2"/>
    <s v="LIMPIAYA GUANTE NEGRO TALLA9 X2"/>
    <s v="LYGUANT9NGX2 - LIMPIAYA GUANTE NEGRO TALLA9 X2"/>
    <n v="1"/>
    <n v="3180"/>
    <n v="0"/>
    <n v="3180"/>
    <s v="BG25"/>
    <n v="1"/>
    <n v="126"/>
    <s v=" TUTI Bogota"/>
    <s v="ZONA BOGOTA"/>
    <s v="TERCEROS"/>
    <s v="2025 SEM 45"/>
    <s v="2139"/>
    <x v="38"/>
    <s v="martes"/>
    <s v="ETERNA"/>
    <n v="1"/>
    <n v="1"/>
    <s v="TAT"/>
    <s v="MARIA CRISTINA LOPEZ CASTELLANOS"/>
    <s v="Preventa"/>
    <s v="39679992"/>
    <s v="1024507708"/>
    <s v="DROGUERIA SAN MIGUEL"/>
  </r>
  <r>
    <d v="2025-11-04T00:00:00"/>
    <s v="HHBO001170885"/>
    <s v="LYVIDR500X1"/>
    <s v="LIMPIAYA LIMPIAVIDRIOS MULTIUSOS 500ML X1"/>
    <s v="LYVIDR500X1 - LIMPIAYA LIMPIAVIDRIOS MULTIUSOS 500ML X1"/>
    <n v="4"/>
    <n v="2647.06"/>
    <n v="0"/>
    <n v="10588.24"/>
    <s v="BG13"/>
    <n v="1"/>
    <n v="126"/>
    <s v=" TUTI Bogota"/>
    <s v="ZONA BOGOTA"/>
    <s v="TERCEROS"/>
    <s v="2025 SEM 45"/>
    <s v="2237"/>
    <x v="14"/>
    <s v="martes"/>
    <s v="ETERNA"/>
    <n v="1"/>
    <n v="4"/>
    <s v="TAT"/>
    <s v="RODRIGO DE JESUS BERMUDEZ CADAVID"/>
    <s v="Preventa"/>
    <s v="6460734"/>
    <s v="1012358399"/>
    <s v="RODRIGO BERMUDES"/>
  </r>
  <r>
    <d v="2025-11-04T00:00:00"/>
    <s v="HHBO001170885"/>
    <s v="LYDESEN500"/>
    <s v="DESENGRASANTE CITRICO 500ML"/>
    <s v="LYDESEN500 - DESENGRASANTE CITRICO 500ML"/>
    <n v="4"/>
    <n v="2645.48"/>
    <n v="0"/>
    <n v="10581.92"/>
    <s v="BG13"/>
    <n v="1"/>
    <n v="126"/>
    <s v=" TUTI Bogota"/>
    <s v="ZONA BOGOTA"/>
    <s v="TERCEROS"/>
    <s v="2025 SEM 45"/>
    <s v="2237"/>
    <x v="14"/>
    <s v="martes"/>
    <s v="ETERNA"/>
    <n v="1"/>
    <n v="4"/>
    <s v="TAT"/>
    <s v="RODRIGO DE JESUS BERMUDEZ CADAVID"/>
    <s v="Preventa"/>
    <s v="6460734"/>
    <s v="1012358399"/>
    <s v="RODRIGO BERMUDES"/>
  </r>
  <r>
    <d v="2025-11-04T00:00:00"/>
    <s v="HHME001460222"/>
    <s v="LYDETE3X1800"/>
    <s v="COMBO DETERGENTE ETERNA 3.000+1.800 OFERTA"/>
    <s v="LYDETE3X1800 - COMBO DETERGENTE ETERNA 3.000+1.800 OFERTA"/>
    <n v="2"/>
    <n v="28655.46"/>
    <n v="0"/>
    <n v="57310.92"/>
    <s v="MD06"/>
    <n v="1"/>
    <n v="125"/>
    <s v=" TUTI Medellin"/>
    <s v="ZONA CENTRO"/>
    <s v="TERCEROS"/>
    <s v="2025 SEM 45"/>
    <s v="1309"/>
    <x v="23"/>
    <s v="martes"/>
    <s v="ETERNA"/>
    <n v="1"/>
    <n v="2"/>
    <s v="TAT"/>
    <s v="LUZ MIRIAM VARELA OLIVEROS"/>
    <s v="Preventa"/>
    <s v="21595161"/>
    <s v="1037594291"/>
    <s v="CAFÉ Y LICORES LA 36"/>
  </r>
  <r>
    <d v="2025-11-04T00:00:00"/>
    <s v="HHME001460222"/>
    <s v="LYDESEN500"/>
    <s v="DESENGRASANTE CITRICO 500ML"/>
    <s v="LYDESEN500 - DESENGRASANTE CITRICO 500ML"/>
    <n v="5"/>
    <n v="2645.48"/>
    <n v="0"/>
    <n v="13227.4"/>
    <s v="MD06"/>
    <n v="1"/>
    <n v="125"/>
    <s v=" TUTI Medellin"/>
    <s v="ZONA CENTRO"/>
    <s v="TERCEROS"/>
    <s v="2025 SEM 45"/>
    <s v="1309"/>
    <x v="23"/>
    <s v="martes"/>
    <s v="ETERNA"/>
    <n v="1"/>
    <n v="5"/>
    <s v="TAT"/>
    <s v="LUZ MIRIAM VARELA OLIVEROS"/>
    <s v="Preventa"/>
    <s v="21595161"/>
    <s v="1037594291"/>
    <s v="CAFÉ Y LICORES LA 36"/>
  </r>
  <r>
    <d v="2025-11-04T00:00:00"/>
    <s v="HHBO001170933"/>
    <s v="LYQUITAMANCBL"/>
    <s v="QUITA MANCHAS ROPA BLANCA LIMPIAYA"/>
    <s v="LYQUITAMANCBL - QUITA MANCHAS ROPA BLANCA LIMPIAYA"/>
    <n v="1"/>
    <n v="3742"/>
    <n v="0"/>
    <n v="3742"/>
    <s v="BG13"/>
    <n v="1"/>
    <n v="126"/>
    <s v=" TUTI Bogota"/>
    <s v="ZONA BOGOTA"/>
    <s v="TERCEROS"/>
    <s v="2025 SEM 45"/>
    <s v="2237"/>
    <x v="14"/>
    <s v="martes"/>
    <s v="ETERNA"/>
    <n v="1"/>
    <n v="1"/>
    <s v="TAT"/>
    <s v="MARIA CLEMENCIA CORREA GONZALEZ"/>
    <s v="Preventa"/>
    <s v="52266066"/>
    <s v="1012358399"/>
    <s v="MARIA CLEMENCIA CORREA"/>
  </r>
  <r>
    <d v="2025-11-04T00:00:00"/>
    <s v="HHBO001170933"/>
    <s v="LYVIDR500X1"/>
    <s v="LIMPIAYA LIMPIAVIDRIOS MULTIUSOS 500ML X1"/>
    <s v="LYVIDR500X1 - LIMPIAYA LIMPIAVIDRIOS MULTIUSOS 500ML X1"/>
    <n v="1"/>
    <n v="2647.06"/>
    <n v="0"/>
    <n v="2647.06"/>
    <s v="BG13"/>
    <n v="1"/>
    <n v="126"/>
    <s v=" TUTI Bogota"/>
    <s v="ZONA BOGOTA"/>
    <s v="TERCEROS"/>
    <s v="2025 SEM 45"/>
    <s v="2237"/>
    <x v="14"/>
    <s v="martes"/>
    <s v="ETERNA"/>
    <n v="1"/>
    <n v="1"/>
    <s v="TAT"/>
    <s v="MARIA CLEMENCIA CORREA GONZALEZ"/>
    <s v="Preventa"/>
    <s v="52266066"/>
    <s v="1012358399"/>
    <s v="MARIA CLEMENCIA CORREA"/>
  </r>
  <r>
    <d v="2025-11-04T00:00:00"/>
    <s v="HHBO001170933"/>
    <s v="LYESPOOROX12"/>
    <s v="LIMPIAYA ESPONJA ORO/PLATA X12"/>
    <s v="LYESPOOROX12 - LIMPIAYA ESPONJA ORO/PLATA X12"/>
    <n v="2"/>
    <n v="8991.6"/>
    <n v="899.16"/>
    <n v="17084.04"/>
    <s v="BG13"/>
    <n v="1"/>
    <n v="126"/>
    <s v=" TUTI Bogota"/>
    <s v="ZONA BOGOTA"/>
    <s v="TERCEROS"/>
    <s v="2025 SEM 45"/>
    <s v="2237"/>
    <x v="14"/>
    <s v="martes"/>
    <s v="ETERNA"/>
    <n v="1"/>
    <n v="2"/>
    <s v="TAT"/>
    <s v="MARIA CLEMENCIA CORREA GONZALEZ"/>
    <s v="Preventa"/>
    <s v="52266066"/>
    <s v="1012358399"/>
    <s v="MARIA CLEMENCIA CORREA"/>
  </r>
  <r>
    <d v="2025-11-04T00:00:00"/>
    <s v="HHBO001170933"/>
    <s v="LYLANAACEX6"/>
    <s v="LIMPIAYA LANA ACERO X6"/>
    <s v="LYLANAACEX6 - LIMPIAYA LANA ACERO X6"/>
    <n v="2"/>
    <n v="1180"/>
    <n v="0"/>
    <n v="2360"/>
    <s v="BG13"/>
    <n v="1"/>
    <n v="126"/>
    <s v=" TUTI Bogota"/>
    <s v="ZONA BOGOTA"/>
    <s v="TERCEROS"/>
    <s v="2025 SEM 45"/>
    <s v="2237"/>
    <x v="14"/>
    <s v="martes"/>
    <s v="ETERNA"/>
    <n v="6"/>
    <n v="12"/>
    <s v="TAT"/>
    <s v="MARIA CLEMENCIA CORREA GONZALEZ"/>
    <s v="Preventa"/>
    <s v="52266066"/>
    <s v="1012358399"/>
    <s v="MARIA CLEMENCIA CORREA"/>
  </r>
  <r>
    <d v="2025-11-04T00:00:00"/>
    <s v="HHBO001170933"/>
    <s v="YAPANIAMA"/>
    <s v="PAÑITOS HUMEDOS DAMPY AMARILLOS X 15 UND"/>
    <s v="YAPANIAMA - PAÑITOS HUMEDOS DAMPY AMARILLOS X 15 UND"/>
    <n v="4"/>
    <n v="1260.5"/>
    <n v="0"/>
    <n v="5042"/>
    <s v="BG13"/>
    <n v="1"/>
    <n v="126"/>
    <s v=" TUTI Bogota"/>
    <s v="ZONA BOGOTA"/>
    <s v="TERCEROS"/>
    <s v="2025 SEM 45"/>
    <s v="2237"/>
    <x v="14"/>
    <s v="martes"/>
    <s v="YASS"/>
    <n v="1"/>
    <n v="4"/>
    <s v="TAT"/>
    <s v="MARIA CLEMENCIA CORREA GONZALEZ"/>
    <s v="Preventa"/>
    <s v="52266066"/>
    <s v="1012358399"/>
    <s v="MARIA CLEMENCIA CORREA"/>
  </r>
  <r>
    <d v="2025-11-04T00:00:00"/>
    <s v="HHME001460292"/>
    <s v="YACINASILANEGRA"/>
    <s v="CINTA AISLANTE NEGRA"/>
    <s v="YACINASILANEGRA - CINTA AISLANTE NEGRA"/>
    <n v="5"/>
    <n v="715"/>
    <n v="0"/>
    <n v="3575"/>
    <s v="MD40"/>
    <n v="1"/>
    <n v="125"/>
    <s v=" TUTI Medellin"/>
    <s v="ZONA CENTRO"/>
    <s v="TERCEROS"/>
    <s v="2025 SEM 45"/>
    <s v="1345"/>
    <x v="4"/>
    <s v="martes"/>
    <s v="YASS"/>
    <n v="1"/>
    <n v="5"/>
    <s v="TAT"/>
    <s v="YOSED GUEVARA SERRANO"/>
    <s v="Preventa"/>
    <s v="1090415458"/>
    <s v="71381318"/>
    <s v="ACCES MOBILE M Y"/>
  </r>
  <r>
    <d v="2025-11-04T00:00:00"/>
    <s v="HHBO001170964"/>
    <s v="YAPANIAMA"/>
    <s v="PAÑITOS HUMEDOS DAMPY AMARILLOS X 15 UND"/>
    <s v="YAPANIAMA - PAÑITOS HUMEDOS DAMPY AMARILLOS X 15 UND"/>
    <n v="8"/>
    <n v="1260.5"/>
    <n v="0"/>
    <n v="10084"/>
    <s v="BG25"/>
    <n v="1"/>
    <n v="126"/>
    <s v=" TUTI Bogota"/>
    <s v="ZONA BOGOTA"/>
    <s v="TERCEROS"/>
    <s v="2025 SEM 45"/>
    <s v="2139"/>
    <x v="38"/>
    <s v="martes"/>
    <s v="YASS"/>
    <n v="1"/>
    <n v="8"/>
    <s v="TAT"/>
    <s v="WILTON CAMILO MONTOYA BELLO"/>
    <s v="Preventa"/>
    <s v="1013613621"/>
    <s v="1024507708"/>
    <s v="CAMPO VERDE"/>
  </r>
  <r>
    <d v="2025-11-04T00:00:00"/>
    <s v="HHBO001170979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5"/>
    <s v="2139"/>
    <x v="38"/>
    <s v="martes"/>
    <s v="ETERNA"/>
    <n v="1"/>
    <n v="1"/>
    <s v="TAT"/>
    <s v="RIGOBERTO SUAREZ MENDEZ"/>
    <s v="Preventa"/>
    <s v="3197520"/>
    <s v="1024507708"/>
    <s v=" MAXI LUJOS"/>
  </r>
  <r>
    <d v="2025-11-04T00:00:00"/>
    <s v="HHBO001170979"/>
    <s v="PBELDESMIN30"/>
    <s v="EA CLASSIC MINI ROLL ON 30ML"/>
    <s v="PBELDESMIN30 - EA CLASSIC MINI ROLL ON 30ML"/>
    <n v="2"/>
    <n v="3000"/>
    <n v="0"/>
    <n v="6000"/>
    <s v="BG25"/>
    <n v="1"/>
    <n v="126"/>
    <s v=" TUTI Bogota"/>
    <s v="ZONA BOGOTA"/>
    <s v="TERCEROS"/>
    <s v="2025 SEM 45"/>
    <s v="2139"/>
    <x v="38"/>
    <s v="martes"/>
    <s v="PREBEL"/>
    <n v="1"/>
    <n v="2"/>
    <s v="TAT"/>
    <s v="RIGOBERTO SUAREZ MENDEZ"/>
    <s v="Preventa"/>
    <s v="3197520"/>
    <s v="1024507708"/>
    <s v=" MAXI LUJOS"/>
  </r>
  <r>
    <d v="2025-11-04T00:00:00"/>
    <s v="HHPE000676273"/>
    <s v="YACAN50"/>
    <s v="CANDADO 50 MM"/>
    <s v="YACAN50 - CANDADO 50 MM"/>
    <n v="6"/>
    <n v="4327.7299999999996"/>
    <n v="0"/>
    <n v="25966.38"/>
    <s v="PE05"/>
    <n v="1"/>
    <n v="8"/>
    <s v=" PEREIRA"/>
    <s v="ZONA SUR"/>
    <s v="TERCEROS"/>
    <s v="2025 SEM 45"/>
    <s v="1814"/>
    <x v="40"/>
    <s v="martes"/>
    <s v="YASS"/>
    <n v="1"/>
    <n v="6"/>
    <s v="TAT"/>
    <s v="ANTONIO JOSE PEREZ PALACIO"/>
    <s v="Preventa"/>
    <s v="3537518"/>
    <s v="1059785487"/>
    <s v="VARIEDADES ALEJO"/>
  </r>
  <r>
    <d v="2025-11-04T00:00:00"/>
    <s v="HHPE000676273"/>
    <s v="YACAN63"/>
    <s v="CANDADO 63 MM"/>
    <s v="YACAN63 - CANDADO 63 MM"/>
    <n v="6"/>
    <n v="5940"/>
    <n v="0"/>
    <n v="35640"/>
    <s v="PE05"/>
    <n v="1"/>
    <n v="8"/>
    <s v=" PEREIRA"/>
    <s v="ZONA SUR"/>
    <s v="TERCEROS"/>
    <s v="2025 SEM 45"/>
    <s v="1814"/>
    <x v="40"/>
    <s v="martes"/>
    <s v="YASS"/>
    <n v="1"/>
    <n v="6"/>
    <s v="TAT"/>
    <s v="ANTONIO JOSE PEREZ PALACIO"/>
    <s v="Preventa"/>
    <s v="3537518"/>
    <s v="1059785487"/>
    <s v="VARIEDADES ALEJO"/>
  </r>
  <r>
    <d v="2025-11-04T00:00:00"/>
    <s v="HHPE000676273"/>
    <s v="LYCEETIPLANCHA"/>
    <s v="CEPILLO ECOLOGICO TIPO PLANCHA"/>
    <s v="LYCEETIPLANCHA - CEPILLO ECOLOGICO TIPO PLANCHA"/>
    <n v="6"/>
    <n v="2700"/>
    <n v="0"/>
    <n v="16200"/>
    <s v="PE05"/>
    <n v="1"/>
    <n v="8"/>
    <s v=" PEREIRA"/>
    <s v="ZONA SUR"/>
    <s v="TERCEROS"/>
    <s v="2025 SEM 45"/>
    <s v="1814"/>
    <x v="40"/>
    <s v="martes"/>
    <s v="ETERNA"/>
    <n v="1"/>
    <n v="6"/>
    <s v="TAT"/>
    <s v="ANTONIO JOSE PEREZ PALACIO"/>
    <s v="Preventa"/>
    <s v="3537518"/>
    <s v="1059785487"/>
    <s v="VARIEDADES ALEJO"/>
  </r>
  <r>
    <d v="2025-11-04T00:00:00"/>
    <s v="HHME001460338"/>
    <s v="LYGUANT8AMX2"/>
    <s v="LIMPIAYA GUANTE TALLA8 AMARILLO X2"/>
    <s v="LYGUANT8AMX2 - LIMPIAYA GUANTE TALLA8 AMARILLO X2"/>
    <n v="4"/>
    <n v="3025.21"/>
    <n v="0"/>
    <n v="12100.84"/>
    <s v="MD04"/>
    <n v="1"/>
    <n v="125"/>
    <s v=" TUTI Medellin"/>
    <s v="ZONA CENTRO"/>
    <s v="TERCEROS"/>
    <s v="2025 SEM 45"/>
    <s v="1310"/>
    <x v="39"/>
    <s v="martes"/>
    <s v="ETERNA"/>
    <n v="1"/>
    <n v="4"/>
    <s v="TAT"/>
    <s v="JOSE NICOLAS CARDONA MORALES"/>
    <s v="Preventa"/>
    <s v="70286036"/>
    <s v="71296053"/>
    <s v="GRANERO POLICARPA"/>
  </r>
  <r>
    <d v="2025-11-04T00:00:00"/>
    <s v="HHPE000676286"/>
    <s v="LYGUANT7AMX2"/>
    <s v="LIMPIAYA GUATE TALLA7 AMARILLO X2"/>
    <s v="LYGUANT7AMX2 - LIMPIAYA GUATE TALLA7 AMARILLO X2"/>
    <n v="2"/>
    <n v="3025.21"/>
    <n v="0"/>
    <n v="6050.42"/>
    <s v="PE05"/>
    <n v="1"/>
    <n v="157"/>
    <s v=" TUTI Pereira"/>
    <s v="ZONA SUR"/>
    <s v="TERCEROS"/>
    <s v="2025 SEM 45"/>
    <s v="1834"/>
    <x v="41"/>
    <s v="martes"/>
    <s v="ETERNA"/>
    <n v="1"/>
    <n v="2"/>
    <s v="TAT"/>
    <s v="JAIME DE JESUS PEREZ CARDONA"/>
    <s v="Preventa"/>
    <s v="11880298"/>
    <s v="1088007321"/>
    <s v="RAPITIENDA LOS PAISAS"/>
  </r>
  <r>
    <d v="2025-11-04T00:00:00"/>
    <s v="HHPE000676286"/>
    <s v="LYGUANT8.5AMX2"/>
    <s v="LIMPIAYA GUANTE TALLA8.5 AMARILLO X2"/>
    <s v="LYGUANT8.5AMX2 - LIMPIAYA GUANTE TALLA8.5 AMARILLO X2"/>
    <n v="2"/>
    <n v="3025.21"/>
    <n v="0"/>
    <n v="6050.42"/>
    <s v="PE05"/>
    <n v="1"/>
    <n v="157"/>
    <s v=" TUTI Pereira"/>
    <s v="ZONA SUR"/>
    <s v="TERCEROS"/>
    <s v="2025 SEM 45"/>
    <s v="1834"/>
    <x v="41"/>
    <s v="martes"/>
    <s v="ETERNA"/>
    <n v="1"/>
    <n v="2"/>
    <s v="TAT"/>
    <s v="JAIME DE JESUS PEREZ CARDONA"/>
    <s v="Preventa"/>
    <s v="11880298"/>
    <s v="1088007321"/>
    <s v="RAPITIENDA LOS PAISAS"/>
  </r>
  <r>
    <d v="2025-11-04T00:00:00"/>
    <s v="HHPE000676305"/>
    <s v="YAPANIAMA"/>
    <s v="PAÑITOS HUMEDOS DAMPY AMARILLOS X 15 UND"/>
    <s v="YAPANIAMA - PAÑITOS HUMEDOS DAMPY AMARILLOS X 15 UND"/>
    <n v="6"/>
    <n v="1260.5"/>
    <n v="0"/>
    <n v="7563"/>
    <s v="PE05"/>
    <n v="1"/>
    <n v="157"/>
    <s v=" TUTI Pereira"/>
    <s v="ZONA SUR"/>
    <s v="TERCEROS"/>
    <s v="2025 SEM 45"/>
    <s v="1814"/>
    <x v="40"/>
    <s v="martes"/>
    <s v="YASS"/>
    <n v="1"/>
    <n v="6"/>
    <s v="TAT"/>
    <s v="LUZ DARY MONTOYA DE RESTREPO"/>
    <s v="Preventa"/>
    <s v="22201260"/>
    <s v="1059785487"/>
    <s v="TIENDA LA 19 DE LUZ"/>
  </r>
  <r>
    <d v="2025-11-04T00:00:00"/>
    <s v="HHPE000676305"/>
    <s v="YABOLSAMED"/>
    <s v="BOLSA BASURA PAQUETE X8 UNIDADES"/>
    <s v="YABOLSAMED - BOLSA BASURA PAQUETE X8 UNIDADES"/>
    <n v="1"/>
    <n v="1344.54"/>
    <n v="0"/>
    <n v="1344.54"/>
    <s v="PE05"/>
    <n v="1"/>
    <n v="157"/>
    <s v=" TUTI Pereira"/>
    <s v="ZONA SUR"/>
    <s v="TERCEROS"/>
    <s v="2025 SEM 45"/>
    <s v="1814"/>
    <x v="40"/>
    <s v="martes"/>
    <s v="YASS"/>
    <n v="1"/>
    <n v="1"/>
    <s v="TAT"/>
    <s v="LUZ DARY MONTOYA DE RESTREPO"/>
    <s v="Preventa"/>
    <s v="22201260"/>
    <s v="1059785487"/>
    <s v="TIENDA LA 19 DE LUZ"/>
  </r>
  <r>
    <d v="2025-11-04T00:00:00"/>
    <s v="HHBO001171044"/>
    <s v="YAPANIAMA"/>
    <s v="PAÑITOS HUMEDOS DAMPY AMARILLOS X 15 UND"/>
    <s v="YAPANIAMA - PAÑITOS HUMEDOS DAMPY AMARILLOS X 15 UND"/>
    <n v="15"/>
    <n v="1260.5"/>
    <n v="0"/>
    <n v="18907.5"/>
    <s v="BG25"/>
    <n v="1"/>
    <n v="126"/>
    <s v=" TUTI Bogota"/>
    <s v="ZONA BOGOTA"/>
    <s v="TERCEROS"/>
    <s v="2025 SEM 45"/>
    <s v="2139"/>
    <x v="38"/>
    <s v="martes"/>
    <s v="YASS"/>
    <n v="1"/>
    <n v="15"/>
    <s v="TAT"/>
    <s v="MARTHA YANETH MOLINA"/>
    <s v="Preventa"/>
    <s v="39661238"/>
    <s v="1024507708"/>
    <s v="TIENDA COMUNAL"/>
  </r>
  <r>
    <d v="2025-11-04T00:00:00"/>
    <s v="HHBO001171107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5"/>
    <s v="2114"/>
    <x v="42"/>
    <s v="martes"/>
    <s v="YASS"/>
    <n v="1"/>
    <n v="1"/>
    <s v="TAT"/>
    <s v="CHARLIE PAOLA GIL MORALES"/>
    <s v="Preventa"/>
    <s v="53003408"/>
    <s v="52218661"/>
    <s v="PANADERIA EL DIVINO NINO"/>
  </r>
  <r>
    <d v="2025-11-04T00:00:00"/>
    <s v="HHBO001171107"/>
    <s v="YACONDSEX"/>
    <s v="CONDONES X3 UNIDADES ECONOMICO"/>
    <s v="YACONDSEX - CONDONES X3 UNIDADES ECONOMICO"/>
    <n v="10"/>
    <n v="866.2"/>
    <n v="0"/>
    <n v="8662"/>
    <s v="BG22"/>
    <n v="1"/>
    <n v="126"/>
    <s v=" TUTI Bogota"/>
    <s v="ZONA BOGOTA"/>
    <s v="TERCEROS"/>
    <s v="2025 SEM 45"/>
    <s v="2114"/>
    <x v="42"/>
    <s v="martes"/>
    <s v="YASS"/>
    <n v="1"/>
    <n v="10"/>
    <s v="TAT"/>
    <s v="CHARLIE PAOLA GIL MORALES"/>
    <s v="Preventa"/>
    <s v="53003408"/>
    <s v="52218661"/>
    <s v="PANADERIA EL DIVINO NINO"/>
  </r>
  <r>
    <d v="2025-11-04T00:00:00"/>
    <s v="HHME001460404"/>
    <s v="PBDESCOJINX18"/>
    <s v="DES. AFM DPL ORIG 12G X18"/>
    <s v="PBDESCOJINX18 - DES. AFM DPL ORIG 12G X18"/>
    <n v="1"/>
    <n v="11900"/>
    <n v="0"/>
    <n v="11900"/>
    <s v="MD30"/>
    <n v="1"/>
    <n v="1"/>
    <s v=" MEDELLIN"/>
    <s v="ZONA CENTRO"/>
    <s v="TERCEROS"/>
    <s v="2025 SEM 45"/>
    <s v="1328"/>
    <x v="43"/>
    <s v="martes"/>
    <s v="PREBEL"/>
    <n v="1"/>
    <n v="1"/>
    <s v="TAT"/>
    <s v="LAURA GISED ABSSENWELL RODRIGUEZ"/>
    <s v="Preventa"/>
    <s v="1233502230"/>
    <s v="8063355"/>
    <s v="LAS ROLITAS"/>
  </r>
  <r>
    <d v="2025-11-04T00:00:00"/>
    <s v="HHME001460404"/>
    <s v="SENORIGKIT250ML"/>
    <s v="KIT SHAMPOO +  ACONDICIONADOR ORIGINAL"/>
    <s v="SENORIGKIT250ML - KIT SHAMPOO +  ACONDICIONADOR ORIGINAL"/>
    <n v="1"/>
    <n v="26756"/>
    <n v="0"/>
    <n v="26756"/>
    <s v="MD30"/>
    <n v="1"/>
    <n v="1"/>
    <s v=" MEDELLIN"/>
    <s v="ZONA CENTRO"/>
    <s v="TERCEROS"/>
    <s v="2025 SEM 45"/>
    <s v="1328"/>
    <x v="43"/>
    <s v="martes"/>
    <s v="SENSE"/>
    <n v="1"/>
    <n v="1"/>
    <s v="TAT"/>
    <s v="LAURA GISED ABSSENWELL RODRIGUEZ"/>
    <s v="Preventa"/>
    <s v="1233502230"/>
    <s v="8063355"/>
    <s v="LAS ROLITAS"/>
  </r>
  <r>
    <d v="2025-11-04T00:00:00"/>
    <s v="HHME001460404"/>
    <s v="YAGOM90"/>
    <s v="GOMINA N17 EN SOBRE 90G"/>
    <s v="YAGOM90 - GOMINA N17 EN SOBRE 90G"/>
    <n v="4"/>
    <n v="1092.44"/>
    <n v="0"/>
    <n v="4369.76"/>
    <s v="MD30"/>
    <n v="1"/>
    <n v="1"/>
    <s v=" MEDELLIN"/>
    <s v="ZONA CENTRO"/>
    <s v="TERCEROS"/>
    <s v="2025 SEM 45"/>
    <s v="1328"/>
    <x v="43"/>
    <s v="martes"/>
    <s v="YASS"/>
    <n v="1"/>
    <n v="4"/>
    <s v="TAT"/>
    <s v="LAURA GISED ABSSENWELL RODRIGUEZ"/>
    <s v="Preventa"/>
    <s v="1233502230"/>
    <s v="8063355"/>
    <s v="LAS ROLITAS"/>
  </r>
  <r>
    <d v="2025-11-04T00:00:00"/>
    <s v="BO000384267"/>
    <s v="DRSHAMPSACHETX1"/>
    <s v="SHAMPOO ENEN DROMATIC SACHET X1"/>
    <s v="DRSHAMPSACHETX1 - SHAMPOO ENEN DROMATIC SACHET X1"/>
    <n v="4"/>
    <n v="883"/>
    <n v="0"/>
    <n v="3532"/>
    <s v="BG11"/>
    <n v="1"/>
    <n v="2"/>
    <s v=" CIUDAD BOGOTA"/>
    <s v="ZONA BOGOTA"/>
    <s v="TERCEROS"/>
    <s v="2025 SEM 45"/>
    <s v="2199"/>
    <x v="33"/>
    <s v="martes"/>
    <s v="DROMATIC"/>
    <n v="1"/>
    <n v="4"/>
    <s v="TAT"/>
    <s v="LUZ ELVIRA PINILLA RODRIGUEZ"/>
    <s v="Preventa"/>
    <s v="51948906"/>
    <s v="1129520020"/>
    <s v="DESIGUAL PAPELERIA"/>
  </r>
  <r>
    <d v="2025-11-04T00:00:00"/>
    <s v="BO000384267"/>
    <s v="LYLIMJUNTAS"/>
    <s v="LIMPIADOR DE JUNTAS LIMPIAYA"/>
    <s v="LYLIMJUNTAS - LIMPIADOR DE JUNTAS LIMPIAYA"/>
    <n v="1"/>
    <n v="4659"/>
    <n v="0"/>
    <n v="4659"/>
    <s v="BG11"/>
    <n v="1"/>
    <n v="2"/>
    <s v=" CIUDAD BOGOTA"/>
    <s v="ZONA BOGOTA"/>
    <s v="TERCEROS"/>
    <s v="2025 SEM 45"/>
    <s v="2199"/>
    <x v="33"/>
    <s v="martes"/>
    <s v="ETERNA"/>
    <n v="1"/>
    <n v="1"/>
    <s v="TAT"/>
    <s v="LUZ ELVIRA PINILLA RODRIGUEZ"/>
    <s v="Preventa"/>
    <s v="51948906"/>
    <s v="1129520020"/>
    <s v="DESIGUAL PAPELERIA"/>
  </r>
  <r>
    <d v="2025-11-04T00:00:00"/>
    <s v="BO000384267"/>
    <s v="LYLAVA1000"/>
    <s v="LIMPIAYA LIMPIADOR MULTIUSOS LAVANDA X 1000"/>
    <s v="LYLAVA1000 - LIMPIAYA LIMPIADOR MULTIUSOS LAVANDA X 1000"/>
    <n v="3"/>
    <n v="2541.83"/>
    <n v="0"/>
    <n v="7625.49"/>
    <s v="BG11"/>
    <n v="1"/>
    <n v="2"/>
    <s v=" CIUDAD BOGOTA"/>
    <s v="ZONA BOGOTA"/>
    <s v="TERCEROS"/>
    <s v="2025 SEM 45"/>
    <s v="2199"/>
    <x v="33"/>
    <s v="martes"/>
    <s v="ETERNA"/>
    <n v="1"/>
    <n v="3"/>
    <s v="TAT"/>
    <s v="LUZ ELVIRA PINILLA RODRIGUEZ"/>
    <s v="Preventa"/>
    <s v="51948906"/>
    <s v="1129520020"/>
    <s v="DESIGUAL PAPELERIA"/>
  </r>
  <r>
    <d v="2025-11-04T00:00:00"/>
    <s v="BO000384267"/>
    <s v="DRACRILASACHETX1"/>
    <s v="ACRILATO PARA PEINAR DROMATIC SACHET X1"/>
    <s v="DRACRILASACHETX1 - ACRILATO PARA PEINAR DROMATIC SACHET X1"/>
    <n v="4"/>
    <n v="2227"/>
    <n v="0"/>
    <n v="8908"/>
    <s v="BG11"/>
    <n v="1"/>
    <n v="2"/>
    <s v=" CIUDAD BOGOTA"/>
    <s v="ZONA BOGOTA"/>
    <s v="TERCEROS"/>
    <s v="2025 SEM 45"/>
    <s v="2199"/>
    <x v="33"/>
    <s v="martes"/>
    <s v="DROMATIC"/>
    <n v="1"/>
    <n v="4"/>
    <s v="TAT"/>
    <s v="LUZ ELVIRA PINILLA RODRIGUEZ"/>
    <s v="Preventa"/>
    <s v="51948906"/>
    <s v="1129520020"/>
    <s v="DESIGUAL PAPELERIA"/>
  </r>
  <r>
    <d v="2025-11-04T00:00:00"/>
    <s v="BO000384267"/>
    <s v="DRELIXIRARGANX1"/>
    <s v="ELIXIR DE ARGAN DROMATIC PARA PEINAR Y CEPILLAR X1"/>
    <s v="DRELIXIRARGANX1 - ELIXIR DE ARGAN DROMATIC PARA PEINAR Y CEPILLAR X1"/>
    <n v="4"/>
    <n v="2731"/>
    <n v="0"/>
    <n v="10924"/>
    <s v="BG11"/>
    <n v="1"/>
    <n v="2"/>
    <s v=" CIUDAD BOGOTA"/>
    <s v="ZONA BOGOTA"/>
    <s v="TERCEROS"/>
    <s v="2025 SEM 45"/>
    <s v="2199"/>
    <x v="33"/>
    <s v="martes"/>
    <s v="DROMATIC"/>
    <n v="1"/>
    <n v="4"/>
    <s v="TAT"/>
    <s v="LUZ ELVIRA PINILLA RODRIGUEZ"/>
    <s v="Preventa"/>
    <s v="51948906"/>
    <s v="1129520020"/>
    <s v="DESIGUAL PAPELERIA"/>
  </r>
  <r>
    <d v="2025-11-04T00:00:00"/>
    <s v="BO000384267"/>
    <s v="LYDETE3X1800"/>
    <s v="COMBO DETERGENTE ETERNA 3.000+1.800 OFERTA"/>
    <s v="LYDETE3X1800 - COMBO DETERGENTE ETERNA 3.000+1.800 OFERTA"/>
    <n v="1"/>
    <n v="28655.462200000002"/>
    <n v="0"/>
    <n v="28655.462200000002"/>
    <s v="BG11"/>
    <n v="1"/>
    <n v="2"/>
    <s v=" CIUDAD BOGOTA"/>
    <s v="ZONA BOGOTA"/>
    <s v="TERCEROS"/>
    <s v="2025 SEM 45"/>
    <s v="2199"/>
    <x v="33"/>
    <s v="martes"/>
    <s v="ETERNA"/>
    <n v="1"/>
    <n v="1"/>
    <s v="TAT"/>
    <s v="LUZ ELVIRA PINILLA RODRIGUEZ"/>
    <s v="Preventa"/>
    <s v="51948906"/>
    <s v="1129520020"/>
    <s v="DESIGUAL PAPELERIA"/>
  </r>
  <r>
    <d v="2025-11-04T00:00:00"/>
    <s v="BO000384267"/>
    <s v="YAPADAM150"/>
    <s v="PAÑITOS HUMEDOS DAMPY X 150 UND AZUL"/>
    <s v="YAPADAM150 - PAÑITOS HUMEDOS DAMPY X 150 UND AZUL"/>
    <n v="1"/>
    <n v="6422.4"/>
    <n v="0"/>
    <n v="6422.4"/>
    <s v="BG11"/>
    <n v="1"/>
    <n v="2"/>
    <s v=" CIUDAD BOGOTA"/>
    <s v="ZONA BOGOTA"/>
    <s v="TERCEROS"/>
    <s v="2025 SEM 45"/>
    <s v="2199"/>
    <x v="33"/>
    <s v="martes"/>
    <s v="YASS"/>
    <n v="1"/>
    <n v="1"/>
    <s v="TAT"/>
    <s v="LUZ ELVIRA PINILLA RODRIGUEZ"/>
    <s v="Preventa"/>
    <s v="51948906"/>
    <s v="1129520020"/>
    <s v="DESIGUAL PAPELERIA"/>
  </r>
  <r>
    <d v="2025-11-04T00:00:00"/>
    <s v="BO000384268"/>
    <s v="DRJABONLIQTOC"/>
    <s v="JABON LIQUIDO DE TOCADOR"/>
    <s v="DRJABONLIQTOC - JABON LIQUIDO DE TOCADOR"/>
    <n v="1"/>
    <n v="16723"/>
    <n v="0"/>
    <n v="16723"/>
    <s v="BG11"/>
    <n v="1"/>
    <n v="2"/>
    <s v=" CIUDAD BOGOTA"/>
    <s v="ZONA BOGOTA"/>
    <s v="TERCEROS"/>
    <s v="2025 SEM 45"/>
    <s v="2202"/>
    <x v="36"/>
    <s v="martes"/>
    <s v="DROMATIC"/>
    <n v="1"/>
    <n v="1"/>
    <s v="TAT"/>
    <s v="NINI JOHANA RODRIGUEZ HERNANDEZ"/>
    <s v="Preventa"/>
    <s v="27028923"/>
    <s v="53099291"/>
    <s v="FERREDEPOSITO Y FERRETERIA EL GALAN"/>
  </r>
  <r>
    <d v="2025-11-04T00:00:00"/>
    <s v="BO000384269"/>
    <s v="YACAN38"/>
    <s v="CANDADO 38 MM"/>
    <s v="YACAN38 - CANDADO 38 MM"/>
    <n v="3"/>
    <n v="2668.75"/>
    <n v="0"/>
    <n v="8006.25"/>
    <s v="BG25"/>
    <n v="1"/>
    <n v="2"/>
    <s v=" CIUDAD BOGOTA"/>
    <s v="ZONA BOGOTA"/>
    <s v="TERCEROS"/>
    <s v="2025 SEM 45"/>
    <s v="2135"/>
    <x v="32"/>
    <s v="martes"/>
    <s v="YASS"/>
    <n v="1"/>
    <n v="3"/>
    <s v="TAT"/>
    <s v="MYRIAM STELLA LOPEZ SANCHEZ"/>
    <s v="Preventa"/>
    <s v="51597919"/>
    <s v="79354604"/>
    <s v="MISCELNEA"/>
  </r>
  <r>
    <d v="2025-11-04T00:00:00"/>
    <s v="BO000384269"/>
    <s v="YACAN25"/>
    <s v="CANDADO 25 MM"/>
    <s v="YACAN25 - CANDADO 25 MM"/>
    <n v="6"/>
    <n v="1543"/>
    <n v="0"/>
    <n v="9258"/>
    <s v="BG25"/>
    <n v="1"/>
    <n v="2"/>
    <s v=" CIUDAD BOGOTA"/>
    <s v="ZONA BOGOTA"/>
    <s v="TERCEROS"/>
    <s v="2025 SEM 45"/>
    <s v="2135"/>
    <x v="32"/>
    <s v="martes"/>
    <s v="YASS"/>
    <n v="1"/>
    <n v="6"/>
    <s v="TAT"/>
    <s v="MYRIAM STELLA LOPEZ SANCHEZ"/>
    <s v="Preventa"/>
    <s v="51597919"/>
    <s v="79354604"/>
    <s v="MISCELNEA"/>
  </r>
  <r>
    <d v="2025-11-04T00:00:00"/>
    <s v="HHME001460446"/>
    <s v="LYLIMPLAV200DX1"/>
    <s v="LIMPIAYA LIMPIADOR LAVANDA 200 ML X1"/>
    <s v="LYLIMPLAV200DX1 - LIMPIAYA LIMPIADOR LAVANDA 200 ML X1"/>
    <n v="6"/>
    <n v="1120"/>
    <n v="0"/>
    <n v="6720"/>
    <s v="MD04"/>
    <n v="1"/>
    <n v="125"/>
    <s v=" TUTI Medellin"/>
    <s v="ZONA CENTRO"/>
    <s v="TERCEROS"/>
    <s v="2025 SEM 45"/>
    <s v="1306"/>
    <x v="6"/>
    <s v="martes"/>
    <s v="ETERNA"/>
    <n v="1"/>
    <n v="6"/>
    <s v="TAT"/>
    <s v="EDILSON JOSE VILLEGAS SEVERICHE"/>
    <s v="Preventa"/>
    <s v="10886222"/>
    <s v="1036660589"/>
    <s v="MERCADO LA FUENTE"/>
  </r>
  <r>
    <d v="2025-11-04T00:00:00"/>
    <s v="HHME001460446"/>
    <s v="LYSUAV760DX1"/>
    <s v="LIMPIAYA SUAVIZANTE DOYPACK 760 ML X1"/>
    <s v="LYSUAV760DX1 - LIMPIAYA SUAVIZANTE DOYPACK 760 ML X1"/>
    <n v="3"/>
    <n v="3400"/>
    <n v="0"/>
    <n v="10200"/>
    <s v="MD04"/>
    <n v="1"/>
    <n v="125"/>
    <s v=" TUTI Medellin"/>
    <s v="ZONA CENTRO"/>
    <s v="TERCEROS"/>
    <s v="2025 SEM 45"/>
    <s v="1306"/>
    <x v="6"/>
    <s v="martes"/>
    <s v="ETERNA"/>
    <n v="1"/>
    <n v="3"/>
    <s v="TAT"/>
    <s v="EDILSON JOSE VILLEGAS SEVERICHE"/>
    <s v="Preventa"/>
    <s v="10886222"/>
    <s v="1036660589"/>
    <s v="MERCADO LA FUENTE"/>
  </r>
  <r>
    <d v="2025-11-04T00:00:00"/>
    <s v="HHME001460446"/>
    <s v="LYSUAV190DX1"/>
    <s v="LIMPIAYA SUAVIZANTE DOYPACK 190 ML X1"/>
    <s v="LYSUAV190DX1 - LIMPIAYA SUAVIZANTE DOYPACK 190 ML X1"/>
    <n v="6"/>
    <n v="977"/>
    <n v="0"/>
    <n v="5862"/>
    <s v="MD04"/>
    <n v="1"/>
    <n v="125"/>
    <s v=" TUTI Medellin"/>
    <s v="ZONA CENTRO"/>
    <s v="TERCEROS"/>
    <s v="2025 SEM 45"/>
    <s v="1306"/>
    <x v="6"/>
    <s v="martes"/>
    <s v="ETERNA"/>
    <n v="1"/>
    <n v="6"/>
    <s v="TAT"/>
    <s v="EDILSON JOSE VILLEGAS SEVERICHE"/>
    <s v="Preventa"/>
    <s v="10886222"/>
    <s v="1036660589"/>
    <s v="MERCADO LA FUENTE"/>
  </r>
  <r>
    <d v="2025-11-04T00:00:00"/>
    <s v="HHME001460446"/>
    <s v="LYGUANT7AMX2"/>
    <s v="LIMPIAYA GUATE TALLA7 AMARILLO X2"/>
    <s v="LYGUANT7AMX2 - LIMPIAYA GUATE TALLA7 AMARILLO X2"/>
    <n v="6"/>
    <n v="3025.21"/>
    <n v="0"/>
    <n v="18151.259999999998"/>
    <s v="MD04"/>
    <n v="1"/>
    <n v="125"/>
    <s v=" TUTI Medellin"/>
    <s v="ZONA CENTRO"/>
    <s v="TERCEROS"/>
    <s v="2025 SEM 45"/>
    <s v="1306"/>
    <x v="6"/>
    <s v="martes"/>
    <s v="ETERNA"/>
    <n v="1"/>
    <n v="6"/>
    <s v="TAT"/>
    <s v="EDILSON JOSE VILLEGAS SEVERICHE"/>
    <s v="Preventa"/>
    <s v="10886222"/>
    <s v="1036660589"/>
    <s v="MERCADO LA FUENTE"/>
  </r>
  <r>
    <d v="2025-11-04T00:00:00"/>
    <s v="HHME001460446"/>
    <s v="LYGUANT8AMX2"/>
    <s v="LIMPIAYA GUANTE TALLA8 AMARILLO X2"/>
    <s v="LYGUANT8AMX2 - LIMPIAYA GUANTE TALLA8 AMARILLO X2"/>
    <n v="6"/>
    <n v="3025.21"/>
    <n v="0"/>
    <n v="18151.259999999998"/>
    <s v="MD04"/>
    <n v="1"/>
    <n v="125"/>
    <s v=" TUTI Medellin"/>
    <s v="ZONA CENTRO"/>
    <s v="TERCEROS"/>
    <s v="2025 SEM 45"/>
    <s v="1306"/>
    <x v="6"/>
    <s v="martes"/>
    <s v="ETERNA"/>
    <n v="1"/>
    <n v="6"/>
    <s v="TAT"/>
    <s v="EDILSON JOSE VILLEGAS SEVERICHE"/>
    <s v="Preventa"/>
    <s v="10886222"/>
    <s v="1036660589"/>
    <s v="MERCADO LA FUENTE"/>
  </r>
  <r>
    <d v="2025-11-04T00:00:00"/>
    <s v="HHME001460253"/>
    <s v="YASEDA20"/>
    <s v="SEDA DENTAL CON CERA 20 MT"/>
    <s v="YASEDA20 - SEDA DENTAL CON CERA 20 MT"/>
    <n v="5"/>
    <n v="1092.44"/>
    <n v="0"/>
    <n v="5462.2"/>
    <s v="TT02"/>
    <n v="1"/>
    <n v="125"/>
    <s v=" TUTI Medellin"/>
    <s v="ZONA CENTRO"/>
    <s v="TERCEROS"/>
    <s v="2025 SEM 45"/>
    <s v="1321"/>
    <x v="17"/>
    <s v="martes"/>
    <s v="YASS"/>
    <n v="1"/>
    <n v="5"/>
    <s v="TAT"/>
    <s v="CRISTIAN MORALES ZULUAGA"/>
    <s v="Preventa"/>
    <s v="1017163692"/>
    <s v="1037949442"/>
    <s v="MERCADOS CRISTIAN"/>
  </r>
  <r>
    <d v="2025-11-04T00:00:00"/>
    <s v="HHBO001170952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37"/>
    <x v="14"/>
    <s v="martes"/>
    <s v="ETERNA"/>
    <n v="1"/>
    <n v="1"/>
    <s v="TAT"/>
    <s v="WILLIAM LARGO HERNANDEZ"/>
    <s v="Preventa"/>
    <s v="79858479"/>
    <s v="1012358399"/>
    <s v="WILLIAM LARGO HERNANDEZ"/>
  </r>
  <r>
    <d v="2025-11-04T00:00:00"/>
    <s v="HHME001460305"/>
    <s v="PDPROANA90X15"/>
    <s v="ELLAS ANATÓMICO PACA 90 X 15"/>
    <s v="PDPROANA90X15 - ELLAS ANATÓMICO PACA 90 X 15"/>
    <n v="3"/>
    <n v="1677"/>
    <n v="503.1"/>
    <n v="4527.8999999999996"/>
    <s v="MD40"/>
    <n v="1"/>
    <n v="125"/>
    <s v=" TUTI Medellin"/>
    <s v="ZONA CENTRO"/>
    <s v="TERCEROS"/>
    <s v="2025 SEM 45"/>
    <s v="1345"/>
    <x v="4"/>
    <s v="martes"/>
    <s v="PRODUSA"/>
    <n v="1"/>
    <n v="3"/>
    <s v="TAT"/>
    <s v="JAIRO VELEZ CAÑAS"/>
    <s v="Preventa"/>
    <s v="71671073"/>
    <s v="71381318"/>
    <s v="FERRETERIA VILLATINA"/>
  </r>
  <r>
    <d v="2025-11-04T00:00:00"/>
    <s v="HHME001460305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MD40"/>
    <n v="1"/>
    <n v="125"/>
    <s v=" TUTI Medellin"/>
    <s v="ZONA CENTRO"/>
    <s v="TERCEROS"/>
    <s v="2025 SEM 45"/>
    <s v="1345"/>
    <x v="4"/>
    <s v="martes"/>
    <s v="PREBEL"/>
    <n v="1"/>
    <n v="1"/>
    <s v="TAT"/>
    <s v="JAIRO VELEZ CAÑAS"/>
    <s v="Preventa"/>
    <s v="71671073"/>
    <s v="71381318"/>
    <s v="FERRETERIA VILLATINA"/>
  </r>
  <r>
    <d v="2025-11-04T00:00:00"/>
    <s v="HHME001460305"/>
    <s v="LYLANAACEX6"/>
    <s v="LIMPIAYA LANA ACERO X6"/>
    <s v="LYLANAACEX6 - LIMPIAYA LANA ACERO X6"/>
    <n v="2"/>
    <n v="1180"/>
    <n v="0"/>
    <n v="2360"/>
    <s v="MD40"/>
    <n v="1"/>
    <n v="125"/>
    <s v=" TUTI Medellin"/>
    <s v="ZONA CENTRO"/>
    <s v="TERCEROS"/>
    <s v="2025 SEM 45"/>
    <s v="1345"/>
    <x v="4"/>
    <s v="martes"/>
    <s v="ETERNA"/>
    <n v="6"/>
    <n v="12"/>
    <s v="TAT"/>
    <s v="JAIRO VELEZ CAÑAS"/>
    <s v="Preventa"/>
    <s v="71671073"/>
    <s v="71381318"/>
    <s v="FERRETERIA VILLATINA"/>
  </r>
  <r>
    <d v="2025-11-04T00:00:00"/>
    <s v="HHME001460305"/>
    <s v="YAPADAM150"/>
    <s v="PAÑITOS HUMEDOS DAMPY X 150 UND AZUL"/>
    <s v="YAPADAM150 - PAÑITOS HUMEDOS DAMPY X 150 UND AZUL"/>
    <n v="2"/>
    <n v="6422.4"/>
    <n v="0"/>
    <n v="12844.8"/>
    <s v="MD40"/>
    <n v="1"/>
    <n v="125"/>
    <s v=" TUTI Medellin"/>
    <s v="ZONA CENTRO"/>
    <s v="TERCEROS"/>
    <s v="2025 SEM 45"/>
    <s v="1345"/>
    <x v="4"/>
    <s v="martes"/>
    <s v="YASS"/>
    <n v="1"/>
    <n v="2"/>
    <s v="TAT"/>
    <s v="JAIRO VELEZ CAÑAS"/>
    <s v="Preventa"/>
    <s v="71671073"/>
    <s v="71381318"/>
    <s v="FERRETERIA VILLATINA"/>
  </r>
  <r>
    <d v="2025-11-04T00:00:00"/>
    <s v="HHBO001170966"/>
    <s v="LYDESEN500"/>
    <s v="DESENGRASANTE CITRICO 500ML"/>
    <s v="LYDESEN500 - DESENGRASANTE CITRICO 500ML"/>
    <n v="4"/>
    <n v="2645.48"/>
    <n v="0"/>
    <n v="10581.92"/>
    <s v="BG13"/>
    <n v="1"/>
    <n v="126"/>
    <s v=" TUTI Bogota"/>
    <s v="ZONA BOGOTA"/>
    <s v="TERCEROS"/>
    <s v="2025 SEM 45"/>
    <s v="2237"/>
    <x v="14"/>
    <s v="martes"/>
    <s v="ETERNA"/>
    <n v="1"/>
    <n v="4"/>
    <s v="TAT"/>
    <s v="NORMELIDA RODRIGUEZ RODRIGUEZ"/>
    <s v="Preventa"/>
    <s v="39692804"/>
    <s v="1012358399"/>
    <s v="CIGARRERIA TATIS"/>
  </r>
  <r>
    <d v="2025-11-04T00:00:00"/>
    <s v="HHBO001170966"/>
    <s v="LYLOZA180DX1"/>
    <s v="LIMPIAYA LAVA LOZA DOYPACK 180 ML X1"/>
    <s v="LYLOZA180DX1 - LIMPIAYA LAVA LOZA DOYPACK 180 ML X1"/>
    <n v="4"/>
    <n v="1230"/>
    <n v="0"/>
    <n v="4920"/>
    <s v="BG13"/>
    <n v="1"/>
    <n v="126"/>
    <s v=" TUTI Bogota"/>
    <s v="ZONA BOGOTA"/>
    <s v="TERCEROS"/>
    <s v="2025 SEM 45"/>
    <s v="2237"/>
    <x v="14"/>
    <s v="martes"/>
    <s v="ETERNA"/>
    <n v="1"/>
    <n v="4"/>
    <s v="TAT"/>
    <s v="NORMELIDA RODRIGUEZ RODRIGUEZ"/>
    <s v="Preventa"/>
    <s v="39692804"/>
    <s v="1012358399"/>
    <s v="CIGARRERIA TATIS"/>
  </r>
  <r>
    <d v="2025-11-04T00:00:00"/>
    <s v="HHBO001170966"/>
    <s v="LYLIMPLAV200DX1"/>
    <s v="LIMPIAYA LIMPIADOR LAVANDA 200 ML X1"/>
    <s v="LYLIMPLAV200DX1 - LIMPIAYA LIMPIADOR LAVANDA 200 ML X1"/>
    <n v="2"/>
    <n v="1120"/>
    <n v="0"/>
    <n v="2240"/>
    <s v="BG13"/>
    <n v="1"/>
    <n v="126"/>
    <s v=" TUTI Bogota"/>
    <s v="ZONA BOGOTA"/>
    <s v="TERCEROS"/>
    <s v="2025 SEM 45"/>
    <s v="2237"/>
    <x v="14"/>
    <s v="martes"/>
    <s v="ETERNA"/>
    <n v="1"/>
    <n v="2"/>
    <s v="TAT"/>
    <s v="NORMELIDA RODRIGUEZ RODRIGUEZ"/>
    <s v="Preventa"/>
    <s v="39692804"/>
    <s v="1012358399"/>
    <s v="CIGARRERIA TATIS"/>
  </r>
  <r>
    <d v="2025-11-04T00:00:00"/>
    <s v="HHPE000676304"/>
    <s v="DRSHAMPSACHETX1"/>
    <s v="SHAMPOO ENEN DROMATIC SACHET X1"/>
    <s v="DRSHAMPSACHETX1 - SHAMPOO ENEN DROMATIC SACHET X1"/>
    <n v="4"/>
    <n v="883"/>
    <n v="0"/>
    <n v="3532"/>
    <s v="PE05"/>
    <n v="1"/>
    <n v="157"/>
    <s v=" TUTI Pereira"/>
    <s v="ZONA SUR"/>
    <s v="TERCEROS"/>
    <s v="2025 SEM 45"/>
    <s v="1814"/>
    <x v="40"/>
    <s v="martes"/>
    <s v="DROMATIC"/>
    <n v="1"/>
    <n v="4"/>
    <s v="TAT"/>
    <s v="LEIDY JOHANA URIBE POSADA"/>
    <s v="Preventa"/>
    <s v="1112792218"/>
    <s v="1059785487"/>
    <s v="TIENDA LEIDYDY"/>
  </r>
  <r>
    <d v="2025-11-04T00:00:00"/>
    <s v="HHPE000676308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5"/>
    <s v="1814"/>
    <x v="40"/>
    <s v="martes"/>
    <s v="PREBEL"/>
    <n v="1"/>
    <n v="1"/>
    <s v="TAT"/>
    <s v="RUBEN DARIO CORREA MONCADA"/>
    <s v="Preventa"/>
    <s v="1087490833"/>
    <s v="1059785487"/>
    <s v="TIENDA LA 11"/>
  </r>
  <r>
    <d v="2025-11-04T00:00:00"/>
    <s v="HHPE000676311"/>
    <s v="YAGOM30"/>
    <s v="GOMINA N17 EN SOBRE 30G"/>
    <s v="YAGOM30 - GOMINA N17 EN SOBRE 30G"/>
    <n v="24"/>
    <n v="672.27"/>
    <n v="0"/>
    <n v="16134.48"/>
    <s v="PE05"/>
    <n v="1"/>
    <n v="157"/>
    <s v=" TUTI Pereira"/>
    <s v="ZONA SUR"/>
    <s v="TERCEROS"/>
    <s v="2025 SEM 45"/>
    <s v="1814"/>
    <x v="40"/>
    <s v="martes"/>
    <s v="YASS"/>
    <n v="1"/>
    <n v="24"/>
    <s v="TAT"/>
    <s v="EMILIO JOSE DIAZ AGUDELO"/>
    <s v="Preventa"/>
    <s v="18617036"/>
    <s v="1059785487"/>
    <s v="CACHARRERIA EL HORMIGUERO"/>
  </r>
  <r>
    <d v="2025-11-04T00:00:00"/>
    <s v="HHPE000676311"/>
    <s v="YAGOM90"/>
    <s v="GOMINA N17 EN SOBRE 90G"/>
    <s v="YAGOM90 - GOMINA N17 EN SOBRE 90G"/>
    <n v="24"/>
    <n v="1092.44"/>
    <n v="0"/>
    <n v="26218.560000000001"/>
    <s v="PE05"/>
    <n v="1"/>
    <n v="157"/>
    <s v=" TUTI Pereira"/>
    <s v="ZONA SUR"/>
    <s v="TERCEROS"/>
    <s v="2025 SEM 45"/>
    <s v="1814"/>
    <x v="40"/>
    <s v="martes"/>
    <s v="YASS"/>
    <n v="1"/>
    <n v="24"/>
    <s v="TAT"/>
    <s v="EMILIO JOSE DIAZ AGUDELO"/>
    <s v="Preventa"/>
    <s v="18617036"/>
    <s v="1059785487"/>
    <s v="CACHARRERIA EL HORMIGUERO"/>
  </r>
  <r>
    <d v="2025-11-04T00:00:00"/>
    <s v="HHME001460361"/>
    <s v="YAPANIAZU"/>
    <s v="PAÑITOS HUMEDOS DAMPY X 20 AZUL"/>
    <s v="YAPANIAZU - PAÑITOS HUMEDOS DAMPY X 20 AZUL"/>
    <n v="3"/>
    <n v="1344.54"/>
    <n v="0"/>
    <n v="4033.62"/>
    <s v="MD30"/>
    <n v="1"/>
    <n v="1"/>
    <s v=" MEDELLIN"/>
    <s v="ZONA CENTRO"/>
    <s v="TERCEROS"/>
    <s v="2025 SEM 45"/>
    <s v="1328"/>
    <x v="43"/>
    <s v="martes"/>
    <s v="YASS"/>
    <n v="1"/>
    <n v="3"/>
    <s v="TAT"/>
    <s v="YENY ELIZABETH FLOREZ TABORDA"/>
    <s v="Preventa"/>
    <s v="43261477"/>
    <s v="8063355"/>
    <s v="TIENDA HELADOS Y MAS"/>
  </r>
  <r>
    <d v="2025-11-04T00:00:00"/>
    <s v="HHME001460364"/>
    <s v="LYESPOMALLX1"/>
    <s v="LIMPIAYA MALLA ESPONJA X1"/>
    <s v="LYESPOMALLX1 - LIMPIAYA MALLA ESPONJA X1"/>
    <n v="5"/>
    <n v="714.29"/>
    <n v="0"/>
    <n v="3571.45"/>
    <s v="MD01"/>
    <n v="1"/>
    <n v="125"/>
    <s v=" TUTI Medellin"/>
    <s v="ZONA CENTRO"/>
    <s v="TERCEROS"/>
    <s v="2025 SEM 45"/>
    <s v="1337"/>
    <x v="44"/>
    <s v="martes"/>
    <s v="ETERNA"/>
    <n v="1"/>
    <n v="5"/>
    <s v="TAT"/>
    <s v="CHARCUTERIA EL BARATON ML"/>
    <s v="Preventa"/>
    <s v="901014777"/>
    <s v="39178423"/>
    <s v="INVERSIONES DE EXCEDENTES JML SAS"/>
  </r>
  <r>
    <d v="2025-11-04T00:00:00"/>
    <s v="HHME001460364"/>
    <s v="LYGUANT7AMX2"/>
    <s v="LIMPIAYA GUATE TALLA7 AMARILLO X2"/>
    <s v="LYGUANT7AMX2 - LIMPIAYA GUATE TALLA7 AMARILLO X2"/>
    <n v="2"/>
    <n v="3025.21"/>
    <n v="0"/>
    <n v="6050.42"/>
    <s v="MD01"/>
    <n v="1"/>
    <n v="125"/>
    <s v=" TUTI Medellin"/>
    <s v="ZONA CENTRO"/>
    <s v="TERCEROS"/>
    <s v="2025 SEM 45"/>
    <s v="1337"/>
    <x v="44"/>
    <s v="martes"/>
    <s v="ETERNA"/>
    <n v="1"/>
    <n v="2"/>
    <s v="TAT"/>
    <s v="CHARCUTERIA EL BARATON ML"/>
    <s v="Preventa"/>
    <s v="901014777"/>
    <s v="39178423"/>
    <s v="INVERSIONES DE EXCEDENTES JML SAS"/>
  </r>
  <r>
    <d v="2025-11-04T00:00:00"/>
    <s v="HHME001460406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5"/>
    <s v="1310"/>
    <x v="39"/>
    <s v="martes"/>
    <s v="PREBEL"/>
    <n v="1"/>
    <n v="1"/>
    <s v="TAT"/>
    <s v="JHON JAIRO MARULANDA VALENCIA"/>
    <s v="Preventa"/>
    <s v="70563254"/>
    <s v="71296053"/>
    <s v="GRANERO ESQUINA DEL MOVIMIENTO"/>
  </r>
  <r>
    <d v="2025-11-04T00:00:00"/>
    <s v="HHME001460431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5"/>
    <s v="1310"/>
    <x v="39"/>
    <s v="martes"/>
    <s v="PREBEL"/>
    <n v="1"/>
    <n v="1"/>
    <s v="TAT"/>
    <s v="SANDRA PATRICIA REYES VELASQUEZ"/>
    <s v="Preventa"/>
    <s v="1006086643"/>
    <s v="71296053"/>
    <s v="EL SUPER DE ALEJO C R"/>
  </r>
  <r>
    <d v="2025-11-04T00:00:00"/>
    <s v="HHME001460431"/>
    <s v="YACONDSEX"/>
    <s v="CONDONES X3 UNIDADES ECONOMICO"/>
    <s v="YACONDSEX - CONDONES X3 UNIDADES ECONOMICO"/>
    <n v="10"/>
    <n v="866.2"/>
    <n v="0"/>
    <n v="8662"/>
    <s v="MD04"/>
    <n v="1"/>
    <n v="125"/>
    <s v=" TUTI Medellin"/>
    <s v="ZONA CENTRO"/>
    <s v="TERCEROS"/>
    <s v="2025 SEM 45"/>
    <s v="1310"/>
    <x v="39"/>
    <s v="martes"/>
    <s v="YASS"/>
    <n v="1"/>
    <n v="10"/>
    <s v="TAT"/>
    <s v="SANDRA PATRICIA REYES VELASQUEZ"/>
    <s v="Preventa"/>
    <s v="1006086643"/>
    <s v="71296053"/>
    <s v="EL SUPER DE ALEJO C R"/>
  </r>
  <r>
    <d v="2025-11-04T00:00:00"/>
    <s v="HHME001460431"/>
    <s v="PBPROCOLDIS"/>
    <s v="PROTECTOR SOLAR COLOR DISPLAY"/>
    <s v="PBPROCOLDIS - PROTECTOR SOLAR COLOR DISPLAY"/>
    <n v="1"/>
    <n v="29400"/>
    <n v="0"/>
    <n v="29400"/>
    <s v="MD04"/>
    <n v="1"/>
    <n v="125"/>
    <s v=" TUTI Medellin"/>
    <s v="ZONA CENTRO"/>
    <s v="TERCEROS"/>
    <s v="2025 SEM 45"/>
    <s v="1310"/>
    <x v="39"/>
    <s v="martes"/>
    <s v="PREBEL"/>
    <n v="1"/>
    <n v="1"/>
    <s v="TAT"/>
    <s v="SANDRA PATRICIA REYES VELASQUEZ"/>
    <s v="Preventa"/>
    <s v="1006086643"/>
    <s v="71296053"/>
    <s v="EL SUPER DE ALEJO C R"/>
  </r>
  <r>
    <d v="2025-11-04T00:00:00"/>
    <s v="HHME001460431"/>
    <s v="YAVABY20GR"/>
    <s v="VASELINA BABY, 20 GRAMOS, MARCA JUHNIOS"/>
    <s v="YAVABY20GR - VASELINA BABY, 20 GRAMOS, MARCA JUHNIOS"/>
    <n v="3"/>
    <n v="1444"/>
    <n v="0"/>
    <n v="4332"/>
    <s v="MD04"/>
    <n v="1"/>
    <n v="125"/>
    <s v=" TUTI Medellin"/>
    <s v="ZONA CENTRO"/>
    <s v="TERCEROS"/>
    <s v="2025 SEM 45"/>
    <s v="1310"/>
    <x v="39"/>
    <s v="martes"/>
    <s v="YASS"/>
    <n v="1"/>
    <n v="3"/>
    <s v="TAT"/>
    <s v="SANDRA PATRICIA REYES VELASQUEZ"/>
    <s v="Preventa"/>
    <s v="1006086643"/>
    <s v="71296053"/>
    <s v="EL SUPER DE ALEJO C R"/>
  </r>
  <r>
    <d v="2025-11-04T00:00:00"/>
    <s v="HHME001460431"/>
    <s v="DRSERUNSILISACHETX1"/>
    <s v="SERUM DE SILICONA DROMATIC EN SACHET X1"/>
    <s v="DRSERUNSILISACHETX1 - SERUM DE SILICONA DROMATIC EN SACHET X1"/>
    <n v="5"/>
    <n v="2227"/>
    <n v="0"/>
    <n v="11135"/>
    <s v="MD04"/>
    <n v="1"/>
    <n v="125"/>
    <s v=" TUTI Medellin"/>
    <s v="ZONA CENTRO"/>
    <s v="TERCEROS"/>
    <s v="2025 SEM 45"/>
    <s v="1310"/>
    <x v="39"/>
    <s v="martes"/>
    <s v="DROMATIC"/>
    <n v="1"/>
    <n v="5"/>
    <s v="TAT"/>
    <s v="SANDRA PATRICIA REYES VELASQUEZ"/>
    <s v="Preventa"/>
    <s v="1006086643"/>
    <s v="71296053"/>
    <s v="EL SUPER DE ALEJO C R"/>
  </r>
  <r>
    <d v="2025-11-04T00:00:00"/>
    <s v="HHME001460431"/>
    <s v="YASEDA20"/>
    <s v="SEDA DENTAL CON CERA 20 MT"/>
    <s v="YASEDA20 - SEDA DENTAL CON CERA 20 MT"/>
    <n v="6"/>
    <n v="1092.44"/>
    <n v="0"/>
    <n v="6554.64"/>
    <s v="MD04"/>
    <n v="1"/>
    <n v="125"/>
    <s v=" TUTI Medellin"/>
    <s v="ZONA CENTRO"/>
    <s v="TERCEROS"/>
    <s v="2025 SEM 45"/>
    <s v="1310"/>
    <x v="39"/>
    <s v="martes"/>
    <s v="YASS"/>
    <n v="1"/>
    <n v="6"/>
    <s v="TAT"/>
    <s v="SANDRA PATRICIA REYES VELASQUEZ"/>
    <s v="Preventa"/>
    <s v="1006086643"/>
    <s v="71296053"/>
    <s v="EL SUPER DE ALEJO C R"/>
  </r>
  <r>
    <d v="2025-11-04T00:00:00"/>
    <s v="HHBO001170985"/>
    <s v="PBDESCREMA"/>
    <s v="DESODORANTE COLAPSIBLE 40GR"/>
    <s v="PBDESCREMA - DESODORANTE COLAPSIBLE 40GR"/>
    <n v="3"/>
    <n v="3000"/>
    <n v="0"/>
    <n v="9000"/>
    <s v="BG25"/>
    <n v="1"/>
    <n v="126"/>
    <s v=" TUTI Bogota"/>
    <s v="ZONA BOGOTA"/>
    <s v="TERCEROS"/>
    <s v="2025 SEM 45"/>
    <s v="2139"/>
    <x v="38"/>
    <s v="martes"/>
    <s v="PREBEL"/>
    <n v="1"/>
    <n v="3"/>
    <s v="TAT"/>
    <s v="YESID LONDOÑO ALVIS"/>
    <s v="Preventa"/>
    <s v="2977210"/>
    <s v="1024507708"/>
    <s v="TIENDA DE ASEO MEGA HOUSE LONDON"/>
  </r>
  <r>
    <d v="2025-11-04T00:00:00"/>
    <s v="HHBO001170990"/>
    <s v="PBDESCREMA"/>
    <s v="DESODORANTE COLAPSIBLE 40GR"/>
    <s v="PBDESCREMA - DESODORANTE COLAPSIBLE 40GR"/>
    <n v="12"/>
    <n v="3000"/>
    <n v="0"/>
    <n v="36000"/>
    <s v="BG25"/>
    <n v="1"/>
    <n v="126"/>
    <s v=" TUTI Bogota"/>
    <s v="ZONA BOGOTA"/>
    <s v="TERCEROS"/>
    <s v="2025 SEM 45"/>
    <s v="2139"/>
    <x v="38"/>
    <s v="martes"/>
    <s v="PREBEL"/>
    <n v="1"/>
    <n v="12"/>
    <s v="TAT"/>
    <s v="LUIS ANGEL MENDEZ"/>
    <s v="Preventa"/>
    <s v="80151309"/>
    <s v="1024507708"/>
    <s v="MEGA FAMILIAR"/>
  </r>
  <r>
    <d v="2025-11-04T00:00:00"/>
    <s v="HHBO001171013"/>
    <s v="LYDETEOS1800DX1"/>
    <s v="DETERGENTE ETERNA DOYPACK ROPA OSCURA 1800ML"/>
    <s v="LYDETEOS1800DX1 - DETERGENTE ETERNA DOYPACK ROPA OSCURA 1800ML"/>
    <n v="2"/>
    <n v="13840"/>
    <n v="0"/>
    <n v="27680"/>
    <s v="BG25"/>
    <n v="1"/>
    <n v="126"/>
    <s v=" TUTI Bogota"/>
    <s v="ZONA BOGOTA"/>
    <s v="TERCEROS"/>
    <s v="2025 SEM 45"/>
    <s v="2133"/>
    <x v="26"/>
    <s v="martes"/>
    <s v="ETERNA"/>
    <n v="1"/>
    <n v="2"/>
    <s v="TAT"/>
    <s v="NANCY ELENA URIBE ARBELAEZ"/>
    <s v="Preventa"/>
    <s v="1045107620"/>
    <s v="52290464"/>
    <s v="DISTRI ASEO LA PAISA"/>
  </r>
  <r>
    <d v="2025-11-04T00:00:00"/>
    <s v="HHBO001171027"/>
    <s v="YAPANIAMA"/>
    <s v="PAÑITOS HUMEDOS DAMPY AMARILLOS X 15 UND"/>
    <s v="YAPANIAMA - PAÑITOS HUMEDOS DAMPY AMARILLOS X 15 UND"/>
    <n v="5"/>
    <n v="1260.5"/>
    <n v="0"/>
    <n v="6302.5"/>
    <s v="BG25"/>
    <n v="1"/>
    <n v="126"/>
    <s v=" TUTI Bogota"/>
    <s v="ZONA BOGOTA"/>
    <s v="TERCEROS"/>
    <s v="2025 SEM 45"/>
    <s v="2139"/>
    <x v="38"/>
    <s v="martes"/>
    <s v="YASS"/>
    <n v="1"/>
    <n v="5"/>
    <s v="TAT"/>
    <s v="BRAYAN STEVEN VANEGAS CASTILLO"/>
    <s v="Preventa"/>
    <s v="1024586530"/>
    <s v="1024507708"/>
    <s v="FERRETERIA VANEGAS"/>
  </r>
  <r>
    <d v="2025-11-04T00:00:00"/>
    <s v="HHPE000676306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5"/>
    <s v="1814"/>
    <x v="40"/>
    <s v="martes"/>
    <s v="PREBEL"/>
    <n v="1"/>
    <n v="1"/>
    <s v="TAT"/>
    <s v="GUSTAVO ALONSO CARDENAS ARIAS"/>
    <s v="Preventa"/>
    <s v="71993005"/>
    <s v="1059785487"/>
    <s v="CACHARRERIA Y VARIEDADES LA CRISTALINA"/>
  </r>
  <r>
    <d v="2025-11-04T00:00:00"/>
    <s v="HHPE000676306"/>
    <s v="YAPANIAMA"/>
    <s v="PAÑITOS HUMEDOS DAMPY AMARILLOS X 15 UND"/>
    <s v="YAPANIAMA - PAÑITOS HUMEDOS DAMPY AMARILLOS X 15 UND"/>
    <n v="5"/>
    <n v="1260.5"/>
    <n v="0"/>
    <n v="6302.5"/>
    <s v="PE05"/>
    <n v="1"/>
    <n v="157"/>
    <s v=" TUTI Pereira"/>
    <s v="ZONA SUR"/>
    <s v="TERCEROS"/>
    <s v="2025 SEM 45"/>
    <s v="1814"/>
    <x v="40"/>
    <s v="martes"/>
    <s v="YASS"/>
    <n v="1"/>
    <n v="5"/>
    <s v="TAT"/>
    <s v="GUSTAVO ALONSO CARDENAS ARIAS"/>
    <s v="Preventa"/>
    <s v="71993005"/>
    <s v="1059785487"/>
    <s v="CACHARRERIA Y VARIEDADES LA CRISTALINA"/>
  </r>
  <r>
    <d v="2025-11-04T00:00:00"/>
    <s v="HHPE000676306"/>
    <s v="LYLAVA1000"/>
    <s v="LIMPIAYA LIMPIADOR MULTIUSOS LAVANDA X 1000"/>
    <s v="LYLAVA1000 - LIMPIAYA LIMPIADOR MULTIUSOS LAVANDA X 1000"/>
    <n v="6"/>
    <n v="2541.83"/>
    <n v="0"/>
    <n v="15250.98"/>
    <s v="PE05"/>
    <n v="1"/>
    <n v="157"/>
    <s v=" TUTI Pereira"/>
    <s v="ZONA SUR"/>
    <s v="TERCEROS"/>
    <s v="2025 SEM 45"/>
    <s v="1814"/>
    <x v="40"/>
    <s v="martes"/>
    <s v="ETERNA"/>
    <n v="1"/>
    <n v="6"/>
    <s v="TAT"/>
    <s v="GUSTAVO ALONSO CARDENAS ARIAS"/>
    <s v="Preventa"/>
    <s v="71993005"/>
    <s v="1059785487"/>
    <s v="CACHARRERIA Y VARIEDADES LA CRISTALINA"/>
  </r>
  <r>
    <d v="2025-11-04T00:00:00"/>
    <s v="HHME001460375"/>
    <s v="LYLANAACEX6"/>
    <s v="LIMPIAYA LANA ACERO X6"/>
    <s v="LYLANAACEX6 - LIMPIAYA LANA ACERO X6"/>
    <n v="1"/>
    <n v="1180"/>
    <n v="0"/>
    <n v="1180"/>
    <s v="MD30"/>
    <n v="1"/>
    <n v="1"/>
    <s v=" MEDELLIN"/>
    <s v="ZONA CENTRO"/>
    <s v="TERCEROS"/>
    <s v="2025 SEM 45"/>
    <s v="1328"/>
    <x v="43"/>
    <s v="martes"/>
    <s v="ETERNA"/>
    <n v="6"/>
    <n v="6"/>
    <s v="TAT"/>
    <s v="JOHAN STIVEN  TIQUE JIMENEZ"/>
    <s v="Preventa"/>
    <s v="1017214588"/>
    <s v="8063355"/>
    <s v="TIENDA EL SOLAR"/>
  </r>
  <r>
    <d v="2025-11-04T00:00:00"/>
    <s v="HHMO000623752"/>
    <s v="PBDESCOJINX18"/>
    <s v="DES. AFM DPL ORIG 12G X18"/>
    <s v="PBDESCOJINX18 - DES. AFM DPL ORIG 12G X18"/>
    <n v="1"/>
    <n v="11900"/>
    <n v="357"/>
    <n v="11543"/>
    <s v="MT11"/>
    <n v="1"/>
    <n v="156"/>
    <s v=" TUTI Monteria"/>
    <s v="ZONA CENTRO"/>
    <s v="TERCEROS"/>
    <s v="2025 SEM 45"/>
    <s v="1737"/>
    <x v="30"/>
    <s v="martes"/>
    <s v="PREBEL"/>
    <n v="1"/>
    <n v="1"/>
    <s v="TAT"/>
    <s v="RUBIA ESTELA GARCIA MACEA"/>
    <s v="Preventa"/>
    <s v="34979979"/>
    <s v="78716125"/>
    <s v="TIENDA RUBI"/>
  </r>
  <r>
    <d v="2025-11-04T00:00:00"/>
    <s v="HHBO001171085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14"/>
    <x v="42"/>
    <s v="martes"/>
    <s v="ETERNA"/>
    <n v="1"/>
    <n v="1"/>
    <s v="TAT"/>
    <s v="LUZ HERLINDA RINCON ROBAYO"/>
    <s v="Preventa"/>
    <s v="52331366"/>
    <s v="52218661"/>
    <s v="LUZ HERLINDA RINCON ROBAYO"/>
  </r>
  <r>
    <d v="2025-11-04T00:00:00"/>
    <s v="HHBO001171085"/>
    <s v="LYGUANT8NGX2"/>
    <s v="LIMPIAYA GUANTE NEGRO TALLA8 X2"/>
    <s v="LYGUANT8NGX2 - LIMPIAYA GUANTE NEGRO TALLA8 X2"/>
    <n v="5"/>
    <n v="3180"/>
    <n v="0"/>
    <n v="15900"/>
    <s v="BG22"/>
    <n v="1"/>
    <n v="126"/>
    <s v=" TUTI Bogota"/>
    <s v="ZONA BOGOTA"/>
    <s v="TERCEROS"/>
    <s v="2025 SEM 45"/>
    <s v="2114"/>
    <x v="42"/>
    <s v="martes"/>
    <s v="ETERNA"/>
    <n v="1"/>
    <n v="5"/>
    <s v="TAT"/>
    <s v="LUZ HERLINDA RINCON ROBAYO"/>
    <s v="Preventa"/>
    <s v="52331366"/>
    <s v="52218661"/>
    <s v="LUZ HERLINDA RINCON ROBAYO"/>
  </r>
  <r>
    <d v="2025-11-04T00:00:00"/>
    <s v="HHME001460397"/>
    <s v="YASEDA20"/>
    <s v="SEDA DENTAL CON CERA 20 MT"/>
    <s v="YASEDA20 - SEDA DENTAL CON CERA 20 MT"/>
    <n v="6"/>
    <n v="1092.44"/>
    <n v="0"/>
    <n v="6554.64"/>
    <s v="MD30"/>
    <n v="1"/>
    <n v="1"/>
    <s v=" MEDELLIN"/>
    <s v="ZONA CENTRO"/>
    <s v="TERCEROS"/>
    <s v="2025 SEM 45"/>
    <s v="1328"/>
    <x v="43"/>
    <s v="martes"/>
    <s v="YASS"/>
    <n v="1"/>
    <n v="6"/>
    <s v="TAT"/>
    <s v="JANNETH ESMITH PEREZ CORREA"/>
    <s v="Preventa"/>
    <s v="43101044"/>
    <s v="8063355"/>
    <s v="DISTRIBUIDORA NORJOK"/>
  </r>
  <r>
    <d v="2025-11-04T00:00:00"/>
    <s v="HHBO001171098"/>
    <s v="LYGUANT8AMX2"/>
    <s v="LIMPIAYA GUANTE TALLA8 AMARILLO X2"/>
    <s v="LYGUANT8AMX2 - LIMPIAYA GUANTE TALLA8 AMARILLO X2"/>
    <n v="3"/>
    <n v="3025.21"/>
    <n v="0"/>
    <n v="9075.6299999999992"/>
    <s v="BG22"/>
    <n v="1"/>
    <n v="126"/>
    <s v=" TUTI Bogota"/>
    <s v="ZONA BOGOTA"/>
    <s v="TERCEROS"/>
    <s v="2025 SEM 45"/>
    <s v="2114"/>
    <x v="42"/>
    <s v="martes"/>
    <s v="ETERNA"/>
    <n v="1"/>
    <n v="3"/>
    <s v="TAT"/>
    <s v="LEYLA DIAZ FONSECA"/>
    <s v="Preventa"/>
    <s v="39659112"/>
    <s v="52218661"/>
    <s v="EL RINCON DE LOS GATOS"/>
  </r>
  <r>
    <d v="2025-11-04T00:00:00"/>
    <s v="HHBO001171098"/>
    <s v="LYGUANT8.5AMX2"/>
    <s v="LIMPIAYA GUANTE TALLA8.5 AMARILLO X2"/>
    <s v="LYGUANT8.5AMX2 - LIMPIAYA GUANTE TALLA8.5 AMARILLO X2"/>
    <n v="2"/>
    <n v="3025.21"/>
    <n v="0"/>
    <n v="6050.42"/>
    <s v="BG22"/>
    <n v="1"/>
    <n v="126"/>
    <s v=" TUTI Bogota"/>
    <s v="ZONA BOGOTA"/>
    <s v="TERCEROS"/>
    <s v="2025 SEM 45"/>
    <s v="2114"/>
    <x v="42"/>
    <s v="martes"/>
    <s v="ETERNA"/>
    <n v="1"/>
    <n v="2"/>
    <s v="TAT"/>
    <s v="LEYLA DIAZ FONSECA"/>
    <s v="Preventa"/>
    <s v="39659112"/>
    <s v="52218661"/>
    <s v="EL RINCON DE LOS GATOS"/>
  </r>
  <r>
    <d v="2025-11-04T00:00:00"/>
    <s v="HHBO001171098"/>
    <s v="LYGUANT7.5AMX2"/>
    <s v="LIMPIAYA GUATE TALLA7.5 AMARILLO X2"/>
    <s v="LYGUANT7.5AMX2 - LIMPIAYA GUATE TALLA7.5 AMARILLO X2"/>
    <n v="1"/>
    <n v="3025.21"/>
    <n v="0"/>
    <n v="3025.21"/>
    <s v="BG22"/>
    <n v="1"/>
    <n v="126"/>
    <s v=" TUTI Bogota"/>
    <s v="ZONA BOGOTA"/>
    <s v="TERCEROS"/>
    <s v="2025 SEM 45"/>
    <s v="2114"/>
    <x v="42"/>
    <s v="martes"/>
    <s v="ETERNA"/>
    <n v="1"/>
    <n v="1"/>
    <s v="TAT"/>
    <s v="LEYLA DIAZ FONSECA"/>
    <s v="Preventa"/>
    <s v="39659112"/>
    <s v="52218661"/>
    <s v="EL RINCON DE LOS GATOS"/>
  </r>
  <r>
    <d v="2025-11-04T00:00:00"/>
    <s v="HHBO001171114"/>
    <s v="YACAN38"/>
    <s v="CANDADO 38 MM"/>
    <s v="YACAN38 - CANDADO 38 MM"/>
    <n v="3"/>
    <n v="2668.75"/>
    <n v="0"/>
    <n v="8006.25"/>
    <s v="BG22"/>
    <n v="1"/>
    <n v="126"/>
    <s v=" TUTI Bogota"/>
    <s v="ZONA BOGOTA"/>
    <s v="TERCEROS"/>
    <s v="2025 SEM 45"/>
    <s v="2114"/>
    <x v="42"/>
    <s v="martes"/>
    <s v="YASS"/>
    <n v="1"/>
    <n v="3"/>
    <s v="TAT"/>
    <s v="WILSON MALAMBO LOAIZA"/>
    <s v="Preventa"/>
    <s v="79750032"/>
    <s v="52218661"/>
    <s v="FERRETERIA"/>
  </r>
  <r>
    <d v="2025-11-04T00:00:00"/>
    <s v="HHBO001171114"/>
    <s v="YACAN50"/>
    <s v="CANDADO 50 MM"/>
    <s v="YACAN50 - CANDADO 50 MM"/>
    <n v="3"/>
    <n v="4327.7299999999996"/>
    <n v="0"/>
    <n v="12983.19"/>
    <s v="BG22"/>
    <n v="1"/>
    <n v="126"/>
    <s v=" TUTI Bogota"/>
    <s v="ZONA BOGOTA"/>
    <s v="TERCEROS"/>
    <s v="2025 SEM 45"/>
    <s v="2114"/>
    <x v="42"/>
    <s v="martes"/>
    <s v="YASS"/>
    <n v="1"/>
    <n v="3"/>
    <s v="TAT"/>
    <s v="WILSON MALAMBO LOAIZA"/>
    <s v="Preventa"/>
    <s v="79750032"/>
    <s v="52218661"/>
    <s v="FERRETERIA"/>
  </r>
  <r>
    <d v="2025-11-04T00:00:00"/>
    <s v="HHBO001171114"/>
    <s v="YACAN63"/>
    <s v="CANDADO 63 MM"/>
    <s v="YACAN63 - CANDADO 63 MM"/>
    <n v="2"/>
    <n v="5940"/>
    <n v="0"/>
    <n v="11880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WILSON MALAMBO LOAIZA"/>
    <s v="Preventa"/>
    <s v="79750032"/>
    <s v="52218661"/>
    <s v="FERRETERIA"/>
  </r>
  <r>
    <d v="2025-11-04T00:00:00"/>
    <s v="HHBO001171075"/>
    <s v="YACAN40"/>
    <s v="CANDADO 40 MM"/>
    <s v="YACAN40 - CANDADO 40 MM"/>
    <n v="2"/>
    <n v="2992.5"/>
    <n v="0"/>
    <n v="5985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BO001171075"/>
    <s v="YACAN50"/>
    <s v="CANDADO 50 MM"/>
    <s v="YACAN50 - CANDADO 50 MM"/>
    <n v="2"/>
    <n v="4327.7299999999996"/>
    <n v="0"/>
    <n v="8655.4599999999991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BO001171075"/>
    <s v="YACAN38"/>
    <s v="CANDADO 38 MM"/>
    <s v="YACAN38 - CANDADO 38 MM"/>
    <n v="2"/>
    <n v="2668.75"/>
    <n v="0"/>
    <n v="5337.5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BO001171075"/>
    <s v="YACAN63"/>
    <s v="CANDADO 63 MM"/>
    <s v="YACAN63 - CANDADO 63 MM"/>
    <n v="2"/>
    <n v="5940"/>
    <n v="0"/>
    <n v="11880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BO001171075"/>
    <s v="YACAN25"/>
    <s v="CANDADO 25 MM"/>
    <s v="YACAN25 - CANDADO 25 MM"/>
    <n v="2"/>
    <n v="1543"/>
    <n v="0"/>
    <n v="3086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BO001171075"/>
    <s v="YACAN20"/>
    <s v="CANDADO 20 MM"/>
    <s v="YACAN20 - CANDADO 20 MM"/>
    <n v="2"/>
    <n v="1218.49"/>
    <n v="0"/>
    <n v="2436.98"/>
    <s v="BG22"/>
    <n v="1"/>
    <n v="126"/>
    <s v=" TUTI Bogota"/>
    <s v="ZONA BOGOTA"/>
    <s v="TERCEROS"/>
    <s v="2025 SEM 45"/>
    <s v="2114"/>
    <x v="42"/>
    <s v="martes"/>
    <s v="YASS"/>
    <n v="1"/>
    <n v="2"/>
    <s v="TAT"/>
    <s v="LENDA ROCIO MORENO LEON"/>
    <s v="Preventa"/>
    <s v="51948929"/>
    <s v="52218661"/>
    <s v="TIENDA MARVETH"/>
  </r>
  <r>
    <d v="2025-11-04T00:00:00"/>
    <s v="HHME001460440"/>
    <s v="YAPANIAZUX12"/>
    <s v="PAÑITOS HUMEDOS DAMPY AAZUL X 12UND"/>
    <s v="YAPANIAZUX12 - PAÑITOS HUMEDOS DAMPY AAZUL X 12UND"/>
    <n v="6"/>
    <n v="870"/>
    <n v="0"/>
    <n v="5220"/>
    <s v="MD04"/>
    <n v="1"/>
    <n v="125"/>
    <s v=" TUTI Medellin"/>
    <s v="ZONA CENTRO"/>
    <s v="TERCEROS"/>
    <s v="2025 SEM 45"/>
    <s v="1310"/>
    <x v="39"/>
    <s v="martes"/>
    <s v="YASS"/>
    <n v="1"/>
    <n v="6"/>
    <s v="TAT"/>
    <s v="NEFTALI DE JESUS CEBALLOS URREA"/>
    <s v="Preventa"/>
    <s v="3576500"/>
    <s v="71296053"/>
    <s v="LA AMENAZA VERDE"/>
  </r>
  <r>
    <d v="2025-11-05T00:00:00"/>
    <s v="HHBU000697178"/>
    <s v="YAPANIAMAX120"/>
    <s v="PAÑITOS HUMEDOS DAMPY AMARILLOS X 120UND"/>
    <s v="YAPANIAMAX120 - PAÑITOS HUMEDOS DAMPY AMARILLOS X 120UND"/>
    <n v="2"/>
    <n v="6500"/>
    <n v="0"/>
    <n v="13000"/>
    <s v="BM10"/>
    <n v="1"/>
    <n v="154"/>
    <s v=" TUTI Bucaramanga"/>
    <s v="ZONA SANTANDER"/>
    <s v="TERCEROS"/>
    <s v="2025 SEM 45"/>
    <s v="1645"/>
    <x v="35"/>
    <s v="miércoles"/>
    <s v="YASS"/>
    <n v="1"/>
    <n v="2"/>
    <s v="TAT"/>
    <s v="JOSE IGNACIO ROJAS LIZCANO"/>
    <s v="Preventa"/>
    <s v="13835278"/>
    <s v="63557106"/>
    <s v="LOS CEREZOS"/>
  </r>
  <r>
    <d v="2025-11-05T00:00:00"/>
    <s v="HHBU000697178"/>
    <s v="LYGUANT8AMX2"/>
    <s v="LIMPIAYA GUANTE TALLA8 AMARILLO X2"/>
    <s v="LYGUANT8AMX2 - LIMPIAYA GUANTE TALLA8 AMARILLO X2"/>
    <n v="1"/>
    <n v="3025.21"/>
    <n v="0"/>
    <n v="3025.21"/>
    <s v="BM10"/>
    <n v="1"/>
    <n v="154"/>
    <s v=" TUTI Bucaramanga"/>
    <s v="ZONA SANTANDER"/>
    <s v="TERCEROS"/>
    <s v="2025 SEM 45"/>
    <s v="1645"/>
    <x v="35"/>
    <s v="miércoles"/>
    <s v="ETERNA"/>
    <n v="1"/>
    <n v="1"/>
    <s v="TAT"/>
    <s v="JOSE IGNACIO ROJAS LIZCANO"/>
    <s v="Preventa"/>
    <s v="13835278"/>
    <s v="63557106"/>
    <s v="LOS CEREZOS"/>
  </r>
  <r>
    <d v="2025-11-05T00:00:00"/>
    <s v="HHBQ000723051"/>
    <s v="PBELDES12X18"/>
    <s v="DES. EA DPL CLASS 12G X 18"/>
    <s v="PBELDES12X18 - DES. EA DPL CLASS 12G X 18"/>
    <n v="1"/>
    <n v="12500"/>
    <n v="0"/>
    <n v="12500"/>
    <s v="BQ06"/>
    <n v="1"/>
    <n v="9"/>
    <s v=" BARRANQUILLA"/>
    <s v="ZONA NORTE"/>
    <s v="TERCEROS"/>
    <s v="2025 SEM 45"/>
    <s v="1940"/>
    <x v="45"/>
    <s v="miércoles"/>
    <s v="PREBEL"/>
    <n v="1"/>
    <n v="1"/>
    <s v="TAT"/>
    <s v="OMAR ANTONIO NAVARRO GUERRERO"/>
    <s v="Preventa"/>
    <s v="85082398"/>
    <s v="1007973225"/>
    <s v="TIENDA LA BENDICION"/>
  </r>
  <r>
    <d v="2025-11-05T00:00:00"/>
    <s v="HHBQ000723051"/>
    <s v="PBDESCLICOJINX18"/>
    <s v="DES. AFM DPL CLINIC 12G X18"/>
    <s v="PBDESCLICOJINX18 - DES. AFM DPL CLINIC 12G X18"/>
    <n v="1"/>
    <n v="13500"/>
    <n v="0"/>
    <n v="13500"/>
    <s v="BQ06"/>
    <n v="1"/>
    <n v="9"/>
    <s v=" BARRANQUILLA"/>
    <s v="ZONA NORTE"/>
    <s v="TERCEROS"/>
    <s v="2025 SEM 45"/>
    <s v="1940"/>
    <x v="45"/>
    <s v="miércoles"/>
    <s v="PREBEL"/>
    <n v="1"/>
    <n v="1"/>
    <s v="TAT"/>
    <s v="OMAR ANTONIO NAVARRO GUERRERO"/>
    <s v="Preventa"/>
    <s v="85082398"/>
    <s v="1007973225"/>
    <s v="TIENDA LA BENDICION"/>
  </r>
  <r>
    <d v="2025-11-05T00:00:00"/>
    <s v="HHME001460547"/>
    <s v="LYLOZA700DX1"/>
    <s v="LIMPIAYA LAVA LOZA DOYPACK 700 ML X1"/>
    <s v="LYLOZA700DX1 - LIMPIAYA LAVA LOZA DOYPACK 700 ML X1"/>
    <n v="1"/>
    <n v="3562.19"/>
    <n v="0"/>
    <n v="3562.19"/>
    <s v="MD04"/>
    <n v="1"/>
    <n v="125"/>
    <s v=" TUTI Medellin"/>
    <s v="ZONA CENTRO"/>
    <s v="TERCEROS"/>
    <s v="2025 SEM 45"/>
    <s v="1310"/>
    <x v="39"/>
    <s v="miércoles"/>
    <s v="ETERNA"/>
    <n v="1"/>
    <n v="1"/>
    <s v="TAT"/>
    <s v="IMPORTACIONES Y FERRETERIA CONCREADOS SAS"/>
    <s v="Preventa"/>
    <s v="901954979"/>
    <s v="71296053"/>
    <s v="FERRETERIA CONCREADOS SAS"/>
  </r>
  <r>
    <d v="2025-11-05T00:00:00"/>
    <s v="HHME001460547"/>
    <s v="LYDESEN500"/>
    <s v="DESENGRASANTE CITRICO 500ML"/>
    <s v="LYDESEN500 - DESENGRASANTE CITRICO 500ML"/>
    <n v="1"/>
    <n v="2645.48"/>
    <n v="0"/>
    <n v="2645.48"/>
    <s v="MD04"/>
    <n v="1"/>
    <n v="125"/>
    <s v=" TUTI Medellin"/>
    <s v="ZONA CENTRO"/>
    <s v="TERCEROS"/>
    <s v="2025 SEM 45"/>
    <s v="1310"/>
    <x v="39"/>
    <s v="miércoles"/>
    <s v="ETERNA"/>
    <n v="1"/>
    <n v="1"/>
    <s v="TAT"/>
    <s v="IMPORTACIONES Y FERRETERIA CONCREADOS SAS"/>
    <s v="Preventa"/>
    <s v="901954979"/>
    <s v="71296053"/>
    <s v="FERRETERIA CONCREADOS SAS"/>
  </r>
  <r>
    <d v="2025-11-05T00:00:00"/>
    <s v="HHME001460547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5"/>
    <s v="1310"/>
    <x v="39"/>
    <s v="miércoles"/>
    <n v="0"/>
    <n v="1"/>
    <n v="1"/>
    <s v="TAT"/>
    <s v="IMPORTACIONES Y FERRETERIA CONCREADOS SAS"/>
    <s v="Preventa"/>
    <s v="901954979"/>
    <s v="71296053"/>
    <s v="FERRETERIA CONCREADOS SAS"/>
  </r>
  <r>
    <d v="2025-11-05T00:00:00"/>
    <s v="HHME001460547"/>
    <s v="YALAPIROX12"/>
    <s v="LAPIZ ROJO X12 UND"/>
    <s v="YALAPIROX12 - LAPIZ ROJO X12 UND"/>
    <n v="6"/>
    <n v="4882"/>
    <n v="0"/>
    <n v="29292"/>
    <s v="MD04"/>
    <n v="1"/>
    <n v="125"/>
    <s v=" TUTI Medellin"/>
    <s v="ZONA CENTRO"/>
    <s v="TERCEROS"/>
    <s v="2025 SEM 45"/>
    <s v="1310"/>
    <x v="39"/>
    <s v="miércoles"/>
    <s v="YASS"/>
    <n v="1"/>
    <n v="6"/>
    <s v="TAT"/>
    <s v="IMPORTACIONES Y FERRETERIA CONCREADOS SAS"/>
    <s v="Preventa"/>
    <s v="901954979"/>
    <s v="71296053"/>
    <s v="FERRETERIA CONCREADOS SAS"/>
  </r>
  <r>
    <d v="2025-11-05T00:00:00"/>
    <s v="HHME001460547"/>
    <s v="LYVIDR500X1"/>
    <s v="LIMPIAYA LIMPIAVIDRIOS MULTIUSOS 500ML X1"/>
    <s v="LYVIDR500X1 - LIMPIAYA LIMPIAVIDRIOS MULTIUSOS 500ML X1"/>
    <n v="1"/>
    <n v="2647.06"/>
    <n v="0"/>
    <n v="2647.06"/>
    <s v="MD04"/>
    <n v="1"/>
    <n v="125"/>
    <s v=" TUTI Medellin"/>
    <s v="ZONA CENTRO"/>
    <s v="TERCEROS"/>
    <s v="2025 SEM 45"/>
    <s v="1310"/>
    <x v="39"/>
    <s v="miércoles"/>
    <s v="ETERNA"/>
    <n v="1"/>
    <n v="1"/>
    <s v="TAT"/>
    <s v="IMPORTACIONES Y FERRETERIA CONCREADOS SAS"/>
    <s v="Preventa"/>
    <s v="901954979"/>
    <s v="71296053"/>
    <s v="FERRETERIA CONCREADOS SAS"/>
  </r>
  <r>
    <d v="2025-11-05T00:00:00"/>
    <s v="HHBO001171208"/>
    <s v="LYGUANT7AMX2"/>
    <s v="LIMPIAYA GUATE TALLA7 AMARILLO X2"/>
    <s v="LYGUANT7AMX2 - LIMPIAYA GUATE TALLA7 AMARILLO X2"/>
    <n v="12"/>
    <n v="3025.21"/>
    <n v="0"/>
    <n v="36302.519999999997"/>
    <s v="BG19"/>
    <n v="1"/>
    <n v="126"/>
    <s v=" TUTI Bogota"/>
    <s v="ZONA BOGOTA"/>
    <s v="TERCEROS"/>
    <s v="2025 SEM 45"/>
    <s v="2190"/>
    <x v="46"/>
    <s v="miércoles"/>
    <s v="ETERNA"/>
    <n v="1"/>
    <n v="12"/>
    <s v="TAT"/>
    <s v="DEIBER TRIANA MONTAÑO"/>
    <s v="Preventa"/>
    <s v="80739067"/>
    <s v="9902"/>
    <s v="DEIVER TRIANA"/>
  </r>
  <r>
    <d v="2025-11-05T00:00:00"/>
    <s v="HHBO001171208"/>
    <s v="LYGUANT7.5AMX2"/>
    <s v="LIMPIAYA GUATE TALLA7.5 AMARILLO X2"/>
    <s v="LYGUANT7.5AMX2 - LIMPIAYA GUATE TALLA7.5 AMARILLO X2"/>
    <n v="12"/>
    <n v="3025.21"/>
    <n v="0"/>
    <n v="36302.519999999997"/>
    <s v="BG19"/>
    <n v="1"/>
    <n v="126"/>
    <s v=" TUTI Bogota"/>
    <s v="ZONA BOGOTA"/>
    <s v="TERCEROS"/>
    <s v="2025 SEM 45"/>
    <s v="2190"/>
    <x v="46"/>
    <s v="miércoles"/>
    <s v="ETERNA"/>
    <n v="1"/>
    <n v="12"/>
    <s v="TAT"/>
    <s v="DEIBER TRIANA MONTAÑO"/>
    <s v="Preventa"/>
    <s v="80739067"/>
    <s v="9902"/>
    <s v="DEIVER TRIANA"/>
  </r>
  <r>
    <d v="2025-11-05T00:00:00"/>
    <s v="HHBO001171208"/>
    <s v="LYGUANT8AMX2"/>
    <s v="LIMPIAYA GUANTE TALLA8 AMARILLO X2"/>
    <s v="LYGUANT8AMX2 - LIMPIAYA GUANTE TALLA8 AMARILLO X2"/>
    <n v="12"/>
    <n v="3025.21"/>
    <n v="0"/>
    <n v="36302.519999999997"/>
    <s v="BG19"/>
    <n v="1"/>
    <n v="126"/>
    <s v=" TUTI Bogota"/>
    <s v="ZONA BOGOTA"/>
    <s v="TERCEROS"/>
    <s v="2025 SEM 45"/>
    <s v="2190"/>
    <x v="46"/>
    <s v="miércoles"/>
    <s v="ETERNA"/>
    <n v="1"/>
    <n v="12"/>
    <s v="TAT"/>
    <s v="DEIBER TRIANA MONTAÑO"/>
    <s v="Preventa"/>
    <s v="80739067"/>
    <s v="9902"/>
    <s v="DEIVER TRIANA"/>
  </r>
  <r>
    <d v="2025-11-05T00:00:00"/>
    <s v="HHBO001171208"/>
    <s v="LYGUANT9AMX2"/>
    <s v="LIMPIAYA GUANTE TALLA9 AMARILLO X2"/>
    <s v="LYGUANT9AMX2 - LIMPIAYA GUANTE TALLA9 AMARILLO X2"/>
    <n v="12"/>
    <n v="3025.21"/>
    <n v="0"/>
    <n v="36302.519999999997"/>
    <s v="BG19"/>
    <n v="1"/>
    <n v="126"/>
    <s v=" TUTI Bogota"/>
    <s v="ZONA BOGOTA"/>
    <s v="TERCEROS"/>
    <s v="2025 SEM 45"/>
    <s v="2190"/>
    <x v="46"/>
    <s v="miércoles"/>
    <s v="ETERNA"/>
    <n v="1"/>
    <n v="12"/>
    <s v="TAT"/>
    <s v="DEIBER TRIANA MONTAÑO"/>
    <s v="Preventa"/>
    <s v="80739067"/>
    <s v="9902"/>
    <s v="DEIVER TRIANA"/>
  </r>
  <r>
    <d v="2025-11-05T00:00:00"/>
    <s v="HHBO001171208"/>
    <s v="LYGUANT8NGX2"/>
    <s v="LIMPIAYA GUANTE NEGRO TALLA8 X2"/>
    <s v="LYGUANT8NGX2 - LIMPIAYA GUANTE NEGRO TALLA8 X2"/>
    <n v="6"/>
    <n v="3180"/>
    <n v="0"/>
    <n v="19080"/>
    <s v="BG19"/>
    <n v="1"/>
    <n v="126"/>
    <s v=" TUTI Bogota"/>
    <s v="ZONA BOGOTA"/>
    <s v="TERCEROS"/>
    <s v="2025 SEM 45"/>
    <s v="2190"/>
    <x v="46"/>
    <s v="miércoles"/>
    <s v="ETERNA"/>
    <n v="1"/>
    <n v="6"/>
    <s v="TAT"/>
    <s v="DEIBER TRIANA MONTAÑO"/>
    <s v="Preventa"/>
    <s v="80739067"/>
    <s v="9902"/>
    <s v="DEIVER TRIANA"/>
  </r>
  <r>
    <d v="2025-11-05T00:00:00"/>
    <s v="HHBO001171208"/>
    <s v="LYGUANT9NGX2"/>
    <s v="LIMPIAYA GUANTE NEGRO TALLA9 X2"/>
    <s v="LYGUANT9NGX2 - LIMPIAYA GUANTE NEGRO TALLA9 X2"/>
    <n v="6"/>
    <n v="3180"/>
    <n v="0"/>
    <n v="19080"/>
    <s v="BG19"/>
    <n v="1"/>
    <n v="126"/>
    <s v=" TUTI Bogota"/>
    <s v="ZONA BOGOTA"/>
    <s v="TERCEROS"/>
    <s v="2025 SEM 45"/>
    <s v="2190"/>
    <x v="46"/>
    <s v="miércoles"/>
    <s v="ETERNA"/>
    <n v="1"/>
    <n v="6"/>
    <s v="TAT"/>
    <s v="DEIBER TRIANA MONTAÑO"/>
    <s v="Preventa"/>
    <s v="80739067"/>
    <s v="9902"/>
    <s v="DEIVER TRIANA"/>
  </r>
  <r>
    <d v="2025-11-05T00:00:00"/>
    <s v="HHME001460732"/>
    <s v="YACAN20"/>
    <s v="CANDADO 20 MM"/>
    <s v="YACAN20 - CANDADO 20 MM"/>
    <n v="2"/>
    <n v="1218.49"/>
    <n v="0"/>
    <n v="2436.98"/>
    <s v="MD02"/>
    <n v="1"/>
    <n v="125"/>
    <s v=" TUTI Medellin"/>
    <s v="ZONA CENTRO"/>
    <s v="TERCEROS"/>
    <s v="2025 SEM 45"/>
    <s v="1338"/>
    <x v="5"/>
    <s v="miércoles"/>
    <s v="YASS"/>
    <n v="1"/>
    <n v="2"/>
    <s v="TAT"/>
    <s v="MARIA ELENA MONTOYA DE GALLO"/>
    <s v="Preventa"/>
    <s v="32513115"/>
    <s v="1036639459"/>
    <s v="TIENDA GALLO"/>
  </r>
  <r>
    <d v="2025-11-05T00:00:00"/>
    <s v="HHME001460732"/>
    <s v="YACAN25"/>
    <s v="CANDADO 25 MM"/>
    <s v="YACAN25 - CANDADO 25 MM"/>
    <n v="2"/>
    <n v="1543"/>
    <n v="0"/>
    <n v="3086"/>
    <s v="MD02"/>
    <n v="1"/>
    <n v="125"/>
    <s v=" TUTI Medellin"/>
    <s v="ZONA CENTRO"/>
    <s v="TERCEROS"/>
    <s v="2025 SEM 45"/>
    <s v="1338"/>
    <x v="5"/>
    <s v="miércoles"/>
    <s v="YASS"/>
    <n v="1"/>
    <n v="2"/>
    <s v="TAT"/>
    <s v="MARIA ELENA MONTOYA DE GALLO"/>
    <s v="Preventa"/>
    <s v="32513115"/>
    <s v="1036639459"/>
    <s v="TIENDA GALLO"/>
  </r>
  <r>
    <d v="2025-11-05T00:00:00"/>
    <s v="HHME001460732"/>
    <s v="YACONDSEX"/>
    <s v="CONDONES X3 UNIDADES ECONOMICO"/>
    <s v="YACONDSEX - CONDONES X3 UNIDADES ECONOMICO"/>
    <n v="3"/>
    <n v="866.2"/>
    <n v="0"/>
    <n v="2598.6"/>
    <s v="MD02"/>
    <n v="1"/>
    <n v="125"/>
    <s v=" TUTI Medellin"/>
    <s v="ZONA CENTRO"/>
    <s v="TERCEROS"/>
    <s v="2025 SEM 45"/>
    <s v="1338"/>
    <x v="5"/>
    <s v="miércoles"/>
    <s v="YASS"/>
    <n v="1"/>
    <n v="3"/>
    <s v="TAT"/>
    <s v="MARIA ELENA MONTOYA DE GALLO"/>
    <s v="Preventa"/>
    <s v="32513115"/>
    <s v="1036639459"/>
    <s v="TIENDA GALLO"/>
  </r>
  <r>
    <d v="2025-11-05T00:00:00"/>
    <s v="HHCA000426001"/>
    <s v="YAPANIAMA"/>
    <s v="PAÑITOS HUMEDOS DAMPY AMARILLOS X 15 UND"/>
    <s v="YAPANIAMA - PAÑITOS HUMEDOS DAMPY AMARILLOS X 15 UND"/>
    <n v="3"/>
    <n v="1260.5"/>
    <n v="0"/>
    <n v="3781.5"/>
    <s v="CL07"/>
    <n v="1"/>
    <n v="3"/>
    <s v=" CALI"/>
    <s v="ZONA SUR"/>
    <s v="TERCEROS"/>
    <s v="2025 SEM 45"/>
    <s v="1879"/>
    <x v="16"/>
    <s v="miércoles"/>
    <s v="YASS"/>
    <n v="1"/>
    <n v="3"/>
    <s v="TAT"/>
    <s v="NATALIA BEDOYA MARIN"/>
    <s v="Preventa"/>
    <s v="1055832652"/>
    <s v="1143845966"/>
    <s v="TIENDA MIXTA"/>
  </r>
  <r>
    <d v="2025-11-05T00:00:00"/>
    <s v="HHME001460807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30"/>
    <n v="1"/>
    <n v="125"/>
    <s v=" TUTI Medellin"/>
    <s v="ZONA CENTRO"/>
    <s v="TERCEROS"/>
    <s v="2025 SEM 45"/>
    <s v="1333"/>
    <x v="22"/>
    <s v="miércoles"/>
    <s v="PRODUSA"/>
    <n v="1"/>
    <n v="1"/>
    <s v="TAT"/>
    <s v="LEIDY JOANA DAVILA LOAIZA"/>
    <s v="Preventa"/>
    <s v="1022122639"/>
    <s v="79389221"/>
    <s v="J Y B FAMILY  MINIMARKET"/>
  </r>
  <r>
    <d v="2025-11-05T00:00:00"/>
    <s v="HHME001460807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MD30"/>
    <n v="1"/>
    <n v="125"/>
    <s v=" TUTI Medellin"/>
    <s v="ZONA CENTRO"/>
    <s v="TERCEROS"/>
    <s v="2025 SEM 45"/>
    <s v="1333"/>
    <x v="22"/>
    <s v="miércoles"/>
    <s v="PREBEL"/>
    <n v="1"/>
    <n v="1"/>
    <s v="TAT"/>
    <s v="LEIDY JOANA DAVILA LOAIZA"/>
    <s v="Preventa"/>
    <s v="1022122639"/>
    <s v="79389221"/>
    <s v="J Y B FAMILY  MINIMARKET"/>
  </r>
  <r>
    <d v="2025-11-05T00:00:00"/>
    <s v="HHME001460870"/>
    <s v="YAPANIAZUX12"/>
    <s v="PAÑITOS HUMEDOS DAMPY AAZUL X 12UND"/>
    <s v="YAPANIAZUX12 - PAÑITOS HUMEDOS DAMPY AAZUL X 12UND"/>
    <n v="12"/>
    <n v="870"/>
    <n v="0"/>
    <n v="10440"/>
    <s v="MD02"/>
    <n v="1"/>
    <n v="125"/>
    <s v=" TUTI Medellin"/>
    <s v="ZONA CENTRO"/>
    <s v="TERCEROS"/>
    <s v="2025 SEM 45"/>
    <s v="1338"/>
    <x v="5"/>
    <s v="miércoles"/>
    <s v="YASS"/>
    <n v="1"/>
    <n v="12"/>
    <s v="TAT"/>
    <s v="GENY ELICED BEDOYA BEDOYA LONDOÑO"/>
    <s v="Preventa"/>
    <s v="43733424"/>
    <s v="1036639459"/>
    <s v="VARIEDADES"/>
  </r>
  <r>
    <d v="2025-11-05T00:00:00"/>
    <s v="HHME001460870"/>
    <s v="YABOLSAMED"/>
    <s v="BOLSA BASURA PAQUETE X8 UNIDADES"/>
    <s v="YABOLSAMED - BOLSA BASURA PAQUETE X8 UNIDADES"/>
    <n v="10"/>
    <n v="1344.54"/>
    <n v="0"/>
    <n v="13445.4"/>
    <s v="MD02"/>
    <n v="1"/>
    <n v="125"/>
    <s v=" TUTI Medellin"/>
    <s v="ZONA CENTRO"/>
    <s v="TERCEROS"/>
    <s v="2025 SEM 45"/>
    <s v="1338"/>
    <x v="5"/>
    <s v="miércoles"/>
    <s v="YASS"/>
    <n v="1"/>
    <n v="10"/>
    <s v="TAT"/>
    <s v="GENY ELICED BEDOYA BEDOYA LONDOÑO"/>
    <s v="Preventa"/>
    <s v="43733424"/>
    <s v="1036639459"/>
    <s v="VARIEDADES"/>
  </r>
  <r>
    <d v="2025-11-05T00:00:00"/>
    <s v="HHME001460870"/>
    <s v="YAPADAM150"/>
    <s v="PAÑITOS HUMEDOS DAMPY X 150 UND AZUL"/>
    <s v="YAPADAM150 - PAÑITOS HUMEDOS DAMPY X 150 UND AZUL"/>
    <n v="3"/>
    <n v="6422.4"/>
    <n v="0"/>
    <n v="19267.2"/>
    <s v="MD02"/>
    <n v="1"/>
    <n v="125"/>
    <s v=" TUTI Medellin"/>
    <s v="ZONA CENTRO"/>
    <s v="TERCEROS"/>
    <s v="2025 SEM 45"/>
    <s v="1338"/>
    <x v="5"/>
    <s v="miércoles"/>
    <s v="YASS"/>
    <n v="1"/>
    <n v="3"/>
    <s v="TAT"/>
    <s v="GENY ELICED BEDOYA BEDOYA LONDOÑO"/>
    <s v="Preventa"/>
    <s v="43733424"/>
    <s v="1036639459"/>
    <s v="VARIEDADES"/>
  </r>
  <r>
    <d v="2025-11-05T00:00:00"/>
    <s v="HHME001460873"/>
    <s v="LYVIDR500X1"/>
    <s v="LIMPIAYA LIMPIAVIDRIOS MULTIUSOS 500ML X1"/>
    <s v="LYVIDR500X1 - LIMPIAYA LIMPIAVIDRIOS MULTIUSOS 500ML X1"/>
    <n v="1"/>
    <n v="2647.06"/>
    <n v="0"/>
    <n v="2647.06"/>
    <s v="MD06"/>
    <n v="1"/>
    <n v="125"/>
    <s v=" TUTI Medellin"/>
    <s v="ZONA CENTRO"/>
    <s v="TERCEROS"/>
    <s v="2025 SEM 45"/>
    <s v="1398"/>
    <x v="2"/>
    <s v="miércoles"/>
    <s v="ETERNA"/>
    <n v="1"/>
    <n v="1"/>
    <s v="TAT"/>
    <s v="NORA ALBA DUQUE HOYOS"/>
    <s v="Preventa"/>
    <s v="43644105"/>
    <s v="8432406"/>
    <s v="DOS ESQUINAS"/>
  </r>
  <r>
    <d v="2025-11-05T00:00:00"/>
    <s v="HHME001460873"/>
    <s v="YALAPIROX12"/>
    <s v="LAPIZ ROJO X12 UND"/>
    <s v="YALAPIROX12 - LAPIZ ROJO X12 UND"/>
    <n v="1"/>
    <n v="4882"/>
    <n v="0"/>
    <n v="4882"/>
    <s v="MD06"/>
    <n v="1"/>
    <n v="125"/>
    <s v=" TUTI Medellin"/>
    <s v="ZONA CENTRO"/>
    <s v="TERCEROS"/>
    <s v="2025 SEM 45"/>
    <s v="1398"/>
    <x v="2"/>
    <s v="miércoles"/>
    <s v="YASS"/>
    <n v="1"/>
    <n v="1"/>
    <s v="TAT"/>
    <s v="NORA ALBA DUQUE HOYOS"/>
    <s v="Preventa"/>
    <s v="43644105"/>
    <s v="8432406"/>
    <s v="DOS ESQUINAS"/>
  </r>
  <r>
    <d v="2025-11-05T00:00:00"/>
    <s v="HHME001460897"/>
    <s v="PDTOAVEN60X8"/>
    <s v="VENUS DELGADA PACA 60 X 8"/>
    <s v="PDTOAVEN60X8 - VENUS DELGADA PACA 60 X 8"/>
    <n v="3"/>
    <n v="1718.42"/>
    <n v="0"/>
    <n v="5155.26"/>
    <s v="MD04"/>
    <n v="1"/>
    <n v="125"/>
    <s v=" TUTI Medellin"/>
    <s v="ZONA CENTRO"/>
    <s v="TERCEROS"/>
    <s v="2025 SEM 45"/>
    <s v="1310"/>
    <x v="39"/>
    <s v="miércoles"/>
    <s v="PRODUSA"/>
    <n v="1"/>
    <n v="3"/>
    <s v="TAT"/>
    <s v="LUIS FERNANDO GALLEGO MARTINEZ"/>
    <s v="Preventa"/>
    <s v="8265375"/>
    <s v="71296053"/>
    <s v="EL GLACIAL"/>
  </r>
  <r>
    <d v="2025-11-05T00:00:00"/>
    <s v="HHME001460897"/>
    <s v="PDCOMBOTOAX8"/>
    <s v="ELLAS NOCTURNA X8 + ELLAS DELGADAS X8"/>
    <s v="PDCOMBOTOAX8 - ELLAS NOCTURNA X8 + ELLAS DELGADAS X8"/>
    <n v="1"/>
    <n v="4853.8500000000004"/>
    <n v="0"/>
    <n v="4853.8500000000004"/>
    <s v="MD04"/>
    <n v="1"/>
    <n v="125"/>
    <s v=" TUTI Medellin"/>
    <s v="ZONA CENTRO"/>
    <s v="TERCEROS"/>
    <s v="2025 SEM 45"/>
    <s v="1310"/>
    <x v="39"/>
    <s v="miércoles"/>
    <s v="PRODUSA"/>
    <n v="1"/>
    <n v="1"/>
    <s v="TAT"/>
    <s v="LUIS FERNANDO GALLEGO MARTINEZ"/>
    <s v="Preventa"/>
    <s v="8265375"/>
    <s v="71296053"/>
    <s v="EL GLACIAL"/>
  </r>
  <r>
    <d v="2025-11-05T00:00:00"/>
    <s v="HHME001460897"/>
    <s v="YASEDA20"/>
    <s v="SEDA DENTAL CON CERA 20 MT"/>
    <s v="YASEDA20 - SEDA DENTAL CON CERA 20 MT"/>
    <n v="5"/>
    <n v="1092.44"/>
    <n v="0"/>
    <n v="5462.2"/>
    <s v="MD04"/>
    <n v="1"/>
    <n v="125"/>
    <s v=" TUTI Medellin"/>
    <s v="ZONA CENTRO"/>
    <s v="TERCEROS"/>
    <s v="2025 SEM 45"/>
    <s v="1310"/>
    <x v="39"/>
    <s v="miércoles"/>
    <s v="YASS"/>
    <n v="1"/>
    <n v="5"/>
    <s v="TAT"/>
    <s v="LUIS FERNANDO GALLEGO MARTINEZ"/>
    <s v="Preventa"/>
    <s v="8265375"/>
    <s v="71296053"/>
    <s v="EL GLACIAL"/>
  </r>
  <r>
    <d v="2025-11-05T00:00:00"/>
    <s v="HHME001460897"/>
    <s v="YAGOM90"/>
    <s v="GOMINA N17 EN SOBRE 90G"/>
    <s v="YAGOM90 - GOMINA N17 EN SOBRE 90G"/>
    <n v="5"/>
    <n v="1092.44"/>
    <n v="0"/>
    <n v="5462.2"/>
    <s v="MD04"/>
    <n v="1"/>
    <n v="125"/>
    <s v=" TUTI Medellin"/>
    <s v="ZONA CENTRO"/>
    <s v="TERCEROS"/>
    <s v="2025 SEM 45"/>
    <s v="1310"/>
    <x v="39"/>
    <s v="miércoles"/>
    <s v="YASS"/>
    <n v="1"/>
    <n v="5"/>
    <s v="TAT"/>
    <s v="LUIS FERNANDO GALLEGO MARTINEZ"/>
    <s v="Preventa"/>
    <s v="8265375"/>
    <s v="71296053"/>
    <s v="EL GLACIAL"/>
  </r>
  <r>
    <d v="2025-11-05T00:00:00"/>
    <s v="HHBO001171312"/>
    <s v="PBDESCREMA72H"/>
    <s v="DESODORANTE COLAPSIBLE 40GR 72H"/>
    <s v="PBDESCREMA72H - DESODORANTE COLAPSIBLE 40GR 72H"/>
    <n v="6"/>
    <n v="3000"/>
    <n v="0"/>
    <n v="18000"/>
    <s v="BG11"/>
    <n v="1"/>
    <n v="126"/>
    <s v=" TUTI Bogota"/>
    <s v="ZONA BOGOTA"/>
    <s v="TERCEROS"/>
    <s v="2025 SEM 45"/>
    <s v="2199"/>
    <x v="33"/>
    <s v="miércoles"/>
    <s v="PREBEL"/>
    <n v="1"/>
    <n v="6"/>
    <s v="TAT"/>
    <s v="SHIRLEY SAENZ CAMARGO"/>
    <s v="Preventa"/>
    <s v="52503581"/>
    <s v="1129520020"/>
    <s v="SHIRLEY SAENZ"/>
  </r>
  <r>
    <d v="2025-11-05T00:00:00"/>
    <s v="HHBO001171312"/>
    <s v="LYGUANT8NGX2"/>
    <s v="LIMPIAYA GUANTE NEGRO TALLA8 X2"/>
    <s v="LYGUANT8NGX2 - LIMPIAYA GUANTE NEGRO TALLA8 X2"/>
    <n v="1"/>
    <n v="3180"/>
    <n v="0"/>
    <n v="3180"/>
    <s v="BG11"/>
    <n v="1"/>
    <n v="126"/>
    <s v=" TUTI Bogota"/>
    <s v="ZONA BOGOTA"/>
    <s v="TERCEROS"/>
    <s v="2025 SEM 45"/>
    <s v="2199"/>
    <x v="33"/>
    <s v="miércoles"/>
    <s v="ETERNA"/>
    <n v="1"/>
    <n v="1"/>
    <s v="TAT"/>
    <s v="SHIRLEY SAENZ CAMARGO"/>
    <s v="Preventa"/>
    <s v="52503581"/>
    <s v="1129520020"/>
    <s v="SHIRLEY SAENZ"/>
  </r>
  <r>
    <d v="2025-11-05T00:00:00"/>
    <s v="HHBO001171312"/>
    <s v="PBTALCO30"/>
    <s v="TALCO POLVO AFM 30 GR"/>
    <s v="PBTALCO30 - TALCO POLVO AFM 30 GR"/>
    <n v="6"/>
    <n v="2900.04"/>
    <n v="0"/>
    <n v="17400.240000000002"/>
    <s v="BG11"/>
    <n v="1"/>
    <n v="126"/>
    <s v=" TUTI Bogota"/>
    <s v="ZONA BOGOTA"/>
    <s v="TERCEROS"/>
    <s v="2025 SEM 45"/>
    <s v="2199"/>
    <x v="33"/>
    <s v="miércoles"/>
    <s v="PREBEL"/>
    <n v="1"/>
    <n v="6"/>
    <s v="TAT"/>
    <s v="SHIRLEY SAENZ CAMARGO"/>
    <s v="Preventa"/>
    <s v="52503581"/>
    <s v="1129520020"/>
    <s v="SHIRLEY SAENZ"/>
  </r>
  <r>
    <d v="2025-11-05T00:00:00"/>
    <s v="HHBO001171312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5"/>
    <s v="2199"/>
    <x v="33"/>
    <s v="miércoles"/>
    <s v="PREBEL"/>
    <n v="1"/>
    <n v="1"/>
    <s v="TAT"/>
    <s v="SHIRLEY SAENZ CAMARGO"/>
    <s v="Preventa"/>
    <s v="52503581"/>
    <s v="1129520020"/>
    <s v="SHIRLEY SAENZ"/>
  </r>
  <r>
    <d v="2025-11-05T00:00:00"/>
    <s v="HHBO001171324"/>
    <s v="LYLOZA500ML"/>
    <s v="LAVALOZA LIQUIDO 500ML"/>
    <s v="LYLOZA500ML - LAVALOZA LIQUIDO 500ML"/>
    <n v="12"/>
    <n v="2475"/>
    <n v="0"/>
    <n v="29700"/>
    <s v="BG11"/>
    <n v="1"/>
    <n v="126"/>
    <s v=" TUTI Bogota"/>
    <s v="ZONA BOGOTA"/>
    <s v="TERCEROS"/>
    <s v="2025 SEM 45"/>
    <s v="2206"/>
    <x v="47"/>
    <s v="miércoles"/>
    <s v="ETERNA"/>
    <n v="1"/>
    <n v="12"/>
    <s v="TAT"/>
    <s v="JOHON ALEJANDRO PULIDO CASTAÑEDA"/>
    <s v="Preventa"/>
    <s v="2956995"/>
    <s v="52906505"/>
    <s v="VIVERES LA 79"/>
  </r>
  <r>
    <d v="2025-11-05T00:00:00"/>
    <s v="HHME001460597"/>
    <s v="YACINT12"/>
    <s v="CINTA TRANSPARENTE PEQUEÑA X 12 UND"/>
    <s v="YACINT12 - CINTA TRANSPARENTE PEQUEÑA X 12 UND"/>
    <n v="1"/>
    <n v="4247.1000000000004"/>
    <n v="0"/>
    <n v="4247.1000000000004"/>
    <s v="MD01"/>
    <n v="1"/>
    <n v="125"/>
    <s v=" TUTI Medellin"/>
    <s v="ZONA CENTRO"/>
    <s v="TERCEROS"/>
    <s v="2025 SEM 45"/>
    <s v="1333"/>
    <x v="22"/>
    <s v="miércoles"/>
    <s v="YASS"/>
    <n v="1"/>
    <n v="1"/>
    <s v="TAT"/>
    <s v="DORA INES HERNANDEZ RAMIREZ"/>
    <s v="Preventa"/>
    <s v="43265218"/>
    <s v="79389221"/>
    <s v="MINIMERCADO AUTOSERVICIO"/>
  </r>
  <r>
    <d v="2025-11-05T00:00:00"/>
    <s v="HHBQ000723058"/>
    <s v="LYGUANT7AMX2"/>
    <s v="LIMPIAYA GUATE TALLA7 AMARILLO X2"/>
    <s v="LYGUANT7AMX2 - LIMPIAYA GUATE TALLA7 AMARILLO X2"/>
    <n v="6"/>
    <n v="3025.21"/>
    <n v="0"/>
    <n v="18151.259999999998"/>
    <s v="VLL04"/>
    <n v="1"/>
    <n v="213"/>
    <s v=" Tuti Valledupar"/>
    <s v="ZONA NORTE"/>
    <s v="TERCEROS"/>
    <s v="2025 SEM 45"/>
    <s v="1916"/>
    <x v="0"/>
    <s v="miércoles"/>
    <s v="ETERNA"/>
    <n v="1"/>
    <n v="6"/>
    <s v="TAT"/>
    <s v="SARA VICTORIA MENDOZA FONTALVO"/>
    <s v="Preventa"/>
    <s v="1003235643"/>
    <s v="49794720"/>
    <s v="SUPERMERCADO MONACO A Y S"/>
  </r>
  <r>
    <d v="2025-11-05T00:00:00"/>
    <s v="HHME001460621"/>
    <s v="YASEDA20"/>
    <s v="SEDA DENTAL CON CERA 20 MT"/>
    <s v="YASEDA20 - SEDA DENTAL CON CERA 20 MT"/>
    <n v="6"/>
    <n v="1092.44"/>
    <n v="0"/>
    <n v="6554.64"/>
    <s v="MD02"/>
    <n v="1"/>
    <n v="125"/>
    <s v=" TUTI Medellin"/>
    <s v="ZONA CENTRO"/>
    <s v="TERCEROS"/>
    <s v="2025 SEM 45"/>
    <s v="1338"/>
    <x v="5"/>
    <s v="miércoles"/>
    <s v="YASS"/>
    <n v="1"/>
    <n v="6"/>
    <s v="TAT"/>
    <s v="NATALIA ANDREA MARIN SANCHEZ"/>
    <s v="Preventa"/>
    <s v="1017177147"/>
    <s v="1036639459"/>
    <s v="BOLSAS Y DESECHABLES MYN"/>
  </r>
  <r>
    <d v="2025-11-05T00:00:00"/>
    <s v="HHME001460621"/>
    <s v="YACINASILANEGRA"/>
    <s v="CINTA AISLANTE NEGRA"/>
    <s v="YACINASILANEGRA - CINTA AISLANTE NEGRA"/>
    <n v="5"/>
    <n v="715"/>
    <n v="0"/>
    <n v="3575"/>
    <s v="MD02"/>
    <n v="1"/>
    <n v="125"/>
    <s v=" TUTI Medellin"/>
    <s v="ZONA CENTRO"/>
    <s v="TERCEROS"/>
    <s v="2025 SEM 45"/>
    <s v="1338"/>
    <x v="5"/>
    <s v="miércoles"/>
    <s v="YASS"/>
    <n v="1"/>
    <n v="5"/>
    <s v="TAT"/>
    <s v="NATALIA ANDREA MARIN SANCHEZ"/>
    <s v="Preventa"/>
    <s v="1017177147"/>
    <s v="1036639459"/>
    <s v="BOLSAS Y DESECHABLES MYN"/>
  </r>
  <r>
    <d v="2025-11-05T00:00:00"/>
    <s v="HHBO001171207"/>
    <s v="LYDESEN500"/>
    <s v="DESENGRASANTE CITRICO 500ML"/>
    <s v="LYDESEN500 - DESENGRASANTE CITRICO 500ML"/>
    <n v="3"/>
    <n v="2645.48"/>
    <n v="0"/>
    <n v="7936.44"/>
    <s v="BG23"/>
    <n v="1"/>
    <n v="182"/>
    <s v=" TUTI VILLAVICENCIO"/>
    <s v="ZONA BOGOTA"/>
    <s v="TERCEROS"/>
    <s v="2025 SEM 45"/>
    <s v="2251"/>
    <x v="48"/>
    <s v="miércoles"/>
    <s v="ETERNA"/>
    <n v="1"/>
    <n v="3"/>
    <s v="TAT"/>
    <s v="LUCY ORLANGY ESPINOSA GONZALEZ"/>
    <s v="Preventa"/>
    <s v="1121841226"/>
    <s v="1121910983"/>
    <s v="MISCELANIA Y PAPELRIA"/>
  </r>
  <r>
    <d v="2025-11-05T00:00:00"/>
    <s v="HHBO001171207"/>
    <s v="PBDESCOJINX18"/>
    <s v="DES. AFM DPL ORIG 12G X18"/>
    <s v="PBDESCOJINX18 - DES. AFM DPL ORIG 12G X18"/>
    <n v="1"/>
    <n v="11900"/>
    <n v="357"/>
    <n v="11543"/>
    <s v="BG23"/>
    <n v="1"/>
    <n v="182"/>
    <s v=" TUTI VILLAVICENCIO"/>
    <s v="ZONA BOGOTA"/>
    <s v="TERCEROS"/>
    <s v="2025 SEM 45"/>
    <s v="2251"/>
    <x v="48"/>
    <s v="miércoles"/>
    <s v="PREBEL"/>
    <n v="1"/>
    <n v="1"/>
    <s v="TAT"/>
    <s v="LUCY ORLANGY ESPINOSA GONZALEZ"/>
    <s v="Preventa"/>
    <s v="1121841226"/>
    <s v="1121910983"/>
    <s v="MISCELANIA Y PAPELRIA"/>
  </r>
  <r>
    <d v="2025-11-05T00:00:00"/>
    <s v="HHME001460663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miércoles"/>
    <s v="PREBEL"/>
    <n v="1"/>
    <n v="1"/>
    <s v="TAT"/>
    <s v="JHOAN CAMILO CORTES SANCHEZ"/>
    <s v="Preventa"/>
    <s v="1128443896"/>
    <s v="8432406"/>
    <s v="LA GRAN ESQUINA"/>
  </r>
  <r>
    <d v="2025-11-05T00:00:00"/>
    <s v="HHME001460701"/>
    <s v="YACAN25"/>
    <s v="CANDADO 25 MM"/>
    <s v="YACAN25 - CANDADO 25 MM"/>
    <n v="24"/>
    <n v="1543"/>
    <n v="0"/>
    <n v="37032"/>
    <s v="MD02"/>
    <n v="1"/>
    <n v="1"/>
    <s v=" MEDELLIN"/>
    <s v="ZONA CENTRO"/>
    <s v="TERCEROS"/>
    <s v="2025 SEM 45"/>
    <s v="1338"/>
    <x v="5"/>
    <s v="miércoles"/>
    <s v="YASS"/>
    <n v="1"/>
    <n v="24"/>
    <s v="TAT"/>
    <s v="DEPOSITO CHAGUALO S.A.S."/>
    <s v="Preventa"/>
    <s v="901097361"/>
    <s v="1036639459"/>
    <s v="DEPOSITO CHAGUALO"/>
  </r>
  <r>
    <d v="2025-11-05T00:00:00"/>
    <s v="HHBO001171235"/>
    <s v="PBDES135X272H"/>
    <s v="DESODORANTE CREMA 135GR x2 72H"/>
    <s v="PBDES135X272H - DESODORANTE CREMA 135GR x2 72H"/>
    <n v="1"/>
    <n v="15550"/>
    <n v="0"/>
    <n v="15550"/>
    <s v="BG13"/>
    <n v="1"/>
    <n v="126"/>
    <s v=" TUTI Bogota"/>
    <s v="ZONA BOGOTA"/>
    <s v="TERCEROS"/>
    <s v="2025 SEM 45"/>
    <s v="2234"/>
    <x v="18"/>
    <s v="miércoles"/>
    <s v="PREBEL"/>
    <n v="1"/>
    <n v="1"/>
    <s v="TAT"/>
    <s v="PABLO ENRIQUE RUIZ PENA"/>
    <s v="Preventa"/>
    <s v="79310545"/>
    <s v="52460170"/>
    <s v="DROGUERIA QUIPLE"/>
  </r>
  <r>
    <d v="2025-11-05T00:00:00"/>
    <s v="HHBO001171235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5"/>
    <s v="2234"/>
    <x v="18"/>
    <s v="miércoles"/>
    <s v="PREBEL"/>
    <n v="1"/>
    <n v="1"/>
    <s v="TAT"/>
    <s v="PABLO ENRIQUE RUIZ PENA"/>
    <s v="Preventa"/>
    <s v="79310545"/>
    <s v="52460170"/>
    <s v="DROGUERIA QUIPLE"/>
  </r>
  <r>
    <d v="2025-11-05T00:00:00"/>
    <s v="HHBO001171235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5"/>
    <s v="2234"/>
    <x v="18"/>
    <s v="miércoles"/>
    <s v="PREBEL"/>
    <n v="1"/>
    <n v="1"/>
    <s v="TAT"/>
    <s v="PABLO ENRIQUE RUIZ PENA"/>
    <s v="Preventa"/>
    <s v="79310545"/>
    <s v="52460170"/>
    <s v="DROGUERIA QUIPLE"/>
  </r>
  <r>
    <d v="2025-11-05T00:00:00"/>
    <s v="HHBO001171235"/>
    <s v="PBTALCO30"/>
    <s v="TALCO POLVO AFM 30 GR"/>
    <s v="PBTALCO30 - TALCO POLVO AFM 30 GR"/>
    <n v="4"/>
    <n v="2900.04"/>
    <n v="0"/>
    <n v="11600.16"/>
    <s v="BG13"/>
    <n v="1"/>
    <n v="126"/>
    <s v=" TUTI Bogota"/>
    <s v="ZONA BOGOTA"/>
    <s v="TERCEROS"/>
    <s v="2025 SEM 45"/>
    <s v="2234"/>
    <x v="18"/>
    <s v="miércoles"/>
    <s v="PREBEL"/>
    <n v="1"/>
    <n v="4"/>
    <s v="TAT"/>
    <s v="PABLO ENRIQUE RUIZ PENA"/>
    <s v="Preventa"/>
    <s v="79310545"/>
    <s v="52460170"/>
    <s v="DROGUERIA QUIPLE"/>
  </r>
  <r>
    <d v="2025-11-05T00:00:00"/>
    <s v="HHBO001171235"/>
    <s v="YAGELX1"/>
    <s v="GEL MENTHUS JUHNIOS VERDE 30GR X1"/>
    <s v="YAGELX1 - GEL MENTHUS JUHNIOS VERDE 30GR X1"/>
    <n v="3"/>
    <n v="1640"/>
    <n v="0"/>
    <n v="4920"/>
    <s v="BG13"/>
    <n v="1"/>
    <n v="126"/>
    <s v=" TUTI Bogota"/>
    <s v="ZONA BOGOTA"/>
    <s v="TERCEROS"/>
    <s v="2025 SEM 45"/>
    <s v="2234"/>
    <x v="18"/>
    <s v="miércoles"/>
    <s v="YASS"/>
    <n v="1"/>
    <n v="3"/>
    <s v="TAT"/>
    <s v="PABLO ENRIQUE RUIZ PENA"/>
    <s v="Preventa"/>
    <s v="79310545"/>
    <s v="52460170"/>
    <s v="DROGUERIA QUIPLE"/>
  </r>
  <r>
    <d v="2025-11-05T00:00:00"/>
    <s v="HHBO001171235"/>
    <s v="YAPANIAMA"/>
    <s v="PAÑITOS HUMEDOS DAMPY AMARILLOS X 15 UND"/>
    <s v="YAPANIAMA - PAÑITOS HUMEDOS DAMPY AMARILLOS X 15 UND"/>
    <n v="6"/>
    <n v="1260.5"/>
    <n v="0"/>
    <n v="7563"/>
    <s v="BG13"/>
    <n v="1"/>
    <n v="126"/>
    <s v=" TUTI Bogota"/>
    <s v="ZONA BOGOTA"/>
    <s v="TERCEROS"/>
    <s v="2025 SEM 45"/>
    <s v="2234"/>
    <x v="18"/>
    <s v="miércoles"/>
    <s v="YASS"/>
    <n v="1"/>
    <n v="6"/>
    <s v="TAT"/>
    <s v="PABLO ENRIQUE RUIZ PENA"/>
    <s v="Preventa"/>
    <s v="79310545"/>
    <s v="52460170"/>
    <s v="DROGUERIA QUIPLE"/>
  </r>
  <r>
    <d v="2025-11-05T00:00:00"/>
    <s v="HHME001460808"/>
    <s v="LYGUANT8NGX2"/>
    <s v="LIMPIAYA GUANTE NEGRO TALLA8 X2"/>
    <s v="LYGUANT8NGX2 - LIMPIAYA GUANTE NEGRO TALLA8 X2"/>
    <n v="4"/>
    <n v="3180"/>
    <n v="0"/>
    <n v="12720"/>
    <s v="MD06"/>
    <n v="1"/>
    <n v="125"/>
    <s v=" TUTI Medellin"/>
    <s v="ZONA CENTRO"/>
    <s v="TERCEROS"/>
    <s v="2025 SEM 45"/>
    <s v="1398"/>
    <x v="2"/>
    <s v="miércoles"/>
    <s v="ETERNA"/>
    <n v="1"/>
    <n v="4"/>
    <s v="TAT"/>
    <s v="ODILIA FERNANDA CORPAS CASTRO"/>
    <s v="Preventa"/>
    <s v="32937647"/>
    <s v="8432406"/>
    <s v=" CARNICERIA SAMVI"/>
  </r>
  <r>
    <d v="2025-11-05T00:00:00"/>
    <s v="HHME001460808"/>
    <s v="LYGUANT7AMX2"/>
    <s v="LIMPIAYA GUATE TALLA7 AMARILLO X2"/>
    <s v="LYGUANT7AMX2 - LIMPIAYA GUATE TALLA7 AMARILLO X2"/>
    <n v="4"/>
    <n v="3025.21"/>
    <n v="0"/>
    <n v="12100.84"/>
    <s v="MD06"/>
    <n v="1"/>
    <n v="125"/>
    <s v=" TUTI Medellin"/>
    <s v="ZONA CENTRO"/>
    <s v="TERCEROS"/>
    <s v="2025 SEM 45"/>
    <s v="1398"/>
    <x v="2"/>
    <s v="miércoles"/>
    <s v="ETERNA"/>
    <n v="1"/>
    <n v="4"/>
    <s v="TAT"/>
    <s v="ODILIA FERNANDA CORPAS CASTRO"/>
    <s v="Preventa"/>
    <s v="32937647"/>
    <s v="8432406"/>
    <s v=" CARNICERIA SAMVI"/>
  </r>
  <r>
    <d v="2025-11-05T00:00:00"/>
    <s v="HHME001460808"/>
    <s v="YACAN38"/>
    <s v="CANDADO 38 MM"/>
    <s v="YACAN38 - CANDADO 38 MM"/>
    <n v="1"/>
    <n v="2668.75"/>
    <n v="0"/>
    <n v="2668.75"/>
    <s v="MD06"/>
    <n v="1"/>
    <n v="125"/>
    <s v=" TUTI Medellin"/>
    <s v="ZONA CENTRO"/>
    <s v="TERCEROS"/>
    <s v="2025 SEM 45"/>
    <s v="1398"/>
    <x v="2"/>
    <s v="miércoles"/>
    <s v="YASS"/>
    <n v="1"/>
    <n v="1"/>
    <s v="TAT"/>
    <s v="ODILIA FERNANDA CORPAS CASTRO"/>
    <s v="Preventa"/>
    <s v="32937647"/>
    <s v="8432406"/>
    <s v=" CARNICERIA SAMVI"/>
  </r>
  <r>
    <d v="2025-11-05T00:00:00"/>
    <s v="HHBU000697166"/>
    <s v="LYGUANT7.5AMX2"/>
    <s v="LIMPIAYA GUATE TALLA7.5 AMARILLO X2"/>
    <s v="LYGUANT7.5AMX2 - LIMPIAYA GUATE TALLA7.5 AMARILLO X2"/>
    <n v="4"/>
    <n v="3025.21"/>
    <n v="0"/>
    <n v="12100.84"/>
    <s v="BM10"/>
    <n v="1"/>
    <n v="154"/>
    <s v=" TUTI Bucaramanga"/>
    <s v="ZONA SANTANDER"/>
    <s v="TERCEROS"/>
    <s v="2025 SEM 45"/>
    <s v="1645"/>
    <x v="35"/>
    <s v="miércoles"/>
    <s v="ETERNA"/>
    <n v="1"/>
    <n v="4"/>
    <s v="TAT"/>
    <s v="JUAN CARLOS ORTIZ GONZALEZ"/>
    <s v="Preventa"/>
    <s v="91211334"/>
    <s v="63557106"/>
    <s v="TIENDA CARPA AZUL"/>
  </r>
  <r>
    <d v="2025-11-05T00:00:00"/>
    <s v="HHBU000697166"/>
    <s v="LYGUANT8.5AMX2"/>
    <s v="LIMPIAYA GUANTE TALLA8.5 AMARILLO X2"/>
    <s v="LYGUANT8.5AMX2 - LIMPIAYA GUANTE TALLA8.5 AMARILLO X2"/>
    <n v="4"/>
    <n v="3025.21"/>
    <n v="0"/>
    <n v="12100.84"/>
    <s v="BM10"/>
    <n v="1"/>
    <n v="154"/>
    <s v=" TUTI Bucaramanga"/>
    <s v="ZONA SANTANDER"/>
    <s v="TERCEROS"/>
    <s v="2025 SEM 45"/>
    <s v="1645"/>
    <x v="35"/>
    <s v="miércoles"/>
    <s v="ETERNA"/>
    <n v="1"/>
    <n v="4"/>
    <s v="TAT"/>
    <s v="JUAN CARLOS ORTIZ GONZALEZ"/>
    <s v="Preventa"/>
    <s v="91211334"/>
    <s v="63557106"/>
    <s v="TIENDA CARPA AZUL"/>
  </r>
  <r>
    <d v="2025-11-05T00:00:00"/>
    <s v="HHBU000697166"/>
    <s v="LYGUANT9AMX2"/>
    <s v="LIMPIAYA GUANTE TALLA9 AMARILLO X2"/>
    <s v="LYGUANT9AMX2 - LIMPIAYA GUANTE TALLA9 AMARILLO X2"/>
    <n v="4"/>
    <n v="3025.21"/>
    <n v="0"/>
    <n v="12100.84"/>
    <s v="BM10"/>
    <n v="1"/>
    <n v="154"/>
    <s v=" TUTI Bucaramanga"/>
    <s v="ZONA SANTANDER"/>
    <s v="TERCEROS"/>
    <s v="2025 SEM 45"/>
    <s v="1645"/>
    <x v="35"/>
    <s v="miércoles"/>
    <s v="ETERNA"/>
    <n v="1"/>
    <n v="4"/>
    <s v="TAT"/>
    <s v="JUAN CARLOS ORTIZ GONZALEZ"/>
    <s v="Preventa"/>
    <s v="91211334"/>
    <s v="63557106"/>
    <s v="TIENDA CARPA AZUL"/>
  </r>
  <r>
    <d v="2025-11-05T00:00:00"/>
    <s v="HHMO000623876"/>
    <s v="LYVIDR500X1"/>
    <s v="LIMPIAYA LIMPIAVIDRIOS MULTIUSOS 500ML X1"/>
    <s v="LYVIDR500X1 - LIMPIAYA LIMPIAVIDRIOS MULTIUSOS 500ML X1"/>
    <n v="12"/>
    <n v="2647.06"/>
    <n v="0"/>
    <n v="31764.720000000001"/>
    <s v="MT11"/>
    <n v="1"/>
    <n v="156"/>
    <s v=" TUTI Monteria"/>
    <s v="ZONA CENTRO"/>
    <s v="TERCEROS"/>
    <s v="2025 SEM 45"/>
    <s v="1737"/>
    <x v="30"/>
    <s v="miércoles"/>
    <s v="ETERNA"/>
    <n v="1"/>
    <n v="12"/>
    <s v="TAT"/>
    <s v="ISABEL CRISTINA OCAMPO ZULUAGA"/>
    <s v="Preventa"/>
    <s v="1045019426"/>
    <s v="78716125"/>
    <s v="ABASTOS JUAN XXIII"/>
  </r>
  <r>
    <d v="2025-11-05T00:00:00"/>
    <s v="HHMO000623876"/>
    <s v="LYGUANT7AMX2"/>
    <s v="LIMPIAYA GUATE TALLA7 AMARILLO X2"/>
    <s v="LYGUANT7AMX2 - LIMPIAYA GUATE TALLA7 AMARILLO X2"/>
    <n v="2"/>
    <n v="3025.21"/>
    <n v="0"/>
    <n v="6050.42"/>
    <s v="MT11"/>
    <n v="1"/>
    <n v="156"/>
    <s v=" TUTI Monteria"/>
    <s v="ZONA CENTRO"/>
    <s v="TERCEROS"/>
    <s v="2025 SEM 45"/>
    <s v="1737"/>
    <x v="30"/>
    <s v="miércoles"/>
    <s v="ETERNA"/>
    <n v="1"/>
    <n v="2"/>
    <s v="TAT"/>
    <s v="ISABEL CRISTINA OCAMPO ZULUAGA"/>
    <s v="Preventa"/>
    <s v="1045019426"/>
    <s v="78716125"/>
    <s v="ABASTOS JUAN XXIII"/>
  </r>
  <r>
    <d v="2025-11-05T00:00:00"/>
    <s v="HHMO000623876"/>
    <s v="LYGUANT8AMX2"/>
    <s v="LIMPIAYA GUANTE TALLA8 AMARILLO X2"/>
    <s v="LYGUANT8AMX2 - LIMPIAYA GUANTE TALLA8 AMARILLO X2"/>
    <n v="2"/>
    <n v="3025.21"/>
    <n v="0"/>
    <n v="6050.42"/>
    <s v="MT11"/>
    <n v="1"/>
    <n v="156"/>
    <s v=" TUTI Monteria"/>
    <s v="ZONA CENTRO"/>
    <s v="TERCEROS"/>
    <s v="2025 SEM 45"/>
    <s v="1737"/>
    <x v="30"/>
    <s v="miércoles"/>
    <s v="ETERNA"/>
    <n v="1"/>
    <n v="2"/>
    <s v="TAT"/>
    <s v="ISABEL CRISTINA OCAMPO ZULUAGA"/>
    <s v="Preventa"/>
    <s v="1045019426"/>
    <s v="78716125"/>
    <s v="ABASTOS JUAN XXIII"/>
  </r>
  <r>
    <d v="2025-11-05T00:00:00"/>
    <s v="HHMO000623876"/>
    <s v="LYGUANT9AMX2"/>
    <s v="LIMPIAYA GUANTE TALLA9 AMARILLO X2"/>
    <s v="LYGUANT9AMX2 - LIMPIAYA GUANTE TALLA9 AMARILLO X2"/>
    <n v="2"/>
    <n v="3025.21"/>
    <n v="0"/>
    <n v="6050.42"/>
    <s v="MT11"/>
    <n v="1"/>
    <n v="156"/>
    <s v=" TUTI Monteria"/>
    <s v="ZONA CENTRO"/>
    <s v="TERCEROS"/>
    <s v="2025 SEM 45"/>
    <s v="1737"/>
    <x v="30"/>
    <s v="miércoles"/>
    <s v="ETERNA"/>
    <n v="1"/>
    <n v="2"/>
    <s v="TAT"/>
    <s v="ISABEL CRISTINA OCAMPO ZULUAGA"/>
    <s v="Preventa"/>
    <s v="1045019426"/>
    <s v="78716125"/>
    <s v="ABASTOS JUAN XXIII"/>
  </r>
  <r>
    <d v="2025-11-05T00:00:00"/>
    <s v="HHMO000623876"/>
    <s v="YACONDSEX"/>
    <s v="CONDONES X3 UNIDADES ECONOMICO"/>
    <s v="YACONDSEX - CONDONES X3 UNIDADES ECONOMICO"/>
    <n v="14"/>
    <n v="866.2"/>
    <n v="0"/>
    <n v="12126.8"/>
    <s v="MT11"/>
    <n v="1"/>
    <n v="156"/>
    <s v=" TUTI Monteria"/>
    <s v="ZONA CENTRO"/>
    <s v="TERCEROS"/>
    <s v="2025 SEM 45"/>
    <s v="1737"/>
    <x v="30"/>
    <s v="miércoles"/>
    <s v="YASS"/>
    <n v="1"/>
    <n v="14"/>
    <s v="TAT"/>
    <s v="ISABEL CRISTINA OCAMPO ZULUAGA"/>
    <s v="Preventa"/>
    <s v="1045019426"/>
    <s v="78716125"/>
    <s v="ABASTOS JUAN XXIII"/>
  </r>
  <r>
    <d v="2025-11-05T00:00:00"/>
    <s v="HHME001460672"/>
    <s v="PDJABONINTELLA"/>
    <s v="JABON INTIMO ELLAS"/>
    <s v="PDJABONINTELLA - JABON INTIMO ELLAS"/>
    <n v="4"/>
    <n v="6691.67"/>
    <n v="0"/>
    <n v="26766.68"/>
    <s v="MD01"/>
    <n v="1"/>
    <n v="125"/>
    <s v=" TUTI Medellin"/>
    <s v="ZONA CENTRO"/>
    <s v="TERCEROS"/>
    <s v="2025 SEM 45"/>
    <s v="1333"/>
    <x v="22"/>
    <s v="miércoles"/>
    <s v="PRODUSA"/>
    <n v="1"/>
    <n v="4"/>
    <s v="TAT"/>
    <s v="YESSICA JOHANA MARIN SUAREZ"/>
    <s v="Preventa"/>
    <s v="1038213380"/>
    <s v="79389221"/>
    <s v="MINI MERCADO ENCISO"/>
  </r>
  <r>
    <d v="2025-11-05T00:00:00"/>
    <s v="HHBO001171223"/>
    <s v="LYVIDR500X1"/>
    <s v="LIMPIAYA LIMPIAVIDRIOS MULTIUSOS 500ML X1"/>
    <s v="LYVIDR500X1 - LIMPIAYA LIMPIAVIDRIOS MULTIUSOS 500ML X1"/>
    <n v="6"/>
    <n v="2647.06"/>
    <n v="0"/>
    <n v="15882.36"/>
    <s v="BG13"/>
    <n v="1"/>
    <n v="126"/>
    <s v=" TUTI Bogota"/>
    <s v="ZONA BOGOTA"/>
    <s v="TERCEROS"/>
    <s v="2025 SEM 45"/>
    <s v="2234"/>
    <x v="18"/>
    <s v="miércoles"/>
    <s v="ETERNA"/>
    <n v="1"/>
    <n v="6"/>
    <s v="TAT"/>
    <s v="ROSA IRENE MAYORGA MONTAÑEZ"/>
    <s v="Preventa"/>
    <s v="52624413"/>
    <s v="52460170"/>
    <s v="JUGUETERIA Y PAPELERIA EN GENERAL"/>
  </r>
  <r>
    <d v="2025-11-05T00:00:00"/>
    <s v="HHBO001171223"/>
    <s v="LYDESEN500"/>
    <s v="DESENGRASANTE CITRICO 500ML"/>
    <s v="LYDESEN500 - DESENGRASANTE CITRICO 500ML"/>
    <n v="6"/>
    <n v="2645.48"/>
    <n v="0"/>
    <n v="15872.88"/>
    <s v="BG13"/>
    <n v="1"/>
    <n v="126"/>
    <s v=" TUTI Bogota"/>
    <s v="ZONA BOGOTA"/>
    <s v="TERCEROS"/>
    <s v="2025 SEM 45"/>
    <s v="2234"/>
    <x v="18"/>
    <s v="miércoles"/>
    <s v="ETERNA"/>
    <n v="1"/>
    <n v="6"/>
    <s v="TAT"/>
    <s v="ROSA IRENE MAYORGA MONTAÑEZ"/>
    <s v="Preventa"/>
    <s v="52624413"/>
    <s v="52460170"/>
    <s v="JUGUETERIA Y PAPELERIA EN GENERAL"/>
  </r>
  <r>
    <d v="2025-11-05T00:00:00"/>
    <s v="HHBO001171223"/>
    <s v="LYBICA1000X1"/>
    <s v="LIMPIAYA LIMPIADOR BICARBONATO 1000ML X1"/>
    <s v="LYBICA1000X1 - LIMPIAYA LIMPIADOR BICARBONATO 1000ML X1"/>
    <n v="3"/>
    <n v="3025.21"/>
    <n v="0"/>
    <n v="9075.6299999999992"/>
    <s v="BG13"/>
    <n v="1"/>
    <n v="126"/>
    <s v=" TUTI Bogota"/>
    <s v="ZONA BOGOTA"/>
    <s v="TERCEROS"/>
    <s v="2025 SEM 45"/>
    <s v="2234"/>
    <x v="18"/>
    <s v="miércoles"/>
    <s v="ETERNA"/>
    <n v="1"/>
    <n v="3"/>
    <s v="TAT"/>
    <s v="ROSA IRENE MAYORGA MONTAÑEZ"/>
    <s v="Preventa"/>
    <s v="52624413"/>
    <s v="52460170"/>
    <s v="JUGUETERIA Y PAPELERIA EN GENERAL"/>
  </r>
  <r>
    <d v="2025-11-05T00:00:00"/>
    <s v="HHBO001171223"/>
    <s v="LYLIMJUNTAS"/>
    <s v="LIMPIADOR DE JUNTAS LIMPIAYA"/>
    <s v="LYLIMJUNTAS - LIMPIADOR DE JUNTAS LIMPIAYA"/>
    <n v="3"/>
    <n v="4659"/>
    <n v="0"/>
    <n v="13977"/>
    <s v="BG13"/>
    <n v="1"/>
    <n v="126"/>
    <s v=" TUTI Bogota"/>
    <s v="ZONA BOGOTA"/>
    <s v="TERCEROS"/>
    <s v="2025 SEM 45"/>
    <s v="2234"/>
    <x v="18"/>
    <s v="miércoles"/>
    <s v="ETERNA"/>
    <n v="1"/>
    <n v="3"/>
    <s v="TAT"/>
    <s v="ROSA IRENE MAYORGA MONTAÑEZ"/>
    <s v="Preventa"/>
    <s v="52624413"/>
    <s v="52460170"/>
    <s v="JUGUETERIA Y PAPELERIA EN GENERAL"/>
  </r>
  <r>
    <d v="2025-11-05T00:00:00"/>
    <s v="HHME001460720"/>
    <s v="YAPANIAZU"/>
    <s v="PAÑITOS HUMEDOS DAMPY X 20 AZUL"/>
    <s v="YAPANIAZU - PAÑITOS HUMEDOS DAMPY X 20 AZUL"/>
    <n v="10"/>
    <n v="1344.54"/>
    <n v="0"/>
    <n v="13445.4"/>
    <s v="MD45"/>
    <n v="1"/>
    <n v="125"/>
    <s v=" TUTI Medellin"/>
    <s v="ZONA CENTRO"/>
    <s v="TERCEROS"/>
    <s v="2025 SEM 45"/>
    <s v="1306"/>
    <x v="6"/>
    <s v="miércoles"/>
    <s v="YASS"/>
    <n v="1"/>
    <n v="10"/>
    <s v="TAT"/>
    <s v="NELSON MANUEL RUDAS CABALLERO"/>
    <s v="Preventa"/>
    <s v="73141101"/>
    <s v="1036660589"/>
    <s v="TIENDA SU CAN"/>
  </r>
  <r>
    <d v="2025-11-05T00:00:00"/>
    <s v="HHBQ000723051"/>
    <s v="YACAN38"/>
    <s v="CANDADO 38 MM"/>
    <s v="YACAN38 - CANDADO 38 MM"/>
    <n v="3"/>
    <n v="2668.75"/>
    <n v="0"/>
    <n v="8006.25"/>
    <s v="BQ06"/>
    <n v="1"/>
    <n v="9"/>
    <s v=" BARRANQUILLA"/>
    <s v="ZONA NORTE"/>
    <s v="TERCEROS"/>
    <s v="2025 SEM 45"/>
    <s v="1940"/>
    <x v="45"/>
    <s v="miércoles"/>
    <s v="YASS"/>
    <n v="1"/>
    <n v="3"/>
    <s v="TAT"/>
    <s v="OMAR ANTONIO NAVARRO GUERRERO"/>
    <s v="Preventa"/>
    <s v="85082398"/>
    <s v="1007973225"/>
    <s v="TIENDA LA BENDICION"/>
  </r>
  <r>
    <d v="2025-11-05T00:00:00"/>
    <s v="HHME001460629"/>
    <s v="LYGUANT8AMX2"/>
    <s v="LIMPIAYA GUANTE TALLA8 AMARILLO X2"/>
    <s v="LYGUANT8AMX2 - LIMPIAYA GUANTE TALLA8 AMARILLO X2"/>
    <n v="4"/>
    <n v="3025.21"/>
    <n v="0"/>
    <n v="12100.84"/>
    <s v="MD45"/>
    <n v="1"/>
    <n v="125"/>
    <s v=" TUTI Medellin"/>
    <s v="ZONA CENTRO"/>
    <s v="TERCEROS"/>
    <s v="2025 SEM 45"/>
    <s v="1306"/>
    <x v="6"/>
    <s v="miércoles"/>
    <s v="ETERNA"/>
    <n v="1"/>
    <n v="4"/>
    <s v="TAT"/>
    <s v="BLANCA GLADIS ECHEVERRI SALAZAR"/>
    <s v="Preventa"/>
    <s v="21824331"/>
    <s v="1036660589"/>
    <s v="REJA GRIS"/>
  </r>
  <r>
    <d v="2025-11-05T00:00:00"/>
    <s v="HHME001460764"/>
    <s v="YAPADAM150"/>
    <s v="PAÑITOS HUMEDOS DAMPY X 150 UND AZUL"/>
    <s v="YAPADAM150 - PAÑITOS HUMEDOS DAMPY X 150 UND AZUL"/>
    <n v="3"/>
    <n v="6422.4"/>
    <n v="0"/>
    <n v="19267.2"/>
    <s v="MD06"/>
    <n v="1"/>
    <n v="125"/>
    <s v=" TUTI Medellin"/>
    <s v="ZONA CENTRO"/>
    <s v="TERCEROS"/>
    <s v="2025 SEM 45"/>
    <s v="1398"/>
    <x v="2"/>
    <s v="miércoles"/>
    <s v="YASS"/>
    <n v="1"/>
    <n v="3"/>
    <s v="TAT"/>
    <s v="FRANCISCO ANTONIO ECHEVERRI PATIÑO"/>
    <s v="Preventa"/>
    <s v="71520300"/>
    <s v="8432406"/>
    <s v="TIENDA E Y M"/>
  </r>
  <r>
    <d v="2025-11-05T00:00:00"/>
    <s v="HHME001460776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miércoles"/>
    <s v="PREBEL"/>
    <n v="1"/>
    <n v="1"/>
    <s v="TAT"/>
    <s v="DORIS ADRIANA GOMEZ GOMEZ"/>
    <s v="Preventa"/>
    <s v="39171739"/>
    <s v="8432406"/>
    <s v="GRANERO LAS 3AAA"/>
  </r>
  <r>
    <d v="2025-11-05T00:00:00"/>
    <s v="HHBO001171266"/>
    <s v="LYGUANT7AMX2"/>
    <s v="LIMPIAYA GUATE TALLA7 AMARILLO X2"/>
    <s v="LYGUANT7AMX2 - LIMPIAYA GUATE TALLA7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miércoles"/>
    <s v="ETERNA"/>
    <n v="1"/>
    <n v="2"/>
    <s v="TAT"/>
    <s v="KATHERINE DUARTE RANGEL"/>
    <s v="Preventa"/>
    <s v="1003258632"/>
    <s v="9902"/>
    <s v="TIENDA"/>
  </r>
  <r>
    <d v="2025-11-05T00:00:00"/>
    <s v="HHBO001171266"/>
    <s v="LYGUANT7.5AMX2"/>
    <s v="LIMPIAYA GUATE TALLA7.5 AMARILLO X2"/>
    <s v="LYGUANT7.5AMX2 - LIMPIAYA GUATE TALLA7.5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miércoles"/>
    <s v="ETERNA"/>
    <n v="1"/>
    <n v="2"/>
    <s v="TAT"/>
    <s v="KATHERINE DUARTE RANGEL"/>
    <s v="Preventa"/>
    <s v="1003258632"/>
    <s v="9902"/>
    <s v="TIENDA"/>
  </r>
  <r>
    <d v="2025-11-05T00:00:00"/>
    <s v="HHBO001171266"/>
    <s v="LYGUANT8AMX2"/>
    <s v="LIMPIAYA GUANTE TALLA8 AMARILLO X2"/>
    <s v="LYGUANT8AMX2 - LIMPIAYA GUANTE TALLA8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miércoles"/>
    <s v="ETERNA"/>
    <n v="1"/>
    <n v="2"/>
    <s v="TAT"/>
    <s v="KATHERINE DUARTE RANGEL"/>
    <s v="Preventa"/>
    <s v="1003258632"/>
    <s v="9902"/>
    <s v="TIENDA"/>
  </r>
  <r>
    <d v="2025-11-05T00:00:00"/>
    <s v="HHBO001171266"/>
    <s v="LYGUANT8.5AMX2"/>
    <s v="LIMPIAYA GUANTE TALLA8.5 AMARILLO X2"/>
    <s v="LYGUANT8.5AMX2 - LIMPIAYA GUANTE TALLA8.5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miércoles"/>
    <s v="ETERNA"/>
    <n v="1"/>
    <n v="2"/>
    <s v="TAT"/>
    <s v="KATHERINE DUARTE RANGEL"/>
    <s v="Preventa"/>
    <s v="1003258632"/>
    <s v="9902"/>
    <s v="TIENDA"/>
  </r>
  <r>
    <d v="2025-11-05T00:00:00"/>
    <s v="HHBO001171266"/>
    <s v="LYGUANT9AMX2"/>
    <s v="LIMPIAYA GUANTE TALLA9 AMARILLO X2"/>
    <s v="LYGUANT9AMX2 - LIMPIAYA GUANTE TALLA9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miércoles"/>
    <s v="ETERNA"/>
    <n v="1"/>
    <n v="2"/>
    <s v="TAT"/>
    <s v="KATHERINE DUARTE RANGEL"/>
    <s v="Preventa"/>
    <s v="1003258632"/>
    <s v="9902"/>
    <s v="TIENDA"/>
  </r>
  <r>
    <d v="2025-11-05T00:00:00"/>
    <s v="HHME001460792"/>
    <s v="LYSUAV760DX1"/>
    <s v="LIMPIAYA SUAVIZANTE DOYPACK 760 ML X1"/>
    <s v="LYSUAV760DX1 - LIMPIAYA SUAVIZANTE DOYPACK 760 ML X1"/>
    <n v="2"/>
    <n v="3400"/>
    <n v="0"/>
    <n v="6800"/>
    <s v="MD02"/>
    <n v="1"/>
    <n v="125"/>
    <s v=" TUTI Medellin"/>
    <s v="ZONA CENTRO"/>
    <s v="TERCEROS"/>
    <s v="2025 SEM 45"/>
    <s v="1338"/>
    <x v="5"/>
    <s v="miércoles"/>
    <s v="ETERNA"/>
    <n v="1"/>
    <n v="2"/>
    <s v="TAT"/>
    <s v="ELIANA MARCELA ORTEGA OQUENDO"/>
    <s v="Preventa"/>
    <s v="32207442"/>
    <s v="1036639459"/>
    <s v="TDA ANTONY"/>
  </r>
  <r>
    <d v="2025-11-05T00:00:00"/>
    <s v="HHME001460792"/>
    <s v="LYDETE1800DX1"/>
    <s v="DETERGENTE ETERNA DOYPACK 1800 ML X1"/>
    <s v="LYDETE1800DX1 - DETERGENTE ETERNA DOYPACK 1800 ML X1"/>
    <n v="1"/>
    <n v="12000"/>
    <n v="0"/>
    <n v="12000"/>
    <s v="MD02"/>
    <n v="1"/>
    <n v="125"/>
    <s v=" TUTI Medellin"/>
    <s v="ZONA CENTRO"/>
    <s v="TERCEROS"/>
    <s v="2025 SEM 45"/>
    <s v="1338"/>
    <x v="5"/>
    <s v="miércoles"/>
    <s v="ETERNA"/>
    <n v="1"/>
    <n v="1"/>
    <s v="TAT"/>
    <s v="ELIANA MARCELA ORTEGA OQUENDO"/>
    <s v="Preventa"/>
    <s v="32207442"/>
    <s v="1036639459"/>
    <s v="TDA ANTONY"/>
  </r>
  <r>
    <d v="2025-11-05T00:00:00"/>
    <s v="HHME001460824"/>
    <s v="LYGUANT8AMX2"/>
    <s v="LIMPIAYA GUANTE TALLA8 AMARILLO X2"/>
    <s v="LYGUANT8AMX2 - LIMPIAYA GUANTE TALLA8 AMARILLO X2"/>
    <n v="6"/>
    <n v="3025.21"/>
    <n v="0"/>
    <n v="18151.259999999998"/>
    <s v="MD02"/>
    <n v="1"/>
    <n v="125"/>
    <s v=" TUTI Medellin"/>
    <s v="ZONA CENTRO"/>
    <s v="TERCEROS"/>
    <s v="2025 SEM 45"/>
    <s v="1338"/>
    <x v="5"/>
    <s v="miércoles"/>
    <s v="ETERNA"/>
    <n v="1"/>
    <n v="6"/>
    <s v="TAT"/>
    <s v="FABIO DE JESUS MARIN GONZALEZ"/>
    <s v="Preventa"/>
    <s v="70386001"/>
    <s v="1036639459"/>
    <s v="LA PLACITA"/>
  </r>
  <r>
    <d v="2025-11-05T00:00:00"/>
    <s v="HHBO001171296"/>
    <s v="LYDETE1800DX1"/>
    <s v="DETERGENTE ETERNA DOYPACK 1800 ML X1"/>
    <s v="LYDETE1800DX1 - DETERGENTE ETERNA DOYPACK 1800 ML X1"/>
    <n v="2"/>
    <n v="12000"/>
    <n v="0"/>
    <n v="24000"/>
    <s v="BG11"/>
    <n v="1"/>
    <n v="126"/>
    <s v=" TUTI Bogota"/>
    <s v="ZONA BOGOTA"/>
    <s v="TERCEROS"/>
    <s v="2025 SEM 45"/>
    <s v="2199"/>
    <x v="33"/>
    <s v="miércoles"/>
    <s v="ETERNA"/>
    <n v="1"/>
    <n v="2"/>
    <s v="TAT"/>
    <s v="MARIA LIGIA HERNANDEZ HERRERA"/>
    <s v="Preventa"/>
    <s v="41493640"/>
    <s v="1129520020"/>
    <s v="TIENDA LA RANA ILUMINADA"/>
  </r>
  <r>
    <d v="2025-11-05T00:00:00"/>
    <s v="HHBO001171296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5"/>
    <s v="2199"/>
    <x v="33"/>
    <s v="miércoles"/>
    <s v="ETERNA"/>
    <n v="1"/>
    <n v="1"/>
    <s v="TAT"/>
    <s v="MARIA LIGIA HERNANDEZ HERRERA"/>
    <s v="Preventa"/>
    <s v="41493640"/>
    <s v="1129520020"/>
    <s v="TIENDA LA RANA ILUMINADA"/>
  </r>
  <r>
    <d v="2025-11-05T00:00:00"/>
    <s v="HHBO001171296"/>
    <s v="LYGUANT8NGX2"/>
    <s v="LIMPIAYA GUANTE NEGRO TALLA8 X2"/>
    <s v="LYGUANT8NGX2 - LIMPIAYA GUANTE NEGRO TALLA8 X2"/>
    <n v="1"/>
    <n v="3180"/>
    <n v="0"/>
    <n v="3180"/>
    <s v="BG11"/>
    <n v="1"/>
    <n v="126"/>
    <s v=" TUTI Bogota"/>
    <s v="ZONA BOGOTA"/>
    <s v="TERCEROS"/>
    <s v="2025 SEM 45"/>
    <s v="2199"/>
    <x v="33"/>
    <s v="miércoles"/>
    <s v="ETERNA"/>
    <n v="1"/>
    <n v="1"/>
    <s v="TAT"/>
    <s v="MARIA LIGIA HERNANDEZ HERRERA"/>
    <s v="Preventa"/>
    <s v="41493640"/>
    <s v="1129520020"/>
    <s v="TIENDA LA RANA ILUMINADA"/>
  </r>
  <r>
    <d v="2025-11-05T00:00:00"/>
    <s v="HHBO001171303"/>
    <s v="YAPANIAMA"/>
    <s v="PAÑITOS HUMEDOS DAMPY AMARILLOS X 15 UND"/>
    <s v="YAPANIAMA - PAÑITOS HUMEDOS DAMPY AMARILLOS X 15 UND"/>
    <n v="6"/>
    <n v="1260.5"/>
    <n v="0"/>
    <n v="7563"/>
    <s v="BG22"/>
    <n v="1"/>
    <n v="126"/>
    <s v=" TUTI Bogota"/>
    <s v="ZONA BOGOTA"/>
    <s v="TERCEROS"/>
    <s v="2025 SEM 45"/>
    <s v="2105"/>
    <x v="10"/>
    <s v="miércoles"/>
    <s v="YASS"/>
    <n v="1"/>
    <n v="6"/>
    <s v="TAT"/>
    <s v="DAILE GAMBA HURTADO"/>
    <s v="Preventa"/>
    <s v="51554731"/>
    <s v="1073687214"/>
    <s v="DAILA HURTADO GAMBA"/>
  </r>
  <r>
    <d v="2025-11-05T00:00:00"/>
    <s v="HHBO001171303"/>
    <s v="PBDESROLL"/>
    <s v="DESODORANTE ROLL-ON 30ML"/>
    <s v="PBDESROLL - DESODORANTE ROLL-ON 30ML"/>
    <n v="4"/>
    <n v="3000"/>
    <n v="0"/>
    <n v="12000"/>
    <s v="BG22"/>
    <n v="1"/>
    <n v="126"/>
    <s v=" TUTI Bogota"/>
    <s v="ZONA BOGOTA"/>
    <s v="TERCEROS"/>
    <s v="2025 SEM 45"/>
    <s v="2105"/>
    <x v="10"/>
    <s v="miércoles"/>
    <s v="PREBEL"/>
    <n v="1"/>
    <n v="4"/>
    <s v="TAT"/>
    <s v="DAILE GAMBA HURTADO"/>
    <s v="Preventa"/>
    <s v="51554731"/>
    <s v="1073687214"/>
    <s v="DAILA HURTADO GAMBA"/>
  </r>
  <r>
    <d v="2025-11-05T00:00:00"/>
    <s v="HHBO001171303"/>
    <s v="LYSUAV190DX1"/>
    <s v="LIMPIAYA SUAVIZANTE DOYPACK 190 ML X1"/>
    <s v="LYSUAV190DX1 - LIMPIAYA SUAVIZANTE DOYPACK 190 ML X1"/>
    <n v="10"/>
    <n v="977"/>
    <n v="0"/>
    <n v="9770"/>
    <s v="BG22"/>
    <n v="1"/>
    <n v="126"/>
    <s v=" TUTI Bogota"/>
    <s v="ZONA BOGOTA"/>
    <s v="TERCEROS"/>
    <s v="2025 SEM 45"/>
    <s v="2105"/>
    <x v="10"/>
    <s v="miércoles"/>
    <s v="ETERNA"/>
    <n v="1"/>
    <n v="10"/>
    <s v="TAT"/>
    <s v="DAILE GAMBA HURTADO"/>
    <s v="Preventa"/>
    <s v="51554731"/>
    <s v="1073687214"/>
    <s v="DAILA HURTADO GAMBA"/>
  </r>
  <r>
    <d v="2025-11-05T00:00:00"/>
    <s v="HHBO001171320"/>
    <s v="LYGUANT9NGX2"/>
    <s v="LIMPIAYA GUANTE NEGRO TALLA9 X2"/>
    <s v="LYGUANT9NGX2 - LIMPIAYA GUANTE NEGRO TALLA9 X2"/>
    <n v="1"/>
    <n v="3180"/>
    <n v="0"/>
    <n v="3180"/>
    <s v="BG19"/>
    <n v="1"/>
    <n v="126"/>
    <s v=" TUTI Bogota"/>
    <s v="ZONA BOGOTA"/>
    <s v="TERCEROS"/>
    <s v="2025 SEM 45"/>
    <s v="2190"/>
    <x v="46"/>
    <s v="miércoles"/>
    <s v="ETERNA"/>
    <n v="1"/>
    <n v="1"/>
    <s v="TAT"/>
    <s v="JUAN PABLO MELO ZAPATA"/>
    <s v="Preventa"/>
    <s v="1030551950"/>
    <s v="9902"/>
    <s v="JUAN PABLO MELO"/>
  </r>
  <r>
    <d v="2025-11-05T00:00:00"/>
    <s v="HHBO001171320"/>
    <s v="LYGUANT9AMX2"/>
    <s v="LIMPIAYA GUANTE TALLA9 AMARILLO X2"/>
    <s v="LYGUANT9AMX2 - LIMPIAYA GUANTE TALLA9 AMARILLO X2"/>
    <n v="1"/>
    <n v="3025.21"/>
    <n v="0"/>
    <n v="3025.21"/>
    <s v="BG19"/>
    <n v="1"/>
    <n v="126"/>
    <s v=" TUTI Bogota"/>
    <s v="ZONA BOGOTA"/>
    <s v="TERCEROS"/>
    <s v="2025 SEM 45"/>
    <s v="2190"/>
    <x v="46"/>
    <s v="miércoles"/>
    <s v="ETERNA"/>
    <n v="1"/>
    <n v="1"/>
    <s v="TAT"/>
    <s v="JUAN PABLO MELO ZAPATA"/>
    <s v="Preventa"/>
    <s v="1030551950"/>
    <s v="9902"/>
    <s v="JUAN PABLO MELO"/>
  </r>
  <r>
    <d v="2025-11-05T00:00:00"/>
    <s v="HHBO001171320"/>
    <s v="LYDETE1800DX1"/>
    <s v="DETERGENTE ETERNA DOYPACK 1800 ML X1"/>
    <s v="LYDETE1800DX1 - DETERGENTE ETERNA DOYPACK 1800 ML X1"/>
    <n v="1"/>
    <n v="12000"/>
    <n v="0"/>
    <n v="12000"/>
    <s v="BG19"/>
    <n v="1"/>
    <n v="126"/>
    <s v=" TUTI Bogota"/>
    <s v="ZONA BOGOTA"/>
    <s v="TERCEROS"/>
    <s v="2025 SEM 45"/>
    <s v="2190"/>
    <x v="46"/>
    <s v="miércoles"/>
    <s v="ETERNA"/>
    <n v="1"/>
    <n v="1"/>
    <s v="TAT"/>
    <s v="JUAN PABLO MELO ZAPATA"/>
    <s v="Preventa"/>
    <s v="1030551950"/>
    <s v="9902"/>
    <s v="JUAN PABLO MELO"/>
  </r>
  <r>
    <d v="2025-11-05T00:00:00"/>
    <s v="HHME001460841"/>
    <s v="LYESPOOROX12"/>
    <s v="LIMPIAYA ESPONJA ORO/PLATA X12"/>
    <s v="LYESPOOROX12 - LIMPIAYA ESPONJA ORO/PLATA X12"/>
    <n v="1"/>
    <n v="8991.6"/>
    <n v="449.58"/>
    <n v="8542.02"/>
    <s v="MD45"/>
    <n v="1"/>
    <n v="125"/>
    <s v=" TUTI Medellin"/>
    <s v="ZONA CENTRO"/>
    <s v="TERCEROS"/>
    <s v="2025 SEM 45"/>
    <s v="1306"/>
    <x v="6"/>
    <s v="miércoles"/>
    <s v="ETERNA"/>
    <n v="1"/>
    <n v="1"/>
    <s v="TAT"/>
    <s v="CARMEN EMILIA RESTREPO ARANGO"/>
    <s v="Preventa"/>
    <s v="32553101"/>
    <s v="1036660589"/>
    <s v="LA VENTANA BLANCA"/>
  </r>
  <r>
    <d v="2025-11-05T00:00:00"/>
    <s v="HHME001460841"/>
    <s v="LYDESEN500"/>
    <s v="DESENGRASANTE CITRICO 500ML"/>
    <s v="LYDESEN500 - DESENGRASANTE CITRICO 500ML"/>
    <n v="4"/>
    <n v="2645.48"/>
    <n v="0"/>
    <n v="10581.92"/>
    <s v="MD45"/>
    <n v="1"/>
    <n v="125"/>
    <s v=" TUTI Medellin"/>
    <s v="ZONA CENTRO"/>
    <s v="TERCEROS"/>
    <s v="2025 SEM 45"/>
    <s v="1306"/>
    <x v="6"/>
    <s v="miércoles"/>
    <s v="ETERNA"/>
    <n v="1"/>
    <n v="4"/>
    <s v="TAT"/>
    <s v="CARMEN EMILIA RESTREPO ARANGO"/>
    <s v="Preventa"/>
    <s v="32553101"/>
    <s v="1036660589"/>
    <s v="LA VENTANA BLANCA"/>
  </r>
  <r>
    <d v="2025-11-05T00:00:00"/>
    <s v="HHME001460898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5"/>
    <s v="1310"/>
    <x v="39"/>
    <s v="miércoles"/>
    <n v="0"/>
    <n v="1"/>
    <n v="1"/>
    <s v="TAT"/>
    <s v="ELIANA MARITZA HERRERA GIRALDO"/>
    <s v="Preventa"/>
    <s v="43632554"/>
    <s v="71296053"/>
    <s v="TIENDA BAR LA RELIQUIA"/>
  </r>
  <r>
    <d v="2025-11-05T00:00:00"/>
    <s v="HHME001460898"/>
    <s v="YAGOM90"/>
    <s v="GOMINA N17 EN SOBRE 90G"/>
    <s v="YAGOM90 - GOMINA N17 EN SOBRE 90G"/>
    <n v="10"/>
    <n v="1092.44"/>
    <n v="0"/>
    <n v="10924.4"/>
    <s v="MD04"/>
    <n v="1"/>
    <n v="125"/>
    <s v=" TUTI Medellin"/>
    <s v="ZONA CENTRO"/>
    <s v="TERCEROS"/>
    <s v="2025 SEM 45"/>
    <s v="1310"/>
    <x v="39"/>
    <s v="miércoles"/>
    <s v="YASS"/>
    <n v="1"/>
    <n v="10"/>
    <s v="TAT"/>
    <s v="ELIANA MARITZA HERRERA GIRALDO"/>
    <s v="Preventa"/>
    <s v="43632554"/>
    <s v="71296053"/>
    <s v="TIENDA BAR LA RELIQUIA"/>
  </r>
  <r>
    <d v="2025-11-05T00:00:00"/>
    <s v="HHME001460898"/>
    <s v="YASEDA20"/>
    <s v="SEDA DENTAL CON CERA 20 MT"/>
    <s v="YASEDA20 - SEDA DENTAL CON CERA 20 MT"/>
    <n v="10"/>
    <n v="1092.44"/>
    <n v="0"/>
    <n v="10924.4"/>
    <s v="MD04"/>
    <n v="1"/>
    <n v="125"/>
    <s v=" TUTI Medellin"/>
    <s v="ZONA CENTRO"/>
    <s v="TERCEROS"/>
    <s v="2025 SEM 45"/>
    <s v="1310"/>
    <x v="39"/>
    <s v="miércoles"/>
    <s v="YASS"/>
    <n v="1"/>
    <n v="10"/>
    <s v="TAT"/>
    <s v="ELIANA MARITZA HERRERA GIRALDO"/>
    <s v="Preventa"/>
    <s v="43632554"/>
    <s v="71296053"/>
    <s v="TIENDA BAR LA RELIQUIA"/>
  </r>
  <r>
    <d v="2025-11-05T00:00:00"/>
    <s v="HHBO001171325"/>
    <s v="YATIJEROM"/>
    <s v="TIJERA PUNTA ROMA ECONOMICA"/>
    <s v="YATIJEROM - TIJERA PUNTA ROMA ECONOMICA"/>
    <n v="12"/>
    <n v="864"/>
    <n v="0"/>
    <n v="10368"/>
    <s v="BG11"/>
    <n v="1"/>
    <n v="2"/>
    <s v=" CIUDAD BOGOTA"/>
    <s v="ZONA BOGOTA"/>
    <s v="TERCEROS"/>
    <s v="2025 SEM 45"/>
    <s v="2199"/>
    <x v="33"/>
    <s v="miércoles"/>
    <s v="YASS"/>
    <n v="1"/>
    <n v="12"/>
    <s v="TAT"/>
    <s v="MARIA JANETH MORENO VARGAS"/>
    <s v="Preventa"/>
    <s v="1030676746"/>
    <s v="1129520020"/>
    <s v="MINI MARKET NAHOMY"/>
  </r>
  <r>
    <d v="2025-11-05T00:00:00"/>
    <s v="HHBO001171325"/>
    <s v="YALAPIROX12"/>
    <s v="LAPIZ ROJO X12 UND"/>
    <s v="YALAPIROX12 - LAPIZ ROJO X12 UND"/>
    <n v="1"/>
    <n v="4882"/>
    <n v="0"/>
    <n v="4882"/>
    <s v="BG11"/>
    <n v="1"/>
    <n v="2"/>
    <s v=" CIUDAD BOGOTA"/>
    <s v="ZONA BOGOTA"/>
    <s v="TERCEROS"/>
    <s v="2025 SEM 45"/>
    <s v="2199"/>
    <x v="33"/>
    <s v="miércoles"/>
    <s v="YASS"/>
    <n v="1"/>
    <n v="1"/>
    <s v="TAT"/>
    <s v="MARIA JANETH MORENO VARGAS"/>
    <s v="Preventa"/>
    <s v="1030676746"/>
    <s v="1129520020"/>
    <s v="MINI MARKET NAHOMY"/>
  </r>
  <r>
    <d v="2025-11-05T00:00:00"/>
    <s v="HHME001460937"/>
    <s v="YATIJEROM"/>
    <s v="TIJERA PUNTA ROMA ECONOMICA"/>
    <s v="YATIJEROM - TIJERA PUNTA ROMA ECONOMICA"/>
    <n v="12"/>
    <n v="864"/>
    <n v="0"/>
    <n v="10368"/>
    <s v="MD04"/>
    <n v="1"/>
    <n v="125"/>
    <s v=" TUTI Medellin"/>
    <s v="ZONA CENTRO"/>
    <s v="TERCEROS"/>
    <s v="2025 SEM 45"/>
    <s v="1310"/>
    <x v="39"/>
    <s v="miércoles"/>
    <s v="YASS"/>
    <n v="1"/>
    <n v="12"/>
    <s v="TAT"/>
    <s v="DEISY CAROLINA HIGUITA ALVAREZ"/>
    <s v="Preventa"/>
    <s v="1152694002"/>
    <s v="71296053"/>
    <s v="MAXIMEDICOS"/>
  </r>
  <r>
    <d v="2025-11-05T00:00:00"/>
    <s v="HHBQ000723202"/>
    <s v="LYGUANT8AMX2"/>
    <s v="LIMPIAYA GUANTE TALLA8 AMARILLO X2"/>
    <s v="LYGUANT8AMX2 - LIMPIAYA GUANTE TALLA8 AMARILLO X2"/>
    <n v="3"/>
    <n v="3025.21"/>
    <n v="0"/>
    <n v="9075.6299999999992"/>
    <s v="BQ19"/>
    <n v="1"/>
    <n v="155"/>
    <s v=" TUTI Barranquilla"/>
    <s v="ZONA NORTE"/>
    <s v="TERCEROS"/>
    <s v="2025 SEM 45"/>
    <s v="1931"/>
    <x v="49"/>
    <s v="miércoles"/>
    <s v="ETERNA"/>
    <n v="1"/>
    <n v="3"/>
    <s v="TAT"/>
    <s v="ELISAIN PEREZ LIZARAZO"/>
    <s v="Preventa"/>
    <s v="5638657"/>
    <s v="8565053"/>
    <s v="TIENDA LA FAVORITA"/>
  </r>
  <r>
    <d v="2025-11-05T00:00:00"/>
    <s v="HHME001460959"/>
    <s v="YACONDSEX"/>
    <s v="CONDONES X3 UNIDADES ECONOMICO"/>
    <s v="YACONDSEX - CONDONES X3 UNIDADES ECONOMICO"/>
    <n v="24"/>
    <n v="866.2"/>
    <n v="0"/>
    <n v="20788.8"/>
    <s v="MD04"/>
    <n v="1"/>
    <n v="125"/>
    <s v=" TUTI Medellin"/>
    <s v="ZONA CENTRO"/>
    <s v="TERCEROS"/>
    <s v="2025 SEM 45"/>
    <s v="1310"/>
    <x v="39"/>
    <s v="miércoles"/>
    <s v="YASS"/>
    <n v="1"/>
    <n v="24"/>
    <s v="TAT"/>
    <s v="MIRYAM PIEDAD TORO DIAZ"/>
    <s v="Preventa"/>
    <s v="43668496"/>
    <s v="71296053"/>
    <s v="MISCELANEA Y PAPELERIA"/>
  </r>
  <r>
    <d v="2025-11-05T00:00:00"/>
    <s v="HHBO001171341"/>
    <s v="YAPANIAMA"/>
    <s v="PAÑITOS HUMEDOS DAMPY AMARILLOS X 15 UND"/>
    <s v="YAPANIAMA - PAÑITOS HUMEDOS DAMPY AMARILLOS X 15 UND"/>
    <n v="8"/>
    <n v="1260.5"/>
    <n v="0"/>
    <n v="10084"/>
    <s v="BG19"/>
    <n v="1"/>
    <n v="126"/>
    <s v=" TUTI Bogota"/>
    <s v="ZONA BOGOTA"/>
    <s v="TERCEROS"/>
    <s v="2025 SEM 45"/>
    <s v="2190"/>
    <x v="46"/>
    <s v="miércoles"/>
    <s v="YASS"/>
    <n v="1"/>
    <n v="8"/>
    <s v="TAT"/>
    <s v="BUENAVENTURA SUAREZ PANCHE"/>
    <s v="Preventa"/>
    <s v="4293273"/>
    <s v="9902"/>
    <s v="DROGUERIA BEFAM"/>
  </r>
  <r>
    <d v="2025-11-05T00:00:00"/>
    <s v="HHBO001171388"/>
    <s v="LYSUAV190DX1"/>
    <s v="LIMPIAYA SUAVIZANTE DOYPACK 190 ML X1"/>
    <s v="LYSUAV190DX1 - LIMPIAYA SUAVIZANTE DOYPACK 190 ML X1"/>
    <n v="12"/>
    <n v="977"/>
    <n v="0"/>
    <n v="11724"/>
    <s v="BG25"/>
    <n v="1"/>
    <n v="126"/>
    <s v=" TUTI Bogota"/>
    <s v="ZONA BOGOTA"/>
    <s v="TERCEROS"/>
    <s v="2025 SEM 45"/>
    <s v="2133"/>
    <x v="26"/>
    <s v="miércoles"/>
    <s v="ETERNA"/>
    <n v="1"/>
    <n v="12"/>
    <s v="TAT"/>
    <s v="CARLOS ERNESTO CETINA MARTINEZ"/>
    <s v="Preventa"/>
    <s v="9497706"/>
    <s v="52290464"/>
    <s v="TIENDA"/>
  </r>
  <r>
    <d v="2025-11-05T00:00:00"/>
    <s v="HHBO001171388"/>
    <s v="LYLIMPLAV200DX1"/>
    <s v="LIMPIAYA LIMPIADOR LAVANDA 200 ML X1"/>
    <s v="LYLIMPLAV200DX1 - LIMPIAYA LIMPIADOR LAVANDA 200 ML X1"/>
    <n v="12"/>
    <n v="1120"/>
    <n v="0"/>
    <n v="13440"/>
    <s v="BG25"/>
    <n v="1"/>
    <n v="126"/>
    <s v=" TUTI Bogota"/>
    <s v="ZONA BOGOTA"/>
    <s v="TERCEROS"/>
    <s v="2025 SEM 45"/>
    <s v="2133"/>
    <x v="26"/>
    <s v="miércoles"/>
    <s v="ETERNA"/>
    <n v="1"/>
    <n v="12"/>
    <s v="TAT"/>
    <s v="CARLOS ERNESTO CETINA MARTINEZ"/>
    <s v="Preventa"/>
    <s v="9497706"/>
    <s v="52290464"/>
    <s v="TIENDA"/>
  </r>
  <r>
    <d v="2025-11-05T00:00:00"/>
    <s v="HHBO001171388"/>
    <s v="YABOLSAMED"/>
    <s v="BOLSA BASURA PAQUETE X8 UNIDADES"/>
    <s v="YABOLSAMED - BOLSA BASURA PAQUETE X8 UNIDADES"/>
    <n v="6"/>
    <n v="1344.54"/>
    <n v="0"/>
    <n v="8067.24"/>
    <s v="BG25"/>
    <n v="1"/>
    <n v="126"/>
    <s v=" TUTI Bogota"/>
    <s v="ZONA BOGOTA"/>
    <s v="TERCEROS"/>
    <s v="2025 SEM 45"/>
    <s v="2133"/>
    <x v="26"/>
    <s v="miércoles"/>
    <s v="YASS"/>
    <n v="1"/>
    <n v="6"/>
    <s v="TAT"/>
    <s v="CARLOS ERNESTO CETINA MARTINEZ"/>
    <s v="Preventa"/>
    <s v="9497706"/>
    <s v="52290464"/>
    <s v="TIENDA"/>
  </r>
  <r>
    <d v="2025-11-05T00:00:00"/>
    <s v="HHBO001171423"/>
    <s v="YAPANIAMA"/>
    <s v="PAÑITOS HUMEDOS DAMPY AMARILLOS X 15 UND"/>
    <s v="YAPANIAMA - PAÑITOS HUMEDOS DAMPY AMARILLOS X 15 UND"/>
    <n v="8"/>
    <n v="1260.5"/>
    <n v="0"/>
    <n v="10084"/>
    <s v="BG22"/>
    <n v="1"/>
    <n v="126"/>
    <s v=" TUTI Bogota"/>
    <s v="ZONA BOGOTA"/>
    <s v="TERCEROS"/>
    <s v="2025 SEM 45"/>
    <s v="2139"/>
    <x v="38"/>
    <s v="miércoles"/>
    <s v="YASS"/>
    <n v="1"/>
    <n v="8"/>
    <s v="TAT"/>
    <s v="DERLY ARAMINTA RUIZ CHAVEZ"/>
    <s v="Preventa"/>
    <s v="1073687244"/>
    <s v="1024507708"/>
    <s v="TIENDA DERLY"/>
  </r>
  <r>
    <d v="2025-11-05T00:00:00"/>
    <s v="HHBO001171439"/>
    <s v="YAPANIAMA"/>
    <s v="PAÑITOS HUMEDOS DAMPY AMARILLOS X 15 UND"/>
    <s v="YAPANIAMA - PAÑITOS HUMEDOS DAMPY AMARILLOS X 15 UND"/>
    <n v="10"/>
    <n v="1260.5"/>
    <n v="0"/>
    <n v="12605"/>
    <s v="BG25"/>
    <n v="1"/>
    <n v="126"/>
    <s v=" TUTI Bogota"/>
    <s v="ZONA BOGOTA"/>
    <s v="TERCEROS"/>
    <s v="2025 SEM 45"/>
    <s v="2136"/>
    <x v="32"/>
    <s v="miércoles"/>
    <s v="YASS"/>
    <n v="1"/>
    <n v="10"/>
    <s v="TAT"/>
    <s v="ADRIANA MARCELA ORTIZ GONZALEZ"/>
    <s v="Preventa"/>
    <s v="1022336112"/>
    <s v="79354604"/>
    <s v="VARIEDADES STEFANY"/>
  </r>
  <r>
    <d v="2025-11-05T00:00:00"/>
    <s v="HHBO001171439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5"/>
    <s v="2136"/>
    <x v="32"/>
    <s v="miércoles"/>
    <s v="ETERNA"/>
    <n v="1"/>
    <n v="1"/>
    <s v="TAT"/>
    <s v="ADRIANA MARCELA ORTIZ GONZALEZ"/>
    <s v="Preventa"/>
    <s v="1022336112"/>
    <s v="79354604"/>
    <s v="VARIEDADES STEFANY"/>
  </r>
  <r>
    <d v="2025-11-05T00:00:00"/>
    <s v="HHME001461074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5"/>
    <s v="1321"/>
    <x v="17"/>
    <s v="miércoles"/>
    <s v="YASS"/>
    <n v="1"/>
    <n v="12"/>
    <s v="TAT"/>
    <s v="JAIRO ENRIQUE GIRALDO GILRALDO"/>
    <s v="Preventa"/>
    <s v="16480885"/>
    <s v="1037949442"/>
    <s v="LICORERA LA OFICINA"/>
  </r>
  <r>
    <d v="2025-11-05T00:00:00"/>
    <s v="HHBO001171551"/>
    <s v="LYGUANT7AMX2"/>
    <s v="LIMPIAYA GUATE TALLA7 AMARILLO X2"/>
    <s v="LYGUANT7AMX2 - LIMPIAYA GUATE TALLA7 AMARILLO X2"/>
    <n v="1"/>
    <n v="3025.21"/>
    <n v="0"/>
    <n v="3025.21"/>
    <s v="BG20"/>
    <n v="1"/>
    <n v="126"/>
    <s v=" TUTI Bogota"/>
    <s v="ZONA BOGOTA"/>
    <s v="TERCEROS"/>
    <s v="2025 SEM 45"/>
    <s v="2155"/>
    <x v="31"/>
    <s v="miércoles"/>
    <s v="ETERNA"/>
    <n v="1"/>
    <n v="1"/>
    <s v="TAT"/>
    <s v="INGRID ASTRID JIMENEZ MANRIQUE"/>
    <s v="Preventa"/>
    <s v="1072190019"/>
    <s v="1000685156"/>
    <s v="SALSAMENTARIA IMPERIUS"/>
  </r>
  <r>
    <d v="2025-11-05T00:00:00"/>
    <s v="HHBO001171551"/>
    <s v="LYGUANT8AMX2"/>
    <s v="LIMPIAYA GUANTE TALLA8 AMARILLO X2"/>
    <s v="LYGUANT8AMX2 - LIMPIAYA GUANTE TALLA8 AMARILLO X2"/>
    <n v="1"/>
    <n v="3025.21"/>
    <n v="0"/>
    <n v="3025.21"/>
    <s v="BG20"/>
    <n v="1"/>
    <n v="126"/>
    <s v=" TUTI Bogota"/>
    <s v="ZONA BOGOTA"/>
    <s v="TERCEROS"/>
    <s v="2025 SEM 45"/>
    <s v="2155"/>
    <x v="31"/>
    <s v="miércoles"/>
    <s v="ETERNA"/>
    <n v="1"/>
    <n v="1"/>
    <s v="TAT"/>
    <s v="INGRID ASTRID JIMENEZ MANRIQUE"/>
    <s v="Preventa"/>
    <s v="1072190019"/>
    <s v="1000685156"/>
    <s v="SALSAMENTARIA IMPERIUS"/>
  </r>
  <r>
    <d v="2025-11-05T00:00:00"/>
    <s v="HHBO001171551"/>
    <s v="LYGUANT9AMX2"/>
    <s v="LIMPIAYA GUANTE TALLA9 AMARILLO X2"/>
    <s v="LYGUANT9AMX2 - LIMPIAYA GUANTE TALLA9 AMARILLO X2"/>
    <n v="1"/>
    <n v="3025.21"/>
    <n v="0"/>
    <n v="3025.21"/>
    <s v="BG20"/>
    <n v="1"/>
    <n v="126"/>
    <s v=" TUTI Bogota"/>
    <s v="ZONA BOGOTA"/>
    <s v="TERCEROS"/>
    <s v="2025 SEM 45"/>
    <s v="2155"/>
    <x v="31"/>
    <s v="miércoles"/>
    <s v="ETERNA"/>
    <n v="1"/>
    <n v="1"/>
    <s v="TAT"/>
    <s v="INGRID ASTRID JIMENEZ MANRIQUE"/>
    <s v="Preventa"/>
    <s v="1072190019"/>
    <s v="1000685156"/>
    <s v="SALSAMENTARIA IMPERIUS"/>
  </r>
  <r>
    <d v="2025-11-05T00:00:00"/>
    <s v="HHBO001171559"/>
    <s v="YAPANIAMA"/>
    <s v="PAÑITOS HUMEDOS DAMPY AMARILLOS X 15 UND"/>
    <s v="YAPANIAMA - PAÑITOS HUMEDOS DAMPY AMARILLOS X 15 UND"/>
    <n v="12"/>
    <n v="1260.5"/>
    <n v="0"/>
    <n v="15126"/>
    <s v="BG22"/>
    <n v="1"/>
    <n v="126"/>
    <s v=" TUTI Bogota"/>
    <s v="ZONA BOGOTA"/>
    <s v="TERCEROS"/>
    <s v="2025 SEM 45"/>
    <s v="2139"/>
    <x v="38"/>
    <s v="miércoles"/>
    <s v="YASS"/>
    <n v="1"/>
    <n v="12"/>
    <s v="TAT"/>
    <s v="OSCAR JAVIER SARMIENTO ALARCON"/>
    <s v="Preventa"/>
    <s v="79218946"/>
    <s v="1024507708"/>
    <s v="SUPERMERCADO SKAR"/>
  </r>
  <r>
    <d v="2025-11-05T00:00:00"/>
    <s v="HHBO001171559"/>
    <s v="LYDESEN500"/>
    <s v="DESENGRASANTE CITRICO 500ML"/>
    <s v="LYDESEN500 - DESENGRASANTE CITRICO 500ML"/>
    <n v="3"/>
    <n v="2645.48"/>
    <n v="0"/>
    <n v="7936.44"/>
    <s v="BG22"/>
    <n v="1"/>
    <n v="126"/>
    <s v=" TUTI Bogota"/>
    <s v="ZONA BOGOTA"/>
    <s v="TERCEROS"/>
    <s v="2025 SEM 45"/>
    <s v="2139"/>
    <x v="38"/>
    <s v="miércoles"/>
    <s v="ETERNA"/>
    <n v="1"/>
    <n v="3"/>
    <s v="TAT"/>
    <s v="OSCAR JAVIER SARMIENTO ALARCON"/>
    <s v="Preventa"/>
    <s v="79218946"/>
    <s v="1024507708"/>
    <s v="SUPERMERCADO SKAR"/>
  </r>
  <r>
    <d v="2025-11-05T00:00:00"/>
    <s v="HHBO001171623"/>
    <s v="YAPANIAMA"/>
    <s v="PAÑITOS HUMEDOS DAMPY AMARILLOS X 15 UND"/>
    <s v="YAPANIAMA - PAÑITOS HUMEDOS DAMPY AMARILLOS X 15 UND"/>
    <n v="12"/>
    <n v="1260.5"/>
    <n v="0"/>
    <n v="15126"/>
    <s v="BG20"/>
    <n v="1"/>
    <n v="2"/>
    <s v=" CIUDAD BOGOTA"/>
    <s v="ZONA BOGOTA"/>
    <s v="TERCEROS"/>
    <s v="2025 SEM 45"/>
    <s v="2158"/>
    <x v="25"/>
    <s v="miércoles"/>
    <s v="YASS"/>
    <n v="1"/>
    <n v="12"/>
    <s v="TAT"/>
    <s v="LA 5 DIMENSION PRODUCCIONES SAS"/>
    <s v="Preventa"/>
    <s v="901215240"/>
    <s v="11223739"/>
    <s v="LA 5 DIMENSION PRODUCCIONES SAS"/>
  </r>
  <r>
    <d v="2025-11-05T00:00:00"/>
    <s v="HHBO001171623"/>
    <s v="LYLOZA700DX1"/>
    <s v="LIMPIAYA LAVA LOZA DOYPACK 700 ML X1"/>
    <s v="LYLOZA700DX1 - LIMPIAYA LAVA LOZA DOYPACK 700 ML X1"/>
    <n v="2"/>
    <n v="3562.19"/>
    <n v="0"/>
    <n v="7124.38"/>
    <s v="BG20"/>
    <n v="1"/>
    <n v="2"/>
    <s v=" CIUDAD BOGOTA"/>
    <s v="ZONA BOGOTA"/>
    <s v="TERCEROS"/>
    <s v="2025 SEM 45"/>
    <s v="2158"/>
    <x v="25"/>
    <s v="miércoles"/>
    <s v="ETERNA"/>
    <n v="1"/>
    <n v="2"/>
    <s v="TAT"/>
    <s v="LA 5 DIMENSION PRODUCCIONES SAS"/>
    <s v="Preventa"/>
    <s v="901215240"/>
    <s v="11223739"/>
    <s v="LA 5 DIMENSION PRODUCCIONES SAS"/>
  </r>
  <r>
    <d v="2025-11-05T00:00:00"/>
    <s v="HHBO001171623"/>
    <s v="YAPROTELLA"/>
    <s v="PROTECTORES ELLAS ANATOMICO X 15 UND"/>
    <s v="YAPROTELLA - PROTECTORES ELLAS ANATOMICO X 15 UND"/>
    <n v="6"/>
    <n v="1974.79"/>
    <n v="0"/>
    <n v="11848.74"/>
    <s v="BG20"/>
    <n v="1"/>
    <n v="2"/>
    <s v=" CIUDAD BOGOTA"/>
    <s v="ZONA BOGOTA"/>
    <s v="TERCEROS"/>
    <s v="2025 SEM 45"/>
    <s v="2158"/>
    <x v="25"/>
    <s v="miércoles"/>
    <s v="YASS"/>
    <n v="1"/>
    <n v="6"/>
    <s v="TAT"/>
    <s v="LA 5 DIMENSION PRODUCCIONES SAS"/>
    <s v="Preventa"/>
    <s v="901215240"/>
    <s v="11223739"/>
    <s v="LA 5 DIMENSION PRODUCCIONES SAS"/>
  </r>
  <r>
    <d v="2025-11-05T00:00:00"/>
    <s v="HHBO001171624"/>
    <s v="YAPANIAMA"/>
    <s v="PAÑITOS HUMEDOS DAMPY AMARILLOS X 15 UND"/>
    <s v="YAPANIAMA - PAÑITOS HUMEDOS DAMPY AMARILLOS X 15 UND"/>
    <n v="12"/>
    <n v="1260.5"/>
    <n v="0"/>
    <n v="15126"/>
    <s v="BG11"/>
    <n v="1"/>
    <n v="2"/>
    <s v=" CIUDAD BOGOTA"/>
    <s v="ZONA BOGOTA"/>
    <s v="TERCEROS"/>
    <s v="2025 SEM 45"/>
    <s v="2199"/>
    <x v="33"/>
    <s v="miércoles"/>
    <s v="YASS"/>
    <n v="1"/>
    <n v="12"/>
    <s v="TAT"/>
    <s v="DORELLY GIRALDO GUZMAN"/>
    <s v="Preventa"/>
    <s v="22009616"/>
    <s v="1129520020"/>
    <s v="MERKAFACIL"/>
  </r>
  <r>
    <d v="2025-11-05T00:00:00"/>
    <s v="HHBU000697356"/>
    <s v="PBDESCOJINX18"/>
    <s v="DES. AFM DPL ORIG 12G X18"/>
    <s v="PBDESCOJINX18 - DES. AFM DPL ORIG 12G X18"/>
    <n v="1"/>
    <n v="11900"/>
    <n v="357"/>
    <n v="11543"/>
    <s v="BM11"/>
    <n v="1"/>
    <n v="154"/>
    <s v=" TUTI Bucaramanga"/>
    <s v="ZONA SANTANDER"/>
    <s v="TERCEROS"/>
    <s v="2025 SEM 45"/>
    <s v="1643"/>
    <x v="50"/>
    <s v="miércoles"/>
    <s v="PREBEL"/>
    <n v="1"/>
    <n v="1"/>
    <s v="TAT"/>
    <s v="GREASSE VIVIANA BAQUERO ROJAS"/>
    <s v="Preventa"/>
    <s v="53091948"/>
    <s v="63546443"/>
    <s v="AUTOSERVICIO SMILE"/>
  </r>
  <r>
    <d v="2025-11-05T00:00:00"/>
    <s v="HHBO001171292"/>
    <s v="LYGUANT8NGX2"/>
    <s v="LIMPIAYA GUANTE NEGRO TALLA8 X2"/>
    <s v="LYGUANT8NGX2 - LIMPIAYA GUANTE NEGRO TALLA8 X2"/>
    <n v="6"/>
    <n v="3180"/>
    <n v="0"/>
    <n v="19080"/>
    <s v="BG13"/>
    <n v="1"/>
    <n v="126"/>
    <s v=" TUTI Bogota"/>
    <s v="ZONA BOGOTA"/>
    <s v="TERCEROS"/>
    <s v="2025 SEM 45"/>
    <s v="2237"/>
    <x v="14"/>
    <s v="miércoles"/>
    <s v="ETERNA"/>
    <n v="1"/>
    <n v="6"/>
    <s v="TAT"/>
    <s v="ROCIO GONZALEZ GONZALEZ"/>
    <s v="Preventa"/>
    <s v="52620245"/>
    <s v="1012358399"/>
    <s v="TIENDA VIVERES"/>
  </r>
  <r>
    <d v="2025-11-05T00:00:00"/>
    <s v="HHBO001171292"/>
    <s v="LYGUANT7.5AMX2"/>
    <s v="LIMPIAYA GUATE TALLA7.5 AMARILLO X2"/>
    <s v="LYGUANT7.5AMX2 - LIMPIAYA GUATE TALLA7.5 AMARILLO X2"/>
    <n v="4"/>
    <n v="3025.21"/>
    <n v="0"/>
    <n v="12100.84"/>
    <s v="BG13"/>
    <n v="1"/>
    <n v="126"/>
    <s v=" TUTI Bogota"/>
    <s v="ZONA BOGOTA"/>
    <s v="TERCEROS"/>
    <s v="2025 SEM 45"/>
    <s v="2237"/>
    <x v="14"/>
    <s v="miércoles"/>
    <s v="ETERNA"/>
    <n v="1"/>
    <n v="4"/>
    <s v="TAT"/>
    <s v="ROCIO GONZALEZ GONZALEZ"/>
    <s v="Preventa"/>
    <s v="52620245"/>
    <s v="1012358399"/>
    <s v="TIENDA VIVERES"/>
  </r>
  <r>
    <d v="2025-11-05T00:00:00"/>
    <s v="HHBO001171292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ROCIO GONZALEZ GONZALEZ"/>
    <s v="Preventa"/>
    <s v="52620245"/>
    <s v="1012358399"/>
    <s v="TIENDA VIVERES"/>
  </r>
  <r>
    <d v="2025-11-05T00:00:00"/>
    <s v="HHBO001171306"/>
    <s v="LYESPOMALLX1"/>
    <s v="LIMPIAYA MALLA ESPONJA X1"/>
    <s v="LYESPOMALLX1 - LIMPIAYA MALLA ESPONJA X1"/>
    <n v="6"/>
    <n v="714.29"/>
    <n v="0"/>
    <n v="4285.74"/>
    <s v="BG13"/>
    <n v="1"/>
    <n v="126"/>
    <s v=" TUTI Bogota"/>
    <s v="ZONA BOGOTA"/>
    <s v="TERCEROS"/>
    <s v="2025 SEM 45"/>
    <s v="2237"/>
    <x v="14"/>
    <s v="miércoles"/>
    <s v="ETERNA"/>
    <n v="1"/>
    <n v="6"/>
    <s v="TAT"/>
    <s v="ALBA LUCIA CADENA ENCIZO"/>
    <s v="Preventa"/>
    <s v="52901293"/>
    <s v="1012358399"/>
    <s v="THIR"/>
  </r>
  <r>
    <d v="2025-11-05T00:00:00"/>
    <s v="HHBO001171306"/>
    <s v="LYLIMPLAV200DX1"/>
    <s v="LIMPIAYA LIMPIADOR LAVANDA 200 ML X1"/>
    <s v="LYLIMPLAV200DX1 - LIMPIAYA LIMPIADOR LAVANDA 200 ML X1"/>
    <n v="6"/>
    <n v="1120"/>
    <n v="0"/>
    <n v="6720"/>
    <s v="BG13"/>
    <n v="1"/>
    <n v="126"/>
    <s v=" TUTI Bogota"/>
    <s v="ZONA BOGOTA"/>
    <s v="TERCEROS"/>
    <s v="2025 SEM 45"/>
    <s v="2237"/>
    <x v="14"/>
    <s v="miércoles"/>
    <s v="ETERNA"/>
    <n v="1"/>
    <n v="6"/>
    <s v="TAT"/>
    <s v="ALBA LUCIA CADENA ENCIZO"/>
    <s v="Preventa"/>
    <s v="52901293"/>
    <s v="1012358399"/>
    <s v="THIR"/>
  </r>
  <r>
    <d v="2025-11-05T00:00:00"/>
    <s v="HHBO001171306"/>
    <s v="LYSUAV190DX1"/>
    <s v="LIMPIAYA SUAVIZANTE DOYPACK 190 ML X1"/>
    <s v="LYSUAV190DX1 - LIMPIAYA SUAVIZANTE DOYPACK 190 ML X1"/>
    <n v="6"/>
    <n v="977"/>
    <n v="0"/>
    <n v="5862"/>
    <s v="BG13"/>
    <n v="1"/>
    <n v="126"/>
    <s v=" TUTI Bogota"/>
    <s v="ZONA BOGOTA"/>
    <s v="TERCEROS"/>
    <s v="2025 SEM 45"/>
    <s v="2237"/>
    <x v="14"/>
    <s v="miércoles"/>
    <s v="ETERNA"/>
    <n v="1"/>
    <n v="6"/>
    <s v="TAT"/>
    <s v="ALBA LUCIA CADENA ENCIZO"/>
    <s v="Preventa"/>
    <s v="52901293"/>
    <s v="1012358399"/>
    <s v="THIR"/>
  </r>
  <r>
    <d v="2025-11-05T00:00:00"/>
    <s v="HHBO001171306"/>
    <s v="LYDETE200DX1"/>
    <s v="LIMPIAYA DETERGENTE DOYPACK 200 ML X1"/>
    <s v="LYDETE200DX1 - LIMPIAYA DETERGENTE DOYPACK 200 ML X1"/>
    <n v="6"/>
    <n v="1440"/>
    <n v="0"/>
    <n v="8640"/>
    <s v="BG13"/>
    <n v="1"/>
    <n v="126"/>
    <s v=" TUTI Bogota"/>
    <s v="ZONA BOGOTA"/>
    <s v="TERCEROS"/>
    <s v="2025 SEM 45"/>
    <s v="2237"/>
    <x v="14"/>
    <s v="miércoles"/>
    <s v="ETERNA"/>
    <n v="1"/>
    <n v="6"/>
    <s v="TAT"/>
    <s v="ALBA LUCIA CADENA ENCIZO"/>
    <s v="Preventa"/>
    <s v="52901293"/>
    <s v="1012358399"/>
    <s v="THIR"/>
  </r>
  <r>
    <d v="2025-11-05T00:00:00"/>
    <s v="HHBO001171306"/>
    <s v="LYGUANT8AMX2"/>
    <s v="LIMPIAYA GUANTE TALLA8 AMARILLO X2"/>
    <s v="LYGUANT8AMX2 - LIMPIAYA GUANTE TALLA8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ALBA LUCIA CADENA ENCIZO"/>
    <s v="Preventa"/>
    <s v="52901293"/>
    <s v="1012358399"/>
    <s v="THIR"/>
  </r>
  <r>
    <d v="2025-11-05T00:00:00"/>
    <s v="HHBO001171306"/>
    <s v="LYDESEN500"/>
    <s v="DESENGRASANTE CITRICO 500ML"/>
    <s v="LYDESEN500 - DESENGRASANTE CITRICO 500ML"/>
    <n v="1"/>
    <n v="2645.48"/>
    <n v="0"/>
    <n v="2645.48"/>
    <s v="BG13"/>
    <n v="1"/>
    <n v="126"/>
    <s v=" TUTI Bogota"/>
    <s v="ZONA BOGOTA"/>
    <s v="TERCEROS"/>
    <s v="2025 SEM 45"/>
    <s v="2237"/>
    <x v="14"/>
    <s v="miércoles"/>
    <s v="ETERNA"/>
    <n v="1"/>
    <n v="1"/>
    <s v="TAT"/>
    <s v="ALBA LUCIA CADENA ENCIZO"/>
    <s v="Preventa"/>
    <s v="52901293"/>
    <s v="1012358399"/>
    <s v="THIR"/>
  </r>
  <r>
    <d v="2025-11-05T00:00:00"/>
    <s v="HHBO001171306"/>
    <s v="LYLIMJUNTAS"/>
    <s v="LIMPIADOR DE JUNTAS LIMPIAYA"/>
    <s v="LYLIMJUNTAS - LIMPIADOR DE JUNTAS LIMPIAYA"/>
    <n v="1"/>
    <n v="4659"/>
    <n v="0"/>
    <n v="4659"/>
    <s v="BG13"/>
    <n v="1"/>
    <n v="126"/>
    <s v=" TUTI Bogota"/>
    <s v="ZONA BOGOTA"/>
    <s v="TERCEROS"/>
    <s v="2025 SEM 45"/>
    <s v="2237"/>
    <x v="14"/>
    <s v="miércoles"/>
    <s v="ETERNA"/>
    <n v="1"/>
    <n v="1"/>
    <s v="TAT"/>
    <s v="ALBA LUCIA CADENA ENCIZO"/>
    <s v="Preventa"/>
    <s v="52901293"/>
    <s v="1012358399"/>
    <s v="THIR"/>
  </r>
  <r>
    <d v="2025-11-05T00:00:00"/>
    <s v="HHBO001171306"/>
    <s v="LYLANAACEX6"/>
    <s v="LIMPIAYA LANA ACERO X6"/>
    <s v="LYLANAACEX6 - LIMPIAYA LANA ACERO X6"/>
    <n v="6"/>
    <n v="1180"/>
    <n v="0"/>
    <n v="7080"/>
    <s v="BG13"/>
    <n v="1"/>
    <n v="126"/>
    <s v=" TUTI Bogota"/>
    <s v="ZONA BOGOTA"/>
    <s v="TERCEROS"/>
    <s v="2025 SEM 45"/>
    <s v="2237"/>
    <x v="14"/>
    <s v="miércoles"/>
    <s v="ETERNA"/>
    <n v="6"/>
    <n v="36"/>
    <s v="TAT"/>
    <s v="ALBA LUCIA CADENA ENCIZO"/>
    <s v="Preventa"/>
    <s v="52901293"/>
    <s v="1012358399"/>
    <s v="THIR"/>
  </r>
  <r>
    <d v="2025-11-05T00:00:00"/>
    <s v="HHME001460900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5"/>
    <s v="1310"/>
    <x v="39"/>
    <s v="miércoles"/>
    <s v="PREBEL"/>
    <n v="1"/>
    <n v="1"/>
    <s v="TAT"/>
    <s v="CESAR AUGUSTO MONTOYA MOLINA"/>
    <s v="Preventa"/>
    <s v="70512465"/>
    <s v="71296053"/>
    <s v="GRANERO MIXTO SOCIAL"/>
  </r>
  <r>
    <d v="2025-11-05T00:00:00"/>
    <s v="HHME001460900"/>
    <s v="PBDESOHDCREMA100GR"/>
    <s v="DES EA HYALU-DERMA CREMA COLAP 100GR"/>
    <s v="PBDESOHDCREMA100GR - DES EA HYALU-DERMA CREMA COLAP 100GR"/>
    <n v="1"/>
    <n v="7195.5"/>
    <n v="0"/>
    <n v="7195.5"/>
    <s v="MD04"/>
    <n v="1"/>
    <n v="125"/>
    <s v=" TUTI Medellin"/>
    <s v="ZONA CENTRO"/>
    <s v="TERCEROS"/>
    <s v="2025 SEM 45"/>
    <s v="1310"/>
    <x v="39"/>
    <s v="miércoles"/>
    <s v="PREBEL"/>
    <n v="1"/>
    <n v="1"/>
    <s v="TAT"/>
    <s v="CESAR AUGUSTO MONTOYA MOLINA"/>
    <s v="Preventa"/>
    <s v="70512465"/>
    <s v="71296053"/>
    <s v="GRANERO MIXTO SOCIAL"/>
  </r>
  <r>
    <d v="2025-11-05T00:00:00"/>
    <s v="HHME001460900"/>
    <s v="PBDESCLINGEL70GR"/>
    <s v="DESODORANTE CLINICAL EN GEL 70GR"/>
    <s v="PBDESCLINGEL70GR - DESODORANTE CLINICAL EN GEL 70GR"/>
    <n v="1"/>
    <n v="7650"/>
    <n v="0"/>
    <n v="7650"/>
    <s v="MD04"/>
    <n v="1"/>
    <n v="125"/>
    <s v=" TUTI Medellin"/>
    <s v="ZONA CENTRO"/>
    <s v="TERCEROS"/>
    <s v="2025 SEM 45"/>
    <s v="1310"/>
    <x v="39"/>
    <s v="miércoles"/>
    <s v="PREBEL"/>
    <n v="1"/>
    <n v="1"/>
    <s v="TAT"/>
    <s v="CESAR AUGUSTO MONTOYA MOLINA"/>
    <s v="Preventa"/>
    <s v="70512465"/>
    <s v="71296053"/>
    <s v="GRANERO MIXTO SOCIAL"/>
  </r>
  <r>
    <d v="2025-11-05T00:00:00"/>
    <s v="HHBO001171317"/>
    <s v="YAPANIAMA"/>
    <s v="PAÑITOS HUMEDOS DAMPY AMARILLOS X 15 UND"/>
    <s v="YAPANIAMA - PAÑITOS HUMEDOS DAMPY AMARILLOS X 15 UND"/>
    <n v="3"/>
    <n v="1260.5"/>
    <n v="0"/>
    <n v="3781.5"/>
    <s v="BG13"/>
    <n v="1"/>
    <n v="126"/>
    <s v=" TUTI Bogota"/>
    <s v="ZONA BOGOTA"/>
    <s v="TERCEROS"/>
    <s v="2025 SEM 45"/>
    <s v="2237"/>
    <x v="14"/>
    <s v="miércoles"/>
    <s v="YASS"/>
    <n v="1"/>
    <n v="3"/>
    <s v="TAT"/>
    <s v="ANA SILVIA PEREZ FIGUEREDO"/>
    <s v="Preventa"/>
    <s v="51683445"/>
    <s v="1012358399"/>
    <s v="TIENDA ANA"/>
  </r>
  <r>
    <d v="2025-11-05T00:00:00"/>
    <s v="HHBO001171317"/>
    <s v="LYLOZA500ML"/>
    <s v="LAVALOZA LIQUIDO 500ML"/>
    <s v="LYLOZA500ML - LAVALOZA LIQUIDO 500ML"/>
    <n v="3"/>
    <n v="2475"/>
    <n v="0"/>
    <n v="7425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ANA SILVIA PEREZ FIGUEREDO"/>
    <s v="Preventa"/>
    <s v="51683445"/>
    <s v="1012358399"/>
    <s v="TIENDA ANA"/>
  </r>
  <r>
    <d v="2025-11-05T00:00:00"/>
    <s v="HHBO001171317"/>
    <s v="LYDESEN500"/>
    <s v="DESENGRASANTE CITRICO 500ML"/>
    <s v="LYDESEN500 - DESENGRASANTE CITRICO 500ML"/>
    <n v="2"/>
    <n v="2645.48"/>
    <n v="0"/>
    <n v="5290.96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ANA SILVIA PEREZ FIGUEREDO"/>
    <s v="Preventa"/>
    <s v="51683445"/>
    <s v="1012358399"/>
    <s v="TIENDA ANA"/>
  </r>
  <r>
    <d v="2025-11-05T00:00:00"/>
    <s v="HHMO000623935"/>
    <s v="LYSUAV190DX1"/>
    <s v="LIMPIAYA SUAVIZANTE DOYPACK 190 ML X1"/>
    <s v="LYSUAV190DX1 - LIMPIAYA SUAVIZANTE DOYPACK 190 ML X1"/>
    <n v="12"/>
    <n v="977"/>
    <n v="0"/>
    <n v="11724"/>
    <s v="MT11"/>
    <n v="1"/>
    <n v="156"/>
    <s v=" TUTI Monteria"/>
    <s v="ZONA CENTRO"/>
    <s v="TERCEROS"/>
    <s v="2025 SEM 45"/>
    <s v="1737"/>
    <x v="30"/>
    <s v="miércoles"/>
    <s v="ETERNA"/>
    <n v="1"/>
    <n v="12"/>
    <s v="TAT"/>
    <s v="LIDIS ISABEL MARTINEZ ALVAREZ"/>
    <s v="Preventa"/>
    <s v="25772950"/>
    <s v="78716125"/>
    <s v="COMPUSERVICIOS YIRETH"/>
  </r>
  <r>
    <d v="2025-11-05T00:00:00"/>
    <s v="HHMO000623956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5"/>
    <s v="1737"/>
    <x v="30"/>
    <s v="miércoles"/>
    <s v="ETERNA"/>
    <n v="1"/>
    <n v="1"/>
    <s v="TAT"/>
    <s v="ADRIANA MARIA MARTINEZ RAMOS"/>
    <s v="Preventa"/>
    <s v="50939692"/>
    <s v="78716125"/>
    <s v="TIENDA Y VARIEDADES M Y V"/>
  </r>
  <r>
    <d v="2025-11-05T00:00:00"/>
    <s v="HHMO000623956"/>
    <s v="LYGUANT7AMX2"/>
    <s v="LIMPIAYA GUATE TALLA7 AMARILLO X2"/>
    <s v="LYGUANT7AMX2 - LIMPIAYA GUATE TALLA7 AMARILLO X2"/>
    <n v="1"/>
    <n v="3025.21"/>
    <n v="0"/>
    <n v="3025.21"/>
    <s v="MT11"/>
    <n v="1"/>
    <n v="156"/>
    <s v=" TUTI Monteria"/>
    <s v="ZONA CENTRO"/>
    <s v="TERCEROS"/>
    <s v="2025 SEM 45"/>
    <s v="1737"/>
    <x v="30"/>
    <s v="miércoles"/>
    <s v="ETERNA"/>
    <n v="1"/>
    <n v="1"/>
    <s v="TAT"/>
    <s v="ADRIANA MARIA MARTINEZ RAMOS"/>
    <s v="Preventa"/>
    <s v="50939692"/>
    <s v="78716125"/>
    <s v="TIENDA Y VARIEDADES M Y V"/>
  </r>
  <r>
    <d v="2025-11-05T00:00:00"/>
    <s v="HHME001460933"/>
    <s v="LYVIDR500X1"/>
    <s v="LIMPIAYA LIMPIAVIDRIOS MULTIUSOS 500ML X1"/>
    <s v="LYVIDR500X1 - LIMPIAYA LIMPIAVIDRIOS MULTIUSOS 500ML X1"/>
    <n v="2"/>
    <n v="2647.06"/>
    <n v="0"/>
    <n v="5294.12"/>
    <s v="MD04"/>
    <n v="1"/>
    <n v="125"/>
    <s v=" TUTI Medellin"/>
    <s v="ZONA CENTRO"/>
    <s v="TERCEROS"/>
    <s v="2025 SEM 45"/>
    <s v="1310"/>
    <x v="39"/>
    <s v="miércoles"/>
    <s v="ETERNA"/>
    <n v="1"/>
    <n v="2"/>
    <s v="TAT"/>
    <s v="DIONE DEL SOCORRO VELEZ RESTREPO"/>
    <s v="Preventa"/>
    <s v="43529363"/>
    <s v="71296053"/>
    <s v="CAFE BURBUJA"/>
  </r>
  <r>
    <d v="2025-11-05T00:00:00"/>
    <s v="HHBO001171347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miércoles"/>
    <s v="ETERNA"/>
    <n v="1"/>
    <n v="1"/>
    <s v="TAT"/>
    <s v="PEDRO NEL CHAPARRO PULIDO"/>
    <s v="Preventa"/>
    <s v="9635941"/>
    <s v="1012358399"/>
    <s v="TIENDA CASA 255"/>
  </r>
  <r>
    <d v="2025-11-05T00:00:00"/>
    <s v="HHBO001171353"/>
    <s v="LYESPOMALLX1"/>
    <s v="LIMPIAYA MALLA ESPONJA X1"/>
    <s v="LYESPOMALLX1 - LIMPIAYA MALLA ESPONJA X1"/>
    <n v="6"/>
    <n v="714.29"/>
    <n v="0"/>
    <n v="4285.74"/>
    <s v="BG23"/>
    <n v="1"/>
    <n v="182"/>
    <s v=" TUTI VILLAVICENCIO"/>
    <s v="ZONA BOGOTA"/>
    <s v="TERCEROS"/>
    <s v="2025 SEM 45"/>
    <s v="2915"/>
    <x v="51"/>
    <s v="miércoles"/>
    <s v="ETERNA"/>
    <n v="1"/>
    <n v="6"/>
    <s v="TAT"/>
    <s v="LEIDY ROCIO FONTECHA BAREÑO"/>
    <s v="Preventa"/>
    <s v="1121907903"/>
    <s v="1121916224"/>
    <s v="TDA FONTECHA"/>
  </r>
  <r>
    <d v="2025-11-05T00:00:00"/>
    <s v="HHBO001171353"/>
    <s v="LYBICA1000X1"/>
    <s v="LIMPIAYA LIMPIADOR BICARBONATO 1000ML X1"/>
    <s v="LYBICA1000X1 - LIMPIAYA LIMPIADOR BICARBONATO 1000ML X1"/>
    <n v="2"/>
    <n v="3025.21"/>
    <n v="0"/>
    <n v="6050.42"/>
    <s v="BG23"/>
    <n v="1"/>
    <n v="182"/>
    <s v=" TUTI VILLAVICENCIO"/>
    <s v="ZONA BOGOTA"/>
    <s v="TERCEROS"/>
    <s v="2025 SEM 45"/>
    <s v="2915"/>
    <x v="51"/>
    <s v="miércoles"/>
    <s v="ETERNA"/>
    <n v="1"/>
    <n v="2"/>
    <s v="TAT"/>
    <s v="LEIDY ROCIO FONTECHA BAREÑO"/>
    <s v="Preventa"/>
    <s v="1121907903"/>
    <s v="1121916224"/>
    <s v="TDA FONTECHA"/>
  </r>
  <r>
    <d v="2025-11-05T00:00:00"/>
    <s v="HHBO001171365"/>
    <s v="LYLOZA180DX1"/>
    <s v="LIMPIAYA LAVA LOZA DOYPACK 180 ML X1"/>
    <s v="LYLOZA180DX1 - LIMPIAYA LAVA LOZA DOYPACK 180 ML X1"/>
    <n v="5"/>
    <n v="1230"/>
    <n v="0"/>
    <n v="6150"/>
    <s v="BG13"/>
    <n v="1"/>
    <n v="126"/>
    <s v=" TUTI Bogota"/>
    <s v="ZONA BOGOTA"/>
    <s v="TERCEROS"/>
    <s v="2025 SEM 45"/>
    <s v="2237"/>
    <x v="14"/>
    <s v="miércoles"/>
    <s v="ETERNA"/>
    <n v="1"/>
    <n v="5"/>
    <s v="TAT"/>
    <s v="ANCIZAR MENDEZ RAMIREZ"/>
    <s v="Preventa"/>
    <s v="5934763"/>
    <s v="1012358399"/>
    <s v="ANCIZAR MENDEZ RAMIREZ"/>
  </r>
  <r>
    <d v="2025-11-05T00:00:00"/>
    <s v="HHBO001171390"/>
    <s v="YAPANIAMA"/>
    <s v="PAÑITOS HUMEDOS DAMPY AMARILLOS X 15 UND"/>
    <s v="YAPANIAMA - PAÑITOS HUMEDOS DAMPY AMARILLOS X 15 UND"/>
    <n v="6"/>
    <n v="1260.5"/>
    <n v="0"/>
    <n v="7563"/>
    <s v="BG25"/>
    <n v="1"/>
    <n v="126"/>
    <s v=" TUTI Bogota"/>
    <s v="ZONA BOGOTA"/>
    <s v="TERCEROS"/>
    <s v="2025 SEM 45"/>
    <s v="2133"/>
    <x v="26"/>
    <s v="miércoles"/>
    <s v="YASS"/>
    <n v="1"/>
    <n v="6"/>
    <s v="TAT"/>
    <s v="XIMENA PINEDA RIVERA"/>
    <s v="Preventa"/>
    <s v="1096483870"/>
    <s v="52290464"/>
    <s v="GRAN FRUVER ALEJO"/>
  </r>
  <r>
    <d v="2025-11-05T00:00:00"/>
    <s v="HHBO001171409"/>
    <s v="LYSUAV190DX1"/>
    <s v="LIMPIAYA SUAVIZANTE DOYPACK 190 ML X1"/>
    <s v="LYSUAV190DX1 - LIMPIAYA SUAVIZANTE DOYPACK 190 ML X1"/>
    <n v="13"/>
    <n v="977"/>
    <n v="0"/>
    <n v="12701"/>
    <s v="BG20"/>
    <n v="1"/>
    <n v="126"/>
    <s v=" TUTI Bogota"/>
    <s v="ZONA BOGOTA"/>
    <s v="TERCEROS"/>
    <s v="2025 SEM 45"/>
    <s v="2155"/>
    <x v="31"/>
    <s v="miércoles"/>
    <s v="ETERNA"/>
    <n v="1"/>
    <n v="13"/>
    <s v="TAT"/>
    <s v="ELIZABETH CUBEROS ARENAS"/>
    <s v="Preventa"/>
    <s v="1090529114"/>
    <s v="1000685156"/>
    <s v="TIENDA"/>
  </r>
  <r>
    <d v="2025-11-05T00:00:00"/>
    <s v="HHME001461039"/>
    <s v="YAPANIAZU"/>
    <s v="PAÑITOS HUMEDOS DAMPY X 20 AZUL"/>
    <s v="YAPANIAZU - PAÑITOS HUMEDOS DAMPY X 20 AZUL"/>
    <n v="10"/>
    <n v="1344.54"/>
    <n v="0"/>
    <n v="13445.4"/>
    <s v="MD04"/>
    <n v="1"/>
    <n v="125"/>
    <s v=" TUTI Medellin"/>
    <s v="ZONA CENTRO"/>
    <s v="TERCEROS"/>
    <s v="2025 SEM 45"/>
    <s v="1310"/>
    <x v="39"/>
    <s v="miércoles"/>
    <s v="YASS"/>
    <n v="1"/>
    <n v="10"/>
    <s v="TAT"/>
    <s v="ALEXANDER AGUDELO RIVERA"/>
    <s v="Preventa"/>
    <s v="1036607403"/>
    <s v="71296053"/>
    <s v="CIGARRERIA EL PERIODISTA"/>
  </r>
  <r>
    <d v="2025-11-05T00:00:00"/>
    <s v="HHBO001171443"/>
    <s v="YAPANIAMA"/>
    <s v="PAÑITOS HUMEDOS DAMPY AMARILLOS X 15 UND"/>
    <s v="YAPANIAMA - PAÑITOS HUMEDOS DAMPY AMARILLOS X 15 UND"/>
    <n v="5"/>
    <n v="1260.5"/>
    <n v="0"/>
    <n v="6302.5"/>
    <s v="BG25"/>
    <n v="1"/>
    <n v="126"/>
    <s v=" TUTI Bogota"/>
    <s v="ZONA BOGOTA"/>
    <s v="TERCEROS"/>
    <s v="2025 SEM 45"/>
    <s v="2136"/>
    <x v="32"/>
    <s v="miércoles"/>
    <s v="YASS"/>
    <n v="1"/>
    <n v="5"/>
    <s v="TAT"/>
    <s v="ANGIE CAROLINA CELIS ROBLES"/>
    <s v="Preventa"/>
    <s v="1024569338"/>
    <s v="79354604"/>
    <s v="PAPELERIA MARTTY"/>
  </r>
  <r>
    <d v="2025-11-05T00:00:00"/>
    <s v="HHBO001171469"/>
    <s v="LYLOZA700DX1"/>
    <s v="LIMPIAYA LAVA LOZA DOYPACK 700 ML X1"/>
    <s v="LYLOZA700DX1 - LIMPIAYA LAVA LOZA DOYPACK 700 ML X1"/>
    <n v="1"/>
    <n v="3562.19"/>
    <n v="0"/>
    <n v="3562.19"/>
    <s v="BG19"/>
    <n v="1"/>
    <n v="126"/>
    <s v=" TUTI Bogota"/>
    <s v="ZONA BOGOTA"/>
    <s v="TERCEROS"/>
    <s v="2025 SEM 45"/>
    <s v="2179"/>
    <x v="11"/>
    <s v="miércoles"/>
    <s v="ETERNA"/>
    <n v="1"/>
    <n v="1"/>
    <s v="TAT"/>
    <s v="HAYDEE BUITRAGO VILLAMIL"/>
    <s v="Preventa"/>
    <s v="41709306"/>
    <s v="80720009"/>
    <s v="MISCELANEA Y PAPELERIA"/>
  </r>
  <r>
    <d v="2025-11-05T00:00:00"/>
    <s v="HHBO001171495"/>
    <s v="DRTERMOSACHETX1"/>
    <s v="TERMOPROTECTOR CAPILAR DROMATIC SACHET X1"/>
    <s v="DRTERMOSACHETX1 - TERMOPROTECTOR CAPILAR DROMATIC SACHET X1"/>
    <n v="6"/>
    <n v="2227"/>
    <n v="0"/>
    <n v="13362"/>
    <s v="BG20"/>
    <n v="1"/>
    <n v="126"/>
    <s v=" TUTI Bogota"/>
    <s v="ZONA BOGOTA"/>
    <s v="TERCEROS"/>
    <s v="2025 SEM 45"/>
    <s v="2155"/>
    <x v="31"/>
    <s v="miércoles"/>
    <s v="DROMATIC"/>
    <n v="1"/>
    <n v="6"/>
    <s v="TAT"/>
    <s v="LEIDY VALENTINA GARCIA CARRILLO"/>
    <s v="Preventa"/>
    <s v="1072198002"/>
    <s v="1000685156"/>
    <s v="MICELANEA"/>
  </r>
  <r>
    <d v="2025-11-05T00:00:00"/>
    <s v="HHBO001171495"/>
    <s v="DRSERUNSILISACHETX1"/>
    <s v="SERUM DE SILICONA DROMATIC EN SACHET X1"/>
    <s v="DRSERUNSILISACHETX1 - SERUM DE SILICONA DROMATIC EN SACHET X1"/>
    <n v="3"/>
    <n v="2227"/>
    <n v="0"/>
    <n v="6681"/>
    <s v="BG20"/>
    <n v="1"/>
    <n v="126"/>
    <s v=" TUTI Bogota"/>
    <s v="ZONA BOGOTA"/>
    <s v="TERCEROS"/>
    <s v="2025 SEM 45"/>
    <s v="2155"/>
    <x v="31"/>
    <s v="miércoles"/>
    <s v="DROMATIC"/>
    <n v="1"/>
    <n v="3"/>
    <s v="TAT"/>
    <s v="LEIDY VALENTINA GARCIA CARRILLO"/>
    <s v="Preventa"/>
    <s v="1072198002"/>
    <s v="1000685156"/>
    <s v="MICELANEA"/>
  </r>
  <r>
    <d v="2025-11-05T00:00:00"/>
    <s v="HHME001461091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miércoles"/>
    <s v="PREBEL"/>
    <n v="1"/>
    <n v="1"/>
    <s v="TAT"/>
    <s v="OMAR ADOLFO DIAZ GARCIA"/>
    <s v="Preventa"/>
    <s v="71264023"/>
    <s v="1037949442"/>
    <s v="ANTIOQUEÑA DE VIVERES"/>
  </r>
  <r>
    <d v="2025-11-05T00:00:00"/>
    <s v="HHME001461138"/>
    <s v="YAGOM90"/>
    <s v="GOMINA N17 EN SOBRE 90G"/>
    <s v="YAGOM90 - GOMINA N17 EN SOBRE 90G"/>
    <n v="8"/>
    <n v="1092.44"/>
    <n v="0"/>
    <n v="8739.52"/>
    <s v="MD06"/>
    <n v="1"/>
    <n v="125"/>
    <s v=" TUTI Medellin"/>
    <s v="ZONA CENTRO"/>
    <s v="TERCEROS"/>
    <s v="2025 SEM 45"/>
    <s v="1309"/>
    <x v="23"/>
    <s v="miércoles"/>
    <s v="YASS"/>
    <n v="1"/>
    <n v="8"/>
    <s v="TAT"/>
    <s v="HERNANDO DE JESUS PIEDRAHITA BURITICA"/>
    <s v="Preventa"/>
    <s v="8012634"/>
    <s v="1037594291"/>
    <s v="LA ESQUINA"/>
  </r>
  <r>
    <d v="2025-11-05T00:00:00"/>
    <s v="HHBO001171612"/>
    <s v="LYGUANT7.5AMX2"/>
    <s v="LIMPIAYA GUATE TALLA7.5 AMARILLO X2"/>
    <s v="LYGUANT7.5AMX2 - LIMPIAYA GUATE TALLA7.5 AMARILLO X2"/>
    <n v="3"/>
    <n v="3025.21"/>
    <n v="0"/>
    <n v="9075.6299999999992"/>
    <s v="BG20"/>
    <n v="1"/>
    <n v="2"/>
    <s v=" CIUDAD BOGOTA"/>
    <s v="ZONA BOGOTA"/>
    <s v="TERCEROS"/>
    <s v="2025 SEM 45"/>
    <s v="2158"/>
    <x v="25"/>
    <s v="miércoles"/>
    <s v="ETERNA"/>
    <n v="1"/>
    <n v="3"/>
    <s v="TAT"/>
    <s v="YURY ALEJANDRA PACHON MUÑOZ"/>
    <s v="Preventa"/>
    <s v="1072194040"/>
    <s v="11223739"/>
    <s v="DISTRILAU TIENDA SUBIDA"/>
  </r>
  <r>
    <d v="2025-11-05T00:00:00"/>
    <s v="HHBO001171612"/>
    <s v="YABOLSAMED"/>
    <s v="BOLSA BASURA PAQUETE X8 UNIDADES"/>
    <s v="YABOLSAMED - BOLSA BASURA PAQUETE X8 UNIDADES"/>
    <n v="6"/>
    <n v="1344.54"/>
    <n v="0"/>
    <n v="8067.24"/>
    <s v="BG20"/>
    <n v="1"/>
    <n v="2"/>
    <s v=" CIUDAD BOGOTA"/>
    <s v="ZONA BOGOTA"/>
    <s v="TERCEROS"/>
    <s v="2025 SEM 45"/>
    <s v="2158"/>
    <x v="25"/>
    <s v="miércoles"/>
    <s v="YASS"/>
    <n v="1"/>
    <n v="6"/>
    <s v="TAT"/>
    <s v="YURY ALEJANDRA PACHON MUÑOZ"/>
    <s v="Preventa"/>
    <s v="1072194040"/>
    <s v="11223739"/>
    <s v="DISTRILAU TIENDA SUBIDA"/>
  </r>
  <r>
    <d v="2025-11-05T00:00:00"/>
    <s v="HHBO001171612"/>
    <s v="YAPANIAMA"/>
    <s v="PAÑITOS HUMEDOS DAMPY AMARILLOS X 15 UND"/>
    <s v="YAPANIAMA - PAÑITOS HUMEDOS DAMPY AMARILLOS X 15 UND"/>
    <n v="10"/>
    <n v="1260.5"/>
    <n v="0"/>
    <n v="12605"/>
    <s v="BG20"/>
    <n v="1"/>
    <n v="2"/>
    <s v=" CIUDAD BOGOTA"/>
    <s v="ZONA BOGOTA"/>
    <s v="TERCEROS"/>
    <s v="2025 SEM 45"/>
    <s v="2158"/>
    <x v="25"/>
    <s v="miércoles"/>
    <s v="YASS"/>
    <n v="1"/>
    <n v="10"/>
    <s v="TAT"/>
    <s v="YURY ALEJANDRA PACHON MUÑOZ"/>
    <s v="Preventa"/>
    <s v="1072194040"/>
    <s v="11223739"/>
    <s v="DISTRILAU TIENDA SUBIDA"/>
  </r>
  <r>
    <d v="2025-11-05T00:00:00"/>
    <s v="HHBO001171612"/>
    <s v="YACAN63"/>
    <s v="CANDADO 63 MM"/>
    <s v="YACAN63 - CANDADO 63 MM"/>
    <n v="2"/>
    <n v="5940"/>
    <n v="0"/>
    <n v="11880"/>
    <s v="BG20"/>
    <n v="1"/>
    <n v="2"/>
    <s v=" CIUDAD BOGOTA"/>
    <s v="ZONA BOGOTA"/>
    <s v="TERCEROS"/>
    <s v="2025 SEM 45"/>
    <s v="2158"/>
    <x v="25"/>
    <s v="miércoles"/>
    <s v="YASS"/>
    <n v="1"/>
    <n v="2"/>
    <s v="TAT"/>
    <s v="YURY ALEJANDRA PACHON MUÑOZ"/>
    <s v="Preventa"/>
    <s v="1072194040"/>
    <s v="11223739"/>
    <s v="DISTRILAU TIENDA SUBIDA"/>
  </r>
  <r>
    <d v="2025-11-05T00:00:00"/>
    <s v="HHME001461157"/>
    <s v="PDJABONINTELLA"/>
    <s v="JABON INTIMO ELLAS"/>
    <s v="PDJABONINTELLA - JABON INTIMO ELLAS"/>
    <n v="8"/>
    <n v="6691.67"/>
    <n v="0"/>
    <n v="53533.36"/>
    <s v="MD06"/>
    <n v="1"/>
    <n v="125"/>
    <s v=" TUTI Medellin"/>
    <s v="ZONA CENTRO"/>
    <s v="TERCEROS"/>
    <s v="2025 SEM 45"/>
    <s v="1309"/>
    <x v="23"/>
    <s v="miércoles"/>
    <s v="PRODUSA"/>
    <n v="1"/>
    <n v="8"/>
    <s v="TAT"/>
    <s v="RAQUEL SOFIA AGUDELO PEREZ"/>
    <s v="Preventa"/>
    <s v="1017185107"/>
    <s v="1037594291"/>
    <s v="MINIMERCADO PATIVILCA"/>
  </r>
  <r>
    <d v="2025-11-05T00:00:00"/>
    <s v="HHME001461157"/>
    <s v="LYGUANT7AMX2"/>
    <s v="LIMPIAYA GUATE TALLA7 AMARILLO X2"/>
    <s v="LYGUANT7AMX2 - LIMPIAYA GUATE TALLA7 AMARILLO X2"/>
    <n v="1"/>
    <n v="3025.21"/>
    <n v="0"/>
    <n v="3025.21"/>
    <s v="MD06"/>
    <n v="1"/>
    <n v="125"/>
    <s v=" TUTI Medellin"/>
    <s v="ZONA CENTRO"/>
    <s v="TERCEROS"/>
    <s v="2025 SEM 45"/>
    <s v="1309"/>
    <x v="23"/>
    <s v="miércoles"/>
    <s v="ETERNA"/>
    <n v="1"/>
    <n v="1"/>
    <s v="TAT"/>
    <s v="RAQUEL SOFIA AGUDELO PEREZ"/>
    <s v="Preventa"/>
    <s v="1017185107"/>
    <s v="1037594291"/>
    <s v="MINIMERCADO PATIVILCA"/>
  </r>
  <r>
    <d v="2025-11-05T00:00:00"/>
    <s v="HHME001461157"/>
    <s v="LYGUANT7.5AMX2"/>
    <s v="LIMPIAYA GUATE TALLA7.5 AMARILLO X2"/>
    <s v="LYGUANT7.5AMX2 - LIMPIAYA GUATE TALLA7.5 AMARILLO X2"/>
    <n v="3"/>
    <n v="3025.21"/>
    <n v="0"/>
    <n v="9075.6299999999992"/>
    <s v="MD06"/>
    <n v="1"/>
    <n v="125"/>
    <s v=" TUTI Medellin"/>
    <s v="ZONA CENTRO"/>
    <s v="TERCEROS"/>
    <s v="2025 SEM 45"/>
    <s v="1309"/>
    <x v="23"/>
    <s v="miércoles"/>
    <s v="ETERNA"/>
    <n v="1"/>
    <n v="3"/>
    <s v="TAT"/>
    <s v="RAQUEL SOFIA AGUDELO PEREZ"/>
    <s v="Preventa"/>
    <s v="1017185107"/>
    <s v="1037594291"/>
    <s v="MINIMERCADO PATIVILCA"/>
  </r>
  <r>
    <d v="2025-11-05T00:00:00"/>
    <s v="HHME001461157"/>
    <s v="LYGUANT8AMX2"/>
    <s v="LIMPIAYA GUANTE TALLA8 AMARILLO X2"/>
    <s v="LYGUANT8AMX2 - LIMPIAYA GUANTE TALLA8 AMARILLO X2"/>
    <n v="3"/>
    <n v="3025.21"/>
    <n v="0"/>
    <n v="9075.6299999999992"/>
    <s v="MD06"/>
    <n v="1"/>
    <n v="125"/>
    <s v=" TUTI Medellin"/>
    <s v="ZONA CENTRO"/>
    <s v="TERCEROS"/>
    <s v="2025 SEM 45"/>
    <s v="1309"/>
    <x v="23"/>
    <s v="miércoles"/>
    <s v="ETERNA"/>
    <n v="1"/>
    <n v="3"/>
    <s v="TAT"/>
    <s v="RAQUEL SOFIA AGUDELO PEREZ"/>
    <s v="Preventa"/>
    <s v="1017185107"/>
    <s v="1037594291"/>
    <s v="MINIMERCADO PATIVILCA"/>
  </r>
  <r>
    <d v="2025-11-05T00:00:00"/>
    <s v="HHME001461157"/>
    <s v="LYGUANT8.5AMX2"/>
    <s v="LIMPIAYA GUANTE TALLA8.5 AMARILLO X2"/>
    <s v="LYGUANT8.5AMX2 - LIMPIAYA GUANTE TALLA8.5 AMARILLO X2"/>
    <n v="2"/>
    <n v="3025.21"/>
    <n v="0"/>
    <n v="6050.42"/>
    <s v="MD06"/>
    <n v="1"/>
    <n v="125"/>
    <s v=" TUTI Medellin"/>
    <s v="ZONA CENTRO"/>
    <s v="TERCEROS"/>
    <s v="2025 SEM 45"/>
    <s v="1309"/>
    <x v="23"/>
    <s v="miércoles"/>
    <s v="ETERNA"/>
    <n v="1"/>
    <n v="2"/>
    <s v="TAT"/>
    <s v="RAQUEL SOFIA AGUDELO PEREZ"/>
    <s v="Preventa"/>
    <s v="1017185107"/>
    <s v="1037594291"/>
    <s v="MINIMERCADO PATIVILCA"/>
  </r>
  <r>
    <d v="2025-11-05T00:00:00"/>
    <s v="HHME001461157"/>
    <s v="LYGUANT9AMX2"/>
    <s v="LIMPIAYA GUANTE TALLA9 AMARILLO X2"/>
    <s v="LYGUANT9AMX2 - LIMPIAYA GUANTE TALLA9 AMARILLO X2"/>
    <n v="2"/>
    <n v="3025.21"/>
    <n v="0"/>
    <n v="6050.42"/>
    <s v="MD06"/>
    <n v="1"/>
    <n v="125"/>
    <s v=" TUTI Medellin"/>
    <s v="ZONA CENTRO"/>
    <s v="TERCEROS"/>
    <s v="2025 SEM 45"/>
    <s v="1309"/>
    <x v="23"/>
    <s v="miércoles"/>
    <s v="ETERNA"/>
    <n v="1"/>
    <n v="2"/>
    <s v="TAT"/>
    <s v="RAQUEL SOFIA AGUDELO PEREZ"/>
    <s v="Preventa"/>
    <s v="1017185107"/>
    <s v="1037594291"/>
    <s v="MINIMERCADO PATIVILCA"/>
  </r>
  <r>
    <d v="2025-11-05T00:00:00"/>
    <s v="HHME001461157"/>
    <s v="YACINT12"/>
    <s v="CINTA TRANSPARENTE PEQUEÑA X 12 UND"/>
    <s v="YACINT12 - CINTA TRANSPARENTE PEQUEÑA X 12 UND"/>
    <n v="1"/>
    <n v="4247.1000000000004"/>
    <n v="0"/>
    <n v="4247.1000000000004"/>
    <s v="MD06"/>
    <n v="1"/>
    <n v="125"/>
    <s v=" TUTI Medellin"/>
    <s v="ZONA CENTRO"/>
    <s v="TERCEROS"/>
    <s v="2025 SEM 45"/>
    <s v="1309"/>
    <x v="23"/>
    <s v="miércoles"/>
    <s v="YASS"/>
    <n v="1"/>
    <n v="1"/>
    <s v="TAT"/>
    <s v="RAQUEL SOFIA AGUDELO PEREZ"/>
    <s v="Preventa"/>
    <s v="1017185107"/>
    <s v="1037594291"/>
    <s v="MINIMERCADO PATIVILCA"/>
  </r>
  <r>
    <d v="2025-11-05T00:00:00"/>
    <s v="HHME001461157"/>
    <s v="LYDESEN500"/>
    <s v="DESENGRASANTE CITRICO 500ML"/>
    <s v="LYDESEN500 - DESENGRASANTE CITRICO 500ML"/>
    <n v="4"/>
    <n v="2645.48"/>
    <n v="0"/>
    <n v="10581.92"/>
    <s v="MD06"/>
    <n v="1"/>
    <n v="125"/>
    <s v=" TUTI Medellin"/>
    <s v="ZONA CENTRO"/>
    <s v="TERCEROS"/>
    <s v="2025 SEM 45"/>
    <s v="1309"/>
    <x v="23"/>
    <s v="miércoles"/>
    <s v="ETERNA"/>
    <n v="1"/>
    <n v="4"/>
    <s v="TAT"/>
    <s v="RAQUEL SOFIA AGUDELO PEREZ"/>
    <s v="Preventa"/>
    <s v="1017185107"/>
    <s v="1037594291"/>
    <s v="MINIMERCADO PATIVILCA"/>
  </r>
  <r>
    <d v="2025-11-05T00:00:00"/>
    <s v="HHME001461157"/>
    <s v="LYVIDR500X1"/>
    <s v="LIMPIAYA LIMPIAVIDRIOS MULTIUSOS 500ML X1"/>
    <s v="LYVIDR500X1 - LIMPIAYA LIMPIAVIDRIOS MULTIUSOS 500ML X1"/>
    <n v="3"/>
    <n v="2647.06"/>
    <n v="0"/>
    <n v="7941.18"/>
    <s v="MD06"/>
    <n v="1"/>
    <n v="125"/>
    <s v=" TUTI Medellin"/>
    <s v="ZONA CENTRO"/>
    <s v="TERCEROS"/>
    <s v="2025 SEM 45"/>
    <s v="1309"/>
    <x v="23"/>
    <s v="miércoles"/>
    <s v="ETERNA"/>
    <n v="1"/>
    <n v="3"/>
    <s v="TAT"/>
    <s v="RAQUEL SOFIA AGUDELO PEREZ"/>
    <s v="Preventa"/>
    <s v="1017185107"/>
    <s v="1037594291"/>
    <s v="MINIMERCADO PATIVILCA"/>
  </r>
  <r>
    <d v="2025-11-05T00:00:00"/>
    <s v="HHME001461185"/>
    <s v="YAPADAM150"/>
    <s v="PAÑITOS HUMEDOS DAMPY X 150 UND AZUL"/>
    <s v="YAPADAM150 - PAÑITOS HUMEDOS DAMPY X 150 UND AZUL"/>
    <n v="3"/>
    <n v="6422.4"/>
    <n v="0"/>
    <n v="19267.2"/>
    <s v="MD06"/>
    <n v="1"/>
    <n v="125"/>
    <s v=" TUTI Medellin"/>
    <s v="ZONA CENTRO"/>
    <s v="TERCEROS"/>
    <s v="2025 SEM 45"/>
    <s v="1309"/>
    <x v="23"/>
    <s v="miércoles"/>
    <s v="YASS"/>
    <n v="1"/>
    <n v="3"/>
    <s v="TAT"/>
    <s v="YESICA ANDREA GUARIN VIDALES"/>
    <s v="Preventa"/>
    <s v="44000656"/>
    <s v="1037594291"/>
    <s v="PLANETA Y SYSTEMS INFORMATICA Y PAPELERIA"/>
  </r>
  <r>
    <d v="2025-11-05T00:00:00"/>
    <s v="HHBU000697378"/>
    <s v="LYDESEN500"/>
    <s v="DESENGRASANTE CITRICO 500ML"/>
    <s v="LYDESEN500 - DESENGRASANTE CITRICO 500ML"/>
    <n v="6"/>
    <n v="2645.48"/>
    <n v="0"/>
    <n v="15872.88"/>
    <s v="BM11"/>
    <n v="1"/>
    <n v="154"/>
    <s v=" TUTI Bucaramanga"/>
    <s v="ZONA SANTANDER"/>
    <s v="TERCEROS"/>
    <s v="2025 SEM 45"/>
    <s v="1643"/>
    <x v="50"/>
    <s v="miércoles"/>
    <s v="ETERNA"/>
    <n v="1"/>
    <n v="6"/>
    <s v="TAT"/>
    <s v="MARYLUZ VESGA MONSALVE"/>
    <s v="Preventa"/>
    <s v="28155739"/>
    <s v="63546443"/>
    <s v="TIENDA VARIEDADES MARY"/>
  </r>
  <r>
    <d v="2025-11-05T00:00:00"/>
    <s v="HHBO001171678"/>
    <s v="YAPANIAMA"/>
    <s v="PAÑITOS HUMEDOS DAMPY AMARILLOS X 15 UND"/>
    <s v="YAPANIAMA - PAÑITOS HUMEDOS DAMPY AMARILLOS X 15 UND"/>
    <n v="12"/>
    <n v="1260.5"/>
    <n v="0"/>
    <n v="15126"/>
    <s v="BG20"/>
    <n v="1"/>
    <n v="126"/>
    <s v=" TUTI Bogota"/>
    <s v="ZONA BOGOTA"/>
    <s v="TERCEROS"/>
    <s v="2025 SEM 45"/>
    <s v="2149"/>
    <x v="29"/>
    <s v="miércoles"/>
    <s v="YASS"/>
    <n v="1"/>
    <n v="12"/>
    <s v="TAT"/>
    <s v="DANIEL FELIPE SERRANO CAJAMARCA"/>
    <s v="Preventa"/>
    <s v="1033781982"/>
    <s v="79986646"/>
    <s v="DANIEL FELIPE SERRANO"/>
  </r>
  <r>
    <d v="2025-11-05T00:00:00"/>
    <s v="HHBO001171680"/>
    <s v="YACAN25"/>
    <s v="CANDADO 25 MM"/>
    <s v="YACAN25 - CANDADO 25 MM"/>
    <n v="4"/>
    <n v="1543"/>
    <n v="0"/>
    <n v="6172"/>
    <s v="BG19"/>
    <n v="1"/>
    <n v="126"/>
    <s v=" TUTI Bogota"/>
    <s v="ZONA BOGOTA"/>
    <s v="TERCEROS"/>
    <s v="2025 SEM 45"/>
    <s v="2179"/>
    <x v="11"/>
    <s v="miércoles"/>
    <s v="YASS"/>
    <n v="1"/>
    <n v="4"/>
    <s v="TAT"/>
    <s v="KATHERIN TATIANA OVALLE VALENZUELA"/>
    <s v="Preventa"/>
    <s v="1007551798"/>
    <s v="80720009"/>
    <s v="D VARIEDADES"/>
  </r>
  <r>
    <d v="2025-11-05T00:00:00"/>
    <s v="HHBO001171680"/>
    <s v="DRSERUNSILISACHETX1"/>
    <s v="SERUM DE SILICONA DROMATIC EN SACHET X1"/>
    <s v="DRSERUNSILISACHETX1 - SERUM DE SILICONA DROMATIC EN SACHET X1"/>
    <n v="4"/>
    <n v="2227"/>
    <n v="0"/>
    <n v="8908"/>
    <s v="BG19"/>
    <n v="1"/>
    <n v="126"/>
    <s v=" TUTI Bogota"/>
    <s v="ZONA BOGOTA"/>
    <s v="TERCEROS"/>
    <s v="2025 SEM 45"/>
    <s v="2179"/>
    <x v="11"/>
    <s v="miércoles"/>
    <s v="DROMATIC"/>
    <n v="1"/>
    <n v="4"/>
    <s v="TAT"/>
    <s v="KATHERIN TATIANA OVALLE VALENZUELA"/>
    <s v="Preventa"/>
    <s v="1007551798"/>
    <s v="80720009"/>
    <s v="D VARIEDADES"/>
  </r>
  <r>
    <d v="2025-11-05T00:00:00"/>
    <s v="HHBO001171680"/>
    <s v="DRCREMPEINSACHETX1"/>
    <s v="CREMA PARA PEINAR DROMATIC SACHET X1"/>
    <s v="DRCREMPEINSACHETX1 - CREMA PARA PEINAR DROMATIC SACHET X1"/>
    <n v="4"/>
    <n v="1176"/>
    <n v="0"/>
    <n v="4704"/>
    <s v="BG19"/>
    <n v="1"/>
    <n v="126"/>
    <s v=" TUTI Bogota"/>
    <s v="ZONA BOGOTA"/>
    <s v="TERCEROS"/>
    <s v="2025 SEM 45"/>
    <s v="2179"/>
    <x v="11"/>
    <s v="miércoles"/>
    <s v="DROMATIC"/>
    <n v="1"/>
    <n v="4"/>
    <s v="TAT"/>
    <s v="KATHERIN TATIANA OVALLE VALENZUELA"/>
    <s v="Preventa"/>
    <s v="1007551798"/>
    <s v="80720009"/>
    <s v="D VARIEDADES"/>
  </r>
  <r>
    <d v="2025-11-05T00:00:00"/>
    <s v="HHME001461197"/>
    <s v="LYDETE3X1800"/>
    <s v="COMBO DETERGENTE ETERNA 3.000+1.800 OFERTA"/>
    <s v="LYDETE3X1800 - COMBO DETERGENTE ETERNA 3.000+1.800 OFERTA"/>
    <n v="2"/>
    <n v="28655.46"/>
    <n v="0"/>
    <n v="57310.92"/>
    <s v="MD45"/>
    <n v="1"/>
    <n v="125"/>
    <s v=" TUTI Medellin"/>
    <s v="ZONA CENTRO"/>
    <s v="TERCEROS"/>
    <s v="2025 SEM 45"/>
    <s v="1306"/>
    <x v="6"/>
    <s v="miércoles"/>
    <s v="ETERNA"/>
    <n v="1"/>
    <n v="2"/>
    <s v="TAT"/>
    <s v="JAIRO POLO HERRERA"/>
    <s v="Preventa"/>
    <s v="1037583018"/>
    <s v="1036660589"/>
    <s v="JP SERVIVIO TECNICO"/>
  </r>
  <r>
    <d v="2025-11-05T00:00:00"/>
    <s v="HHBO001171697"/>
    <s v="LYLIMPLAV200DX1"/>
    <s v="LIMPIAYA LIMPIADOR LAVANDA 200 ML X1"/>
    <s v="LYLIMPLAV200DX1 - LIMPIAYA LIMPIADOR LAVANDA 200 ML X1"/>
    <n v="6"/>
    <n v="1120"/>
    <n v="0"/>
    <n v="6720"/>
    <s v="BG20"/>
    <n v="1"/>
    <n v="126"/>
    <s v=" TUTI Bogota"/>
    <s v="ZONA BOGOTA"/>
    <s v="TERCEROS"/>
    <s v="2025 SEM 45"/>
    <s v="2149"/>
    <x v="29"/>
    <s v="miércoles"/>
    <s v="ETERNA"/>
    <n v="1"/>
    <n v="6"/>
    <s v="TAT"/>
    <s v="SANDRA PATRICIA REYES GARZON"/>
    <s v="Preventa"/>
    <s v="53925303"/>
    <s v="79986646"/>
    <s v="MINIMERCADO PATTY"/>
  </r>
  <r>
    <d v="2025-11-05T00:00:00"/>
    <s v="HHBO001171708"/>
    <s v="LYGUANT7AMX2"/>
    <s v="LIMPIAYA GUATE TALLA7 AMARILLO X2"/>
    <s v="LYGUANT7AMX2 - LIMPIAYA GUATE TALLA7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YURY YORLEY ROJAS SANCHEZ"/>
    <s v="Preventa"/>
    <s v="1090177276"/>
    <s v="1012358399"/>
    <s v="MINIMARKET NOAH"/>
  </r>
  <r>
    <d v="2025-11-05T00:00:00"/>
    <s v="HHBO001171708"/>
    <s v="LYGUANT7.5AMX2"/>
    <s v="LIMPIAYA GUATE TALLA7.5 AMARILLO X2"/>
    <s v="LYGUANT7.5AMX2 - LIMPIAYA GUATE TALLA7.5 AMARILLO X2"/>
    <n v="4"/>
    <n v="3025.21"/>
    <n v="0"/>
    <n v="12100.84"/>
    <s v="BG13"/>
    <n v="1"/>
    <n v="126"/>
    <s v=" TUTI Bogota"/>
    <s v="ZONA BOGOTA"/>
    <s v="TERCEROS"/>
    <s v="2025 SEM 45"/>
    <s v="2237"/>
    <x v="14"/>
    <s v="miércoles"/>
    <s v="ETERNA"/>
    <n v="1"/>
    <n v="4"/>
    <s v="TAT"/>
    <s v="YURY YORLEY ROJAS SANCHEZ"/>
    <s v="Preventa"/>
    <s v="1090177276"/>
    <s v="1012358399"/>
    <s v="MINIMARKET NOAH"/>
  </r>
  <r>
    <d v="2025-11-05T00:00:00"/>
    <s v="HHBO001171708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YURY YORLEY ROJAS SANCHEZ"/>
    <s v="Preventa"/>
    <s v="1090177276"/>
    <s v="1012358399"/>
    <s v="MINIMARKET NOAH"/>
  </r>
  <r>
    <d v="2025-11-05T00:00:00"/>
    <s v="HHBO001171710"/>
    <s v="LYGUANT8NGX2"/>
    <s v="LIMPIAYA GUANTE NEGRO TALLA8 X2"/>
    <s v="LYGUANT8NGX2 - LIMPIAYA GUANTE NEGRO TALLA8 X2"/>
    <n v="6"/>
    <n v="3180"/>
    <n v="0"/>
    <n v="19080"/>
    <s v="BG20"/>
    <n v="1"/>
    <n v="126"/>
    <s v=" TUTI Bogota"/>
    <s v="ZONA BOGOTA"/>
    <s v="TERCEROS"/>
    <s v="2025 SEM 45"/>
    <s v="2149"/>
    <x v="29"/>
    <s v="miércoles"/>
    <s v="ETERNA"/>
    <n v="1"/>
    <n v="6"/>
    <s v="TAT"/>
    <s v="MARITZA AYALA"/>
    <s v="Preventa"/>
    <s v="1072189552"/>
    <s v="79986646"/>
    <s v="TIENDA ESQUINA"/>
  </r>
  <r>
    <d v="2025-11-05T00:00:00"/>
    <s v="HHBO001171711"/>
    <s v="LYGUANT7AMX2"/>
    <s v="LIMPIAYA GUATE TALLA7 AMARILLO X2"/>
    <s v="LYGUANT7AMX2 - LIMPIAYA GUATE TALLA7 AMARILLO X2"/>
    <n v="4"/>
    <n v="3025.21"/>
    <n v="0"/>
    <n v="12100.84"/>
    <s v="BG20"/>
    <n v="1"/>
    <n v="126"/>
    <s v=" TUTI Bogota"/>
    <s v="ZONA BOGOTA"/>
    <s v="TERCEROS"/>
    <s v="2025 SEM 45"/>
    <s v="2149"/>
    <x v="29"/>
    <s v="miércoles"/>
    <s v="ETERNA"/>
    <n v="1"/>
    <n v="4"/>
    <s v="TAT"/>
    <s v="MARITZA AYALA"/>
    <s v="Preventa"/>
    <s v="1072189552"/>
    <s v="79986646"/>
    <s v="TIENDA ESQUINA"/>
  </r>
  <r>
    <d v="2025-11-05T00:00:00"/>
    <s v="HHBO001171711"/>
    <s v="LYGUANT7.5AMX2"/>
    <s v="LIMPIAYA GUATE TALLA7.5 AMARILLO X2"/>
    <s v="LYGUANT7.5AMX2 - LIMPIAYA GUATE TALLA7.5 AMARILLO X2"/>
    <n v="5"/>
    <n v="3025.21"/>
    <n v="0"/>
    <n v="15126.05"/>
    <s v="BG20"/>
    <n v="1"/>
    <n v="126"/>
    <s v=" TUTI Bogota"/>
    <s v="ZONA BOGOTA"/>
    <s v="TERCEROS"/>
    <s v="2025 SEM 45"/>
    <s v="2149"/>
    <x v="29"/>
    <s v="miércoles"/>
    <s v="ETERNA"/>
    <n v="1"/>
    <n v="5"/>
    <s v="TAT"/>
    <s v="MARITZA AYALA"/>
    <s v="Preventa"/>
    <s v="1072189552"/>
    <s v="79986646"/>
    <s v="TIENDA ESQUINA"/>
  </r>
  <r>
    <d v="2025-11-05T00:00:00"/>
    <s v="HHBO001171711"/>
    <s v="LYGUANT8AMX2"/>
    <s v="LIMPIAYA GUANTE TALLA8 AMARILLO X2"/>
    <s v="LYGUANT8AMX2 - LIMPIAYA GUANTE TALLA8 AMARILLO X2"/>
    <n v="5"/>
    <n v="3025.21"/>
    <n v="0"/>
    <n v="15126.05"/>
    <s v="BG20"/>
    <n v="1"/>
    <n v="126"/>
    <s v=" TUTI Bogota"/>
    <s v="ZONA BOGOTA"/>
    <s v="TERCEROS"/>
    <s v="2025 SEM 45"/>
    <s v="2149"/>
    <x v="29"/>
    <s v="miércoles"/>
    <s v="ETERNA"/>
    <n v="1"/>
    <n v="5"/>
    <s v="TAT"/>
    <s v="MARITZA AYALA"/>
    <s v="Preventa"/>
    <s v="1072189552"/>
    <s v="79986646"/>
    <s v="TIENDA ESQUINA"/>
  </r>
  <r>
    <d v="2025-11-05T00:00:00"/>
    <s v="HHBO001171711"/>
    <s v="LYGUANT9AMX2"/>
    <s v="LIMPIAYA GUANTE TALLA9 AMARILLO X2"/>
    <s v="LYGUANT9AMX2 - LIMPIAYA GUANTE TALLA9 AMARILLO X2"/>
    <n v="4"/>
    <n v="3025.21"/>
    <n v="0"/>
    <n v="12100.84"/>
    <s v="BG20"/>
    <n v="1"/>
    <n v="126"/>
    <s v=" TUTI Bogota"/>
    <s v="ZONA BOGOTA"/>
    <s v="TERCEROS"/>
    <s v="2025 SEM 45"/>
    <s v="2149"/>
    <x v="29"/>
    <s v="miércoles"/>
    <s v="ETERNA"/>
    <n v="1"/>
    <n v="4"/>
    <s v="TAT"/>
    <s v="MARITZA AYALA"/>
    <s v="Preventa"/>
    <s v="1072189552"/>
    <s v="79986646"/>
    <s v="TIENDA ESQUINA"/>
  </r>
  <r>
    <d v="2025-11-05T00:00:00"/>
    <s v="HHBO001171711"/>
    <s v="LYGUANT8NGX2"/>
    <s v="LIMPIAYA GUANTE NEGRO TALLA8 X2"/>
    <s v="LYGUANT8NGX2 - LIMPIAYA GUANTE NEGRO TALLA8 X2"/>
    <n v="3"/>
    <n v="3180"/>
    <n v="0"/>
    <n v="9540"/>
    <s v="BG20"/>
    <n v="1"/>
    <n v="126"/>
    <s v=" TUTI Bogota"/>
    <s v="ZONA BOGOTA"/>
    <s v="TERCEROS"/>
    <s v="2025 SEM 45"/>
    <s v="2149"/>
    <x v="29"/>
    <s v="miércoles"/>
    <s v="ETERNA"/>
    <n v="1"/>
    <n v="3"/>
    <s v="TAT"/>
    <s v="MARITZA AYALA"/>
    <s v="Preventa"/>
    <s v="1072189552"/>
    <s v="79986646"/>
    <s v="TIENDA ESQUINA"/>
  </r>
  <r>
    <d v="2025-11-05T00:00:00"/>
    <s v="HHBO001171711"/>
    <s v="LYGUANT9NGX2"/>
    <s v="LIMPIAYA GUANTE NEGRO TALLA9 X2"/>
    <s v="LYGUANT9NGX2 - LIMPIAYA GUANTE NEGRO TALLA9 X2"/>
    <n v="3"/>
    <n v="3180"/>
    <n v="0"/>
    <n v="9540"/>
    <s v="BG20"/>
    <n v="1"/>
    <n v="126"/>
    <s v=" TUTI Bogota"/>
    <s v="ZONA BOGOTA"/>
    <s v="TERCEROS"/>
    <s v="2025 SEM 45"/>
    <s v="2149"/>
    <x v="29"/>
    <s v="miércoles"/>
    <s v="ETERNA"/>
    <n v="1"/>
    <n v="3"/>
    <s v="TAT"/>
    <s v="MARITZA AYALA"/>
    <s v="Preventa"/>
    <s v="1072189552"/>
    <s v="79986646"/>
    <s v="TIENDA ESQUINA"/>
  </r>
  <r>
    <d v="2025-11-05T00:00:00"/>
    <s v="HHBO001171722"/>
    <s v="YACAN20"/>
    <s v="CANDADO 20 MM"/>
    <s v="YACAN20 - CANDADO 20 MM"/>
    <n v="3"/>
    <n v="1218.49"/>
    <n v="0"/>
    <n v="3655.47"/>
    <s v="BG13"/>
    <n v="1"/>
    <n v="2"/>
    <s v=" CIUDAD BOGOTA"/>
    <s v="ZONA BOGOTA"/>
    <s v="TERCEROS"/>
    <s v="2025 SEM 45"/>
    <s v="2234"/>
    <x v="18"/>
    <s v="miércoles"/>
    <s v="YASS"/>
    <n v="1"/>
    <n v="3"/>
    <s v="TAT"/>
    <s v="JORGE ALBERTO TINOCO RODRIGUEZ"/>
    <s v="Preventa"/>
    <s v="80051438"/>
    <s v="52460170"/>
    <s v="PAPELERIA SALOME"/>
  </r>
  <r>
    <d v="2025-11-05T00:00:00"/>
    <s v="HHBO001171722"/>
    <s v="YACAN25"/>
    <s v="CANDADO 25 MM"/>
    <s v="YACAN25 - CANDADO 25 MM"/>
    <n v="3"/>
    <n v="1543"/>
    <n v="0"/>
    <n v="4629"/>
    <s v="BG13"/>
    <n v="1"/>
    <n v="2"/>
    <s v=" CIUDAD BOGOTA"/>
    <s v="ZONA BOGOTA"/>
    <s v="TERCEROS"/>
    <s v="2025 SEM 45"/>
    <s v="2234"/>
    <x v="18"/>
    <s v="miércoles"/>
    <s v="YASS"/>
    <n v="1"/>
    <n v="3"/>
    <s v="TAT"/>
    <s v="JORGE ALBERTO TINOCO RODRIGUEZ"/>
    <s v="Preventa"/>
    <s v="80051438"/>
    <s v="52460170"/>
    <s v="PAPELERIA SALOME"/>
  </r>
  <r>
    <d v="2025-11-05T00:00:00"/>
    <s v="HHME001460991"/>
    <s v="LYDETE3X1800"/>
    <s v="COMBO DETERGENTE ETERNA 3.000+1.800 OFERTA"/>
    <s v="LYDETE3X1800 - COMBO DETERGENTE ETERNA 3.000+1.800 OFERTA"/>
    <n v="1"/>
    <n v="28655.46"/>
    <n v="0"/>
    <n v="28655.46"/>
    <s v="MD01"/>
    <n v="1"/>
    <n v="125"/>
    <s v=" TUTI Medellin"/>
    <s v="ZONA CENTRO"/>
    <s v="TERCEROS"/>
    <s v="2025 SEM 45"/>
    <s v="1342"/>
    <x v="7"/>
    <s v="miércoles"/>
    <s v="ETERNA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LYVIDR500X1"/>
    <s v="LIMPIAYA LIMPIAVIDRIOS MULTIUSOS 500ML X1"/>
    <s v="LYVIDR500X1 - LIMPIAYA LIMPIAVIDRIOS MULTIUSOS 500ML X1"/>
    <n v="1"/>
    <n v="2647.06"/>
    <n v="0"/>
    <n v="2647.06"/>
    <s v="MD01"/>
    <n v="1"/>
    <n v="125"/>
    <s v=" TUTI Medellin"/>
    <s v="ZONA CENTRO"/>
    <s v="TERCEROS"/>
    <s v="2025 SEM 45"/>
    <s v="1342"/>
    <x v="7"/>
    <s v="miércoles"/>
    <s v="ETERNA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LYLOZACREM"/>
    <s v="CREMA LAVALOZA LIMPIAYA"/>
    <s v="LYLOZACREM - CREMA LAVALOZA LIMPIAYA"/>
    <n v="2"/>
    <n v="2615"/>
    <n v="0"/>
    <n v="5230"/>
    <s v="MD01"/>
    <n v="1"/>
    <n v="125"/>
    <s v=" TUTI Medellin"/>
    <s v="ZONA CENTRO"/>
    <s v="TERCEROS"/>
    <s v="2025 SEM 45"/>
    <s v="1342"/>
    <x v="7"/>
    <s v="miércoles"/>
    <s v="ETERNA"/>
    <n v="1"/>
    <n v="2"/>
    <s v="TAT"/>
    <s v="SEBASTIAN QUINTERO MARTINEZ"/>
    <s v="Preventa"/>
    <s v="1002942070"/>
    <s v="1039023085"/>
    <s v="FERRETERIA COLTEJER LLANADITAS"/>
  </r>
  <r>
    <d v="2025-11-05T00:00:00"/>
    <s v="HHME001460991"/>
    <s v="LYSUAV760DX1"/>
    <s v="LIMPIAYA SUAVIZANTE DOYPACK 760 ML X1"/>
    <s v="LYSUAV760DX1 - LIMPIAYA SUAVIZANTE DOYPACK 760 ML X1"/>
    <n v="1"/>
    <n v="3400"/>
    <n v="0"/>
    <n v="3400"/>
    <s v="MD01"/>
    <n v="1"/>
    <n v="125"/>
    <s v=" TUTI Medellin"/>
    <s v="ZONA CENTRO"/>
    <s v="TERCEROS"/>
    <s v="2025 SEM 45"/>
    <s v="1342"/>
    <x v="7"/>
    <s v="miércoles"/>
    <s v="ETERNA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PDJABONINTELLA"/>
    <s v="JABON INTIMO ELLAS"/>
    <s v="PDJABONINTELLA - JABON INTIMO ELLAS"/>
    <n v="1"/>
    <n v="6691.67"/>
    <n v="0"/>
    <n v="6691.67"/>
    <s v="MD01"/>
    <n v="1"/>
    <n v="125"/>
    <s v=" TUTI Medellin"/>
    <s v="ZONA CENTRO"/>
    <s v="TERCEROS"/>
    <s v="2025 SEM 45"/>
    <s v="1342"/>
    <x v="7"/>
    <s v="miércoles"/>
    <s v="PRODUSA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PDSPLASHROJX12"/>
    <s v="ELLAS LOCIÓN CORPORAL BODY SPLASH ROJO X 260 ML CAJA X 12"/>
    <s v="PDSPLASHROJX12 - ELLAS LOCIÓN CORPORAL BODY SPLASH ROJO X 260 ML CAJA X 12"/>
    <n v="1"/>
    <n v="7500"/>
    <n v="750"/>
    <n v="6750"/>
    <s v="MD01"/>
    <n v="1"/>
    <n v="125"/>
    <s v=" TUTI Medellin"/>
    <s v="ZONA CENTRO"/>
    <s v="TERCEROS"/>
    <s v="2025 SEM 45"/>
    <s v="1342"/>
    <x v="7"/>
    <s v="miércoles"/>
    <s v="PRODUSA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YAPADAM150"/>
    <s v="PAÑITOS HUMEDOS DAMPY X 150 UND AZUL"/>
    <s v="YAPADAM150 - PAÑITOS HUMEDOS DAMPY X 150 UND AZUL"/>
    <n v="1"/>
    <n v="6422.4"/>
    <n v="0"/>
    <n v="6422.4"/>
    <s v="MD01"/>
    <n v="1"/>
    <n v="125"/>
    <s v=" TUTI Medellin"/>
    <s v="ZONA CENTRO"/>
    <s v="TERCEROS"/>
    <s v="2025 SEM 45"/>
    <s v="1342"/>
    <x v="7"/>
    <s v="miércoles"/>
    <s v="YASS"/>
    <n v="1"/>
    <n v="1"/>
    <s v="TAT"/>
    <s v="SEBASTIAN QUINTERO MARTINEZ"/>
    <s v="Preventa"/>
    <s v="1002942070"/>
    <s v="1039023085"/>
    <s v="FERRETERIA COLTEJER LLANADITAS"/>
  </r>
  <r>
    <d v="2025-11-05T00:00:00"/>
    <s v="HHME001460991"/>
    <s v="KNLIMTEN"/>
    <s v="LIMPIADOR DE TENNIS KNIGHT"/>
    <s v="KNLIMTEN - LIMPIADOR DE TENNIS KNIGHT"/>
    <n v="1"/>
    <n v="6350"/>
    <n v="635"/>
    <n v="5715"/>
    <s v="MD01"/>
    <n v="1"/>
    <n v="125"/>
    <s v=" TUTI Medellin"/>
    <s v="ZONA CENTRO"/>
    <s v="TERCEROS"/>
    <s v="2025 SEM 45"/>
    <s v="1342"/>
    <x v="7"/>
    <s v="miércoles"/>
    <s v="KNIGHT"/>
    <n v="1"/>
    <n v="1"/>
    <s v="TAT"/>
    <s v="SEBASTIAN QUINTERO MARTINEZ"/>
    <s v="Preventa"/>
    <s v="1002942070"/>
    <s v="1039023085"/>
    <s v="FERRETERIA COLTEJER LLANADITAS"/>
  </r>
  <r>
    <d v="2025-11-05T00:00:00"/>
    <s v="HHME001460999"/>
    <s v="PBPROCOLDIS"/>
    <s v="PROTECTOR SOLAR COLOR DISPLAY"/>
    <s v="PBPROCOLDIS - PROTECTOR SOLAR COLOR DISPLAY"/>
    <n v="1"/>
    <n v="29400"/>
    <n v="0"/>
    <n v="29400"/>
    <s v="MD01"/>
    <n v="1"/>
    <n v="125"/>
    <s v=" TUTI Medellin"/>
    <s v="ZONA CENTRO"/>
    <s v="TERCEROS"/>
    <s v="2025 SEM 45"/>
    <s v="1342"/>
    <x v="7"/>
    <s v="miércoles"/>
    <s v="PREBEL"/>
    <n v="1"/>
    <n v="1"/>
    <s v="TAT"/>
    <s v="SANDRA MILENA ESTRADA RUIZ"/>
    <s v="Preventa"/>
    <s v="43271770"/>
    <s v="1039023085"/>
    <s v="TIENDA ESTRADA"/>
  </r>
  <r>
    <d v="2025-11-05T00:00:00"/>
    <s v="HHBO001171386"/>
    <s v="LYGUANT7.5AMX2"/>
    <s v="LIMPIAYA GUATE TALLA7.5 AMARILLO X2"/>
    <s v="LYGUANT7.5AMX2 - LIMPIAYA GUATE TALLA7.5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ANGELA ESTELLA MEDINA LUENGAS"/>
    <s v="Preventa"/>
    <s v="52428008"/>
    <s v="1012358399"/>
    <s v="LOS ANGELES"/>
  </r>
  <r>
    <d v="2025-11-05T00:00:00"/>
    <s v="HHBO001171386"/>
    <s v="LYGUANT8AMX2"/>
    <s v="LIMPIAYA GUANTE TALLA8 AMARILLO X2"/>
    <s v="LYGUANT8AMX2 - LIMPIAYA GUANTE TALLA8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ANGELA ESTELLA MEDINA LUENGAS"/>
    <s v="Preventa"/>
    <s v="52428008"/>
    <s v="1012358399"/>
    <s v="LOS ANGELES"/>
  </r>
  <r>
    <d v="2025-11-05T00:00:00"/>
    <s v="HHBO001171398"/>
    <s v="LYDETE3X1800"/>
    <s v="COMBO DETERGENTE ETERNA 3.000+1.800 OFERTA"/>
    <s v="LYDETE3X1800 - COMBO DETERGENTE ETERNA 3.000+1.800 OFERTA"/>
    <n v="4"/>
    <n v="28655.46"/>
    <n v="0"/>
    <n v="114621.84"/>
    <s v="BG11"/>
    <n v="1"/>
    <n v="126"/>
    <s v=" TUTI Bogota"/>
    <s v="ZONA BOGOTA"/>
    <s v="TERCEROS"/>
    <s v="2025 SEM 45"/>
    <s v="2206"/>
    <x v="47"/>
    <s v="miércoles"/>
    <s v="ETERNA"/>
    <n v="1"/>
    <n v="4"/>
    <s v="TAT"/>
    <s v="DIANA YAMILE CRUZ SASTRE"/>
    <s v="Preventa"/>
    <s v="1106950322"/>
    <s v="52906505"/>
    <s v="LA FERIA DEL PAQUETE"/>
  </r>
  <r>
    <d v="2025-11-05T00:00:00"/>
    <s v="HHBO001171398"/>
    <s v="LYDETEOS1800DX1"/>
    <s v="DETERGENTE ETERNA DOYPACK ROPA OSCURA 1800ML"/>
    <s v="LYDETEOS1800DX1 - DETERGENTE ETERNA DOYPACK ROPA OSCURA 1800ML"/>
    <n v="4"/>
    <n v="13840"/>
    <n v="0"/>
    <n v="55360"/>
    <s v="BG11"/>
    <n v="1"/>
    <n v="126"/>
    <s v=" TUTI Bogota"/>
    <s v="ZONA BOGOTA"/>
    <s v="TERCEROS"/>
    <s v="2025 SEM 45"/>
    <s v="2206"/>
    <x v="47"/>
    <s v="miércoles"/>
    <s v="ETERNA"/>
    <n v="1"/>
    <n v="4"/>
    <s v="TAT"/>
    <s v="DIANA YAMILE CRUZ SASTRE"/>
    <s v="Preventa"/>
    <s v="1106950322"/>
    <s v="52906505"/>
    <s v="LA FERIA DEL PAQUETE"/>
  </r>
  <r>
    <d v="2025-11-05T00:00:00"/>
    <s v="HHBO001171398"/>
    <s v="LYDESEN500"/>
    <s v="DESENGRASANTE CITRICO 500ML"/>
    <s v="LYDESEN500 - DESENGRASANTE CITRICO 500ML"/>
    <n v="3"/>
    <n v="2645.48"/>
    <n v="0"/>
    <n v="7936.44"/>
    <s v="BG11"/>
    <n v="1"/>
    <n v="126"/>
    <s v=" TUTI Bogota"/>
    <s v="ZONA BOGOTA"/>
    <s v="TERCEROS"/>
    <s v="2025 SEM 45"/>
    <s v="2206"/>
    <x v="47"/>
    <s v="miércoles"/>
    <s v="ETERNA"/>
    <n v="1"/>
    <n v="3"/>
    <s v="TAT"/>
    <s v="DIANA YAMILE CRUZ SASTRE"/>
    <s v="Preventa"/>
    <s v="1106950322"/>
    <s v="52906505"/>
    <s v="LA FERIA DEL PAQUETE"/>
  </r>
  <r>
    <d v="2025-11-05T00:00:00"/>
    <s v="HHME001461023"/>
    <s v="PBELDES12X18"/>
    <s v="DES. EA DPL CLASS 12G X 18"/>
    <s v="PBELDES12X18 - DES. EA DPL CLASS 12G X 18"/>
    <n v="1"/>
    <n v="12500"/>
    <n v="375"/>
    <n v="12125"/>
    <s v="MD45"/>
    <n v="1"/>
    <n v="125"/>
    <s v=" TUTI Medellin"/>
    <s v="ZONA CENTRO"/>
    <s v="TERCEROS"/>
    <s v="2025 SEM 45"/>
    <s v="1306"/>
    <x v="6"/>
    <s v="miércoles"/>
    <s v="PREBEL"/>
    <n v="1"/>
    <n v="1"/>
    <s v="TAT"/>
    <s v="ALBEIRO ANTONIO VALENCIA JARAMILLO"/>
    <s v="Preventa"/>
    <s v="70162177"/>
    <s v="1036660589"/>
    <s v="TIENDA OMAR"/>
  </r>
  <r>
    <d v="2025-11-05T00:00:00"/>
    <s v="HHBO001171416"/>
    <s v="LYLOZA180DX1"/>
    <s v="LIMPIAYA LAVA LOZA DOYPACK 180 ML X1"/>
    <s v="LYLOZA180DX1 - LIMPIAYA LAVA LOZA DOYPACK 180 ML X1"/>
    <n v="6"/>
    <n v="1230"/>
    <n v="0"/>
    <n v="7380"/>
    <s v="BG20"/>
    <n v="1"/>
    <n v="126"/>
    <s v=" TUTI Bogota"/>
    <s v="ZONA BOGOTA"/>
    <s v="TERCEROS"/>
    <s v="2025 SEM 45"/>
    <s v="2155"/>
    <x v="31"/>
    <s v="miércoles"/>
    <s v="ETERNA"/>
    <n v="1"/>
    <n v="6"/>
    <s v="TAT"/>
    <s v="CARMENZA JULIA FONSECA LEMUS"/>
    <s v="Preventa"/>
    <s v="51828647"/>
    <s v="1000685156"/>
    <s v="TIENDA"/>
  </r>
  <r>
    <d v="2025-11-05T00:00:00"/>
    <s v="HHBO001171416"/>
    <s v="YAPANIAMA"/>
    <s v="PAÑITOS HUMEDOS DAMPY AMARILLOS X 15 UND"/>
    <s v="YAPANIAMA - PAÑITOS HUMEDOS DAMPY AMARILLOS X 15 UND"/>
    <n v="6"/>
    <n v="1260.5"/>
    <n v="0"/>
    <n v="7563"/>
    <s v="BG20"/>
    <n v="1"/>
    <n v="126"/>
    <s v=" TUTI Bogota"/>
    <s v="ZONA BOGOTA"/>
    <s v="TERCEROS"/>
    <s v="2025 SEM 45"/>
    <s v="2155"/>
    <x v="31"/>
    <s v="miércoles"/>
    <s v="YASS"/>
    <n v="1"/>
    <n v="6"/>
    <s v="TAT"/>
    <s v="CARMENZA JULIA FONSECA LEMUS"/>
    <s v="Preventa"/>
    <s v="51828647"/>
    <s v="1000685156"/>
    <s v="TIENDA"/>
  </r>
  <r>
    <d v="2025-11-05T00:00:00"/>
    <s v="HHME001461048"/>
    <s v="YACONDSEX"/>
    <s v="CONDONES X3 UNIDADES ECONOMICO"/>
    <s v="YACONDSEX - CONDONES X3 UNIDADES ECONOMICO"/>
    <n v="20"/>
    <n v="866.2"/>
    <n v="0"/>
    <n v="17324"/>
    <s v="MD45"/>
    <n v="1"/>
    <n v="125"/>
    <s v=" TUTI Medellin"/>
    <s v="ZONA CENTRO"/>
    <s v="TERCEROS"/>
    <s v="2025 SEM 45"/>
    <s v="1306"/>
    <x v="6"/>
    <s v="miércoles"/>
    <s v="YASS"/>
    <n v="1"/>
    <n v="20"/>
    <s v="TAT"/>
    <s v="JHOAN FELIPE MOSQUERA PALACIO"/>
    <s v="Preventa"/>
    <s v="1116237837"/>
    <s v="1036660589"/>
    <s v="DROGUERIA LA 24 7"/>
  </r>
  <r>
    <d v="2025-11-05T00:00:00"/>
    <s v="HHBO001171430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3"/>
    <x v="26"/>
    <s v="miércoles"/>
    <s v="PREBEL"/>
    <n v="1"/>
    <n v="1"/>
    <s v="TAT"/>
    <s v="LUZ MARINA CUEVAS NOVA"/>
    <s v="Preventa"/>
    <s v="28054638"/>
    <s v="52290464"/>
    <s v="TIENDA SAN FERNANDO"/>
  </r>
  <r>
    <d v="2025-11-05T00:00:00"/>
    <s v="HHME001461064"/>
    <s v="LYDETE3X1800"/>
    <s v="COMBO DETERGENTE ETERNA 3.000+1.800 OFERTA"/>
    <s v="LYDETE3X1800 - COMBO DETERGENTE ETERNA 3.000+1.800 OFERTA"/>
    <n v="2"/>
    <n v="28655.46"/>
    <n v="0"/>
    <n v="57310.92"/>
    <s v="TT02"/>
    <n v="1"/>
    <n v="125"/>
    <s v=" TUTI Medellin"/>
    <s v="ZONA CENTRO"/>
    <s v="TERCEROS"/>
    <s v="2025 SEM 45"/>
    <s v="1321"/>
    <x v="17"/>
    <s v="miércoles"/>
    <s v="ETERNA"/>
    <n v="1"/>
    <n v="2"/>
    <s v="TAT"/>
    <s v="MARTHA  LILIAN MONSALVE LUJAN"/>
    <s v="Preventa"/>
    <s v="43097587"/>
    <s v="1037949442"/>
    <s v="KAROTY"/>
  </r>
  <r>
    <d v="2025-11-05T00:00:00"/>
    <s v="HHBQ000723273"/>
    <s v="LYDESEN500"/>
    <s v="DESENGRASANTE CITRICO 500ML"/>
    <s v="LYDESEN500 - DESENGRASANTE CITRICO 500ML"/>
    <n v="10"/>
    <n v="2645.48"/>
    <n v="0"/>
    <n v="26454.799999999999"/>
    <s v="BQ06"/>
    <n v="1"/>
    <n v="155"/>
    <s v=" TUTI Barranquilla"/>
    <s v="ZONA NORTE"/>
    <s v="TERCEROS"/>
    <s v="2025 SEM 45"/>
    <s v="1937"/>
    <x v="27"/>
    <s v="miércoles"/>
    <s v="ETERNA"/>
    <n v="1"/>
    <n v="10"/>
    <s v="TAT"/>
    <s v="OMAR FERNANDO CARVAJAL PLATA"/>
    <s v="Preventa"/>
    <s v="1042451472"/>
    <s v="8525463"/>
    <s v="ELCTRICA CARVAJAL"/>
  </r>
  <r>
    <d v="2025-11-05T00:00:00"/>
    <s v="HHBQ000723273"/>
    <s v="LYDETE3X1800"/>
    <s v="COMBO DETERGENTE ETERNA 3.000+1.800 OFERTA"/>
    <s v="LYDETE3X1800 - COMBO DETERGENTE ETERNA 3.000+1.800 OFERTA"/>
    <n v="1"/>
    <n v="28655.46"/>
    <n v="0"/>
    <n v="28655.46"/>
    <s v="BQ06"/>
    <n v="1"/>
    <n v="155"/>
    <s v=" TUTI Barranquilla"/>
    <s v="ZONA NORTE"/>
    <s v="TERCEROS"/>
    <s v="2025 SEM 45"/>
    <s v="1937"/>
    <x v="27"/>
    <s v="miércoles"/>
    <s v="ETERNA"/>
    <n v="1"/>
    <n v="1"/>
    <s v="TAT"/>
    <s v="OMAR FERNANDO CARVAJAL PLATA"/>
    <s v="Preventa"/>
    <s v="1042451472"/>
    <s v="8525463"/>
    <s v="ELCTRICA CARVAJAL"/>
  </r>
  <r>
    <d v="2025-11-05T00:00:00"/>
    <s v="HHBQ000723273"/>
    <s v="LYBICA1000X1"/>
    <s v="LIMPIAYA LIMPIADOR BICARBONATO 1000ML X1"/>
    <s v="LYBICA1000X1 - LIMPIAYA LIMPIADOR BICARBONATO 1000ML X1"/>
    <n v="4"/>
    <n v="3025.21"/>
    <n v="0"/>
    <n v="12100.84"/>
    <s v="BQ06"/>
    <n v="1"/>
    <n v="155"/>
    <s v=" TUTI Barranquilla"/>
    <s v="ZONA NORTE"/>
    <s v="TERCEROS"/>
    <s v="2025 SEM 45"/>
    <s v="1937"/>
    <x v="27"/>
    <s v="miércoles"/>
    <s v="ETERNA"/>
    <n v="1"/>
    <n v="4"/>
    <s v="TAT"/>
    <s v="OMAR FERNANDO CARVAJAL PLATA"/>
    <s v="Preventa"/>
    <s v="1042451472"/>
    <s v="8525463"/>
    <s v="ELCTRICA CARVAJAL"/>
  </r>
  <r>
    <d v="2025-11-05T00:00:00"/>
    <s v="HHBQ000723273"/>
    <s v="KNLIMTEN"/>
    <s v="LIMPIADOR DE TENNIS KNIGHT"/>
    <s v="KNLIMTEN - LIMPIADOR DE TENNIS KNIGHT"/>
    <n v="1"/>
    <n v="6350"/>
    <n v="635"/>
    <n v="5715"/>
    <s v="BQ06"/>
    <n v="1"/>
    <n v="155"/>
    <s v=" TUTI Barranquilla"/>
    <s v="ZONA NORTE"/>
    <s v="TERCEROS"/>
    <s v="2025 SEM 45"/>
    <s v="1937"/>
    <x v="27"/>
    <s v="miércoles"/>
    <s v="KNIGHT"/>
    <n v="1"/>
    <n v="1"/>
    <s v="TAT"/>
    <s v="OMAR FERNANDO CARVAJAL PLATA"/>
    <s v="Preventa"/>
    <s v="1042451472"/>
    <s v="8525463"/>
    <s v="ELCTRICA CARVAJAL"/>
  </r>
  <r>
    <d v="2025-11-05T00:00:00"/>
    <s v="HHBO001171532"/>
    <s v="YAPANIAMA"/>
    <s v="PAÑITOS HUMEDOS DAMPY AMARILLOS X 15 UND"/>
    <s v="YAPANIAMA - PAÑITOS HUMEDOS DAMPY AMARILLOS X 15 UND"/>
    <n v="12"/>
    <n v="1260.5"/>
    <n v="0"/>
    <n v="15126"/>
    <s v="BG25"/>
    <n v="1"/>
    <n v="126"/>
    <s v=" TUTI Bogota"/>
    <s v="ZONA BOGOTA"/>
    <s v="TERCEROS"/>
    <s v="2025 SEM 45"/>
    <s v="2133"/>
    <x v="26"/>
    <s v="miércoles"/>
    <s v="YASS"/>
    <n v="1"/>
    <n v="12"/>
    <s v="TAT"/>
    <s v="MARIA GRACIELA CUEVAS VELANDIA"/>
    <s v="Preventa"/>
    <s v="39677587"/>
    <s v="52290464"/>
    <s v="MINI MERCADOS POPULARES"/>
  </r>
  <r>
    <d v="2025-11-05T00:00:00"/>
    <s v="HHBO001171532"/>
    <s v="YACAN63"/>
    <s v="CANDADO 63 MM"/>
    <s v="YACAN63 - CANDADO 63 MM"/>
    <n v="1"/>
    <n v="5940"/>
    <n v="0"/>
    <n v="5940"/>
    <s v="BG25"/>
    <n v="1"/>
    <n v="126"/>
    <s v=" TUTI Bogota"/>
    <s v="ZONA BOGOTA"/>
    <s v="TERCEROS"/>
    <s v="2025 SEM 45"/>
    <s v="2133"/>
    <x v="26"/>
    <s v="miércoles"/>
    <s v="YASS"/>
    <n v="1"/>
    <n v="1"/>
    <s v="TAT"/>
    <s v="MARIA GRACIELA CUEVAS VELANDIA"/>
    <s v="Preventa"/>
    <s v="39677587"/>
    <s v="52290464"/>
    <s v="MINI MERCADOS POPULARES"/>
  </r>
  <r>
    <d v="2025-11-05T00:00:00"/>
    <s v="HHBO001171542"/>
    <s v="LYESPOOROX12"/>
    <s v="LIMPIAYA ESPONJA ORO/PLATA X12"/>
    <s v="LYESPOOROX12 - LIMPIAYA ESPONJA ORO/PLATA X12"/>
    <n v="1"/>
    <n v="8991.6"/>
    <n v="449.58"/>
    <n v="8542.02"/>
    <s v="BG19"/>
    <n v="1"/>
    <n v="126"/>
    <s v=" TUTI Bogota"/>
    <s v="ZONA BOGOTA"/>
    <s v="TERCEROS"/>
    <s v="2025 SEM 45"/>
    <s v="2179"/>
    <x v="11"/>
    <s v="miércoles"/>
    <s v="ETERNA"/>
    <n v="1"/>
    <n v="1"/>
    <s v="TAT"/>
    <s v="CLAUDIA MARJORY TOVAR SALAS"/>
    <s v="Preventa"/>
    <s v="23691271"/>
    <s v="80720009"/>
    <s v="MERCADO SOFILEÑO"/>
  </r>
  <r>
    <d v="2025-11-05T00:00:00"/>
    <s v="HHBO001171546"/>
    <s v="YAPANIAMA"/>
    <s v="PAÑITOS HUMEDOS DAMPY AMARILLOS X 15 UND"/>
    <s v="YAPANIAMA - PAÑITOS HUMEDOS DAMPY AMARILLOS X 15 UND"/>
    <n v="4"/>
    <n v="1260.5"/>
    <n v="0"/>
    <n v="5042"/>
    <s v="BG20"/>
    <n v="1"/>
    <n v="126"/>
    <s v=" TUTI Bogota"/>
    <s v="ZONA BOGOTA"/>
    <s v="TERCEROS"/>
    <s v="2025 SEM 45"/>
    <s v="2155"/>
    <x v="31"/>
    <s v="miércoles"/>
    <s v="YASS"/>
    <n v="1"/>
    <n v="4"/>
    <s v="TAT"/>
    <s v="MARIA TERESA GARCIA SEDANO"/>
    <s v="Preventa"/>
    <s v="39664146"/>
    <s v="1000685156"/>
    <s v="PASTICOS Y DESECHABLES T Y R"/>
  </r>
  <r>
    <d v="2025-11-05T00:00:00"/>
    <s v="HHBO001171568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LORENA MUÑOZ FRANCO"/>
    <s v="Preventa"/>
    <s v="52782866"/>
    <s v="1012358399"/>
    <s v="BIG MARKET"/>
  </r>
  <r>
    <d v="2025-11-05T00:00:00"/>
    <s v="HHBO001171568"/>
    <s v="LYDESEN500"/>
    <s v="DESENGRASANTE CITRICO 500ML"/>
    <s v="LYDESEN500 - DESENGRASANTE CITRICO 500ML"/>
    <n v="3"/>
    <n v="2645.48"/>
    <n v="0"/>
    <n v="7936.44"/>
    <s v="BG13"/>
    <n v="1"/>
    <n v="126"/>
    <s v=" TUTI Bogota"/>
    <s v="ZONA BOGOTA"/>
    <s v="TERCEROS"/>
    <s v="2025 SEM 45"/>
    <s v="2237"/>
    <x v="14"/>
    <s v="miércoles"/>
    <s v="ETERNA"/>
    <n v="1"/>
    <n v="3"/>
    <s v="TAT"/>
    <s v="LORENA MUÑOZ FRANCO"/>
    <s v="Preventa"/>
    <s v="52782866"/>
    <s v="1012358399"/>
    <s v="BIG MARKET"/>
  </r>
  <r>
    <d v="2025-11-05T00:00:00"/>
    <s v="HHBO001171568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LORENA MUÑOZ FRANCO"/>
    <s v="Preventa"/>
    <s v="52782866"/>
    <s v="1012358399"/>
    <s v="BIG MARKET"/>
  </r>
  <r>
    <d v="2025-11-05T00:00:00"/>
    <s v="HHBO001171568"/>
    <s v="LYLAVA1000"/>
    <s v="LIMPIAYA LIMPIADOR MULTIUSOS LAVANDA X 1000"/>
    <s v="LYLAVA1000 - LIMPIAYA LIMPIADOR MULTIUSOS LAVANDA X 1000"/>
    <n v="2"/>
    <n v="2541.83"/>
    <n v="0"/>
    <n v="5083.66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LORENA MUÑOZ FRANCO"/>
    <s v="Preventa"/>
    <s v="52782866"/>
    <s v="1012358399"/>
    <s v="BIG MARKET"/>
  </r>
  <r>
    <d v="2025-11-05T00:00:00"/>
    <s v="HHBO001171568"/>
    <s v="LYLIMPLAV200DX1"/>
    <s v="LIMPIAYA LIMPIADOR LAVANDA 200 ML X1"/>
    <s v="LYLIMPLAV200DX1 - LIMPIAYA LIMPIADOR LAVANDA 200 ML X1"/>
    <n v="4"/>
    <n v="1120"/>
    <n v="0"/>
    <n v="4480"/>
    <s v="BG13"/>
    <n v="1"/>
    <n v="126"/>
    <s v=" TUTI Bogota"/>
    <s v="ZONA BOGOTA"/>
    <s v="TERCEROS"/>
    <s v="2025 SEM 45"/>
    <s v="2237"/>
    <x v="14"/>
    <s v="miércoles"/>
    <s v="ETERNA"/>
    <n v="1"/>
    <n v="4"/>
    <s v="TAT"/>
    <s v="LORENA MUÑOZ FRANCO"/>
    <s v="Preventa"/>
    <s v="52782866"/>
    <s v="1012358399"/>
    <s v="BIG MARKET"/>
  </r>
  <r>
    <d v="2025-11-05T00:00:00"/>
    <s v="HHBO001171568"/>
    <s v="LYSUAV190DX1"/>
    <s v="LIMPIAYA SUAVIZANTE DOYPACK 190 ML X1"/>
    <s v="LYSUAV190DX1 - LIMPIAYA SUAVIZANTE DOYPACK 190 ML X1"/>
    <n v="4"/>
    <n v="977"/>
    <n v="0"/>
    <n v="3908"/>
    <s v="BG13"/>
    <n v="1"/>
    <n v="126"/>
    <s v=" TUTI Bogota"/>
    <s v="ZONA BOGOTA"/>
    <s v="TERCEROS"/>
    <s v="2025 SEM 45"/>
    <s v="2237"/>
    <x v="14"/>
    <s v="miércoles"/>
    <s v="ETERNA"/>
    <n v="1"/>
    <n v="4"/>
    <s v="TAT"/>
    <s v="LORENA MUÑOZ FRANCO"/>
    <s v="Preventa"/>
    <s v="52782866"/>
    <s v="1012358399"/>
    <s v="BIG MARKET"/>
  </r>
  <r>
    <d v="2025-11-05T00:00:00"/>
    <s v="HHBO001171568"/>
    <s v="LYLOZA700DX1"/>
    <s v="LIMPIAYA LAVA LOZA DOYPACK 700 ML X1"/>
    <s v="LYLOZA700DX1 - LIMPIAYA LAVA LOZA DOYPACK 700 ML X1"/>
    <n v="2"/>
    <n v="3562.19"/>
    <n v="0"/>
    <n v="7124.38"/>
    <s v="BG13"/>
    <n v="1"/>
    <n v="126"/>
    <s v=" TUTI Bogota"/>
    <s v="ZONA BOGOTA"/>
    <s v="TERCEROS"/>
    <s v="2025 SEM 45"/>
    <s v="2237"/>
    <x v="14"/>
    <s v="miércoles"/>
    <s v="ETERNA"/>
    <n v="1"/>
    <n v="2"/>
    <s v="TAT"/>
    <s v="LORENA MUÑOZ FRANCO"/>
    <s v="Preventa"/>
    <s v="52782866"/>
    <s v="1012358399"/>
    <s v="BIG MARKET"/>
  </r>
  <r>
    <d v="2025-11-05T00:00:00"/>
    <s v="HHBO001171602"/>
    <s v="YAGOM30"/>
    <s v="GOMINA N17 EN SOBRE 30G"/>
    <s v="YAGOM30 - GOMINA N17 EN SOBRE 30G"/>
    <n v="3"/>
    <n v="672.27"/>
    <n v="0"/>
    <n v="2016.81"/>
    <s v="BG25"/>
    <n v="1"/>
    <n v="126"/>
    <s v=" TUTI Bogota"/>
    <s v="ZONA BOGOTA"/>
    <s v="TERCEROS"/>
    <s v="2025 SEM 45"/>
    <s v="2136"/>
    <x v="32"/>
    <s v="miércoles"/>
    <s v="YASS"/>
    <n v="1"/>
    <n v="3"/>
    <s v="TAT"/>
    <s v="NURY YIYE LOAIZA FERNANDEZ"/>
    <s v="Preventa"/>
    <s v="52484947"/>
    <s v="79354604"/>
    <s v="PAPELERIA NURY"/>
  </r>
  <r>
    <d v="2025-11-05T00:00:00"/>
    <s v="HHBO001171602"/>
    <s v="YAGOM90"/>
    <s v="GOMINA N17 EN SOBRE 90G"/>
    <s v="YAGOM90 - GOMINA N17 EN SOBRE 90G"/>
    <n v="3"/>
    <n v="1092.44"/>
    <n v="0"/>
    <n v="3277.32"/>
    <s v="BG25"/>
    <n v="1"/>
    <n v="126"/>
    <s v=" TUTI Bogota"/>
    <s v="ZONA BOGOTA"/>
    <s v="TERCEROS"/>
    <s v="2025 SEM 45"/>
    <s v="2136"/>
    <x v="32"/>
    <s v="miércoles"/>
    <s v="YASS"/>
    <n v="1"/>
    <n v="3"/>
    <s v="TAT"/>
    <s v="NURY YIYE LOAIZA FERNANDEZ"/>
    <s v="Preventa"/>
    <s v="52484947"/>
    <s v="79354604"/>
    <s v="PAPELERIA NURY"/>
  </r>
  <r>
    <d v="2025-11-05T00:00:00"/>
    <s v="HHBO001171607"/>
    <s v="YATIJEROM"/>
    <s v="TIJERA PUNTA ROMA ECONOMICA"/>
    <s v="YATIJEROM - TIJERA PUNTA ROMA ECONOMICA"/>
    <n v="18"/>
    <n v="864"/>
    <n v="0"/>
    <n v="15552"/>
    <s v="BG11"/>
    <n v="1"/>
    <n v="126"/>
    <s v=" TUTI Bogota"/>
    <s v="ZONA BOGOTA"/>
    <s v="TERCEROS"/>
    <s v="2025 SEM 45"/>
    <s v="2199"/>
    <x v="33"/>
    <s v="miércoles"/>
    <s v="YASS"/>
    <n v="1"/>
    <n v="18"/>
    <s v="TAT"/>
    <s v="LIBARDO MATEUS PEÑA"/>
    <s v="Preventa"/>
    <s v="5658200"/>
    <s v="1129520020"/>
    <s v="LIBARDO MATEUS PEÑA"/>
  </r>
  <r>
    <d v="2025-11-05T00:00:00"/>
    <s v="HHBO001171610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5"/>
    <s v="2158"/>
    <x v="25"/>
    <s v="miércoles"/>
    <s v="PREBEL"/>
    <n v="1"/>
    <n v="1"/>
    <s v="TAT"/>
    <s v="ERICA NATALIA PATIÑO ALARCON"/>
    <s v="Preventa"/>
    <s v="1013667308"/>
    <s v="11223739"/>
    <s v="HOMODA"/>
  </r>
  <r>
    <d v="2025-11-05T00:00:00"/>
    <s v="HHBO001171610"/>
    <s v="PBELDES12X18"/>
    <s v="DES. EA DPL CLASS 12G X 18"/>
    <s v="PBELDES12X18 - DES. EA DPL CLASS 12G X 18"/>
    <n v="1"/>
    <n v="12500"/>
    <n v="0"/>
    <n v="12500"/>
    <s v="BG20"/>
    <n v="1"/>
    <n v="2"/>
    <s v=" CIUDAD BOGOTA"/>
    <s v="ZONA BOGOTA"/>
    <s v="TERCEROS"/>
    <s v="2025 SEM 45"/>
    <s v="2158"/>
    <x v="25"/>
    <s v="miércoles"/>
    <s v="PREBEL"/>
    <n v="1"/>
    <n v="1"/>
    <s v="TAT"/>
    <s v="ERICA NATALIA PATIÑO ALARCON"/>
    <s v="Preventa"/>
    <s v="1013667308"/>
    <s v="11223739"/>
    <s v="HOMODA"/>
  </r>
  <r>
    <d v="2025-11-05T00:00:00"/>
    <s v="HHBO001171611"/>
    <s v="LYBICA1000X1"/>
    <s v="LIMPIAYA LIMPIADOR BICARBONATO 1000ML X1"/>
    <s v="LYBICA1000X1 - LIMPIAYA LIMPIADOR BICARBONATO 1000ML X1"/>
    <n v="6"/>
    <n v="3025.21"/>
    <n v="0"/>
    <n v="18151.259999999998"/>
    <s v="BG11"/>
    <n v="1"/>
    <n v="2"/>
    <s v=" CIUDAD BOGOTA"/>
    <s v="ZONA BOGOTA"/>
    <s v="TERCEROS"/>
    <s v="2025 SEM 45"/>
    <s v="2199"/>
    <x v="33"/>
    <s v="miércoles"/>
    <s v="ETERNA"/>
    <n v="1"/>
    <n v="6"/>
    <s v="TAT"/>
    <s v="NAIROBYH DAYANA CERRUDO RIVERA"/>
    <s v="Preventa"/>
    <s v="700278745"/>
    <s v="1129520020"/>
    <s v="CIGARRERIA VINOTINTO"/>
  </r>
  <r>
    <d v="2025-11-05T00:00:00"/>
    <s v="HHBO001171611"/>
    <s v="LYLAVA1000"/>
    <s v="LIMPIAYA LIMPIADOR MULTIUSOS LAVANDA X 1000"/>
    <s v="LYLAVA1000 - LIMPIAYA LIMPIADOR MULTIUSOS LAVANDA X 1000"/>
    <n v="6"/>
    <n v="2541.83"/>
    <n v="0"/>
    <n v="15250.98"/>
    <s v="BG11"/>
    <n v="1"/>
    <n v="2"/>
    <s v=" CIUDAD BOGOTA"/>
    <s v="ZONA BOGOTA"/>
    <s v="TERCEROS"/>
    <s v="2025 SEM 45"/>
    <s v="2199"/>
    <x v="33"/>
    <s v="miércoles"/>
    <s v="ETERNA"/>
    <n v="1"/>
    <n v="6"/>
    <s v="TAT"/>
    <s v="NAIROBYH DAYANA CERRUDO RIVERA"/>
    <s v="Preventa"/>
    <s v="700278745"/>
    <s v="1129520020"/>
    <s v="CIGARRERIA VINOTINTO"/>
  </r>
  <r>
    <d v="2025-11-05T00:00:00"/>
    <s v="HHBO001171629"/>
    <s v="PBDESCLICOJINX18"/>
    <s v="DES. AFM DPL CLINIC 12G X18"/>
    <s v="PBDESCLICOJINX18 - DES. AFM DPL CLINIC 12G X18"/>
    <n v="1"/>
    <n v="13500"/>
    <n v="0"/>
    <n v="13500"/>
    <s v="BG19"/>
    <n v="1"/>
    <n v="126"/>
    <s v=" TUTI Bogota"/>
    <s v="ZONA BOGOTA"/>
    <s v="TERCEROS"/>
    <s v="2025 SEM 45"/>
    <s v="2179"/>
    <x v="11"/>
    <s v="miércoles"/>
    <s v="PREBEL"/>
    <n v="1"/>
    <n v="1"/>
    <s v="TAT"/>
    <s v="VICTOR HERNEY ROMERO HERNANDEZ"/>
    <s v="Preventa"/>
    <s v="80218298"/>
    <s v="80720009"/>
    <s v="LA ECONOMIA"/>
  </r>
  <r>
    <d v="2025-11-05T00:00:00"/>
    <s v="HHBO001171629"/>
    <s v="PBELDES12X18"/>
    <s v="DES. EA DPL CLASS 12G X 18"/>
    <s v="PBELDES12X18 - DES. EA DPL CLASS 12G X 18"/>
    <n v="1"/>
    <n v="12500"/>
    <n v="375"/>
    <n v="12125"/>
    <s v="BG19"/>
    <n v="1"/>
    <n v="126"/>
    <s v=" TUTI Bogota"/>
    <s v="ZONA BOGOTA"/>
    <s v="TERCEROS"/>
    <s v="2025 SEM 45"/>
    <s v="2179"/>
    <x v="11"/>
    <s v="miércoles"/>
    <s v="PREBEL"/>
    <n v="1"/>
    <n v="1"/>
    <s v="TAT"/>
    <s v="VICTOR HERNEY ROMERO HERNANDEZ"/>
    <s v="Preventa"/>
    <s v="80218298"/>
    <s v="80720009"/>
    <s v="LA ECONOMIA"/>
  </r>
  <r>
    <d v="2025-11-05T00:00:00"/>
    <s v="HHBO001171641"/>
    <s v="YACAN25"/>
    <s v="CANDADO 25 MM"/>
    <s v="YACAN25 - CANDADO 25 MM"/>
    <n v="3"/>
    <n v="1543"/>
    <n v="0"/>
    <n v="4629"/>
    <s v="BG22"/>
    <n v="1"/>
    <n v="126"/>
    <s v=" TUTI Bogota"/>
    <s v="ZONA BOGOTA"/>
    <s v="TERCEROS"/>
    <s v="2025 SEM 45"/>
    <s v="2139"/>
    <x v="38"/>
    <s v="miércoles"/>
    <s v="YASS"/>
    <n v="1"/>
    <n v="3"/>
    <s v="TAT"/>
    <s v="JOSE LIBARDO TORRES GUERRERO"/>
    <s v="Preventa"/>
    <s v="80352193"/>
    <s v="1024507708"/>
    <s v="ORTOPEDICOS"/>
  </r>
  <r>
    <d v="2025-11-05T00:00:00"/>
    <s v="HHBO001171713"/>
    <s v="YAPANIAMA"/>
    <s v="PAÑITOS HUMEDOS DAMPY AMARILLOS X 15 UND"/>
    <s v="YAPANIAMA - PAÑITOS HUMEDOS DAMPY AMARILLOS X 15 UND"/>
    <n v="6"/>
    <n v="1260.5"/>
    <n v="0"/>
    <n v="7563"/>
    <s v="BG20"/>
    <n v="1"/>
    <n v="126"/>
    <s v=" TUTI Bogota"/>
    <s v="ZONA BOGOTA"/>
    <s v="TERCEROS"/>
    <s v="2025 SEM 45"/>
    <s v="2149"/>
    <x v="29"/>
    <s v="miércoles"/>
    <s v="YASS"/>
    <n v="1"/>
    <n v="6"/>
    <s v="TAT"/>
    <s v="MIGUEL EUDORO MENDEZ LADINO"/>
    <s v="Preventa"/>
    <s v="79436101"/>
    <s v="79986646"/>
    <s v="MIGUEL MENDEZ"/>
  </r>
  <r>
    <d v="2025-11-05T00:00:00"/>
    <s v="HHBQ000723327"/>
    <s v="LYGUANT9AMX2"/>
    <s v="LIMPIAYA GUANTE TALLA9 AMARILLO X2"/>
    <s v="LYGUANT9AMX2 - LIMPIAYA GUANTE TALLA9 AMARILLO X2"/>
    <n v="10"/>
    <n v="3025.21"/>
    <n v="0"/>
    <n v="30252.1"/>
    <s v="BQ06"/>
    <n v="1"/>
    <n v="9"/>
    <s v=" BARRANQUILLA"/>
    <s v="ZONA NORTE"/>
    <s v="TERCEROS"/>
    <s v="2025 SEM 45"/>
    <s v="1940"/>
    <x v="45"/>
    <s v="miércoles"/>
    <s v="ETERNA"/>
    <n v="1"/>
    <n v="10"/>
    <s v="TAT"/>
    <s v="NEIDER JUNIOR ZARCO PEREZ"/>
    <s v="Preventa"/>
    <s v="1048270441"/>
    <s v="1007973225"/>
    <s v="TIENDA JJ"/>
  </r>
  <r>
    <d v="2025-11-05T00:00:00"/>
    <s v="HHBO001171803"/>
    <s v="LYDESEN500"/>
    <s v="DESENGRASANTE CITRICO 500ML"/>
    <s v="LYDESEN500 - DESENGRASANTE CITRICO 500ML"/>
    <n v="1"/>
    <n v="2645.48"/>
    <n v="0"/>
    <n v="2645.48"/>
    <s v="BG25"/>
    <n v="1"/>
    <n v="126"/>
    <s v=" TUTI Bogota"/>
    <s v="ZONA BOGOTA"/>
    <s v="TERCEROS"/>
    <s v="2025 SEM 45"/>
    <s v="2130"/>
    <x v="15"/>
    <s v="miércoles"/>
    <s v="ETERNA"/>
    <n v="1"/>
    <n v="1"/>
    <s v="TAT"/>
    <s v="ANA SILVIA VACA ALFONSO"/>
    <s v="Preventa"/>
    <s v="51902187"/>
    <s v="22639797"/>
    <s v="TIENDA"/>
  </r>
  <r>
    <d v="2025-11-05T00:00:00"/>
    <s v="HHME001461036"/>
    <s v="YAPANIAZU"/>
    <s v="PAÑITOS HUMEDOS DAMPY X 20 AZUL"/>
    <s v="YAPANIAZU - PAÑITOS HUMEDOS DAMPY X 20 AZUL"/>
    <n v="10"/>
    <n v="1344.54"/>
    <n v="0"/>
    <n v="13445.4"/>
    <s v="MD04"/>
    <n v="1"/>
    <n v="125"/>
    <s v=" TUTI Medellin"/>
    <s v="ZONA CENTRO"/>
    <s v="TERCEROS"/>
    <s v="2025 SEM 45"/>
    <s v="1310"/>
    <x v="39"/>
    <s v="miércoles"/>
    <s v="YASS"/>
    <n v="1"/>
    <n v="10"/>
    <s v="TAT"/>
    <s v="LUZ BEATRIZ CASTAÑO PATIÑO"/>
    <s v="Preventa"/>
    <s v="43970007"/>
    <s v="71296053"/>
    <s v="SANTOVENIA LICORES"/>
  </r>
  <r>
    <d v="2025-11-05T00:00:00"/>
    <s v="HHBO001171435"/>
    <s v="PBDESCOJINX18"/>
    <s v="DES. AFM DPL ORIG 12G X18"/>
    <s v="PBDESCOJINX18 - DES. AFM DPL ORIG 12G X18"/>
    <n v="2"/>
    <n v="11900"/>
    <n v="714"/>
    <n v="23086"/>
    <s v="BG25"/>
    <n v="1"/>
    <n v="126"/>
    <s v=" TUTI Bogota"/>
    <s v="ZONA BOGOTA"/>
    <s v="TERCEROS"/>
    <s v="2025 SEM 45"/>
    <s v="2133"/>
    <x v="26"/>
    <s v="miércoles"/>
    <s v="PREBEL"/>
    <n v="1"/>
    <n v="2"/>
    <s v="TAT"/>
    <s v="NELSON ALBERTO MORALES OSORIO"/>
    <s v="Preventa"/>
    <s v="9850279"/>
    <s v="52290464"/>
    <s v="MERCADOS SUPER OFERTAS"/>
  </r>
  <r>
    <d v="2025-11-05T00:00:00"/>
    <s v="HHBO001171435"/>
    <s v="PBDES135X272H"/>
    <s v="DESODORANTE CREMA 135GR x2 72H"/>
    <s v="PBDES135X272H - DESODORANTE CREMA 135GR x2 72H"/>
    <n v="3"/>
    <n v="15550"/>
    <n v="0"/>
    <n v="46650"/>
    <s v="BG25"/>
    <n v="1"/>
    <n v="126"/>
    <s v=" TUTI Bogota"/>
    <s v="ZONA BOGOTA"/>
    <s v="TERCEROS"/>
    <s v="2025 SEM 45"/>
    <s v="2133"/>
    <x v="26"/>
    <s v="miércoles"/>
    <s v="PREBEL"/>
    <n v="1"/>
    <n v="3"/>
    <s v="TAT"/>
    <s v="NELSON ALBERTO MORALES OSORIO"/>
    <s v="Preventa"/>
    <s v="9850279"/>
    <s v="52290464"/>
    <s v="MERCADOS SUPER OFERTAS"/>
  </r>
  <r>
    <d v="2025-11-05T00:00:00"/>
    <s v="HHBU000697335"/>
    <s v="YAPANIAMA"/>
    <s v="PAÑITOS HUMEDOS DAMPY AMARILLOS X 15 UND"/>
    <s v="YAPANIAMA - PAÑITOS HUMEDOS DAMPY AMARILLOS X 15 UND"/>
    <n v="3"/>
    <n v="1260.5"/>
    <n v="0"/>
    <n v="3781.5"/>
    <s v="BM10"/>
    <n v="1"/>
    <n v="154"/>
    <s v=" TUTI Bucaramanga"/>
    <s v="ZONA SANTANDER"/>
    <s v="TERCEROS"/>
    <s v="2025 SEM 45"/>
    <s v="1642"/>
    <x v="52"/>
    <s v="miércoles"/>
    <s v="YASS"/>
    <n v="1"/>
    <n v="3"/>
    <s v="TAT"/>
    <s v="HENRY BOHORQUEZ MONTOYA"/>
    <s v="Preventa"/>
    <s v="7557379"/>
    <s v="63451609"/>
    <s v="MISCELANEA MYH BUCARAMANGA"/>
  </r>
  <r>
    <d v="2025-11-05T00:00:00"/>
    <s v="HHBU000697335"/>
    <s v="YAPANIAZUX12"/>
    <s v="PAÑITOS HUMEDOS DAMPY AAZUL X 12UND"/>
    <s v="YAPANIAZUX12 - PAÑITOS HUMEDOS DAMPY AAZUL X 12UND"/>
    <n v="3"/>
    <n v="870"/>
    <n v="0"/>
    <n v="2610"/>
    <s v="BM10"/>
    <n v="1"/>
    <n v="154"/>
    <s v=" TUTI Bucaramanga"/>
    <s v="ZONA SANTANDER"/>
    <s v="TERCEROS"/>
    <s v="2025 SEM 45"/>
    <s v="1642"/>
    <x v="52"/>
    <s v="miércoles"/>
    <s v="YASS"/>
    <n v="1"/>
    <n v="3"/>
    <s v="TAT"/>
    <s v="HENRY BOHORQUEZ MONTOYA"/>
    <s v="Preventa"/>
    <s v="7557379"/>
    <s v="63451609"/>
    <s v="MISCELANEA MYH BUCARAMANGA"/>
  </r>
  <r>
    <d v="2025-11-05T00:00:00"/>
    <s v="HHBO001171462"/>
    <s v="LYLIMPLAV200DX1"/>
    <s v="LIMPIAYA LIMPIADOR LAVANDA 200 ML X1"/>
    <s v="LYLIMPLAV200DX1 - LIMPIAYA LIMPIADOR LAVANDA 200 ML X1"/>
    <n v="6"/>
    <n v="1120"/>
    <n v="0"/>
    <n v="6720"/>
    <s v="BG25"/>
    <n v="1"/>
    <n v="126"/>
    <s v=" TUTI Bogota"/>
    <s v="ZONA BOGOTA"/>
    <s v="TERCEROS"/>
    <s v="2025 SEM 45"/>
    <s v="2136"/>
    <x v="32"/>
    <s v="miércoles"/>
    <s v="ETERNA"/>
    <n v="1"/>
    <n v="6"/>
    <s v="TAT"/>
    <s v="JENIFER PERDOMO"/>
    <s v="Preventa"/>
    <s v="1033676707"/>
    <s v="79354604"/>
    <s v="JENIFER PERDOMO"/>
  </r>
  <r>
    <d v="2025-11-05T00:00:00"/>
    <s v="HHBO001171480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5"/>
    <s v="2155"/>
    <x v="31"/>
    <s v="miércoles"/>
    <s v="ETERNA"/>
    <n v="1"/>
    <n v="1"/>
    <s v="TAT"/>
    <s v="EUGENIA MARIA DE LOURDES"/>
    <s v="Preventa"/>
    <s v="35321781"/>
    <s v="1000685156"/>
    <s v="LA BANDERA"/>
  </r>
  <r>
    <d v="2025-11-05T00:00:00"/>
    <s v="HHBO001171484"/>
    <s v="DRDESOPIES"/>
    <s v="DESODORANTE PARA PIES"/>
    <s v="DRDESOPIES - DESODORANTE PARA PIES"/>
    <n v="1"/>
    <n v="9636"/>
    <n v="0"/>
    <n v="9636"/>
    <s v="BG20"/>
    <n v="1"/>
    <n v="126"/>
    <s v=" TUTI Bogota"/>
    <s v="ZONA BOGOTA"/>
    <s v="TERCEROS"/>
    <s v="2025 SEM 45"/>
    <s v="2155"/>
    <x v="31"/>
    <s v="miércoles"/>
    <s v="DROMATIC"/>
    <n v="1"/>
    <n v="1"/>
    <s v="TAT"/>
    <s v="MARTHA CECILIA PEREZ MENDIVELSO"/>
    <s v="Preventa"/>
    <s v="53925264"/>
    <s v="1000685156"/>
    <s v="EL SEMBRADOR"/>
  </r>
  <r>
    <d v="2025-11-05T00:00:00"/>
    <s v="HHBO001171484"/>
    <s v="DRELIXIRARGANX1"/>
    <s v="ELIXIR DE ARGAN DROMATIC PARA PEINAR Y CEPILLAR X1"/>
    <s v="DRELIXIRARGANX1 - ELIXIR DE ARGAN DROMATIC PARA PEINAR Y CEPILLAR X1"/>
    <n v="6"/>
    <n v="2731"/>
    <n v="0"/>
    <n v="16386"/>
    <s v="BG20"/>
    <n v="1"/>
    <n v="126"/>
    <s v=" TUTI Bogota"/>
    <s v="ZONA BOGOTA"/>
    <s v="TERCEROS"/>
    <s v="2025 SEM 45"/>
    <s v="2155"/>
    <x v="31"/>
    <s v="miércoles"/>
    <s v="DROMATIC"/>
    <n v="1"/>
    <n v="6"/>
    <s v="TAT"/>
    <s v="MARTHA CECILIA PEREZ MENDIVELSO"/>
    <s v="Preventa"/>
    <s v="53925264"/>
    <s v="1000685156"/>
    <s v="EL SEMBRADOR"/>
  </r>
  <r>
    <d v="2025-11-05T00:00:00"/>
    <s v="HHBO001171484"/>
    <s v="DRTERMOSACHETX1"/>
    <s v="TERMOPROTECTOR CAPILAR DROMATIC SACHET X1"/>
    <s v="DRTERMOSACHETX1 - TERMOPROTECTOR CAPILAR DROMATIC SACHET X1"/>
    <n v="6"/>
    <n v="2227"/>
    <n v="0"/>
    <n v="13362"/>
    <s v="BG20"/>
    <n v="1"/>
    <n v="126"/>
    <s v=" TUTI Bogota"/>
    <s v="ZONA BOGOTA"/>
    <s v="TERCEROS"/>
    <s v="2025 SEM 45"/>
    <s v="2155"/>
    <x v="31"/>
    <s v="miércoles"/>
    <s v="DROMATIC"/>
    <n v="1"/>
    <n v="6"/>
    <s v="TAT"/>
    <s v="MARTHA CECILIA PEREZ MENDIVELSO"/>
    <s v="Preventa"/>
    <s v="53925264"/>
    <s v="1000685156"/>
    <s v="EL SEMBRADOR"/>
  </r>
  <r>
    <d v="2025-11-05T00:00:00"/>
    <s v="HHBO001171484"/>
    <s v="DRSHAMPSACHETX1"/>
    <s v="SHAMPOO ENEN DROMATIC SACHET X1"/>
    <s v="DRSHAMPSACHETX1 - SHAMPOO ENEN DROMATIC SACHET X1"/>
    <n v="6"/>
    <n v="883"/>
    <n v="0"/>
    <n v="5298"/>
    <s v="BG20"/>
    <n v="1"/>
    <n v="126"/>
    <s v=" TUTI Bogota"/>
    <s v="ZONA BOGOTA"/>
    <s v="TERCEROS"/>
    <s v="2025 SEM 45"/>
    <s v="2155"/>
    <x v="31"/>
    <s v="miércoles"/>
    <s v="DROMATIC"/>
    <n v="1"/>
    <n v="6"/>
    <s v="TAT"/>
    <s v="MARTHA CECILIA PEREZ MENDIVELSO"/>
    <s v="Preventa"/>
    <s v="53925264"/>
    <s v="1000685156"/>
    <s v="EL SEMBRADOR"/>
  </r>
  <r>
    <d v="2025-11-05T00:00:00"/>
    <s v="HHBO001171484"/>
    <s v="LYDESEN500"/>
    <s v="DESENGRASANTE CITRICO 500ML"/>
    <s v="LYDESEN500 - DESENGRASANTE CITRICO 500ML"/>
    <n v="4"/>
    <n v="2645.48"/>
    <n v="0"/>
    <n v="10581.92"/>
    <s v="BG20"/>
    <n v="1"/>
    <n v="126"/>
    <s v=" TUTI Bogota"/>
    <s v="ZONA BOGOTA"/>
    <s v="TERCEROS"/>
    <s v="2025 SEM 45"/>
    <s v="2155"/>
    <x v="31"/>
    <s v="miércoles"/>
    <s v="ETERNA"/>
    <n v="1"/>
    <n v="4"/>
    <s v="TAT"/>
    <s v="MARTHA CECILIA PEREZ MENDIVELSO"/>
    <s v="Preventa"/>
    <s v="53925264"/>
    <s v="1000685156"/>
    <s v="EL SEMBRADOR"/>
  </r>
  <r>
    <d v="2025-11-05T00:00:00"/>
    <s v="HHBO001171503"/>
    <s v="YACAN40"/>
    <s v="CANDADO 40 MM"/>
    <s v="YACAN40 - CANDADO 40 MM"/>
    <n v="3"/>
    <n v="2992.5"/>
    <n v="0"/>
    <n v="8977.5"/>
    <s v="BG20"/>
    <n v="1"/>
    <n v="126"/>
    <s v=" TUTI Bogota"/>
    <s v="ZONA BOGOTA"/>
    <s v="TERCEROS"/>
    <s v="2025 SEM 45"/>
    <s v="2155"/>
    <x v="31"/>
    <s v="miércoles"/>
    <s v="YASS"/>
    <n v="1"/>
    <n v="3"/>
    <s v="TAT"/>
    <s v="EGNA LISETH RAMIREZ GARCIA"/>
    <s v="Preventa"/>
    <s v="39725448"/>
    <s v="1000685156"/>
    <s v="FRUVER DONDE LISETH"/>
  </r>
  <r>
    <d v="2025-11-05T00:00:00"/>
    <s v="HHBO001171507"/>
    <s v="LYGUANT8NGX2"/>
    <s v="LIMPIAYA GUANTE NEGRO TALLA8 X2"/>
    <s v="LYGUANT8NGX2 - LIMPIAYA GUANTE NEGRO TALLA8 X2"/>
    <n v="8"/>
    <n v="3180"/>
    <n v="0"/>
    <n v="25440"/>
    <s v="BG13"/>
    <n v="1"/>
    <n v="126"/>
    <s v=" TUTI Bogota"/>
    <s v="ZONA BOGOTA"/>
    <s v="TERCEROS"/>
    <s v="2025 SEM 45"/>
    <s v="2237"/>
    <x v="14"/>
    <s v="miércoles"/>
    <s v="ETERNA"/>
    <n v="1"/>
    <n v="8"/>
    <s v="TAT"/>
    <s v="JONATHAN HERNANDEZ CASTELBLANCO"/>
    <s v="Preventa"/>
    <s v="1022341058"/>
    <s v="1012358399"/>
    <s v="TIENDA 172"/>
  </r>
  <r>
    <d v="2025-11-05T00:00:00"/>
    <s v="HHBO001171507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miércoles"/>
    <s v="ETERNA"/>
    <n v="1"/>
    <n v="1"/>
    <s v="TAT"/>
    <s v="JONATHAN HERNANDEZ CASTELBLANCO"/>
    <s v="Preventa"/>
    <s v="1022341058"/>
    <s v="1012358399"/>
    <s v="TIENDA 172"/>
  </r>
  <r>
    <d v="2025-11-05T00:00:00"/>
    <s v="HHBO001171605"/>
    <s v="LYLOZA700DX1"/>
    <s v="LIMPIAYA LAVA LOZA DOYPACK 700 ML X1"/>
    <s v="LYLOZA700DX1 - LIMPIAYA LAVA LOZA DOYPACK 700 ML X1"/>
    <n v="1"/>
    <n v="3562.19"/>
    <n v="0"/>
    <n v="3562.19"/>
    <s v="BG13"/>
    <n v="1"/>
    <n v="126"/>
    <s v=" TUTI Bogota"/>
    <s v="ZONA BOGOTA"/>
    <s v="TERCEROS"/>
    <s v="2025 SEM 45"/>
    <s v="2237"/>
    <x v="14"/>
    <s v="miércoles"/>
    <s v="ETERNA"/>
    <n v="1"/>
    <n v="1"/>
    <s v="TAT"/>
    <s v="LUZ MIRYAN FORERO RUIZ"/>
    <s v="Preventa"/>
    <s v="39728427"/>
    <s v="1012358399"/>
    <s v="LUZ MIRYAN FORERO RUIZ"/>
  </r>
  <r>
    <d v="2025-11-05T00:00:00"/>
    <s v="HHBU000697375"/>
    <s v="LYGUANT9AMX2"/>
    <s v="LIMPIAYA GUANTE TALLA9 AMARILLO X2"/>
    <s v="LYGUANT9AMX2 - LIMPIAYA GUANTE TALLA9 AMARILLO X2"/>
    <n v="6"/>
    <n v="3025.21"/>
    <n v="0"/>
    <n v="18151.259999999998"/>
    <s v="BM11"/>
    <n v="1"/>
    <n v="154"/>
    <s v=" TUTI Bucaramanga"/>
    <s v="ZONA SANTANDER"/>
    <s v="TERCEROS"/>
    <s v="2025 SEM 45"/>
    <s v="1643"/>
    <x v="50"/>
    <s v="miércoles"/>
    <s v="ETERNA"/>
    <n v="1"/>
    <n v="6"/>
    <s v="TAT"/>
    <s v="YAZMIN ANDREA VASQUEZ TAVERA"/>
    <s v="Preventa"/>
    <s v="1099365880"/>
    <s v="63546443"/>
    <s v="EL ESQUINAZO DE MILLOS"/>
  </r>
  <r>
    <d v="2025-11-05T00:00:00"/>
    <s v="HHBU000697376"/>
    <s v="LYDESEN500"/>
    <s v="DESENGRASANTE CITRICO 500ML"/>
    <s v="LYDESEN500 - DESENGRASANTE CITRICO 500ML"/>
    <n v="3"/>
    <n v="2645.48"/>
    <n v="0"/>
    <n v="7936.44"/>
    <s v="BM11"/>
    <n v="1"/>
    <n v="154"/>
    <s v=" TUTI Bucaramanga"/>
    <s v="ZONA SANTANDER"/>
    <s v="TERCEROS"/>
    <s v="2025 SEM 45"/>
    <s v="1643"/>
    <x v="50"/>
    <s v="miércoles"/>
    <s v="ETERNA"/>
    <n v="1"/>
    <n v="3"/>
    <s v="TAT"/>
    <s v="JOSE MANUEL CASTELLANOS FUENTES"/>
    <s v="Preventa"/>
    <s v="88154614"/>
    <s v="63546443"/>
    <s v="ASADERO Y LONCHERIA LA 15"/>
  </r>
  <r>
    <d v="2025-11-05T00:00:00"/>
    <s v="HHME001461187"/>
    <s v="YABOLSAMED"/>
    <s v="BOLSA BASURA PAQUETE X8 UNIDADES"/>
    <s v="YABOLSAMED - BOLSA BASURA PAQUETE X8 UNIDADES"/>
    <n v="7"/>
    <n v="1344.54"/>
    <n v="0"/>
    <n v="9411.7800000000007"/>
    <s v="MD30"/>
    <n v="1"/>
    <n v="125"/>
    <s v=" TUTI Medellin"/>
    <s v="ZONA CENTRO"/>
    <s v="TERCEROS"/>
    <s v="2025 SEM 45"/>
    <s v="1337"/>
    <x v="44"/>
    <s v="miércoles"/>
    <s v="YASS"/>
    <n v="1"/>
    <n v="7"/>
    <s v="TAT"/>
    <s v="ERIKA MAGALI RODRIGUEZ ALVAREZ"/>
    <s v="Preventa"/>
    <s v="32296636"/>
    <s v="39178423"/>
    <s v="HOYOS SOLUCIONES"/>
  </r>
  <r>
    <d v="2025-11-05T00:00:00"/>
    <s v="HHBO001171726"/>
    <s v="PBELDESMIN30"/>
    <s v="EA CLASSIC MINI ROLL ON 30ML"/>
    <s v="PBELDESMIN30 - EA CLASSIC MINI ROLL ON 30ML"/>
    <n v="4"/>
    <n v="3000"/>
    <n v="0"/>
    <n v="12000"/>
    <s v="BG13"/>
    <n v="1"/>
    <n v="126"/>
    <s v=" TUTI Bogota"/>
    <s v="ZONA BOGOTA"/>
    <s v="TERCEROS"/>
    <s v="2025 SEM 45"/>
    <s v="2234"/>
    <x v="18"/>
    <s v="miércoles"/>
    <s v="PREBEL"/>
    <n v="1"/>
    <n v="4"/>
    <s v="TAT"/>
    <s v="LUZ NANCY CASALLAS RINCON"/>
    <s v="Preventa"/>
    <s v="52015216"/>
    <s v="52460170"/>
    <s v="TIENDA CASA 102"/>
  </r>
  <r>
    <d v="2025-11-05T00:00:00"/>
    <s v="HHBO001171726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4"/>
    <x v="18"/>
    <s v="miércoles"/>
    <s v="ETERNA"/>
    <n v="1"/>
    <n v="1"/>
    <s v="TAT"/>
    <s v="LUZ NANCY CASALLAS RINCON"/>
    <s v="Preventa"/>
    <s v="52015216"/>
    <s v="52460170"/>
    <s v="TIENDA CASA 102"/>
  </r>
  <r>
    <d v="2025-11-05T00:00:00"/>
    <s v="HHBO001171726"/>
    <s v="LYLOZACREM"/>
    <s v="CREMA LAVALOZA LIMPIAYA"/>
    <s v="LYLOZACREM - CREMA LAVALOZA LIMPIAYA"/>
    <n v="5"/>
    <n v="2615"/>
    <n v="0"/>
    <n v="13075"/>
    <s v="BG13"/>
    <n v="1"/>
    <n v="126"/>
    <s v=" TUTI Bogota"/>
    <s v="ZONA BOGOTA"/>
    <s v="TERCEROS"/>
    <s v="2025 SEM 45"/>
    <s v="2234"/>
    <x v="18"/>
    <s v="miércoles"/>
    <s v="ETERNA"/>
    <n v="1"/>
    <n v="5"/>
    <s v="TAT"/>
    <s v="LUZ NANCY CASALLAS RINCON"/>
    <s v="Preventa"/>
    <s v="52015216"/>
    <s v="52460170"/>
    <s v="TIENDA CASA 102"/>
  </r>
  <r>
    <d v="2025-11-05T00:00:00"/>
    <s v="HHBO001171745"/>
    <s v="LYLOZA700DX1"/>
    <s v="LIMPIAYA LAVA LOZA DOYPACK 700 ML X1"/>
    <s v="LYLOZA700DX1 - LIMPIAYA LAVA LOZA DOYPACK 700 ML X1"/>
    <n v="2"/>
    <n v="3562.19"/>
    <n v="0"/>
    <n v="7124.38"/>
    <s v="BG20"/>
    <n v="1"/>
    <n v="2"/>
    <s v=" CIUDAD BOGOTA"/>
    <s v="ZONA BOGOTA"/>
    <s v="TERCEROS"/>
    <s v="2025 SEM 45"/>
    <s v="2149"/>
    <x v="29"/>
    <s v="miércoles"/>
    <s v="ETERNA"/>
    <n v="1"/>
    <n v="2"/>
    <s v="TAT"/>
    <s v="CARMEN ROSA ROJAS MERCHAN"/>
    <s v="Preventa"/>
    <s v="40039702"/>
    <s v="79986646"/>
    <s v="TIENDA NICOL"/>
  </r>
  <r>
    <d v="2025-11-05T00:00:00"/>
    <s v="HHBO001171750"/>
    <s v="PBDESCLINGEL70GR"/>
    <s v="DESODORANTE CLINICAL EN GEL 70GR"/>
    <s v="PBDESCLINGEL70GR - DESODORANTE CLINICAL EN GEL 70GR"/>
    <n v="1"/>
    <n v="7650"/>
    <n v="0"/>
    <n v="7650"/>
    <s v="BG23"/>
    <n v="1"/>
    <n v="182"/>
    <s v=" TUTI VILLAVICENCIO"/>
    <s v="ZONA BOGOTA"/>
    <s v="TERCEROS"/>
    <s v="2025 SEM 45"/>
    <s v="2912"/>
    <x v="19"/>
    <s v="miércoles"/>
    <s v="PREBEL"/>
    <n v="1"/>
    <n v="1"/>
    <s v="TAT"/>
    <s v="COSTANZA FUENTES SOLANO"/>
    <s v="Preventa"/>
    <s v="21244923"/>
    <s v="86065145"/>
    <s v="TIENDA VILLA NIEVE"/>
  </r>
  <r>
    <d v="2025-11-05T00:00:00"/>
    <s v="HHBO001171800"/>
    <s v="YAPANIAMA"/>
    <s v="PAÑITOS HUMEDOS DAMPY AMARILLOS X 15 UND"/>
    <s v="YAPANIAMA - PAÑITOS HUMEDOS DAMPY AMARILLOS X 15 UND"/>
    <n v="6"/>
    <n v="1260.5"/>
    <n v="0"/>
    <n v="7563"/>
    <s v="BG20"/>
    <n v="1"/>
    <n v="2"/>
    <s v=" CIUDAD BOGOTA"/>
    <s v="ZONA BOGOTA"/>
    <s v="TERCEROS"/>
    <s v="2025 SEM 45"/>
    <s v="2149"/>
    <x v="29"/>
    <s v="miércoles"/>
    <s v="YASS"/>
    <n v="1"/>
    <n v="6"/>
    <s v="TAT"/>
    <s v="MARIA DE LOS ANGELES SIMBAQUEVA PAEZ"/>
    <s v="Preventa"/>
    <s v="1072193306"/>
    <s v="79986646"/>
    <s v="MINIMERCADO TOPO"/>
  </r>
  <r>
    <d v="2025-11-05T00:00:00"/>
    <s v="HHBQ000723372"/>
    <s v="YAPADAM150"/>
    <s v="PAÑITOS HUMEDOS DAMPY X 150 UND AZUL"/>
    <s v="YAPADAM150 - PAÑITOS HUMEDOS DAMPY X 150 UND AZUL"/>
    <n v="3"/>
    <n v="6422.4"/>
    <n v="0"/>
    <n v="19267.2"/>
    <s v="BQ06"/>
    <n v="1"/>
    <n v="9"/>
    <s v=" BARRANQUILLA"/>
    <s v="ZONA NORTE"/>
    <s v="TERCEROS"/>
    <s v="2025 SEM 45"/>
    <s v="1940"/>
    <x v="45"/>
    <s v="miércoles"/>
    <s v="YASS"/>
    <n v="1"/>
    <n v="3"/>
    <s v="TAT"/>
    <s v="TDA LA NINA CAMILA"/>
    <s v="Preventa"/>
    <s v="87895078"/>
    <s v="1007973225"/>
    <s v="JORGE RUEDA TRISTANCHO"/>
  </r>
  <r>
    <d v="2025-11-05T00:00:00"/>
    <s v="HHBO001171818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G22"/>
    <n v="1"/>
    <n v="126"/>
    <s v=" TUTI Bogota"/>
    <s v="ZONA BOGOTA"/>
    <s v="TERCEROS"/>
    <s v="2025 SEM 45"/>
    <s v="2102"/>
    <x v="34"/>
    <s v="miércoles"/>
    <s v="PREBEL"/>
    <n v="1"/>
    <n v="1"/>
    <s v="TAT"/>
    <s v="JACKELINE URREA LOPEZ"/>
    <s v="Preventa"/>
    <s v="28788762"/>
    <s v="1073693097"/>
    <s v="MINUMERCADO ESQUINA"/>
  </r>
  <r>
    <d v="2025-11-05T00:00:00"/>
    <s v="HHBQ000723399"/>
    <s v="LYGUANT7.5AMX2"/>
    <s v="LIMPIAYA GUATE TALLA7.5 AMARILLO X2"/>
    <s v="LYGUANT7.5AMX2 - LIMPIAYA GUATE TALLA7.5 AMARILLO X2"/>
    <n v="2"/>
    <n v="3025.21"/>
    <n v="0"/>
    <n v="6050.42"/>
    <s v="BQ06"/>
    <n v="1"/>
    <n v="155"/>
    <s v=" TUTI Barranquilla"/>
    <s v="ZONA NORTE"/>
    <s v="TERCEROS"/>
    <s v="2025 SEM 45"/>
    <s v="1943"/>
    <x v="37"/>
    <s v="miércoles"/>
    <s v="ETERNA"/>
    <n v="1"/>
    <n v="2"/>
    <s v="TAT"/>
    <s v="ADOLFO CORZO GUTIERREZ"/>
    <s v="Preventa"/>
    <s v="13643915"/>
    <s v="1042436969"/>
    <s v="ADOLFO CORZO"/>
  </r>
  <r>
    <d v="2025-11-05T00:00:00"/>
    <s v="HHBQ000723399"/>
    <s v="LYGUANT8AMX2"/>
    <s v="LIMPIAYA GUANTE TALLA8 AMARILLO X2"/>
    <s v="LYGUANT8AMX2 - LIMPIAYA GUANTE TALLA8 AMARILLO X2"/>
    <n v="2"/>
    <n v="3025.21"/>
    <n v="0"/>
    <n v="6050.42"/>
    <s v="BQ06"/>
    <n v="1"/>
    <n v="155"/>
    <s v=" TUTI Barranquilla"/>
    <s v="ZONA NORTE"/>
    <s v="TERCEROS"/>
    <s v="2025 SEM 45"/>
    <s v="1943"/>
    <x v="37"/>
    <s v="miércoles"/>
    <s v="ETERNA"/>
    <n v="1"/>
    <n v="2"/>
    <s v="TAT"/>
    <s v="ADOLFO CORZO GUTIERREZ"/>
    <s v="Preventa"/>
    <s v="13643915"/>
    <s v="1042436969"/>
    <s v="ADOLFO CORZO"/>
  </r>
  <r>
    <d v="2025-11-05T00:00:00"/>
    <s v="HHBQ000723399"/>
    <s v="LYGUANT8.5AMX2"/>
    <s v="LIMPIAYA GUANTE TALLA8.5 AMARILLO X2"/>
    <s v="LYGUANT8.5AMX2 - LIMPIAYA GUANTE TALLA8.5 AMARILLO X2"/>
    <n v="2"/>
    <n v="3025.21"/>
    <n v="0"/>
    <n v="6050.42"/>
    <s v="BQ06"/>
    <n v="1"/>
    <n v="155"/>
    <s v=" TUTI Barranquilla"/>
    <s v="ZONA NORTE"/>
    <s v="TERCEROS"/>
    <s v="2025 SEM 45"/>
    <s v="1943"/>
    <x v="37"/>
    <s v="miércoles"/>
    <s v="ETERNA"/>
    <n v="1"/>
    <n v="2"/>
    <s v="TAT"/>
    <s v="ADOLFO CORZO GUTIERREZ"/>
    <s v="Preventa"/>
    <s v="13643915"/>
    <s v="1042436969"/>
    <s v="ADOLFO CORZO"/>
  </r>
  <r>
    <d v="2025-11-05T00:00:00"/>
    <s v="HHME001461318"/>
    <s v="YAGOM90"/>
    <s v="GOMINA N17 EN SOBRE 90G"/>
    <s v="YAGOM90 - GOMINA N17 EN SOBRE 90G"/>
    <n v="15"/>
    <n v="1092.44"/>
    <n v="0"/>
    <n v="16386.599999999999"/>
    <s v="MD02"/>
    <n v="1"/>
    <n v="1"/>
    <s v=" MEDELLIN"/>
    <s v="ZONA CENTRO"/>
    <s v="TERCEROS"/>
    <s v="2025 SEM 45"/>
    <s v="1328"/>
    <x v="43"/>
    <s v="miércoles"/>
    <s v="YASS"/>
    <n v="1"/>
    <n v="15"/>
    <s v="TAT"/>
    <s v="LUIS ALBERTO MIRANDA"/>
    <s v="Preventa"/>
    <s v="1001741497"/>
    <s v="8063355"/>
    <s v="DROGUERIA MIRANDA"/>
  </r>
  <r>
    <d v="2025-11-05T00:00:00"/>
    <s v="HHBO001171730"/>
    <s v="LYDETE200DX1"/>
    <s v="LIMPIAYA DETERGENTE DOYPACK 200 ML X1"/>
    <s v="LYDETE200DX1 - LIMPIAYA DETERGENTE DOYPACK 200 ML X1"/>
    <n v="10"/>
    <n v="1440"/>
    <n v="0"/>
    <n v="14400"/>
    <s v="BG22"/>
    <n v="1"/>
    <n v="126"/>
    <s v=" TUTI Bogota"/>
    <s v="ZONA BOGOTA"/>
    <s v="TERCEROS"/>
    <s v="2025 SEM 45"/>
    <s v="2139"/>
    <x v="38"/>
    <s v="miércoles"/>
    <s v="ETERNA"/>
    <n v="1"/>
    <n v="10"/>
    <s v="TAT"/>
    <s v="MARIA MYRIAM ALVARADO CASTILLO"/>
    <s v="Preventa"/>
    <s v="41783659"/>
    <s v="1024507708"/>
    <s v="MISCELANEA"/>
  </r>
  <r>
    <d v="2025-11-05T00:00:00"/>
    <s v="HHBO001171730"/>
    <s v="LYDESEN500"/>
    <s v="DESENGRASANTE CITRICO 500ML"/>
    <s v="LYDESEN500 - DESENGRASANTE CITRICO 500ML"/>
    <n v="2"/>
    <n v="2645.48"/>
    <n v="0"/>
    <n v="5290.96"/>
    <s v="BG22"/>
    <n v="1"/>
    <n v="126"/>
    <s v=" TUTI Bogota"/>
    <s v="ZONA BOGOTA"/>
    <s v="TERCEROS"/>
    <s v="2025 SEM 45"/>
    <s v="2139"/>
    <x v="38"/>
    <s v="miércoles"/>
    <s v="ETERNA"/>
    <n v="1"/>
    <n v="2"/>
    <s v="TAT"/>
    <s v="MARIA MYRIAM ALVARADO CASTILLO"/>
    <s v="Preventa"/>
    <s v="41783659"/>
    <s v="1024507708"/>
    <s v="MISCELANEA"/>
  </r>
  <r>
    <d v="2025-11-05T00:00:00"/>
    <s v="HHBO001171764"/>
    <s v="YACAN25"/>
    <s v="CANDADO 25 MM"/>
    <s v="YACAN25 - CANDADO 25 MM"/>
    <n v="6"/>
    <n v="1543"/>
    <n v="0"/>
    <n v="9258"/>
    <s v="BG11"/>
    <n v="1"/>
    <n v="126"/>
    <s v=" TUTI Bogota"/>
    <s v="ZONA BOGOTA"/>
    <s v="TERCEROS"/>
    <s v="2025 SEM 45"/>
    <s v="2202"/>
    <x v="36"/>
    <s v="miércoles"/>
    <s v="YASS"/>
    <n v="1"/>
    <n v="6"/>
    <s v="TAT"/>
    <s v="NANCY ROCIO GARZON PINEDA"/>
    <s v="Preventa"/>
    <s v="52839202"/>
    <s v="53099291"/>
    <s v="NANCY GARZON"/>
  </r>
  <r>
    <d v="2025-11-05T00:00:00"/>
    <s v="HHBO001171764"/>
    <s v="YACAN40"/>
    <s v="CANDADO 40 MM"/>
    <s v="YACAN40 - CANDADO 40 MM"/>
    <n v="3"/>
    <n v="2992.5"/>
    <n v="0"/>
    <n v="8977.5"/>
    <s v="BG11"/>
    <n v="1"/>
    <n v="126"/>
    <s v=" TUTI Bogota"/>
    <s v="ZONA BOGOTA"/>
    <s v="TERCEROS"/>
    <s v="2025 SEM 45"/>
    <s v="2202"/>
    <x v="36"/>
    <s v="miércoles"/>
    <s v="YASS"/>
    <n v="1"/>
    <n v="3"/>
    <s v="TAT"/>
    <s v="NANCY ROCIO GARZON PINEDA"/>
    <s v="Preventa"/>
    <s v="52839202"/>
    <s v="53099291"/>
    <s v="NANCY GARZON"/>
  </r>
  <r>
    <d v="2025-11-05T00:00:00"/>
    <s v="HHBQ000723358"/>
    <s v="YAGELX1"/>
    <s v="GEL MENTHUS JUHNIOS VERDE 30GR X1"/>
    <s v="YAGELX1 - GEL MENTHUS JUHNIOS VERDE 30GR X1"/>
    <n v="6"/>
    <n v="1640"/>
    <n v="0"/>
    <n v="9840"/>
    <s v="BQ06"/>
    <n v="1"/>
    <n v="9"/>
    <s v=" BARRANQUILLA"/>
    <s v="ZONA NORTE"/>
    <s v="TERCEROS"/>
    <s v="2025 SEM 45"/>
    <s v="1940"/>
    <x v="45"/>
    <s v="miércoles"/>
    <s v="YASS"/>
    <n v="1"/>
    <n v="6"/>
    <s v="TAT"/>
    <s v="ARSENIO DORANCE PUERTA ATENCIO"/>
    <s v="Preventa"/>
    <s v="7462738"/>
    <s v="1007973225"/>
    <s v="FERREMATERIALES LA UNION"/>
  </r>
  <r>
    <d v="2025-11-05T00:00:00"/>
    <s v="HHBO001171847"/>
    <s v="YAPANIAMA"/>
    <s v="PAÑITOS HUMEDOS DAMPY AMARILLOS X 15 UND"/>
    <s v="YAPANIAMA - PAÑITOS HUMEDOS DAMPY AMARILLOS X 15 UND"/>
    <n v="18"/>
    <n v="1260.5"/>
    <n v="0"/>
    <n v="22689"/>
    <s v="BG11"/>
    <n v="1"/>
    <n v="126"/>
    <s v=" TUTI Bogota"/>
    <s v="ZONA BOGOTA"/>
    <s v="TERCEROS"/>
    <s v="2025 SEM 45"/>
    <s v="2202"/>
    <x v="36"/>
    <s v="miércoles"/>
    <s v="YASS"/>
    <n v="1"/>
    <n v="18"/>
    <s v="TAT"/>
    <s v="DORYS AMPARO PINEDA"/>
    <s v="Preventa"/>
    <s v="52038714"/>
    <s v="53099291"/>
    <s v="SUPER VALLE LJ"/>
  </r>
  <r>
    <d v="2025-11-05T00:00:00"/>
    <s v="HHBQ000723411"/>
    <s v="YACAN50"/>
    <s v="CANDADO 50 MM"/>
    <s v="YACAN50 - CANDADO 50 MM"/>
    <n v="6"/>
    <n v="4327.7299999999996"/>
    <n v="0"/>
    <n v="25966.38"/>
    <s v="BQ06"/>
    <n v="1"/>
    <n v="155"/>
    <s v=" TUTI Barranquilla"/>
    <s v="ZONA NORTE"/>
    <s v="TERCEROS"/>
    <s v="2025 SEM 45"/>
    <s v="1937"/>
    <x v="27"/>
    <s v="miércoles"/>
    <s v="YASS"/>
    <n v="1"/>
    <n v="6"/>
    <s v="TAT"/>
    <s v="JOSE ELIECER ARRIETA SANCHEZ"/>
    <s v="Preventa"/>
    <s v="9137960"/>
    <s v="8525463"/>
    <s v="TIENDA EL VIEJO CASTILLO"/>
  </r>
  <r>
    <d v="2025-11-05T00:00:00"/>
    <s v="HHBU000697421"/>
    <s v="LYESPOMALLX1"/>
    <s v="LIMPIAYA MALLA ESPONJA X1"/>
    <s v="LYESPOMALLX1 - LIMPIAYA MALLA ESPONJA X1"/>
    <n v="4"/>
    <n v="714.29"/>
    <n v="0"/>
    <n v="2857.16"/>
    <s v="CU02"/>
    <n v="1"/>
    <n v="211"/>
    <s v=" Tuti Cúcuta"/>
    <s v="ZONA SANTANDER"/>
    <s v="TERCEROS"/>
    <s v="2025 SEM 45"/>
    <s v="1675"/>
    <x v="24"/>
    <s v="miércoles"/>
    <s v="ETERNA"/>
    <n v="1"/>
    <n v="4"/>
    <s v="TAT"/>
    <s v="NINFA LIZARAZO FIGUEROA"/>
    <s v="Preventa"/>
    <s v="60382921"/>
    <s v="1090387974"/>
    <s v="TIENDA MIXTA NINFA"/>
  </r>
  <r>
    <d v="2025-11-05T00:00:00"/>
    <s v="HHBU000697421"/>
    <s v="YAGELX1"/>
    <s v="GEL MENTHUS JUHNIOS VERDE 30GR X1"/>
    <s v="YAGELX1 - GEL MENTHUS JUHNIOS VERDE 30GR X1"/>
    <n v="4"/>
    <n v="1640"/>
    <n v="0"/>
    <n v="6560"/>
    <s v="CU02"/>
    <n v="1"/>
    <n v="211"/>
    <s v=" Tuti Cúcuta"/>
    <s v="ZONA SANTANDER"/>
    <s v="TERCEROS"/>
    <s v="2025 SEM 45"/>
    <s v="1675"/>
    <x v="24"/>
    <s v="miércoles"/>
    <s v="YASS"/>
    <n v="1"/>
    <n v="4"/>
    <s v="TAT"/>
    <s v="NINFA LIZARAZO FIGUEROA"/>
    <s v="Preventa"/>
    <s v="60382921"/>
    <s v="1090387974"/>
    <s v="TIENDA MIXTA NINFA"/>
  </r>
  <r>
    <d v="2025-11-05T00:00:00"/>
    <s v="HHBU000697421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5"/>
    <x v="24"/>
    <s v="miércoles"/>
    <n v="0"/>
    <n v="1"/>
    <n v="1"/>
    <s v="TAT"/>
    <s v="NINFA LIZARAZO FIGUEROA"/>
    <s v="Preventa"/>
    <s v="60382921"/>
    <s v="1090387974"/>
    <s v="TIENDA MIXTA NINFA"/>
  </r>
  <r>
    <d v="2025-11-05T00:00:00"/>
    <s v="HHBU000697442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5"/>
    <x v="24"/>
    <s v="miércoles"/>
    <n v="0"/>
    <n v="1"/>
    <n v="1"/>
    <s v="TAT"/>
    <s v="MARIBEL AREVALO ROJAS"/>
    <s v="Preventa"/>
    <s v="1090380030"/>
    <s v="1090387974"/>
    <s v="TIENDA MATEO"/>
  </r>
  <r>
    <d v="2025-11-05T00:00:00"/>
    <s v="HHBU000697442"/>
    <s v="YACINT12"/>
    <s v="CINTA TRANSPARENTE PEQUEÑA X 12 UND"/>
    <s v="YACINT12 - CINTA TRANSPARENTE PEQUEÑA X 12 UND"/>
    <n v="1"/>
    <n v="4247.1000000000004"/>
    <n v="0"/>
    <n v="4247.1000000000004"/>
    <s v="CU02"/>
    <n v="1"/>
    <n v="211"/>
    <s v=" Tuti Cúcuta"/>
    <s v="ZONA SANTANDER"/>
    <s v="TERCEROS"/>
    <s v="2025 SEM 45"/>
    <s v="1675"/>
    <x v="24"/>
    <s v="miércoles"/>
    <s v="YASS"/>
    <n v="1"/>
    <n v="1"/>
    <s v="TAT"/>
    <s v="MARIBEL AREVALO ROJAS"/>
    <s v="Preventa"/>
    <s v="1090380030"/>
    <s v="1090387974"/>
    <s v="TIENDA MATEO"/>
  </r>
  <r>
    <d v="2025-11-05T00:00:00"/>
    <s v="HHBU000697442"/>
    <s v="YATIJEROM"/>
    <s v="TIJERA PUNTA ROMA ECONOMICA"/>
    <s v="YATIJEROM - TIJERA PUNTA ROMA ECONOMICA"/>
    <n v="3"/>
    <n v="864"/>
    <n v="0"/>
    <n v="2592"/>
    <s v="CU02"/>
    <n v="1"/>
    <n v="211"/>
    <s v=" Tuti Cúcuta"/>
    <s v="ZONA SANTANDER"/>
    <s v="TERCEROS"/>
    <s v="2025 SEM 45"/>
    <s v="1675"/>
    <x v="24"/>
    <s v="miércoles"/>
    <s v="YASS"/>
    <n v="1"/>
    <n v="3"/>
    <s v="TAT"/>
    <s v="MARIBEL AREVALO ROJAS"/>
    <s v="Preventa"/>
    <s v="1090380030"/>
    <s v="1090387974"/>
    <s v="TIENDA MATEO"/>
  </r>
  <r>
    <d v="2025-11-05T00:00:00"/>
    <s v="HHBU000697442"/>
    <s v="YAPANIAZU"/>
    <s v="PAÑITOS HUMEDOS DAMPY X 20 AZUL"/>
    <s v="YAPANIAZU - PAÑITOS HUMEDOS DAMPY X 20 AZUL"/>
    <n v="3"/>
    <n v="1344.54"/>
    <n v="0"/>
    <n v="4033.62"/>
    <s v="CU02"/>
    <n v="1"/>
    <n v="211"/>
    <s v=" Tuti Cúcuta"/>
    <s v="ZONA SANTANDER"/>
    <s v="TERCEROS"/>
    <s v="2025 SEM 45"/>
    <s v="1675"/>
    <x v="24"/>
    <s v="miércoles"/>
    <s v="YASS"/>
    <n v="1"/>
    <n v="3"/>
    <s v="TAT"/>
    <s v="MARIBEL AREVALO ROJAS"/>
    <s v="Preventa"/>
    <s v="1090380030"/>
    <s v="1090387974"/>
    <s v="TIENDA MATEO"/>
  </r>
  <r>
    <d v="2025-11-05T00:00:00"/>
    <s v="HHBO001171897"/>
    <s v="PBELDESMIN30"/>
    <s v="EA CLASSIC MINI ROLL ON 30ML"/>
    <s v="PBELDESMIN30 - EA CLASSIC MINI ROLL ON 30ML"/>
    <n v="3"/>
    <n v="3000"/>
    <n v="0"/>
    <n v="9000"/>
    <s v="BG25"/>
    <n v="1"/>
    <n v="126"/>
    <s v=" TUTI Bogota"/>
    <s v="ZONA BOGOTA"/>
    <s v="TERCEROS"/>
    <s v="2025 SEM 45"/>
    <s v="2130"/>
    <x v="15"/>
    <s v="miércoles"/>
    <s v="PREBEL"/>
    <n v="1"/>
    <n v="3"/>
    <s v="TAT"/>
    <s v="YOLANDA DEL ROSARIO DELGADO REYES"/>
    <s v="Preventa"/>
    <s v="39681075"/>
    <s v="22639797"/>
    <s v="CASA DE ASEO"/>
  </r>
  <r>
    <d v="2025-11-05T00:00:00"/>
    <s v="HHBO001171905"/>
    <s v="YAPANIAMA"/>
    <s v="PAÑITOS HUMEDOS DAMPY AMARILLOS X 15 UND"/>
    <s v="YAPANIAMA - PAÑITOS HUMEDOS DAMPY AMARILLOS X 15 UND"/>
    <n v="6"/>
    <n v="1260.5"/>
    <n v="0"/>
    <n v="7563"/>
    <s v="BG25"/>
    <n v="1"/>
    <n v="126"/>
    <s v=" TUTI Bogota"/>
    <s v="ZONA BOGOTA"/>
    <s v="TERCEROS"/>
    <s v="2025 SEM 45"/>
    <s v="2130"/>
    <x v="15"/>
    <s v="miércoles"/>
    <s v="YASS"/>
    <n v="1"/>
    <n v="6"/>
    <s v="TAT"/>
    <s v="ARNULFO DE JESUS ARISTIZABAL GOMEZ"/>
    <s v="Preventa"/>
    <s v="70908136"/>
    <s v="22639797"/>
    <s v="MINIMERCADO EL PAISA"/>
  </r>
  <r>
    <d v="2025-11-05T00:00:00"/>
    <s v="HHBU000697516"/>
    <s v="YABOLSAMED"/>
    <s v="BOLSA BASURA PAQUETE X8 UNIDADES"/>
    <s v="YABOLSAMED - BOLSA BASURA PAQUETE X8 UNIDADES"/>
    <n v="2"/>
    <n v="1344.54"/>
    <n v="0"/>
    <n v="2689.08"/>
    <s v="CU02"/>
    <n v="1"/>
    <n v="211"/>
    <s v=" Tuti Cúcuta"/>
    <s v="ZONA SANTANDER"/>
    <s v="TERCEROS"/>
    <s v="2025 SEM 45"/>
    <s v="1678"/>
    <x v="28"/>
    <s v="miércoles"/>
    <s v="YASS"/>
    <n v="1"/>
    <n v="2"/>
    <s v="TAT"/>
    <s v="EDWIN IVAN FUENTES MEDINA"/>
    <s v="Preventa"/>
    <s v="88235225"/>
    <s v="1093777438"/>
    <s v="MERKAYARGEL"/>
  </r>
  <r>
    <d v="2025-11-05T00:00:00"/>
    <s v="HHBU000697516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CU02"/>
    <n v="1"/>
    <n v="211"/>
    <s v=" Tuti Cúcuta"/>
    <s v="ZONA SANTANDER"/>
    <s v="TERCEROS"/>
    <s v="2025 SEM 45"/>
    <s v="1678"/>
    <x v="28"/>
    <s v="miércoles"/>
    <s v="PREBEL"/>
    <n v="1"/>
    <n v="1"/>
    <s v="TAT"/>
    <s v="EDWIN IVAN FUENTES MEDINA"/>
    <s v="Preventa"/>
    <s v="88235225"/>
    <s v="1093777438"/>
    <s v="MERKAYARGEL"/>
  </r>
  <r>
    <d v="2025-11-05T00:00:00"/>
    <s v="HHBU000697516"/>
    <s v="YATOAVEN"/>
    <s v="TOALLAS HIGIENICAS VENUS DELGADAS X 8 UND"/>
    <s v="YATOAVEN - TOALLAS HIGIENICAS VENUS DELGADAS X 8 UND"/>
    <n v="12"/>
    <n v="2016.81"/>
    <n v="2420.172"/>
    <n v="21781.547999999999"/>
    <s v="CU02"/>
    <n v="1"/>
    <n v="211"/>
    <s v=" Tuti Cúcuta"/>
    <s v="ZONA SANTANDER"/>
    <s v="TERCEROS"/>
    <s v="2025 SEM 45"/>
    <s v="1678"/>
    <x v="28"/>
    <s v="miércoles"/>
    <s v="YASS"/>
    <n v="1"/>
    <n v="12"/>
    <s v="TAT"/>
    <s v="EDWIN IVAN FUENTES MEDINA"/>
    <s v="Preventa"/>
    <s v="88235225"/>
    <s v="1093777438"/>
    <s v="MERKAYARGEL"/>
  </r>
  <r>
    <d v="2025-11-05T00:00:00"/>
    <s v="HHME001461440"/>
    <s v="PBTALCO30"/>
    <s v="TALCO POLVO AFM 30 GR"/>
    <s v="PBTALCO30 - TALCO POLVO AFM 30 GR"/>
    <n v="4"/>
    <n v="2900.04"/>
    <n v="0"/>
    <n v="11600.16"/>
    <s v="MD04"/>
    <n v="1"/>
    <n v="125"/>
    <s v=" TUTI Medellin"/>
    <s v="ZONA CENTRO"/>
    <s v="TERCEROS"/>
    <s v="2025 SEM 45"/>
    <s v="1310"/>
    <x v="39"/>
    <s v="miércoles"/>
    <s v="PREBEL"/>
    <n v="1"/>
    <n v="4"/>
    <s v="TAT"/>
    <s v="NELSON RAUL MUÑOZ SALDARRIAGA"/>
    <s v="Preventa"/>
    <s v="70077883"/>
    <s v="71296053"/>
    <s v="PAPELERIA JESUS ES DIOS"/>
  </r>
  <r>
    <d v="2025-11-05T00:00:00"/>
    <s v="HHME001461440"/>
    <s v="YAPANIAZU"/>
    <s v="PAÑITOS HUMEDOS DAMPY X 20 AZUL"/>
    <s v="YAPANIAZU - PAÑITOS HUMEDOS DAMPY X 20 AZUL"/>
    <n v="4"/>
    <n v="1344.54"/>
    <n v="0"/>
    <n v="5378.16"/>
    <s v="MD04"/>
    <n v="1"/>
    <n v="125"/>
    <s v=" TUTI Medellin"/>
    <s v="ZONA CENTRO"/>
    <s v="TERCEROS"/>
    <s v="2025 SEM 45"/>
    <s v="1310"/>
    <x v="39"/>
    <s v="miércoles"/>
    <s v="YASS"/>
    <n v="1"/>
    <n v="4"/>
    <s v="TAT"/>
    <s v="NELSON RAUL MUÑOZ SALDARRIAGA"/>
    <s v="Preventa"/>
    <s v="70077883"/>
    <s v="71296053"/>
    <s v="PAPELERIA JESUS ES DIOS"/>
  </r>
  <r>
    <d v="2025-11-05T00:00:00"/>
    <s v="HHME001461440"/>
    <s v="YAPANIAMA"/>
    <s v="PAÑITOS HUMEDOS DAMPY AMARILLOS X 15 UND"/>
    <s v="YAPANIAMA - PAÑITOS HUMEDOS DAMPY AMARILLOS X 15 UND"/>
    <n v="4"/>
    <n v="1260.5"/>
    <n v="0"/>
    <n v="5042"/>
    <s v="MD04"/>
    <n v="1"/>
    <n v="125"/>
    <s v=" TUTI Medellin"/>
    <s v="ZONA CENTRO"/>
    <s v="TERCEROS"/>
    <s v="2025 SEM 45"/>
    <s v="1310"/>
    <x v="39"/>
    <s v="miércoles"/>
    <s v="YASS"/>
    <n v="1"/>
    <n v="4"/>
    <s v="TAT"/>
    <s v="NELSON RAUL MUÑOZ SALDARRIAGA"/>
    <s v="Preventa"/>
    <s v="70077883"/>
    <s v="71296053"/>
    <s v="PAPELERIA JESUS ES DIOS"/>
  </r>
  <r>
    <d v="2025-11-05T00:00:00"/>
    <s v="HHME001461444"/>
    <s v="PDTOADELCJ15X40"/>
    <s v="ELLAS DELGADA PLEGADIZA CAJA 15 X 40"/>
    <s v="PDTOADELCJ15X40 - ELLAS DELGADA PLEGADIZA CAJA 15 X 40"/>
    <n v="1"/>
    <n v="11732.05"/>
    <n v="0"/>
    <n v="11732.05"/>
    <s v="MD02"/>
    <n v="1"/>
    <n v="1"/>
    <s v=" MEDELLIN"/>
    <s v="ZONA CENTRO"/>
    <s v="TERCEROS"/>
    <s v="2025 SEM 45"/>
    <s v="1328"/>
    <x v="43"/>
    <s v="miércoles"/>
    <s v="PRODUSA"/>
    <n v="1"/>
    <n v="1"/>
    <s v="TAT"/>
    <s v="GENESSYS MARILUZ ZAMBRANO CAMACHO"/>
    <s v="Preventa"/>
    <s v="700363455"/>
    <s v="8063355"/>
    <s v="SUPER MARKET EL OFERTON"/>
  </r>
  <r>
    <d v="2025-11-05T00:00:00"/>
    <s v="HHME001461444"/>
    <s v="LYGUANT8AMX2"/>
    <s v="LIMPIAYA GUANTE TALLA8 AMARILLO X2"/>
    <s v="LYGUANT8AMX2 - LIMPIAYA GUANTE TALLA8 AMARILLO X2"/>
    <n v="4"/>
    <n v="3025.21"/>
    <n v="0"/>
    <n v="12100.84"/>
    <s v="MD02"/>
    <n v="1"/>
    <n v="1"/>
    <s v=" MEDELLIN"/>
    <s v="ZONA CENTRO"/>
    <s v="TERCEROS"/>
    <s v="2025 SEM 45"/>
    <s v="1328"/>
    <x v="43"/>
    <s v="miércoles"/>
    <s v="ETERNA"/>
    <n v="1"/>
    <n v="4"/>
    <s v="TAT"/>
    <s v="GENESSYS MARILUZ ZAMBRANO CAMACHO"/>
    <s v="Preventa"/>
    <s v="700363455"/>
    <s v="8063355"/>
    <s v="SUPER MARKET EL OFERTON"/>
  </r>
  <r>
    <d v="2025-11-05T00:00:00"/>
    <s v="HHME001461444"/>
    <s v="LYGUANT7AMX2"/>
    <s v="LIMPIAYA GUATE TALLA7 AMARILLO X2"/>
    <s v="LYGUANT7AMX2 - LIMPIAYA GUATE TALLA7 AMARILLO X2"/>
    <n v="4"/>
    <n v="3025.21"/>
    <n v="0"/>
    <n v="12100.84"/>
    <s v="MD02"/>
    <n v="1"/>
    <n v="1"/>
    <s v=" MEDELLIN"/>
    <s v="ZONA CENTRO"/>
    <s v="TERCEROS"/>
    <s v="2025 SEM 45"/>
    <s v="1328"/>
    <x v="43"/>
    <s v="miércoles"/>
    <s v="ETERNA"/>
    <n v="1"/>
    <n v="4"/>
    <s v="TAT"/>
    <s v="GENESSYS MARILUZ ZAMBRANO CAMACHO"/>
    <s v="Preventa"/>
    <s v="700363455"/>
    <s v="8063355"/>
    <s v="SUPER MARKET EL OFERTON"/>
  </r>
  <r>
    <d v="2025-11-05T00:00:00"/>
    <s v="HHBO001171772"/>
    <s v="LYLOZA700DX1"/>
    <s v="LIMPIAYA LAVA LOZA DOYPACK 700 ML X1"/>
    <s v="LYLOZA700DX1 - LIMPIAYA LAVA LOZA DOYPACK 700 ML X1"/>
    <n v="6"/>
    <n v="3562.19"/>
    <n v="0"/>
    <n v="21373.14"/>
    <s v="BG22"/>
    <n v="1"/>
    <n v="126"/>
    <s v=" TUTI Bogota"/>
    <s v="ZONA BOGOTA"/>
    <s v="TERCEROS"/>
    <s v="2025 SEM 45"/>
    <s v="2139"/>
    <x v="38"/>
    <s v="miércoles"/>
    <s v="ETERNA"/>
    <n v="1"/>
    <n v="6"/>
    <s v="TAT"/>
    <s v="ELVIRA MORERA RAMIREZ"/>
    <s v="Preventa"/>
    <s v="21113145"/>
    <s v="1024507708"/>
    <s v="CIGARRERIA LA 25"/>
  </r>
  <r>
    <d v="2025-11-05T00:00:00"/>
    <s v="HHBO001171792"/>
    <s v="YACAN38"/>
    <s v="CANDADO 38 MM"/>
    <s v="YACAN38 - CANDADO 38 MM"/>
    <n v="3"/>
    <n v="2668.75"/>
    <n v="0"/>
    <n v="8006.25"/>
    <s v="BG22"/>
    <n v="1"/>
    <n v="126"/>
    <s v=" TUTI Bogota"/>
    <s v="ZONA BOGOTA"/>
    <s v="TERCEROS"/>
    <s v="2025 SEM 45"/>
    <s v="2102"/>
    <x v="34"/>
    <s v="miércoles"/>
    <s v="YASS"/>
    <n v="1"/>
    <n v="3"/>
    <s v="TAT"/>
    <s v="ELISABETH JARAMILLO PELAYO"/>
    <s v="Preventa"/>
    <s v="39674808"/>
    <s v="1073693097"/>
    <s v="ESQUINITA"/>
  </r>
  <r>
    <d v="2025-11-05T00:00:00"/>
    <s v="HHBO001171821"/>
    <s v="YACONDSEX"/>
    <s v="CONDONES X3 UNIDADES ECONOMICO"/>
    <s v="YACONDSEX - CONDONES X3 UNIDADES ECONOMICO"/>
    <n v="5"/>
    <n v="866.2"/>
    <n v="0"/>
    <n v="4331"/>
    <s v="BG22"/>
    <n v="1"/>
    <n v="126"/>
    <s v=" TUTI Bogota"/>
    <s v="ZONA BOGOTA"/>
    <s v="TERCEROS"/>
    <s v="2025 SEM 45"/>
    <s v="2102"/>
    <x v="34"/>
    <s v="miércoles"/>
    <s v="YASS"/>
    <n v="1"/>
    <n v="5"/>
    <s v="TAT"/>
    <s v="MANUEL VICENTE CONTRERAS MORA"/>
    <s v="Preventa"/>
    <s v="79201071"/>
    <s v="1073693097"/>
    <s v="TIENDA REJAS"/>
  </r>
  <r>
    <d v="2025-11-05T00:00:00"/>
    <s v="HHBO001171822"/>
    <s v="YAPANIAMA"/>
    <s v="PAÑITOS HUMEDOS DAMPY AMARILLOS X 15 UND"/>
    <s v="YAPANIAMA - PAÑITOS HUMEDOS DAMPY AMARILLOS X 15 UND"/>
    <n v="6"/>
    <n v="1260.5"/>
    <n v="0"/>
    <n v="7563"/>
    <s v="BG20"/>
    <n v="1"/>
    <n v="126"/>
    <s v=" TUTI Bogota"/>
    <s v="ZONA BOGOTA"/>
    <s v="TERCEROS"/>
    <s v="2025 SEM 45"/>
    <s v="2149"/>
    <x v="29"/>
    <s v="miércoles"/>
    <s v="YASS"/>
    <n v="1"/>
    <n v="6"/>
    <s v="TAT"/>
    <s v="ELIZABETH BEJARANO BARAHONA"/>
    <s v="Preventa"/>
    <s v="1072193977"/>
    <s v="79986646"/>
    <s v="EL CLAN DE LOS GATOS"/>
  </r>
  <r>
    <d v="2025-11-05T00:00:00"/>
    <s v="HHBO001171822"/>
    <s v="YACAN20"/>
    <s v="CANDADO 20 MM"/>
    <s v="YACAN20 - CANDADO 20 MM"/>
    <n v="4"/>
    <n v="1218.49"/>
    <n v="0"/>
    <n v="4873.96"/>
    <s v="BG20"/>
    <n v="1"/>
    <n v="126"/>
    <s v=" TUTI Bogota"/>
    <s v="ZONA BOGOTA"/>
    <s v="TERCEROS"/>
    <s v="2025 SEM 45"/>
    <s v="2149"/>
    <x v="29"/>
    <s v="miércoles"/>
    <s v="YASS"/>
    <n v="1"/>
    <n v="4"/>
    <s v="TAT"/>
    <s v="ELIZABETH BEJARANO BARAHONA"/>
    <s v="Preventa"/>
    <s v="1072193977"/>
    <s v="79986646"/>
    <s v="EL CLAN DE LOS GATOS"/>
  </r>
  <r>
    <d v="2025-11-05T00:00:00"/>
    <s v="HHBO001171822"/>
    <s v="YACAN25"/>
    <s v="CANDADO 25 MM"/>
    <s v="YACAN25 - CANDADO 25 MM"/>
    <n v="4"/>
    <n v="1543"/>
    <n v="0"/>
    <n v="6172"/>
    <s v="BG20"/>
    <n v="1"/>
    <n v="126"/>
    <s v=" TUTI Bogota"/>
    <s v="ZONA BOGOTA"/>
    <s v="TERCEROS"/>
    <s v="2025 SEM 45"/>
    <s v="2149"/>
    <x v="29"/>
    <s v="miércoles"/>
    <s v="YASS"/>
    <n v="1"/>
    <n v="4"/>
    <s v="TAT"/>
    <s v="ELIZABETH BEJARANO BARAHONA"/>
    <s v="Preventa"/>
    <s v="1072193977"/>
    <s v="79986646"/>
    <s v="EL CLAN DE LOS GATOS"/>
  </r>
  <r>
    <d v="2025-11-05T00:00:00"/>
    <s v="HHBO001171822"/>
    <s v="YACAN38"/>
    <s v="CANDADO 38 MM"/>
    <s v="YACAN38 - CANDADO 38 MM"/>
    <n v="4"/>
    <n v="2668.75"/>
    <n v="0"/>
    <n v="10675"/>
    <s v="BG20"/>
    <n v="1"/>
    <n v="126"/>
    <s v=" TUTI Bogota"/>
    <s v="ZONA BOGOTA"/>
    <s v="TERCEROS"/>
    <s v="2025 SEM 45"/>
    <s v="2149"/>
    <x v="29"/>
    <s v="miércoles"/>
    <s v="YASS"/>
    <n v="1"/>
    <n v="4"/>
    <s v="TAT"/>
    <s v="ELIZABETH BEJARANO BARAHONA"/>
    <s v="Preventa"/>
    <s v="1072193977"/>
    <s v="79986646"/>
    <s v="EL CLAN DE LOS GATOS"/>
  </r>
  <r>
    <d v="2025-11-05T00:00:00"/>
    <s v="HHBQ000723386"/>
    <s v="YAPANIAZU"/>
    <s v="PAÑITOS HUMEDOS DAMPY X 20 AZUL"/>
    <s v="YAPANIAZU - PAÑITOS HUMEDOS DAMPY X 20 AZUL"/>
    <n v="6"/>
    <n v="1344.54"/>
    <n v="0"/>
    <n v="8067.24"/>
    <s v="BQ19"/>
    <n v="1"/>
    <n v="155"/>
    <s v=" TUTI Barranquilla"/>
    <s v="ZONA NORTE"/>
    <s v="TERCEROS"/>
    <s v="2025 SEM 45"/>
    <s v="1934"/>
    <x v="53"/>
    <s v="miércoles"/>
    <s v="YASS"/>
    <n v="1"/>
    <n v="6"/>
    <s v="TAT"/>
    <s v="GABRIEL GUZMAN TEHERAN"/>
    <s v="Preventa"/>
    <s v="73123528"/>
    <s v="1143426541"/>
    <s v="CRITO REY"/>
  </r>
  <r>
    <d v="2025-11-05T00:00:00"/>
    <s v="HHBQ000723386"/>
    <s v="LYGUANT8.5AMX2"/>
    <s v="LIMPIAYA GUANTE TALLA8.5 AMARILLO X2"/>
    <s v="LYGUANT8.5AMX2 - LIMPIAYA GUANTE TALLA8.5 AMARILLO X2"/>
    <n v="2"/>
    <n v="3025.21"/>
    <n v="0"/>
    <n v="6050.42"/>
    <s v="BQ19"/>
    <n v="1"/>
    <n v="155"/>
    <s v=" TUTI Barranquilla"/>
    <s v="ZONA NORTE"/>
    <s v="TERCEROS"/>
    <s v="2025 SEM 45"/>
    <s v="1934"/>
    <x v="53"/>
    <s v="miércoles"/>
    <s v="ETERNA"/>
    <n v="1"/>
    <n v="2"/>
    <s v="TAT"/>
    <s v="GABRIEL GUZMAN TEHERAN"/>
    <s v="Preventa"/>
    <s v="73123528"/>
    <s v="1143426541"/>
    <s v="CRITO REY"/>
  </r>
  <r>
    <d v="2025-11-05T00:00:00"/>
    <s v="HHBO001171831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02"/>
    <x v="34"/>
    <s v="miércoles"/>
    <s v="ETERNA"/>
    <n v="1"/>
    <n v="1"/>
    <s v="TAT"/>
    <s v="OMAR ANDRES CHACON TORRES"/>
    <s v="Preventa"/>
    <s v="79218938"/>
    <s v="1073693097"/>
    <s v="MISCELANEA Y PAÑALERA"/>
  </r>
  <r>
    <d v="2025-11-05T00:00:00"/>
    <s v="HHBO001171837"/>
    <s v="LYBICA1000X1"/>
    <s v="LIMPIAYA LIMPIADOR BICARBONATO 1000ML X1"/>
    <s v="LYBICA1000X1 - LIMPIAYA LIMPIADOR BICARBONATO 1000ML X1"/>
    <n v="6"/>
    <n v="3025.21"/>
    <n v="0"/>
    <n v="18151.259999999998"/>
    <s v="BG13"/>
    <n v="1"/>
    <n v="126"/>
    <s v=" TUTI Bogota"/>
    <s v="ZONA BOGOTA"/>
    <s v="TERCEROS"/>
    <s v="2025 SEM 45"/>
    <s v="2234"/>
    <x v="18"/>
    <s v="miércoles"/>
    <s v="ETERNA"/>
    <n v="1"/>
    <n v="6"/>
    <s v="TAT"/>
    <s v="CAROLINA SANCHEZ MENDOZA"/>
    <s v="Preventa"/>
    <s v="1140423067"/>
    <s v="52460170"/>
    <s v="MINIMARKET LA NOVA"/>
  </r>
  <r>
    <d v="2025-11-05T00:00:00"/>
    <s v="HHBO001171837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5"/>
    <s v="2234"/>
    <x v="18"/>
    <s v="miércoles"/>
    <s v="ETERNA"/>
    <n v="1"/>
    <n v="3"/>
    <s v="TAT"/>
    <s v="CAROLINA SANCHEZ MENDOZA"/>
    <s v="Preventa"/>
    <s v="1140423067"/>
    <s v="52460170"/>
    <s v="MINIMARKET LA NOVA"/>
  </r>
  <r>
    <d v="2025-11-05T00:00:00"/>
    <s v="HHBO001171837"/>
    <s v="LYDESEN500"/>
    <s v="DESENGRASANTE CITRICO 500ML"/>
    <s v="LYDESEN500 - DESENGRASANTE CITRICO 500ML"/>
    <n v="3"/>
    <n v="2645.48"/>
    <n v="0"/>
    <n v="7936.44"/>
    <s v="BG13"/>
    <n v="1"/>
    <n v="126"/>
    <s v=" TUTI Bogota"/>
    <s v="ZONA BOGOTA"/>
    <s v="TERCEROS"/>
    <s v="2025 SEM 45"/>
    <s v="2234"/>
    <x v="18"/>
    <s v="miércoles"/>
    <s v="ETERNA"/>
    <n v="1"/>
    <n v="3"/>
    <s v="TAT"/>
    <s v="CAROLINA SANCHEZ MENDOZA"/>
    <s v="Preventa"/>
    <s v="1140423067"/>
    <s v="52460170"/>
    <s v="MINIMARKET LA NOVA"/>
  </r>
  <r>
    <d v="2025-11-05T00:00:00"/>
    <s v="HHME001461283"/>
    <s v="YAPANIAZUX12"/>
    <s v="PAÑITOS HUMEDOS DAMPY AAZUL X 12UND"/>
    <s v="YAPANIAZUX12 - PAÑITOS HUMEDOS DAMPY AAZUL X 12UND"/>
    <n v="3"/>
    <n v="870"/>
    <n v="0"/>
    <n v="2610"/>
    <s v="MD30"/>
    <n v="1"/>
    <n v="125"/>
    <s v=" TUTI Medellin"/>
    <s v="ZONA CENTRO"/>
    <s v="TERCEROS"/>
    <s v="2025 SEM 45"/>
    <s v="1337"/>
    <x v="44"/>
    <s v="miércoles"/>
    <s v="YASS"/>
    <n v="1"/>
    <n v="3"/>
    <s v="TAT"/>
    <s v="LUZ RUBIELA GARCIA JIMENEZ"/>
    <s v="Preventa"/>
    <s v="32534207"/>
    <s v="39178423"/>
    <s v="REJA BLANCA"/>
  </r>
  <r>
    <d v="2025-11-05T00:00:00"/>
    <s v="HHBO001171844"/>
    <s v="YACAN20"/>
    <s v="CANDADO 20 MM"/>
    <s v="YACAN20 - CANDADO 20 MM"/>
    <n v="2"/>
    <n v="1218.49"/>
    <n v="0"/>
    <n v="2436.98"/>
    <s v="BG13"/>
    <n v="1"/>
    <n v="126"/>
    <s v=" TUTI Bogota"/>
    <s v="ZONA BOGOTA"/>
    <s v="TERCEROS"/>
    <s v="2025 SEM 45"/>
    <s v="2234"/>
    <x v="18"/>
    <s v="miércoles"/>
    <s v="YASS"/>
    <n v="1"/>
    <n v="2"/>
    <s v="TAT"/>
    <s v="MARITZA HASBLEYDI DUQUE CASTRO"/>
    <s v="Preventa"/>
    <s v="39726002"/>
    <s v="52460170"/>
    <s v="PAPELERIA LA BODEGUITA Y VARIEDADES"/>
  </r>
  <r>
    <d v="2025-11-05T00:00:00"/>
    <s v="HHBO001171844"/>
    <s v="YACAN38"/>
    <s v="CANDADO 38 MM"/>
    <s v="YACAN38 - CANDADO 38 MM"/>
    <n v="2"/>
    <n v="2668.75"/>
    <n v="0"/>
    <n v="5337.5"/>
    <s v="BG13"/>
    <n v="1"/>
    <n v="126"/>
    <s v=" TUTI Bogota"/>
    <s v="ZONA BOGOTA"/>
    <s v="TERCEROS"/>
    <s v="2025 SEM 45"/>
    <s v="2234"/>
    <x v="18"/>
    <s v="miércoles"/>
    <s v="YASS"/>
    <n v="1"/>
    <n v="2"/>
    <s v="TAT"/>
    <s v="MARITZA HASBLEYDI DUQUE CASTRO"/>
    <s v="Preventa"/>
    <s v="39726002"/>
    <s v="52460170"/>
    <s v="PAPELERIA LA BODEGUITA Y VARIEDADES"/>
  </r>
  <r>
    <d v="2025-11-05T00:00:00"/>
    <s v="HHBO001171844"/>
    <s v="YACAN63"/>
    <s v="CANDADO 63 MM"/>
    <s v="YACAN63 - CANDADO 63 MM"/>
    <n v="1"/>
    <n v="5940"/>
    <n v="0"/>
    <n v="5940"/>
    <s v="BG13"/>
    <n v="1"/>
    <n v="126"/>
    <s v=" TUTI Bogota"/>
    <s v="ZONA BOGOTA"/>
    <s v="TERCEROS"/>
    <s v="2025 SEM 45"/>
    <s v="2234"/>
    <x v="18"/>
    <s v="miércoles"/>
    <s v="YASS"/>
    <n v="1"/>
    <n v="1"/>
    <s v="TAT"/>
    <s v="MARITZA HASBLEYDI DUQUE CASTRO"/>
    <s v="Preventa"/>
    <s v="39726002"/>
    <s v="52460170"/>
    <s v="PAPELERIA LA BODEGUITA Y VARIEDADES"/>
  </r>
  <r>
    <d v="2025-11-05T00:00:00"/>
    <s v="HHBO001171844"/>
    <s v="YAGELX1"/>
    <s v="GEL MENTHUS JUHNIOS VERDE 30GR X1"/>
    <s v="YAGELX1 - GEL MENTHUS JUHNIOS VERDE 30GR X1"/>
    <n v="3"/>
    <n v="1640"/>
    <n v="0"/>
    <n v="4920"/>
    <s v="BG13"/>
    <n v="1"/>
    <n v="126"/>
    <s v=" TUTI Bogota"/>
    <s v="ZONA BOGOTA"/>
    <s v="TERCEROS"/>
    <s v="2025 SEM 45"/>
    <s v="2234"/>
    <x v="18"/>
    <s v="miércoles"/>
    <s v="YASS"/>
    <n v="1"/>
    <n v="3"/>
    <s v="TAT"/>
    <s v="MARITZA HASBLEYDI DUQUE CASTRO"/>
    <s v="Preventa"/>
    <s v="39726002"/>
    <s v="52460170"/>
    <s v="PAPELERIA LA BODEGUITA Y VARIEDADES"/>
  </r>
  <r>
    <d v="2025-11-05T00:00:00"/>
    <s v="HHME001461308"/>
    <s v="DRPOLISACHETX1"/>
    <s v="POLIMERO DROMATIC SACHET X1"/>
    <s v="DRPOLISACHETX1 - POLIMERO DROMATIC SACHET X1"/>
    <n v="4"/>
    <n v="2227"/>
    <n v="0"/>
    <n v="8908"/>
    <s v="MD06"/>
    <n v="1"/>
    <n v="125"/>
    <s v=" TUTI Medellin"/>
    <s v="ZONA CENTRO"/>
    <s v="TERCEROS"/>
    <s v="2025 SEM 45"/>
    <s v="1309"/>
    <x v="23"/>
    <s v="miércoles"/>
    <s v="DROMATIC"/>
    <n v="1"/>
    <n v="4"/>
    <s v="TAT"/>
    <s v="GRUPO EMPRESARIAL HALLAR SAS"/>
    <s v="Preventa"/>
    <s v="900348939"/>
    <s v="1037594291"/>
    <s v="HAYAR COMERCIALIZADORA DE PRODUCTOS BIENES Y SERVICIOS SAS"/>
  </r>
  <r>
    <d v="2025-11-05T00:00:00"/>
    <s v="HHBU000697425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5"/>
    <s v="1675"/>
    <x v="24"/>
    <s v="miércoles"/>
    <s v="ETERNA"/>
    <n v="1"/>
    <n v="1"/>
    <s v="TAT"/>
    <s v="AGNY YERITZA MANOSALVA HERRERA"/>
    <s v="Preventa"/>
    <s v="1005052983"/>
    <s v="1090387974"/>
    <s v="EL ESQUINAZO"/>
  </r>
  <r>
    <d v="2025-11-05T00:00:00"/>
    <s v="HHBU000697434"/>
    <s v="LYLOZA500ML"/>
    <s v="LAVALOZA LIQUIDO 500ML"/>
    <s v="LYLOZA500ML - LAVALOZA LIQUIDO 500ML"/>
    <n v="12"/>
    <n v="2475"/>
    <n v="0"/>
    <n v="29700"/>
    <s v="CU02"/>
    <n v="1"/>
    <n v="211"/>
    <s v=" Tuti Cúcuta"/>
    <s v="ZONA SANTANDER"/>
    <s v="TERCEROS"/>
    <s v="2025 SEM 45"/>
    <s v="1675"/>
    <x v="24"/>
    <s v="miércoles"/>
    <s v="ETERNA"/>
    <n v="1"/>
    <n v="12"/>
    <s v="TAT"/>
    <s v="JOSE TRINIDAD RANGEL RINCON"/>
    <s v="Preventa"/>
    <s v="88141694"/>
    <s v="1090387974"/>
    <s v="TIENDA LOS OLIVOS"/>
  </r>
  <r>
    <d v="2025-11-05T00:00:00"/>
    <s v="HHBQ000723438"/>
    <s v="YABOLSAMED"/>
    <s v="BOLSA BASURA PAQUETE X8 UNIDADES"/>
    <s v="YABOLSAMED - BOLSA BASURA PAQUETE X8 UNIDADES"/>
    <n v="3"/>
    <n v="1344.54"/>
    <n v="0"/>
    <n v="4033.62"/>
    <s v="BQ06"/>
    <n v="1"/>
    <n v="155"/>
    <s v=" TUTI Barranquilla"/>
    <s v="ZONA NORTE"/>
    <s v="TERCEROS"/>
    <s v="2025 SEM 45"/>
    <s v="1937"/>
    <x v="27"/>
    <s v="miércoles"/>
    <s v="YASS"/>
    <n v="1"/>
    <n v="3"/>
    <s v="TAT"/>
    <s v="JULIA PATRICIA CASTRO SERRANO"/>
    <s v="Preventa"/>
    <s v="22533593"/>
    <s v="8525463"/>
    <s v="DROGUERIA NUEVA FE"/>
  </r>
  <r>
    <d v="2025-11-05T00:00:00"/>
    <s v="HHBO001171879"/>
    <s v="YASEDA20"/>
    <s v="SEDA DENTAL CON CERA 20 MT"/>
    <s v="YASEDA20 - SEDA DENTAL CON CERA 20 MT"/>
    <n v="6"/>
    <n v="1092.44"/>
    <n v="0"/>
    <n v="6554.64"/>
    <s v="BG22"/>
    <n v="1"/>
    <n v="126"/>
    <s v=" TUTI Bogota"/>
    <s v="ZONA BOGOTA"/>
    <s v="TERCEROS"/>
    <s v="2025 SEM 45"/>
    <s v="2114"/>
    <x v="42"/>
    <s v="miércoles"/>
    <s v="YASS"/>
    <n v="1"/>
    <n v="6"/>
    <s v="TAT"/>
    <s v="MARIA OLGA PEREZ MARTINEZ"/>
    <s v="Preventa"/>
    <s v="51613303"/>
    <s v="52218661"/>
    <s v="MI LONCHERA"/>
  </r>
  <r>
    <d v="2025-11-05T00:00:00"/>
    <s v="HHBU000697479"/>
    <s v="LYLOZA500ML"/>
    <s v="LAVALOZA LIQUIDO 500ML"/>
    <s v="LYLOZA500ML - LAVALOZA LIQUIDO 500ML"/>
    <n v="3"/>
    <n v="2475"/>
    <n v="0"/>
    <n v="7425"/>
    <s v="CU02"/>
    <n v="1"/>
    <n v="211"/>
    <s v=" Tuti Cúcuta"/>
    <s v="ZONA SANTANDER"/>
    <s v="TERCEROS"/>
    <s v="2025 SEM 45"/>
    <s v="1675"/>
    <x v="24"/>
    <s v="miércoles"/>
    <s v="ETERNA"/>
    <n v="1"/>
    <n v="3"/>
    <s v="TAT"/>
    <s v="SANDRA MILENA LAZARO MALDONADO"/>
    <s v="Preventa"/>
    <s v="60390126"/>
    <s v="1090387974"/>
    <s v="TIENDA CAMILO"/>
  </r>
  <r>
    <d v="2025-11-05T00:00:00"/>
    <s v="HHBU000697479"/>
    <s v="LYGUANT8AMX2"/>
    <s v="LIMPIAYA GUANTE TALLA8 AMARILLO X2"/>
    <s v="LYGUANT8AMX2 - LIMPIAYA GUANTE TALLA8 AMARILLO X2"/>
    <n v="1"/>
    <n v="3025.21"/>
    <n v="0"/>
    <n v="3025.21"/>
    <s v="CU02"/>
    <n v="1"/>
    <n v="211"/>
    <s v=" Tuti Cúcuta"/>
    <s v="ZONA SANTANDER"/>
    <s v="TERCEROS"/>
    <s v="2025 SEM 45"/>
    <s v="1675"/>
    <x v="24"/>
    <s v="miércoles"/>
    <s v="ETERNA"/>
    <n v="1"/>
    <n v="1"/>
    <s v="TAT"/>
    <s v="SANDRA MILENA LAZARO MALDONADO"/>
    <s v="Preventa"/>
    <s v="60390126"/>
    <s v="1090387974"/>
    <s v="TIENDA CAMILO"/>
  </r>
  <r>
    <d v="2025-11-05T00:00:00"/>
    <s v="HHBU000697479"/>
    <s v="LYGUANT9AMX2"/>
    <s v="LIMPIAYA GUANTE TALLA9 AMARILLO X2"/>
    <s v="LYGUANT9AMX2 - LIMPIAYA GUANTE TALLA9 AMARILLO X2"/>
    <n v="1"/>
    <n v="3025.21"/>
    <n v="0"/>
    <n v="3025.21"/>
    <s v="CU02"/>
    <n v="1"/>
    <n v="211"/>
    <s v=" Tuti Cúcuta"/>
    <s v="ZONA SANTANDER"/>
    <s v="TERCEROS"/>
    <s v="2025 SEM 45"/>
    <s v="1675"/>
    <x v="24"/>
    <s v="miércoles"/>
    <s v="ETERNA"/>
    <n v="1"/>
    <n v="1"/>
    <s v="TAT"/>
    <s v="SANDRA MILENA LAZARO MALDONADO"/>
    <s v="Preventa"/>
    <s v="60390126"/>
    <s v="1090387974"/>
    <s v="TIENDA CAMILO"/>
  </r>
  <r>
    <d v="2025-11-05T00:00:00"/>
    <s v="HHBO001171948"/>
    <s v="LYLOZA700DX1"/>
    <s v="LIMPIAYA LAVA LOZA DOYPACK 700 ML X1"/>
    <s v="LYLOZA700DX1 - LIMPIAYA LAVA LOZA DOYPACK 700 ML X1"/>
    <n v="48"/>
    <n v="3562.19"/>
    <n v="0"/>
    <n v="170985.12"/>
    <s v="BG11"/>
    <n v="1"/>
    <n v="126"/>
    <s v=" TUTI Bogota"/>
    <s v="ZONA BOGOTA"/>
    <s v="TERCEROS"/>
    <s v="2025 SEM 45"/>
    <s v="2202"/>
    <x v="36"/>
    <s v="miércoles"/>
    <s v="ETERNA"/>
    <n v="1"/>
    <n v="48"/>
    <s v="TAT"/>
    <s v="LUIS ALFREDO LIEVANO MARTINEZ"/>
    <s v="Preventa"/>
    <s v="19183316"/>
    <s v="53099291"/>
    <s v="GRANERO"/>
  </r>
  <r>
    <d v="2025-11-05T00:00:00"/>
    <s v="HHBO001171948"/>
    <s v="LYBICA1000X1"/>
    <s v="LIMPIAYA LIMPIADOR BICARBONATO 1000ML X1"/>
    <s v="LYBICA1000X1 - LIMPIAYA LIMPIADOR BICARBONATO 1000ML X1"/>
    <n v="12"/>
    <n v="3025.21"/>
    <n v="0"/>
    <n v="36302.519999999997"/>
    <s v="BG11"/>
    <n v="1"/>
    <n v="126"/>
    <s v=" TUTI Bogota"/>
    <s v="ZONA BOGOTA"/>
    <s v="TERCEROS"/>
    <s v="2025 SEM 45"/>
    <s v="2202"/>
    <x v="36"/>
    <s v="miércoles"/>
    <s v="ETERNA"/>
    <n v="1"/>
    <n v="12"/>
    <s v="TAT"/>
    <s v="LUIS ALFREDO LIEVANO MARTINEZ"/>
    <s v="Preventa"/>
    <s v="19183316"/>
    <s v="53099291"/>
    <s v="GRANERO"/>
  </r>
  <r>
    <d v="2025-11-05T00:00:00"/>
    <s v="HHBU000697521"/>
    <s v="YAPADAM150"/>
    <s v="PAÑITOS HUMEDOS DAMPY X 150 UND AZUL"/>
    <s v="YAPADAM150 - PAÑITOS HUMEDOS DAMPY X 150 UND AZUL"/>
    <n v="1"/>
    <n v="6422.4"/>
    <n v="0"/>
    <n v="6422.4"/>
    <s v="CU02"/>
    <n v="1"/>
    <n v="211"/>
    <s v=" Tuti Cúcuta"/>
    <s v="ZONA SANTANDER"/>
    <s v="TERCEROS"/>
    <s v="2025 SEM 45"/>
    <s v="1678"/>
    <x v="28"/>
    <s v="miércoles"/>
    <s v="YASS"/>
    <n v="1"/>
    <n v="1"/>
    <s v="TAT"/>
    <s v="MARIA VICENTE GARCIA"/>
    <s v="Preventa"/>
    <s v="27893553"/>
    <s v="1093777438"/>
    <s v="TIENDA MARIA"/>
  </r>
  <r>
    <d v="2025-11-05T00:00:00"/>
    <s v="HHME001461388"/>
    <s v="PBDESROLL"/>
    <s v="DESODORANTE ROLL-ON 30ML"/>
    <s v="PBDESROLL - DESODORANTE ROLL-ON 30ML"/>
    <n v="2"/>
    <n v="3000"/>
    <n v="0"/>
    <n v="6000"/>
    <s v="MD04"/>
    <n v="1"/>
    <n v="1"/>
    <s v=" MEDELLIN"/>
    <s v="ZONA CENTRO"/>
    <s v="TERCEROS"/>
    <s v="2025 SEM 45"/>
    <s v="1328"/>
    <x v="43"/>
    <s v="miércoles"/>
    <s v="PREBEL"/>
    <n v="1"/>
    <n v="2"/>
    <s v="TAT"/>
    <s v="LUZ ANGELICA MENDOZA LOZANO"/>
    <s v="Preventa"/>
    <s v="1033795172"/>
    <s v="8063355"/>
    <s v="AUTOSERVICIO MERCADOS DEL ESTE"/>
  </r>
  <r>
    <d v="2025-11-05T00:00:00"/>
    <s v="HHME001461405"/>
    <s v="YACAN25"/>
    <s v="CANDADO 25 MM"/>
    <s v="YACAN25 - CANDADO 25 MM"/>
    <n v="1"/>
    <n v="1543"/>
    <n v="0"/>
    <n v="1543"/>
    <s v="MD30"/>
    <n v="1"/>
    <n v="125"/>
    <s v=" TUTI Medellin"/>
    <s v="ZONA CENTRO"/>
    <s v="TERCEROS"/>
    <s v="2025 SEM 45"/>
    <s v="1337"/>
    <x v="44"/>
    <s v="miércoles"/>
    <s v="YASS"/>
    <n v="1"/>
    <n v="1"/>
    <s v="TAT"/>
    <s v="LAURA ESTEFANIA LOPEZ PULGARIN"/>
    <s v="Preventa"/>
    <s v="1152463600"/>
    <s v="39178423"/>
    <s v="CIGARRERIA LA 53"/>
  </r>
  <r>
    <d v="2025-11-05T00:00:00"/>
    <s v="HHME001461405"/>
    <s v="YAPANIAZU"/>
    <s v="PAÑITOS HUMEDOS DAMPY X 20 AZUL"/>
    <s v="YAPANIAZU - PAÑITOS HUMEDOS DAMPY X 20 AZUL"/>
    <n v="10"/>
    <n v="1344.54"/>
    <n v="0"/>
    <n v="13445.4"/>
    <s v="MD30"/>
    <n v="1"/>
    <n v="125"/>
    <s v=" TUTI Medellin"/>
    <s v="ZONA CENTRO"/>
    <s v="TERCEROS"/>
    <s v="2025 SEM 45"/>
    <s v="1337"/>
    <x v="44"/>
    <s v="miércoles"/>
    <s v="YASS"/>
    <n v="1"/>
    <n v="10"/>
    <s v="TAT"/>
    <s v="LAURA ESTEFANIA LOPEZ PULGARIN"/>
    <s v="Preventa"/>
    <s v="1152463600"/>
    <s v="39178423"/>
    <s v="CIGARRERIA LA 53"/>
  </r>
  <r>
    <d v="2025-11-05T00:00:00"/>
    <s v="HHME001461405"/>
    <s v="PDSPLASHROJX12"/>
    <s v="ELLAS LOCIÓN CORPORAL BODY SPLASH ROJO X 260 ML CAJA X 12"/>
    <s v="PDSPLASHROJX12 - ELLAS LOCIÓN CORPORAL BODY SPLASH ROJO X 260 ML CAJA X 12"/>
    <n v="1"/>
    <n v="7500"/>
    <n v="750"/>
    <n v="6750"/>
    <s v="MD30"/>
    <n v="1"/>
    <n v="125"/>
    <s v=" TUTI Medellin"/>
    <s v="ZONA CENTRO"/>
    <s v="TERCEROS"/>
    <s v="2025 SEM 45"/>
    <s v="1337"/>
    <x v="44"/>
    <s v="miércoles"/>
    <s v="PRODUSA"/>
    <n v="1"/>
    <n v="1"/>
    <s v="TAT"/>
    <s v="LAURA ESTEFANIA LOPEZ PULGARIN"/>
    <s v="Preventa"/>
    <s v="1152463600"/>
    <s v="39178423"/>
    <s v="CIGARRERIA LA 53"/>
  </r>
  <r>
    <d v="2025-11-05T00:00:00"/>
    <s v="HHME001461405"/>
    <s v="YACIN300YARDAS"/>
    <s v="CINTA 300 YARDAS"/>
    <s v="YACIN300YARDAS - CINTA 300 YARDAS"/>
    <n v="1"/>
    <n v="10241"/>
    <n v="0"/>
    <n v="10241"/>
    <s v="MD30"/>
    <n v="1"/>
    <n v="125"/>
    <s v=" TUTI Medellin"/>
    <s v="ZONA CENTRO"/>
    <s v="TERCEROS"/>
    <s v="2025 SEM 45"/>
    <s v="1337"/>
    <x v="44"/>
    <s v="miércoles"/>
    <s v="YASS"/>
    <n v="1"/>
    <n v="1"/>
    <s v="TAT"/>
    <s v="LAURA ESTEFANIA LOPEZ PULGARIN"/>
    <s v="Preventa"/>
    <s v="1152463600"/>
    <s v="39178423"/>
    <s v="CIGARRERIA LA 53"/>
  </r>
  <r>
    <d v="2025-11-05T00:00:00"/>
    <s v="HHME001461405"/>
    <s v="YACINASILANEGRA"/>
    <s v="CINTA AISLANTE NEGRA"/>
    <s v="YACINASILANEGRA - CINTA AISLANTE NEGRA"/>
    <n v="1"/>
    <n v="715"/>
    <n v="0"/>
    <n v="715"/>
    <s v="MD30"/>
    <n v="1"/>
    <n v="125"/>
    <s v=" TUTI Medellin"/>
    <s v="ZONA CENTRO"/>
    <s v="TERCEROS"/>
    <s v="2025 SEM 45"/>
    <s v="1337"/>
    <x v="44"/>
    <s v="miércoles"/>
    <s v="YASS"/>
    <n v="1"/>
    <n v="1"/>
    <s v="TAT"/>
    <s v="LAURA ESTEFANIA LOPEZ PULGARIN"/>
    <s v="Preventa"/>
    <s v="1152463600"/>
    <s v="39178423"/>
    <s v="CIGARRERIA LA 53"/>
  </r>
  <r>
    <d v="2025-11-05T00:00:00"/>
    <s v="HHME001461405"/>
    <s v="YATIJEROM"/>
    <s v="TIJERA PUNTA ROMA ECONOMICA"/>
    <s v="YATIJEROM - TIJERA PUNTA ROMA ECONOMICA"/>
    <n v="1"/>
    <n v="864"/>
    <n v="0"/>
    <n v="864"/>
    <s v="MD30"/>
    <n v="1"/>
    <n v="125"/>
    <s v=" TUTI Medellin"/>
    <s v="ZONA CENTRO"/>
    <s v="TERCEROS"/>
    <s v="2025 SEM 45"/>
    <s v="1337"/>
    <x v="44"/>
    <s v="miércoles"/>
    <s v="YASS"/>
    <n v="1"/>
    <n v="1"/>
    <s v="TAT"/>
    <s v="LAURA ESTEFANIA LOPEZ PULGARIN"/>
    <s v="Preventa"/>
    <s v="1152463600"/>
    <s v="39178423"/>
    <s v="CIGARRERIA LA 53"/>
  </r>
  <r>
    <d v="2025-11-05T00:00:00"/>
    <s v="HHBU000697556"/>
    <s v="PBDESCREMA"/>
    <s v="DESODORANTE COLAPSIBLE 40GR"/>
    <s v="PBDESCREMA - DESODORANTE COLAPSIBLE 40GR"/>
    <n v="2"/>
    <n v="3000"/>
    <n v="0"/>
    <n v="6000"/>
    <s v="CU02"/>
    <n v="1"/>
    <n v="211"/>
    <s v=" Tuti Cúcuta"/>
    <s v="ZONA SANTANDER"/>
    <s v="TERCEROS"/>
    <s v="2025 SEM 45"/>
    <s v="1682"/>
    <x v="12"/>
    <s v="miércoles"/>
    <s v="PREBEL"/>
    <n v="1"/>
    <n v="2"/>
    <s v="TAT"/>
    <s v="HEMEL ANTONIO QUINTERO TRUJILLO"/>
    <s v="Preventa"/>
    <s v="18919240"/>
    <s v="60375658"/>
    <s v="TIENDA MIXTA"/>
  </r>
  <r>
    <d v="2025-11-05T00:00:00"/>
    <s v="HHME001461472"/>
    <s v="YAPANIAZU"/>
    <s v="PAÑITOS HUMEDOS DAMPY X 20 AZUL"/>
    <s v="YAPANIAZU - PAÑITOS HUMEDOS DAMPY X 20 AZUL"/>
    <n v="6"/>
    <n v="1344.54"/>
    <n v="0"/>
    <n v="8067.24"/>
    <s v="MD02"/>
    <n v="1"/>
    <n v="1"/>
    <s v=" MEDELLIN"/>
    <s v="ZONA CENTRO"/>
    <s v="TERCEROS"/>
    <s v="2025 SEM 45"/>
    <s v="1328"/>
    <x v="43"/>
    <s v="miércoles"/>
    <s v="YASS"/>
    <n v="1"/>
    <n v="6"/>
    <s v="TAT"/>
    <s v="MARIA GRISELDA MONTOYA CORTES"/>
    <s v="Preventa"/>
    <s v="43477387"/>
    <s v="8063355"/>
    <s v="TIENDA MARILY"/>
  </r>
  <r>
    <d v="2025-11-05T00:00:00"/>
    <s v="HHME001461472"/>
    <s v="YAPANIAZUX12"/>
    <s v="PAÑITOS HUMEDOS DAMPY AAZUL X 12UND"/>
    <s v="YAPANIAZUX12 - PAÑITOS HUMEDOS DAMPY AAZUL X 12UND"/>
    <n v="6"/>
    <n v="870"/>
    <n v="0"/>
    <n v="5220"/>
    <s v="MD02"/>
    <n v="1"/>
    <n v="1"/>
    <s v=" MEDELLIN"/>
    <s v="ZONA CENTRO"/>
    <s v="TERCEROS"/>
    <s v="2025 SEM 45"/>
    <s v="1328"/>
    <x v="43"/>
    <s v="miércoles"/>
    <s v="YASS"/>
    <n v="1"/>
    <n v="6"/>
    <s v="TAT"/>
    <s v="MARIA GRISELDA MONTOYA CORTES"/>
    <s v="Preventa"/>
    <s v="43477387"/>
    <s v="8063355"/>
    <s v="TIENDA MARILY"/>
  </r>
  <r>
    <d v="2025-11-05T00:00:00"/>
    <s v="HHME001461472"/>
    <s v="YAGOM90"/>
    <s v="GOMINA N17 EN SOBRE 90G"/>
    <s v="YAGOM90 - GOMINA N17 EN SOBRE 90G"/>
    <n v="6"/>
    <n v="1092.44"/>
    <n v="0"/>
    <n v="6554.64"/>
    <s v="MD02"/>
    <n v="1"/>
    <n v="1"/>
    <s v=" MEDELLIN"/>
    <s v="ZONA CENTRO"/>
    <s v="TERCEROS"/>
    <s v="2025 SEM 45"/>
    <s v="1328"/>
    <x v="43"/>
    <s v="miércoles"/>
    <s v="YASS"/>
    <n v="1"/>
    <n v="6"/>
    <s v="TAT"/>
    <s v="MARIA GRISELDA MONTOYA CORTES"/>
    <s v="Preventa"/>
    <s v="43477387"/>
    <s v="8063355"/>
    <s v="TIENDA MARILY"/>
  </r>
  <r>
    <d v="2025-11-05T00:00:00"/>
    <s v="HHBQ000723421"/>
    <s v="LYGUANT8.5AMX2"/>
    <s v="LIMPIAYA GUANTE TALLA8.5 AMARILLO X2"/>
    <s v="LYGUANT8.5AMX2 - LIMPIAYA GUANTE TALLA8.5 AMARILLO X2"/>
    <n v="3"/>
    <n v="3025.21"/>
    <n v="0"/>
    <n v="9075.6299999999992"/>
    <s v="BQ06"/>
    <n v="1"/>
    <n v="155"/>
    <s v=" TUTI Barranquilla"/>
    <s v="ZONA NORTE"/>
    <s v="TERCEROS"/>
    <s v="2025 SEM 45"/>
    <s v="1937"/>
    <x v="27"/>
    <s v="miércoles"/>
    <s v="ETERNA"/>
    <n v="1"/>
    <n v="3"/>
    <s v="TAT"/>
    <s v="EBER LOPEZ CONTRERAS"/>
    <s v="Preventa"/>
    <s v="1091654808"/>
    <s v="8525463"/>
    <s v="TIENDA LA MEJOR"/>
  </r>
  <r>
    <d v="2025-11-05T00:00:00"/>
    <s v="HHBU000697432"/>
    <s v="YAPANIAMAX120"/>
    <s v="PAÑITOS HUMEDOS DAMPY AMARILLOS X 120UND"/>
    <s v="YAPANIAMAX120 - PAÑITOS HUMEDOS DAMPY AMARILLOS X 120UND"/>
    <n v="3"/>
    <n v="6500"/>
    <n v="0"/>
    <n v="19500"/>
    <s v="CU02"/>
    <n v="1"/>
    <n v="211"/>
    <s v=" Tuti Cúcuta"/>
    <s v="ZONA SANTANDER"/>
    <s v="TERCEROS"/>
    <s v="2025 SEM 45"/>
    <s v="1675"/>
    <x v="24"/>
    <s v="miércoles"/>
    <s v="YASS"/>
    <n v="1"/>
    <n v="3"/>
    <s v="TAT"/>
    <s v="ANA MILENA MEJIAS OMAÑA"/>
    <s v="Preventa"/>
    <s v="37278233"/>
    <s v="1090387974"/>
    <s v="DROGUERIA FARMA UNO CENTER"/>
  </r>
  <r>
    <d v="2025-11-05T00:00:00"/>
    <s v="HHBU000697432"/>
    <s v="YAPANIAZU"/>
    <s v="PAÑITOS HUMEDOS DAMPY X 20 AZUL"/>
    <s v="YAPANIAZU - PAÑITOS HUMEDOS DAMPY X 20 AZUL"/>
    <n v="6"/>
    <n v="1344.54"/>
    <n v="0"/>
    <n v="8067.24"/>
    <s v="CU02"/>
    <n v="1"/>
    <n v="211"/>
    <s v=" Tuti Cúcuta"/>
    <s v="ZONA SANTANDER"/>
    <s v="TERCEROS"/>
    <s v="2025 SEM 45"/>
    <s v="1675"/>
    <x v="24"/>
    <s v="miércoles"/>
    <s v="YASS"/>
    <n v="1"/>
    <n v="6"/>
    <s v="TAT"/>
    <s v="ANA MILENA MEJIAS OMAÑA"/>
    <s v="Preventa"/>
    <s v="37278233"/>
    <s v="1090387974"/>
    <s v="DROGUERIA FARMA UNO CENTER"/>
  </r>
  <r>
    <d v="2025-11-05T00:00:00"/>
    <s v="HHBQ000723444"/>
    <s v="KNLIMTEN"/>
    <s v="LIMPIADOR DE TENNIS KNIGHT"/>
    <s v="KNLIMTEN - LIMPIADOR DE TENNIS KNIGHT"/>
    <n v="1"/>
    <n v="6350"/>
    <n v="635"/>
    <n v="5715"/>
    <s v="BQ06"/>
    <n v="1"/>
    <n v="155"/>
    <s v=" TUTI Barranquilla"/>
    <s v="ZONA NORTE"/>
    <s v="TERCEROS"/>
    <s v="2025 SEM 45"/>
    <s v="1937"/>
    <x v="27"/>
    <s v="miércoles"/>
    <s v="KNIGHT"/>
    <n v="1"/>
    <n v="1"/>
    <s v="TAT"/>
    <s v="LEONARDO FABIO NAVARRO MERCADO"/>
    <s v="Preventa"/>
    <s v="1001870951"/>
    <s v="8525463"/>
    <s v="TIENDA LEO"/>
  </r>
  <r>
    <d v="2025-11-05T00:00:00"/>
    <s v="HHBO001171912"/>
    <s v="LYLANAACEX6"/>
    <s v="LIMPIAYA LANA ACERO X6"/>
    <s v="LYLANAACEX6 - LIMPIAYA LANA ACERO X6"/>
    <n v="1"/>
    <n v="1180"/>
    <n v="0"/>
    <n v="1180"/>
    <s v="BG11"/>
    <n v="1"/>
    <n v="126"/>
    <s v=" TUTI Bogota"/>
    <s v="ZONA BOGOTA"/>
    <s v="TERCEROS"/>
    <s v="2025 SEM 45"/>
    <s v="2202"/>
    <x v="36"/>
    <s v="miércoles"/>
    <s v="ETERNA"/>
    <n v="6"/>
    <n v="6"/>
    <s v="TAT"/>
    <s v="MARIA EDITH CAMACHO CRUZ"/>
    <s v="Preventa"/>
    <s v="46678395"/>
    <s v="53099291"/>
    <s v="FRUTAS Y VERDURAS LOS MILAGROS"/>
  </r>
  <r>
    <d v="2025-11-05T00:00:00"/>
    <s v="HHBO001171912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5"/>
    <s v="2202"/>
    <x v="36"/>
    <s v="miércoles"/>
    <s v="ETERNA"/>
    <n v="1"/>
    <n v="1"/>
    <s v="TAT"/>
    <s v="MARIA EDITH CAMACHO CRUZ"/>
    <s v="Preventa"/>
    <s v="46678395"/>
    <s v="53099291"/>
    <s v="FRUTAS Y VERDURAS LOS MILAGROS"/>
  </r>
  <r>
    <d v="2025-11-05T00:00:00"/>
    <s v="HHBO001171924"/>
    <s v="YAGOM90"/>
    <s v="GOMINA N17 EN SOBRE 90G"/>
    <s v="YAGOM90 - GOMINA N17 EN SOBRE 90G"/>
    <n v="6"/>
    <n v="1092.44"/>
    <n v="0"/>
    <n v="6554.64"/>
    <s v="BG22"/>
    <n v="1"/>
    <n v="126"/>
    <s v=" TUTI Bogota"/>
    <s v="ZONA BOGOTA"/>
    <s v="TERCEROS"/>
    <s v="2025 SEM 45"/>
    <s v="2114"/>
    <x v="42"/>
    <s v="miércoles"/>
    <s v="YASS"/>
    <n v="1"/>
    <n v="6"/>
    <s v="TAT"/>
    <s v="LUZ ALEIDA OLMOS CUBILLOS"/>
    <s v="Preventa"/>
    <s v="51780739"/>
    <s v="52218661"/>
    <s v="TUENDA LUZ"/>
  </r>
  <r>
    <d v="2025-11-05T00:00:00"/>
    <s v="HHME001461336"/>
    <s v="PBTAL85X2"/>
    <s v="TALCO 85GR X 2"/>
    <s v="PBTAL85X2 - TALCO 85GR X 2"/>
    <n v="1"/>
    <n v="12290.73"/>
    <n v="0"/>
    <n v="12290.73"/>
    <s v="MD30"/>
    <n v="1"/>
    <n v="125"/>
    <s v=" TUTI Medellin"/>
    <s v="ZONA CENTRO"/>
    <s v="TERCEROS"/>
    <s v="2025 SEM 45"/>
    <s v="1337"/>
    <x v="44"/>
    <s v="miércoles"/>
    <s v="PREBEL"/>
    <n v="1"/>
    <n v="1"/>
    <s v="TAT"/>
    <s v="VIANEY DE JESUS GOEZ GRACIANO"/>
    <s v="Preventa"/>
    <s v="98581338"/>
    <s v="39178423"/>
    <s v="LA BENDICION DE DIOS"/>
  </r>
  <r>
    <d v="2025-11-05T00:00:00"/>
    <s v="HHME001461336"/>
    <s v="LYESPOOROX12"/>
    <s v="LIMPIAYA ESPONJA ORO/PLATA X12"/>
    <s v="LYESPOOROX12 - LIMPIAYA ESPONJA ORO/PLATA X12"/>
    <n v="1"/>
    <n v="8991.6"/>
    <n v="449.58"/>
    <n v="8542.02"/>
    <s v="MD30"/>
    <n v="1"/>
    <n v="125"/>
    <s v=" TUTI Medellin"/>
    <s v="ZONA CENTRO"/>
    <s v="TERCEROS"/>
    <s v="2025 SEM 45"/>
    <s v="1337"/>
    <x v="44"/>
    <s v="miércoles"/>
    <s v="ETERNA"/>
    <n v="1"/>
    <n v="1"/>
    <s v="TAT"/>
    <s v="VIANEY DE JESUS GOEZ GRACIANO"/>
    <s v="Preventa"/>
    <s v="98581338"/>
    <s v="39178423"/>
    <s v="LA BENDICION DE DIOS"/>
  </r>
  <r>
    <d v="2025-11-05T00:00:00"/>
    <s v="HHBU000697453"/>
    <s v="LYESPOMALLX1"/>
    <s v="LIMPIAYA MALLA ESPONJA X1"/>
    <s v="LYESPOMALLX1 - LIMPIAYA MALLA ESPONJA X1"/>
    <n v="6"/>
    <n v="714.29"/>
    <n v="0"/>
    <n v="4285.74"/>
    <s v="CU02"/>
    <n v="1"/>
    <n v="211"/>
    <s v=" Tuti Cúcuta"/>
    <s v="ZONA SANTANDER"/>
    <s v="TERCEROS"/>
    <s v="2025 SEM 45"/>
    <s v="1675"/>
    <x v="24"/>
    <s v="miércoles"/>
    <s v="ETERNA"/>
    <n v="1"/>
    <n v="6"/>
    <s v="TAT"/>
    <s v="JOSE ALONSO PALLARES PRADO"/>
    <s v="Preventa"/>
    <s v="13377931"/>
    <s v="1090387974"/>
    <s v="JOSE ALONSO PALLARES PRADO"/>
  </r>
  <r>
    <d v="2025-11-05T00:00:00"/>
    <s v="HHBU000697453"/>
    <s v="LYGUANT7AMX2"/>
    <s v="LIMPIAYA GUATE TALLA7 AMARILLO X2"/>
    <s v="LYGUANT7AMX2 - LIMPIAYA GUATE TALLA7 AMARILLO X2"/>
    <n v="3"/>
    <n v="3025.21"/>
    <n v="0"/>
    <n v="9075.6299999999992"/>
    <s v="CU02"/>
    <n v="1"/>
    <n v="211"/>
    <s v=" Tuti Cúcuta"/>
    <s v="ZONA SANTANDER"/>
    <s v="TERCEROS"/>
    <s v="2025 SEM 45"/>
    <s v="1675"/>
    <x v="24"/>
    <s v="miércoles"/>
    <s v="ETERNA"/>
    <n v="1"/>
    <n v="3"/>
    <s v="TAT"/>
    <s v="JOSE ALONSO PALLARES PRADO"/>
    <s v="Preventa"/>
    <s v="13377931"/>
    <s v="1090387974"/>
    <s v="JOSE ALONSO PALLARES PRADO"/>
  </r>
  <r>
    <d v="2025-11-05T00:00:00"/>
    <s v="HHBU000697453"/>
    <s v="LYGUANT8AMX2"/>
    <s v="LIMPIAYA GUANTE TALLA8 AMARILLO X2"/>
    <s v="LYGUANT8AMX2 - LIMPIAYA GUANTE TALLA8 AMARILLO X2"/>
    <n v="3"/>
    <n v="3025.21"/>
    <n v="0"/>
    <n v="9075.6299999999992"/>
    <s v="CU02"/>
    <n v="1"/>
    <n v="211"/>
    <s v=" Tuti Cúcuta"/>
    <s v="ZONA SANTANDER"/>
    <s v="TERCEROS"/>
    <s v="2025 SEM 45"/>
    <s v="1675"/>
    <x v="24"/>
    <s v="miércoles"/>
    <s v="ETERNA"/>
    <n v="1"/>
    <n v="3"/>
    <s v="TAT"/>
    <s v="JOSE ALONSO PALLARES PRADO"/>
    <s v="Preventa"/>
    <s v="13377931"/>
    <s v="1090387974"/>
    <s v="JOSE ALONSO PALLARES PRADO"/>
  </r>
  <r>
    <d v="2025-11-05T00:00:00"/>
    <s v="HHBU000697456"/>
    <s v="LYBICA1000X1"/>
    <s v="LIMPIAYA LIMPIADOR BICARBONATO 1000ML X1"/>
    <s v="LYBICA1000X1 - LIMPIAYA LIMPIADOR BICARBONATO 1000ML X1"/>
    <n v="1"/>
    <n v="3025.21"/>
    <n v="0"/>
    <n v="3025.21"/>
    <s v="CU02"/>
    <n v="1"/>
    <n v="211"/>
    <s v=" Tuti Cúcuta"/>
    <s v="ZONA SANTANDER"/>
    <s v="TERCEROS"/>
    <s v="2025 SEM 45"/>
    <s v="1675"/>
    <x v="24"/>
    <s v="miércoles"/>
    <s v="ETERNA"/>
    <n v="1"/>
    <n v="1"/>
    <s v="TAT"/>
    <s v="JAVIER DURAN"/>
    <s v="Preventa"/>
    <s v="88139860"/>
    <s v="1090387974"/>
    <s v="TIENDA MIXTA"/>
  </r>
  <r>
    <d v="2025-11-05T00:00:00"/>
    <s v="HHBO001171991"/>
    <s v="YAPANIAMA"/>
    <s v="PAÑITOS HUMEDOS DAMPY AMARILLOS X 15 UND"/>
    <s v="YAPANIAMA - PAÑITOS HUMEDOS DAMPY AMARILLOS X 15 UND"/>
    <n v="6"/>
    <n v="1260.5"/>
    <n v="0"/>
    <n v="7563"/>
    <s v="BG11"/>
    <n v="1"/>
    <n v="126"/>
    <s v=" TUTI Bogota"/>
    <s v="ZONA BOGOTA"/>
    <s v="TERCEROS"/>
    <s v="2025 SEM 45"/>
    <s v="2202"/>
    <x v="36"/>
    <s v="miércoles"/>
    <s v="YASS"/>
    <n v="1"/>
    <n v="6"/>
    <s v="TAT"/>
    <s v="YOLANDA JIMENEZ MARTINEZ"/>
    <s v="Preventa"/>
    <s v="51618755"/>
    <s v="53099291"/>
    <s v="YOLANDA JIMENEZ MARTINEZ"/>
  </r>
  <r>
    <d v="2025-11-05T00:00:00"/>
    <s v="HHME001461451"/>
    <s v="LYESPOOROX12"/>
    <s v="LIMPIAYA ESPONJA ORO/PLATA X12"/>
    <s v="LYESPOOROX12 - LIMPIAYA ESPONJA ORO/PLATA X12"/>
    <n v="4"/>
    <n v="8991.6"/>
    <n v="1798.32"/>
    <n v="34168.080000000002"/>
    <s v="MD30"/>
    <n v="1"/>
    <n v="125"/>
    <s v=" TUTI Medellin"/>
    <s v="ZONA CENTRO"/>
    <s v="TERCEROS"/>
    <s v="2025 SEM 45"/>
    <s v="1337"/>
    <x v="44"/>
    <s v="miércoles"/>
    <s v="ETERNA"/>
    <n v="1"/>
    <n v="4"/>
    <s v="TAT"/>
    <s v="PEDRO PABLO MOSQUERA CORDOBA"/>
    <s v="Preventa"/>
    <s v="4826688"/>
    <s v="39178423"/>
    <s v="EL VECINO"/>
  </r>
  <r>
    <d v="2025-11-05T00:00:00"/>
    <s v="HHME001461451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5"/>
    <s v="1337"/>
    <x v="44"/>
    <s v="miércoles"/>
    <s v="PREBEL"/>
    <n v="1"/>
    <n v="1"/>
    <s v="TAT"/>
    <s v="PEDRO PABLO MOSQUERA CORDOBA"/>
    <s v="Preventa"/>
    <s v="4826688"/>
    <s v="39178423"/>
    <s v="EL VECINO"/>
  </r>
  <r>
    <d v="2025-11-05T00:00:00"/>
    <s v="HHME001461451"/>
    <s v="PBELDES12X18"/>
    <s v="DES. EA DPL CLASS 12G X 18"/>
    <s v="PBELDES12X18 - DES. EA DPL CLASS 12G X 18"/>
    <n v="1"/>
    <n v="12500"/>
    <n v="375"/>
    <n v="12125"/>
    <s v="MD30"/>
    <n v="1"/>
    <n v="125"/>
    <s v=" TUTI Medellin"/>
    <s v="ZONA CENTRO"/>
    <s v="TERCEROS"/>
    <s v="2025 SEM 45"/>
    <s v="1337"/>
    <x v="44"/>
    <s v="miércoles"/>
    <s v="PREBEL"/>
    <n v="1"/>
    <n v="1"/>
    <s v="TAT"/>
    <s v="PEDRO PABLO MOSQUERA CORDOBA"/>
    <s v="Preventa"/>
    <s v="4826688"/>
    <s v="39178423"/>
    <s v="EL VECINO"/>
  </r>
  <r>
    <d v="2025-11-05T00:00:00"/>
    <s v="HHBO001172038"/>
    <s v="YAPANIAMA"/>
    <s v="PAÑITOS HUMEDOS DAMPY AMARILLOS X 15 UND"/>
    <s v="YAPANIAMA - PAÑITOS HUMEDOS DAMPY AMARILLOS X 15 UND"/>
    <n v="10"/>
    <n v="1260.5"/>
    <n v="0"/>
    <n v="12605"/>
    <s v="BG11"/>
    <n v="1"/>
    <n v="126"/>
    <s v=" TUTI Bogota"/>
    <s v="ZONA BOGOTA"/>
    <s v="TERCEROS"/>
    <s v="2025 SEM 45"/>
    <s v="2206"/>
    <x v="47"/>
    <s v="miércoles"/>
    <s v="YASS"/>
    <n v="1"/>
    <n v="10"/>
    <s v="TAT"/>
    <s v="DAYANA DEL CARMEN PEREZ GONZALEZ"/>
    <s v="Preventa"/>
    <s v="1032399134"/>
    <s v="52906505"/>
    <s v="COSECHAS COLOMBIANAS"/>
  </r>
  <r>
    <d v="2025-11-05T00:00:00"/>
    <s v="HHBO001172038"/>
    <s v="LYLOZA700DX1"/>
    <s v="LIMPIAYA LAVA LOZA DOYPACK 700 ML X1"/>
    <s v="LYLOZA700DX1 - LIMPIAYA LAVA LOZA DOYPACK 700 ML X1"/>
    <n v="3"/>
    <n v="3562.19"/>
    <n v="0"/>
    <n v="10686.57"/>
    <s v="BG11"/>
    <n v="1"/>
    <n v="126"/>
    <s v=" TUTI Bogota"/>
    <s v="ZONA BOGOTA"/>
    <s v="TERCEROS"/>
    <s v="2025 SEM 45"/>
    <s v="2206"/>
    <x v="47"/>
    <s v="miércoles"/>
    <s v="ETERNA"/>
    <n v="1"/>
    <n v="3"/>
    <s v="TAT"/>
    <s v="DAYANA DEL CARMEN PEREZ GONZALEZ"/>
    <s v="Preventa"/>
    <s v="1032399134"/>
    <s v="52906505"/>
    <s v="COSECHAS COLOMBIANAS"/>
  </r>
  <r>
    <d v="2025-11-05T00:00:00"/>
    <s v="HHBO001171923"/>
    <s v="YAPANIAMA"/>
    <s v="PAÑITOS HUMEDOS DAMPY AMARILLOS X 15 UND"/>
    <s v="YAPANIAMA - PAÑITOS HUMEDOS DAMPY AMARILLOS X 15 UND"/>
    <n v="12"/>
    <n v="1260.5"/>
    <n v="0"/>
    <n v="15126"/>
    <s v="BG22"/>
    <n v="1"/>
    <n v="126"/>
    <s v=" TUTI Bogota"/>
    <s v="ZONA BOGOTA"/>
    <s v="TERCEROS"/>
    <s v="2025 SEM 45"/>
    <s v="2114"/>
    <x v="42"/>
    <s v="miércoles"/>
    <s v="YASS"/>
    <n v="1"/>
    <n v="12"/>
    <s v="TAT"/>
    <s v="GLORIA MERCEDES MAARTINEZ MALAGON"/>
    <s v="Preventa"/>
    <s v="52223360"/>
    <s v="52218661"/>
    <s v="BERAKAH"/>
  </r>
  <r>
    <d v="2025-11-05T00:00:00"/>
    <s v="HHBU000697450"/>
    <s v="LYLIMPLAV200DX1"/>
    <s v="LIMPIAYA LIMPIADOR LAVANDA 200 ML X1"/>
    <s v="LYLIMPLAV200DX1 - LIMPIAYA LIMPIADOR LAVANDA 200 ML X1"/>
    <n v="6"/>
    <n v="1120"/>
    <n v="0"/>
    <n v="6720"/>
    <s v="CU02"/>
    <n v="1"/>
    <n v="211"/>
    <s v=" Tuti Cúcuta"/>
    <s v="ZONA SANTANDER"/>
    <s v="TERCEROS"/>
    <s v="2025 SEM 45"/>
    <s v="1675"/>
    <x v="24"/>
    <s v="miércoles"/>
    <s v="ETERNA"/>
    <n v="1"/>
    <n v="6"/>
    <s v="TAT"/>
    <s v="ROBINSON ROA ROA"/>
    <s v="Preventa"/>
    <s v="91182911"/>
    <s v="1090387974"/>
    <s v="ABASTOS RM"/>
  </r>
  <r>
    <d v="2025-11-05T00:00:00"/>
    <s v="HHBU000697463"/>
    <s v="YAPANIAZU"/>
    <s v="PAÑITOS HUMEDOS DAMPY X 20 AZUL"/>
    <s v="YAPANIAZU - PAÑITOS HUMEDOS DAMPY X 20 AZUL"/>
    <n v="6"/>
    <n v="1344.54"/>
    <n v="0"/>
    <n v="8067.24"/>
    <s v="CU02"/>
    <n v="1"/>
    <n v="211"/>
    <s v=" Tuti Cúcuta"/>
    <s v="ZONA SANTANDER"/>
    <s v="TERCEROS"/>
    <s v="2025 SEM 45"/>
    <s v="1675"/>
    <x v="24"/>
    <s v="miércoles"/>
    <s v="YASS"/>
    <n v="1"/>
    <n v="6"/>
    <s v="TAT"/>
    <s v="WILFRIDO ANTONIA SANCHEZ"/>
    <s v="Preventa"/>
    <s v="5388911"/>
    <s v="1090387974"/>
    <s v="TIENDA MIXTA ADN"/>
  </r>
  <r>
    <d v="2025-11-05T00:00:00"/>
    <s v="HHBO001171945"/>
    <s v="PBTALCO30"/>
    <s v="TALCO POLVO AFM 30 GR"/>
    <s v="PBTALCO30 - TALCO POLVO AFM 30 GR"/>
    <n v="4"/>
    <n v="2900.04"/>
    <n v="0"/>
    <n v="11600.16"/>
    <s v="BG22"/>
    <n v="1"/>
    <n v="126"/>
    <s v=" TUTI Bogota"/>
    <s v="ZONA BOGOTA"/>
    <s v="TERCEROS"/>
    <s v="2025 SEM 45"/>
    <s v="2105"/>
    <x v="10"/>
    <s v="miércoles"/>
    <s v="PREBEL"/>
    <n v="1"/>
    <n v="4"/>
    <s v="TAT"/>
    <s v="TULIA SUAREZ"/>
    <s v="Preventa"/>
    <s v="41538195"/>
    <s v="1073687214"/>
    <s v="TULIA SUAREZ"/>
  </r>
  <r>
    <d v="2025-11-05T00:00:00"/>
    <s v="HHBU000697488"/>
    <s v="YACINT12"/>
    <s v="CINTA TRANSPARENTE PEQUEÑA X 12 UND"/>
    <s v="YACINT12 - CINTA TRANSPARENTE PEQUEÑA X 12 UND"/>
    <n v="1"/>
    <n v="4247.1000000000004"/>
    <n v="0"/>
    <n v="4247.1000000000004"/>
    <s v="CU02"/>
    <n v="1"/>
    <n v="176"/>
    <s v=" CUCUTA"/>
    <s v="ZONA SANTANDER"/>
    <s v="TERCEROS"/>
    <s v="2025 SEM 45"/>
    <s v="1678"/>
    <x v="28"/>
    <s v="miércoles"/>
    <s v="YASS"/>
    <n v="1"/>
    <n v="1"/>
    <s v="TAT"/>
    <s v="JORGE ELIECER GUTIERREZ CALDERON"/>
    <s v="Preventa"/>
    <s v="1090459584"/>
    <s v="1093777438"/>
    <s v="TIENDA MIXTA LA ESQUINA"/>
  </r>
  <r>
    <d v="2025-11-05T00:00:00"/>
    <s v="HHBU000697494"/>
    <s v="LYGUANT7.5AMX2"/>
    <s v="LIMPIAYA GUATE TALLA7.5 AMARILLO X2"/>
    <s v="LYGUANT7.5AMX2 - LIMPIAYA GUATE TALLA7.5 AMARILLO X2"/>
    <n v="6"/>
    <n v="3025.21"/>
    <n v="0"/>
    <n v="18151.259999999998"/>
    <s v="CU02"/>
    <n v="1"/>
    <n v="211"/>
    <s v=" Tuti Cúcuta"/>
    <s v="ZONA SANTANDER"/>
    <s v="TERCEROS"/>
    <s v="2025 SEM 45"/>
    <s v="1678"/>
    <x v="28"/>
    <s v="miércoles"/>
    <s v="ETERNA"/>
    <n v="1"/>
    <n v="6"/>
    <s v="TAT"/>
    <s v="PEDRO ANTONIO  MONTEJO  QUINTERO"/>
    <s v="Preventa"/>
    <s v="13494101"/>
    <s v="1093777438"/>
    <s v="VIVERES LA PARADA"/>
  </r>
  <r>
    <d v="2025-11-05T00:00:00"/>
    <s v="HHBU000697494"/>
    <s v="LYGUANT8.5AMX2"/>
    <s v="LIMPIAYA GUANTE TALLA8.5 AMARILLO X2"/>
    <s v="LYGUANT8.5AMX2 - LIMPIAYA GUANTE TALLA8.5 AMARILLO X2"/>
    <n v="6"/>
    <n v="3025.21"/>
    <n v="0"/>
    <n v="18151.259999999998"/>
    <s v="CU02"/>
    <n v="1"/>
    <n v="211"/>
    <s v=" Tuti Cúcuta"/>
    <s v="ZONA SANTANDER"/>
    <s v="TERCEROS"/>
    <s v="2025 SEM 45"/>
    <s v="1678"/>
    <x v="28"/>
    <s v="miércoles"/>
    <s v="ETERNA"/>
    <n v="1"/>
    <n v="6"/>
    <s v="TAT"/>
    <s v="PEDRO ANTONIO  MONTEJO  QUINTERO"/>
    <s v="Preventa"/>
    <s v="13494101"/>
    <s v="1093777438"/>
    <s v="VIVERES LA PARADA"/>
  </r>
  <r>
    <d v="2025-11-05T00:00:00"/>
    <s v="HHBU000697510"/>
    <s v="YAPANIAZU"/>
    <s v="PAÑITOS HUMEDOS DAMPY X 20 AZUL"/>
    <s v="YAPANIAZU - PAÑITOS HUMEDOS DAMPY X 20 AZUL"/>
    <n v="3"/>
    <n v="1344.54"/>
    <n v="0"/>
    <n v="4033.62"/>
    <s v="CU02"/>
    <n v="1"/>
    <n v="211"/>
    <s v=" Tuti Cúcuta"/>
    <s v="ZONA SANTANDER"/>
    <s v="TERCEROS"/>
    <s v="2025 SEM 45"/>
    <s v="1678"/>
    <x v="28"/>
    <s v="miércoles"/>
    <s v="YASS"/>
    <n v="1"/>
    <n v="3"/>
    <s v="TAT"/>
    <s v="LUIS FELIPE CASTRO GARCIA"/>
    <s v="Preventa"/>
    <s v="88229823"/>
    <s v="1093777438"/>
    <s v="ABASTOS DON LUIS"/>
  </r>
  <r>
    <d v="2025-11-05T00:00:00"/>
    <s v="HHBU000697510"/>
    <s v="YAPANIAMA"/>
    <s v="PAÑITOS HUMEDOS DAMPY AMARILLOS X 15 UND"/>
    <s v="YAPANIAMA - PAÑITOS HUMEDOS DAMPY AMARILLOS X 15 UND"/>
    <n v="3"/>
    <n v="1260.5"/>
    <n v="0"/>
    <n v="3781.5"/>
    <s v="CU02"/>
    <n v="1"/>
    <n v="211"/>
    <s v=" Tuti Cúcuta"/>
    <s v="ZONA SANTANDER"/>
    <s v="TERCEROS"/>
    <s v="2025 SEM 45"/>
    <s v="1678"/>
    <x v="28"/>
    <s v="miércoles"/>
    <s v="YASS"/>
    <n v="1"/>
    <n v="3"/>
    <s v="TAT"/>
    <s v="LUIS FELIPE CASTRO GARCIA"/>
    <s v="Preventa"/>
    <s v="88229823"/>
    <s v="1093777438"/>
    <s v="ABASTOS DON LUIS"/>
  </r>
  <r>
    <d v="2025-11-05T00:00:00"/>
    <s v="HHME001461369"/>
    <s v="DRSERUNSILISACHETX1"/>
    <s v="SERUM DE SILICONA DROMATIC EN SACHET X1"/>
    <s v="DRSERUNSILISACHETX1 - SERUM DE SILICONA DROMATIC EN SACHET X1"/>
    <n v="2"/>
    <n v="2227"/>
    <n v="0"/>
    <n v="4454"/>
    <s v="MD04"/>
    <n v="1"/>
    <n v="1"/>
    <s v=" MEDELLIN"/>
    <s v="ZONA CENTRO"/>
    <s v="TERCEROS"/>
    <s v="2025 SEM 45"/>
    <s v="1328"/>
    <x v="43"/>
    <s v="miércoles"/>
    <s v="DROMATIC"/>
    <n v="1"/>
    <n v="2"/>
    <s v="TAT"/>
    <s v="MARYI LUNEY AGUDELO"/>
    <s v="Preventa"/>
    <s v="43482080"/>
    <s v="8063355"/>
    <s v="TIEMDA MARYI"/>
  </r>
  <r>
    <d v="2025-11-05T00:00:00"/>
    <s v="HHME001461369"/>
    <s v="DRELIXIRARGANX1"/>
    <s v="ELIXIR DE ARGAN DROMATIC PARA PEINAR Y CEPILLAR X1"/>
    <s v="DRELIXIRARGANX1 - ELIXIR DE ARGAN DROMATIC PARA PEINAR Y CEPILLAR X1"/>
    <n v="1"/>
    <n v="2731"/>
    <n v="0"/>
    <n v="2731"/>
    <s v="MD04"/>
    <n v="1"/>
    <n v="1"/>
    <s v=" MEDELLIN"/>
    <s v="ZONA CENTRO"/>
    <s v="TERCEROS"/>
    <s v="2025 SEM 45"/>
    <s v="1328"/>
    <x v="43"/>
    <s v="miércoles"/>
    <s v="DROMATIC"/>
    <n v="1"/>
    <n v="1"/>
    <s v="TAT"/>
    <s v="MARYI LUNEY AGUDELO"/>
    <s v="Preventa"/>
    <s v="43482080"/>
    <s v="8063355"/>
    <s v="TIEMDA MARYI"/>
  </r>
  <r>
    <d v="2025-11-05T00:00:00"/>
    <s v="HHME001461396"/>
    <s v="YAPANIAZUX12"/>
    <s v="PAÑITOS HUMEDOS DAMPY AAZUL X 12UND"/>
    <s v="YAPANIAZUX12 - PAÑITOS HUMEDOS DAMPY AAZUL X 12UND"/>
    <n v="10"/>
    <n v="870"/>
    <n v="0"/>
    <n v="8700"/>
    <s v="MD02"/>
    <n v="1"/>
    <n v="1"/>
    <s v=" MEDELLIN"/>
    <s v="ZONA CENTRO"/>
    <s v="TERCEROS"/>
    <s v="2025 SEM 45"/>
    <s v="1328"/>
    <x v="43"/>
    <s v="miércoles"/>
    <s v="YASS"/>
    <n v="1"/>
    <n v="10"/>
    <s v="TAT"/>
    <s v="MARIA EUGENIA BERMUDEZ YEPES"/>
    <s v="Preventa"/>
    <s v="32512603"/>
    <s v="8063355"/>
    <s v="MERCADOS PARAISO"/>
  </r>
  <r>
    <d v="2025-11-05T00:00:00"/>
    <s v="HHME001461396"/>
    <s v="YAVABY20GR"/>
    <s v="VASELINA BABY, 20 GRAMOS, MARCA JUHNIOS"/>
    <s v="YAVABY20GR - VASELINA BABY, 20 GRAMOS, MARCA JUHNIOS"/>
    <n v="3"/>
    <n v="1444"/>
    <n v="0"/>
    <n v="4332"/>
    <s v="MD02"/>
    <n v="1"/>
    <n v="1"/>
    <s v=" MEDELLIN"/>
    <s v="ZONA CENTRO"/>
    <s v="TERCEROS"/>
    <s v="2025 SEM 45"/>
    <s v="1328"/>
    <x v="43"/>
    <s v="miércoles"/>
    <s v="YASS"/>
    <n v="1"/>
    <n v="3"/>
    <s v="TAT"/>
    <s v="MARIA EUGENIA BERMUDEZ YEPES"/>
    <s v="Preventa"/>
    <s v="32512603"/>
    <s v="8063355"/>
    <s v="MERCADOS PARAISO"/>
  </r>
  <r>
    <d v="2025-11-05T00:00:00"/>
    <s v="HHME001461396"/>
    <s v="YAPADAM150"/>
    <s v="PAÑITOS HUMEDOS DAMPY X 150 UND AZUL"/>
    <s v="YAPADAM150 - PAÑITOS HUMEDOS DAMPY X 150 UND AZUL"/>
    <n v="4"/>
    <n v="6422.4"/>
    <n v="0"/>
    <n v="25689.599999999999"/>
    <s v="MD02"/>
    <n v="1"/>
    <n v="1"/>
    <s v=" MEDELLIN"/>
    <s v="ZONA CENTRO"/>
    <s v="TERCEROS"/>
    <s v="2025 SEM 45"/>
    <s v="1328"/>
    <x v="43"/>
    <s v="miércoles"/>
    <s v="YASS"/>
    <n v="1"/>
    <n v="4"/>
    <s v="TAT"/>
    <s v="MARIA EUGENIA BERMUDEZ YEPES"/>
    <s v="Preventa"/>
    <s v="32512603"/>
    <s v="8063355"/>
    <s v="MERCADOS PARAISO"/>
  </r>
  <r>
    <d v="2025-11-05T00:00:00"/>
    <s v="HHME001461396"/>
    <s v="YAPANIAMAX120"/>
    <s v="PAÑITOS HUMEDOS DAMPY AMARILLOS X 120UND"/>
    <s v="YAPANIAMAX120 - PAÑITOS HUMEDOS DAMPY AMARILLOS X 120UND"/>
    <n v="3"/>
    <n v="6500"/>
    <n v="0"/>
    <n v="19500"/>
    <s v="MD02"/>
    <n v="1"/>
    <n v="1"/>
    <s v=" MEDELLIN"/>
    <s v="ZONA CENTRO"/>
    <s v="TERCEROS"/>
    <s v="2025 SEM 45"/>
    <s v="1328"/>
    <x v="43"/>
    <s v="miércoles"/>
    <s v="YASS"/>
    <n v="1"/>
    <n v="3"/>
    <s v="TAT"/>
    <s v="MARIA EUGENIA BERMUDEZ YEPES"/>
    <s v="Preventa"/>
    <s v="32512603"/>
    <s v="8063355"/>
    <s v="MERCADOS PARAISO"/>
  </r>
  <r>
    <d v="2025-11-05T00:00:00"/>
    <s v="HHBU000697544"/>
    <s v="YACAN38"/>
    <s v="CANDADO 38 MM"/>
    <s v="YACAN38 - CANDADO 38 MM"/>
    <n v="2"/>
    <n v="2668.75"/>
    <n v="0"/>
    <n v="5337.5"/>
    <s v="CU02"/>
    <n v="1"/>
    <n v="211"/>
    <s v=" Tuti Cúcuta"/>
    <s v="ZONA SANTANDER"/>
    <s v="TERCEROS"/>
    <s v="2025 SEM 45"/>
    <s v="1684"/>
    <x v="12"/>
    <s v="miércoles"/>
    <s v="YASS"/>
    <n v="1"/>
    <n v="2"/>
    <s v="TAT"/>
    <s v="CESAR DAVID CONTRERAS RODRIGUEZ"/>
    <s v="Preventa"/>
    <s v="1065864823"/>
    <s v="60375658"/>
    <s v="DIVINO NIÑO"/>
  </r>
  <r>
    <d v="2025-11-05T00:00:00"/>
    <s v="HHBU000697544"/>
    <s v="YACAN25"/>
    <s v="CANDADO 25 MM"/>
    <s v="YACAN25 - CANDADO 25 MM"/>
    <n v="3"/>
    <n v="1543"/>
    <n v="0"/>
    <n v="4629"/>
    <s v="CU02"/>
    <n v="1"/>
    <n v="211"/>
    <s v=" Tuti Cúcuta"/>
    <s v="ZONA SANTANDER"/>
    <s v="TERCEROS"/>
    <s v="2025 SEM 45"/>
    <s v="1684"/>
    <x v="12"/>
    <s v="miércoles"/>
    <s v="YASS"/>
    <n v="1"/>
    <n v="3"/>
    <s v="TAT"/>
    <s v="CESAR DAVID CONTRERAS RODRIGUEZ"/>
    <s v="Preventa"/>
    <s v="1065864823"/>
    <s v="60375658"/>
    <s v="DIVINO NIÑO"/>
  </r>
  <r>
    <d v="2025-11-05T00:00:00"/>
    <s v="HHME001461466"/>
    <s v="LYSUAV760DX1"/>
    <s v="LIMPIAYA SUAVIZANTE DOYPACK 760 ML X1"/>
    <s v="LYSUAV760DX1 - LIMPIAYA SUAVIZANTE DOYPACK 760 ML X1"/>
    <n v="8"/>
    <n v="3400"/>
    <n v="0"/>
    <n v="27200"/>
    <s v="MD02"/>
    <n v="1"/>
    <n v="1"/>
    <s v=" MEDELLIN"/>
    <s v="ZONA CENTRO"/>
    <s v="TERCEROS"/>
    <s v="2025 SEM 45"/>
    <s v="1328"/>
    <x v="43"/>
    <s v="miércoles"/>
    <s v="ETERNA"/>
    <n v="1"/>
    <n v="8"/>
    <s v="TAT"/>
    <s v="EUBEIMAR DE JESUS HERRERA CARMONA"/>
    <s v="Preventa"/>
    <s v="70561250"/>
    <s v="8063355"/>
    <s v="DEPOSITOS EH"/>
  </r>
  <r>
    <d v="2025-11-05T00:00:00"/>
    <s v="HHME001461466"/>
    <s v="LYDETE3X1800"/>
    <s v="COMBO DETERGENTE ETERNA 3.000+1.800 OFERTA"/>
    <s v="LYDETE3X1800 - COMBO DETERGENTE ETERNA 3.000+1.800 OFERTA"/>
    <n v="2"/>
    <n v="28655.46"/>
    <n v="0"/>
    <n v="57310.92"/>
    <s v="MD02"/>
    <n v="1"/>
    <n v="1"/>
    <s v=" MEDELLIN"/>
    <s v="ZONA CENTRO"/>
    <s v="TERCEROS"/>
    <s v="2025 SEM 45"/>
    <s v="1328"/>
    <x v="43"/>
    <s v="miércoles"/>
    <s v="ETERNA"/>
    <n v="1"/>
    <n v="2"/>
    <s v="TAT"/>
    <s v="EUBEIMAR DE JESUS HERRERA CARMONA"/>
    <s v="Preventa"/>
    <s v="70561250"/>
    <s v="8063355"/>
    <s v="DEPOSITOS EH"/>
  </r>
  <r>
    <d v="2025-11-05T00:00:00"/>
    <s v="HHME001461466"/>
    <s v="PBTAL85X2"/>
    <s v="TALCO 85GR X 2"/>
    <s v="PBTAL85X2 - TALCO 85GR X 2"/>
    <n v="1"/>
    <n v="12290.73"/>
    <n v="0"/>
    <n v="12290.73"/>
    <s v="MD02"/>
    <n v="1"/>
    <n v="1"/>
    <s v=" MEDELLIN"/>
    <s v="ZONA CENTRO"/>
    <s v="TERCEROS"/>
    <s v="2025 SEM 45"/>
    <s v="1328"/>
    <x v="43"/>
    <s v="miércoles"/>
    <s v="PREBEL"/>
    <n v="1"/>
    <n v="1"/>
    <s v="TAT"/>
    <s v="EUBEIMAR DE JESUS HERRERA CARMONA"/>
    <s v="Preventa"/>
    <s v="70561250"/>
    <s v="8063355"/>
    <s v="DEPOSITOS EH"/>
  </r>
  <r>
    <d v="2025-11-05T00:00:00"/>
    <s v="HHME001461466"/>
    <s v="DRDESOPIES"/>
    <s v="DESODORANTE PARA PIES"/>
    <s v="DRDESOPIES - DESODORANTE PARA PIES"/>
    <n v="1"/>
    <n v="9636"/>
    <n v="0"/>
    <n v="9636"/>
    <s v="MD02"/>
    <n v="1"/>
    <n v="1"/>
    <s v=" MEDELLIN"/>
    <s v="ZONA CENTRO"/>
    <s v="TERCEROS"/>
    <s v="2025 SEM 45"/>
    <s v="1328"/>
    <x v="43"/>
    <s v="miércoles"/>
    <s v="DROMATIC"/>
    <n v="1"/>
    <n v="1"/>
    <s v="TAT"/>
    <s v="EUBEIMAR DE JESUS HERRERA CARMONA"/>
    <s v="Preventa"/>
    <s v="70561250"/>
    <s v="8063355"/>
    <s v="DEPOSITOS EH"/>
  </r>
  <r>
    <d v="2025-11-05T00:00:00"/>
    <s v="HHME001461466"/>
    <s v="LYDETEOS1800DX1"/>
    <s v="DETERGENTE ETERNA DOYPACK ROPA OSCURA 1800ML"/>
    <s v="LYDETEOS1800DX1 - DETERGENTE ETERNA DOYPACK ROPA OSCURA 1800ML"/>
    <n v="1"/>
    <n v="13840"/>
    <n v="0"/>
    <n v="13840"/>
    <s v="MD02"/>
    <n v="1"/>
    <n v="1"/>
    <s v=" MEDELLIN"/>
    <s v="ZONA CENTRO"/>
    <s v="TERCEROS"/>
    <s v="2025 SEM 45"/>
    <s v="1328"/>
    <x v="43"/>
    <s v="miércoles"/>
    <s v="ETERNA"/>
    <n v="1"/>
    <n v="1"/>
    <s v="TAT"/>
    <s v="EUBEIMAR DE JESUS HERRERA CARMONA"/>
    <s v="Preventa"/>
    <s v="70561250"/>
    <s v="8063355"/>
    <s v="DEPOSITOS EH"/>
  </r>
  <r>
    <d v="2025-11-05T00:00:00"/>
    <s v="HHME001461504"/>
    <s v="LYGUANT7.5AMX2"/>
    <s v="LIMPIAYA GUATE TALLA7.5 AMARILLO X2"/>
    <s v="LYGUANT7.5AMX2 - LIMPIAYA GUATE TALLA7.5 AMARILLO X2"/>
    <n v="6"/>
    <n v="3025.21"/>
    <n v="0"/>
    <n v="18151.259999999998"/>
    <s v="MD45"/>
    <n v="1"/>
    <n v="125"/>
    <s v=" TUTI Medellin"/>
    <s v="ZONA CENTRO"/>
    <s v="TERCEROS"/>
    <s v="2025 SEM 45"/>
    <s v="1342"/>
    <x v="7"/>
    <s v="miércoles"/>
    <s v="ETERNA"/>
    <n v="1"/>
    <n v="6"/>
    <s v="TAT"/>
    <s v="SOLANLLY SMITH VANEGAS LONDONO"/>
    <s v="Preventa"/>
    <s v="43919885"/>
    <s v="1039023085"/>
    <s v="LEGUMBRERIA EL BUEN PRECIO"/>
  </r>
  <r>
    <d v="2025-11-05T00:00:00"/>
    <s v="HHME001461567"/>
    <s v="LYLOZACREM"/>
    <s v="CREMA LAVALOZA LIMPIAYA"/>
    <s v="LYLOZACREM - CREMA LAVALOZA LIMPIAYA"/>
    <n v="3"/>
    <n v="2615"/>
    <n v="0"/>
    <n v="7845"/>
    <s v="MD01"/>
    <n v="1"/>
    <n v="125"/>
    <s v=" TUTI Medellin"/>
    <s v="ZONA CENTRO"/>
    <s v="TERCEROS"/>
    <s v="2025 SEM 45"/>
    <s v="1342"/>
    <x v="7"/>
    <s v="miércoles"/>
    <s v="ETERNA"/>
    <n v="1"/>
    <n v="3"/>
    <s v="TAT"/>
    <s v="SANDRA PATRICIA ZAPATA JARAMILLO"/>
    <s v="Preventa"/>
    <s v="44005971"/>
    <s v="1039023085"/>
    <s v="TIENDA MARLUAN"/>
  </r>
  <r>
    <d v="2025-11-05T00:00:00"/>
    <s v="HHME001461514"/>
    <s v="YAGOM90"/>
    <s v="GOMINA N17 EN SOBRE 90G"/>
    <s v="YAGOM90 - GOMINA N17 EN SOBRE 90G"/>
    <n v="6"/>
    <n v="1092.44"/>
    <n v="0"/>
    <n v="6554.64"/>
    <s v="MD02"/>
    <n v="1"/>
    <n v="1"/>
    <s v=" MEDELLIN"/>
    <s v="ZONA CENTRO"/>
    <s v="TERCEROS"/>
    <s v="2025 SEM 45"/>
    <s v="1328"/>
    <x v="43"/>
    <s v="miércoles"/>
    <s v="YASS"/>
    <n v="1"/>
    <n v="6"/>
    <s v="TAT"/>
    <s v="LUZ ADRIANA VERGARA CARDENAS"/>
    <s v="Preventa"/>
    <s v="22131343"/>
    <s v="8063355"/>
    <s v="LA REJA BLANCA"/>
  </r>
  <r>
    <d v="2025-11-05T00:00:00"/>
    <s v="HHME001461514"/>
    <s v="YAPANIAZU"/>
    <s v="PAÑITOS HUMEDOS DAMPY X 20 AZUL"/>
    <s v="YAPANIAZU - PAÑITOS HUMEDOS DAMPY X 20 AZUL"/>
    <n v="3"/>
    <n v="1344.54"/>
    <n v="0"/>
    <n v="4033.62"/>
    <s v="MD02"/>
    <n v="1"/>
    <n v="1"/>
    <s v=" MEDELLIN"/>
    <s v="ZONA CENTRO"/>
    <s v="TERCEROS"/>
    <s v="2025 SEM 45"/>
    <s v="1328"/>
    <x v="43"/>
    <s v="miércoles"/>
    <s v="YASS"/>
    <n v="1"/>
    <n v="3"/>
    <s v="TAT"/>
    <s v="LUZ ADRIANA VERGARA CARDENAS"/>
    <s v="Preventa"/>
    <s v="22131343"/>
    <s v="8063355"/>
    <s v="LA REJA BLANCA"/>
  </r>
  <r>
    <d v="2025-11-05T00:00:00"/>
    <s v="HHME001461514"/>
    <s v="YAPANIAZUX12"/>
    <s v="PAÑITOS HUMEDOS DAMPY AAZUL X 12UND"/>
    <s v="YAPANIAZUX12 - PAÑITOS HUMEDOS DAMPY AAZUL X 12UND"/>
    <n v="6"/>
    <n v="870"/>
    <n v="0"/>
    <n v="5220"/>
    <s v="MD02"/>
    <n v="1"/>
    <n v="1"/>
    <s v=" MEDELLIN"/>
    <s v="ZONA CENTRO"/>
    <s v="TERCEROS"/>
    <s v="2025 SEM 45"/>
    <s v="1328"/>
    <x v="43"/>
    <s v="miércoles"/>
    <s v="YASS"/>
    <n v="1"/>
    <n v="6"/>
    <s v="TAT"/>
    <s v="LUZ ADRIANA VERGARA CARDENAS"/>
    <s v="Preventa"/>
    <s v="22131343"/>
    <s v="8063355"/>
    <s v="LA REJA BLANCA"/>
  </r>
  <r>
    <d v="2025-11-05T00:00:00"/>
    <s v="HHME001461514"/>
    <s v="YASEDA20"/>
    <s v="SEDA DENTAL CON CERA 20 MT"/>
    <s v="YASEDA20 - SEDA DENTAL CON CERA 20 MT"/>
    <n v="2"/>
    <n v="1092.44"/>
    <n v="0"/>
    <n v="2184.88"/>
    <s v="MD02"/>
    <n v="1"/>
    <n v="1"/>
    <s v=" MEDELLIN"/>
    <s v="ZONA CENTRO"/>
    <s v="TERCEROS"/>
    <s v="2025 SEM 45"/>
    <s v="1328"/>
    <x v="43"/>
    <s v="miércoles"/>
    <s v="YASS"/>
    <n v="1"/>
    <n v="2"/>
    <s v="TAT"/>
    <s v="LUZ ADRIANA VERGARA CARDENAS"/>
    <s v="Preventa"/>
    <s v="22131343"/>
    <s v="8063355"/>
    <s v="LA REJA BLANCA"/>
  </r>
  <r>
    <d v="2025-11-05T00:00:00"/>
    <s v="HHME001461514"/>
    <s v="YAVABY20GR"/>
    <s v="VASELINA BABY, 20 GRAMOS, MARCA JUHNIOS"/>
    <s v="YAVABY20GR - VASELINA BABY, 20 GRAMOS, MARCA JUHNIOS"/>
    <n v="2"/>
    <n v="1444"/>
    <n v="0"/>
    <n v="2888"/>
    <s v="MD02"/>
    <n v="1"/>
    <n v="1"/>
    <s v=" MEDELLIN"/>
    <s v="ZONA CENTRO"/>
    <s v="TERCEROS"/>
    <s v="2025 SEM 45"/>
    <s v="1328"/>
    <x v="43"/>
    <s v="miércoles"/>
    <s v="YASS"/>
    <n v="1"/>
    <n v="2"/>
    <s v="TAT"/>
    <s v="LUZ ADRIANA VERGARA CARDENAS"/>
    <s v="Preventa"/>
    <s v="22131343"/>
    <s v="8063355"/>
    <s v="LA REJA BLANCA"/>
  </r>
  <r>
    <d v="2025-11-05T00:00:00"/>
    <s v="HHME001461514"/>
    <s v="PDSPLASHMORADX12"/>
    <s v="ELLAS LOCIÓN CORPORAL BODY SPLASH MORADO X 260 ML CAJA X 12"/>
    <s v="PDSPLASHMORADX12 - ELLAS LOCIÓN CORPORAL BODY SPLASH MORADO X 260 ML CAJA X 12"/>
    <n v="1"/>
    <n v="7500"/>
    <n v="0"/>
    <n v="7500"/>
    <s v="MD02"/>
    <n v="1"/>
    <n v="1"/>
    <s v=" MEDELLIN"/>
    <s v="ZONA CENTRO"/>
    <s v="TERCEROS"/>
    <s v="2025 SEM 45"/>
    <s v="1328"/>
    <x v="43"/>
    <s v="miércoles"/>
    <s v="PRODUSA"/>
    <n v="1"/>
    <n v="1"/>
    <s v="TAT"/>
    <s v="LUZ ADRIANA VERGARA CARDENAS"/>
    <s v="Preventa"/>
    <s v="22131343"/>
    <s v="8063355"/>
    <s v="LA REJA BLANCA"/>
  </r>
  <r>
    <d v="2025-11-05T00:00:00"/>
    <s v="HHME001461514"/>
    <s v="LYLANAACEX6"/>
    <s v="LIMPIAYA LANA ACERO X6"/>
    <s v="LYLANAACEX6 - LIMPIAYA LANA ACERO X6"/>
    <n v="3"/>
    <n v="1180"/>
    <n v="0"/>
    <n v="3540"/>
    <s v="MD02"/>
    <n v="1"/>
    <n v="1"/>
    <s v=" MEDELLIN"/>
    <s v="ZONA CENTRO"/>
    <s v="TERCEROS"/>
    <s v="2025 SEM 45"/>
    <s v="1328"/>
    <x v="43"/>
    <s v="miércoles"/>
    <s v="ETERNA"/>
    <n v="6"/>
    <n v="18"/>
    <s v="TAT"/>
    <s v="LUZ ADRIANA VERGARA CARDENAS"/>
    <s v="Preventa"/>
    <s v="22131343"/>
    <s v="8063355"/>
    <s v="LA REJA BLANCA"/>
  </r>
  <r>
    <d v="2025-11-05T00:00:00"/>
    <s v="HHME001461514"/>
    <s v="LYDETE200DX1"/>
    <s v="LIMPIAYA DETERGENTE DOYPACK 200 ML X1"/>
    <s v="LYDETE200DX1 - LIMPIAYA DETERGENTE DOYPACK 200 ML X1"/>
    <n v="6"/>
    <n v="1440"/>
    <n v="0"/>
    <n v="8640"/>
    <s v="MD02"/>
    <n v="1"/>
    <n v="1"/>
    <s v=" MEDELLIN"/>
    <s v="ZONA CENTRO"/>
    <s v="TERCEROS"/>
    <s v="2025 SEM 45"/>
    <s v="1328"/>
    <x v="43"/>
    <s v="miércoles"/>
    <s v="ETERNA"/>
    <n v="1"/>
    <n v="6"/>
    <s v="TAT"/>
    <s v="LUZ ADRIANA VERGARA CARDENAS"/>
    <s v="Preventa"/>
    <s v="22131343"/>
    <s v="8063355"/>
    <s v="LA REJA BLANCA"/>
  </r>
  <r>
    <d v="2025-11-05T00:00:00"/>
    <s v="HHME001461518"/>
    <s v="PBTALCO30"/>
    <s v="TALCO POLVO AFM 30 GR"/>
    <s v="PBTALCO30 - TALCO POLVO AFM 30 GR"/>
    <n v="4"/>
    <n v="2900.04"/>
    <n v="0"/>
    <n v="11600.16"/>
    <s v="MD02"/>
    <n v="1"/>
    <n v="1"/>
    <s v=" MEDELLIN"/>
    <s v="ZONA CENTRO"/>
    <s v="TERCEROS"/>
    <s v="2025 SEM 45"/>
    <s v="1328"/>
    <x v="43"/>
    <s v="miércoles"/>
    <s v="PREBEL"/>
    <n v="1"/>
    <n v="4"/>
    <s v="TAT"/>
    <s v="YIRLENY MUÑOZ GARCIA"/>
    <s v="Preventa"/>
    <s v="39176358"/>
    <s v="8063355"/>
    <s v="TIENDA KATI LA 47"/>
  </r>
  <r>
    <d v="2025-11-05T00:00:00"/>
    <s v="HHME001461518"/>
    <s v="PBTAL85X2"/>
    <s v="TALCO 85GR X 2"/>
    <s v="PBTAL85X2 - TALCO 85GR X 2"/>
    <n v="1"/>
    <n v="12290.73"/>
    <n v="0"/>
    <n v="12290.73"/>
    <s v="MD02"/>
    <n v="1"/>
    <n v="1"/>
    <s v=" MEDELLIN"/>
    <s v="ZONA CENTRO"/>
    <s v="TERCEROS"/>
    <s v="2025 SEM 45"/>
    <s v="1328"/>
    <x v="43"/>
    <s v="miércoles"/>
    <s v="PREBEL"/>
    <n v="1"/>
    <n v="1"/>
    <s v="TAT"/>
    <s v="YIRLENY MUÑOZ GARCIA"/>
    <s v="Preventa"/>
    <s v="39176358"/>
    <s v="8063355"/>
    <s v="TIENDA KATI LA 47"/>
  </r>
  <r>
    <d v="2025-11-05T00:00:00"/>
    <s v="BO000384305"/>
    <s v="YACAN50"/>
    <s v="CANDADO 50 MM"/>
    <s v="YACAN50 - CANDADO 50 MM"/>
    <n v="3"/>
    <n v="4327.7311"/>
    <n v="0"/>
    <n v="12983.193300000001"/>
    <s v="BG11"/>
    <n v="1"/>
    <n v="2"/>
    <s v=" CIUDAD BOGOTA"/>
    <s v="ZONA BOGOTA"/>
    <s v="TERCEROS"/>
    <s v="2025 SEM 45"/>
    <s v="2204"/>
    <x v="47"/>
    <s v="miércoles"/>
    <s v="YASS"/>
    <n v="1"/>
    <n v="3"/>
    <s v="TAT"/>
    <s v="JUAN MANUEL GUTIERREZ TORRALBA"/>
    <s v="Preventa"/>
    <s v="79612762"/>
    <s v="52906505"/>
    <s v="JUAN MANUEL GUTIERREZ"/>
  </r>
  <r>
    <d v="2025-11-05T00:00:00"/>
    <s v="BO000384305"/>
    <s v="YACAN38"/>
    <s v="CANDADO 38 MM"/>
    <s v="YACAN38 - CANDADO 38 MM"/>
    <n v="3"/>
    <n v="2668.75"/>
    <n v="0"/>
    <n v="8006.25"/>
    <s v="BG11"/>
    <n v="1"/>
    <n v="2"/>
    <s v=" CIUDAD BOGOTA"/>
    <s v="ZONA BOGOTA"/>
    <s v="TERCEROS"/>
    <s v="2025 SEM 45"/>
    <s v="2204"/>
    <x v="47"/>
    <s v="miércoles"/>
    <s v="YASS"/>
    <n v="1"/>
    <n v="3"/>
    <s v="TAT"/>
    <s v="JUAN MANUEL GUTIERREZ TORRALBA"/>
    <s v="Preventa"/>
    <s v="79612762"/>
    <s v="52906505"/>
    <s v="JUAN MANUEL GUTIERREZ"/>
  </r>
  <r>
    <d v="2025-11-05T00:00:00"/>
    <s v="HHBO001172064"/>
    <s v="LYESPOOROX12"/>
    <s v="LIMPIAYA ESPONJA ORO/PLATA X12"/>
    <s v="LYESPOOROX12 - LIMPIAYA ESPONJA ORO/PLATA X12"/>
    <n v="2"/>
    <n v="8991.6"/>
    <n v="899.16"/>
    <n v="17084.04"/>
    <s v="BG11"/>
    <n v="1"/>
    <n v="126"/>
    <s v=" TUTI Bogota"/>
    <s v="ZONA BOGOTA"/>
    <s v="TERCEROS"/>
    <s v="2025 SEM 45"/>
    <s v="2202"/>
    <x v="36"/>
    <s v="miércoles"/>
    <s v="ETERNA"/>
    <n v="1"/>
    <n v="2"/>
    <s v="TAT"/>
    <s v="JOSE ARLEY MALDONADO DIAZ"/>
    <s v="Preventa"/>
    <s v="70783959"/>
    <s v="53099291"/>
    <s v="XIMENA QUIMICOS Y ASEO"/>
  </r>
  <r>
    <d v="2025-11-05T00:00:00"/>
    <s v="HHPE000676743"/>
    <s v="LYGUANT8AMX2"/>
    <s v="LIMPIAYA GUANTE TALLA8 AMARILLO X2"/>
    <s v="LYGUANT8AMX2 - LIMPIAYA GUANTE TALLA8 AMARILLO X2"/>
    <n v="3"/>
    <n v="3025.21"/>
    <n v="0"/>
    <n v="9075.6299999999992"/>
    <s v="PE05"/>
    <n v="1"/>
    <n v="157"/>
    <s v=" TUTI Pereira"/>
    <s v="ZONA SUR"/>
    <s v="TERCEROS"/>
    <s v="2025 SEM 45"/>
    <s v="1815"/>
    <x v="40"/>
    <s v="miércoles"/>
    <s v="ETERNA"/>
    <n v="1"/>
    <n v="3"/>
    <s v="TAT"/>
    <s v="WILSON RAMIREZ GONZALEZ"/>
    <s v="Preventa"/>
    <s v="4375207"/>
    <s v="1059785487"/>
    <s v="EL BUEN PRECIO"/>
  </r>
  <r>
    <d v="2025-11-05T00:00:00"/>
    <s v="HHPE000676743"/>
    <s v="LYGUANT9AMX2"/>
    <s v="LIMPIAYA GUANTE TALLA9 AMARILLO X2"/>
    <s v="LYGUANT9AMX2 - LIMPIAYA GUANTE TALLA9 AMARILLO X2"/>
    <n v="3"/>
    <n v="3025.21"/>
    <n v="0"/>
    <n v="9075.6299999999992"/>
    <s v="PE05"/>
    <n v="1"/>
    <n v="157"/>
    <s v=" TUTI Pereira"/>
    <s v="ZONA SUR"/>
    <s v="TERCEROS"/>
    <s v="2025 SEM 45"/>
    <s v="1815"/>
    <x v="40"/>
    <s v="miércoles"/>
    <s v="ETERNA"/>
    <n v="1"/>
    <n v="3"/>
    <s v="TAT"/>
    <s v="WILSON RAMIREZ GONZALEZ"/>
    <s v="Preventa"/>
    <s v="4375207"/>
    <s v="1059785487"/>
    <s v="EL BUEN PRECIO"/>
  </r>
  <r>
    <d v="2025-11-06T00:00:00"/>
    <s v="HHME001461600"/>
    <s v="LYLOZACREM"/>
    <s v="CREMA LAVALOZA LIMPIAYA"/>
    <s v="LYLOZACREM - CREMA LAVALOZA LIMPIAYA"/>
    <n v="1"/>
    <n v="2615"/>
    <n v="0"/>
    <n v="2615"/>
    <s v="MD01"/>
    <n v="1"/>
    <n v="125"/>
    <s v=" TUTI Medellin"/>
    <s v="ZONA CENTRO"/>
    <s v="TERCEROS"/>
    <s v="2025 SEM 45"/>
    <s v="1342"/>
    <x v="7"/>
    <s v="jueves"/>
    <s v="ETERNA"/>
    <n v="1"/>
    <n v="1"/>
    <s v="TAT"/>
    <s v="JADER GARCIA PATIÑO"/>
    <s v="Preventa"/>
    <s v="98494813"/>
    <s v="1039023085"/>
    <s v="JY MEC FERRETERIA"/>
  </r>
  <r>
    <d v="2025-11-06T00:00:00"/>
    <s v="HHME001461595"/>
    <s v="YAPADAM150"/>
    <s v="PAÑITOS HUMEDOS DAMPY X 150 UND AZUL"/>
    <s v="YAPADAM150 - PAÑITOS HUMEDOS DAMPY X 150 UND AZUL"/>
    <n v="1"/>
    <n v="6422.4"/>
    <n v="0"/>
    <n v="6422.4"/>
    <s v="MD01"/>
    <n v="1"/>
    <n v="125"/>
    <s v=" TUTI Medellin"/>
    <s v="ZONA CENTRO"/>
    <s v="TERCEROS"/>
    <s v="2025 SEM 45"/>
    <s v="1342"/>
    <x v="7"/>
    <s v="jueves"/>
    <s v="YASS"/>
    <n v="1"/>
    <n v="1"/>
    <s v="TAT"/>
    <s v="ANGEL MARIA MANCO CORREA"/>
    <s v="Preventa"/>
    <s v="8275019"/>
    <s v="1039023085"/>
    <s v="TIENDA ANGEL"/>
  </r>
  <r>
    <d v="2025-11-06T00:00:00"/>
    <s v="HHME001461598"/>
    <s v="PDNOCPLECJ12X30"/>
    <s v="ELLAS NOCTURNA PLEGADIZA CAJA 12 X 30"/>
    <s v="PDNOCPLECJ12X30 - ELLAS NOCTURNA PLEGADIZA CAJA 12 X 30"/>
    <n v="1"/>
    <n v="11264.94"/>
    <n v="0"/>
    <n v="11264.94"/>
    <s v="MD01"/>
    <n v="1"/>
    <n v="125"/>
    <s v=" TUTI Medellin"/>
    <s v="ZONA CENTRO"/>
    <s v="TERCEROS"/>
    <s v="2025 SEM 45"/>
    <s v="1342"/>
    <x v="7"/>
    <s v="jueves"/>
    <s v="PRODUSA"/>
    <n v="1"/>
    <n v="1"/>
    <s v="TAT"/>
    <s v="MARTHA PIEDAD ZULUAGA"/>
    <s v="Preventa"/>
    <s v="32393392"/>
    <s v="1039023085"/>
    <s v="VARIEDADES ISAES"/>
  </r>
  <r>
    <d v="2025-11-06T00:00:00"/>
    <s v="HHBU000697661"/>
    <s v="PBDESCLIROLL"/>
    <s v="DESODORANTE CLINICAL ROLL-ON 30ML"/>
    <s v="PBDESCLIROLL - DESODORANTE CLINICAL ROLL-ON 30ML"/>
    <n v="3"/>
    <n v="3000"/>
    <n v="0"/>
    <n v="9000"/>
    <s v="BM11"/>
    <n v="1"/>
    <n v="154"/>
    <s v=" TUTI Bucaramanga"/>
    <s v="ZONA SANTANDER"/>
    <s v="TERCEROS"/>
    <s v="2025 SEM 45"/>
    <s v="1666"/>
    <x v="54"/>
    <s v="jueves"/>
    <s v="PREBEL"/>
    <n v="1"/>
    <n v="3"/>
    <s v="TAT"/>
    <s v="ERNESTO CACERES FLOREZ"/>
    <s v="Preventa"/>
    <s v="91286138"/>
    <s v="63546971"/>
    <s v="MISCELANEA SANMIGARA"/>
  </r>
  <r>
    <d v="2025-11-06T00:00:00"/>
    <s v="HHME001461601"/>
    <s v="LYLOZACREM"/>
    <s v="CREMA LAVALOZA LIMPIAYA"/>
    <s v="LYLOZACREM - CREMA LAVALOZA LIMPIAYA"/>
    <n v="1"/>
    <n v="2615"/>
    <n v="0"/>
    <n v="2615"/>
    <s v="MD01"/>
    <n v="1"/>
    <n v="125"/>
    <s v=" TUTI Medellin"/>
    <s v="ZONA CENTRO"/>
    <s v="TERCEROS"/>
    <s v="2025 SEM 45"/>
    <s v="1342"/>
    <x v="7"/>
    <s v="jueves"/>
    <s v="ETERNA"/>
    <n v="1"/>
    <n v="1"/>
    <s v="TAT"/>
    <s v="MARTA ROSA RODRIGUEZ LONDOÑO"/>
    <s v="Preventa"/>
    <s v="21485450"/>
    <s v="1039023085"/>
    <s v="LA VENTANITA"/>
  </r>
  <r>
    <d v="2025-11-06T00:00:00"/>
    <s v="HHME001461601"/>
    <s v="LYDESEN500"/>
    <s v="DESENGRASANTE CITRICO 500ML"/>
    <s v="LYDESEN500 - DESENGRASANTE CITRICO 500ML"/>
    <n v="1"/>
    <n v="2645.48"/>
    <n v="0"/>
    <n v="2645.48"/>
    <s v="MD01"/>
    <n v="1"/>
    <n v="125"/>
    <s v=" TUTI Medellin"/>
    <s v="ZONA CENTRO"/>
    <s v="TERCEROS"/>
    <s v="2025 SEM 45"/>
    <s v="1342"/>
    <x v="7"/>
    <s v="jueves"/>
    <s v="ETERNA"/>
    <n v="1"/>
    <n v="1"/>
    <s v="TAT"/>
    <s v="MARTA ROSA RODRIGUEZ LONDOÑO"/>
    <s v="Preventa"/>
    <s v="21485450"/>
    <s v="1039023085"/>
    <s v="LA VENTANITA"/>
  </r>
  <r>
    <d v="2025-11-06T00:00:00"/>
    <s v="HHBO001172100"/>
    <s v="LYGUANT8NGX2"/>
    <s v="LIMPIAYA GUANTE NEGRO TALLA8 X2"/>
    <s v="LYGUANT8NGX2 - LIMPIAYA GUANTE NEGRO TALLA8 X2"/>
    <n v="1"/>
    <n v="3180"/>
    <n v="0"/>
    <n v="3180"/>
    <s v="BG19"/>
    <n v="1"/>
    <n v="126"/>
    <s v=" TUTI Bogota"/>
    <s v="ZONA BOGOTA"/>
    <s v="TERCEROS"/>
    <s v="2025 SEM 45"/>
    <s v="2196"/>
    <x v="21"/>
    <s v="jueves"/>
    <s v="ETERNA"/>
    <n v="1"/>
    <n v="1"/>
    <s v="TAT"/>
    <s v="FREDY JESUS ESPINOSA RESTREPO"/>
    <s v="Preventa"/>
    <s v="11365158"/>
    <s v="79903522"/>
    <s v="ACCESORIOS Y LUJOS CHALAN"/>
  </r>
  <r>
    <d v="2025-11-06T00:00:00"/>
    <s v="HHBO001172100"/>
    <s v="LYGUANT9NGX2"/>
    <s v="LIMPIAYA GUANTE NEGRO TALLA9 X2"/>
    <s v="LYGUANT9NGX2 - LIMPIAYA GUANTE NEGRO TALLA9 X2"/>
    <n v="1"/>
    <n v="3180"/>
    <n v="0"/>
    <n v="3180"/>
    <s v="BG19"/>
    <n v="1"/>
    <n v="126"/>
    <s v=" TUTI Bogota"/>
    <s v="ZONA BOGOTA"/>
    <s v="TERCEROS"/>
    <s v="2025 SEM 45"/>
    <s v="2196"/>
    <x v="21"/>
    <s v="jueves"/>
    <s v="ETERNA"/>
    <n v="1"/>
    <n v="1"/>
    <s v="TAT"/>
    <s v="FREDY JESUS ESPINOSA RESTREPO"/>
    <s v="Preventa"/>
    <s v="11365158"/>
    <s v="79903522"/>
    <s v="ACCESORIOS Y LUJOS CHALAN"/>
  </r>
  <r>
    <d v="2025-11-06T00:00:00"/>
    <s v="HHBO001172128"/>
    <s v="PBDES135X272H"/>
    <s v="DESODORANTE CREMA 135GR x2 72H"/>
    <s v="PBDES135X272H - DESODORANTE CREMA 135GR x2 72H"/>
    <n v="1"/>
    <n v="15550"/>
    <n v="0"/>
    <n v="15550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OSCAR JAVIER CASTILLA AVENDANO"/>
    <s v="Preventa"/>
    <s v="92530876"/>
    <s v="1129520020"/>
    <s v="DROGUERIA LA FE TM"/>
  </r>
  <r>
    <d v="2025-11-06T00:00:00"/>
    <s v="HHBO001172128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OSCAR JAVIER CASTILLA AVENDANO"/>
    <s v="Preventa"/>
    <s v="92530876"/>
    <s v="1129520020"/>
    <s v="DROGUERIA LA FE TM"/>
  </r>
  <r>
    <d v="2025-11-06T00:00:00"/>
    <s v="HHBO001172128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OSCAR JAVIER CASTILLA AVENDANO"/>
    <s v="Preventa"/>
    <s v="92530876"/>
    <s v="1129520020"/>
    <s v="DROGUERIA LA FE TM"/>
  </r>
  <r>
    <d v="2025-11-06T00:00:00"/>
    <s v="HHBO001172128"/>
    <s v="YAPANIAMA"/>
    <s v="PAÑITOS HUMEDOS DAMPY AMARILLOS X 15 UND"/>
    <s v="YAPANIAMA - PAÑITOS HUMEDOS DAMPY AMARILLOS X 15 UND"/>
    <n v="4"/>
    <n v="1260.5"/>
    <n v="0"/>
    <n v="5042"/>
    <s v="BG11"/>
    <n v="1"/>
    <n v="126"/>
    <s v=" TUTI Bogota"/>
    <s v="ZONA BOGOTA"/>
    <s v="TERCEROS"/>
    <s v="2025 SEM 45"/>
    <s v="2199"/>
    <x v="33"/>
    <s v="jueves"/>
    <s v="YASS"/>
    <n v="1"/>
    <n v="4"/>
    <s v="TAT"/>
    <s v="OSCAR JAVIER CASTILLA AVENDANO"/>
    <s v="Preventa"/>
    <s v="92530876"/>
    <s v="1129520020"/>
    <s v="DROGUERIA LA FE TM"/>
  </r>
  <r>
    <d v="2025-11-06T00:00:00"/>
    <s v="HHBO001172128"/>
    <s v="PBELDESMIN30"/>
    <s v="EA CLASSIC MINI ROLL ON 30ML"/>
    <s v="PBELDESMIN30 - EA CLASSIC MINI ROLL ON 30ML"/>
    <n v="4"/>
    <n v="3000"/>
    <n v="0"/>
    <n v="12000"/>
    <s v="BG11"/>
    <n v="1"/>
    <n v="126"/>
    <s v=" TUTI Bogota"/>
    <s v="ZONA BOGOTA"/>
    <s v="TERCEROS"/>
    <s v="2025 SEM 45"/>
    <s v="2199"/>
    <x v="33"/>
    <s v="jueves"/>
    <s v="PREBEL"/>
    <n v="1"/>
    <n v="4"/>
    <s v="TAT"/>
    <s v="OSCAR JAVIER CASTILLA AVENDANO"/>
    <s v="Preventa"/>
    <s v="92530876"/>
    <s v="1129520020"/>
    <s v="DROGUERIA LA FE TM"/>
  </r>
  <r>
    <d v="2025-11-06T00:00:00"/>
    <s v="HHME001461785"/>
    <s v="YAGOM90"/>
    <s v="GOMINA N17 EN SOBRE 90G"/>
    <s v="YAGOM90 - GOMINA N17 EN SOBRE 90G"/>
    <n v="10"/>
    <n v="1092.44"/>
    <n v="0"/>
    <n v="10924.4"/>
    <s v="MD40"/>
    <n v="1"/>
    <n v="1"/>
    <s v=" MEDELLIN"/>
    <s v="ZONA CENTRO"/>
    <s v="TERCEROS"/>
    <s v="2025 SEM 45"/>
    <s v="1338"/>
    <x v="5"/>
    <s v="jueves"/>
    <s v="YASS"/>
    <n v="1"/>
    <n v="10"/>
    <s v="TAT"/>
    <s v="GLADYS MARIA SANCHEZ TRUJILLO"/>
    <s v="Preventa"/>
    <s v="33745313"/>
    <s v="1036639459"/>
    <s v="TIENDA EL PLAN"/>
  </r>
  <r>
    <d v="2025-11-06T00:00:00"/>
    <s v="HHME001461785"/>
    <s v="YAPADAM150"/>
    <s v="PAÑITOS HUMEDOS DAMPY X 150 UND AZUL"/>
    <s v="YAPADAM150 - PAÑITOS HUMEDOS DAMPY X 150 UND AZUL"/>
    <n v="5"/>
    <n v="6422.4"/>
    <n v="0"/>
    <n v="32112"/>
    <s v="MD40"/>
    <n v="1"/>
    <n v="1"/>
    <s v=" MEDELLIN"/>
    <s v="ZONA CENTRO"/>
    <s v="TERCEROS"/>
    <s v="2025 SEM 45"/>
    <s v="1338"/>
    <x v="5"/>
    <s v="jueves"/>
    <s v="YASS"/>
    <n v="1"/>
    <n v="5"/>
    <s v="TAT"/>
    <s v="GLADYS MARIA SANCHEZ TRUJILLO"/>
    <s v="Preventa"/>
    <s v="33745313"/>
    <s v="1036639459"/>
    <s v="TIENDA EL PLAN"/>
  </r>
  <r>
    <d v="2025-11-06T00:00:00"/>
    <s v="HHME001461785"/>
    <s v="YAPANIAMA"/>
    <s v="PAÑITOS HUMEDOS DAMPY AMARILLOS X 15 UND"/>
    <s v="YAPANIAMA - PAÑITOS HUMEDOS DAMPY AMARILLOS X 15 UND"/>
    <n v="5"/>
    <n v="1260.5"/>
    <n v="0"/>
    <n v="6302.5"/>
    <s v="MD40"/>
    <n v="1"/>
    <n v="1"/>
    <s v=" MEDELLIN"/>
    <s v="ZONA CENTRO"/>
    <s v="TERCEROS"/>
    <s v="2025 SEM 45"/>
    <s v="1338"/>
    <x v="5"/>
    <s v="jueves"/>
    <s v="YASS"/>
    <n v="1"/>
    <n v="5"/>
    <s v="TAT"/>
    <s v="GLADYS MARIA SANCHEZ TRUJILLO"/>
    <s v="Preventa"/>
    <s v="33745313"/>
    <s v="1036639459"/>
    <s v="TIENDA EL PLAN"/>
  </r>
  <r>
    <d v="2025-11-06T00:00:00"/>
    <s v="HHME001461785"/>
    <s v="YASEDA20"/>
    <s v="SEDA DENTAL CON CERA 20 MT"/>
    <s v="YASEDA20 - SEDA DENTAL CON CERA 20 MT"/>
    <n v="20"/>
    <n v="1092.44"/>
    <n v="0"/>
    <n v="21848.799999999999"/>
    <s v="MD40"/>
    <n v="1"/>
    <n v="1"/>
    <s v=" MEDELLIN"/>
    <s v="ZONA CENTRO"/>
    <s v="TERCEROS"/>
    <s v="2025 SEM 45"/>
    <s v="1338"/>
    <x v="5"/>
    <s v="jueves"/>
    <s v="YASS"/>
    <n v="1"/>
    <n v="20"/>
    <s v="TAT"/>
    <s v="GLADYS MARIA SANCHEZ TRUJILLO"/>
    <s v="Preventa"/>
    <s v="33745313"/>
    <s v="1036639459"/>
    <s v="TIENDA EL PLAN"/>
  </r>
  <r>
    <d v="2025-11-06T00:00:00"/>
    <s v="HHBO001172149"/>
    <s v="YATIJEROM"/>
    <s v="TIJERA PUNTA ROMA ECONOMICA"/>
    <s v="YATIJEROM - TIJERA PUNTA ROMA ECONOMICA"/>
    <n v="6"/>
    <n v="864"/>
    <n v="0"/>
    <n v="5184"/>
    <s v="BG13"/>
    <n v="1"/>
    <n v="126"/>
    <s v=" TUTI Bogota"/>
    <s v="ZONA BOGOTA"/>
    <s v="TERCEROS"/>
    <s v="2025 SEM 45"/>
    <s v="2237"/>
    <x v="14"/>
    <s v="jueves"/>
    <s v="YASS"/>
    <n v="1"/>
    <n v="6"/>
    <s v="TAT"/>
    <s v="YADIRA DEL PILAR OLIVERO FUENMAYOR"/>
    <s v="Preventa"/>
    <s v="255638"/>
    <s v="1012358399"/>
    <s v="YADOLI SHOP"/>
  </r>
  <r>
    <d v="2025-11-06T00:00:00"/>
    <s v="HHBO001172149"/>
    <s v="YABOLSAMED"/>
    <s v="BOLSA BASURA PAQUETE X8 UNIDADES"/>
    <s v="YABOLSAMED - BOLSA BASURA PAQUETE X8 UNIDADES"/>
    <n v="6"/>
    <n v="1344.54"/>
    <n v="0"/>
    <n v="8067.24"/>
    <s v="BG13"/>
    <n v="1"/>
    <n v="126"/>
    <s v=" TUTI Bogota"/>
    <s v="ZONA BOGOTA"/>
    <s v="TERCEROS"/>
    <s v="2025 SEM 45"/>
    <s v="2237"/>
    <x v="14"/>
    <s v="jueves"/>
    <s v="YASS"/>
    <n v="1"/>
    <n v="6"/>
    <s v="TAT"/>
    <s v="YADIRA DEL PILAR OLIVERO FUENMAYOR"/>
    <s v="Preventa"/>
    <s v="255638"/>
    <s v="1012358399"/>
    <s v="YADOLI SHOP"/>
  </r>
  <r>
    <d v="2025-11-06T00:00:00"/>
    <s v="HHBO001172149"/>
    <s v="YACINT12"/>
    <s v="CINTA TRANSPARENTE PEQUEÑA X 12 UND"/>
    <s v="YACINT12 - CINTA TRANSPARENTE PEQUEÑA X 12 UND"/>
    <n v="1"/>
    <n v="4247.1000000000004"/>
    <n v="0"/>
    <n v="4247.1000000000004"/>
    <s v="BG13"/>
    <n v="1"/>
    <n v="126"/>
    <s v=" TUTI Bogota"/>
    <s v="ZONA BOGOTA"/>
    <s v="TERCEROS"/>
    <s v="2025 SEM 45"/>
    <s v="2237"/>
    <x v="14"/>
    <s v="jueves"/>
    <s v="YASS"/>
    <n v="1"/>
    <n v="1"/>
    <s v="TAT"/>
    <s v="YADIRA DEL PILAR OLIVERO FUENMAYOR"/>
    <s v="Preventa"/>
    <s v="255638"/>
    <s v="1012358399"/>
    <s v="YADOLI SHOP"/>
  </r>
  <r>
    <d v="2025-11-06T00:00:00"/>
    <s v="HHBO001172149"/>
    <s v="YAPANIAMA"/>
    <s v="PAÑITOS HUMEDOS DAMPY AMARILLOS X 15 UND"/>
    <s v="YAPANIAMA - PAÑITOS HUMEDOS DAMPY AMARILLOS X 15 UND"/>
    <n v="3"/>
    <n v="1260.5"/>
    <n v="0"/>
    <n v="3781.5"/>
    <s v="BG13"/>
    <n v="1"/>
    <n v="126"/>
    <s v=" TUTI Bogota"/>
    <s v="ZONA BOGOTA"/>
    <s v="TERCEROS"/>
    <s v="2025 SEM 45"/>
    <s v="2237"/>
    <x v="14"/>
    <s v="jueves"/>
    <s v="YASS"/>
    <n v="1"/>
    <n v="3"/>
    <s v="TAT"/>
    <s v="YADIRA DEL PILAR OLIVERO FUENMAYOR"/>
    <s v="Preventa"/>
    <s v="255638"/>
    <s v="1012358399"/>
    <s v="YADOLI SHOP"/>
  </r>
  <r>
    <d v="2025-11-06T00:00:00"/>
    <s v="HHME001461596"/>
    <s v="PDJABONINTELLA"/>
    <s v="JABON INTIMO ELLAS"/>
    <s v="PDJABONINTELLA - JABON INTIMO ELLAS"/>
    <n v="1"/>
    <n v="6691.67"/>
    <n v="0"/>
    <n v="6691.67"/>
    <s v="MD01"/>
    <n v="1"/>
    <n v="125"/>
    <s v=" TUTI Medellin"/>
    <s v="ZONA CENTRO"/>
    <s v="TERCEROS"/>
    <s v="2025 SEM 45"/>
    <s v="1342"/>
    <x v="7"/>
    <s v="jueves"/>
    <s v="PRODUSA"/>
    <n v="1"/>
    <n v="1"/>
    <s v="TAT"/>
    <s v="MARIA DEL CARMEN MEJIA MEJIA"/>
    <s v="Preventa"/>
    <s v="24547375"/>
    <s v="1039023085"/>
    <s v="EL TRIUNFO"/>
  </r>
  <r>
    <d v="2025-11-06T00:00:00"/>
    <s v="HHME001461597"/>
    <s v="PDJABONINTELLA"/>
    <s v="JABON INTIMO ELLAS"/>
    <s v="PDJABONINTELLA - JABON INTIMO ELLAS"/>
    <n v="1"/>
    <n v="6691.67"/>
    <n v="0"/>
    <n v="6691.67"/>
    <s v="MD01"/>
    <n v="1"/>
    <n v="125"/>
    <s v=" TUTI Medellin"/>
    <s v="ZONA CENTRO"/>
    <s v="TERCEROS"/>
    <s v="2025 SEM 45"/>
    <s v="1342"/>
    <x v="7"/>
    <s v="jueves"/>
    <s v="PRODUSA"/>
    <n v="1"/>
    <n v="1"/>
    <s v="TAT"/>
    <s v="IGNACIO DE JESUS  VARELAS"/>
    <s v="Preventa"/>
    <s v="98672752"/>
    <s v="1039023085"/>
    <s v="DIAMANTE 2"/>
  </r>
  <r>
    <d v="2025-11-06T00:00:00"/>
    <s v="HHME001461599"/>
    <s v="YAPADAM150"/>
    <s v="PAÑITOS HUMEDOS DAMPY X 150 UND AZUL"/>
    <s v="YAPADAM150 - PAÑITOS HUMEDOS DAMPY X 150 UND AZUL"/>
    <n v="1"/>
    <n v="6422.4"/>
    <n v="0"/>
    <n v="6422.4"/>
    <s v="MD01"/>
    <n v="1"/>
    <n v="125"/>
    <s v=" TUTI Medellin"/>
    <s v="ZONA CENTRO"/>
    <s v="TERCEROS"/>
    <s v="2025 SEM 45"/>
    <s v="1342"/>
    <x v="7"/>
    <s v="jueves"/>
    <s v="YASS"/>
    <n v="1"/>
    <n v="1"/>
    <s v="TAT"/>
    <s v="DISNEY JOHANA ALVAREZ MAZO"/>
    <s v="Preventa"/>
    <s v="1017150138"/>
    <s v="1039023085"/>
    <s v="TIENDA ALVAREZ"/>
  </r>
  <r>
    <d v="2025-11-06T00:00:00"/>
    <s v="HHME001461602"/>
    <s v="LYDETE3X1800"/>
    <s v="COMBO DETERGENTE ETERNA 3.000+1.800 OFERTA"/>
    <s v="LYDETE3X1800 - COMBO DETERGENTE ETERNA 3.000+1.800 OFERTA"/>
    <n v="1"/>
    <n v="28655.46"/>
    <n v="0"/>
    <n v="28655.46"/>
    <s v="MD01"/>
    <n v="1"/>
    <n v="125"/>
    <s v=" TUTI Medellin"/>
    <s v="ZONA CENTRO"/>
    <s v="TERCEROS"/>
    <s v="2025 SEM 45"/>
    <s v="1342"/>
    <x v="7"/>
    <s v="jueves"/>
    <s v="ETERNA"/>
    <n v="1"/>
    <n v="1"/>
    <s v="TAT"/>
    <s v="JAIRO PINEDA"/>
    <s v="Preventa"/>
    <s v="1384637"/>
    <s v="1039023085"/>
    <s v="FERREPINEDA"/>
  </r>
  <r>
    <d v="2025-11-06T00:00:00"/>
    <s v="HHME001461611"/>
    <s v="YACAN20"/>
    <s v="CANDADO 20 MM"/>
    <s v="YACAN20 - CANDADO 20 MM"/>
    <n v="12"/>
    <n v="1218.49"/>
    <n v="0"/>
    <n v="14621.88"/>
    <s v="MD40"/>
    <n v="1"/>
    <n v="1"/>
    <s v=" MEDELLIN"/>
    <s v="ZONA CENTRO"/>
    <s v="TERCEROS"/>
    <s v="2025 SEM 45"/>
    <s v="1338"/>
    <x v="5"/>
    <s v="jueves"/>
    <s v="YASS"/>
    <n v="1"/>
    <n v="12"/>
    <s v="TAT"/>
    <s v="KAREN CRISTINA CARDONA MEDINA"/>
    <s v="Preventa"/>
    <s v="1017141542"/>
    <s v="1036639459"/>
    <s v="VENTANA AMARILLA"/>
  </r>
  <r>
    <d v="2025-11-06T00:00:00"/>
    <s v="HHME001461611"/>
    <s v="YACAN25"/>
    <s v="CANDADO 25 MM"/>
    <s v="YACAN25 - CANDADO 25 MM"/>
    <n v="5"/>
    <n v="1543"/>
    <n v="0"/>
    <n v="7715"/>
    <s v="MD40"/>
    <n v="1"/>
    <n v="1"/>
    <s v=" MEDELLIN"/>
    <s v="ZONA CENTRO"/>
    <s v="TERCEROS"/>
    <s v="2025 SEM 45"/>
    <s v="1338"/>
    <x v="5"/>
    <s v="jueves"/>
    <s v="YASS"/>
    <n v="1"/>
    <n v="5"/>
    <s v="TAT"/>
    <s v="KAREN CRISTINA CARDONA MEDINA"/>
    <s v="Preventa"/>
    <s v="1017141542"/>
    <s v="1036639459"/>
    <s v="VENTANA AMARILLA"/>
  </r>
  <r>
    <d v="2025-11-06T00:00:00"/>
    <s v="HHME001461611"/>
    <s v="YACAN40"/>
    <s v="CANDADO 40 MM"/>
    <s v="YACAN40 - CANDADO 40 MM"/>
    <n v="2"/>
    <n v="2992.5"/>
    <n v="0"/>
    <n v="5985"/>
    <s v="MD40"/>
    <n v="1"/>
    <n v="1"/>
    <s v=" MEDELLIN"/>
    <s v="ZONA CENTRO"/>
    <s v="TERCEROS"/>
    <s v="2025 SEM 45"/>
    <s v="1338"/>
    <x v="5"/>
    <s v="jueves"/>
    <s v="YASS"/>
    <n v="1"/>
    <n v="2"/>
    <s v="TAT"/>
    <s v="KAREN CRISTINA CARDONA MEDINA"/>
    <s v="Preventa"/>
    <s v="1017141542"/>
    <s v="1036639459"/>
    <s v="VENTANA AMARILLA"/>
  </r>
  <r>
    <d v="2025-11-06T00:00:00"/>
    <s v="HHBQ000723608"/>
    <s v="PBPROCOLDIS"/>
    <s v="PROTECTOR SOLAR COLOR DISPLAY"/>
    <s v="PBPROCOLDIS - PROTECTOR SOLAR COLOR DISPLAY"/>
    <n v="1"/>
    <n v="29400"/>
    <n v="0"/>
    <n v="29400"/>
    <s v="VLL04"/>
    <n v="1"/>
    <n v="213"/>
    <s v=" Tuti Valledupar"/>
    <s v="ZONA NORTE"/>
    <s v="TERCEROS"/>
    <s v="2025 SEM 45"/>
    <s v="1913"/>
    <x v="9"/>
    <s v="jueves"/>
    <s v="PREBEL"/>
    <n v="1"/>
    <n v="1"/>
    <s v="TAT"/>
    <s v="DORA CRISTINA ZAPATA YEPEZ"/>
    <s v="Preventa"/>
    <s v="43211924"/>
    <s v="49605443"/>
    <s v="TIENDA EL GRAN MANANTIAL"/>
  </r>
  <r>
    <d v="2025-11-06T00:00:00"/>
    <s v="HHBQ000723608"/>
    <s v="YASEDA20"/>
    <s v="SEDA DENTAL CON CERA 20 MT"/>
    <s v="YASEDA20 - SEDA DENTAL CON CERA 20 MT"/>
    <n v="3"/>
    <n v="1092.44"/>
    <n v="0"/>
    <n v="3277.32"/>
    <s v="VLL04"/>
    <n v="1"/>
    <n v="213"/>
    <s v=" Tuti Valledupar"/>
    <s v="ZONA NORTE"/>
    <s v="TERCEROS"/>
    <s v="2025 SEM 45"/>
    <s v="1913"/>
    <x v="9"/>
    <s v="jueves"/>
    <s v="YASS"/>
    <n v="1"/>
    <n v="3"/>
    <s v="TAT"/>
    <s v="DORA CRISTINA ZAPATA YEPEZ"/>
    <s v="Preventa"/>
    <s v="43211924"/>
    <s v="49605443"/>
    <s v="TIENDA EL GRAN MANANTIAL"/>
  </r>
  <r>
    <d v="2025-11-06T00:00:00"/>
    <s v="HHME001461790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98"/>
    <x v="2"/>
    <s v="jueves"/>
    <s v="YASS"/>
    <n v="1"/>
    <n v="12"/>
    <s v="TAT"/>
    <s v="YENNY KARINA MUR ORDONEZ"/>
    <s v="Preventa"/>
    <s v="1118473893"/>
    <s v="8432406"/>
    <s v="MERCADOS LAGARROBO"/>
  </r>
  <r>
    <d v="2025-11-06T00:00:00"/>
    <s v="HHME001461790"/>
    <s v="YACINASILANEGRA"/>
    <s v="CINTA AISLANTE NEGRA"/>
    <s v="YACINASILANEGRA - CINTA AISLANTE NEGRA"/>
    <n v="2"/>
    <n v="715"/>
    <n v="0"/>
    <n v="1430"/>
    <s v="MD06"/>
    <n v="1"/>
    <n v="125"/>
    <s v=" TUTI Medellin"/>
    <s v="ZONA CENTRO"/>
    <s v="TERCEROS"/>
    <s v="2025 SEM 45"/>
    <s v="1398"/>
    <x v="2"/>
    <s v="jueves"/>
    <s v="YASS"/>
    <n v="1"/>
    <n v="2"/>
    <s v="TAT"/>
    <s v="YENNY KARINA MUR ORDONEZ"/>
    <s v="Preventa"/>
    <s v="1118473893"/>
    <s v="8432406"/>
    <s v="MERCADOS LAGARROBO"/>
  </r>
  <r>
    <d v="2025-11-06T00:00:00"/>
    <s v="HHME001461803"/>
    <s v="YACAN25"/>
    <s v="CANDADO 25 MM"/>
    <s v="YACAN25 - CANDADO 25 MM"/>
    <n v="12"/>
    <n v="1543"/>
    <n v="0"/>
    <n v="18516"/>
    <s v="MD04"/>
    <n v="1"/>
    <n v="125"/>
    <s v=" TUTI Medellin"/>
    <s v="ZONA CENTRO"/>
    <s v="TERCEROS"/>
    <s v="2025 SEM 45"/>
    <s v="1306"/>
    <x v="6"/>
    <s v="jueves"/>
    <s v="YASS"/>
    <n v="1"/>
    <n v="12"/>
    <s v="TAT"/>
    <s v="BEATRIZ ELENA QUINTERO MORALES"/>
    <s v="Preventa"/>
    <s v="39179832"/>
    <s v="1036660589"/>
    <s v="PAPELERIA Y VARIEDADES CALLE 70"/>
  </r>
  <r>
    <d v="2025-11-06T00:00:00"/>
    <s v="HHME001461803"/>
    <s v="YACAN38"/>
    <s v="CANDADO 38 MM"/>
    <s v="YACAN38 - CANDADO 38 MM"/>
    <n v="6"/>
    <n v="2668.75"/>
    <n v="0"/>
    <n v="16012.5"/>
    <s v="MD04"/>
    <n v="1"/>
    <n v="125"/>
    <s v=" TUTI Medellin"/>
    <s v="ZONA CENTRO"/>
    <s v="TERCEROS"/>
    <s v="2025 SEM 45"/>
    <s v="1306"/>
    <x v="6"/>
    <s v="jueves"/>
    <s v="YASS"/>
    <n v="1"/>
    <n v="6"/>
    <s v="TAT"/>
    <s v="BEATRIZ ELENA QUINTERO MORALES"/>
    <s v="Preventa"/>
    <s v="39179832"/>
    <s v="1036660589"/>
    <s v="PAPELERIA Y VARIEDADES CALLE 70"/>
  </r>
  <r>
    <d v="2025-11-06T00:00:00"/>
    <s v="HHME001461803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04"/>
    <n v="1"/>
    <n v="125"/>
    <s v=" TUTI Medellin"/>
    <s v="ZONA CENTRO"/>
    <s v="TERCEROS"/>
    <s v="2025 SEM 45"/>
    <s v="1306"/>
    <x v="6"/>
    <s v="jueves"/>
    <s v="PRODUSA"/>
    <n v="1"/>
    <n v="1"/>
    <s v="TAT"/>
    <s v="BEATRIZ ELENA QUINTERO MORALES"/>
    <s v="Preventa"/>
    <s v="39179832"/>
    <s v="1036660589"/>
    <s v="PAPELERIA Y VARIEDADES CALLE 70"/>
  </r>
  <r>
    <d v="2025-11-06T00:00:00"/>
    <s v="HHME001461803"/>
    <s v="PDSPLASHROJX12"/>
    <s v="ELLAS LOCIÓN CORPORAL BODY SPLASH ROJO X 260 ML CAJA X 12"/>
    <s v="PDSPLASHROJX12 - ELLAS LOCIÓN CORPORAL BODY SPLASH ROJO X 260 ML CAJA X 12"/>
    <n v="1"/>
    <n v="7500"/>
    <n v="750"/>
    <n v="6750"/>
    <s v="MD04"/>
    <n v="1"/>
    <n v="125"/>
    <s v=" TUTI Medellin"/>
    <s v="ZONA CENTRO"/>
    <s v="TERCEROS"/>
    <s v="2025 SEM 45"/>
    <s v="1306"/>
    <x v="6"/>
    <s v="jueves"/>
    <s v="PRODUSA"/>
    <n v="1"/>
    <n v="1"/>
    <s v="TAT"/>
    <s v="BEATRIZ ELENA QUINTERO MORALES"/>
    <s v="Preventa"/>
    <s v="39179832"/>
    <s v="1036660589"/>
    <s v="PAPELERIA Y VARIEDADES CALLE 70"/>
  </r>
  <r>
    <d v="2025-11-06T00:00:00"/>
    <s v="HHME001461803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04"/>
    <n v="1"/>
    <n v="125"/>
    <s v=" TUTI Medellin"/>
    <s v="ZONA CENTRO"/>
    <s v="TERCEROS"/>
    <s v="2025 SEM 45"/>
    <s v="1306"/>
    <x v="6"/>
    <s v="jueves"/>
    <s v="PRODUSA"/>
    <n v="1"/>
    <n v="1"/>
    <s v="TAT"/>
    <s v="BEATRIZ ELENA QUINTERO MORALES"/>
    <s v="Preventa"/>
    <s v="39179832"/>
    <s v="1036660589"/>
    <s v="PAPELERIA Y VARIEDADES CALLE 70"/>
  </r>
  <r>
    <d v="2025-11-06T00:00:00"/>
    <s v="HHME001461803"/>
    <s v="KNLIMTEN"/>
    <s v="LIMPIADOR DE TENNIS KNIGHT"/>
    <s v="KNLIMTEN - LIMPIADOR DE TENNIS KNIGHT"/>
    <n v="1"/>
    <n v="6350"/>
    <n v="635"/>
    <n v="5715"/>
    <s v="MD04"/>
    <n v="1"/>
    <n v="125"/>
    <s v=" TUTI Medellin"/>
    <s v="ZONA CENTRO"/>
    <s v="TERCEROS"/>
    <s v="2025 SEM 45"/>
    <s v="1306"/>
    <x v="6"/>
    <s v="jueves"/>
    <s v="KNIGHT"/>
    <n v="1"/>
    <n v="1"/>
    <s v="TAT"/>
    <s v="BEATRIZ ELENA QUINTERO MORALES"/>
    <s v="Preventa"/>
    <s v="39179832"/>
    <s v="1036660589"/>
    <s v="PAPELERIA Y VARIEDADES CALLE 70"/>
  </r>
  <r>
    <d v="2025-11-06T00:00:00"/>
    <s v="HHME001461803"/>
    <s v="YACAN50"/>
    <s v="CANDADO 50 MM"/>
    <s v="YACAN50 - CANDADO 50 MM"/>
    <n v="6"/>
    <n v="4327.7299999999996"/>
    <n v="0"/>
    <n v="25966.38"/>
    <s v="MD04"/>
    <n v="1"/>
    <n v="125"/>
    <s v=" TUTI Medellin"/>
    <s v="ZONA CENTRO"/>
    <s v="TERCEROS"/>
    <s v="2025 SEM 45"/>
    <s v="1306"/>
    <x v="6"/>
    <s v="jueves"/>
    <s v="YASS"/>
    <n v="1"/>
    <n v="6"/>
    <s v="TAT"/>
    <s v="BEATRIZ ELENA QUINTERO MORALES"/>
    <s v="Preventa"/>
    <s v="39179832"/>
    <s v="1036660589"/>
    <s v="PAPELERIA Y VARIEDADES CALLE 70"/>
  </r>
  <r>
    <d v="2025-11-06T00:00:00"/>
    <s v="HHME001461647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jueves"/>
    <s v="PREBEL"/>
    <n v="1"/>
    <n v="1"/>
    <s v="TAT"/>
    <s v="ANDRES JULIAN IDARRAGA SALAZAR"/>
    <s v="Preventa"/>
    <s v="1065009691"/>
    <s v="8432406"/>
    <s v="MERCADOS MARIANITO"/>
  </r>
  <r>
    <d v="2025-11-06T00:00:00"/>
    <s v="HHMO000624209"/>
    <s v="LYGUANT9NGX2"/>
    <s v="LIMPIAYA GUANTE NEGRO TALLA9 X2"/>
    <s v="LYGUANT9NGX2 - LIMPIAYA GUANTE NEGRO TALLA9 X2"/>
    <n v="10"/>
    <n v="3180"/>
    <n v="0"/>
    <n v="31800"/>
    <s v="MT11"/>
    <n v="1"/>
    <n v="156"/>
    <s v=" TUTI Monteria"/>
    <s v="ZONA CENTRO"/>
    <s v="TERCEROS"/>
    <s v="2025 SEM 45"/>
    <s v="1737"/>
    <x v="30"/>
    <s v="jueves"/>
    <s v="ETERNA"/>
    <n v="1"/>
    <n v="10"/>
    <s v="TAT"/>
    <s v="SVETLANA MARIA GONZALEZ DIAZ"/>
    <s v="Preventa"/>
    <s v="1067882099"/>
    <s v="78716125"/>
    <s v="MATERIALES Y CONSTRUCCIONES EL PORTAL"/>
  </r>
  <r>
    <d v="2025-11-06T00:00:00"/>
    <s v="HHME001461713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5"/>
    <s v="1333"/>
    <x v="22"/>
    <s v="jueves"/>
    <n v="0"/>
    <n v="1"/>
    <n v="1"/>
    <s v="TAT"/>
    <s v="AUTOSERVICIO R Y Z SAS"/>
    <s v="Preventa"/>
    <s v="901641088"/>
    <s v="79389221"/>
    <s v="AUTOSERVICIO R Y Z SAS"/>
  </r>
  <r>
    <d v="2025-11-06T00:00:00"/>
    <s v="HHME001461713"/>
    <s v="YALAPIROX12"/>
    <s v="LAPIZ ROJO X12 UND"/>
    <s v="YALAPIROX12 - LAPIZ ROJO X12 UND"/>
    <n v="1"/>
    <n v="4882"/>
    <n v="0"/>
    <n v="4882"/>
    <s v="MD01"/>
    <n v="1"/>
    <n v="125"/>
    <s v=" TUTI Medellin"/>
    <s v="ZONA CENTRO"/>
    <s v="TERCEROS"/>
    <s v="2025 SEM 45"/>
    <s v="1333"/>
    <x v="22"/>
    <s v="jueves"/>
    <s v="YASS"/>
    <n v="1"/>
    <n v="1"/>
    <s v="TAT"/>
    <s v="AUTOSERVICIO R Y Z SAS"/>
    <s v="Preventa"/>
    <s v="901641088"/>
    <s v="79389221"/>
    <s v="AUTOSERVICIO R Y Z SAS"/>
  </r>
  <r>
    <d v="2025-11-06T00:00:00"/>
    <s v="HHME001461802"/>
    <s v="PDCOMBOTOAX8"/>
    <s v="ELLAS NOCTURNA X8 + ELLAS DELGADAS X8"/>
    <s v="PDCOMBOTOAX8 - ELLAS NOCTURNA X8 + ELLAS DELGADAS X8"/>
    <n v="3"/>
    <n v="4853.8500000000004"/>
    <n v="0"/>
    <n v="14561.55"/>
    <s v="TT02"/>
    <n v="1"/>
    <n v="125"/>
    <s v=" TUTI Medellin"/>
    <s v="ZONA CENTRO"/>
    <s v="TERCEROS"/>
    <s v="2025 SEM 45"/>
    <s v="1314"/>
    <x v="8"/>
    <s v="jueves"/>
    <s v="PRODUSA"/>
    <n v="1"/>
    <n v="3"/>
    <s v="TAT"/>
    <s v="HILDER DUVAN ZAPATA GRANADOS"/>
    <s v="Preventa"/>
    <s v="1038770404"/>
    <s v="1152184981"/>
    <s v="LICOTIENDA HZ"/>
  </r>
  <r>
    <d v="2025-11-06T00:00:00"/>
    <s v="HHME001461802"/>
    <s v="YALAPIROX12"/>
    <s v="LAPIZ ROJO X12 UND"/>
    <s v="YALAPIROX12 - LAPIZ ROJO X12 UND"/>
    <n v="1"/>
    <n v="4882"/>
    <n v="0"/>
    <n v="4882"/>
    <s v="TT02"/>
    <n v="1"/>
    <n v="125"/>
    <s v=" TUTI Medellin"/>
    <s v="ZONA CENTRO"/>
    <s v="TERCEROS"/>
    <s v="2025 SEM 45"/>
    <s v="1314"/>
    <x v="8"/>
    <s v="jueves"/>
    <s v="YASS"/>
    <n v="1"/>
    <n v="1"/>
    <s v="TAT"/>
    <s v="HILDER DUVAN ZAPATA GRANADOS"/>
    <s v="Preventa"/>
    <s v="1038770404"/>
    <s v="1152184981"/>
    <s v="LICOTIENDA HZ"/>
  </r>
  <r>
    <d v="2025-11-06T00:00:00"/>
    <s v="HHME001461802"/>
    <s v="YACAN38"/>
    <s v="CANDADO 38 MM"/>
    <s v="YACAN38 - CANDADO 38 MM"/>
    <n v="3"/>
    <n v="2668.75"/>
    <n v="0"/>
    <n v="8006.25"/>
    <s v="TT02"/>
    <n v="1"/>
    <n v="125"/>
    <s v=" TUTI Medellin"/>
    <s v="ZONA CENTRO"/>
    <s v="TERCEROS"/>
    <s v="2025 SEM 45"/>
    <s v="1314"/>
    <x v="8"/>
    <s v="jueves"/>
    <s v="YASS"/>
    <n v="1"/>
    <n v="3"/>
    <s v="TAT"/>
    <s v="HILDER DUVAN ZAPATA GRANADOS"/>
    <s v="Preventa"/>
    <s v="1038770404"/>
    <s v="1152184981"/>
    <s v="LICOTIENDA HZ"/>
  </r>
  <r>
    <d v="2025-11-06T00:00:00"/>
    <s v="HHBO001172156"/>
    <s v="LYGUANT8NGX2"/>
    <s v="LIMPIAYA GUANTE NEGRO TALLA8 X2"/>
    <s v="LYGUANT8NGX2 - LIMPIAYA GUANTE NEGRO TALLA8 X2"/>
    <n v="3"/>
    <n v="3180"/>
    <n v="0"/>
    <n v="9540"/>
    <s v="BG13"/>
    <n v="1"/>
    <n v="126"/>
    <s v=" TUTI Bogota"/>
    <s v="ZONA BOGOTA"/>
    <s v="TERCEROS"/>
    <s v="2025 SEM 45"/>
    <s v="2237"/>
    <x v="14"/>
    <s v="jueves"/>
    <s v="ETERNA"/>
    <n v="1"/>
    <n v="3"/>
    <s v="TAT"/>
    <s v="GRACIELA BENAVIDES GONZALEZ"/>
    <s v="Preventa"/>
    <s v="27076410"/>
    <s v="1012358399"/>
    <s v="GRACIELA BENAVIDES"/>
  </r>
  <r>
    <d v="2025-11-06T00:00:00"/>
    <s v="HHBO001172156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jueves"/>
    <s v="ETERNA"/>
    <n v="1"/>
    <n v="3"/>
    <s v="TAT"/>
    <s v="GRACIELA BENAVIDES GONZALEZ"/>
    <s v="Preventa"/>
    <s v="27076410"/>
    <s v="1012358399"/>
    <s v="GRACIELA BENAVIDES"/>
  </r>
  <r>
    <d v="2025-11-06T00:00:00"/>
    <s v="HHBO001172156"/>
    <s v="LYGUANT9AMX2"/>
    <s v="LIMPIAYA GUANTE TALLA9 AMARILLO X2"/>
    <s v="LYGUANT9AMX2 - LIMPIAYA GUANTE TALLA9 AMARILLO X2"/>
    <n v="3"/>
    <n v="3025.21"/>
    <n v="0"/>
    <n v="9075.6299999999992"/>
    <s v="BG13"/>
    <n v="1"/>
    <n v="126"/>
    <s v=" TUTI Bogota"/>
    <s v="ZONA BOGOTA"/>
    <s v="TERCEROS"/>
    <s v="2025 SEM 45"/>
    <s v="2237"/>
    <x v="14"/>
    <s v="jueves"/>
    <s v="ETERNA"/>
    <n v="1"/>
    <n v="3"/>
    <s v="TAT"/>
    <s v="GRACIELA BENAVIDES GONZALEZ"/>
    <s v="Preventa"/>
    <s v="27076410"/>
    <s v="1012358399"/>
    <s v="GRACIELA BENAVIDES"/>
  </r>
  <r>
    <d v="2025-11-06T00:00:00"/>
    <s v="HHBO001172156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GRACIELA BENAVIDES GONZALEZ"/>
    <s v="Preventa"/>
    <s v="27076410"/>
    <s v="1012358399"/>
    <s v="GRACIELA BENAVIDES"/>
  </r>
  <r>
    <d v="2025-11-06T00:00:00"/>
    <s v="HHBU000697770"/>
    <s v="PBELDESMIN30"/>
    <s v="EA CLASSIC MINI ROLL ON 30ML"/>
    <s v="PBELDESMIN30 - EA CLASSIC MINI ROLL ON 30ML"/>
    <n v="1"/>
    <n v="3000"/>
    <n v="0"/>
    <n v="3000"/>
    <s v="BM10"/>
    <n v="1"/>
    <n v="154"/>
    <s v=" TUTI Bucaramanga"/>
    <s v="ZONA SANTANDER"/>
    <s v="TERCEROS"/>
    <s v="2025 SEM 45"/>
    <s v="1642"/>
    <x v="52"/>
    <s v="jueves"/>
    <s v="PREBEL"/>
    <n v="1"/>
    <n v="1"/>
    <s v="TAT"/>
    <s v="CLAUDIA MARCELA REATIGA HERRERA"/>
    <s v="Preventa"/>
    <s v="1096064276"/>
    <s v="63451609"/>
    <s v="ESTYAN"/>
  </r>
  <r>
    <d v="2025-11-06T00:00:00"/>
    <s v="HHBU000697770"/>
    <s v="PBELNATX100"/>
    <s v="DESODORANTE ELIZABETH ARDEN NATURAL X100"/>
    <s v="PBELNATX100 - DESODORANTE ELIZABETH ARDEN NATURAL X100"/>
    <n v="1"/>
    <n v="7650"/>
    <n v="0"/>
    <n v="7650"/>
    <s v="BM10"/>
    <n v="1"/>
    <n v="154"/>
    <s v=" TUTI Bucaramanga"/>
    <s v="ZONA SANTANDER"/>
    <s v="TERCEROS"/>
    <s v="2025 SEM 45"/>
    <s v="1642"/>
    <x v="52"/>
    <s v="jueves"/>
    <s v="PREBEL"/>
    <n v="1"/>
    <n v="1"/>
    <s v="TAT"/>
    <s v="CLAUDIA MARCELA REATIGA HERRERA"/>
    <s v="Preventa"/>
    <s v="1096064276"/>
    <s v="63451609"/>
    <s v="ESTYAN"/>
  </r>
  <r>
    <d v="2025-11-06T00:00:00"/>
    <s v="HHBU000697770"/>
    <s v="LYDETE3X1800"/>
    <s v="COMBO DETERGENTE ETERNA 3.000+1.800 OFERTA"/>
    <s v="LYDETE3X1800 - COMBO DETERGENTE ETERNA 3.000+1.800 OFERTA"/>
    <n v="1"/>
    <n v="28655.46"/>
    <n v="0"/>
    <n v="28655.46"/>
    <s v="BM10"/>
    <n v="1"/>
    <n v="154"/>
    <s v=" TUTI Bucaramanga"/>
    <s v="ZONA SANTANDER"/>
    <s v="TERCEROS"/>
    <s v="2025 SEM 45"/>
    <s v="1642"/>
    <x v="52"/>
    <s v="jueves"/>
    <s v="ETERNA"/>
    <n v="1"/>
    <n v="1"/>
    <s v="TAT"/>
    <s v="CLAUDIA MARCELA REATIGA HERRERA"/>
    <s v="Preventa"/>
    <s v="1096064276"/>
    <s v="63451609"/>
    <s v="ESTYAN"/>
  </r>
  <r>
    <d v="2025-11-06T00:00:00"/>
    <s v="HHME001461901"/>
    <s v="YAGOM90"/>
    <s v="GOMINA N17 EN SOBRE 90G"/>
    <s v="YAGOM90 - GOMINA N17 EN SOBRE 90G"/>
    <n v="13"/>
    <n v="1092.44"/>
    <n v="0"/>
    <n v="14201.72"/>
    <s v="MD01"/>
    <n v="1"/>
    <n v="125"/>
    <s v=" TUTI Medellin"/>
    <s v="ZONA CENTRO"/>
    <s v="TERCEROS"/>
    <s v="2025 SEM 45"/>
    <s v="1333"/>
    <x v="22"/>
    <s v="jueves"/>
    <s v="YASS"/>
    <n v="1"/>
    <n v="13"/>
    <s v="TAT"/>
    <s v="GEIDY YULIANA JIMENEZ VARGAS"/>
    <s v="Preventa"/>
    <s v="43923027"/>
    <s v="79389221"/>
    <s v="EL BUEN PRECIO"/>
  </r>
  <r>
    <d v="2025-11-06T00:00:00"/>
    <s v="HHME001461901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jueves"/>
    <s v="PREBEL"/>
    <n v="1"/>
    <n v="1"/>
    <s v="TAT"/>
    <s v="GEIDY YULIANA JIMENEZ VARGAS"/>
    <s v="Preventa"/>
    <s v="43923027"/>
    <s v="79389221"/>
    <s v="EL BUEN PRECIO"/>
  </r>
  <r>
    <d v="2025-11-06T00:00:00"/>
    <s v="HHBO001172214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5"/>
    <s v="2155"/>
    <x v="31"/>
    <s v="jueves"/>
    <s v="ETERNA"/>
    <n v="1"/>
    <n v="1"/>
    <s v="TAT"/>
    <s v="LUZ MARINA CAMARGO GOMEZ"/>
    <s v="Preventa"/>
    <s v="39663248"/>
    <s v="1000685156"/>
    <s v="MINIMERCADO MARY"/>
  </r>
  <r>
    <d v="2025-11-06T00:00:00"/>
    <s v="HHBO001172214"/>
    <s v="LYLIMPLAV200DX1"/>
    <s v="LIMPIAYA LIMPIADOR LAVANDA 200 ML X1"/>
    <s v="LYLIMPLAV200DX1 - LIMPIAYA LIMPIADOR LAVANDA 200 ML X1"/>
    <n v="12"/>
    <n v="1120"/>
    <n v="0"/>
    <n v="13440"/>
    <s v="BG20"/>
    <n v="1"/>
    <n v="126"/>
    <s v=" TUTI Bogota"/>
    <s v="ZONA BOGOTA"/>
    <s v="TERCEROS"/>
    <s v="2025 SEM 45"/>
    <s v="2155"/>
    <x v="31"/>
    <s v="jueves"/>
    <s v="ETERNA"/>
    <n v="1"/>
    <n v="12"/>
    <s v="TAT"/>
    <s v="LUZ MARINA CAMARGO GOMEZ"/>
    <s v="Preventa"/>
    <s v="39663248"/>
    <s v="1000685156"/>
    <s v="MINIMERCADO MARY"/>
  </r>
  <r>
    <d v="2025-11-06T00:00:00"/>
    <s v="HHME001461919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jueves"/>
    <s v="PREBEL"/>
    <n v="1"/>
    <n v="1"/>
    <s v="TAT"/>
    <s v="GILDARDO DE JESUS GARCIA GUIRALES"/>
    <s v="Preventa"/>
    <s v="98630768"/>
    <s v="79389221"/>
    <s v="GILDARDO DE JESUS GARCIA GUIRALES"/>
  </r>
  <r>
    <d v="2025-11-06T00:00:00"/>
    <s v="HHBO001172254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5"/>
    <s v="2149"/>
    <x v="29"/>
    <s v="jueves"/>
    <s v="ETERNA"/>
    <n v="1"/>
    <n v="1"/>
    <s v="TAT"/>
    <s v="DIANA UNEME VASQUEZ"/>
    <s v="Preventa"/>
    <s v="1073669892"/>
    <s v="79986646"/>
    <s v="DIVAS STORE"/>
  </r>
  <r>
    <d v="2025-11-06T00:00:00"/>
    <s v="HHBO001172285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5"/>
    <s v="2237"/>
    <x v="14"/>
    <s v="jueves"/>
    <s v="PREBEL"/>
    <n v="1"/>
    <n v="1"/>
    <s v="TAT"/>
    <s v="NICOL DAYANA SANABRIA SALCEDO"/>
    <s v="Preventa"/>
    <s v="1001317064"/>
    <s v="1012358399"/>
    <s v="PAPERHOME"/>
  </r>
  <r>
    <d v="2025-11-06T00:00:00"/>
    <s v="HHBU000697722"/>
    <s v="YAPAAMAX25"/>
    <s v="PAÑITOS AMARILLOS X 25 UNIDADES"/>
    <s v="YAPAAMAX25 - PAÑITOS AMARILLOS X 25 UNIDADES"/>
    <n v="6"/>
    <n v="1512"/>
    <n v="907.2"/>
    <n v="8164.8"/>
    <s v="BM11"/>
    <n v="1"/>
    <n v="154"/>
    <s v=" TUTI Bucaramanga"/>
    <s v="ZONA SANTANDER"/>
    <s v="TERCEROS"/>
    <s v="2025 SEM 45"/>
    <s v="1666"/>
    <x v="54"/>
    <s v="jueves"/>
    <s v="YASS"/>
    <n v="1"/>
    <n v="6"/>
    <s v="TAT"/>
    <s v="EDWIN ALEXANDER RUIZ ROMERO"/>
    <s v="Preventa"/>
    <s v="1098632291"/>
    <s v="63546971"/>
    <s v="MICROMERCADO LA 110"/>
  </r>
  <r>
    <d v="2025-11-06T00:00:00"/>
    <s v="HHME001461715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98"/>
    <x v="2"/>
    <s v="jueves"/>
    <s v="PREBEL"/>
    <n v="1"/>
    <n v="2"/>
    <s v="TAT"/>
    <s v="YOLANDA RINCON"/>
    <s v="Preventa"/>
    <s v="1037071596"/>
    <s v="8432406"/>
    <s v="MERCADOS LA PRINCIPAL"/>
  </r>
  <r>
    <d v="2025-11-06T00:00:00"/>
    <s v="HHBO001172117"/>
    <s v="LYGUANT8AMX2"/>
    <s v="LIMPIAYA GUANTE TALLA8 AMARILLO X2"/>
    <s v="LYGUANT8AMX2 - LIMPIAYA GUANTE TALLA8 AMARILLO X2"/>
    <n v="12"/>
    <n v="3025.21"/>
    <n v="0"/>
    <n v="36302.519999999997"/>
    <s v="BG19"/>
    <n v="1"/>
    <n v="126"/>
    <s v=" TUTI Bogota"/>
    <s v="ZONA BOGOTA"/>
    <s v="TERCEROS"/>
    <s v="2025 SEM 45"/>
    <s v="2196"/>
    <x v="21"/>
    <s v="jueves"/>
    <s v="ETERNA"/>
    <n v="1"/>
    <n v="12"/>
    <s v="TAT"/>
    <s v="FERREQUIPOS BOGOTA S.A.S"/>
    <s v="Preventa"/>
    <s v="900805122"/>
    <s v="79903522"/>
    <s v="FERREQUIPOS"/>
  </r>
  <r>
    <d v="2025-11-06T00:00:00"/>
    <s v="HHBO001172117"/>
    <s v="LYGUANT8.5AMX2"/>
    <s v="LIMPIAYA GUANTE TALLA8.5 AMARILLO X2"/>
    <s v="LYGUANT8.5AMX2 - LIMPIAYA GUANTE TALLA8.5 AMARILLO X2"/>
    <n v="12"/>
    <n v="3025.21"/>
    <n v="0"/>
    <n v="36302.519999999997"/>
    <s v="BG19"/>
    <n v="1"/>
    <n v="126"/>
    <s v=" TUTI Bogota"/>
    <s v="ZONA BOGOTA"/>
    <s v="TERCEROS"/>
    <s v="2025 SEM 45"/>
    <s v="2196"/>
    <x v="21"/>
    <s v="jueves"/>
    <s v="ETERNA"/>
    <n v="1"/>
    <n v="12"/>
    <s v="TAT"/>
    <s v="FERREQUIPOS BOGOTA S.A.S"/>
    <s v="Preventa"/>
    <s v="900805122"/>
    <s v="79903522"/>
    <s v="FERREQUIPOS"/>
  </r>
  <r>
    <d v="2025-11-06T00:00:00"/>
    <s v="HHBO001172117"/>
    <s v="LYGUANT9AMX2"/>
    <s v="LIMPIAYA GUANTE TALLA9 AMARILLO X2"/>
    <s v="LYGUANT9AMX2 - LIMPIAYA GUANTE TALLA9 AMARILLO X2"/>
    <n v="12"/>
    <n v="3025.21"/>
    <n v="0"/>
    <n v="36302.519999999997"/>
    <s v="BG19"/>
    <n v="1"/>
    <n v="126"/>
    <s v=" TUTI Bogota"/>
    <s v="ZONA BOGOTA"/>
    <s v="TERCEROS"/>
    <s v="2025 SEM 45"/>
    <s v="2196"/>
    <x v="21"/>
    <s v="jueves"/>
    <s v="ETERNA"/>
    <n v="1"/>
    <n v="12"/>
    <s v="TAT"/>
    <s v="FERREQUIPOS BOGOTA S.A.S"/>
    <s v="Preventa"/>
    <s v="900805122"/>
    <s v="79903522"/>
    <s v="FERREQUIPOS"/>
  </r>
  <r>
    <d v="2025-11-06T00:00:00"/>
    <s v="HHBO001172117"/>
    <s v="LYBICA1000X1"/>
    <s v="LIMPIAYA LIMPIADOR BICARBONATO 1000ML X1"/>
    <s v="LYBICA1000X1 - LIMPIAYA LIMPIADOR BICARBONATO 1000ML X1"/>
    <n v="1"/>
    <n v="3025.21"/>
    <n v="0"/>
    <n v="3025.21"/>
    <s v="BG19"/>
    <n v="1"/>
    <n v="126"/>
    <s v=" TUTI Bogota"/>
    <s v="ZONA BOGOTA"/>
    <s v="TERCEROS"/>
    <s v="2025 SEM 45"/>
    <s v="2196"/>
    <x v="21"/>
    <s v="jueves"/>
    <s v="ETERNA"/>
    <n v="1"/>
    <n v="1"/>
    <s v="TAT"/>
    <s v="FERREQUIPOS BOGOTA S.A.S"/>
    <s v="Preventa"/>
    <s v="900805122"/>
    <s v="79903522"/>
    <s v="FERREQUIPOS"/>
  </r>
  <r>
    <d v="2025-11-06T00:00:00"/>
    <s v="HHME001461752"/>
    <s v="YALAPIZAMAX12"/>
    <s v="LAPIZ ESCOLAR AMARILLO X12"/>
    <s v="YALAPIZAMAX12 - LAPIZ ESCOLAR AMARILLO X12"/>
    <n v="2"/>
    <n v="4853"/>
    <n v="0"/>
    <n v="9706"/>
    <s v="MD06"/>
    <n v="1"/>
    <n v="125"/>
    <s v=" TUTI Medellin"/>
    <s v="ZONA CENTRO"/>
    <s v="TERCEROS"/>
    <s v="2025 SEM 45"/>
    <s v="1398"/>
    <x v="2"/>
    <s v="jueves"/>
    <n v="0"/>
    <n v="1"/>
    <n v="2"/>
    <s v="TAT"/>
    <s v="ARLEY CARDENAS CARMONA"/>
    <s v="Preventa"/>
    <s v="1022123869"/>
    <s v="8432406"/>
    <s v="ARLEY CARDENAS"/>
  </r>
  <r>
    <d v="2025-11-06T00:00:00"/>
    <s v="HHME001461767"/>
    <s v="YAPANIAZUX12"/>
    <s v="PAÑITOS HUMEDOS DAMPY AAZUL X 12UND"/>
    <s v="YAPANIAZUX12 - PAÑITOS HUMEDOS DAMPY AAZUL X 12UND"/>
    <n v="3"/>
    <n v="870"/>
    <n v="0"/>
    <n v="2610"/>
    <s v="MD06"/>
    <n v="1"/>
    <n v="125"/>
    <s v=" TUTI Medellin"/>
    <s v="ZONA CENTRO"/>
    <s v="TERCEROS"/>
    <s v="2025 SEM 45"/>
    <s v="1398"/>
    <x v="2"/>
    <s v="jueves"/>
    <s v="YASS"/>
    <n v="1"/>
    <n v="3"/>
    <s v="TAT"/>
    <s v="LEIDY JULIETH SERNA YEPES"/>
    <s v="Preventa"/>
    <s v="43278734"/>
    <s v="8432406"/>
    <s v="REJA JULIETH"/>
  </r>
  <r>
    <d v="2025-11-06T00:00:00"/>
    <s v="HHME001461767"/>
    <s v="PDCOMBOTOAX8"/>
    <s v="ELLAS NOCTURNA X8 + ELLAS DELGADAS X8"/>
    <s v="PDCOMBOTOAX8 - ELLAS NOCTURNA X8 + ELLAS DELGADAS X8"/>
    <n v="2"/>
    <n v="4853.8500000000004"/>
    <n v="0"/>
    <n v="9707.7000000000007"/>
    <s v="MD06"/>
    <n v="1"/>
    <n v="125"/>
    <s v=" TUTI Medellin"/>
    <s v="ZONA CENTRO"/>
    <s v="TERCEROS"/>
    <s v="2025 SEM 45"/>
    <s v="1398"/>
    <x v="2"/>
    <s v="jueves"/>
    <s v="PRODUSA"/>
    <n v="1"/>
    <n v="2"/>
    <s v="TAT"/>
    <s v="LEIDY JULIETH SERNA YEPES"/>
    <s v="Preventa"/>
    <s v="43278734"/>
    <s v="8432406"/>
    <s v="REJA JULIETH"/>
  </r>
  <r>
    <d v="2025-11-06T00:00:00"/>
    <s v="HHBO001172145"/>
    <s v="LYESPOOROX12"/>
    <s v="LIMPIAYA ESPONJA ORO/PLATA X12"/>
    <s v="LYESPOOROX12 - LIMPIAYA ESPONJA ORO/PLATA X12"/>
    <n v="2"/>
    <n v="8991.6"/>
    <n v="899.16"/>
    <n v="17084.04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ESTHER VILLALOBOS GARCIA"/>
    <s v="Preventa"/>
    <s v="28697080"/>
    <s v="1012358399"/>
    <s v="TIENDA JS"/>
  </r>
  <r>
    <d v="2025-11-06T00:00:00"/>
    <s v="HHBO001172146"/>
    <s v="PBTALCO30"/>
    <s v="TALCO POLVO AFM 30 GR"/>
    <s v="PBTALCO30 - TALCO POLVO AFM 30 GR"/>
    <n v="3"/>
    <n v="2900.04"/>
    <n v="0"/>
    <n v="8700.1200000000008"/>
    <s v="BG11"/>
    <n v="1"/>
    <n v="126"/>
    <s v=" TUTI Bogota"/>
    <s v="ZONA BOGOTA"/>
    <s v="TERCEROS"/>
    <s v="2025 SEM 45"/>
    <s v="2202"/>
    <x v="36"/>
    <s v="jueves"/>
    <s v="PREBEL"/>
    <n v="1"/>
    <n v="3"/>
    <s v="TAT"/>
    <s v="CESAR RICARDO CRUZ BELTRAN"/>
    <s v="Preventa"/>
    <s v="80158748"/>
    <s v="53099291"/>
    <s v="CASA DE ASEO TIRA"/>
  </r>
  <r>
    <d v="2025-11-06T00:00:00"/>
    <s v="HHBO001172146"/>
    <s v="LYBICA1000X1"/>
    <s v="LIMPIAYA LIMPIADOR BICARBONATO 1000ML X1"/>
    <s v="LYBICA1000X1 - LIMPIAYA LIMPIADOR BICARBONATO 1000ML X1"/>
    <n v="10"/>
    <n v="3025.21"/>
    <n v="0"/>
    <n v="30252.1"/>
    <s v="BG11"/>
    <n v="1"/>
    <n v="126"/>
    <s v=" TUTI Bogota"/>
    <s v="ZONA BOGOTA"/>
    <s v="TERCEROS"/>
    <s v="2025 SEM 45"/>
    <s v="2202"/>
    <x v="36"/>
    <s v="jueves"/>
    <s v="ETERNA"/>
    <n v="1"/>
    <n v="10"/>
    <s v="TAT"/>
    <s v="CESAR RICARDO CRUZ BELTRAN"/>
    <s v="Preventa"/>
    <s v="80158748"/>
    <s v="53099291"/>
    <s v="CASA DE ASEO TIRA"/>
  </r>
  <r>
    <d v="2025-11-06T00:00:00"/>
    <s v="HHME001461821"/>
    <s v="PBDES135X2"/>
    <s v="DESODORANTE CREMA 135GR x 2"/>
    <s v="PBDES135X2 - DESODORANTE CREMA 135GR x 2"/>
    <n v="1"/>
    <n v="15550"/>
    <n v="0"/>
    <n v="15550"/>
    <s v="MD06"/>
    <n v="1"/>
    <n v="125"/>
    <s v=" TUTI Medellin"/>
    <s v="ZONA CENTRO"/>
    <s v="TERCEROS"/>
    <s v="2025 SEM 45"/>
    <s v="1398"/>
    <x v="2"/>
    <s v="jueves"/>
    <s v="PREBEL"/>
    <n v="1"/>
    <n v="1"/>
    <s v="TAT"/>
    <s v="LUZ DARY CIRO OSORIO"/>
    <s v="Preventa"/>
    <s v="43474480"/>
    <s v="8432406"/>
    <s v="VARIEDADES LULU"/>
  </r>
  <r>
    <d v="2025-11-06T00:00:00"/>
    <s v="HHME001461821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5"/>
    <s v="1398"/>
    <x v="2"/>
    <s v="jueves"/>
    <s v="YASS"/>
    <n v="1"/>
    <n v="6"/>
    <s v="TAT"/>
    <s v="LUZ DARY CIRO OSORIO"/>
    <s v="Preventa"/>
    <s v="43474480"/>
    <s v="8432406"/>
    <s v="VARIEDADES LULU"/>
  </r>
  <r>
    <d v="2025-11-06T00:00:00"/>
    <s v="HHBQ000723691"/>
    <s v="DRCREMPEINSACHETX1"/>
    <s v="CREMA PARA PEINAR DROMATIC SACHET X1"/>
    <s v="DRCREMPEINSACHETX1 - CREMA PARA PEINAR DROMATIC SACHET X1"/>
    <n v="1"/>
    <n v="1176"/>
    <n v="0"/>
    <n v="1176"/>
    <s v="VLL04"/>
    <n v="1"/>
    <n v="9"/>
    <s v=" BARRANQUILLA"/>
    <s v="ZONA NORTE"/>
    <s v="TERCEROS"/>
    <s v="2025 SEM 45"/>
    <s v="1918"/>
    <x v="0"/>
    <s v="jueves"/>
    <s v="DROMATIC"/>
    <n v="1"/>
    <n v="1"/>
    <s v="TAT"/>
    <s v="YOLEDIS RINCON BONET"/>
    <s v="Preventa"/>
    <s v="39464348"/>
    <s v="49794720"/>
    <s v="TIENDA LA BENDICION DE DIOS"/>
  </r>
  <r>
    <d v="2025-11-06T00:00:00"/>
    <s v="HHME001461947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jueves"/>
    <s v="PREBEL"/>
    <n v="1"/>
    <n v="1"/>
    <s v="TAT"/>
    <s v="MARIA ELENA NOREÑA GRANADA"/>
    <s v="Preventa"/>
    <s v="43098569"/>
    <s v="79389221"/>
    <s v="LA TIENDA"/>
  </r>
  <r>
    <d v="2025-11-06T00:00:00"/>
    <s v="HHBO001172186"/>
    <s v="LYLOZACREM"/>
    <s v="CREMA LAVALOZA LIMPIAYA"/>
    <s v="LYLOZACREM - CREMA LAVALOZA LIMPIAYA"/>
    <n v="3"/>
    <n v="2615"/>
    <n v="0"/>
    <n v="7845"/>
    <s v="BG20"/>
    <n v="1"/>
    <n v="126"/>
    <s v=" TUTI Bogota"/>
    <s v="ZONA BOGOTA"/>
    <s v="TERCEROS"/>
    <s v="2025 SEM 45"/>
    <s v="2155"/>
    <x v="31"/>
    <s v="jueves"/>
    <s v="ETERNA"/>
    <n v="1"/>
    <n v="3"/>
    <s v="TAT"/>
    <s v="JAZMIN ROCIO MOSQUERA HUERTAS"/>
    <s v="Preventa"/>
    <s v="52505535"/>
    <s v="1000685156"/>
    <s v="FERRETERIA"/>
  </r>
  <r>
    <d v="2025-11-06T00:00:00"/>
    <s v="HHBO001172202"/>
    <s v="LYGUANT7AMX2"/>
    <s v="LIMPIAYA GUATE TALLA7 AMARILLO X2"/>
    <s v="LYGUANT7AMX2 - LIMPIAYA GUATE TALLA7 AMARILLO X2"/>
    <n v="6"/>
    <n v="3025.21"/>
    <n v="0"/>
    <n v="18151.259999999998"/>
    <s v="BG20"/>
    <n v="1"/>
    <n v="126"/>
    <s v=" TUTI Bogota"/>
    <s v="ZONA BOGOTA"/>
    <s v="TERCEROS"/>
    <s v="2025 SEM 45"/>
    <s v="2155"/>
    <x v="31"/>
    <s v="jueves"/>
    <s v="ETERNA"/>
    <n v="1"/>
    <n v="6"/>
    <s v="TAT"/>
    <s v="JHON EDGAR GUTIERREZ MURILLO"/>
    <s v="Preventa"/>
    <s v="8001757"/>
    <s v="1000685156"/>
    <s v="ALMACEN CASITA ASEO"/>
  </r>
  <r>
    <d v="2025-11-06T00:00:00"/>
    <s v="HHBO001172202"/>
    <s v="LYGUANT7.5AMX2"/>
    <s v="LIMPIAYA GUATE TALLA7.5 AMARILLO X2"/>
    <s v="LYGUANT7.5AMX2 - LIMPIAYA GUATE TALLA7.5 AMARILLO X2"/>
    <n v="6"/>
    <n v="3025.21"/>
    <n v="0"/>
    <n v="18151.259999999998"/>
    <s v="BG20"/>
    <n v="1"/>
    <n v="126"/>
    <s v=" TUTI Bogota"/>
    <s v="ZONA BOGOTA"/>
    <s v="TERCEROS"/>
    <s v="2025 SEM 45"/>
    <s v="2155"/>
    <x v="31"/>
    <s v="jueves"/>
    <s v="ETERNA"/>
    <n v="1"/>
    <n v="6"/>
    <s v="TAT"/>
    <s v="JHON EDGAR GUTIERREZ MURILLO"/>
    <s v="Preventa"/>
    <s v="8001757"/>
    <s v="1000685156"/>
    <s v="ALMACEN CASITA ASEO"/>
  </r>
  <r>
    <d v="2025-11-06T00:00:00"/>
    <s v="HHBO001172202"/>
    <s v="LYGUANT8AMX2"/>
    <s v="LIMPIAYA GUANTE TALLA8 AMARILLO X2"/>
    <s v="LYGUANT8AMX2 - LIMPIAYA GUANTE TALLA8 AMARILLO X2"/>
    <n v="6"/>
    <n v="3025.21"/>
    <n v="0"/>
    <n v="18151.259999999998"/>
    <s v="BG20"/>
    <n v="1"/>
    <n v="126"/>
    <s v=" TUTI Bogota"/>
    <s v="ZONA BOGOTA"/>
    <s v="TERCEROS"/>
    <s v="2025 SEM 45"/>
    <s v="2155"/>
    <x v="31"/>
    <s v="jueves"/>
    <s v="ETERNA"/>
    <n v="1"/>
    <n v="6"/>
    <s v="TAT"/>
    <s v="JHON EDGAR GUTIERREZ MURILLO"/>
    <s v="Preventa"/>
    <s v="8001757"/>
    <s v="1000685156"/>
    <s v="ALMACEN CASITA ASEO"/>
  </r>
  <r>
    <d v="2025-11-06T00:00:00"/>
    <s v="HHBO001172202"/>
    <s v="LYLOZA500ML"/>
    <s v="LAVALOZA LIQUIDO 500ML"/>
    <s v="LYLOZA500ML - LAVALOZA LIQUIDO 500ML"/>
    <n v="10"/>
    <n v="2475"/>
    <n v="0"/>
    <n v="24750"/>
    <s v="BG20"/>
    <n v="1"/>
    <n v="126"/>
    <s v=" TUTI Bogota"/>
    <s v="ZONA BOGOTA"/>
    <s v="TERCEROS"/>
    <s v="2025 SEM 45"/>
    <s v="2155"/>
    <x v="31"/>
    <s v="jueves"/>
    <s v="ETERNA"/>
    <n v="1"/>
    <n v="10"/>
    <s v="TAT"/>
    <s v="JHON EDGAR GUTIERREZ MURILLO"/>
    <s v="Preventa"/>
    <s v="8001757"/>
    <s v="1000685156"/>
    <s v="ALMACEN CASITA ASEO"/>
  </r>
  <r>
    <d v="2025-11-06T00:00:00"/>
    <s v="HHBQ000723675"/>
    <s v="LYSUAV190DX1"/>
    <s v="LIMPIAYA SUAVIZANTE DOYPACK 190 ML X1"/>
    <s v="LYSUAV190DX1 - LIMPIAYA SUAVIZANTE DOYPACK 190 ML X1"/>
    <n v="6"/>
    <n v="977"/>
    <n v="0"/>
    <n v="5862"/>
    <s v="VLL04"/>
    <n v="1"/>
    <n v="213"/>
    <s v=" Tuti Valledupar"/>
    <s v="ZONA NORTE"/>
    <s v="TERCEROS"/>
    <s v="2025 SEM 45"/>
    <s v="1918"/>
    <x v="0"/>
    <s v="jueves"/>
    <s v="ETERNA"/>
    <n v="1"/>
    <n v="6"/>
    <s v="TAT"/>
    <s v="KEINIS HINOJOSA MENDOZA"/>
    <s v="Preventa"/>
    <s v="1065564192"/>
    <s v="49794720"/>
    <s v="ANTALIA JI"/>
  </r>
  <r>
    <d v="2025-11-06T00:00:00"/>
    <s v="HHBQ000723675"/>
    <s v="LYLIMPLAV200DX1"/>
    <s v="LIMPIAYA LIMPIADOR LAVANDA 200 ML X1"/>
    <s v="LYLIMPLAV200DX1 - LIMPIAYA LIMPIADOR LAVANDA 200 ML X1"/>
    <n v="6"/>
    <n v="1120"/>
    <n v="0"/>
    <n v="6720"/>
    <s v="VLL04"/>
    <n v="1"/>
    <n v="213"/>
    <s v=" Tuti Valledupar"/>
    <s v="ZONA NORTE"/>
    <s v="TERCEROS"/>
    <s v="2025 SEM 45"/>
    <s v="1918"/>
    <x v="0"/>
    <s v="jueves"/>
    <s v="ETERNA"/>
    <n v="1"/>
    <n v="6"/>
    <s v="TAT"/>
    <s v="KEINIS HINOJOSA MENDOZA"/>
    <s v="Preventa"/>
    <s v="1065564192"/>
    <s v="49794720"/>
    <s v="ANTALIA JI"/>
  </r>
  <r>
    <d v="2025-11-06T00:00:00"/>
    <s v="HHME001461928"/>
    <s v="PBDESCOJINX18"/>
    <s v="DES. AFM DPL ORIG 12G X18"/>
    <s v="PBDESCOJINX18 - DES. AFM DPL ORIG 12G X18"/>
    <n v="3"/>
    <n v="11900"/>
    <n v="1071"/>
    <n v="34629"/>
    <s v="MD02"/>
    <n v="1"/>
    <n v="125"/>
    <s v=" TUTI Medellin"/>
    <s v="ZONA CENTRO"/>
    <s v="TERCEROS"/>
    <s v="2025 SEM 45"/>
    <s v="1338"/>
    <x v="5"/>
    <s v="jueves"/>
    <s v="PREBEL"/>
    <n v="1"/>
    <n v="3"/>
    <s v="TAT"/>
    <s v="JESUS ANDRES GALLEGO CORTES"/>
    <s v="Preventa"/>
    <s v="3474220"/>
    <s v="1036639459"/>
    <s v="DEPOSITO Y FERRETERIA CHUCHO"/>
  </r>
  <r>
    <d v="2025-11-06T00:00:00"/>
    <s v="HHBO001172262"/>
    <s v="YATIJEROM"/>
    <s v="TIJERA PUNTA ROMA ECONOMICA"/>
    <s v="YATIJEROM - TIJERA PUNTA ROMA ECONOMICA"/>
    <n v="12"/>
    <n v="864"/>
    <n v="0"/>
    <n v="10368"/>
    <s v="BG13"/>
    <n v="1"/>
    <n v="126"/>
    <s v=" TUTI Bogota"/>
    <s v="ZONA BOGOTA"/>
    <s v="TERCEROS"/>
    <s v="2025 SEM 45"/>
    <s v="2237"/>
    <x v="14"/>
    <s v="jueves"/>
    <s v="YASS"/>
    <n v="1"/>
    <n v="12"/>
    <s v="TAT"/>
    <s v="MARIA EUGENIA CRUZ"/>
    <s v="Preventa"/>
    <s v="23810245"/>
    <s v="1012358399"/>
    <s v="MARIA EUGENIA CRUZ"/>
  </r>
  <r>
    <d v="2025-11-06T00:00:00"/>
    <s v="HHBO001172262"/>
    <s v="LYLOZA500ML"/>
    <s v="LAVALOZA LIQUIDO 500ML"/>
    <s v="LYLOZA500ML - LAVALOZA LIQUIDO 500ML"/>
    <n v="1"/>
    <n v="2475"/>
    <n v="0"/>
    <n v="2475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MARIA EUGENIA CRUZ"/>
    <s v="Preventa"/>
    <s v="23810245"/>
    <s v="1012358399"/>
    <s v="MARIA EUGENIA CRUZ"/>
  </r>
  <r>
    <d v="2025-11-06T00:00:00"/>
    <s v="HHBO001172297"/>
    <s v="LYGUANT8AMX2"/>
    <s v="LIMPIAYA GUANTE TALLA8 AMARILLO X2"/>
    <s v="LYGUANT8AMX2 - LIMPIAYA GUANTE TALLA8 AMARILLO X2"/>
    <n v="5"/>
    <n v="3025.21"/>
    <n v="0"/>
    <n v="15126.05"/>
    <s v="BG13"/>
    <n v="1"/>
    <n v="126"/>
    <s v=" TUTI Bogota"/>
    <s v="ZONA BOGOTA"/>
    <s v="TERCEROS"/>
    <s v="2025 SEM 45"/>
    <s v="2237"/>
    <x v="14"/>
    <s v="jueves"/>
    <s v="ETERNA"/>
    <n v="1"/>
    <n v="5"/>
    <s v="TAT"/>
    <s v="MARTHA CECILIA CAPERA"/>
    <s v="Preventa"/>
    <s v="52214209"/>
    <s v="1012358399"/>
    <s v="SUPERMERCADO"/>
  </r>
  <r>
    <d v="2025-11-06T00:00:00"/>
    <s v="HHBO001172297"/>
    <s v="LYGUANT7.5AMX2"/>
    <s v="LIMPIAYA GUATE TALLA7.5 AMARILLO X2"/>
    <s v="LYGUANT7.5AMX2 - LIMPIAYA GUATE TALLA7.5 AMARILLO X2"/>
    <n v="5"/>
    <n v="3025.21"/>
    <n v="0"/>
    <n v="15126.05"/>
    <s v="BG13"/>
    <n v="1"/>
    <n v="126"/>
    <s v=" TUTI Bogota"/>
    <s v="ZONA BOGOTA"/>
    <s v="TERCEROS"/>
    <s v="2025 SEM 45"/>
    <s v="2237"/>
    <x v="14"/>
    <s v="jueves"/>
    <s v="ETERNA"/>
    <n v="1"/>
    <n v="5"/>
    <s v="TAT"/>
    <s v="MARTHA CECILIA CAPERA"/>
    <s v="Preventa"/>
    <s v="52214209"/>
    <s v="1012358399"/>
    <s v="SUPERMERCADO"/>
  </r>
  <r>
    <d v="2025-11-06T00:00:00"/>
    <s v="HHBO001172312"/>
    <s v="LYESPOOROX12"/>
    <s v="LIMPIAYA ESPONJA ORO/PLATA X12"/>
    <s v="LYESPOOROX12 - LIMPIAYA ESPONJA ORO/PLATA X12"/>
    <n v="2"/>
    <n v="8991.6"/>
    <n v="899.16"/>
    <n v="17084.04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BAUDILIO ESPITIA ANGEL"/>
    <s v="Preventa"/>
    <s v="79382762"/>
    <s v="1012358399"/>
    <s v="PANADERIA"/>
  </r>
  <r>
    <d v="2025-11-06T00:00:00"/>
    <s v="HHBO001172322"/>
    <s v="LYGUANT7.5AMX2"/>
    <s v="LIMPIAYA GUATE TALLA7.5 AMARILLO X2"/>
    <s v="LYGUANT7.5AMX2 - LIMPIAYA GUATE TALLA7.5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ANLLY JULIETH TORRES CASTANEDA"/>
    <s v="Preventa"/>
    <s v="1018473919"/>
    <s v="1012358399"/>
    <s v="CIGARRERIA SALSA BEER"/>
  </r>
  <r>
    <d v="2025-11-06T00:00:00"/>
    <s v="HHBO001172322"/>
    <s v="LYGUANT8AMX2"/>
    <s v="LIMPIAYA GUANTE TALLA8 AMARILLO X2"/>
    <s v="LYGUANT8AMX2 - LIMPIAYA GUANTE TALLA8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ANLLY JULIETH TORRES CASTANEDA"/>
    <s v="Preventa"/>
    <s v="1018473919"/>
    <s v="1012358399"/>
    <s v="CIGARRERIA SALSA BEER"/>
  </r>
  <r>
    <d v="2025-11-06T00:00:00"/>
    <s v="HHME001462009"/>
    <s v="DRSERUNSILISACHETX1"/>
    <s v="SERUM DE SILICONA DROMATIC EN SACHET X1"/>
    <s v="DRSERUNSILISACHETX1 - SERUM DE SILICONA DROMATIC EN SACHET X1"/>
    <n v="6"/>
    <n v="2227"/>
    <n v="0"/>
    <n v="13362"/>
    <s v="MD06"/>
    <n v="1"/>
    <n v="125"/>
    <s v=" TUTI Medellin"/>
    <s v="ZONA CENTRO"/>
    <s v="TERCEROS"/>
    <s v="2025 SEM 45"/>
    <s v="1309"/>
    <x v="23"/>
    <s v="jueves"/>
    <s v="DROMATIC"/>
    <n v="1"/>
    <n v="6"/>
    <s v="TAT"/>
    <s v="ANA LUCIA ALDANA DE MONCADA"/>
    <s v="Preventa"/>
    <s v="43058111"/>
    <s v="1037594291"/>
    <s v="PAPELERIA Y VARIEDADES LUCY"/>
  </r>
  <r>
    <d v="2025-11-06T00:00:00"/>
    <s v="HHME001462009"/>
    <s v="YACINASILANEGRA"/>
    <s v="CINTA AISLANTE NEGRA"/>
    <s v="YACINASILANEGRA - CINTA AISLANTE NEGRA"/>
    <n v="6"/>
    <n v="715"/>
    <n v="0"/>
    <n v="4290"/>
    <s v="MD06"/>
    <n v="1"/>
    <n v="125"/>
    <s v=" TUTI Medellin"/>
    <s v="ZONA CENTRO"/>
    <s v="TERCEROS"/>
    <s v="2025 SEM 45"/>
    <s v="1309"/>
    <x v="23"/>
    <s v="jueves"/>
    <s v="YASS"/>
    <n v="1"/>
    <n v="6"/>
    <s v="TAT"/>
    <s v="ANA LUCIA ALDANA DE MONCADA"/>
    <s v="Preventa"/>
    <s v="43058111"/>
    <s v="1037594291"/>
    <s v="PAPELERIA Y VARIEDADES LUCY"/>
  </r>
  <r>
    <d v="2025-11-06T00:00:00"/>
    <s v="HHME001462009"/>
    <s v="YACAN25"/>
    <s v="CANDADO 25 MM"/>
    <s v="YACAN25 - CANDADO 25 MM"/>
    <n v="10"/>
    <n v="1543"/>
    <n v="0"/>
    <n v="15430"/>
    <s v="MD06"/>
    <n v="1"/>
    <n v="125"/>
    <s v=" TUTI Medellin"/>
    <s v="ZONA CENTRO"/>
    <s v="TERCEROS"/>
    <s v="2025 SEM 45"/>
    <s v="1309"/>
    <x v="23"/>
    <s v="jueves"/>
    <s v="YASS"/>
    <n v="1"/>
    <n v="10"/>
    <s v="TAT"/>
    <s v="ANA LUCIA ALDANA DE MONCADA"/>
    <s v="Preventa"/>
    <s v="43058111"/>
    <s v="1037594291"/>
    <s v="PAPELERIA Y VARIEDADES LUCY"/>
  </r>
  <r>
    <d v="2025-11-06T00:00:00"/>
    <s v="HHME001462009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jueves"/>
    <s v="YASS"/>
    <n v="1"/>
    <n v="12"/>
    <s v="TAT"/>
    <s v="ANA LUCIA ALDANA DE MONCADA"/>
    <s v="Preventa"/>
    <s v="43058111"/>
    <s v="1037594291"/>
    <s v="PAPELERIA Y VARIEDADES LUCY"/>
  </r>
  <r>
    <d v="2025-11-06T00:00:00"/>
    <s v="HHME001462009"/>
    <s v="DRACRILASACHETX1"/>
    <s v="ACRILATO PARA PEINAR DROMATIC SACHET X1"/>
    <s v="DRACRILASACHETX1 - ACRILATO PARA PEINAR DROMATIC SACHET X1"/>
    <n v="6"/>
    <n v="2227"/>
    <n v="0"/>
    <n v="13362"/>
    <s v="MD06"/>
    <n v="1"/>
    <n v="125"/>
    <s v=" TUTI Medellin"/>
    <s v="ZONA CENTRO"/>
    <s v="TERCEROS"/>
    <s v="2025 SEM 45"/>
    <s v="1309"/>
    <x v="23"/>
    <s v="jueves"/>
    <s v="DROMATIC"/>
    <n v="1"/>
    <n v="6"/>
    <s v="TAT"/>
    <s v="ANA LUCIA ALDANA DE MONCADA"/>
    <s v="Preventa"/>
    <s v="43058111"/>
    <s v="1037594291"/>
    <s v="PAPELERIA Y VARIEDADES LUCY"/>
  </r>
  <r>
    <d v="2025-11-06T00:00:00"/>
    <s v="HHBO001172348"/>
    <s v="YAPANIAMA"/>
    <s v="PAÑITOS HUMEDOS DAMPY AMARILLOS X 15 UND"/>
    <s v="YAPANIAMA - PAÑITOS HUMEDOS DAMPY AMARILLOS X 15 UND"/>
    <n v="4"/>
    <n v="1260.5"/>
    <n v="0"/>
    <n v="5042"/>
    <s v="BG11"/>
    <n v="1"/>
    <n v="2"/>
    <s v=" CIUDAD BOGOTA"/>
    <s v="ZONA BOGOTA"/>
    <s v="TERCEROS"/>
    <s v="2025 SEM 45"/>
    <s v="2202"/>
    <x v="36"/>
    <s v="jueves"/>
    <s v="YASS"/>
    <n v="1"/>
    <n v="4"/>
    <s v="TAT"/>
    <s v="FRANCY EDITH GUEVARA RIANO"/>
    <s v="Preventa"/>
    <s v="52367935"/>
    <s v="53099291"/>
    <s v="SUPERMWRCADO EMMANUEL"/>
  </r>
  <r>
    <d v="2025-11-06T00:00:00"/>
    <s v="HHBO001172426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FABIO LEONARDO CARO APONTE"/>
    <s v="Preventa"/>
    <s v="80799442"/>
    <s v="1012358399"/>
    <s v="BODEGA CAMPESINA"/>
  </r>
  <r>
    <d v="2025-11-06T00:00:00"/>
    <s v="HHBO001172434"/>
    <s v="LYVIDR500X1"/>
    <s v="LIMPIAYA LIMPIAVIDRIOS MULTIUSOS 500ML X1"/>
    <s v="LYVIDR500X1 - LIMPIAYA LIMPIAVIDRIOS MULTIUSOS 500ML X1"/>
    <n v="1"/>
    <n v="2647.06"/>
    <n v="0"/>
    <n v="2647.06"/>
    <s v="BG19"/>
    <n v="1"/>
    <n v="126"/>
    <s v=" TUTI Bogota"/>
    <s v="ZONA BOGOTA"/>
    <s v="TERCEROS"/>
    <s v="2025 SEM 45"/>
    <s v="2179"/>
    <x v="11"/>
    <s v="jueves"/>
    <s v="ETERNA"/>
    <n v="1"/>
    <n v="1"/>
    <s v="TAT"/>
    <s v="JOSE LUIS MARTINEZ MORA"/>
    <s v="Preventa"/>
    <s v="1001345088"/>
    <s v="80720009"/>
    <s v="DEPOSITO EL BODEGON"/>
  </r>
  <r>
    <d v="2025-11-06T00:00:00"/>
    <s v="HHBO001172435"/>
    <s v="LYLOZACREM"/>
    <s v="CREMA LAVALOZA LIMPIAYA"/>
    <s v="LYLOZACREM - CREMA LAVALOZA LIMPIAYA"/>
    <n v="5"/>
    <n v="2615"/>
    <n v="0"/>
    <n v="13075"/>
    <s v="BG13"/>
    <n v="1"/>
    <n v="126"/>
    <s v=" TUTI Bogota"/>
    <s v="ZONA BOGOTA"/>
    <s v="TERCEROS"/>
    <s v="2025 SEM 45"/>
    <s v="2237"/>
    <x v="14"/>
    <s v="jueves"/>
    <s v="ETERNA"/>
    <n v="1"/>
    <n v="5"/>
    <s v="TAT"/>
    <s v="LUZ ANGELA MARTINEZ RODRIGUEZ"/>
    <s v="Preventa"/>
    <s v="53108484"/>
    <s v="1012358399"/>
    <s v="AVICOLA Y SALSAMENTARIA LOS PACHUNOS"/>
  </r>
  <r>
    <d v="2025-11-06T00:00:00"/>
    <s v="HHBO001172435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LUZ ANGELA MARTINEZ RODRIGUEZ"/>
    <s v="Preventa"/>
    <s v="53108484"/>
    <s v="1012358399"/>
    <s v="AVICOLA Y SALSAMENTARIA LOS PACHUNOS"/>
  </r>
  <r>
    <d v="2025-11-06T00:00:00"/>
    <s v="HHBO001172435"/>
    <s v="LYLIMPLAV200DX1"/>
    <s v="LIMPIAYA LIMPIADOR LAVANDA 200 ML X1"/>
    <s v="LYLIMPLAV200DX1 - LIMPIAYA LIMPIADOR LAVANDA 200 ML X1"/>
    <n v="10"/>
    <n v="1120"/>
    <n v="0"/>
    <n v="11200"/>
    <s v="BG13"/>
    <n v="1"/>
    <n v="126"/>
    <s v=" TUTI Bogota"/>
    <s v="ZONA BOGOTA"/>
    <s v="TERCEROS"/>
    <s v="2025 SEM 45"/>
    <s v="2237"/>
    <x v="14"/>
    <s v="jueves"/>
    <s v="ETERNA"/>
    <n v="1"/>
    <n v="10"/>
    <s v="TAT"/>
    <s v="LUZ ANGELA MARTINEZ RODRIGUEZ"/>
    <s v="Preventa"/>
    <s v="53108484"/>
    <s v="1012358399"/>
    <s v="AVICOLA Y SALSAMENTARIA LOS PACHUNOS"/>
  </r>
  <r>
    <d v="2025-11-06T00:00:00"/>
    <s v="HHBO001172435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LUZ ANGELA MARTINEZ RODRIGUEZ"/>
    <s v="Preventa"/>
    <s v="53108484"/>
    <s v="1012358399"/>
    <s v="AVICOLA Y SALSAMENTARIA LOS PACHUNOS"/>
  </r>
  <r>
    <d v="2025-11-06T00:00:00"/>
    <s v="HHBO001172442"/>
    <s v="YATIJEROM"/>
    <s v="TIJERA PUNTA ROMA ECONOMICA"/>
    <s v="YATIJEROM - TIJERA PUNTA ROMA ECONOMICA"/>
    <n v="12"/>
    <n v="864"/>
    <n v="0"/>
    <n v="10368"/>
    <s v="BG19"/>
    <n v="1"/>
    <n v="126"/>
    <s v=" TUTI Bogota"/>
    <s v="ZONA BOGOTA"/>
    <s v="TERCEROS"/>
    <s v="2025 SEM 45"/>
    <s v="2179"/>
    <x v="11"/>
    <s v="jueves"/>
    <s v="YASS"/>
    <n v="1"/>
    <n v="12"/>
    <s v="TAT"/>
    <s v="JOSE ANTONIO RODRIGUEZ MALAGON"/>
    <s v="Preventa"/>
    <s v="79494340"/>
    <s v="80720009"/>
    <s v="TIENDA RODRIGUEZ"/>
  </r>
  <r>
    <d v="2025-11-06T00:00:00"/>
    <s v="HHME001462118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5"/>
    <s v="1306"/>
    <x v="6"/>
    <s v="jueves"/>
    <s v="YASS"/>
    <n v="1"/>
    <n v="12"/>
    <s v="TAT"/>
    <s v="ALGIDIO ALBERTO BARRIENTOS RESTREPO"/>
    <s v="Preventa"/>
    <s v="15325103"/>
    <s v="1036660589"/>
    <s v="AUTOSERVICIO SAN LUIS"/>
  </r>
  <r>
    <d v="2025-11-06T00:00:00"/>
    <s v="HHBQ000723774"/>
    <s v="LYGUANT8AMX2"/>
    <s v="LIMPIAYA GUANTE TALLA8 AMARILLO X2"/>
    <s v="LYGUANT8AMX2 - LIMPIAYA GUANTE TALLA8 AMARILLO X2"/>
    <n v="2"/>
    <n v="3025.21"/>
    <n v="0"/>
    <n v="6050.42"/>
    <s v="VLL04"/>
    <n v="1"/>
    <n v="213"/>
    <s v=" Tuti Valledupar"/>
    <s v="ZONA NORTE"/>
    <s v="TERCEROS"/>
    <s v="2025 SEM 45"/>
    <s v="1918"/>
    <x v="0"/>
    <s v="jueves"/>
    <s v="ETERNA"/>
    <n v="1"/>
    <n v="2"/>
    <s v="TAT"/>
    <s v="ALEX DE JESUS ZULETA MAESTRE"/>
    <s v="Preventa"/>
    <s v="15172143"/>
    <s v="49794720"/>
    <s v="PROVISIONES VILLA TAXI"/>
  </r>
  <r>
    <d v="2025-11-06T00:00:00"/>
    <s v="HHBO001172184"/>
    <s v="YATIJEROM"/>
    <s v="TIJERA PUNTA ROMA ECONOMICA"/>
    <s v="YATIJEROM - TIJERA PUNTA ROMA ECONOMICA"/>
    <n v="6"/>
    <n v="864"/>
    <n v="0"/>
    <n v="5184"/>
    <s v="BG11"/>
    <n v="1"/>
    <n v="126"/>
    <s v=" TUTI Bogota"/>
    <s v="ZONA BOGOTA"/>
    <s v="TERCEROS"/>
    <s v="2025 SEM 45"/>
    <s v="2202"/>
    <x v="36"/>
    <s v="jueves"/>
    <s v="YASS"/>
    <n v="1"/>
    <n v="6"/>
    <s v="TAT"/>
    <s v="CARMENZA HERNANDEZ PRIETO"/>
    <s v="Preventa"/>
    <s v="52819325"/>
    <s v="53099291"/>
    <s v="CARMENZA HERNANDEZ"/>
  </r>
  <r>
    <d v="2025-11-06T00:00:00"/>
    <s v="HHBO001172256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5"/>
    <s v="2202"/>
    <x v="36"/>
    <s v="jueves"/>
    <s v="PREBEL"/>
    <n v="1"/>
    <n v="1"/>
    <s v="TAT"/>
    <s v="NELSON ELVER NOVOA RUIZ"/>
    <s v="Preventa"/>
    <s v="9620312"/>
    <s v="53099291"/>
    <s v="GRANERO"/>
  </r>
  <r>
    <d v="2025-11-06T00:00:00"/>
    <s v="HHBO001172308"/>
    <s v="PBDESCREMA"/>
    <s v="DESODORANTE COLAPSIBLE 40GR"/>
    <s v="PBDESCREMA - DESODORANTE COLAPSIBLE 40GR"/>
    <n v="6"/>
    <n v="3000"/>
    <n v="0"/>
    <n v="18000"/>
    <s v="BG19"/>
    <n v="1"/>
    <n v="126"/>
    <s v=" TUTI Bogota"/>
    <s v="ZONA BOGOTA"/>
    <s v="TERCEROS"/>
    <s v="2025 SEM 45"/>
    <s v="2190"/>
    <x v="46"/>
    <s v="jueves"/>
    <s v="PREBEL"/>
    <n v="1"/>
    <n v="6"/>
    <s v="TAT"/>
    <s v="CENTRO MEDICO SANTAMARIA SAS"/>
    <s v="Preventa"/>
    <s v="901086732"/>
    <s v="9902"/>
    <s v="CENTRO MEDICO SANTAMARIA SAS"/>
  </r>
  <r>
    <d v="2025-11-06T00:00:00"/>
    <s v="HHBO001172308"/>
    <s v="YAPANIAMA"/>
    <s v="PAÑITOS HUMEDOS DAMPY AMARILLOS X 15 UND"/>
    <s v="YAPANIAMA - PAÑITOS HUMEDOS DAMPY AMARILLOS X 15 UND"/>
    <n v="12"/>
    <n v="1260.5"/>
    <n v="0"/>
    <n v="15126"/>
    <s v="BG19"/>
    <n v="1"/>
    <n v="126"/>
    <s v=" TUTI Bogota"/>
    <s v="ZONA BOGOTA"/>
    <s v="TERCEROS"/>
    <s v="2025 SEM 45"/>
    <s v="2190"/>
    <x v="46"/>
    <s v="jueves"/>
    <s v="YASS"/>
    <n v="1"/>
    <n v="12"/>
    <s v="TAT"/>
    <s v="CENTRO MEDICO SANTAMARIA SAS"/>
    <s v="Preventa"/>
    <s v="901086732"/>
    <s v="9902"/>
    <s v="CENTRO MEDICO SANTAMARIA SAS"/>
  </r>
  <r>
    <d v="2025-11-06T00:00:00"/>
    <s v="HHBO001172308"/>
    <s v="LYGUANT8NGX2"/>
    <s v="LIMPIAYA GUANTE NEGRO TALLA8 X2"/>
    <s v="LYGUANT8NGX2 - LIMPIAYA GUANTE NEGRO TALLA8 X2"/>
    <n v="2"/>
    <n v="3180"/>
    <n v="0"/>
    <n v="6360"/>
    <s v="BG19"/>
    <n v="1"/>
    <n v="126"/>
    <s v=" TUTI Bogota"/>
    <s v="ZONA BOGOTA"/>
    <s v="TERCEROS"/>
    <s v="2025 SEM 45"/>
    <s v="2190"/>
    <x v="46"/>
    <s v="jueves"/>
    <s v="ETERNA"/>
    <n v="1"/>
    <n v="2"/>
    <s v="TAT"/>
    <s v="CENTRO MEDICO SANTAMARIA SAS"/>
    <s v="Preventa"/>
    <s v="901086732"/>
    <s v="9902"/>
    <s v="CENTRO MEDICO SANTAMARIA SAS"/>
  </r>
  <r>
    <d v="2025-11-06T00:00:00"/>
    <s v="HHME001461972"/>
    <s v="YAVABY20GR"/>
    <s v="VASELINA BABY, 20 GRAMOS, MARCA JUHNIOS"/>
    <s v="YAVABY20GR - VASELINA BABY, 20 GRAMOS, MARCA JUHNIOS"/>
    <n v="1"/>
    <n v="1444"/>
    <n v="0"/>
    <n v="1444"/>
    <s v="MD30"/>
    <n v="1"/>
    <n v="1"/>
    <s v=" MEDELLIN"/>
    <s v="ZONA CENTRO"/>
    <s v="TERCEROS"/>
    <s v="2025 SEM 45"/>
    <s v="1328"/>
    <x v="43"/>
    <s v="jueves"/>
    <s v="YASS"/>
    <n v="1"/>
    <n v="1"/>
    <s v="TAT"/>
    <s v="FAUSTINO BURITICA VILLADA"/>
    <s v="Preventa"/>
    <s v="3530036"/>
    <s v="8063355"/>
    <s v="GRANERO LOS ABUELOS"/>
  </r>
  <r>
    <d v="2025-11-06T00:00:00"/>
    <s v="HHME001461981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14"/>
    <x v="8"/>
    <s v="jueves"/>
    <s v="PREBEL"/>
    <n v="1"/>
    <n v="1"/>
    <s v="TAT"/>
    <s v="MIRYAM JOHANA VILLEGAS MOLINA"/>
    <s v="Preventa"/>
    <s v="1042766839"/>
    <s v="1152184981"/>
    <s v="TIENDA MJ"/>
  </r>
  <r>
    <d v="2025-11-06T00:00:00"/>
    <s v="HHME001461981"/>
    <s v="YAVABY20GR"/>
    <s v="VASELINA BABY, 20 GRAMOS, MARCA JUHNIOS"/>
    <s v="YAVABY20GR - VASELINA BABY, 20 GRAMOS, MARCA JUHNIOS"/>
    <n v="6"/>
    <n v="1444"/>
    <n v="0"/>
    <n v="8664"/>
    <s v="TT02"/>
    <n v="1"/>
    <n v="125"/>
    <s v=" TUTI Medellin"/>
    <s v="ZONA CENTRO"/>
    <s v="TERCEROS"/>
    <s v="2025 SEM 45"/>
    <s v="1314"/>
    <x v="8"/>
    <s v="jueves"/>
    <s v="YASS"/>
    <n v="1"/>
    <n v="6"/>
    <s v="TAT"/>
    <s v="MIRYAM JOHANA VILLEGAS MOLINA"/>
    <s v="Preventa"/>
    <s v="1042766839"/>
    <s v="1152184981"/>
    <s v="TIENDA MJ"/>
  </r>
  <r>
    <d v="2025-11-06T00:00:00"/>
    <s v="NC000054433"/>
    <s v="LYESPOOROX12"/>
    <s v="LIMPIAYA ESPONJA ORO/PLATA X12"/>
    <s v="LYESPOOROX12 - LIMPIAYA ESPONJA ORO/PLATA X12"/>
    <n v="-4"/>
    <n v="8991.6"/>
    <n v="-1798.32"/>
    <n v="-34168.080000000002"/>
    <s v="MDTAT"/>
    <n v="1"/>
    <n v="125"/>
    <s v=" TUTI Medellin"/>
    <s v="ZONA CENTRO"/>
    <s v="TERCEROS"/>
    <s v="2025 SEM 45"/>
    <s v="1337"/>
    <x v="44"/>
    <s v="jueves"/>
    <s v="ETERNA"/>
    <n v="1"/>
    <n v="-4"/>
    <s v="TAT"/>
    <s v="PEDRO PABLO MOSQUERA CORDOBA"/>
    <s v="Preventa"/>
    <s v="4826688"/>
    <s v="39178423"/>
    <s v="Principal"/>
  </r>
  <r>
    <d v="2025-11-06T00:00:00"/>
    <s v="NC000054433"/>
    <s v="PBDESCOJINX18"/>
    <s v="DES. AFM DPL ORIG 12G X18"/>
    <s v="PBDESCOJINX18 - DES. AFM DPL ORIG 12G X18"/>
    <n v="-1"/>
    <n v="11900"/>
    <n v="-357"/>
    <n v="-11543"/>
    <s v="MDTAT"/>
    <n v="1"/>
    <n v="125"/>
    <s v=" TUTI Medellin"/>
    <s v="ZONA CENTRO"/>
    <s v="TERCEROS"/>
    <s v="2025 SEM 45"/>
    <s v="1337"/>
    <x v="44"/>
    <s v="jueves"/>
    <s v="PREBEL"/>
    <n v="1"/>
    <n v="-1"/>
    <s v="TAT"/>
    <s v="PEDRO PABLO MOSQUERA CORDOBA"/>
    <s v="Preventa"/>
    <s v="4826688"/>
    <s v="39178423"/>
    <s v="Principal"/>
  </r>
  <r>
    <d v="2025-11-06T00:00:00"/>
    <s v="NC000054433"/>
    <s v="PBELDES12X18"/>
    <s v="DES. EA DPL CLASS 12G X 18"/>
    <s v="PBELDES12X18 - DES. EA DPL CLASS 12G X 18"/>
    <n v="-1"/>
    <n v="12500"/>
    <n v="-375"/>
    <n v="-12125"/>
    <s v="MDTAT"/>
    <n v="1"/>
    <n v="125"/>
    <s v=" TUTI Medellin"/>
    <s v="ZONA CENTRO"/>
    <s v="TERCEROS"/>
    <s v="2025 SEM 45"/>
    <s v="1337"/>
    <x v="44"/>
    <s v="jueves"/>
    <s v="PREBEL"/>
    <n v="1"/>
    <n v="-1"/>
    <s v="TAT"/>
    <s v="PEDRO PABLO MOSQUERA CORDOBA"/>
    <s v="Preventa"/>
    <s v="4826688"/>
    <s v="39178423"/>
    <s v="Principal"/>
  </r>
  <r>
    <d v="2025-11-06T00:00:00"/>
    <s v="HHBO001172336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5"/>
    <s v="2237"/>
    <x v="14"/>
    <s v="jueves"/>
    <s v="PREBEL"/>
    <n v="1"/>
    <n v="1"/>
    <s v="TAT"/>
    <s v="ANGELA ROSA MONTALVO AVILES"/>
    <s v="Preventa"/>
    <s v="43893880"/>
    <s v="1012358399"/>
    <s v="VARIEDADES PARA TU HOGAR DANGO"/>
  </r>
  <r>
    <d v="2025-11-06T00:00:00"/>
    <s v="HHBO001172349"/>
    <s v="YAGELX1"/>
    <s v="GEL MENTHUS JUHNIOS VERDE 30GR X1"/>
    <s v="YAGELX1 - GEL MENTHUS JUHNIOS VERDE 30GR X1"/>
    <n v="4"/>
    <n v="1640"/>
    <n v="0"/>
    <n v="6560"/>
    <s v="BG13"/>
    <n v="1"/>
    <n v="126"/>
    <s v=" TUTI Bogota"/>
    <s v="ZONA BOGOTA"/>
    <s v="TERCEROS"/>
    <s v="2025 SEM 45"/>
    <s v="2237"/>
    <x v="14"/>
    <s v="jueves"/>
    <s v="YASS"/>
    <n v="1"/>
    <n v="4"/>
    <s v="TAT"/>
    <s v="ANA MIRSA CASTILLO"/>
    <s v="Preventa"/>
    <s v="51796074"/>
    <s v="1012358399"/>
    <s v="DROGUERIA NUEVA SARIN"/>
  </r>
  <r>
    <d v="2025-11-06T00:00:00"/>
    <s v="HHBO001172349"/>
    <s v="LYGUANT7.5AMX2"/>
    <s v="LIMPIAYA GUATE TALLA7.5 AMARILLO X2"/>
    <s v="LYGUANT7.5AMX2 - LIMPIAYA GUATE TALLA7.5 AMARILLO X2"/>
    <n v="1"/>
    <n v="3025.21"/>
    <n v="0"/>
    <n v="3025.21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ANA MIRSA CASTILLO"/>
    <s v="Preventa"/>
    <s v="51796074"/>
    <s v="1012358399"/>
    <s v="DROGUERIA NUEVA SARIN"/>
  </r>
  <r>
    <d v="2025-11-06T00:00:00"/>
    <s v="HHBO001172364"/>
    <s v="PBDESCREMA"/>
    <s v="DESODORANTE COLAPSIBLE 40GR"/>
    <s v="PBDESCREMA - DESODORANTE COLAPSIBLE 40GR"/>
    <n v="3"/>
    <n v="3000"/>
    <n v="0"/>
    <n v="9000"/>
    <s v="BG13"/>
    <n v="1"/>
    <n v="126"/>
    <s v=" TUTI Bogota"/>
    <s v="ZONA BOGOTA"/>
    <s v="TERCEROS"/>
    <s v="2025 SEM 45"/>
    <s v="2237"/>
    <x v="14"/>
    <s v="jueves"/>
    <s v="PREBEL"/>
    <n v="1"/>
    <n v="3"/>
    <s v="TAT"/>
    <s v="ANGIE PAOLA BELTRAN MOLINA"/>
    <s v="Preventa"/>
    <s v="1233489314"/>
    <s v="1012358399"/>
    <s v="THE CLEANING HOUSE"/>
  </r>
  <r>
    <d v="2025-11-06T00:00:00"/>
    <s v="HHBO001172364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5"/>
    <s v="2237"/>
    <x v="14"/>
    <s v="jueves"/>
    <s v="PREBEL"/>
    <n v="1"/>
    <n v="1"/>
    <s v="TAT"/>
    <s v="ANGIE PAOLA BELTRAN MOLINA"/>
    <s v="Preventa"/>
    <s v="1233489314"/>
    <s v="1012358399"/>
    <s v="THE CLEANING HOUSE"/>
  </r>
  <r>
    <d v="2025-11-06T00:00:00"/>
    <s v="HHBO001172379"/>
    <s v="YAPANIAMA"/>
    <s v="PAÑITOS HUMEDOS DAMPY AMARILLOS X 15 UND"/>
    <s v="YAPANIAMA - PAÑITOS HUMEDOS DAMPY AMARILLOS X 15 UND"/>
    <n v="6"/>
    <n v="1260.5"/>
    <n v="0"/>
    <n v="7563"/>
    <s v="BG19"/>
    <n v="1"/>
    <n v="126"/>
    <s v=" TUTI Bogota"/>
    <s v="ZONA BOGOTA"/>
    <s v="TERCEROS"/>
    <s v="2025 SEM 45"/>
    <s v="2179"/>
    <x v="11"/>
    <s v="jueves"/>
    <s v="YASS"/>
    <n v="1"/>
    <n v="6"/>
    <s v="TAT"/>
    <s v="OLGA LUCIA ESCOBAR BERMUDEZ"/>
    <s v="Preventa"/>
    <s v="52900230"/>
    <s v="80720009"/>
    <s v="PLASTICOS Y DESECHABLES JB"/>
  </r>
  <r>
    <d v="2025-11-06T00:00:00"/>
    <s v="HHBO001172413"/>
    <s v="LYGUANT7AMX2"/>
    <s v="LIMPIAYA GUATE TALLA7 AMARILLO X2"/>
    <s v="LYGUANT7AMX2 - LIMPIAYA GUATE TALLA7 AMARILLO X2"/>
    <n v="4"/>
    <n v="3025.21"/>
    <n v="0"/>
    <n v="12100.84"/>
    <s v="BG25"/>
    <n v="1"/>
    <n v="126"/>
    <s v=" TUTI Bogota"/>
    <s v="ZONA BOGOTA"/>
    <s v="TERCEROS"/>
    <s v="2025 SEM 45"/>
    <s v="2136"/>
    <x v="32"/>
    <s v="jueves"/>
    <s v="ETERNA"/>
    <n v="1"/>
    <n v="4"/>
    <s v="TAT"/>
    <s v="ANA VICTORIA GOMEZ ARIZA"/>
    <s v="Preventa"/>
    <s v="52194488"/>
    <s v="79354604"/>
    <s v="FRUVER PLAZA"/>
  </r>
  <r>
    <d v="2025-11-06T00:00:00"/>
    <s v="HHBO001172413"/>
    <s v="LYGUANT7.5AMX2"/>
    <s v="LIMPIAYA GUATE TALLA7.5 AMARILLO X2"/>
    <s v="LYGUANT7.5AMX2 - LIMPIAYA GUATE TALLA7.5 AMARILLO X2"/>
    <n v="4"/>
    <n v="3025.21"/>
    <n v="0"/>
    <n v="12100.84"/>
    <s v="BG25"/>
    <n v="1"/>
    <n v="126"/>
    <s v=" TUTI Bogota"/>
    <s v="ZONA BOGOTA"/>
    <s v="TERCEROS"/>
    <s v="2025 SEM 45"/>
    <s v="2136"/>
    <x v="32"/>
    <s v="jueves"/>
    <s v="ETERNA"/>
    <n v="1"/>
    <n v="4"/>
    <s v="TAT"/>
    <s v="ANA VICTORIA GOMEZ ARIZA"/>
    <s v="Preventa"/>
    <s v="52194488"/>
    <s v="79354604"/>
    <s v="FRUVER PLAZA"/>
  </r>
  <r>
    <d v="2025-11-06T00:00:00"/>
    <s v="HHBO001172413"/>
    <s v="LYGUANT8AMX2"/>
    <s v="LIMPIAYA GUANTE TALLA8 AMARILLO X2"/>
    <s v="LYGUANT8AMX2 - LIMPIAYA GUANTE TALLA8 AMARILLO X2"/>
    <n v="4"/>
    <n v="3025.21"/>
    <n v="0"/>
    <n v="12100.84"/>
    <s v="BG25"/>
    <n v="1"/>
    <n v="126"/>
    <s v=" TUTI Bogota"/>
    <s v="ZONA BOGOTA"/>
    <s v="TERCEROS"/>
    <s v="2025 SEM 45"/>
    <s v="2136"/>
    <x v="32"/>
    <s v="jueves"/>
    <s v="ETERNA"/>
    <n v="1"/>
    <n v="4"/>
    <s v="TAT"/>
    <s v="ANA VICTORIA GOMEZ ARIZA"/>
    <s v="Preventa"/>
    <s v="52194488"/>
    <s v="79354604"/>
    <s v="FRUVER PLAZA"/>
  </r>
  <r>
    <d v="2025-11-06T00:00:00"/>
    <s v="HHBO001172422"/>
    <s v="YAPANIAMA"/>
    <s v="PAÑITOS HUMEDOS DAMPY AMARILLOS X 15 UND"/>
    <s v="YAPANIAMA - PAÑITOS HUMEDOS DAMPY AMARILLOS X 15 UND"/>
    <n v="30"/>
    <n v="1260.5"/>
    <n v="0"/>
    <n v="37815"/>
    <s v="BG25"/>
    <n v="1"/>
    <n v="126"/>
    <s v=" TUTI Bogota"/>
    <s v="ZONA BOGOTA"/>
    <s v="TERCEROS"/>
    <s v="2025 SEM 45"/>
    <s v="2136"/>
    <x v="32"/>
    <s v="jueves"/>
    <s v="YASS"/>
    <n v="1"/>
    <n v="30"/>
    <s v="TAT"/>
    <s v="ANGELICA MARIA GUARIN OLIVERA"/>
    <s v="Preventa"/>
    <s v="1030565524"/>
    <s v="79354604"/>
    <s v="DISTRIBUIDORA BOX"/>
  </r>
  <r>
    <d v="2025-11-06T00:00:00"/>
    <s v="HHME001462097"/>
    <s v="YAPADAM150"/>
    <s v="PAÑITOS HUMEDOS DAMPY X 150 UND AZUL"/>
    <s v="YAPADAM150 - PAÑITOS HUMEDOS DAMPY X 150 UND AZUL"/>
    <n v="6"/>
    <n v="6422.4"/>
    <n v="0"/>
    <n v="38534.400000000001"/>
    <s v="MD04"/>
    <n v="1"/>
    <n v="125"/>
    <s v=" TUTI Medellin"/>
    <s v="ZONA CENTRO"/>
    <s v="TERCEROS"/>
    <s v="2025 SEM 45"/>
    <s v="1306"/>
    <x v="6"/>
    <s v="jueves"/>
    <s v="YASS"/>
    <n v="1"/>
    <n v="6"/>
    <s v="TAT"/>
    <s v="VERONICA YULIET RESTREPO PIEDRAHITA"/>
    <s v="Preventa"/>
    <s v="1128436578"/>
    <s v="1036660589"/>
    <s v="ALMACEN LA ESPERANZA"/>
  </r>
  <r>
    <d v="2025-11-06T00:00:00"/>
    <s v="HHBO001172443"/>
    <s v="YACAN20"/>
    <s v="CANDADO 20 MM"/>
    <s v="YACAN20 - CANDADO 20 MM"/>
    <n v="5"/>
    <n v="1218.49"/>
    <n v="0"/>
    <n v="6092.45"/>
    <s v="BG22"/>
    <n v="1"/>
    <n v="126"/>
    <s v=" TUTI Bogota"/>
    <s v="ZONA BOGOTA"/>
    <s v="TERCEROS"/>
    <s v="2025 SEM 45"/>
    <s v="2102"/>
    <x v="34"/>
    <s v="jueves"/>
    <s v="YASS"/>
    <n v="1"/>
    <n v="5"/>
    <s v="TAT"/>
    <s v="GUILLERMO VIVAS VARGAS"/>
    <s v="Preventa"/>
    <s v="79152569"/>
    <s v="1073693097"/>
    <s v="FERRETERIA VEREDITA"/>
  </r>
  <r>
    <d v="2025-11-06T00:00:00"/>
    <s v="HHBO001172443"/>
    <s v="YACAN25"/>
    <s v="CANDADO 25 MM"/>
    <s v="YACAN25 - CANDADO 25 MM"/>
    <n v="5"/>
    <n v="1543"/>
    <n v="0"/>
    <n v="7715"/>
    <s v="BG22"/>
    <n v="1"/>
    <n v="126"/>
    <s v=" TUTI Bogota"/>
    <s v="ZONA BOGOTA"/>
    <s v="TERCEROS"/>
    <s v="2025 SEM 45"/>
    <s v="2102"/>
    <x v="34"/>
    <s v="jueves"/>
    <s v="YASS"/>
    <n v="1"/>
    <n v="5"/>
    <s v="TAT"/>
    <s v="GUILLERMO VIVAS VARGAS"/>
    <s v="Preventa"/>
    <s v="79152569"/>
    <s v="1073693097"/>
    <s v="FERRETERIA VEREDITA"/>
  </r>
  <r>
    <d v="2025-11-06T00:00:00"/>
    <s v="HHBO001172443"/>
    <s v="YACAN38"/>
    <s v="CANDADO 38 MM"/>
    <s v="YACAN38 - CANDADO 38 MM"/>
    <n v="3"/>
    <n v="2668.75"/>
    <n v="0"/>
    <n v="8006.25"/>
    <s v="BG22"/>
    <n v="1"/>
    <n v="126"/>
    <s v=" TUTI Bogota"/>
    <s v="ZONA BOGOTA"/>
    <s v="TERCEROS"/>
    <s v="2025 SEM 45"/>
    <s v="2102"/>
    <x v="34"/>
    <s v="jueves"/>
    <s v="YASS"/>
    <n v="1"/>
    <n v="3"/>
    <s v="TAT"/>
    <s v="GUILLERMO VIVAS VARGAS"/>
    <s v="Preventa"/>
    <s v="79152569"/>
    <s v="1073693097"/>
    <s v="FERRETERIA VEREDITA"/>
  </r>
  <r>
    <d v="2025-11-06T00:00:00"/>
    <s v="HHBO001172443"/>
    <s v="YACAN40"/>
    <s v="CANDADO 40 MM"/>
    <s v="YACAN40 - CANDADO 40 MM"/>
    <n v="3"/>
    <n v="2992.5"/>
    <n v="0"/>
    <n v="8977.5"/>
    <s v="BG22"/>
    <n v="1"/>
    <n v="126"/>
    <s v=" TUTI Bogota"/>
    <s v="ZONA BOGOTA"/>
    <s v="TERCEROS"/>
    <s v="2025 SEM 45"/>
    <s v="2102"/>
    <x v="34"/>
    <s v="jueves"/>
    <s v="YASS"/>
    <n v="1"/>
    <n v="3"/>
    <s v="TAT"/>
    <s v="GUILLERMO VIVAS VARGAS"/>
    <s v="Preventa"/>
    <s v="79152569"/>
    <s v="1073693097"/>
    <s v="FERRETERIA VEREDITA"/>
  </r>
  <r>
    <d v="2025-11-06T00:00:00"/>
    <s v="HHBO001172443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5"/>
    <s v="2102"/>
    <x v="34"/>
    <s v="jueves"/>
    <s v="YASS"/>
    <n v="1"/>
    <n v="1"/>
    <s v="TAT"/>
    <s v="GUILLERMO VIVAS VARGAS"/>
    <s v="Preventa"/>
    <s v="79152569"/>
    <s v="1073693097"/>
    <s v="FERRETERIA VEREDITA"/>
  </r>
  <r>
    <d v="2025-11-06T00:00:00"/>
    <s v="HHBO001172465"/>
    <s v="LYLOZACREM"/>
    <s v="CREMA LAVALOZA LIMPIAYA"/>
    <s v="LYLOZACREM - CREMA LAVALOZA LIMPIAYA"/>
    <n v="4"/>
    <n v="2615"/>
    <n v="0"/>
    <n v="10460"/>
    <s v="BG19"/>
    <n v="1"/>
    <n v="126"/>
    <s v=" TUTI Bogota"/>
    <s v="ZONA BOGOTA"/>
    <s v="TERCEROS"/>
    <s v="2025 SEM 45"/>
    <s v="2179"/>
    <x v="11"/>
    <s v="jueves"/>
    <s v="ETERNA"/>
    <n v="1"/>
    <n v="4"/>
    <s v="TAT"/>
    <s v="JAIRO MONASTOQUE GARCIA"/>
    <s v="Preventa"/>
    <s v="19342753"/>
    <s v="80720009"/>
    <s v="TIENDA EL LIDER"/>
  </r>
  <r>
    <d v="2025-11-06T00:00:00"/>
    <s v="HHME001462186"/>
    <s v="YALAPIZAMAX12"/>
    <s v="LAPIZ ESCOLAR AMARILLO X12"/>
    <s v="YALAPIZAMAX12 - LAPIZ ESCOLAR AMARILLO X12"/>
    <n v="1"/>
    <n v="4853"/>
    <n v="0"/>
    <n v="4853"/>
    <s v="MD06"/>
    <n v="1"/>
    <n v="125"/>
    <s v=" TUTI Medellin"/>
    <s v="ZONA CENTRO"/>
    <s v="TERCEROS"/>
    <s v="2025 SEM 45"/>
    <s v="1309"/>
    <x v="23"/>
    <s v="jueves"/>
    <n v="0"/>
    <n v="1"/>
    <n v="1"/>
    <s v="TAT"/>
    <s v="NEIDER ALEXANDER SANCHEZ FRANCO"/>
    <s v="Preventa"/>
    <s v="1001535198"/>
    <s v="1037594291"/>
    <s v="SERVICAMPO"/>
  </r>
  <r>
    <d v="2025-11-06T00:00:00"/>
    <s v="HHME001462186"/>
    <s v="YASEDA20"/>
    <s v="SEDA DENTAL CON CERA 20 MT"/>
    <s v="YASEDA20 - SEDA DENTAL CON CERA 20 MT"/>
    <n v="4"/>
    <n v="1092.44"/>
    <n v="0"/>
    <n v="4369.76"/>
    <s v="MD06"/>
    <n v="1"/>
    <n v="125"/>
    <s v=" TUTI Medellin"/>
    <s v="ZONA CENTRO"/>
    <s v="TERCEROS"/>
    <s v="2025 SEM 45"/>
    <s v="1309"/>
    <x v="23"/>
    <s v="jueves"/>
    <s v="YASS"/>
    <n v="1"/>
    <n v="4"/>
    <s v="TAT"/>
    <s v="NEIDER ALEXANDER SANCHEZ FRANCO"/>
    <s v="Preventa"/>
    <s v="1001535198"/>
    <s v="1037594291"/>
    <s v="SERVICAMPO"/>
  </r>
  <r>
    <d v="2025-11-06T00:00:00"/>
    <s v="HHME001462186"/>
    <s v="DRPOLISACHETX1"/>
    <s v="POLIMERO DROMATIC SACHET X1"/>
    <s v="DRPOLISACHETX1 - POLIMERO DROMATIC SACHET X1"/>
    <n v="6"/>
    <n v="2227"/>
    <n v="0"/>
    <n v="13362"/>
    <s v="MD06"/>
    <n v="1"/>
    <n v="125"/>
    <s v=" TUTI Medellin"/>
    <s v="ZONA CENTRO"/>
    <s v="TERCEROS"/>
    <s v="2025 SEM 45"/>
    <s v="1309"/>
    <x v="23"/>
    <s v="jueves"/>
    <s v="DROMATIC"/>
    <n v="1"/>
    <n v="6"/>
    <s v="TAT"/>
    <s v="NEIDER ALEXANDER SANCHEZ FRANCO"/>
    <s v="Preventa"/>
    <s v="1001535198"/>
    <s v="1037594291"/>
    <s v="SERVICAMPO"/>
  </r>
  <r>
    <d v="2025-11-06T00:00:00"/>
    <s v="HHME001462186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5"/>
    <s v="1309"/>
    <x v="23"/>
    <s v="jueves"/>
    <s v="YASS"/>
    <n v="1"/>
    <n v="6"/>
    <s v="TAT"/>
    <s v="NEIDER ALEXANDER SANCHEZ FRANCO"/>
    <s v="Preventa"/>
    <s v="1001535198"/>
    <s v="1037594291"/>
    <s v="SERVICAMPO"/>
  </r>
  <r>
    <d v="2025-11-06T00:00:00"/>
    <s v="HHME001462186"/>
    <s v="YAPANIAZUX12"/>
    <s v="PAÑITOS HUMEDOS DAMPY AAZUL X 12UND"/>
    <s v="YAPANIAZUX12 - PAÑITOS HUMEDOS DAMPY AAZUL X 12UND"/>
    <n v="10"/>
    <n v="870"/>
    <n v="0"/>
    <n v="8700"/>
    <s v="MD06"/>
    <n v="1"/>
    <n v="125"/>
    <s v=" TUTI Medellin"/>
    <s v="ZONA CENTRO"/>
    <s v="TERCEROS"/>
    <s v="2025 SEM 45"/>
    <s v="1309"/>
    <x v="23"/>
    <s v="jueves"/>
    <s v="YASS"/>
    <n v="1"/>
    <n v="10"/>
    <s v="TAT"/>
    <s v="NEIDER ALEXANDER SANCHEZ FRANCO"/>
    <s v="Preventa"/>
    <s v="1001535198"/>
    <s v="1037594291"/>
    <s v="SERVICAMPO"/>
  </r>
  <r>
    <d v="2025-11-06T00:00:00"/>
    <s v="HHME001462203"/>
    <s v="YAVABY20GR"/>
    <s v="VASELINA BABY, 20 GRAMOS, MARCA JUHNIOS"/>
    <s v="YAVABY20GR - VASELINA BABY, 20 GRAMOS, MARCA JUHNIOS"/>
    <n v="5"/>
    <n v="1444"/>
    <n v="0"/>
    <n v="7220"/>
    <s v="MD06"/>
    <n v="1"/>
    <n v="125"/>
    <s v=" TUTI Medellin"/>
    <s v="ZONA CENTRO"/>
    <s v="TERCEROS"/>
    <s v="2025 SEM 45"/>
    <s v="1309"/>
    <x v="23"/>
    <s v="jueves"/>
    <s v="YASS"/>
    <n v="1"/>
    <n v="5"/>
    <s v="TAT"/>
    <s v="YULIANA CARDONA BASTIDAS"/>
    <s v="Preventa"/>
    <s v="1128440285"/>
    <s v="1037594291"/>
    <s v="LEGUMBRERIA LOS CARDONA"/>
  </r>
  <r>
    <d v="2025-11-06T00:00:00"/>
    <s v="HHBO001172476"/>
    <s v="PBPROCOLDIS"/>
    <s v="PROTECTOR SOLAR COLOR DISPLAY"/>
    <s v="PBPROCOLDIS - PROTECTOR SOLAR COLOR DISPLAY"/>
    <n v="1"/>
    <n v="29400"/>
    <n v="0"/>
    <n v="29400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AYDEE GONZALEZ GARCIA"/>
    <s v="Preventa"/>
    <s v="52227653"/>
    <s v="1129520020"/>
    <s v="TIENDA"/>
  </r>
  <r>
    <d v="2025-11-06T00:00:00"/>
    <s v="HHBQ000723804"/>
    <s v="PBELDES12X18"/>
    <s v="DES. EA DPL CLASS 12G X 18"/>
    <s v="PBELDES12X18 - DES. EA DPL CLASS 12G X 18"/>
    <n v="1"/>
    <n v="12500"/>
    <n v="375"/>
    <n v="12125"/>
    <s v="BQ15"/>
    <n v="1"/>
    <n v="212"/>
    <s v=" Tuti Cartagena"/>
    <s v="ZONA NORTE"/>
    <s v="TERCEROS"/>
    <s v="2025 SEM 45"/>
    <s v="1960"/>
    <x v="20"/>
    <s v="jueves"/>
    <s v="PREBEL"/>
    <n v="1"/>
    <n v="1"/>
    <s v="TAT"/>
    <s v="DANNA LUCIA VILLADIEGO CHAMORRO"/>
    <s v="Preventa"/>
    <s v="1042606907"/>
    <s v="1044921552"/>
    <s v="TD Y TERRAZA EL MILAGRO"/>
  </r>
  <r>
    <d v="2025-11-06T00:00:00"/>
    <s v="HHBQ000723804"/>
    <s v="LYVIDR500X1"/>
    <s v="LIMPIAYA LIMPIAVIDRIOS MULTIUSOS 500ML X1"/>
    <s v="LYVIDR500X1 - LIMPIAYA LIMPIAVIDRIOS MULTIUSOS 500ML X1"/>
    <n v="5"/>
    <n v="2647.06"/>
    <n v="0"/>
    <n v="13235.3"/>
    <s v="BQ15"/>
    <n v="1"/>
    <n v="212"/>
    <s v=" Tuti Cartagena"/>
    <s v="ZONA NORTE"/>
    <s v="TERCEROS"/>
    <s v="2025 SEM 45"/>
    <s v="1960"/>
    <x v="20"/>
    <s v="jueves"/>
    <s v="ETERNA"/>
    <n v="1"/>
    <n v="5"/>
    <s v="TAT"/>
    <s v="DANNA LUCIA VILLADIEGO CHAMORRO"/>
    <s v="Preventa"/>
    <s v="1042606907"/>
    <s v="1044921552"/>
    <s v="TD Y TERRAZA EL MILAGRO"/>
  </r>
  <r>
    <d v="2025-11-06T00:00:00"/>
    <s v="HHBQ000723804"/>
    <s v="PBDESCLICOJINX18"/>
    <s v="DES. AFM DPL CLINIC 12G X18"/>
    <s v="PBDESCLICOJINX18 - DES. AFM DPL CLINIC 12G X18"/>
    <n v="1"/>
    <n v="13500"/>
    <n v="0"/>
    <n v="13500"/>
    <s v="BQ15"/>
    <n v="1"/>
    <n v="212"/>
    <s v=" Tuti Cartagena"/>
    <s v="ZONA NORTE"/>
    <s v="TERCEROS"/>
    <s v="2025 SEM 45"/>
    <s v="1960"/>
    <x v="20"/>
    <s v="jueves"/>
    <s v="PREBEL"/>
    <n v="1"/>
    <n v="1"/>
    <s v="TAT"/>
    <s v="DANNA LUCIA VILLADIEGO CHAMORRO"/>
    <s v="Preventa"/>
    <s v="1042606907"/>
    <s v="1044921552"/>
    <s v="TD Y TERRAZA EL MILAGRO"/>
  </r>
  <r>
    <d v="2025-11-06T00:00:00"/>
    <s v="HHBO001172378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5"/>
    <s v="2237"/>
    <x v="14"/>
    <s v="jueves"/>
    <s v="PREBEL"/>
    <n v="1"/>
    <n v="1"/>
    <s v="TAT"/>
    <s v="MARIA BELEN SANCHEZ TORRES"/>
    <s v="Preventa"/>
    <s v="1056612007"/>
    <s v="1012358399"/>
    <s v="DROGUERIA UNIVIVIR"/>
  </r>
  <r>
    <d v="2025-11-06T00:00:00"/>
    <s v="HHMO000624332"/>
    <s v="LYVIDR500X1"/>
    <s v="LIMPIAYA LIMPIAVIDRIOS MULTIUSOS 500ML X1"/>
    <s v="LYVIDR500X1 - LIMPIAYA LIMPIAVIDRIOS MULTIUSOS 500ML X1"/>
    <n v="3"/>
    <n v="2647.06"/>
    <n v="0"/>
    <n v="7941.18"/>
    <s v="MT11"/>
    <n v="1"/>
    <n v="156"/>
    <s v=" TUTI Monteria"/>
    <s v="ZONA CENTRO"/>
    <s v="TERCEROS"/>
    <s v="2025 SEM 45"/>
    <s v="1714"/>
    <x v="1"/>
    <s v="jueves"/>
    <s v="ETERNA"/>
    <n v="1"/>
    <n v="3"/>
    <s v="TAT"/>
    <s v="JORGE ANTONIO ALTAMIRANDA"/>
    <s v="Preventa"/>
    <s v="1067905170"/>
    <s v="1067887069"/>
    <s v="TIENDA LOLY"/>
  </r>
  <r>
    <d v="2025-11-06T00:00:00"/>
    <s v="HHMO000624332"/>
    <s v="LYDESEN500"/>
    <s v="DESENGRASANTE CITRICO 500ML"/>
    <s v="LYDESEN500 - DESENGRASANTE CITRICO 500ML"/>
    <n v="3"/>
    <n v="2645.48"/>
    <n v="0"/>
    <n v="7936.44"/>
    <s v="MT11"/>
    <n v="1"/>
    <n v="156"/>
    <s v=" TUTI Monteria"/>
    <s v="ZONA CENTRO"/>
    <s v="TERCEROS"/>
    <s v="2025 SEM 45"/>
    <s v="1714"/>
    <x v="1"/>
    <s v="jueves"/>
    <s v="ETERNA"/>
    <n v="1"/>
    <n v="3"/>
    <s v="TAT"/>
    <s v="JORGE ANTONIO ALTAMIRANDA"/>
    <s v="Preventa"/>
    <s v="1067905170"/>
    <s v="1067887069"/>
    <s v="TIENDA LOLY"/>
  </r>
  <r>
    <d v="2025-11-06T00:00:00"/>
    <s v="HHMO000624332"/>
    <s v="LYCEETIPLANCHA"/>
    <s v="CEPILLO ECOLOGICO TIPO PLANCHA"/>
    <s v="LYCEETIPLANCHA - CEPILLO ECOLOGICO TIPO PLANCHA"/>
    <n v="3"/>
    <n v="2700"/>
    <n v="0"/>
    <n v="8100"/>
    <s v="MT11"/>
    <n v="1"/>
    <n v="156"/>
    <s v=" TUTI Monteria"/>
    <s v="ZONA CENTRO"/>
    <s v="TERCEROS"/>
    <s v="2025 SEM 45"/>
    <s v="1714"/>
    <x v="1"/>
    <s v="jueves"/>
    <s v="ETERNA"/>
    <n v="1"/>
    <n v="3"/>
    <s v="TAT"/>
    <s v="JORGE ANTONIO ALTAMIRANDA"/>
    <s v="Preventa"/>
    <s v="1067905170"/>
    <s v="1067887069"/>
    <s v="TIENDA LOLY"/>
  </r>
  <r>
    <d v="2025-11-06T00:00:00"/>
    <s v="HHMO000624332"/>
    <s v="LYLOZA700DX1"/>
    <s v="LIMPIAYA LAVA LOZA DOYPACK 700 ML X1"/>
    <s v="LYLOZA700DX1 - LIMPIAYA LAVA LOZA DOYPACK 700 ML X1"/>
    <n v="3"/>
    <n v="3562.19"/>
    <n v="0"/>
    <n v="10686.57"/>
    <s v="MT11"/>
    <n v="1"/>
    <n v="156"/>
    <s v=" TUTI Monteria"/>
    <s v="ZONA CENTRO"/>
    <s v="TERCEROS"/>
    <s v="2025 SEM 45"/>
    <s v="1714"/>
    <x v="1"/>
    <s v="jueves"/>
    <s v="ETERNA"/>
    <n v="1"/>
    <n v="3"/>
    <s v="TAT"/>
    <s v="JORGE ANTONIO ALTAMIRANDA"/>
    <s v="Preventa"/>
    <s v="1067905170"/>
    <s v="1067887069"/>
    <s v="TIENDA LOLY"/>
  </r>
  <r>
    <d v="2025-11-06T00:00:00"/>
    <s v="HHCA000426167"/>
    <s v="DRPOLISACHETX1"/>
    <s v="POLIMERO DROMATIC SACHET X1"/>
    <s v="DRPOLISACHETX1 - POLIMERO DROMATIC SACHET X1"/>
    <n v="24"/>
    <n v="2227"/>
    <n v="0"/>
    <n v="53448"/>
    <s v="CL07"/>
    <n v="1"/>
    <n v="171"/>
    <s v=" TUTI Cali"/>
    <s v="ZONA SUR"/>
    <s v="TERCEROS"/>
    <s v="2025 SEM 45"/>
    <s v="1879"/>
    <x v="16"/>
    <s v="jueves"/>
    <s v="DROMATIC"/>
    <n v="1"/>
    <n v="24"/>
    <s v="TAT"/>
    <s v="LAURA YOHANA CASTAÑO MUÑOZ"/>
    <s v="Preventa"/>
    <s v="1122337237"/>
    <s v="1143845966"/>
    <s v="MERCA AHORRO"/>
  </r>
  <r>
    <d v="2025-11-06T00:00:00"/>
    <s v="HHCA000426167"/>
    <s v="DRTERMOSACHETX1"/>
    <s v="TERMOPROTECTOR CAPILAR DROMATIC SACHET X1"/>
    <s v="DRTERMOSACHETX1 - TERMOPROTECTOR CAPILAR DROMATIC SACHET X1"/>
    <n v="12"/>
    <n v="2227"/>
    <n v="0"/>
    <n v="26724"/>
    <s v="CL07"/>
    <n v="1"/>
    <n v="171"/>
    <s v=" TUTI Cali"/>
    <s v="ZONA SUR"/>
    <s v="TERCEROS"/>
    <s v="2025 SEM 45"/>
    <s v="1879"/>
    <x v="16"/>
    <s v="jueves"/>
    <s v="DROMATIC"/>
    <n v="1"/>
    <n v="12"/>
    <s v="TAT"/>
    <s v="LAURA YOHANA CASTAÑO MUÑOZ"/>
    <s v="Preventa"/>
    <s v="1122337237"/>
    <s v="1143845966"/>
    <s v="MERCA AHORRO"/>
  </r>
  <r>
    <d v="2025-11-06T00:00:00"/>
    <s v="HHCA000426167"/>
    <s v="DRSERUNSILISACHETX1"/>
    <s v="SERUM DE SILICONA DROMATIC EN SACHET X1"/>
    <s v="DRSERUNSILISACHETX1 - SERUM DE SILICONA DROMATIC EN SACHET X1"/>
    <n v="12"/>
    <n v="2227"/>
    <n v="0"/>
    <n v="26724"/>
    <s v="CL07"/>
    <n v="1"/>
    <n v="171"/>
    <s v=" TUTI Cali"/>
    <s v="ZONA SUR"/>
    <s v="TERCEROS"/>
    <s v="2025 SEM 45"/>
    <s v="1879"/>
    <x v="16"/>
    <s v="jueves"/>
    <s v="DROMATIC"/>
    <n v="1"/>
    <n v="12"/>
    <s v="TAT"/>
    <s v="LAURA YOHANA CASTAÑO MUÑOZ"/>
    <s v="Preventa"/>
    <s v="1122337237"/>
    <s v="1143845966"/>
    <s v="MERCA AHORRO"/>
  </r>
  <r>
    <d v="2025-11-06T00:00:00"/>
    <s v="HHCA000426167"/>
    <s v="YAACECA8ML"/>
    <s v="ACEITE CAPILAR DE ARGAN JUHNIOS 8 MILILITROS"/>
    <s v="YAACECA8ML - ACEITE CAPILAR DE ARGAN JUHNIOS 8 MILILITROS"/>
    <n v="10"/>
    <n v="1170.96"/>
    <n v="1170.96"/>
    <n v="10538.64"/>
    <s v="CL07"/>
    <n v="1"/>
    <n v="171"/>
    <s v=" TUTI Cali"/>
    <s v="ZONA SUR"/>
    <s v="TERCEROS"/>
    <s v="2025 SEM 45"/>
    <s v="1879"/>
    <x v="16"/>
    <s v="jueves"/>
    <s v="YASS"/>
    <n v="1"/>
    <n v="10"/>
    <s v="TAT"/>
    <s v="LAURA YOHANA CASTAÑO MUÑOZ"/>
    <s v="Preventa"/>
    <s v="1122337237"/>
    <s v="1143845966"/>
    <s v="MERCA AHORRO"/>
  </r>
  <r>
    <d v="2025-11-06T00:00:00"/>
    <s v="HHME001462095"/>
    <s v="PBELNATX100"/>
    <s v="DESODORANTE ELIZABETH ARDEN NATURAL X100"/>
    <s v="PBELNATX100 - DESODORANTE ELIZABETH ARDEN NATURAL X100"/>
    <n v="2"/>
    <n v="7650"/>
    <n v="0"/>
    <n v="15300"/>
    <s v="MD04"/>
    <n v="1"/>
    <n v="125"/>
    <s v=" TUTI Medellin"/>
    <s v="ZONA CENTRO"/>
    <s v="TERCEROS"/>
    <s v="2025 SEM 45"/>
    <s v="1306"/>
    <x v="6"/>
    <s v="jueves"/>
    <s v="PREBEL"/>
    <n v="1"/>
    <n v="2"/>
    <s v="TAT"/>
    <s v="MAYRON ESNEYDER SANCHEZ DIAZ"/>
    <s v="Preventa"/>
    <s v="1036635636"/>
    <s v="1036660589"/>
    <s v="DROGUERIA TRASMAYO"/>
  </r>
  <r>
    <d v="2025-11-06T00:00:00"/>
    <s v="HHME001462095"/>
    <s v="PBDESCLINGEL70GR"/>
    <s v="DESODORANTE CLINICAL EN GEL 70GR"/>
    <s v="PBDESCLINGEL70GR - DESODORANTE CLINICAL EN GEL 70GR"/>
    <n v="2"/>
    <n v="7650"/>
    <n v="0"/>
    <n v="15300"/>
    <s v="MD04"/>
    <n v="1"/>
    <n v="125"/>
    <s v=" TUTI Medellin"/>
    <s v="ZONA CENTRO"/>
    <s v="TERCEROS"/>
    <s v="2025 SEM 45"/>
    <s v="1306"/>
    <x v="6"/>
    <s v="jueves"/>
    <s v="PREBEL"/>
    <n v="1"/>
    <n v="2"/>
    <s v="TAT"/>
    <s v="MAYRON ESNEYDER SANCHEZ DIAZ"/>
    <s v="Preventa"/>
    <s v="1036635636"/>
    <s v="1036660589"/>
    <s v="DROGUERIA TRASMAYO"/>
  </r>
  <r>
    <d v="2025-11-06T00:00:00"/>
    <s v="HHME001462095"/>
    <s v="PBCOMSHAMDESO"/>
    <s v="COMBO SHAMPOO CONECTAT + DESODORANTE AFM"/>
    <s v="PBCOMSHAMDESO - COMBO SHAMPOO CONECTAT + DESODORANTE AFM"/>
    <n v="1"/>
    <n v="19401"/>
    <n v="0"/>
    <n v="19401"/>
    <s v="MD04"/>
    <n v="1"/>
    <n v="125"/>
    <s v=" TUTI Medellin"/>
    <s v="ZONA CENTRO"/>
    <s v="TERCEROS"/>
    <s v="2025 SEM 45"/>
    <s v="1306"/>
    <x v="6"/>
    <s v="jueves"/>
    <s v="PREBEL"/>
    <n v="1"/>
    <n v="1"/>
    <s v="TAT"/>
    <s v="MAYRON ESNEYDER SANCHEZ DIAZ"/>
    <s v="Preventa"/>
    <s v="1036635636"/>
    <s v="1036660589"/>
    <s v="DROGUERIA TRASMAYO"/>
  </r>
  <r>
    <d v="2025-11-06T00:00:00"/>
    <s v="HHME001462095"/>
    <s v="PBTAL85X2"/>
    <s v="TALCO 85GR X 2"/>
    <s v="PBTAL85X2 - TALCO 85GR X 2"/>
    <n v="1"/>
    <n v="12290.73"/>
    <n v="0"/>
    <n v="12290.73"/>
    <s v="MD04"/>
    <n v="1"/>
    <n v="125"/>
    <s v=" TUTI Medellin"/>
    <s v="ZONA CENTRO"/>
    <s v="TERCEROS"/>
    <s v="2025 SEM 45"/>
    <s v="1306"/>
    <x v="6"/>
    <s v="jueves"/>
    <s v="PREBEL"/>
    <n v="1"/>
    <n v="1"/>
    <s v="TAT"/>
    <s v="MAYRON ESNEYDER SANCHEZ DIAZ"/>
    <s v="Preventa"/>
    <s v="1036635636"/>
    <s v="1036660589"/>
    <s v="DROGUERIA TRASMAYO"/>
  </r>
  <r>
    <d v="2025-11-06T00:00:00"/>
    <s v="HHBO001172452"/>
    <s v="YAGELX1"/>
    <s v="GEL MENTHUS JUHNIOS VERDE 30GR X1"/>
    <s v="YAGELX1 - GEL MENTHUS JUHNIOS VERDE 30GR X1"/>
    <n v="1"/>
    <n v="1640"/>
    <n v="0"/>
    <n v="1640"/>
    <s v="BG11"/>
    <n v="1"/>
    <n v="126"/>
    <s v=" TUTI Bogota"/>
    <s v="ZONA BOGOTA"/>
    <s v="TERCEROS"/>
    <s v="2025 SEM 45"/>
    <s v="2199"/>
    <x v="33"/>
    <s v="jueves"/>
    <s v="YASS"/>
    <n v="1"/>
    <n v="1"/>
    <s v="TAT"/>
    <s v="LUIS ALEJANDRO TORRES CEPEDA"/>
    <s v="Preventa"/>
    <s v="7229488"/>
    <s v="1129520020"/>
    <s v="LUIS ALEJANDRO TORRES CEPEDA"/>
  </r>
  <r>
    <d v="2025-11-06T00:00:00"/>
    <s v="HHBO001172452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LUIS ALEJANDRO TORRES CEPEDA"/>
    <s v="Preventa"/>
    <s v="7229488"/>
    <s v="1129520020"/>
    <s v="LUIS ALEJANDRO TORRES CEPEDA"/>
  </r>
  <r>
    <d v="2025-11-06T00:00:00"/>
    <s v="HHBO001172466"/>
    <s v="LYCEETIPLANCHA"/>
    <s v="CEPILLO ECOLOGICO TIPO PLANCHA"/>
    <s v="LYCEETIPLANCHA - CEPILLO ECOLOGICO TIPO PLANCHA"/>
    <n v="4"/>
    <n v="2700"/>
    <n v="0"/>
    <n v="10800"/>
    <s v="BG19"/>
    <n v="1"/>
    <n v="126"/>
    <s v=" TUTI Bogota"/>
    <s v="ZONA BOGOTA"/>
    <s v="TERCEROS"/>
    <s v="2025 SEM 45"/>
    <s v="2179"/>
    <x v="11"/>
    <s v="jueves"/>
    <s v="ETERNA"/>
    <n v="1"/>
    <n v="4"/>
    <s v="TAT"/>
    <s v="ANGELA PATRICIA CERON RINCON"/>
    <s v="Preventa"/>
    <s v="1016001189"/>
    <s v="80720009"/>
    <s v="TIENDA ANGELITA"/>
  </r>
  <r>
    <d v="2025-11-06T00:00:00"/>
    <s v="HHME00146217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jueves"/>
    <s v="PREBEL"/>
    <n v="1"/>
    <n v="1"/>
    <s v="TAT"/>
    <s v="OSCAR DE JESUS GOMEZ GOMEZ"/>
    <s v="Preventa"/>
    <s v="70691272"/>
    <s v="1037594291"/>
    <s v="GRANERO ALGOBE"/>
  </r>
  <r>
    <d v="2025-11-06T00:00:00"/>
    <s v="HHME001462178"/>
    <s v="PBDES135X2"/>
    <s v="DESODORANTE CREMA 135GR x 2"/>
    <s v="PBDES135X2 - DESODORANTE CREMA 135GR x 2"/>
    <n v="1"/>
    <n v="15550"/>
    <n v="0"/>
    <n v="15550"/>
    <s v="MD06"/>
    <n v="1"/>
    <n v="125"/>
    <s v=" TUTI Medellin"/>
    <s v="ZONA CENTRO"/>
    <s v="TERCEROS"/>
    <s v="2025 SEM 45"/>
    <s v="1309"/>
    <x v="23"/>
    <s v="jueves"/>
    <s v="PREBEL"/>
    <n v="1"/>
    <n v="1"/>
    <s v="TAT"/>
    <s v="OSCAR DE JESUS GOMEZ GOMEZ"/>
    <s v="Preventa"/>
    <s v="70691272"/>
    <s v="1037594291"/>
    <s v="GRANERO ALGOBE"/>
  </r>
  <r>
    <d v="2025-11-06T00:00:00"/>
    <s v="HHME001462187"/>
    <s v="YAGOM90"/>
    <s v="GOMINA N17 EN SOBRE 90G"/>
    <s v="YAGOM90 - GOMINA N17 EN SOBRE 90G"/>
    <n v="6"/>
    <n v="1092.44"/>
    <n v="0"/>
    <n v="6554.64"/>
    <s v="MD30"/>
    <n v="1"/>
    <n v="1"/>
    <s v=" MEDELLIN"/>
    <s v="ZONA CENTRO"/>
    <s v="TERCEROS"/>
    <s v="2025 SEM 45"/>
    <s v="1328"/>
    <x v="43"/>
    <s v="jueves"/>
    <s v="YASS"/>
    <n v="1"/>
    <n v="6"/>
    <s v="TAT"/>
    <s v="YAXAIRA CANO MATIAS"/>
    <s v="Preventa"/>
    <s v="1003292632"/>
    <s v="8063355"/>
    <s v="AHORRAMAS"/>
  </r>
  <r>
    <d v="2025-11-06T00:00:00"/>
    <s v="HHME001462187"/>
    <s v="YASEDA20"/>
    <s v="SEDA DENTAL CON CERA 20 MT"/>
    <s v="YASEDA20 - SEDA DENTAL CON CERA 20 MT"/>
    <n v="6"/>
    <n v="1092.44"/>
    <n v="0"/>
    <n v="6554.64"/>
    <s v="MD30"/>
    <n v="1"/>
    <n v="1"/>
    <s v=" MEDELLIN"/>
    <s v="ZONA CENTRO"/>
    <s v="TERCEROS"/>
    <s v="2025 SEM 45"/>
    <s v="1328"/>
    <x v="43"/>
    <s v="jueves"/>
    <s v="YASS"/>
    <n v="1"/>
    <n v="6"/>
    <s v="TAT"/>
    <s v="YAXAIRA CANO MATIAS"/>
    <s v="Preventa"/>
    <s v="1003292632"/>
    <s v="8063355"/>
    <s v="AHORRAMAS"/>
  </r>
  <r>
    <d v="2025-11-06T00:00:00"/>
    <s v="HHME001462187"/>
    <s v="LYGUANT7.5AMX2"/>
    <s v="LIMPIAYA GUATE TALLA7.5 AMARILLO X2"/>
    <s v="LYGUANT7.5AMX2 - LIMPIAYA GUATE TALLA7.5 AMARILLO X2"/>
    <n v="5"/>
    <n v="3025.21"/>
    <n v="0"/>
    <n v="15126.05"/>
    <s v="MD30"/>
    <n v="1"/>
    <n v="1"/>
    <s v=" MEDELLIN"/>
    <s v="ZONA CENTRO"/>
    <s v="TERCEROS"/>
    <s v="2025 SEM 45"/>
    <s v="1328"/>
    <x v="43"/>
    <s v="jueves"/>
    <s v="ETERNA"/>
    <n v="1"/>
    <n v="5"/>
    <s v="TAT"/>
    <s v="YAXAIRA CANO MATIAS"/>
    <s v="Preventa"/>
    <s v="1003292632"/>
    <s v="8063355"/>
    <s v="AHORRAMAS"/>
  </r>
  <r>
    <d v="2025-11-06T00:00:00"/>
    <s v="HHBO001172477"/>
    <s v="LYCEETIPLANCHA"/>
    <s v="CEPILLO ECOLOGICO TIPO PLANCHA"/>
    <s v="LYCEETIPLANCHA - CEPILLO ECOLOGICO TIPO PLANCHA"/>
    <n v="1"/>
    <n v="2700"/>
    <n v="0"/>
    <n v="2700"/>
    <s v="BG11"/>
    <n v="1"/>
    <n v="2"/>
    <s v=" CIUDAD BOGOTA"/>
    <s v="ZONA BOGOTA"/>
    <s v="TERCEROS"/>
    <s v="2025 SEM 45"/>
    <s v="2199"/>
    <x v="33"/>
    <s v="jueves"/>
    <s v="ETERNA"/>
    <n v="1"/>
    <n v="1"/>
    <s v="TAT"/>
    <s v="WUILMER ANDRES REY ACOSTA"/>
    <s v="Preventa"/>
    <s v="1193440645"/>
    <s v="1129520020"/>
    <s v="DISTRIBUIDORA DE HUEVO EL REY"/>
  </r>
  <r>
    <d v="2025-11-06T00:00:00"/>
    <s v="HHBO001172522"/>
    <s v="LYDESEN500"/>
    <s v="DESENGRASANTE CITRICO 500ML"/>
    <s v="LYDESEN500 - DESENGRASANTE CITRICO 500ML"/>
    <n v="5"/>
    <n v="2645.48"/>
    <n v="0"/>
    <n v="13227.4"/>
    <s v="BG11"/>
    <n v="1"/>
    <n v="126"/>
    <s v=" TUTI Bogota"/>
    <s v="ZONA BOGOTA"/>
    <s v="TERCEROS"/>
    <s v="2025 SEM 45"/>
    <s v="2199"/>
    <x v="33"/>
    <s v="jueves"/>
    <s v="ETERNA"/>
    <n v="1"/>
    <n v="5"/>
    <s v="TAT"/>
    <s v="JONH FREDY AGUILAR QUITIAN"/>
    <s v="Preventa"/>
    <s v="79836326"/>
    <s v="1129520020"/>
    <s v="EL PORVENIR GRANERO"/>
  </r>
  <r>
    <d v="2025-11-06T00:00:00"/>
    <s v="HHBO001172578"/>
    <s v="LYLANAACEX6"/>
    <s v="LIMPIAYA LANA ACERO X6"/>
    <s v="LYLANAACEX6 - LIMPIAYA LANA ACERO X6"/>
    <n v="6"/>
    <n v="1180"/>
    <n v="0"/>
    <n v="7080"/>
    <s v="BG22"/>
    <n v="1"/>
    <n v="126"/>
    <s v=" TUTI Bogota"/>
    <s v="ZONA BOGOTA"/>
    <s v="TERCEROS"/>
    <s v="2025 SEM 45"/>
    <s v="2102"/>
    <x v="34"/>
    <s v="jueves"/>
    <s v="ETERNA"/>
    <n v="6"/>
    <n v="36"/>
    <s v="TAT"/>
    <s v="LUDY ESPERANZA VELASQUEZ MORANTES"/>
    <s v="Preventa"/>
    <s v="1091803061"/>
    <s v="1073693097"/>
    <s v="TIENDA ASEO"/>
  </r>
  <r>
    <d v="2025-11-06T00:00:00"/>
    <s v="HHBO001172578"/>
    <s v="YAPANIAMA"/>
    <s v="PAÑITOS HUMEDOS DAMPY AMARILLOS X 15 UND"/>
    <s v="YAPANIAMA - PAÑITOS HUMEDOS DAMPY AMARILLOS X 15 UND"/>
    <n v="6"/>
    <n v="1260.5"/>
    <n v="0"/>
    <n v="7563"/>
    <s v="BG22"/>
    <n v="1"/>
    <n v="126"/>
    <s v=" TUTI Bogota"/>
    <s v="ZONA BOGOTA"/>
    <s v="TERCEROS"/>
    <s v="2025 SEM 45"/>
    <s v="2102"/>
    <x v="34"/>
    <s v="jueves"/>
    <s v="YASS"/>
    <n v="1"/>
    <n v="6"/>
    <s v="TAT"/>
    <s v="LUDY ESPERANZA VELASQUEZ MORANTES"/>
    <s v="Preventa"/>
    <s v="1091803061"/>
    <s v="1073693097"/>
    <s v="TIENDA ASEO"/>
  </r>
  <r>
    <d v="2025-11-06T00:00:00"/>
    <s v="HHBO001172578"/>
    <s v="YACONDSEX"/>
    <s v="CONDONES X3 UNIDADES ECONOMICO"/>
    <s v="YACONDSEX - CONDONES X3 UNIDADES ECONOMICO"/>
    <n v="2"/>
    <n v="866.2"/>
    <n v="0"/>
    <n v="1732.4"/>
    <s v="BG22"/>
    <n v="1"/>
    <n v="126"/>
    <s v=" TUTI Bogota"/>
    <s v="ZONA BOGOTA"/>
    <s v="TERCEROS"/>
    <s v="2025 SEM 45"/>
    <s v="2102"/>
    <x v="34"/>
    <s v="jueves"/>
    <s v="YASS"/>
    <n v="1"/>
    <n v="2"/>
    <s v="TAT"/>
    <s v="LUDY ESPERANZA VELASQUEZ MORANTES"/>
    <s v="Preventa"/>
    <s v="1091803061"/>
    <s v="1073693097"/>
    <s v="TIENDA ASEO"/>
  </r>
  <r>
    <d v="2025-11-06T00:00:00"/>
    <s v="HHBO001172620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5"/>
    <s v="2915"/>
    <x v="51"/>
    <s v="jueves"/>
    <s v="PREBEL"/>
    <n v="1"/>
    <n v="1"/>
    <s v="TAT"/>
    <s v="MARIA DELCARMEN RAMIREZ PAYONE"/>
    <s v="Preventa"/>
    <s v="20622025"/>
    <s v="1121916224"/>
    <s v="CACHARRERIA ROA"/>
  </r>
  <r>
    <d v="2025-11-06T00:00:00"/>
    <s v="HHBO001172620"/>
    <s v="PBELDESMIN30"/>
    <s v="EA CLASSIC MINI ROLL ON 30ML"/>
    <s v="PBELDESMIN30 - EA CLASSIC MINI ROLL ON 30ML"/>
    <n v="6"/>
    <n v="3000"/>
    <n v="0"/>
    <n v="18000"/>
    <s v="BG23"/>
    <n v="1"/>
    <n v="182"/>
    <s v=" TUTI VILLAVICENCIO"/>
    <s v="ZONA BOGOTA"/>
    <s v="TERCEROS"/>
    <s v="2025 SEM 45"/>
    <s v="2915"/>
    <x v="51"/>
    <s v="jueves"/>
    <s v="PREBEL"/>
    <n v="1"/>
    <n v="6"/>
    <s v="TAT"/>
    <s v="MARIA DELCARMEN RAMIREZ PAYONE"/>
    <s v="Preventa"/>
    <s v="20622025"/>
    <s v="1121916224"/>
    <s v="CACHARRERIA ROA"/>
  </r>
  <r>
    <d v="2025-11-06T00:00:00"/>
    <s v="HHBO001172620"/>
    <s v="PBDESCREMA"/>
    <s v="DESODORANTE COLAPSIBLE 40GR"/>
    <s v="PBDESCREMA - DESODORANTE COLAPSIBLE 40GR"/>
    <n v="6"/>
    <n v="3000"/>
    <n v="0"/>
    <n v="18000"/>
    <s v="BG23"/>
    <n v="1"/>
    <n v="182"/>
    <s v=" TUTI VILLAVICENCIO"/>
    <s v="ZONA BOGOTA"/>
    <s v="TERCEROS"/>
    <s v="2025 SEM 45"/>
    <s v="2915"/>
    <x v="51"/>
    <s v="jueves"/>
    <s v="PREBEL"/>
    <n v="1"/>
    <n v="6"/>
    <s v="TAT"/>
    <s v="MARIA DELCARMEN RAMIREZ PAYONE"/>
    <s v="Preventa"/>
    <s v="20622025"/>
    <s v="1121916224"/>
    <s v="CACHARRERIA ROA"/>
  </r>
  <r>
    <d v="2025-11-06T00:00:00"/>
    <s v="HHBO001172677"/>
    <s v="YACAN63"/>
    <s v="CANDADO 63 MM"/>
    <s v="YACAN63 - CANDADO 63 MM"/>
    <n v="1"/>
    <n v="5940"/>
    <n v="0"/>
    <n v="5940"/>
    <s v="BG25"/>
    <n v="1"/>
    <n v="126"/>
    <s v=" TUTI Bogota"/>
    <s v="ZONA BOGOTA"/>
    <s v="TERCEROS"/>
    <s v="2025 SEM 45"/>
    <s v="2130"/>
    <x v="15"/>
    <s v="jueves"/>
    <s v="YASS"/>
    <n v="1"/>
    <n v="1"/>
    <s v="TAT"/>
    <s v="MARIA GLADYS VARGAS CARVAJAL"/>
    <s v="Preventa"/>
    <s v="39633745"/>
    <s v="22639797"/>
    <s v="TIENDA FRUVER"/>
  </r>
  <r>
    <d v="2025-11-06T00:00:00"/>
    <s v="HHBO001172696"/>
    <s v="YACAN38"/>
    <s v="CANDADO 38 MM"/>
    <s v="YACAN38 - CANDADO 38 MM"/>
    <n v="1"/>
    <n v="2668.75"/>
    <n v="0"/>
    <n v="2668.75"/>
    <s v="BG25"/>
    <n v="1"/>
    <n v="126"/>
    <s v=" TUTI Bogota"/>
    <s v="ZONA BOGOTA"/>
    <s v="TERCEROS"/>
    <s v="2025 SEM 45"/>
    <s v="2133"/>
    <x v="26"/>
    <s v="jueves"/>
    <s v="YASS"/>
    <n v="1"/>
    <n v="1"/>
    <s v="TAT"/>
    <s v="FREDY ARNULFO MARTINEZ GONZALEZ"/>
    <s v="Preventa"/>
    <s v="80247945"/>
    <s v="52290464"/>
    <s v="AUTOSERVICIO COLOMBIA"/>
  </r>
  <r>
    <d v="2025-11-06T00:00:00"/>
    <s v="HHBO001172751"/>
    <s v="LYGUANT8NGX2"/>
    <s v="LIMPIAYA GUANTE NEGRO TALLA8 X2"/>
    <s v="LYGUANT8NGX2 - LIMPIAYA GUANTE NEGRO TALLA8 X2"/>
    <n v="4"/>
    <n v="3180"/>
    <n v="0"/>
    <n v="12720"/>
    <s v="BG13"/>
    <n v="1"/>
    <n v="126"/>
    <s v=" TUTI Bogota"/>
    <s v="ZONA BOGOTA"/>
    <s v="TERCEROS"/>
    <s v="2025 SEM 45"/>
    <s v="2209"/>
    <x v="3"/>
    <s v="jueves"/>
    <s v="ETERNA"/>
    <n v="1"/>
    <n v="4"/>
    <s v="TAT"/>
    <s v="MARISOL PINZON PINZON"/>
    <s v="Preventa"/>
    <s v="52123185"/>
    <s v="1016001588"/>
    <s v="MINITIENDA LA 22"/>
  </r>
  <r>
    <d v="2025-11-06T00:00:00"/>
    <s v="HHBO001172751"/>
    <s v="LYLOZA180DX1"/>
    <s v="LIMPIAYA LAVA LOZA DOYPACK 180 ML X1"/>
    <s v="LYLOZA180DX1 - LIMPIAYA LAVA LOZA DOYPACK 180 ML X1"/>
    <n v="4"/>
    <n v="1230"/>
    <n v="0"/>
    <n v="4920"/>
    <s v="BG13"/>
    <n v="1"/>
    <n v="126"/>
    <s v=" TUTI Bogota"/>
    <s v="ZONA BOGOTA"/>
    <s v="TERCEROS"/>
    <s v="2025 SEM 45"/>
    <s v="2209"/>
    <x v="3"/>
    <s v="jueves"/>
    <s v="ETERNA"/>
    <n v="1"/>
    <n v="4"/>
    <s v="TAT"/>
    <s v="MARISOL PINZON PINZON"/>
    <s v="Preventa"/>
    <s v="52123185"/>
    <s v="1016001588"/>
    <s v="MINITIENDA LA 22"/>
  </r>
  <r>
    <d v="2025-11-06T00:00:00"/>
    <s v="HHBU000697808"/>
    <s v="YAPANIAMA"/>
    <s v="PAÑITOS HUMEDOS DAMPY AMARILLOS X 15 UND"/>
    <s v="YAPANIAMA - PAÑITOS HUMEDOS DAMPY AMARILLOS X 15 UND"/>
    <n v="6"/>
    <n v="1260.5"/>
    <n v="0"/>
    <n v="7563"/>
    <s v="BM11"/>
    <n v="1"/>
    <n v="154"/>
    <s v=" TUTI Bucaramanga"/>
    <s v="ZONA SANTANDER"/>
    <s v="TERCEROS"/>
    <s v="2025 SEM 45"/>
    <s v="1643"/>
    <x v="50"/>
    <s v="jueves"/>
    <s v="YASS"/>
    <n v="1"/>
    <n v="6"/>
    <s v="TAT"/>
    <s v="LUIS ORLANDO SERRANO LUENGAS"/>
    <s v="Preventa"/>
    <s v="13951710"/>
    <s v="63546443"/>
    <s v="TIENDA VALLE DE LOS CABALLEROS"/>
  </r>
  <r>
    <d v="2025-11-06T00:00:00"/>
    <s v="HHBO001172333"/>
    <s v="LYLOZACREM"/>
    <s v="CREMA LAVALOZA LIMPIAYA"/>
    <s v="LYLOZACREM - CREMA LAVALOZA LIMPIAYA"/>
    <n v="2"/>
    <n v="2615"/>
    <n v="0"/>
    <n v="5230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MARLENY SANDOVAL PINZON"/>
    <s v="Preventa"/>
    <s v="39761465"/>
    <s v="1012358399"/>
    <s v="VARIEDADES TORRE FUERTE"/>
  </r>
  <r>
    <d v="2025-11-06T00:00:00"/>
    <s v="HHBO001172333"/>
    <s v="LYLIMPLAV200DX1"/>
    <s v="LIMPIAYA LIMPIADOR LAVANDA 200 ML X1"/>
    <s v="LYLIMPLAV200DX1 - LIMPIAYA LIMPIADOR LAVANDA 200 ML X1"/>
    <n v="6"/>
    <n v="1120"/>
    <n v="0"/>
    <n v="6720"/>
    <s v="BG13"/>
    <n v="1"/>
    <n v="126"/>
    <s v=" TUTI Bogota"/>
    <s v="ZONA BOGOTA"/>
    <s v="TERCEROS"/>
    <s v="2025 SEM 45"/>
    <s v="2237"/>
    <x v="14"/>
    <s v="jueves"/>
    <s v="ETERNA"/>
    <n v="1"/>
    <n v="6"/>
    <s v="TAT"/>
    <s v="MARLENY SANDOVAL PINZON"/>
    <s v="Preventa"/>
    <s v="39761465"/>
    <s v="1012358399"/>
    <s v="VARIEDADES TORRE FUERTE"/>
  </r>
  <r>
    <d v="2025-11-06T00:00:00"/>
    <s v="HHBO001172333"/>
    <s v="LYDETE200DX1"/>
    <s v="LIMPIAYA DETERGENTE DOYPACK 200 ML X1"/>
    <s v="LYDETE200DX1 - LIMPIAYA DETERGENTE DOYPACK 200 ML X1"/>
    <n v="3"/>
    <n v="1440"/>
    <n v="0"/>
    <n v="4320"/>
    <s v="BG13"/>
    <n v="1"/>
    <n v="126"/>
    <s v=" TUTI Bogota"/>
    <s v="ZONA BOGOTA"/>
    <s v="TERCEROS"/>
    <s v="2025 SEM 45"/>
    <s v="2237"/>
    <x v="14"/>
    <s v="jueves"/>
    <s v="ETERNA"/>
    <n v="1"/>
    <n v="3"/>
    <s v="TAT"/>
    <s v="MARLENY SANDOVAL PINZON"/>
    <s v="Preventa"/>
    <s v="39761465"/>
    <s v="1012358399"/>
    <s v="VARIEDADES TORRE FUERTE"/>
  </r>
  <r>
    <d v="2025-11-06T00:00:00"/>
    <s v="HHME001462007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5"/>
    <s v="1309"/>
    <x v="23"/>
    <s v="jueves"/>
    <s v="YASS"/>
    <n v="1"/>
    <n v="6"/>
    <s v="TAT"/>
    <s v="ALBA IRENE MONTES ARISTIZABAL"/>
    <s v="Preventa"/>
    <s v="32220470"/>
    <s v="1037594291"/>
    <s v="GRANERO PACHOSPAN"/>
  </r>
  <r>
    <d v="2025-11-06T00:00:00"/>
    <s v="HHME001462007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jueves"/>
    <s v="PREBEL"/>
    <n v="1"/>
    <n v="1"/>
    <s v="TAT"/>
    <s v="ALBA IRENE MONTES ARISTIZABAL"/>
    <s v="Preventa"/>
    <s v="32220470"/>
    <s v="1037594291"/>
    <s v="GRANERO PACHOSPAN"/>
  </r>
  <r>
    <d v="2025-11-06T00:00:00"/>
    <s v="HHBO001172345"/>
    <s v="PBDESROLL"/>
    <s v="DESODORANTE ROLL-ON 30ML"/>
    <s v="PBDESROLL - DESODORANTE ROLL-ON 30ML"/>
    <n v="6"/>
    <n v="3000"/>
    <n v="0"/>
    <n v="18000"/>
    <s v="BG20"/>
    <n v="1"/>
    <n v="126"/>
    <s v=" TUTI Bogota"/>
    <s v="ZONA BOGOTA"/>
    <s v="TERCEROS"/>
    <s v="2025 SEM 45"/>
    <s v="2149"/>
    <x v="29"/>
    <s v="jueves"/>
    <s v="PREBEL"/>
    <n v="1"/>
    <n v="6"/>
    <s v="TAT"/>
    <s v="ANYELA  LILIANA   SANCHEZ  RODRIGUEZ"/>
    <s v="Preventa"/>
    <s v="1030530150"/>
    <s v="79986646"/>
    <s v="ANYELA LILIANA  SANCHEZ RODRIGUEZ"/>
  </r>
  <r>
    <d v="2025-11-06T00:00:00"/>
    <s v="HHBU000697820"/>
    <s v="YACAN50"/>
    <s v="CANDADO 50 MM"/>
    <s v="YACAN50 - CANDADO 50 MM"/>
    <n v="1"/>
    <n v="4327.7299999999996"/>
    <n v="0"/>
    <n v="4327.7299999999996"/>
    <s v="BM11"/>
    <n v="1"/>
    <n v="154"/>
    <s v=" TUTI Bucaramanga"/>
    <s v="ZONA SANTANDER"/>
    <s v="TERCEROS"/>
    <s v="2025 SEM 45"/>
    <s v="1643"/>
    <x v="50"/>
    <s v="jueves"/>
    <s v="YASS"/>
    <n v="1"/>
    <n v="1"/>
    <s v="TAT"/>
    <s v="KATHERIN VANESSA ARIZA PEREZ"/>
    <s v="Preventa"/>
    <s v="1098779719"/>
    <s v="63546443"/>
    <s v="MISCELANEA CYBER NEMAOS"/>
  </r>
  <r>
    <d v="2025-11-06T00:00:00"/>
    <s v="HHBU000697820"/>
    <s v="YACAN25"/>
    <s v="CANDADO 25 MM"/>
    <s v="YACAN25 - CANDADO 25 MM"/>
    <n v="2"/>
    <n v="1543"/>
    <n v="0"/>
    <n v="3086"/>
    <s v="BM11"/>
    <n v="1"/>
    <n v="154"/>
    <s v=" TUTI Bucaramanga"/>
    <s v="ZONA SANTANDER"/>
    <s v="TERCEROS"/>
    <s v="2025 SEM 45"/>
    <s v="1643"/>
    <x v="50"/>
    <s v="jueves"/>
    <s v="YASS"/>
    <n v="1"/>
    <n v="2"/>
    <s v="TAT"/>
    <s v="KATHERIN VANESSA ARIZA PEREZ"/>
    <s v="Preventa"/>
    <s v="1098779719"/>
    <s v="63546443"/>
    <s v="MISCELANEA CYBER NEMAOS"/>
  </r>
  <r>
    <d v="2025-11-06T00:00:00"/>
    <s v="HHBU000697820"/>
    <s v="YACAN20"/>
    <s v="CANDADO 20 MM"/>
    <s v="YACAN20 - CANDADO 20 MM"/>
    <n v="2"/>
    <n v="1218.49"/>
    <n v="0"/>
    <n v="2436.98"/>
    <s v="BM11"/>
    <n v="1"/>
    <n v="154"/>
    <s v=" TUTI Bucaramanga"/>
    <s v="ZONA SANTANDER"/>
    <s v="TERCEROS"/>
    <s v="2025 SEM 45"/>
    <s v="1643"/>
    <x v="50"/>
    <s v="jueves"/>
    <s v="YASS"/>
    <n v="1"/>
    <n v="2"/>
    <s v="TAT"/>
    <s v="KATHERIN VANESSA ARIZA PEREZ"/>
    <s v="Preventa"/>
    <s v="1098779719"/>
    <s v="63546443"/>
    <s v="MISCELANEA CYBER NEMAOS"/>
  </r>
  <r>
    <d v="2025-11-06T00:00:00"/>
    <s v="HHME001462099"/>
    <s v="YAPADAM150"/>
    <s v="PAÑITOS HUMEDOS DAMPY X 150 UND AZUL"/>
    <s v="YAPADAM150 - PAÑITOS HUMEDOS DAMPY X 150 UND AZUL"/>
    <n v="3"/>
    <n v="6422.4"/>
    <n v="0"/>
    <n v="19267.2"/>
    <s v="MD04"/>
    <n v="1"/>
    <n v="125"/>
    <s v=" TUTI Medellin"/>
    <s v="ZONA CENTRO"/>
    <s v="TERCEROS"/>
    <s v="2025 SEM 45"/>
    <s v="1306"/>
    <x v="6"/>
    <s v="jueves"/>
    <s v="YASS"/>
    <n v="1"/>
    <n v="3"/>
    <s v="TAT"/>
    <s v="LAURA JOHANA ATEHORTUA CORREA"/>
    <s v="Preventa"/>
    <s v="1214736664"/>
    <s v="1036660589"/>
    <s v="TIENDA ROSA MISTICA"/>
  </r>
  <r>
    <d v="2025-11-06T00:00:00"/>
    <s v="HHME001462117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MD04"/>
    <n v="1"/>
    <n v="125"/>
    <s v=" TUTI Medellin"/>
    <s v="ZONA CENTRO"/>
    <s v="TERCEROS"/>
    <s v="2025 SEM 45"/>
    <s v="1306"/>
    <x v="6"/>
    <s v="jueves"/>
    <s v="PREBEL"/>
    <n v="1"/>
    <n v="1"/>
    <s v="TAT"/>
    <s v="YULIANA ANDREA POSADA PEREZ"/>
    <s v="Preventa"/>
    <s v="1026135493"/>
    <s v="1036660589"/>
    <s v="DROGUERIA SAN MIGUEL AP"/>
  </r>
  <r>
    <d v="2025-11-06T00:00:00"/>
    <s v="HHME001462168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09"/>
    <x v="23"/>
    <s v="jueves"/>
    <s v="PREBEL"/>
    <n v="1"/>
    <n v="2"/>
    <s v="TAT"/>
    <s v="WILSON DE JESUS CARDONA OROZCO"/>
    <s v="Preventa"/>
    <s v="15352566"/>
    <s v="1037594291"/>
    <s v="GRANERO EL CHOCOLO"/>
  </r>
  <r>
    <d v="2025-11-06T00:00:00"/>
    <s v="HHME001462204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5"/>
    <s v="1321"/>
    <x v="17"/>
    <s v="jueves"/>
    <s v="YASS"/>
    <n v="1"/>
    <n v="12"/>
    <s v="TAT"/>
    <s v="ALVARO ALONSO HIDALGO GOEZ"/>
    <s v="Preventa"/>
    <s v="3486575"/>
    <s v="1037949442"/>
    <s v="LA ILUSION DE KEILY"/>
  </r>
  <r>
    <d v="2025-11-06T00:00:00"/>
    <s v="HHBO001172479"/>
    <s v="PBDESCLICOJINX18"/>
    <s v="DES. AFM DPL CLINIC 12G X18"/>
    <s v="PBDESCLICOJINX18 - DES. AFM DPL CLINIC 12G X18"/>
    <n v="1"/>
    <n v="13500"/>
    <n v="0"/>
    <n v="13500"/>
    <s v="BG20"/>
    <n v="1"/>
    <n v="2"/>
    <s v=" CIUDAD BOGOTA"/>
    <s v="ZONA BOGOTA"/>
    <s v="TERCEROS"/>
    <s v="2025 SEM 45"/>
    <s v="2158"/>
    <x v="25"/>
    <s v="jueves"/>
    <s v="PREBEL"/>
    <n v="1"/>
    <n v="1"/>
    <s v="TAT"/>
    <s v="MARISOL LUGO NAVARRETE"/>
    <s v="Preventa"/>
    <s v="52024321"/>
    <s v="11223739"/>
    <s v="MARISOL LUGO"/>
  </r>
  <r>
    <d v="2025-11-06T00:00:00"/>
    <s v="HHBO001172479"/>
    <s v="PBTALCO30"/>
    <s v="TALCO POLVO AFM 30 GR"/>
    <s v="PBTALCO30 - TALCO POLVO AFM 30 GR"/>
    <n v="3"/>
    <n v="2900.04"/>
    <n v="0"/>
    <n v="8700.1200000000008"/>
    <s v="BG20"/>
    <n v="1"/>
    <n v="2"/>
    <s v=" CIUDAD BOGOTA"/>
    <s v="ZONA BOGOTA"/>
    <s v="TERCEROS"/>
    <s v="2025 SEM 45"/>
    <s v="2158"/>
    <x v="25"/>
    <s v="jueves"/>
    <s v="PREBEL"/>
    <n v="1"/>
    <n v="3"/>
    <s v="TAT"/>
    <s v="MARISOL LUGO NAVARRETE"/>
    <s v="Preventa"/>
    <s v="52024321"/>
    <s v="11223739"/>
    <s v="MARISOL LUGO"/>
  </r>
  <r>
    <d v="2025-11-06T00:00:00"/>
    <s v="HHBO001172479"/>
    <s v="YASEDA20"/>
    <s v="SEDA DENTAL CON CERA 20 MT"/>
    <s v="YASEDA20 - SEDA DENTAL CON CERA 20 MT"/>
    <n v="6"/>
    <n v="1092.44"/>
    <n v="0"/>
    <n v="6554.64"/>
    <s v="BG20"/>
    <n v="1"/>
    <n v="2"/>
    <s v=" CIUDAD BOGOTA"/>
    <s v="ZONA BOGOTA"/>
    <s v="TERCEROS"/>
    <s v="2025 SEM 45"/>
    <s v="2158"/>
    <x v="25"/>
    <s v="jueves"/>
    <s v="YASS"/>
    <n v="1"/>
    <n v="6"/>
    <s v="TAT"/>
    <s v="MARISOL LUGO NAVARRETE"/>
    <s v="Preventa"/>
    <s v="52024321"/>
    <s v="11223739"/>
    <s v="MARISOL LUGO"/>
  </r>
  <r>
    <d v="2025-11-06T00:00:00"/>
    <s v="HHBU000697848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5"/>
    <s v="1678"/>
    <x v="28"/>
    <s v="jueves"/>
    <s v="YASS"/>
    <n v="1"/>
    <n v="5"/>
    <s v="TAT"/>
    <s v="MARIA CORNELIA FUENTES HERNANDEZ"/>
    <s v="Preventa"/>
    <s v="60290481"/>
    <s v="1093777438"/>
    <s v="TIENDA MIXTA MARIA"/>
  </r>
  <r>
    <d v="2025-11-06T00:00:00"/>
    <s v="HHME001462239"/>
    <s v="YABOLSAMED"/>
    <s v="BOLSA BASURA PAQUETE X8 UNIDADES"/>
    <s v="YABOLSAMED - BOLSA BASURA PAQUETE X8 UNIDADES"/>
    <n v="10"/>
    <n v="1344.54"/>
    <n v="0"/>
    <n v="13445.4"/>
    <s v="TT02"/>
    <n v="1"/>
    <n v="125"/>
    <s v=" TUTI Medellin"/>
    <s v="ZONA CENTRO"/>
    <s v="TERCEROS"/>
    <s v="2025 SEM 45"/>
    <s v="1321"/>
    <x v="17"/>
    <s v="jueves"/>
    <s v="YASS"/>
    <n v="1"/>
    <n v="10"/>
    <s v="TAT"/>
    <s v="STELLA MARIA MARULANDA OCAMPO"/>
    <s v="Preventa"/>
    <s v="42785251"/>
    <s v="1037949442"/>
    <s v="GRANERO ANGEL B"/>
  </r>
  <r>
    <d v="2025-11-06T00:00:00"/>
    <s v="HHBO001172572"/>
    <s v="YASEDA20"/>
    <s v="SEDA DENTAL CON CERA 20 MT"/>
    <s v="YASEDA20 - SEDA DENTAL CON CERA 20 MT"/>
    <n v="3"/>
    <n v="1092.44"/>
    <n v="0"/>
    <n v="3277.32"/>
    <s v="BG13"/>
    <n v="1"/>
    <n v="126"/>
    <s v=" TUTI Bogota"/>
    <s v="ZONA BOGOTA"/>
    <s v="TERCEROS"/>
    <s v="2025 SEM 45"/>
    <s v="2234"/>
    <x v="18"/>
    <s v="jueves"/>
    <s v="YASS"/>
    <n v="1"/>
    <n v="3"/>
    <s v="TAT"/>
    <s v="SANDRA PATRICIA DIAZ SANCHEZ"/>
    <s v="Preventa"/>
    <s v="65788942"/>
    <s v="52460170"/>
    <s v="TIENDA EL SEÑOR ES NUESTRA SALVACION"/>
  </r>
  <r>
    <d v="2025-11-06T00:00:00"/>
    <s v="HHBO001172572"/>
    <s v="LYLIMPLAV200DX1"/>
    <s v="LIMPIAYA LIMPIADOR LAVANDA 200 ML X1"/>
    <s v="LYLIMPLAV200DX1 - LIMPIAYA LIMPIADOR LAVANDA 200 ML X1"/>
    <n v="3"/>
    <n v="1120"/>
    <n v="0"/>
    <n v="3360"/>
    <s v="BG13"/>
    <n v="1"/>
    <n v="126"/>
    <s v=" TUTI Bogota"/>
    <s v="ZONA BOGOTA"/>
    <s v="TERCEROS"/>
    <s v="2025 SEM 45"/>
    <s v="2234"/>
    <x v="18"/>
    <s v="jueves"/>
    <s v="ETERNA"/>
    <n v="1"/>
    <n v="3"/>
    <s v="TAT"/>
    <s v="SANDRA PATRICIA DIAZ SANCHEZ"/>
    <s v="Preventa"/>
    <s v="65788942"/>
    <s v="52460170"/>
    <s v="TIENDA EL SEÑOR ES NUESTRA SALVACION"/>
  </r>
  <r>
    <d v="2025-11-06T00:00:00"/>
    <s v="HHBO001172572"/>
    <s v="LYGUANT8.5AMX2"/>
    <s v="LIMPIAYA GUANTE TALLA8.5 AMARILLO X2"/>
    <s v="LYGUANT8.5AMX2 - LIMPIAYA GUANTE TALLA8.5 AMARILLO X2"/>
    <n v="2"/>
    <n v="3025.21"/>
    <n v="0"/>
    <n v="6050.42"/>
    <s v="BG13"/>
    <n v="1"/>
    <n v="126"/>
    <s v=" TUTI Bogota"/>
    <s v="ZONA BOGOTA"/>
    <s v="TERCEROS"/>
    <s v="2025 SEM 45"/>
    <s v="2234"/>
    <x v="18"/>
    <s v="jueves"/>
    <s v="ETERNA"/>
    <n v="1"/>
    <n v="2"/>
    <s v="TAT"/>
    <s v="SANDRA PATRICIA DIAZ SANCHEZ"/>
    <s v="Preventa"/>
    <s v="65788942"/>
    <s v="52460170"/>
    <s v="TIENDA EL SEÑOR ES NUESTRA SALVACION"/>
  </r>
  <r>
    <d v="2025-11-06T00:00:00"/>
    <s v="HHBO001172572"/>
    <s v="YATIJEROM"/>
    <s v="TIJERA PUNTA ROMA ECONOMICA"/>
    <s v="YATIJEROM - TIJERA PUNTA ROMA ECONOMICA"/>
    <n v="1"/>
    <n v="864"/>
    <n v="0"/>
    <n v="864"/>
    <s v="BG13"/>
    <n v="1"/>
    <n v="126"/>
    <s v=" TUTI Bogota"/>
    <s v="ZONA BOGOTA"/>
    <s v="TERCEROS"/>
    <s v="2025 SEM 45"/>
    <s v="2234"/>
    <x v="18"/>
    <s v="jueves"/>
    <s v="YASS"/>
    <n v="1"/>
    <n v="1"/>
    <s v="TAT"/>
    <s v="SANDRA PATRICIA DIAZ SANCHEZ"/>
    <s v="Preventa"/>
    <s v="65788942"/>
    <s v="52460170"/>
    <s v="TIENDA EL SEÑOR ES NUESTRA SALVACION"/>
  </r>
  <r>
    <d v="2025-11-06T00:00:00"/>
    <s v="HHBO001172579"/>
    <s v="YAPANIAMA"/>
    <s v="PAÑITOS HUMEDOS DAMPY AMARILLOS X 15 UND"/>
    <s v="YAPANIAMA - PAÑITOS HUMEDOS DAMPY AMARILLOS X 15 UND"/>
    <n v="5"/>
    <n v="1260.5"/>
    <n v="0"/>
    <n v="6302.5"/>
    <s v="BG22"/>
    <n v="1"/>
    <n v="126"/>
    <s v=" TUTI Bogota"/>
    <s v="ZONA BOGOTA"/>
    <s v="TERCEROS"/>
    <s v="2025 SEM 45"/>
    <s v="2102"/>
    <x v="34"/>
    <s v="jueves"/>
    <s v="YASS"/>
    <n v="1"/>
    <n v="5"/>
    <s v="TAT"/>
    <s v="DAMARIS CUCHIMBA"/>
    <s v="Preventa"/>
    <s v="1032392773"/>
    <s v="1073693097"/>
    <s v="PAPELERIA EL MONO"/>
  </r>
  <r>
    <d v="2025-11-06T00:00:00"/>
    <s v="HHBO001172579"/>
    <s v="YACINT12"/>
    <s v="CINTA TRANSPARENTE PEQUEÑA X 12 UND"/>
    <s v="YACINT12 - CINTA TRANSPARENTE PEQUEÑA X 12 UND"/>
    <n v="3"/>
    <n v="4247.1000000000004"/>
    <n v="0"/>
    <n v="12741.3"/>
    <s v="BG22"/>
    <n v="1"/>
    <n v="126"/>
    <s v=" TUTI Bogota"/>
    <s v="ZONA BOGOTA"/>
    <s v="TERCEROS"/>
    <s v="2025 SEM 45"/>
    <s v="2102"/>
    <x v="34"/>
    <s v="jueves"/>
    <s v="YASS"/>
    <n v="1"/>
    <n v="3"/>
    <s v="TAT"/>
    <s v="DAMARIS CUCHIMBA"/>
    <s v="Preventa"/>
    <s v="1032392773"/>
    <s v="1073693097"/>
    <s v="PAPELERIA EL MONO"/>
  </r>
  <r>
    <d v="2025-11-06T00:00:00"/>
    <s v="HHBO001172579"/>
    <s v="YACAN20"/>
    <s v="CANDADO 20 MM"/>
    <s v="YACAN20 - CANDADO 20 MM"/>
    <n v="6"/>
    <n v="1218.49"/>
    <n v="0"/>
    <n v="7310.94"/>
    <s v="BG22"/>
    <n v="1"/>
    <n v="126"/>
    <s v=" TUTI Bogota"/>
    <s v="ZONA BOGOTA"/>
    <s v="TERCEROS"/>
    <s v="2025 SEM 45"/>
    <s v="2102"/>
    <x v="34"/>
    <s v="jueves"/>
    <s v="YASS"/>
    <n v="1"/>
    <n v="6"/>
    <s v="TAT"/>
    <s v="DAMARIS CUCHIMBA"/>
    <s v="Preventa"/>
    <s v="1032392773"/>
    <s v="1073693097"/>
    <s v="PAPELERIA EL MONO"/>
  </r>
  <r>
    <d v="2025-11-06T00:00:00"/>
    <s v="HHBO001172579"/>
    <s v="YACAN25"/>
    <s v="CANDADO 25 MM"/>
    <s v="YACAN25 - CANDADO 25 MM"/>
    <n v="6"/>
    <n v="1543"/>
    <n v="0"/>
    <n v="9258"/>
    <s v="BG22"/>
    <n v="1"/>
    <n v="126"/>
    <s v=" TUTI Bogota"/>
    <s v="ZONA BOGOTA"/>
    <s v="TERCEROS"/>
    <s v="2025 SEM 45"/>
    <s v="2102"/>
    <x v="34"/>
    <s v="jueves"/>
    <s v="YASS"/>
    <n v="1"/>
    <n v="6"/>
    <s v="TAT"/>
    <s v="DAMARIS CUCHIMBA"/>
    <s v="Preventa"/>
    <s v="1032392773"/>
    <s v="1073693097"/>
    <s v="PAPELERIA EL MONO"/>
  </r>
  <r>
    <d v="2025-11-06T00:00:00"/>
    <s v="HHBO001172580"/>
    <s v="YACAN20"/>
    <s v="CANDADO 20 MM"/>
    <s v="YACAN20 - CANDADO 20 MM"/>
    <n v="12"/>
    <n v="1218.49"/>
    <n v="0"/>
    <n v="14621.88"/>
    <s v="BG22"/>
    <n v="1"/>
    <n v="126"/>
    <s v=" TUTI Bogota"/>
    <s v="ZONA BOGOTA"/>
    <s v="TERCEROS"/>
    <s v="2025 SEM 45"/>
    <s v="2102"/>
    <x v="34"/>
    <s v="jueves"/>
    <s v="YASS"/>
    <n v="1"/>
    <n v="12"/>
    <s v="TAT"/>
    <s v="LUZ MERY SANCHEZ COBO"/>
    <s v="Preventa"/>
    <s v="39677360"/>
    <s v="1073693097"/>
    <s v="FERREPORRAS"/>
  </r>
  <r>
    <d v="2025-11-06T00:00:00"/>
    <s v="HHBO001172602"/>
    <s v="LYBICA1000X1"/>
    <s v="LIMPIAYA LIMPIADOR BICARBONATO 1000ML X1"/>
    <s v="LYBICA1000X1 - LIMPIAYA LIMPIADOR BICARBONATO 1000ML X1"/>
    <n v="8"/>
    <n v="3025.21"/>
    <n v="0"/>
    <n v="24201.68"/>
    <s v="BG22"/>
    <n v="1"/>
    <n v="126"/>
    <s v=" TUTI Bogota"/>
    <s v="ZONA BOGOTA"/>
    <s v="TERCEROS"/>
    <s v="2025 SEM 45"/>
    <s v="2102"/>
    <x v="34"/>
    <s v="jueves"/>
    <s v="ETERNA"/>
    <n v="1"/>
    <n v="8"/>
    <s v="TAT"/>
    <s v="WILSON GERMAN CERQUERA OSPINA"/>
    <s v="Preventa"/>
    <s v="80050468"/>
    <s v="1073693097"/>
    <s v="WILSON CERQUERA"/>
  </r>
  <r>
    <d v="2025-11-06T00:00:00"/>
    <s v="HHBO001172602"/>
    <s v="LYDESEN500"/>
    <s v="DESENGRASANTE CITRICO 500ML"/>
    <s v="LYDESEN500 - DESENGRASANTE CITRICO 500ML"/>
    <n v="2"/>
    <n v="2645.48"/>
    <n v="0"/>
    <n v="5290.96"/>
    <s v="BG22"/>
    <n v="1"/>
    <n v="126"/>
    <s v=" TUTI Bogota"/>
    <s v="ZONA BOGOTA"/>
    <s v="TERCEROS"/>
    <s v="2025 SEM 45"/>
    <s v="2102"/>
    <x v="34"/>
    <s v="jueves"/>
    <s v="ETERNA"/>
    <n v="1"/>
    <n v="2"/>
    <s v="TAT"/>
    <s v="WILSON GERMAN CERQUERA OSPINA"/>
    <s v="Preventa"/>
    <s v="80050468"/>
    <s v="1073693097"/>
    <s v="WILSON CERQUERA"/>
  </r>
  <r>
    <d v="2025-11-06T00:00:00"/>
    <s v="HHCA000426230"/>
    <s v="LYGUANT8AMX2"/>
    <s v="LIMPIAYA GUANTE TALLA8 AMARILLO X2"/>
    <s v="LYGUANT8AMX2 - LIMPIAYA GUANTE TALLA8 AMARILLO X2"/>
    <n v="3"/>
    <n v="3025.21"/>
    <n v="0"/>
    <n v="9075.6299999999992"/>
    <s v="CL07"/>
    <n v="1"/>
    <n v="171"/>
    <s v=" TUTI Cali"/>
    <s v="ZONA SUR"/>
    <s v="TERCEROS"/>
    <s v="2025 SEM 45"/>
    <s v="1879"/>
    <x v="16"/>
    <s v="jueves"/>
    <s v="ETERNA"/>
    <n v="1"/>
    <n v="3"/>
    <s v="TAT"/>
    <s v="PABLO EMILIO VALENCIA GIRALDO"/>
    <s v="Preventa"/>
    <s v="16690978"/>
    <s v="1143845966"/>
    <s v="MINIMARKET EL POBLADO"/>
  </r>
  <r>
    <d v="2025-11-06T00:00:00"/>
    <s v="HHCA000426230"/>
    <s v="LYGUANT9AMX2"/>
    <s v="LIMPIAYA GUANTE TALLA9 AMARILLO X2"/>
    <s v="LYGUANT9AMX2 - LIMPIAYA GUANTE TALLA9 AMARILLO X2"/>
    <n v="3"/>
    <n v="3025.21"/>
    <n v="0"/>
    <n v="9075.6299999999992"/>
    <s v="CL07"/>
    <n v="1"/>
    <n v="171"/>
    <s v=" TUTI Cali"/>
    <s v="ZONA SUR"/>
    <s v="TERCEROS"/>
    <s v="2025 SEM 45"/>
    <s v="1879"/>
    <x v="16"/>
    <s v="jueves"/>
    <s v="ETERNA"/>
    <n v="1"/>
    <n v="3"/>
    <s v="TAT"/>
    <s v="PABLO EMILIO VALENCIA GIRALDO"/>
    <s v="Preventa"/>
    <s v="16690978"/>
    <s v="1143845966"/>
    <s v="MINIMARKET EL POBLADO"/>
  </r>
  <r>
    <d v="2025-11-06T00:00:00"/>
    <s v="HHBU000697880"/>
    <s v="KNLIMTEN"/>
    <s v="LIMPIADOR DE TENNIS KNIGHT"/>
    <s v="KNLIMTEN - LIMPIADOR DE TENNIS KNIGHT"/>
    <n v="1"/>
    <n v="6350"/>
    <n v="635"/>
    <n v="5715"/>
    <s v="CU02"/>
    <n v="1"/>
    <n v="211"/>
    <s v=" Tuti Cúcuta"/>
    <s v="ZONA SANTANDER"/>
    <s v="TERCEROS"/>
    <s v="2025 SEM 45"/>
    <s v="1678"/>
    <x v="28"/>
    <s v="jueves"/>
    <s v="KNIGHT"/>
    <n v="1"/>
    <n v="1"/>
    <s v="TAT"/>
    <s v="MYRIAM SOSA AYALA "/>
    <s v="Preventa"/>
    <s v="37250227"/>
    <s v="1093777438"/>
    <s v="MYRIAM SOSA AYALA "/>
  </r>
  <r>
    <d v="2025-11-06T00:00:00"/>
    <s v="HHBU000697880"/>
    <s v="YAGELX1"/>
    <s v="GEL MENTHUS JUHNIOS VERDE 30GR X1"/>
    <s v="YAGELX1 - GEL MENTHUS JUHNIOS VERDE 30GR X1"/>
    <n v="1"/>
    <n v="1640"/>
    <n v="0"/>
    <n v="1640"/>
    <s v="CU02"/>
    <n v="1"/>
    <n v="211"/>
    <s v=" Tuti Cúcuta"/>
    <s v="ZONA SANTANDER"/>
    <s v="TERCEROS"/>
    <s v="2025 SEM 45"/>
    <s v="1678"/>
    <x v="28"/>
    <s v="jueves"/>
    <s v="YASS"/>
    <n v="1"/>
    <n v="1"/>
    <s v="TAT"/>
    <s v="MYRIAM SOSA AYALA "/>
    <s v="Preventa"/>
    <s v="37250227"/>
    <s v="1093777438"/>
    <s v="MYRIAM SOSA AYALA "/>
  </r>
  <r>
    <d v="2025-11-06T00:00:00"/>
    <s v="HHBU000697884"/>
    <s v="DRACRILASACHETX1"/>
    <s v="ACRILATO PARA PEINAR DROMATIC SACHET X1"/>
    <s v="DRACRILASACHETX1 - ACRILATO PARA PEINAR DROMATIC SACHET X1"/>
    <n v="1"/>
    <n v="2227"/>
    <n v="0"/>
    <n v="2227"/>
    <s v="CU02"/>
    <n v="1"/>
    <n v="176"/>
    <s v=" CUCUTA"/>
    <s v="ZONA SANTANDER"/>
    <s v="TERCEROS"/>
    <s v="2025 SEM 45"/>
    <s v="1678"/>
    <x v="28"/>
    <s v="jueves"/>
    <s v="DROMATIC"/>
    <n v="1"/>
    <n v="1"/>
    <s v="TAT"/>
    <s v="LUZ AYDEE DIAZ OTERO"/>
    <s v="Preventa"/>
    <s v="60345835"/>
    <s v="1093777438"/>
    <s v="LUZ AYDEE DIAZ OTERO "/>
  </r>
  <r>
    <d v="2025-11-06T00:00:00"/>
    <s v="HHBU000697884"/>
    <s v="YALAPIZAMAX12"/>
    <s v="LAPIZ ESCOLAR AMARILLO X12"/>
    <s v="YALAPIZAMAX12 - LAPIZ ESCOLAR AMARILLO X12"/>
    <n v="1"/>
    <n v="4853"/>
    <n v="0"/>
    <n v="4853"/>
    <s v="CU02"/>
    <n v="1"/>
    <n v="176"/>
    <s v=" CUCUTA"/>
    <s v="ZONA SANTANDER"/>
    <s v="TERCEROS"/>
    <s v="2025 SEM 45"/>
    <s v="1678"/>
    <x v="28"/>
    <s v="jueves"/>
    <n v="0"/>
    <n v="1"/>
    <n v="1"/>
    <s v="TAT"/>
    <s v="LUZ AYDEE DIAZ OTERO"/>
    <s v="Preventa"/>
    <s v="60345835"/>
    <s v="1093777438"/>
    <s v="LUZ AYDEE DIAZ OTERO "/>
  </r>
  <r>
    <d v="2025-11-06T00:00:00"/>
    <s v="HHBQ000723774"/>
    <s v="LYGUANT8.5AMX2"/>
    <s v="LIMPIAYA GUANTE TALLA8.5 AMARILLO X2"/>
    <s v="LYGUANT8.5AMX2 - LIMPIAYA GUANTE TALLA8.5 AMARILLO X2"/>
    <n v="1"/>
    <n v="3025.21"/>
    <n v="0"/>
    <n v="3025.21"/>
    <s v="VLL04"/>
    <n v="1"/>
    <n v="213"/>
    <s v=" Tuti Valledupar"/>
    <s v="ZONA NORTE"/>
    <s v="TERCEROS"/>
    <s v="2025 SEM 45"/>
    <s v="1918"/>
    <x v="0"/>
    <s v="jueves"/>
    <s v="ETERNA"/>
    <n v="1"/>
    <n v="1"/>
    <s v="TAT"/>
    <s v="ALEX DE JESUS ZULETA MAESTRE"/>
    <s v="Preventa"/>
    <s v="15172143"/>
    <s v="49794720"/>
    <s v="PROVISIONES VILLA TAXI"/>
  </r>
  <r>
    <d v="2025-11-06T00:00:00"/>
    <s v="HHBO001172521"/>
    <s v="LYLOZA700DX1"/>
    <s v="LIMPIAYA LAVA LOZA DOYPACK 700 ML X1"/>
    <s v="LYLOZA700DX1 - LIMPIAYA LAVA LOZA DOYPACK 700 ML X1"/>
    <n v="3"/>
    <n v="3562.19"/>
    <n v="0"/>
    <n v="10686.57"/>
    <s v="BG13"/>
    <n v="1"/>
    <n v="126"/>
    <s v=" TUTI Bogota"/>
    <s v="ZONA BOGOTA"/>
    <s v="TERCEROS"/>
    <s v="2025 SEM 45"/>
    <s v="2209"/>
    <x v="3"/>
    <s v="jueves"/>
    <s v="ETERNA"/>
    <n v="1"/>
    <n v="3"/>
    <s v="TAT"/>
    <s v="GLORIA ISABEL ROLDAN CAMPOS"/>
    <s v="Preventa"/>
    <s v="51919385"/>
    <s v="1016001588"/>
    <s v="FRUVER"/>
  </r>
  <r>
    <d v="2025-11-06T00:00:00"/>
    <s v="HHBO001172521"/>
    <s v="LYLOZA180DX1"/>
    <s v="LIMPIAYA LAVA LOZA DOYPACK 180 ML X1"/>
    <s v="LYLOZA180DX1 - LIMPIAYA LAVA LOZA DOYPACK 180 ML X1"/>
    <n v="4"/>
    <n v="1230"/>
    <n v="0"/>
    <n v="4920"/>
    <s v="BG13"/>
    <n v="1"/>
    <n v="126"/>
    <s v=" TUTI Bogota"/>
    <s v="ZONA BOGOTA"/>
    <s v="TERCEROS"/>
    <s v="2025 SEM 45"/>
    <s v="2209"/>
    <x v="3"/>
    <s v="jueves"/>
    <s v="ETERNA"/>
    <n v="1"/>
    <n v="4"/>
    <s v="TAT"/>
    <s v="GLORIA ISABEL ROLDAN CAMPOS"/>
    <s v="Preventa"/>
    <s v="51919385"/>
    <s v="1016001588"/>
    <s v="FRUVER"/>
  </r>
  <r>
    <d v="2025-11-06T00:00:00"/>
    <s v="HHBO001172542"/>
    <s v="YASEDA20"/>
    <s v="SEDA DENTAL CON CERA 20 MT"/>
    <s v="YASEDA20 - SEDA DENTAL CON CERA 20 MT"/>
    <n v="3"/>
    <n v="1092.44"/>
    <n v="0"/>
    <n v="3277.32"/>
    <s v="BG22"/>
    <n v="1"/>
    <n v="126"/>
    <s v=" TUTI Bogota"/>
    <s v="ZONA BOGOTA"/>
    <s v="TERCEROS"/>
    <s v="2025 SEM 45"/>
    <s v="2102"/>
    <x v="34"/>
    <s v="jueves"/>
    <s v="YASS"/>
    <n v="1"/>
    <n v="3"/>
    <s v="TAT"/>
    <s v="CLEMENTINA ROA TOVAR"/>
    <s v="Preventa"/>
    <s v="26444009"/>
    <s v="1073693097"/>
    <s v="DROGUERIA SUPER BARATAS VEREDITA"/>
  </r>
  <r>
    <d v="2025-11-06T00:00:00"/>
    <s v="HHBO001172542"/>
    <s v="PBELDESMIN30"/>
    <s v="EA CLASSIC MINI ROLL ON 30ML"/>
    <s v="PBELDESMIN30 - EA CLASSIC MINI ROLL ON 30ML"/>
    <n v="3"/>
    <n v="3000"/>
    <n v="0"/>
    <n v="9000"/>
    <s v="BG22"/>
    <n v="1"/>
    <n v="126"/>
    <s v=" TUTI Bogota"/>
    <s v="ZONA BOGOTA"/>
    <s v="TERCEROS"/>
    <s v="2025 SEM 45"/>
    <s v="2102"/>
    <x v="34"/>
    <s v="jueves"/>
    <s v="PREBEL"/>
    <n v="1"/>
    <n v="3"/>
    <s v="TAT"/>
    <s v="CLEMENTINA ROA TOVAR"/>
    <s v="Preventa"/>
    <s v="26444009"/>
    <s v="1073693097"/>
    <s v="DROGUERIA SUPER BARATAS VEREDITA"/>
  </r>
  <r>
    <d v="2025-11-06T00:00:00"/>
    <s v="HHBO001172542"/>
    <s v="YAPANIAMA"/>
    <s v="PAÑITOS HUMEDOS DAMPY AMARILLOS X 15 UND"/>
    <s v="YAPANIAMA - PAÑITOS HUMEDOS DAMPY AMARILLOS X 15 UND"/>
    <n v="3"/>
    <n v="1260.5"/>
    <n v="0"/>
    <n v="3781.5"/>
    <s v="BG22"/>
    <n v="1"/>
    <n v="126"/>
    <s v=" TUTI Bogota"/>
    <s v="ZONA BOGOTA"/>
    <s v="TERCEROS"/>
    <s v="2025 SEM 45"/>
    <s v="2102"/>
    <x v="34"/>
    <s v="jueves"/>
    <s v="YASS"/>
    <n v="1"/>
    <n v="3"/>
    <s v="TAT"/>
    <s v="CLEMENTINA ROA TOVAR"/>
    <s v="Preventa"/>
    <s v="26444009"/>
    <s v="1073693097"/>
    <s v="DROGUERIA SUPER BARATAS VEREDITA"/>
  </r>
  <r>
    <d v="2025-11-06T00:00:00"/>
    <s v="HHME001462305"/>
    <s v="YAPANIAZU"/>
    <s v="PAÑITOS HUMEDOS DAMPY X 20 AZUL"/>
    <s v="YAPANIAZU - PAÑITOS HUMEDOS DAMPY X 20 AZUL"/>
    <n v="4"/>
    <n v="1344.54"/>
    <n v="0"/>
    <n v="5378.16"/>
    <s v="MD02"/>
    <n v="1"/>
    <n v="125"/>
    <s v=" TUTI Medellin"/>
    <s v="ZONA CENTRO"/>
    <s v="TERCEROS"/>
    <s v="2025 SEM 45"/>
    <s v="1345"/>
    <x v="4"/>
    <s v="jueves"/>
    <s v="YASS"/>
    <n v="1"/>
    <n v="4"/>
    <s v="TAT"/>
    <s v="LUIS FERNANDO MARTINEZ PEREZ"/>
    <s v="Preventa"/>
    <s v="15326045"/>
    <s v="71381318"/>
    <s v="DROGUERIA LA TORRE"/>
  </r>
  <r>
    <d v="2025-11-06T00:00:00"/>
    <s v="HHME001462305"/>
    <s v="YAPANIAZUX12"/>
    <s v="PAÑITOS HUMEDOS DAMPY AAZUL X 12UND"/>
    <s v="YAPANIAZUX12 - PAÑITOS HUMEDOS DAMPY AAZUL X 12UND"/>
    <n v="6"/>
    <n v="870"/>
    <n v="0"/>
    <n v="5220"/>
    <s v="MD02"/>
    <n v="1"/>
    <n v="125"/>
    <s v=" TUTI Medellin"/>
    <s v="ZONA CENTRO"/>
    <s v="TERCEROS"/>
    <s v="2025 SEM 45"/>
    <s v="1345"/>
    <x v="4"/>
    <s v="jueves"/>
    <s v="YASS"/>
    <n v="1"/>
    <n v="6"/>
    <s v="TAT"/>
    <s v="LUIS FERNANDO MARTINEZ PEREZ"/>
    <s v="Preventa"/>
    <s v="15326045"/>
    <s v="71381318"/>
    <s v="DROGUERIA LA TORRE"/>
  </r>
  <r>
    <d v="2025-11-06T00:00:00"/>
    <s v="HHME001462305"/>
    <s v="YACINT12"/>
    <s v="CINTA TRANSPARENTE PEQUEÑA X 12 UND"/>
    <s v="YACINT12 - CINTA TRANSPARENTE PEQUEÑA X 12 UND"/>
    <n v="1"/>
    <n v="4247.1000000000004"/>
    <n v="0"/>
    <n v="4247.1000000000004"/>
    <s v="MD02"/>
    <n v="1"/>
    <n v="125"/>
    <s v=" TUTI Medellin"/>
    <s v="ZONA CENTRO"/>
    <s v="TERCEROS"/>
    <s v="2025 SEM 45"/>
    <s v="1345"/>
    <x v="4"/>
    <s v="jueves"/>
    <s v="YASS"/>
    <n v="1"/>
    <n v="1"/>
    <s v="TAT"/>
    <s v="LUIS FERNANDO MARTINEZ PEREZ"/>
    <s v="Preventa"/>
    <s v="15326045"/>
    <s v="71381318"/>
    <s v="DROGUERIA LA TORRE"/>
  </r>
  <r>
    <d v="2025-11-06T00:00:00"/>
    <s v="HHME001462323"/>
    <s v="PDTOAVEN60X8"/>
    <s v="VENUS DELGADA PACA 60 X 8"/>
    <s v="PDTOAVEN60X8 - VENUS DELGADA PACA 60 X 8"/>
    <n v="4"/>
    <n v="1718.42"/>
    <n v="0"/>
    <n v="6873.68"/>
    <s v="MD02"/>
    <n v="1"/>
    <n v="125"/>
    <s v=" TUTI Medellin"/>
    <s v="ZONA CENTRO"/>
    <s v="TERCEROS"/>
    <s v="2025 SEM 45"/>
    <s v="1345"/>
    <x v="4"/>
    <s v="jueves"/>
    <s v="PRODUSA"/>
    <n v="1"/>
    <n v="4"/>
    <s v="TAT"/>
    <s v="LUISANTONIO DEJESUS MORALES ZAPATA"/>
    <s v="Preventa"/>
    <s v="8075348"/>
    <s v="71381318"/>
    <s v="TIENDA EL RENACER"/>
  </r>
  <r>
    <d v="2025-11-06T00:00:00"/>
    <s v="HHBO001172604"/>
    <s v="LYLOZA500ML"/>
    <s v="LAVALOZA LIQUIDO 500ML"/>
    <s v="LYLOZA500ML - LAVALOZA LIQUIDO 500ML"/>
    <n v="16"/>
    <n v="2475"/>
    <n v="0"/>
    <n v="39600"/>
    <s v="BG22"/>
    <n v="1"/>
    <n v="126"/>
    <s v=" TUTI Bogota"/>
    <s v="ZONA BOGOTA"/>
    <s v="TERCEROS"/>
    <s v="2025 SEM 45"/>
    <s v="2102"/>
    <x v="34"/>
    <s v="jueves"/>
    <s v="ETERNA"/>
    <n v="1"/>
    <n v="16"/>
    <s v="TAT"/>
    <s v="JUAN CARLOS RUIZ OCAMPO"/>
    <s v="Preventa"/>
    <s v="1073697964"/>
    <s v="1073693097"/>
    <s v="TRIUNFO 1"/>
  </r>
  <r>
    <d v="2025-11-06T00:00:00"/>
    <s v="HHBO001172604"/>
    <s v="LYLOZA180DX1"/>
    <s v="LIMPIAYA LAVA LOZA DOYPACK 180 ML X1"/>
    <s v="LYLOZA180DX1 - LIMPIAYA LAVA LOZA DOYPACK 180 ML X1"/>
    <n v="12"/>
    <n v="1230"/>
    <n v="0"/>
    <n v="14760"/>
    <s v="BG22"/>
    <n v="1"/>
    <n v="126"/>
    <s v=" TUTI Bogota"/>
    <s v="ZONA BOGOTA"/>
    <s v="TERCEROS"/>
    <s v="2025 SEM 45"/>
    <s v="2102"/>
    <x v="34"/>
    <s v="jueves"/>
    <s v="ETERNA"/>
    <n v="1"/>
    <n v="12"/>
    <s v="TAT"/>
    <s v="JUAN CARLOS RUIZ OCAMPO"/>
    <s v="Preventa"/>
    <s v="1073697964"/>
    <s v="1073693097"/>
    <s v="TRIUNFO 1"/>
  </r>
  <r>
    <d v="2025-11-06T00:00:00"/>
    <s v="HHCA000426229"/>
    <s v="LYLOZA500ML"/>
    <s v="LAVALOZA LIQUIDO 500ML"/>
    <s v="LYLOZA500ML - LAVALOZA LIQUIDO 500ML"/>
    <n v="6"/>
    <n v="2475"/>
    <n v="0"/>
    <n v="14850"/>
    <s v="CL07"/>
    <n v="1"/>
    <n v="171"/>
    <s v=" TUTI Cali"/>
    <s v="ZONA SUR"/>
    <s v="TERCEROS"/>
    <s v="2025 SEM 45"/>
    <s v="1879"/>
    <x v="16"/>
    <s v="jueves"/>
    <s v="ETERNA"/>
    <n v="1"/>
    <n v="6"/>
    <s v="TAT"/>
    <s v="JOSE HUMBERTO ZULUAGA DUQUE"/>
    <s v="Preventa"/>
    <s v="16633212"/>
    <s v="1143845966"/>
    <s v="MERCADOS DE CALIDAD"/>
  </r>
  <r>
    <d v="2025-11-06T00:00:00"/>
    <s v="HHBU000697866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5"/>
    <s v="1678"/>
    <x v="28"/>
    <s v="jueves"/>
    <s v="YASS"/>
    <n v="1"/>
    <n v="3"/>
    <s v="TAT"/>
    <s v="LEONILDE CARRILLO PARRA"/>
    <s v="Preventa"/>
    <s v="33515523"/>
    <s v="1093777438"/>
    <s v="TIENDA LEO"/>
  </r>
  <r>
    <d v="2025-11-06T00:00:00"/>
    <s v="HHBU000697874"/>
    <s v="PBDESCLICOJINX18"/>
    <s v="DES. AFM DPL CLINIC 12G X18"/>
    <s v="PBDESCLICOJINX18 - DES. AFM DPL CLINIC 12G X18"/>
    <n v="1"/>
    <n v="13500"/>
    <n v="0"/>
    <n v="13500"/>
    <s v="CU02"/>
    <n v="1"/>
    <n v="211"/>
    <s v=" Tuti Cúcuta"/>
    <s v="ZONA SANTANDER"/>
    <s v="TERCEROS"/>
    <s v="2025 SEM 45"/>
    <s v="1678"/>
    <x v="28"/>
    <s v="jueves"/>
    <s v="PREBEL"/>
    <n v="1"/>
    <n v="1"/>
    <s v="TAT"/>
    <s v="CARLOS JAIR GOYENECHE NIETO"/>
    <s v="Preventa"/>
    <s v="88199622"/>
    <s v="1093777438"/>
    <s v="TIENDA MIXTA"/>
  </r>
  <r>
    <d v="2025-11-06T00:00:00"/>
    <s v="HHBU000697874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5"/>
    <s v="1678"/>
    <x v="28"/>
    <s v="jueves"/>
    <s v="PREBEL"/>
    <n v="1"/>
    <n v="1"/>
    <s v="TAT"/>
    <s v="CARLOS JAIR GOYENECHE NIETO"/>
    <s v="Preventa"/>
    <s v="88199622"/>
    <s v="1093777438"/>
    <s v="TIENDA MIXTA"/>
  </r>
  <r>
    <d v="2025-11-06T00:00:00"/>
    <s v="HHBO001172707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5"/>
    <s v="2133"/>
    <x v="26"/>
    <s v="jueves"/>
    <s v="ETERNA"/>
    <n v="1"/>
    <n v="1"/>
    <s v="TAT"/>
    <s v="JAVIER ANTONIO REYES VELASCO"/>
    <s v="Preventa"/>
    <s v="1012430483"/>
    <s v="52290464"/>
    <s v="FERRE ELECTRICOS MARIA"/>
  </r>
  <r>
    <d v="2025-11-06T00:00:00"/>
    <s v="HHBO001172707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3"/>
    <x v="26"/>
    <s v="jueves"/>
    <s v="PREBEL"/>
    <n v="1"/>
    <n v="1"/>
    <s v="TAT"/>
    <s v="JAVIER ANTONIO REYES VELASCO"/>
    <s v="Preventa"/>
    <s v="1012430483"/>
    <s v="52290464"/>
    <s v="FERRE ELECTRICOS MARIA"/>
  </r>
  <r>
    <d v="2025-11-06T00:00:00"/>
    <s v="HHBO001172707"/>
    <s v="YASEDA20"/>
    <s v="SEDA DENTAL CON CERA 20 MT"/>
    <s v="YASEDA20 - SEDA DENTAL CON CERA 20 MT"/>
    <n v="2"/>
    <n v="1092.44"/>
    <n v="0"/>
    <n v="2184.88"/>
    <s v="BG25"/>
    <n v="1"/>
    <n v="126"/>
    <s v=" TUTI Bogota"/>
    <s v="ZONA BOGOTA"/>
    <s v="TERCEROS"/>
    <s v="2025 SEM 45"/>
    <s v="2133"/>
    <x v="26"/>
    <s v="jueves"/>
    <s v="YASS"/>
    <n v="1"/>
    <n v="2"/>
    <s v="TAT"/>
    <s v="JAVIER ANTONIO REYES VELASCO"/>
    <s v="Preventa"/>
    <s v="1012430483"/>
    <s v="52290464"/>
    <s v="FERRE ELECTRICOS MARIA"/>
  </r>
  <r>
    <d v="2025-11-06T00:00:00"/>
    <s v="HHBO001172726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5"/>
    <s v="2206"/>
    <x v="47"/>
    <s v="jueves"/>
    <s v="ETERNA"/>
    <n v="1"/>
    <n v="1"/>
    <s v="TAT"/>
    <s v="ROSALBA ALBORNOZ CERON"/>
    <s v="Preventa"/>
    <s v="51740550"/>
    <s v="52906505"/>
    <s v="TIENDA DON GILLO"/>
  </r>
  <r>
    <d v="2025-11-06T00:00:00"/>
    <s v="HHBO001172726"/>
    <s v="YAPANIAMA"/>
    <s v="PAÑITOS HUMEDOS DAMPY AMARILLOS X 15 UND"/>
    <s v="YAPANIAMA - PAÑITOS HUMEDOS DAMPY AMARILLOS X 15 UND"/>
    <n v="6"/>
    <n v="1260.5"/>
    <n v="0"/>
    <n v="7563"/>
    <s v="BG11"/>
    <n v="1"/>
    <n v="126"/>
    <s v=" TUTI Bogota"/>
    <s v="ZONA BOGOTA"/>
    <s v="TERCEROS"/>
    <s v="2025 SEM 45"/>
    <s v="2206"/>
    <x v="47"/>
    <s v="jueves"/>
    <s v="YASS"/>
    <n v="1"/>
    <n v="6"/>
    <s v="TAT"/>
    <s v="ROSALBA ALBORNOZ CERON"/>
    <s v="Preventa"/>
    <s v="51740550"/>
    <s v="52906505"/>
    <s v="TIENDA DON GILLO"/>
  </r>
  <r>
    <d v="2025-11-06T00:00:00"/>
    <s v="HHBO001172726"/>
    <s v="YATIJEROM"/>
    <s v="TIJERA PUNTA ROMA ECONOMICA"/>
    <s v="YATIJEROM - TIJERA PUNTA ROMA ECONOMICA"/>
    <n v="6"/>
    <n v="864"/>
    <n v="0"/>
    <n v="5184"/>
    <s v="BG11"/>
    <n v="1"/>
    <n v="126"/>
    <s v=" TUTI Bogota"/>
    <s v="ZONA BOGOTA"/>
    <s v="TERCEROS"/>
    <s v="2025 SEM 45"/>
    <s v="2206"/>
    <x v="47"/>
    <s v="jueves"/>
    <s v="YASS"/>
    <n v="1"/>
    <n v="6"/>
    <s v="TAT"/>
    <s v="ROSALBA ALBORNOZ CERON"/>
    <s v="Preventa"/>
    <s v="51740550"/>
    <s v="52906505"/>
    <s v="TIENDA DON GILLO"/>
  </r>
  <r>
    <d v="2025-11-06T00:00:00"/>
    <s v="HHBO001172727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3"/>
    <x v="26"/>
    <s v="jueves"/>
    <s v="PREBEL"/>
    <n v="1"/>
    <n v="1"/>
    <s v="TAT"/>
    <s v="LINA GUTIERREZ"/>
    <s v="Preventa"/>
    <s v="52541765"/>
    <s v="52290464"/>
    <s v="LEONOR  GUTIERREZ"/>
  </r>
  <r>
    <d v="2025-11-06T00:00:00"/>
    <s v="HHBU000697891"/>
    <s v="YACAN63"/>
    <s v="CANDADO 63 MM"/>
    <s v="YACAN63 - CANDADO 63 MM"/>
    <n v="3"/>
    <n v="5940"/>
    <n v="0"/>
    <n v="17820"/>
    <s v="CU02"/>
    <n v="1"/>
    <n v="211"/>
    <s v=" Tuti Cúcuta"/>
    <s v="ZONA SANTANDER"/>
    <s v="TERCEROS"/>
    <s v="2025 SEM 45"/>
    <s v="1675"/>
    <x v="24"/>
    <s v="jueves"/>
    <s v="YASS"/>
    <n v="1"/>
    <n v="3"/>
    <s v="TAT"/>
    <s v="NANCY RUSBEY GONZALEZ ORTIZ"/>
    <s v="Preventa"/>
    <s v="1090400747"/>
    <s v="1090387974"/>
    <s v="MAXIPAPEL"/>
  </r>
  <r>
    <d v="2025-11-06T00:00:00"/>
    <s v="HHBU000697891"/>
    <s v="PBTALCO30"/>
    <s v="TALCO POLVO AFM 30 GR"/>
    <s v="PBTALCO30 - TALCO POLVO AFM 30 GR"/>
    <n v="1"/>
    <n v="2900.04"/>
    <n v="0"/>
    <n v="2900.04"/>
    <s v="CU02"/>
    <n v="1"/>
    <n v="211"/>
    <s v=" Tuti Cúcuta"/>
    <s v="ZONA SANTANDER"/>
    <s v="TERCEROS"/>
    <s v="2025 SEM 45"/>
    <s v="1675"/>
    <x v="24"/>
    <s v="jueves"/>
    <s v="PREBEL"/>
    <n v="1"/>
    <n v="1"/>
    <s v="TAT"/>
    <s v="NANCY RUSBEY GONZALEZ ORTIZ"/>
    <s v="Preventa"/>
    <s v="1090400747"/>
    <s v="1090387974"/>
    <s v="MAXIPAPEL"/>
  </r>
  <r>
    <d v="2025-11-06T00:00:00"/>
    <s v="HHBU000697891"/>
    <s v="PBDESCLINGEL70GR"/>
    <s v="DESODORANTE CLINICAL EN GEL 70GR"/>
    <s v="PBDESCLINGEL70GR - DESODORANTE CLINICAL EN GEL 70GR"/>
    <n v="2"/>
    <n v="7650"/>
    <n v="0"/>
    <n v="15300"/>
    <s v="CU02"/>
    <n v="1"/>
    <n v="211"/>
    <s v=" Tuti Cúcuta"/>
    <s v="ZONA SANTANDER"/>
    <s v="TERCEROS"/>
    <s v="2025 SEM 45"/>
    <s v="1675"/>
    <x v="24"/>
    <s v="jueves"/>
    <s v="PREBEL"/>
    <n v="1"/>
    <n v="2"/>
    <s v="TAT"/>
    <s v="NANCY RUSBEY GONZALEZ ORTIZ"/>
    <s v="Preventa"/>
    <s v="1090400747"/>
    <s v="1090387974"/>
    <s v="MAXIPAPEL"/>
  </r>
  <r>
    <d v="2025-11-06T00:00:00"/>
    <s v="HHBU000697891"/>
    <s v="LYDETE3X1800"/>
    <s v="COMBO DETERGENTE ETERNA 3.000+1.800 OFERTA"/>
    <s v="LYDETE3X1800 - COMBO DETERGENTE ETERNA 3.000+1.800 OFERTA"/>
    <n v="1"/>
    <n v="28655.46"/>
    <n v="0"/>
    <n v="28655.46"/>
    <s v="CU02"/>
    <n v="1"/>
    <n v="211"/>
    <s v=" Tuti Cúcuta"/>
    <s v="ZONA SANTANDER"/>
    <s v="TERCEROS"/>
    <s v="2025 SEM 45"/>
    <s v="1675"/>
    <x v="24"/>
    <s v="jueves"/>
    <s v="ETERNA"/>
    <n v="1"/>
    <n v="1"/>
    <s v="TAT"/>
    <s v="NANCY RUSBEY GONZALEZ ORTIZ"/>
    <s v="Preventa"/>
    <s v="1090400747"/>
    <s v="1090387974"/>
    <s v="MAXIPAPEL"/>
  </r>
  <r>
    <d v="2025-11-06T00:00:00"/>
    <s v="HHBU000697899"/>
    <s v="LYLAVA1000"/>
    <s v="LIMPIAYA LIMPIADOR MULTIUSOS LAVANDA X 1000"/>
    <s v="LYLAVA1000 - LIMPIAYA LIMPIADOR MULTIUSOS LAVANDA X 1000"/>
    <n v="3"/>
    <n v="2541.83"/>
    <n v="0"/>
    <n v="7625.49"/>
    <s v="CU02"/>
    <n v="1"/>
    <n v="211"/>
    <s v=" Tuti Cúcuta"/>
    <s v="ZONA SANTANDER"/>
    <s v="TERCEROS"/>
    <s v="2025 SEM 45"/>
    <s v="1675"/>
    <x v="24"/>
    <s v="jueves"/>
    <s v="ETERNA"/>
    <n v="1"/>
    <n v="3"/>
    <s v="TAT"/>
    <s v="LUZ STELLA URIBE ORTIZ"/>
    <s v="Preventa"/>
    <s v="1090377034"/>
    <s v="1090387974"/>
    <s v="MICROFIBRAS Y PABILOS"/>
  </r>
  <r>
    <d v="2025-11-06T00:00:00"/>
    <s v="HHBU000697899"/>
    <s v="LYESPOMALLX1"/>
    <s v="LIMPIAYA MALLA ESPONJA X1"/>
    <s v="LYESPOMALLX1 - LIMPIAYA MALLA ESPONJA X1"/>
    <n v="6"/>
    <n v="714.29"/>
    <n v="0"/>
    <n v="4285.74"/>
    <s v="CU02"/>
    <n v="1"/>
    <n v="211"/>
    <s v=" Tuti Cúcuta"/>
    <s v="ZONA SANTANDER"/>
    <s v="TERCEROS"/>
    <s v="2025 SEM 45"/>
    <s v="1675"/>
    <x v="24"/>
    <s v="jueves"/>
    <s v="ETERNA"/>
    <n v="1"/>
    <n v="6"/>
    <s v="TAT"/>
    <s v="LUZ STELLA URIBE ORTIZ"/>
    <s v="Preventa"/>
    <s v="1090377034"/>
    <s v="1090387974"/>
    <s v="MICROFIBRAS Y PABILOS"/>
  </r>
  <r>
    <d v="2025-11-06T00:00:00"/>
    <s v="HHBU000697899"/>
    <s v="PBDESCLIROLL"/>
    <s v="DESODORANTE CLINICAL ROLL-ON 30ML"/>
    <s v="PBDESCLIROLL - DESODORANTE CLINICAL ROLL-ON 30ML"/>
    <n v="3"/>
    <n v="3000"/>
    <n v="0"/>
    <n v="9000"/>
    <s v="CU02"/>
    <n v="1"/>
    <n v="211"/>
    <s v=" Tuti Cúcuta"/>
    <s v="ZONA SANTANDER"/>
    <s v="TERCEROS"/>
    <s v="2025 SEM 45"/>
    <s v="1675"/>
    <x v="24"/>
    <s v="jueves"/>
    <s v="PREBEL"/>
    <n v="1"/>
    <n v="3"/>
    <s v="TAT"/>
    <s v="LUZ STELLA URIBE ORTIZ"/>
    <s v="Preventa"/>
    <s v="1090377034"/>
    <s v="1090387974"/>
    <s v="MICROFIBRAS Y PABILOS"/>
  </r>
  <r>
    <d v="2025-11-06T00:00:00"/>
    <s v="HHBU000697929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5"/>
    <s v="1675"/>
    <x v="24"/>
    <s v="jueves"/>
    <s v="ETERNA"/>
    <n v="1"/>
    <n v="1"/>
    <s v="TAT"/>
    <s v="MARIA JULIA ANGEL DIEZ"/>
    <s v="Preventa"/>
    <s v="27806005"/>
    <s v="1090387974"/>
    <s v="MARIA JULIA ANGEL"/>
  </r>
  <r>
    <d v="2025-11-06T00:00:00"/>
    <s v="HHBU000697931"/>
    <s v="YATIJEROM"/>
    <s v="TIJERA PUNTA ROMA ECONOMICA"/>
    <s v="YATIJEROM - TIJERA PUNTA ROMA ECONOMICA"/>
    <n v="6"/>
    <n v="864"/>
    <n v="0"/>
    <n v="5184"/>
    <s v="CU02"/>
    <n v="1"/>
    <n v="211"/>
    <s v=" Tuti Cúcuta"/>
    <s v="ZONA SANTANDER"/>
    <s v="TERCEROS"/>
    <s v="2025 SEM 45"/>
    <s v="1675"/>
    <x v="24"/>
    <s v="jueves"/>
    <s v="YASS"/>
    <n v="1"/>
    <n v="6"/>
    <s v="TAT"/>
    <s v="YEISON NAHIN ARIAS PINEDA"/>
    <s v="Preventa"/>
    <s v="1090986547"/>
    <s v="1090387974"/>
    <s v="TIENDA MIXTA LA ESPIGA DE ORO"/>
  </r>
  <r>
    <d v="2025-11-06T00:00:00"/>
    <s v="HHBU000697931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5"/>
    <x v="24"/>
    <s v="jueves"/>
    <n v="0"/>
    <n v="1"/>
    <n v="1"/>
    <s v="TAT"/>
    <s v="YEISON NAHIN ARIAS PINEDA"/>
    <s v="Preventa"/>
    <s v="1090986547"/>
    <s v="1090387974"/>
    <s v="TIENDA MIXTA LA ESPIGA DE ORO"/>
  </r>
  <r>
    <d v="2025-11-06T00:00:00"/>
    <s v="HHBO001172800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09"/>
    <x v="3"/>
    <s v="jueves"/>
    <s v="ETERNA"/>
    <n v="1"/>
    <n v="1"/>
    <s v="TAT"/>
    <s v="SIERVO JESUS MORATO ORTIZ"/>
    <s v="Preventa"/>
    <s v="7301963"/>
    <s v="1016001588"/>
    <s v="SIERVO JESUS MORATO ORTIZ"/>
  </r>
  <r>
    <d v="2025-11-06T00:00:00"/>
    <s v="HHBO001172800"/>
    <s v="LYLOZACREM"/>
    <s v="CREMA LAVALOZA LIMPIAYA"/>
    <s v="LYLOZACREM - CREMA LAVALOZA LIMPIAYA"/>
    <n v="2"/>
    <n v="2615"/>
    <n v="0"/>
    <n v="5230"/>
    <s v="BG13"/>
    <n v="1"/>
    <n v="126"/>
    <s v=" TUTI Bogota"/>
    <s v="ZONA BOGOTA"/>
    <s v="TERCEROS"/>
    <s v="2025 SEM 45"/>
    <s v="2209"/>
    <x v="3"/>
    <s v="jueves"/>
    <s v="ETERNA"/>
    <n v="1"/>
    <n v="2"/>
    <s v="TAT"/>
    <s v="SIERVO JESUS MORATO ORTIZ"/>
    <s v="Preventa"/>
    <s v="7301963"/>
    <s v="1016001588"/>
    <s v="SIERVO JESUS MORATO ORTIZ"/>
  </r>
  <r>
    <d v="2025-11-06T00:00:00"/>
    <s v="HHBO001172800"/>
    <s v="YATIJEROM"/>
    <s v="TIJERA PUNTA ROMA ECONOMICA"/>
    <s v="YATIJEROM - TIJERA PUNTA ROMA ECONOMICA"/>
    <n v="6"/>
    <n v="864"/>
    <n v="0"/>
    <n v="5184"/>
    <s v="BG13"/>
    <n v="1"/>
    <n v="126"/>
    <s v=" TUTI Bogota"/>
    <s v="ZONA BOGOTA"/>
    <s v="TERCEROS"/>
    <s v="2025 SEM 45"/>
    <s v="2209"/>
    <x v="3"/>
    <s v="jueves"/>
    <s v="YASS"/>
    <n v="1"/>
    <n v="6"/>
    <s v="TAT"/>
    <s v="SIERVO JESUS MORATO ORTIZ"/>
    <s v="Preventa"/>
    <s v="7301963"/>
    <s v="1016001588"/>
    <s v="SIERVO JESUS MORATO ORTIZ"/>
  </r>
  <r>
    <d v="2025-11-06T00:00:00"/>
    <s v="HHBO001172848"/>
    <s v="YATIJEROM"/>
    <s v="TIJERA PUNTA ROMA ECONOMICA"/>
    <s v="YATIJEROM - TIJERA PUNTA ROMA ECONOMICA"/>
    <n v="10"/>
    <n v="864"/>
    <n v="0"/>
    <n v="8640"/>
    <s v="BG22"/>
    <n v="1"/>
    <n v="126"/>
    <s v=" TUTI Bogota"/>
    <s v="ZONA BOGOTA"/>
    <s v="TERCEROS"/>
    <s v="2025 SEM 45"/>
    <s v="2105"/>
    <x v="10"/>
    <s v="jueves"/>
    <s v="YASS"/>
    <n v="1"/>
    <n v="10"/>
    <s v="TAT"/>
    <s v="JOSE HELIBERTO YANQUEN POLOCHE"/>
    <s v="Preventa"/>
    <s v="79895974"/>
    <s v="1073687214"/>
    <s v="MISCELNEA YANKPOL"/>
  </r>
  <r>
    <d v="2025-11-06T00:00:00"/>
    <s v="HHBO001172869"/>
    <s v="DRTERMOSACHETX1"/>
    <s v="TERMOPROTECTOR CAPILAR DROMATIC SACHET X1"/>
    <s v="DRTERMOSACHETX1 - TERMOPROTECTOR CAPILAR DROMATIC SACHET X1"/>
    <n v="4"/>
    <n v="2227"/>
    <n v="0"/>
    <n v="8908"/>
    <s v="BG20"/>
    <n v="1"/>
    <n v="2"/>
    <s v=" CIUDAD BOGOTA"/>
    <s v="ZONA BOGOTA"/>
    <s v="TERCEROS"/>
    <s v="2025 SEM 45"/>
    <s v="2155"/>
    <x v="31"/>
    <s v="jueves"/>
    <s v="DROMATIC"/>
    <n v="1"/>
    <n v="4"/>
    <s v="TAT"/>
    <s v="YESSICA ROCIO MATEUZ SOUZA"/>
    <s v="Preventa"/>
    <s v="1012391224"/>
    <s v="1000685156"/>
    <s v="MINIMARKET JM"/>
  </r>
  <r>
    <d v="2025-11-06T00:00:00"/>
    <s v="HHBO001172562"/>
    <s v="LYLIMPLAV200DX1"/>
    <s v="LIMPIAYA LIMPIADOR LAVANDA 200 ML X1"/>
    <s v="LYLIMPLAV200DX1 - LIMPIAYA LIMPIADOR LAVANDA 200 ML X1"/>
    <n v="4"/>
    <n v="1120"/>
    <n v="0"/>
    <n v="4480"/>
    <s v="BG13"/>
    <n v="1"/>
    <n v="126"/>
    <s v=" TUTI Bogota"/>
    <s v="ZONA BOGOTA"/>
    <s v="TERCEROS"/>
    <s v="2025 SEM 45"/>
    <s v="2234"/>
    <x v="18"/>
    <s v="jueves"/>
    <s v="ETERNA"/>
    <n v="1"/>
    <n v="4"/>
    <s v="TAT"/>
    <s v="MARTHA LUCIA PARRA NUÑEZ"/>
    <s v="Preventa"/>
    <s v="52074830"/>
    <s v="52460170"/>
    <s v="PAPELERIA GINGER"/>
  </r>
  <r>
    <d v="2025-11-06T00:00:00"/>
    <s v="HHBO001172585"/>
    <s v="YAPANIAMA"/>
    <s v="PAÑITOS HUMEDOS DAMPY AMARILLOS X 15 UND"/>
    <s v="YAPANIAMA - PAÑITOS HUMEDOS DAMPY AMARILLOS X 15 UND"/>
    <n v="12"/>
    <n v="1260.5"/>
    <n v="0"/>
    <n v="15126"/>
    <s v="BG19"/>
    <n v="1"/>
    <n v="126"/>
    <s v=" TUTI Bogota"/>
    <s v="ZONA BOGOTA"/>
    <s v="TERCEROS"/>
    <s v="2025 SEM 45"/>
    <s v="2190"/>
    <x v="46"/>
    <s v="jueves"/>
    <s v="YASS"/>
    <n v="1"/>
    <n v="12"/>
    <s v="TAT"/>
    <s v="WILLIAM ENRIQUE NIETO CHINGATE"/>
    <s v="Preventa"/>
    <s v="11389791"/>
    <s v="9902"/>
    <s v="WILLIAM ENRIQUE NIETO CHINGATE"/>
  </r>
  <r>
    <d v="2025-11-06T00:00:00"/>
    <s v="HHME001462317"/>
    <s v="YACONDSEX"/>
    <s v="CONDONES X3 UNIDADES ECONOMICO"/>
    <s v="YACONDSEX - CONDONES X3 UNIDADES ECONOMICO"/>
    <n v="40"/>
    <n v="866.2"/>
    <n v="0"/>
    <n v="34648"/>
    <s v="TT02"/>
    <n v="1"/>
    <n v="125"/>
    <s v=" TUTI Medellin"/>
    <s v="ZONA CENTRO"/>
    <s v="TERCEROS"/>
    <s v="2025 SEM 45"/>
    <s v="1321"/>
    <x v="17"/>
    <s v="jueves"/>
    <s v="YASS"/>
    <n v="1"/>
    <n v="40"/>
    <s v="TAT"/>
    <s v="VALENTINA MONTOYA GARZON"/>
    <s v="Preventa"/>
    <s v="1032070328"/>
    <s v="1037949442"/>
    <s v="MERCADOS EL BUEN PRECIO"/>
  </r>
  <r>
    <d v="2025-11-06T00:00:00"/>
    <s v="HHCA000426227"/>
    <s v="LYGUANT8AMX2"/>
    <s v="LIMPIAYA GUANTE TALLA8 AMARILLO X2"/>
    <s v="LYGUANT8AMX2 - LIMPIAYA GUANTE TALLA8 AMARILLO X2"/>
    <n v="3"/>
    <n v="3025.21"/>
    <n v="0"/>
    <n v="9075.6299999999992"/>
    <s v="CL07"/>
    <n v="1"/>
    <n v="171"/>
    <s v=" TUTI Cali"/>
    <s v="ZONA SUR"/>
    <s v="TERCEROS"/>
    <s v="2025 SEM 45"/>
    <s v="1879"/>
    <x v="16"/>
    <s v="jueves"/>
    <s v="ETERNA"/>
    <n v="1"/>
    <n v="3"/>
    <s v="TAT"/>
    <s v="ELVIA LOZANO ASTUDILLO"/>
    <s v="Preventa"/>
    <s v="31866357"/>
    <s v="1143845966"/>
    <s v="ELVIA  LOZANO"/>
  </r>
  <r>
    <d v="2025-11-06T00:00:00"/>
    <s v="HHCA000426227"/>
    <s v="LYGUANT9AMX2"/>
    <s v="LIMPIAYA GUANTE TALLA9 AMARILLO X2"/>
    <s v="LYGUANT9AMX2 - LIMPIAYA GUANTE TALLA9 AMARILLO X2"/>
    <n v="5"/>
    <n v="3025.21"/>
    <n v="0"/>
    <n v="15126.05"/>
    <s v="CL07"/>
    <n v="1"/>
    <n v="171"/>
    <s v=" TUTI Cali"/>
    <s v="ZONA SUR"/>
    <s v="TERCEROS"/>
    <s v="2025 SEM 45"/>
    <s v="1879"/>
    <x v="16"/>
    <s v="jueves"/>
    <s v="ETERNA"/>
    <n v="1"/>
    <n v="5"/>
    <s v="TAT"/>
    <s v="ELVIA LOZANO ASTUDILLO"/>
    <s v="Preventa"/>
    <s v="31866357"/>
    <s v="1143845966"/>
    <s v="ELVIA  LOZANO"/>
  </r>
  <r>
    <d v="2025-11-06T00:00:00"/>
    <s v="HHCA000426227"/>
    <s v="DRACRILASACHETX1"/>
    <s v="ACRILATO PARA PEINAR DROMATIC SACHET X1"/>
    <s v="DRACRILASACHETX1 - ACRILATO PARA PEINAR DROMATIC SACHET X1"/>
    <n v="24"/>
    <n v="2227"/>
    <n v="0"/>
    <n v="53448"/>
    <s v="CL07"/>
    <n v="1"/>
    <n v="171"/>
    <s v=" TUTI Cali"/>
    <s v="ZONA SUR"/>
    <s v="TERCEROS"/>
    <s v="2025 SEM 45"/>
    <s v="1879"/>
    <x v="16"/>
    <s v="jueves"/>
    <s v="DROMATIC"/>
    <n v="1"/>
    <n v="24"/>
    <s v="TAT"/>
    <s v="ELVIA LOZANO ASTUDILLO"/>
    <s v="Preventa"/>
    <s v="31866357"/>
    <s v="1143845966"/>
    <s v="ELVIA  LOZANO"/>
  </r>
  <r>
    <d v="2025-11-06T00:00:00"/>
    <s v="HHCA000426228"/>
    <s v="PBPROCOLDIS"/>
    <s v="PROTECTOR SOLAR COLOR DISPLAY"/>
    <s v="PBPROCOLDIS - PROTECTOR SOLAR COLOR DISPLAY"/>
    <n v="1"/>
    <n v="29400"/>
    <n v="0"/>
    <n v="29400"/>
    <s v="CL07"/>
    <n v="1"/>
    <n v="171"/>
    <s v=" TUTI Cali"/>
    <s v="ZONA SUR"/>
    <s v="TERCEROS"/>
    <s v="2025 SEM 45"/>
    <s v="1879"/>
    <x v="16"/>
    <s v="jueves"/>
    <s v="PREBEL"/>
    <n v="1"/>
    <n v="1"/>
    <s v="TAT"/>
    <s v="NANCY GOMEZ CASTRO"/>
    <s v="Preventa"/>
    <s v="65811488"/>
    <s v="1143845966"/>
    <s v="VARIEDADES NANCY"/>
  </r>
  <r>
    <d v="2025-11-06T00:00:00"/>
    <s v="HHBO001172625"/>
    <s v="LYDETE3X1800"/>
    <s v="COMBO DETERGENTE ETERNA 3.000+1.800 OFERTA"/>
    <s v="LYDETE3X1800 - COMBO DETERGENTE ETERNA 3.000+1.800 OFERTA"/>
    <n v="1"/>
    <n v="28655.46"/>
    <n v="0"/>
    <n v="28655.46"/>
    <s v="BG23"/>
    <n v="1"/>
    <n v="182"/>
    <s v=" TUTI VILLAVICENCIO"/>
    <s v="ZONA BOGOTA"/>
    <s v="TERCEROS"/>
    <s v="2025 SEM 45"/>
    <s v="2915"/>
    <x v="51"/>
    <s v="jueves"/>
    <s v="ETERNA"/>
    <n v="1"/>
    <n v="1"/>
    <s v="TAT"/>
    <s v="OMAR ALBA LEON"/>
    <s v="Preventa"/>
    <s v="11522635"/>
    <s v="1121916224"/>
    <s v="EL MASTRANTO"/>
  </r>
  <r>
    <d v="2025-11-06T00:00:00"/>
    <s v="HHBU000697877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8"/>
    <x v="28"/>
    <s v="jueves"/>
    <n v="0"/>
    <n v="1"/>
    <n v="1"/>
    <s v="TAT"/>
    <s v="PABLO SANCHEZ BALLESTEROS"/>
    <s v="Preventa"/>
    <s v="88200378"/>
    <s v="1093777438"/>
    <s v="PABLO SANCHEZ BALLESTEROS "/>
  </r>
  <r>
    <d v="2025-11-06T00:00:00"/>
    <s v="HHBU000697877"/>
    <s v="YATIJEROM"/>
    <s v="TIJERA PUNTA ROMA ECONOMICA"/>
    <s v="YATIJEROM - TIJERA PUNTA ROMA ECONOMICA"/>
    <n v="6"/>
    <n v="864"/>
    <n v="0"/>
    <n v="5184"/>
    <s v="CU02"/>
    <n v="1"/>
    <n v="211"/>
    <s v=" Tuti Cúcuta"/>
    <s v="ZONA SANTANDER"/>
    <s v="TERCEROS"/>
    <s v="2025 SEM 45"/>
    <s v="1678"/>
    <x v="28"/>
    <s v="jueves"/>
    <s v="YASS"/>
    <n v="1"/>
    <n v="6"/>
    <s v="TAT"/>
    <s v="PABLO SANCHEZ BALLESTEROS"/>
    <s v="Preventa"/>
    <s v="88200378"/>
    <s v="1093777438"/>
    <s v="PABLO SANCHEZ BALLESTEROS "/>
  </r>
  <r>
    <d v="2025-11-06T00:00:00"/>
    <s v="HHBU000697877"/>
    <s v="YAGELX1"/>
    <s v="GEL MENTHUS JUHNIOS VERDE 30GR X1"/>
    <s v="YAGELX1 - GEL MENTHUS JUHNIOS VERDE 30GR X1"/>
    <n v="3"/>
    <n v="1640"/>
    <n v="0"/>
    <n v="4920"/>
    <s v="CU02"/>
    <n v="1"/>
    <n v="211"/>
    <s v=" Tuti Cúcuta"/>
    <s v="ZONA SANTANDER"/>
    <s v="TERCEROS"/>
    <s v="2025 SEM 45"/>
    <s v="1678"/>
    <x v="28"/>
    <s v="jueves"/>
    <s v="YASS"/>
    <n v="1"/>
    <n v="3"/>
    <s v="TAT"/>
    <s v="PABLO SANCHEZ BALLESTEROS"/>
    <s v="Preventa"/>
    <s v="88200378"/>
    <s v="1093777438"/>
    <s v="PABLO SANCHEZ BALLESTEROS "/>
  </r>
  <r>
    <d v="2025-11-06T00:00:00"/>
    <s v="HHBO001172701"/>
    <s v="LYDESEN500"/>
    <s v="DESENGRASANTE CITRICO 500ML"/>
    <s v="LYDESEN500 - DESENGRASANTE CITRICO 500ML"/>
    <n v="1"/>
    <n v="2645.48"/>
    <n v="0"/>
    <n v="2645.48"/>
    <s v="BG19"/>
    <n v="1"/>
    <n v="126"/>
    <s v=" TUTI Bogota"/>
    <s v="ZONA BOGOTA"/>
    <s v="TERCEROS"/>
    <s v="2025 SEM 45"/>
    <s v="2190"/>
    <x v="46"/>
    <s v="jueves"/>
    <s v="ETERNA"/>
    <n v="1"/>
    <n v="1"/>
    <s v="TAT"/>
    <s v="YAZMIN VELANDIA JIMENEZ"/>
    <s v="Preventa"/>
    <s v="63554487"/>
    <s v="9902"/>
    <s v="TIENDA"/>
  </r>
  <r>
    <d v="2025-11-06T00:00:00"/>
    <s v="HHBO001172701"/>
    <s v="LYGUANT8AMX2"/>
    <s v="LIMPIAYA GUANTE TALLA8 AMARILLO X2"/>
    <s v="LYGUANT8AMX2 - LIMPIAYA GUANTE TALLA8 AMARILLO X2"/>
    <n v="2"/>
    <n v="3025.21"/>
    <n v="0"/>
    <n v="6050.42"/>
    <s v="BG19"/>
    <n v="1"/>
    <n v="126"/>
    <s v=" TUTI Bogota"/>
    <s v="ZONA BOGOTA"/>
    <s v="TERCEROS"/>
    <s v="2025 SEM 45"/>
    <s v="2190"/>
    <x v="46"/>
    <s v="jueves"/>
    <s v="ETERNA"/>
    <n v="1"/>
    <n v="2"/>
    <s v="TAT"/>
    <s v="YAZMIN VELANDIA JIMENEZ"/>
    <s v="Preventa"/>
    <s v="63554487"/>
    <s v="9902"/>
    <s v="TIENDA"/>
  </r>
  <r>
    <d v="2025-11-06T00:00:00"/>
    <s v="HHBO001172701"/>
    <s v="LYVIDR500X1"/>
    <s v="LIMPIAYA LIMPIAVIDRIOS MULTIUSOS 500ML X1"/>
    <s v="LYVIDR500X1 - LIMPIAYA LIMPIAVIDRIOS MULTIUSOS 500ML X1"/>
    <n v="1"/>
    <n v="2647.06"/>
    <n v="0"/>
    <n v="2647.06"/>
    <s v="BG19"/>
    <n v="1"/>
    <n v="126"/>
    <s v=" TUTI Bogota"/>
    <s v="ZONA BOGOTA"/>
    <s v="TERCEROS"/>
    <s v="2025 SEM 45"/>
    <s v="2190"/>
    <x v="46"/>
    <s v="jueves"/>
    <s v="ETERNA"/>
    <n v="1"/>
    <n v="1"/>
    <s v="TAT"/>
    <s v="YAZMIN VELANDIA JIMENEZ"/>
    <s v="Preventa"/>
    <s v="63554487"/>
    <s v="9902"/>
    <s v="TIENDA"/>
  </r>
  <r>
    <d v="2025-11-06T00:00:00"/>
    <s v="HHBO001172701"/>
    <s v="YAPANIAMA"/>
    <s v="PAÑITOS HUMEDOS DAMPY AMARILLOS X 15 UND"/>
    <s v="YAPANIAMA - PAÑITOS HUMEDOS DAMPY AMARILLOS X 15 UND"/>
    <n v="3"/>
    <n v="1260.5"/>
    <n v="0"/>
    <n v="3781.5"/>
    <s v="BG19"/>
    <n v="1"/>
    <n v="126"/>
    <s v=" TUTI Bogota"/>
    <s v="ZONA BOGOTA"/>
    <s v="TERCEROS"/>
    <s v="2025 SEM 45"/>
    <s v="2190"/>
    <x v="46"/>
    <s v="jueves"/>
    <s v="YASS"/>
    <n v="1"/>
    <n v="3"/>
    <s v="TAT"/>
    <s v="YAZMIN VELANDIA JIMENEZ"/>
    <s v="Preventa"/>
    <s v="63554487"/>
    <s v="9902"/>
    <s v="TIENDA"/>
  </r>
  <r>
    <d v="2025-11-06T00:00:00"/>
    <s v="HHBO001172712"/>
    <s v="PBDESCLIROLL"/>
    <s v="DESODORANTE CLINICAL ROLL-ON 30ML"/>
    <s v="PBDESCLIROLL - DESODORANTE CLINICAL ROLL-ON 30ML"/>
    <n v="3"/>
    <n v="3000"/>
    <n v="0"/>
    <n v="9000"/>
    <s v="BG25"/>
    <n v="1"/>
    <n v="126"/>
    <s v=" TUTI Bogota"/>
    <s v="ZONA BOGOTA"/>
    <s v="TERCEROS"/>
    <s v="2025 SEM 45"/>
    <s v="2133"/>
    <x v="26"/>
    <s v="jueves"/>
    <s v="PREBEL"/>
    <n v="1"/>
    <n v="3"/>
    <s v="TAT"/>
    <s v="MICHAEL ADRIAN QUIÑONES ROMERO"/>
    <s v="Preventa"/>
    <s v="1073679559"/>
    <s v="52290464"/>
    <s v="MINIMARKET MYM"/>
  </r>
  <r>
    <d v="2025-11-06T00:00:00"/>
    <s v="HHBO001172712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5"/>
    <s v="2133"/>
    <x v="26"/>
    <s v="jueves"/>
    <s v="PREBEL"/>
    <n v="1"/>
    <n v="1"/>
    <s v="TAT"/>
    <s v="MICHAEL ADRIAN QUIÑONES ROMERO"/>
    <s v="Preventa"/>
    <s v="1073679559"/>
    <s v="52290464"/>
    <s v="MINIMARKET MYM"/>
  </r>
  <r>
    <d v="2025-11-06T00:00:00"/>
    <s v="HHBO001172713"/>
    <s v="YAPANIAMA"/>
    <s v="PAÑITOS HUMEDOS DAMPY AMARILLOS X 15 UND"/>
    <s v="YAPANIAMA - PAÑITOS HUMEDOS DAMPY AMARILLOS X 15 UND"/>
    <n v="5"/>
    <n v="1260.5"/>
    <n v="0"/>
    <n v="6302.5"/>
    <s v="BG22"/>
    <n v="1"/>
    <n v="126"/>
    <s v=" TUTI Bogota"/>
    <s v="ZONA BOGOTA"/>
    <s v="TERCEROS"/>
    <s v="2025 SEM 45"/>
    <s v="2105"/>
    <x v="10"/>
    <s v="jueves"/>
    <s v="YASS"/>
    <n v="1"/>
    <n v="5"/>
    <s v="TAT"/>
    <s v="KATHERINE ALEXANDRA RODRIGUEZ GARCIA"/>
    <s v="Preventa"/>
    <s v="1030600497"/>
    <s v="1073687214"/>
    <s v="SUPERMARKET MYK"/>
  </r>
  <r>
    <d v="2025-11-06T00:00:00"/>
    <s v="HHBO001172720"/>
    <s v="LYDETE1800DX1"/>
    <s v="DETERGENTE ETERNA DOYPACK 1800 ML X1"/>
    <s v="LYDETE1800DX1 - DETERGENTE ETERNA DOYPACK 1800 ML X1"/>
    <n v="2"/>
    <n v="12000"/>
    <n v="0"/>
    <n v="24000"/>
    <s v="BG11"/>
    <n v="1"/>
    <n v="126"/>
    <s v=" TUTI Bogota"/>
    <s v="ZONA BOGOTA"/>
    <s v="TERCEROS"/>
    <s v="2025 SEM 45"/>
    <s v="2206"/>
    <x v="47"/>
    <s v="jueves"/>
    <s v="ETERNA"/>
    <n v="1"/>
    <n v="2"/>
    <s v="TAT"/>
    <s v="HEIDY JOHANNA GOMEZ PAEZ"/>
    <s v="Preventa"/>
    <s v="1022322822"/>
    <s v="52906505"/>
    <s v="CLEAN Y PLAS"/>
  </r>
  <r>
    <d v="2025-11-06T00:00:00"/>
    <s v="HHBO001172723"/>
    <s v="YACAN25"/>
    <s v="CANDADO 25 MM"/>
    <s v="YACAN25 - CANDADO 25 MM"/>
    <n v="2"/>
    <n v="1543"/>
    <n v="0"/>
    <n v="3086"/>
    <s v="BG25"/>
    <n v="1"/>
    <n v="126"/>
    <s v=" TUTI Bogota"/>
    <s v="ZONA BOGOTA"/>
    <s v="TERCEROS"/>
    <s v="2025 SEM 45"/>
    <s v="2133"/>
    <x v="26"/>
    <s v="jueves"/>
    <s v="YASS"/>
    <n v="1"/>
    <n v="2"/>
    <s v="TAT"/>
    <s v="YESENIA ASTRID HERRERA SAENZ"/>
    <s v="Preventa"/>
    <s v="53155285"/>
    <s v="52290464"/>
    <s v="PAPELERIA LOS ABUELOS"/>
  </r>
  <r>
    <d v="2025-11-06T00:00:00"/>
    <s v="HHBO001172723"/>
    <s v="YACAN20"/>
    <s v="CANDADO 20 MM"/>
    <s v="YACAN20 - CANDADO 20 MM"/>
    <n v="2"/>
    <n v="1218.49"/>
    <n v="0"/>
    <n v="2436.98"/>
    <s v="BG25"/>
    <n v="1"/>
    <n v="126"/>
    <s v=" TUTI Bogota"/>
    <s v="ZONA BOGOTA"/>
    <s v="TERCEROS"/>
    <s v="2025 SEM 45"/>
    <s v="2133"/>
    <x v="26"/>
    <s v="jueves"/>
    <s v="YASS"/>
    <n v="1"/>
    <n v="2"/>
    <s v="TAT"/>
    <s v="YESENIA ASTRID HERRERA SAENZ"/>
    <s v="Preventa"/>
    <s v="53155285"/>
    <s v="52290464"/>
    <s v="PAPELERIA LOS ABUELOS"/>
  </r>
  <r>
    <d v="2025-11-06T00:00:00"/>
    <s v="HHBO001172723"/>
    <s v="YASEDA20"/>
    <s v="SEDA DENTAL CON CERA 20 MT"/>
    <s v="YASEDA20 - SEDA DENTAL CON CERA 20 MT"/>
    <n v="2"/>
    <n v="1092.44"/>
    <n v="0"/>
    <n v="2184.88"/>
    <s v="BG25"/>
    <n v="1"/>
    <n v="126"/>
    <s v=" TUTI Bogota"/>
    <s v="ZONA BOGOTA"/>
    <s v="TERCEROS"/>
    <s v="2025 SEM 45"/>
    <s v="2133"/>
    <x v="26"/>
    <s v="jueves"/>
    <s v="YASS"/>
    <n v="1"/>
    <n v="2"/>
    <s v="TAT"/>
    <s v="YESENIA ASTRID HERRERA SAENZ"/>
    <s v="Preventa"/>
    <s v="53155285"/>
    <s v="52290464"/>
    <s v="PAPELERIA LOS ABUELOS"/>
  </r>
  <r>
    <d v="2025-11-06T00:00:00"/>
    <s v="HHBO001172731"/>
    <s v="PBDESCREMA72H"/>
    <s v="DESODORANTE COLAPSIBLE 40GR 72H"/>
    <s v="PBDESCREMA72H - DESODORANTE COLAPSIBLE 40GR 72H"/>
    <n v="3"/>
    <n v="3000"/>
    <n v="0"/>
    <n v="9000"/>
    <s v="BG25"/>
    <n v="1"/>
    <n v="126"/>
    <s v=" TUTI Bogota"/>
    <s v="ZONA BOGOTA"/>
    <s v="TERCEROS"/>
    <s v="2025 SEM 45"/>
    <s v="2133"/>
    <x v="26"/>
    <s v="jueves"/>
    <s v="PREBEL"/>
    <n v="1"/>
    <n v="3"/>
    <s v="TAT"/>
    <s v="MARTHA JANNETH GARCIA LLANOS"/>
    <s v="Preventa"/>
    <s v="52038952"/>
    <s v="52290464"/>
    <s v="TIENDA DE ASEO"/>
  </r>
  <r>
    <d v="2025-11-06T00:00:00"/>
    <s v="HHBO001172731"/>
    <s v="PBTALCO30"/>
    <s v="TALCO POLVO AFM 30 GR"/>
    <s v="PBTALCO30 - TALCO POLVO AFM 30 GR"/>
    <n v="3"/>
    <n v="2900.04"/>
    <n v="0"/>
    <n v="8700.1200000000008"/>
    <s v="BG25"/>
    <n v="1"/>
    <n v="126"/>
    <s v=" TUTI Bogota"/>
    <s v="ZONA BOGOTA"/>
    <s v="TERCEROS"/>
    <s v="2025 SEM 45"/>
    <s v="2133"/>
    <x v="26"/>
    <s v="jueves"/>
    <s v="PREBEL"/>
    <n v="1"/>
    <n v="3"/>
    <s v="TAT"/>
    <s v="MARTHA JANNETH GARCIA LLANOS"/>
    <s v="Preventa"/>
    <s v="52038952"/>
    <s v="52290464"/>
    <s v="TIENDA DE ASEO"/>
  </r>
  <r>
    <d v="2025-11-06T00:00:00"/>
    <s v="HHBO001172733"/>
    <s v="YACINT12"/>
    <s v="CINTA TRANSPARENTE PEQUEÑA X 12 UND"/>
    <s v="YACINT12 - CINTA TRANSPARENTE PEQUEÑA X 12 UND"/>
    <n v="2"/>
    <n v="4247.1000000000004"/>
    <n v="0"/>
    <n v="8494.2000000000007"/>
    <s v="BG25"/>
    <n v="1"/>
    <n v="126"/>
    <s v=" TUTI Bogota"/>
    <s v="ZONA BOGOTA"/>
    <s v="TERCEROS"/>
    <s v="2025 SEM 45"/>
    <s v="2133"/>
    <x v="26"/>
    <s v="jueves"/>
    <s v="YASS"/>
    <n v="1"/>
    <n v="2"/>
    <s v="TAT"/>
    <s v="ELIANA MARCELA ALEMAN CALDERON"/>
    <s v="Preventa"/>
    <s v="1096209345"/>
    <s v="52290464"/>
    <s v="LA CASA MAGUICA"/>
  </r>
  <r>
    <d v="2025-11-06T00:00:00"/>
    <s v="HHBO001172735"/>
    <s v="LYDETE1800DX1"/>
    <s v="DETERGENTE ETERNA DOYPACK 1800 ML X1"/>
    <s v="LYDETE1800DX1 - DETERGENTE ETERNA DOYPACK 1800 ML X1"/>
    <n v="1"/>
    <n v="12000"/>
    <n v="0"/>
    <n v="12000"/>
    <s v="BG11"/>
    <n v="1"/>
    <n v="126"/>
    <s v=" TUTI Bogota"/>
    <s v="ZONA BOGOTA"/>
    <s v="TERCEROS"/>
    <s v="2025 SEM 45"/>
    <s v="2206"/>
    <x v="47"/>
    <s v="jueves"/>
    <s v="ETERNA"/>
    <n v="1"/>
    <n v="1"/>
    <s v="TAT"/>
    <s v="LENIS JOHONA CERVANTES LEON"/>
    <s v="Preventa"/>
    <s v="1007245525"/>
    <s v="52906505"/>
    <s v="PAPELERIA H LA PERSEVERANCIA"/>
  </r>
  <r>
    <d v="2025-11-06T00:00:00"/>
    <s v="HHBU000697904"/>
    <s v="YALAPIZAMAX12"/>
    <s v="LAPIZ ESCOLAR AMARILLO X12"/>
    <s v="YALAPIZAMAX12 - LAPIZ ESCOLAR AMARILLO X12"/>
    <n v="2"/>
    <n v="4853"/>
    <n v="0"/>
    <n v="9706"/>
    <s v="CU02"/>
    <n v="1"/>
    <n v="211"/>
    <s v=" Tuti Cúcuta"/>
    <s v="ZONA SANTANDER"/>
    <s v="TERCEROS"/>
    <s v="2025 SEM 45"/>
    <s v="1675"/>
    <x v="24"/>
    <s v="jueves"/>
    <n v="0"/>
    <n v="1"/>
    <n v="2"/>
    <s v="TAT"/>
    <s v="ATANASIO OSORIO GOMEZ"/>
    <s v="Preventa"/>
    <s v="5423266"/>
    <s v="1090387974"/>
    <s v="TIENDA DANY"/>
  </r>
  <r>
    <d v="2025-11-06T00:00:00"/>
    <s v="HHBU000697912"/>
    <s v="LYDESEN500"/>
    <s v="DESENGRASANTE CITRICO 500ML"/>
    <s v="LYDESEN500 - DESENGRASANTE CITRICO 500ML"/>
    <n v="3"/>
    <n v="2645.48"/>
    <n v="0"/>
    <n v="7936.44"/>
    <s v="CU02"/>
    <n v="1"/>
    <n v="211"/>
    <s v=" Tuti Cúcuta"/>
    <s v="ZONA SANTANDER"/>
    <s v="TERCEROS"/>
    <s v="2025 SEM 45"/>
    <s v="1675"/>
    <x v="24"/>
    <s v="jueves"/>
    <s v="ETERNA"/>
    <n v="1"/>
    <n v="3"/>
    <s v="TAT"/>
    <s v="LUZ DARY SILVA INSIGNARES"/>
    <s v="Preventa"/>
    <s v="49660199"/>
    <s v="1090387974"/>
    <s v="LUZ DARY SILVA INSIGNARES"/>
  </r>
  <r>
    <d v="2025-11-06T00:00:00"/>
    <s v="HHBU000697912"/>
    <s v="LYLIMJUNTAS"/>
    <s v="LIMPIADOR DE JUNTAS LIMPIAYA"/>
    <s v="LYLIMJUNTAS - LIMPIADOR DE JUNTAS LIMPIAYA"/>
    <n v="2"/>
    <n v="4659"/>
    <n v="0"/>
    <n v="9318"/>
    <s v="CU02"/>
    <n v="1"/>
    <n v="211"/>
    <s v=" Tuti Cúcuta"/>
    <s v="ZONA SANTANDER"/>
    <s v="TERCEROS"/>
    <s v="2025 SEM 45"/>
    <s v="1675"/>
    <x v="24"/>
    <s v="jueves"/>
    <s v="ETERNA"/>
    <n v="1"/>
    <n v="2"/>
    <s v="TAT"/>
    <s v="LUZ DARY SILVA INSIGNARES"/>
    <s v="Preventa"/>
    <s v="49660199"/>
    <s v="1090387974"/>
    <s v="LUZ DARY SILVA INSIGNARES"/>
  </r>
  <r>
    <d v="2025-11-06T00:00:00"/>
    <s v="HHBU000697926"/>
    <s v="YACAN63"/>
    <s v="CANDADO 63 MM"/>
    <s v="YACAN63 - CANDADO 63 MM"/>
    <n v="6"/>
    <n v="5940"/>
    <n v="0"/>
    <n v="35640"/>
    <s v="CU02"/>
    <n v="1"/>
    <n v="211"/>
    <s v=" Tuti Cúcuta"/>
    <s v="ZONA SANTANDER"/>
    <s v="TERCEROS"/>
    <s v="2025 SEM 45"/>
    <s v="1675"/>
    <x v="24"/>
    <s v="jueves"/>
    <s v="YASS"/>
    <n v="1"/>
    <n v="6"/>
    <s v="TAT"/>
    <s v="JORGE BOTELLO OSORIO"/>
    <s v="Preventa"/>
    <s v="88224779"/>
    <s v="1090387974"/>
    <s v="JORGE BOTELLO OSORIO"/>
  </r>
  <r>
    <d v="2025-11-06T00:00:00"/>
    <s v="HHBU000697926"/>
    <s v="YATIJEROM"/>
    <s v="TIJERA PUNTA ROMA ECONOMICA"/>
    <s v="YATIJEROM - TIJERA PUNTA ROMA ECONOMICA"/>
    <n v="12"/>
    <n v="864"/>
    <n v="0"/>
    <n v="10368"/>
    <s v="CU02"/>
    <n v="1"/>
    <n v="211"/>
    <s v=" Tuti Cúcuta"/>
    <s v="ZONA SANTANDER"/>
    <s v="TERCEROS"/>
    <s v="2025 SEM 45"/>
    <s v="1675"/>
    <x v="24"/>
    <s v="jueves"/>
    <s v="YASS"/>
    <n v="1"/>
    <n v="12"/>
    <s v="TAT"/>
    <s v="JORGE BOTELLO OSORIO"/>
    <s v="Preventa"/>
    <s v="88224779"/>
    <s v="1090387974"/>
    <s v="JORGE BOTELLO OSORIO"/>
  </r>
  <r>
    <d v="2025-11-06T00:00:00"/>
    <s v="HHBU000697926"/>
    <s v="YAGELX1"/>
    <s v="GEL MENTHUS JUHNIOS VERDE 30GR X1"/>
    <s v="YAGELX1 - GEL MENTHUS JUHNIOS VERDE 30GR X1"/>
    <n v="3"/>
    <n v="1640"/>
    <n v="0"/>
    <n v="4920"/>
    <s v="CU02"/>
    <n v="1"/>
    <n v="211"/>
    <s v=" Tuti Cúcuta"/>
    <s v="ZONA SANTANDER"/>
    <s v="TERCEROS"/>
    <s v="2025 SEM 45"/>
    <s v="1675"/>
    <x v="24"/>
    <s v="jueves"/>
    <s v="YASS"/>
    <n v="1"/>
    <n v="3"/>
    <s v="TAT"/>
    <s v="JORGE BOTELLO OSORIO"/>
    <s v="Preventa"/>
    <s v="88224779"/>
    <s v="1090387974"/>
    <s v="JORGE BOTELLO OSORIO"/>
  </r>
  <r>
    <d v="2025-11-06T00:00:00"/>
    <s v="HHBO001172814"/>
    <s v="YACAN20"/>
    <s v="CANDADO 20 MM"/>
    <s v="YACAN20 - CANDADO 20 MM"/>
    <n v="2"/>
    <n v="1218.49"/>
    <n v="0"/>
    <n v="2436.98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14"/>
    <s v="YACAN25"/>
    <s v="CANDADO 25 MM"/>
    <s v="YACAN25 - CANDADO 25 MM"/>
    <n v="2"/>
    <n v="1543"/>
    <n v="0"/>
    <n v="3086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14"/>
    <s v="YACAN38"/>
    <s v="CANDADO 38 MM"/>
    <s v="YACAN38 - CANDADO 38 MM"/>
    <n v="2"/>
    <n v="2668.75"/>
    <n v="0"/>
    <n v="5337.5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14"/>
    <s v="YACAN40"/>
    <s v="CANDADO 40 MM"/>
    <s v="YACAN40 - CANDADO 40 MM"/>
    <n v="2"/>
    <n v="2992.5"/>
    <n v="0"/>
    <n v="5985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14"/>
    <s v="YACAN50"/>
    <s v="CANDADO 50 MM"/>
    <s v="YACAN50 - CANDADO 50 MM"/>
    <n v="2"/>
    <n v="4327.7299999999996"/>
    <n v="0"/>
    <n v="8655.4599999999991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14"/>
    <s v="YACAN63"/>
    <s v="CANDADO 63 MM"/>
    <s v="YACAN63 - CANDADO 63 MM"/>
    <n v="2"/>
    <n v="5940"/>
    <n v="0"/>
    <n v="11880"/>
    <s v="BG20"/>
    <n v="1"/>
    <n v="2"/>
    <s v=" CIUDAD BOGOTA"/>
    <s v="ZONA BOGOTA"/>
    <s v="TERCEROS"/>
    <s v="2025 SEM 45"/>
    <s v="2155"/>
    <x v="31"/>
    <s v="jueves"/>
    <s v="YASS"/>
    <n v="1"/>
    <n v="2"/>
    <s v="TAT"/>
    <s v="LUZ MARINA RUIZ CASALLAS"/>
    <s v="Preventa"/>
    <s v="39656443"/>
    <s v="1000685156"/>
    <s v="TIENDA"/>
  </r>
  <r>
    <d v="2025-11-06T00:00:00"/>
    <s v="HHBO001172859"/>
    <s v="YACAN25"/>
    <s v="CANDADO 25 MM"/>
    <s v="YACAN25 - CANDADO 25 MM"/>
    <n v="12"/>
    <n v="1543"/>
    <n v="0"/>
    <n v="18516"/>
    <s v="BG11"/>
    <n v="1"/>
    <n v="126"/>
    <s v=" TUTI Bogota"/>
    <s v="ZONA BOGOTA"/>
    <s v="TERCEROS"/>
    <s v="2025 SEM 45"/>
    <s v="2206"/>
    <x v="47"/>
    <s v="jueves"/>
    <s v="YASS"/>
    <n v="1"/>
    <n v="12"/>
    <s v="TAT"/>
    <s v="MARIA OLGA GALINDO LOPEZ"/>
    <s v="Preventa"/>
    <s v="51646902"/>
    <s v="52906505"/>
    <s v="MISCELANEA"/>
  </r>
  <r>
    <d v="2025-11-06T00:00:00"/>
    <s v="HHBO001172859"/>
    <s v="YACAN63"/>
    <s v="CANDADO 63 MM"/>
    <s v="YACAN63 - CANDADO 63 MM"/>
    <n v="2"/>
    <n v="5940"/>
    <n v="0"/>
    <n v="11880"/>
    <s v="BG11"/>
    <n v="1"/>
    <n v="126"/>
    <s v=" TUTI Bogota"/>
    <s v="ZONA BOGOTA"/>
    <s v="TERCEROS"/>
    <s v="2025 SEM 45"/>
    <s v="2206"/>
    <x v="47"/>
    <s v="jueves"/>
    <s v="YASS"/>
    <n v="1"/>
    <n v="2"/>
    <s v="TAT"/>
    <s v="MARIA OLGA GALINDO LOPEZ"/>
    <s v="Preventa"/>
    <s v="51646902"/>
    <s v="52906505"/>
    <s v="MISCELANEA"/>
  </r>
  <r>
    <d v="2025-11-06T00:00:00"/>
    <s v="HHBO001172859"/>
    <s v="LYLOZACREM"/>
    <s v="CREMA LAVALOZA LIMPIAYA"/>
    <s v="LYLOZACREM - CREMA LAVALOZA LIMPIAYA"/>
    <n v="1"/>
    <n v="2615"/>
    <n v="0"/>
    <n v="2615"/>
    <s v="BG11"/>
    <n v="1"/>
    <n v="126"/>
    <s v=" TUTI Bogota"/>
    <s v="ZONA BOGOTA"/>
    <s v="TERCEROS"/>
    <s v="2025 SEM 45"/>
    <s v="2206"/>
    <x v="47"/>
    <s v="jueves"/>
    <s v="ETERNA"/>
    <n v="1"/>
    <n v="1"/>
    <s v="TAT"/>
    <s v="MARIA OLGA GALINDO LOPEZ"/>
    <s v="Preventa"/>
    <s v="51646902"/>
    <s v="52906505"/>
    <s v="MISCELANEA"/>
  </r>
  <r>
    <d v="2025-11-06T00:00:00"/>
    <s v="HHBO001172859"/>
    <s v="YAGELX1"/>
    <s v="GEL MENTHUS JUHNIOS VERDE 30GR X1"/>
    <s v="YAGELX1 - GEL MENTHUS JUHNIOS VERDE 30GR X1"/>
    <n v="1"/>
    <n v="1640"/>
    <n v="0"/>
    <n v="1640"/>
    <s v="BG11"/>
    <n v="1"/>
    <n v="126"/>
    <s v=" TUTI Bogota"/>
    <s v="ZONA BOGOTA"/>
    <s v="TERCEROS"/>
    <s v="2025 SEM 45"/>
    <s v="2206"/>
    <x v="47"/>
    <s v="jueves"/>
    <s v="YASS"/>
    <n v="1"/>
    <n v="1"/>
    <s v="TAT"/>
    <s v="MARIA OLGA GALINDO LOPEZ"/>
    <s v="Preventa"/>
    <s v="51646902"/>
    <s v="52906505"/>
    <s v="MISCELANEA"/>
  </r>
  <r>
    <d v="2025-11-06T00:00:00"/>
    <s v="HHBO001172859"/>
    <s v="PBDESCLIROLL"/>
    <s v="DESODORANTE CLINICAL ROLL-ON 30ML"/>
    <s v="PBDESCLIROLL - DESODORANTE CLINICAL ROLL-ON 30ML"/>
    <n v="2"/>
    <n v="3000"/>
    <n v="0"/>
    <n v="6000"/>
    <s v="BG11"/>
    <n v="1"/>
    <n v="126"/>
    <s v=" TUTI Bogota"/>
    <s v="ZONA BOGOTA"/>
    <s v="TERCEROS"/>
    <s v="2025 SEM 45"/>
    <s v="2206"/>
    <x v="47"/>
    <s v="jueves"/>
    <s v="PREBEL"/>
    <n v="1"/>
    <n v="2"/>
    <s v="TAT"/>
    <s v="MARIA OLGA GALINDO LOPEZ"/>
    <s v="Preventa"/>
    <s v="51646902"/>
    <s v="52906505"/>
    <s v="MISCELANEA"/>
  </r>
  <r>
    <d v="2025-11-06T00:00:00"/>
    <s v="HHBO001172859"/>
    <s v="PBELDESMIN30"/>
    <s v="EA CLASSIC MINI ROLL ON 30ML"/>
    <s v="PBELDESMIN30 - EA CLASSIC MINI ROLL ON 30ML"/>
    <n v="1"/>
    <n v="3000"/>
    <n v="0"/>
    <n v="3000"/>
    <s v="BG11"/>
    <n v="1"/>
    <n v="126"/>
    <s v=" TUTI Bogota"/>
    <s v="ZONA BOGOTA"/>
    <s v="TERCEROS"/>
    <s v="2025 SEM 45"/>
    <s v="2206"/>
    <x v="47"/>
    <s v="jueves"/>
    <s v="PREBEL"/>
    <n v="1"/>
    <n v="1"/>
    <s v="TAT"/>
    <s v="MARIA OLGA GALINDO LOPEZ"/>
    <s v="Preventa"/>
    <s v="51646902"/>
    <s v="52906505"/>
    <s v="MISCELANEA"/>
  </r>
  <r>
    <d v="2025-11-06T00:00:00"/>
    <s v="HHBO001172885"/>
    <s v="LYDESEN500"/>
    <s v="DESENGRASANTE CITRICO 500ML"/>
    <s v="LYDESEN500 - DESENGRASANTE CITRICO 500ML"/>
    <n v="6"/>
    <n v="2645.48"/>
    <n v="0"/>
    <n v="15872.88"/>
    <s v="BG13"/>
    <n v="1"/>
    <n v="126"/>
    <s v=" TUTI Bogota"/>
    <s v="ZONA BOGOTA"/>
    <s v="TERCEROS"/>
    <s v="2025 SEM 45"/>
    <s v="2209"/>
    <x v="3"/>
    <s v="jueves"/>
    <s v="ETERNA"/>
    <n v="1"/>
    <n v="6"/>
    <s v="TAT"/>
    <s v="MIRIAM ESTELA PRIETO GARZON"/>
    <s v="Preventa"/>
    <s v="20587532"/>
    <s v="1016001588"/>
    <s v="MIRIAM ESTELA PRIETO GARZON"/>
  </r>
  <r>
    <d v="2025-11-06T00:00:00"/>
    <s v="HHBO001172885"/>
    <s v="YAPANIAMA"/>
    <s v="PAÑITOS HUMEDOS DAMPY AMARILLOS X 15 UND"/>
    <s v="YAPANIAMA - PAÑITOS HUMEDOS DAMPY AMARILLOS X 15 UND"/>
    <n v="3"/>
    <n v="1260.5"/>
    <n v="0"/>
    <n v="3781.5"/>
    <s v="BG13"/>
    <n v="1"/>
    <n v="126"/>
    <s v=" TUTI Bogota"/>
    <s v="ZONA BOGOTA"/>
    <s v="TERCEROS"/>
    <s v="2025 SEM 45"/>
    <s v="2209"/>
    <x v="3"/>
    <s v="jueves"/>
    <s v="YASS"/>
    <n v="1"/>
    <n v="3"/>
    <s v="TAT"/>
    <s v="MIRIAM ESTELA PRIETO GARZON"/>
    <s v="Preventa"/>
    <s v="20587532"/>
    <s v="1016001588"/>
    <s v="MIRIAM ESTELA PRIETO GARZON"/>
  </r>
  <r>
    <d v="2025-11-06T00:00:00"/>
    <s v="HHBO001172899"/>
    <s v="LYDESEN500"/>
    <s v="DESENGRASANTE CITRICO 500ML"/>
    <s v="LYDESEN500 - DESENGRASANTE CITRICO 500ML"/>
    <n v="3"/>
    <n v="2645.48"/>
    <n v="0"/>
    <n v="7936.44"/>
    <s v="BG19"/>
    <n v="1"/>
    <n v="126"/>
    <s v=" TUTI Bogota"/>
    <s v="ZONA BOGOTA"/>
    <s v="TERCEROS"/>
    <s v="2025 SEM 45"/>
    <s v="2190"/>
    <x v="46"/>
    <s v="jueves"/>
    <s v="ETERNA"/>
    <n v="1"/>
    <n v="3"/>
    <s v="TAT"/>
    <s v="CARMEN QUITIAN PEÑA"/>
    <s v="Preventa"/>
    <s v="51950496"/>
    <s v="9902"/>
    <s v="CARMEN QUITIAN"/>
  </r>
  <r>
    <d v="2025-11-06T00:00:00"/>
    <s v="HHME001462373"/>
    <s v="LYBICA1000X1"/>
    <s v="LIMPIAYA LIMPIADOR BICARBONATO 1000ML X1"/>
    <s v="LYBICA1000X1 - LIMPIAYA LIMPIADOR BICARBONATO 1000ML X1"/>
    <n v="6"/>
    <n v="3025.21"/>
    <n v="0"/>
    <n v="18151.259999999998"/>
    <s v="MD30"/>
    <n v="1"/>
    <n v="1"/>
    <s v=" MEDELLIN"/>
    <s v="ZONA CENTRO"/>
    <s v="TERCEROS"/>
    <s v="2025 SEM 45"/>
    <s v="1328"/>
    <x v="43"/>
    <s v="jueves"/>
    <s v="ETERNA"/>
    <n v="1"/>
    <n v="6"/>
    <s v="TAT"/>
    <s v="JHON JAIRO CARDONA"/>
    <s v="Preventa"/>
    <s v="8163613"/>
    <s v="8063355"/>
    <s v="DONDE EL MONO"/>
  </r>
  <r>
    <d v="2025-11-06T00:00:00"/>
    <s v="HHBO001172717"/>
    <s v="PBELDES12X18"/>
    <s v="DES. EA DPL CLASS 12G X 18"/>
    <s v="PBELDES12X18 - DES. EA DPL CLASS 12G X 18"/>
    <n v="2"/>
    <n v="12500"/>
    <n v="750"/>
    <n v="24250"/>
    <s v="BG22"/>
    <n v="1"/>
    <n v="126"/>
    <s v=" TUTI Bogota"/>
    <s v="ZONA BOGOTA"/>
    <s v="TERCEROS"/>
    <s v="2025 SEM 45"/>
    <s v="2105"/>
    <x v="10"/>
    <s v="jueves"/>
    <s v="PREBEL"/>
    <n v="1"/>
    <n v="2"/>
    <s v="TAT"/>
    <s v="NANCY STELLA VALENCIA OSPINA"/>
    <s v="Preventa"/>
    <s v="51735421"/>
    <s v="1073687214"/>
    <s v="GOOD VIDES"/>
  </r>
  <r>
    <d v="2025-11-06T00:00:00"/>
    <s v="HHBO001172858"/>
    <s v="PBDESCREMA"/>
    <s v="DESODORANTE COLAPSIBLE 40GR"/>
    <s v="PBDESCREMA - DESODORANTE COLAPSIBLE 40GR"/>
    <n v="3"/>
    <n v="3000"/>
    <n v="0"/>
    <n v="9000"/>
    <s v="BG19"/>
    <n v="1"/>
    <n v="126"/>
    <s v=" TUTI Bogota"/>
    <s v="ZONA BOGOTA"/>
    <s v="TERCEROS"/>
    <s v="2025 SEM 45"/>
    <s v="2196"/>
    <x v="21"/>
    <s v="jueves"/>
    <s v="PREBEL"/>
    <n v="1"/>
    <n v="3"/>
    <s v="TAT"/>
    <s v="ANA OLIVA VILLARRAGA GARCIA"/>
    <s v="Preventa"/>
    <s v="52165305"/>
    <s v="79903522"/>
    <s v="TIENDA NIKO"/>
  </r>
  <r>
    <d v="2025-11-06T00:00:00"/>
    <s v="HHBO001172858"/>
    <s v="PBELDESMIN30"/>
    <s v="EA CLASSIC MINI ROLL ON 30ML"/>
    <s v="PBELDESMIN30 - EA CLASSIC MINI ROLL ON 30ML"/>
    <n v="3"/>
    <n v="3000"/>
    <n v="0"/>
    <n v="9000"/>
    <s v="BG19"/>
    <n v="1"/>
    <n v="126"/>
    <s v=" TUTI Bogota"/>
    <s v="ZONA BOGOTA"/>
    <s v="TERCEROS"/>
    <s v="2025 SEM 45"/>
    <s v="2196"/>
    <x v="21"/>
    <s v="jueves"/>
    <s v="PREBEL"/>
    <n v="1"/>
    <n v="3"/>
    <s v="TAT"/>
    <s v="ANA OLIVA VILLARRAGA GARCIA"/>
    <s v="Preventa"/>
    <s v="52165305"/>
    <s v="79903522"/>
    <s v="TIENDA NIKO"/>
  </r>
  <r>
    <d v="2025-11-06T00:00:00"/>
    <s v="HHBO001172858"/>
    <s v="PBDESROLL"/>
    <s v="DESODORANTE ROLL-ON 30ML"/>
    <s v="PBDESROLL - DESODORANTE ROLL-ON 30ML"/>
    <n v="3"/>
    <n v="3000"/>
    <n v="0"/>
    <n v="9000"/>
    <s v="BG19"/>
    <n v="1"/>
    <n v="126"/>
    <s v=" TUTI Bogota"/>
    <s v="ZONA BOGOTA"/>
    <s v="TERCEROS"/>
    <s v="2025 SEM 45"/>
    <s v="2196"/>
    <x v="21"/>
    <s v="jueves"/>
    <s v="PREBEL"/>
    <n v="1"/>
    <n v="3"/>
    <s v="TAT"/>
    <s v="ANA OLIVA VILLARRAGA GARCIA"/>
    <s v="Preventa"/>
    <s v="52165305"/>
    <s v="79903522"/>
    <s v="TIENDA NIKO"/>
  </r>
  <r>
    <d v="2025-11-06T00:00:00"/>
    <s v="HHME001462496"/>
    <s v="LYGUANT7.5AMX2"/>
    <s v="LIMPIAYA GUATE TALLA7.5 AMARILLO X2"/>
    <s v="LYGUANT7.5AMX2 - LIMPIAYA GUATE TALLA7.5 AMARILLO X2"/>
    <n v="2"/>
    <n v="3025.21"/>
    <n v="0"/>
    <n v="6050.42"/>
    <s v="MD04"/>
    <n v="1"/>
    <n v="125"/>
    <s v=" TUTI Medellin"/>
    <s v="ZONA CENTRO"/>
    <s v="TERCEROS"/>
    <s v="2025 SEM 45"/>
    <s v="1310"/>
    <x v="39"/>
    <s v="jueves"/>
    <s v="ETERNA"/>
    <n v="1"/>
    <n v="2"/>
    <s v="TAT"/>
    <s v="KELIS JUDITH PETRO VILLAR"/>
    <s v="Preventa"/>
    <s v="1068580934"/>
    <s v="71296053"/>
    <s v="SALSAMENTARIA S Y S"/>
  </r>
  <r>
    <d v="2025-11-06T00:00:00"/>
    <s v="HHME001462496"/>
    <s v="LYGUANT8.5AMX2"/>
    <s v="LIMPIAYA GUANTE TALLA8.5 AMARILLO X2"/>
    <s v="LYGUANT8.5AMX2 - LIMPIAYA GUANTE TALLA8.5 AMARILLO X2"/>
    <n v="2"/>
    <n v="3025.21"/>
    <n v="0"/>
    <n v="6050.42"/>
    <s v="MD04"/>
    <n v="1"/>
    <n v="125"/>
    <s v=" TUTI Medellin"/>
    <s v="ZONA CENTRO"/>
    <s v="TERCEROS"/>
    <s v="2025 SEM 45"/>
    <s v="1310"/>
    <x v="39"/>
    <s v="jueves"/>
    <s v="ETERNA"/>
    <n v="1"/>
    <n v="2"/>
    <s v="TAT"/>
    <s v="KELIS JUDITH PETRO VILLAR"/>
    <s v="Preventa"/>
    <s v="1068580934"/>
    <s v="71296053"/>
    <s v="SALSAMENTARIA S Y S"/>
  </r>
  <r>
    <d v="2025-11-06T00:00:00"/>
    <s v="HHME001462496"/>
    <s v="LYGUANT8NGX2"/>
    <s v="LIMPIAYA GUANTE NEGRO TALLA8 X2"/>
    <s v="LYGUANT8NGX2 - LIMPIAYA GUANTE NEGRO TALLA8 X2"/>
    <n v="2"/>
    <n v="3180"/>
    <n v="0"/>
    <n v="6360"/>
    <s v="MD04"/>
    <n v="1"/>
    <n v="125"/>
    <s v=" TUTI Medellin"/>
    <s v="ZONA CENTRO"/>
    <s v="TERCEROS"/>
    <s v="2025 SEM 45"/>
    <s v="1310"/>
    <x v="39"/>
    <s v="jueves"/>
    <s v="ETERNA"/>
    <n v="1"/>
    <n v="2"/>
    <s v="TAT"/>
    <s v="KELIS JUDITH PETRO VILLAR"/>
    <s v="Preventa"/>
    <s v="1068580934"/>
    <s v="71296053"/>
    <s v="SALSAMENTARIA S Y S"/>
  </r>
  <r>
    <d v="2025-11-06T00:00:00"/>
    <s v="HHME001462508"/>
    <s v="YALAPIROX12"/>
    <s v="LAPIZ ROJO X12 UND"/>
    <s v="YALAPIROX12 - LAPIZ ROJO X12 UND"/>
    <n v="1"/>
    <n v="4882"/>
    <n v="0"/>
    <n v="4882"/>
    <s v="MD04"/>
    <n v="1"/>
    <n v="125"/>
    <s v=" TUTI Medellin"/>
    <s v="ZONA CENTRO"/>
    <s v="TERCEROS"/>
    <s v="2025 SEM 45"/>
    <s v="1310"/>
    <x v="39"/>
    <s v="jueves"/>
    <s v="YASS"/>
    <n v="1"/>
    <n v="1"/>
    <s v="TAT"/>
    <s v="SOFIA MARIA SILVA CUARTAS"/>
    <s v="Preventa"/>
    <s v="22117157"/>
    <s v="71296053"/>
    <s v="TIENDA DE SOFI LA 40"/>
  </r>
  <r>
    <d v="2025-11-06T00:00:00"/>
    <s v="HHME001462508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5"/>
    <s v="1310"/>
    <x v="39"/>
    <s v="jueves"/>
    <n v="0"/>
    <n v="1"/>
    <n v="1"/>
    <s v="TAT"/>
    <s v="SOFIA MARIA SILVA CUARTAS"/>
    <s v="Preventa"/>
    <s v="22117157"/>
    <s v="71296053"/>
    <s v="TIENDA DE SOFI LA 40"/>
  </r>
  <r>
    <d v="2025-11-06T00:00:00"/>
    <s v="HHBO001172918"/>
    <s v="PBELDESMIN30"/>
    <s v="EA CLASSIC MINI ROLL ON 30ML"/>
    <s v="PBELDESMIN30 - EA CLASSIC MINI ROLL ON 30ML"/>
    <n v="1"/>
    <n v="3000"/>
    <n v="0"/>
    <n v="3000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YENNY LORENA ARISTIZABAL GONZALEZ"/>
    <s v="Preventa"/>
    <s v="52759704"/>
    <s v="1129520020"/>
    <s v="SUPERMERCADO"/>
  </r>
  <r>
    <d v="2025-11-06T00:00:00"/>
    <s v="HHBO001172918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YENNY LORENA ARISTIZABAL GONZALEZ"/>
    <s v="Preventa"/>
    <s v="52759704"/>
    <s v="1129520020"/>
    <s v="SUPERMERCADO"/>
  </r>
  <r>
    <d v="2025-11-06T00:00:00"/>
    <s v="HHBO001172918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5"/>
    <s v="2199"/>
    <x v="33"/>
    <s v="jueves"/>
    <s v="PREBEL"/>
    <n v="1"/>
    <n v="1"/>
    <s v="TAT"/>
    <s v="YENNY LORENA ARISTIZABAL GONZALEZ"/>
    <s v="Preventa"/>
    <s v="52759704"/>
    <s v="1129520020"/>
    <s v="SUPERMERCADO"/>
  </r>
  <r>
    <d v="2025-11-06T00:00:00"/>
    <s v="NC000054440"/>
    <s v="YACAN38"/>
    <s v="CANDADO 38 MM"/>
    <s v="YACAN38 - CANDADO 38 MM"/>
    <n v="-2"/>
    <n v="2668.5"/>
    <n v="0"/>
    <n v="-5337"/>
    <s v="BG11"/>
    <n v="1"/>
    <n v="2"/>
    <s v=" CIUDAD BOGOTA"/>
    <s v="ZONA BOGOTA"/>
    <s v="TERCEROS"/>
    <s v="2025 SEM 45"/>
    <s v="2202"/>
    <x v="36"/>
    <s v="jueves"/>
    <s v="YASS"/>
    <n v="1"/>
    <n v="-2"/>
    <s v="TAT"/>
    <s v="CARMENZA HERNANDEZ PRIETO"/>
    <s v="Preventa"/>
    <s v="52819325"/>
    <s v="53099291"/>
    <s v="Principal"/>
  </r>
  <r>
    <d v="2025-11-06T00:00:00"/>
    <s v="HHMO000624528"/>
    <s v="YAPANIAMAX120"/>
    <s v="PAÑITOS HUMEDOS DAMPY AMARILLOS X 120UND"/>
    <s v="YAPANIAMAX120 - PAÑITOS HUMEDOS DAMPY AMARILLOS X 120UND"/>
    <n v="1"/>
    <n v="6500"/>
    <n v="0"/>
    <n v="6500"/>
    <s v="MT11"/>
    <n v="1"/>
    <n v="156"/>
    <s v=" TUTI Monteria"/>
    <s v="ZONA CENTRO"/>
    <s v="TERCEROS"/>
    <s v="2025 SEM 45"/>
    <s v="1714"/>
    <x v="1"/>
    <s v="jueves"/>
    <s v="YASS"/>
    <n v="1"/>
    <n v="1"/>
    <s v="TAT"/>
    <s v="ADELA GONZALEZ LONDOÑO"/>
    <s v="Preventa"/>
    <s v="34988198"/>
    <s v="1067887069"/>
    <s v="MISCELANIA EL COROZO"/>
  </r>
  <r>
    <d v="2025-11-06T00:00:00"/>
    <s v="HHMO000624528"/>
    <s v="LYLOZA700DX1"/>
    <s v="LIMPIAYA LAVA LOZA DOYPACK 700 ML X1"/>
    <s v="LYLOZA700DX1 - LIMPIAYA LAVA LOZA DOYPACK 700 ML X1"/>
    <n v="1"/>
    <n v="3562.19"/>
    <n v="0"/>
    <n v="3562.19"/>
    <s v="MT11"/>
    <n v="1"/>
    <n v="156"/>
    <s v=" TUTI Monteria"/>
    <s v="ZONA CENTRO"/>
    <s v="TERCEROS"/>
    <s v="2025 SEM 45"/>
    <s v="1714"/>
    <x v="1"/>
    <s v="jueves"/>
    <s v="ETERNA"/>
    <n v="1"/>
    <n v="1"/>
    <s v="TAT"/>
    <s v="ADELA GONZALEZ LONDOÑO"/>
    <s v="Preventa"/>
    <s v="34988198"/>
    <s v="1067887069"/>
    <s v="MISCELANIA EL COROZO"/>
  </r>
  <r>
    <d v="2025-11-06T00:00:00"/>
    <s v="HHBO001172947"/>
    <s v="YAPANIAMA"/>
    <s v="PAÑITOS HUMEDOS DAMPY AMARILLOS X 15 UND"/>
    <s v="YAPANIAMA - PAÑITOS HUMEDOS DAMPY AMARILLOS X 15 UND"/>
    <n v="10"/>
    <n v="1260.5"/>
    <n v="0"/>
    <n v="12605"/>
    <s v="BG19"/>
    <n v="1"/>
    <n v="126"/>
    <s v=" TUTI Bogota"/>
    <s v="ZONA BOGOTA"/>
    <s v="TERCEROS"/>
    <s v="2025 SEM 45"/>
    <s v="2196"/>
    <x v="21"/>
    <s v="jueves"/>
    <s v="YASS"/>
    <n v="1"/>
    <n v="10"/>
    <s v="TAT"/>
    <s v="RAFAEL ANDRES REYES TRIANA"/>
    <s v="Preventa"/>
    <s v="1032377020"/>
    <s v="79903522"/>
    <s v="LA BENDICION"/>
  </r>
  <r>
    <d v="2025-11-06T00:00:00"/>
    <s v="HHBO001172957"/>
    <s v="LYLIMPLAV200DX1"/>
    <s v="LIMPIAYA LIMPIADOR LAVANDA 200 ML X1"/>
    <s v="LYLIMPLAV200DX1 - LIMPIAYA LIMPIADOR LAVANDA 200 ML X1"/>
    <n v="12"/>
    <n v="1120"/>
    <n v="0"/>
    <n v="13440"/>
    <s v="BG22"/>
    <n v="1"/>
    <n v="126"/>
    <s v=" TUTI Bogota"/>
    <s v="ZONA BOGOTA"/>
    <s v="TERCEROS"/>
    <s v="2025 SEM 45"/>
    <s v="2105"/>
    <x v="10"/>
    <s v="jueves"/>
    <s v="ETERNA"/>
    <n v="1"/>
    <n v="12"/>
    <s v="TAT"/>
    <s v="BRILLIN PATRICIA SAAVEDRA GONGORA"/>
    <s v="Preventa"/>
    <s v="1105673734"/>
    <s v="1073687214"/>
    <s v="TIENDA CONJUNTO EL ENCANTO 2"/>
  </r>
  <r>
    <d v="2025-11-06T00:00:00"/>
    <s v="HHBO001172986"/>
    <s v="LYGUANT9NGX2"/>
    <s v="LIMPIAYA GUANTE NEGRO TALLA9 X2"/>
    <s v="LYGUANT9NGX2 - LIMPIAYA GUANTE NEGRO TALLA9 X2"/>
    <n v="3"/>
    <n v="3180"/>
    <n v="0"/>
    <n v="9540"/>
    <s v="BG13"/>
    <n v="1"/>
    <n v="2"/>
    <s v=" CIUDAD BOGOTA"/>
    <s v="ZONA BOGOTA"/>
    <s v="TERCEROS"/>
    <s v="2025 SEM 45"/>
    <s v="2234"/>
    <x v="18"/>
    <s v="jueves"/>
    <s v="ETERNA"/>
    <n v="1"/>
    <n v="3"/>
    <s v="TAT"/>
    <s v="NORBERTO ESPAÑOL SERRATO"/>
    <s v="Preventa"/>
    <s v="80801919"/>
    <s v="52460170"/>
    <s v="DISTRI ESPAÑOL"/>
  </r>
  <r>
    <d v="2025-11-06T00:00:00"/>
    <s v="HHBO001172986"/>
    <s v="LYGUANT8NGX2"/>
    <s v="LIMPIAYA GUANTE NEGRO TALLA8 X2"/>
    <s v="LYGUANT8NGX2 - LIMPIAYA GUANTE NEGRO TALLA8 X2"/>
    <n v="3"/>
    <n v="3180"/>
    <n v="0"/>
    <n v="9540"/>
    <s v="BG13"/>
    <n v="1"/>
    <n v="2"/>
    <s v=" CIUDAD BOGOTA"/>
    <s v="ZONA BOGOTA"/>
    <s v="TERCEROS"/>
    <s v="2025 SEM 45"/>
    <s v="2234"/>
    <x v="18"/>
    <s v="jueves"/>
    <s v="ETERNA"/>
    <n v="1"/>
    <n v="3"/>
    <s v="TAT"/>
    <s v="NORBERTO ESPAÑOL SERRATO"/>
    <s v="Preventa"/>
    <s v="80801919"/>
    <s v="52460170"/>
    <s v="DISTRI ESPAÑOL"/>
  </r>
  <r>
    <d v="2025-11-06T00:00:00"/>
    <s v="HHBO001173013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5"/>
    <s v="2237"/>
    <x v="14"/>
    <s v="jueves"/>
    <s v="PREBEL"/>
    <n v="1"/>
    <n v="1"/>
    <s v="TAT"/>
    <s v="LEONNY YOHENDRICK MEDINA MENESES"/>
    <s v="Preventa"/>
    <s v="1126912001"/>
    <s v="1012358399"/>
    <s v="TIENDA MEDINA"/>
  </r>
  <r>
    <d v="2025-11-06T00:00:00"/>
    <s v="HHBO001173013"/>
    <s v="LYDETE200DX1"/>
    <s v="LIMPIAYA DETERGENTE DOYPACK 200 ML X1"/>
    <s v="LYDETE200DX1 - LIMPIAYA DETERGENTE DOYPACK 200 ML X1"/>
    <n v="4"/>
    <n v="1440"/>
    <n v="0"/>
    <n v="5760"/>
    <s v="BG13"/>
    <n v="1"/>
    <n v="126"/>
    <s v=" TUTI Bogota"/>
    <s v="ZONA BOGOTA"/>
    <s v="TERCEROS"/>
    <s v="2025 SEM 45"/>
    <s v="2237"/>
    <x v="14"/>
    <s v="jueves"/>
    <s v="ETERNA"/>
    <n v="1"/>
    <n v="4"/>
    <s v="TAT"/>
    <s v="LEONNY YOHENDRICK MEDINA MENESES"/>
    <s v="Preventa"/>
    <s v="1126912001"/>
    <s v="1012358399"/>
    <s v="TIENDA MEDINA"/>
  </r>
  <r>
    <d v="2025-11-06T00:00:00"/>
    <s v="HHBO001173013"/>
    <s v="LYVIDR500X1"/>
    <s v="LIMPIAYA LIMPIAVIDRIOS MULTIUSOS 500ML X1"/>
    <s v="LYVIDR500X1 - LIMPIAYA LIMPIAVIDRIOS MULTIUSOS 500ML X1"/>
    <n v="2"/>
    <n v="2647.06"/>
    <n v="0"/>
    <n v="5294.12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LEONNY YOHENDRICK MEDINA MENESES"/>
    <s v="Preventa"/>
    <s v="1126912001"/>
    <s v="1012358399"/>
    <s v="TIENDA MEDINA"/>
  </r>
  <r>
    <d v="2025-11-06T00:00:00"/>
    <s v="HHBO001173016"/>
    <s v="YACAN63"/>
    <s v="CANDADO 63 MM"/>
    <s v="YACAN63 - CANDADO 63 MM"/>
    <n v="1"/>
    <n v="5940"/>
    <n v="0"/>
    <n v="5940"/>
    <s v="BG13"/>
    <n v="1"/>
    <n v="126"/>
    <s v=" TUTI Bogota"/>
    <s v="ZONA BOGOTA"/>
    <s v="TERCEROS"/>
    <s v="2025 SEM 45"/>
    <s v="2237"/>
    <x v="14"/>
    <s v="jueves"/>
    <s v="YASS"/>
    <n v="1"/>
    <n v="1"/>
    <s v="TAT"/>
    <s v="CARMENZA DELGADO RODRIGUEZ"/>
    <s v="Preventa"/>
    <s v="51904000"/>
    <s v="1012358399"/>
    <s v="EL IMPERIO CAFETERIA AUTOLAVADO"/>
  </r>
  <r>
    <d v="2025-11-06T00:00:00"/>
    <s v="HHBO001173016"/>
    <s v="LYGUANT8NGX2"/>
    <s v="LIMPIAYA GUANTE NEGRO TALLA8 X2"/>
    <s v="LYGUANT8NGX2 - LIMPIAYA GUANTE NEGRO TALLA8 X2"/>
    <n v="2"/>
    <n v="3180"/>
    <n v="0"/>
    <n v="6360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CARMENZA DELGADO RODRIGUEZ"/>
    <s v="Preventa"/>
    <s v="51904000"/>
    <s v="1012358399"/>
    <s v="EL IMPERIO CAFETERIA AUTOLAVADO"/>
  </r>
  <r>
    <d v="2025-11-06T00:00:00"/>
    <s v="HHBQ000723919"/>
    <s v="YAPANIAZU"/>
    <s v="PAÑITOS HUMEDOS DAMPY X 20 AZUL"/>
    <s v="YAPANIAZU - PAÑITOS HUMEDOS DAMPY X 20 AZUL"/>
    <n v="6"/>
    <n v="1344.54"/>
    <n v="0"/>
    <n v="8067.24"/>
    <s v="BQ06"/>
    <n v="1"/>
    <n v="9"/>
    <s v=" BARRANQUILLA"/>
    <s v="ZONA NORTE"/>
    <s v="TERCEROS"/>
    <s v="2025 SEM 45"/>
    <s v="1940"/>
    <x v="45"/>
    <s v="jueves"/>
    <s v="YASS"/>
    <n v="1"/>
    <n v="6"/>
    <s v="TAT"/>
    <s v="JOSE DAVID PACHECO PERTUZ"/>
    <s v="Preventa"/>
    <s v="1043606089"/>
    <s v="1007973225"/>
    <s v="LA PAPAYITA"/>
  </r>
  <r>
    <d v="2025-11-06T00:00:00"/>
    <s v="HHBQ000723919"/>
    <s v="LYGUANT8AMX2"/>
    <s v="LIMPIAYA GUANTE TALLA8 AMARILLO X2"/>
    <s v="LYGUANT8AMX2 - LIMPIAYA GUANTE TALLA8 AMARILLO X2"/>
    <n v="3"/>
    <n v="3025.21"/>
    <n v="0"/>
    <n v="9075.6299999999992"/>
    <s v="BQ06"/>
    <n v="1"/>
    <n v="9"/>
    <s v=" BARRANQUILLA"/>
    <s v="ZONA NORTE"/>
    <s v="TERCEROS"/>
    <s v="2025 SEM 45"/>
    <s v="1940"/>
    <x v="45"/>
    <s v="jueves"/>
    <s v="ETERNA"/>
    <n v="1"/>
    <n v="3"/>
    <s v="TAT"/>
    <s v="JOSE DAVID PACHECO PERTUZ"/>
    <s v="Preventa"/>
    <s v="1043606089"/>
    <s v="1007973225"/>
    <s v="LA PAPAYITA"/>
  </r>
  <r>
    <d v="2025-11-06T00:00:00"/>
    <s v="HHBO001172881"/>
    <s v="LYDETE1800DX1"/>
    <s v="DETERGENTE ETERNA DOYPACK 1800 ML X1"/>
    <s v="LYDETE1800DX1 - DETERGENTE ETERNA DOYPACK 1800 ML X1"/>
    <n v="2"/>
    <n v="12000"/>
    <n v="0"/>
    <n v="24000"/>
    <s v="BG13"/>
    <n v="1"/>
    <n v="126"/>
    <s v=" TUTI Bogota"/>
    <s v="ZONA BOGOTA"/>
    <s v="TERCEROS"/>
    <s v="2025 SEM 45"/>
    <s v="2209"/>
    <x v="3"/>
    <s v="jueves"/>
    <s v="ETERNA"/>
    <n v="1"/>
    <n v="2"/>
    <s v="TAT"/>
    <s v="GUILLERMO CACERES ARGUELLO"/>
    <s v="Preventa"/>
    <s v="79715205"/>
    <s v="1016001588"/>
    <s v="DISTRIBUIDORA CACERES"/>
  </r>
  <r>
    <d v="2025-11-06T00:00:00"/>
    <s v="HHBO001172900"/>
    <s v="YACAN63"/>
    <s v="CANDADO 63 MM"/>
    <s v="YACAN63 - CANDADO 63 MM"/>
    <n v="2"/>
    <n v="5940"/>
    <n v="0"/>
    <n v="11880"/>
    <s v="BG19"/>
    <n v="1"/>
    <n v="2"/>
    <s v=" CIUDAD BOGOTA"/>
    <s v="ZONA BOGOTA"/>
    <s v="TERCEROS"/>
    <s v="2025 SEM 45"/>
    <s v="2190"/>
    <x v="46"/>
    <s v="jueves"/>
    <s v="YASS"/>
    <n v="1"/>
    <n v="2"/>
    <s v="TAT"/>
    <s v="CARMEN QUITIAN PEÑA"/>
    <s v="Preventa"/>
    <s v="51950496"/>
    <s v="9902"/>
    <s v="CARMEN QUITIAN"/>
  </r>
  <r>
    <d v="2025-11-06T00:00:00"/>
    <s v="HHBO001172900"/>
    <s v="YACAN50"/>
    <s v="CANDADO 50 MM"/>
    <s v="YACAN50 - CANDADO 50 MM"/>
    <n v="2"/>
    <n v="4327.7299999999996"/>
    <n v="0"/>
    <n v="8655.4599999999991"/>
    <s v="BG19"/>
    <n v="1"/>
    <n v="2"/>
    <s v=" CIUDAD BOGOTA"/>
    <s v="ZONA BOGOTA"/>
    <s v="TERCEROS"/>
    <s v="2025 SEM 45"/>
    <s v="2190"/>
    <x v="46"/>
    <s v="jueves"/>
    <s v="YASS"/>
    <n v="1"/>
    <n v="2"/>
    <s v="TAT"/>
    <s v="CARMEN QUITIAN PEÑA"/>
    <s v="Preventa"/>
    <s v="51950496"/>
    <s v="9902"/>
    <s v="CARMEN QUITIAN"/>
  </r>
  <r>
    <d v="2025-11-06T00:00:00"/>
    <s v="HHME001462565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5"/>
    <s v="1328"/>
    <x v="43"/>
    <s v="jueves"/>
    <s v="PREBEL"/>
    <n v="1"/>
    <n v="1"/>
    <s v="TAT"/>
    <s v="BERTA RUT TORO QUINTERO"/>
    <s v="Preventa"/>
    <s v="32391117"/>
    <s v="8063355"/>
    <s v="CONFITERIA LA 24"/>
  </r>
  <r>
    <d v="2025-11-06T00:00:00"/>
    <s v="HHBO001172988"/>
    <s v="PBDESCLINGEL70GR"/>
    <s v="DESODORANTE CLINICAL EN GEL 70GR"/>
    <s v="PBDESCLINGEL70GR - DESODORANTE CLINICAL EN GEL 70GR"/>
    <n v="1"/>
    <n v="7650"/>
    <n v="0"/>
    <n v="7650"/>
    <s v="BG13"/>
    <n v="1"/>
    <n v="2"/>
    <s v=" CIUDAD BOGOTA"/>
    <s v="ZONA BOGOTA"/>
    <s v="TERCEROS"/>
    <s v="2025 SEM 45"/>
    <s v="2234"/>
    <x v="18"/>
    <s v="jueves"/>
    <s v="PREBEL"/>
    <n v="1"/>
    <n v="1"/>
    <s v="TAT"/>
    <s v="DIANA MARCELA LIS AROCA"/>
    <s v="Preventa"/>
    <s v="52381885"/>
    <s v="52460170"/>
    <s v="DIANA MARCELA LIS AROCA"/>
  </r>
  <r>
    <d v="2025-11-06T00:00:00"/>
    <s v="HHBO001173006"/>
    <s v="YAPANIAMA"/>
    <s v="PAÑITOS HUMEDOS DAMPY AMARILLOS X 15 UND"/>
    <s v="YAPANIAMA - PAÑITOS HUMEDOS DAMPY AMARILLOS X 15 UND"/>
    <n v="12"/>
    <n v="1260.5"/>
    <n v="0"/>
    <n v="15126"/>
    <s v="BG13"/>
    <n v="1"/>
    <n v="126"/>
    <s v=" TUTI Bogota"/>
    <s v="ZONA BOGOTA"/>
    <s v="TERCEROS"/>
    <s v="2025 SEM 45"/>
    <s v="2237"/>
    <x v="14"/>
    <s v="jueves"/>
    <s v="YASS"/>
    <n v="1"/>
    <n v="12"/>
    <s v="TAT"/>
    <s v="CLARA ESPERANZA GARCIA NEMOGA"/>
    <s v="Preventa"/>
    <s v="41693369"/>
    <s v="1012358399"/>
    <s v="CLARA ESPERANZA GARCIA NEMOGA"/>
  </r>
  <r>
    <d v="2025-11-06T00:00:00"/>
    <s v="HHBO001173051"/>
    <s v="PBDESCREMA"/>
    <s v="DESODORANTE COLAPSIBLE 40GR"/>
    <s v="PBDESCREMA - DESODORANTE COLAPSIBLE 40GR"/>
    <n v="4"/>
    <n v="3000"/>
    <n v="0"/>
    <n v="12000"/>
    <s v="BG22"/>
    <n v="1"/>
    <n v="126"/>
    <s v=" TUTI Bogota"/>
    <s v="ZONA BOGOTA"/>
    <s v="TERCEROS"/>
    <s v="2025 SEM 45"/>
    <s v="2139"/>
    <x v="38"/>
    <s v="jueves"/>
    <s v="PREBEL"/>
    <n v="1"/>
    <n v="4"/>
    <s v="TAT"/>
    <s v="LEYDI LORENA BOHORQUEZ RIOS"/>
    <s v="Preventa"/>
    <s v="1018449762"/>
    <s v="1024507708"/>
    <s v="SUPERTIENDAS MI MERCADO"/>
  </r>
  <r>
    <d v="2025-11-06T00:00:00"/>
    <s v="HHBO001173051"/>
    <s v="YAGOM30"/>
    <s v="GOMINA N17 EN SOBRE 30G"/>
    <s v="YAGOM30 - GOMINA N17 EN SOBRE 30G"/>
    <n v="12"/>
    <n v="672.27"/>
    <n v="0"/>
    <n v="8067.24"/>
    <s v="BG22"/>
    <n v="1"/>
    <n v="126"/>
    <s v=" TUTI Bogota"/>
    <s v="ZONA BOGOTA"/>
    <s v="TERCEROS"/>
    <s v="2025 SEM 45"/>
    <s v="2139"/>
    <x v="38"/>
    <s v="jueves"/>
    <s v="YASS"/>
    <n v="1"/>
    <n v="12"/>
    <s v="TAT"/>
    <s v="LEYDI LORENA BOHORQUEZ RIOS"/>
    <s v="Preventa"/>
    <s v="1018449762"/>
    <s v="1024507708"/>
    <s v="SUPERTIENDAS MI MERCADO"/>
  </r>
  <r>
    <d v="2025-11-06T00:00:00"/>
    <s v="HHBO001173056"/>
    <s v="LYLAVA1000"/>
    <s v="LIMPIAYA LIMPIADOR MULTIUSOS LAVANDA X 1000"/>
    <s v="LYLAVA1000 - LIMPIAYA LIMPIADOR MULTIUSOS LAVANDA X 1000"/>
    <n v="1"/>
    <n v="2541.83"/>
    <n v="0"/>
    <n v="2541.83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YORDY ANGEL GAMBA CARVAJAL"/>
    <s v="Preventa"/>
    <s v="1012401082"/>
    <s v="1024507708"/>
    <s v="ROCKING HOUSE"/>
  </r>
  <r>
    <d v="2025-11-06T00:00:00"/>
    <s v="HHBO001173077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JULIETH VILLEGAS"/>
    <s v="Preventa"/>
    <s v="1117527133"/>
    <s v="1024507708"/>
    <s v="CICLOPEDIA 67"/>
  </r>
  <r>
    <d v="2025-11-06T00:00:00"/>
    <s v="HHBO001173077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JULIETH VILLEGAS"/>
    <s v="Preventa"/>
    <s v="1117527133"/>
    <s v="1024507708"/>
    <s v="CICLOPEDIA 67"/>
  </r>
  <r>
    <d v="2025-11-06T00:00:00"/>
    <s v="HHBO001173077"/>
    <s v="LYLANAACEX6"/>
    <s v="LIMPIAYA LANA ACERO X6"/>
    <s v="LYLANAACEX6 - LIMPIAYA LANA ACERO X6"/>
    <n v="1"/>
    <n v="1180"/>
    <n v="0"/>
    <n v="1180"/>
    <s v="BG22"/>
    <n v="1"/>
    <n v="126"/>
    <s v=" TUTI Bogota"/>
    <s v="ZONA BOGOTA"/>
    <s v="TERCEROS"/>
    <s v="2025 SEM 45"/>
    <s v="2139"/>
    <x v="38"/>
    <s v="jueves"/>
    <s v="ETERNA"/>
    <n v="6"/>
    <n v="6"/>
    <s v="TAT"/>
    <s v="JULIETH VILLEGAS"/>
    <s v="Preventa"/>
    <s v="1117527133"/>
    <s v="1024507708"/>
    <s v="CICLOPEDIA 67"/>
  </r>
  <r>
    <d v="2025-11-06T00:00:00"/>
    <s v="HHBO001173077"/>
    <s v="LYQUITAMANCBL"/>
    <s v="QUITA MANCHAS ROPA BLANCA LIMPIAYA"/>
    <s v="LYQUITAMANCBL - QUITA MANCHAS ROPA BLANCA LIMPIAYA"/>
    <n v="1"/>
    <n v="3742"/>
    <n v="0"/>
    <n v="3742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JULIETH VILLEGAS"/>
    <s v="Preventa"/>
    <s v="1117527133"/>
    <s v="1024507708"/>
    <s v="CICLOPEDIA 67"/>
  </r>
  <r>
    <d v="2025-11-06T00:00:00"/>
    <s v="HHBO001173079"/>
    <s v="LYGUANT8NGX2"/>
    <s v="LIMPIAYA GUANTE NEGRO TALLA8 X2"/>
    <s v="LYGUANT8NGX2 - LIMPIAYA GUANTE NEGRO TALLA8 X2"/>
    <n v="6"/>
    <n v="3180"/>
    <n v="0"/>
    <n v="19080"/>
    <s v="BG22"/>
    <n v="1"/>
    <n v="126"/>
    <s v=" TUTI Bogota"/>
    <s v="ZONA BOGOTA"/>
    <s v="TERCEROS"/>
    <s v="2025 SEM 45"/>
    <s v="2139"/>
    <x v="38"/>
    <s v="jueves"/>
    <s v="ETERNA"/>
    <n v="1"/>
    <n v="6"/>
    <s v="TAT"/>
    <s v="MARIA NYVIA RAMIREZ TRUJILLO"/>
    <s v="Preventa"/>
    <s v="51892185"/>
    <s v="1024507708"/>
    <s v="FERRECERAMICA MINIMERCADO"/>
  </r>
  <r>
    <d v="2025-11-06T00:00:00"/>
    <s v="HHBO001173079"/>
    <s v="DRDESOPIES"/>
    <s v="DESODORANTE PARA PIES"/>
    <s v="DRDESOPIES - DESODORANTE PARA PIES"/>
    <n v="1"/>
    <n v="9636"/>
    <n v="0"/>
    <n v="9636"/>
    <s v="BG22"/>
    <n v="1"/>
    <n v="126"/>
    <s v=" TUTI Bogota"/>
    <s v="ZONA BOGOTA"/>
    <s v="TERCEROS"/>
    <s v="2025 SEM 45"/>
    <s v="2139"/>
    <x v="38"/>
    <s v="jueves"/>
    <s v="DROMATIC"/>
    <n v="1"/>
    <n v="1"/>
    <s v="TAT"/>
    <s v="MARIA NYVIA RAMIREZ TRUJILLO"/>
    <s v="Preventa"/>
    <s v="51892185"/>
    <s v="1024507708"/>
    <s v="FERRECERAMICA MINIMERCADO"/>
  </r>
  <r>
    <d v="2025-11-06T00:00:00"/>
    <s v="HHBO001173079"/>
    <s v="LYLOZACREM"/>
    <s v="CREMA LAVALOZA LIMPIAYA"/>
    <s v="LYLOZACREM - CREMA LAVALOZA LIMPIAYA"/>
    <n v="1"/>
    <n v="2615"/>
    <n v="0"/>
    <n v="2615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MARIA NYVIA RAMIREZ TRUJILLO"/>
    <s v="Preventa"/>
    <s v="51892185"/>
    <s v="1024507708"/>
    <s v="FERRECERAMICA MINIMERCADO"/>
  </r>
  <r>
    <d v="2025-11-06T00:00:00"/>
    <s v="HHBO001173079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MARIA NYVIA RAMIREZ TRUJILLO"/>
    <s v="Preventa"/>
    <s v="51892185"/>
    <s v="1024507708"/>
    <s v="FERRECERAMICA MINIMERCADO"/>
  </r>
  <r>
    <d v="2025-11-06T00:00:00"/>
    <s v="HHBO001173079"/>
    <s v="LYLAVA1000"/>
    <s v="LIMPIAYA LIMPIADOR MULTIUSOS LAVANDA X 1000"/>
    <s v="LYLAVA1000 - LIMPIAYA LIMPIADOR MULTIUSOS LAVANDA X 1000"/>
    <n v="1"/>
    <n v="2541.83"/>
    <n v="0"/>
    <n v="2541.83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MARIA NYVIA RAMIREZ TRUJILLO"/>
    <s v="Preventa"/>
    <s v="51892185"/>
    <s v="1024507708"/>
    <s v="FERRECERAMICA MINIMERCADO"/>
  </r>
  <r>
    <d v="2025-11-06T00:00:00"/>
    <s v="HHBO001173079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5"/>
    <s v="2139"/>
    <x v="38"/>
    <s v="jueves"/>
    <s v="ETERNA"/>
    <n v="1"/>
    <n v="1"/>
    <s v="TAT"/>
    <s v="MARIA NYVIA RAMIREZ TRUJILLO"/>
    <s v="Preventa"/>
    <s v="51892185"/>
    <s v="1024507708"/>
    <s v="FERRECERAMICA MINIMERCADO"/>
  </r>
  <r>
    <d v="2025-11-06T00:00:00"/>
    <s v="HHBO001173079"/>
    <s v="LYDESEN500"/>
    <s v="DESENGRASANTE CITRICO 500ML"/>
    <s v="LYDESEN500 - DESENGRASANTE CITRICO 500ML"/>
    <n v="2"/>
    <n v="2645.48"/>
    <n v="0"/>
    <n v="5290.96"/>
    <s v="BG22"/>
    <n v="1"/>
    <n v="126"/>
    <s v=" TUTI Bogota"/>
    <s v="ZONA BOGOTA"/>
    <s v="TERCEROS"/>
    <s v="2025 SEM 45"/>
    <s v="2139"/>
    <x v="38"/>
    <s v="jueves"/>
    <s v="ETERNA"/>
    <n v="1"/>
    <n v="2"/>
    <s v="TAT"/>
    <s v="MARIA NYVIA RAMIREZ TRUJILLO"/>
    <s v="Preventa"/>
    <s v="51892185"/>
    <s v="1024507708"/>
    <s v="FERRECERAMICA MINIMERCADO"/>
  </r>
  <r>
    <d v="2025-11-06T00:00:00"/>
    <s v="HHBO001173092"/>
    <s v="YACAN25"/>
    <s v="CANDADO 25 MM"/>
    <s v="YACAN25 - CANDADO 25 MM"/>
    <n v="3"/>
    <n v="1543"/>
    <n v="0"/>
    <n v="4629"/>
    <s v="BG11"/>
    <n v="1"/>
    <n v="2"/>
    <s v=" CIUDAD BOGOTA"/>
    <s v="ZONA BOGOTA"/>
    <s v="TERCEROS"/>
    <s v="2025 SEM 45"/>
    <s v="2202"/>
    <x v="36"/>
    <s v="jueves"/>
    <s v="YASS"/>
    <n v="1"/>
    <n v="3"/>
    <s v="TAT"/>
    <s v="TITO ALVEIRO VERGARA RINCON"/>
    <s v="Preventa"/>
    <s v="79966051"/>
    <s v="53099291"/>
    <s v="INTERNET"/>
  </r>
  <r>
    <d v="2025-11-06T00:00:00"/>
    <s v="HHBO001173092"/>
    <s v="LYGUANT8AMX2"/>
    <s v="LIMPIAYA GUANTE TALLA8 AMARILLO X2"/>
    <s v="LYGUANT8AMX2 - LIMPIAYA GUANTE TALLA8 AMARILLO X2"/>
    <n v="2"/>
    <n v="3025.21"/>
    <n v="0"/>
    <n v="6050.42"/>
    <s v="BG11"/>
    <n v="1"/>
    <n v="2"/>
    <s v=" CIUDAD BOGOTA"/>
    <s v="ZONA BOGOTA"/>
    <s v="TERCEROS"/>
    <s v="2025 SEM 45"/>
    <s v="2202"/>
    <x v="36"/>
    <s v="jueves"/>
    <s v="ETERNA"/>
    <n v="1"/>
    <n v="2"/>
    <s v="TAT"/>
    <s v="TITO ALVEIRO VERGARA RINCON"/>
    <s v="Preventa"/>
    <s v="79966051"/>
    <s v="53099291"/>
    <s v="INTERNET"/>
  </r>
  <r>
    <d v="2025-11-06T00:00:00"/>
    <s v="HHBO001173092"/>
    <s v="LYGUANT8NGX2"/>
    <s v="LIMPIAYA GUANTE NEGRO TALLA8 X2"/>
    <s v="LYGUANT8NGX2 - LIMPIAYA GUANTE NEGRO TALLA8 X2"/>
    <n v="2"/>
    <n v="3180"/>
    <n v="0"/>
    <n v="6360"/>
    <s v="BG11"/>
    <n v="1"/>
    <n v="2"/>
    <s v=" CIUDAD BOGOTA"/>
    <s v="ZONA BOGOTA"/>
    <s v="TERCEROS"/>
    <s v="2025 SEM 45"/>
    <s v="2202"/>
    <x v="36"/>
    <s v="jueves"/>
    <s v="ETERNA"/>
    <n v="1"/>
    <n v="2"/>
    <s v="TAT"/>
    <s v="TITO ALVEIRO VERGARA RINCON"/>
    <s v="Preventa"/>
    <s v="79966051"/>
    <s v="53099291"/>
    <s v="INTERNET"/>
  </r>
  <r>
    <d v="2025-11-06T00:00:00"/>
    <s v="HHME001462667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5"/>
    <s v="1337"/>
    <x v="44"/>
    <s v="jueves"/>
    <s v="YASS"/>
    <n v="1"/>
    <n v="12"/>
    <s v="TAT"/>
    <s v="LUZ MARINA CASTAÑO BUILES"/>
    <s v="Preventa"/>
    <s v="43115344"/>
    <s v="39178423"/>
    <s v="DONDE MARY"/>
  </r>
  <r>
    <d v="2025-11-06T00:00:00"/>
    <s v="HHME001462667"/>
    <s v="LYGUANT7AMX2"/>
    <s v="LIMPIAYA GUATE TALLA7 AMARILLO X2"/>
    <s v="LYGUANT7AMX2 - LIMPIAYA GUATE TALLA7 AMARILLO X2"/>
    <n v="3"/>
    <n v="3025.21"/>
    <n v="0"/>
    <n v="9075.6299999999992"/>
    <s v="MD01"/>
    <n v="1"/>
    <n v="125"/>
    <s v=" TUTI Medellin"/>
    <s v="ZONA CENTRO"/>
    <s v="TERCEROS"/>
    <s v="2025 SEM 45"/>
    <s v="1337"/>
    <x v="44"/>
    <s v="jueves"/>
    <s v="ETERNA"/>
    <n v="1"/>
    <n v="3"/>
    <s v="TAT"/>
    <s v="LUZ MARINA CASTAÑO BUILES"/>
    <s v="Preventa"/>
    <s v="43115344"/>
    <s v="39178423"/>
    <s v="DONDE MARY"/>
  </r>
  <r>
    <d v="2025-11-06T00:00:00"/>
    <s v="HHME001462667"/>
    <s v="LYGUANT8AMX2"/>
    <s v="LIMPIAYA GUANTE TALLA8 AMARILLO X2"/>
    <s v="LYGUANT8AMX2 - LIMPIAYA GUANTE TALLA8 AMARILLO X2"/>
    <n v="3"/>
    <n v="3025.21"/>
    <n v="0"/>
    <n v="9075.6299999999992"/>
    <s v="MD01"/>
    <n v="1"/>
    <n v="125"/>
    <s v=" TUTI Medellin"/>
    <s v="ZONA CENTRO"/>
    <s v="TERCEROS"/>
    <s v="2025 SEM 45"/>
    <s v="1337"/>
    <x v="44"/>
    <s v="jueves"/>
    <s v="ETERNA"/>
    <n v="1"/>
    <n v="3"/>
    <s v="TAT"/>
    <s v="LUZ MARINA CASTAÑO BUILES"/>
    <s v="Preventa"/>
    <s v="43115344"/>
    <s v="39178423"/>
    <s v="DONDE MARY"/>
  </r>
  <r>
    <d v="2025-11-06T00:00:00"/>
    <s v="HHME001462667"/>
    <s v="YACINASILANEGRA"/>
    <s v="CINTA AISLANTE NEGRA"/>
    <s v="YACINASILANEGRA - CINTA AISLANTE NEGRA"/>
    <n v="5"/>
    <n v="715"/>
    <n v="0"/>
    <n v="3575"/>
    <s v="MD01"/>
    <n v="1"/>
    <n v="125"/>
    <s v=" TUTI Medellin"/>
    <s v="ZONA CENTRO"/>
    <s v="TERCEROS"/>
    <s v="2025 SEM 45"/>
    <s v="1337"/>
    <x v="44"/>
    <s v="jueves"/>
    <s v="YASS"/>
    <n v="1"/>
    <n v="5"/>
    <s v="TAT"/>
    <s v="LUZ MARINA CASTAÑO BUILES"/>
    <s v="Preventa"/>
    <s v="43115344"/>
    <s v="39178423"/>
    <s v="DONDE MARY"/>
  </r>
  <r>
    <d v="2025-11-06T00:00:00"/>
    <s v="HHME001462695"/>
    <s v="LYESPOOROX12"/>
    <s v="LIMPIAYA ESPONJA ORO/PLATA X12"/>
    <s v="LYESPOOROX12 - LIMPIAYA ESPONJA ORO/PLATA X12"/>
    <n v="2"/>
    <n v="8991.6"/>
    <n v="899.16"/>
    <n v="17084.04"/>
    <s v="MD01"/>
    <n v="1"/>
    <n v="125"/>
    <s v=" TUTI Medellin"/>
    <s v="ZONA CENTRO"/>
    <s v="TERCEROS"/>
    <s v="2025 SEM 45"/>
    <s v="1337"/>
    <x v="44"/>
    <s v="jueves"/>
    <s v="ETERNA"/>
    <n v="1"/>
    <n v="2"/>
    <s v="TAT"/>
    <s v="HILDA MARY VARGAS ROJAS"/>
    <s v="Preventa"/>
    <s v="43538259"/>
    <s v="39178423"/>
    <s v="SALSAMENTARIA EL SARCO"/>
  </r>
  <r>
    <d v="2025-11-06T00:00:00"/>
    <s v="HHME001462695"/>
    <s v="LYESPOMALLX1"/>
    <s v="LIMPIAYA MALLA ESPONJA X1"/>
    <s v="LYESPOMALLX1 - LIMPIAYA MALLA ESPONJA X1"/>
    <n v="12"/>
    <n v="714.29"/>
    <n v="0"/>
    <n v="8571.48"/>
    <s v="MD01"/>
    <n v="1"/>
    <n v="125"/>
    <s v=" TUTI Medellin"/>
    <s v="ZONA CENTRO"/>
    <s v="TERCEROS"/>
    <s v="2025 SEM 45"/>
    <s v="1337"/>
    <x v="44"/>
    <s v="jueves"/>
    <s v="ETERNA"/>
    <n v="1"/>
    <n v="12"/>
    <s v="TAT"/>
    <s v="HILDA MARY VARGAS ROJAS"/>
    <s v="Preventa"/>
    <s v="43538259"/>
    <s v="39178423"/>
    <s v="SALSAMENTARIA EL SARCO"/>
  </r>
  <r>
    <d v="2025-11-06T00:00:00"/>
    <s v="HHME001462695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5"/>
    <s v="1337"/>
    <x v="44"/>
    <s v="jueves"/>
    <s v="YASS"/>
    <n v="1"/>
    <n v="12"/>
    <s v="TAT"/>
    <s v="HILDA MARY VARGAS ROJAS"/>
    <s v="Preventa"/>
    <s v="43538259"/>
    <s v="39178423"/>
    <s v="SALSAMENTARIA EL SARCO"/>
  </r>
  <r>
    <d v="2025-11-06T00:00:00"/>
    <s v="HHBO001172879"/>
    <s v="YACONDSEX"/>
    <s v="CONDONES X3 UNIDADES ECONOMICO"/>
    <s v="YACONDSEX - CONDONES X3 UNIDADES ECONOMICO"/>
    <n v="5"/>
    <n v="866.2"/>
    <n v="0"/>
    <n v="4331"/>
    <s v="BG19"/>
    <n v="1"/>
    <n v="126"/>
    <s v=" TUTI Bogota"/>
    <s v="ZONA BOGOTA"/>
    <s v="TERCEROS"/>
    <s v="2025 SEM 45"/>
    <s v="2190"/>
    <x v="46"/>
    <s v="jueves"/>
    <s v="YASS"/>
    <n v="1"/>
    <n v="5"/>
    <s v="TAT"/>
    <s v="FERRETERIA Y DOBLADORA METALES HERNANDEZ SAS"/>
    <s v="Preventa"/>
    <s v="900471210"/>
    <s v="9902"/>
    <s v="FERRETERIA METALES HERNANDEZ"/>
  </r>
  <r>
    <d v="2025-11-06T00:00:00"/>
    <s v="HHBO001172882"/>
    <s v="LYBICA1000X1"/>
    <s v="LIMPIAYA LIMPIADOR BICARBONATO 1000ML X1"/>
    <s v="LYBICA1000X1 - LIMPIAYA LIMPIADOR BICARBONATO 1000ML X1"/>
    <n v="1"/>
    <n v="3025.21"/>
    <n v="0"/>
    <n v="3025.21"/>
    <s v="BG19"/>
    <n v="1"/>
    <n v="126"/>
    <s v=" TUTI Bogota"/>
    <s v="ZONA BOGOTA"/>
    <s v="TERCEROS"/>
    <s v="2025 SEM 45"/>
    <s v="2190"/>
    <x v="46"/>
    <s v="jueves"/>
    <s v="ETERNA"/>
    <n v="1"/>
    <n v="1"/>
    <s v="TAT"/>
    <s v="FANNY MEDINA GUTIERREZ"/>
    <s v="Preventa"/>
    <s v="31249878"/>
    <s v="9902"/>
    <s v="FANNY MEDINA"/>
  </r>
  <r>
    <d v="2025-11-06T00:00:00"/>
    <s v="HHME001462530"/>
    <s v="PDJABONINTELLA"/>
    <s v="JABON INTIMO ELLAS"/>
    <s v="PDJABONINTELLA - JABON INTIMO ELLAS"/>
    <n v="1"/>
    <n v="6691.67"/>
    <n v="0"/>
    <n v="6691.67"/>
    <s v="MD02"/>
    <n v="1"/>
    <n v="1"/>
    <s v=" MEDELLIN"/>
    <s v="ZONA CENTRO"/>
    <s v="TERCEROS"/>
    <s v="2025 SEM 45"/>
    <s v="1328"/>
    <x v="43"/>
    <s v="jueves"/>
    <s v="PRODUSA"/>
    <n v="1"/>
    <n v="1"/>
    <s v="TAT"/>
    <s v="JESICA JULIETHE LEMA MORENO"/>
    <s v="Preventa"/>
    <s v="1128453355"/>
    <s v="8063355"/>
    <s v="ALMACEN CARPINELO"/>
  </r>
  <r>
    <d v="2025-11-06T00:00:00"/>
    <s v="HHME001462534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5"/>
    <s v="1328"/>
    <x v="43"/>
    <s v="jueves"/>
    <s v="PREBEL"/>
    <n v="1"/>
    <n v="1"/>
    <s v="TAT"/>
    <s v="LENIS MORENO CORDOBA"/>
    <s v="Preventa"/>
    <s v="43109383"/>
    <s v="8063355"/>
    <s v="TIENDA LA ESCALA"/>
  </r>
  <r>
    <d v="2025-11-06T00:00:00"/>
    <s v="HHME001462563"/>
    <s v="PBDESROLL"/>
    <s v="DESODORANTE ROLL-ON 30ML"/>
    <s v="PBDESROLL - DESODORANTE ROLL-ON 30ML"/>
    <n v="10"/>
    <n v="3000"/>
    <n v="0"/>
    <n v="30000"/>
    <s v="MD02"/>
    <n v="1"/>
    <n v="1"/>
    <s v=" MEDELLIN"/>
    <s v="ZONA CENTRO"/>
    <s v="TERCEROS"/>
    <s v="2025 SEM 45"/>
    <s v="1328"/>
    <x v="43"/>
    <s v="jueves"/>
    <s v="PREBEL"/>
    <n v="1"/>
    <n v="10"/>
    <s v="TAT"/>
    <s v="JOHN ALEXANDER CLAVIJO SUAREZ"/>
    <s v="Preventa"/>
    <s v="1041203121"/>
    <s v="8063355"/>
    <s v="LA ABUNDANCIA 1"/>
  </r>
  <r>
    <d v="2025-11-06T00:00:00"/>
    <s v="HHME001462577"/>
    <s v="PBDESROLL"/>
    <s v="DESODORANTE ROLL-ON 30ML"/>
    <s v="PBDESROLL - DESODORANTE ROLL-ON 30ML"/>
    <n v="6"/>
    <n v="3000"/>
    <n v="0"/>
    <n v="18000"/>
    <s v="MD02"/>
    <n v="1"/>
    <n v="1"/>
    <s v=" MEDELLIN"/>
    <s v="ZONA CENTRO"/>
    <s v="TERCEROS"/>
    <s v="2025 SEM 45"/>
    <s v="1328"/>
    <x v="43"/>
    <s v="jueves"/>
    <s v="PREBEL"/>
    <n v="1"/>
    <n v="6"/>
    <s v="TAT"/>
    <s v="GUSTAVO ALBEIRO RODRIGUEZ ECHAVARRIA"/>
    <s v="Preventa"/>
    <s v="16435586"/>
    <s v="8063355"/>
    <s v="VARIEDADES ANDREA"/>
  </r>
  <r>
    <d v="2025-11-06T00:00:00"/>
    <s v="HHBO001172960"/>
    <s v="YACAN50"/>
    <s v="CANDADO 50 MM"/>
    <s v="YACAN50 - CANDADO 50 MM"/>
    <n v="3"/>
    <n v="4327.7299999999996"/>
    <n v="0"/>
    <n v="12983.19"/>
    <s v="BG22"/>
    <n v="1"/>
    <n v="126"/>
    <s v=" TUTI Bogota"/>
    <s v="ZONA BOGOTA"/>
    <s v="TERCEROS"/>
    <s v="2025 SEM 45"/>
    <s v="2105"/>
    <x v="10"/>
    <s v="jueves"/>
    <s v="YASS"/>
    <n v="1"/>
    <n v="3"/>
    <s v="TAT"/>
    <s v="ROSA INES ZULUAGA"/>
    <s v="Preventa"/>
    <s v="43404790"/>
    <s v="1073687214"/>
    <s v="MISCELANEA"/>
  </r>
  <r>
    <d v="2025-11-06T00:00:00"/>
    <s v="HHBO001172960"/>
    <s v="YACAN38"/>
    <s v="CANDADO 38 MM"/>
    <s v="YACAN38 - CANDADO 38 MM"/>
    <n v="6"/>
    <n v="2668.75"/>
    <n v="0"/>
    <n v="16012.5"/>
    <s v="BG22"/>
    <n v="1"/>
    <n v="126"/>
    <s v=" TUTI Bogota"/>
    <s v="ZONA BOGOTA"/>
    <s v="TERCEROS"/>
    <s v="2025 SEM 45"/>
    <s v="2105"/>
    <x v="10"/>
    <s v="jueves"/>
    <s v="YASS"/>
    <n v="1"/>
    <n v="6"/>
    <s v="TAT"/>
    <s v="ROSA INES ZULUAGA"/>
    <s v="Preventa"/>
    <s v="43404790"/>
    <s v="1073687214"/>
    <s v="MISCELANEA"/>
  </r>
  <r>
    <d v="2025-11-06T00:00:00"/>
    <s v="HHBO001172960"/>
    <s v="YACAN63"/>
    <s v="CANDADO 63 MM"/>
    <s v="YACAN63 - CANDADO 63 MM"/>
    <n v="3"/>
    <n v="5940"/>
    <n v="0"/>
    <n v="17820"/>
    <s v="BG22"/>
    <n v="1"/>
    <n v="126"/>
    <s v=" TUTI Bogota"/>
    <s v="ZONA BOGOTA"/>
    <s v="TERCEROS"/>
    <s v="2025 SEM 45"/>
    <s v="2105"/>
    <x v="10"/>
    <s v="jueves"/>
    <s v="YASS"/>
    <n v="1"/>
    <n v="3"/>
    <s v="TAT"/>
    <s v="ROSA INES ZULUAGA"/>
    <s v="Preventa"/>
    <s v="43404790"/>
    <s v="1073687214"/>
    <s v="MISCELANEA"/>
  </r>
  <r>
    <d v="2025-11-06T00:00:00"/>
    <s v="HHBO001172960"/>
    <s v="YACAN20"/>
    <s v="CANDADO 20 MM"/>
    <s v="YACAN20 - CANDADO 20 MM"/>
    <n v="6"/>
    <n v="1218.49"/>
    <n v="0"/>
    <n v="7310.94"/>
    <s v="BG22"/>
    <n v="1"/>
    <n v="126"/>
    <s v=" TUTI Bogota"/>
    <s v="ZONA BOGOTA"/>
    <s v="TERCEROS"/>
    <s v="2025 SEM 45"/>
    <s v="2105"/>
    <x v="10"/>
    <s v="jueves"/>
    <s v="YASS"/>
    <n v="1"/>
    <n v="6"/>
    <s v="TAT"/>
    <s v="ROSA INES ZULUAGA"/>
    <s v="Preventa"/>
    <s v="43404790"/>
    <s v="1073687214"/>
    <s v="MISCELANEA"/>
  </r>
  <r>
    <d v="2025-11-06T00:00:00"/>
    <s v="HHBO001172960"/>
    <s v="YACAN25"/>
    <s v="CANDADO 25 MM"/>
    <s v="YACAN25 - CANDADO 25 MM"/>
    <n v="6"/>
    <n v="1543"/>
    <n v="0"/>
    <n v="9258"/>
    <s v="BG22"/>
    <n v="1"/>
    <n v="126"/>
    <s v=" TUTI Bogota"/>
    <s v="ZONA BOGOTA"/>
    <s v="TERCEROS"/>
    <s v="2025 SEM 45"/>
    <s v="2105"/>
    <x v="10"/>
    <s v="jueves"/>
    <s v="YASS"/>
    <n v="1"/>
    <n v="6"/>
    <s v="TAT"/>
    <s v="ROSA INES ZULUAGA"/>
    <s v="Preventa"/>
    <s v="43404790"/>
    <s v="1073687214"/>
    <s v="MISCELANEA"/>
  </r>
  <r>
    <d v="2025-11-06T00:00:00"/>
    <s v="HHBO001172992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14"/>
    <x v="42"/>
    <s v="jueves"/>
    <s v="ETERNA"/>
    <n v="1"/>
    <n v="1"/>
    <s v="TAT"/>
    <s v="MAGLA FERROELECTRICOS SAS"/>
    <s v="Preventa"/>
    <s v="901298517"/>
    <s v="52218661"/>
    <s v="MAGLA FERRO ELECTRICOS"/>
  </r>
  <r>
    <d v="2025-11-06T00:00:00"/>
    <s v="HHME001462593"/>
    <s v="YABOLSAMED"/>
    <s v="BOLSA BASURA PAQUETE X8 UNIDADES"/>
    <s v="YABOLSAMED - BOLSA BASURA PAQUETE X8 UNIDADES"/>
    <n v="6"/>
    <n v="1344.54"/>
    <n v="0"/>
    <n v="8067.24"/>
    <s v="MD30"/>
    <n v="1"/>
    <n v="1"/>
    <s v=" MEDELLIN"/>
    <s v="ZONA CENTRO"/>
    <s v="TERCEROS"/>
    <s v="2025 SEM 45"/>
    <s v="1328"/>
    <x v="43"/>
    <s v="jueves"/>
    <s v="YASS"/>
    <n v="1"/>
    <n v="6"/>
    <s v="TAT"/>
    <s v="MAURICIO GARCIA BERMUDEZ"/>
    <s v="Preventa"/>
    <s v="71687794"/>
    <s v="8063355"/>
    <s v="TIENDA MAURO"/>
  </r>
  <r>
    <d v="2025-11-06T00:00:00"/>
    <s v="HHPE000677142"/>
    <s v="LYDESEN500"/>
    <s v="DESENGRASANTE CITRICO 500ML"/>
    <s v="LYDESEN500 - DESENGRASANTE CITRICO 500ML"/>
    <n v="1"/>
    <n v="2645.48"/>
    <n v="0"/>
    <n v="2645.48"/>
    <s v="PE05"/>
    <n v="1"/>
    <n v="157"/>
    <s v=" TUTI Pereira"/>
    <s v="ZONA SUR"/>
    <s v="TERCEROS"/>
    <s v="2025 SEM 45"/>
    <s v="1835"/>
    <x v="41"/>
    <s v="jueves"/>
    <s v="ETERNA"/>
    <n v="1"/>
    <n v="1"/>
    <s v="TAT"/>
    <s v="MARYORY HERNANDEZ OROZCO"/>
    <s v="Preventa"/>
    <s v="25180943"/>
    <s v="1088007321"/>
    <s v="PANADERIA PUEBLO SOL"/>
  </r>
  <r>
    <d v="2025-11-06T00:00:00"/>
    <s v="HHPE000677142"/>
    <s v="DRACRILASACHETX1"/>
    <s v="ACRILATO PARA PEINAR DROMATIC SACHET X1"/>
    <s v="DRACRILASACHETX1 - ACRILATO PARA PEINAR DROMATIC SACHET X1"/>
    <n v="12"/>
    <n v="2227"/>
    <n v="0"/>
    <n v="26724"/>
    <s v="PE05"/>
    <n v="1"/>
    <n v="157"/>
    <s v=" TUTI Pereira"/>
    <s v="ZONA SUR"/>
    <s v="TERCEROS"/>
    <s v="2025 SEM 45"/>
    <s v="1835"/>
    <x v="41"/>
    <s v="jueves"/>
    <s v="DROMATIC"/>
    <n v="1"/>
    <n v="12"/>
    <s v="TAT"/>
    <s v="MARYORY HERNANDEZ OROZCO"/>
    <s v="Preventa"/>
    <s v="25180943"/>
    <s v="1088007321"/>
    <s v="PANADERIA PUEBLO SOL"/>
  </r>
  <r>
    <d v="2025-11-06T00:00:00"/>
    <s v="HHPE000677142"/>
    <s v="YAPANIAZU"/>
    <s v="PAÑITOS HUMEDOS DAMPY X 20 AZUL"/>
    <s v="YAPANIAZU - PAÑITOS HUMEDOS DAMPY X 20 AZUL"/>
    <n v="1"/>
    <n v="1344.54"/>
    <n v="0"/>
    <n v="1344.54"/>
    <s v="PE05"/>
    <n v="1"/>
    <n v="157"/>
    <s v=" TUTI Pereira"/>
    <s v="ZONA SUR"/>
    <s v="TERCEROS"/>
    <s v="2025 SEM 45"/>
    <s v="1835"/>
    <x v="41"/>
    <s v="jueves"/>
    <s v="YASS"/>
    <n v="1"/>
    <n v="1"/>
    <s v="TAT"/>
    <s v="MARYORY HERNANDEZ OROZCO"/>
    <s v="Preventa"/>
    <s v="25180943"/>
    <s v="1088007321"/>
    <s v="PANADERIA PUEBLO SOL"/>
  </r>
  <r>
    <d v="2025-11-06T00:00:00"/>
    <s v="HHPE000677142"/>
    <s v="YAPANIAMA"/>
    <s v="PAÑITOS HUMEDOS DAMPY AMARILLOS X 15 UND"/>
    <s v="YAPANIAMA - PAÑITOS HUMEDOS DAMPY AMARILLOS X 15 UND"/>
    <n v="4"/>
    <n v="1260.5"/>
    <n v="0"/>
    <n v="5042"/>
    <s v="PE05"/>
    <n v="1"/>
    <n v="157"/>
    <s v=" TUTI Pereira"/>
    <s v="ZONA SUR"/>
    <s v="TERCEROS"/>
    <s v="2025 SEM 45"/>
    <s v="1835"/>
    <x v="41"/>
    <s v="jueves"/>
    <s v="YASS"/>
    <n v="1"/>
    <n v="4"/>
    <s v="TAT"/>
    <s v="MARYORY HERNANDEZ OROZCO"/>
    <s v="Preventa"/>
    <s v="25180943"/>
    <s v="1088007321"/>
    <s v="PANADERIA PUEBLO SOL"/>
  </r>
  <r>
    <d v="2025-11-06T00:00:00"/>
    <s v="HHBO001173090"/>
    <s v="YASEDA20"/>
    <s v="SEDA DENTAL CON CERA 20 MT"/>
    <s v="YASEDA20 - SEDA DENTAL CON CERA 20 MT"/>
    <n v="4"/>
    <n v="1092.44"/>
    <n v="0"/>
    <n v="4369.76"/>
    <s v="BG11"/>
    <n v="1"/>
    <n v="2"/>
    <s v=" CIUDAD BOGOTA"/>
    <s v="ZONA BOGOTA"/>
    <s v="TERCEROS"/>
    <s v="2025 SEM 45"/>
    <s v="2202"/>
    <x v="36"/>
    <s v="jueves"/>
    <s v="YASS"/>
    <n v="1"/>
    <n v="4"/>
    <s v="TAT"/>
    <s v="WILLIAM ENRIQUE MENJURA MENJURA"/>
    <s v="Preventa"/>
    <s v="79807198"/>
    <s v="53099291"/>
    <s v="MENJURA MENJURA WILLIAM ENRIQUE"/>
  </r>
  <r>
    <d v="2025-11-06T00:00:00"/>
    <s v="HHME001462669"/>
    <s v="YACAN25"/>
    <s v="CANDADO 25 MM"/>
    <s v="YACAN25 - CANDADO 25 MM"/>
    <n v="5"/>
    <n v="1543"/>
    <n v="0"/>
    <n v="7715"/>
    <s v="MD01"/>
    <n v="1"/>
    <n v="125"/>
    <s v=" TUTI Medellin"/>
    <s v="ZONA CENTRO"/>
    <s v="TERCEROS"/>
    <s v="2025 SEM 45"/>
    <s v="1337"/>
    <x v="44"/>
    <s v="jueves"/>
    <s v="YASS"/>
    <n v="1"/>
    <n v="5"/>
    <s v="TAT"/>
    <s v="ANA MARIA   DUARTE ARANGO"/>
    <s v="Preventa"/>
    <s v="1035429558"/>
    <s v="39178423"/>
    <s v="FERRETERIA LA 111"/>
  </r>
  <r>
    <d v="2025-11-06T00:00:00"/>
    <s v="HHME001462669"/>
    <s v="YACAN38"/>
    <s v="CANDADO 38 MM"/>
    <s v="YACAN38 - CANDADO 38 MM"/>
    <n v="3"/>
    <n v="2668.75"/>
    <n v="0"/>
    <n v="8006.25"/>
    <s v="MD01"/>
    <n v="1"/>
    <n v="125"/>
    <s v=" TUTI Medellin"/>
    <s v="ZONA CENTRO"/>
    <s v="TERCEROS"/>
    <s v="2025 SEM 45"/>
    <s v="1337"/>
    <x v="44"/>
    <s v="jueves"/>
    <s v="YASS"/>
    <n v="1"/>
    <n v="3"/>
    <s v="TAT"/>
    <s v="ANA MARIA   DUARTE ARANGO"/>
    <s v="Preventa"/>
    <s v="1035429558"/>
    <s v="39178423"/>
    <s v="FERRETERIA LA 111"/>
  </r>
  <r>
    <d v="2025-11-06T00:00:00"/>
    <s v="HHME001462690"/>
    <s v="YATIJEROM"/>
    <s v="TIJERA PUNTA ROMA ECONOMICA"/>
    <s v="YATIJEROM - TIJERA PUNTA ROMA ECONOMICA"/>
    <n v="6"/>
    <n v="864"/>
    <n v="0"/>
    <n v="5184"/>
    <s v="MD01"/>
    <n v="1"/>
    <n v="125"/>
    <s v=" TUTI Medellin"/>
    <s v="ZONA CENTRO"/>
    <s v="TERCEROS"/>
    <s v="2025 SEM 45"/>
    <s v="1337"/>
    <x v="44"/>
    <s v="jueves"/>
    <s v="YASS"/>
    <n v="1"/>
    <n v="6"/>
    <s v="TAT"/>
    <s v="EDILMA LUCIA RUEDA"/>
    <s v="Preventa"/>
    <s v="21697814"/>
    <s v="39178423"/>
    <s v="TDA VARIEDADES EDI"/>
  </r>
  <r>
    <d v="2025-11-06T00:00:00"/>
    <s v="HHME001462701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7"/>
    <x v="44"/>
    <s v="jueves"/>
    <s v="PREBEL"/>
    <n v="1"/>
    <n v="1"/>
    <s v="TAT"/>
    <s v="URIEL JOSE GARNICA GUZMAN"/>
    <s v="Preventa"/>
    <s v="7248123"/>
    <s v="39178423"/>
    <s v="VARIEDADES LA ESTACION"/>
  </r>
  <r>
    <d v="2025-11-06T00:00:00"/>
    <s v="HHME001462701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5"/>
    <s v="1337"/>
    <x v="44"/>
    <s v="jueves"/>
    <s v="YASS"/>
    <n v="1"/>
    <n v="12"/>
    <s v="TAT"/>
    <s v="URIEL JOSE GARNICA GUZMAN"/>
    <s v="Preventa"/>
    <s v="7248123"/>
    <s v="39178423"/>
    <s v="VARIEDADES LA ESTACION"/>
  </r>
  <r>
    <d v="2025-11-06T00:00:00"/>
    <s v="HHBO001173004"/>
    <s v="YAPANIAMA"/>
    <s v="PAÑITOS HUMEDOS DAMPY AMARILLOS X 15 UND"/>
    <s v="YAPANIAMA - PAÑITOS HUMEDOS DAMPY AMARILLOS X 15 UND"/>
    <n v="6"/>
    <n v="1260.5"/>
    <n v="0"/>
    <n v="7563"/>
    <s v="BG13"/>
    <n v="1"/>
    <n v="126"/>
    <s v=" TUTI Bogota"/>
    <s v="ZONA BOGOTA"/>
    <s v="TERCEROS"/>
    <s v="2025 SEM 45"/>
    <s v="2237"/>
    <x v="14"/>
    <s v="jueves"/>
    <s v="YASS"/>
    <n v="1"/>
    <n v="6"/>
    <s v="TAT"/>
    <s v="DIANA ESTHER RAMIREZ ZABALETA"/>
    <s v="Preventa"/>
    <s v="22444263"/>
    <s v="1012358399"/>
    <s v="DIANA PAPELERIA"/>
  </r>
  <r>
    <d v="2025-11-06T00:00:00"/>
    <s v="HHBO001173019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5"/>
    <s v="2237"/>
    <x v="14"/>
    <s v="jueves"/>
    <s v="ETERNA"/>
    <n v="1"/>
    <n v="2"/>
    <s v="TAT"/>
    <s v="KAROL VIVIANA SUAREZ RUIZ"/>
    <s v="Preventa"/>
    <s v="1076220636"/>
    <s v="1012358399"/>
    <s v="FERRE Y MAS LA 97"/>
  </r>
  <r>
    <d v="2025-11-06T00:00:00"/>
    <s v="HHBO001173019"/>
    <s v="LYLAVA1000"/>
    <s v="LIMPIAYA LIMPIADOR MULTIUSOS LAVANDA X 1000"/>
    <s v="LYLAVA1000 - LIMPIAYA LIMPIADOR MULTIUSOS LAVANDA X 1000"/>
    <n v="1"/>
    <n v="2541.83"/>
    <n v="0"/>
    <n v="2541.83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KAROL VIVIANA SUAREZ RUIZ"/>
    <s v="Preventa"/>
    <s v="1076220636"/>
    <s v="1012358399"/>
    <s v="FERRE Y MAS LA 97"/>
  </r>
  <r>
    <d v="2025-11-06T00:00:00"/>
    <s v="HHBO001173019"/>
    <s v="LYLOZACREM"/>
    <s v="CREMA LAVALOZA LIMPIAYA"/>
    <s v="LYLOZACREM - CREMA LAVALOZA LIMPIAYA"/>
    <n v="1"/>
    <n v="2615"/>
    <n v="0"/>
    <n v="2615"/>
    <s v="BG13"/>
    <n v="1"/>
    <n v="126"/>
    <s v=" TUTI Bogota"/>
    <s v="ZONA BOGOTA"/>
    <s v="TERCEROS"/>
    <s v="2025 SEM 45"/>
    <s v="2237"/>
    <x v="14"/>
    <s v="jueves"/>
    <s v="ETERNA"/>
    <n v="1"/>
    <n v="1"/>
    <s v="TAT"/>
    <s v="KAROL VIVIANA SUAREZ RUIZ"/>
    <s v="Preventa"/>
    <s v="1076220636"/>
    <s v="1012358399"/>
    <s v="FERRE Y MAS LA 97"/>
  </r>
  <r>
    <d v="2025-11-06T00:00:00"/>
    <s v="HHBO001173044"/>
    <s v="LYLIMPLAV200DX1"/>
    <s v="LIMPIAYA LIMPIADOR LAVANDA 200 ML X1"/>
    <s v="LYLIMPLAV200DX1 - LIMPIAYA LIMPIADOR LAVANDA 200 ML X1"/>
    <n v="18"/>
    <n v="1120"/>
    <n v="0"/>
    <n v="20160"/>
    <s v="BG22"/>
    <n v="1"/>
    <n v="126"/>
    <s v=" TUTI Bogota"/>
    <s v="ZONA BOGOTA"/>
    <s v="TERCEROS"/>
    <s v="2025 SEM 45"/>
    <s v="2114"/>
    <x v="42"/>
    <s v="jueves"/>
    <s v="ETERNA"/>
    <n v="1"/>
    <n v="18"/>
    <s v="TAT"/>
    <s v="WILMER DE JESUS VALENCIA CARMONA"/>
    <s v="Preventa"/>
    <s v="10194344"/>
    <s v="52218661"/>
    <s v="WILMER VALENCIA"/>
  </r>
  <r>
    <d v="2025-11-06T00:00:00"/>
    <s v="HHBO001173052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5"/>
    <s v="2139"/>
    <x v="38"/>
    <s v="jueves"/>
    <s v="YASS"/>
    <n v="1"/>
    <n v="1"/>
    <s v="TAT"/>
    <s v="ESPERANZA LUCIA ESPITIA RODRIGUEZ"/>
    <s v="Preventa"/>
    <s v="39627858"/>
    <s v="1024507708"/>
    <s v="CASA DE ASEO LA 9"/>
  </r>
  <r>
    <d v="2025-11-06T00:00:00"/>
    <s v="HHPE000677137"/>
    <s v="LYFIBRABRX24"/>
    <s v="LIMPIAYA FIBRA ABRASIVA X24"/>
    <s v="LYFIBRABRX24 - LIMPIAYA FIBRA ABRASIVA X24"/>
    <n v="1"/>
    <n v="7691.22"/>
    <n v="769.12199999999996"/>
    <n v="6922.098"/>
    <s v="PE05"/>
    <n v="1"/>
    <n v="157"/>
    <s v=" TUTI Pereira"/>
    <s v="ZONA SUR"/>
    <s v="TERCEROS"/>
    <s v="2025 SEM 45"/>
    <s v="1815"/>
    <x v="40"/>
    <s v="jueves"/>
    <s v="ETERNA"/>
    <n v="1"/>
    <n v="1"/>
    <s v="TAT"/>
    <s v="JUAN RAMON VALENCIA MONTOYA"/>
    <s v="Preventa"/>
    <s v="4601933"/>
    <s v="1059785487"/>
    <s v="JUAN RAMON VALENCIA"/>
  </r>
  <r>
    <d v="2025-11-06T00:00:00"/>
    <s v="HHPE000677137"/>
    <s v="LYCEETIPLANCHA"/>
    <s v="CEPILLO ECOLOGICO TIPO PLANCHA"/>
    <s v="LYCEETIPLANCHA - CEPILLO ECOLOGICO TIPO PLANCHA"/>
    <n v="3"/>
    <n v="2700"/>
    <n v="0"/>
    <n v="8100"/>
    <s v="PE05"/>
    <n v="1"/>
    <n v="157"/>
    <s v=" TUTI Pereira"/>
    <s v="ZONA SUR"/>
    <s v="TERCEROS"/>
    <s v="2025 SEM 45"/>
    <s v="1815"/>
    <x v="40"/>
    <s v="jueves"/>
    <s v="ETERNA"/>
    <n v="1"/>
    <n v="3"/>
    <s v="TAT"/>
    <s v="JUAN RAMON VALENCIA MONTOYA"/>
    <s v="Preventa"/>
    <s v="4601933"/>
    <s v="1059785487"/>
    <s v="JUAN RAMON VALENCIA"/>
  </r>
  <r>
    <d v="2025-11-06T00:00:00"/>
    <s v="HHPE000677140"/>
    <s v="DRSERUNSILISACHETX1"/>
    <s v="SERUM DE SILICONA DROMATIC EN SACHET X1"/>
    <s v="DRSERUNSILISACHETX1 - SERUM DE SILICONA DROMATIC EN SACHET X1"/>
    <n v="6"/>
    <n v="2227"/>
    <n v="0"/>
    <n v="13362"/>
    <s v="PE05"/>
    <n v="1"/>
    <n v="157"/>
    <s v=" TUTI Pereira"/>
    <s v="ZONA SUR"/>
    <s v="TERCEROS"/>
    <s v="2025 SEM 45"/>
    <s v="1815"/>
    <x v="40"/>
    <s v="jueves"/>
    <s v="DROMATIC"/>
    <n v="1"/>
    <n v="6"/>
    <s v="TAT"/>
    <s v="WILMAR DE JESUS CANAS CARDONA"/>
    <s v="Preventa"/>
    <s v="9921062"/>
    <s v="1059785487"/>
    <s v="MISCELANEA Y ESTANQUILLO EL POLI"/>
  </r>
  <r>
    <d v="2025-11-06T00:00:00"/>
    <s v="HHPE000677141"/>
    <s v="DRACRILASACHETX1"/>
    <s v="ACRILATO PARA PEINAR DROMATIC SACHET X1"/>
    <s v="DRACRILASACHETX1 - ACRILATO PARA PEINAR DROMATIC SACHET X1"/>
    <n v="12"/>
    <n v="2227"/>
    <n v="0"/>
    <n v="26724"/>
    <s v="PE05"/>
    <n v="1"/>
    <n v="157"/>
    <s v=" TUTI Pereira"/>
    <s v="ZONA SUR"/>
    <s v="TERCEROS"/>
    <s v="2025 SEM 45"/>
    <s v="1835"/>
    <x v="41"/>
    <s v="jueves"/>
    <s v="DROMATIC"/>
    <n v="1"/>
    <n v="12"/>
    <s v="TAT"/>
    <s v="FRANCISCO ARNOLDO PIEDRAHITA MONTOYA"/>
    <s v="Preventa"/>
    <s v="9955334"/>
    <s v="1088007321"/>
    <s v="KIOSKO EL GUAYABO"/>
  </r>
  <r>
    <d v="2025-11-06T00:00:00"/>
    <s v="HHBO001173127"/>
    <s v="PBDESCOJINX18"/>
    <s v="DES. AFM DPL ORIG 12G X18"/>
    <s v="PBDESCOJINX18 - DES. AFM DPL ORIG 12G X18"/>
    <n v="1"/>
    <n v="11900"/>
    <n v="0"/>
    <n v="11900"/>
    <s v="BG11"/>
    <n v="1"/>
    <n v="2"/>
    <s v=" CIUDAD BOGOTA"/>
    <s v="ZONA BOGOTA"/>
    <s v="TERCEROS"/>
    <s v="2025 SEM 45"/>
    <s v="2206"/>
    <x v="47"/>
    <s v="jueves"/>
    <s v="PREBEL"/>
    <n v="1"/>
    <n v="1"/>
    <s v="TAT"/>
    <s v="MARIA GISSELA ESPARZA DIAZ"/>
    <s v="Preventa"/>
    <s v="26430026"/>
    <s v="52906505"/>
    <s v="PAPELERIA SMILE SHOP"/>
  </r>
  <r>
    <d v="2025-11-06T00:00:00"/>
    <s v="HHBO001173127"/>
    <s v="YACONDSEX"/>
    <s v="CONDONES X3 UNIDADES ECONOMICO"/>
    <s v="YACONDSEX - CONDONES X3 UNIDADES ECONOMICO"/>
    <n v="10"/>
    <n v="866.2"/>
    <n v="0"/>
    <n v="8662"/>
    <s v="BG11"/>
    <n v="1"/>
    <n v="2"/>
    <s v=" CIUDAD BOGOTA"/>
    <s v="ZONA BOGOTA"/>
    <s v="TERCEROS"/>
    <s v="2025 SEM 45"/>
    <s v="2206"/>
    <x v="47"/>
    <s v="jueves"/>
    <s v="YASS"/>
    <n v="1"/>
    <n v="10"/>
    <s v="TAT"/>
    <s v="MARIA GISSELA ESPARZA DIAZ"/>
    <s v="Preventa"/>
    <s v="26430026"/>
    <s v="52906505"/>
    <s v="PAPELERIA SMILE SHOP"/>
  </r>
  <r>
    <d v="2025-11-06T00:00:00"/>
    <s v="HHBO001173127"/>
    <s v="DRSERUNSILISACHETX1"/>
    <s v="SERUM DE SILICONA DROMATIC EN SACHET X1"/>
    <s v="DRSERUNSILISACHETX1 - SERUM DE SILICONA DROMATIC EN SACHET X1"/>
    <n v="12"/>
    <n v="2227"/>
    <n v="0"/>
    <n v="26724"/>
    <s v="BG11"/>
    <n v="1"/>
    <n v="2"/>
    <s v=" CIUDAD BOGOTA"/>
    <s v="ZONA BOGOTA"/>
    <s v="TERCEROS"/>
    <s v="2025 SEM 45"/>
    <s v="2206"/>
    <x v="47"/>
    <s v="jueves"/>
    <s v="DROMATIC"/>
    <n v="1"/>
    <n v="12"/>
    <s v="TAT"/>
    <s v="MARIA GISSELA ESPARZA DIAZ"/>
    <s v="Preventa"/>
    <s v="26430026"/>
    <s v="52906505"/>
    <s v="PAPELERIA SMILE SHOP"/>
  </r>
  <r>
    <d v="2025-11-06T00:00:00"/>
    <s v="HHBO001173127"/>
    <s v="PBPROCOLDIS"/>
    <s v="PROTECTOR SOLAR COLOR DISPLAY"/>
    <s v="PBPROCOLDIS - PROTECTOR SOLAR COLOR DISPLAY"/>
    <n v="1"/>
    <n v="29400"/>
    <n v="0"/>
    <n v="29400"/>
    <s v="BG11"/>
    <n v="1"/>
    <n v="2"/>
    <s v=" CIUDAD BOGOTA"/>
    <s v="ZONA BOGOTA"/>
    <s v="TERCEROS"/>
    <s v="2025 SEM 45"/>
    <s v="2206"/>
    <x v="47"/>
    <s v="jueves"/>
    <s v="PREBEL"/>
    <n v="1"/>
    <n v="1"/>
    <s v="TAT"/>
    <s v="MARIA GISSELA ESPARZA DIAZ"/>
    <s v="Preventa"/>
    <s v="26430026"/>
    <s v="52906505"/>
    <s v="PAPELERIA SMILE SHOP"/>
  </r>
  <r>
    <d v="2025-11-06T00:00:00"/>
    <s v="HHME001462682"/>
    <s v="LYGUANT7AMX2"/>
    <s v="LIMPIAYA GUATE TALLA7 AMARILLO X2"/>
    <s v="LYGUANT7AMX2 - LIMPIAYA GUATE TALLA7 AMARILLO X2"/>
    <n v="12"/>
    <n v="3025.21"/>
    <n v="0"/>
    <n v="36302.519999999997"/>
    <s v="MD01"/>
    <n v="1"/>
    <n v="125"/>
    <s v=" TUTI Medellin"/>
    <s v="ZONA CENTRO"/>
    <s v="TERCEROS"/>
    <s v="2025 SEM 45"/>
    <s v="1337"/>
    <x v="44"/>
    <s v="jueves"/>
    <s v="ETERNA"/>
    <n v="1"/>
    <n v="12"/>
    <s v="TAT"/>
    <s v="EDGAR DE JESUS ALZATE CARDONA"/>
    <s v="Preventa"/>
    <s v="71877327"/>
    <s v="39178423"/>
    <s v="GRANERO BRION"/>
  </r>
  <r>
    <d v="2025-11-06T00:00:00"/>
    <s v="HHME001462682"/>
    <s v="LYGUANT7.5AMX2"/>
    <s v="LIMPIAYA GUATE TALLA7.5 AMARILLO X2"/>
    <s v="LYGUANT7.5AMX2 - LIMPIAYA GUATE TALLA7.5 AMARILLO X2"/>
    <n v="12"/>
    <n v="3025.21"/>
    <n v="0"/>
    <n v="36302.519999999997"/>
    <s v="MD01"/>
    <n v="1"/>
    <n v="125"/>
    <s v=" TUTI Medellin"/>
    <s v="ZONA CENTRO"/>
    <s v="TERCEROS"/>
    <s v="2025 SEM 45"/>
    <s v="1337"/>
    <x v="44"/>
    <s v="jueves"/>
    <s v="ETERNA"/>
    <n v="1"/>
    <n v="12"/>
    <s v="TAT"/>
    <s v="EDGAR DE JESUS ALZATE CARDONA"/>
    <s v="Preventa"/>
    <s v="71877327"/>
    <s v="39178423"/>
    <s v="GRANERO BRION"/>
  </r>
  <r>
    <d v="2025-11-06T00:00:00"/>
    <s v="HHME001462682"/>
    <s v="LYGUANT8AMX2"/>
    <s v="LIMPIAYA GUANTE TALLA8 AMARILLO X2"/>
    <s v="LYGUANT8AMX2 - LIMPIAYA GUANTE TALLA8 AMARILLO X2"/>
    <n v="12"/>
    <n v="3025.21"/>
    <n v="0"/>
    <n v="36302.519999999997"/>
    <s v="MD01"/>
    <n v="1"/>
    <n v="125"/>
    <s v=" TUTI Medellin"/>
    <s v="ZONA CENTRO"/>
    <s v="TERCEROS"/>
    <s v="2025 SEM 45"/>
    <s v="1337"/>
    <x v="44"/>
    <s v="jueves"/>
    <s v="ETERNA"/>
    <n v="1"/>
    <n v="12"/>
    <s v="TAT"/>
    <s v="EDGAR DE JESUS ALZATE CARDONA"/>
    <s v="Preventa"/>
    <s v="71877327"/>
    <s v="39178423"/>
    <s v="GRANERO BRION"/>
  </r>
  <r>
    <d v="2025-11-06T00:00:00"/>
    <s v="HHME001462682"/>
    <s v="LYGUANT8.5AMX2"/>
    <s v="LIMPIAYA GUANTE TALLA8.5 AMARILLO X2"/>
    <s v="LYGUANT8.5AMX2 - LIMPIAYA GUANTE TALLA8.5 AMARILLO X2"/>
    <n v="12"/>
    <n v="3025.21"/>
    <n v="0"/>
    <n v="36302.519999999997"/>
    <s v="MD01"/>
    <n v="1"/>
    <n v="125"/>
    <s v=" TUTI Medellin"/>
    <s v="ZONA CENTRO"/>
    <s v="TERCEROS"/>
    <s v="2025 SEM 45"/>
    <s v="1337"/>
    <x v="44"/>
    <s v="jueves"/>
    <s v="ETERNA"/>
    <n v="1"/>
    <n v="12"/>
    <s v="TAT"/>
    <s v="EDGAR DE JESUS ALZATE CARDONA"/>
    <s v="Preventa"/>
    <s v="71877327"/>
    <s v="39178423"/>
    <s v="GRANERO BRION"/>
  </r>
  <r>
    <d v="2025-11-06T00:00:00"/>
    <s v="HHME001462682"/>
    <s v="PDELLAECONX10"/>
    <s v="ELLAS ECONOMICA X 10"/>
    <s v="PDELLAECONX10 - ELLAS ECONOMICA X 10"/>
    <n v="6"/>
    <n v="2543.59"/>
    <n v="0"/>
    <n v="15261.54"/>
    <s v="MD01"/>
    <n v="1"/>
    <n v="125"/>
    <s v=" TUTI Medellin"/>
    <s v="ZONA CENTRO"/>
    <s v="TERCEROS"/>
    <s v="2025 SEM 45"/>
    <s v="1337"/>
    <x v="44"/>
    <s v="jueves"/>
    <s v="PRODUSA"/>
    <n v="1"/>
    <n v="6"/>
    <s v="TAT"/>
    <s v="EDGAR DE JESUS ALZATE CARDONA"/>
    <s v="Preventa"/>
    <s v="71877327"/>
    <s v="39178423"/>
    <s v="GRANERO BRION"/>
  </r>
  <r>
    <d v="2025-11-06T00:00:00"/>
    <s v="HHME001462686"/>
    <s v="LYESPOOROX12"/>
    <s v="LIMPIAYA ESPONJA ORO/PLATA X12"/>
    <s v="LYESPOOROX12 - LIMPIAYA ESPONJA ORO/PLATA X12"/>
    <n v="1"/>
    <n v="8991.6"/>
    <n v="449.58"/>
    <n v="8542.02"/>
    <s v="MD01"/>
    <n v="1"/>
    <n v="125"/>
    <s v=" TUTI Medellin"/>
    <s v="ZONA CENTRO"/>
    <s v="TERCEROS"/>
    <s v="2025 SEM 45"/>
    <s v="1337"/>
    <x v="44"/>
    <s v="jueves"/>
    <s v="ETERNA"/>
    <n v="1"/>
    <n v="1"/>
    <s v="TAT"/>
    <s v="PASCUAL DE JESUS RIOS FRANCO"/>
    <s v="Preventa"/>
    <s v="3398716"/>
    <s v="39178423"/>
    <s v="FERRETERIA RIOS"/>
  </r>
  <r>
    <d v="2025-11-06T00:00:00"/>
    <s v="HHPE000677138"/>
    <s v="PBPROCOL50ML"/>
    <s v="PROTECTOR SOLAR COLOR 50ML"/>
    <s v="PBPROCOL50ML - PROTECTOR SOLAR COLOR 50ML"/>
    <n v="1"/>
    <n v="33667.199999999997"/>
    <n v="1683.36"/>
    <n v="31983.84"/>
    <s v="PE05"/>
    <n v="1"/>
    <n v="157"/>
    <s v=" TUTI Pereira"/>
    <s v="ZONA SUR"/>
    <s v="TERCEROS"/>
    <s v="2025 SEM 45"/>
    <s v="1815"/>
    <x v="40"/>
    <s v="jueves"/>
    <s v="PREBEL"/>
    <n v="1"/>
    <n v="1"/>
    <s v="TAT"/>
    <s v="JOSUE GALEANO OROZCO"/>
    <s v="Preventa"/>
    <s v="1054925980"/>
    <s v="1059785487"/>
    <s v="MERCAFE AYJ"/>
  </r>
  <r>
    <d v="2025-11-06T00:00:00"/>
    <s v="HHPE000677139"/>
    <s v="LYGUANT8AMX2"/>
    <s v="LIMPIAYA GUANTE TALLA8 AMARILLO X2"/>
    <s v="LYGUANT8AMX2 - LIMPIAYA GUANTE TALLA8 AMARILLO X2"/>
    <n v="6"/>
    <n v="3025.21"/>
    <n v="0"/>
    <n v="18151.259999999998"/>
    <s v="PE05"/>
    <n v="1"/>
    <n v="157"/>
    <s v=" TUTI Pereira"/>
    <s v="ZONA SUR"/>
    <s v="TERCEROS"/>
    <s v="2025 SEM 45"/>
    <s v="1815"/>
    <x v="40"/>
    <s v="jueves"/>
    <s v="ETERNA"/>
    <n v="1"/>
    <n v="6"/>
    <s v="TAT"/>
    <s v="MARTA ISABEL DUQUE MORALES"/>
    <s v="Preventa"/>
    <s v="24661790"/>
    <s v="1059785487"/>
    <s v="MERCA CITY"/>
  </r>
  <r>
    <d v="2025-11-06T00:00:00"/>
    <s v="HHPE000677139"/>
    <s v="LYGUANT9NGX2"/>
    <s v="LIMPIAYA GUANTE NEGRO TALLA9 X2"/>
    <s v="LYGUANT9NGX2 - LIMPIAYA GUANTE NEGRO TALLA9 X2"/>
    <n v="3"/>
    <n v="3180"/>
    <n v="0"/>
    <n v="9540"/>
    <s v="PE05"/>
    <n v="1"/>
    <n v="157"/>
    <s v=" TUTI Pereira"/>
    <s v="ZONA SUR"/>
    <s v="TERCEROS"/>
    <s v="2025 SEM 45"/>
    <s v="1815"/>
    <x v="40"/>
    <s v="jueves"/>
    <s v="ETERNA"/>
    <n v="1"/>
    <n v="3"/>
    <s v="TAT"/>
    <s v="MARTA ISABEL DUQUE MORALES"/>
    <s v="Preventa"/>
    <s v="24661790"/>
    <s v="1059785487"/>
    <s v="MERCA CITY"/>
  </r>
  <r>
    <d v="2025-11-06T00:00:00"/>
    <s v="HHBO001173100"/>
    <s v="LYDETE1800DX1"/>
    <s v="DETERGENTE ETERNA DOYPACK 1800 ML X1"/>
    <s v="LYDETE1800DX1 - DETERGENTE ETERNA DOYPACK 1800 ML X1"/>
    <n v="1"/>
    <n v="12000"/>
    <n v="0"/>
    <n v="12000"/>
    <s v="BG11"/>
    <n v="1"/>
    <n v="2"/>
    <s v=" CIUDAD BOGOTA"/>
    <s v="ZONA BOGOTA"/>
    <s v="TERCEROS"/>
    <s v="2025 SEM 45"/>
    <s v="2206"/>
    <x v="47"/>
    <s v="jueves"/>
    <s v="ETERNA"/>
    <n v="1"/>
    <n v="1"/>
    <s v="TAT"/>
    <s v="ROSA MARIA SALAMANCA ARIAS"/>
    <s v="Preventa"/>
    <s v="23653109"/>
    <s v="52906505"/>
    <s v="SUPERMERCADO SNOPY"/>
  </r>
  <r>
    <d v="2025-11-06T00:00:00"/>
    <s v="HHBO001173122"/>
    <s v="PBELDES12X18"/>
    <s v="DES. EA DPL CLASS 12G X 18"/>
    <s v="PBELDES12X18 - DES. EA DPL CLASS 12G X 18"/>
    <n v="2"/>
    <n v="12500"/>
    <n v="750"/>
    <n v="24250"/>
    <s v="BG11"/>
    <n v="1"/>
    <n v="2"/>
    <s v=" CIUDAD BOGOTA"/>
    <s v="ZONA BOGOTA"/>
    <s v="TERCEROS"/>
    <s v="2025 SEM 45"/>
    <s v="2206"/>
    <x v="47"/>
    <s v="jueves"/>
    <s v="PREBEL"/>
    <n v="1"/>
    <n v="2"/>
    <s v="TAT"/>
    <s v="WILSON DE JESUS DIAZ ARIZA"/>
    <s v="Preventa"/>
    <s v="91362891"/>
    <s v="52906505"/>
    <s v="SUPERMERCADO MEDALLO"/>
  </r>
  <r>
    <d v="2025-11-06T00:00:00"/>
    <s v="HHME001462662"/>
    <s v="YACONDSEX"/>
    <s v="CONDONES X3 UNIDADES ECONOMICO"/>
    <s v="YACONDSEX - CONDONES X3 UNIDADES ECONOMICO"/>
    <n v="40"/>
    <n v="866.2"/>
    <n v="0"/>
    <n v="34648"/>
    <s v="MD01"/>
    <n v="1"/>
    <n v="125"/>
    <s v=" TUTI Medellin"/>
    <s v="ZONA CENTRO"/>
    <s v="TERCEROS"/>
    <s v="2025 SEM 45"/>
    <s v="1342"/>
    <x v="7"/>
    <s v="jueves"/>
    <s v="YASS"/>
    <n v="1"/>
    <n v="40"/>
    <s v="TAT"/>
    <s v="LUIS GONZALO CASTAÑO HINCAPIE"/>
    <s v="Preventa"/>
    <s v="6356653"/>
    <s v="1039023085"/>
    <s v="LUIS GONZALO CASTAÑO HINCAPIE"/>
  </r>
  <r>
    <d v="2025-11-06T00:00:00"/>
    <s v="HHME001462662"/>
    <s v="PDELLAECONX10"/>
    <s v="ELLAS ECONOMICA X 10"/>
    <s v="PDELLAECONX10 - ELLAS ECONOMICA X 10"/>
    <n v="2"/>
    <n v="2543.59"/>
    <n v="0"/>
    <n v="5087.18"/>
    <s v="MD01"/>
    <n v="1"/>
    <n v="125"/>
    <s v=" TUTI Medellin"/>
    <s v="ZONA CENTRO"/>
    <s v="TERCEROS"/>
    <s v="2025 SEM 45"/>
    <s v="1342"/>
    <x v="7"/>
    <s v="jueves"/>
    <s v="PRODUSA"/>
    <n v="1"/>
    <n v="2"/>
    <s v="TAT"/>
    <s v="LUIS GONZALO CASTAÑO HINCAPIE"/>
    <s v="Preventa"/>
    <s v="6356653"/>
    <s v="1039023085"/>
    <s v="LUIS GONZALO CASTAÑO HINCAPIE"/>
  </r>
  <r>
    <d v="2025-11-06T00:00:00"/>
    <s v="HHME001462662"/>
    <s v="PDTOAVEN60X8"/>
    <s v="VENUS DELGADA PACA 60 X 8"/>
    <s v="PDTOAVEN60X8 - VENUS DELGADA PACA 60 X 8"/>
    <n v="12"/>
    <n v="1718.42"/>
    <n v="0"/>
    <n v="20621.04"/>
    <s v="MD01"/>
    <n v="1"/>
    <n v="125"/>
    <s v=" TUTI Medellin"/>
    <s v="ZONA CENTRO"/>
    <s v="TERCEROS"/>
    <s v="2025 SEM 45"/>
    <s v="1342"/>
    <x v="7"/>
    <s v="jueves"/>
    <s v="PRODUSA"/>
    <n v="1"/>
    <n v="12"/>
    <s v="TAT"/>
    <s v="LUIS GONZALO CASTAÑO HINCAPIE"/>
    <s v="Preventa"/>
    <s v="6356653"/>
    <s v="1039023085"/>
    <s v="LUIS GONZALO CASTAÑO HINCAPIE"/>
  </r>
  <r>
    <d v="2025-11-06T00:00:00"/>
    <s v="HHME001462680"/>
    <s v="YAPANIAZUX12"/>
    <s v="PAÑITOS HUMEDOS DAMPY AAZUL X 12UND"/>
    <s v="YAPANIAZUX12 - PAÑITOS HUMEDOS DAMPY AAZUL X 12UND"/>
    <n v="10"/>
    <n v="870"/>
    <n v="0"/>
    <n v="8700"/>
    <s v="MD01"/>
    <n v="1"/>
    <n v="125"/>
    <s v=" TUTI Medellin"/>
    <s v="ZONA CENTRO"/>
    <s v="TERCEROS"/>
    <s v="2025 SEM 45"/>
    <s v="1337"/>
    <x v="44"/>
    <s v="jueves"/>
    <s v="YASS"/>
    <n v="1"/>
    <n v="10"/>
    <s v="TAT"/>
    <s v="CESAR DE JESUS ARANGO ALVAREZ"/>
    <s v="Preventa"/>
    <s v="6401162"/>
    <s v="39178423"/>
    <s v="LA MEJOR ESQUINA"/>
  </r>
  <r>
    <d v="2025-11-06T00:00:00"/>
    <s v="HHME001462680"/>
    <s v="YACINASILANEGRA"/>
    <s v="CINTA AISLANTE NEGRA"/>
    <s v="YACINASILANEGRA - CINTA AISLANTE NEGRA"/>
    <n v="6"/>
    <n v="715"/>
    <n v="0"/>
    <n v="4290"/>
    <s v="MD01"/>
    <n v="1"/>
    <n v="125"/>
    <s v=" TUTI Medellin"/>
    <s v="ZONA CENTRO"/>
    <s v="TERCEROS"/>
    <s v="2025 SEM 45"/>
    <s v="1337"/>
    <x v="44"/>
    <s v="jueves"/>
    <s v="YASS"/>
    <n v="1"/>
    <n v="6"/>
    <s v="TAT"/>
    <s v="CESAR DE JESUS ARANGO ALVAREZ"/>
    <s v="Preventa"/>
    <s v="6401162"/>
    <s v="39178423"/>
    <s v="LA MEJOR ESQUINA"/>
  </r>
  <r>
    <d v="2025-11-06T00:00:00"/>
    <s v="HHME001462680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5"/>
    <s v="1337"/>
    <x v="44"/>
    <s v="jueves"/>
    <n v="0"/>
    <n v="1"/>
    <n v="1"/>
    <s v="TAT"/>
    <s v="CESAR DE JESUS ARANGO ALVAREZ"/>
    <s v="Preventa"/>
    <s v="6401162"/>
    <s v="39178423"/>
    <s v="LA MEJOR ESQUINA"/>
  </r>
  <r>
    <d v="2025-11-06T00:00:00"/>
    <s v="HHME001462680"/>
    <s v="YALAPIROX12"/>
    <s v="LAPIZ ROJO X12 UND"/>
    <s v="YALAPIROX12 - LAPIZ ROJO X12 UND"/>
    <n v="1"/>
    <n v="4882"/>
    <n v="0"/>
    <n v="4882"/>
    <s v="MD01"/>
    <n v="1"/>
    <n v="125"/>
    <s v=" TUTI Medellin"/>
    <s v="ZONA CENTRO"/>
    <s v="TERCEROS"/>
    <s v="2025 SEM 45"/>
    <s v="1337"/>
    <x v="44"/>
    <s v="jueves"/>
    <s v="YASS"/>
    <n v="1"/>
    <n v="1"/>
    <s v="TAT"/>
    <s v="CESAR DE JESUS ARANGO ALVAREZ"/>
    <s v="Preventa"/>
    <s v="6401162"/>
    <s v="39178423"/>
    <s v="LA MEJOR ESQUINA"/>
  </r>
  <r>
    <d v="2025-11-07T00:00:00"/>
    <s v="HHBU000698057"/>
    <s v="PBPROCOLDIS"/>
    <s v="PROTECTOR SOLAR COLOR DISPLAY"/>
    <s v="PBPROCOLDIS - PROTECTOR SOLAR COLOR DISPLAY"/>
    <n v="1"/>
    <n v="29400"/>
    <n v="0"/>
    <n v="29400"/>
    <s v="BM10"/>
    <n v="1"/>
    <n v="154"/>
    <s v=" TUTI Bucaramanga"/>
    <s v="ZONA SANTANDER"/>
    <s v="TERCEROS"/>
    <s v="2025 SEM 45"/>
    <s v="1666"/>
    <x v="54"/>
    <s v="viernes"/>
    <s v="PREBEL"/>
    <n v="1"/>
    <n v="1"/>
    <s v="TAT"/>
    <s v="SILVIA VIVIANA KORTRIGHT ALVAREZ"/>
    <s v="Preventa"/>
    <s v="49670828"/>
    <s v="63546971"/>
    <s v="LIMITES DE FLORIDA"/>
  </r>
  <r>
    <d v="2025-11-07T00:00:00"/>
    <s v="HHME001462774"/>
    <s v="YASEDA20"/>
    <s v="SEDA DENTAL CON CERA 20 MT"/>
    <s v="YASEDA20 - SEDA DENTAL CON CERA 20 MT"/>
    <n v="6"/>
    <n v="1092.44"/>
    <n v="0"/>
    <n v="6554.64"/>
    <s v="MD01"/>
    <n v="1"/>
    <n v="125"/>
    <s v=" TUTI Medellin"/>
    <s v="ZONA CENTRO"/>
    <s v="TERCEROS"/>
    <s v="2025 SEM 45"/>
    <s v="1342"/>
    <x v="7"/>
    <s v="viernes"/>
    <s v="YASS"/>
    <n v="1"/>
    <n v="6"/>
    <s v="TAT"/>
    <s v="JOSE GABRIEL SALAZAR OCAMPO"/>
    <s v="Preventa"/>
    <s v="70950923"/>
    <s v="1039023085"/>
    <s v="MADERA ESENCIAL"/>
  </r>
  <r>
    <d v="2025-11-07T00:00:00"/>
    <s v="HHME001462774"/>
    <s v="YAPANIAMA"/>
    <s v="PAÑITOS HUMEDOS DAMPY AMARILLOS X 15 UND"/>
    <s v="YAPANIAMA - PAÑITOS HUMEDOS DAMPY AMARILLOS X 15 UND"/>
    <n v="10"/>
    <n v="1260.5"/>
    <n v="0"/>
    <n v="12605"/>
    <s v="MD01"/>
    <n v="1"/>
    <n v="125"/>
    <s v=" TUTI Medellin"/>
    <s v="ZONA CENTRO"/>
    <s v="TERCEROS"/>
    <s v="2025 SEM 45"/>
    <s v="1342"/>
    <x v="7"/>
    <s v="viernes"/>
    <s v="YASS"/>
    <n v="1"/>
    <n v="10"/>
    <s v="TAT"/>
    <s v="JOSE GABRIEL SALAZAR OCAMPO"/>
    <s v="Preventa"/>
    <s v="70950923"/>
    <s v="1039023085"/>
    <s v="MADERA ESENCIAL"/>
  </r>
  <r>
    <d v="2025-11-07T00:00:00"/>
    <s v="HHME001462774"/>
    <s v="YAPADAM150"/>
    <s v="PAÑITOS HUMEDOS DAMPY X 150 UND AZUL"/>
    <s v="YAPADAM150 - PAÑITOS HUMEDOS DAMPY X 150 UND AZUL"/>
    <n v="6"/>
    <n v="6422.4"/>
    <n v="0"/>
    <n v="38534.400000000001"/>
    <s v="MD01"/>
    <n v="1"/>
    <n v="125"/>
    <s v=" TUTI Medellin"/>
    <s v="ZONA CENTRO"/>
    <s v="TERCEROS"/>
    <s v="2025 SEM 45"/>
    <s v="1342"/>
    <x v="7"/>
    <s v="viernes"/>
    <s v="YASS"/>
    <n v="1"/>
    <n v="6"/>
    <s v="TAT"/>
    <s v="JOSE GABRIEL SALAZAR OCAMPO"/>
    <s v="Preventa"/>
    <s v="70950923"/>
    <s v="1039023085"/>
    <s v="MADERA ESENCIAL"/>
  </r>
  <r>
    <d v="2025-11-07T00:00:00"/>
    <s v="HHBQ000724175"/>
    <s v="YASEDA20"/>
    <s v="SEDA DENTAL CON CERA 20 MT"/>
    <s v="YASEDA20 - SEDA DENTAL CON CERA 20 MT"/>
    <n v="8"/>
    <n v="1092.44"/>
    <n v="0"/>
    <n v="8739.52"/>
    <s v="BQ06"/>
    <n v="1"/>
    <n v="155"/>
    <s v=" TUTI Barranquilla"/>
    <s v="ZONA NORTE"/>
    <s v="TERCEROS"/>
    <s v="2025 SEM 45"/>
    <s v="1943"/>
    <x v="37"/>
    <s v="viernes"/>
    <s v="YASS"/>
    <n v="1"/>
    <n v="8"/>
    <s v="TAT"/>
    <s v="GLORIA ISETH  CAMPO OSORIO"/>
    <s v="Preventa"/>
    <s v="1100394864"/>
    <s v="1042436969"/>
    <s v="VARIEDADES NUEVO HORIZONTE"/>
  </r>
  <r>
    <d v="2025-11-07T00:00:00"/>
    <s v="HHBQ000724175"/>
    <s v="PBTALCOMBO"/>
    <s v="TALCO AFM POLVO 300GR + 85GR + 30GR"/>
    <s v="PBTALCOMBO - TALCO AFM POLVO 300GR + 85GR + 30GR"/>
    <n v="2"/>
    <n v="18004.36"/>
    <n v="3600.8719999999998"/>
    <n v="32407.848000000002"/>
    <s v="BQ06"/>
    <n v="1"/>
    <n v="155"/>
    <s v=" TUTI Barranquilla"/>
    <s v="ZONA NORTE"/>
    <s v="TERCEROS"/>
    <s v="2025 SEM 45"/>
    <s v="1943"/>
    <x v="37"/>
    <s v="viernes"/>
    <s v="PREBEL"/>
    <n v="1"/>
    <n v="2"/>
    <s v="TAT"/>
    <s v="GLORIA ISETH  CAMPO OSORIO"/>
    <s v="Preventa"/>
    <s v="1100394864"/>
    <s v="1042436969"/>
    <s v="VARIEDADES NUEVO HORIZONTE"/>
  </r>
  <r>
    <d v="2025-11-07T00:00:00"/>
    <s v="HHBQ000724175"/>
    <s v="YACONDSEX"/>
    <s v="CONDONES X3 UNIDADES ECONOMICO"/>
    <s v="YACONDSEX - CONDONES X3 UNIDADES ECONOMICO"/>
    <n v="6"/>
    <n v="866.2"/>
    <n v="0"/>
    <n v="5197.2"/>
    <s v="BQ06"/>
    <n v="1"/>
    <n v="155"/>
    <s v=" TUTI Barranquilla"/>
    <s v="ZONA NORTE"/>
    <s v="TERCEROS"/>
    <s v="2025 SEM 45"/>
    <s v="1943"/>
    <x v="37"/>
    <s v="viernes"/>
    <s v="YASS"/>
    <n v="1"/>
    <n v="6"/>
    <s v="TAT"/>
    <s v="GLORIA ISETH  CAMPO OSORIO"/>
    <s v="Preventa"/>
    <s v="1100394864"/>
    <s v="1042436969"/>
    <s v="VARIEDADES NUEVO HORIZONTE"/>
  </r>
  <r>
    <d v="2025-11-07T00:00:00"/>
    <s v="HHBQ000724175"/>
    <s v="YAPANIAZU"/>
    <s v="PAÑITOS HUMEDOS DAMPY X 20 AZUL"/>
    <s v="YAPANIAZU - PAÑITOS HUMEDOS DAMPY X 20 AZUL"/>
    <n v="10"/>
    <n v="1344.54"/>
    <n v="0"/>
    <n v="13445.4"/>
    <s v="BQ06"/>
    <n v="1"/>
    <n v="155"/>
    <s v=" TUTI Barranquilla"/>
    <s v="ZONA NORTE"/>
    <s v="TERCEROS"/>
    <s v="2025 SEM 45"/>
    <s v="1943"/>
    <x v="37"/>
    <s v="viernes"/>
    <s v="YASS"/>
    <n v="1"/>
    <n v="10"/>
    <s v="TAT"/>
    <s v="GLORIA ISETH  CAMPO OSORIO"/>
    <s v="Preventa"/>
    <s v="1100394864"/>
    <s v="1042436969"/>
    <s v="VARIEDADES NUEVO HORIZONTE"/>
  </r>
  <r>
    <d v="2025-11-07T00:00:00"/>
    <s v="HHBQ000724175"/>
    <s v="YAPADAM150"/>
    <s v="PAÑITOS HUMEDOS DAMPY X 150 UND AZUL"/>
    <s v="YAPADAM150 - PAÑITOS HUMEDOS DAMPY X 150 UND AZUL"/>
    <n v="8"/>
    <n v="6422.4"/>
    <n v="0"/>
    <n v="51379.199999999997"/>
    <s v="BQ06"/>
    <n v="1"/>
    <n v="155"/>
    <s v=" TUTI Barranquilla"/>
    <s v="ZONA NORTE"/>
    <s v="TERCEROS"/>
    <s v="2025 SEM 45"/>
    <s v="1943"/>
    <x v="37"/>
    <s v="viernes"/>
    <s v="YASS"/>
    <n v="1"/>
    <n v="8"/>
    <s v="TAT"/>
    <s v="GLORIA ISETH  CAMPO OSORIO"/>
    <s v="Preventa"/>
    <s v="1100394864"/>
    <s v="1042436969"/>
    <s v="VARIEDADES NUEVO HORIZONTE"/>
  </r>
  <r>
    <d v="2025-11-07T00:00:00"/>
    <s v="HHBQ000724175"/>
    <s v="YAGELX1"/>
    <s v="GEL MENTHUS JUHNIOS VERDE 30GR X1"/>
    <s v="YAGELX1 - GEL MENTHUS JUHNIOS VERDE 30GR X1"/>
    <n v="2"/>
    <n v="1640"/>
    <n v="0"/>
    <n v="3280"/>
    <s v="BQ06"/>
    <n v="1"/>
    <n v="155"/>
    <s v=" TUTI Barranquilla"/>
    <s v="ZONA NORTE"/>
    <s v="TERCEROS"/>
    <s v="2025 SEM 45"/>
    <s v="1943"/>
    <x v="37"/>
    <s v="viernes"/>
    <s v="YASS"/>
    <n v="1"/>
    <n v="2"/>
    <s v="TAT"/>
    <s v="GLORIA ISETH  CAMPO OSORIO"/>
    <s v="Preventa"/>
    <s v="1100394864"/>
    <s v="1042436969"/>
    <s v="VARIEDADES NUEVO HORIZONTE"/>
  </r>
  <r>
    <d v="2025-11-07T00:00:00"/>
    <s v="HHBQ000724175"/>
    <s v="KNLIMTEN"/>
    <s v="LIMPIADOR DE TENNIS KNIGHT"/>
    <s v="KNLIMTEN - LIMPIADOR DE TENNIS KNIGHT"/>
    <n v="1"/>
    <n v="6350"/>
    <n v="635"/>
    <n v="5715"/>
    <s v="BQ06"/>
    <n v="1"/>
    <n v="155"/>
    <s v=" TUTI Barranquilla"/>
    <s v="ZONA NORTE"/>
    <s v="TERCEROS"/>
    <s v="2025 SEM 45"/>
    <s v="1943"/>
    <x v="37"/>
    <s v="viernes"/>
    <s v="KNIGHT"/>
    <n v="1"/>
    <n v="1"/>
    <s v="TAT"/>
    <s v="GLORIA ISETH  CAMPO OSORIO"/>
    <s v="Preventa"/>
    <s v="1100394864"/>
    <s v="1042436969"/>
    <s v="VARIEDADES NUEVO HORIZONTE"/>
  </r>
  <r>
    <d v="2025-11-07T00:00:00"/>
    <s v="HHBQ000724175"/>
    <s v="YAGOM90"/>
    <s v="GOMINA N17 EN SOBRE 90G"/>
    <s v="YAGOM90 - GOMINA N17 EN SOBRE 90G"/>
    <n v="4"/>
    <n v="1092.44"/>
    <n v="0"/>
    <n v="4369.76"/>
    <s v="BQ06"/>
    <n v="1"/>
    <n v="155"/>
    <s v=" TUTI Barranquilla"/>
    <s v="ZONA NORTE"/>
    <s v="TERCEROS"/>
    <s v="2025 SEM 45"/>
    <s v="1943"/>
    <x v="37"/>
    <s v="viernes"/>
    <s v="YASS"/>
    <n v="1"/>
    <n v="4"/>
    <s v="TAT"/>
    <s v="GLORIA ISETH  CAMPO OSORIO"/>
    <s v="Preventa"/>
    <s v="1100394864"/>
    <s v="1042436969"/>
    <s v="VARIEDADES NUEVO HORIZONTE"/>
  </r>
  <r>
    <d v="2025-11-07T00:00:00"/>
    <s v="HHBO001173183"/>
    <s v="YAPANIAMA"/>
    <s v="PAÑITOS HUMEDOS DAMPY AMARILLOS X 15 UND"/>
    <s v="YAPANIAMA - PAÑITOS HUMEDOS DAMPY AMARILLOS X 15 UND"/>
    <n v="2"/>
    <n v="1260.5"/>
    <n v="0"/>
    <n v="2521"/>
    <s v="BG13"/>
    <n v="1"/>
    <n v="126"/>
    <s v=" TUTI Bogota"/>
    <s v="ZONA BOGOTA"/>
    <s v="TERCEROS"/>
    <s v="2025 SEM 45"/>
    <s v="2237"/>
    <x v="14"/>
    <s v="viernes"/>
    <s v="YASS"/>
    <n v="1"/>
    <n v="2"/>
    <s v="TAT"/>
    <s v="MARIA GLADYS AVILA FEO"/>
    <s v="Preventa"/>
    <s v="52318076"/>
    <s v="1012358399"/>
    <s v="VARIEDADES SAMMY EL GATO"/>
  </r>
  <r>
    <d v="2025-11-07T00:00:00"/>
    <s v="HHBO001173183"/>
    <s v="PBDESCLIROLL"/>
    <s v="DESODORANTE CLINICAL ROLL-ON 30ML"/>
    <s v="PBDESCLIROLL - DESODORANTE CLINICAL ROLL-ON 30ML"/>
    <n v="1"/>
    <n v="3000"/>
    <n v="0"/>
    <n v="3000"/>
    <s v="BG13"/>
    <n v="1"/>
    <n v="126"/>
    <s v=" TUTI Bogota"/>
    <s v="ZONA BOGOTA"/>
    <s v="TERCEROS"/>
    <s v="2025 SEM 45"/>
    <s v="2237"/>
    <x v="14"/>
    <s v="viernes"/>
    <s v="PREBEL"/>
    <n v="1"/>
    <n v="1"/>
    <s v="TAT"/>
    <s v="MARIA GLADYS AVILA FEO"/>
    <s v="Preventa"/>
    <s v="52318076"/>
    <s v="1012358399"/>
    <s v="VARIEDADES SAMMY EL GATO"/>
  </r>
  <r>
    <d v="2025-11-07T00:00:00"/>
    <s v="HHME001462925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CRISTIAN GUERRA OCHOA"/>
    <s v="Preventa"/>
    <s v="1042766789"/>
    <s v="8432406"/>
    <s v="MERCADOS EL MEJOR PRECIO"/>
  </r>
  <r>
    <d v="2025-11-07T00:00:00"/>
    <s v="HHME001462925"/>
    <s v="PBDESCREMA72H"/>
    <s v="DESODORANTE COLAPSIBLE 40GR 72H"/>
    <s v="PBDESCREMA72H - DESODORANTE COLAPSIBLE 40GR 72H"/>
    <n v="6"/>
    <n v="3000"/>
    <n v="0"/>
    <n v="18000"/>
    <s v="MD06"/>
    <n v="1"/>
    <n v="125"/>
    <s v=" TUTI Medellin"/>
    <s v="ZONA CENTRO"/>
    <s v="TERCEROS"/>
    <s v="2025 SEM 45"/>
    <s v="1398"/>
    <x v="2"/>
    <s v="viernes"/>
    <s v="PREBEL"/>
    <n v="1"/>
    <n v="6"/>
    <s v="TAT"/>
    <s v="CRISTIAN GUERRA OCHOA"/>
    <s v="Preventa"/>
    <s v="1042766789"/>
    <s v="8432406"/>
    <s v="MERCADOS EL MEJOR PRECIO"/>
  </r>
  <r>
    <d v="2025-11-07T00:00:00"/>
    <s v="HHME001462925"/>
    <s v="PBPROSOLIVI40ML"/>
    <s v="PROM PROT SPF80 80 LIVIANA SENS 40 ML 2PE"/>
    <s v="PBPROSOLIVI40ML - PROM PROT SPF80 80 LIVIANA SENS 40 ML 2PE"/>
    <n v="1"/>
    <n v="20256.21"/>
    <n v="0"/>
    <n v="20256.21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CRISTIAN GUERRA OCHOA"/>
    <s v="Preventa"/>
    <s v="1042766789"/>
    <s v="8432406"/>
    <s v="MERCADOS EL MEJOR PRECIO"/>
  </r>
  <r>
    <d v="2025-11-07T00:00:00"/>
    <s v="HHME001462925"/>
    <s v="PBPROCOLDIS"/>
    <s v="PROTECTOR SOLAR COLOR DISPLAY"/>
    <s v="PBPROCOLDIS - PROTECTOR SOLAR COLOR DISPLAY"/>
    <n v="1"/>
    <n v="29400"/>
    <n v="0"/>
    <n v="29400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CRISTIAN GUERRA OCHOA"/>
    <s v="Preventa"/>
    <s v="1042766789"/>
    <s v="8432406"/>
    <s v="MERCADOS EL MEJOR PRECIO"/>
  </r>
  <r>
    <d v="2025-11-07T00:00:00"/>
    <s v="HHME001462925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CRISTIAN GUERRA OCHOA"/>
    <s v="Preventa"/>
    <s v="1042766789"/>
    <s v="8432406"/>
    <s v="MERCADOS EL MEJOR PRECIO"/>
  </r>
  <r>
    <d v="2025-11-07T00:00:00"/>
    <s v="HHME001462925"/>
    <s v="YALAPIZAMAX12"/>
    <s v="LAPIZ ESCOLAR AMARILLO X12"/>
    <s v="YALAPIZAMAX12 - LAPIZ ESCOLAR AMARILLO X12"/>
    <n v="1"/>
    <n v="4853"/>
    <n v="0"/>
    <n v="4853"/>
    <s v="MD06"/>
    <n v="1"/>
    <n v="125"/>
    <s v=" TUTI Medellin"/>
    <s v="ZONA CENTRO"/>
    <s v="TERCEROS"/>
    <s v="2025 SEM 45"/>
    <s v="1398"/>
    <x v="2"/>
    <s v="viernes"/>
    <n v="0"/>
    <n v="1"/>
    <n v="1"/>
    <s v="TAT"/>
    <s v="CRISTIAN GUERRA OCHOA"/>
    <s v="Preventa"/>
    <s v="1042766789"/>
    <s v="8432406"/>
    <s v="MERCADOS EL MEJOR PRECIO"/>
  </r>
  <r>
    <d v="2025-11-07T00:00:00"/>
    <s v="HHME001462925"/>
    <s v="DRPOLISACHETX1"/>
    <s v="POLIMERO DROMATIC SACHET X1"/>
    <s v="DRPOLISACHETX1 - POLIMERO DROMATIC SACHET X1"/>
    <n v="12"/>
    <n v="2227"/>
    <n v="0"/>
    <n v="26724"/>
    <s v="MD06"/>
    <n v="1"/>
    <n v="125"/>
    <s v=" TUTI Medellin"/>
    <s v="ZONA CENTRO"/>
    <s v="TERCEROS"/>
    <s v="2025 SEM 45"/>
    <s v="1398"/>
    <x v="2"/>
    <s v="viernes"/>
    <s v="DROMATIC"/>
    <n v="1"/>
    <n v="12"/>
    <s v="TAT"/>
    <s v="CRISTIAN GUERRA OCHOA"/>
    <s v="Preventa"/>
    <s v="1042766789"/>
    <s v="8432406"/>
    <s v="MERCADOS EL MEJOR PRECIO"/>
  </r>
  <r>
    <d v="2025-11-07T00:00:00"/>
    <s v="HHME001462925"/>
    <s v="DRACRILASACHETX1"/>
    <s v="ACRILATO PARA PEINAR DROMATIC SACHET X1"/>
    <s v="DRACRILASACHETX1 - ACRILATO PARA PEINAR DROMATIC SACHET X1"/>
    <n v="12"/>
    <n v="2227"/>
    <n v="0"/>
    <n v="26724"/>
    <s v="MD06"/>
    <n v="1"/>
    <n v="125"/>
    <s v=" TUTI Medellin"/>
    <s v="ZONA CENTRO"/>
    <s v="TERCEROS"/>
    <s v="2025 SEM 45"/>
    <s v="1398"/>
    <x v="2"/>
    <s v="viernes"/>
    <s v="DROMATIC"/>
    <n v="1"/>
    <n v="12"/>
    <s v="TAT"/>
    <s v="CRISTIAN GUERRA OCHOA"/>
    <s v="Preventa"/>
    <s v="1042766789"/>
    <s v="8432406"/>
    <s v="MERCADOS EL MEJOR PRECIO"/>
  </r>
  <r>
    <d v="2025-11-07T00:00:00"/>
    <s v="HHBO001173245"/>
    <s v="YACAN40"/>
    <s v="CANDADO 40 MM"/>
    <s v="YACAN40 - CANDADO 40 MM"/>
    <n v="2"/>
    <n v="2992.5"/>
    <n v="0"/>
    <n v="5985"/>
    <s v="BG25"/>
    <n v="1"/>
    <n v="126"/>
    <s v=" TUTI Bogota"/>
    <s v="ZONA BOGOTA"/>
    <s v="TERCEROS"/>
    <s v="2025 SEM 45"/>
    <s v="2130"/>
    <x v="15"/>
    <s v="viernes"/>
    <s v="YASS"/>
    <n v="1"/>
    <n v="2"/>
    <s v="TAT"/>
    <s v="OLGA DUQUE FLOREZ"/>
    <s v="Preventa"/>
    <s v="27645098"/>
    <s v="22639797"/>
    <s v="OLGA DUQUE FLOREZ"/>
  </r>
  <r>
    <d v="2025-11-07T00:00:00"/>
    <s v="HHBO001173245"/>
    <s v="YACAN50"/>
    <s v="CANDADO 50 MM"/>
    <s v="YACAN50 - CANDADO 50 MM"/>
    <n v="2"/>
    <n v="4327.7299999999996"/>
    <n v="0"/>
    <n v="8655.4599999999991"/>
    <s v="BG25"/>
    <n v="1"/>
    <n v="126"/>
    <s v=" TUTI Bogota"/>
    <s v="ZONA BOGOTA"/>
    <s v="TERCEROS"/>
    <s v="2025 SEM 45"/>
    <s v="2130"/>
    <x v="15"/>
    <s v="viernes"/>
    <s v="YASS"/>
    <n v="1"/>
    <n v="2"/>
    <s v="TAT"/>
    <s v="OLGA DUQUE FLOREZ"/>
    <s v="Preventa"/>
    <s v="27645098"/>
    <s v="22639797"/>
    <s v="OLGA DUQUE FLOREZ"/>
  </r>
  <r>
    <d v="2025-11-07T00:00:00"/>
    <s v="HHBO001173245"/>
    <s v="LYGUANT7AMX2"/>
    <s v="LIMPIAYA GUATE TALLA7 AMARILLO X2"/>
    <s v="LYGUANT7AMX2 - LIMPIAYA GUATE TALLA7 AMARILLO X2"/>
    <n v="2"/>
    <n v="3025.21"/>
    <n v="0"/>
    <n v="6050.42"/>
    <s v="BG25"/>
    <n v="1"/>
    <n v="126"/>
    <s v=" TUTI Bogota"/>
    <s v="ZONA BOGOTA"/>
    <s v="TERCEROS"/>
    <s v="2025 SEM 45"/>
    <s v="2130"/>
    <x v="15"/>
    <s v="viernes"/>
    <s v="ETERNA"/>
    <n v="1"/>
    <n v="2"/>
    <s v="TAT"/>
    <s v="OLGA DUQUE FLOREZ"/>
    <s v="Preventa"/>
    <s v="27645098"/>
    <s v="22639797"/>
    <s v="OLGA DUQUE FLOREZ"/>
  </r>
  <r>
    <d v="2025-11-07T00:00:00"/>
    <s v="HHBO001173245"/>
    <s v="LYGUANT7.5AMX2"/>
    <s v="LIMPIAYA GUATE TALLA7.5 AMARILLO X2"/>
    <s v="LYGUANT7.5AMX2 - LIMPIAYA GUATE TALLA7.5 AMARILLO X2"/>
    <n v="2"/>
    <n v="3025.21"/>
    <n v="0"/>
    <n v="6050.42"/>
    <s v="BG25"/>
    <n v="1"/>
    <n v="126"/>
    <s v=" TUTI Bogota"/>
    <s v="ZONA BOGOTA"/>
    <s v="TERCEROS"/>
    <s v="2025 SEM 45"/>
    <s v="2130"/>
    <x v="15"/>
    <s v="viernes"/>
    <s v="ETERNA"/>
    <n v="1"/>
    <n v="2"/>
    <s v="TAT"/>
    <s v="OLGA DUQUE FLOREZ"/>
    <s v="Preventa"/>
    <s v="27645098"/>
    <s v="22639797"/>
    <s v="OLGA DUQUE FLOREZ"/>
  </r>
  <r>
    <d v="2025-11-07T00:00:00"/>
    <s v="HHBO001173245"/>
    <s v="LYGUANT8AMX2"/>
    <s v="LIMPIAYA GUANTE TALLA8 AMARILLO X2"/>
    <s v="LYGUANT8AMX2 - LIMPIAYA GUANTE TALLA8 AMARILLO X2"/>
    <n v="2"/>
    <n v="3025.21"/>
    <n v="0"/>
    <n v="6050.42"/>
    <s v="BG25"/>
    <n v="1"/>
    <n v="126"/>
    <s v=" TUTI Bogota"/>
    <s v="ZONA BOGOTA"/>
    <s v="TERCEROS"/>
    <s v="2025 SEM 45"/>
    <s v="2130"/>
    <x v="15"/>
    <s v="viernes"/>
    <s v="ETERNA"/>
    <n v="1"/>
    <n v="2"/>
    <s v="TAT"/>
    <s v="OLGA DUQUE FLOREZ"/>
    <s v="Preventa"/>
    <s v="27645098"/>
    <s v="22639797"/>
    <s v="OLGA DUQUE FLOREZ"/>
  </r>
  <r>
    <d v="2025-11-07T00:00:00"/>
    <s v="HHME001462974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MIGUEL ANGEL ATEHORTUA OCHOA"/>
    <s v="Preventa"/>
    <s v="1020495493"/>
    <s v="8432406"/>
    <s v="AHORRAMAX"/>
  </r>
  <r>
    <d v="2025-11-07T00:00:00"/>
    <s v="HHME001463010"/>
    <s v="PDSPLASHROJX12"/>
    <s v="ELLAS LOCIÓN CORPORAL BODY SPLASH ROJO X 260 ML CAJA X 12"/>
    <s v="PDSPLASHROJX12 - ELLAS LOCIÓN CORPORAL BODY SPLASH ROJO X 260 ML CAJA X 12"/>
    <n v="1"/>
    <n v="7500"/>
    <n v="750"/>
    <n v="6750"/>
    <s v="MD30"/>
    <n v="1"/>
    <n v="125"/>
    <s v=" TUTI Medellin"/>
    <s v="ZONA CENTRO"/>
    <s v="TERCEROS"/>
    <s v="2025 SEM 45"/>
    <s v="1306"/>
    <x v="6"/>
    <s v="viernes"/>
    <s v="PRODUSA"/>
    <n v="1"/>
    <n v="1"/>
    <s v="TAT"/>
    <s v="MARIA ELPIDIA VELASQUEZ OSORIO"/>
    <s v="Preventa"/>
    <s v="42681540"/>
    <s v="1036660589"/>
    <s v="TIENDA LOS NIETOS"/>
  </r>
  <r>
    <d v="2025-11-07T00:00:00"/>
    <s v="HHME001463010"/>
    <s v="YALAPIZAMAX12"/>
    <s v="LAPIZ ESCOLAR AMARILLO X12"/>
    <s v="YALAPIZAMAX12 - LAPIZ ESCOLAR AMARILLO X12"/>
    <n v="1"/>
    <n v="4853"/>
    <n v="0"/>
    <n v="4853"/>
    <s v="MD30"/>
    <n v="1"/>
    <n v="125"/>
    <s v=" TUTI Medellin"/>
    <s v="ZONA CENTRO"/>
    <s v="TERCEROS"/>
    <s v="2025 SEM 45"/>
    <s v="1306"/>
    <x v="6"/>
    <s v="viernes"/>
    <n v="0"/>
    <n v="1"/>
    <n v="1"/>
    <s v="TAT"/>
    <s v="MARIA ELPIDIA VELASQUEZ OSORIO"/>
    <s v="Preventa"/>
    <s v="42681540"/>
    <s v="1036660589"/>
    <s v="TIENDA LOS NIETOS"/>
  </r>
  <r>
    <d v="2025-11-07T00:00:00"/>
    <s v="HHME001463010"/>
    <s v="YAPANIAZU"/>
    <s v="PAÑITOS HUMEDOS DAMPY X 20 AZUL"/>
    <s v="YAPANIAZU - PAÑITOS HUMEDOS DAMPY X 20 AZUL"/>
    <n v="3"/>
    <n v="1344.54"/>
    <n v="0"/>
    <n v="4033.62"/>
    <s v="MD30"/>
    <n v="1"/>
    <n v="125"/>
    <s v=" TUTI Medellin"/>
    <s v="ZONA CENTRO"/>
    <s v="TERCEROS"/>
    <s v="2025 SEM 45"/>
    <s v="1306"/>
    <x v="6"/>
    <s v="viernes"/>
    <s v="YASS"/>
    <n v="1"/>
    <n v="3"/>
    <s v="TAT"/>
    <s v="MARIA ELPIDIA VELASQUEZ OSORIO"/>
    <s v="Preventa"/>
    <s v="42681540"/>
    <s v="1036660589"/>
    <s v="TIENDA LOS NIETOS"/>
  </r>
  <r>
    <d v="2025-11-07T00:00:00"/>
    <s v="HHME001463010"/>
    <s v="YAPANIAZUX12"/>
    <s v="PAÑITOS HUMEDOS DAMPY AAZUL X 12UND"/>
    <s v="YAPANIAZUX12 - PAÑITOS HUMEDOS DAMPY AAZUL X 12UND"/>
    <n v="3"/>
    <n v="870"/>
    <n v="0"/>
    <n v="2610"/>
    <s v="MD30"/>
    <n v="1"/>
    <n v="125"/>
    <s v=" TUTI Medellin"/>
    <s v="ZONA CENTRO"/>
    <s v="TERCEROS"/>
    <s v="2025 SEM 45"/>
    <s v="1306"/>
    <x v="6"/>
    <s v="viernes"/>
    <s v="YASS"/>
    <n v="1"/>
    <n v="3"/>
    <s v="TAT"/>
    <s v="MARIA ELPIDIA VELASQUEZ OSORIO"/>
    <s v="Preventa"/>
    <s v="42681540"/>
    <s v="1036660589"/>
    <s v="TIENDA LOS NIETOS"/>
  </r>
  <r>
    <d v="2025-11-07T00:00:00"/>
    <s v="HHME001463010"/>
    <s v="YATIJEROM"/>
    <s v="TIJERA PUNTA ROMA ECONOMICA"/>
    <s v="YATIJEROM - TIJERA PUNTA ROMA ECONOMICA"/>
    <n v="3"/>
    <n v="864"/>
    <n v="0"/>
    <n v="2592"/>
    <s v="MD30"/>
    <n v="1"/>
    <n v="125"/>
    <s v=" TUTI Medellin"/>
    <s v="ZONA CENTRO"/>
    <s v="TERCEROS"/>
    <s v="2025 SEM 45"/>
    <s v="1306"/>
    <x v="6"/>
    <s v="viernes"/>
    <s v="YASS"/>
    <n v="1"/>
    <n v="3"/>
    <s v="TAT"/>
    <s v="MARIA ELPIDIA VELASQUEZ OSORIO"/>
    <s v="Preventa"/>
    <s v="42681540"/>
    <s v="1036660589"/>
    <s v="TIENDA LOS NIETOS"/>
  </r>
  <r>
    <d v="2025-11-07T00:00:00"/>
    <s v="HHME001463010"/>
    <s v="YAVABY20GR"/>
    <s v="VASELINA BABY, 20 GRAMOS, MARCA JUHNIOS"/>
    <s v="YAVABY20GR - VASELINA BABY, 20 GRAMOS, MARCA JUHNIOS"/>
    <n v="3"/>
    <n v="1444"/>
    <n v="0"/>
    <n v="4332"/>
    <s v="MD30"/>
    <n v="1"/>
    <n v="125"/>
    <s v=" TUTI Medellin"/>
    <s v="ZONA CENTRO"/>
    <s v="TERCEROS"/>
    <s v="2025 SEM 45"/>
    <s v="1306"/>
    <x v="6"/>
    <s v="viernes"/>
    <s v="YASS"/>
    <n v="1"/>
    <n v="3"/>
    <s v="TAT"/>
    <s v="MARIA ELPIDIA VELASQUEZ OSORIO"/>
    <s v="Preventa"/>
    <s v="42681540"/>
    <s v="1036660589"/>
    <s v="TIENDA LOS NIETOS"/>
  </r>
  <r>
    <d v="2025-11-07T00:00:00"/>
    <s v="HHBO001173295"/>
    <s v="LYDETE200DX1"/>
    <s v="LIMPIAYA DETERGENTE DOYPACK 200 ML X1"/>
    <s v="LYDETE200DX1 - LIMPIAYA DETERGENTE DOYPACK 200 ML X1"/>
    <n v="12"/>
    <n v="1440"/>
    <n v="0"/>
    <n v="17280"/>
    <s v="BG20"/>
    <n v="1"/>
    <n v="126"/>
    <s v=" TUTI Bogota"/>
    <s v="ZONA BOGOTA"/>
    <s v="TERCEROS"/>
    <s v="2025 SEM 45"/>
    <s v="2149"/>
    <x v="29"/>
    <s v="viernes"/>
    <s v="ETERNA"/>
    <n v="1"/>
    <n v="12"/>
    <s v="TAT"/>
    <s v="ANA VICTORIA QUIROGA ORTIZ"/>
    <s v="Preventa"/>
    <s v="52897596"/>
    <s v="79986646"/>
    <s v="ASEO HOGAR"/>
  </r>
  <r>
    <d v="2025-11-07T00:00:00"/>
    <s v="HHBO001173295"/>
    <s v="LYBICA1000X1"/>
    <s v="LIMPIAYA LIMPIADOR BICARBONATO 1000ML X1"/>
    <s v="LYBICA1000X1 - LIMPIAYA LIMPIADOR BICARBONATO 1000ML X1"/>
    <n v="6"/>
    <n v="3025.21"/>
    <n v="0"/>
    <n v="18151.259999999998"/>
    <s v="BG20"/>
    <n v="1"/>
    <n v="126"/>
    <s v=" TUTI Bogota"/>
    <s v="ZONA BOGOTA"/>
    <s v="TERCEROS"/>
    <s v="2025 SEM 45"/>
    <s v="2149"/>
    <x v="29"/>
    <s v="viernes"/>
    <s v="ETERNA"/>
    <n v="1"/>
    <n v="6"/>
    <s v="TAT"/>
    <s v="ANA VICTORIA QUIROGA ORTIZ"/>
    <s v="Preventa"/>
    <s v="52897596"/>
    <s v="79986646"/>
    <s v="ASEO HOGAR"/>
  </r>
  <r>
    <d v="2025-11-07T00:00:00"/>
    <s v="HHBO001173295"/>
    <s v="LYLAVA1000"/>
    <s v="LIMPIAYA LIMPIADOR MULTIUSOS LAVANDA X 1000"/>
    <s v="LYLAVA1000 - LIMPIAYA LIMPIADOR MULTIUSOS LAVANDA X 1000"/>
    <n v="6"/>
    <n v="2541.83"/>
    <n v="0"/>
    <n v="15250.98"/>
    <s v="BG20"/>
    <n v="1"/>
    <n v="126"/>
    <s v=" TUTI Bogota"/>
    <s v="ZONA BOGOTA"/>
    <s v="TERCEROS"/>
    <s v="2025 SEM 45"/>
    <s v="2149"/>
    <x v="29"/>
    <s v="viernes"/>
    <s v="ETERNA"/>
    <n v="1"/>
    <n v="6"/>
    <s v="TAT"/>
    <s v="ANA VICTORIA QUIROGA ORTIZ"/>
    <s v="Preventa"/>
    <s v="52897596"/>
    <s v="79986646"/>
    <s v="ASEO HOGAR"/>
  </r>
  <r>
    <d v="2025-11-07T00:00:00"/>
    <s v="HHME001463022"/>
    <s v="YAGOM90"/>
    <s v="GOMINA N17 EN SOBRE 90G"/>
    <s v="YAGOM90 - GOMINA N17 EN SOBRE 90G"/>
    <n v="12"/>
    <n v="1092.44"/>
    <n v="0"/>
    <n v="13109.28"/>
    <s v="MD02"/>
    <n v="1"/>
    <n v="1"/>
    <s v=" MEDELLIN"/>
    <s v="ZONA CENTRO"/>
    <s v="TERCEROS"/>
    <s v="2025 SEM 45"/>
    <s v="1338"/>
    <x v="5"/>
    <s v="viernes"/>
    <s v="YASS"/>
    <n v="1"/>
    <n v="12"/>
    <s v="TAT"/>
    <s v="LUIS ALBERTO HENAO LOAIZA"/>
    <s v="Preventa"/>
    <s v="70302216"/>
    <s v="1036639459"/>
    <s v=" AUTOSERVICIO EL SERVIDOR"/>
  </r>
  <r>
    <d v="2025-11-07T00:00:00"/>
    <s v="HHBO001173149"/>
    <s v="YABOLSAMED"/>
    <s v="BOLSA BASURA PAQUETE X8 UNIDADES"/>
    <s v="YABOLSAMED - BOLSA BASURA PAQUETE X8 UNIDADES"/>
    <n v="10"/>
    <n v="1344.54"/>
    <n v="0"/>
    <n v="13445.4"/>
    <s v="BG13"/>
    <n v="1"/>
    <n v="2"/>
    <s v=" CIUDAD BOGOTA"/>
    <s v="ZONA BOGOTA"/>
    <s v="TERCEROS"/>
    <s v="2025 SEM 45"/>
    <s v="2234"/>
    <x v="18"/>
    <s v="viernes"/>
    <s v="YASS"/>
    <n v="1"/>
    <n v="10"/>
    <s v="TAT"/>
    <s v="MARIA LUISA RANGEL CHIRIVI"/>
    <s v="Preventa"/>
    <s v="39813306"/>
    <s v="52460170"/>
    <s v="LAVASEVO ESPECIAL WASH"/>
  </r>
  <r>
    <d v="2025-11-07T00:00:00"/>
    <s v="HHBO001173150"/>
    <s v="LYLAVA1000"/>
    <s v="LIMPIAYA LIMPIADOR MULTIUSOS LAVANDA X 1000"/>
    <s v="LYLAVA1000 - LIMPIAYA LIMPIADOR MULTIUSOS LAVANDA X 1000"/>
    <n v="3"/>
    <n v="2541.83"/>
    <n v="0"/>
    <n v="7625.49"/>
    <s v="BG11"/>
    <n v="1"/>
    <n v="126"/>
    <s v=" TUTI Bogota"/>
    <s v="ZONA BOGOTA"/>
    <s v="TERCEROS"/>
    <s v="2025 SEM 45"/>
    <s v="2206"/>
    <x v="47"/>
    <s v="viernes"/>
    <s v="ETERNA"/>
    <n v="1"/>
    <n v="3"/>
    <s v="TAT"/>
    <s v="MARTHA ROCIO PULIDO"/>
    <s v="Preventa"/>
    <s v="52146808"/>
    <s v="52906505"/>
    <s v="CHAZA SANDWICH"/>
  </r>
  <r>
    <d v="2025-11-07T00:00:00"/>
    <s v="HHBO001173150"/>
    <s v="LYGUANT8NGX2"/>
    <s v="LIMPIAYA GUANTE NEGRO TALLA8 X2"/>
    <s v="LYGUANT8NGX2 - LIMPIAYA GUANTE NEGRO TALLA8 X2"/>
    <n v="2"/>
    <n v="3180"/>
    <n v="0"/>
    <n v="6360"/>
    <s v="BG11"/>
    <n v="1"/>
    <n v="126"/>
    <s v=" TUTI Bogota"/>
    <s v="ZONA BOGOTA"/>
    <s v="TERCEROS"/>
    <s v="2025 SEM 45"/>
    <s v="2206"/>
    <x v="47"/>
    <s v="viernes"/>
    <s v="ETERNA"/>
    <n v="1"/>
    <n v="2"/>
    <s v="TAT"/>
    <s v="MARTHA ROCIO PULIDO"/>
    <s v="Preventa"/>
    <s v="52146808"/>
    <s v="52906505"/>
    <s v="CHAZA SANDWICH"/>
  </r>
  <r>
    <d v="2025-11-07T00:00:00"/>
    <s v="HHME001462873"/>
    <s v="LYGUANT7AMX2"/>
    <s v="LIMPIAYA GUATE TALLA7 AMARILLO X2"/>
    <s v="LYGUANT7AMX2 - LIMPIAYA GUATE TALLA7 AMARILLO X2"/>
    <n v="3"/>
    <n v="3025.21"/>
    <n v="0"/>
    <n v="9075.6299999999992"/>
    <s v="MD30"/>
    <n v="1"/>
    <n v="125"/>
    <s v=" TUTI Medellin"/>
    <s v="ZONA CENTRO"/>
    <s v="TERCEROS"/>
    <s v="2025 SEM 45"/>
    <s v="1306"/>
    <x v="6"/>
    <s v="viernes"/>
    <s v="ETERNA"/>
    <n v="1"/>
    <n v="3"/>
    <s v="TAT"/>
    <s v="VALENTINA DUQUE LINARES"/>
    <s v="Preventa"/>
    <s v="1000088426"/>
    <s v="1036660589"/>
    <s v="GRANERO NIKOL"/>
  </r>
  <r>
    <d v="2025-11-07T00:00:00"/>
    <s v="HHME001462873"/>
    <s v="LYGUANT8AMX2"/>
    <s v="LIMPIAYA GUANTE TALLA8 AMARILLO X2"/>
    <s v="LYGUANT8AMX2 - LIMPIAYA GUANTE TALLA8 AMARILLO X2"/>
    <n v="2"/>
    <n v="3025.21"/>
    <n v="0"/>
    <n v="6050.42"/>
    <s v="MD30"/>
    <n v="1"/>
    <n v="125"/>
    <s v=" TUTI Medellin"/>
    <s v="ZONA CENTRO"/>
    <s v="TERCEROS"/>
    <s v="2025 SEM 45"/>
    <s v="1306"/>
    <x v="6"/>
    <s v="viernes"/>
    <s v="ETERNA"/>
    <n v="1"/>
    <n v="2"/>
    <s v="TAT"/>
    <s v="VALENTINA DUQUE LINARES"/>
    <s v="Preventa"/>
    <s v="1000088426"/>
    <s v="1036660589"/>
    <s v="GRANERO NIKOL"/>
  </r>
  <r>
    <d v="2025-11-07T00:00:00"/>
    <s v="HHBO001173194"/>
    <s v="PBDESROLL"/>
    <s v="DESODORANTE ROLL-ON 30ML"/>
    <s v="PBDESROLL - DESODORANTE ROLL-ON 30ML"/>
    <n v="3"/>
    <n v="3000"/>
    <n v="0"/>
    <n v="9000"/>
    <s v="BG11"/>
    <n v="1"/>
    <n v="126"/>
    <s v=" TUTI Bogota"/>
    <s v="ZONA BOGOTA"/>
    <s v="TERCEROS"/>
    <s v="2025 SEM 45"/>
    <s v="2202"/>
    <x v="36"/>
    <s v="viernes"/>
    <s v="PREBEL"/>
    <n v="1"/>
    <n v="3"/>
    <s v="TAT"/>
    <s v="ESTEBAN CANO RIVERA"/>
    <s v="Preventa"/>
    <s v="1031646281"/>
    <s v="53099291"/>
    <s v="SUPERMERCADO ESTELAR"/>
  </r>
  <r>
    <d v="2025-11-07T00:00:00"/>
    <s v="HHBO001173194"/>
    <s v="LYDESEN500"/>
    <s v="DESENGRASANTE CITRICO 500ML"/>
    <s v="LYDESEN500 - DESENGRASANTE CITRICO 500ML"/>
    <n v="3"/>
    <n v="2645.48"/>
    <n v="0"/>
    <n v="7936.44"/>
    <s v="BG11"/>
    <n v="1"/>
    <n v="126"/>
    <s v=" TUTI Bogota"/>
    <s v="ZONA BOGOTA"/>
    <s v="TERCEROS"/>
    <s v="2025 SEM 45"/>
    <s v="2202"/>
    <x v="36"/>
    <s v="viernes"/>
    <s v="ETERNA"/>
    <n v="1"/>
    <n v="3"/>
    <s v="TAT"/>
    <s v="ESTEBAN CANO RIVERA"/>
    <s v="Preventa"/>
    <s v="1031646281"/>
    <s v="53099291"/>
    <s v="SUPERMERCADO ESTELAR"/>
  </r>
  <r>
    <d v="2025-11-07T00:00:00"/>
    <s v="HHBO001173194"/>
    <s v="LYVIDR500X1"/>
    <s v="LIMPIAYA LIMPIAVIDRIOS MULTIUSOS 500ML X1"/>
    <s v="LYVIDR500X1 - LIMPIAYA LIMPIAVIDRIOS MULTIUSOS 500ML X1"/>
    <n v="3"/>
    <n v="2647.06"/>
    <n v="0"/>
    <n v="7941.18"/>
    <s v="BG11"/>
    <n v="1"/>
    <n v="126"/>
    <s v=" TUTI Bogota"/>
    <s v="ZONA BOGOTA"/>
    <s v="TERCEROS"/>
    <s v="2025 SEM 45"/>
    <s v="2202"/>
    <x v="36"/>
    <s v="viernes"/>
    <s v="ETERNA"/>
    <n v="1"/>
    <n v="3"/>
    <s v="TAT"/>
    <s v="ESTEBAN CANO RIVERA"/>
    <s v="Preventa"/>
    <s v="1031646281"/>
    <s v="53099291"/>
    <s v="SUPERMERCADO ESTELAR"/>
  </r>
  <r>
    <d v="2025-11-07T00:00:00"/>
    <s v="HHBO001173194"/>
    <s v="LYGUANT8AMX2"/>
    <s v="LIMPIAYA GUANTE TALLA8 AMARILLO X2"/>
    <s v="LYGUANT8AMX2 - LIMPIAYA GUANTE TALLA8 AMARILLO X2"/>
    <n v="6"/>
    <n v="3025.21"/>
    <n v="0"/>
    <n v="18151.259999999998"/>
    <s v="BG11"/>
    <n v="1"/>
    <n v="126"/>
    <s v=" TUTI Bogota"/>
    <s v="ZONA BOGOTA"/>
    <s v="TERCEROS"/>
    <s v="2025 SEM 45"/>
    <s v="2202"/>
    <x v="36"/>
    <s v="viernes"/>
    <s v="ETERNA"/>
    <n v="1"/>
    <n v="6"/>
    <s v="TAT"/>
    <s v="ESTEBAN CANO RIVERA"/>
    <s v="Preventa"/>
    <s v="1031646281"/>
    <s v="53099291"/>
    <s v="SUPERMERCADO ESTELAR"/>
  </r>
  <r>
    <d v="2025-11-07T00:00:00"/>
    <s v="HHBO001173194"/>
    <s v="LYGUANT8.5AMX2"/>
    <s v="LIMPIAYA GUANTE TALLA8.5 AMARILLO X2"/>
    <s v="LYGUANT8.5AMX2 - LIMPIAYA GUANTE TALLA8.5 AMARILLO X2"/>
    <n v="6"/>
    <n v="3025.21"/>
    <n v="0"/>
    <n v="18151.259999999998"/>
    <s v="BG11"/>
    <n v="1"/>
    <n v="126"/>
    <s v=" TUTI Bogota"/>
    <s v="ZONA BOGOTA"/>
    <s v="TERCEROS"/>
    <s v="2025 SEM 45"/>
    <s v="2202"/>
    <x v="36"/>
    <s v="viernes"/>
    <s v="ETERNA"/>
    <n v="1"/>
    <n v="6"/>
    <s v="TAT"/>
    <s v="ESTEBAN CANO RIVERA"/>
    <s v="Preventa"/>
    <s v="1031646281"/>
    <s v="53099291"/>
    <s v="SUPERMERCADO ESTELAR"/>
  </r>
  <r>
    <d v="2025-11-07T00:00:00"/>
    <s v="HHBO001173194"/>
    <s v="LYGUANT9AMX2"/>
    <s v="LIMPIAYA GUANTE TALLA9 AMARILLO X2"/>
    <s v="LYGUANT9AMX2 - LIMPIAYA GUANTE TALLA9 AMARILLO X2"/>
    <n v="3"/>
    <n v="3025.21"/>
    <n v="0"/>
    <n v="9075.6299999999992"/>
    <s v="BG11"/>
    <n v="1"/>
    <n v="126"/>
    <s v=" TUTI Bogota"/>
    <s v="ZONA BOGOTA"/>
    <s v="TERCEROS"/>
    <s v="2025 SEM 45"/>
    <s v="2202"/>
    <x v="36"/>
    <s v="viernes"/>
    <s v="ETERNA"/>
    <n v="1"/>
    <n v="3"/>
    <s v="TAT"/>
    <s v="ESTEBAN CANO RIVERA"/>
    <s v="Preventa"/>
    <s v="1031646281"/>
    <s v="53099291"/>
    <s v="SUPERMERCADO ESTELAR"/>
  </r>
  <r>
    <d v="2025-11-07T00:00:00"/>
    <s v="HHBO001173194"/>
    <s v="LYGUANT9NGX2"/>
    <s v="LIMPIAYA GUANTE NEGRO TALLA9 X2"/>
    <s v="LYGUANT9NGX2 - LIMPIAYA GUANTE NEGRO TALLA9 X2"/>
    <n v="3"/>
    <n v="3180"/>
    <n v="0"/>
    <n v="9540"/>
    <s v="BG11"/>
    <n v="1"/>
    <n v="126"/>
    <s v=" TUTI Bogota"/>
    <s v="ZONA BOGOTA"/>
    <s v="TERCEROS"/>
    <s v="2025 SEM 45"/>
    <s v="2202"/>
    <x v="36"/>
    <s v="viernes"/>
    <s v="ETERNA"/>
    <n v="1"/>
    <n v="3"/>
    <s v="TAT"/>
    <s v="ESTEBAN CANO RIVERA"/>
    <s v="Preventa"/>
    <s v="1031646281"/>
    <s v="53099291"/>
    <s v="SUPERMERCADO ESTELAR"/>
  </r>
  <r>
    <d v="2025-11-07T00:00:00"/>
    <s v="HHME001462962"/>
    <s v="DRTERMOSACHETX1"/>
    <s v="TERMOPROTECTOR CAPILAR DROMATIC SACHET X1"/>
    <s v="DRTERMOSACHETX1 - TERMOPROTECTOR CAPILAR DROMATIC SACHET X1"/>
    <n v="4"/>
    <n v="2227"/>
    <n v="0"/>
    <n v="8908"/>
    <s v="MD30"/>
    <n v="1"/>
    <n v="125"/>
    <s v=" TUTI Medellin"/>
    <s v="ZONA CENTRO"/>
    <s v="TERCEROS"/>
    <s v="2025 SEM 45"/>
    <s v="1306"/>
    <x v="6"/>
    <s v="viernes"/>
    <s v="DROMATIC"/>
    <n v="1"/>
    <n v="4"/>
    <s v="TAT"/>
    <s v="YENCY ZULEIBY GALEANO GOMEZ"/>
    <s v="Preventa"/>
    <s v="43153345"/>
    <s v="1036660589"/>
    <s v="DROGUERIA FARMAZUL"/>
  </r>
  <r>
    <d v="2025-11-07T00:00:00"/>
    <s v="HHME001462962"/>
    <s v="DRSERUNSILISACHETX1"/>
    <s v="SERUM DE SILICONA DROMATIC EN SACHET X1"/>
    <s v="DRSERUNSILISACHETX1 - SERUM DE SILICONA DROMATIC EN SACHET X1"/>
    <n v="4"/>
    <n v="2227"/>
    <n v="0"/>
    <n v="8908"/>
    <s v="MD30"/>
    <n v="1"/>
    <n v="125"/>
    <s v=" TUTI Medellin"/>
    <s v="ZONA CENTRO"/>
    <s v="TERCEROS"/>
    <s v="2025 SEM 45"/>
    <s v="1306"/>
    <x v="6"/>
    <s v="viernes"/>
    <s v="DROMATIC"/>
    <n v="1"/>
    <n v="4"/>
    <s v="TAT"/>
    <s v="YENCY ZULEIBY GALEANO GOMEZ"/>
    <s v="Preventa"/>
    <s v="43153345"/>
    <s v="1036660589"/>
    <s v="DROGUERIA FARMAZUL"/>
  </r>
  <r>
    <d v="2025-11-07T00:00:00"/>
    <s v="HHME001462962"/>
    <s v="DRPOLISACHETX1"/>
    <s v="POLIMERO DROMATIC SACHET X1"/>
    <s v="DRPOLISACHETX1 - POLIMERO DROMATIC SACHET X1"/>
    <n v="4"/>
    <n v="2227"/>
    <n v="0"/>
    <n v="8908"/>
    <s v="MD30"/>
    <n v="1"/>
    <n v="125"/>
    <s v=" TUTI Medellin"/>
    <s v="ZONA CENTRO"/>
    <s v="TERCEROS"/>
    <s v="2025 SEM 45"/>
    <s v="1306"/>
    <x v="6"/>
    <s v="viernes"/>
    <s v="DROMATIC"/>
    <n v="1"/>
    <n v="4"/>
    <s v="TAT"/>
    <s v="YENCY ZULEIBY GALEANO GOMEZ"/>
    <s v="Preventa"/>
    <s v="43153345"/>
    <s v="1036660589"/>
    <s v="DROGUERIA FARMAZUL"/>
  </r>
  <r>
    <d v="2025-11-07T00:00:00"/>
    <s v="HHME001462962"/>
    <s v="DRELIXIRARGANX1"/>
    <s v="ELIXIR DE ARGAN DROMATIC PARA PEINAR Y CEPILLAR X1"/>
    <s v="DRELIXIRARGANX1 - ELIXIR DE ARGAN DROMATIC PARA PEINAR Y CEPILLAR X1"/>
    <n v="4"/>
    <n v="2731"/>
    <n v="0"/>
    <n v="10924"/>
    <s v="MD30"/>
    <n v="1"/>
    <n v="125"/>
    <s v=" TUTI Medellin"/>
    <s v="ZONA CENTRO"/>
    <s v="TERCEROS"/>
    <s v="2025 SEM 45"/>
    <s v="1306"/>
    <x v="6"/>
    <s v="viernes"/>
    <s v="DROMATIC"/>
    <n v="1"/>
    <n v="4"/>
    <s v="TAT"/>
    <s v="YENCY ZULEIBY GALEANO GOMEZ"/>
    <s v="Preventa"/>
    <s v="43153345"/>
    <s v="1036660589"/>
    <s v="DROGUERIA FARMAZUL"/>
  </r>
  <r>
    <d v="2025-11-07T00:00:00"/>
    <s v="HHME001462962"/>
    <s v="DRACRILASACHETX1"/>
    <s v="ACRILATO PARA PEINAR DROMATIC SACHET X1"/>
    <s v="DRACRILASACHETX1 - ACRILATO PARA PEINAR DROMATIC SACHET X1"/>
    <n v="4"/>
    <n v="2227"/>
    <n v="0"/>
    <n v="8908"/>
    <s v="MD30"/>
    <n v="1"/>
    <n v="125"/>
    <s v=" TUTI Medellin"/>
    <s v="ZONA CENTRO"/>
    <s v="TERCEROS"/>
    <s v="2025 SEM 45"/>
    <s v="1306"/>
    <x v="6"/>
    <s v="viernes"/>
    <s v="DROMATIC"/>
    <n v="1"/>
    <n v="4"/>
    <s v="TAT"/>
    <s v="YENCY ZULEIBY GALEANO GOMEZ"/>
    <s v="Preventa"/>
    <s v="43153345"/>
    <s v="1036660589"/>
    <s v="DROGUERIA FARMAZUL"/>
  </r>
  <r>
    <d v="2025-11-07T00:00:00"/>
    <s v="HHBO001173271"/>
    <s v="DRBALSACHETX1"/>
    <s v="BALSAMO DROMATIC SACHET X1"/>
    <s v="DRBALSACHETX1 - BALSAMO DROMATIC SACHET X1"/>
    <n v="10"/>
    <n v="1244"/>
    <n v="0"/>
    <n v="12440"/>
    <s v="BG13"/>
    <n v="1"/>
    <n v="126"/>
    <s v=" TUTI Bogota"/>
    <s v="ZONA BOGOTA"/>
    <s v="TERCEROS"/>
    <s v="2025 SEM 45"/>
    <s v="2209"/>
    <x v="3"/>
    <s v="viernes"/>
    <s v="DROMATIC"/>
    <n v="1"/>
    <n v="10"/>
    <s v="TAT"/>
    <s v="CLAUDIA MARCELA CAICEDO CELY"/>
    <s v="Preventa"/>
    <s v="52132404"/>
    <s v="1016001588"/>
    <s v="DISTRIBUIDORA DETALLES Y BELLEZA MARCE"/>
  </r>
  <r>
    <d v="2025-11-07T00:00:00"/>
    <s v="HHBO001173271"/>
    <s v="DRELIXIRARGANX1"/>
    <s v="ELIXIR DE ARGAN DROMATIC PARA PEINAR Y CEPILLAR X1"/>
    <s v="DRELIXIRARGANX1 - ELIXIR DE ARGAN DROMATIC PARA PEINAR Y CEPILLAR X1"/>
    <n v="2"/>
    <n v="2731"/>
    <n v="0"/>
    <n v="5462"/>
    <s v="BG13"/>
    <n v="1"/>
    <n v="126"/>
    <s v=" TUTI Bogota"/>
    <s v="ZONA BOGOTA"/>
    <s v="TERCEROS"/>
    <s v="2025 SEM 45"/>
    <s v="2209"/>
    <x v="3"/>
    <s v="viernes"/>
    <s v="DROMATIC"/>
    <n v="1"/>
    <n v="2"/>
    <s v="TAT"/>
    <s v="CLAUDIA MARCELA CAICEDO CELY"/>
    <s v="Preventa"/>
    <s v="52132404"/>
    <s v="1016001588"/>
    <s v="DISTRIBUIDORA DETALLES Y BELLEZA MARCE"/>
  </r>
  <r>
    <d v="2025-11-07T00:00:00"/>
    <s v="HHME001462990"/>
    <s v="LYLANAACEX6"/>
    <s v="LIMPIAYA LANA ACERO X6"/>
    <s v="LYLANAACEX6 - LIMPIAYA LANA ACERO X6"/>
    <n v="2"/>
    <n v="1180"/>
    <n v="0"/>
    <n v="2360"/>
    <s v="MD30"/>
    <n v="1"/>
    <n v="125"/>
    <s v=" TUTI Medellin"/>
    <s v="ZONA CENTRO"/>
    <s v="TERCEROS"/>
    <s v="2025 SEM 45"/>
    <s v="1306"/>
    <x v="6"/>
    <s v="viernes"/>
    <s v="ETERNA"/>
    <n v="6"/>
    <n v="12"/>
    <s v="TAT"/>
    <s v="GLORIA PATRICIA CARDONA GONZALEZ"/>
    <s v="Preventa"/>
    <s v="43055898"/>
    <s v="1036660589"/>
    <s v="VENTANA PATRICIA"/>
  </r>
  <r>
    <d v="2025-11-07T00:00:00"/>
    <s v="HHME001462990"/>
    <s v="YACIN300YARDAS"/>
    <s v="CINTA 300 YARDAS"/>
    <s v="YACIN300YARDAS - CINTA 300 YARDAS"/>
    <n v="1"/>
    <n v="10241"/>
    <n v="0"/>
    <n v="10241"/>
    <s v="MD30"/>
    <n v="1"/>
    <n v="125"/>
    <s v=" TUTI Medellin"/>
    <s v="ZONA CENTRO"/>
    <s v="TERCEROS"/>
    <s v="2025 SEM 45"/>
    <s v="1306"/>
    <x v="6"/>
    <s v="viernes"/>
    <s v="YASS"/>
    <n v="1"/>
    <n v="1"/>
    <s v="TAT"/>
    <s v="GLORIA PATRICIA CARDONA GONZALEZ"/>
    <s v="Preventa"/>
    <s v="43055898"/>
    <s v="1036660589"/>
    <s v="VENTANA PATRICIA"/>
  </r>
  <r>
    <d v="2025-11-07T00:00:00"/>
    <s v="HHBO001173283"/>
    <s v="PBTALCO30"/>
    <s v="TALCO POLVO AFM 30 GR"/>
    <s v="PBTALCO30 - TALCO POLVO AFM 30 GR"/>
    <n v="3"/>
    <n v="2900.04"/>
    <n v="0"/>
    <n v="8700.1200000000008"/>
    <s v="BG20"/>
    <n v="1"/>
    <n v="126"/>
    <s v=" TUTI Bogota"/>
    <s v="ZONA BOGOTA"/>
    <s v="TERCEROS"/>
    <s v="2025 SEM 45"/>
    <s v="2149"/>
    <x v="29"/>
    <s v="viernes"/>
    <s v="PREBEL"/>
    <n v="1"/>
    <n v="3"/>
    <s v="TAT"/>
    <s v="SANDRA MILENA LOZANO CALDERON"/>
    <s v="Preventa"/>
    <s v="52876797"/>
    <s v="79986646"/>
    <s v="SUPERMERCADO PAGUA"/>
  </r>
  <r>
    <d v="2025-11-07T00:00:00"/>
    <s v="HHME001463003"/>
    <s v="YAGOM90"/>
    <s v="GOMINA N17 EN SOBRE 90G"/>
    <s v="YAGOM90 - GOMINA N17 EN SOBRE 90G"/>
    <n v="50"/>
    <n v="1092.44"/>
    <n v="0"/>
    <n v="54622"/>
    <s v="MD06"/>
    <n v="1"/>
    <n v="125"/>
    <s v=" TUTI Medellin"/>
    <s v="ZONA CENTRO"/>
    <s v="TERCEROS"/>
    <s v="2025 SEM 45"/>
    <s v="1398"/>
    <x v="2"/>
    <s v="viernes"/>
    <s v="YASS"/>
    <n v="1"/>
    <n v="50"/>
    <s v="TAT"/>
    <s v="LUIS EDUARDO HENAO VERGARA"/>
    <s v="Preventa"/>
    <s v="98473517"/>
    <s v="8432406"/>
    <s v="GRANERO HZ"/>
  </r>
  <r>
    <d v="2025-11-07T00:00:00"/>
    <s v="HHME001463003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5"/>
    <s v="1398"/>
    <x v="2"/>
    <s v="viernes"/>
    <s v="PREBEL"/>
    <n v="1"/>
    <n v="2"/>
    <s v="TAT"/>
    <s v="LUIS EDUARDO HENAO VERGARA"/>
    <s v="Preventa"/>
    <s v="98473517"/>
    <s v="8432406"/>
    <s v="GRANERO HZ"/>
  </r>
  <r>
    <d v="2025-11-07T00:00:00"/>
    <s v="HHBO001173314"/>
    <s v="YABOLSAMED"/>
    <s v="BOLSA BASURA PAQUETE X8 UNIDADES"/>
    <s v="YABOLSAMED - BOLSA BASURA PAQUETE X8 UNIDADES"/>
    <n v="25"/>
    <n v="1344.54"/>
    <n v="0"/>
    <n v="33613.5"/>
    <s v="BG20"/>
    <n v="1"/>
    <n v="126"/>
    <s v=" TUTI Bogota"/>
    <s v="ZONA BOGOTA"/>
    <s v="TERCEROS"/>
    <s v="2025 SEM 45"/>
    <s v="2149"/>
    <x v="29"/>
    <s v="viernes"/>
    <s v="YASS"/>
    <n v="1"/>
    <n v="25"/>
    <s v="TAT"/>
    <s v="EIDER DE JESUS OROZCO RIOS"/>
    <s v="Preventa"/>
    <s v="79443722"/>
    <s v="79986646"/>
    <s v="AVICOLA"/>
  </r>
  <r>
    <d v="2025-11-07T00:00:00"/>
    <s v="HHBQ000724179"/>
    <s v="YALAPIZAMAX12"/>
    <s v="LAPIZ ESCOLAR AMARILLO X12"/>
    <s v="YALAPIZAMAX12 - LAPIZ ESCOLAR AMARILLO X12"/>
    <n v="4"/>
    <n v="4853"/>
    <n v="0"/>
    <n v="19412"/>
    <s v="VLL04"/>
    <n v="1"/>
    <n v="213"/>
    <s v=" Tuti Valledupar"/>
    <s v="ZONA NORTE"/>
    <s v="TERCEROS"/>
    <s v="2025 SEM 45"/>
    <s v="1913"/>
    <x v="9"/>
    <s v="viernes"/>
    <n v="0"/>
    <n v="1"/>
    <n v="4"/>
    <s v="TAT"/>
    <s v="DEIMAR QUINTERO LINDARTE "/>
    <s v="Preventa"/>
    <s v="1065627123"/>
    <s v="1065124873"/>
    <s v="TIENDA MARIANGEL"/>
  </r>
  <r>
    <d v="2025-11-07T00:00:00"/>
    <s v="HHME001462886"/>
    <s v="YAPANIAZU"/>
    <s v="PAÑITOS HUMEDOS DAMPY X 20 AZUL"/>
    <s v="YAPANIAZU - PAÑITOS HUMEDOS DAMPY X 20 AZUL"/>
    <n v="10"/>
    <n v="1344.54"/>
    <n v="0"/>
    <n v="13445.4"/>
    <s v="MD30"/>
    <n v="1"/>
    <n v="125"/>
    <s v=" TUTI Medellin"/>
    <s v="ZONA CENTRO"/>
    <s v="TERCEROS"/>
    <s v="2025 SEM 45"/>
    <s v="1306"/>
    <x v="6"/>
    <s v="viernes"/>
    <s v="YASS"/>
    <n v="1"/>
    <n v="10"/>
    <s v="TAT"/>
    <s v="JAZMIN ANDREA RAMIREZ DUQUE"/>
    <s v="Preventa"/>
    <s v="1041203043"/>
    <s v="1036660589"/>
    <s v="FERROCAR"/>
  </r>
  <r>
    <d v="2025-11-07T00:00:00"/>
    <s v="HHME001462886"/>
    <s v="YAPADAM150"/>
    <s v="PAÑITOS HUMEDOS DAMPY X 150 UND AZUL"/>
    <s v="YAPADAM150 - PAÑITOS HUMEDOS DAMPY X 150 UND AZUL"/>
    <n v="2"/>
    <n v="6422.4"/>
    <n v="0"/>
    <n v="12844.8"/>
    <s v="MD30"/>
    <n v="1"/>
    <n v="125"/>
    <s v=" TUTI Medellin"/>
    <s v="ZONA CENTRO"/>
    <s v="TERCEROS"/>
    <s v="2025 SEM 45"/>
    <s v="1306"/>
    <x v="6"/>
    <s v="viernes"/>
    <s v="YASS"/>
    <n v="1"/>
    <n v="2"/>
    <s v="TAT"/>
    <s v="JAZMIN ANDREA RAMIREZ DUQUE"/>
    <s v="Preventa"/>
    <s v="1041203043"/>
    <s v="1036660589"/>
    <s v="FERROCAR"/>
  </r>
  <r>
    <d v="2025-11-07T00:00:00"/>
    <s v="HHBO001173189"/>
    <s v="PBDESCOJINX18"/>
    <s v="DES. AFM DPL ORIG 12G X18"/>
    <s v="PBDESCOJINX18 - DES. AFM DPL ORIG 12G X18"/>
    <n v="1"/>
    <n v="11900"/>
    <n v="357"/>
    <n v="11543"/>
    <s v="BG23"/>
    <n v="1"/>
    <n v="182"/>
    <s v=" TUTI VILLAVICENCIO"/>
    <s v="ZONA BOGOTA"/>
    <s v="TERCEROS"/>
    <s v="2025 SEM 45"/>
    <s v="2253"/>
    <x v="48"/>
    <s v="viernes"/>
    <s v="PREBEL"/>
    <n v="1"/>
    <n v="1"/>
    <s v="TAT"/>
    <s v="EUFEMIA RAMOS PEÑA"/>
    <s v="Preventa"/>
    <s v="30961155"/>
    <s v="1121910983"/>
    <s v="EUFEMIA RAMOS PEÑA"/>
  </r>
  <r>
    <d v="2025-11-07T00:00:00"/>
    <s v="HHBO001173225"/>
    <s v="YACAN63"/>
    <s v="CANDADO 63 MM"/>
    <s v="YACAN63 - CANDADO 63 MM"/>
    <n v="1"/>
    <n v="5940"/>
    <n v="0"/>
    <n v="5940"/>
    <s v="BG11"/>
    <n v="1"/>
    <n v="126"/>
    <s v=" TUTI Bogota"/>
    <s v="ZONA BOGOTA"/>
    <s v="TERCEROS"/>
    <s v="2025 SEM 45"/>
    <s v="2202"/>
    <x v="36"/>
    <s v="viernes"/>
    <s v="YASS"/>
    <n v="1"/>
    <n v="1"/>
    <s v="TAT"/>
    <s v="MARIA RUBIELA AREVALO SIERRA"/>
    <s v="Preventa"/>
    <s v="39619219"/>
    <s v="53099291"/>
    <s v="PLASTICOS EL OLAM"/>
  </r>
  <r>
    <d v="2025-11-07T00:00:00"/>
    <s v="HHBO001173288"/>
    <s v="LYGUANT9AMX2"/>
    <s v="LIMPIAYA GUANTE TALLA9 AMARILLO X2"/>
    <s v="LYGUANT9AMX2 - LIMPIAYA GUANTE TALLA9 AMARILLO X2"/>
    <n v="4"/>
    <n v="3025.21"/>
    <n v="0"/>
    <n v="12100.84"/>
    <s v="BG11"/>
    <n v="1"/>
    <n v="126"/>
    <s v=" TUTI Bogota"/>
    <s v="ZONA BOGOTA"/>
    <s v="TERCEROS"/>
    <s v="2025 SEM 45"/>
    <s v="2206"/>
    <x v="47"/>
    <s v="viernes"/>
    <s v="ETERNA"/>
    <n v="1"/>
    <n v="4"/>
    <s v="TAT"/>
    <s v="JENNY CAROLINA MARTIN PEREZ"/>
    <s v="Preventa"/>
    <s v="1000516805"/>
    <s v="52906505"/>
    <s v="TU SUPERTIENDA"/>
  </r>
  <r>
    <d v="2025-11-07T00:00:00"/>
    <s v="HHBO001173288"/>
    <s v="LYGUANT8.5AMX2"/>
    <s v="LIMPIAYA GUANTE TALLA8.5 AMARILLO X2"/>
    <s v="LYGUANT8.5AMX2 - LIMPIAYA GUANTE TALLA8.5 AMARILLO X2"/>
    <n v="3"/>
    <n v="3025.21"/>
    <n v="0"/>
    <n v="9075.6299999999992"/>
    <s v="BG11"/>
    <n v="1"/>
    <n v="126"/>
    <s v=" TUTI Bogota"/>
    <s v="ZONA BOGOTA"/>
    <s v="TERCEROS"/>
    <s v="2025 SEM 45"/>
    <s v="2206"/>
    <x v="47"/>
    <s v="viernes"/>
    <s v="ETERNA"/>
    <n v="1"/>
    <n v="3"/>
    <s v="TAT"/>
    <s v="JENNY CAROLINA MARTIN PEREZ"/>
    <s v="Preventa"/>
    <s v="1000516805"/>
    <s v="52906505"/>
    <s v="TU SUPERTIENDA"/>
  </r>
  <r>
    <d v="2025-11-07T00:00:00"/>
    <s v="HHBO001173288"/>
    <s v="LYGUANT8AMX2"/>
    <s v="LIMPIAYA GUANTE TALLA8 AMARILLO X2"/>
    <s v="LYGUANT8AMX2 - LIMPIAYA GUANTE TALLA8 AMARILLO X2"/>
    <n v="3"/>
    <n v="3025.21"/>
    <n v="0"/>
    <n v="9075.6299999999992"/>
    <s v="BG11"/>
    <n v="1"/>
    <n v="126"/>
    <s v=" TUTI Bogota"/>
    <s v="ZONA BOGOTA"/>
    <s v="TERCEROS"/>
    <s v="2025 SEM 45"/>
    <s v="2206"/>
    <x v="47"/>
    <s v="viernes"/>
    <s v="ETERNA"/>
    <n v="1"/>
    <n v="3"/>
    <s v="TAT"/>
    <s v="JENNY CAROLINA MARTIN PEREZ"/>
    <s v="Preventa"/>
    <s v="1000516805"/>
    <s v="52906505"/>
    <s v="TU SUPERTIENDA"/>
  </r>
  <r>
    <d v="2025-11-07T00:00:00"/>
    <s v="HHME001463043"/>
    <s v="YAGOM90"/>
    <s v="GOMINA N17 EN SOBRE 90G"/>
    <s v="YAGOM90 - GOMINA N17 EN SOBRE 90G"/>
    <n v="10"/>
    <n v="1092.44"/>
    <n v="0"/>
    <n v="10924.4"/>
    <s v="MD30"/>
    <n v="1"/>
    <n v="125"/>
    <s v=" TUTI Medellin"/>
    <s v="ZONA CENTRO"/>
    <s v="TERCEROS"/>
    <s v="2025 SEM 45"/>
    <s v="1306"/>
    <x v="6"/>
    <s v="viernes"/>
    <s v="YASS"/>
    <n v="1"/>
    <n v="10"/>
    <s v="TAT"/>
    <s v="MAURICIO NICOLAS JARAMILLO BETANCUR"/>
    <s v="Preventa"/>
    <s v="98500054"/>
    <s v="1036660589"/>
    <s v="PANADERIA Y VARIEDADES LOS RUBIOS"/>
  </r>
  <r>
    <d v="2025-11-07T00:00:00"/>
    <s v="HHME001462721"/>
    <s v="LYDESEN500"/>
    <s v="DESENGRASANTE CITRICO 500ML"/>
    <s v="LYDESEN500 - DESENGRASANTE CITRICO 500ML"/>
    <n v="6"/>
    <n v="2645.48"/>
    <n v="0"/>
    <n v="15872.88"/>
    <s v="MD45"/>
    <n v="1"/>
    <n v="125"/>
    <s v=" TUTI Medellin"/>
    <s v="ZONA CENTRO"/>
    <s v="TERCEROS"/>
    <s v="2025 SEM 45"/>
    <s v="1331"/>
    <x v="44"/>
    <s v="viernes"/>
    <s v="ETERNA"/>
    <n v="1"/>
    <n v="6"/>
    <s v="TAT"/>
    <s v="GRUPO EMPRESARIAL INTEGRAL SAS"/>
    <s v="Preventa"/>
    <s v="901846713"/>
    <s v="39178423"/>
    <s v="SUPER MERCADO LA ABUNDANCIA"/>
  </r>
  <r>
    <d v="2025-11-07T00:00:00"/>
    <s v="HHME001462721"/>
    <s v="LYGUANT7AMX2"/>
    <s v="LIMPIAYA GUATE TALLA7 AMARILLO X2"/>
    <s v="LYGUANT7AMX2 - LIMPIAYA GUATE TALLA7 AMARILLO X2"/>
    <n v="4"/>
    <n v="3025.21"/>
    <n v="0"/>
    <n v="12100.84"/>
    <s v="MD45"/>
    <n v="1"/>
    <n v="125"/>
    <s v=" TUTI Medellin"/>
    <s v="ZONA CENTRO"/>
    <s v="TERCEROS"/>
    <s v="2025 SEM 45"/>
    <s v="1331"/>
    <x v="44"/>
    <s v="viernes"/>
    <s v="ETERNA"/>
    <n v="1"/>
    <n v="4"/>
    <s v="TAT"/>
    <s v="GRUPO EMPRESARIAL INTEGRAL SAS"/>
    <s v="Preventa"/>
    <s v="901846713"/>
    <s v="39178423"/>
    <s v="SUPER MERCADO LA ABUNDANCIA"/>
  </r>
  <r>
    <d v="2025-11-07T00:00:00"/>
    <s v="HHME001462721"/>
    <s v="LYGUANT8AMX2"/>
    <s v="LIMPIAYA GUANTE TALLA8 AMARILLO X2"/>
    <s v="LYGUANT8AMX2 - LIMPIAYA GUANTE TALLA8 AMARILLO X2"/>
    <n v="1"/>
    <n v="3025.21"/>
    <n v="0"/>
    <n v="3025.21"/>
    <s v="MD45"/>
    <n v="1"/>
    <n v="125"/>
    <s v=" TUTI Medellin"/>
    <s v="ZONA CENTRO"/>
    <s v="TERCEROS"/>
    <s v="2025 SEM 45"/>
    <s v="1331"/>
    <x v="44"/>
    <s v="viernes"/>
    <s v="ETERNA"/>
    <n v="1"/>
    <n v="1"/>
    <s v="TAT"/>
    <s v="GRUPO EMPRESARIAL INTEGRAL SAS"/>
    <s v="Preventa"/>
    <s v="901846713"/>
    <s v="39178423"/>
    <s v="SUPER MERCADO LA ABUNDANCIA"/>
  </r>
  <r>
    <d v="2025-11-07T00:00:00"/>
    <s v="HHME001462721"/>
    <s v="PBDESROLLX72"/>
    <s v="DESODORANTE ROLL-ON 30ML X72H"/>
    <s v="PBDESROLLX72 - DESODORANTE ROLL-ON 30ML X72H"/>
    <n v="2"/>
    <n v="3000"/>
    <n v="0"/>
    <n v="6000"/>
    <s v="MD45"/>
    <n v="1"/>
    <n v="125"/>
    <s v=" TUTI Medellin"/>
    <s v="ZONA CENTRO"/>
    <s v="TERCEROS"/>
    <s v="2025 SEM 45"/>
    <s v="1331"/>
    <x v="44"/>
    <s v="viernes"/>
    <s v="PREBEL"/>
    <n v="1"/>
    <n v="2"/>
    <s v="TAT"/>
    <s v="GRUPO EMPRESARIAL INTEGRAL SAS"/>
    <s v="Preventa"/>
    <s v="901846713"/>
    <s v="39178423"/>
    <s v="SUPER MERCADO LA ABUNDANCIA"/>
  </r>
  <r>
    <d v="2025-11-07T00:00:00"/>
    <s v="HHME001462741"/>
    <s v="YAPANIAZU"/>
    <s v="PAÑITOS HUMEDOS DAMPY X 20 AZUL"/>
    <s v="YAPANIAZU - PAÑITOS HUMEDOS DAMPY X 20 AZUL"/>
    <n v="5"/>
    <n v="1344.54"/>
    <n v="0"/>
    <n v="6722.7"/>
    <s v="MD02"/>
    <n v="1"/>
    <n v="125"/>
    <s v=" TUTI Medellin"/>
    <s v="ZONA CENTRO"/>
    <s v="TERCEROS"/>
    <s v="2025 SEM 45"/>
    <s v="1338"/>
    <x v="5"/>
    <s v="viernes"/>
    <s v="YASS"/>
    <n v="1"/>
    <n v="5"/>
    <s v="TAT"/>
    <s v="JOSE DUBERNEY LOPEZ DURANGO"/>
    <s v="Preventa"/>
    <s v="70432078"/>
    <s v="1036639459"/>
    <s v="KIOSKO LA BASCULA"/>
  </r>
  <r>
    <d v="2025-11-07T00:00:00"/>
    <s v="HHME001462741"/>
    <s v="YAPADAM150"/>
    <s v="PAÑITOS HUMEDOS DAMPY X 150 UND AZUL"/>
    <s v="YAPADAM150 - PAÑITOS HUMEDOS DAMPY X 150 UND AZUL"/>
    <n v="1"/>
    <n v="6422.4"/>
    <n v="0"/>
    <n v="6422.4"/>
    <s v="MD02"/>
    <n v="1"/>
    <n v="125"/>
    <s v=" TUTI Medellin"/>
    <s v="ZONA CENTRO"/>
    <s v="TERCEROS"/>
    <s v="2025 SEM 45"/>
    <s v="1338"/>
    <x v="5"/>
    <s v="viernes"/>
    <s v="YASS"/>
    <n v="1"/>
    <n v="1"/>
    <s v="TAT"/>
    <s v="JOSE DUBERNEY LOPEZ DURANGO"/>
    <s v="Preventa"/>
    <s v="70432078"/>
    <s v="1036639459"/>
    <s v="KIOSKO LA BASCULA"/>
  </r>
  <r>
    <d v="2025-11-07T00:00:00"/>
    <s v="HHME001462806"/>
    <s v="PBDESROLLX72"/>
    <s v="DESODORANTE ROLL-ON 30ML X72H"/>
    <s v="PBDESROLLX72 - DESODORANTE ROLL-ON 30ML X72H"/>
    <n v="3"/>
    <n v="3000"/>
    <n v="0"/>
    <n v="9000"/>
    <s v="MD01"/>
    <n v="1"/>
    <n v="125"/>
    <s v=" TUTI Medellin"/>
    <s v="ZONA CENTRO"/>
    <s v="TERCEROS"/>
    <s v="2025 SEM 45"/>
    <s v="1342"/>
    <x v="7"/>
    <s v="viernes"/>
    <s v="PREBEL"/>
    <n v="1"/>
    <n v="3"/>
    <s v="TAT"/>
    <s v="DANIEL QUINTERO GUZMAN"/>
    <s v="Preventa"/>
    <s v="1037975900"/>
    <s v="1039023085"/>
    <s v="TIENDA MADERA SILVESTRE"/>
  </r>
  <r>
    <d v="2025-11-07T00:00:00"/>
    <s v="HHME001462806"/>
    <s v="DRDESOPIES"/>
    <s v="DESODORANTE PARA PIES"/>
    <s v="DRDESOPIES - DESODORANTE PARA PIES"/>
    <n v="1"/>
    <n v="9636"/>
    <n v="0"/>
    <n v="9636"/>
    <s v="MD01"/>
    <n v="1"/>
    <n v="125"/>
    <s v=" TUTI Medellin"/>
    <s v="ZONA CENTRO"/>
    <s v="TERCEROS"/>
    <s v="2025 SEM 45"/>
    <s v="1342"/>
    <x v="7"/>
    <s v="viernes"/>
    <s v="DROMATIC"/>
    <n v="1"/>
    <n v="1"/>
    <s v="TAT"/>
    <s v="DANIEL QUINTERO GUZMAN"/>
    <s v="Preventa"/>
    <s v="1037975900"/>
    <s v="1039023085"/>
    <s v="TIENDA MADERA SILVESTRE"/>
  </r>
  <r>
    <d v="2025-11-07T00:00:00"/>
    <s v="HHME001462806"/>
    <s v="YACONDSEX"/>
    <s v="CONDONES X3 UNIDADES ECONOMICO"/>
    <s v="YACONDSEX - CONDONES X3 UNIDADES ECONOMICO"/>
    <n v="20"/>
    <n v="866.2"/>
    <n v="0"/>
    <n v="17324"/>
    <s v="MD01"/>
    <n v="1"/>
    <n v="125"/>
    <s v=" TUTI Medellin"/>
    <s v="ZONA CENTRO"/>
    <s v="TERCEROS"/>
    <s v="2025 SEM 45"/>
    <s v="1342"/>
    <x v="7"/>
    <s v="viernes"/>
    <s v="YASS"/>
    <n v="1"/>
    <n v="20"/>
    <s v="TAT"/>
    <s v="DANIEL QUINTERO GUZMAN"/>
    <s v="Preventa"/>
    <s v="1037975900"/>
    <s v="1039023085"/>
    <s v="TIENDA MADERA SILVESTRE"/>
  </r>
  <r>
    <d v="2025-11-07T00:00:00"/>
    <s v="HHME001462806"/>
    <s v="YAGOM90"/>
    <s v="GOMINA N17 EN SOBRE 90G"/>
    <s v="YAGOM90 - GOMINA N17 EN SOBRE 90G"/>
    <n v="8"/>
    <n v="1092.44"/>
    <n v="0"/>
    <n v="8739.52"/>
    <s v="MD01"/>
    <n v="1"/>
    <n v="125"/>
    <s v=" TUTI Medellin"/>
    <s v="ZONA CENTRO"/>
    <s v="TERCEROS"/>
    <s v="2025 SEM 45"/>
    <s v="1342"/>
    <x v="7"/>
    <s v="viernes"/>
    <s v="YASS"/>
    <n v="1"/>
    <n v="8"/>
    <s v="TAT"/>
    <s v="DANIEL QUINTERO GUZMAN"/>
    <s v="Preventa"/>
    <s v="1037975900"/>
    <s v="1039023085"/>
    <s v="TIENDA MADERA SILVESTRE"/>
  </r>
  <r>
    <d v="2025-11-07T00:00:00"/>
    <s v="HHME001462806"/>
    <s v="YAPANIAZUX12"/>
    <s v="PAÑITOS HUMEDOS DAMPY AAZUL X 12UND"/>
    <s v="YAPANIAZUX12 - PAÑITOS HUMEDOS DAMPY AAZUL X 12UND"/>
    <n v="6"/>
    <n v="870"/>
    <n v="0"/>
    <n v="5220"/>
    <s v="MD01"/>
    <n v="1"/>
    <n v="125"/>
    <s v=" TUTI Medellin"/>
    <s v="ZONA CENTRO"/>
    <s v="TERCEROS"/>
    <s v="2025 SEM 45"/>
    <s v="1342"/>
    <x v="7"/>
    <s v="viernes"/>
    <s v="YASS"/>
    <n v="1"/>
    <n v="6"/>
    <s v="TAT"/>
    <s v="DANIEL QUINTERO GUZMAN"/>
    <s v="Preventa"/>
    <s v="1037975900"/>
    <s v="1039023085"/>
    <s v="TIENDA MADERA SILVESTRE"/>
  </r>
  <r>
    <d v="2025-11-07T00:00:00"/>
    <s v="HHME001462806"/>
    <s v="YAPADAM150"/>
    <s v="PAÑITOS HUMEDOS DAMPY X 150 UND AZUL"/>
    <s v="YAPADAM150 - PAÑITOS HUMEDOS DAMPY X 150 UND AZUL"/>
    <n v="6"/>
    <n v="6422.4"/>
    <n v="0"/>
    <n v="38534.400000000001"/>
    <s v="MD01"/>
    <n v="1"/>
    <n v="125"/>
    <s v=" TUTI Medellin"/>
    <s v="ZONA CENTRO"/>
    <s v="TERCEROS"/>
    <s v="2025 SEM 45"/>
    <s v="1342"/>
    <x v="7"/>
    <s v="viernes"/>
    <s v="YASS"/>
    <n v="1"/>
    <n v="6"/>
    <s v="TAT"/>
    <s v="DANIEL QUINTERO GUZMAN"/>
    <s v="Preventa"/>
    <s v="1037975900"/>
    <s v="1039023085"/>
    <s v="TIENDA MADERA SILVESTRE"/>
  </r>
  <r>
    <d v="2025-11-07T00:00:00"/>
    <s v="HHME001462806"/>
    <s v="LYLOZA500ML"/>
    <s v="LAVALOZA LIQUIDO 500ML"/>
    <s v="LYLOZA500ML - LAVALOZA LIQUIDO 500ML"/>
    <n v="4"/>
    <n v="2475"/>
    <n v="0"/>
    <n v="9900"/>
    <s v="MD01"/>
    <n v="1"/>
    <n v="125"/>
    <s v=" TUTI Medellin"/>
    <s v="ZONA CENTRO"/>
    <s v="TERCEROS"/>
    <s v="2025 SEM 45"/>
    <s v="1342"/>
    <x v="7"/>
    <s v="viernes"/>
    <s v="ETERNA"/>
    <n v="1"/>
    <n v="4"/>
    <s v="TAT"/>
    <s v="DANIEL QUINTERO GUZMAN"/>
    <s v="Preventa"/>
    <s v="1037975900"/>
    <s v="1039023085"/>
    <s v="TIENDA MADERA SILVESTRE"/>
  </r>
  <r>
    <d v="2025-11-07T00:00:00"/>
    <s v="HHME001462806"/>
    <s v="LYLOZA700DX1"/>
    <s v="LIMPIAYA LAVA LOZA DOYPACK 700 ML X1"/>
    <s v="LYLOZA700DX1 - LIMPIAYA LAVA LOZA DOYPACK 700 ML X1"/>
    <n v="3"/>
    <n v="3562.19"/>
    <n v="0"/>
    <n v="10686.57"/>
    <s v="MD01"/>
    <n v="1"/>
    <n v="125"/>
    <s v=" TUTI Medellin"/>
    <s v="ZONA CENTRO"/>
    <s v="TERCEROS"/>
    <s v="2025 SEM 45"/>
    <s v="1342"/>
    <x v="7"/>
    <s v="viernes"/>
    <s v="ETERNA"/>
    <n v="1"/>
    <n v="3"/>
    <s v="TAT"/>
    <s v="DANIEL QUINTERO GUZMAN"/>
    <s v="Preventa"/>
    <s v="1037975900"/>
    <s v="1039023085"/>
    <s v="TIENDA MADERA SILVESTRE"/>
  </r>
  <r>
    <d v="2025-11-07T00:00:00"/>
    <s v="HHME001462806"/>
    <s v="LYDESEN500"/>
    <s v="DESENGRASANTE CITRICO 500ML"/>
    <s v="LYDESEN500 - DESENGRASANTE CITRICO 500ML"/>
    <n v="4"/>
    <n v="2645.48"/>
    <n v="0"/>
    <n v="10581.92"/>
    <s v="MD01"/>
    <n v="1"/>
    <n v="125"/>
    <s v=" TUTI Medellin"/>
    <s v="ZONA CENTRO"/>
    <s v="TERCEROS"/>
    <s v="2025 SEM 45"/>
    <s v="1342"/>
    <x v="7"/>
    <s v="viernes"/>
    <s v="ETERNA"/>
    <n v="1"/>
    <n v="4"/>
    <s v="TAT"/>
    <s v="DANIEL QUINTERO GUZMAN"/>
    <s v="Preventa"/>
    <s v="1037975900"/>
    <s v="1039023085"/>
    <s v="TIENDA MADERA SILVESTRE"/>
  </r>
  <r>
    <d v="2025-11-07T00:00:00"/>
    <s v="HHME001462806"/>
    <s v="LYLIMJUNTAS"/>
    <s v="LIMPIADOR DE JUNTAS LIMPIAYA"/>
    <s v="LYLIMJUNTAS - LIMPIADOR DE JUNTAS LIMPIAYA"/>
    <n v="4"/>
    <n v="4659"/>
    <n v="0"/>
    <n v="18636"/>
    <s v="MD01"/>
    <n v="1"/>
    <n v="125"/>
    <s v=" TUTI Medellin"/>
    <s v="ZONA CENTRO"/>
    <s v="TERCEROS"/>
    <s v="2025 SEM 45"/>
    <s v="1342"/>
    <x v="7"/>
    <s v="viernes"/>
    <s v="ETERNA"/>
    <n v="1"/>
    <n v="4"/>
    <s v="TAT"/>
    <s v="DANIEL QUINTERO GUZMAN"/>
    <s v="Preventa"/>
    <s v="1037975900"/>
    <s v="1039023085"/>
    <s v="TIENDA MADERA SILVESTRE"/>
  </r>
  <r>
    <d v="2025-11-07T00:00:00"/>
    <s v="HHME001462806"/>
    <s v="LYVIDR500X1"/>
    <s v="LIMPIAYA LIMPIAVIDRIOS MULTIUSOS 500ML X1"/>
    <s v="LYVIDR500X1 - LIMPIAYA LIMPIAVIDRIOS MULTIUSOS 500ML X1"/>
    <n v="2"/>
    <n v="2647.06"/>
    <n v="0"/>
    <n v="5294.12"/>
    <s v="MD01"/>
    <n v="1"/>
    <n v="125"/>
    <s v=" TUTI Medellin"/>
    <s v="ZONA CENTRO"/>
    <s v="TERCEROS"/>
    <s v="2025 SEM 45"/>
    <s v="1342"/>
    <x v="7"/>
    <s v="viernes"/>
    <s v="ETERNA"/>
    <n v="1"/>
    <n v="2"/>
    <s v="TAT"/>
    <s v="DANIEL QUINTERO GUZMAN"/>
    <s v="Preventa"/>
    <s v="1037975900"/>
    <s v="1039023085"/>
    <s v="TIENDA MADERA SILVESTRE"/>
  </r>
  <r>
    <d v="2025-11-07T00:00:00"/>
    <s v="HHME001462806"/>
    <s v="YACAN20"/>
    <s v="CANDADO 20 MM"/>
    <s v="YACAN20 - CANDADO 20 MM"/>
    <n v="2"/>
    <n v="1218.49"/>
    <n v="0"/>
    <n v="2436.98"/>
    <s v="MD01"/>
    <n v="1"/>
    <n v="125"/>
    <s v=" TUTI Medellin"/>
    <s v="ZONA CENTRO"/>
    <s v="TERCEROS"/>
    <s v="2025 SEM 45"/>
    <s v="1342"/>
    <x v="7"/>
    <s v="viernes"/>
    <s v="YASS"/>
    <n v="1"/>
    <n v="2"/>
    <s v="TAT"/>
    <s v="DANIEL QUINTERO GUZMAN"/>
    <s v="Preventa"/>
    <s v="1037975900"/>
    <s v="1039023085"/>
    <s v="TIENDA MADERA SILVESTRE"/>
  </r>
  <r>
    <d v="2025-11-07T00:00:00"/>
    <s v="HHBO001173159"/>
    <s v="LYGUANT7.5AMX2"/>
    <s v="LIMPIAYA GUATE TALLA7.5 AMARILLO X2"/>
    <s v="LYGUANT7.5AMX2 - LIMPIAYA GUATE TALLA7.5 AMARILLO X2"/>
    <n v="6"/>
    <n v="3025.21"/>
    <n v="0"/>
    <n v="18151.259999999998"/>
    <s v="BG13"/>
    <n v="1"/>
    <n v="2"/>
    <s v=" CIUDAD BOGOTA"/>
    <s v="ZONA BOGOTA"/>
    <s v="TERCEROS"/>
    <s v="2025 SEM 45"/>
    <s v="2234"/>
    <x v="18"/>
    <s v="viernes"/>
    <s v="ETERNA"/>
    <n v="1"/>
    <n v="6"/>
    <s v="TAT"/>
    <s v="NORMA CONSTANZA ROJAS CANO"/>
    <s v="Preventa"/>
    <s v="51802807"/>
    <s v="52460170"/>
    <s v="CARFRUVER EXPRESS"/>
  </r>
  <r>
    <d v="2025-11-07T00:00:00"/>
    <s v="HHBO001173159"/>
    <s v="LYGUANT7AMX2"/>
    <s v="LIMPIAYA GUATE TALLA7 AMARILLO X2"/>
    <s v="LYGUANT7AMX2 - LIMPIAYA GUATE TALLA7 AMARILLO X2"/>
    <n v="6"/>
    <n v="3025.21"/>
    <n v="0"/>
    <n v="18151.259999999998"/>
    <s v="BG13"/>
    <n v="1"/>
    <n v="2"/>
    <s v=" CIUDAD BOGOTA"/>
    <s v="ZONA BOGOTA"/>
    <s v="TERCEROS"/>
    <s v="2025 SEM 45"/>
    <s v="2234"/>
    <x v="18"/>
    <s v="viernes"/>
    <s v="ETERNA"/>
    <n v="1"/>
    <n v="6"/>
    <s v="TAT"/>
    <s v="NORMA CONSTANZA ROJAS CANO"/>
    <s v="Preventa"/>
    <s v="51802807"/>
    <s v="52460170"/>
    <s v="CARFRUVER EXPRESS"/>
  </r>
  <r>
    <d v="2025-11-07T00:00:00"/>
    <s v="HHBO001173159"/>
    <s v="LYGUANT8AMX2"/>
    <s v="LIMPIAYA GUANTE TALLA8 AMARILLO X2"/>
    <s v="LYGUANT8AMX2 - LIMPIAYA GUANTE TALLA8 AMARILLO X2"/>
    <n v="6"/>
    <n v="3025.21"/>
    <n v="0"/>
    <n v="18151.259999999998"/>
    <s v="BG13"/>
    <n v="1"/>
    <n v="2"/>
    <s v=" CIUDAD BOGOTA"/>
    <s v="ZONA BOGOTA"/>
    <s v="TERCEROS"/>
    <s v="2025 SEM 45"/>
    <s v="2234"/>
    <x v="18"/>
    <s v="viernes"/>
    <s v="ETERNA"/>
    <n v="1"/>
    <n v="6"/>
    <s v="TAT"/>
    <s v="NORMA CONSTANZA ROJAS CANO"/>
    <s v="Preventa"/>
    <s v="51802807"/>
    <s v="52460170"/>
    <s v="CARFRUVER EXPRESS"/>
  </r>
  <r>
    <d v="2025-11-07T00:00:00"/>
    <s v="HHBO001173159"/>
    <s v="LYGUANT9AMX2"/>
    <s v="LIMPIAYA GUANTE TALLA9 AMARILLO X2"/>
    <s v="LYGUANT9AMX2 - LIMPIAYA GUANTE TALLA9 AMARILLO X2"/>
    <n v="6"/>
    <n v="3025.21"/>
    <n v="0"/>
    <n v="18151.259999999998"/>
    <s v="BG13"/>
    <n v="1"/>
    <n v="2"/>
    <s v=" CIUDAD BOGOTA"/>
    <s v="ZONA BOGOTA"/>
    <s v="TERCEROS"/>
    <s v="2025 SEM 45"/>
    <s v="2234"/>
    <x v="18"/>
    <s v="viernes"/>
    <s v="ETERNA"/>
    <n v="1"/>
    <n v="6"/>
    <s v="TAT"/>
    <s v="NORMA CONSTANZA ROJAS CANO"/>
    <s v="Preventa"/>
    <s v="51802807"/>
    <s v="52460170"/>
    <s v="CARFRUVER EXPRESS"/>
  </r>
  <r>
    <d v="2025-11-07T00:00:00"/>
    <s v="HHBO001173177"/>
    <s v="PBDESCOJINX18"/>
    <s v="DES. AFM DPL ORIG 12G X18"/>
    <s v="PBDESCOJINX18 - DES. AFM DPL ORIG 12G X18"/>
    <n v="2"/>
    <n v="11900"/>
    <n v="714"/>
    <n v="23086"/>
    <s v="BG13"/>
    <n v="1"/>
    <n v="126"/>
    <s v=" TUTI Bogota"/>
    <s v="ZONA BOGOTA"/>
    <s v="TERCEROS"/>
    <s v="2025 SEM 45"/>
    <s v="2237"/>
    <x v="14"/>
    <s v="viernes"/>
    <s v="PREBEL"/>
    <n v="1"/>
    <n v="2"/>
    <s v="TAT"/>
    <s v="MARIA EMELINA MORENO RIVEROS"/>
    <s v="Preventa"/>
    <s v="25337378"/>
    <s v="1012358399"/>
    <s v="MARIA EMELINA MORENO"/>
  </r>
  <r>
    <d v="2025-11-07T00:00:00"/>
    <s v="HHBO001173177"/>
    <s v="YAGOM90"/>
    <s v="GOMINA N17 EN SOBRE 90G"/>
    <s v="YAGOM90 - GOMINA N17 EN SOBRE 90G"/>
    <n v="6"/>
    <n v="1092.44"/>
    <n v="0"/>
    <n v="6554.64"/>
    <s v="BG13"/>
    <n v="1"/>
    <n v="126"/>
    <s v=" TUTI Bogota"/>
    <s v="ZONA BOGOTA"/>
    <s v="TERCEROS"/>
    <s v="2025 SEM 45"/>
    <s v="2237"/>
    <x v="14"/>
    <s v="viernes"/>
    <s v="YASS"/>
    <n v="1"/>
    <n v="6"/>
    <s v="TAT"/>
    <s v="MARIA EMELINA MORENO RIVEROS"/>
    <s v="Preventa"/>
    <s v="25337378"/>
    <s v="1012358399"/>
    <s v="MARIA EMELINA MORENO"/>
  </r>
  <r>
    <d v="2025-11-07T00:00:00"/>
    <s v="HHBO001173177"/>
    <s v="YATIJEROM"/>
    <s v="TIJERA PUNTA ROMA ECONOMICA"/>
    <s v="YATIJEROM - TIJERA PUNTA ROMA ECONOMICA"/>
    <n v="6"/>
    <n v="864"/>
    <n v="0"/>
    <n v="5184"/>
    <s v="BG13"/>
    <n v="1"/>
    <n v="126"/>
    <s v=" TUTI Bogota"/>
    <s v="ZONA BOGOTA"/>
    <s v="TERCEROS"/>
    <s v="2025 SEM 45"/>
    <s v="2237"/>
    <x v="14"/>
    <s v="viernes"/>
    <s v="YASS"/>
    <n v="1"/>
    <n v="6"/>
    <s v="TAT"/>
    <s v="MARIA EMELINA MORENO RIVEROS"/>
    <s v="Preventa"/>
    <s v="25337378"/>
    <s v="1012358399"/>
    <s v="MARIA EMELINA MORENO"/>
  </r>
  <r>
    <d v="2025-11-07T00:00:00"/>
    <s v="HHME001462936"/>
    <s v="PBELDES12X18"/>
    <s v="DES. EA DPL CLASS 12G X 18"/>
    <s v="PBELDES12X18 - DES. EA DPL CLASS 12G X 18"/>
    <n v="1"/>
    <n v="12500"/>
    <n v="375"/>
    <n v="12125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WILLIAN ALBERTO GARCES ZULUAGA"/>
    <s v="Preventa"/>
    <s v="10951539"/>
    <s v="8432406"/>
    <s v="CARNES FRUVER PANADERIA LA 53"/>
  </r>
  <r>
    <d v="2025-11-07T00:00:00"/>
    <s v="HHME001462936"/>
    <s v="YAGOM90"/>
    <s v="GOMINA N17 EN SOBRE 90G"/>
    <s v="YAGOM90 - GOMINA N17 EN SOBRE 90G"/>
    <n v="10"/>
    <n v="1092.44"/>
    <n v="0"/>
    <n v="10924.4"/>
    <s v="MD06"/>
    <n v="1"/>
    <n v="125"/>
    <s v=" TUTI Medellin"/>
    <s v="ZONA CENTRO"/>
    <s v="TERCEROS"/>
    <s v="2025 SEM 45"/>
    <s v="1398"/>
    <x v="2"/>
    <s v="viernes"/>
    <s v="YASS"/>
    <n v="1"/>
    <n v="10"/>
    <s v="TAT"/>
    <s v="WILLIAN ALBERTO GARCES ZULUAGA"/>
    <s v="Preventa"/>
    <s v="10951539"/>
    <s v="8432406"/>
    <s v="CARNES FRUVER PANADERIA LA 53"/>
  </r>
  <r>
    <d v="2025-11-07T00:00:00"/>
    <s v="HHME001462940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98"/>
    <x v="2"/>
    <s v="viernes"/>
    <s v="PREBEL"/>
    <n v="1"/>
    <n v="1"/>
    <s v="TAT"/>
    <s v="NICOLAS DE JESUS CIRO AGUDELO"/>
    <s v="Preventa"/>
    <s v="3587346"/>
    <s v="8432406"/>
    <s v="LA TIENDA DE NICO"/>
  </r>
  <r>
    <d v="2025-11-07T00:00:00"/>
    <s v="HHBO001173260"/>
    <s v="PBTALCO30"/>
    <s v="TALCO POLVO AFM 30 GR"/>
    <s v="PBTALCO30 - TALCO POLVO AFM 30 GR"/>
    <n v="5"/>
    <n v="2900.04"/>
    <n v="0"/>
    <n v="14500.2"/>
    <s v="BG11"/>
    <n v="1"/>
    <n v="126"/>
    <s v=" TUTI Bogota"/>
    <s v="ZONA BOGOTA"/>
    <s v="TERCEROS"/>
    <s v="2025 SEM 45"/>
    <s v="2206"/>
    <x v="47"/>
    <s v="viernes"/>
    <s v="PREBEL"/>
    <n v="1"/>
    <n v="5"/>
    <s v="TAT"/>
    <s v="JUAN DAVID LUGO BETANCUR"/>
    <s v="Preventa"/>
    <s v="1013103185"/>
    <s v="52906505"/>
    <s v="EL TRIUNFO"/>
  </r>
  <r>
    <d v="2025-11-07T00:00:00"/>
    <s v="HHBQ000724268"/>
    <s v="PBDESROLLX72"/>
    <s v="DESODORANTE ROLL-ON 30ML X72H"/>
    <s v="PBDESROLLX72 - DESODORANTE ROLL-ON 30ML X72H"/>
    <n v="3"/>
    <n v="3000"/>
    <n v="0"/>
    <n v="9000"/>
    <s v="VLL04"/>
    <n v="1"/>
    <n v="213"/>
    <s v=" Tuti Valledupar"/>
    <s v="ZONA NORTE"/>
    <s v="TERCEROS"/>
    <s v="2025 SEM 45"/>
    <s v="1916"/>
    <x v="0"/>
    <s v="viernes"/>
    <s v="PREBEL"/>
    <n v="1"/>
    <n v="3"/>
    <s v="TAT"/>
    <s v="SILVESTRE MOLINA DIAZ"/>
    <s v="Preventa"/>
    <s v="77171881"/>
    <s v="49794720"/>
    <s v="TIENDA ANA MARIA"/>
  </r>
  <r>
    <d v="2025-11-07T00:00:00"/>
    <s v="HHBQ000724268"/>
    <s v="PBELDESMIN30"/>
    <s v="EA CLASSIC MINI ROLL ON 30ML"/>
    <s v="PBELDESMIN30 - EA CLASSIC MINI ROLL ON 30ML"/>
    <n v="3"/>
    <n v="3000"/>
    <n v="0"/>
    <n v="9000"/>
    <s v="VLL04"/>
    <n v="1"/>
    <n v="213"/>
    <s v=" Tuti Valledupar"/>
    <s v="ZONA NORTE"/>
    <s v="TERCEROS"/>
    <s v="2025 SEM 45"/>
    <s v="1916"/>
    <x v="0"/>
    <s v="viernes"/>
    <s v="PREBEL"/>
    <n v="1"/>
    <n v="3"/>
    <s v="TAT"/>
    <s v="SILVESTRE MOLINA DIAZ"/>
    <s v="Preventa"/>
    <s v="77171881"/>
    <s v="49794720"/>
    <s v="TIENDA ANA MARIA"/>
  </r>
  <r>
    <d v="2025-11-07T00:00:00"/>
    <s v="HHBQ000724268"/>
    <s v="DRSHAMPSACHETX1"/>
    <s v="SHAMPOO ENEN DROMATIC SACHET X1"/>
    <s v="DRSHAMPSACHETX1 - SHAMPOO ENEN DROMATIC SACHET X1"/>
    <n v="20"/>
    <n v="883"/>
    <n v="0"/>
    <n v="17660"/>
    <s v="VLL04"/>
    <n v="1"/>
    <n v="213"/>
    <s v=" Tuti Valledupar"/>
    <s v="ZONA NORTE"/>
    <s v="TERCEROS"/>
    <s v="2025 SEM 45"/>
    <s v="1916"/>
    <x v="0"/>
    <s v="viernes"/>
    <s v="DROMATIC"/>
    <n v="1"/>
    <n v="20"/>
    <s v="TAT"/>
    <s v="SILVESTRE MOLINA DIAZ"/>
    <s v="Preventa"/>
    <s v="77171881"/>
    <s v="49794720"/>
    <s v="TIENDA ANA MARIA"/>
  </r>
  <r>
    <d v="2025-11-07T00:00:00"/>
    <s v="HHBQ000724268"/>
    <s v="DRBALSACHETX1"/>
    <s v="BALSAMO DROMATIC SACHET X1"/>
    <s v="DRBALSACHETX1 - BALSAMO DROMATIC SACHET X1"/>
    <n v="9"/>
    <n v="1244"/>
    <n v="0"/>
    <n v="11196"/>
    <s v="VLL04"/>
    <n v="1"/>
    <n v="213"/>
    <s v=" Tuti Valledupar"/>
    <s v="ZONA NORTE"/>
    <s v="TERCEROS"/>
    <s v="2025 SEM 45"/>
    <s v="1916"/>
    <x v="0"/>
    <s v="viernes"/>
    <s v="DROMATIC"/>
    <n v="1"/>
    <n v="9"/>
    <s v="TAT"/>
    <s v="SILVESTRE MOLINA DIAZ"/>
    <s v="Preventa"/>
    <s v="77171881"/>
    <s v="49794720"/>
    <s v="TIENDA ANA MARIA"/>
  </r>
  <r>
    <d v="2025-11-07T00:00:00"/>
    <s v="HHBO001173328"/>
    <s v="YACINT12"/>
    <s v="CINTA TRANSPARENTE PEQUEÑA X 12 UND"/>
    <s v="YACINT12 - CINTA TRANSPARENTE PEQUEÑA X 12 UND"/>
    <n v="2"/>
    <n v="4247.1000000000004"/>
    <n v="0"/>
    <n v="8494.2000000000007"/>
    <s v="BG13"/>
    <n v="1"/>
    <n v="126"/>
    <s v=" TUTI Bogota"/>
    <s v="ZONA BOGOTA"/>
    <s v="TERCEROS"/>
    <s v="2025 SEM 45"/>
    <s v="2209"/>
    <x v="3"/>
    <s v="viernes"/>
    <s v="YASS"/>
    <n v="1"/>
    <n v="2"/>
    <s v="TAT"/>
    <s v="JOHN ALBERTO MORENO MATEUS"/>
    <s v="Preventa"/>
    <s v="79671566"/>
    <s v="1016001588"/>
    <s v="PAPELERIA JAM"/>
  </r>
  <r>
    <d v="2025-11-07T00:00:00"/>
    <s v="HHBO001173351"/>
    <s v="LYBICA1000X1"/>
    <s v="LIMPIAYA LIMPIADOR BICARBONATO 1000ML X1"/>
    <s v="LYBICA1000X1 - LIMPIAYA LIMPIADOR BICARBONATO 1000ML X1"/>
    <n v="9"/>
    <n v="3025.21"/>
    <n v="0"/>
    <n v="27226.89"/>
    <s v="BG20"/>
    <n v="1"/>
    <n v="126"/>
    <s v=" TUTI Bogota"/>
    <s v="ZONA BOGOTA"/>
    <s v="TERCEROS"/>
    <s v="2025 SEM 45"/>
    <s v="2149"/>
    <x v="29"/>
    <s v="viernes"/>
    <s v="ETERNA"/>
    <n v="1"/>
    <n v="9"/>
    <s v="TAT"/>
    <s v="SUPERMERCADO FULL AHORRO SAS"/>
    <s v="Preventa"/>
    <s v="901819083"/>
    <s v="79986646"/>
    <s v="SUPERMERCADO FULL AHORRO SAS"/>
  </r>
  <r>
    <d v="2025-11-07T00:00:00"/>
    <s v="HHBO001173351"/>
    <s v="LYVIDR500X1"/>
    <s v="LIMPIAYA LIMPIAVIDRIOS MULTIUSOS 500ML X1"/>
    <s v="LYVIDR500X1 - LIMPIAYA LIMPIAVIDRIOS MULTIUSOS 500ML X1"/>
    <n v="6"/>
    <n v="2647.06"/>
    <n v="0"/>
    <n v="15882.36"/>
    <s v="BG20"/>
    <n v="1"/>
    <n v="126"/>
    <s v=" TUTI Bogota"/>
    <s v="ZONA BOGOTA"/>
    <s v="TERCEROS"/>
    <s v="2025 SEM 45"/>
    <s v="2149"/>
    <x v="29"/>
    <s v="viernes"/>
    <s v="ETERNA"/>
    <n v="1"/>
    <n v="6"/>
    <s v="TAT"/>
    <s v="SUPERMERCADO FULL AHORRO SAS"/>
    <s v="Preventa"/>
    <s v="901819083"/>
    <s v="79986646"/>
    <s v="SUPERMERCADO FULL AHORRO SAS"/>
  </r>
  <r>
    <d v="2025-11-07T00:00:00"/>
    <s v="HHBO001173351"/>
    <s v="LYDESEN500"/>
    <s v="DESENGRASANTE CITRICO 500ML"/>
    <s v="LYDESEN500 - DESENGRASANTE CITRICO 500ML"/>
    <n v="6"/>
    <n v="2645.48"/>
    <n v="0"/>
    <n v="15872.88"/>
    <s v="BG20"/>
    <n v="1"/>
    <n v="126"/>
    <s v=" TUTI Bogota"/>
    <s v="ZONA BOGOTA"/>
    <s v="TERCEROS"/>
    <s v="2025 SEM 45"/>
    <s v="2149"/>
    <x v="29"/>
    <s v="viernes"/>
    <s v="ETERNA"/>
    <n v="1"/>
    <n v="6"/>
    <s v="TAT"/>
    <s v="SUPERMERCADO FULL AHORRO SAS"/>
    <s v="Preventa"/>
    <s v="901819083"/>
    <s v="79986646"/>
    <s v="SUPERMERCADO FULL AHORRO SAS"/>
  </r>
  <r>
    <d v="2025-11-07T00:00:00"/>
    <s v="HHBO001173351"/>
    <s v="LYLOZA500ML"/>
    <s v="LAVALOZA LIQUIDO 500ML"/>
    <s v="LYLOZA500ML - LAVALOZA LIQUIDO 500ML"/>
    <n v="6"/>
    <n v="2475"/>
    <n v="0"/>
    <n v="14850"/>
    <s v="BG20"/>
    <n v="1"/>
    <n v="126"/>
    <s v=" TUTI Bogota"/>
    <s v="ZONA BOGOTA"/>
    <s v="TERCEROS"/>
    <s v="2025 SEM 45"/>
    <s v="2149"/>
    <x v="29"/>
    <s v="viernes"/>
    <s v="ETERNA"/>
    <n v="1"/>
    <n v="6"/>
    <s v="TAT"/>
    <s v="SUPERMERCADO FULL AHORRO SAS"/>
    <s v="Preventa"/>
    <s v="901819083"/>
    <s v="79986646"/>
    <s v="SUPERMERCADO FULL AHORRO SAS"/>
  </r>
  <r>
    <d v="2025-11-07T00:00:00"/>
    <s v="HHBO001173351"/>
    <s v="YASEDA20"/>
    <s v="SEDA DENTAL CON CERA 20 MT"/>
    <s v="YASEDA20 - SEDA DENTAL CON CERA 20 MT"/>
    <n v="6"/>
    <n v="1092.44"/>
    <n v="0"/>
    <n v="6554.64"/>
    <s v="BG20"/>
    <n v="1"/>
    <n v="126"/>
    <s v=" TUTI Bogota"/>
    <s v="ZONA BOGOTA"/>
    <s v="TERCEROS"/>
    <s v="2025 SEM 45"/>
    <s v="2149"/>
    <x v="29"/>
    <s v="viernes"/>
    <s v="YASS"/>
    <n v="1"/>
    <n v="6"/>
    <s v="TAT"/>
    <s v="SUPERMERCADO FULL AHORRO SAS"/>
    <s v="Preventa"/>
    <s v="901819083"/>
    <s v="79986646"/>
    <s v="SUPERMERCADO FULL AHORRO SAS"/>
  </r>
  <r>
    <d v="2025-11-07T00:00:00"/>
    <s v="HHME001463091"/>
    <s v="YABOLSAMED"/>
    <s v="BOLSA BASURA PAQUETE X8 UNIDADES"/>
    <s v="YABOLSAMED - BOLSA BASURA PAQUETE X8 UNIDADES"/>
    <n v="12"/>
    <n v="1344.54"/>
    <n v="0"/>
    <n v="16134.48"/>
    <s v="MD04"/>
    <n v="1"/>
    <n v="125"/>
    <s v=" TUTI Medellin"/>
    <s v="ZONA CENTRO"/>
    <s v="TERCEROS"/>
    <s v="2025 SEM 45"/>
    <s v="1306"/>
    <x v="6"/>
    <s v="viernes"/>
    <s v="YASS"/>
    <n v="1"/>
    <n v="12"/>
    <s v="TAT"/>
    <s v="GUILLERMO LEON MARIN MARIN"/>
    <s v="Preventa"/>
    <s v="70254843"/>
    <s v="1036660589"/>
    <s v="GRANERO YESENIA"/>
  </r>
  <r>
    <d v="2025-11-07T00:00:00"/>
    <s v="HHME001463091"/>
    <s v="YAVABY20GR"/>
    <s v="VASELINA BABY, 20 GRAMOS, MARCA JUHNIOS"/>
    <s v="YAVABY20GR - VASELINA BABY, 20 GRAMOS, MARCA JUHNIOS"/>
    <n v="12"/>
    <n v="1444"/>
    <n v="0"/>
    <n v="17328"/>
    <s v="MD04"/>
    <n v="1"/>
    <n v="125"/>
    <s v=" TUTI Medellin"/>
    <s v="ZONA CENTRO"/>
    <s v="TERCEROS"/>
    <s v="2025 SEM 45"/>
    <s v="1306"/>
    <x v="6"/>
    <s v="viernes"/>
    <s v="YASS"/>
    <n v="1"/>
    <n v="12"/>
    <s v="TAT"/>
    <s v="GUILLERMO LEON MARIN MARIN"/>
    <s v="Preventa"/>
    <s v="70254843"/>
    <s v="1036660589"/>
    <s v="GRANERO YESENIA"/>
  </r>
  <r>
    <d v="2025-11-07T00:00:00"/>
    <s v="HHBO001173388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5"/>
    <s v="2136"/>
    <x v="32"/>
    <s v="viernes"/>
    <s v="ETERNA"/>
    <n v="1"/>
    <n v="1"/>
    <s v="TAT"/>
    <s v="DOMINGO ALBARRAN REYES"/>
    <s v="Preventa"/>
    <s v="4238745"/>
    <s v="79354604"/>
    <s v="FERREACESORES PBC"/>
  </r>
  <r>
    <d v="2025-11-07T00:00:00"/>
    <s v="HHBQ000724314"/>
    <s v="LYGUANT8AMX2"/>
    <s v="LIMPIAYA GUANTE TALLA8 AMARILLO X2"/>
    <s v="LYGUANT8AMX2 - LIMPIAYA GUANTE TALLA8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viernes"/>
    <s v="ETERNA"/>
    <n v="1"/>
    <n v="2"/>
    <s v="TAT"/>
    <s v="HECTOR DE JESUS RESTREPO TRILLOS"/>
    <s v="Preventa"/>
    <s v="19593506"/>
    <s v="49794720"/>
    <s v="PROV LA LIBERTAD"/>
  </r>
  <r>
    <d v="2025-11-07T00:00:00"/>
    <s v="HHBQ000724314"/>
    <s v="LYGUANT8.5AMX2"/>
    <s v="LIMPIAYA GUANTE TALLA8.5 AMARILLO X2"/>
    <s v="LYGUANT8.5AMX2 - LIMPIAYA GUANTE TALLA8.5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viernes"/>
    <s v="ETERNA"/>
    <n v="1"/>
    <n v="2"/>
    <s v="TAT"/>
    <s v="HECTOR DE JESUS RESTREPO TRILLOS"/>
    <s v="Preventa"/>
    <s v="19593506"/>
    <s v="49794720"/>
    <s v="PROV LA LIBERTAD"/>
  </r>
  <r>
    <d v="2025-11-07T00:00:00"/>
    <s v="HHBQ000724314"/>
    <s v="LYGUANT9AMX2"/>
    <s v="LIMPIAYA GUANTE TALLA9 AMARILLO X2"/>
    <s v="LYGUANT9AMX2 - LIMPIAYA GUANTE TALLA9 AMARILLO X2"/>
    <n v="2"/>
    <n v="3025.21"/>
    <n v="0"/>
    <n v="6050.42"/>
    <s v="VLL04"/>
    <n v="1"/>
    <n v="213"/>
    <s v=" Tuti Valledupar"/>
    <s v="ZONA NORTE"/>
    <s v="TERCEROS"/>
    <s v="2025 SEM 45"/>
    <s v="1916"/>
    <x v="0"/>
    <s v="viernes"/>
    <s v="ETERNA"/>
    <n v="1"/>
    <n v="2"/>
    <s v="TAT"/>
    <s v="HECTOR DE JESUS RESTREPO TRILLOS"/>
    <s v="Preventa"/>
    <s v="19593506"/>
    <s v="49794720"/>
    <s v="PROV LA LIBERTAD"/>
  </r>
  <r>
    <d v="2025-11-07T00:00:00"/>
    <s v="HHME001463131"/>
    <s v="LYGUANT7AMX2"/>
    <s v="LIMPIAYA GUATE TALLA7 AMARILLO X2"/>
    <s v="LYGUANT7AMX2 - LIMPIAYA GUATE TALLA7 AMARILLO X2"/>
    <n v="12"/>
    <n v="3025.21"/>
    <n v="0"/>
    <n v="36302.519999999997"/>
    <s v="MD04"/>
    <n v="1"/>
    <n v="125"/>
    <s v=" TUTI Medellin"/>
    <s v="ZONA CENTRO"/>
    <s v="TERCEROS"/>
    <s v="2025 SEM 45"/>
    <s v="1306"/>
    <x v="6"/>
    <s v="viernes"/>
    <s v="ETERNA"/>
    <n v="1"/>
    <n v="12"/>
    <s v="TAT"/>
    <s v="REINEL AMADO VALENCIA CALDERON"/>
    <s v="Preventa"/>
    <s v="15453508"/>
    <s v="1036660589"/>
    <s v="MINIMERCADO EL COLORADO"/>
  </r>
  <r>
    <d v="2025-11-07T00:00:00"/>
    <s v="HHBO001173438"/>
    <s v="LYDESEN500"/>
    <s v="DESENGRASANTE CITRICO 500ML"/>
    <s v="LYDESEN500 - DESENGRASANTE CITRICO 500ML"/>
    <n v="1"/>
    <n v="2645.48"/>
    <n v="0"/>
    <n v="2645.48"/>
    <s v="BG19"/>
    <n v="1"/>
    <n v="2"/>
    <s v=" CIUDAD BOGOTA"/>
    <s v="ZONA BOGOTA"/>
    <s v="TERCEROS"/>
    <s v="2025 SEM 45"/>
    <s v="2190"/>
    <x v="46"/>
    <s v="viernes"/>
    <s v="ETERNA"/>
    <n v="1"/>
    <n v="1"/>
    <s v="TAT"/>
    <s v="AMPARO RAMIREZ PINZON"/>
    <s v="Preventa"/>
    <s v="51600843"/>
    <s v="9902"/>
    <s v="CIGARRERIA QUE DULCURA"/>
  </r>
  <r>
    <d v="2025-11-07T00:00:00"/>
    <s v="HHBO001173449"/>
    <s v="YACONDSEX"/>
    <s v="CONDONES X3 UNIDADES ECONOMICO"/>
    <s v="YACONDSEX - CONDONES X3 UNIDADES ECONOMICO"/>
    <n v="48"/>
    <n v="866.2"/>
    <n v="0"/>
    <n v="41577.599999999999"/>
    <s v="BG13"/>
    <n v="1"/>
    <n v="126"/>
    <s v=" TUTI Bogota"/>
    <s v="ZONA BOGOTA"/>
    <s v="TERCEROS"/>
    <s v="2025 SEM 45"/>
    <s v="2237"/>
    <x v="14"/>
    <s v="viernes"/>
    <s v="YASS"/>
    <n v="1"/>
    <n v="48"/>
    <s v="TAT"/>
    <s v="BARBARITA RUSINQUE PINZON"/>
    <s v="Preventa"/>
    <s v="52840491"/>
    <s v="1012358399"/>
    <s v="BARBARA"/>
  </r>
  <r>
    <d v="2025-11-07T00:00:00"/>
    <s v="HHBO001173449"/>
    <s v="LYVIDR500X1"/>
    <s v="LIMPIAYA LIMPIAVIDRIOS MULTIUSOS 500ML X1"/>
    <s v="LYVIDR500X1 - LIMPIAYA LIMPIAVIDRIOS MULTIUSOS 500ML X1"/>
    <n v="1"/>
    <n v="2647.06"/>
    <n v="0"/>
    <n v="2647.06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BARBARITA RUSINQUE PINZON"/>
    <s v="Preventa"/>
    <s v="52840491"/>
    <s v="1012358399"/>
    <s v="BARBARA"/>
  </r>
  <r>
    <d v="2025-11-07T00:00:00"/>
    <s v="HHBO001173458"/>
    <s v="YATIJEROM"/>
    <s v="TIJERA PUNTA ROMA ECONOMICA"/>
    <s v="YATIJEROM - TIJERA PUNTA ROMA ECONOMICA"/>
    <n v="6"/>
    <n v="864"/>
    <n v="0"/>
    <n v="5184"/>
    <s v="BG20"/>
    <n v="1"/>
    <n v="126"/>
    <s v=" TUTI Bogota"/>
    <s v="ZONA BOGOTA"/>
    <s v="TERCEROS"/>
    <s v="2025 SEM 45"/>
    <s v="2158"/>
    <x v="25"/>
    <s v="viernes"/>
    <s v="YASS"/>
    <n v="1"/>
    <n v="6"/>
    <s v="TAT"/>
    <s v="ELVA LUCERO NUÑEZ CORREA"/>
    <s v="Preventa"/>
    <s v="23637754"/>
    <s v="11223739"/>
    <s v="VARIEDADES SANTO TOMAS"/>
  </r>
  <r>
    <d v="2025-11-07T00:00:00"/>
    <s v="HHBO001173458"/>
    <s v="YACAN38"/>
    <s v="CANDADO 38 MM"/>
    <s v="YACAN38 - CANDADO 38 MM"/>
    <n v="3"/>
    <n v="2668.75"/>
    <n v="0"/>
    <n v="8006.25"/>
    <s v="BG20"/>
    <n v="1"/>
    <n v="126"/>
    <s v=" TUTI Bogota"/>
    <s v="ZONA BOGOTA"/>
    <s v="TERCEROS"/>
    <s v="2025 SEM 45"/>
    <s v="2158"/>
    <x v="25"/>
    <s v="viernes"/>
    <s v="YASS"/>
    <n v="1"/>
    <n v="3"/>
    <s v="TAT"/>
    <s v="ELVA LUCERO NUÑEZ CORREA"/>
    <s v="Preventa"/>
    <s v="23637754"/>
    <s v="11223739"/>
    <s v="VARIEDADES SANTO TOMAS"/>
  </r>
  <r>
    <d v="2025-11-07T00:00:00"/>
    <s v="HHBO001173458"/>
    <s v="YACAN20"/>
    <s v="CANDADO 20 MM"/>
    <s v="YACAN20 - CANDADO 20 MM"/>
    <n v="3"/>
    <n v="1218.49"/>
    <n v="0"/>
    <n v="3655.47"/>
    <s v="BG20"/>
    <n v="1"/>
    <n v="126"/>
    <s v=" TUTI Bogota"/>
    <s v="ZONA BOGOTA"/>
    <s v="TERCEROS"/>
    <s v="2025 SEM 45"/>
    <s v="2158"/>
    <x v="25"/>
    <s v="viernes"/>
    <s v="YASS"/>
    <n v="1"/>
    <n v="3"/>
    <s v="TAT"/>
    <s v="ELVA LUCERO NUÑEZ CORREA"/>
    <s v="Preventa"/>
    <s v="23637754"/>
    <s v="11223739"/>
    <s v="VARIEDADES SANTO TOMAS"/>
  </r>
  <r>
    <d v="2025-11-07T00:00:00"/>
    <s v="HHBO001173458"/>
    <s v="YACAN25"/>
    <s v="CANDADO 25 MM"/>
    <s v="YACAN25 - CANDADO 25 MM"/>
    <n v="3"/>
    <n v="1543"/>
    <n v="0"/>
    <n v="4629"/>
    <s v="BG20"/>
    <n v="1"/>
    <n v="126"/>
    <s v=" TUTI Bogota"/>
    <s v="ZONA BOGOTA"/>
    <s v="TERCEROS"/>
    <s v="2025 SEM 45"/>
    <s v="2158"/>
    <x v="25"/>
    <s v="viernes"/>
    <s v="YASS"/>
    <n v="1"/>
    <n v="3"/>
    <s v="TAT"/>
    <s v="ELVA LUCERO NUÑEZ CORREA"/>
    <s v="Preventa"/>
    <s v="23637754"/>
    <s v="11223739"/>
    <s v="VARIEDADES SANTO TOMAS"/>
  </r>
  <r>
    <d v="2025-11-07T00:00:00"/>
    <s v="HHBO001173480"/>
    <s v="YATIJEROM"/>
    <s v="TIJERA PUNTA ROMA ECONOMICA"/>
    <s v="YATIJEROM - TIJERA PUNTA ROMA ECONOMICA"/>
    <n v="1"/>
    <n v="864"/>
    <n v="0"/>
    <n v="864"/>
    <s v="BG20"/>
    <n v="1"/>
    <n v="126"/>
    <s v=" TUTI Bogota"/>
    <s v="ZONA BOGOTA"/>
    <s v="TERCEROS"/>
    <s v="2025 SEM 45"/>
    <s v="2158"/>
    <x v="25"/>
    <s v="viernes"/>
    <s v="YASS"/>
    <n v="1"/>
    <n v="1"/>
    <s v="TAT"/>
    <s v="YANETH AMPARO JOYA"/>
    <s v="Preventa"/>
    <s v="51769891"/>
    <s v="11223739"/>
    <s v="DONDE ISMAEL"/>
  </r>
  <r>
    <d v="2025-11-07T00:00:00"/>
    <s v="HHBO001173515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5"/>
    <s v="2158"/>
    <x v="25"/>
    <s v="viernes"/>
    <s v="PREBEL"/>
    <n v="1"/>
    <n v="1"/>
    <s v="TAT"/>
    <s v="NACIANCENO OSPINA PALACIO"/>
    <s v="Preventa"/>
    <s v="93373210"/>
    <s v="11223739"/>
    <s v="COMUNICACIONES JERAN"/>
  </r>
  <r>
    <d v="2025-11-07T00:00:00"/>
    <s v="HHBO001173516"/>
    <s v="YACAN63"/>
    <s v="CANDADO 63 MM"/>
    <s v="YACAN63 - CANDADO 63 MM"/>
    <n v="2"/>
    <n v="5940"/>
    <n v="0"/>
    <n v="11880"/>
    <s v="BG20"/>
    <n v="1"/>
    <n v="126"/>
    <s v=" TUTI Bogota"/>
    <s v="ZONA BOGOTA"/>
    <s v="TERCEROS"/>
    <s v="2025 SEM 45"/>
    <s v="2158"/>
    <x v="25"/>
    <s v="viernes"/>
    <s v="YASS"/>
    <n v="1"/>
    <n v="2"/>
    <s v="TAT"/>
    <s v="LUIS ADOLFO QUIROZ CARDENAS"/>
    <s v="Preventa"/>
    <s v="4266215"/>
    <s v="11223739"/>
    <s v="MC COPIAS"/>
  </r>
  <r>
    <d v="2025-11-07T00:00:00"/>
    <s v="HHBO001173516"/>
    <s v="YABOLSAMED"/>
    <s v="BOLSA BASURA PAQUETE X8 UNIDADES"/>
    <s v="YABOLSAMED - BOLSA BASURA PAQUETE X8 UNIDADES"/>
    <n v="4"/>
    <n v="1344.54"/>
    <n v="0"/>
    <n v="5378.16"/>
    <s v="BG20"/>
    <n v="1"/>
    <n v="126"/>
    <s v=" TUTI Bogota"/>
    <s v="ZONA BOGOTA"/>
    <s v="TERCEROS"/>
    <s v="2025 SEM 45"/>
    <s v="2158"/>
    <x v="25"/>
    <s v="viernes"/>
    <s v="YASS"/>
    <n v="1"/>
    <n v="4"/>
    <s v="TAT"/>
    <s v="LUIS ADOLFO QUIROZ CARDENAS"/>
    <s v="Preventa"/>
    <s v="4266215"/>
    <s v="11223739"/>
    <s v="MC COPIAS"/>
  </r>
  <r>
    <d v="2025-11-07T00:00:00"/>
    <s v="HHME001463265"/>
    <s v="YAPANIAZUX12"/>
    <s v="PAÑITOS HUMEDOS DAMPY AAZUL X 12UND"/>
    <s v="YAPANIAZUX12 - PAÑITOS HUMEDOS DAMPY AAZUL X 12UND"/>
    <n v="6"/>
    <n v="870"/>
    <n v="0"/>
    <n v="5220"/>
    <s v="MD01"/>
    <n v="1"/>
    <n v="125"/>
    <s v=" TUTI Medellin"/>
    <s v="ZONA CENTRO"/>
    <s v="TERCEROS"/>
    <s v="2025 SEM 45"/>
    <s v="1337"/>
    <x v="44"/>
    <s v="viernes"/>
    <s v="YASS"/>
    <n v="1"/>
    <n v="6"/>
    <s v="TAT"/>
    <s v="GILMA DEL SOCORRO MEJIA YEPES"/>
    <s v="Preventa"/>
    <s v="21700846"/>
    <s v="39178423"/>
    <s v="BELLEZA ZAMORA"/>
  </r>
  <r>
    <d v="2025-11-07T00:00:00"/>
    <s v="HHME001463265"/>
    <s v="YAPANIAMAX120"/>
    <s v="PAÑITOS HUMEDOS DAMPY AMARILLOS X 120UND"/>
    <s v="YAPANIAMAX120 - PAÑITOS HUMEDOS DAMPY AMARILLOS X 120UND"/>
    <n v="2"/>
    <n v="6500"/>
    <n v="0"/>
    <n v="13000"/>
    <s v="MD01"/>
    <n v="1"/>
    <n v="125"/>
    <s v=" TUTI Medellin"/>
    <s v="ZONA CENTRO"/>
    <s v="TERCEROS"/>
    <s v="2025 SEM 45"/>
    <s v="1337"/>
    <x v="44"/>
    <s v="viernes"/>
    <s v="YASS"/>
    <n v="1"/>
    <n v="2"/>
    <s v="TAT"/>
    <s v="GILMA DEL SOCORRO MEJIA YEPES"/>
    <s v="Preventa"/>
    <s v="21700846"/>
    <s v="39178423"/>
    <s v="BELLEZA ZAMORA"/>
  </r>
  <r>
    <d v="2025-11-07T00:00:00"/>
    <s v="HHME001463265"/>
    <s v="YACAN25"/>
    <s v="CANDADO 25 MM"/>
    <s v="YACAN25 - CANDADO 25 MM"/>
    <n v="2"/>
    <n v="1543"/>
    <n v="0"/>
    <n v="3086"/>
    <s v="MD01"/>
    <n v="1"/>
    <n v="125"/>
    <s v=" TUTI Medellin"/>
    <s v="ZONA CENTRO"/>
    <s v="TERCEROS"/>
    <s v="2025 SEM 45"/>
    <s v="1337"/>
    <x v="44"/>
    <s v="viernes"/>
    <s v="YASS"/>
    <n v="1"/>
    <n v="2"/>
    <s v="TAT"/>
    <s v="GILMA DEL SOCORRO MEJIA YEPES"/>
    <s v="Preventa"/>
    <s v="21700846"/>
    <s v="39178423"/>
    <s v="BELLEZA ZAMORA"/>
  </r>
  <r>
    <d v="2025-11-07T00:00:00"/>
    <s v="HHBO001173544"/>
    <s v="PBDESCOJINX18"/>
    <s v="DES. AFM DPL ORIG 12G X18"/>
    <s v="PBDESCOJINX18 - DES. AFM DPL ORIG 12G X18"/>
    <n v="2"/>
    <n v="11900"/>
    <n v="0"/>
    <n v="23800"/>
    <s v="BG19"/>
    <n v="1"/>
    <n v="2"/>
    <s v=" CIUDAD BOGOTA"/>
    <s v="ZONA BOGOTA"/>
    <s v="TERCEROS"/>
    <s v="2025 SEM 45"/>
    <s v="2190"/>
    <x v="46"/>
    <s v="viernes"/>
    <s v="PREBEL"/>
    <n v="1"/>
    <n v="2"/>
    <s v="TAT"/>
    <s v="YURLEY IRENE TORRES SALAZAR"/>
    <s v="Preventa"/>
    <s v="1005179776"/>
    <s v="9902"/>
    <s v="MINI SUPER APU"/>
  </r>
  <r>
    <d v="2025-11-07T00:00:00"/>
    <s v="HHBO001173556"/>
    <s v="YACAN25"/>
    <s v="CANDADO 25 MM"/>
    <s v="YACAN25 - CANDADO 25 MM"/>
    <n v="3"/>
    <n v="1543"/>
    <n v="0"/>
    <n v="4629"/>
    <s v="BG13"/>
    <n v="1"/>
    <n v="2"/>
    <s v=" CIUDAD BOGOTA"/>
    <s v="ZONA BOGOTA"/>
    <s v="TERCEROS"/>
    <s v="2025 SEM 45"/>
    <s v="2234"/>
    <x v="18"/>
    <s v="viernes"/>
    <s v="YASS"/>
    <n v="1"/>
    <n v="3"/>
    <s v="TAT"/>
    <s v="JOHANNA MAYERLIZ GARCIA GAVIRIA"/>
    <s v="Preventa"/>
    <s v="28488318"/>
    <s v="52460170"/>
    <s v="PIÑATERIA BABY LOVE"/>
  </r>
  <r>
    <d v="2025-11-07T00:00:00"/>
    <s v="HHME001463305"/>
    <s v="PBDESCREMA72H"/>
    <s v="DESODORANTE COLAPSIBLE 40GR 72H"/>
    <s v="PBDESCREMA72H - DESODORANTE COLAPSIBLE 40GR 72H"/>
    <n v="6"/>
    <n v="3000"/>
    <n v="0"/>
    <n v="18000"/>
    <s v="MD01"/>
    <n v="1"/>
    <n v="125"/>
    <s v=" TUTI Medellin"/>
    <s v="ZONA CENTRO"/>
    <s v="TERCEROS"/>
    <s v="2025 SEM 45"/>
    <s v="1333"/>
    <x v="22"/>
    <s v="viernes"/>
    <s v="PREBEL"/>
    <n v="1"/>
    <n v="6"/>
    <s v="TAT"/>
    <s v="MARIA SORLEY DIAZ CANO"/>
    <s v="Preventa"/>
    <s v="43805952"/>
    <s v="79389221"/>
    <s v="DROGUERIA LOS SOCIOS"/>
  </r>
  <r>
    <d v="2025-11-07T00:00:00"/>
    <s v="HHME001463305"/>
    <s v="PBDESCLIROLL"/>
    <s v="DESODORANTE CLINICAL ROLL-ON 30ML"/>
    <s v="PBDESCLIROLL - DESODORANTE CLINICAL ROLL-ON 30ML"/>
    <n v="6"/>
    <n v="3000"/>
    <n v="0"/>
    <n v="18000"/>
    <s v="MD01"/>
    <n v="1"/>
    <n v="125"/>
    <s v=" TUTI Medellin"/>
    <s v="ZONA CENTRO"/>
    <s v="TERCEROS"/>
    <s v="2025 SEM 45"/>
    <s v="1333"/>
    <x v="22"/>
    <s v="viernes"/>
    <s v="PREBEL"/>
    <n v="1"/>
    <n v="6"/>
    <s v="TAT"/>
    <s v="MARIA SORLEY DIAZ CANO"/>
    <s v="Preventa"/>
    <s v="43805952"/>
    <s v="79389221"/>
    <s v="DROGUERIA LOS SOCIOS"/>
  </r>
  <r>
    <d v="2025-11-07T00:00:00"/>
    <s v="HHBQ000724405"/>
    <s v="YACAN50"/>
    <s v="CANDADO 50 MM"/>
    <s v="YACAN50 - CANDADO 50 MM"/>
    <n v="2"/>
    <n v="4327.7299999999996"/>
    <n v="0"/>
    <n v="8655.4599999999991"/>
    <s v="BQ15"/>
    <n v="1"/>
    <n v="212"/>
    <s v=" Tuti Cartagena"/>
    <s v="ZONA NORTE"/>
    <s v="TERCEROS"/>
    <s v="2025 SEM 45"/>
    <s v="1959"/>
    <x v="20"/>
    <s v="viernes"/>
    <s v="YASS"/>
    <n v="1"/>
    <n v="2"/>
    <s v="TAT"/>
    <s v="JORGE ALBEIRO MARTINEZ HERNANDEZ"/>
    <s v="Preventa"/>
    <s v="98495384"/>
    <s v="1044921552"/>
    <s v="TIENDA ALISON"/>
  </r>
  <r>
    <d v="2025-11-07T00:00:00"/>
    <s v="HHME001463355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viernes"/>
    <s v="YASS"/>
    <n v="1"/>
    <n v="12"/>
    <s v="TAT"/>
    <s v="WILSON DARIO HERRERA GUTIERREZ"/>
    <s v="Preventa"/>
    <s v="71702223"/>
    <s v="1037594291"/>
    <s v="PAPELERIA VITA"/>
  </r>
  <r>
    <d v="2025-11-07T00:00:00"/>
    <s v="HHME001463355"/>
    <s v="YAPANIAZUX12"/>
    <s v="PAÑITOS HUMEDOS DAMPY AAZUL X 12UND"/>
    <s v="YAPANIAZUX12 - PAÑITOS HUMEDOS DAMPY AAZUL X 12UND"/>
    <n v="6"/>
    <n v="870"/>
    <n v="0"/>
    <n v="5220"/>
    <s v="MD06"/>
    <n v="1"/>
    <n v="125"/>
    <s v=" TUTI Medellin"/>
    <s v="ZONA CENTRO"/>
    <s v="TERCEROS"/>
    <s v="2025 SEM 45"/>
    <s v="1309"/>
    <x v="23"/>
    <s v="viernes"/>
    <s v="YASS"/>
    <n v="1"/>
    <n v="6"/>
    <s v="TAT"/>
    <s v="WILSON DARIO HERRERA GUTIERREZ"/>
    <s v="Preventa"/>
    <s v="71702223"/>
    <s v="1037594291"/>
    <s v="PAPELERIA VITA"/>
  </r>
  <r>
    <d v="2025-11-07T00:00:00"/>
    <s v="HHME001463369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viernes"/>
    <s v="YASS"/>
    <n v="1"/>
    <n v="12"/>
    <s v="TAT"/>
    <s v="JAIRO ANTONIO MUÑOZ TORRES"/>
    <s v="Preventa"/>
    <s v="71721421"/>
    <s v="1037594291"/>
    <s v="TIENDA EL PINO"/>
  </r>
  <r>
    <d v="2025-11-07T00:00:00"/>
    <s v="HHBO001173629"/>
    <s v="YACONDSEX"/>
    <s v="CONDONES X3 UNIDADES ECONOMICO"/>
    <s v="YACONDSEX - CONDONES X3 UNIDADES ECONOMICO"/>
    <n v="15"/>
    <n v="866.2"/>
    <n v="0"/>
    <n v="12993"/>
    <s v="BG13"/>
    <n v="1"/>
    <n v="126"/>
    <s v=" TUTI Bogota"/>
    <s v="ZONA BOGOTA"/>
    <s v="TERCEROS"/>
    <s v="2025 SEM 45"/>
    <s v="2234"/>
    <x v="18"/>
    <s v="viernes"/>
    <s v="YASS"/>
    <n v="1"/>
    <n v="15"/>
    <s v="TAT"/>
    <s v="JULY CATHERINE MUÑOZ RIVERA"/>
    <s v="Preventa"/>
    <s v="1015403506"/>
    <s v="52460170"/>
    <s v="DROGUERA METAPARMA"/>
  </r>
  <r>
    <d v="2025-11-07T00:00:00"/>
    <s v="HHBO001173629"/>
    <s v="YAGELX1"/>
    <s v="GEL MENTHUS JUHNIOS VERDE 30GR X1"/>
    <s v="YAGELX1 - GEL MENTHUS JUHNIOS VERDE 30GR X1"/>
    <n v="2"/>
    <n v="1640"/>
    <n v="0"/>
    <n v="3280"/>
    <s v="BG13"/>
    <n v="1"/>
    <n v="126"/>
    <s v=" TUTI Bogota"/>
    <s v="ZONA BOGOTA"/>
    <s v="TERCEROS"/>
    <s v="2025 SEM 45"/>
    <s v="2234"/>
    <x v="18"/>
    <s v="viernes"/>
    <s v="YASS"/>
    <n v="1"/>
    <n v="2"/>
    <s v="TAT"/>
    <s v="JULY CATHERINE MUÑOZ RIVERA"/>
    <s v="Preventa"/>
    <s v="1015403506"/>
    <s v="52460170"/>
    <s v="DROGUERA METAPARMA"/>
  </r>
  <r>
    <d v="2025-11-07T00:00:00"/>
    <s v="HHBO001173629"/>
    <s v="LYGUANT7AMX2"/>
    <s v="LIMPIAYA GUATE TALLA7 AMARILLO X2"/>
    <s v="LYGUANT7AMX2 - LIMPIAYA GUATE TALLA7 AMARILLO X2"/>
    <n v="1"/>
    <n v="3025.21"/>
    <n v="0"/>
    <n v="3025.21"/>
    <s v="BG13"/>
    <n v="1"/>
    <n v="126"/>
    <s v=" TUTI Bogota"/>
    <s v="ZONA BOGOTA"/>
    <s v="TERCEROS"/>
    <s v="2025 SEM 45"/>
    <s v="2234"/>
    <x v="18"/>
    <s v="viernes"/>
    <s v="ETERNA"/>
    <n v="1"/>
    <n v="1"/>
    <s v="TAT"/>
    <s v="JULY CATHERINE MUÑOZ RIVERA"/>
    <s v="Preventa"/>
    <s v="1015403506"/>
    <s v="52460170"/>
    <s v="DROGUERA METAPARMA"/>
  </r>
  <r>
    <d v="2025-11-07T00:00:00"/>
    <s v="HHBU000698303"/>
    <s v="YATIJEROM"/>
    <s v="TIJERA PUNTA ROMA ECONOMICA"/>
    <s v="YATIJEROM - TIJERA PUNTA ROMA ECONOMICA"/>
    <n v="6"/>
    <n v="864"/>
    <n v="0"/>
    <n v="5184"/>
    <s v="CU02"/>
    <n v="1"/>
    <n v="211"/>
    <s v=" Tuti Cúcuta"/>
    <s v="ZONA SANTANDER"/>
    <s v="TERCEROS"/>
    <s v="2025 SEM 45"/>
    <s v="1675"/>
    <x v="24"/>
    <s v="viernes"/>
    <s v="YASS"/>
    <n v="1"/>
    <n v="6"/>
    <s v="TAT"/>
    <s v="MERCEDES RINCON PORRAS"/>
    <s v="Preventa"/>
    <s v="60358797"/>
    <s v="1090387974"/>
    <s v="SUPERMERCADO LA MANO DE DIOS"/>
  </r>
  <r>
    <d v="2025-11-07T00:00:00"/>
    <s v="HHBO001173639"/>
    <s v="YAPANIAMA"/>
    <s v="PAÑITOS HUMEDOS DAMPY AMARILLOS X 15 UND"/>
    <s v="YAPANIAMA - PAÑITOS HUMEDOS DAMPY AMARILLOS X 15 UND"/>
    <n v="6"/>
    <n v="1260.5"/>
    <n v="0"/>
    <n v="7563"/>
    <s v="BG19"/>
    <n v="1"/>
    <n v="126"/>
    <s v=" TUTI Bogota"/>
    <s v="ZONA BOGOTA"/>
    <s v="TERCEROS"/>
    <s v="2025 SEM 45"/>
    <s v="2179"/>
    <x v="11"/>
    <s v="viernes"/>
    <s v="YASS"/>
    <n v="1"/>
    <n v="6"/>
    <s v="TAT"/>
    <s v="MARCELA PINZON AMORTEGUI"/>
    <s v="Preventa"/>
    <s v="39759761"/>
    <s v="80720009"/>
    <s v="TIENDA SOFI"/>
  </r>
  <r>
    <d v="2025-11-07T00:00:00"/>
    <s v="HHBO001173643"/>
    <s v="LYGUANT8AMX2"/>
    <s v="LIMPIAYA GUANTE TALLA8 AMARILLO X2"/>
    <s v="LYGUANT8AMX2 - LIMPIAYA GUANTE TALLA8 AMARILLO X2"/>
    <n v="4"/>
    <n v="3025.21"/>
    <n v="0"/>
    <n v="12100.84"/>
    <s v="BG13"/>
    <n v="1"/>
    <n v="126"/>
    <s v=" TUTI Bogota"/>
    <s v="ZONA BOGOTA"/>
    <s v="TERCEROS"/>
    <s v="2025 SEM 45"/>
    <s v="2234"/>
    <x v="18"/>
    <s v="viernes"/>
    <s v="ETERNA"/>
    <n v="1"/>
    <n v="4"/>
    <s v="TAT"/>
    <s v="DORIZ QUINTERO VAZQUEZ"/>
    <s v="Preventa"/>
    <s v="51883137"/>
    <s v="52460170"/>
    <s v="DISTRIBUIDORA JD"/>
  </r>
  <r>
    <d v="2025-11-07T00:00:00"/>
    <s v="HHBO001173643"/>
    <s v="LYDETE200DX1"/>
    <s v="LIMPIAYA DETERGENTE DOYPACK 200 ML X1"/>
    <s v="LYDETE200DX1 - LIMPIAYA DETERGENTE DOYPACK 200 ML X1"/>
    <n v="2"/>
    <n v="1440"/>
    <n v="0"/>
    <n v="2880"/>
    <s v="BG13"/>
    <n v="1"/>
    <n v="126"/>
    <s v=" TUTI Bogota"/>
    <s v="ZONA BOGOTA"/>
    <s v="TERCEROS"/>
    <s v="2025 SEM 45"/>
    <s v="2234"/>
    <x v="18"/>
    <s v="viernes"/>
    <s v="ETERNA"/>
    <n v="1"/>
    <n v="2"/>
    <s v="TAT"/>
    <s v="DORIZ QUINTERO VAZQUEZ"/>
    <s v="Preventa"/>
    <s v="51883137"/>
    <s v="52460170"/>
    <s v="DISTRIBUIDORA JD"/>
  </r>
  <r>
    <d v="2025-11-07T00:00:00"/>
    <s v="HHBU000698310"/>
    <s v="LYGUANT8NGX2"/>
    <s v="LIMPIAYA GUANTE NEGRO TALLA8 X2"/>
    <s v="LYGUANT8NGX2 - LIMPIAYA GUANTE NEGRO TALLA8 X2"/>
    <n v="3"/>
    <n v="3180"/>
    <n v="0"/>
    <n v="9540"/>
    <s v="CU02"/>
    <n v="1"/>
    <n v="211"/>
    <s v=" Tuti Cúcuta"/>
    <s v="ZONA SANTANDER"/>
    <s v="TERCEROS"/>
    <s v="2025 SEM 45"/>
    <s v="1675"/>
    <x v="24"/>
    <s v="viernes"/>
    <s v="ETERNA"/>
    <n v="1"/>
    <n v="3"/>
    <s v="TAT"/>
    <s v="ORLANDO VARGAS SUESCUN"/>
    <s v="Preventa"/>
    <s v="13198155"/>
    <s v="1090387974"/>
    <s v="MINIABASTOS JB"/>
  </r>
  <r>
    <d v="2025-11-07T00:00:00"/>
    <s v="HHBO001173332"/>
    <s v="LYSUAV760DX1"/>
    <s v="LIMPIAYA SUAVIZANTE DOYPACK 760 ML X1"/>
    <s v="LYSUAV760DX1 - LIMPIAYA SUAVIZANTE DOYPACK 760 ML X1"/>
    <n v="3"/>
    <n v="3400"/>
    <n v="0"/>
    <n v="10200"/>
    <s v="BG11"/>
    <n v="1"/>
    <n v="126"/>
    <s v=" TUTI Bogota"/>
    <s v="ZONA BOGOTA"/>
    <s v="TERCEROS"/>
    <s v="2025 SEM 45"/>
    <s v="2206"/>
    <x v="47"/>
    <s v="viernes"/>
    <s v="ETERNA"/>
    <n v="1"/>
    <n v="3"/>
    <s v="TAT"/>
    <s v="FERREELECTRICOS RUBY SAS"/>
    <s v="Preventa"/>
    <s v="901815411"/>
    <s v="52906505"/>
    <s v="FERRELECTRICOS RUBY SAS"/>
  </r>
  <r>
    <d v="2025-11-07T00:00:00"/>
    <s v="HHBO001173332"/>
    <s v="LYLAVA1000"/>
    <s v="LIMPIAYA LIMPIADOR MULTIUSOS LAVANDA X 1000"/>
    <s v="LYLAVA1000 - LIMPIAYA LIMPIADOR MULTIUSOS LAVANDA X 1000"/>
    <n v="3"/>
    <n v="2541.83"/>
    <n v="0"/>
    <n v="7625.49"/>
    <s v="BG11"/>
    <n v="1"/>
    <n v="126"/>
    <s v=" TUTI Bogota"/>
    <s v="ZONA BOGOTA"/>
    <s v="TERCEROS"/>
    <s v="2025 SEM 45"/>
    <s v="2206"/>
    <x v="47"/>
    <s v="viernes"/>
    <s v="ETERNA"/>
    <n v="1"/>
    <n v="3"/>
    <s v="TAT"/>
    <s v="FERREELECTRICOS RUBY SAS"/>
    <s v="Preventa"/>
    <s v="901815411"/>
    <s v="52906505"/>
    <s v="FERRELECTRICOS RUBY SAS"/>
  </r>
  <r>
    <d v="2025-11-07T00:00:00"/>
    <s v="HHBU000698194"/>
    <s v="DRPOLISACHETX1"/>
    <s v="POLIMERO DROMATIC SACHET X1"/>
    <s v="DRPOLISACHETX1 - POLIMERO DROMATIC SACHET X1"/>
    <n v="3"/>
    <n v="2227"/>
    <n v="0"/>
    <n v="6681"/>
    <s v="BM11"/>
    <n v="1"/>
    <n v="6"/>
    <s v=" BUCARAMANGA"/>
    <s v="ZONA SANTANDER"/>
    <s v="TERCEROS"/>
    <s v="2025 SEM 45"/>
    <s v="1642"/>
    <x v="52"/>
    <s v="viernes"/>
    <s v="DROMATIC"/>
    <n v="1"/>
    <n v="3"/>
    <s v="TAT"/>
    <s v="MARIA CRISTINA SIERRA BECERRA"/>
    <s v="Preventa"/>
    <s v="37713646"/>
    <s v="63451609"/>
    <s v="TIENDA MARIA"/>
  </r>
  <r>
    <d v="2025-11-07T00:00:00"/>
    <s v="HHBU000698194"/>
    <s v="DRSERUNSILISACHETX1"/>
    <s v="SERUM DE SILICONA DROMATIC EN SACHET X1"/>
    <s v="DRSERUNSILISACHETX1 - SERUM DE SILICONA DROMATIC EN SACHET X1"/>
    <n v="3"/>
    <n v="2227"/>
    <n v="0"/>
    <n v="6681"/>
    <s v="BM11"/>
    <n v="1"/>
    <n v="6"/>
    <s v=" BUCARAMANGA"/>
    <s v="ZONA SANTANDER"/>
    <s v="TERCEROS"/>
    <s v="2025 SEM 45"/>
    <s v="1642"/>
    <x v="52"/>
    <s v="viernes"/>
    <s v="DROMATIC"/>
    <n v="1"/>
    <n v="3"/>
    <s v="TAT"/>
    <s v="MARIA CRISTINA SIERRA BECERRA"/>
    <s v="Preventa"/>
    <s v="37713646"/>
    <s v="63451609"/>
    <s v="TIENDA MARIA"/>
  </r>
  <r>
    <d v="2025-11-07T00:00:00"/>
    <s v="HHBU000698194"/>
    <s v="YAPANIAMAX120"/>
    <s v="PAÑITOS HUMEDOS DAMPY AMARILLOS X 120UND"/>
    <s v="YAPANIAMAX120 - PAÑITOS HUMEDOS DAMPY AMARILLOS X 120UND"/>
    <n v="1"/>
    <n v="6500"/>
    <n v="0"/>
    <n v="6500"/>
    <s v="BM11"/>
    <n v="1"/>
    <n v="6"/>
    <s v=" BUCARAMANGA"/>
    <s v="ZONA SANTANDER"/>
    <s v="TERCEROS"/>
    <s v="2025 SEM 45"/>
    <s v="1642"/>
    <x v="52"/>
    <s v="viernes"/>
    <s v="YASS"/>
    <n v="1"/>
    <n v="1"/>
    <s v="TAT"/>
    <s v="MARIA CRISTINA SIERRA BECERRA"/>
    <s v="Preventa"/>
    <s v="37713646"/>
    <s v="63451609"/>
    <s v="TIENDA MARIA"/>
  </r>
  <r>
    <d v="2025-11-07T00:00:00"/>
    <s v="HHBO001173350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5"/>
    <s v="2149"/>
    <x v="29"/>
    <s v="viernes"/>
    <s v="PREBEL"/>
    <n v="1"/>
    <n v="1"/>
    <s v="TAT"/>
    <s v="DUBERNEY BETANCUR BENJUMEA"/>
    <s v="Preventa"/>
    <s v="79565905"/>
    <s v="79986646"/>
    <s v="ARIA FARMA DROGUERIA"/>
  </r>
  <r>
    <d v="2025-11-07T00:00:00"/>
    <s v="HHBO001173350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5"/>
    <s v="2149"/>
    <x v="29"/>
    <s v="viernes"/>
    <s v="PREBEL"/>
    <n v="1"/>
    <n v="1"/>
    <s v="TAT"/>
    <s v="DUBERNEY BETANCUR BENJUMEA"/>
    <s v="Preventa"/>
    <s v="79565905"/>
    <s v="79986646"/>
    <s v="ARIA FARMA DROGUERIA"/>
  </r>
  <r>
    <d v="2025-11-07T00:00:00"/>
    <s v="HHBO001173350"/>
    <s v="YASEDA20"/>
    <s v="SEDA DENTAL CON CERA 20 MT"/>
    <s v="YASEDA20 - SEDA DENTAL CON CERA 20 MT"/>
    <n v="6"/>
    <n v="1092.44"/>
    <n v="0"/>
    <n v="6554.64"/>
    <s v="BG20"/>
    <n v="1"/>
    <n v="126"/>
    <s v=" TUTI Bogota"/>
    <s v="ZONA BOGOTA"/>
    <s v="TERCEROS"/>
    <s v="2025 SEM 45"/>
    <s v="2149"/>
    <x v="29"/>
    <s v="viernes"/>
    <s v="YASS"/>
    <n v="1"/>
    <n v="6"/>
    <s v="TAT"/>
    <s v="DUBERNEY BETANCUR BENJUMEA"/>
    <s v="Preventa"/>
    <s v="79565905"/>
    <s v="79986646"/>
    <s v="ARIA FARMA DROGUERIA"/>
  </r>
  <r>
    <d v="2025-11-07T00:00:00"/>
    <s v="HHME001463137"/>
    <s v="YAPANIAZU"/>
    <s v="PAÑITOS HUMEDOS DAMPY X 20 AZUL"/>
    <s v="YAPANIAZU - PAÑITOS HUMEDOS DAMPY X 20 AZUL"/>
    <n v="6"/>
    <n v="1344.54"/>
    <n v="0"/>
    <n v="8067.24"/>
    <s v="MD04"/>
    <n v="1"/>
    <n v="125"/>
    <s v=" TUTI Medellin"/>
    <s v="ZONA CENTRO"/>
    <s v="TERCEROS"/>
    <s v="2025 SEM 45"/>
    <s v="1306"/>
    <x v="6"/>
    <s v="viernes"/>
    <s v="YASS"/>
    <n v="1"/>
    <n v="6"/>
    <s v="TAT"/>
    <s v="DAYANNA TORO BUITRAGO"/>
    <s v="Preventa"/>
    <s v="1007598649"/>
    <s v="1036660589"/>
    <s v="VENTANA CAFE"/>
  </r>
  <r>
    <d v="2025-11-07T00:00:00"/>
    <s v="HHBO001173427"/>
    <s v="PBTALCO30"/>
    <s v="TALCO POLVO AFM 30 GR"/>
    <s v="PBTALCO30 - TALCO POLVO AFM 30 GR"/>
    <n v="6"/>
    <n v="2900.04"/>
    <n v="0"/>
    <n v="17400.240000000002"/>
    <s v="BG13"/>
    <n v="1"/>
    <n v="126"/>
    <s v=" TUTI Bogota"/>
    <s v="ZONA BOGOTA"/>
    <s v="TERCEROS"/>
    <s v="2025 SEM 45"/>
    <s v="2209"/>
    <x v="3"/>
    <s v="viernes"/>
    <s v="PREBEL"/>
    <n v="1"/>
    <n v="6"/>
    <s v="TAT"/>
    <s v="FRANCY MAYERLY PEÑA CRUZ"/>
    <s v="Preventa"/>
    <s v="1016054892"/>
    <s v="1016001588"/>
    <s v="DROGAS COMFAMILIAR Y SERVICIOS"/>
  </r>
  <r>
    <d v="2025-11-07T00:00:00"/>
    <s v="HHBO001173427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5"/>
    <s v="2209"/>
    <x v="3"/>
    <s v="viernes"/>
    <s v="PREBEL"/>
    <n v="1"/>
    <n v="1"/>
    <s v="TAT"/>
    <s v="FRANCY MAYERLY PEÑA CRUZ"/>
    <s v="Preventa"/>
    <s v="1016054892"/>
    <s v="1016001588"/>
    <s v="DROGAS COMFAMILIAR Y SERVICIOS"/>
  </r>
  <r>
    <d v="2025-11-07T00:00:00"/>
    <s v="HHBO001173427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5"/>
    <s v="2209"/>
    <x v="3"/>
    <s v="viernes"/>
    <s v="PREBEL"/>
    <n v="1"/>
    <n v="1"/>
    <s v="TAT"/>
    <s v="FRANCY MAYERLY PEÑA CRUZ"/>
    <s v="Preventa"/>
    <s v="1016054892"/>
    <s v="1016001588"/>
    <s v="DROGAS COMFAMILIAR Y SERVICIOS"/>
  </r>
  <r>
    <d v="2025-11-07T00:00:00"/>
    <s v="HHBO001173427"/>
    <s v="DRACRILASACHETX1"/>
    <s v="ACRILATO PARA PEINAR DROMATIC SACHET X1"/>
    <s v="DRACRILASACHETX1 - ACRILATO PARA PEINAR DROMATIC SACHET X1"/>
    <n v="12"/>
    <n v="2227"/>
    <n v="0"/>
    <n v="26724"/>
    <s v="BG13"/>
    <n v="1"/>
    <n v="126"/>
    <s v=" TUTI Bogota"/>
    <s v="ZONA BOGOTA"/>
    <s v="TERCEROS"/>
    <s v="2025 SEM 45"/>
    <s v="2209"/>
    <x v="3"/>
    <s v="viernes"/>
    <s v="DROMATIC"/>
    <n v="1"/>
    <n v="12"/>
    <s v="TAT"/>
    <s v="FRANCY MAYERLY PEÑA CRUZ"/>
    <s v="Preventa"/>
    <s v="1016054892"/>
    <s v="1016001588"/>
    <s v="DROGAS COMFAMILIAR Y SERVICIOS"/>
  </r>
  <r>
    <d v="2025-11-07T00:00:00"/>
    <s v="HHBO001173427"/>
    <s v="DRTERMOSACHETX1"/>
    <s v="TERMOPROTECTOR CAPILAR DROMATIC SACHET X1"/>
    <s v="DRTERMOSACHETX1 - TERMOPROTECTOR CAPILAR DROMATIC SACHET X1"/>
    <n v="12"/>
    <n v="2227"/>
    <n v="0"/>
    <n v="26724"/>
    <s v="BG13"/>
    <n v="1"/>
    <n v="126"/>
    <s v=" TUTI Bogota"/>
    <s v="ZONA BOGOTA"/>
    <s v="TERCEROS"/>
    <s v="2025 SEM 45"/>
    <s v="2209"/>
    <x v="3"/>
    <s v="viernes"/>
    <s v="DROMATIC"/>
    <n v="1"/>
    <n v="12"/>
    <s v="TAT"/>
    <s v="FRANCY MAYERLY PEÑA CRUZ"/>
    <s v="Preventa"/>
    <s v="1016054892"/>
    <s v="1016001588"/>
    <s v="DROGAS COMFAMILIAR Y SERVICIOS"/>
  </r>
  <r>
    <d v="2025-11-07T00:00:00"/>
    <s v="HHBO001173427"/>
    <s v="DRDESOPIES"/>
    <s v="DESODORANTE PARA PIES"/>
    <s v="DRDESOPIES - DESODORANTE PARA PIES"/>
    <n v="1"/>
    <n v="9636"/>
    <n v="0"/>
    <n v="9636"/>
    <s v="BG13"/>
    <n v="1"/>
    <n v="126"/>
    <s v=" TUTI Bogota"/>
    <s v="ZONA BOGOTA"/>
    <s v="TERCEROS"/>
    <s v="2025 SEM 45"/>
    <s v="2209"/>
    <x v="3"/>
    <s v="viernes"/>
    <s v="DROMATIC"/>
    <n v="1"/>
    <n v="1"/>
    <s v="TAT"/>
    <s v="FRANCY MAYERLY PEÑA CRUZ"/>
    <s v="Preventa"/>
    <s v="1016054892"/>
    <s v="1016001588"/>
    <s v="DROGAS COMFAMILIAR Y SERVICIOS"/>
  </r>
  <r>
    <d v="2025-11-07T00:00:00"/>
    <s v="HHBO001173437"/>
    <s v="DRSERUNSILISACHETX1"/>
    <s v="SERUM DE SILICONA DROMATIC EN SACHET X1"/>
    <s v="DRSERUNSILISACHETX1 - SERUM DE SILICONA DROMATIC EN SACHET X1"/>
    <n v="10"/>
    <n v="2227"/>
    <n v="0"/>
    <n v="22270"/>
    <s v="BG11"/>
    <n v="1"/>
    <n v="126"/>
    <s v=" TUTI Bogota"/>
    <s v="ZONA BOGOTA"/>
    <s v="TERCEROS"/>
    <s v="2025 SEM 45"/>
    <s v="2206"/>
    <x v="47"/>
    <s v="viernes"/>
    <s v="DROMATIC"/>
    <n v="1"/>
    <n v="10"/>
    <s v="TAT"/>
    <s v="GLADYS ESPINOZA DIAZ"/>
    <s v="Preventa"/>
    <s v="41458110"/>
    <s v="52906505"/>
    <s v="MISCELANEA MARYES"/>
  </r>
  <r>
    <d v="2025-11-07T00:00:00"/>
    <s v="HHBO001173443"/>
    <s v="DRTERMOSACHETX1"/>
    <s v="TERMOPROTECTOR CAPILAR DROMATIC SACHET X1"/>
    <s v="DRTERMOSACHETX1 - TERMOPROTECTOR CAPILAR DROMATIC SACHET X1"/>
    <n v="6"/>
    <n v="2227"/>
    <n v="0"/>
    <n v="13362"/>
    <s v="BG11"/>
    <n v="1"/>
    <n v="126"/>
    <s v=" TUTI Bogota"/>
    <s v="ZONA BOGOTA"/>
    <s v="TERCEROS"/>
    <s v="2025 SEM 45"/>
    <s v="2206"/>
    <x v="47"/>
    <s v="viernes"/>
    <s v="DROMATIC"/>
    <n v="1"/>
    <n v="6"/>
    <s v="TAT"/>
    <s v="BELINDA OCHOA OCHOA"/>
    <s v="Preventa"/>
    <s v="51617339"/>
    <s v="52906505"/>
    <s v="PAPELERIA MAGENTA"/>
  </r>
  <r>
    <d v="2025-11-07T00:00:00"/>
    <s v="HHBO001173444"/>
    <s v="YAGELX1"/>
    <s v="GEL MENTHUS JUHNIOS VERDE 30GR X1"/>
    <s v="YAGELX1 - GEL MENTHUS JUHNIOS VERDE 30GR X1"/>
    <n v="6"/>
    <n v="1640"/>
    <n v="0"/>
    <n v="9840"/>
    <s v="BG11"/>
    <n v="1"/>
    <n v="2"/>
    <s v=" CIUDAD BOGOTA"/>
    <s v="ZONA BOGOTA"/>
    <s v="TERCEROS"/>
    <s v="2025 SEM 45"/>
    <s v="2206"/>
    <x v="47"/>
    <s v="viernes"/>
    <s v="YASS"/>
    <n v="1"/>
    <n v="6"/>
    <s v="TAT"/>
    <s v="SONIA BRIGGITH CORTES PINILLA"/>
    <s v="Preventa"/>
    <s v="23497466"/>
    <s v="52906505"/>
    <s v="PAPELERIA FARES"/>
  </r>
  <r>
    <d v="2025-11-07T00:00:00"/>
    <s v="HHBO001173469"/>
    <s v="YAPANIAMA"/>
    <s v="PAÑITOS HUMEDOS DAMPY AMARILLOS X 15 UND"/>
    <s v="YAPANIAMA - PAÑITOS HUMEDOS DAMPY AMARILLOS X 15 UND"/>
    <n v="6"/>
    <n v="1260.5"/>
    <n v="0"/>
    <n v="7563"/>
    <s v="BG13"/>
    <n v="1"/>
    <n v="126"/>
    <s v=" TUTI Bogota"/>
    <s v="ZONA BOGOTA"/>
    <s v="TERCEROS"/>
    <s v="2025 SEM 45"/>
    <s v="2237"/>
    <x v="14"/>
    <s v="viernes"/>
    <s v="YASS"/>
    <n v="1"/>
    <n v="6"/>
    <s v="TAT"/>
    <s v="IVONNE PAOLA MORENO RIVEROS"/>
    <s v="Preventa"/>
    <s v="1018479982"/>
    <s v="1012358399"/>
    <s v="AHORRAMAS PS"/>
  </r>
  <r>
    <d v="2025-11-07T00:00:00"/>
    <s v="HHBO001173469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IVONNE PAOLA MORENO RIVEROS"/>
    <s v="Preventa"/>
    <s v="1018479982"/>
    <s v="1012358399"/>
    <s v="AHORRAMAS PS"/>
  </r>
  <r>
    <d v="2025-11-07T00:00:00"/>
    <s v="HHBO001173469"/>
    <s v="LYDESEN500"/>
    <s v="DESENGRASANTE CITRICO 500ML"/>
    <s v="LYDESEN500 - DESENGRASANTE CITRICO 500ML"/>
    <n v="3"/>
    <n v="2645.48"/>
    <n v="0"/>
    <n v="7936.44"/>
    <s v="BG13"/>
    <n v="1"/>
    <n v="126"/>
    <s v=" TUTI Bogota"/>
    <s v="ZONA BOGOTA"/>
    <s v="TERCEROS"/>
    <s v="2025 SEM 45"/>
    <s v="2237"/>
    <x v="14"/>
    <s v="viernes"/>
    <s v="ETERNA"/>
    <n v="1"/>
    <n v="3"/>
    <s v="TAT"/>
    <s v="IVONNE PAOLA MORENO RIVEROS"/>
    <s v="Preventa"/>
    <s v="1018479982"/>
    <s v="1012358399"/>
    <s v="AHORRAMAS PS"/>
  </r>
  <r>
    <d v="2025-11-07T00:00:00"/>
    <s v="HHBO001173469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5"/>
    <s v="2237"/>
    <x v="14"/>
    <s v="viernes"/>
    <s v="ETERNA"/>
    <n v="1"/>
    <n v="3"/>
    <s v="TAT"/>
    <s v="IVONNE PAOLA MORENO RIVEROS"/>
    <s v="Preventa"/>
    <s v="1018479982"/>
    <s v="1012358399"/>
    <s v="AHORRAMAS PS"/>
  </r>
  <r>
    <d v="2025-11-07T00:00:00"/>
    <s v="HHBO001173472"/>
    <s v="LYLOZA180DX1"/>
    <s v="LIMPIAYA LAVA LOZA DOYPACK 180 ML X1"/>
    <s v="LYLOZA180DX1 - LIMPIAYA LAVA LOZA DOYPACK 180 ML X1"/>
    <n v="4"/>
    <n v="1230"/>
    <n v="0"/>
    <n v="4920"/>
    <s v="BG13"/>
    <n v="1"/>
    <n v="126"/>
    <s v=" TUTI Bogota"/>
    <s v="ZONA BOGOTA"/>
    <s v="TERCEROS"/>
    <s v="2025 SEM 45"/>
    <s v="2237"/>
    <x v="14"/>
    <s v="viernes"/>
    <s v="ETERNA"/>
    <n v="1"/>
    <n v="4"/>
    <s v="TAT"/>
    <s v="LUIS GUILLERMO ZABALA PRIETO"/>
    <s v="Preventa"/>
    <s v="79123289"/>
    <s v="1012358399"/>
    <s v="GUILLERMO ZABALA"/>
  </r>
  <r>
    <d v="2025-11-07T00:00:00"/>
    <s v="HHBO001173472"/>
    <s v="LYDESEN500"/>
    <s v="DESENGRASANTE CITRICO 500ML"/>
    <s v="LYDESEN500 - DESENGRASANTE CITRICO 500ML"/>
    <n v="1"/>
    <n v="2645.48"/>
    <n v="0"/>
    <n v="2645.48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LUIS GUILLERMO ZABALA PRIETO"/>
    <s v="Preventa"/>
    <s v="79123289"/>
    <s v="1012358399"/>
    <s v="GUILLERMO ZABALA"/>
  </r>
  <r>
    <d v="2025-11-07T00:00:00"/>
    <s v="HHBO001173472"/>
    <s v="LYVIDR500X1"/>
    <s v="LIMPIAYA LIMPIAVIDRIOS MULTIUSOS 500ML X1"/>
    <s v="LYVIDR500X1 - LIMPIAYA LIMPIAVIDRIOS MULTIUSOS 500ML X1"/>
    <n v="1"/>
    <n v="2647.06"/>
    <n v="0"/>
    <n v="2647.06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LUIS GUILLERMO ZABALA PRIETO"/>
    <s v="Preventa"/>
    <s v="79123289"/>
    <s v="1012358399"/>
    <s v="GUILLERMO ZABALA"/>
  </r>
  <r>
    <d v="2025-11-07T00:00:00"/>
    <s v="HHBO001173472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5"/>
    <s v="2237"/>
    <x v="14"/>
    <s v="viernes"/>
    <s v="PREBEL"/>
    <n v="1"/>
    <n v="1"/>
    <s v="TAT"/>
    <s v="LUIS GUILLERMO ZABALA PRIETO"/>
    <s v="Preventa"/>
    <s v="79123289"/>
    <s v="1012358399"/>
    <s v="GUILLERMO ZABALA"/>
  </r>
  <r>
    <d v="2025-11-07T00:00:00"/>
    <s v="HHBO001173472"/>
    <s v="LYSUAV190DX1"/>
    <s v="LIMPIAYA SUAVIZANTE DOYPACK 190 ML X1"/>
    <s v="LYSUAV190DX1 - LIMPIAYA SUAVIZANTE DOYPACK 190 ML X1"/>
    <n v="4"/>
    <n v="977"/>
    <n v="0"/>
    <n v="3908"/>
    <s v="BG13"/>
    <n v="1"/>
    <n v="126"/>
    <s v=" TUTI Bogota"/>
    <s v="ZONA BOGOTA"/>
    <s v="TERCEROS"/>
    <s v="2025 SEM 45"/>
    <s v="2237"/>
    <x v="14"/>
    <s v="viernes"/>
    <s v="ETERNA"/>
    <n v="1"/>
    <n v="4"/>
    <s v="TAT"/>
    <s v="LUIS GUILLERMO ZABALA PRIETO"/>
    <s v="Preventa"/>
    <s v="79123289"/>
    <s v="1012358399"/>
    <s v="GUILLERMO ZABALA"/>
  </r>
  <r>
    <d v="2025-11-07T00:00:00"/>
    <s v="HHME001463263"/>
    <s v="PBTALCO30"/>
    <s v="TALCO POLVO AFM 30 GR"/>
    <s v="PBTALCO30 - TALCO POLVO AFM 30 GR"/>
    <n v="3"/>
    <n v="2900.04"/>
    <n v="0"/>
    <n v="8700.1200000000008"/>
    <s v="MD30"/>
    <n v="1"/>
    <n v="125"/>
    <s v=" TUTI Medellin"/>
    <s v="ZONA CENTRO"/>
    <s v="TERCEROS"/>
    <s v="2025 SEM 45"/>
    <s v="1306"/>
    <x v="6"/>
    <s v="viernes"/>
    <s v="PREBEL"/>
    <n v="1"/>
    <n v="3"/>
    <s v="TAT"/>
    <s v="ANTONIO DE JESUS GIRALDO GARCIA"/>
    <s v="Preventa"/>
    <s v="70353549"/>
    <s v="1036660589"/>
    <s v="MINIMERCADO LA ABUNDANCIA"/>
  </r>
  <r>
    <d v="2025-11-07T00:00:00"/>
    <s v="HHME001463263"/>
    <s v="LYGUANT7AMX2"/>
    <s v="LIMPIAYA GUATE TALLA7 AMARILLO X2"/>
    <s v="LYGUANT7AMX2 - LIMPIAYA GUATE TALLA7 AMARILLO X2"/>
    <n v="3"/>
    <n v="3025.21"/>
    <n v="0"/>
    <n v="9075.6299999999992"/>
    <s v="MD30"/>
    <n v="1"/>
    <n v="125"/>
    <s v=" TUTI Medellin"/>
    <s v="ZONA CENTRO"/>
    <s v="TERCEROS"/>
    <s v="2025 SEM 45"/>
    <s v="1306"/>
    <x v="6"/>
    <s v="viernes"/>
    <s v="ETERNA"/>
    <n v="1"/>
    <n v="3"/>
    <s v="TAT"/>
    <s v="ANTONIO DE JESUS GIRALDO GARCIA"/>
    <s v="Preventa"/>
    <s v="70353549"/>
    <s v="1036660589"/>
    <s v="MINIMERCADO LA ABUNDANCIA"/>
  </r>
  <r>
    <d v="2025-11-07T00:00:00"/>
    <s v="HHBU000698274"/>
    <s v="LYQUITAMANCBL"/>
    <s v="QUITA MANCHAS ROPA BLANCA LIMPIAYA"/>
    <s v="LYQUITAMANCBL - QUITA MANCHAS ROPA BLANCA LIMPIAYA"/>
    <n v="1"/>
    <n v="3742"/>
    <n v="0"/>
    <n v="3742"/>
    <s v="CU02"/>
    <n v="1"/>
    <n v="211"/>
    <s v=" Tuti Cúcuta"/>
    <s v="ZONA SANTANDER"/>
    <s v="TERCEROS"/>
    <s v="2025 SEM 45"/>
    <s v="1675"/>
    <x v="24"/>
    <s v="viernes"/>
    <s v="ETERNA"/>
    <n v="1"/>
    <n v="1"/>
    <s v="TAT"/>
    <s v="YUDIS DEL CARMEN GAMERO DE LA CRUZ"/>
    <s v="Preventa"/>
    <s v="26911376"/>
    <s v="1090387974"/>
    <s v="TIENDA YUDIS"/>
  </r>
  <r>
    <d v="2025-11-07T00:00:00"/>
    <s v="HHBU000698274"/>
    <s v="LYVIDR500X1"/>
    <s v="LIMPIAYA LIMPIAVIDRIOS MULTIUSOS 500ML X1"/>
    <s v="LYVIDR500X1 - LIMPIAYA LIMPIAVIDRIOS MULTIUSOS 500ML X1"/>
    <n v="3"/>
    <n v="2647.06"/>
    <n v="0"/>
    <n v="7941.18"/>
    <s v="CU02"/>
    <n v="1"/>
    <n v="211"/>
    <s v=" Tuti Cúcuta"/>
    <s v="ZONA SANTANDER"/>
    <s v="TERCEROS"/>
    <s v="2025 SEM 45"/>
    <s v="1675"/>
    <x v="24"/>
    <s v="viernes"/>
    <s v="ETERNA"/>
    <n v="1"/>
    <n v="3"/>
    <s v="TAT"/>
    <s v="YUDIS DEL CARMEN GAMERO DE LA CRUZ"/>
    <s v="Preventa"/>
    <s v="26911376"/>
    <s v="1090387974"/>
    <s v="TIENDA YUDIS"/>
  </r>
  <r>
    <d v="2025-11-07T00:00:00"/>
    <s v="HHBU000698274"/>
    <s v="LYDESEN500"/>
    <s v="DESENGRASANTE CITRICO 500ML"/>
    <s v="LYDESEN500 - DESENGRASANTE CITRICO 500ML"/>
    <n v="3"/>
    <n v="2645.48"/>
    <n v="0"/>
    <n v="7936.44"/>
    <s v="CU02"/>
    <n v="1"/>
    <n v="211"/>
    <s v=" Tuti Cúcuta"/>
    <s v="ZONA SANTANDER"/>
    <s v="TERCEROS"/>
    <s v="2025 SEM 45"/>
    <s v="1675"/>
    <x v="24"/>
    <s v="viernes"/>
    <s v="ETERNA"/>
    <n v="1"/>
    <n v="3"/>
    <s v="TAT"/>
    <s v="YUDIS DEL CARMEN GAMERO DE LA CRUZ"/>
    <s v="Preventa"/>
    <s v="26911376"/>
    <s v="1090387974"/>
    <s v="TIENDA YUDIS"/>
  </r>
  <r>
    <d v="2025-11-07T00:00:00"/>
    <s v="HHBU000698274"/>
    <s v="YACAN63"/>
    <s v="CANDADO 63 MM"/>
    <s v="YACAN63 - CANDADO 63 MM"/>
    <n v="1"/>
    <n v="5940"/>
    <n v="0"/>
    <n v="5940"/>
    <s v="CU02"/>
    <n v="1"/>
    <n v="211"/>
    <s v=" Tuti Cúcuta"/>
    <s v="ZONA SANTANDER"/>
    <s v="TERCEROS"/>
    <s v="2025 SEM 45"/>
    <s v="1675"/>
    <x v="24"/>
    <s v="viernes"/>
    <s v="YASS"/>
    <n v="1"/>
    <n v="1"/>
    <s v="TAT"/>
    <s v="YUDIS DEL CARMEN GAMERO DE LA CRUZ"/>
    <s v="Preventa"/>
    <s v="26911376"/>
    <s v="1090387974"/>
    <s v="TIENDA YUDIS"/>
  </r>
  <r>
    <d v="2025-11-07T00:00:00"/>
    <s v="HHBU000698274"/>
    <s v="DRDESOPIES"/>
    <s v="DESODORANTE PARA PIES"/>
    <s v="DRDESOPIES - DESODORANTE PARA PIES"/>
    <n v="1"/>
    <n v="9636"/>
    <n v="0"/>
    <n v="9636"/>
    <s v="CU02"/>
    <n v="1"/>
    <n v="211"/>
    <s v=" Tuti Cúcuta"/>
    <s v="ZONA SANTANDER"/>
    <s v="TERCEROS"/>
    <s v="2025 SEM 45"/>
    <s v="1675"/>
    <x v="24"/>
    <s v="viernes"/>
    <s v="DROMATIC"/>
    <n v="1"/>
    <n v="1"/>
    <s v="TAT"/>
    <s v="YUDIS DEL CARMEN GAMERO DE LA CRUZ"/>
    <s v="Preventa"/>
    <s v="26911376"/>
    <s v="1090387974"/>
    <s v="TIENDA YUDIS"/>
  </r>
  <r>
    <d v="2025-11-07T00:00:00"/>
    <s v="HHBU000698274"/>
    <s v="DRELIXIRARGANX1"/>
    <s v="ELIXIR DE ARGAN DROMATIC PARA PEINAR Y CEPILLAR X1"/>
    <s v="DRELIXIRARGANX1 - ELIXIR DE ARGAN DROMATIC PARA PEINAR Y CEPILLAR X1"/>
    <n v="2"/>
    <n v="2731"/>
    <n v="0"/>
    <n v="5462"/>
    <s v="CU02"/>
    <n v="1"/>
    <n v="211"/>
    <s v=" Tuti Cúcuta"/>
    <s v="ZONA SANTANDER"/>
    <s v="TERCEROS"/>
    <s v="2025 SEM 45"/>
    <s v="1675"/>
    <x v="24"/>
    <s v="viernes"/>
    <s v="DROMATIC"/>
    <n v="1"/>
    <n v="2"/>
    <s v="TAT"/>
    <s v="YUDIS DEL CARMEN GAMERO DE LA CRUZ"/>
    <s v="Preventa"/>
    <s v="26911376"/>
    <s v="1090387974"/>
    <s v="TIENDA YUDIS"/>
  </r>
  <r>
    <d v="2025-11-07T00:00:00"/>
    <s v="HHBO001173593"/>
    <s v="YACAN38"/>
    <s v="CANDADO 38 MM"/>
    <s v="YACAN38 - CANDADO 38 MM"/>
    <n v="4"/>
    <n v="2668.75"/>
    <n v="0"/>
    <n v="10675"/>
    <s v="BG13"/>
    <n v="1"/>
    <n v="126"/>
    <s v=" TUTI Bogota"/>
    <s v="ZONA BOGOTA"/>
    <s v="TERCEROS"/>
    <s v="2025 SEM 45"/>
    <s v="2234"/>
    <x v="18"/>
    <s v="viernes"/>
    <s v="YASS"/>
    <n v="1"/>
    <n v="4"/>
    <s v="TAT"/>
    <s v="NOHORA MORTIGO DE RODRIGUEZ"/>
    <s v="Preventa"/>
    <s v="35320849"/>
    <s v="52460170"/>
    <s v="TIENDA"/>
  </r>
  <r>
    <d v="2025-11-07T00:00:00"/>
    <s v="HHME001463324"/>
    <s v="DRPOLISACHETX1"/>
    <s v="POLIMERO DROMATIC SACHET X1"/>
    <s v="DRPOLISACHETX1 - POLIMERO DROMATIC SACHET X1"/>
    <n v="6"/>
    <n v="2227"/>
    <n v="0"/>
    <n v="13362"/>
    <s v="MD02"/>
    <n v="1"/>
    <n v="1"/>
    <s v=" MEDELLIN"/>
    <s v="ZONA CENTRO"/>
    <s v="TERCEROS"/>
    <s v="2025 SEM 45"/>
    <s v="1328"/>
    <x v="43"/>
    <s v="viernes"/>
    <s v="DROMATIC"/>
    <n v="1"/>
    <n v="6"/>
    <s v="TAT"/>
    <s v="MARIA HERMINIA MADRID PINO"/>
    <s v="Preventa"/>
    <s v="22186529"/>
    <s v="8063355"/>
    <s v="MARIA HERMINIA MADRID PINO"/>
  </r>
  <r>
    <d v="2025-11-07T00:00:00"/>
    <s v="HHME001463324"/>
    <s v="YALAPIROX12"/>
    <s v="LAPIZ ROJO X12 UND"/>
    <s v="YALAPIROX12 - LAPIZ ROJO X12 UND"/>
    <n v="2"/>
    <n v="4882"/>
    <n v="0"/>
    <n v="9764"/>
    <s v="MD02"/>
    <n v="1"/>
    <n v="1"/>
    <s v=" MEDELLIN"/>
    <s v="ZONA CENTRO"/>
    <s v="TERCEROS"/>
    <s v="2025 SEM 45"/>
    <s v="1328"/>
    <x v="43"/>
    <s v="viernes"/>
    <s v="YASS"/>
    <n v="1"/>
    <n v="2"/>
    <s v="TAT"/>
    <s v="MARIA HERMINIA MADRID PINO"/>
    <s v="Preventa"/>
    <s v="22186529"/>
    <s v="8063355"/>
    <s v="MARIA HERMINIA MADRID PINO"/>
  </r>
  <r>
    <d v="2025-11-07T00:00:00"/>
    <s v="HHBO001173640"/>
    <s v="DRELIXIRARGANX1"/>
    <s v="ELIXIR DE ARGAN DROMATIC PARA PEINAR Y CEPILLAR X1"/>
    <s v="DRELIXIRARGANX1 - ELIXIR DE ARGAN DROMATIC PARA PEINAR Y CEPILLAR X1"/>
    <n v="10"/>
    <n v="2731"/>
    <n v="0"/>
    <n v="27310"/>
    <s v="BG20"/>
    <n v="1"/>
    <n v="126"/>
    <s v=" TUTI Bogota"/>
    <s v="ZONA BOGOTA"/>
    <s v="TERCEROS"/>
    <s v="2025 SEM 45"/>
    <s v="2155"/>
    <x v="31"/>
    <s v="viernes"/>
    <s v="DROMATIC"/>
    <n v="1"/>
    <n v="10"/>
    <s v="TAT"/>
    <s v="MARIA RUBY RIOS GARZON"/>
    <s v="Preventa"/>
    <s v="51772563"/>
    <s v="1000685156"/>
    <s v="MISCELANEA DONDE JOSE"/>
  </r>
  <r>
    <d v="2025-11-07T00:00:00"/>
    <s v="HHBO001173640"/>
    <s v="YAGOM30"/>
    <s v="GOMINA N17 EN SOBRE 30G"/>
    <s v="YAGOM30 - GOMINA N17 EN SOBRE 30G"/>
    <n v="10"/>
    <n v="672.27"/>
    <n v="0"/>
    <n v="6722.7"/>
    <s v="BG20"/>
    <n v="1"/>
    <n v="126"/>
    <s v=" TUTI Bogota"/>
    <s v="ZONA BOGOTA"/>
    <s v="TERCEROS"/>
    <s v="2025 SEM 45"/>
    <s v="2155"/>
    <x v="31"/>
    <s v="viernes"/>
    <s v="YASS"/>
    <n v="1"/>
    <n v="10"/>
    <s v="TAT"/>
    <s v="MARIA RUBY RIOS GARZON"/>
    <s v="Preventa"/>
    <s v="51772563"/>
    <s v="1000685156"/>
    <s v="MISCELANEA DONDE JOSE"/>
  </r>
  <r>
    <d v="2025-11-07T00:00:00"/>
    <s v="HHBO001173640"/>
    <s v="YAGOM90"/>
    <s v="GOMINA N17 EN SOBRE 90G"/>
    <s v="YAGOM90 - GOMINA N17 EN SOBRE 90G"/>
    <n v="10"/>
    <n v="1092.44"/>
    <n v="0"/>
    <n v="10924.4"/>
    <s v="BG20"/>
    <n v="1"/>
    <n v="126"/>
    <s v=" TUTI Bogota"/>
    <s v="ZONA BOGOTA"/>
    <s v="TERCEROS"/>
    <s v="2025 SEM 45"/>
    <s v="2155"/>
    <x v="31"/>
    <s v="viernes"/>
    <s v="YASS"/>
    <n v="1"/>
    <n v="10"/>
    <s v="TAT"/>
    <s v="MARIA RUBY RIOS GARZON"/>
    <s v="Preventa"/>
    <s v="51772563"/>
    <s v="1000685156"/>
    <s v="MISCELANEA DONDE JOSE"/>
  </r>
  <r>
    <d v="2025-11-07T00:00:00"/>
    <s v="HHBO001173646"/>
    <s v="YAPANIAMA"/>
    <s v="PAÑITOS HUMEDOS DAMPY AMARILLOS X 15 UND"/>
    <s v="YAPANIAMA - PAÑITOS HUMEDOS DAMPY AMARILLOS X 15 UND"/>
    <n v="1"/>
    <n v="1260.5"/>
    <n v="0"/>
    <n v="1260.5"/>
    <s v="BG19"/>
    <n v="1"/>
    <n v="126"/>
    <s v=" TUTI Bogota"/>
    <s v="ZONA BOGOTA"/>
    <s v="TERCEROS"/>
    <s v="2025 SEM 45"/>
    <s v="2179"/>
    <x v="11"/>
    <s v="viernes"/>
    <s v="YASS"/>
    <n v="1"/>
    <n v="1"/>
    <s v="TAT"/>
    <s v="ELSA LILIANA RODRIGUEZ GOMEZ"/>
    <s v="Preventa"/>
    <s v="52480290"/>
    <s v="80720009"/>
    <s v="TIENDA LA ESQUINA"/>
  </r>
  <r>
    <d v="2025-11-07T00:00:00"/>
    <s v="HHCA000426339"/>
    <s v="LYFIBRABRX24"/>
    <s v="LIMPIAYA FIBRA ABRASIVA X24"/>
    <s v="LYFIBRABRX24 - LIMPIAYA FIBRA ABRASIVA X24"/>
    <n v="1"/>
    <n v="7691.22"/>
    <n v="769.12199999999996"/>
    <n v="6922.098"/>
    <s v="CL07"/>
    <n v="1"/>
    <n v="171"/>
    <s v=" TUTI Cali"/>
    <s v="ZONA SUR"/>
    <s v="TERCEROS"/>
    <s v="2025 SEM 45"/>
    <s v="1879"/>
    <x v="16"/>
    <s v="viernes"/>
    <s v="ETERNA"/>
    <n v="1"/>
    <n v="1"/>
    <s v="TAT"/>
    <s v="INGRI JOHANNA ARISTIZABAL CAUSIL"/>
    <s v="Preventa"/>
    <s v="1143331701"/>
    <s v="1143845966"/>
    <s v="RAPITIENDA ISABELLA"/>
  </r>
  <r>
    <d v="2025-11-07T00:00:00"/>
    <s v="HHCA000426339"/>
    <s v="LYESPODOUSX24"/>
    <s v="LIMPIAYA ESPONJA DOBLEUSO X24"/>
    <s v="LYESPODOUSX24 - LIMPIAYA ESPONJA DOBLEUSO X24"/>
    <n v="1"/>
    <n v="12016.81"/>
    <n v="600.84050000000002"/>
    <n v="11415.969499999999"/>
    <s v="CL07"/>
    <n v="1"/>
    <n v="171"/>
    <s v=" TUTI Cali"/>
    <s v="ZONA SUR"/>
    <s v="TERCEROS"/>
    <s v="2025 SEM 45"/>
    <s v="1879"/>
    <x v="16"/>
    <s v="viernes"/>
    <s v="ETERNA"/>
    <n v="1"/>
    <n v="1"/>
    <s v="TAT"/>
    <s v="INGRI JOHANNA ARISTIZABAL CAUSIL"/>
    <s v="Preventa"/>
    <s v="1143331701"/>
    <s v="1143845966"/>
    <s v="RAPITIENDA ISABELLA"/>
  </r>
  <r>
    <d v="2025-11-07T00:00:00"/>
    <s v="HHCA000426339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CL07"/>
    <n v="1"/>
    <n v="171"/>
    <s v=" TUTI Cali"/>
    <s v="ZONA SUR"/>
    <s v="TERCEROS"/>
    <s v="2025 SEM 45"/>
    <s v="1879"/>
    <x v="16"/>
    <s v="viernes"/>
    <s v="PREBEL"/>
    <n v="1"/>
    <n v="1"/>
    <s v="TAT"/>
    <s v="INGRI JOHANNA ARISTIZABAL CAUSIL"/>
    <s v="Preventa"/>
    <s v="1143331701"/>
    <s v="1143845966"/>
    <s v="RAPITIENDA ISABELLA"/>
  </r>
  <r>
    <d v="2025-11-07T00:00:00"/>
    <s v="HHCA000426339"/>
    <s v="LYGUANT7AMX2"/>
    <s v="LIMPIAYA GUATE TALLA7 AMARILLO X2"/>
    <s v="LYGUANT7AMX2 - LIMPIAYA GUATE TALLA7 AMARILLO X2"/>
    <n v="2"/>
    <n v="3025.21"/>
    <n v="0"/>
    <n v="6050.42"/>
    <s v="CL07"/>
    <n v="1"/>
    <n v="171"/>
    <s v=" TUTI Cali"/>
    <s v="ZONA SUR"/>
    <s v="TERCEROS"/>
    <s v="2025 SEM 45"/>
    <s v="1879"/>
    <x v="16"/>
    <s v="viernes"/>
    <s v="ETERNA"/>
    <n v="1"/>
    <n v="2"/>
    <s v="TAT"/>
    <s v="INGRI JOHANNA ARISTIZABAL CAUSIL"/>
    <s v="Preventa"/>
    <s v="1143331701"/>
    <s v="1143845966"/>
    <s v="RAPITIENDA ISABELLA"/>
  </r>
  <r>
    <d v="2025-11-07T00:00:00"/>
    <s v="HHCA000426339"/>
    <s v="LYGUANT7.5AMX2"/>
    <s v="LIMPIAYA GUATE TALLA7.5 AMARILLO X2"/>
    <s v="LYGUANT7.5AMX2 - LIMPIAYA GUATE TALLA7.5 AMARILLO X2"/>
    <n v="2"/>
    <n v="3025.21"/>
    <n v="0"/>
    <n v="6050.42"/>
    <s v="CL07"/>
    <n v="1"/>
    <n v="171"/>
    <s v=" TUTI Cali"/>
    <s v="ZONA SUR"/>
    <s v="TERCEROS"/>
    <s v="2025 SEM 45"/>
    <s v="1879"/>
    <x v="16"/>
    <s v="viernes"/>
    <s v="ETERNA"/>
    <n v="1"/>
    <n v="2"/>
    <s v="TAT"/>
    <s v="INGRI JOHANNA ARISTIZABAL CAUSIL"/>
    <s v="Preventa"/>
    <s v="1143331701"/>
    <s v="1143845966"/>
    <s v="RAPITIENDA ISABELLA"/>
  </r>
  <r>
    <d v="2025-11-07T00:00:00"/>
    <s v="HHCA000426339"/>
    <s v="LYGUANT8AMX2"/>
    <s v="LIMPIAYA GUANTE TALLA8 AMARILLO X2"/>
    <s v="LYGUANT8AMX2 - LIMPIAYA GUANTE TALLA8 AMARILLO X2"/>
    <n v="2"/>
    <n v="3025.21"/>
    <n v="0"/>
    <n v="6050.42"/>
    <s v="CL07"/>
    <n v="1"/>
    <n v="171"/>
    <s v=" TUTI Cali"/>
    <s v="ZONA SUR"/>
    <s v="TERCEROS"/>
    <s v="2025 SEM 45"/>
    <s v="1879"/>
    <x v="16"/>
    <s v="viernes"/>
    <s v="ETERNA"/>
    <n v="1"/>
    <n v="2"/>
    <s v="TAT"/>
    <s v="INGRI JOHANNA ARISTIZABAL CAUSIL"/>
    <s v="Preventa"/>
    <s v="1143331701"/>
    <s v="1143845966"/>
    <s v="RAPITIENDA ISABELLA"/>
  </r>
  <r>
    <d v="2025-11-07T00:00:00"/>
    <s v="HHCA000426339"/>
    <s v="LYGUANT9AMX2"/>
    <s v="LIMPIAYA GUANTE TALLA9 AMARILLO X2"/>
    <s v="LYGUANT9AMX2 - LIMPIAYA GUANTE TALLA9 AMARILLO X2"/>
    <n v="2"/>
    <n v="3025.21"/>
    <n v="0"/>
    <n v="6050.42"/>
    <s v="CL07"/>
    <n v="1"/>
    <n v="171"/>
    <s v=" TUTI Cali"/>
    <s v="ZONA SUR"/>
    <s v="TERCEROS"/>
    <s v="2025 SEM 45"/>
    <s v="1879"/>
    <x v="16"/>
    <s v="viernes"/>
    <s v="ETERNA"/>
    <n v="1"/>
    <n v="2"/>
    <s v="TAT"/>
    <s v="INGRI JOHANNA ARISTIZABAL CAUSIL"/>
    <s v="Preventa"/>
    <s v="1143331701"/>
    <s v="1143845966"/>
    <s v="RAPITIENDA ISABELLA"/>
  </r>
  <r>
    <d v="2025-11-07T00:00:00"/>
    <s v="HHCA000426339"/>
    <s v="YALAPIROX12"/>
    <s v="LAPIZ ROJO X12 UND"/>
    <s v="YALAPIROX12 - LAPIZ ROJO X12 UND"/>
    <n v="1"/>
    <n v="4882"/>
    <n v="0"/>
    <n v="4882"/>
    <s v="CL07"/>
    <n v="1"/>
    <n v="171"/>
    <s v=" TUTI Cali"/>
    <s v="ZONA SUR"/>
    <s v="TERCEROS"/>
    <s v="2025 SEM 45"/>
    <s v="1879"/>
    <x v="16"/>
    <s v="viernes"/>
    <s v="YASS"/>
    <n v="1"/>
    <n v="1"/>
    <s v="TAT"/>
    <s v="INGRI JOHANNA ARISTIZABAL CAUSIL"/>
    <s v="Preventa"/>
    <s v="1143331701"/>
    <s v="1143845966"/>
    <s v="RAPITIENDA ISABELLA"/>
  </r>
  <r>
    <d v="2025-11-07T00:00:00"/>
    <s v="HHCA000426340"/>
    <s v="PBDESCOJINX18"/>
    <s v="DES. AFM DPL ORIG 12G X18"/>
    <s v="PBDESCOJINX18 - DES. AFM DPL ORIG 12G X18"/>
    <n v="1"/>
    <n v="11900"/>
    <n v="357"/>
    <n v="11543"/>
    <s v="CL07"/>
    <n v="1"/>
    <n v="171"/>
    <s v=" TUTI Cali"/>
    <s v="ZONA SUR"/>
    <s v="TERCEROS"/>
    <s v="2025 SEM 45"/>
    <s v="1879"/>
    <x v="16"/>
    <s v="viernes"/>
    <s v="PREBEL"/>
    <n v="1"/>
    <n v="1"/>
    <s v="TAT"/>
    <s v="HEYDER VALENCIA TROCHEZ"/>
    <s v="Preventa"/>
    <s v="1114830964"/>
    <s v="1143845966"/>
    <s v="MINIMARKET LA 83"/>
  </r>
  <r>
    <d v="2025-11-07T00:00:00"/>
    <s v="HHCA000426340"/>
    <s v="YACAN50"/>
    <s v="CANDADO 50 MM"/>
    <s v="YACAN50 - CANDADO 50 MM"/>
    <n v="2"/>
    <n v="4327.7299999999996"/>
    <n v="0"/>
    <n v="8655.4599999999991"/>
    <s v="CL07"/>
    <n v="1"/>
    <n v="171"/>
    <s v=" TUTI Cali"/>
    <s v="ZONA SUR"/>
    <s v="TERCEROS"/>
    <s v="2025 SEM 45"/>
    <s v="1879"/>
    <x v="16"/>
    <s v="viernes"/>
    <s v="YASS"/>
    <n v="1"/>
    <n v="2"/>
    <s v="TAT"/>
    <s v="HEYDER VALENCIA TROCHEZ"/>
    <s v="Preventa"/>
    <s v="1114830964"/>
    <s v="1143845966"/>
    <s v="MINIMARKET LA 83"/>
  </r>
  <r>
    <d v="2025-11-07T00:00:00"/>
    <s v="HHCA000426340"/>
    <s v="YACAN40"/>
    <s v="CANDADO 40 MM"/>
    <s v="YACAN40 - CANDADO 40 MM"/>
    <n v="2"/>
    <n v="2992.5"/>
    <n v="0"/>
    <n v="5985"/>
    <s v="CL07"/>
    <n v="1"/>
    <n v="171"/>
    <s v=" TUTI Cali"/>
    <s v="ZONA SUR"/>
    <s v="TERCEROS"/>
    <s v="2025 SEM 45"/>
    <s v="1879"/>
    <x v="16"/>
    <s v="viernes"/>
    <s v="YASS"/>
    <n v="1"/>
    <n v="2"/>
    <s v="TAT"/>
    <s v="HEYDER VALENCIA TROCHEZ"/>
    <s v="Preventa"/>
    <s v="1114830964"/>
    <s v="1143845966"/>
    <s v="MINIMARKET LA 83"/>
  </r>
  <r>
    <d v="2025-11-07T00:00:00"/>
    <s v="HHCA000426340"/>
    <s v="YACAN38"/>
    <s v="CANDADO 38 MM"/>
    <s v="YACAN38 - CANDADO 38 MM"/>
    <n v="3"/>
    <n v="2668.75"/>
    <n v="0"/>
    <n v="8006.25"/>
    <s v="CL07"/>
    <n v="1"/>
    <n v="171"/>
    <s v=" TUTI Cali"/>
    <s v="ZONA SUR"/>
    <s v="TERCEROS"/>
    <s v="2025 SEM 45"/>
    <s v="1879"/>
    <x v="16"/>
    <s v="viernes"/>
    <s v="YASS"/>
    <n v="1"/>
    <n v="3"/>
    <s v="TAT"/>
    <s v="HEYDER VALENCIA TROCHEZ"/>
    <s v="Preventa"/>
    <s v="1114830964"/>
    <s v="1143845966"/>
    <s v="MINIMARKET LA 83"/>
  </r>
  <r>
    <d v="2025-11-07T00:00:00"/>
    <s v="HHCA000426340"/>
    <s v="YACAN63"/>
    <s v="CANDADO 63 MM"/>
    <s v="YACAN63 - CANDADO 63 MM"/>
    <n v="2"/>
    <n v="5940"/>
    <n v="0"/>
    <n v="11880"/>
    <s v="CL07"/>
    <n v="1"/>
    <n v="171"/>
    <s v=" TUTI Cali"/>
    <s v="ZONA SUR"/>
    <s v="TERCEROS"/>
    <s v="2025 SEM 45"/>
    <s v="1879"/>
    <x v="16"/>
    <s v="viernes"/>
    <s v="YASS"/>
    <n v="1"/>
    <n v="2"/>
    <s v="TAT"/>
    <s v="HEYDER VALENCIA TROCHEZ"/>
    <s v="Preventa"/>
    <s v="1114830964"/>
    <s v="1143845966"/>
    <s v="MINIMARKET LA 83"/>
  </r>
  <r>
    <d v="2025-11-07T00:00:00"/>
    <s v="HHCA000426340"/>
    <s v="YACAN20"/>
    <s v="CANDADO 20 MM"/>
    <s v="YACAN20 - CANDADO 20 MM"/>
    <n v="3"/>
    <n v="1218.49"/>
    <n v="0"/>
    <n v="3655.47"/>
    <s v="CL07"/>
    <n v="1"/>
    <n v="171"/>
    <s v=" TUTI Cali"/>
    <s v="ZONA SUR"/>
    <s v="TERCEROS"/>
    <s v="2025 SEM 45"/>
    <s v="1879"/>
    <x v="16"/>
    <s v="viernes"/>
    <s v="YASS"/>
    <n v="1"/>
    <n v="3"/>
    <s v="TAT"/>
    <s v="HEYDER VALENCIA TROCHEZ"/>
    <s v="Preventa"/>
    <s v="1114830964"/>
    <s v="1143845966"/>
    <s v="MINIMARKET LA 83"/>
  </r>
  <r>
    <d v="2025-11-07T00:00:00"/>
    <s v="HHCA000426340"/>
    <s v="YACAN25"/>
    <s v="CANDADO 25 MM"/>
    <s v="YACAN25 - CANDADO 25 MM"/>
    <n v="3"/>
    <n v="1543"/>
    <n v="0"/>
    <n v="4629"/>
    <s v="CL07"/>
    <n v="1"/>
    <n v="171"/>
    <s v=" TUTI Cali"/>
    <s v="ZONA SUR"/>
    <s v="TERCEROS"/>
    <s v="2025 SEM 45"/>
    <s v="1879"/>
    <x v="16"/>
    <s v="viernes"/>
    <s v="YASS"/>
    <n v="1"/>
    <n v="3"/>
    <s v="TAT"/>
    <s v="HEYDER VALENCIA TROCHEZ"/>
    <s v="Preventa"/>
    <s v="1114830964"/>
    <s v="1143845966"/>
    <s v="MINIMARKET LA 83"/>
  </r>
  <r>
    <d v="2025-11-07T00:00:00"/>
    <s v="HHBO001173336"/>
    <s v="LYDESEN500"/>
    <s v="DESENGRASANTE CITRICO 500ML"/>
    <s v="LYDESEN500 - DESENGRASANTE CITRICO 500ML"/>
    <n v="4"/>
    <n v="2645.48"/>
    <n v="0"/>
    <n v="10581.92"/>
    <s v="BG13"/>
    <n v="1"/>
    <n v="126"/>
    <s v=" TUTI Bogota"/>
    <s v="ZONA BOGOTA"/>
    <s v="TERCEROS"/>
    <s v="2025 SEM 45"/>
    <s v="2209"/>
    <x v="3"/>
    <s v="viernes"/>
    <s v="ETERNA"/>
    <n v="1"/>
    <n v="4"/>
    <s v="TAT"/>
    <s v="SOFIA GARZON CUPASACHOA"/>
    <s v="Preventa"/>
    <s v="52033574"/>
    <s v="1016001588"/>
    <s v="TIENDA"/>
  </r>
  <r>
    <d v="2025-11-07T00:00:00"/>
    <s v="HHBO001173336"/>
    <s v="LYLAVA1000"/>
    <s v="LIMPIAYA LIMPIADOR MULTIUSOS LAVANDA X 1000"/>
    <s v="LYLAVA1000 - LIMPIAYA LIMPIADOR MULTIUSOS LAVANDA X 1000"/>
    <n v="2"/>
    <n v="2541.83"/>
    <n v="0"/>
    <n v="5083.66"/>
    <s v="BG13"/>
    <n v="1"/>
    <n v="126"/>
    <s v=" TUTI Bogota"/>
    <s v="ZONA BOGOTA"/>
    <s v="TERCEROS"/>
    <s v="2025 SEM 45"/>
    <s v="2209"/>
    <x v="3"/>
    <s v="viernes"/>
    <s v="ETERNA"/>
    <n v="1"/>
    <n v="2"/>
    <s v="TAT"/>
    <s v="SOFIA GARZON CUPASACHOA"/>
    <s v="Preventa"/>
    <s v="52033574"/>
    <s v="1016001588"/>
    <s v="TIENDA"/>
  </r>
  <r>
    <d v="2025-11-07T00:00:00"/>
    <s v="HHBO001173336"/>
    <s v="LYBICA1000X1"/>
    <s v="LIMPIAYA LIMPIADOR BICARBONATO 1000ML X1"/>
    <s v="LYBICA1000X1 - LIMPIAYA LIMPIADOR BICARBONATO 1000ML X1"/>
    <n v="1"/>
    <n v="3025.21"/>
    <n v="0"/>
    <n v="3025.21"/>
    <s v="BG13"/>
    <n v="1"/>
    <n v="126"/>
    <s v=" TUTI Bogota"/>
    <s v="ZONA BOGOTA"/>
    <s v="TERCEROS"/>
    <s v="2025 SEM 45"/>
    <s v="2209"/>
    <x v="3"/>
    <s v="viernes"/>
    <s v="ETERNA"/>
    <n v="1"/>
    <n v="1"/>
    <s v="TAT"/>
    <s v="SOFIA GARZON CUPASACHOA"/>
    <s v="Preventa"/>
    <s v="52033574"/>
    <s v="1016001588"/>
    <s v="TIENDA"/>
  </r>
  <r>
    <d v="2025-11-07T00:00:00"/>
    <s v="HHBO001173341"/>
    <s v="DRACRILASACHETX1"/>
    <s v="ACRILATO PARA PEINAR DROMATIC SACHET X1"/>
    <s v="DRACRILASACHETX1 - ACRILATO PARA PEINAR DROMATIC SACHET X1"/>
    <n v="2"/>
    <n v="2227"/>
    <n v="0"/>
    <n v="4454"/>
    <s v="BG19"/>
    <n v="1"/>
    <n v="2"/>
    <s v=" CIUDAD BOGOTA"/>
    <s v="ZONA BOGOTA"/>
    <s v="TERCEROS"/>
    <s v="2025 SEM 45"/>
    <s v="2190"/>
    <x v="46"/>
    <s v="viernes"/>
    <s v="DROMATIC"/>
    <n v="1"/>
    <n v="2"/>
    <s v="TAT"/>
    <s v="LORENA PENA OCHOA"/>
    <s v="Preventa"/>
    <s v="1097332290"/>
    <s v="9902"/>
    <s v="LA CASA DE EL ASEO"/>
  </r>
  <r>
    <d v="2025-11-07T00:00:00"/>
    <s v="HHBO001173343"/>
    <s v="LYDETE1800DX1"/>
    <s v="DETERGENTE ETERNA DOYPACK 1800 ML X1"/>
    <s v="LYDETE1800DX1 - DETERGENTE ETERNA DOYPACK 1800 ML X1"/>
    <n v="1"/>
    <n v="12000"/>
    <n v="0"/>
    <n v="12000"/>
    <s v="BG11"/>
    <n v="1"/>
    <n v="126"/>
    <s v=" TUTI Bogota"/>
    <s v="ZONA BOGOTA"/>
    <s v="TERCEROS"/>
    <s v="2025 SEM 45"/>
    <s v="2206"/>
    <x v="47"/>
    <s v="viernes"/>
    <s v="ETERNA"/>
    <n v="1"/>
    <n v="1"/>
    <s v="TAT"/>
    <s v="NELSY JULIETH PARRA CRUZ"/>
    <s v="Preventa"/>
    <s v="23966337"/>
    <s v="52906505"/>
    <s v="FERREELECTRICOS ANGELS"/>
  </r>
  <r>
    <d v="2025-11-07T00:00:00"/>
    <s v="HHBO001173343"/>
    <s v="LYSUAV760DX1"/>
    <s v="LIMPIAYA SUAVIZANTE DOYPACK 760 ML X1"/>
    <s v="LYSUAV760DX1 - LIMPIAYA SUAVIZANTE DOYPACK 760 ML X1"/>
    <n v="1"/>
    <n v="3400"/>
    <n v="0"/>
    <n v="3400"/>
    <s v="BG11"/>
    <n v="1"/>
    <n v="126"/>
    <s v=" TUTI Bogota"/>
    <s v="ZONA BOGOTA"/>
    <s v="TERCEROS"/>
    <s v="2025 SEM 45"/>
    <s v="2206"/>
    <x v="47"/>
    <s v="viernes"/>
    <s v="ETERNA"/>
    <n v="1"/>
    <n v="1"/>
    <s v="TAT"/>
    <s v="NELSY JULIETH PARRA CRUZ"/>
    <s v="Preventa"/>
    <s v="23966337"/>
    <s v="52906505"/>
    <s v="FERREELECTRICOS ANGELS"/>
  </r>
  <r>
    <d v="2025-11-07T00:00:00"/>
    <s v="HHBO001173347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5"/>
    <s v="2149"/>
    <x v="29"/>
    <s v="viernes"/>
    <s v="PREBEL"/>
    <n v="1"/>
    <n v="1"/>
    <s v="TAT"/>
    <s v="SANTIAGO ERNESTO ROMERO PALOMO"/>
    <s v="Preventa"/>
    <s v="74282761"/>
    <s v="79986646"/>
    <s v="DROGUERIA FARMA STOP"/>
  </r>
  <r>
    <d v="2025-11-07T00:00:00"/>
    <s v="HHBO001173389"/>
    <s v="YACINT12"/>
    <s v="CINTA TRANSPARENTE PEQUEÑA X 12 UND"/>
    <s v="YACINT12 - CINTA TRANSPARENTE PEQUEÑA X 12 UND"/>
    <n v="1"/>
    <n v="4247.1000000000004"/>
    <n v="0"/>
    <n v="4247.1000000000004"/>
    <s v="BG11"/>
    <n v="1"/>
    <n v="126"/>
    <s v=" TUTI Bogota"/>
    <s v="ZONA BOGOTA"/>
    <s v="TERCEROS"/>
    <s v="2025 SEM 45"/>
    <s v="2206"/>
    <x v="47"/>
    <s v="viernes"/>
    <s v="YASS"/>
    <n v="1"/>
    <n v="1"/>
    <s v="TAT"/>
    <s v="SERVICIOS TÉCNICOS EDWIN GUERRERO SAS"/>
    <s v="Preventa"/>
    <s v="900631333"/>
    <s v="52906505"/>
    <s v="SERVICIOS TÉCNICOS EDWIN GUERRERO SAS"/>
  </r>
  <r>
    <d v="2025-11-07T00:00:00"/>
    <s v="HHBO001173446"/>
    <s v="YACINT12"/>
    <s v="CINTA TRANSPARENTE PEQUEÑA X 12 UND"/>
    <s v="YACINT12 - CINTA TRANSPARENTE PEQUEÑA X 12 UND"/>
    <n v="1"/>
    <n v="4247.1000000000004"/>
    <n v="0"/>
    <n v="4247.1000000000004"/>
    <s v="BG20"/>
    <n v="1"/>
    <n v="126"/>
    <s v=" TUTI Bogota"/>
    <s v="ZONA BOGOTA"/>
    <s v="TERCEROS"/>
    <s v="2025 SEM 45"/>
    <s v="2158"/>
    <x v="25"/>
    <s v="viernes"/>
    <s v="YASS"/>
    <n v="1"/>
    <n v="1"/>
    <s v="TAT"/>
    <s v="JOSE ARBEY RAMIREZ YEPES"/>
    <s v="Preventa"/>
    <s v="1108151224"/>
    <s v="11223739"/>
    <s v="JOSE ARBEY RAMIREZ YEPES"/>
  </r>
  <r>
    <d v="2025-11-07T00:00:00"/>
    <s v="HHBO001173457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CAMILO ANDRES SANCHEZ RODRIGUEZ"/>
    <s v="Preventa"/>
    <s v="1015994008"/>
    <s v="1012358399"/>
    <s v="STOP MATE LUXURY BOUTIQUE"/>
  </r>
  <r>
    <d v="2025-11-07T00:00:00"/>
    <s v="HHBO001173509"/>
    <s v="YACAN38"/>
    <s v="CANDADO 38 MM"/>
    <s v="YACAN38 - CANDADO 38 MM"/>
    <n v="3"/>
    <n v="2668.75"/>
    <n v="0"/>
    <n v="8006.25"/>
    <s v="BG13"/>
    <n v="1"/>
    <n v="126"/>
    <s v=" TUTI Bogota"/>
    <s v="ZONA BOGOTA"/>
    <s v="TERCEROS"/>
    <s v="2025 SEM 45"/>
    <s v="2237"/>
    <x v="14"/>
    <s v="viernes"/>
    <s v="YASS"/>
    <n v="1"/>
    <n v="3"/>
    <s v="TAT"/>
    <s v="DORA INES REINA"/>
    <s v="Preventa"/>
    <s v="35501363"/>
    <s v="1012358399"/>
    <s v="MISCELANEA REJAS"/>
  </r>
  <r>
    <d v="2025-11-07T00:00:00"/>
    <s v="HHBO001173509"/>
    <s v="YACAN63"/>
    <s v="CANDADO 63 MM"/>
    <s v="YACAN63 - CANDADO 63 MM"/>
    <n v="1"/>
    <n v="5940"/>
    <n v="0"/>
    <n v="5940"/>
    <s v="BG13"/>
    <n v="1"/>
    <n v="126"/>
    <s v=" TUTI Bogota"/>
    <s v="ZONA BOGOTA"/>
    <s v="TERCEROS"/>
    <s v="2025 SEM 45"/>
    <s v="2237"/>
    <x v="14"/>
    <s v="viernes"/>
    <s v="YASS"/>
    <n v="1"/>
    <n v="1"/>
    <s v="TAT"/>
    <s v="DORA INES REINA"/>
    <s v="Preventa"/>
    <s v="35501363"/>
    <s v="1012358399"/>
    <s v="MISCELANEA REJAS"/>
  </r>
  <r>
    <d v="2025-11-07T00:00:00"/>
    <s v="HHBO001173509"/>
    <s v="YACAN50"/>
    <s v="CANDADO 50 MM"/>
    <s v="YACAN50 - CANDADO 50 MM"/>
    <n v="1"/>
    <n v="4327.7299999999996"/>
    <n v="0"/>
    <n v="4327.7299999999996"/>
    <s v="BG13"/>
    <n v="1"/>
    <n v="126"/>
    <s v=" TUTI Bogota"/>
    <s v="ZONA BOGOTA"/>
    <s v="TERCEROS"/>
    <s v="2025 SEM 45"/>
    <s v="2237"/>
    <x v="14"/>
    <s v="viernes"/>
    <s v="YASS"/>
    <n v="1"/>
    <n v="1"/>
    <s v="TAT"/>
    <s v="DORA INES REINA"/>
    <s v="Preventa"/>
    <s v="35501363"/>
    <s v="1012358399"/>
    <s v="MISCELANEA REJAS"/>
  </r>
  <r>
    <d v="2025-11-07T00:00:00"/>
    <s v="HHME001463253"/>
    <s v="YAGOM90"/>
    <s v="GOMINA N17 EN SOBRE 90G"/>
    <s v="YAGOM90 - GOMINA N17 EN SOBRE 90G"/>
    <n v="6"/>
    <n v="1092.44"/>
    <n v="0"/>
    <n v="6554.64"/>
    <s v="MD30"/>
    <n v="1"/>
    <n v="125"/>
    <s v=" TUTI Medellin"/>
    <s v="ZONA CENTRO"/>
    <s v="TERCEROS"/>
    <s v="2025 SEM 45"/>
    <s v="1306"/>
    <x v="6"/>
    <s v="viernes"/>
    <s v="YASS"/>
    <n v="1"/>
    <n v="6"/>
    <s v="TAT"/>
    <s v="LILIANA ISABEL GALEANO BUILES"/>
    <s v="Preventa"/>
    <s v="43725508"/>
    <s v="1036660589"/>
    <s v="MINIMARKET MILU"/>
  </r>
  <r>
    <d v="2025-11-07T00:00:00"/>
    <s v="HHBO001173520"/>
    <s v="PBDESCOJINX18"/>
    <s v="DES. AFM DPL ORIG 12G X18"/>
    <s v="PBDESCOJINX18 - DES. AFM DPL ORIG 12G X18"/>
    <n v="1"/>
    <n v="11900"/>
    <n v="0"/>
    <n v="11900"/>
    <s v="BG19"/>
    <n v="1"/>
    <n v="2"/>
    <s v=" CIUDAD BOGOTA"/>
    <s v="ZONA BOGOTA"/>
    <s v="TERCEROS"/>
    <s v="2025 SEM 45"/>
    <s v="2190"/>
    <x v="46"/>
    <s v="viernes"/>
    <s v="PREBEL"/>
    <n v="1"/>
    <n v="1"/>
    <s v="TAT"/>
    <s v="GUSTAVO ADOLFO GALEANO OLMOS"/>
    <s v="Preventa"/>
    <s v="93461816"/>
    <s v="9902"/>
    <s v="INTERNET BAHINA SOLANO"/>
  </r>
  <r>
    <d v="2025-11-07T00:00:00"/>
    <s v="HHBO001173520"/>
    <s v="YAGOM90"/>
    <s v="GOMINA N17 EN SOBRE 90G"/>
    <s v="YAGOM90 - GOMINA N17 EN SOBRE 90G"/>
    <n v="10"/>
    <n v="1092.44"/>
    <n v="0"/>
    <n v="10924.4"/>
    <s v="BG19"/>
    <n v="1"/>
    <n v="2"/>
    <s v=" CIUDAD BOGOTA"/>
    <s v="ZONA BOGOTA"/>
    <s v="TERCEROS"/>
    <s v="2025 SEM 45"/>
    <s v="2190"/>
    <x v="46"/>
    <s v="viernes"/>
    <s v="YASS"/>
    <n v="1"/>
    <n v="10"/>
    <s v="TAT"/>
    <s v="GUSTAVO ADOLFO GALEANO OLMOS"/>
    <s v="Preventa"/>
    <s v="93461816"/>
    <s v="9902"/>
    <s v="INTERNET BAHINA SOLANO"/>
  </r>
  <r>
    <d v="2025-11-07T00:00:00"/>
    <s v="HHBU000698246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5"/>
    <s v="1675"/>
    <x v="24"/>
    <s v="viernes"/>
    <s v="YASS"/>
    <n v="1"/>
    <n v="3"/>
    <s v="TAT"/>
    <s v="OLGA ZULAY CARRILLO"/>
    <s v="Preventa"/>
    <s v="60357089"/>
    <s v="1090387974"/>
    <s v="TIENDA MIXTA OLGA"/>
  </r>
  <r>
    <d v="2025-11-07T00:00:00"/>
    <s v="HHBU000698246"/>
    <s v="LYESPOMALLX1"/>
    <s v="LIMPIAYA MALLA ESPONJA X1"/>
    <s v="LYESPOMALLX1 - LIMPIAYA MALLA ESPONJA X1"/>
    <n v="6"/>
    <n v="714.29"/>
    <n v="0"/>
    <n v="4285.74"/>
    <s v="CU02"/>
    <n v="1"/>
    <n v="211"/>
    <s v=" Tuti Cúcuta"/>
    <s v="ZONA SANTANDER"/>
    <s v="TERCEROS"/>
    <s v="2025 SEM 45"/>
    <s v="1675"/>
    <x v="24"/>
    <s v="viernes"/>
    <s v="ETERNA"/>
    <n v="1"/>
    <n v="6"/>
    <s v="TAT"/>
    <s v="OLGA ZULAY CARRILLO"/>
    <s v="Preventa"/>
    <s v="60357089"/>
    <s v="1090387974"/>
    <s v="TIENDA MIXTA OLGA"/>
  </r>
  <r>
    <d v="2025-11-07T00:00:00"/>
    <s v="HHME001463280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5"/>
    <s v="1328"/>
    <x v="43"/>
    <s v="viernes"/>
    <s v="PREBEL"/>
    <n v="1"/>
    <n v="1"/>
    <s v="TAT"/>
    <s v="OMAR HUMBERTO RAMIREZ CARO"/>
    <s v="Preventa"/>
    <s v="15264749"/>
    <s v="8063355"/>
    <s v="VARIEDADES JOMAX"/>
  </r>
  <r>
    <d v="2025-11-07T00:00:00"/>
    <s v="HHME001463280"/>
    <s v="YACINASILANEGRA"/>
    <s v="CINTA AISLANTE NEGRA"/>
    <s v="YACINASILANEGRA - CINTA AISLANTE NEGRA"/>
    <n v="6"/>
    <n v="715"/>
    <n v="0"/>
    <n v="4290"/>
    <s v="MD02"/>
    <n v="1"/>
    <n v="1"/>
    <s v=" MEDELLIN"/>
    <s v="ZONA CENTRO"/>
    <s v="TERCEROS"/>
    <s v="2025 SEM 45"/>
    <s v="1328"/>
    <x v="43"/>
    <s v="viernes"/>
    <s v="YASS"/>
    <n v="1"/>
    <n v="6"/>
    <s v="TAT"/>
    <s v="OMAR HUMBERTO RAMIREZ CARO"/>
    <s v="Preventa"/>
    <s v="15264749"/>
    <s v="8063355"/>
    <s v="VARIEDADES JOMAX"/>
  </r>
  <r>
    <d v="2025-11-07T00:00:00"/>
    <s v="HHBU000698259"/>
    <s v="YACAN25"/>
    <s v="CANDADO 25 MM"/>
    <s v="YACAN25 - CANDADO 25 MM"/>
    <n v="12"/>
    <n v="1543"/>
    <n v="0"/>
    <n v="18516"/>
    <s v="BM11"/>
    <n v="1"/>
    <n v="154"/>
    <s v=" TUTI Bucaramanga"/>
    <s v="ZONA SANTANDER"/>
    <s v="TERCEROS"/>
    <s v="2025 SEM 45"/>
    <s v="1645"/>
    <x v="35"/>
    <s v="viernes"/>
    <s v="YASS"/>
    <n v="1"/>
    <n v="12"/>
    <s v="TAT"/>
    <s v="GUSTAVO BOHADA TAPIAS"/>
    <s v="Preventa"/>
    <s v="91244678"/>
    <s v="63557106"/>
    <s v="FERRETERIA AMIGO CONSTRUCTOR"/>
  </r>
  <r>
    <d v="2025-11-07T00:00:00"/>
    <s v="HHBU000698259"/>
    <s v="YACAN20"/>
    <s v="CANDADO 20 MM"/>
    <s v="YACAN20 - CANDADO 20 MM"/>
    <n v="12"/>
    <n v="1218.49"/>
    <n v="0"/>
    <n v="14621.88"/>
    <s v="BM11"/>
    <n v="1"/>
    <n v="154"/>
    <s v=" TUTI Bucaramanga"/>
    <s v="ZONA SANTANDER"/>
    <s v="TERCEROS"/>
    <s v="2025 SEM 45"/>
    <s v="1645"/>
    <x v="35"/>
    <s v="viernes"/>
    <s v="YASS"/>
    <n v="1"/>
    <n v="12"/>
    <s v="TAT"/>
    <s v="GUSTAVO BOHADA TAPIAS"/>
    <s v="Preventa"/>
    <s v="91244678"/>
    <s v="63557106"/>
    <s v="FERRETERIA AMIGO CONSTRUCTOR"/>
  </r>
  <r>
    <d v="2025-11-07T00:00:00"/>
    <s v="HHBO001173573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5"/>
    <s v="2202"/>
    <x v="36"/>
    <s v="viernes"/>
    <s v="ETERNA"/>
    <n v="1"/>
    <n v="1"/>
    <s v="TAT"/>
    <s v="ROCIO NAVAS GUERRA"/>
    <s v="Preventa"/>
    <s v="51696639"/>
    <s v="53099291"/>
    <s v="CIGARRERIA LA ESPERANZA"/>
  </r>
  <r>
    <d v="2025-11-07T00:00:00"/>
    <s v="HHME001463299"/>
    <s v="YALAPIZAMAX12"/>
    <s v="LAPIZ ESCOLAR AMARILLO X12"/>
    <s v="YALAPIZAMAX12 - LAPIZ ESCOLAR AMARILLO X12"/>
    <n v="1"/>
    <n v="4853"/>
    <n v="0"/>
    <n v="4853"/>
    <s v="TT02"/>
    <n v="1"/>
    <n v="125"/>
    <s v=" TUTI Medellin"/>
    <s v="ZONA CENTRO"/>
    <s v="TERCEROS"/>
    <s v="2025 SEM 45"/>
    <s v="1314"/>
    <x v="8"/>
    <s v="viernes"/>
    <n v="0"/>
    <n v="1"/>
    <n v="1"/>
    <s v="TAT"/>
    <s v="FRANCISCO IVAN TORO CARMONA"/>
    <s v="Preventa"/>
    <s v="8397891"/>
    <s v="1152184981"/>
    <s v="TIENDA TORO"/>
  </r>
  <r>
    <d v="2025-11-07T00:00:00"/>
    <s v="HHBO001173582"/>
    <s v="LYGUANT7AMX2"/>
    <s v="LIMPIAYA GUATE TALLA7 AMARILLO X2"/>
    <s v="LYGUANT7AMX2 - LIMPIAYA GUATE TALLA7 AMARILLO X2"/>
    <n v="6"/>
    <n v="3025.21"/>
    <n v="0"/>
    <n v="18151.259999999998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BO001173582"/>
    <s v="LYGUANT7.5AMX2"/>
    <s v="LIMPIAYA GUATE TALLA7.5 AMARILLO X2"/>
    <s v="LYGUANT7.5AMX2 - LIMPIAYA GUATE TALLA7.5 AMARILLO X2"/>
    <n v="6"/>
    <n v="3025.21"/>
    <n v="0"/>
    <n v="18151.259999999998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BO001173582"/>
    <s v="LYGUANT8AMX2"/>
    <s v="LIMPIAYA GUANTE TALLA8 AMARILLO X2"/>
    <s v="LYGUANT8AMX2 - LIMPIAYA GUANTE TALLA8 AMARILLO X2"/>
    <n v="6"/>
    <n v="3025.21"/>
    <n v="0"/>
    <n v="18151.259999999998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BO001173582"/>
    <s v="LYGUANT9AMX2"/>
    <s v="LIMPIAYA GUANTE TALLA9 AMARILLO X2"/>
    <s v="LYGUANT9AMX2 - LIMPIAYA GUANTE TALLA9 AMARILLO X2"/>
    <n v="6"/>
    <n v="3025.21"/>
    <n v="0"/>
    <n v="18151.259999999998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BO001173582"/>
    <s v="LYGUANT8NGX2"/>
    <s v="LIMPIAYA GUANTE NEGRO TALLA8 X2"/>
    <s v="LYGUANT8NGX2 - LIMPIAYA GUANTE NEGRO TALLA8 X2"/>
    <n v="6"/>
    <n v="3180"/>
    <n v="0"/>
    <n v="19080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BO001173582"/>
    <s v="LYGUANT9NGX2"/>
    <s v="LIMPIAYA GUANTE NEGRO TALLA9 X2"/>
    <s v="LYGUANT9NGX2 - LIMPIAYA GUANTE NEGRO TALLA9 X2"/>
    <n v="6"/>
    <n v="3180"/>
    <n v="0"/>
    <n v="19080"/>
    <s v="BG13"/>
    <n v="1"/>
    <n v="126"/>
    <s v=" TUTI Bogota"/>
    <s v="ZONA BOGOTA"/>
    <s v="TERCEROS"/>
    <s v="2025 SEM 45"/>
    <s v="2234"/>
    <x v="18"/>
    <s v="viernes"/>
    <s v="ETERNA"/>
    <n v="1"/>
    <n v="6"/>
    <s v="TAT"/>
    <s v="ALGEMIRO PULIDO NAVARRETE"/>
    <s v="Preventa"/>
    <s v="3084913"/>
    <s v="52460170"/>
    <s v="FRUVER LA COSECHA"/>
  </r>
  <r>
    <d v="2025-11-07T00:00:00"/>
    <s v="HHME00146334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viernes"/>
    <s v="PREBEL"/>
    <n v="1"/>
    <n v="1"/>
    <s v="TAT"/>
    <s v="JOSE CARMELO POSADA LONDOÑO"/>
    <s v="Preventa"/>
    <s v="15353537"/>
    <s v="1037594291"/>
    <s v="MERCADOS J.V"/>
  </r>
  <r>
    <d v="2025-11-07T00:00:00"/>
    <s v="HHME001463348"/>
    <s v="LYGUANT7AMX2"/>
    <s v="LIMPIAYA GUATE TALLA7 AMARILLO X2"/>
    <s v="LYGUANT7AMX2 - LIMPIAYA GUATE TALLA7 AMARILLO X2"/>
    <n v="6"/>
    <n v="3025.21"/>
    <n v="0"/>
    <n v="18151.259999999998"/>
    <s v="MD06"/>
    <n v="1"/>
    <n v="125"/>
    <s v=" TUTI Medellin"/>
    <s v="ZONA CENTRO"/>
    <s v="TERCEROS"/>
    <s v="2025 SEM 45"/>
    <s v="1309"/>
    <x v="23"/>
    <s v="viernes"/>
    <s v="ETERNA"/>
    <n v="1"/>
    <n v="6"/>
    <s v="TAT"/>
    <s v="JOSE CARMELO POSADA LONDOÑO"/>
    <s v="Preventa"/>
    <s v="15353537"/>
    <s v="1037594291"/>
    <s v="MERCADOS J.V"/>
  </r>
  <r>
    <d v="2025-11-07T00:00:00"/>
    <s v="HHME001463348"/>
    <s v="LYGUANT7.5AMX2"/>
    <s v="LIMPIAYA GUATE TALLA7.5 AMARILLO X2"/>
    <s v="LYGUANT7.5AMX2 - LIMPIAYA GUATE TALLA7.5 AMARILLO X2"/>
    <n v="6"/>
    <n v="3025.21"/>
    <n v="0"/>
    <n v="18151.259999999998"/>
    <s v="MD06"/>
    <n v="1"/>
    <n v="125"/>
    <s v=" TUTI Medellin"/>
    <s v="ZONA CENTRO"/>
    <s v="TERCEROS"/>
    <s v="2025 SEM 45"/>
    <s v="1309"/>
    <x v="23"/>
    <s v="viernes"/>
    <s v="ETERNA"/>
    <n v="1"/>
    <n v="6"/>
    <s v="TAT"/>
    <s v="JOSE CARMELO POSADA LONDOÑO"/>
    <s v="Preventa"/>
    <s v="15353537"/>
    <s v="1037594291"/>
    <s v="MERCADOS J.V"/>
  </r>
  <r>
    <d v="2025-11-07T00:00:00"/>
    <s v="HHME001463361"/>
    <s v="LYDETE3X1800"/>
    <s v="COMBO DETERGENTE ETERNA 3.000+1.800 OFERTA"/>
    <s v="LYDETE3X1800 - COMBO DETERGENTE ETERNA 3.000+1.800 OFERTA"/>
    <n v="1"/>
    <n v="28655.46"/>
    <n v="0"/>
    <n v="28655.46"/>
    <s v="TT02"/>
    <n v="1"/>
    <n v="125"/>
    <s v=" TUTI Medellin"/>
    <s v="ZONA CENTRO"/>
    <s v="TERCEROS"/>
    <s v="2025 SEM 45"/>
    <s v="1314"/>
    <x v="8"/>
    <s v="viernes"/>
    <s v="ETERNA"/>
    <n v="1"/>
    <n v="1"/>
    <s v="TAT"/>
    <s v="MARIO DE JESUS MONSALVE PULGARIN"/>
    <s v="Preventa"/>
    <s v="3392526"/>
    <s v="1152184981"/>
    <s v="PINTURAS Y MOLDURAS"/>
  </r>
  <r>
    <d v="2025-11-07T00:00:00"/>
    <s v="HHME001463362"/>
    <s v="LYGUANT8AMX2"/>
    <s v="LIMPIAYA GUANTE TALLA8 AMARILLO X2"/>
    <s v="LYGUANT8AMX2 - LIMPIAYA GUANTE TALLA8 AMARILLO X2"/>
    <n v="12"/>
    <n v="3025.21"/>
    <n v="0"/>
    <n v="36302.519999999997"/>
    <s v="TT02"/>
    <n v="1"/>
    <n v="125"/>
    <s v=" TUTI Medellin"/>
    <s v="ZONA CENTRO"/>
    <s v="TERCEROS"/>
    <s v="2025 SEM 45"/>
    <s v="1314"/>
    <x v="8"/>
    <s v="viernes"/>
    <s v="ETERNA"/>
    <n v="1"/>
    <n v="12"/>
    <s v="TAT"/>
    <s v="FREDY ANCELMO GARCIA RIOS"/>
    <s v="Preventa"/>
    <s v="70829684"/>
    <s v="1152184981"/>
    <s v="SURTIABASTOS LA 97"/>
  </r>
  <r>
    <d v="2025-11-07T00:00:00"/>
    <s v="HHBO001173638"/>
    <s v="YACAN40"/>
    <s v="CANDADO 40 MM"/>
    <s v="YACAN40 - CANDADO 40 MM"/>
    <n v="3"/>
    <n v="2992.5"/>
    <n v="0"/>
    <n v="8977.5"/>
    <s v="BG20"/>
    <n v="1"/>
    <n v="126"/>
    <s v=" TUTI Bogota"/>
    <s v="ZONA BOGOTA"/>
    <s v="TERCEROS"/>
    <s v="2025 SEM 45"/>
    <s v="2155"/>
    <x v="31"/>
    <s v="viernes"/>
    <s v="YASS"/>
    <n v="1"/>
    <n v="3"/>
    <s v="TAT"/>
    <s v="JUAN GUILLERMO VACCA CESPEDES"/>
    <s v="Preventa"/>
    <s v="1121818379"/>
    <s v="1000685156"/>
    <s v="REMATE"/>
  </r>
  <r>
    <d v="2025-11-07T00:00:00"/>
    <s v="HHBO001173638"/>
    <s v="YACAN38"/>
    <s v="CANDADO 38 MM"/>
    <s v="YACAN38 - CANDADO 38 MM"/>
    <n v="3"/>
    <n v="2668.75"/>
    <n v="0"/>
    <n v="8006.25"/>
    <s v="BG20"/>
    <n v="1"/>
    <n v="126"/>
    <s v=" TUTI Bogota"/>
    <s v="ZONA BOGOTA"/>
    <s v="TERCEROS"/>
    <s v="2025 SEM 45"/>
    <s v="2155"/>
    <x v="31"/>
    <s v="viernes"/>
    <s v="YASS"/>
    <n v="1"/>
    <n v="3"/>
    <s v="TAT"/>
    <s v="JUAN GUILLERMO VACCA CESPEDES"/>
    <s v="Preventa"/>
    <s v="1121818379"/>
    <s v="1000685156"/>
    <s v="REMATE"/>
  </r>
  <r>
    <d v="2025-11-07T00:00:00"/>
    <s v="HHBO001173638"/>
    <s v="YACAN50"/>
    <s v="CANDADO 50 MM"/>
    <s v="YACAN50 - CANDADO 50 MM"/>
    <n v="3"/>
    <n v="4327.7299999999996"/>
    <n v="0"/>
    <n v="12983.19"/>
    <s v="BG20"/>
    <n v="1"/>
    <n v="126"/>
    <s v=" TUTI Bogota"/>
    <s v="ZONA BOGOTA"/>
    <s v="TERCEROS"/>
    <s v="2025 SEM 45"/>
    <s v="2155"/>
    <x v="31"/>
    <s v="viernes"/>
    <s v="YASS"/>
    <n v="1"/>
    <n v="3"/>
    <s v="TAT"/>
    <s v="JUAN GUILLERMO VACCA CESPEDES"/>
    <s v="Preventa"/>
    <s v="1121818379"/>
    <s v="1000685156"/>
    <s v="REMATE"/>
  </r>
  <r>
    <d v="2025-11-07T00:00:00"/>
    <s v="HHBO001173638"/>
    <s v="YACAN25"/>
    <s v="CANDADO 25 MM"/>
    <s v="YACAN25 - CANDADO 25 MM"/>
    <n v="3"/>
    <n v="1543"/>
    <n v="0"/>
    <n v="4629"/>
    <s v="BG20"/>
    <n v="1"/>
    <n v="126"/>
    <s v=" TUTI Bogota"/>
    <s v="ZONA BOGOTA"/>
    <s v="TERCEROS"/>
    <s v="2025 SEM 45"/>
    <s v="2155"/>
    <x v="31"/>
    <s v="viernes"/>
    <s v="YASS"/>
    <n v="1"/>
    <n v="3"/>
    <s v="TAT"/>
    <s v="JUAN GUILLERMO VACCA CESPEDES"/>
    <s v="Preventa"/>
    <s v="1121818379"/>
    <s v="1000685156"/>
    <s v="REMATE"/>
  </r>
  <r>
    <d v="2025-11-07T00:00:00"/>
    <s v="HHBU000698325"/>
    <s v="YACONDSEX"/>
    <s v="CONDONES X3 UNIDADES ECONOMICO"/>
    <s v="YACONDSEX - CONDONES X3 UNIDADES ECONOMICO"/>
    <n v="20"/>
    <n v="866.2"/>
    <n v="0"/>
    <n v="17324"/>
    <s v="CU02"/>
    <n v="1"/>
    <n v="176"/>
    <s v=" CUCUTA"/>
    <s v="ZONA SANTANDER"/>
    <s v="TERCEROS"/>
    <s v="2025 SEM 45"/>
    <s v="1678"/>
    <x v="28"/>
    <s v="viernes"/>
    <s v="YASS"/>
    <n v="1"/>
    <n v="20"/>
    <s v="TAT"/>
    <s v="JOSE VELASQUEZ IBARRA"/>
    <s v="Preventa"/>
    <s v="5501975"/>
    <s v="1093777438"/>
    <s v="LA BENDICION DE DIOS N"/>
  </r>
  <r>
    <d v="2025-11-07T00:00:00"/>
    <s v="HHBO001173682"/>
    <s v="YASEDA20"/>
    <s v="SEDA DENTAL CON CERA 20 MT"/>
    <s v="YASEDA20 - SEDA DENTAL CON CERA 20 MT"/>
    <n v="12"/>
    <n v="1092.44"/>
    <n v="0"/>
    <n v="13109.28"/>
    <s v="BG20"/>
    <n v="1"/>
    <n v="126"/>
    <s v=" TUTI Bogota"/>
    <s v="ZONA BOGOTA"/>
    <s v="TERCEROS"/>
    <s v="2025 SEM 45"/>
    <s v="2155"/>
    <x v="31"/>
    <s v="viernes"/>
    <s v="YASS"/>
    <n v="1"/>
    <n v="12"/>
    <s v="TAT"/>
    <s v="ARTURO TRUJILLO CARLOS"/>
    <s v="Preventa"/>
    <s v="19455187"/>
    <s v="1000685156"/>
    <s v="DROGUERIA SUPERDROGAS BOSA 1"/>
  </r>
  <r>
    <d v="2025-11-07T00:00:00"/>
    <s v="HHME001463448"/>
    <s v="YASEDA20"/>
    <s v="SEDA DENTAL CON CERA 20 MT"/>
    <s v="YASEDA20 - SEDA DENTAL CON CERA 20 MT"/>
    <n v="6"/>
    <n v="1092.44"/>
    <n v="0"/>
    <n v="6554.64"/>
    <s v="TT02"/>
    <n v="1"/>
    <n v="125"/>
    <s v=" TUTI Medellin"/>
    <s v="ZONA CENTRO"/>
    <s v="TERCEROS"/>
    <s v="2025 SEM 45"/>
    <s v="1321"/>
    <x v="17"/>
    <s v="viernes"/>
    <s v="YASS"/>
    <n v="1"/>
    <n v="6"/>
    <s v="TAT"/>
    <s v="LUIS HORACIO HENAO BOTERO"/>
    <s v="Preventa"/>
    <s v="70381226"/>
    <s v="1037949442"/>
    <s v="TIENDA PABLO VI"/>
  </r>
  <r>
    <d v="2025-11-07T00:00:00"/>
    <s v="HHBO001173686"/>
    <s v="LYGUANT8NGX2"/>
    <s v="LIMPIAYA GUANTE NEGRO TALLA8 X2"/>
    <s v="LYGUANT8NGX2 - LIMPIAYA GUANTE NEGRO TALLA8 X2"/>
    <n v="6"/>
    <n v="3180"/>
    <n v="0"/>
    <n v="19080"/>
    <s v="BG22"/>
    <n v="1"/>
    <n v="126"/>
    <s v=" TUTI Bogota"/>
    <s v="ZONA BOGOTA"/>
    <s v="TERCEROS"/>
    <s v="2025 SEM 45"/>
    <s v="2133"/>
    <x v="26"/>
    <s v="viernes"/>
    <s v="ETERNA"/>
    <n v="1"/>
    <n v="6"/>
    <s v="TAT"/>
    <s v="LILIANA RUBIELA AGREDO RODRIGUEZ"/>
    <s v="Preventa"/>
    <s v="1005411108"/>
    <s v="52290464"/>
    <s v="GRANERO LA ECONOMIA"/>
  </r>
  <r>
    <d v="2025-11-07T00:00:00"/>
    <s v="HHME001463121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5"/>
    <s v="1306"/>
    <x v="6"/>
    <s v="viernes"/>
    <s v="YASS"/>
    <n v="1"/>
    <n v="12"/>
    <s v="TAT"/>
    <s v="PATRICIA RODRIGUEZ MONTOYA"/>
    <s v="Preventa"/>
    <s v="43002512"/>
    <s v="1036660589"/>
    <s v="DISTRICELCA"/>
  </r>
  <r>
    <d v="2025-11-07T00:00:00"/>
    <s v="HHME001463126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5"/>
    <s v="1306"/>
    <x v="6"/>
    <s v="viernes"/>
    <s v="PREBEL"/>
    <n v="1"/>
    <n v="1"/>
    <s v="TAT"/>
    <s v="ALIRIO DE JESUS MARTINEZ GARCIA"/>
    <s v="Preventa"/>
    <s v="3582492"/>
    <s v="1036660589"/>
    <s v="TIENDA CARPA AZUL"/>
  </r>
  <r>
    <d v="2025-11-07T00:00:00"/>
    <s v="HHBO001173419"/>
    <s v="PBELDESMIN30"/>
    <s v="EA CLASSIC MINI ROLL ON 30ML"/>
    <s v="PBELDESMIN30 - EA CLASSIC MINI ROLL ON 30ML"/>
    <n v="2"/>
    <n v="3000"/>
    <n v="0"/>
    <n v="6000"/>
    <s v="BG19"/>
    <n v="1"/>
    <n v="2"/>
    <s v=" CIUDAD BOGOTA"/>
    <s v="ZONA BOGOTA"/>
    <s v="TERCEROS"/>
    <s v="2025 SEM 45"/>
    <s v="2190"/>
    <x v="46"/>
    <s v="viernes"/>
    <s v="PREBEL"/>
    <n v="1"/>
    <n v="2"/>
    <s v="TAT"/>
    <s v="LEIDY CONSTANZA ORDOÑEZ MAHECHA"/>
    <s v="Preventa"/>
    <s v="39811705"/>
    <s v="9902"/>
    <s v="MERKA FLANDES"/>
  </r>
  <r>
    <d v="2025-11-07T00:00:00"/>
    <s v="HHBO001173419"/>
    <s v="LYGUANT7AMX2"/>
    <s v="LIMPIAYA GUATE TALLA7 AMARILLO X2"/>
    <s v="LYGUANT7AMX2 - LIMPIAYA GUATE TALLA7 AMARILLO X2"/>
    <n v="6"/>
    <n v="3025.21"/>
    <n v="0"/>
    <n v="18151.259999999998"/>
    <s v="BG19"/>
    <n v="1"/>
    <n v="2"/>
    <s v=" CIUDAD BOGOTA"/>
    <s v="ZONA BOGOTA"/>
    <s v="TERCEROS"/>
    <s v="2025 SEM 45"/>
    <s v="2190"/>
    <x v="46"/>
    <s v="viernes"/>
    <s v="ETERNA"/>
    <n v="1"/>
    <n v="6"/>
    <s v="TAT"/>
    <s v="LEIDY CONSTANZA ORDOÑEZ MAHECHA"/>
    <s v="Preventa"/>
    <s v="39811705"/>
    <s v="9902"/>
    <s v="MERKA FLANDES"/>
  </r>
  <r>
    <d v="2025-11-07T00:00:00"/>
    <s v="HHBO001173419"/>
    <s v="LYGUANT7.5AMX2"/>
    <s v="LIMPIAYA GUATE TALLA7.5 AMARILLO X2"/>
    <s v="LYGUANT7.5AMX2 - LIMPIAYA GUATE TALLA7.5 AMARILLO X2"/>
    <n v="6"/>
    <n v="3025.21"/>
    <n v="0"/>
    <n v="18151.259999999998"/>
    <s v="BG19"/>
    <n v="1"/>
    <n v="2"/>
    <s v=" CIUDAD BOGOTA"/>
    <s v="ZONA BOGOTA"/>
    <s v="TERCEROS"/>
    <s v="2025 SEM 45"/>
    <s v="2190"/>
    <x v="46"/>
    <s v="viernes"/>
    <s v="ETERNA"/>
    <n v="1"/>
    <n v="6"/>
    <s v="TAT"/>
    <s v="LEIDY CONSTANZA ORDOÑEZ MAHECHA"/>
    <s v="Preventa"/>
    <s v="39811705"/>
    <s v="9902"/>
    <s v="MERKA FLANDES"/>
  </r>
  <r>
    <d v="2025-11-07T00:00:00"/>
    <s v="HHBO001173419"/>
    <s v="LYGUANT8AMX2"/>
    <s v="LIMPIAYA GUANTE TALLA8 AMARILLO X2"/>
    <s v="LYGUANT8AMX2 - LIMPIAYA GUANTE TALLA8 AMARILLO X2"/>
    <n v="6"/>
    <n v="3025.21"/>
    <n v="0"/>
    <n v="18151.259999999998"/>
    <s v="BG19"/>
    <n v="1"/>
    <n v="2"/>
    <s v=" CIUDAD BOGOTA"/>
    <s v="ZONA BOGOTA"/>
    <s v="TERCEROS"/>
    <s v="2025 SEM 45"/>
    <s v="2190"/>
    <x v="46"/>
    <s v="viernes"/>
    <s v="ETERNA"/>
    <n v="1"/>
    <n v="6"/>
    <s v="TAT"/>
    <s v="LEIDY CONSTANZA ORDOÑEZ MAHECHA"/>
    <s v="Preventa"/>
    <s v="39811705"/>
    <s v="9902"/>
    <s v="MERKA FLANDES"/>
  </r>
  <r>
    <d v="2025-11-07T00:00:00"/>
    <s v="HHBO001173419"/>
    <s v="LYGUANT8.5AMX2"/>
    <s v="LIMPIAYA GUANTE TALLA8.5 AMARILLO X2"/>
    <s v="LYGUANT8.5AMX2 - LIMPIAYA GUANTE TALLA8.5 AMARILLO X2"/>
    <n v="6"/>
    <n v="3025.21"/>
    <n v="0"/>
    <n v="18151.259999999998"/>
    <s v="BG19"/>
    <n v="1"/>
    <n v="2"/>
    <s v=" CIUDAD BOGOTA"/>
    <s v="ZONA BOGOTA"/>
    <s v="TERCEROS"/>
    <s v="2025 SEM 45"/>
    <s v="2190"/>
    <x v="46"/>
    <s v="viernes"/>
    <s v="ETERNA"/>
    <n v="1"/>
    <n v="6"/>
    <s v="TAT"/>
    <s v="LEIDY CONSTANZA ORDOÑEZ MAHECHA"/>
    <s v="Preventa"/>
    <s v="39811705"/>
    <s v="9902"/>
    <s v="MERKA FLANDES"/>
  </r>
  <r>
    <d v="2025-11-07T00:00:00"/>
    <s v="HHMO000624727"/>
    <s v="LYGUANT9AMX2"/>
    <s v="LIMPIAYA GUANTE TALLA9 AMARILLO X2"/>
    <s v="LYGUANT9AMX2 - LIMPIAYA GUANTE TALLA9 AMARILLO X2"/>
    <n v="1"/>
    <n v="3025.21"/>
    <n v="0"/>
    <n v="3025.21"/>
    <s v="MT11"/>
    <n v="1"/>
    <n v="156"/>
    <s v=" TUTI Monteria"/>
    <s v="ZONA CENTRO"/>
    <s v="TERCEROS"/>
    <s v="2025 SEM 45"/>
    <s v="1737"/>
    <x v="30"/>
    <s v="viernes"/>
    <s v="ETERNA"/>
    <n v="1"/>
    <n v="1"/>
    <s v="TAT"/>
    <s v="CARLOS ENRIQUE QUIÑONEZ LOPERA"/>
    <s v="Preventa"/>
    <s v="98458562"/>
    <s v="78716125"/>
    <s v="TIENDA SUEÑO REAL"/>
  </r>
  <r>
    <d v="2025-11-07T00:00:00"/>
    <s v="HHMO000624729"/>
    <s v="LYESPOMALLX1"/>
    <s v="LIMPIAYA MALLA ESPONJA X1"/>
    <s v="LYESPOMALLX1 - LIMPIAYA MALLA ESPONJA X1"/>
    <n v="12"/>
    <n v="714.29"/>
    <n v="0"/>
    <n v="8571.48"/>
    <s v="MT11"/>
    <n v="1"/>
    <n v="156"/>
    <s v=" TUTI Monteria"/>
    <s v="ZONA CENTRO"/>
    <s v="TERCEROS"/>
    <s v="2025 SEM 45"/>
    <s v="1737"/>
    <x v="30"/>
    <s v="viernes"/>
    <s v="ETERNA"/>
    <n v="1"/>
    <n v="12"/>
    <s v="TAT"/>
    <s v="ERLYS ROSA PASTRANA OVIEDO"/>
    <s v="Preventa"/>
    <s v="1067946857"/>
    <s v="78716125"/>
    <s v="TIENDA LA FORTUNA"/>
  </r>
  <r>
    <d v="2025-11-07T00:00:00"/>
    <s v="HHBO001173498"/>
    <s v="YACAN38"/>
    <s v="CANDADO 38 MM"/>
    <s v="YACAN38 - CANDADO 38 MM"/>
    <n v="8"/>
    <n v="2668.75"/>
    <n v="0"/>
    <n v="21350"/>
    <s v="BG20"/>
    <n v="1"/>
    <n v="126"/>
    <s v=" TUTI Bogota"/>
    <s v="ZONA BOGOTA"/>
    <s v="TERCEROS"/>
    <s v="2025 SEM 45"/>
    <s v="2158"/>
    <x v="25"/>
    <s v="viernes"/>
    <s v="YASS"/>
    <n v="1"/>
    <n v="8"/>
    <s v="TAT"/>
    <s v="JOSE HEBER TIQUE AROCA"/>
    <s v="Preventa"/>
    <s v="79581525"/>
    <s v="11223739"/>
    <s v="VARIEDADES SAMANTHA"/>
  </r>
  <r>
    <d v="2025-11-07T00:00:00"/>
    <s v="HHBO001173498"/>
    <s v="YACAN25"/>
    <s v="CANDADO 25 MM"/>
    <s v="YACAN25 - CANDADO 25 MM"/>
    <n v="10"/>
    <n v="1543"/>
    <n v="0"/>
    <n v="15430"/>
    <s v="BG20"/>
    <n v="1"/>
    <n v="126"/>
    <s v=" TUTI Bogota"/>
    <s v="ZONA BOGOTA"/>
    <s v="TERCEROS"/>
    <s v="2025 SEM 45"/>
    <s v="2158"/>
    <x v="25"/>
    <s v="viernes"/>
    <s v="YASS"/>
    <n v="1"/>
    <n v="10"/>
    <s v="TAT"/>
    <s v="JOSE HEBER TIQUE AROCA"/>
    <s v="Preventa"/>
    <s v="79581525"/>
    <s v="11223739"/>
    <s v="VARIEDADES SAMANTHA"/>
  </r>
  <r>
    <d v="2025-11-07T00:00:00"/>
    <s v="HHME001463243"/>
    <s v="LYLOZA500ML"/>
    <s v="LAVALOZA LIQUIDO 500ML"/>
    <s v="LYLOZA500ML - LAVALOZA LIQUIDO 500ML"/>
    <n v="12"/>
    <n v="2475"/>
    <n v="0"/>
    <n v="29700"/>
    <s v="MD06"/>
    <n v="1"/>
    <n v="125"/>
    <s v=" TUTI Medellin"/>
    <s v="ZONA CENTRO"/>
    <s v="TERCEROS"/>
    <s v="2025 SEM 45"/>
    <s v="1309"/>
    <x v="23"/>
    <s v="viernes"/>
    <s v="ETERNA"/>
    <n v="1"/>
    <n v="12"/>
    <s v="TAT"/>
    <s v="LAURA ISABEL CARDONA GALLEGO"/>
    <s v="Preventa"/>
    <s v="1034917246"/>
    <s v="1037594291"/>
    <s v="AUTOSERVICIO LA 107"/>
  </r>
  <r>
    <d v="2025-11-07T00:00:00"/>
    <s v="HHME001463243"/>
    <s v="LYESPOOROX12"/>
    <s v="LIMPIAYA ESPONJA ORO/PLATA X12"/>
    <s v="LYESPOOROX12 - LIMPIAYA ESPONJA ORO/PLATA X12"/>
    <n v="2"/>
    <n v="8991.6"/>
    <n v="899.16"/>
    <n v="17084.04"/>
    <s v="MD06"/>
    <n v="1"/>
    <n v="125"/>
    <s v=" TUTI Medellin"/>
    <s v="ZONA CENTRO"/>
    <s v="TERCEROS"/>
    <s v="2025 SEM 45"/>
    <s v="1309"/>
    <x v="23"/>
    <s v="viernes"/>
    <s v="ETERNA"/>
    <n v="1"/>
    <n v="2"/>
    <s v="TAT"/>
    <s v="LAURA ISABEL CARDONA GALLEGO"/>
    <s v="Preventa"/>
    <s v="1034917246"/>
    <s v="1037594291"/>
    <s v="AUTOSERVICIO LA 107"/>
  </r>
  <r>
    <d v="2025-11-07T00:00:00"/>
    <s v="HHME001463243"/>
    <s v="LYESPODOUSX24"/>
    <s v="LIMPIAYA ESPONJA DOBLEUSO X24"/>
    <s v="LYESPODOUSX24 - LIMPIAYA ESPONJA DOBLEUSO X24"/>
    <n v="1"/>
    <n v="12016.81"/>
    <n v="600.84050000000002"/>
    <n v="11415.969499999999"/>
    <s v="MD06"/>
    <n v="1"/>
    <n v="125"/>
    <s v=" TUTI Medellin"/>
    <s v="ZONA CENTRO"/>
    <s v="TERCEROS"/>
    <s v="2025 SEM 45"/>
    <s v="1309"/>
    <x v="23"/>
    <s v="viernes"/>
    <s v="ETERNA"/>
    <n v="1"/>
    <n v="1"/>
    <s v="TAT"/>
    <s v="LAURA ISABEL CARDONA GALLEGO"/>
    <s v="Preventa"/>
    <s v="1034917246"/>
    <s v="1037594291"/>
    <s v="AUTOSERVICIO LA 107"/>
  </r>
  <r>
    <d v="2025-11-07T00:00:00"/>
    <s v="HHBO001173542"/>
    <s v="YASEDA20"/>
    <s v="SEDA DENTAL CON CERA 20 MT"/>
    <s v="YASEDA20 - SEDA DENTAL CON CERA 20 MT"/>
    <n v="5"/>
    <n v="1092.44"/>
    <n v="0"/>
    <n v="5462.2"/>
    <s v="BG13"/>
    <n v="1"/>
    <n v="126"/>
    <s v=" TUTI Bogota"/>
    <s v="ZONA BOGOTA"/>
    <s v="TERCEROS"/>
    <s v="2025 SEM 45"/>
    <s v="2234"/>
    <x v="18"/>
    <s v="viernes"/>
    <s v="YASS"/>
    <n v="1"/>
    <n v="5"/>
    <s v="TAT"/>
    <s v="CINDY LILIANA HUERFANO CAMARGO"/>
    <s v="Preventa"/>
    <s v="1013614981"/>
    <s v="52460170"/>
    <s v="MERQUEMAX SUPERMERCADO"/>
  </r>
  <r>
    <d v="2025-11-07T00:00:00"/>
    <s v="HHBU000698256"/>
    <s v="DRCREMPEINSACHETX1"/>
    <s v="CREMA PARA PEINAR DROMATIC SACHET X1"/>
    <s v="DRCREMPEINSACHETX1 - CREMA PARA PEINAR DROMATIC SACHET X1"/>
    <n v="10"/>
    <n v="1176"/>
    <n v="0"/>
    <n v="11760"/>
    <s v="BM11"/>
    <n v="1"/>
    <n v="154"/>
    <s v=" TUTI Bucaramanga"/>
    <s v="ZONA SANTANDER"/>
    <s v="TERCEROS"/>
    <s v="2025 SEM 45"/>
    <s v="1645"/>
    <x v="35"/>
    <s v="viernes"/>
    <s v="DROMATIC"/>
    <n v="1"/>
    <n v="10"/>
    <s v="TAT"/>
    <s v="WILSON QUINTERO PUENTES"/>
    <s v="Preventa"/>
    <s v="3587881"/>
    <s v="63557106"/>
    <s v="PAPELERIA COMPUSENA"/>
  </r>
  <r>
    <d v="2025-11-07T00:00:00"/>
    <s v="HHBU000698256"/>
    <s v="YACINT12"/>
    <s v="CINTA TRANSPARENTE PEQUEÑA X 12 UND"/>
    <s v="YACINT12 - CINTA TRANSPARENTE PEQUEÑA X 12 UND"/>
    <n v="1"/>
    <n v="4247.1000000000004"/>
    <n v="0"/>
    <n v="4247.1000000000004"/>
    <s v="BM11"/>
    <n v="1"/>
    <n v="154"/>
    <s v=" TUTI Bucaramanga"/>
    <s v="ZONA SANTANDER"/>
    <s v="TERCEROS"/>
    <s v="2025 SEM 45"/>
    <s v="1645"/>
    <x v="35"/>
    <s v="viernes"/>
    <s v="YASS"/>
    <n v="1"/>
    <n v="1"/>
    <s v="TAT"/>
    <s v="WILSON QUINTERO PUENTES"/>
    <s v="Preventa"/>
    <s v="3587881"/>
    <s v="63557106"/>
    <s v="PAPELERIA COMPUSENA"/>
  </r>
  <r>
    <d v="2025-11-07T00:00:00"/>
    <s v="HHBU000698256"/>
    <s v="YATIJEROM"/>
    <s v="TIJERA PUNTA ROMA ECONOMICA"/>
    <s v="YATIJEROM - TIJERA PUNTA ROMA ECONOMICA"/>
    <n v="12"/>
    <n v="864"/>
    <n v="0"/>
    <n v="10368"/>
    <s v="BM11"/>
    <n v="1"/>
    <n v="154"/>
    <s v=" TUTI Bucaramanga"/>
    <s v="ZONA SANTANDER"/>
    <s v="TERCEROS"/>
    <s v="2025 SEM 45"/>
    <s v="1645"/>
    <x v="35"/>
    <s v="viernes"/>
    <s v="YASS"/>
    <n v="1"/>
    <n v="12"/>
    <s v="TAT"/>
    <s v="WILSON QUINTERO PUENTES"/>
    <s v="Preventa"/>
    <s v="3587881"/>
    <s v="63557106"/>
    <s v="PAPELERIA COMPUSENA"/>
  </r>
  <r>
    <d v="2025-11-07T00:00:00"/>
    <s v="HHBU000698264"/>
    <s v="YAPANIAMA"/>
    <s v="PAÑITOS HUMEDOS DAMPY AMARILLOS X 15 UND"/>
    <s v="YAPANIAMA - PAÑITOS HUMEDOS DAMPY AMARILLOS X 15 UND"/>
    <n v="12"/>
    <n v="1260.5"/>
    <n v="0"/>
    <n v="15126"/>
    <s v="BM11"/>
    <n v="1"/>
    <n v="154"/>
    <s v=" TUTI Bucaramanga"/>
    <s v="ZONA SANTANDER"/>
    <s v="TERCEROS"/>
    <s v="2025 SEM 45"/>
    <s v="1645"/>
    <x v="35"/>
    <s v="viernes"/>
    <s v="YASS"/>
    <n v="1"/>
    <n v="12"/>
    <s v="TAT"/>
    <s v="BELSY HERNANDEZ  JAIMES"/>
    <s v="Preventa"/>
    <s v="28241294"/>
    <s v="63557106"/>
    <s v="TIENDA BELSY VEGAS CARPAZUL"/>
  </r>
  <r>
    <d v="2025-11-07T00:00:00"/>
    <s v="HHBU000698284"/>
    <s v="PBPROCOLDIS"/>
    <s v="PROTECTOR SOLAR COLOR DISPLAY"/>
    <s v="PBPROCOLDIS - PROTECTOR SOLAR COLOR DISPLAY"/>
    <n v="1"/>
    <n v="29400"/>
    <n v="0"/>
    <n v="29400"/>
    <s v="CU02"/>
    <n v="1"/>
    <n v="211"/>
    <s v=" Tuti Cúcuta"/>
    <s v="ZONA SANTANDER"/>
    <s v="TERCEROS"/>
    <s v="2025 SEM 45"/>
    <s v="1675"/>
    <x v="24"/>
    <s v="viernes"/>
    <s v="PREBEL"/>
    <n v="1"/>
    <n v="1"/>
    <s v="TAT"/>
    <s v="WILSON OVALLOS CARDENAS"/>
    <s v="Preventa"/>
    <s v="13276281"/>
    <s v="1090387974"/>
    <s v="WILSON OVALLOS CARDENAS"/>
  </r>
  <r>
    <d v="2025-11-07T00:00:00"/>
    <s v="HHBO001173592"/>
    <s v="YASEDA20"/>
    <s v="SEDA DENTAL CON CERA 20 MT"/>
    <s v="YASEDA20 - SEDA DENTAL CON CERA 20 MT"/>
    <n v="3"/>
    <n v="1092.44"/>
    <n v="0"/>
    <n v="3277.32"/>
    <s v="BG22"/>
    <n v="1"/>
    <n v="126"/>
    <s v=" TUTI Bogota"/>
    <s v="ZONA BOGOTA"/>
    <s v="TERCEROS"/>
    <s v="2025 SEM 45"/>
    <s v="2133"/>
    <x v="26"/>
    <s v="viernes"/>
    <s v="YASS"/>
    <n v="1"/>
    <n v="3"/>
    <s v="TAT"/>
    <s v="DIANA CAROLINA RAMIREZ ARAGON"/>
    <s v="Preventa"/>
    <s v="52762113"/>
    <s v="52290464"/>
    <s v="FERRETERIA"/>
  </r>
  <r>
    <d v="2025-11-07T00:00:00"/>
    <s v="HHBO001173592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5"/>
    <s v="2133"/>
    <x v="26"/>
    <s v="viernes"/>
    <s v="ETERNA"/>
    <n v="1"/>
    <n v="1"/>
    <s v="TAT"/>
    <s v="DIANA CAROLINA RAMIREZ ARAGON"/>
    <s v="Preventa"/>
    <s v="52762113"/>
    <s v="52290464"/>
    <s v="FERRETERIA"/>
  </r>
  <r>
    <d v="2025-11-07T00:00:00"/>
    <s v="HHME001463327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14"/>
    <x v="8"/>
    <s v="viernes"/>
    <s v="PREBEL"/>
    <n v="1"/>
    <n v="1"/>
    <s v="TAT"/>
    <s v="ELIAS HERNAN IDARRAGA ARENAS"/>
    <s v="Preventa"/>
    <s v="8423599"/>
    <s v="1152184981"/>
    <s v="CINCO LETRAS"/>
  </r>
  <r>
    <d v="2025-11-07T00:00:00"/>
    <s v="HHME001463387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viernes"/>
    <s v="PREBEL"/>
    <n v="1"/>
    <n v="1"/>
    <s v="TAT"/>
    <s v="GUSTAVO DE JESUS SANTA GARCIA"/>
    <s v="Preventa"/>
    <s v="3359434"/>
    <s v="79389221"/>
    <s v="GUSTAVO DE JESUS SANTA GARCIA"/>
  </r>
  <r>
    <d v="2025-11-07T00:00:00"/>
    <s v="HHME001463387"/>
    <s v="YACINASILANEGRA"/>
    <s v="CINTA AISLANTE NEGRA"/>
    <s v="YACINASILANEGRA - CINTA AISLANTE NEGRA"/>
    <n v="10"/>
    <n v="715"/>
    <n v="0"/>
    <n v="7150"/>
    <s v="MD01"/>
    <n v="1"/>
    <n v="125"/>
    <s v=" TUTI Medellin"/>
    <s v="ZONA CENTRO"/>
    <s v="TERCEROS"/>
    <s v="2025 SEM 45"/>
    <s v="1333"/>
    <x v="22"/>
    <s v="viernes"/>
    <s v="YASS"/>
    <n v="1"/>
    <n v="10"/>
    <s v="TAT"/>
    <s v="GUSTAVO DE JESUS SANTA GARCIA"/>
    <s v="Preventa"/>
    <s v="3359434"/>
    <s v="79389221"/>
    <s v="GUSTAVO DE JESUS SANTA GARCIA"/>
  </r>
  <r>
    <d v="2025-11-07T00:00:00"/>
    <s v="HHME001463387"/>
    <s v="LYGUANT7.5AMX2"/>
    <s v="LIMPIAYA GUATE TALLA7.5 AMARILLO X2"/>
    <s v="LYGUANT7.5AMX2 - LIMPIAYA GUATE TALLA7.5 AMARILLO X2"/>
    <n v="1"/>
    <n v="3025.21"/>
    <n v="0"/>
    <n v="3025.21"/>
    <s v="MD01"/>
    <n v="1"/>
    <n v="125"/>
    <s v=" TUTI Medellin"/>
    <s v="ZONA CENTRO"/>
    <s v="TERCEROS"/>
    <s v="2025 SEM 45"/>
    <s v="1333"/>
    <x v="22"/>
    <s v="viernes"/>
    <s v="ETERNA"/>
    <n v="1"/>
    <n v="1"/>
    <s v="TAT"/>
    <s v="GUSTAVO DE JESUS SANTA GARCIA"/>
    <s v="Preventa"/>
    <s v="3359434"/>
    <s v="79389221"/>
    <s v="GUSTAVO DE JESUS SANTA GARCIA"/>
  </r>
  <r>
    <d v="2025-11-07T00:00:00"/>
    <s v="HHME001463387"/>
    <s v="LYGUANT8AMX2"/>
    <s v="LIMPIAYA GUANTE TALLA8 AMARILLO X2"/>
    <s v="LYGUANT8AMX2 - LIMPIAYA GUANTE TALLA8 AMARILLO X2"/>
    <n v="1"/>
    <n v="3025.21"/>
    <n v="0"/>
    <n v="3025.21"/>
    <s v="MD01"/>
    <n v="1"/>
    <n v="125"/>
    <s v=" TUTI Medellin"/>
    <s v="ZONA CENTRO"/>
    <s v="TERCEROS"/>
    <s v="2025 SEM 45"/>
    <s v="1333"/>
    <x v="22"/>
    <s v="viernes"/>
    <s v="ETERNA"/>
    <n v="1"/>
    <n v="1"/>
    <s v="TAT"/>
    <s v="GUSTAVO DE JESUS SANTA GARCIA"/>
    <s v="Preventa"/>
    <s v="3359434"/>
    <s v="79389221"/>
    <s v="GUSTAVO DE JESUS SANTA GARCIA"/>
  </r>
  <r>
    <d v="2025-11-07T00:00:00"/>
    <s v="HHBO001173635"/>
    <s v="LYGUANT7.5AMX2"/>
    <s v="LIMPIAYA GUATE TALLA7.5 AMARILLO X2"/>
    <s v="LYGUANT7.5AMX2 - LIMPIAYA GUATE TALLA7.5 AMARILLO X2"/>
    <n v="1"/>
    <n v="3025.21"/>
    <n v="0"/>
    <n v="3025.21"/>
    <s v="BG01"/>
    <n v="1"/>
    <n v="119"/>
    <s v=" POBLACIONES BOGOTA"/>
    <s v="ZONA BOGOTA"/>
    <s v="TERCEROS"/>
    <s v="2025 SEM 45"/>
    <s v="1626"/>
    <x v="55"/>
    <s v="viernes"/>
    <s v="ETERNA"/>
    <n v="1"/>
    <n v="1"/>
    <s v="TAT"/>
    <s v="LUZ MARINA HERNANDEZ CORREA"/>
    <s v="Autoventa"/>
    <s v="24079408"/>
    <s v="52130224"/>
    <s v="TIENDA SOATA"/>
  </r>
  <r>
    <d v="2025-11-07T00:00:00"/>
    <s v="HHBU000698312"/>
    <s v="LYLOZA500ML"/>
    <s v="LAVALOZA LIQUIDO 500ML"/>
    <s v="LYLOZA500ML - LAVALOZA LIQUIDO 500ML"/>
    <n v="5"/>
    <n v="2475"/>
    <n v="0"/>
    <n v="12375"/>
    <s v="CU02"/>
    <n v="1"/>
    <n v="211"/>
    <s v=" Tuti Cúcuta"/>
    <s v="ZONA SANTANDER"/>
    <s v="TERCEROS"/>
    <s v="2025 SEM 45"/>
    <s v="1675"/>
    <x v="24"/>
    <s v="viernes"/>
    <s v="ETERNA"/>
    <n v="1"/>
    <n v="5"/>
    <s v="TAT"/>
    <s v="MARINA ALBERNIA ALVERINA RAMIREZ"/>
    <s v="Preventa"/>
    <s v="27727605"/>
    <s v="1090387974"/>
    <s v="TIENDA MIXTA"/>
  </r>
  <r>
    <d v="2025-11-07T00:00:00"/>
    <s v="HHBU000698312"/>
    <s v="YAGELX1"/>
    <s v="GEL MENTHUS JUHNIOS VERDE 30GR X1"/>
    <s v="YAGELX1 - GEL MENTHUS JUHNIOS VERDE 30GR X1"/>
    <n v="2"/>
    <n v="1640"/>
    <n v="0"/>
    <n v="3280"/>
    <s v="CU02"/>
    <n v="1"/>
    <n v="211"/>
    <s v=" Tuti Cúcuta"/>
    <s v="ZONA SANTANDER"/>
    <s v="TERCEROS"/>
    <s v="2025 SEM 45"/>
    <s v="1675"/>
    <x v="24"/>
    <s v="viernes"/>
    <s v="YASS"/>
    <n v="1"/>
    <n v="2"/>
    <s v="TAT"/>
    <s v="MARINA ALBERNIA ALVERINA RAMIREZ"/>
    <s v="Preventa"/>
    <s v="27727605"/>
    <s v="1090387974"/>
    <s v="TIENDA MIXTA"/>
  </r>
  <r>
    <d v="2025-11-07T00:00:00"/>
    <s v="HHBU000698320"/>
    <s v="LYESPOOROX12"/>
    <s v="LIMPIAYA ESPONJA ORO/PLATA X12"/>
    <s v="LYESPOOROX12 - LIMPIAYA ESPONJA ORO/PLATA X12"/>
    <n v="2"/>
    <n v="8991.6"/>
    <n v="899.16"/>
    <n v="17084.04"/>
    <s v="CU02"/>
    <n v="1"/>
    <n v="211"/>
    <s v=" Tuti Cúcuta"/>
    <s v="ZONA SANTANDER"/>
    <s v="TERCEROS"/>
    <s v="2025 SEM 45"/>
    <s v="1675"/>
    <x v="24"/>
    <s v="viernes"/>
    <s v="ETERNA"/>
    <n v="1"/>
    <n v="2"/>
    <s v="TAT"/>
    <s v="LUIS ENRIQUE TELLEZ GOMEZ"/>
    <s v="Preventa"/>
    <s v="13436829"/>
    <s v="1090387974"/>
    <s v="TIENDA MIXTA LUIS"/>
  </r>
  <r>
    <d v="2025-11-07T00:00:00"/>
    <s v="ME000602978"/>
    <s v="YAGOM90"/>
    <s v="GOMINA N17 EN SOBRE 90G"/>
    <s v="YAGOM90 - GOMINA N17 EN SOBRE 90G"/>
    <n v="6"/>
    <n v="1092.4369999999999"/>
    <n v="0"/>
    <n v="6554.6220000000003"/>
    <s v="MD45"/>
    <n v="1"/>
    <n v="125"/>
    <s v=" TUTI Medellin"/>
    <s v="ZONA CENTRO"/>
    <s v="TERCEROS"/>
    <s v="2025 SEM 45"/>
    <s v="1321"/>
    <x v="17"/>
    <s v="viernes"/>
    <s v="YASS"/>
    <n v="1"/>
    <n v="6"/>
    <s v="TAT"/>
    <s v="GABRIEL DE JESUS GOMEZ VELILLA"/>
    <s v="Preventa"/>
    <s v="586834"/>
    <s v="1037949442"/>
    <s v="GRANERO BERNA"/>
  </r>
  <r>
    <d v="2025-11-07T00:00:00"/>
    <s v="HHME001463450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viernes"/>
    <s v="PREBEL"/>
    <n v="1"/>
    <n v="1"/>
    <s v="TAT"/>
    <s v="FABIOLA PINZON BALLESTEROS"/>
    <s v="Preventa"/>
    <s v="37330478"/>
    <s v="1037949442"/>
    <s v="TIENDA LA FONDA"/>
  </r>
  <r>
    <d v="2025-11-07T00:00:00"/>
    <s v="HHME001463450"/>
    <s v="YAPADAM150"/>
    <s v="PAÑITOS HUMEDOS DAMPY X 150 UND AZUL"/>
    <s v="YAPADAM150 - PAÑITOS HUMEDOS DAMPY X 150 UND AZUL"/>
    <n v="4"/>
    <n v="6422.4"/>
    <n v="0"/>
    <n v="25689.599999999999"/>
    <s v="TT02"/>
    <n v="1"/>
    <n v="125"/>
    <s v=" TUTI Medellin"/>
    <s v="ZONA CENTRO"/>
    <s v="TERCEROS"/>
    <s v="2025 SEM 45"/>
    <s v="1321"/>
    <x v="17"/>
    <s v="viernes"/>
    <s v="YASS"/>
    <n v="1"/>
    <n v="4"/>
    <s v="TAT"/>
    <s v="FABIOLA PINZON BALLESTEROS"/>
    <s v="Preventa"/>
    <s v="37330478"/>
    <s v="1037949442"/>
    <s v="TIENDA LA FONDA"/>
  </r>
  <r>
    <d v="2025-11-07T00:00:00"/>
    <s v="HHMO000624772"/>
    <s v="LYLOZA180DX1"/>
    <s v="LIMPIAYA LAVA LOZA DOYPACK 180 ML X1"/>
    <s v="LYLOZA180DX1 - LIMPIAYA LAVA LOZA DOYPACK 180 ML X1"/>
    <n v="6"/>
    <n v="1230"/>
    <n v="0"/>
    <n v="7380"/>
    <s v="MT11"/>
    <n v="1"/>
    <n v="156"/>
    <s v=" TUTI Monteria"/>
    <s v="ZONA CENTRO"/>
    <s v="TERCEROS"/>
    <s v="2025 SEM 45"/>
    <s v="1737"/>
    <x v="30"/>
    <s v="viernes"/>
    <s v="ETERNA"/>
    <n v="1"/>
    <n v="6"/>
    <s v="TAT"/>
    <s v="JESUS OSWALDO ZULUAGA RINCON"/>
    <s v="Preventa"/>
    <s v="1128435241"/>
    <s v="78716125"/>
    <s v="TIENDA LALO"/>
  </r>
  <r>
    <d v="2025-11-07T00:00:00"/>
    <s v="HHBO001173707"/>
    <s v="YACAN50"/>
    <s v="CANDADO 50 MM"/>
    <s v="YACAN50 - CANDADO 50 MM"/>
    <n v="1"/>
    <n v="4327.7299999999996"/>
    <n v="0"/>
    <n v="4327.7299999999996"/>
    <s v="BG11"/>
    <n v="1"/>
    <n v="126"/>
    <s v=" TUTI Bogota"/>
    <s v="ZONA BOGOTA"/>
    <s v="TERCEROS"/>
    <s v="2025 SEM 45"/>
    <s v="2199"/>
    <x v="33"/>
    <s v="viernes"/>
    <s v="YASS"/>
    <n v="1"/>
    <n v="1"/>
    <s v="TAT"/>
    <s v="DIANA PATRICIA APONTE PEREZ"/>
    <s v="Preventa"/>
    <s v="52365098"/>
    <s v="1129520020"/>
    <s v="PAPELERA  PAPIRO"/>
  </r>
  <r>
    <d v="2025-11-07T00:00:00"/>
    <s v="HHBO001173707"/>
    <s v="YACAN20"/>
    <s v="CANDADO 20 MM"/>
    <s v="YACAN20 - CANDADO 20 MM"/>
    <n v="1"/>
    <n v="1218.49"/>
    <n v="0"/>
    <n v="1218.49"/>
    <s v="BG11"/>
    <n v="1"/>
    <n v="126"/>
    <s v=" TUTI Bogota"/>
    <s v="ZONA BOGOTA"/>
    <s v="TERCEROS"/>
    <s v="2025 SEM 45"/>
    <s v="2199"/>
    <x v="33"/>
    <s v="viernes"/>
    <s v="YASS"/>
    <n v="1"/>
    <n v="1"/>
    <s v="TAT"/>
    <s v="DIANA PATRICIA APONTE PEREZ"/>
    <s v="Preventa"/>
    <s v="52365098"/>
    <s v="1129520020"/>
    <s v="PAPELERA  PAPIRO"/>
  </r>
  <r>
    <d v="2025-11-07T00:00:00"/>
    <s v="HHBO001173707"/>
    <s v="YACAN25"/>
    <s v="CANDADO 25 MM"/>
    <s v="YACAN25 - CANDADO 25 MM"/>
    <n v="2"/>
    <n v="1543"/>
    <n v="0"/>
    <n v="3086"/>
    <s v="BG11"/>
    <n v="1"/>
    <n v="126"/>
    <s v=" TUTI Bogota"/>
    <s v="ZONA BOGOTA"/>
    <s v="TERCEROS"/>
    <s v="2025 SEM 45"/>
    <s v="2199"/>
    <x v="33"/>
    <s v="viernes"/>
    <s v="YASS"/>
    <n v="1"/>
    <n v="2"/>
    <s v="TAT"/>
    <s v="DIANA PATRICIA APONTE PEREZ"/>
    <s v="Preventa"/>
    <s v="52365098"/>
    <s v="1129520020"/>
    <s v="PAPELERA  PAPIRO"/>
  </r>
  <r>
    <d v="2025-11-07T00:00:00"/>
    <s v="ME000602979"/>
    <s v="LYGUANT8AMX2"/>
    <s v="LIMPIAYA GUANTE TALLA8 AMARILLO X2"/>
    <s v="LYGUANT8AMX2 - LIMPIAYA GUANTE TALLA8 AMARILLO X2"/>
    <n v="12"/>
    <n v="3025.2100999999998"/>
    <n v="0"/>
    <n v="36302.521200000003"/>
    <s v="MD45"/>
    <n v="1"/>
    <n v="125"/>
    <s v=" TUTI Medellin"/>
    <s v="ZONA CENTRO"/>
    <s v="TERCEROS"/>
    <s v="2025 SEM 45"/>
    <s v="1321"/>
    <x v="17"/>
    <s v="viernes"/>
    <s v="ETERNA"/>
    <n v="1"/>
    <n v="12"/>
    <s v="TAT"/>
    <s v="RAMIRO ELIAS BEDOYA BETANCUR"/>
    <s v="Preventa"/>
    <s v="70825082"/>
    <s v="1037949442"/>
    <s v="GRANERO BEDOYA"/>
  </r>
  <r>
    <d v="2025-11-07T00:00:00"/>
    <s v="ME000602979"/>
    <s v="PBDESCOJINX18"/>
    <s v="DES. AFM DPL ORIG 12G X18"/>
    <s v="PBDESCOJINX18 - DES. AFM DPL ORIG 12G X18"/>
    <n v="1"/>
    <n v="11900"/>
    <n v="357"/>
    <n v="11543"/>
    <s v="MD45"/>
    <n v="1"/>
    <n v="125"/>
    <s v=" TUTI Medellin"/>
    <s v="ZONA CENTRO"/>
    <s v="TERCEROS"/>
    <s v="2025 SEM 45"/>
    <s v="1321"/>
    <x v="17"/>
    <s v="viernes"/>
    <s v="PREBEL"/>
    <n v="1"/>
    <n v="1"/>
    <s v="TAT"/>
    <s v="RAMIRO ELIAS BEDOYA BETANCUR"/>
    <s v="Preventa"/>
    <s v="70825082"/>
    <s v="1037949442"/>
    <s v="GRANERO BEDOYA"/>
  </r>
  <r>
    <d v="2025-11-07T00:00:00"/>
    <s v="HHME001463492"/>
    <s v="YABOLSAMED"/>
    <s v="BOLSA BASURA PAQUETE X8 UNIDADES"/>
    <s v="YABOLSAMED - BOLSA BASURA PAQUETE X8 UNIDADES"/>
    <n v="10"/>
    <n v="1344.54"/>
    <n v="0"/>
    <n v="13445.4"/>
    <s v="MD01"/>
    <n v="1"/>
    <n v="125"/>
    <s v=" TUTI Medellin"/>
    <s v="ZONA CENTRO"/>
    <s v="TERCEROS"/>
    <s v="2025 SEM 45"/>
    <s v="1333"/>
    <x v="22"/>
    <s v="viernes"/>
    <s v="YASS"/>
    <n v="1"/>
    <n v="10"/>
    <s v="TAT"/>
    <s v="ROSA MARIA SERNA MORENO"/>
    <s v="Preventa"/>
    <s v="22147876"/>
    <s v="79389221"/>
    <s v="ROSA MARIA SERNA MORENO"/>
  </r>
  <r>
    <d v="2025-11-07T00:00:00"/>
    <s v="ME000602980"/>
    <s v="YAVABY20GR"/>
    <s v="VASELINA BABY, 20 GRAMOS, MARCA JUHNIOS"/>
    <s v="YAVABY20GR - VASELINA BABY, 20 GRAMOS, MARCA JUHNIOS"/>
    <n v="6"/>
    <n v="1444"/>
    <n v="0"/>
    <n v="8664"/>
    <s v="MD45"/>
    <n v="1"/>
    <n v="125"/>
    <s v=" TUTI Medellin"/>
    <s v="ZONA CENTRO"/>
    <s v="TERCEROS"/>
    <s v="2025 SEM 45"/>
    <s v="1321"/>
    <x v="17"/>
    <s v="viernes"/>
    <s v="YASS"/>
    <n v="1"/>
    <n v="6"/>
    <s v="TAT"/>
    <s v="VICTOR SAMUEL RAMIREZ ATEHORTUA"/>
    <s v="Preventa"/>
    <s v="70380189"/>
    <s v="1037949442"/>
    <s v="CASA VERDE"/>
  </r>
  <r>
    <d v="2025-11-07T00:00:00"/>
    <s v="ME000602981"/>
    <s v="PBDESCOJINX18"/>
    <s v="DES. AFM DPL ORIG 12G X18"/>
    <s v="PBDESCOJINX18 - DES. AFM DPL ORIG 12G X18"/>
    <n v="1"/>
    <n v="11900"/>
    <n v="357"/>
    <n v="11543"/>
    <s v="MD45"/>
    <n v="1"/>
    <n v="125"/>
    <s v=" TUTI Medellin"/>
    <s v="ZONA CENTRO"/>
    <s v="TERCEROS"/>
    <s v="2025 SEM 45"/>
    <s v="1321"/>
    <x v="17"/>
    <s v="viernes"/>
    <s v="PREBEL"/>
    <n v="1"/>
    <n v="1"/>
    <s v="TAT"/>
    <s v="SONIA YANETH GOMEZ SALAZAR"/>
    <s v="Preventa"/>
    <s v="43262144"/>
    <s v="1037949442"/>
    <s v="VARIEDADES NIKO"/>
  </r>
  <r>
    <d v="2025-11-07T00:00:00"/>
    <s v="ME000602985"/>
    <s v="LYVIDR500X1"/>
    <s v="LIMPIAYA LIMPIAVIDRIOS MULTIUSOS 500ML X1"/>
    <s v="LYVIDR500X1 - LIMPIAYA LIMPIAVIDRIOS MULTIUSOS 500ML X1"/>
    <n v="5"/>
    <n v="2647.0587999999998"/>
    <n v="0"/>
    <n v="13235.294"/>
    <s v="MD45"/>
    <n v="1"/>
    <n v="125"/>
    <s v=" TUTI Medellin"/>
    <s v="ZONA CENTRO"/>
    <s v="TERCEROS"/>
    <s v="2025 SEM 45"/>
    <s v="1321"/>
    <x v="17"/>
    <s v="viernes"/>
    <s v="ETERNA"/>
    <n v="1"/>
    <n v="5"/>
    <s v="TAT"/>
    <s v="YENIFER BEDOYA PINEDA"/>
    <s v="Preventa"/>
    <s v="43163593"/>
    <s v="1037949442"/>
    <s v="MINIMARKET LA ESQUINA DORADA"/>
  </r>
  <r>
    <d v="2025-11-07T00:00:00"/>
    <s v="HHBO001173665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JOSE ADOLFO FANDIÑO DIAZ"/>
    <s v="Preventa"/>
    <s v="3231131"/>
    <s v="1012358399"/>
    <s v="TIENDA J J"/>
  </r>
  <r>
    <d v="2025-11-07T00:00:00"/>
    <s v="HHBO001173665"/>
    <s v="LYLOZACREM"/>
    <s v="CREMA LAVALOZA LIMPIAYA"/>
    <s v="LYLOZACREM - CREMA LAVALOZA LIMPIAYA"/>
    <n v="3"/>
    <n v="2615"/>
    <n v="0"/>
    <n v="7845"/>
    <s v="BG13"/>
    <n v="1"/>
    <n v="126"/>
    <s v=" TUTI Bogota"/>
    <s v="ZONA BOGOTA"/>
    <s v="TERCEROS"/>
    <s v="2025 SEM 45"/>
    <s v="2237"/>
    <x v="14"/>
    <s v="viernes"/>
    <s v="ETERNA"/>
    <n v="1"/>
    <n v="3"/>
    <s v="TAT"/>
    <s v="JOSE ADOLFO FANDIÑO DIAZ"/>
    <s v="Preventa"/>
    <s v="3231131"/>
    <s v="1012358399"/>
    <s v="TIENDA J J"/>
  </r>
  <r>
    <d v="2025-11-07T00:00:00"/>
    <s v="HHBU000698323"/>
    <s v="YACAN50"/>
    <s v="CANDADO 50 MM"/>
    <s v="YACAN50 - CANDADO 50 MM"/>
    <n v="4"/>
    <n v="4327.7299999999996"/>
    <n v="0"/>
    <n v="17310.919999999998"/>
    <s v="CU02"/>
    <n v="1"/>
    <n v="211"/>
    <s v=" Tuti Cúcuta"/>
    <s v="ZONA SANTANDER"/>
    <s v="TERCEROS"/>
    <s v="2025 SEM 45"/>
    <s v="1675"/>
    <x v="24"/>
    <s v="viernes"/>
    <s v="YASS"/>
    <n v="1"/>
    <n v="4"/>
    <s v="TAT"/>
    <s v="ISOLINA PABON OCHOA"/>
    <s v="Preventa"/>
    <s v="27632972"/>
    <s v="1090387974"/>
    <s v="TIENDA SALOME"/>
  </r>
  <r>
    <d v="2025-11-07T00:00:00"/>
    <s v="HHBU000698323"/>
    <s v="YACAN63"/>
    <s v="CANDADO 63 MM"/>
    <s v="YACAN63 - CANDADO 63 MM"/>
    <n v="4"/>
    <n v="5940"/>
    <n v="0"/>
    <n v="23760"/>
    <s v="CU02"/>
    <n v="1"/>
    <n v="211"/>
    <s v=" Tuti Cúcuta"/>
    <s v="ZONA SANTANDER"/>
    <s v="TERCEROS"/>
    <s v="2025 SEM 45"/>
    <s v="1675"/>
    <x v="24"/>
    <s v="viernes"/>
    <s v="YASS"/>
    <n v="1"/>
    <n v="4"/>
    <s v="TAT"/>
    <s v="ISOLINA PABON OCHOA"/>
    <s v="Preventa"/>
    <s v="27632972"/>
    <s v="1090387974"/>
    <s v="TIENDA SALOME"/>
  </r>
  <r>
    <d v="2025-11-07T00:00:00"/>
    <s v="HHME001463436"/>
    <s v="PBDESCOJINX18"/>
    <s v="DES. AFM DPL ORIG 12G X18"/>
    <s v="PBDESCOJINX18 - DES. AFM DPL ORIG 12G X18"/>
    <n v="2"/>
    <n v="11900"/>
    <n v="714"/>
    <n v="23086"/>
    <s v="MD01"/>
    <n v="1"/>
    <n v="125"/>
    <s v=" TUTI Medellin"/>
    <s v="ZONA CENTRO"/>
    <s v="TERCEROS"/>
    <s v="2025 SEM 45"/>
    <s v="1333"/>
    <x v="22"/>
    <s v="viernes"/>
    <s v="PREBEL"/>
    <n v="1"/>
    <n v="2"/>
    <s v="TAT"/>
    <s v="ELKIN ALEXIS GONZALEZ HENAO"/>
    <s v="Preventa"/>
    <s v="71333181"/>
    <s v="79389221"/>
    <s v="LA SULTANA"/>
  </r>
  <r>
    <d v="2025-11-07T00:00:00"/>
    <s v="HHME001463436"/>
    <s v="PDTOAVEN60X8"/>
    <s v="VENUS DELGADA PACA 60 X 8"/>
    <s v="PDTOAVEN60X8 - VENUS DELGADA PACA 60 X 8"/>
    <n v="12"/>
    <n v="1718.42"/>
    <n v="0"/>
    <n v="20621.04"/>
    <s v="MD01"/>
    <n v="1"/>
    <n v="125"/>
    <s v=" TUTI Medellin"/>
    <s v="ZONA CENTRO"/>
    <s v="TERCEROS"/>
    <s v="2025 SEM 45"/>
    <s v="1333"/>
    <x v="22"/>
    <s v="viernes"/>
    <s v="PRODUSA"/>
    <n v="1"/>
    <n v="12"/>
    <s v="TAT"/>
    <s v="ELKIN ALEXIS GONZALEZ HENAO"/>
    <s v="Preventa"/>
    <s v="71333181"/>
    <s v="79389221"/>
    <s v="LA SULTANA"/>
  </r>
  <r>
    <d v="2025-11-07T00:00:00"/>
    <s v="HHBO001173678"/>
    <s v="LYLAVA1000"/>
    <s v="LIMPIAYA LIMPIADOR MULTIUSOS LAVANDA X 1000"/>
    <s v="LYLAVA1000 - LIMPIAYA LIMPIADOR MULTIUSOS LAVANDA X 1000"/>
    <n v="2"/>
    <n v="2541.83"/>
    <n v="0"/>
    <n v="5083.66"/>
    <s v="BG20"/>
    <n v="1"/>
    <n v="126"/>
    <s v=" TUTI Bogota"/>
    <s v="ZONA BOGOTA"/>
    <s v="TERCEROS"/>
    <s v="2025 SEM 45"/>
    <s v="2155"/>
    <x v="31"/>
    <s v="viernes"/>
    <s v="ETERNA"/>
    <n v="1"/>
    <n v="2"/>
    <s v="TAT"/>
    <s v="JAIRO TRIANA LOPEZ"/>
    <s v="Preventa"/>
    <s v="3006817"/>
    <s v="1000685156"/>
    <s v="JAIRO TRIANA LOPEZ"/>
  </r>
  <r>
    <d v="2025-11-07T00:00:00"/>
    <s v="HHME001463445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viernes"/>
    <s v="PREBEL"/>
    <n v="1"/>
    <n v="1"/>
    <s v="TAT"/>
    <s v="JAIME HUMBERTO SERNA VELASQUEZ"/>
    <s v="Preventa"/>
    <s v="70351262"/>
    <s v="1037949442"/>
    <s v="TIENDA SUSY"/>
  </r>
  <r>
    <d v="2025-11-07T00:00:00"/>
    <s v="HHBO001173692"/>
    <s v="YAGOM90"/>
    <s v="GOMINA N17 EN SOBRE 90G"/>
    <s v="YAGOM90 - GOMINA N17 EN SOBRE 90G"/>
    <n v="12"/>
    <n v="1092.44"/>
    <n v="0"/>
    <n v="13109.28"/>
    <s v="BG20"/>
    <n v="1"/>
    <n v="126"/>
    <s v=" TUTI Bogota"/>
    <s v="ZONA BOGOTA"/>
    <s v="TERCEROS"/>
    <s v="2025 SEM 45"/>
    <s v="2155"/>
    <x v="31"/>
    <s v="viernes"/>
    <s v="YASS"/>
    <n v="1"/>
    <n v="12"/>
    <s v="TAT"/>
    <s v="FREDDY CASALLAS PINZON"/>
    <s v="Preventa"/>
    <s v="79523577"/>
    <s v="1000685156"/>
    <s v="TIENDA ESQUINA"/>
  </r>
  <r>
    <d v="2025-11-07T00:00:00"/>
    <s v="HHBO001173718"/>
    <s v="YACONDSEX"/>
    <s v="CONDONES X3 UNIDADES ECONOMICO"/>
    <s v="YACONDSEX - CONDONES X3 UNIDADES ECONOMICO"/>
    <n v="48"/>
    <n v="866.2"/>
    <n v="0"/>
    <n v="41577.599999999999"/>
    <s v="BG11"/>
    <n v="1"/>
    <n v="2"/>
    <s v=" CIUDAD BOGOTA"/>
    <s v="ZONA BOGOTA"/>
    <s v="TERCEROS"/>
    <s v="2025 SEM 45"/>
    <s v="2199"/>
    <x v="33"/>
    <s v="viernes"/>
    <s v="YASS"/>
    <n v="1"/>
    <n v="48"/>
    <s v="TAT"/>
    <s v="ANA PATRICIA RODRIGUEZ RAMIREZ"/>
    <s v="Preventa"/>
    <s v="52308497"/>
    <s v="1129520020"/>
    <s v="DROGUERIA PHARMA EXPRESS JN"/>
  </r>
  <r>
    <d v="2025-11-07T00:00:00"/>
    <s v="HHBU000698351"/>
    <s v="YACAN40"/>
    <s v="CANDADO 40 MM"/>
    <s v="YACAN40 - CANDADO 40 MM"/>
    <n v="3"/>
    <n v="2992.5"/>
    <n v="0"/>
    <n v="8977.5"/>
    <s v="CU02"/>
    <n v="1"/>
    <n v="211"/>
    <s v=" Tuti Cúcuta"/>
    <s v="ZONA SANTANDER"/>
    <s v="TERCEROS"/>
    <s v="2025 SEM 45"/>
    <s v="1678"/>
    <x v="28"/>
    <s v="viernes"/>
    <s v="YASS"/>
    <n v="1"/>
    <n v="3"/>
    <s v="TAT"/>
    <s v="MILER YAKELINE CETINA CETINA"/>
    <s v="Preventa"/>
    <s v="1093768203"/>
    <s v="1093777438"/>
    <s v="FERREBOY MAS"/>
  </r>
  <r>
    <d v="2025-11-07T00:00:00"/>
    <s v="HHBU000698351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5"/>
    <s v="1678"/>
    <x v="28"/>
    <s v="viernes"/>
    <s v="YASS"/>
    <n v="1"/>
    <n v="3"/>
    <s v="TAT"/>
    <s v="MILER YAKELINE CETINA CETINA"/>
    <s v="Preventa"/>
    <s v="1093768203"/>
    <s v="1093777438"/>
    <s v="FERREBOY MAS"/>
  </r>
  <r>
    <d v="2025-11-07T00:00:00"/>
    <s v="HHBU000698351"/>
    <s v="YACAN38"/>
    <s v="CANDADO 38 MM"/>
    <s v="YACAN38 - CANDADO 38 MM"/>
    <n v="1"/>
    <n v="2668.75"/>
    <n v="0"/>
    <n v="2668.75"/>
    <s v="CU02"/>
    <n v="1"/>
    <n v="211"/>
    <s v=" Tuti Cúcuta"/>
    <s v="ZONA SANTANDER"/>
    <s v="TERCEROS"/>
    <s v="2025 SEM 45"/>
    <s v="1678"/>
    <x v="28"/>
    <s v="viernes"/>
    <s v="YASS"/>
    <n v="1"/>
    <n v="1"/>
    <s v="TAT"/>
    <s v="MILER YAKELINE CETINA CETINA"/>
    <s v="Preventa"/>
    <s v="1093768203"/>
    <s v="1093777438"/>
    <s v="FERREBOY MAS"/>
  </r>
  <r>
    <d v="2025-11-07T00:00:00"/>
    <s v="HHBU000698351"/>
    <s v="YACAN63"/>
    <s v="CANDADO 63 MM"/>
    <s v="YACAN63 - CANDADO 63 MM"/>
    <n v="3"/>
    <n v="5940"/>
    <n v="0"/>
    <n v="17820"/>
    <s v="CU02"/>
    <n v="1"/>
    <n v="211"/>
    <s v=" Tuti Cúcuta"/>
    <s v="ZONA SANTANDER"/>
    <s v="TERCEROS"/>
    <s v="2025 SEM 45"/>
    <s v="1678"/>
    <x v="28"/>
    <s v="viernes"/>
    <s v="YASS"/>
    <n v="1"/>
    <n v="3"/>
    <s v="TAT"/>
    <s v="MILER YAKELINE CETINA CETINA"/>
    <s v="Preventa"/>
    <s v="1093768203"/>
    <s v="1093777438"/>
    <s v="FERREBOY MAS"/>
  </r>
  <r>
    <d v="2025-11-07T00:00:00"/>
    <s v="HHMO000624821"/>
    <s v="LYLOZA180DX1"/>
    <s v="LIMPIAYA LAVA LOZA DOYPACK 180 ML X1"/>
    <s v="LYLOZA180DX1 - LIMPIAYA LAVA LOZA DOYPACK 180 ML X1"/>
    <n v="6"/>
    <n v="1230"/>
    <n v="0"/>
    <n v="7380"/>
    <s v="MT11"/>
    <n v="1"/>
    <n v="156"/>
    <s v=" TUTI Monteria"/>
    <s v="ZONA CENTRO"/>
    <s v="TERCEROS"/>
    <s v="2025 SEM 45"/>
    <s v="1737"/>
    <x v="30"/>
    <s v="viernes"/>
    <s v="ETERNA"/>
    <n v="1"/>
    <n v="6"/>
    <s v="TAT"/>
    <s v="YENIS MARIA CARDOZO BARRAGAN"/>
    <s v="Preventa"/>
    <s v="25913445"/>
    <s v="78716125"/>
    <s v="TIENDA EL RECREO"/>
  </r>
  <r>
    <d v="2025-11-07T00:00:00"/>
    <s v="HHMO000624821"/>
    <s v="LYGUANT8AMX2"/>
    <s v="LIMPIAYA GUANTE TALLA8 AMARILLO X2"/>
    <s v="LYGUANT8AMX2 - LIMPIAYA GUANTE TALLA8 AMARILLO X2"/>
    <n v="1"/>
    <n v="3025.21"/>
    <n v="0"/>
    <n v="3025.21"/>
    <s v="MT11"/>
    <n v="1"/>
    <n v="156"/>
    <s v=" TUTI Monteria"/>
    <s v="ZONA CENTRO"/>
    <s v="TERCEROS"/>
    <s v="2025 SEM 45"/>
    <s v="1737"/>
    <x v="30"/>
    <s v="viernes"/>
    <s v="ETERNA"/>
    <n v="1"/>
    <n v="1"/>
    <s v="TAT"/>
    <s v="YENIS MARIA CARDOZO BARRAGAN"/>
    <s v="Preventa"/>
    <s v="25913445"/>
    <s v="78716125"/>
    <s v="TIENDA EL RECREO"/>
  </r>
  <r>
    <d v="2025-11-07T00:00:00"/>
    <s v="HHME00146353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viernes"/>
    <s v="PREBEL"/>
    <n v="1"/>
    <n v="1"/>
    <s v="TAT"/>
    <s v="ALCIDES DE JESUS QUINTERO DUQUE"/>
    <s v="Preventa"/>
    <s v="70691072"/>
    <s v="1037594291"/>
    <s v="TIENDA ALCIDES QUINTERO"/>
  </r>
  <r>
    <d v="2025-11-07T00:00:00"/>
    <s v="HHME001463538"/>
    <s v="YAPANIAZU"/>
    <s v="PAÑITOS HUMEDOS DAMPY X 20 AZUL"/>
    <s v="YAPANIAZU - PAÑITOS HUMEDOS DAMPY X 20 AZUL"/>
    <n v="6"/>
    <n v="1344.54"/>
    <n v="0"/>
    <n v="8067.24"/>
    <s v="MD06"/>
    <n v="1"/>
    <n v="125"/>
    <s v=" TUTI Medellin"/>
    <s v="ZONA CENTRO"/>
    <s v="TERCEROS"/>
    <s v="2025 SEM 45"/>
    <s v="1309"/>
    <x v="23"/>
    <s v="viernes"/>
    <s v="YASS"/>
    <n v="1"/>
    <n v="6"/>
    <s v="TAT"/>
    <s v="ALCIDES DE JESUS QUINTERO DUQUE"/>
    <s v="Preventa"/>
    <s v="70691072"/>
    <s v="1037594291"/>
    <s v="TIENDA ALCIDES QUINTERO"/>
  </r>
  <r>
    <d v="2025-11-07T00:00:00"/>
    <s v="HHBU000698393"/>
    <s v="LYBICA1000X1"/>
    <s v="LIMPIAYA LIMPIADOR BICARBONATO 1000ML X1"/>
    <s v="LYBICA1000X1 - LIMPIAYA LIMPIADOR BICARBONATO 1000ML X1"/>
    <n v="2"/>
    <n v="3025.21"/>
    <n v="0"/>
    <n v="6050.42"/>
    <s v="CU02"/>
    <n v="1"/>
    <n v="211"/>
    <s v=" Tuti Cúcuta"/>
    <s v="ZONA SANTANDER"/>
    <s v="TERCEROS"/>
    <s v="2025 SEM 45"/>
    <s v="1684"/>
    <x v="12"/>
    <s v="viernes"/>
    <s v="ETERNA"/>
    <n v="1"/>
    <n v="2"/>
    <s v="TAT"/>
    <s v="MARTHA YACID SANCHEZ BUITRAGO"/>
    <s v="Preventa"/>
    <s v="60380548"/>
    <s v="60375658"/>
    <s v="TIENDA DONDE MARTHA"/>
  </r>
  <r>
    <d v="2025-11-07T00:00:00"/>
    <s v="HHBO001173784"/>
    <s v="LYGUANT8NGX2"/>
    <s v="LIMPIAYA GUANTE NEGRO TALLA8 X2"/>
    <s v="LYGUANT8NGX2 - LIMPIAYA GUANTE NEGRO TALLA8 X2"/>
    <n v="6"/>
    <n v="3180"/>
    <n v="0"/>
    <n v="19080"/>
    <s v="BG25"/>
    <n v="1"/>
    <n v="126"/>
    <s v=" TUTI Bogota"/>
    <s v="ZONA BOGOTA"/>
    <s v="TERCEROS"/>
    <s v="2025 SEM 45"/>
    <s v="2139"/>
    <x v="38"/>
    <s v="viernes"/>
    <s v="ETERNA"/>
    <n v="1"/>
    <n v="6"/>
    <s v="TAT"/>
    <s v="MARIA GERMANIA OSORIO GONZALEZ"/>
    <s v="Preventa"/>
    <s v="30302850"/>
    <s v="1024507708"/>
    <s v="MARÍA GERMANIA OSORIO GONZÁLEZ"/>
  </r>
  <r>
    <d v="2025-11-07T00:00:00"/>
    <s v="HHME001463550"/>
    <s v="PBDES135X272H"/>
    <s v="DESODORANTE CREMA 135GR x2 72H"/>
    <s v="PBDES135X272H - DESODORANTE CREMA 135GR x2 72H"/>
    <n v="1"/>
    <n v="15550"/>
    <n v="0"/>
    <n v="15550"/>
    <s v="MD06"/>
    <n v="1"/>
    <n v="125"/>
    <s v=" TUTI Medellin"/>
    <s v="ZONA CENTRO"/>
    <s v="TERCEROS"/>
    <s v="2025 SEM 45"/>
    <s v="1309"/>
    <x v="23"/>
    <s v="viernes"/>
    <s v="PREBEL"/>
    <n v="1"/>
    <n v="1"/>
    <s v="TAT"/>
    <s v="ALVARO ANDRES GAVIRIA NARANJO"/>
    <s v="Preventa"/>
    <s v="1041230024"/>
    <s v="1037594291"/>
    <s v="LOS SOCIOS"/>
  </r>
  <r>
    <d v="2025-11-07T00:00:00"/>
    <s v="HHBO001173805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5"/>
    <s v="2114"/>
    <x v="42"/>
    <s v="viernes"/>
    <s v="ETERNA"/>
    <n v="1"/>
    <n v="1"/>
    <s v="TAT"/>
    <s v="OSWALDO CIFUENTES CABRERA"/>
    <s v="Preventa"/>
    <s v="19292555"/>
    <s v="52218661"/>
    <s v="FERRETERIA NIKY"/>
  </r>
  <r>
    <d v="2025-11-07T00:00:00"/>
    <s v="HHBO001173818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5"/>
    <s v="2130"/>
    <x v="15"/>
    <s v="viernes"/>
    <s v="ETERNA"/>
    <n v="1"/>
    <n v="3"/>
    <s v="TAT"/>
    <s v="CARLOS MARTINEZ CHAVES"/>
    <s v="Preventa"/>
    <s v="80262469"/>
    <s v="22639797"/>
    <s v="FERRETERIS"/>
  </r>
  <r>
    <d v="2025-11-07T00:00:00"/>
    <s v="HHBO001173818"/>
    <s v="LYLIMJUNTAS"/>
    <s v="LIMPIADOR DE JUNTAS LIMPIAYA"/>
    <s v="LYLIMJUNTAS - LIMPIADOR DE JUNTAS LIMPIAYA"/>
    <n v="1"/>
    <n v="4659"/>
    <n v="0"/>
    <n v="4659"/>
    <s v="BG25"/>
    <n v="1"/>
    <n v="126"/>
    <s v=" TUTI Bogota"/>
    <s v="ZONA BOGOTA"/>
    <s v="TERCEROS"/>
    <s v="2025 SEM 45"/>
    <s v="2130"/>
    <x v="15"/>
    <s v="viernes"/>
    <s v="ETERNA"/>
    <n v="1"/>
    <n v="1"/>
    <s v="TAT"/>
    <s v="CARLOS MARTINEZ CHAVES"/>
    <s v="Preventa"/>
    <s v="80262469"/>
    <s v="22639797"/>
    <s v="FERRETERIS"/>
  </r>
  <r>
    <d v="2025-11-07T00:00:00"/>
    <s v="HHBO001173831"/>
    <s v="PBDESCREMA"/>
    <s v="DESODORANTE COLAPSIBLE 40GR"/>
    <s v="PBDESCREMA - DESODORANTE COLAPSIBLE 40GR"/>
    <n v="6"/>
    <n v="3000"/>
    <n v="0"/>
    <n v="18000"/>
    <s v="BG13"/>
    <n v="1"/>
    <n v="126"/>
    <s v=" TUTI Bogota"/>
    <s v="ZONA BOGOTA"/>
    <s v="TERCEROS"/>
    <s v="2025 SEM 45"/>
    <s v="2209"/>
    <x v="3"/>
    <s v="viernes"/>
    <s v="PREBEL"/>
    <n v="1"/>
    <n v="6"/>
    <s v="TAT"/>
    <s v="JOHNATHAN YAMID ARDILA FORERO"/>
    <s v="Preventa"/>
    <s v="1015998406"/>
    <s v="1016001588"/>
    <s v="SUPERMERCADO MSM VARIEDADES ENCANTO"/>
  </r>
  <r>
    <d v="2025-11-07T00:00:00"/>
    <s v="HHME001463638"/>
    <s v="LYGUANT7AMX2"/>
    <s v="LIMPIAYA GUATE TALLA7 AMARILLO X2"/>
    <s v="LYGUANT7AMX2 - LIMPIAYA GUATE TALLA7 AMARILLO X2"/>
    <n v="4"/>
    <n v="3025.21"/>
    <n v="0"/>
    <n v="12100.84"/>
    <s v="MD30"/>
    <n v="1"/>
    <n v="125"/>
    <s v=" TUTI Medellin"/>
    <s v="ZONA CENTRO"/>
    <s v="TERCEROS"/>
    <s v="2025 SEM 45"/>
    <s v="1310"/>
    <x v="39"/>
    <s v="viernes"/>
    <s v="ETERNA"/>
    <n v="1"/>
    <n v="4"/>
    <s v="TAT"/>
    <s v="GILDARDO DE JESUS PINO PULGARIN"/>
    <s v="Preventa"/>
    <s v="71171282"/>
    <s v="71296053"/>
    <s v="VARIEDADES PINO"/>
  </r>
  <r>
    <d v="2025-11-07T00:00:00"/>
    <s v="HHME001463638"/>
    <s v="LYGUANT7.5AMX2"/>
    <s v="LIMPIAYA GUATE TALLA7.5 AMARILLO X2"/>
    <s v="LYGUANT7.5AMX2 - LIMPIAYA GUATE TALLA7.5 AMARILLO X2"/>
    <n v="4"/>
    <n v="3025.21"/>
    <n v="0"/>
    <n v="12100.84"/>
    <s v="MD30"/>
    <n v="1"/>
    <n v="125"/>
    <s v=" TUTI Medellin"/>
    <s v="ZONA CENTRO"/>
    <s v="TERCEROS"/>
    <s v="2025 SEM 45"/>
    <s v="1310"/>
    <x v="39"/>
    <s v="viernes"/>
    <s v="ETERNA"/>
    <n v="1"/>
    <n v="4"/>
    <s v="TAT"/>
    <s v="GILDARDO DE JESUS PINO PULGARIN"/>
    <s v="Preventa"/>
    <s v="71171282"/>
    <s v="71296053"/>
    <s v="VARIEDADES PINO"/>
  </r>
  <r>
    <d v="2025-11-07T00:00:00"/>
    <s v="HHBO001173943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LYVIDR500X1"/>
    <s v="LIMPIAYA LIMPIAVIDRIOS MULTIUSOS 500ML X1"/>
    <s v="LYVIDR500X1 - LIMPIAYA LIMPIAVIDRIOS MULTIUSOS 500ML X1"/>
    <n v="1"/>
    <n v="2647.06"/>
    <n v="0"/>
    <n v="2647.06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LYLOZACREM"/>
    <s v="CREMA LAVALOZA LIMPIAYA"/>
    <s v="LYLOZACREM - CREMA LAVALOZA LIMPIAYA"/>
    <n v="1"/>
    <n v="2615"/>
    <n v="0"/>
    <n v="2615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LYSUAV190DX1"/>
    <s v="LIMPIAYA SUAVIZANTE DOYPACK 190 ML X1"/>
    <s v="LYSUAV190DX1 - LIMPIAYA SUAVIZANTE DOYPACK 190 ML X1"/>
    <n v="1"/>
    <n v="977"/>
    <n v="0"/>
    <n v="977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MARIA YOLANDA GUARACA NARVAEZ"/>
    <s v="Preventa"/>
    <s v="20926796"/>
    <s v="1073693097"/>
    <s v="CARPINTERO"/>
  </r>
  <r>
    <d v="2025-11-07T00:00:00"/>
    <s v="HHBO001173943"/>
    <s v="YATIJEROM"/>
    <s v="TIJERA PUNTA ROMA ECONOMICA"/>
    <s v="YATIJEROM - TIJERA PUNTA ROMA ECONOMICA"/>
    <n v="1"/>
    <n v="864"/>
    <n v="0"/>
    <n v="864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MARIA YOLANDA GUARACA NARVAEZ"/>
    <s v="Preventa"/>
    <s v="20926796"/>
    <s v="1073693097"/>
    <s v="CARPINTERO"/>
  </r>
  <r>
    <d v="2025-11-07T00:00:00"/>
    <s v="HHBO001173943"/>
    <s v="YASEDA20"/>
    <s v="SEDA DENTAL CON CERA 20 MT"/>
    <s v="YASEDA20 - SEDA DENTAL CON CERA 20 MT"/>
    <n v="1"/>
    <n v="1092.44"/>
    <n v="0"/>
    <n v="1092.44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MARIA YOLANDA GUARACA NARVAEZ"/>
    <s v="Preventa"/>
    <s v="20926796"/>
    <s v="1073693097"/>
    <s v="CARPINTERO"/>
  </r>
  <r>
    <d v="2025-11-07T00:00:00"/>
    <s v="HHBO001173966"/>
    <s v="LYBICA1000X1"/>
    <s v="LIMPIAYA LIMPIADOR BICARBONATO 1000ML X1"/>
    <s v="LYBICA1000X1 - LIMPIAYA LIMPIADOR BICARBONATO 1000ML X1"/>
    <n v="10"/>
    <n v="3025.21"/>
    <n v="0"/>
    <n v="30252.1"/>
    <s v="BG22"/>
    <n v="1"/>
    <n v="126"/>
    <s v=" TUTI Bogota"/>
    <s v="ZONA BOGOTA"/>
    <s v="TERCEROS"/>
    <s v="2025 SEM 45"/>
    <s v="2102"/>
    <x v="34"/>
    <s v="viernes"/>
    <s v="ETERNA"/>
    <n v="1"/>
    <n v="10"/>
    <s v="TAT"/>
    <s v="EFRAIN CARVAJAL VILLANUEVA"/>
    <s v="Preventa"/>
    <s v="14106146"/>
    <s v="1073693097"/>
    <s v="EFRAIN CARVAJAL"/>
  </r>
  <r>
    <d v="2025-11-07T00:00:00"/>
    <s v="HHBO001173966"/>
    <s v="LYDESEN500"/>
    <s v="DESENGRASANTE CITRICO 500ML"/>
    <s v="LYDESEN500 - DESENGRASANTE CITRICO 500ML"/>
    <n v="3"/>
    <n v="2645.48"/>
    <n v="0"/>
    <n v="7936.44"/>
    <s v="BG22"/>
    <n v="1"/>
    <n v="126"/>
    <s v=" TUTI Bogota"/>
    <s v="ZONA BOGOTA"/>
    <s v="TERCEROS"/>
    <s v="2025 SEM 45"/>
    <s v="2102"/>
    <x v="34"/>
    <s v="viernes"/>
    <s v="ETERNA"/>
    <n v="1"/>
    <n v="3"/>
    <s v="TAT"/>
    <s v="EFRAIN CARVAJAL VILLANUEVA"/>
    <s v="Preventa"/>
    <s v="14106146"/>
    <s v="1073693097"/>
    <s v="EFRAIN CARVAJAL"/>
  </r>
  <r>
    <d v="2025-11-07T00:00:00"/>
    <s v="HHBO001173966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EFRAIN CARVAJAL VILLANUEVA"/>
    <s v="Preventa"/>
    <s v="14106146"/>
    <s v="1073693097"/>
    <s v="EFRAIN CARVAJAL"/>
  </r>
  <r>
    <d v="2025-11-07T00:00:00"/>
    <s v="HHBO001173986"/>
    <s v="LYLOZA700DX1"/>
    <s v="LIMPIAYA LAVA LOZA DOYPACK 700 ML X1"/>
    <s v="LYLOZA700DX1 - LIMPIAYA LAVA LOZA DOYPACK 700 ML X1"/>
    <n v="4"/>
    <n v="3562.19"/>
    <n v="0"/>
    <n v="14248.76"/>
    <s v="BG22"/>
    <n v="1"/>
    <n v="126"/>
    <s v=" TUTI Bogota"/>
    <s v="ZONA BOGOTA"/>
    <s v="TERCEROS"/>
    <s v="2025 SEM 45"/>
    <s v="2102"/>
    <x v="34"/>
    <s v="viernes"/>
    <s v="ETERNA"/>
    <n v="1"/>
    <n v="4"/>
    <s v="TAT"/>
    <s v="EDWIN ALFONSO ARDILA GIRALDO"/>
    <s v="Preventa"/>
    <s v="1012430571"/>
    <s v="1073693097"/>
    <s v="BICICLETAS"/>
  </r>
  <r>
    <d v="2025-11-07T00:00:00"/>
    <s v="HHBO001173986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EDWIN ALFONSO ARDILA GIRALDO"/>
    <s v="Preventa"/>
    <s v="1012430571"/>
    <s v="1073693097"/>
    <s v="BICICLETAS"/>
  </r>
  <r>
    <d v="2025-11-07T00:00:00"/>
    <s v="HHBO001174004"/>
    <s v="PBPROCOLDIS"/>
    <s v="PROTECTOR SOLAR COLOR DISPLAY"/>
    <s v="PBPROCOLDIS - PROTECTOR SOLAR COLOR DISPLAY"/>
    <n v="1"/>
    <n v="29400"/>
    <n v="0"/>
    <n v="29400"/>
    <s v="BG22"/>
    <n v="1"/>
    <n v="126"/>
    <s v=" TUTI Bogota"/>
    <s v="ZONA BOGOTA"/>
    <s v="TERCEROS"/>
    <s v="2025 SEM 45"/>
    <s v="2114"/>
    <x v="42"/>
    <s v="viernes"/>
    <s v="PREBEL"/>
    <n v="1"/>
    <n v="1"/>
    <s v="TAT"/>
    <s v="JASMIN PATRICIA GONZALEZ RODRIGUEZ"/>
    <s v="Preventa"/>
    <s v="1073427026"/>
    <s v="52218661"/>
    <s v="DISTRIBUCIONES JYT"/>
  </r>
  <r>
    <d v="2025-11-07T00:00:00"/>
    <s v="HHBO001174004"/>
    <s v="LYESPOMALLX1"/>
    <s v="LIMPIAYA MALLA ESPONJA X1"/>
    <s v="LYESPOMALLX1 - LIMPIAYA MALLA ESPONJA X1"/>
    <n v="10"/>
    <n v="714.29"/>
    <n v="0"/>
    <n v="7142.9"/>
    <s v="BG22"/>
    <n v="1"/>
    <n v="126"/>
    <s v=" TUTI Bogota"/>
    <s v="ZONA BOGOTA"/>
    <s v="TERCEROS"/>
    <s v="2025 SEM 45"/>
    <s v="2114"/>
    <x v="42"/>
    <s v="viernes"/>
    <s v="ETERNA"/>
    <n v="1"/>
    <n v="10"/>
    <s v="TAT"/>
    <s v="JASMIN PATRICIA GONZALEZ RODRIGUEZ"/>
    <s v="Preventa"/>
    <s v="1073427026"/>
    <s v="52218661"/>
    <s v="DISTRIBUCIONES JYT"/>
  </r>
  <r>
    <d v="2025-11-07T00:00:00"/>
    <s v="HHBO001174004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14"/>
    <x v="42"/>
    <s v="viernes"/>
    <s v="ETERNA"/>
    <n v="1"/>
    <n v="1"/>
    <s v="TAT"/>
    <s v="JASMIN PATRICIA GONZALEZ RODRIGUEZ"/>
    <s v="Preventa"/>
    <s v="1073427026"/>
    <s v="52218661"/>
    <s v="DISTRIBUCIONES JYT"/>
  </r>
  <r>
    <d v="2025-11-07T00:00:00"/>
    <s v="HHBO001174004"/>
    <s v="YABOLSAMED"/>
    <s v="BOLSA BASURA PAQUETE X8 UNIDADES"/>
    <s v="YABOLSAMED - BOLSA BASURA PAQUETE X8 UNIDADES"/>
    <n v="2"/>
    <n v="1344.54"/>
    <n v="0"/>
    <n v="2689.08"/>
    <s v="BG22"/>
    <n v="1"/>
    <n v="126"/>
    <s v=" TUTI Bogota"/>
    <s v="ZONA BOGOTA"/>
    <s v="TERCEROS"/>
    <s v="2025 SEM 45"/>
    <s v="2114"/>
    <x v="42"/>
    <s v="viernes"/>
    <s v="YASS"/>
    <n v="1"/>
    <n v="2"/>
    <s v="TAT"/>
    <s v="JASMIN PATRICIA GONZALEZ RODRIGUEZ"/>
    <s v="Preventa"/>
    <s v="1073427026"/>
    <s v="52218661"/>
    <s v="DISTRIBUCIONES JYT"/>
  </r>
  <r>
    <d v="2025-11-07T00:00:00"/>
    <s v="HHBO001174004"/>
    <s v="LYDETE200DX1"/>
    <s v="LIMPIAYA DETERGENTE DOYPACK 200 ML X1"/>
    <s v="LYDETE200DX1 - LIMPIAYA DETERGENTE DOYPACK 200 ML X1"/>
    <n v="3"/>
    <n v="1440"/>
    <n v="0"/>
    <n v="4320"/>
    <s v="BG22"/>
    <n v="1"/>
    <n v="126"/>
    <s v=" TUTI Bogota"/>
    <s v="ZONA BOGOTA"/>
    <s v="TERCEROS"/>
    <s v="2025 SEM 45"/>
    <s v="2114"/>
    <x v="42"/>
    <s v="viernes"/>
    <s v="ETERNA"/>
    <n v="1"/>
    <n v="3"/>
    <s v="TAT"/>
    <s v="JASMIN PATRICIA GONZALEZ RODRIGUEZ"/>
    <s v="Preventa"/>
    <s v="1073427026"/>
    <s v="52218661"/>
    <s v="DISTRIBUCIONES JYT"/>
  </r>
  <r>
    <d v="2025-11-07T00:00:00"/>
    <s v="HHBO001174048"/>
    <s v="PBPROCOL50ML"/>
    <s v="PROTECTOR SOLAR COLOR 50ML"/>
    <s v="PBPROCOL50ML - PROTECTOR SOLAR COLOR 50ML"/>
    <n v="1"/>
    <n v="33667.199999999997"/>
    <n v="1683.36"/>
    <n v="31983.84"/>
    <s v="BG13"/>
    <n v="1"/>
    <n v="126"/>
    <s v=" TUTI Bogota"/>
    <s v="ZONA BOGOTA"/>
    <s v="TERCEROS"/>
    <s v="2025 SEM 45"/>
    <s v="2234"/>
    <x v="18"/>
    <s v="viernes"/>
    <s v="PREBEL"/>
    <n v="1"/>
    <n v="1"/>
    <s v="TAT"/>
    <s v="MARGOTH SANCHEZ GUERRERO"/>
    <s v="Preventa"/>
    <s v="39754950"/>
    <s v="52460170"/>
    <s v="DIKOS COMUNICACIONES"/>
  </r>
  <r>
    <d v="2025-11-07T00:00:00"/>
    <s v="HHPE000677488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5"/>
    <s v="1815"/>
    <x v="40"/>
    <s v="viernes"/>
    <s v="PREBEL"/>
    <n v="1"/>
    <n v="1"/>
    <s v="TAT"/>
    <s v="DORA NANCY CARDENAS VARGAS"/>
    <s v="Preventa"/>
    <s v="42009519"/>
    <s v="1059785487"/>
    <s v="MISCELANEA MIA"/>
  </r>
  <r>
    <d v="2025-11-07T00:00:00"/>
    <s v="HHME001463677"/>
    <s v="LYLANAACEX6"/>
    <s v="LIMPIAYA LANA ACERO X6"/>
    <s v="LYLANAACEX6 - LIMPIAYA LANA ACERO X6"/>
    <n v="3"/>
    <n v="1180"/>
    <n v="0"/>
    <n v="3540"/>
    <s v="MD01"/>
    <n v="1"/>
    <n v="125"/>
    <s v=" TUTI Medellin"/>
    <s v="ZONA CENTRO"/>
    <s v="TERCEROS"/>
    <s v="2025 SEM 45"/>
    <s v="1337"/>
    <x v="44"/>
    <s v="viernes"/>
    <s v="ETERNA"/>
    <n v="6"/>
    <n v="18"/>
    <s v="TAT"/>
    <s v="JOHNY DE JESUS LOPERA SINITAVE"/>
    <s v="Preventa"/>
    <s v="1037264195"/>
    <s v="39178423"/>
    <s v="CAFETERIA EL FOGAL"/>
  </r>
  <r>
    <d v="2025-11-07T00:00:00"/>
    <s v="HHME001463677"/>
    <s v="LYDETE3X1800"/>
    <s v="COMBO DETERGENTE ETERNA 3.000+1.800 OFERTA"/>
    <s v="LYDETE3X1800 - COMBO DETERGENTE ETERNA 3.000+1.800 OFERTA"/>
    <n v="1"/>
    <n v="28655.46"/>
    <n v="0"/>
    <n v="28655.46"/>
    <s v="MD01"/>
    <n v="1"/>
    <n v="125"/>
    <s v=" TUTI Medellin"/>
    <s v="ZONA CENTRO"/>
    <s v="TERCEROS"/>
    <s v="2025 SEM 45"/>
    <s v="1337"/>
    <x v="44"/>
    <s v="viernes"/>
    <s v="ETERNA"/>
    <n v="1"/>
    <n v="1"/>
    <s v="TAT"/>
    <s v="JOHNY DE JESUS LOPERA SINITAVE"/>
    <s v="Preventa"/>
    <s v="1037264195"/>
    <s v="39178423"/>
    <s v="CAFETERIA EL FOGAL"/>
  </r>
  <r>
    <d v="2025-11-07T00:00:00"/>
    <s v="HHPE000677492"/>
    <s v="LYFIBRABRX24"/>
    <s v="LIMPIAYA FIBRA ABRASIVA X24"/>
    <s v="LYFIBRABRX24 - LIMPIAYA FIBRA ABRASIVA X24"/>
    <n v="1"/>
    <n v="7691.22"/>
    <n v="769.12199999999996"/>
    <n v="6922.098"/>
    <s v="PE05"/>
    <n v="1"/>
    <n v="157"/>
    <s v=" TUTI Pereira"/>
    <s v="ZONA SUR"/>
    <s v="TERCEROS"/>
    <s v="2025 SEM 45"/>
    <s v="1815"/>
    <x v="40"/>
    <s v="viernes"/>
    <s v="ETERNA"/>
    <n v="1"/>
    <n v="1"/>
    <s v="TAT"/>
    <s v="JOHAN CAMILO PARRA TORO"/>
    <s v="Preventa"/>
    <s v="1088344501"/>
    <s v="1059785487"/>
    <s v="MISCELANEA CAMILO PARRA"/>
  </r>
  <r>
    <d v="2025-11-07T00:00:00"/>
    <s v="HHPE000677492"/>
    <s v="YACAN25"/>
    <s v="CANDADO 25 MM"/>
    <s v="YACAN25 - CANDADO 25 MM"/>
    <n v="5"/>
    <n v="1543"/>
    <n v="0"/>
    <n v="7715"/>
    <s v="PE05"/>
    <n v="1"/>
    <n v="157"/>
    <s v=" TUTI Pereira"/>
    <s v="ZONA SUR"/>
    <s v="TERCEROS"/>
    <s v="2025 SEM 45"/>
    <s v="1815"/>
    <x v="40"/>
    <s v="viernes"/>
    <s v="YASS"/>
    <n v="1"/>
    <n v="5"/>
    <s v="TAT"/>
    <s v="JOHAN CAMILO PARRA TORO"/>
    <s v="Preventa"/>
    <s v="1088344501"/>
    <s v="1059785487"/>
    <s v="MISCELANEA CAMILO PARRA"/>
  </r>
  <r>
    <d v="2025-11-07T00:00:00"/>
    <s v="HHBU000698322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5"/>
    <s v="1675"/>
    <x v="24"/>
    <s v="viernes"/>
    <s v="ETERNA"/>
    <n v="1"/>
    <n v="1"/>
    <s v="TAT"/>
    <s v="YANETH PATRICIA LEON PINZON"/>
    <s v="Preventa"/>
    <s v="63528265"/>
    <s v="1090387974"/>
    <s v="ENTRADA LA MINA"/>
  </r>
  <r>
    <d v="2025-11-07T00:00:00"/>
    <s v="HHBU000698322"/>
    <s v="LYLAVA1000"/>
    <s v="LIMPIAYA LIMPIADOR MULTIUSOS LAVANDA X 1000"/>
    <s v="LYLAVA1000 - LIMPIAYA LIMPIADOR MULTIUSOS LAVANDA X 1000"/>
    <n v="2"/>
    <n v="2541.83"/>
    <n v="0"/>
    <n v="5083.66"/>
    <s v="CU02"/>
    <n v="1"/>
    <n v="211"/>
    <s v=" Tuti Cúcuta"/>
    <s v="ZONA SANTANDER"/>
    <s v="TERCEROS"/>
    <s v="2025 SEM 45"/>
    <s v="1675"/>
    <x v="24"/>
    <s v="viernes"/>
    <s v="ETERNA"/>
    <n v="1"/>
    <n v="2"/>
    <s v="TAT"/>
    <s v="YANETH PATRICIA LEON PINZON"/>
    <s v="Preventa"/>
    <s v="63528265"/>
    <s v="1090387974"/>
    <s v="ENTRADA LA MINA"/>
  </r>
  <r>
    <d v="2025-11-07T00:00:00"/>
    <s v="HHBU000698322"/>
    <s v="LYDESEN500"/>
    <s v="DESENGRASANTE CITRICO 500ML"/>
    <s v="LYDESEN500 - DESENGRASANTE CITRICO 500ML"/>
    <n v="2"/>
    <n v="2645.48"/>
    <n v="0"/>
    <n v="5290.96"/>
    <s v="CU02"/>
    <n v="1"/>
    <n v="211"/>
    <s v=" Tuti Cúcuta"/>
    <s v="ZONA SANTANDER"/>
    <s v="TERCEROS"/>
    <s v="2025 SEM 45"/>
    <s v="1675"/>
    <x v="24"/>
    <s v="viernes"/>
    <s v="ETERNA"/>
    <n v="1"/>
    <n v="2"/>
    <s v="TAT"/>
    <s v="YANETH PATRICIA LEON PINZON"/>
    <s v="Preventa"/>
    <s v="63528265"/>
    <s v="1090387974"/>
    <s v="ENTRADA LA MINA"/>
  </r>
  <r>
    <d v="2025-11-07T00:00:00"/>
    <s v="HHBU000698322"/>
    <s v="LYGUANT8NGX2"/>
    <s v="LIMPIAYA GUANTE NEGRO TALLA8 X2"/>
    <s v="LYGUANT8NGX2 - LIMPIAYA GUANTE NEGRO TALLA8 X2"/>
    <n v="1"/>
    <n v="3180"/>
    <n v="0"/>
    <n v="3180"/>
    <s v="CU02"/>
    <n v="1"/>
    <n v="211"/>
    <s v=" Tuti Cúcuta"/>
    <s v="ZONA SANTANDER"/>
    <s v="TERCEROS"/>
    <s v="2025 SEM 45"/>
    <s v="1675"/>
    <x v="24"/>
    <s v="viernes"/>
    <s v="ETERNA"/>
    <n v="1"/>
    <n v="1"/>
    <s v="TAT"/>
    <s v="YANETH PATRICIA LEON PINZON"/>
    <s v="Preventa"/>
    <s v="63528265"/>
    <s v="1090387974"/>
    <s v="ENTRADA LA MINA"/>
  </r>
  <r>
    <d v="2025-11-07T00:00:00"/>
    <s v="HHBU000698322"/>
    <s v="LYGUANT8AMX2"/>
    <s v="LIMPIAYA GUANTE TALLA8 AMARILLO X2"/>
    <s v="LYGUANT8AMX2 - LIMPIAYA GUANTE TALLA8 AMARILLO X2"/>
    <n v="2"/>
    <n v="3025.21"/>
    <n v="0"/>
    <n v="6050.42"/>
    <s v="CU02"/>
    <n v="1"/>
    <n v="211"/>
    <s v=" Tuti Cúcuta"/>
    <s v="ZONA SANTANDER"/>
    <s v="TERCEROS"/>
    <s v="2025 SEM 45"/>
    <s v="1675"/>
    <x v="24"/>
    <s v="viernes"/>
    <s v="ETERNA"/>
    <n v="1"/>
    <n v="2"/>
    <s v="TAT"/>
    <s v="YANETH PATRICIA LEON PINZON"/>
    <s v="Preventa"/>
    <s v="63528265"/>
    <s v="1090387974"/>
    <s v="ENTRADA LA MINA"/>
  </r>
  <r>
    <d v="2025-11-07T00:00:00"/>
    <s v="HHBU000698322"/>
    <s v="LYDETE1800DX1"/>
    <s v="DETERGENTE ETERNA DOYPACK 1800 ML X1"/>
    <s v="LYDETE1800DX1 - DETERGENTE ETERNA DOYPACK 1800 ML X1"/>
    <n v="1"/>
    <n v="12000"/>
    <n v="0"/>
    <n v="12000"/>
    <s v="CU02"/>
    <n v="1"/>
    <n v="211"/>
    <s v=" Tuti Cúcuta"/>
    <s v="ZONA SANTANDER"/>
    <s v="TERCEROS"/>
    <s v="2025 SEM 45"/>
    <s v="1675"/>
    <x v="24"/>
    <s v="viernes"/>
    <s v="ETERNA"/>
    <n v="1"/>
    <n v="1"/>
    <s v="TAT"/>
    <s v="YANETH PATRICIA LEON PINZON"/>
    <s v="Preventa"/>
    <s v="63528265"/>
    <s v="1090387974"/>
    <s v="ENTRADA LA MINA"/>
  </r>
  <r>
    <d v="2025-11-07T00:00:00"/>
    <s v="HHBU000698322"/>
    <s v="DRCREMPEINSACHETX1"/>
    <s v="CREMA PARA PEINAR DROMATIC SACHET X1"/>
    <s v="DRCREMPEINSACHETX1 - CREMA PARA PEINAR DROMATIC SACHET X1"/>
    <n v="24"/>
    <n v="1176"/>
    <n v="0"/>
    <n v="28224"/>
    <s v="CU02"/>
    <n v="1"/>
    <n v="211"/>
    <s v=" Tuti Cúcuta"/>
    <s v="ZONA SANTANDER"/>
    <s v="TERCEROS"/>
    <s v="2025 SEM 45"/>
    <s v="1675"/>
    <x v="24"/>
    <s v="viernes"/>
    <s v="DROMATIC"/>
    <n v="1"/>
    <n v="24"/>
    <s v="TAT"/>
    <s v="YANETH PATRICIA LEON PINZON"/>
    <s v="Preventa"/>
    <s v="63528265"/>
    <s v="1090387974"/>
    <s v="ENTRADA LA MINA"/>
  </r>
  <r>
    <d v="2025-11-07T00:00:00"/>
    <s v="HHME001463451"/>
    <s v="YABOLSAMED"/>
    <s v="BOLSA BASURA PAQUETE X8 UNIDADES"/>
    <s v="YABOLSAMED - BOLSA BASURA PAQUETE X8 UNIDADES"/>
    <n v="12"/>
    <n v="1344.54"/>
    <n v="0"/>
    <n v="16134.48"/>
    <s v="TT02"/>
    <n v="1"/>
    <n v="125"/>
    <s v=" TUTI Medellin"/>
    <s v="ZONA CENTRO"/>
    <s v="TERCEROS"/>
    <s v="2025 SEM 45"/>
    <s v="1321"/>
    <x v="17"/>
    <s v="viernes"/>
    <s v="YASS"/>
    <n v="1"/>
    <n v="12"/>
    <s v="TAT"/>
    <s v="JORGE ANDRES YEPES MUÑOZ"/>
    <s v="Preventa"/>
    <s v="15539083"/>
    <s v="1037949442"/>
    <s v="LA GERMANIA"/>
  </r>
  <r>
    <d v="2025-11-07T00:00:00"/>
    <s v="HHME001463451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5"/>
    <s v="1321"/>
    <x v="17"/>
    <s v="viernes"/>
    <s v="PREBEL"/>
    <n v="1"/>
    <n v="1"/>
    <s v="TAT"/>
    <s v="JORGE ANDRES YEPES MUÑOZ"/>
    <s v="Preventa"/>
    <s v="15539083"/>
    <s v="1037949442"/>
    <s v="LA GERMANIA"/>
  </r>
  <r>
    <d v="2025-11-07T00:00:00"/>
    <s v="HHBO001173695"/>
    <s v="LYGUANT8NGX2"/>
    <s v="LIMPIAYA GUANTE NEGRO TALLA8 X2"/>
    <s v="LYGUANT8NGX2 - LIMPIAYA GUANTE NEGRO TALLA8 X2"/>
    <n v="1"/>
    <n v="3180"/>
    <n v="0"/>
    <n v="3180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LIBRADA JIMENEZ CASTELLANOS"/>
    <s v="Preventa"/>
    <s v="41600804"/>
    <s v="1012358399"/>
    <s v="LIBRADA JIMENEZ CASTELLANOS"/>
  </r>
  <r>
    <d v="2025-11-07T00:00:00"/>
    <s v="HHBO001173695"/>
    <s v="LYGUANT8AMX2"/>
    <s v="LIMPIAYA GUANTE TALLA8 AMARILLO X2"/>
    <s v="LYGUANT8AMX2 - LIMPIAYA GUANTE TALLA8 AMARILLO X2"/>
    <n v="2"/>
    <n v="3025.21"/>
    <n v="0"/>
    <n v="6050.42"/>
    <s v="BG13"/>
    <n v="1"/>
    <n v="126"/>
    <s v=" TUTI Bogota"/>
    <s v="ZONA BOGOTA"/>
    <s v="TERCEROS"/>
    <s v="2025 SEM 45"/>
    <s v="2237"/>
    <x v="14"/>
    <s v="viernes"/>
    <s v="ETERNA"/>
    <n v="1"/>
    <n v="2"/>
    <s v="TAT"/>
    <s v="LIBRADA JIMENEZ CASTELLANOS"/>
    <s v="Preventa"/>
    <s v="41600804"/>
    <s v="1012358399"/>
    <s v="LIBRADA JIMENEZ CASTELLANOS"/>
  </r>
  <r>
    <d v="2025-11-07T00:00:00"/>
    <s v="HHME001463481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5"/>
    <s v="1310"/>
    <x v="39"/>
    <s v="viernes"/>
    <n v="0"/>
    <n v="1"/>
    <n v="1"/>
    <s v="TAT"/>
    <s v="DIANA PATRICIA GIRALDO"/>
    <s v="Preventa"/>
    <s v="43644825"/>
    <s v="71296053"/>
    <s v="ALEXELL MOVILE ANDALUCIA"/>
  </r>
  <r>
    <d v="2025-11-07T00:00:00"/>
    <s v="HHME001463481"/>
    <s v="YACINT12"/>
    <s v="CINTA TRANSPARENTE PEQUEÑA X 12 UND"/>
    <s v="YACINT12 - CINTA TRANSPARENTE PEQUEÑA X 12 UND"/>
    <n v="1"/>
    <n v="4247.1000000000004"/>
    <n v="0"/>
    <n v="4247.1000000000004"/>
    <s v="MD04"/>
    <n v="1"/>
    <n v="125"/>
    <s v=" TUTI Medellin"/>
    <s v="ZONA CENTRO"/>
    <s v="TERCEROS"/>
    <s v="2025 SEM 45"/>
    <s v="1310"/>
    <x v="39"/>
    <s v="viernes"/>
    <s v="YASS"/>
    <n v="1"/>
    <n v="1"/>
    <s v="TAT"/>
    <s v="DIANA PATRICIA GIRALDO"/>
    <s v="Preventa"/>
    <s v="43644825"/>
    <s v="71296053"/>
    <s v="ALEXELL MOVILE ANDALUCIA"/>
  </r>
  <r>
    <d v="2025-11-07T00:00:00"/>
    <s v="HHBU000698340"/>
    <s v="YAGELX1"/>
    <s v="GEL MENTHUS JUHNIOS VERDE 30GR X1"/>
    <s v="YAGELX1 - GEL MENTHUS JUHNIOS VERDE 30GR X1"/>
    <n v="9"/>
    <n v="1640"/>
    <n v="0"/>
    <n v="14760"/>
    <s v="CU02"/>
    <n v="1"/>
    <n v="211"/>
    <s v=" Tuti Cúcuta"/>
    <s v="ZONA SANTANDER"/>
    <s v="TERCEROS"/>
    <s v="2025 SEM 45"/>
    <s v="1678"/>
    <x v="28"/>
    <s v="viernes"/>
    <s v="YASS"/>
    <n v="1"/>
    <n v="9"/>
    <s v="TAT"/>
    <s v="JOSE ANTONIO CONTRERAS JIMENEZ"/>
    <s v="Preventa"/>
    <s v="13169323"/>
    <s v="1093777438"/>
    <s v="DONDE ANTONIO"/>
  </r>
  <r>
    <d v="2025-11-07T00:00:00"/>
    <s v="HHBU000698340"/>
    <s v="YATOAVEN"/>
    <s v="TOALLAS HIGIENICAS VENUS DELGADAS X 8 UND"/>
    <s v="YATOAVEN - TOALLAS HIGIENICAS VENUS DELGADAS X 8 UND"/>
    <n v="12"/>
    <n v="2016.81"/>
    <n v="2420.172"/>
    <n v="21781.547999999999"/>
    <s v="CU02"/>
    <n v="1"/>
    <n v="211"/>
    <s v=" Tuti Cúcuta"/>
    <s v="ZONA SANTANDER"/>
    <s v="TERCEROS"/>
    <s v="2025 SEM 45"/>
    <s v="1678"/>
    <x v="28"/>
    <s v="viernes"/>
    <s v="YASS"/>
    <n v="1"/>
    <n v="12"/>
    <s v="TAT"/>
    <s v="JOSE ANTONIO CONTRERAS JIMENEZ"/>
    <s v="Preventa"/>
    <s v="13169323"/>
    <s v="1093777438"/>
    <s v="DONDE ANTONIO"/>
  </r>
  <r>
    <d v="2025-11-07T00:00:00"/>
    <s v="HHME001463529"/>
    <s v="PBTAL85X2"/>
    <s v="TALCO 85GR X 2"/>
    <s v="PBTAL85X2 - TALCO 85GR X 2"/>
    <n v="1"/>
    <n v="12290.73"/>
    <n v="0"/>
    <n v="12290.73"/>
    <s v="MD02"/>
    <n v="1"/>
    <n v="1"/>
    <s v=" MEDELLIN"/>
    <s v="ZONA CENTRO"/>
    <s v="TERCEROS"/>
    <s v="2025 SEM 45"/>
    <s v="1328"/>
    <x v="43"/>
    <s v="viernes"/>
    <s v="PREBEL"/>
    <n v="1"/>
    <n v="1"/>
    <s v="TAT"/>
    <s v="MARIA ISABEL ARISTIZABAL SALAZAR"/>
    <s v="Preventa"/>
    <s v="1127949576"/>
    <s v="8063355"/>
    <s v="FERRETERIA LA 124"/>
  </r>
  <r>
    <d v="2025-11-07T00:00:00"/>
    <s v="HHBO001173765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CONSUELO DE LOS ANGELES VELASQUEZ VARGAS"/>
    <s v="Preventa"/>
    <s v="39748305"/>
    <s v="1012358399"/>
    <s v="CONSUELO DE LOS ANGELES VELASQUEZ VARGAS"/>
  </r>
  <r>
    <d v="2025-11-07T00:00:00"/>
    <s v="HHBO001173880"/>
    <s v="LYGUANT7AMX2"/>
    <s v="LIMPIAYA GUATE TALLA7 AMARILLO X2"/>
    <s v="LYGUANT7AMX2 - LIMPIAYA GUATE TALLA7 AMARILLO X2"/>
    <n v="4"/>
    <n v="3025.21"/>
    <n v="0"/>
    <n v="12100.8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7.5AMX2"/>
    <s v="LIMPIAYA GUATE TALLA7.5 AMARILLO X2"/>
    <s v="LYGUANT7.5AMX2 - LIMPIAYA GUATE TALLA7.5 AMARILLO X2"/>
    <n v="4"/>
    <n v="3025.21"/>
    <n v="0"/>
    <n v="12100.8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8AMX2"/>
    <s v="LIMPIAYA GUANTE TALLA8 AMARILLO X2"/>
    <s v="LYGUANT8AMX2 - LIMPIAYA GUANTE TALLA8 AMARILLO X2"/>
    <n v="4"/>
    <n v="3025.21"/>
    <n v="0"/>
    <n v="12100.8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8.5AMX2"/>
    <s v="LIMPIAYA GUANTE TALLA8.5 AMARILLO X2"/>
    <s v="LYGUANT8.5AMX2 - LIMPIAYA GUANTE TALLA8.5 AMARILLO X2"/>
    <n v="4"/>
    <n v="3025.21"/>
    <n v="0"/>
    <n v="12100.8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9AMX2"/>
    <s v="LIMPIAYA GUANTE TALLA9 AMARILLO X2"/>
    <s v="LYGUANT9AMX2 - LIMPIAYA GUANTE TALLA9 AMARILLO X2"/>
    <n v="4"/>
    <n v="3025.21"/>
    <n v="0"/>
    <n v="12100.8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8NGX2"/>
    <s v="LIMPIAYA GUANTE NEGRO TALLA8 X2"/>
    <s v="LYGUANT8NGX2 - LIMPIAYA GUANTE NEGRO TALLA8 X2"/>
    <n v="4"/>
    <n v="3180"/>
    <n v="0"/>
    <n v="12720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LYGUANT9NGX2"/>
    <s v="LIMPIAYA GUANTE NEGRO TALLA9 X2"/>
    <s v="LYGUANT9NGX2 - LIMPIAYA GUANTE NEGRO TALLA9 X2"/>
    <n v="4"/>
    <n v="3180"/>
    <n v="0"/>
    <n v="12720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PBDESCREMA"/>
    <s v="DESODORANTE COLAPSIBLE 40GR"/>
    <s v="PBDESCREMA - DESODORANTE COLAPSIBLE 40GR"/>
    <n v="3"/>
    <n v="3000"/>
    <n v="0"/>
    <n v="9000"/>
    <s v="BG22"/>
    <n v="1"/>
    <n v="126"/>
    <s v=" TUTI Bogota"/>
    <s v="ZONA BOGOTA"/>
    <s v="TERCEROS"/>
    <s v="2025 SEM 45"/>
    <s v="2105"/>
    <x v="10"/>
    <s v="viernes"/>
    <s v="PREBEL"/>
    <n v="1"/>
    <n v="3"/>
    <s v="TAT"/>
    <s v="FRANCY MILENA CORTES CUELLO"/>
    <s v="Preventa"/>
    <s v="1075282099"/>
    <s v="1073687214"/>
    <s v="SUPER ASEO LA GRANDEZA"/>
  </r>
  <r>
    <d v="2025-11-07T00:00:00"/>
    <s v="HHBO001173880"/>
    <s v="PBDESCLIROLL"/>
    <s v="DESODORANTE CLINICAL ROLL-ON 30ML"/>
    <s v="PBDESCLIROLL - DESODORANTE CLINICAL ROLL-ON 30ML"/>
    <n v="3"/>
    <n v="3000"/>
    <n v="0"/>
    <n v="9000"/>
    <s v="BG22"/>
    <n v="1"/>
    <n v="126"/>
    <s v=" TUTI Bogota"/>
    <s v="ZONA BOGOTA"/>
    <s v="TERCEROS"/>
    <s v="2025 SEM 45"/>
    <s v="2105"/>
    <x v="10"/>
    <s v="viernes"/>
    <s v="PREBEL"/>
    <n v="1"/>
    <n v="3"/>
    <s v="TAT"/>
    <s v="FRANCY MILENA CORTES CUELLO"/>
    <s v="Preventa"/>
    <s v="1075282099"/>
    <s v="1073687214"/>
    <s v="SUPER ASEO LA GRANDEZA"/>
  </r>
  <r>
    <d v="2025-11-07T00:00:00"/>
    <s v="HHBO001173880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5"/>
    <s v="2105"/>
    <x v="10"/>
    <s v="viernes"/>
    <s v="PREBEL"/>
    <n v="1"/>
    <n v="1"/>
    <s v="TAT"/>
    <s v="FRANCY MILENA CORTES CUELLO"/>
    <s v="Preventa"/>
    <s v="1075282099"/>
    <s v="1073687214"/>
    <s v="SUPER ASEO LA GRANDEZA"/>
  </r>
  <r>
    <d v="2025-11-07T00:00:00"/>
    <s v="HHBO001173880"/>
    <s v="LYVIDR500X1"/>
    <s v="LIMPIAYA LIMPIAVIDRIOS MULTIUSOS 500ML X1"/>
    <s v="LYVIDR500X1 - LIMPIAYA LIMPIAVIDRIOS MULTIUSOS 500ML X1"/>
    <n v="4"/>
    <n v="2647.06"/>
    <n v="0"/>
    <n v="10588.24"/>
    <s v="BG22"/>
    <n v="1"/>
    <n v="126"/>
    <s v=" TUTI Bogota"/>
    <s v="ZONA BOGOTA"/>
    <s v="TERCEROS"/>
    <s v="2025 SEM 45"/>
    <s v="2105"/>
    <x v="10"/>
    <s v="viernes"/>
    <s v="ETERNA"/>
    <n v="1"/>
    <n v="4"/>
    <s v="TAT"/>
    <s v="FRANCY MILENA CORTES CUELLO"/>
    <s v="Preventa"/>
    <s v="1075282099"/>
    <s v="1073687214"/>
    <s v="SUPER ASEO LA GRANDEZA"/>
  </r>
  <r>
    <d v="2025-11-07T00:00:00"/>
    <s v="HHBO001173880"/>
    <s v="PBDESROLL"/>
    <s v="DESODORANTE ROLL-ON 30ML"/>
    <s v="PBDESROLL - DESODORANTE ROLL-ON 30ML"/>
    <n v="3"/>
    <n v="3000"/>
    <n v="0"/>
    <n v="9000"/>
    <s v="BG22"/>
    <n v="1"/>
    <n v="126"/>
    <s v=" TUTI Bogota"/>
    <s v="ZONA BOGOTA"/>
    <s v="TERCEROS"/>
    <s v="2025 SEM 45"/>
    <s v="2105"/>
    <x v="10"/>
    <s v="viernes"/>
    <s v="PREBEL"/>
    <n v="1"/>
    <n v="3"/>
    <s v="TAT"/>
    <s v="FRANCY MILENA CORTES CUELLO"/>
    <s v="Preventa"/>
    <s v="1075282099"/>
    <s v="1073687214"/>
    <s v="SUPER ASEO LA GRANDEZA"/>
  </r>
  <r>
    <d v="2025-11-07T00:00:00"/>
    <s v="HHBQ000724523"/>
    <s v="LYGUANT9AMX2"/>
    <s v="LIMPIAYA GUANTE TALLA9 AMARILLO X2"/>
    <s v="LYGUANT9AMX2 - LIMPIAYA GUANTE TALLA9 AMARILLO X2"/>
    <n v="6"/>
    <n v="3025.21"/>
    <n v="0"/>
    <n v="18151.259999999998"/>
    <s v="BQ06"/>
    <n v="1"/>
    <n v="155"/>
    <s v=" TUTI Barranquilla"/>
    <s v="ZONA NORTE"/>
    <s v="TERCEROS"/>
    <s v="2025 SEM 45"/>
    <s v="1943"/>
    <x v="37"/>
    <s v="viernes"/>
    <s v="ETERNA"/>
    <n v="1"/>
    <n v="6"/>
    <s v="TAT"/>
    <s v="CAMILO SIERRA SANTOS"/>
    <s v="Preventa"/>
    <s v="8533605"/>
    <s v="1042436969"/>
    <s v="TIENDA CAROLINA"/>
  </r>
  <r>
    <d v="2025-11-07T00:00:00"/>
    <s v="HHBQ000724523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Q06"/>
    <n v="1"/>
    <n v="155"/>
    <s v=" TUTI Barranquilla"/>
    <s v="ZONA NORTE"/>
    <s v="TERCEROS"/>
    <s v="2025 SEM 45"/>
    <s v="1943"/>
    <x v="37"/>
    <s v="viernes"/>
    <s v="PREBEL"/>
    <n v="1"/>
    <n v="1"/>
    <s v="TAT"/>
    <s v="CAMILO SIERRA SANTOS"/>
    <s v="Preventa"/>
    <s v="8533605"/>
    <s v="1042436969"/>
    <s v="TIENDA CAROLINA"/>
  </r>
  <r>
    <d v="2025-11-07T00:00:00"/>
    <s v="HHBO001173919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5"/>
    <s v="2105"/>
    <x v="10"/>
    <s v="viernes"/>
    <s v="PREBEL"/>
    <n v="1"/>
    <n v="1"/>
    <s v="TAT"/>
    <s v="VILMA MARIA ULTENGO CUCHIMBA"/>
    <s v="Preventa"/>
    <s v="52231841"/>
    <s v="1073687214"/>
    <s v="REMATE"/>
  </r>
  <r>
    <d v="2025-11-07T00:00:00"/>
    <s v="HHBQ000724543"/>
    <s v="LYGUANT7.5AMX2"/>
    <s v="LIMPIAYA GUATE TALLA7.5 AMARILLO X2"/>
    <s v="LYGUANT7.5AMX2 - LIMPIAYA GUATE TALLA7.5 AMARILLO X2"/>
    <n v="2"/>
    <n v="3025.21"/>
    <n v="0"/>
    <n v="6050.42"/>
    <s v="BQ06"/>
    <n v="1"/>
    <n v="155"/>
    <s v=" TUTI Barranquilla"/>
    <s v="ZONA NORTE"/>
    <s v="TERCEROS"/>
    <s v="2025 SEM 45"/>
    <s v="1937"/>
    <x v="27"/>
    <s v="viernes"/>
    <s v="ETERNA"/>
    <n v="1"/>
    <n v="2"/>
    <s v="TAT"/>
    <s v="EDGAR ALEXANDER ZAMBRANO FERNANDEZ"/>
    <s v="Preventa"/>
    <s v="1081844286"/>
    <s v="8525463"/>
    <s v="TIENDA EL SITIO"/>
  </r>
  <r>
    <d v="2025-11-07T00:00:00"/>
    <s v="HHBO001173977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5"/>
    <s v="2102"/>
    <x v="34"/>
    <s v="viernes"/>
    <s v="ETERNA"/>
    <n v="1"/>
    <n v="1"/>
    <s v="TAT"/>
    <s v="LILIA ESPERANZA ARIZA TELLEZ"/>
    <s v="Preventa"/>
    <s v="39651612"/>
    <s v="1073693097"/>
    <s v="MISCELANEA ARIZA"/>
  </r>
  <r>
    <d v="2025-11-07T00:00:00"/>
    <s v="HHBO001174018"/>
    <s v="YACAN38"/>
    <s v="CANDADO 38 MM"/>
    <s v="YACAN38 - CANDADO 38 MM"/>
    <n v="5"/>
    <n v="2668.75"/>
    <n v="0"/>
    <n v="13343.75"/>
    <s v="BG13"/>
    <n v="1"/>
    <n v="2"/>
    <s v=" CIUDAD BOGOTA"/>
    <s v="ZONA BOGOTA"/>
    <s v="TERCEROS"/>
    <s v="2025 SEM 45"/>
    <s v="2234"/>
    <x v="18"/>
    <s v="viernes"/>
    <s v="YASS"/>
    <n v="1"/>
    <n v="5"/>
    <s v="TAT"/>
    <s v="JOHN JAIRO VARGAS CASALLAS"/>
    <s v="Preventa"/>
    <s v="79139786"/>
    <s v="52460170"/>
    <s v="PAPELERIA EXITO NET"/>
  </r>
  <r>
    <d v="2025-11-07T00:00:00"/>
    <s v="HHBO001174031"/>
    <s v="PBDES135X272H"/>
    <s v="DESODORANTE CREMA 135GR x2 72H"/>
    <s v="PBDES135X272H - DESODORANTE CREMA 135GR x2 72H"/>
    <n v="1"/>
    <n v="15550"/>
    <n v="0"/>
    <n v="15550"/>
    <s v="BG22"/>
    <n v="1"/>
    <n v="126"/>
    <s v=" TUTI Bogota"/>
    <s v="ZONA BOGOTA"/>
    <s v="TERCEROS"/>
    <s v="2025 SEM 45"/>
    <s v="2114"/>
    <x v="42"/>
    <s v="viernes"/>
    <s v="PREBEL"/>
    <n v="1"/>
    <n v="1"/>
    <s v="TAT"/>
    <s v="AGATA PUBLICIDAD SAS"/>
    <s v="Preventa"/>
    <s v="901255550"/>
    <s v="52218661"/>
    <s v="AGATA PUBLICIDAD SAS"/>
  </r>
  <r>
    <d v="2025-11-07T00:00:00"/>
    <s v="HHMO000624882"/>
    <s v="PBDESCOJINX18"/>
    <s v="DES. AFM DPL ORIG 12G X18"/>
    <s v="PBDESCOJINX18 - DES. AFM DPL ORIG 12G X18"/>
    <n v="1"/>
    <n v="11900"/>
    <n v="357"/>
    <n v="11543"/>
    <s v="MT11"/>
    <n v="1"/>
    <n v="156"/>
    <s v=" TUTI Monteria"/>
    <s v="ZONA CENTRO"/>
    <s v="TERCEROS"/>
    <s v="2025 SEM 45"/>
    <s v="1714"/>
    <x v="1"/>
    <s v="viernes"/>
    <s v="PREBEL"/>
    <n v="1"/>
    <n v="1"/>
    <s v="TAT"/>
    <s v="JAIDER LUIS MARTINEZ PEREZ"/>
    <s v="Preventa"/>
    <s v="92535635"/>
    <s v="1067887069"/>
    <s v="TIENDA LA 29  J"/>
  </r>
  <r>
    <d v="2025-11-07T00:00:00"/>
    <s v="HHBO001174101"/>
    <s v="PBDESROLL"/>
    <s v="DESODORANTE ROLL-ON 30ML"/>
    <s v="PBDESROLL - DESODORANTE ROLL-ON 30ML"/>
    <n v="3"/>
    <n v="3000"/>
    <n v="0"/>
    <n v="9000"/>
    <s v="BG19"/>
    <n v="1"/>
    <n v="126"/>
    <s v=" TUTI Bogota"/>
    <s v="ZONA BOGOTA"/>
    <s v="TERCEROS"/>
    <s v="2025 SEM 45"/>
    <s v="2196"/>
    <x v="21"/>
    <s v="viernes"/>
    <s v="PREBEL"/>
    <n v="1"/>
    <n v="3"/>
    <s v="TAT"/>
    <s v="DEIVI FERNEY AYALA CUITIVA"/>
    <s v="Preventa"/>
    <s v="1013659392"/>
    <s v="79903522"/>
    <s v="DROGUERIA LISTERFARMA"/>
  </r>
  <r>
    <d v="2025-11-07T00:00:00"/>
    <s v="HHPE000677530"/>
    <s v="LYBICA1000X1"/>
    <s v="LIMPIAYA LIMPIADOR BICARBONATO 1000ML X1"/>
    <s v="LYBICA1000X1 - LIMPIAYA LIMPIADOR BICARBONATO 1000ML X1"/>
    <n v="4"/>
    <n v="3025.21"/>
    <n v="0"/>
    <n v="12100.84"/>
    <s v="PE05"/>
    <n v="1"/>
    <n v="157"/>
    <s v=" TUTI Pereira"/>
    <s v="ZONA SUR"/>
    <s v="TERCEROS"/>
    <s v="2025 SEM 45"/>
    <s v="1835"/>
    <x v="41"/>
    <s v="viernes"/>
    <s v="ETERNA"/>
    <n v="1"/>
    <n v="4"/>
    <s v="TAT"/>
    <s v="CONRADO CARDONA CARMONA"/>
    <s v="Preventa"/>
    <s v="10087867"/>
    <s v="1088007321"/>
    <s v="CICLO CARIBE"/>
  </r>
  <r>
    <d v="2025-11-07T00:00:00"/>
    <s v="HHPE000677530"/>
    <s v="LYGUANT7.5AMX2"/>
    <s v="LIMPIAYA GUATE TALLA7.5 AMARILLO X2"/>
    <s v="LYGUANT7.5AMX2 - LIMPIAYA GUATE TALLA7.5 AMARILLO X2"/>
    <n v="2"/>
    <n v="3025.21"/>
    <n v="0"/>
    <n v="6050.42"/>
    <s v="PE05"/>
    <n v="1"/>
    <n v="157"/>
    <s v=" TUTI Pereira"/>
    <s v="ZONA SUR"/>
    <s v="TERCEROS"/>
    <s v="2025 SEM 45"/>
    <s v="1835"/>
    <x v="41"/>
    <s v="viernes"/>
    <s v="ETERNA"/>
    <n v="1"/>
    <n v="2"/>
    <s v="TAT"/>
    <s v="CONRADO CARDONA CARMONA"/>
    <s v="Preventa"/>
    <s v="10087867"/>
    <s v="1088007321"/>
    <s v="CICLO CARIBE"/>
  </r>
  <r>
    <d v="2025-11-07T00:00:00"/>
    <s v="HHBO001174137"/>
    <s v="LYGUANT9NGX2"/>
    <s v="LIMPIAYA GUANTE NEGRO TALLA9 X2"/>
    <s v="LYGUANT9NGX2 - LIMPIAYA GUANTE NEGRO TALLA9 X2"/>
    <n v="3"/>
    <n v="3180"/>
    <n v="0"/>
    <n v="9540"/>
    <s v="BG19"/>
    <n v="1"/>
    <n v="126"/>
    <s v=" TUTI Bogota"/>
    <s v="ZONA BOGOTA"/>
    <s v="TERCEROS"/>
    <s v="2025 SEM 45"/>
    <s v="2190"/>
    <x v="46"/>
    <s v="viernes"/>
    <s v="ETERNA"/>
    <n v="1"/>
    <n v="3"/>
    <s v="TAT"/>
    <s v="GRACIELA ORJUELA GARCIA"/>
    <s v="Preventa"/>
    <s v="51673643"/>
    <s v="9902"/>
    <s v="GRACIELA ORJUELA GARCIA"/>
  </r>
  <r>
    <d v="2025-11-07T00:00:00"/>
    <s v="HHBU000698329"/>
    <s v="YACAN25"/>
    <s v="CANDADO 25 MM"/>
    <s v="YACAN25 - CANDADO 25 MM"/>
    <n v="1"/>
    <n v="1543"/>
    <n v="0"/>
    <n v="1543"/>
    <s v="BM11"/>
    <n v="1"/>
    <n v="6"/>
    <s v=" BUCARAMANGA"/>
    <s v="ZONA SANTANDER"/>
    <s v="TERCEROS"/>
    <s v="2025 SEM 45"/>
    <s v="1642"/>
    <x v="52"/>
    <s v="viernes"/>
    <s v="YASS"/>
    <n v="1"/>
    <n v="1"/>
    <s v="TAT"/>
    <s v="DIOSELINA JAIMES DE MENDOZA"/>
    <s v="Preventa"/>
    <s v="37835703"/>
    <s v="63451609"/>
    <s v="TIENDA"/>
  </r>
  <r>
    <d v="2025-11-07T00:00:00"/>
    <s v="HHBU000698329"/>
    <s v="YACAN50"/>
    <s v="CANDADO 50 MM"/>
    <s v="YACAN50 - CANDADO 50 MM"/>
    <n v="1"/>
    <n v="4327.7299999999996"/>
    <n v="0"/>
    <n v="4327.7299999999996"/>
    <s v="BM11"/>
    <n v="1"/>
    <n v="6"/>
    <s v=" BUCARAMANGA"/>
    <s v="ZONA SANTANDER"/>
    <s v="TERCEROS"/>
    <s v="2025 SEM 45"/>
    <s v="1642"/>
    <x v="52"/>
    <s v="viernes"/>
    <s v="YASS"/>
    <n v="1"/>
    <n v="1"/>
    <s v="TAT"/>
    <s v="DIOSELINA JAIMES DE MENDOZA"/>
    <s v="Preventa"/>
    <s v="37835703"/>
    <s v="63451609"/>
    <s v="TIENDA"/>
  </r>
  <r>
    <d v="2025-11-07T00:00:00"/>
    <s v="HHBU000698360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5"/>
    <s v="1678"/>
    <x v="28"/>
    <s v="viernes"/>
    <s v="YASS"/>
    <n v="1"/>
    <n v="5"/>
    <s v="TAT"/>
    <s v="LUZ MARINA MONCADA DUQUE"/>
    <s v="Preventa"/>
    <s v="60267254"/>
    <s v="1093777438"/>
    <s v="TIENDA MIXTA KAREN Y ANA"/>
  </r>
  <r>
    <d v="2025-11-07T00:00:00"/>
    <s v="HHBU000698360"/>
    <s v="KNLIMTEN"/>
    <s v="LIMPIADOR DE TENNIS KNIGHT"/>
    <s v="KNLIMTEN - LIMPIADOR DE TENNIS KNIGHT"/>
    <n v="1"/>
    <n v="6350"/>
    <n v="635"/>
    <n v="5715"/>
    <s v="CU02"/>
    <n v="1"/>
    <n v="211"/>
    <s v=" Tuti Cúcuta"/>
    <s v="ZONA SANTANDER"/>
    <s v="TERCEROS"/>
    <s v="2025 SEM 45"/>
    <s v="1678"/>
    <x v="28"/>
    <s v="viernes"/>
    <s v="KNIGHT"/>
    <n v="1"/>
    <n v="1"/>
    <s v="TAT"/>
    <s v="LUZ MARINA MONCADA DUQUE"/>
    <s v="Preventa"/>
    <s v="60267254"/>
    <s v="1093777438"/>
    <s v="TIENDA MIXTA KAREN Y ANA"/>
  </r>
  <r>
    <d v="2025-11-07T00:00:00"/>
    <s v="HHBU000698360"/>
    <s v="DRSERUNSILISACHETX1"/>
    <s v="SERUM DE SILICONA DROMATIC EN SACHET X1"/>
    <s v="DRSERUNSILISACHETX1 - SERUM DE SILICONA DROMATIC EN SACHET X1"/>
    <n v="3"/>
    <n v="2227"/>
    <n v="0"/>
    <n v="6681"/>
    <s v="CU02"/>
    <n v="1"/>
    <n v="211"/>
    <s v=" Tuti Cúcuta"/>
    <s v="ZONA SANTANDER"/>
    <s v="TERCEROS"/>
    <s v="2025 SEM 45"/>
    <s v="1678"/>
    <x v="28"/>
    <s v="viernes"/>
    <s v="DROMATIC"/>
    <n v="1"/>
    <n v="3"/>
    <s v="TAT"/>
    <s v="LUZ MARINA MONCADA DUQUE"/>
    <s v="Preventa"/>
    <s v="60267254"/>
    <s v="1093777438"/>
    <s v="TIENDA MIXTA KAREN Y ANA"/>
  </r>
  <r>
    <d v="2025-11-07T00:00:00"/>
    <s v="HHBO001173738"/>
    <s v="YACAN25"/>
    <s v="CANDADO 25 MM"/>
    <s v="YACAN25 - CANDADO 25 MM"/>
    <n v="12"/>
    <n v="1543"/>
    <n v="0"/>
    <n v="18516"/>
    <s v="BG13"/>
    <n v="1"/>
    <n v="126"/>
    <s v=" TUTI Bogota"/>
    <s v="ZONA BOGOTA"/>
    <s v="TERCEROS"/>
    <s v="2025 SEM 45"/>
    <s v="2237"/>
    <x v="14"/>
    <s v="viernes"/>
    <s v="YASS"/>
    <n v="1"/>
    <n v="12"/>
    <s v="TAT"/>
    <s v="HECTOR ARMANGO PASCUAZA PASCUAZA"/>
    <s v="Preventa"/>
    <s v="98073729"/>
    <s v="1012358399"/>
    <s v="TIENDA"/>
  </r>
  <r>
    <d v="2025-11-07T00:00:00"/>
    <s v="HHBO001173738"/>
    <s v="YACAN63"/>
    <s v="CANDADO 63 MM"/>
    <s v="YACAN63 - CANDADO 63 MM"/>
    <n v="6"/>
    <n v="5940"/>
    <n v="0"/>
    <n v="35640"/>
    <s v="BG13"/>
    <n v="1"/>
    <n v="126"/>
    <s v=" TUTI Bogota"/>
    <s v="ZONA BOGOTA"/>
    <s v="TERCEROS"/>
    <s v="2025 SEM 45"/>
    <s v="2237"/>
    <x v="14"/>
    <s v="viernes"/>
    <s v="YASS"/>
    <n v="1"/>
    <n v="6"/>
    <s v="TAT"/>
    <s v="HECTOR ARMANGO PASCUAZA PASCUAZA"/>
    <s v="Preventa"/>
    <s v="98073729"/>
    <s v="1012358399"/>
    <s v="TIENDA"/>
  </r>
  <r>
    <d v="2025-11-07T00:00:00"/>
    <s v="HHBO001173738"/>
    <s v="YACAN40"/>
    <s v="CANDADO 40 MM"/>
    <s v="YACAN40 - CANDADO 40 MM"/>
    <n v="6"/>
    <n v="2992.5"/>
    <n v="0"/>
    <n v="17955"/>
    <s v="BG13"/>
    <n v="1"/>
    <n v="126"/>
    <s v=" TUTI Bogota"/>
    <s v="ZONA BOGOTA"/>
    <s v="TERCEROS"/>
    <s v="2025 SEM 45"/>
    <s v="2237"/>
    <x v="14"/>
    <s v="viernes"/>
    <s v="YASS"/>
    <n v="1"/>
    <n v="6"/>
    <s v="TAT"/>
    <s v="HECTOR ARMANGO PASCUAZA PASCUAZA"/>
    <s v="Preventa"/>
    <s v="98073729"/>
    <s v="1012358399"/>
    <s v="TIENDA"/>
  </r>
  <r>
    <d v="2025-11-07T00:00:00"/>
    <s v="HHBO001173759"/>
    <s v="YACAN63"/>
    <s v="CANDADO 63 MM"/>
    <s v="YACAN63 - CANDADO 63 MM"/>
    <n v="2"/>
    <n v="5940"/>
    <n v="0"/>
    <n v="11880"/>
    <s v="BG25"/>
    <n v="1"/>
    <n v="126"/>
    <s v=" TUTI Bogota"/>
    <s v="ZONA BOGOTA"/>
    <s v="TERCEROS"/>
    <s v="2025 SEM 45"/>
    <s v="2130"/>
    <x v="15"/>
    <s v="viernes"/>
    <s v="YASS"/>
    <n v="1"/>
    <n v="2"/>
    <s v="TAT"/>
    <s v="JOSE ALEJANDRO GUERRERO AVILA"/>
    <s v="Preventa"/>
    <s v="80267029"/>
    <s v="22639797"/>
    <s v="DROGAS LA ECONOMIA"/>
  </r>
  <r>
    <d v="2025-11-07T00:00:00"/>
    <s v="HHBO001173759"/>
    <s v="LYVIDR500X1"/>
    <s v="LIMPIAYA LIMPIAVIDRIOS MULTIUSOS 500ML X1"/>
    <s v="LYVIDR500X1 - LIMPIAYA LIMPIAVIDRIOS MULTIUSOS 500ML X1"/>
    <n v="1"/>
    <n v="2647.06"/>
    <n v="0"/>
    <n v="2647.06"/>
    <s v="BG25"/>
    <n v="1"/>
    <n v="126"/>
    <s v=" TUTI Bogota"/>
    <s v="ZONA BOGOTA"/>
    <s v="TERCEROS"/>
    <s v="2025 SEM 45"/>
    <s v="2130"/>
    <x v="15"/>
    <s v="viernes"/>
    <s v="ETERNA"/>
    <n v="1"/>
    <n v="1"/>
    <s v="TAT"/>
    <s v="JOSE ALEJANDRO GUERRERO AVILA"/>
    <s v="Preventa"/>
    <s v="80267029"/>
    <s v="22639797"/>
    <s v="DROGAS LA ECONOMIA"/>
  </r>
  <r>
    <d v="2025-11-07T00:00:00"/>
    <s v="HHBO001173759"/>
    <s v="LYLOZA700DX1"/>
    <s v="LIMPIAYA LAVA LOZA DOYPACK 700 ML X1"/>
    <s v="LYLOZA700DX1 - LIMPIAYA LAVA LOZA DOYPACK 700 ML X1"/>
    <n v="1"/>
    <n v="3562.19"/>
    <n v="0"/>
    <n v="3562.19"/>
    <s v="BG25"/>
    <n v="1"/>
    <n v="126"/>
    <s v=" TUTI Bogota"/>
    <s v="ZONA BOGOTA"/>
    <s v="TERCEROS"/>
    <s v="2025 SEM 45"/>
    <s v="2130"/>
    <x v="15"/>
    <s v="viernes"/>
    <s v="ETERNA"/>
    <n v="1"/>
    <n v="1"/>
    <s v="TAT"/>
    <s v="JOSE ALEJANDRO GUERRERO AVILA"/>
    <s v="Preventa"/>
    <s v="80267029"/>
    <s v="22639797"/>
    <s v="DROGAS LA ECONOMIA"/>
  </r>
  <r>
    <d v="2025-11-07T00:00:00"/>
    <s v="HHBO001173759"/>
    <s v="LYLOZACREM"/>
    <s v="CREMA LAVALOZA LIMPIAYA"/>
    <s v="LYLOZACREM - CREMA LAVALOZA LIMPIAYA"/>
    <n v="1"/>
    <n v="2615"/>
    <n v="0"/>
    <n v="2615"/>
    <s v="BG25"/>
    <n v="1"/>
    <n v="126"/>
    <s v=" TUTI Bogota"/>
    <s v="ZONA BOGOTA"/>
    <s v="TERCEROS"/>
    <s v="2025 SEM 45"/>
    <s v="2130"/>
    <x v="15"/>
    <s v="viernes"/>
    <s v="ETERNA"/>
    <n v="1"/>
    <n v="1"/>
    <s v="TAT"/>
    <s v="JOSE ALEJANDRO GUERRERO AVILA"/>
    <s v="Preventa"/>
    <s v="80267029"/>
    <s v="22639797"/>
    <s v="DROGAS LA ECONOMIA"/>
  </r>
  <r>
    <d v="2025-11-07T00:00:00"/>
    <s v="HHBO001173759"/>
    <s v="LYLANAACEX6"/>
    <s v="LIMPIAYA LANA ACERO X6"/>
    <s v="LYLANAACEX6 - LIMPIAYA LANA ACERO X6"/>
    <n v="1"/>
    <n v="1180"/>
    <n v="0"/>
    <n v="1180"/>
    <s v="BG25"/>
    <n v="1"/>
    <n v="126"/>
    <s v=" TUTI Bogota"/>
    <s v="ZONA BOGOTA"/>
    <s v="TERCEROS"/>
    <s v="2025 SEM 45"/>
    <s v="2130"/>
    <x v="15"/>
    <s v="viernes"/>
    <s v="ETERNA"/>
    <n v="6"/>
    <n v="6"/>
    <s v="TAT"/>
    <s v="JOSE ALEJANDRO GUERRERO AVILA"/>
    <s v="Preventa"/>
    <s v="80267029"/>
    <s v="22639797"/>
    <s v="DROGAS LA ECONOMIA"/>
  </r>
  <r>
    <d v="2025-11-07T00:00:00"/>
    <s v="HHBO001173759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5"/>
    <s v="2130"/>
    <x v="15"/>
    <s v="viernes"/>
    <s v="ETERNA"/>
    <n v="1"/>
    <n v="1"/>
    <s v="TAT"/>
    <s v="JOSE ALEJANDRO GUERRERO AVILA"/>
    <s v="Preventa"/>
    <s v="80267029"/>
    <s v="22639797"/>
    <s v="DROGAS LA ECONOMIA"/>
  </r>
  <r>
    <d v="2025-11-07T00:00:00"/>
    <s v="HHBO001173759"/>
    <s v="YAGELX1"/>
    <s v="GEL MENTHUS JUHNIOS VERDE 30GR X1"/>
    <s v="YAGELX1 - GEL MENTHUS JUHNIOS VERDE 30GR X1"/>
    <n v="6"/>
    <n v="1640"/>
    <n v="0"/>
    <n v="9840"/>
    <s v="BG25"/>
    <n v="1"/>
    <n v="126"/>
    <s v=" TUTI Bogota"/>
    <s v="ZONA BOGOTA"/>
    <s v="TERCEROS"/>
    <s v="2025 SEM 45"/>
    <s v="2130"/>
    <x v="15"/>
    <s v="viernes"/>
    <s v="YASS"/>
    <n v="1"/>
    <n v="6"/>
    <s v="TAT"/>
    <s v="JOSE ALEJANDRO GUERRERO AVILA"/>
    <s v="Preventa"/>
    <s v="80267029"/>
    <s v="22639797"/>
    <s v="DROGAS LA ECONOMIA"/>
  </r>
  <r>
    <d v="2025-11-07T00:00:00"/>
    <s v="HHBO001173759"/>
    <s v="YABOLSAMED"/>
    <s v="BOLSA BASURA PAQUETE X8 UNIDADES"/>
    <s v="YABOLSAMED - BOLSA BASURA PAQUETE X8 UNIDADES"/>
    <n v="6"/>
    <n v="1344.54"/>
    <n v="0"/>
    <n v="8067.24"/>
    <s v="BG25"/>
    <n v="1"/>
    <n v="126"/>
    <s v=" TUTI Bogota"/>
    <s v="ZONA BOGOTA"/>
    <s v="TERCEROS"/>
    <s v="2025 SEM 45"/>
    <s v="2130"/>
    <x v="15"/>
    <s v="viernes"/>
    <s v="YASS"/>
    <n v="1"/>
    <n v="6"/>
    <s v="TAT"/>
    <s v="JOSE ALEJANDRO GUERRERO AVILA"/>
    <s v="Preventa"/>
    <s v="80267029"/>
    <s v="22639797"/>
    <s v="DROGAS LA ECONOMIA"/>
  </r>
  <r>
    <d v="2025-11-07T00:00:00"/>
    <s v="HHBO001173759"/>
    <s v="DRELIXIRARGANX1"/>
    <s v="ELIXIR DE ARGAN DROMATIC PARA PEINAR Y CEPILLAR X1"/>
    <s v="DRELIXIRARGANX1 - ELIXIR DE ARGAN DROMATIC PARA PEINAR Y CEPILLAR X1"/>
    <n v="1"/>
    <n v="2731"/>
    <n v="0"/>
    <n v="2731"/>
    <s v="BG25"/>
    <n v="1"/>
    <n v="126"/>
    <s v=" TUTI Bogota"/>
    <s v="ZONA BOGOTA"/>
    <s v="TERCEROS"/>
    <s v="2025 SEM 45"/>
    <s v="2130"/>
    <x v="15"/>
    <s v="viernes"/>
    <s v="DROMATIC"/>
    <n v="1"/>
    <n v="1"/>
    <s v="TAT"/>
    <s v="JOSE ALEJANDRO GUERRERO AVILA"/>
    <s v="Preventa"/>
    <s v="80267029"/>
    <s v="22639797"/>
    <s v="DROGAS LA ECONOMIA"/>
  </r>
  <r>
    <d v="2025-11-07T00:00:00"/>
    <s v="HHBO001173759"/>
    <s v="DRACONDSACHETX1"/>
    <s v="ACONDICIONADOR DROMATIC PARA CRESPOS SACHET X1"/>
    <s v="DRACONDSACHETX1 - ACONDICIONADOR DROMATIC PARA CRESPOS SACHET X1"/>
    <n v="3"/>
    <n v="3320"/>
    <n v="0"/>
    <n v="9960"/>
    <s v="BG25"/>
    <n v="1"/>
    <n v="126"/>
    <s v=" TUTI Bogota"/>
    <s v="ZONA BOGOTA"/>
    <s v="TERCEROS"/>
    <s v="2025 SEM 45"/>
    <s v="2130"/>
    <x v="15"/>
    <s v="viernes"/>
    <s v="DROMATIC"/>
    <n v="1"/>
    <n v="3"/>
    <s v="TAT"/>
    <s v="JOSE ALEJANDRO GUERRERO AVILA"/>
    <s v="Preventa"/>
    <s v="80267029"/>
    <s v="22639797"/>
    <s v="DROGAS LA ECONOMIA"/>
  </r>
  <r>
    <d v="2025-11-07T00:00:00"/>
    <s v="HHBO001173759"/>
    <s v="DRCREMPEINSACHETX1"/>
    <s v="CREMA PARA PEINAR DROMATIC SACHET X1"/>
    <s v="DRCREMPEINSACHETX1 - CREMA PARA PEINAR DROMATIC SACHET X1"/>
    <n v="3"/>
    <n v="1176"/>
    <n v="0"/>
    <n v="3528"/>
    <s v="BG25"/>
    <n v="1"/>
    <n v="126"/>
    <s v=" TUTI Bogota"/>
    <s v="ZONA BOGOTA"/>
    <s v="TERCEROS"/>
    <s v="2025 SEM 45"/>
    <s v="2130"/>
    <x v="15"/>
    <s v="viernes"/>
    <s v="DROMATIC"/>
    <n v="1"/>
    <n v="3"/>
    <s v="TAT"/>
    <s v="JOSE ALEJANDRO GUERRERO AVILA"/>
    <s v="Preventa"/>
    <s v="80267029"/>
    <s v="22639797"/>
    <s v="DROGAS LA ECONOMIA"/>
  </r>
  <r>
    <d v="2025-11-07T00:00:00"/>
    <s v="HHBO001173759"/>
    <s v="DRACRILASACHETX1"/>
    <s v="ACRILATO PARA PEINAR DROMATIC SACHET X1"/>
    <s v="DRACRILASACHETX1 - ACRILATO PARA PEINAR DROMATIC SACHET X1"/>
    <n v="3"/>
    <n v="2227"/>
    <n v="0"/>
    <n v="6681"/>
    <s v="BG25"/>
    <n v="1"/>
    <n v="126"/>
    <s v=" TUTI Bogota"/>
    <s v="ZONA BOGOTA"/>
    <s v="TERCEROS"/>
    <s v="2025 SEM 45"/>
    <s v="2130"/>
    <x v="15"/>
    <s v="viernes"/>
    <s v="DROMATIC"/>
    <n v="1"/>
    <n v="3"/>
    <s v="TAT"/>
    <s v="JOSE ALEJANDRO GUERRERO AVILA"/>
    <s v="Preventa"/>
    <s v="80267029"/>
    <s v="22639797"/>
    <s v="DROGAS LA ECONOMIA"/>
  </r>
  <r>
    <d v="2025-11-07T00:00:00"/>
    <s v="HHBO001173759"/>
    <s v="DRSHAMPSACHETX1"/>
    <s v="SHAMPOO ENEN DROMATIC SACHET X1"/>
    <s v="DRSHAMPSACHETX1 - SHAMPOO ENEN DROMATIC SACHET X1"/>
    <n v="2"/>
    <n v="883"/>
    <n v="0"/>
    <n v="1766"/>
    <s v="BG25"/>
    <n v="1"/>
    <n v="126"/>
    <s v=" TUTI Bogota"/>
    <s v="ZONA BOGOTA"/>
    <s v="TERCEROS"/>
    <s v="2025 SEM 45"/>
    <s v="2130"/>
    <x v="15"/>
    <s v="viernes"/>
    <s v="DROMATIC"/>
    <n v="1"/>
    <n v="2"/>
    <s v="TAT"/>
    <s v="JOSE ALEJANDRO GUERRERO AVILA"/>
    <s v="Preventa"/>
    <s v="80267029"/>
    <s v="22639797"/>
    <s v="DROGAS LA ECONOMIA"/>
  </r>
  <r>
    <d v="2025-11-07T00:00:00"/>
    <s v="HHBO001173759"/>
    <s v="PBDESCREMA72H"/>
    <s v="DESODORANTE COLAPSIBLE 40GR 72H"/>
    <s v="PBDESCREMA72H - DESODORANTE COLAPSIBLE 40GR 72H"/>
    <n v="3"/>
    <n v="3000"/>
    <n v="0"/>
    <n v="9000"/>
    <s v="BG25"/>
    <n v="1"/>
    <n v="126"/>
    <s v=" TUTI Bogota"/>
    <s v="ZONA BOGOTA"/>
    <s v="TERCEROS"/>
    <s v="2025 SEM 45"/>
    <s v="2130"/>
    <x v="15"/>
    <s v="viernes"/>
    <s v="PREBEL"/>
    <n v="1"/>
    <n v="3"/>
    <s v="TAT"/>
    <s v="JOSE ALEJANDRO GUERRERO AVILA"/>
    <s v="Preventa"/>
    <s v="80267029"/>
    <s v="22639797"/>
    <s v="DROGAS LA ECONOMIA"/>
  </r>
  <r>
    <d v="2025-11-07T00:00:00"/>
    <s v="HHBO001173759"/>
    <s v="PBTALCO30"/>
    <s v="TALCO POLVO AFM 30 GR"/>
    <s v="PBTALCO30 - TALCO POLVO AFM 30 GR"/>
    <n v="3"/>
    <n v="2900.04"/>
    <n v="0"/>
    <n v="8700.1200000000008"/>
    <s v="BG25"/>
    <n v="1"/>
    <n v="126"/>
    <s v=" TUTI Bogota"/>
    <s v="ZONA BOGOTA"/>
    <s v="TERCEROS"/>
    <s v="2025 SEM 45"/>
    <s v="2130"/>
    <x v="15"/>
    <s v="viernes"/>
    <s v="PREBEL"/>
    <n v="1"/>
    <n v="3"/>
    <s v="TAT"/>
    <s v="JOSE ALEJANDRO GUERRERO AVILA"/>
    <s v="Preventa"/>
    <s v="80267029"/>
    <s v="22639797"/>
    <s v="DROGAS LA ECONOMIA"/>
  </r>
  <r>
    <d v="2025-11-07T00:00:00"/>
    <s v="HHBO001173759"/>
    <s v="PBDESCLIROLL"/>
    <s v="DESODORANTE CLINICAL ROLL-ON 30ML"/>
    <s v="PBDESCLIROLL - DESODORANTE CLINICAL ROLL-ON 30ML"/>
    <n v="3"/>
    <n v="3000"/>
    <n v="0"/>
    <n v="9000"/>
    <s v="BG25"/>
    <n v="1"/>
    <n v="126"/>
    <s v=" TUTI Bogota"/>
    <s v="ZONA BOGOTA"/>
    <s v="TERCEROS"/>
    <s v="2025 SEM 45"/>
    <s v="2130"/>
    <x v="15"/>
    <s v="viernes"/>
    <s v="PREBEL"/>
    <n v="1"/>
    <n v="3"/>
    <s v="TAT"/>
    <s v="JOSE ALEJANDRO GUERRERO AVILA"/>
    <s v="Preventa"/>
    <s v="80267029"/>
    <s v="22639797"/>
    <s v="DROGAS LA ECONOMIA"/>
  </r>
  <r>
    <d v="2025-11-07T00:00:00"/>
    <s v="HHBO001173759"/>
    <s v="PBELDESMIN30"/>
    <s v="EA CLASSIC MINI ROLL ON 30ML"/>
    <s v="PBELDESMIN30 - EA CLASSIC MINI ROLL ON 30ML"/>
    <n v="3"/>
    <n v="3000"/>
    <n v="0"/>
    <n v="9000"/>
    <s v="BG25"/>
    <n v="1"/>
    <n v="126"/>
    <s v=" TUTI Bogota"/>
    <s v="ZONA BOGOTA"/>
    <s v="TERCEROS"/>
    <s v="2025 SEM 45"/>
    <s v="2130"/>
    <x v="15"/>
    <s v="viernes"/>
    <s v="PREBEL"/>
    <n v="1"/>
    <n v="3"/>
    <s v="TAT"/>
    <s v="JOSE ALEJANDRO GUERRERO AVILA"/>
    <s v="Preventa"/>
    <s v="80267029"/>
    <s v="22639797"/>
    <s v="DROGAS LA ECONOMIA"/>
  </r>
  <r>
    <d v="2025-11-07T00:00:00"/>
    <s v="HHME001463526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5"/>
    <s v="1310"/>
    <x v="39"/>
    <s v="viernes"/>
    <s v="PREBEL"/>
    <n v="1"/>
    <n v="1"/>
    <s v="TAT"/>
    <s v="ASTRIS ELENA ESTRADA SERNA"/>
    <s v="Preventa"/>
    <s v="1128483175"/>
    <s v="71296053"/>
    <s v="TIENDA VILLA RICA"/>
  </r>
  <r>
    <d v="2025-11-07T00:00:00"/>
    <s v="HHME001463526"/>
    <s v="YACONDSEX"/>
    <s v="CONDONES X3 UNIDADES ECONOMICO"/>
    <s v="YACONDSEX - CONDONES X3 UNIDADES ECONOMICO"/>
    <n v="4"/>
    <n v="866.2"/>
    <n v="0"/>
    <n v="3464.8"/>
    <s v="MD30"/>
    <n v="1"/>
    <n v="125"/>
    <s v=" TUTI Medellin"/>
    <s v="ZONA CENTRO"/>
    <s v="TERCEROS"/>
    <s v="2025 SEM 45"/>
    <s v="1310"/>
    <x v="39"/>
    <s v="viernes"/>
    <s v="YASS"/>
    <n v="1"/>
    <n v="4"/>
    <s v="TAT"/>
    <s v="ASTRIS ELENA ESTRADA SERNA"/>
    <s v="Preventa"/>
    <s v="1128483175"/>
    <s v="71296053"/>
    <s v="TIENDA VILLA RICA"/>
  </r>
  <r>
    <d v="2025-11-07T00:00:00"/>
    <s v="HHBO001173767"/>
    <s v="YACAN20"/>
    <s v="CANDADO 20 MM"/>
    <s v="YACAN20 - CANDADO 20 MM"/>
    <n v="2"/>
    <n v="1218.49"/>
    <n v="0"/>
    <n v="2436.98"/>
    <s v="BG11"/>
    <n v="1"/>
    <n v="2"/>
    <s v=" CIUDAD BOGOTA"/>
    <s v="ZONA BOGOTA"/>
    <s v="TERCEROS"/>
    <s v="2025 SEM 45"/>
    <s v="2199"/>
    <x v="33"/>
    <s v="viernes"/>
    <s v="YASS"/>
    <n v="1"/>
    <n v="2"/>
    <s v="TAT"/>
    <s v="ANA PATRICIA RODRIGUEZ RAMIREZ"/>
    <s v="Preventa"/>
    <s v="52308497"/>
    <s v="1129520020"/>
    <s v="DROGUERIA PHARMA EXPRESS JN"/>
  </r>
  <r>
    <d v="2025-11-07T00:00:00"/>
    <s v="HHBO001173767"/>
    <s v="YACAN25"/>
    <s v="CANDADO 25 MM"/>
    <s v="YACAN25 - CANDADO 25 MM"/>
    <n v="1"/>
    <n v="1543"/>
    <n v="0"/>
    <n v="1543"/>
    <s v="BG11"/>
    <n v="1"/>
    <n v="2"/>
    <s v=" CIUDAD BOGOTA"/>
    <s v="ZONA BOGOTA"/>
    <s v="TERCEROS"/>
    <s v="2025 SEM 45"/>
    <s v="2199"/>
    <x v="33"/>
    <s v="viernes"/>
    <s v="YASS"/>
    <n v="1"/>
    <n v="1"/>
    <s v="TAT"/>
    <s v="ANA PATRICIA RODRIGUEZ RAMIREZ"/>
    <s v="Preventa"/>
    <s v="52308497"/>
    <s v="1129520020"/>
    <s v="DROGUERIA PHARMA EXPRESS JN"/>
  </r>
  <r>
    <d v="2025-11-07T00:00:00"/>
    <s v="HHBO001173778"/>
    <s v="YACAN38"/>
    <s v="CANDADO 38 MM"/>
    <s v="YACAN38 - CANDADO 38 MM"/>
    <n v="1"/>
    <n v="2668.75"/>
    <n v="0"/>
    <n v="2668.75"/>
    <s v="BG25"/>
    <n v="1"/>
    <n v="126"/>
    <s v=" TUTI Bogota"/>
    <s v="ZONA BOGOTA"/>
    <s v="TERCEROS"/>
    <s v="2025 SEM 45"/>
    <s v="2139"/>
    <x v="38"/>
    <s v="viernes"/>
    <s v="YASS"/>
    <n v="1"/>
    <n v="1"/>
    <s v="TAT"/>
    <s v="MARIA GLORIA INES DIAZ GALINDO"/>
    <s v="Preventa"/>
    <s v="52500745"/>
    <s v="1024507708"/>
    <s v="INESDIAZ"/>
  </r>
  <r>
    <d v="2025-11-07T00:00:00"/>
    <s v="HHBO001173778"/>
    <s v="YACAN25"/>
    <s v="CANDADO 25 MM"/>
    <s v="YACAN25 - CANDADO 25 MM"/>
    <n v="2"/>
    <n v="1543"/>
    <n v="0"/>
    <n v="3086"/>
    <s v="BG25"/>
    <n v="1"/>
    <n v="126"/>
    <s v=" TUTI Bogota"/>
    <s v="ZONA BOGOTA"/>
    <s v="TERCEROS"/>
    <s v="2025 SEM 45"/>
    <s v="2139"/>
    <x v="38"/>
    <s v="viernes"/>
    <s v="YASS"/>
    <n v="1"/>
    <n v="2"/>
    <s v="TAT"/>
    <s v="MARIA GLORIA INES DIAZ GALINDO"/>
    <s v="Preventa"/>
    <s v="52500745"/>
    <s v="1024507708"/>
    <s v="INESDIAZ"/>
  </r>
  <r>
    <d v="2025-11-07T00:00:00"/>
    <s v="HHBU000698397"/>
    <s v="PBDESCREMA"/>
    <s v="DESODORANTE COLAPSIBLE 40GR"/>
    <s v="PBDESCREMA - DESODORANTE COLAPSIBLE 40GR"/>
    <n v="1"/>
    <n v="3000"/>
    <n v="0"/>
    <n v="3000"/>
    <s v="CU02"/>
    <n v="1"/>
    <n v="211"/>
    <s v=" Tuti Cúcuta"/>
    <s v="ZONA SANTANDER"/>
    <s v="TERCEROS"/>
    <s v="2025 SEM 45"/>
    <s v="1684"/>
    <x v="12"/>
    <s v="viernes"/>
    <s v="PREBEL"/>
    <n v="1"/>
    <n v="1"/>
    <s v="TAT"/>
    <s v="CAYETANO ANTONIO RODRIGUEZ BALLESTEROS"/>
    <s v="Preventa"/>
    <s v="88168564"/>
    <s v="60375658"/>
    <s v="MINIABASTOS MARIA AUXILIADORA"/>
  </r>
  <r>
    <d v="2025-11-07T00:00:00"/>
    <s v="HHME001463546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5"/>
    <s v="1309"/>
    <x v="23"/>
    <s v="viernes"/>
    <s v="PREBEL"/>
    <n v="1"/>
    <n v="1"/>
    <s v="TAT"/>
    <s v="BEATRIZ EUGENIA ARENAS"/>
    <s v="Preventa"/>
    <s v="30331891"/>
    <s v="1037594291"/>
    <s v="PAPELERIA CREATY COLOR"/>
  </r>
  <r>
    <d v="2025-11-07T00:00:00"/>
    <s v="HHBO001173837"/>
    <s v="YACAN20"/>
    <s v="CANDADO 20 MM"/>
    <s v="YACAN20 - CANDADO 20 MM"/>
    <n v="5"/>
    <n v="1218.49"/>
    <n v="0"/>
    <n v="6092.45"/>
    <s v="BG19"/>
    <n v="1"/>
    <n v="126"/>
    <s v=" TUTI Bogota"/>
    <s v="ZONA BOGOTA"/>
    <s v="TERCEROS"/>
    <s v="2025 SEM 45"/>
    <s v="2196"/>
    <x v="21"/>
    <s v="viernes"/>
    <s v="YASS"/>
    <n v="1"/>
    <n v="5"/>
    <s v="TAT"/>
    <s v="JOHN RONALD CUELLAR CAMACHO"/>
    <s v="Preventa"/>
    <s v="79917992"/>
    <s v="79903522"/>
    <s v="SOLUCIONES INFORMATICAS JC"/>
  </r>
  <r>
    <d v="2025-11-07T00:00:00"/>
    <s v="HHBO001173837"/>
    <s v="YACAN25"/>
    <s v="CANDADO 25 MM"/>
    <s v="YACAN25 - CANDADO 25 MM"/>
    <n v="3"/>
    <n v="1543"/>
    <n v="0"/>
    <n v="4629"/>
    <s v="BG19"/>
    <n v="1"/>
    <n v="126"/>
    <s v=" TUTI Bogota"/>
    <s v="ZONA BOGOTA"/>
    <s v="TERCEROS"/>
    <s v="2025 SEM 45"/>
    <s v="2196"/>
    <x v="21"/>
    <s v="viernes"/>
    <s v="YASS"/>
    <n v="1"/>
    <n v="3"/>
    <s v="TAT"/>
    <s v="JOHN RONALD CUELLAR CAMACHO"/>
    <s v="Preventa"/>
    <s v="79917992"/>
    <s v="79903522"/>
    <s v="SOLUCIONES INFORMATICAS JC"/>
  </r>
  <r>
    <d v="2025-11-07T00:00:00"/>
    <s v="HHBO001173837"/>
    <s v="YACAN38"/>
    <s v="CANDADO 38 MM"/>
    <s v="YACAN38 - CANDADO 38 MM"/>
    <n v="5"/>
    <n v="2668.75"/>
    <n v="0"/>
    <n v="13343.75"/>
    <s v="BG19"/>
    <n v="1"/>
    <n v="126"/>
    <s v=" TUTI Bogota"/>
    <s v="ZONA BOGOTA"/>
    <s v="TERCEROS"/>
    <s v="2025 SEM 45"/>
    <s v="2196"/>
    <x v="21"/>
    <s v="viernes"/>
    <s v="YASS"/>
    <n v="1"/>
    <n v="5"/>
    <s v="TAT"/>
    <s v="JOHN RONALD CUELLAR CAMACHO"/>
    <s v="Preventa"/>
    <s v="79917992"/>
    <s v="79903522"/>
    <s v="SOLUCIONES INFORMATICAS JC"/>
  </r>
  <r>
    <d v="2025-11-07T00:00:00"/>
    <s v="HHBO001173837"/>
    <s v="YACAN40"/>
    <s v="CANDADO 40 MM"/>
    <s v="YACAN40 - CANDADO 40 MM"/>
    <n v="3"/>
    <n v="2992.5"/>
    <n v="0"/>
    <n v="8977.5"/>
    <s v="BG19"/>
    <n v="1"/>
    <n v="126"/>
    <s v=" TUTI Bogota"/>
    <s v="ZONA BOGOTA"/>
    <s v="TERCEROS"/>
    <s v="2025 SEM 45"/>
    <s v="2196"/>
    <x v="21"/>
    <s v="viernes"/>
    <s v="YASS"/>
    <n v="1"/>
    <n v="3"/>
    <s v="TAT"/>
    <s v="JOHN RONALD CUELLAR CAMACHO"/>
    <s v="Preventa"/>
    <s v="79917992"/>
    <s v="79903522"/>
    <s v="SOLUCIONES INFORMATICAS JC"/>
  </r>
  <r>
    <d v="2025-11-07T00:00:00"/>
    <s v="HHBO001173837"/>
    <s v="YACAN50"/>
    <s v="CANDADO 50 MM"/>
    <s v="YACAN50 - CANDADO 50 MM"/>
    <n v="2"/>
    <n v="4327.7299999999996"/>
    <n v="0"/>
    <n v="8655.4599999999991"/>
    <s v="BG19"/>
    <n v="1"/>
    <n v="126"/>
    <s v=" TUTI Bogota"/>
    <s v="ZONA BOGOTA"/>
    <s v="TERCEROS"/>
    <s v="2025 SEM 45"/>
    <s v="2196"/>
    <x v="21"/>
    <s v="viernes"/>
    <s v="YASS"/>
    <n v="1"/>
    <n v="2"/>
    <s v="TAT"/>
    <s v="JOHN RONALD CUELLAR CAMACHO"/>
    <s v="Preventa"/>
    <s v="79917992"/>
    <s v="79903522"/>
    <s v="SOLUCIONES INFORMATICAS JC"/>
  </r>
  <r>
    <d v="2025-11-07T00:00:00"/>
    <s v="HHME001463596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5"/>
    <s v="1333"/>
    <x v="22"/>
    <s v="viernes"/>
    <s v="PREBEL"/>
    <n v="1"/>
    <n v="1"/>
    <s v="TAT"/>
    <s v="MONICA ESPINOZA SERNA"/>
    <s v="Preventa"/>
    <s v="1020431762"/>
    <s v="79389221"/>
    <s v="LA REJA DE JAIRO"/>
  </r>
  <r>
    <d v="2025-11-07T00:00:00"/>
    <s v="HHBO001173922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5"/>
    <s v="2237"/>
    <x v="14"/>
    <s v="viernes"/>
    <s v="ETERNA"/>
    <n v="1"/>
    <n v="1"/>
    <s v="TAT"/>
    <s v="CRISTIAN ANDRES ROA ROA"/>
    <s v="Preventa"/>
    <s v="80816405"/>
    <s v="1012358399"/>
    <s v="CRISTIAN ANDRES ROA"/>
  </r>
  <r>
    <d v="2025-11-07T00:00:00"/>
    <s v="HHBO001173922"/>
    <s v="YATIJEROM"/>
    <s v="TIJERA PUNTA ROMA ECONOMICA"/>
    <s v="YATIJEROM - TIJERA PUNTA ROMA ECONOMICA"/>
    <n v="12"/>
    <n v="864"/>
    <n v="0"/>
    <n v="10368"/>
    <s v="BG13"/>
    <n v="1"/>
    <n v="126"/>
    <s v=" TUTI Bogota"/>
    <s v="ZONA BOGOTA"/>
    <s v="TERCEROS"/>
    <s v="2025 SEM 45"/>
    <s v="2237"/>
    <x v="14"/>
    <s v="viernes"/>
    <s v="YASS"/>
    <n v="1"/>
    <n v="12"/>
    <s v="TAT"/>
    <s v="CRISTIAN ANDRES ROA ROA"/>
    <s v="Preventa"/>
    <s v="80816405"/>
    <s v="1012358399"/>
    <s v="CRISTIAN ANDRES ROA"/>
  </r>
  <r>
    <d v="2025-11-07T00:00:00"/>
    <s v="HHBO001173947"/>
    <s v="LYLOZA500ML"/>
    <s v="LAVALOZA LIQUIDO 500ML"/>
    <s v="LYLOZA500ML - LAVALOZA LIQUIDO 500ML"/>
    <n v="3"/>
    <n v="2475"/>
    <n v="0"/>
    <n v="7425"/>
    <s v="BG22"/>
    <n v="1"/>
    <n v="126"/>
    <s v=" TUTI Bogota"/>
    <s v="ZONA BOGOTA"/>
    <s v="TERCEROS"/>
    <s v="2025 SEM 45"/>
    <s v="2102"/>
    <x v="34"/>
    <s v="viernes"/>
    <s v="ETERNA"/>
    <n v="1"/>
    <n v="3"/>
    <s v="TAT"/>
    <s v="ESTIVEN ALEJANDRO ARIAS CHAVEZ"/>
    <s v="Preventa"/>
    <s v="1012453953"/>
    <s v="1073693097"/>
    <s v="OASUS 2"/>
  </r>
  <r>
    <d v="2025-11-07T00:00:00"/>
    <s v="HHBO001173947"/>
    <s v="LYDESEN500"/>
    <s v="DESENGRASANTE CITRICO 500ML"/>
    <s v="LYDESEN500 - DESENGRASANTE CITRICO 500ML"/>
    <n v="3"/>
    <n v="2645.48"/>
    <n v="0"/>
    <n v="7936.44"/>
    <s v="BG22"/>
    <n v="1"/>
    <n v="126"/>
    <s v=" TUTI Bogota"/>
    <s v="ZONA BOGOTA"/>
    <s v="TERCEROS"/>
    <s v="2025 SEM 45"/>
    <s v="2102"/>
    <x v="34"/>
    <s v="viernes"/>
    <s v="ETERNA"/>
    <n v="1"/>
    <n v="3"/>
    <s v="TAT"/>
    <s v="ESTIVEN ALEJANDRO ARIAS CHAVEZ"/>
    <s v="Preventa"/>
    <s v="1012453953"/>
    <s v="1073693097"/>
    <s v="OASUS 2"/>
  </r>
  <r>
    <d v="2025-11-07T00:00:00"/>
    <s v="HHBO001173947"/>
    <s v="LYBICA1000X1"/>
    <s v="LIMPIAYA LIMPIADOR BICARBONATO 1000ML X1"/>
    <s v="LYBICA1000X1 - LIMPIAYA LIMPIADOR BICARBONATO 1000ML X1"/>
    <n v="6"/>
    <n v="3025.21"/>
    <n v="0"/>
    <n v="18151.259999999998"/>
    <s v="BG22"/>
    <n v="1"/>
    <n v="126"/>
    <s v=" TUTI Bogota"/>
    <s v="ZONA BOGOTA"/>
    <s v="TERCEROS"/>
    <s v="2025 SEM 45"/>
    <s v="2102"/>
    <x v="34"/>
    <s v="viernes"/>
    <s v="ETERNA"/>
    <n v="1"/>
    <n v="6"/>
    <s v="TAT"/>
    <s v="ESTIVEN ALEJANDRO ARIAS CHAVEZ"/>
    <s v="Preventa"/>
    <s v="1012453953"/>
    <s v="1073693097"/>
    <s v="OASUS 2"/>
  </r>
  <r>
    <d v="2025-11-07T00:00:00"/>
    <s v="HHBO001173973"/>
    <s v="YACINT12"/>
    <s v="CINTA TRANSPARENTE PEQUEÑA X 12 UND"/>
    <s v="YACINT12 - CINTA TRANSPARENTE PEQUEÑA X 12 UND"/>
    <n v="2"/>
    <n v="4247.1000000000004"/>
    <n v="0"/>
    <n v="8494.2000000000007"/>
    <s v="BG22"/>
    <n v="1"/>
    <n v="2"/>
    <s v=" CIUDAD BOGOTA"/>
    <s v="ZONA BOGOTA"/>
    <s v="TERCEROS"/>
    <s v="2025 SEM 45"/>
    <s v="2102"/>
    <x v="34"/>
    <s v="viernes"/>
    <s v="YASS"/>
    <n v="1"/>
    <n v="2"/>
    <s v="TAT"/>
    <s v="JOSE GREGORIO CARMONA FLOREZ"/>
    <s v="Preventa"/>
    <s v="700234495"/>
    <s v="1073693097"/>
    <s v="CASA DE ASEO"/>
  </r>
  <r>
    <d v="2025-11-07T00:00:00"/>
    <s v="HHBO001174041"/>
    <s v="LYGUANT8NGX2"/>
    <s v="LIMPIAYA GUANTE NEGRO TALLA8 X2"/>
    <s v="LYGUANT8NGX2 - LIMPIAYA GUANTE NEGRO TALLA8 X2"/>
    <n v="3"/>
    <n v="3180"/>
    <n v="0"/>
    <n v="9540"/>
    <s v="BG22"/>
    <n v="1"/>
    <n v="126"/>
    <s v=" TUTI Bogota"/>
    <s v="ZONA BOGOTA"/>
    <s v="TERCEROS"/>
    <s v="2025 SEM 45"/>
    <s v="2114"/>
    <x v="42"/>
    <s v="viernes"/>
    <s v="ETERNA"/>
    <n v="1"/>
    <n v="3"/>
    <s v="TAT"/>
    <s v="SANDRA MILENA SOGAMOSO JUNCA"/>
    <s v="Preventa"/>
    <s v="52753882"/>
    <s v="52218661"/>
    <s v="TIENDA"/>
  </r>
  <r>
    <d v="2025-11-07T00:00:00"/>
    <s v="HHBO001174041"/>
    <s v="LYGUANT9NGX2"/>
    <s v="LIMPIAYA GUANTE NEGRO TALLA9 X2"/>
    <s v="LYGUANT9NGX2 - LIMPIAYA GUANTE NEGRO TALLA9 X2"/>
    <n v="3"/>
    <n v="3180"/>
    <n v="0"/>
    <n v="9540"/>
    <s v="BG22"/>
    <n v="1"/>
    <n v="126"/>
    <s v=" TUTI Bogota"/>
    <s v="ZONA BOGOTA"/>
    <s v="TERCEROS"/>
    <s v="2025 SEM 45"/>
    <s v="2114"/>
    <x v="42"/>
    <s v="viernes"/>
    <s v="ETERNA"/>
    <n v="1"/>
    <n v="3"/>
    <s v="TAT"/>
    <s v="SANDRA MILENA SOGAMOSO JUNCA"/>
    <s v="Preventa"/>
    <s v="52753882"/>
    <s v="52218661"/>
    <s v="TIENDA"/>
  </r>
  <r>
    <d v="2025-11-07T00:00:00"/>
    <s v="HHBO001174042"/>
    <s v="YACAN38"/>
    <s v="CANDADO 38 MM"/>
    <s v="YACAN38 - CANDADO 38 MM"/>
    <n v="3"/>
    <n v="2668.75"/>
    <n v="0"/>
    <n v="8006.25"/>
    <s v="BG22"/>
    <n v="1"/>
    <n v="126"/>
    <s v=" TUTI Bogota"/>
    <s v="ZONA BOGOTA"/>
    <s v="TERCEROS"/>
    <s v="2025 SEM 45"/>
    <s v="2114"/>
    <x v="42"/>
    <s v="viernes"/>
    <s v="YASS"/>
    <n v="1"/>
    <n v="3"/>
    <s v="TAT"/>
    <s v="JOHN ALEJANDRO RIVERA PAEZ"/>
    <s v="Preventa"/>
    <s v="79994673"/>
    <s v="52218661"/>
    <s v="COMICGIF"/>
  </r>
  <r>
    <d v="2025-11-07T00:00:00"/>
    <s v="HHBO001174042"/>
    <s v="YACAN25"/>
    <s v="CANDADO 25 MM"/>
    <s v="YACAN25 - CANDADO 25 MM"/>
    <n v="3"/>
    <n v="1543"/>
    <n v="0"/>
    <n v="4629"/>
    <s v="BG22"/>
    <n v="1"/>
    <n v="126"/>
    <s v=" TUTI Bogota"/>
    <s v="ZONA BOGOTA"/>
    <s v="TERCEROS"/>
    <s v="2025 SEM 45"/>
    <s v="2114"/>
    <x v="42"/>
    <s v="viernes"/>
    <s v="YASS"/>
    <n v="1"/>
    <n v="3"/>
    <s v="TAT"/>
    <s v="JOHN ALEJANDRO RIVERA PAEZ"/>
    <s v="Preventa"/>
    <s v="79994673"/>
    <s v="52218661"/>
    <s v="COMICGIF"/>
  </r>
  <r>
    <d v="2025-11-07T00:00:00"/>
    <s v="HHBO001174049"/>
    <s v="LYLAVA1000"/>
    <s v="LIMPIAYA LIMPIADOR MULTIUSOS LAVANDA X 1000"/>
    <s v="LYLAVA1000 - LIMPIAYA LIMPIADOR MULTIUSOS LAVANDA X 1000"/>
    <n v="2"/>
    <n v="2541.83"/>
    <n v="0"/>
    <n v="5083.66"/>
    <s v="BG22"/>
    <n v="1"/>
    <n v="126"/>
    <s v=" TUTI Bogota"/>
    <s v="ZONA BOGOTA"/>
    <s v="TERCEROS"/>
    <s v="2025 SEM 45"/>
    <s v="2114"/>
    <x v="42"/>
    <s v="viernes"/>
    <s v="ETERNA"/>
    <n v="1"/>
    <n v="2"/>
    <s v="TAT"/>
    <s v="MANUEL RENE GARAVITO BERNAL"/>
    <s v="Preventa"/>
    <s v="79756176"/>
    <s v="52218661"/>
    <s v="AUTOLUJOS"/>
  </r>
  <r>
    <d v="2025-11-07T00:00:00"/>
    <s v="HHBO001174049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5"/>
    <s v="2114"/>
    <x v="42"/>
    <s v="viernes"/>
    <s v="YASS"/>
    <n v="1"/>
    <n v="1"/>
    <s v="TAT"/>
    <s v="MANUEL RENE GARAVITO BERNAL"/>
    <s v="Preventa"/>
    <s v="79756176"/>
    <s v="52218661"/>
    <s v="AUTOLUJOS"/>
  </r>
  <r>
    <d v="2025-11-07T00:00:00"/>
    <s v="HHBO001174049"/>
    <s v="YACAN20"/>
    <s v="CANDADO 20 MM"/>
    <s v="YACAN20 - CANDADO 20 MM"/>
    <n v="6"/>
    <n v="1218.49"/>
    <n v="0"/>
    <n v="7310.94"/>
    <s v="BG22"/>
    <n v="1"/>
    <n v="126"/>
    <s v=" TUTI Bogota"/>
    <s v="ZONA BOGOTA"/>
    <s v="TERCEROS"/>
    <s v="2025 SEM 45"/>
    <s v="2114"/>
    <x v="42"/>
    <s v="viernes"/>
    <s v="YASS"/>
    <n v="1"/>
    <n v="6"/>
    <s v="TAT"/>
    <s v="MANUEL RENE GARAVITO BERNAL"/>
    <s v="Preventa"/>
    <s v="79756176"/>
    <s v="52218661"/>
    <s v="AUTOLUJOS"/>
  </r>
  <r>
    <d v="2025-11-07T00:00:00"/>
    <s v="HHPE000677486"/>
    <s v="PBTALCO30"/>
    <s v="TALCO POLVO AFM 30 GR"/>
    <s v="PBTALCO30 - TALCO POLVO AFM 30 GR"/>
    <n v="4"/>
    <n v="2900.04"/>
    <n v="0"/>
    <n v="11600.16"/>
    <s v="PE05"/>
    <n v="1"/>
    <n v="8"/>
    <s v=" PEREIRA"/>
    <s v="ZONA SUR"/>
    <s v="TERCEROS"/>
    <s v="2025 SEM 45"/>
    <s v="1815"/>
    <x v="40"/>
    <s v="viernes"/>
    <s v="PREBEL"/>
    <n v="1"/>
    <n v="4"/>
    <s v="TAT"/>
    <s v="MARIA MELBA MONTOYA PEREZ"/>
    <s v="Preventa"/>
    <s v="21894578"/>
    <s v="1059785487"/>
    <s v="MARIA MELBA MONTOYA PEREZ"/>
  </r>
  <r>
    <d v="2025-11-07T00:00:00"/>
    <s v="HHBO001174076"/>
    <s v="LYGUANT7AMX2"/>
    <s v="LIMPIAYA GUATE TALLA7 AMARILLO X2"/>
    <s v="LYGUANT7AMX2 - LIMPIAYA GUATE TALLA7 AMARILLO X2"/>
    <n v="2"/>
    <n v="3025.21"/>
    <n v="0"/>
    <n v="6050.42"/>
    <s v="BG19"/>
    <n v="1"/>
    <n v="126"/>
    <s v=" TUTI Bogota"/>
    <s v="ZONA BOGOTA"/>
    <s v="TERCEROS"/>
    <s v="2025 SEM 45"/>
    <s v="2179"/>
    <x v="11"/>
    <s v="viernes"/>
    <s v="ETERNA"/>
    <n v="1"/>
    <n v="2"/>
    <s v="TAT"/>
    <s v="MARCO ANTONIO GUAQUETA ROMERO"/>
    <s v="Preventa"/>
    <s v="3152410"/>
    <s v="80720009"/>
    <s v="CIGARRERIA Y LICORES 18 HORAS"/>
  </r>
  <r>
    <d v="2025-11-07T00:00:00"/>
    <s v="HHBO001174076"/>
    <s v="LYGUANT7.5AMX2"/>
    <s v="LIMPIAYA GUATE TALLA7.5 AMARILLO X2"/>
    <s v="LYGUANT7.5AMX2 - LIMPIAYA GUATE TALLA7.5 AMARILLO X2"/>
    <n v="2"/>
    <n v="3025.21"/>
    <n v="0"/>
    <n v="6050.42"/>
    <s v="BG19"/>
    <n v="1"/>
    <n v="126"/>
    <s v=" TUTI Bogota"/>
    <s v="ZONA BOGOTA"/>
    <s v="TERCEROS"/>
    <s v="2025 SEM 45"/>
    <s v="2179"/>
    <x v="11"/>
    <s v="viernes"/>
    <s v="ETERNA"/>
    <n v="1"/>
    <n v="2"/>
    <s v="TAT"/>
    <s v="MARCO ANTONIO GUAQUETA ROMERO"/>
    <s v="Preventa"/>
    <s v="3152410"/>
    <s v="80720009"/>
    <s v="CIGARRERIA Y LICORES 18 HORAS"/>
  </r>
  <r>
    <d v="2025-11-07T00:00:00"/>
    <s v="HHBO001174076"/>
    <s v="LYGUANT8AMX2"/>
    <s v="LIMPIAYA GUANTE TALLA8 AMARILLO X2"/>
    <s v="LYGUANT8AMX2 - LIMPIAYA GUANTE TALLA8 AMARILLO X2"/>
    <n v="2"/>
    <n v="3025.21"/>
    <n v="0"/>
    <n v="6050.42"/>
    <s v="BG19"/>
    <n v="1"/>
    <n v="126"/>
    <s v=" TUTI Bogota"/>
    <s v="ZONA BOGOTA"/>
    <s v="TERCEROS"/>
    <s v="2025 SEM 45"/>
    <s v="2179"/>
    <x v="11"/>
    <s v="viernes"/>
    <s v="ETERNA"/>
    <n v="1"/>
    <n v="2"/>
    <s v="TAT"/>
    <s v="MARCO ANTONIO GUAQUETA ROMERO"/>
    <s v="Preventa"/>
    <s v="3152410"/>
    <s v="80720009"/>
    <s v="CIGARRERIA Y LICORES 18 HORAS"/>
  </r>
  <r>
    <d v="2025-11-07T00:00:00"/>
    <s v="HHBO001174076"/>
    <s v="LYGUANT8.5AMX2"/>
    <s v="LIMPIAYA GUANTE TALLA8.5 AMARILLO X2"/>
    <s v="LYGUANT8.5AMX2 - LIMPIAYA GUANTE TALLA8.5 AMARILLO X2"/>
    <n v="2"/>
    <n v="3025.21"/>
    <n v="0"/>
    <n v="6050.42"/>
    <s v="BG19"/>
    <n v="1"/>
    <n v="126"/>
    <s v=" TUTI Bogota"/>
    <s v="ZONA BOGOTA"/>
    <s v="TERCEROS"/>
    <s v="2025 SEM 45"/>
    <s v="2179"/>
    <x v="11"/>
    <s v="viernes"/>
    <s v="ETERNA"/>
    <n v="1"/>
    <n v="2"/>
    <s v="TAT"/>
    <s v="MARCO ANTONIO GUAQUETA ROMERO"/>
    <s v="Preventa"/>
    <s v="3152410"/>
    <s v="80720009"/>
    <s v="CIGARRERIA Y LICORES 18 HORAS"/>
  </r>
  <r>
    <d v="2025-11-07T00:00:00"/>
    <s v="HHBO001174076"/>
    <s v="LYGUANT9AMX2"/>
    <s v="LIMPIAYA GUANTE TALLA9 AMARILLO X2"/>
    <s v="LYGUANT9AMX2 - LIMPIAYA GUANTE TALLA9 AMARILLO X2"/>
    <n v="2"/>
    <n v="3025.21"/>
    <n v="0"/>
    <n v="6050.42"/>
    <s v="BG19"/>
    <n v="1"/>
    <n v="126"/>
    <s v=" TUTI Bogota"/>
    <s v="ZONA BOGOTA"/>
    <s v="TERCEROS"/>
    <s v="2025 SEM 45"/>
    <s v="2179"/>
    <x v="11"/>
    <s v="viernes"/>
    <s v="ETERNA"/>
    <n v="1"/>
    <n v="2"/>
    <s v="TAT"/>
    <s v="MARCO ANTONIO GUAQUETA ROMERO"/>
    <s v="Preventa"/>
    <s v="3152410"/>
    <s v="80720009"/>
    <s v="CIGARRERIA Y LICORES 18 HORAS"/>
  </r>
  <r>
    <d v="2025-11-07T00:00:00"/>
    <s v="HHBO001174076"/>
    <s v="LYESPOOROX12"/>
    <s v="LIMPIAYA ESPONJA ORO/PLATA X12"/>
    <s v="LYESPOOROX12 - LIMPIAYA ESPONJA ORO/PLATA X12"/>
    <n v="1"/>
    <n v="8991.6"/>
    <n v="449.58"/>
    <n v="8542.02"/>
    <s v="BG19"/>
    <n v="1"/>
    <n v="126"/>
    <s v=" TUTI Bogota"/>
    <s v="ZONA BOGOTA"/>
    <s v="TERCEROS"/>
    <s v="2025 SEM 45"/>
    <s v="2179"/>
    <x v="11"/>
    <s v="viernes"/>
    <s v="ETERNA"/>
    <n v="1"/>
    <n v="1"/>
    <s v="TAT"/>
    <s v="MARCO ANTONIO GUAQUETA ROMERO"/>
    <s v="Preventa"/>
    <s v="3152410"/>
    <s v="80720009"/>
    <s v="CIGARRERIA Y LICORES 18 HORAS"/>
  </r>
  <r>
    <d v="2025-11-07T00:00:00"/>
    <s v="HHBO001174084"/>
    <s v="PBDESCLIROLL"/>
    <s v="DESODORANTE CLINICAL ROLL-ON 30ML"/>
    <s v="PBDESCLIROLL - DESODORANTE CLINICAL ROLL-ON 30ML"/>
    <n v="3"/>
    <n v="3000"/>
    <n v="0"/>
    <n v="9000"/>
    <s v="BG19"/>
    <n v="1"/>
    <n v="126"/>
    <s v=" TUTI Bogota"/>
    <s v="ZONA BOGOTA"/>
    <s v="TERCEROS"/>
    <s v="2025 SEM 45"/>
    <s v="2179"/>
    <x v="11"/>
    <s v="viernes"/>
    <s v="PREBEL"/>
    <n v="1"/>
    <n v="3"/>
    <s v="TAT"/>
    <s v="HOLMAN ESTIVEN GUERRERO PINILLA"/>
    <s v="Preventa"/>
    <s v="1051184291"/>
    <s v="80720009"/>
    <s v="SURTIFRUVER PINILLA 1"/>
  </r>
  <r>
    <d v="2025-11-07T00:00:00"/>
    <s v="HHBO001174084"/>
    <s v="PBDESROLL"/>
    <s v="DESODORANTE ROLL-ON 30ML"/>
    <s v="PBDESROLL - DESODORANTE ROLL-ON 30ML"/>
    <n v="3"/>
    <n v="3000"/>
    <n v="0"/>
    <n v="9000"/>
    <s v="BG19"/>
    <n v="1"/>
    <n v="126"/>
    <s v=" TUTI Bogota"/>
    <s v="ZONA BOGOTA"/>
    <s v="TERCEROS"/>
    <s v="2025 SEM 45"/>
    <s v="2179"/>
    <x v="11"/>
    <s v="viernes"/>
    <s v="PREBEL"/>
    <n v="1"/>
    <n v="3"/>
    <s v="TAT"/>
    <s v="HOLMAN ESTIVEN GUERRERO PINILLA"/>
    <s v="Preventa"/>
    <s v="1051184291"/>
    <s v="80720009"/>
    <s v="SURTIFRUVER PINILLA 1"/>
  </r>
  <r>
    <d v="2025-11-07T00:00:00"/>
    <s v="HHPE000677495"/>
    <s v="YAGOM90"/>
    <s v="GOMINA N17 EN SOBRE 90G"/>
    <s v="YAGOM90 - GOMINA N17 EN SOBRE 90G"/>
    <n v="6"/>
    <n v="1092.44"/>
    <n v="0"/>
    <n v="6554.64"/>
    <s v="PE05"/>
    <n v="1"/>
    <n v="8"/>
    <s v=" PEREIRA"/>
    <s v="ZONA SUR"/>
    <s v="TERCEROS"/>
    <s v="2025 SEM 45"/>
    <s v="1815"/>
    <x v="40"/>
    <s v="viernes"/>
    <s v="YASS"/>
    <n v="1"/>
    <n v="6"/>
    <s v="TAT"/>
    <s v="MIGUEL ANGEL DUQUE GIRALDO"/>
    <s v="Preventa"/>
    <s v="1002866269"/>
    <s v="1059785487"/>
    <s v="EL CUBO"/>
  </r>
  <r>
    <d v="2025-11-07T00:00:00"/>
    <s v="HHPE000677495"/>
    <s v="LYGUANT7.5AMX2"/>
    <s v="LIMPIAYA GUATE TALLA7.5 AMARILLO X2"/>
    <s v="LYGUANT7.5AMX2 - LIMPIAYA GUATE TALLA7.5 AMARILLO X2"/>
    <n v="12"/>
    <n v="3025.21"/>
    <n v="0"/>
    <n v="36302.519999999997"/>
    <s v="PE05"/>
    <n v="1"/>
    <n v="8"/>
    <s v=" PEREIRA"/>
    <s v="ZONA SUR"/>
    <s v="TERCEROS"/>
    <s v="2025 SEM 45"/>
    <s v="1815"/>
    <x v="40"/>
    <s v="viernes"/>
    <s v="ETERNA"/>
    <n v="1"/>
    <n v="12"/>
    <s v="TAT"/>
    <s v="MIGUEL ANGEL DUQUE GIRALDO"/>
    <s v="Preventa"/>
    <s v="1002866269"/>
    <s v="1059785487"/>
    <s v="EL CUBO"/>
  </r>
  <r>
    <d v="2025-11-07T00:00:00"/>
    <s v="HHBO001174113"/>
    <s v="LYGUANT8NGX2"/>
    <s v="LIMPIAYA GUANTE NEGRO TALLA8 X2"/>
    <s v="LYGUANT8NGX2 - LIMPIAYA GUANTE NEGRO TALLA8 X2"/>
    <n v="3"/>
    <n v="3180"/>
    <n v="0"/>
    <n v="9540"/>
    <s v="BG19"/>
    <n v="1"/>
    <n v="126"/>
    <s v=" TUTI Bogota"/>
    <s v="ZONA BOGOTA"/>
    <s v="TERCEROS"/>
    <s v="2025 SEM 45"/>
    <s v="2190"/>
    <x v="46"/>
    <s v="viernes"/>
    <s v="ETERNA"/>
    <n v="1"/>
    <n v="3"/>
    <s v="TAT"/>
    <s v="JENNY PATRICIA HERNANDEZ ARIZA"/>
    <s v="Preventa"/>
    <s v="52371088"/>
    <s v="9902"/>
    <s v="CIGARRERIA JENNY"/>
  </r>
  <r>
    <d v="2025-11-07T00:00:00"/>
    <s v="HHBO001174113"/>
    <s v="LYGUANT9NGX2"/>
    <s v="LIMPIAYA GUANTE NEGRO TALLA9 X2"/>
    <s v="LYGUANT9NGX2 - LIMPIAYA GUANTE NEGRO TALLA9 X2"/>
    <n v="3"/>
    <n v="3180"/>
    <n v="0"/>
    <n v="9540"/>
    <s v="BG19"/>
    <n v="1"/>
    <n v="126"/>
    <s v=" TUTI Bogota"/>
    <s v="ZONA BOGOTA"/>
    <s v="TERCEROS"/>
    <s v="2025 SEM 45"/>
    <s v="2190"/>
    <x v="46"/>
    <s v="viernes"/>
    <s v="ETERNA"/>
    <n v="1"/>
    <n v="3"/>
    <s v="TAT"/>
    <s v="JENNY PATRICIA HERNANDEZ ARIZA"/>
    <s v="Preventa"/>
    <s v="52371088"/>
    <s v="9902"/>
    <s v="CIGARRERIA JENNY"/>
  </r>
  <r>
    <d v="2025-11-07T00:00:00"/>
    <s v="ME000602985"/>
    <s v="YAGOM90"/>
    <s v="GOMINA N17 EN SOBRE 90G"/>
    <s v="YAGOM90 - GOMINA N17 EN SOBRE 90G"/>
    <n v="12"/>
    <n v="1092.4369999999999"/>
    <n v="0"/>
    <n v="13109.244000000001"/>
    <s v="MD45"/>
    <n v="1"/>
    <n v="125"/>
    <s v=" TUTI Medellin"/>
    <s v="ZONA CENTRO"/>
    <s v="TERCEROS"/>
    <s v="2025 SEM 45"/>
    <s v="1321"/>
    <x v="17"/>
    <s v="viernes"/>
    <s v="YASS"/>
    <n v="1"/>
    <n v="12"/>
    <s v="TAT"/>
    <s v="YENIFER BEDOYA PINEDA"/>
    <s v="Preventa"/>
    <s v="43163593"/>
    <s v="1037949442"/>
    <s v="MINIMARKET LA ESQUINA DORADA"/>
  </r>
  <r>
    <d v="2025-11-07T00:00:00"/>
    <s v="HHBQ000724457"/>
    <s v="PBDESCLICOJINX18"/>
    <s v="DES. AFM DPL CLINIC 12G X18"/>
    <s v="PBDESCLICOJINX18 - DES. AFM DPL CLINIC 12G X18"/>
    <n v="1"/>
    <n v="13500"/>
    <n v="0"/>
    <n v="13500"/>
    <s v="BQ15"/>
    <n v="1"/>
    <n v="212"/>
    <s v=" Tuti Cartagena"/>
    <s v="ZONA NORTE"/>
    <s v="TERCEROS"/>
    <s v="2025 SEM 45"/>
    <s v="1959"/>
    <x v="20"/>
    <s v="viernes"/>
    <s v="PREBEL"/>
    <n v="1"/>
    <n v="1"/>
    <s v="TAT"/>
    <s v="JORGE IVAN HERNANDEZ GIL"/>
    <s v="Preventa"/>
    <s v="9865029"/>
    <s v="1044921552"/>
    <s v="ABASTOS EL RODEO"/>
  </r>
  <r>
    <d v="2025-11-07T00:00:00"/>
    <s v="ME000602986"/>
    <s v="YABOLSAMED"/>
    <s v="BOLSA BASURA PAQUETE X8 UNIDADES"/>
    <s v="YABOLSAMED - BOLSA BASURA PAQUETE X8 UNIDADES"/>
    <n v="20"/>
    <n v="1344.5378000000001"/>
    <n v="0"/>
    <n v="26890.756000000001"/>
    <s v="MD45"/>
    <n v="1"/>
    <n v="125"/>
    <s v=" TUTI Medellin"/>
    <s v="ZONA CENTRO"/>
    <s v="TERCEROS"/>
    <s v="2025 SEM 45"/>
    <s v="1321"/>
    <x v="17"/>
    <s v="viernes"/>
    <s v="YASS"/>
    <n v="1"/>
    <n v="20"/>
    <s v="TAT"/>
    <s v="FABIO ENRIQUE TORO CASTAÑO"/>
    <s v="Preventa"/>
    <s v="71223363"/>
    <s v="1037949442"/>
    <s v="TDA CIELO"/>
  </r>
  <r>
    <d v="2025-11-07T00:00:00"/>
    <s v="HHME001463540"/>
    <s v="PBELNATX100"/>
    <s v="DESODORANTE ELIZABETH ARDEN NATURAL X100"/>
    <s v="PBELNATX100 - DESODORANTE ELIZABETH ARDEN NATURAL X100"/>
    <n v="1"/>
    <n v="7650"/>
    <n v="0"/>
    <n v="7650"/>
    <s v="MD06"/>
    <n v="1"/>
    <n v="125"/>
    <s v=" TUTI Medellin"/>
    <s v="ZONA CENTRO"/>
    <s v="TERCEROS"/>
    <s v="2025 SEM 45"/>
    <s v="1309"/>
    <x v="23"/>
    <s v="viernes"/>
    <s v="PREBEL"/>
    <n v="1"/>
    <n v="1"/>
    <s v="TAT"/>
    <s v="ISABELLA GARZON RAMIREZ"/>
    <s v="Preventa"/>
    <s v="1112621156"/>
    <s v="1037594291"/>
    <s v="PAPELERIA Y MISELANEA"/>
  </r>
  <r>
    <d v="2025-11-07T00:00:00"/>
    <s v="HHME001463540"/>
    <s v="DRTERMOSACHETX1"/>
    <s v="TERMOPROTECTOR CAPILAR DROMATIC SACHET X1"/>
    <s v="DRTERMOSACHETX1 - TERMOPROTECTOR CAPILAR DROMATIC SACHET X1"/>
    <n v="4"/>
    <n v="2227"/>
    <n v="0"/>
    <n v="8908"/>
    <s v="MD06"/>
    <n v="1"/>
    <n v="125"/>
    <s v=" TUTI Medellin"/>
    <s v="ZONA CENTRO"/>
    <s v="TERCEROS"/>
    <s v="2025 SEM 45"/>
    <s v="1309"/>
    <x v="23"/>
    <s v="viernes"/>
    <s v="DROMATIC"/>
    <n v="1"/>
    <n v="4"/>
    <s v="TAT"/>
    <s v="ISABELLA GARZON RAMIREZ"/>
    <s v="Preventa"/>
    <s v="1112621156"/>
    <s v="1037594291"/>
    <s v="PAPELERIA Y MISELANEA"/>
  </r>
  <r>
    <d v="2025-11-07T00:00:00"/>
    <s v="HHME001463540"/>
    <s v="DRPOLISACHETX1"/>
    <s v="POLIMERO DROMATIC SACHET X1"/>
    <s v="DRPOLISACHETX1 - POLIMERO DROMATIC SACHET X1"/>
    <n v="4"/>
    <n v="2227"/>
    <n v="0"/>
    <n v="8908"/>
    <s v="MD06"/>
    <n v="1"/>
    <n v="125"/>
    <s v=" TUTI Medellin"/>
    <s v="ZONA CENTRO"/>
    <s v="TERCEROS"/>
    <s v="2025 SEM 45"/>
    <s v="1309"/>
    <x v="23"/>
    <s v="viernes"/>
    <s v="DROMATIC"/>
    <n v="1"/>
    <n v="4"/>
    <s v="TAT"/>
    <s v="ISABELLA GARZON RAMIREZ"/>
    <s v="Preventa"/>
    <s v="1112621156"/>
    <s v="1037594291"/>
    <s v="PAPELERIA Y MISELANEA"/>
  </r>
  <r>
    <d v="2025-11-07T00:00:00"/>
    <s v="HHME001463540"/>
    <s v="DRACRILASACHETX1"/>
    <s v="ACRILATO PARA PEINAR DROMATIC SACHET X1"/>
    <s v="DRACRILASACHETX1 - ACRILATO PARA PEINAR DROMATIC SACHET X1"/>
    <n v="4"/>
    <n v="2227"/>
    <n v="0"/>
    <n v="8908"/>
    <s v="MD06"/>
    <n v="1"/>
    <n v="125"/>
    <s v=" TUTI Medellin"/>
    <s v="ZONA CENTRO"/>
    <s v="TERCEROS"/>
    <s v="2025 SEM 45"/>
    <s v="1309"/>
    <x v="23"/>
    <s v="viernes"/>
    <s v="DROMATIC"/>
    <n v="1"/>
    <n v="4"/>
    <s v="TAT"/>
    <s v="ISABELLA GARZON RAMIREZ"/>
    <s v="Preventa"/>
    <s v="1112621156"/>
    <s v="1037594291"/>
    <s v="PAPELERIA Y MISELANEA"/>
  </r>
  <r>
    <d v="2025-11-07T00:00:00"/>
    <s v="HHME001463540"/>
    <s v="DRELIXIRARGANX1"/>
    <s v="ELIXIR DE ARGAN DROMATIC PARA PEINAR Y CEPILLAR X1"/>
    <s v="DRELIXIRARGANX1 - ELIXIR DE ARGAN DROMATIC PARA PEINAR Y CEPILLAR X1"/>
    <n v="4"/>
    <n v="2731"/>
    <n v="0"/>
    <n v="10924"/>
    <s v="MD06"/>
    <n v="1"/>
    <n v="125"/>
    <s v=" TUTI Medellin"/>
    <s v="ZONA CENTRO"/>
    <s v="TERCEROS"/>
    <s v="2025 SEM 45"/>
    <s v="1309"/>
    <x v="23"/>
    <s v="viernes"/>
    <s v="DROMATIC"/>
    <n v="1"/>
    <n v="4"/>
    <s v="TAT"/>
    <s v="ISABELLA GARZON RAMIREZ"/>
    <s v="Preventa"/>
    <s v="1112621156"/>
    <s v="1037594291"/>
    <s v="PAPELERIA Y MISELANEA"/>
  </r>
  <r>
    <d v="2025-11-07T00:00:00"/>
    <s v="HHME001463540"/>
    <s v="DRSERUNSILISACHETX1"/>
    <s v="SERUM DE SILICONA DROMATIC EN SACHET X1"/>
    <s v="DRSERUNSILISACHETX1 - SERUM DE SILICONA DROMATIC EN SACHET X1"/>
    <n v="4"/>
    <n v="2227"/>
    <n v="0"/>
    <n v="8908"/>
    <s v="MD06"/>
    <n v="1"/>
    <n v="125"/>
    <s v=" TUTI Medellin"/>
    <s v="ZONA CENTRO"/>
    <s v="TERCEROS"/>
    <s v="2025 SEM 45"/>
    <s v="1309"/>
    <x v="23"/>
    <s v="viernes"/>
    <s v="DROMATIC"/>
    <n v="1"/>
    <n v="4"/>
    <s v="TAT"/>
    <s v="ISABELLA GARZON RAMIREZ"/>
    <s v="Preventa"/>
    <s v="1112621156"/>
    <s v="1037594291"/>
    <s v="PAPELERIA Y MISELANEA"/>
  </r>
  <r>
    <d v="2025-11-07T00:00:00"/>
    <s v="HHME001463540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5"/>
    <s v="1309"/>
    <x v="23"/>
    <s v="viernes"/>
    <s v="YASS"/>
    <n v="1"/>
    <n v="12"/>
    <s v="TAT"/>
    <s v="ISABELLA GARZON RAMIREZ"/>
    <s v="Preventa"/>
    <s v="1112621156"/>
    <s v="1037594291"/>
    <s v="PAPELERIA Y MISELANEA"/>
  </r>
  <r>
    <d v="2025-11-07T00:00:00"/>
    <s v="HHME001463540"/>
    <s v="YAPANIAZU"/>
    <s v="PAÑITOS HUMEDOS DAMPY X 20 AZUL"/>
    <s v="YAPANIAZU - PAÑITOS HUMEDOS DAMPY X 20 AZUL"/>
    <n v="4"/>
    <n v="1344.54"/>
    <n v="0"/>
    <n v="5378.16"/>
    <s v="MD06"/>
    <n v="1"/>
    <n v="125"/>
    <s v=" TUTI Medellin"/>
    <s v="ZONA CENTRO"/>
    <s v="TERCEROS"/>
    <s v="2025 SEM 45"/>
    <s v="1309"/>
    <x v="23"/>
    <s v="viernes"/>
    <s v="YASS"/>
    <n v="1"/>
    <n v="4"/>
    <s v="TAT"/>
    <s v="ISABELLA GARZON RAMIREZ"/>
    <s v="Preventa"/>
    <s v="1112621156"/>
    <s v="1037594291"/>
    <s v="PAPELERIA Y MISELANEA"/>
  </r>
  <r>
    <d v="2025-11-07T00:00:00"/>
    <s v="HHME001463540"/>
    <s v="YAPADAM150"/>
    <s v="PAÑITOS HUMEDOS DAMPY X 150 UND AZUL"/>
    <s v="YAPADAM150 - PAÑITOS HUMEDOS DAMPY X 150 UND AZUL"/>
    <n v="2"/>
    <n v="6422.4"/>
    <n v="0"/>
    <n v="12844.8"/>
    <s v="MD06"/>
    <n v="1"/>
    <n v="125"/>
    <s v=" TUTI Medellin"/>
    <s v="ZONA CENTRO"/>
    <s v="TERCEROS"/>
    <s v="2025 SEM 45"/>
    <s v="1309"/>
    <x v="23"/>
    <s v="viernes"/>
    <s v="YASS"/>
    <n v="1"/>
    <n v="2"/>
    <s v="TAT"/>
    <s v="ISABELLA GARZON RAMIREZ"/>
    <s v="Preventa"/>
    <s v="1112621156"/>
    <s v="1037594291"/>
    <s v="PAPELERIA Y MISELANEA"/>
  </r>
  <r>
    <d v="2025-11-07T00:00:00"/>
    <s v="HHME001463540"/>
    <s v="YATIJEROM"/>
    <s v="TIJERA PUNTA ROMA ECONOMICA"/>
    <s v="YATIJEROM - TIJERA PUNTA ROMA ECONOMICA"/>
    <n v="12"/>
    <n v="864"/>
    <n v="0"/>
    <n v="10368"/>
    <s v="MD06"/>
    <n v="1"/>
    <n v="125"/>
    <s v=" TUTI Medellin"/>
    <s v="ZONA CENTRO"/>
    <s v="TERCEROS"/>
    <s v="2025 SEM 45"/>
    <s v="1309"/>
    <x v="23"/>
    <s v="viernes"/>
    <s v="YASS"/>
    <n v="1"/>
    <n v="12"/>
    <s v="TAT"/>
    <s v="ISABELLA GARZON RAMIREZ"/>
    <s v="Preventa"/>
    <s v="1112621156"/>
    <s v="1037594291"/>
    <s v="PAPELERIA Y MISELANEA"/>
  </r>
  <r>
    <d v="2025-11-07T00:00:00"/>
    <s v="HHME001463540"/>
    <s v="YALAPIROX12"/>
    <s v="LAPIZ ROJO X12 UND"/>
    <s v="YALAPIROX12 - LAPIZ ROJO X12 UND"/>
    <n v="1"/>
    <n v="4882"/>
    <n v="0"/>
    <n v="4882"/>
    <s v="MD06"/>
    <n v="1"/>
    <n v="125"/>
    <s v=" TUTI Medellin"/>
    <s v="ZONA CENTRO"/>
    <s v="TERCEROS"/>
    <s v="2025 SEM 45"/>
    <s v="1309"/>
    <x v="23"/>
    <s v="viernes"/>
    <s v="YASS"/>
    <n v="1"/>
    <n v="1"/>
    <s v="TAT"/>
    <s v="ISABELLA GARZON RAMIREZ"/>
    <s v="Preventa"/>
    <s v="1112621156"/>
    <s v="1037594291"/>
    <s v="PAPELERIA Y MISELANEA"/>
  </r>
  <r>
    <d v="2025-11-07T00:00:00"/>
    <s v="HHME001463540"/>
    <s v="YACAN50"/>
    <s v="CANDADO 50 MM"/>
    <s v="YACAN50 - CANDADO 50 MM"/>
    <n v="2"/>
    <n v="4327.7299999999996"/>
    <n v="0"/>
    <n v="8655.4599999999991"/>
    <s v="MD06"/>
    <n v="1"/>
    <n v="125"/>
    <s v=" TUTI Medellin"/>
    <s v="ZONA CENTRO"/>
    <s v="TERCEROS"/>
    <s v="2025 SEM 45"/>
    <s v="1309"/>
    <x v="23"/>
    <s v="viernes"/>
    <s v="YASS"/>
    <n v="1"/>
    <n v="2"/>
    <s v="TAT"/>
    <s v="ISABELLA GARZON RAMIREZ"/>
    <s v="Preventa"/>
    <s v="1112621156"/>
    <s v="1037594291"/>
    <s v="PAPELERIA Y MISELANEA"/>
  </r>
  <r>
    <d v="2025-11-07T00:00:00"/>
    <s v="HHME001463540"/>
    <s v="YACAN25"/>
    <s v="CANDADO 25 MM"/>
    <s v="YACAN25 - CANDADO 25 MM"/>
    <n v="3"/>
    <n v="1543"/>
    <n v="0"/>
    <n v="4629"/>
    <s v="MD06"/>
    <n v="1"/>
    <n v="125"/>
    <s v=" TUTI Medellin"/>
    <s v="ZONA CENTRO"/>
    <s v="TERCEROS"/>
    <s v="2025 SEM 45"/>
    <s v="1309"/>
    <x v="23"/>
    <s v="viernes"/>
    <s v="YASS"/>
    <n v="1"/>
    <n v="3"/>
    <s v="TAT"/>
    <s v="ISABELLA GARZON RAMIREZ"/>
    <s v="Preventa"/>
    <s v="1112621156"/>
    <s v="1037594291"/>
    <s v="PAPELERIA Y MISELANEA"/>
  </r>
  <r>
    <d v="2025-11-07T00:00:00"/>
    <s v="HHBU000698394"/>
    <s v="KNLIMTEN"/>
    <s v="LIMPIADOR DE TENNIS KNIGHT"/>
    <s v="KNLIMTEN - LIMPIADOR DE TENNIS KNIGHT"/>
    <n v="2"/>
    <n v="6350"/>
    <n v="1270"/>
    <n v="11430"/>
    <s v="CU02"/>
    <n v="1"/>
    <n v="211"/>
    <s v=" Tuti Cúcuta"/>
    <s v="ZONA SANTANDER"/>
    <s v="TERCEROS"/>
    <s v="2025 SEM 45"/>
    <s v="1684"/>
    <x v="12"/>
    <s v="viernes"/>
    <s v="KNIGHT"/>
    <n v="1"/>
    <n v="2"/>
    <s v="TAT"/>
    <s v="DIANA KARIME BLANCO CONTRERAS"/>
    <s v="Preventa"/>
    <s v="1004997920"/>
    <s v="60375658"/>
    <s v="LA PARADA 420"/>
  </r>
  <r>
    <d v="2025-11-07T00:00:00"/>
    <s v="ME000602988"/>
    <s v="YAPADAM150"/>
    <s v="PAÑITOS HUMEDOS DAMPY X 150 UND AZUL"/>
    <s v="YAPADAM150 - PAÑITOS HUMEDOS DAMPY X 150 UND AZUL"/>
    <n v="3"/>
    <n v="6422.4"/>
    <n v="0"/>
    <n v="19267.2"/>
    <s v="MD45"/>
    <n v="1"/>
    <n v="125"/>
    <s v=" TUTI Medellin"/>
    <s v="ZONA CENTRO"/>
    <s v="TERCEROS"/>
    <s v="2025 SEM 45"/>
    <s v="1321"/>
    <x v="17"/>
    <s v="viernes"/>
    <s v="YASS"/>
    <n v="1"/>
    <n v="3"/>
    <s v="TAT"/>
    <s v="ADOLFO RENE BERMUDEZ MUÑOZ"/>
    <s v="Preventa"/>
    <s v="71371067"/>
    <s v="1037949442"/>
    <s v="STUDIO TATTO"/>
  </r>
  <r>
    <d v="2025-11-07T00:00:00"/>
    <s v="HHBO001173812"/>
    <s v="LYDETE1800DX1"/>
    <s v="DETERGENTE ETERNA DOYPACK 1800 ML X1"/>
    <s v="LYDETE1800DX1 - DETERGENTE ETERNA DOYPACK 1800 ML X1"/>
    <n v="1"/>
    <n v="12000"/>
    <n v="0"/>
    <n v="12000"/>
    <s v="BG13"/>
    <n v="1"/>
    <n v="2"/>
    <s v=" CIUDAD BOGOTA"/>
    <s v="ZONA BOGOTA"/>
    <s v="TERCEROS"/>
    <s v="2025 SEM 45"/>
    <s v="2209"/>
    <x v="3"/>
    <s v="viernes"/>
    <s v="ETERNA"/>
    <n v="1"/>
    <n v="1"/>
    <s v="TAT"/>
    <s v="MAURICIO ALEJANDRO MARTINEZ CORONADO"/>
    <s v="Preventa"/>
    <s v="6613531"/>
    <s v="1016001588"/>
    <s v="MN CELL"/>
  </r>
  <r>
    <d v="2025-11-07T00:00:00"/>
    <s v="ME000602989"/>
    <s v="YAPANIAZU"/>
    <s v="PAÑITOS HUMEDOS DAMPY X 20 AZUL"/>
    <s v="YAPANIAZU - PAÑITOS HUMEDOS DAMPY X 20 AZUL"/>
    <n v="4"/>
    <n v="1344.5378000000001"/>
    <n v="0"/>
    <n v="5378.1512000000002"/>
    <s v="MD45"/>
    <n v="1"/>
    <n v="125"/>
    <s v=" TUTI Medellin"/>
    <s v="ZONA CENTRO"/>
    <s v="TERCEROS"/>
    <s v="2025 SEM 45"/>
    <s v="1321"/>
    <x v="17"/>
    <s v="viernes"/>
    <s v="YASS"/>
    <n v="1"/>
    <n v="4"/>
    <s v="TAT"/>
    <s v="JESUS OCARIS USUGA OQUENDO"/>
    <s v="Preventa"/>
    <s v="70431591"/>
    <s v="1037949442"/>
    <s v="MERCADITO EL DESCUADRE"/>
  </r>
  <r>
    <d v="2025-11-07T00:00:00"/>
    <s v="HHBO001173878"/>
    <s v="YATIJEROM"/>
    <s v="TIJERA PUNTA ROMA ECONOMICA"/>
    <s v="YATIJEROM - TIJERA PUNTA ROMA ECONOMICA"/>
    <n v="6"/>
    <n v="864"/>
    <n v="0"/>
    <n v="5184"/>
    <s v="BG22"/>
    <n v="1"/>
    <n v="126"/>
    <s v=" TUTI Bogota"/>
    <s v="ZONA BOGOTA"/>
    <s v="TERCEROS"/>
    <s v="2025 SEM 45"/>
    <s v="2133"/>
    <x v="26"/>
    <s v="viernes"/>
    <s v="YASS"/>
    <n v="1"/>
    <n v="6"/>
    <s v="TAT"/>
    <s v="LEIDY ALEJANDRA DIAZ LOZANO"/>
    <s v="Preventa"/>
    <s v="1012463191"/>
    <s v="52290464"/>
    <s v="MINI MERCADO DIAZ DIAZ"/>
  </r>
  <r>
    <d v="2025-11-07T00:00:00"/>
    <s v="HHBO001173878"/>
    <s v="YACINT12"/>
    <s v="CINTA TRANSPARENTE PEQUEÑA X 12 UND"/>
    <s v="YACINT12 - CINTA TRANSPARENTE PEQUEÑA X 12 UND"/>
    <n v="2"/>
    <n v="4247.1000000000004"/>
    <n v="0"/>
    <n v="8494.2000000000007"/>
    <s v="BG22"/>
    <n v="1"/>
    <n v="126"/>
    <s v=" TUTI Bogota"/>
    <s v="ZONA BOGOTA"/>
    <s v="TERCEROS"/>
    <s v="2025 SEM 45"/>
    <s v="2133"/>
    <x v="26"/>
    <s v="viernes"/>
    <s v="YASS"/>
    <n v="1"/>
    <n v="2"/>
    <s v="TAT"/>
    <s v="LEIDY ALEJANDRA DIAZ LOZANO"/>
    <s v="Preventa"/>
    <s v="1012463191"/>
    <s v="52290464"/>
    <s v="MINI MERCADO DIAZ DIAZ"/>
  </r>
  <r>
    <d v="2025-11-07T00:00:00"/>
    <s v="ME000602990"/>
    <s v="LYGUANT7AMX2"/>
    <s v="LIMPIAYA GUATE TALLA7 AMARILLO X2"/>
    <s v="LYGUANT7AMX2 - LIMPIAYA GUATE TALLA7 AMARILLO X2"/>
    <n v="2"/>
    <n v="3025.2100999999998"/>
    <n v="0"/>
    <n v="6050.4201999999996"/>
    <s v="MD45"/>
    <n v="1"/>
    <n v="125"/>
    <s v=" TUTI Medellin"/>
    <s v="ZONA CENTRO"/>
    <s v="TERCEROS"/>
    <s v="2025 SEM 45"/>
    <s v="1321"/>
    <x v="17"/>
    <s v="viernes"/>
    <s v="ETERNA"/>
    <n v="1"/>
    <n v="2"/>
    <s v="TAT"/>
    <s v="CLAUDIA PATRICIA ZULUAGA GIRALDO"/>
    <s v="Preventa"/>
    <s v="1128395217"/>
    <s v="1037949442"/>
    <s v="GRANERO EL ARBOLITO"/>
  </r>
  <r>
    <d v="2025-11-07T00:00:00"/>
    <s v="ME000602990"/>
    <s v="LYGUANT8AMX2"/>
    <s v="LIMPIAYA GUANTE TALLA8 AMARILLO X2"/>
    <s v="LYGUANT8AMX2 - LIMPIAYA GUANTE TALLA8 AMARILLO X2"/>
    <n v="2"/>
    <n v="3025.2100999999998"/>
    <n v="0"/>
    <n v="6050.4201999999996"/>
    <s v="MD45"/>
    <n v="1"/>
    <n v="125"/>
    <s v=" TUTI Medellin"/>
    <s v="ZONA CENTRO"/>
    <s v="TERCEROS"/>
    <s v="2025 SEM 45"/>
    <s v="1321"/>
    <x v="17"/>
    <s v="viernes"/>
    <s v="ETERNA"/>
    <n v="1"/>
    <n v="2"/>
    <s v="TAT"/>
    <s v="CLAUDIA PATRICIA ZULUAGA GIRALDO"/>
    <s v="Preventa"/>
    <s v="1128395217"/>
    <s v="1037949442"/>
    <s v="GRANERO EL ARBOLITO"/>
  </r>
  <r>
    <d v="2025-11-07T00:00:00"/>
    <s v="ME000602990"/>
    <s v="YAGOM90"/>
    <s v="GOMINA N17 EN SOBRE 90G"/>
    <s v="YAGOM90 - GOMINA N17 EN SOBRE 90G"/>
    <n v="6"/>
    <n v="1092.4369999999999"/>
    <n v="0"/>
    <n v="6554.6220000000003"/>
    <s v="MD45"/>
    <n v="1"/>
    <n v="125"/>
    <s v=" TUTI Medellin"/>
    <s v="ZONA CENTRO"/>
    <s v="TERCEROS"/>
    <s v="2025 SEM 45"/>
    <s v="1321"/>
    <x v="17"/>
    <s v="viernes"/>
    <s v="YASS"/>
    <n v="1"/>
    <n v="6"/>
    <s v="TAT"/>
    <s v="CLAUDIA PATRICIA ZULUAGA GIRALDO"/>
    <s v="Preventa"/>
    <s v="1128395217"/>
    <s v="1037949442"/>
    <s v="GRANERO EL ARBOLITO"/>
  </r>
  <r>
    <d v="2025-11-07T00:00:00"/>
    <s v="HHBQ000724499"/>
    <s v="LYSUAV190DX1"/>
    <s v="LIMPIAYA SUAVIZANTE DOYPACK 190 ML X1"/>
    <s v="LYSUAV190DX1 - LIMPIAYA SUAVIZANTE DOYPACK 190 ML X1"/>
    <n v="12"/>
    <n v="977"/>
    <n v="0"/>
    <n v="11724"/>
    <s v="BQ06"/>
    <n v="1"/>
    <n v="155"/>
    <s v=" TUTI Barranquilla"/>
    <s v="ZONA NORTE"/>
    <s v="TERCEROS"/>
    <s v="2025 SEM 45"/>
    <s v="1943"/>
    <x v="37"/>
    <s v="viernes"/>
    <s v="ETERNA"/>
    <n v="1"/>
    <n v="12"/>
    <s v="TAT"/>
    <s v="OHEL DURAN ORTIZ"/>
    <s v="Preventa"/>
    <s v="13515816"/>
    <s v="1042436969"/>
    <s v="TIENDA EBENEZER"/>
  </r>
  <r>
    <d v="2025-11-07T00:00:00"/>
    <s v="HHBQ000724499"/>
    <s v="LYLIMPLAV200DX1"/>
    <s v="LIMPIAYA LIMPIADOR LAVANDA 200 ML X1"/>
    <s v="LYLIMPLAV200DX1 - LIMPIAYA LIMPIADOR LAVANDA 200 ML X1"/>
    <n v="12"/>
    <n v="1120"/>
    <n v="0"/>
    <n v="13440"/>
    <s v="BQ06"/>
    <n v="1"/>
    <n v="155"/>
    <s v=" TUTI Barranquilla"/>
    <s v="ZONA NORTE"/>
    <s v="TERCEROS"/>
    <s v="2025 SEM 45"/>
    <s v="1943"/>
    <x v="37"/>
    <s v="viernes"/>
    <s v="ETERNA"/>
    <n v="1"/>
    <n v="12"/>
    <s v="TAT"/>
    <s v="OHEL DURAN ORTIZ"/>
    <s v="Preventa"/>
    <s v="13515816"/>
    <s v="1042436969"/>
    <s v="TIENDA EBENEZER"/>
  </r>
  <r>
    <d v="2025-11-07T00:00:00"/>
    <s v="HHBO001173897"/>
    <s v="LYLIMPLAV200DX1"/>
    <s v="LIMPIAYA LIMPIADOR LAVANDA 200 ML X1"/>
    <s v="LYLIMPLAV200DX1 - LIMPIAYA LIMPIADOR LAVANDA 200 ML X1"/>
    <n v="6"/>
    <n v="1120"/>
    <n v="0"/>
    <n v="6720"/>
    <s v="BG22"/>
    <n v="1"/>
    <n v="126"/>
    <s v=" TUTI Bogota"/>
    <s v="ZONA BOGOTA"/>
    <s v="TERCEROS"/>
    <s v="2025 SEM 45"/>
    <s v="2105"/>
    <x v="10"/>
    <s v="viernes"/>
    <s v="ETERNA"/>
    <n v="1"/>
    <n v="6"/>
    <s v="TAT"/>
    <s v="PABLO EMILIO ALDANA MAHECHA"/>
    <s v="Preventa"/>
    <s v="19430964"/>
    <s v="1073687214"/>
    <s v="MERKATODO"/>
  </r>
  <r>
    <d v="2025-11-07T00:00:00"/>
    <s v="HHBO001173897"/>
    <s v="LYVIDR500X1"/>
    <s v="LIMPIAYA LIMPIAVIDRIOS MULTIUSOS 500ML X1"/>
    <s v="LYVIDR500X1 - LIMPIAYA LIMPIAVIDRIOS MULTIUSOS 500ML X1"/>
    <n v="1"/>
    <n v="2647.06"/>
    <n v="0"/>
    <n v="2647.06"/>
    <s v="BG22"/>
    <n v="1"/>
    <n v="126"/>
    <s v=" TUTI Bogota"/>
    <s v="ZONA BOGOTA"/>
    <s v="TERCEROS"/>
    <s v="2025 SEM 45"/>
    <s v="2105"/>
    <x v="10"/>
    <s v="viernes"/>
    <s v="ETERNA"/>
    <n v="1"/>
    <n v="1"/>
    <s v="TAT"/>
    <s v="PABLO EMILIO ALDANA MAHECHA"/>
    <s v="Preventa"/>
    <s v="19430964"/>
    <s v="1073687214"/>
    <s v="MERKATODO"/>
  </r>
  <r>
    <d v="2025-11-07T00:00:00"/>
    <s v="HHBO001173897"/>
    <s v="YATIJEROM"/>
    <s v="TIJERA PUNTA ROMA ECONOMICA"/>
    <s v="YATIJEROM - TIJERA PUNTA ROMA ECONOMICA"/>
    <n v="3"/>
    <n v="864"/>
    <n v="0"/>
    <n v="2592"/>
    <s v="BG22"/>
    <n v="1"/>
    <n v="126"/>
    <s v=" TUTI Bogota"/>
    <s v="ZONA BOGOTA"/>
    <s v="TERCEROS"/>
    <s v="2025 SEM 45"/>
    <s v="2105"/>
    <x v="10"/>
    <s v="viernes"/>
    <s v="YASS"/>
    <n v="1"/>
    <n v="3"/>
    <s v="TAT"/>
    <s v="PABLO EMILIO ALDANA MAHECHA"/>
    <s v="Preventa"/>
    <s v="19430964"/>
    <s v="1073687214"/>
    <s v="MERKATODO"/>
  </r>
  <r>
    <d v="2025-11-07T00:00:00"/>
    <s v="ME000602991"/>
    <s v="YASEDA20"/>
    <s v="SEDA DENTAL CON CERA 20 MT"/>
    <s v="YASEDA20 - SEDA DENTAL CON CERA 20 MT"/>
    <n v="10"/>
    <n v="1092.4369999999999"/>
    <n v="0"/>
    <n v="10924.37"/>
    <s v="MD45"/>
    <n v="1"/>
    <n v="125"/>
    <s v=" TUTI Medellin"/>
    <s v="ZONA CENTRO"/>
    <s v="TERCEROS"/>
    <s v="2025 SEM 45"/>
    <s v="1321"/>
    <x v="17"/>
    <s v="viernes"/>
    <s v="YASS"/>
    <n v="1"/>
    <n v="10"/>
    <s v="TAT"/>
    <s v="EDGAR DE JESUS DUQUE VELASQUEZ"/>
    <s v="Preventa"/>
    <s v="70163727"/>
    <s v="1037949442"/>
    <s v="GRO DUQUE"/>
  </r>
  <r>
    <d v="2025-11-07T00:00:00"/>
    <s v="ME000602991"/>
    <s v="YAVABY20GR"/>
    <s v="VASELINA BABY, 20 GRAMOS, MARCA JUHNIOS"/>
    <s v="YAVABY20GR - VASELINA BABY, 20 GRAMOS, MARCA JUHNIOS"/>
    <n v="4"/>
    <n v="1444"/>
    <n v="0"/>
    <n v="5776"/>
    <s v="MD45"/>
    <n v="1"/>
    <n v="125"/>
    <s v=" TUTI Medellin"/>
    <s v="ZONA CENTRO"/>
    <s v="TERCEROS"/>
    <s v="2025 SEM 45"/>
    <s v="1321"/>
    <x v="17"/>
    <s v="viernes"/>
    <s v="YASS"/>
    <n v="1"/>
    <n v="4"/>
    <s v="TAT"/>
    <s v="EDGAR DE JESUS DUQUE VELASQUEZ"/>
    <s v="Preventa"/>
    <s v="70163727"/>
    <s v="1037949442"/>
    <s v="GRO DUQUE"/>
  </r>
  <r>
    <d v="2025-11-07T00:00:00"/>
    <s v="HHBQ000724527"/>
    <s v="LYDESEN500"/>
    <s v="DESENGRASANTE CITRICO 500ML"/>
    <s v="LYDESEN500 - DESENGRASANTE CITRICO 500ML"/>
    <n v="2"/>
    <n v="2645.48"/>
    <n v="0"/>
    <n v="5290.96"/>
    <s v="BQ06"/>
    <n v="1"/>
    <n v="155"/>
    <s v=" TUTI Barranquilla"/>
    <s v="ZONA NORTE"/>
    <s v="TERCEROS"/>
    <s v="2025 SEM 45"/>
    <s v="1943"/>
    <x v="37"/>
    <s v="viernes"/>
    <s v="ETERNA"/>
    <n v="1"/>
    <n v="2"/>
    <s v="TAT"/>
    <s v="JAVIER JOSE PAJARO MERCADO"/>
    <s v="Preventa"/>
    <s v="1045735972"/>
    <s v="1042436969"/>
    <s v="TIENDA EL OASIS"/>
  </r>
  <r>
    <d v="2025-11-07T00:00:00"/>
    <s v="HHME001463639"/>
    <s v="LYDESEN500"/>
    <s v="DESENGRASANTE CITRICO 500ML"/>
    <s v="LYDESEN500 - DESENGRASANTE CITRICO 500ML"/>
    <n v="3"/>
    <n v="2645.48"/>
    <n v="0"/>
    <n v="7936.44"/>
    <s v="MD01"/>
    <n v="1"/>
    <n v="125"/>
    <s v=" TUTI Medellin"/>
    <s v="ZONA CENTRO"/>
    <s v="TERCEROS"/>
    <s v="2025 SEM 45"/>
    <s v="1337"/>
    <x v="44"/>
    <s v="viernes"/>
    <s v="ETERNA"/>
    <n v="1"/>
    <n v="3"/>
    <s v="TAT"/>
    <s v="HUMBERTO DE JESUS BEDOYA PUERTA"/>
    <s v="Preventa"/>
    <s v="71601322"/>
    <s v="39178423"/>
    <s v="FERRETERIA EL CACHAS"/>
  </r>
  <r>
    <d v="2025-11-07T00:00:00"/>
    <s v="HHBO001173937"/>
    <s v="PBELDES12X18"/>
    <s v="DES. EA DPL CLASS 12G X 18"/>
    <s v="PBELDES12X18 - DES. EA DPL CLASS 12G X 18"/>
    <n v="1"/>
    <n v="12500"/>
    <n v="375"/>
    <n v="12125"/>
    <s v="BG22"/>
    <n v="1"/>
    <n v="126"/>
    <s v=" TUTI Bogota"/>
    <s v="ZONA BOGOTA"/>
    <s v="TERCEROS"/>
    <s v="2025 SEM 45"/>
    <s v="2102"/>
    <x v="34"/>
    <s v="viernes"/>
    <s v="PREBEL"/>
    <n v="1"/>
    <n v="1"/>
    <s v="TAT"/>
    <s v="JUAN CAMILO QUIMBAYO MONTENEGRO"/>
    <s v="Preventa"/>
    <s v="1026584570"/>
    <s v="1073693097"/>
    <s v="MIS ELANEA"/>
  </r>
  <r>
    <d v="2025-11-07T00:00:00"/>
    <s v="HHBO001173937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5"/>
    <s v="2102"/>
    <x v="34"/>
    <s v="viernes"/>
    <s v="PREBEL"/>
    <n v="1"/>
    <n v="1"/>
    <s v="TAT"/>
    <s v="JUAN CAMILO QUIMBAYO MONTENEGRO"/>
    <s v="Preventa"/>
    <s v="1026584570"/>
    <s v="1073693097"/>
    <s v="MIS ELANEA"/>
  </r>
  <r>
    <d v="2025-11-07T00:00:00"/>
    <s v="HHBO001173937"/>
    <s v="YACAN20"/>
    <s v="CANDADO 20 MM"/>
    <s v="YACAN20 - CANDADO 20 MM"/>
    <n v="1"/>
    <n v="1218.49"/>
    <n v="0"/>
    <n v="1218.49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37"/>
    <s v="YACAN25"/>
    <s v="CANDADO 25 MM"/>
    <s v="YACAN25 - CANDADO 25 MM"/>
    <n v="1"/>
    <n v="1543"/>
    <n v="0"/>
    <n v="1543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37"/>
    <s v="YACAN38"/>
    <s v="CANDADO 38 MM"/>
    <s v="YACAN38 - CANDADO 38 MM"/>
    <n v="1"/>
    <n v="2668.75"/>
    <n v="0"/>
    <n v="2668.75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37"/>
    <s v="YACAN40"/>
    <s v="CANDADO 40 MM"/>
    <s v="YACAN40 - CANDADO 40 MM"/>
    <n v="1"/>
    <n v="2992.5"/>
    <n v="0"/>
    <n v="2992.5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37"/>
    <s v="YACAN50"/>
    <s v="CANDADO 50 MM"/>
    <s v="YACAN50 - CANDADO 50 MM"/>
    <n v="1"/>
    <n v="4327.7299999999996"/>
    <n v="0"/>
    <n v="4327.7299999999996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37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5"/>
    <s v="2102"/>
    <x v="34"/>
    <s v="viernes"/>
    <s v="YASS"/>
    <n v="1"/>
    <n v="1"/>
    <s v="TAT"/>
    <s v="JUAN CAMILO QUIMBAYO MONTENEGRO"/>
    <s v="Preventa"/>
    <s v="1026584570"/>
    <s v="1073693097"/>
    <s v="MIS ELANEA"/>
  </r>
  <r>
    <d v="2025-11-07T00:00:00"/>
    <s v="HHBO001173987"/>
    <s v="YACAN25"/>
    <s v="CANDADO 25 MM"/>
    <s v="YACAN25 - CANDADO 25 MM"/>
    <n v="24"/>
    <n v="1543"/>
    <n v="0"/>
    <n v="37032"/>
    <s v="BG13"/>
    <n v="1"/>
    <n v="126"/>
    <s v=" TUTI Bogota"/>
    <s v="ZONA BOGOTA"/>
    <s v="TERCEROS"/>
    <s v="2025 SEM 45"/>
    <s v="2234"/>
    <x v="18"/>
    <s v="viernes"/>
    <s v="YASS"/>
    <n v="1"/>
    <n v="24"/>
    <s v="TAT"/>
    <s v="LUZ MERY RICO TELLEZ"/>
    <s v="Preventa"/>
    <s v="52127526"/>
    <s v="52460170"/>
    <s v="BMG PRODUCTOS DE LIMPIEZA"/>
  </r>
  <r>
    <d v="2025-11-07T00:00:00"/>
    <s v="HHBO001174013"/>
    <s v="YATIJEROM"/>
    <s v="TIJERA PUNTA ROMA ECONOMICA"/>
    <s v="YATIJEROM - TIJERA PUNTA ROMA ECONOMICA"/>
    <n v="12"/>
    <n v="864"/>
    <n v="0"/>
    <n v="10368"/>
    <s v="BG22"/>
    <n v="1"/>
    <n v="126"/>
    <s v=" TUTI Bogota"/>
    <s v="ZONA BOGOTA"/>
    <s v="TERCEROS"/>
    <s v="2025 SEM 45"/>
    <s v="2114"/>
    <x v="42"/>
    <s v="viernes"/>
    <s v="YASS"/>
    <n v="1"/>
    <n v="12"/>
    <s v="TAT"/>
    <s v="YASMIN URIBE PAEZ"/>
    <s v="Preventa"/>
    <s v="52191091"/>
    <s v="52218661"/>
    <s v="PAPELERIA IGOR"/>
  </r>
  <r>
    <d v="2025-11-07T00:00:00"/>
    <s v="HHBO001174013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5"/>
    <s v="2114"/>
    <x v="42"/>
    <s v="viernes"/>
    <s v="ETERNA"/>
    <n v="1"/>
    <n v="1"/>
    <s v="TAT"/>
    <s v="YASMIN URIBE PAEZ"/>
    <s v="Preventa"/>
    <s v="52191091"/>
    <s v="52218661"/>
    <s v="PAPELERIA IGOR"/>
  </r>
  <r>
    <d v="2025-11-07T00:00:00"/>
    <s v="HHBO001174013"/>
    <s v="LYVIDR500X1"/>
    <s v="LIMPIAYA LIMPIAVIDRIOS MULTIUSOS 500ML X1"/>
    <s v="LYVIDR500X1 - LIMPIAYA LIMPIAVIDRIOS MULTIUSOS 500ML X1"/>
    <n v="1"/>
    <n v="2647.06"/>
    <n v="0"/>
    <n v="2647.06"/>
    <s v="BG22"/>
    <n v="1"/>
    <n v="126"/>
    <s v=" TUTI Bogota"/>
    <s v="ZONA BOGOTA"/>
    <s v="TERCEROS"/>
    <s v="2025 SEM 45"/>
    <s v="2114"/>
    <x v="42"/>
    <s v="viernes"/>
    <s v="ETERNA"/>
    <n v="1"/>
    <n v="1"/>
    <s v="TAT"/>
    <s v="YASMIN URIBE PAEZ"/>
    <s v="Preventa"/>
    <s v="52191091"/>
    <s v="52218661"/>
    <s v="PAPELERIA IGOR"/>
  </r>
  <r>
    <d v="2025-11-07T00:00:00"/>
    <s v="HHBO001174013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5"/>
    <s v="2114"/>
    <x v="42"/>
    <s v="viernes"/>
    <s v="ETERNA"/>
    <n v="1"/>
    <n v="1"/>
    <s v="TAT"/>
    <s v="YASMIN URIBE PAEZ"/>
    <s v="Preventa"/>
    <s v="52191091"/>
    <s v="52218661"/>
    <s v="PAPELERIA IGOR"/>
  </r>
  <r>
    <d v="2025-11-07T00:00:00"/>
    <s v="HHBO001174024"/>
    <s v="LYDESEN500"/>
    <s v="DESENGRASANTE CITRICO 500ML"/>
    <s v="LYDESEN500 - DESENGRASANTE CITRICO 500ML"/>
    <n v="6"/>
    <n v="2645.48"/>
    <n v="0"/>
    <n v="15872.88"/>
    <s v="BG22"/>
    <n v="1"/>
    <n v="126"/>
    <s v=" TUTI Bogota"/>
    <s v="ZONA BOGOTA"/>
    <s v="TERCEROS"/>
    <s v="2025 SEM 45"/>
    <s v="2114"/>
    <x v="42"/>
    <s v="viernes"/>
    <s v="ETERNA"/>
    <n v="1"/>
    <n v="6"/>
    <s v="TAT"/>
    <s v="LUZ MILA RUBIANO CARRANZA"/>
    <s v="Preventa"/>
    <s v="65815208"/>
    <s v="52218661"/>
    <s v="LUZMILARUBIANO"/>
  </r>
  <r>
    <d v="2025-11-07T00:00:00"/>
    <s v="HHME001463663"/>
    <s v="LYGUANT7AMX2"/>
    <s v="LIMPIAYA GUATE TALLA7 AMARILLO X2"/>
    <s v="LYGUANT7AMX2 - LIMPIAYA GUATE TALLA7 AMARILLO X2"/>
    <n v="3"/>
    <n v="3025.21"/>
    <n v="0"/>
    <n v="9075.6299999999992"/>
    <s v="MD30"/>
    <n v="1"/>
    <n v="125"/>
    <s v=" TUTI Medellin"/>
    <s v="ZONA CENTRO"/>
    <s v="TERCEROS"/>
    <s v="2025 SEM 45"/>
    <s v="1310"/>
    <x v="39"/>
    <s v="viernes"/>
    <s v="ETERNA"/>
    <n v="1"/>
    <n v="3"/>
    <s v="TAT"/>
    <s v="JHON WILLIAN ALVAREZ GUTIERREZ"/>
    <s v="Preventa"/>
    <s v="71251084"/>
    <s v="71296053"/>
    <s v="TDA WILLY"/>
  </r>
  <r>
    <d v="2025-11-07T00:00:00"/>
    <s v="HHME001463663"/>
    <s v="LYGUANT8AMX2"/>
    <s v="LIMPIAYA GUANTE TALLA8 AMARILLO X2"/>
    <s v="LYGUANT8AMX2 - LIMPIAYA GUANTE TALLA8 AMARILLO X2"/>
    <n v="3"/>
    <n v="3025.21"/>
    <n v="0"/>
    <n v="9075.6299999999992"/>
    <s v="MD30"/>
    <n v="1"/>
    <n v="125"/>
    <s v=" TUTI Medellin"/>
    <s v="ZONA CENTRO"/>
    <s v="TERCEROS"/>
    <s v="2025 SEM 45"/>
    <s v="1310"/>
    <x v="39"/>
    <s v="viernes"/>
    <s v="ETERNA"/>
    <n v="1"/>
    <n v="3"/>
    <s v="TAT"/>
    <s v="JHON WILLIAN ALVAREZ GUTIERREZ"/>
    <s v="Preventa"/>
    <s v="71251084"/>
    <s v="71296053"/>
    <s v="TDA WILLY"/>
  </r>
  <r>
    <d v="2025-11-08T00:00:00"/>
    <s v="HHBU000698538"/>
    <s v="YAPANIAZUX12"/>
    <s v="PAÑITOS HUMEDOS DAMPY AAZUL X 12UND"/>
    <s v="YAPANIAZUX12 - PAÑITOS HUMEDOS DAMPY AAZUL X 12UND"/>
    <n v="6"/>
    <n v="870"/>
    <n v="0"/>
    <n v="5220"/>
    <s v="BM10"/>
    <n v="1"/>
    <n v="154"/>
    <s v=" TUTI Bucaramanga"/>
    <s v="ZONA SANTANDER"/>
    <s v="TERCEROS"/>
    <s v="2025 SEM 45"/>
    <s v="1643"/>
    <x v="50"/>
    <s v="sábado"/>
    <s v="YASS"/>
    <n v="1"/>
    <n v="6"/>
    <s v="TAT"/>
    <s v="TERESA RODRIGUEZ ESPINEL"/>
    <s v="Preventa"/>
    <s v="37550726"/>
    <s v="63546443"/>
    <s v="TIENDA MI BENDICION"/>
  </r>
  <r>
    <d v="2025-11-08T00:00:00"/>
    <s v="HHBU000698575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5"/>
    <s v="1678"/>
    <x v="28"/>
    <s v="sábado"/>
    <n v="0"/>
    <n v="1"/>
    <n v="1"/>
    <s v="TAT"/>
    <s v="SANDRA CAROLINA VASQUEZ SANDOVAL"/>
    <s v="Preventa"/>
    <s v="1094350927"/>
    <s v="1093777438"/>
    <s v="VARIEDADES MARY"/>
  </r>
  <r>
    <d v="2025-11-08T00:00:00"/>
    <s v="HHBU000698575"/>
    <s v="YAPANIAZU"/>
    <s v="PAÑITOS HUMEDOS DAMPY X 20 AZUL"/>
    <s v="YAPANIAZU - PAÑITOS HUMEDOS DAMPY X 20 AZUL"/>
    <n v="2"/>
    <n v="1344.54"/>
    <n v="0"/>
    <n v="2689.08"/>
    <s v="CU02"/>
    <n v="1"/>
    <n v="211"/>
    <s v=" Tuti Cúcuta"/>
    <s v="ZONA SANTANDER"/>
    <s v="TERCEROS"/>
    <s v="2025 SEM 45"/>
    <s v="1678"/>
    <x v="28"/>
    <s v="sábado"/>
    <s v="YASS"/>
    <n v="1"/>
    <n v="2"/>
    <s v="TAT"/>
    <s v="SANDRA CAROLINA VASQUEZ SANDOVAL"/>
    <s v="Preventa"/>
    <s v="1094350927"/>
    <s v="1093777438"/>
    <s v="VARIEDADES MARY"/>
  </r>
  <r>
    <d v="2025-11-08T00:00:00"/>
    <s v="HHBU000698575"/>
    <s v="YAGOM90"/>
    <s v="GOMINA N17 EN SOBRE 90G"/>
    <s v="YAGOM90 - GOMINA N17 EN SOBRE 90G"/>
    <n v="6"/>
    <n v="1092.44"/>
    <n v="0"/>
    <n v="6554.64"/>
    <s v="CU02"/>
    <n v="1"/>
    <n v="211"/>
    <s v=" Tuti Cúcuta"/>
    <s v="ZONA SANTANDER"/>
    <s v="TERCEROS"/>
    <s v="2025 SEM 45"/>
    <s v="1678"/>
    <x v="28"/>
    <s v="sábado"/>
    <s v="YASS"/>
    <n v="1"/>
    <n v="6"/>
    <s v="TAT"/>
    <s v="SANDRA CAROLINA VASQUEZ SANDOVAL"/>
    <s v="Preventa"/>
    <s v="1094350927"/>
    <s v="1093777438"/>
    <s v="VARIEDADES MARY"/>
  </r>
  <r>
    <d v="2025-11-08T00:00:00"/>
    <s v="HHBU000698578"/>
    <s v="DRPOLISACHETX1"/>
    <s v="POLIMERO DROMATIC SACHET X1"/>
    <s v="DRPOLISACHETX1 - POLIMERO DROMATIC SACHET X1"/>
    <n v="2"/>
    <n v="2227"/>
    <n v="0"/>
    <n v="4454"/>
    <s v="CU02"/>
    <n v="1"/>
    <n v="211"/>
    <s v=" Tuti Cúcuta"/>
    <s v="ZONA SANTANDER"/>
    <s v="TERCEROS"/>
    <s v="2025 SEM 45"/>
    <s v="1678"/>
    <x v="28"/>
    <s v="sábado"/>
    <s v="DROMATIC"/>
    <n v="1"/>
    <n v="2"/>
    <s v="TAT"/>
    <s v="NANCY AMADO LOZANO"/>
    <s v="Preventa"/>
    <s v="60438421"/>
    <s v="1093777438"/>
    <s v="TIENDA LA BENDICION DE NUESTRO PADRE"/>
  </r>
  <r>
    <d v="2025-11-08T00:00:00"/>
    <s v="HHBU000698599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5"/>
    <s v="1678"/>
    <x v="28"/>
    <s v="sábado"/>
    <s v="ETERNA"/>
    <n v="1"/>
    <n v="1"/>
    <s v="TAT"/>
    <s v="MARIA EMILCE PRADO MONTAGUTH"/>
    <s v="Preventa"/>
    <s v="37367746"/>
    <s v="1093777438"/>
    <s v="MARIA EMILSE PRADO"/>
  </r>
  <r>
    <d v="2025-11-08T00:00:00"/>
    <s v="HHBU000698599"/>
    <s v="YABOLSAMED"/>
    <s v="BOLSA BASURA PAQUETE X8 UNIDADES"/>
    <s v="YABOLSAMED - BOLSA BASURA PAQUETE X8 UNIDADES"/>
    <n v="4"/>
    <n v="1344.54"/>
    <n v="0"/>
    <n v="5378.16"/>
    <s v="CU02"/>
    <n v="1"/>
    <n v="211"/>
    <s v=" Tuti Cúcuta"/>
    <s v="ZONA SANTANDER"/>
    <s v="TERCEROS"/>
    <s v="2025 SEM 45"/>
    <s v="1678"/>
    <x v="28"/>
    <s v="sábado"/>
    <s v="YASS"/>
    <n v="1"/>
    <n v="4"/>
    <s v="TAT"/>
    <s v="MARIA EMILCE PRADO MONTAGUTH"/>
    <s v="Preventa"/>
    <s v="37367746"/>
    <s v="1093777438"/>
    <s v="MARIA EMILSE PRADO"/>
  </r>
  <r>
    <d v="2025-11-08T00:00:00"/>
    <s v="HHBO001174320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5"/>
    <s v="2158"/>
    <x v="25"/>
    <s v="sábado"/>
    <s v="PREBEL"/>
    <n v="1"/>
    <n v="1"/>
    <s v="TAT"/>
    <s v="ANDY MILDRED YAGUARA GONZALEZ"/>
    <s v="Preventa"/>
    <s v="1028781071"/>
    <s v="11223739"/>
    <s v="MINIMARKET"/>
  </r>
  <r>
    <d v="2025-11-08T00:00:00"/>
    <s v="HHBO001174380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5"/>
    <s v="2915"/>
    <x v="51"/>
    <s v="sábado"/>
    <s v="PREBEL"/>
    <n v="1"/>
    <n v="1"/>
    <s v="TAT"/>
    <s v="AMANDA VALDERRAMA GARRIDO"/>
    <s v="Preventa"/>
    <s v="40763536"/>
    <s v="1121916224"/>
    <s v="LA TOLDA"/>
  </r>
  <r>
    <d v="2025-11-08T00:00:00"/>
    <s v="HHBO001174445"/>
    <s v="LYGUANT8.5AMX2"/>
    <s v="LIMPIAYA GUANTE TALLA8.5 AMARILLO X2"/>
    <s v="LYGUANT8.5AMX2 - LIMPIAYA GUANTE TALLA8.5 AMARILLO X2"/>
    <n v="2"/>
    <n v="3025.21"/>
    <n v="0"/>
    <n v="6050.42"/>
    <s v="BG22"/>
    <n v="1"/>
    <n v="126"/>
    <s v=" TUTI Bogota"/>
    <s v="ZONA BOGOTA"/>
    <s v="TERCEROS"/>
    <s v="2025 SEM 45"/>
    <s v="2133"/>
    <x v="26"/>
    <s v="sábado"/>
    <s v="ETERNA"/>
    <n v="1"/>
    <n v="2"/>
    <s v="TAT"/>
    <s v="SONIA PATRICIA VELASCO SAZA"/>
    <s v="Preventa"/>
    <s v="52214618"/>
    <s v="52290464"/>
    <s v="SONIA VELASCO"/>
  </r>
  <r>
    <d v="2025-11-08T00:00:00"/>
    <s v="HHBO001174445"/>
    <s v="YABOLSAMED"/>
    <s v="BOLSA BASURA PAQUETE X8 UNIDADES"/>
    <s v="YABOLSAMED - BOLSA BASURA PAQUETE X8 UNIDADES"/>
    <n v="1"/>
    <n v="1344.54"/>
    <n v="0"/>
    <n v="1344.54"/>
    <s v="BG22"/>
    <n v="1"/>
    <n v="126"/>
    <s v=" TUTI Bogota"/>
    <s v="ZONA BOGOTA"/>
    <s v="TERCEROS"/>
    <s v="2025 SEM 45"/>
    <s v="2133"/>
    <x v="26"/>
    <s v="sábado"/>
    <s v="YASS"/>
    <n v="1"/>
    <n v="1"/>
    <s v="TAT"/>
    <s v="SONIA PATRICIA VELASCO SAZA"/>
    <s v="Preventa"/>
    <s v="52214618"/>
    <s v="52290464"/>
    <s v="SONIA VELASCO"/>
  </r>
  <r>
    <d v="2025-11-08T00:00:00"/>
    <s v="HHBO001174532"/>
    <s v="LYVIDR500X1"/>
    <s v="LIMPIAYA LIMPIAVIDRIOS MULTIUSOS 500ML X1"/>
    <s v="LYVIDR500X1 - LIMPIAYA LIMPIAVIDRIOS MULTIUSOS 500ML X1"/>
    <n v="3"/>
    <n v="2647.06"/>
    <n v="0"/>
    <n v="7941.18"/>
    <s v="BG25"/>
    <n v="1"/>
    <n v="126"/>
    <s v=" TUTI Bogota"/>
    <s v="ZONA BOGOTA"/>
    <s v="TERCEROS"/>
    <s v="2025 SEM 45"/>
    <s v="2139"/>
    <x v="38"/>
    <s v="sábado"/>
    <s v="ETERNA"/>
    <n v="1"/>
    <n v="3"/>
    <s v="TAT"/>
    <s v="INGRID YURLEY CADENA PARRA"/>
    <s v="Preventa"/>
    <s v="52758012"/>
    <s v="1024507708"/>
    <s v="CASA DE ASEO"/>
  </r>
  <r>
    <d v="2025-11-08T00:00:00"/>
    <s v="HHBO001174532"/>
    <s v="LYGUANT7.5AMX2"/>
    <s v="LIMPIAYA GUATE TALLA7.5 AMARILLO X2"/>
    <s v="LYGUANT7.5AMX2 - LIMPIAYA GUATE TALLA7.5 AMARILLO X2"/>
    <n v="6"/>
    <n v="3025.21"/>
    <n v="0"/>
    <n v="18151.259999999998"/>
    <s v="BG25"/>
    <n v="1"/>
    <n v="126"/>
    <s v=" TUTI Bogota"/>
    <s v="ZONA BOGOTA"/>
    <s v="TERCEROS"/>
    <s v="2025 SEM 45"/>
    <s v="2139"/>
    <x v="38"/>
    <s v="sábado"/>
    <s v="ETERNA"/>
    <n v="1"/>
    <n v="6"/>
    <s v="TAT"/>
    <s v="INGRID YURLEY CADENA PARRA"/>
    <s v="Preventa"/>
    <s v="52758012"/>
    <s v="1024507708"/>
    <s v="CASA DE ASEO"/>
  </r>
  <r>
    <d v="2025-11-08T00:00:00"/>
    <s v="HHBO001174564"/>
    <s v="PBPROCOLDIS"/>
    <s v="PROTECTOR SOLAR COLOR DISPLAY"/>
    <s v="PBPROCOLDIS - PROTECTOR SOLAR COLOR DISPLAY"/>
    <n v="1"/>
    <n v="29400"/>
    <n v="0"/>
    <n v="29400"/>
    <s v="BG25"/>
    <n v="1"/>
    <n v="126"/>
    <s v=" TUTI Bogota"/>
    <s v="ZONA BOGOTA"/>
    <s v="TERCEROS"/>
    <s v="2025 SEM 45"/>
    <s v="2139"/>
    <x v="38"/>
    <s v="sábado"/>
    <s v="PREBEL"/>
    <n v="1"/>
    <n v="1"/>
    <s v="TAT"/>
    <s v="OSCAR YAMID SIERRA GONZALEZ"/>
    <s v="Preventa"/>
    <s v="80756182"/>
    <s v="1024507708"/>
    <s v="DROGUERIA"/>
  </r>
  <r>
    <d v="2025-11-08T00:00:00"/>
    <s v="HHBO001174565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5"/>
    <s v="2139"/>
    <x v="38"/>
    <s v="sábado"/>
    <s v="ETERNA"/>
    <n v="1"/>
    <n v="3"/>
    <s v="TAT"/>
    <s v="HUMBERTO CAICEDO"/>
    <s v="Preventa"/>
    <s v="80296776"/>
    <s v="1024507708"/>
    <s v="SUPERMERCADO VILLAS DEL PROGRESO"/>
  </r>
  <r>
    <d v="2025-11-08T00:00:00"/>
    <s v="HHBO001174565"/>
    <s v="LYVIDR500X1"/>
    <s v="LIMPIAYA LIMPIAVIDRIOS MULTIUSOS 500ML X1"/>
    <s v="LYVIDR500X1 - LIMPIAYA LIMPIAVIDRIOS MULTIUSOS 500ML X1"/>
    <n v="3"/>
    <n v="2647.06"/>
    <n v="0"/>
    <n v="7941.18"/>
    <s v="BG25"/>
    <n v="1"/>
    <n v="126"/>
    <s v=" TUTI Bogota"/>
    <s v="ZONA BOGOTA"/>
    <s v="TERCEROS"/>
    <s v="2025 SEM 45"/>
    <s v="2139"/>
    <x v="38"/>
    <s v="sábado"/>
    <s v="ETERNA"/>
    <n v="1"/>
    <n v="3"/>
    <s v="TAT"/>
    <s v="HUMBERTO CAICEDO"/>
    <s v="Preventa"/>
    <s v="80296776"/>
    <s v="1024507708"/>
    <s v="SUPERMERCADO VILLAS DEL PROGRESO"/>
  </r>
  <r>
    <d v="2025-11-08T00:00:00"/>
    <s v="HHBO001174659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5"/>
    <s v="2105"/>
    <x v="10"/>
    <s v="sábado"/>
    <s v="YASS"/>
    <n v="1"/>
    <n v="1"/>
    <s v="TAT"/>
    <s v="DIANA PATRICIA VARGAS BARON"/>
    <s v="Preventa"/>
    <s v="1049412889"/>
    <s v="1073687214"/>
    <s v="MISCELANEA JYD"/>
  </r>
  <r>
    <d v="2025-11-08T00:00:00"/>
    <s v="HHBO001174663"/>
    <s v="LYLOZACREM"/>
    <s v="CREMA LAVALOZA LIMPIAYA"/>
    <s v="LYLOZACREM - CREMA LAVALOZA LIMPIAYA"/>
    <n v="3"/>
    <n v="2615"/>
    <n v="0"/>
    <n v="7845"/>
    <s v="BG22"/>
    <n v="1"/>
    <n v="126"/>
    <s v=" TUTI Bogota"/>
    <s v="ZONA BOGOTA"/>
    <s v="TERCEROS"/>
    <s v="2025 SEM 45"/>
    <s v="2105"/>
    <x v="10"/>
    <s v="sábado"/>
    <s v="ETERNA"/>
    <n v="1"/>
    <n v="3"/>
    <s v="TAT"/>
    <s v="EFREN ARIAS HERNANDEZ"/>
    <s v="Preventa"/>
    <s v="79348271"/>
    <s v="1073687214"/>
    <s v="MISCELANEA"/>
  </r>
  <r>
    <d v="2025-11-08T00:00:00"/>
    <s v="HHBO001174671"/>
    <s v="YACAN20"/>
    <s v="CANDADO 20 MM"/>
    <s v="YACAN20 - CANDADO 20 MM"/>
    <n v="2"/>
    <n v="1218.49"/>
    <n v="0"/>
    <n v="2436.98"/>
    <s v="BG22"/>
    <n v="1"/>
    <n v="126"/>
    <s v=" TUTI Bogota"/>
    <s v="ZONA BOGOTA"/>
    <s v="TERCEROS"/>
    <s v="2025 SEM 45"/>
    <s v="2114"/>
    <x v="42"/>
    <s v="sábado"/>
    <s v="YASS"/>
    <n v="1"/>
    <n v="2"/>
    <s v="TAT"/>
    <s v="MARIELA VILLALOBOS PIRELA"/>
    <s v="Preventa"/>
    <s v="1415849"/>
    <s v="52218661"/>
    <s v="PINTUPAPEL"/>
  </r>
  <r>
    <d v="2025-11-08T00:00:00"/>
    <s v="HHBO001174671"/>
    <s v="YACAN25"/>
    <s v="CANDADO 25 MM"/>
    <s v="YACAN25 - CANDADO 25 MM"/>
    <n v="2"/>
    <n v="1543"/>
    <n v="0"/>
    <n v="3086"/>
    <s v="BG22"/>
    <n v="1"/>
    <n v="126"/>
    <s v=" TUTI Bogota"/>
    <s v="ZONA BOGOTA"/>
    <s v="TERCEROS"/>
    <s v="2025 SEM 45"/>
    <s v="2114"/>
    <x v="42"/>
    <s v="sábado"/>
    <s v="YASS"/>
    <n v="1"/>
    <n v="2"/>
    <s v="TAT"/>
    <s v="MARIELA VILLALOBOS PIRELA"/>
    <s v="Preventa"/>
    <s v="1415849"/>
    <s v="52218661"/>
    <s v="PINTUPAPEL"/>
  </r>
  <r>
    <d v="2025-11-08T00:00:00"/>
    <s v="HHBO001174671"/>
    <s v="YACINT12"/>
    <s v="CINTA TRANSPARENTE PEQUEÑA X 12 UND"/>
    <s v="YACINT12 - CINTA TRANSPARENTE PEQUEÑA X 12 UND"/>
    <n v="2"/>
    <n v="4247.1000000000004"/>
    <n v="0"/>
    <n v="8494.2000000000007"/>
    <s v="BG22"/>
    <n v="1"/>
    <n v="126"/>
    <s v=" TUTI Bogota"/>
    <s v="ZONA BOGOTA"/>
    <s v="TERCEROS"/>
    <s v="2025 SEM 45"/>
    <s v="2114"/>
    <x v="42"/>
    <s v="sábado"/>
    <s v="YASS"/>
    <n v="1"/>
    <n v="2"/>
    <s v="TAT"/>
    <s v="MARIELA VILLALOBOS PIRELA"/>
    <s v="Preventa"/>
    <s v="1415849"/>
    <s v="52218661"/>
    <s v="PINTUPAPEL"/>
  </r>
  <r>
    <d v="2025-11-08T00:00:00"/>
    <s v="HHBO001174718"/>
    <s v="LYESPOOROX12"/>
    <s v="LIMPIAYA ESPONJA ORO/PLATA X12"/>
    <s v="LYESPOOROX12 - LIMPIAYA ESPONJA ORO/PLATA X12"/>
    <n v="1"/>
    <n v="8991.6"/>
    <n v="0"/>
    <n v="8991.6"/>
    <s v="BG11"/>
    <n v="1"/>
    <n v="2"/>
    <s v=" CIUDAD BOGOTA"/>
    <s v="ZONA BOGOTA"/>
    <s v="TERCEROS"/>
    <s v="2025 SEM 45"/>
    <s v="2206"/>
    <x v="47"/>
    <s v="sábado"/>
    <s v="ETERNA"/>
    <n v="1"/>
    <n v="1"/>
    <s v="TAT"/>
    <s v="MARTHA ISABEL LANCHEROS BUITRAGO"/>
    <s v="Preventa"/>
    <s v="35521239"/>
    <s v="52906505"/>
    <s v="MISCELNEA MYM"/>
  </r>
  <r>
    <d v="2025-11-08T00:00:00"/>
    <s v="HHBO001174718"/>
    <s v="PBPROCOLDIS"/>
    <s v="PROTECTOR SOLAR COLOR DISPLAY"/>
    <s v="PBPROCOLDIS - PROTECTOR SOLAR COLOR DISPLAY"/>
    <n v="1"/>
    <n v="29400"/>
    <n v="0"/>
    <n v="29400"/>
    <s v="BG11"/>
    <n v="1"/>
    <n v="2"/>
    <s v=" CIUDAD BOGOTA"/>
    <s v="ZONA BOGOTA"/>
    <s v="TERCEROS"/>
    <s v="2025 SEM 45"/>
    <s v="2206"/>
    <x v="47"/>
    <s v="sábado"/>
    <s v="PREBEL"/>
    <n v="1"/>
    <n v="1"/>
    <s v="TAT"/>
    <s v="MARTHA ISABEL LANCHEROS BUITRAGO"/>
    <s v="Preventa"/>
    <s v="35521239"/>
    <s v="52906505"/>
    <s v="MISCELNEA MYM"/>
  </r>
  <r>
    <d v="2025-11-08T00:00:00"/>
    <s v="HHBO001174718"/>
    <s v="DRACRILASACHETX1"/>
    <s v="ACRILATO PARA PEINAR DROMATIC SACHET X1"/>
    <s v="DRACRILASACHETX1 - ACRILATO PARA PEINAR DROMATIC SACHET X1"/>
    <n v="2"/>
    <n v="2227"/>
    <n v="0"/>
    <n v="4454"/>
    <s v="BG11"/>
    <n v="1"/>
    <n v="2"/>
    <s v=" CIUDAD BOGOTA"/>
    <s v="ZONA BOGOTA"/>
    <s v="TERCEROS"/>
    <s v="2025 SEM 45"/>
    <s v="2206"/>
    <x v="47"/>
    <s v="sábado"/>
    <s v="DROMATIC"/>
    <n v="1"/>
    <n v="2"/>
    <s v="TAT"/>
    <s v="MARTHA ISABEL LANCHEROS BUITRAGO"/>
    <s v="Preventa"/>
    <s v="35521239"/>
    <s v="52906505"/>
    <s v="MISCELNEA MYM"/>
  </r>
  <r>
    <d v="2025-11-08T00:00:00"/>
    <s v="HHBO001174718"/>
    <s v="DRTERMOSACHETX1"/>
    <s v="TERMOPROTECTOR CAPILAR DROMATIC SACHET X1"/>
    <s v="DRTERMOSACHETX1 - TERMOPROTECTOR CAPILAR DROMATIC SACHET X1"/>
    <n v="2"/>
    <n v="2227"/>
    <n v="0"/>
    <n v="4454"/>
    <s v="BG11"/>
    <n v="1"/>
    <n v="2"/>
    <s v=" CIUDAD BOGOTA"/>
    <s v="ZONA BOGOTA"/>
    <s v="TERCEROS"/>
    <s v="2025 SEM 45"/>
    <s v="2206"/>
    <x v="47"/>
    <s v="sábado"/>
    <s v="DROMATIC"/>
    <n v="1"/>
    <n v="2"/>
    <s v="TAT"/>
    <s v="MARTHA ISABEL LANCHEROS BUITRAGO"/>
    <s v="Preventa"/>
    <s v="35521239"/>
    <s v="52906505"/>
    <s v="MISCELNEA MYM"/>
  </r>
  <r>
    <d v="2025-11-08T00:00:00"/>
    <s v="HHBO001174718"/>
    <s v="DRCREMPEINSACHETX1"/>
    <s v="CREMA PARA PEINAR DROMATIC SACHET X1"/>
    <s v="DRCREMPEINSACHETX1 - CREMA PARA PEINAR DROMATIC SACHET X1"/>
    <n v="2"/>
    <n v="1176"/>
    <n v="0"/>
    <n v="2352"/>
    <s v="BG11"/>
    <n v="1"/>
    <n v="2"/>
    <s v=" CIUDAD BOGOTA"/>
    <s v="ZONA BOGOTA"/>
    <s v="TERCEROS"/>
    <s v="2025 SEM 45"/>
    <s v="2206"/>
    <x v="47"/>
    <s v="sábado"/>
    <s v="DROMATIC"/>
    <n v="1"/>
    <n v="2"/>
    <s v="TAT"/>
    <s v="MARTHA ISABEL LANCHEROS BUITRAGO"/>
    <s v="Preventa"/>
    <s v="35521239"/>
    <s v="52906505"/>
    <s v="MISCELNEA MYM"/>
  </r>
  <r>
    <d v="2025-11-08T00:00:00"/>
    <s v="HHBO001174749"/>
    <s v="LYDESEN500"/>
    <s v="DESENGRASANTE CITRICO 500ML"/>
    <s v="LYDESEN500 - DESENGRASANTE CITRICO 500ML"/>
    <n v="2"/>
    <n v="2645.48"/>
    <n v="0"/>
    <n v="5290.96"/>
    <s v="BG22"/>
    <n v="1"/>
    <n v="126"/>
    <s v=" TUTI Bogota"/>
    <s v="ZONA BOGOTA"/>
    <s v="TERCEROS"/>
    <s v="2025 SEM 45"/>
    <s v="2102"/>
    <x v="34"/>
    <s v="sábado"/>
    <s v="ETERNA"/>
    <n v="1"/>
    <n v="2"/>
    <s v="TAT"/>
    <s v="EUDALID HERNANDEZ HERNANDEZ"/>
    <s v="Preventa"/>
    <s v="51866732"/>
    <s v="1073693097"/>
    <s v="CIGARRERIA EUDI"/>
  </r>
  <r>
    <d v="2025-11-08T00:00:00"/>
    <s v="HHBO001174749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5"/>
    <s v="2102"/>
    <x v="34"/>
    <s v="sábado"/>
    <s v="ETERNA"/>
    <n v="1"/>
    <n v="1"/>
    <s v="TAT"/>
    <s v="EUDALID HERNANDEZ HERNANDEZ"/>
    <s v="Preventa"/>
    <s v="51866732"/>
    <s v="1073693097"/>
    <s v="CIGARRERIA EUDI"/>
  </r>
  <r>
    <d v="2025-11-08T00:00:00"/>
    <s v="HHBO001174749"/>
    <s v="LYLOZACREM"/>
    <s v="CREMA LAVALOZA LIMPIAYA"/>
    <s v="LYLOZACREM - CREMA LAVALOZA LIMPIAYA"/>
    <n v="2"/>
    <n v="2615"/>
    <n v="0"/>
    <n v="5230"/>
    <s v="BG22"/>
    <n v="1"/>
    <n v="126"/>
    <s v=" TUTI Bogota"/>
    <s v="ZONA BOGOTA"/>
    <s v="TERCEROS"/>
    <s v="2025 SEM 45"/>
    <s v="2102"/>
    <x v="34"/>
    <s v="sábado"/>
    <s v="ETERNA"/>
    <n v="1"/>
    <n v="2"/>
    <s v="TAT"/>
    <s v="EUDALID HERNANDEZ HERNANDEZ"/>
    <s v="Preventa"/>
    <s v="51866732"/>
    <s v="1073693097"/>
    <s v="CIGARRERIA EUDI"/>
  </r>
  <r>
    <d v="2025-11-08T00:00:00"/>
    <s v="HHBO001174749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5"/>
    <s v="2102"/>
    <x v="34"/>
    <s v="sábado"/>
    <s v="ETERNA"/>
    <n v="1"/>
    <n v="1"/>
    <s v="TAT"/>
    <s v="EUDALID HERNANDEZ HERNANDEZ"/>
    <s v="Preventa"/>
    <s v="51866732"/>
    <s v="1073693097"/>
    <s v="CIGARRERIA EUDI"/>
  </r>
  <r>
    <d v="2025-11-08T00:00:00"/>
    <s v="HHBO001174749"/>
    <s v="YASEDA20"/>
    <s v="SEDA DENTAL CON CERA 20 MT"/>
    <s v="YASEDA20 - SEDA DENTAL CON CERA 20 MT"/>
    <n v="1"/>
    <n v="1092.44"/>
    <n v="0"/>
    <n v="1092.44"/>
    <s v="BG22"/>
    <n v="1"/>
    <n v="126"/>
    <s v=" TUTI Bogota"/>
    <s v="ZONA BOGOTA"/>
    <s v="TERCEROS"/>
    <s v="2025 SEM 45"/>
    <s v="2102"/>
    <x v="34"/>
    <s v="sábado"/>
    <s v="YASS"/>
    <n v="1"/>
    <n v="1"/>
    <s v="TAT"/>
    <s v="EUDALID HERNANDEZ HERNANDEZ"/>
    <s v="Preventa"/>
    <s v="51866732"/>
    <s v="1073693097"/>
    <s v="CIGARRERIA EUDI"/>
  </r>
  <r>
    <d v="2025-11-08T00:00:00"/>
    <s v="HHBU000698718"/>
    <s v="LYGUANT7AMX2"/>
    <s v="LIMPIAYA GUATE TALLA7 AMARILLO X2"/>
    <s v="LYGUANT7AMX2 - LIMPIAYA GUATE TALLA7 AMARILLO X2"/>
    <n v="4"/>
    <n v="3025.21"/>
    <n v="0"/>
    <n v="12100.84"/>
    <s v="BM11"/>
    <n v="1"/>
    <n v="6"/>
    <s v=" BUCARAMANGA"/>
    <s v="ZONA SANTANDER"/>
    <s v="TERCEROS"/>
    <s v="2025 SEM 45"/>
    <s v="1642"/>
    <x v="52"/>
    <s v="sábado"/>
    <s v="ETERNA"/>
    <n v="1"/>
    <n v="4"/>
    <s v="TAT"/>
    <s v="JAROL STIVEN ORTEGA RAMIREZ"/>
    <s v="Preventa"/>
    <s v="1003168065"/>
    <s v="63451609"/>
    <s v="MARKET SAN LORENZO"/>
  </r>
  <r>
    <d v="2025-11-08T00:00:00"/>
    <s v="HHBU000698718"/>
    <s v="LYGUANT8AMX2"/>
    <s v="LIMPIAYA GUANTE TALLA8 AMARILLO X2"/>
    <s v="LYGUANT8AMX2 - LIMPIAYA GUANTE TALLA8 AMARILLO X2"/>
    <n v="4"/>
    <n v="3025.21"/>
    <n v="0"/>
    <n v="12100.84"/>
    <s v="BM11"/>
    <n v="1"/>
    <n v="6"/>
    <s v=" BUCARAMANGA"/>
    <s v="ZONA SANTANDER"/>
    <s v="TERCEROS"/>
    <s v="2025 SEM 45"/>
    <s v="1642"/>
    <x v="52"/>
    <s v="sábado"/>
    <s v="ETERNA"/>
    <n v="1"/>
    <n v="4"/>
    <s v="TAT"/>
    <s v="JAROL STIVEN ORTEGA RAMIREZ"/>
    <s v="Preventa"/>
    <s v="1003168065"/>
    <s v="63451609"/>
    <s v="MARKET SAN LORENZO"/>
  </r>
  <r>
    <d v="2025-11-08T00:00:00"/>
    <s v="HHBU000698718"/>
    <s v="LYGUANT9AMX2"/>
    <s v="LIMPIAYA GUANTE TALLA9 AMARILLO X2"/>
    <s v="LYGUANT9AMX2 - LIMPIAYA GUANTE TALLA9 AMARILLO X2"/>
    <n v="4"/>
    <n v="3025.21"/>
    <n v="0"/>
    <n v="12100.84"/>
    <s v="BM11"/>
    <n v="1"/>
    <n v="6"/>
    <s v=" BUCARAMANGA"/>
    <s v="ZONA SANTANDER"/>
    <s v="TERCEROS"/>
    <s v="2025 SEM 45"/>
    <s v="1642"/>
    <x v="52"/>
    <s v="sábado"/>
    <s v="ETERNA"/>
    <n v="1"/>
    <n v="4"/>
    <s v="TAT"/>
    <s v="JAROL STIVEN ORTEGA RAMIREZ"/>
    <s v="Preventa"/>
    <s v="1003168065"/>
    <s v="63451609"/>
    <s v="MARKET SAN LORENZO"/>
  </r>
  <r>
    <d v="2025-11-08T00:00:00"/>
    <s v="HHBU000698577"/>
    <s v="LYLOZA700DX1"/>
    <s v="LIMPIAYA LAVA LOZA DOYPACK 700 ML X1"/>
    <s v="LYLOZA700DX1 - LIMPIAYA LAVA LOZA DOYPACK 700 ML X1"/>
    <n v="2"/>
    <n v="3562.19"/>
    <n v="0"/>
    <n v="7124.38"/>
    <s v="CU02"/>
    <n v="1"/>
    <n v="211"/>
    <s v=" Tuti Cúcuta"/>
    <s v="ZONA SANTANDER"/>
    <s v="TERCEROS"/>
    <s v="2025 SEM 45"/>
    <s v="1678"/>
    <x v="28"/>
    <s v="sábado"/>
    <s v="ETERNA"/>
    <n v="1"/>
    <n v="2"/>
    <s v="TAT"/>
    <s v="DIOFENER MOLINA VILLEGAS"/>
    <s v="Preventa"/>
    <s v="1091074073"/>
    <s v="1093777438"/>
    <s v="FERRETERIA MOLINA"/>
  </r>
  <r>
    <d v="2025-11-08T00:00:00"/>
    <s v="HHBU000698577"/>
    <s v="YACAN63"/>
    <s v="CANDADO 63 MM"/>
    <s v="YACAN63 - CANDADO 63 MM"/>
    <n v="12"/>
    <n v="5940"/>
    <n v="0"/>
    <n v="71280"/>
    <s v="CU02"/>
    <n v="1"/>
    <n v="211"/>
    <s v=" Tuti Cúcuta"/>
    <s v="ZONA SANTANDER"/>
    <s v="TERCEROS"/>
    <s v="2025 SEM 45"/>
    <s v="1678"/>
    <x v="28"/>
    <s v="sábado"/>
    <s v="YASS"/>
    <n v="1"/>
    <n v="12"/>
    <s v="TAT"/>
    <s v="DIOFENER MOLINA VILLEGAS"/>
    <s v="Preventa"/>
    <s v="1091074073"/>
    <s v="1093777438"/>
    <s v="FERRETERIA MOLINA"/>
  </r>
  <r>
    <d v="2025-11-08T00:00:00"/>
    <s v="HHBU000698585"/>
    <s v="LYLIMPLAV200DX1"/>
    <s v="LIMPIAYA LIMPIADOR LAVANDA 200 ML X1"/>
    <s v="LYLIMPLAV200DX1 - LIMPIAYA LIMPIADOR LAVANDA 200 ML X1"/>
    <n v="6"/>
    <n v="1120"/>
    <n v="0"/>
    <n v="6720"/>
    <s v="CU02"/>
    <n v="1"/>
    <n v="211"/>
    <s v=" Tuti Cúcuta"/>
    <s v="ZONA SANTANDER"/>
    <s v="TERCEROS"/>
    <s v="2025 SEM 45"/>
    <s v="1678"/>
    <x v="28"/>
    <s v="sábado"/>
    <s v="ETERNA"/>
    <n v="1"/>
    <n v="6"/>
    <s v="TAT"/>
    <s v="OLGA GISELA GOMEZ VERA"/>
    <s v="Preventa"/>
    <s v="60310270"/>
    <s v="1093777438"/>
    <s v="TIENDA MIS PROMOCIONES"/>
  </r>
  <r>
    <d v="2025-11-08T00:00:00"/>
    <s v="HHBU000698585"/>
    <s v="YAPANIAZU"/>
    <s v="PAÑITOS HUMEDOS DAMPY X 20 AZUL"/>
    <s v="YAPANIAZU - PAÑITOS HUMEDOS DAMPY X 20 AZUL"/>
    <n v="10"/>
    <n v="1344.54"/>
    <n v="0"/>
    <n v="13445.4"/>
    <s v="CU02"/>
    <n v="1"/>
    <n v="211"/>
    <s v=" Tuti Cúcuta"/>
    <s v="ZONA SANTANDER"/>
    <s v="TERCEROS"/>
    <s v="2025 SEM 45"/>
    <s v="1678"/>
    <x v="28"/>
    <s v="sábado"/>
    <s v="YASS"/>
    <n v="1"/>
    <n v="10"/>
    <s v="TAT"/>
    <s v="OLGA GISELA GOMEZ VERA"/>
    <s v="Preventa"/>
    <s v="60310270"/>
    <s v="1093777438"/>
    <s v="TIENDA MIS PROMOCIONES"/>
  </r>
  <r>
    <d v="2025-11-08T00:00:00"/>
    <s v="HHBU000698585"/>
    <s v="YAPADAM150"/>
    <s v="PAÑITOS HUMEDOS DAMPY X 150 UND AZUL"/>
    <s v="YAPADAM150 - PAÑITOS HUMEDOS DAMPY X 150 UND AZUL"/>
    <n v="6"/>
    <n v="6422.4"/>
    <n v="0"/>
    <n v="38534.400000000001"/>
    <s v="CU02"/>
    <n v="1"/>
    <n v="211"/>
    <s v=" Tuti Cúcuta"/>
    <s v="ZONA SANTANDER"/>
    <s v="TERCEROS"/>
    <s v="2025 SEM 45"/>
    <s v="1678"/>
    <x v="28"/>
    <s v="sábado"/>
    <s v="YASS"/>
    <n v="1"/>
    <n v="6"/>
    <s v="TAT"/>
    <s v="OLGA GISELA GOMEZ VERA"/>
    <s v="Preventa"/>
    <s v="60310270"/>
    <s v="1093777438"/>
    <s v="TIENDA MIS PROMOCIONES"/>
  </r>
  <r>
    <d v="2025-11-08T00:00:00"/>
    <s v="HHBU000698585"/>
    <s v="YABOLSAMED"/>
    <s v="BOLSA BASURA PAQUETE X8 UNIDADES"/>
    <s v="YABOLSAMED - BOLSA BASURA PAQUETE X8 UNIDADES"/>
    <n v="2"/>
    <n v="1344.54"/>
    <n v="0"/>
    <n v="2689.08"/>
    <s v="CU02"/>
    <n v="1"/>
    <n v="211"/>
    <s v=" Tuti Cúcuta"/>
    <s v="ZONA SANTANDER"/>
    <s v="TERCEROS"/>
    <s v="2025 SEM 45"/>
    <s v="1678"/>
    <x v="28"/>
    <s v="sábado"/>
    <s v="YASS"/>
    <n v="1"/>
    <n v="2"/>
    <s v="TAT"/>
    <s v="OLGA GISELA GOMEZ VERA"/>
    <s v="Preventa"/>
    <s v="60310270"/>
    <s v="1093777438"/>
    <s v="TIENDA MIS PROMOCIONES"/>
  </r>
  <r>
    <d v="2025-11-08T00:00:00"/>
    <s v="HHBO001174281"/>
    <s v="YACINT12"/>
    <s v="CINTA TRANSPARENTE PEQUEÑA X 12 UND"/>
    <s v="YACINT12 - CINTA TRANSPARENTE PEQUEÑA X 12 UND"/>
    <n v="2"/>
    <n v="4247.1000000000004"/>
    <n v="0"/>
    <n v="8494.2000000000007"/>
    <s v="BG23"/>
    <n v="1"/>
    <n v="182"/>
    <s v=" TUTI VILLAVICENCIO"/>
    <s v="ZONA BOGOTA"/>
    <s v="TERCEROS"/>
    <s v="2025 SEM 45"/>
    <s v="2915"/>
    <x v="51"/>
    <s v="sábado"/>
    <s v="YASS"/>
    <n v="1"/>
    <n v="2"/>
    <s v="TAT"/>
    <s v="ADA LUZ VELASQUEZ VELEZ"/>
    <s v="Preventa"/>
    <s v="40429160"/>
    <s v="1121916224"/>
    <s v="VARIEDADES ADLUVE"/>
  </r>
  <r>
    <d v="2025-11-08T00:00:00"/>
    <s v="HHBO001174293"/>
    <s v="PBELDES12X18"/>
    <s v="DES. EA DPL CLASS 12G X 18"/>
    <s v="PBELDES12X18 - DES. EA DPL CLASS 12G X 18"/>
    <n v="1"/>
    <n v="12500"/>
    <n v="0"/>
    <n v="12500"/>
    <s v="BG23"/>
    <n v="1"/>
    <n v="166"/>
    <s v=" VILLAVICENCIO"/>
    <s v="ZONA BOGOTA"/>
    <s v="TERCEROS"/>
    <s v="2025 SEM 45"/>
    <s v="2915"/>
    <x v="51"/>
    <s v="sábado"/>
    <s v="PREBEL"/>
    <n v="1"/>
    <n v="1"/>
    <s v="TAT"/>
    <s v="ANA ADRIANA GUERRERO PARRA"/>
    <s v="Preventa"/>
    <s v="40390495"/>
    <s v="1121916224"/>
    <s v="AUTOSERVICIO GP"/>
  </r>
  <r>
    <d v="2025-11-08T00:00:00"/>
    <s v="HHBO001174324"/>
    <s v="PBTALCO30"/>
    <s v="TALCO POLVO AFM 30 GR"/>
    <s v="PBTALCO30 - TALCO POLVO AFM 30 GR"/>
    <n v="6"/>
    <n v="2900.04"/>
    <n v="0"/>
    <n v="17400.240000000002"/>
    <s v="BG20"/>
    <n v="1"/>
    <n v="2"/>
    <s v=" CIUDAD BOGOTA"/>
    <s v="ZONA BOGOTA"/>
    <s v="TERCEROS"/>
    <s v="2025 SEM 45"/>
    <s v="2158"/>
    <x v="25"/>
    <s v="sábado"/>
    <s v="PREBEL"/>
    <n v="1"/>
    <n v="6"/>
    <s v="TAT"/>
    <s v="MARIA DORIAM ENITH BERMUDEZ GOMEZ"/>
    <s v="Preventa"/>
    <s v="39649328"/>
    <s v="11223739"/>
    <s v="MARIA DORIAM ENITH BERMUDEZ GOMEZ"/>
  </r>
  <r>
    <d v="2025-11-08T00:00:00"/>
    <s v="HHBO001174324"/>
    <s v="PBDES135X272H"/>
    <s v="DESODORANTE CREMA 135GR x2 72H"/>
    <s v="PBDES135X272H - DESODORANTE CREMA 135GR x2 72H"/>
    <n v="2"/>
    <n v="15550"/>
    <n v="0"/>
    <n v="31100"/>
    <s v="BG20"/>
    <n v="1"/>
    <n v="2"/>
    <s v=" CIUDAD BOGOTA"/>
    <s v="ZONA BOGOTA"/>
    <s v="TERCEROS"/>
    <s v="2025 SEM 45"/>
    <s v="2158"/>
    <x v="25"/>
    <s v="sábado"/>
    <s v="PREBEL"/>
    <n v="1"/>
    <n v="2"/>
    <s v="TAT"/>
    <s v="MARIA DORIAM ENITH BERMUDEZ GOMEZ"/>
    <s v="Preventa"/>
    <s v="39649328"/>
    <s v="11223739"/>
    <s v="MARIA DORIAM ENITH BERMUDEZ GOMEZ"/>
  </r>
  <r>
    <d v="2025-11-08T00:00:00"/>
    <s v="HHBO001174397"/>
    <s v="LYDESEN500"/>
    <s v="DESENGRASANTE CITRICO 500ML"/>
    <s v="LYDESEN500 - DESENGRASANTE CITRICO 500ML"/>
    <n v="1"/>
    <n v="2645.48"/>
    <n v="0"/>
    <n v="2645.48"/>
    <s v="BG20"/>
    <n v="1"/>
    <n v="126"/>
    <s v=" TUTI Bogota"/>
    <s v="ZONA BOGOTA"/>
    <s v="TERCEROS"/>
    <s v="2025 SEM 45"/>
    <s v="2158"/>
    <x v="25"/>
    <s v="sábado"/>
    <s v="ETERNA"/>
    <n v="1"/>
    <n v="1"/>
    <s v="TAT"/>
    <s v="JACQUELINE SANCHEZ TORRES"/>
    <s v="Preventa"/>
    <s v="1012410238"/>
    <s v="11223739"/>
    <s v="MISELANEA"/>
  </r>
  <r>
    <d v="2025-11-08T00:00:00"/>
    <s v="HHBO001174397"/>
    <s v="LYVIDR500X1"/>
    <s v="LIMPIAYA LIMPIAVIDRIOS MULTIUSOS 500ML X1"/>
    <s v="LYVIDR500X1 - LIMPIAYA LIMPIAVIDRIOS MULTIUSOS 500ML X1"/>
    <n v="1"/>
    <n v="2647.06"/>
    <n v="0"/>
    <n v="2647.06"/>
    <s v="BG20"/>
    <n v="1"/>
    <n v="126"/>
    <s v=" TUTI Bogota"/>
    <s v="ZONA BOGOTA"/>
    <s v="TERCEROS"/>
    <s v="2025 SEM 45"/>
    <s v="2158"/>
    <x v="25"/>
    <s v="sábado"/>
    <s v="ETERNA"/>
    <n v="1"/>
    <n v="1"/>
    <s v="TAT"/>
    <s v="JACQUELINE SANCHEZ TORRES"/>
    <s v="Preventa"/>
    <s v="1012410238"/>
    <s v="11223739"/>
    <s v="MISELANEA"/>
  </r>
  <r>
    <d v="2025-11-08T00:00:00"/>
    <s v="HHBO001174397"/>
    <s v="YASEDA20"/>
    <s v="SEDA DENTAL CON CERA 20 MT"/>
    <s v="YASEDA20 - SEDA DENTAL CON CERA 20 MT"/>
    <n v="2"/>
    <n v="1092.44"/>
    <n v="0"/>
    <n v="2184.88"/>
    <s v="BG20"/>
    <n v="1"/>
    <n v="126"/>
    <s v=" TUTI Bogota"/>
    <s v="ZONA BOGOTA"/>
    <s v="TERCEROS"/>
    <s v="2025 SEM 45"/>
    <s v="2158"/>
    <x v="25"/>
    <s v="sábado"/>
    <s v="YASS"/>
    <n v="1"/>
    <n v="2"/>
    <s v="TAT"/>
    <s v="JACQUELINE SANCHEZ TORRES"/>
    <s v="Preventa"/>
    <s v="1012410238"/>
    <s v="11223739"/>
    <s v="MISELANEA"/>
  </r>
  <r>
    <d v="2025-11-08T00:00:00"/>
    <s v="HHBO001174449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5"/>
    <s v="2149"/>
    <x v="29"/>
    <s v="sábado"/>
    <s v="PREBEL"/>
    <n v="1"/>
    <n v="1"/>
    <s v="TAT"/>
    <s v="ROSALBA GUERRERO GUAQUETA"/>
    <s v="Preventa"/>
    <s v="20982838"/>
    <s v="79986646"/>
    <s v="TIENDA ROSITA"/>
  </r>
  <r>
    <d v="2025-11-08T00:00:00"/>
    <s v="HHBO001174449"/>
    <s v="PBELDESMIN30"/>
    <s v="EA CLASSIC MINI ROLL ON 30ML"/>
    <s v="PBELDESMIN30 - EA CLASSIC MINI ROLL ON 30ML"/>
    <n v="1"/>
    <n v="3000"/>
    <n v="0"/>
    <n v="3000"/>
    <s v="BG20"/>
    <n v="1"/>
    <n v="126"/>
    <s v=" TUTI Bogota"/>
    <s v="ZONA BOGOTA"/>
    <s v="TERCEROS"/>
    <s v="2025 SEM 45"/>
    <s v="2149"/>
    <x v="29"/>
    <s v="sábado"/>
    <s v="PREBEL"/>
    <n v="1"/>
    <n v="1"/>
    <s v="TAT"/>
    <s v="ROSALBA GUERRERO GUAQUETA"/>
    <s v="Preventa"/>
    <s v="20982838"/>
    <s v="79986646"/>
    <s v="TIENDA ROSITA"/>
  </r>
  <r>
    <d v="2025-11-08T00:00:00"/>
    <s v="HHBO001174510"/>
    <s v="PBDESCREMA"/>
    <s v="DESODORANTE COLAPSIBLE 40GR"/>
    <s v="PBDESCREMA - DESODORANTE COLAPSIBLE 40GR"/>
    <n v="4"/>
    <n v="3000"/>
    <n v="0"/>
    <n v="12000"/>
    <s v="BG23"/>
    <n v="1"/>
    <n v="182"/>
    <s v=" TUTI VILLAVICENCIO"/>
    <s v="ZONA BOGOTA"/>
    <s v="TERCEROS"/>
    <s v="2025 SEM 45"/>
    <s v="2254"/>
    <x v="48"/>
    <s v="sábado"/>
    <s v="PREBEL"/>
    <n v="1"/>
    <n v="4"/>
    <s v="TAT"/>
    <s v="DORA CLAUDIA BETANCOURT GUTIERREZ"/>
    <s v="Preventa"/>
    <s v="1003661747"/>
    <s v="1121910983"/>
    <s v="CLAUDIA BETANCOURT"/>
  </r>
  <r>
    <d v="2025-11-08T00:00:00"/>
    <s v="HHBO001174510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5"/>
    <s v="2254"/>
    <x v="48"/>
    <s v="sábado"/>
    <s v="PREBEL"/>
    <n v="1"/>
    <n v="1"/>
    <s v="TAT"/>
    <s v="DORA CLAUDIA BETANCOURT GUTIERREZ"/>
    <s v="Preventa"/>
    <s v="1003661747"/>
    <s v="1121910983"/>
    <s v="CLAUDIA BETANCOURT"/>
  </r>
  <r>
    <d v="2025-11-08T00:00:00"/>
    <s v="HHBO001174510"/>
    <s v="PBDESROLL"/>
    <s v="DESODORANTE ROLL-ON 30ML"/>
    <s v="PBDESROLL - DESODORANTE ROLL-ON 30ML"/>
    <n v="4"/>
    <n v="3000"/>
    <n v="0"/>
    <n v="12000"/>
    <s v="BG23"/>
    <n v="1"/>
    <n v="182"/>
    <s v=" TUTI VILLAVICENCIO"/>
    <s v="ZONA BOGOTA"/>
    <s v="TERCEROS"/>
    <s v="2025 SEM 45"/>
    <s v="2254"/>
    <x v="48"/>
    <s v="sábado"/>
    <s v="PREBEL"/>
    <n v="1"/>
    <n v="4"/>
    <s v="TAT"/>
    <s v="DORA CLAUDIA BETANCOURT GUTIERREZ"/>
    <s v="Preventa"/>
    <s v="1003661747"/>
    <s v="1121910983"/>
    <s v="CLAUDIA BETANCOURT"/>
  </r>
  <r>
    <d v="2025-11-08T00:00:00"/>
    <s v="HHBO001174514"/>
    <s v="YAGELX1"/>
    <s v="GEL MENTHUS JUHNIOS VERDE 30GR X1"/>
    <s v="YAGELX1 - GEL MENTHUS JUHNIOS VERDE 30GR X1"/>
    <n v="6"/>
    <n v="1640"/>
    <n v="0"/>
    <n v="9840"/>
    <s v="BG11"/>
    <n v="1"/>
    <n v="2"/>
    <s v=" CIUDAD BOGOTA"/>
    <s v="ZONA BOGOTA"/>
    <s v="TERCEROS"/>
    <s v="2025 SEM 45"/>
    <s v="2199"/>
    <x v="33"/>
    <s v="sábado"/>
    <s v="YASS"/>
    <n v="1"/>
    <n v="6"/>
    <s v="TAT"/>
    <s v="ROSAURA PACHECO ROJAS"/>
    <s v="Preventa"/>
    <s v="39753567"/>
    <s v="1129520020"/>
    <s v="VARIEDADES PETALO"/>
  </r>
  <r>
    <d v="2025-11-08T00:00:00"/>
    <s v="HHBO001174514"/>
    <s v="PBDESCLICOJINX18"/>
    <s v="DES. AFM DPL CLINIC 12G X18"/>
    <s v="PBDESCLICOJINX18 - DES. AFM DPL CLINIC 12G X18"/>
    <n v="1"/>
    <n v="13500"/>
    <n v="0"/>
    <n v="13500"/>
    <s v="BG11"/>
    <n v="1"/>
    <n v="2"/>
    <s v=" CIUDAD BOGOTA"/>
    <s v="ZONA BOGOTA"/>
    <s v="TERCEROS"/>
    <s v="2025 SEM 45"/>
    <s v="2199"/>
    <x v="33"/>
    <s v="sábado"/>
    <s v="PREBEL"/>
    <n v="1"/>
    <n v="1"/>
    <s v="TAT"/>
    <s v="ROSAURA PACHECO ROJAS"/>
    <s v="Preventa"/>
    <s v="39753567"/>
    <s v="1129520020"/>
    <s v="VARIEDADES PETALO"/>
  </r>
  <r>
    <d v="2025-11-08T00:00:00"/>
    <s v="HHBO001174514"/>
    <s v="YACAN25"/>
    <s v="CANDADO 25 MM"/>
    <s v="YACAN25 - CANDADO 25 MM"/>
    <n v="3"/>
    <n v="1543"/>
    <n v="0"/>
    <n v="4629"/>
    <s v="BG11"/>
    <n v="1"/>
    <n v="2"/>
    <s v=" CIUDAD BOGOTA"/>
    <s v="ZONA BOGOTA"/>
    <s v="TERCEROS"/>
    <s v="2025 SEM 45"/>
    <s v="2199"/>
    <x v="33"/>
    <s v="sábado"/>
    <s v="YASS"/>
    <n v="1"/>
    <n v="3"/>
    <s v="TAT"/>
    <s v="ROSAURA PACHECO ROJAS"/>
    <s v="Preventa"/>
    <s v="39753567"/>
    <s v="1129520020"/>
    <s v="VARIEDADES PETALO"/>
  </r>
  <r>
    <d v="2025-11-08T00:00:00"/>
    <s v="HHBO001174514"/>
    <s v="YACAN38"/>
    <s v="CANDADO 38 MM"/>
    <s v="YACAN38 - CANDADO 38 MM"/>
    <n v="3"/>
    <n v="2668.75"/>
    <n v="0"/>
    <n v="8006.25"/>
    <s v="BG11"/>
    <n v="1"/>
    <n v="2"/>
    <s v=" CIUDAD BOGOTA"/>
    <s v="ZONA BOGOTA"/>
    <s v="TERCEROS"/>
    <s v="2025 SEM 45"/>
    <s v="2199"/>
    <x v="33"/>
    <s v="sábado"/>
    <s v="YASS"/>
    <n v="1"/>
    <n v="3"/>
    <s v="TAT"/>
    <s v="ROSAURA PACHECO ROJAS"/>
    <s v="Preventa"/>
    <s v="39753567"/>
    <s v="1129520020"/>
    <s v="VARIEDADES PETALO"/>
  </r>
  <r>
    <d v="2025-11-08T00:00:00"/>
    <s v="HHBO001174520"/>
    <s v="LYESPOOROX12"/>
    <s v="LIMPIAYA ESPONJA ORO/PLATA X12"/>
    <s v="LYESPOOROX12 - LIMPIAYA ESPONJA ORO/PLATA X12"/>
    <n v="1"/>
    <n v="8991.6"/>
    <n v="0"/>
    <n v="8991.6"/>
    <s v="BG11"/>
    <n v="1"/>
    <n v="2"/>
    <s v=" CIUDAD BOGOTA"/>
    <s v="ZONA BOGOTA"/>
    <s v="TERCEROS"/>
    <s v="2025 SEM 45"/>
    <s v="2199"/>
    <x v="33"/>
    <s v="sábado"/>
    <s v="ETERNA"/>
    <n v="1"/>
    <n v="1"/>
    <s v="TAT"/>
    <s v="MERCY ROJAS ESPINOSA"/>
    <s v="Preventa"/>
    <s v="35327075"/>
    <s v="1129520020"/>
    <s v="MERCY ROJAS ESPINOSA"/>
  </r>
  <r>
    <d v="2025-11-08T00:00:00"/>
    <s v="NC000054458"/>
    <s v="LYGUANT7AMX2"/>
    <s v="LIMPIAYA GUATE TALLA7 AMARILLO X2"/>
    <s v="LYGUANT7AMX2 - LIMPIAYA GUATE TALLA7 AMARILLO X2"/>
    <n v="-2"/>
    <n v="3025.21"/>
    <n v="0"/>
    <n v="-6050.42"/>
    <s v="BG19"/>
    <n v="1"/>
    <n v="126"/>
    <s v=" TUTI Bogota"/>
    <s v="ZONA BOGOTA"/>
    <s v="TERCEROS"/>
    <s v="2025 SEM 45"/>
    <s v="2179"/>
    <x v="11"/>
    <s v="sábado"/>
    <s v="ETERNA"/>
    <n v="1"/>
    <n v="-2"/>
    <s v="TAT"/>
    <s v="MARCO ANTONIO GUAQUETA ROMERO"/>
    <s v="Preventa"/>
    <s v="3152410"/>
    <s v="80720009"/>
    <s v="Principal"/>
  </r>
  <r>
    <d v="2025-11-08T00:00:00"/>
    <s v="NC000054458"/>
    <s v="LYGUANT7.5AMX2"/>
    <s v="LIMPIAYA GUATE TALLA7.5 AMARILLO X2"/>
    <s v="LYGUANT7.5AMX2 - LIMPIAYA GUATE TALLA7.5 AMARILLO X2"/>
    <n v="-2"/>
    <n v="3025.21"/>
    <n v="0"/>
    <n v="-6050.42"/>
    <s v="BG19"/>
    <n v="1"/>
    <n v="126"/>
    <s v=" TUTI Bogota"/>
    <s v="ZONA BOGOTA"/>
    <s v="TERCEROS"/>
    <s v="2025 SEM 45"/>
    <s v="2179"/>
    <x v="11"/>
    <s v="sábado"/>
    <s v="ETERNA"/>
    <n v="1"/>
    <n v="-2"/>
    <s v="TAT"/>
    <s v="MARCO ANTONIO GUAQUETA ROMERO"/>
    <s v="Preventa"/>
    <s v="3152410"/>
    <s v="80720009"/>
    <s v="Principal"/>
  </r>
  <r>
    <d v="2025-11-08T00:00:00"/>
    <s v="NC000054458"/>
    <s v="LYGUANT8AMX2"/>
    <s v="LIMPIAYA GUANTE TALLA8 AMARILLO X2"/>
    <s v="LYGUANT8AMX2 - LIMPIAYA GUANTE TALLA8 AMARILLO X2"/>
    <n v="-2"/>
    <n v="3025.21"/>
    <n v="0"/>
    <n v="-6050.42"/>
    <s v="BG19"/>
    <n v="1"/>
    <n v="126"/>
    <s v=" TUTI Bogota"/>
    <s v="ZONA BOGOTA"/>
    <s v="TERCEROS"/>
    <s v="2025 SEM 45"/>
    <s v="2179"/>
    <x v="11"/>
    <s v="sábado"/>
    <s v="ETERNA"/>
    <n v="1"/>
    <n v="-2"/>
    <s v="TAT"/>
    <s v="MARCO ANTONIO GUAQUETA ROMERO"/>
    <s v="Preventa"/>
    <s v="3152410"/>
    <s v="80720009"/>
    <s v="Principal"/>
  </r>
  <r>
    <d v="2025-11-08T00:00:00"/>
    <s v="NC000054458"/>
    <s v="LYGUANT8.5AMX2"/>
    <s v="LIMPIAYA GUANTE TALLA8.5 AMARILLO X2"/>
    <s v="LYGUANT8.5AMX2 - LIMPIAYA GUANTE TALLA8.5 AMARILLO X2"/>
    <n v="-2"/>
    <n v="3025.21"/>
    <n v="0"/>
    <n v="-6050.42"/>
    <s v="BG19"/>
    <n v="1"/>
    <n v="126"/>
    <s v=" TUTI Bogota"/>
    <s v="ZONA BOGOTA"/>
    <s v="TERCEROS"/>
    <s v="2025 SEM 45"/>
    <s v="2179"/>
    <x v="11"/>
    <s v="sábado"/>
    <s v="ETERNA"/>
    <n v="1"/>
    <n v="-2"/>
    <s v="TAT"/>
    <s v="MARCO ANTONIO GUAQUETA ROMERO"/>
    <s v="Preventa"/>
    <s v="3152410"/>
    <s v="80720009"/>
    <s v="Principal"/>
  </r>
  <r>
    <d v="2025-11-08T00:00:00"/>
    <s v="NC000054458"/>
    <s v="LYGUANT9AMX2"/>
    <s v="LIMPIAYA GUANTE TALLA9 AMARILLO X2"/>
    <s v="LYGUANT9AMX2 - LIMPIAYA GUANTE TALLA9 AMARILLO X2"/>
    <n v="-2"/>
    <n v="3025.21"/>
    <n v="0"/>
    <n v="-6050.42"/>
    <s v="BG19"/>
    <n v="1"/>
    <n v="126"/>
    <s v=" TUTI Bogota"/>
    <s v="ZONA BOGOTA"/>
    <s v="TERCEROS"/>
    <s v="2025 SEM 45"/>
    <s v="2179"/>
    <x v="11"/>
    <s v="sábado"/>
    <s v="ETERNA"/>
    <n v="1"/>
    <n v="-2"/>
    <s v="TAT"/>
    <s v="MARCO ANTONIO GUAQUETA ROMERO"/>
    <s v="Preventa"/>
    <s v="3152410"/>
    <s v="80720009"/>
    <s v="Principal"/>
  </r>
  <r>
    <d v="2025-11-08T00:00:00"/>
    <s v="NC000054458"/>
    <s v="LYESPOOROX12"/>
    <s v="LIMPIAYA ESPONJA ORO/PLATA X12"/>
    <s v="LYESPOOROX12 - LIMPIAYA ESPONJA ORO/PLATA X12"/>
    <n v="-1"/>
    <n v="8991.6"/>
    <n v="-449.58"/>
    <n v="-8542.02"/>
    <s v="BG19"/>
    <n v="1"/>
    <n v="126"/>
    <s v=" TUTI Bogota"/>
    <s v="ZONA BOGOTA"/>
    <s v="TERCEROS"/>
    <s v="2025 SEM 45"/>
    <s v="2179"/>
    <x v="11"/>
    <s v="sábado"/>
    <s v="ETERNA"/>
    <n v="1"/>
    <n v="-1"/>
    <s v="TAT"/>
    <s v="MARCO ANTONIO GUAQUETA ROMERO"/>
    <s v="Preventa"/>
    <s v="3152410"/>
    <s v="80720009"/>
    <s v="Principal"/>
  </r>
  <r>
    <d v="2025-11-08T00:00:00"/>
    <s v="HHBO001174547"/>
    <s v="PBELDES12X18"/>
    <s v="DES. EA DPL CLASS 12G X 18"/>
    <s v="PBELDES12X18 - DES. EA DPL CLASS 12G X 18"/>
    <n v="1"/>
    <n v="12500"/>
    <n v="375"/>
    <n v="12125"/>
    <s v="BG25"/>
    <n v="1"/>
    <n v="126"/>
    <s v=" TUTI Bogota"/>
    <s v="ZONA BOGOTA"/>
    <s v="TERCEROS"/>
    <s v="2025 SEM 45"/>
    <s v="2139"/>
    <x v="38"/>
    <s v="sábado"/>
    <s v="PREBEL"/>
    <n v="1"/>
    <n v="1"/>
    <s v="TAT"/>
    <s v="GUILLERMO LEON VALENCIA MENDEZ"/>
    <s v="Preventa"/>
    <s v="79696435"/>
    <s v="1024507708"/>
    <s v="TIENDA CASA 258"/>
  </r>
  <r>
    <d v="2025-11-08T00:00:00"/>
    <s v="HHBO001174548"/>
    <s v="LYGUANT8NGX2"/>
    <s v="LIMPIAYA GUANTE NEGRO TALLA8 X2"/>
    <s v="LYGUANT8NGX2 - LIMPIAYA GUANTE NEGRO TALLA8 X2"/>
    <n v="3"/>
    <n v="3180"/>
    <n v="0"/>
    <n v="9540"/>
    <s v="BG22"/>
    <n v="1"/>
    <n v="126"/>
    <s v=" TUTI Bogota"/>
    <s v="ZONA BOGOTA"/>
    <s v="TERCEROS"/>
    <s v="2025 SEM 45"/>
    <s v="2133"/>
    <x v="26"/>
    <s v="sábado"/>
    <s v="ETERNA"/>
    <n v="1"/>
    <n v="3"/>
    <s v="TAT"/>
    <s v="DIANA ESTHER ROJAS RODRIGUEZ"/>
    <s v="Preventa"/>
    <s v="52300733"/>
    <s v="52290464"/>
    <s v="VARIEDADES DANY"/>
  </r>
  <r>
    <d v="2025-11-08T00:00:00"/>
    <s v="HHBO001174548"/>
    <s v="PBELNATX100"/>
    <s v="DESODORANTE ELIZABETH ARDEN NATURAL X100"/>
    <s v="PBELNATX100 - DESODORANTE ELIZABETH ARDEN NATURAL X100"/>
    <n v="2"/>
    <n v="7650"/>
    <n v="0"/>
    <n v="15300"/>
    <s v="BG22"/>
    <n v="1"/>
    <n v="126"/>
    <s v=" TUTI Bogota"/>
    <s v="ZONA BOGOTA"/>
    <s v="TERCEROS"/>
    <s v="2025 SEM 45"/>
    <s v="2133"/>
    <x v="26"/>
    <s v="sábado"/>
    <s v="PREBEL"/>
    <n v="1"/>
    <n v="2"/>
    <s v="TAT"/>
    <s v="DIANA ESTHER ROJAS RODRIGUEZ"/>
    <s v="Preventa"/>
    <s v="52300733"/>
    <s v="52290464"/>
    <s v="VARIEDADES DANY"/>
  </r>
  <r>
    <d v="2025-11-08T00:00:00"/>
    <s v="HHBO001174573"/>
    <s v="LYLOZACREM"/>
    <s v="CREMA LAVALOZA LIMPIAYA"/>
    <s v="LYLOZACREM - CREMA LAVALOZA LIMPIAYA"/>
    <n v="3"/>
    <n v="2615"/>
    <n v="0"/>
    <n v="7845"/>
    <s v="BG25"/>
    <n v="1"/>
    <n v="126"/>
    <s v=" TUTI Bogota"/>
    <s v="ZONA BOGOTA"/>
    <s v="TERCEROS"/>
    <s v="2025 SEM 45"/>
    <s v="2139"/>
    <x v="38"/>
    <s v="sábado"/>
    <s v="ETERNA"/>
    <n v="1"/>
    <n v="3"/>
    <s v="TAT"/>
    <s v="INES PARRA ALARCON"/>
    <s v="Preventa"/>
    <s v="51970671"/>
    <s v="1024507708"/>
    <s v="MISCELANEA YAHVEH"/>
  </r>
  <r>
    <d v="2025-11-08T00:00:00"/>
    <s v="HHBO001174573"/>
    <s v="LYLANAACEX6"/>
    <s v="LIMPIAYA LANA ACERO X6"/>
    <s v="LYLANAACEX6 - LIMPIAYA LANA ACERO X6"/>
    <n v="1"/>
    <n v="1180"/>
    <n v="0"/>
    <n v="1180"/>
    <s v="BG25"/>
    <n v="1"/>
    <n v="126"/>
    <s v=" TUTI Bogota"/>
    <s v="ZONA BOGOTA"/>
    <s v="TERCEROS"/>
    <s v="2025 SEM 45"/>
    <s v="2139"/>
    <x v="38"/>
    <s v="sábado"/>
    <s v="ETERNA"/>
    <n v="6"/>
    <n v="6"/>
    <s v="TAT"/>
    <s v="INES PARRA ALARCON"/>
    <s v="Preventa"/>
    <s v="51970671"/>
    <s v="1024507708"/>
    <s v="MISCELANEA YAHVEH"/>
  </r>
  <r>
    <d v="2025-11-08T00:00:00"/>
    <s v="HHBO001174589"/>
    <s v="PBDESCOJINX18"/>
    <s v="DES. AFM DPL ORIG 12G X18"/>
    <s v="PBDESCOJINX18 - DES. AFM DPL ORIG 12G X18"/>
    <n v="1"/>
    <n v="11900"/>
    <n v="0"/>
    <n v="11900"/>
    <s v="BG25"/>
    <n v="1"/>
    <n v="2"/>
    <s v=" CIUDAD BOGOTA"/>
    <s v="ZONA BOGOTA"/>
    <s v="TERCEROS"/>
    <s v="2025 SEM 45"/>
    <s v="2136"/>
    <x v="32"/>
    <s v="sábado"/>
    <s v="PREBEL"/>
    <n v="1"/>
    <n v="1"/>
    <s v="TAT"/>
    <s v="NELSON MORENO URREGO"/>
    <s v="Preventa"/>
    <s v="80437947"/>
    <s v="79354604"/>
    <s v="VÍVERES VARIEDADES EL PROGRESO"/>
  </r>
  <r>
    <d v="2025-11-08T00:00:00"/>
    <s v="HHBO001174637"/>
    <s v="YATIJEROM"/>
    <s v="TIJERA PUNTA ROMA ECONOMICA"/>
    <s v="YATIJEROM - TIJERA PUNTA ROMA ECONOMICA"/>
    <n v="2"/>
    <n v="864"/>
    <n v="0"/>
    <n v="1728"/>
    <s v="BG22"/>
    <n v="1"/>
    <n v="126"/>
    <s v=" TUTI Bogota"/>
    <s v="ZONA BOGOTA"/>
    <s v="TERCEROS"/>
    <s v="2025 SEM 45"/>
    <s v="2105"/>
    <x v="10"/>
    <s v="sábado"/>
    <s v="YASS"/>
    <n v="1"/>
    <n v="2"/>
    <s v="TAT"/>
    <s v="DIANA MARCELA MONTOYA BENITEZ"/>
    <s v="Preventa"/>
    <s v="1072189722"/>
    <s v="1073687214"/>
    <s v="SURTIFRUVER BONANZA"/>
  </r>
  <r>
    <d v="2025-11-08T00:00:00"/>
    <s v="HHBO001174637"/>
    <s v="YASEDA20"/>
    <s v="SEDA DENTAL CON CERA 20 MT"/>
    <s v="YASEDA20 - SEDA DENTAL CON CERA 20 MT"/>
    <n v="6"/>
    <n v="1092.44"/>
    <n v="0"/>
    <n v="6554.64"/>
    <s v="BG22"/>
    <n v="1"/>
    <n v="126"/>
    <s v=" TUTI Bogota"/>
    <s v="ZONA BOGOTA"/>
    <s v="TERCEROS"/>
    <s v="2025 SEM 45"/>
    <s v="2105"/>
    <x v="10"/>
    <s v="sábado"/>
    <s v="YASS"/>
    <n v="1"/>
    <n v="6"/>
    <s v="TAT"/>
    <s v="DIANA MARCELA MONTOYA BENITEZ"/>
    <s v="Preventa"/>
    <s v="1072189722"/>
    <s v="1073687214"/>
    <s v="SURTIFRUVER BONANZA"/>
  </r>
  <r>
    <d v="2025-11-08T00:00:00"/>
    <s v="HHBO001174741"/>
    <s v="LYGUANT7AMX2"/>
    <s v="LIMPIAYA GUATE TALLA7 AMARILLO X2"/>
    <s v="LYGUANT7AMX2 - LIMPIAYA GUATE TALLA7 AMARILLO X2"/>
    <n v="3"/>
    <n v="3025.21"/>
    <n v="0"/>
    <n v="9075.6299999999992"/>
    <s v="BG22"/>
    <n v="1"/>
    <n v="126"/>
    <s v=" TUTI Bogota"/>
    <s v="ZONA BOGOTA"/>
    <s v="TERCEROS"/>
    <s v="2025 SEM 45"/>
    <s v="2102"/>
    <x v="34"/>
    <s v="sábado"/>
    <s v="ETERNA"/>
    <n v="1"/>
    <n v="3"/>
    <s v="TAT"/>
    <s v="ALEX HERNANDO AGUIRRE GONZALEZ"/>
    <s v="Preventa"/>
    <s v="1012403713"/>
    <s v="1073693097"/>
    <s v="ALEX HERNANDO AGUIRRE GONZALEZ"/>
  </r>
  <r>
    <d v="2025-11-08T00:00:00"/>
    <s v="BO000384371"/>
    <s v="LYDESEN500"/>
    <s v="DESENGRASANTE CITRICO 500ML"/>
    <s v="LYDESEN500 - DESENGRASANTE CITRICO 500ML"/>
    <n v="8"/>
    <n v="2645.48"/>
    <n v="0"/>
    <n v="21163.84"/>
    <s v="BG22"/>
    <n v="1"/>
    <n v="2"/>
    <s v=" CIUDAD BOGOTA"/>
    <s v="ZONA BOGOTA"/>
    <s v="TERCEROS"/>
    <s v="2025 SEM 45"/>
    <s v="2114"/>
    <x v="42"/>
    <s v="sábado"/>
    <s v="ETERNA"/>
    <n v="1"/>
    <n v="8"/>
    <s v="TAT"/>
    <s v="ANYELA YURANI ANGARITA MURILLO"/>
    <s v="Preventa"/>
    <s v="1006123728"/>
    <s v="52218661"/>
    <s v="GRANERO ANYELA"/>
  </r>
  <r>
    <d v="2025-11-08T00:00:00"/>
    <s v="HHBO001174778"/>
    <s v="PBDESCREMA"/>
    <s v="DESODORANTE COLAPSIBLE 40GR"/>
    <s v="PBDESCREMA - DESODORANTE COLAPSIBLE 40GR"/>
    <n v="4"/>
    <n v="3000"/>
    <n v="0"/>
    <n v="12000"/>
    <s v="BG23"/>
    <n v="1"/>
    <n v="182"/>
    <s v=" TUTI VILLAVICENCIO"/>
    <s v="ZONA BOGOTA"/>
    <s v="TERCEROS"/>
    <s v="2025 SEM 45"/>
    <s v="2254"/>
    <x v="48"/>
    <s v="sábado"/>
    <s v="PREBEL"/>
    <n v="1"/>
    <n v="4"/>
    <s v="TAT"/>
    <s v="JENNIFER ANDREA SANCHEZ GARCIA"/>
    <s v="Preventa"/>
    <s v="1030626131"/>
    <s v="1121910983"/>
    <s v="PAPELERIA ANDREA"/>
  </r>
  <r>
    <d v="2025-11-08T00:00:00"/>
    <s v="HHBQ000724713"/>
    <s v="YACAN63"/>
    <s v="CANDADO 63 MM"/>
    <s v="YACAN63 - CANDADO 63 MM"/>
    <n v="3"/>
    <n v="5940"/>
    <n v="0"/>
    <n v="17820"/>
    <s v="BQ19"/>
    <n v="1"/>
    <n v="155"/>
    <s v=" TUTI Barranquilla"/>
    <s v="ZONA NORTE"/>
    <s v="TERCEROS"/>
    <s v="2025 SEM 45"/>
    <s v="1982"/>
    <x v="13"/>
    <s v="sábado"/>
    <s v="YASS"/>
    <n v="1"/>
    <n v="3"/>
    <s v="TAT"/>
    <s v="ANTONIO CHIQUILLO BALLESTEROS"/>
    <s v="Preventa"/>
    <s v="72347160"/>
    <s v="57440258"/>
    <s v="TIENDA CHINGUANA"/>
  </r>
  <r>
    <d v="2025-11-08T00:00:00"/>
    <s v="HHBU000698605"/>
    <s v="YASEDA20"/>
    <s v="SEDA DENTAL CON CERA 20 MT"/>
    <s v="YASEDA20 - SEDA DENTAL CON CERA 20 MT"/>
    <n v="2"/>
    <n v="1092.44"/>
    <n v="0"/>
    <n v="2184.88"/>
    <s v="CU02"/>
    <n v="1"/>
    <n v="211"/>
    <s v=" Tuti Cúcuta"/>
    <s v="ZONA SANTANDER"/>
    <s v="TERCEROS"/>
    <s v="2025 SEM 45"/>
    <s v="1684"/>
    <x v="12"/>
    <s v="sábado"/>
    <s v="YASS"/>
    <n v="1"/>
    <n v="2"/>
    <s v="TAT"/>
    <s v="LUCERO RAMIREZ RICO"/>
    <s v="Preventa"/>
    <s v="60377678"/>
    <s v="60375658"/>
    <s v="MARANATA COFFE"/>
  </r>
  <r>
    <d v="2025-11-08T00:00:00"/>
    <s v="HHBU000698605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5"/>
    <s v="1684"/>
    <x v="12"/>
    <s v="sábado"/>
    <s v="PREBEL"/>
    <n v="1"/>
    <n v="1"/>
    <s v="TAT"/>
    <s v="LUCERO RAMIREZ RICO"/>
    <s v="Preventa"/>
    <s v="60377678"/>
    <s v="60375658"/>
    <s v="MARANATA COFFE"/>
  </r>
  <r>
    <d v="2025-11-08T00:00:00"/>
    <s v="HHBO001174363"/>
    <s v="YASEDA20"/>
    <s v="SEDA DENTAL CON CERA 20 MT"/>
    <s v="YASEDA20 - SEDA DENTAL CON CERA 20 MT"/>
    <n v="5"/>
    <n v="1092.44"/>
    <n v="0"/>
    <n v="5462.2"/>
    <s v="BG20"/>
    <n v="1"/>
    <n v="2"/>
    <s v=" CIUDAD BOGOTA"/>
    <s v="ZONA BOGOTA"/>
    <s v="TERCEROS"/>
    <s v="2025 SEM 45"/>
    <s v="2158"/>
    <x v="25"/>
    <s v="sábado"/>
    <s v="YASS"/>
    <n v="1"/>
    <n v="5"/>
    <s v="TAT"/>
    <s v="MARCO ARBEY VILLARRAGA VILLARRAGA"/>
    <s v="Preventa"/>
    <s v="3186412"/>
    <s v="11223739"/>
    <s v="FERREVIDRIOS EL TRIUNFO"/>
  </r>
  <r>
    <d v="2025-11-08T00:00:00"/>
    <s v="HHBO001174462"/>
    <s v="LYBICA1000X1"/>
    <s v="LIMPIAYA LIMPIADOR BICARBONATO 1000ML X1"/>
    <s v="LYBICA1000X1 - LIMPIAYA LIMPIADOR BICARBONATO 1000ML X1"/>
    <n v="2"/>
    <n v="3025.21"/>
    <n v="0"/>
    <n v="6050.42"/>
    <s v="BG11"/>
    <n v="1"/>
    <n v="126"/>
    <s v=" TUTI Bogota"/>
    <s v="ZONA BOGOTA"/>
    <s v="TERCEROS"/>
    <s v="2025 SEM 45"/>
    <s v="2199"/>
    <x v="33"/>
    <s v="sábado"/>
    <s v="ETERNA"/>
    <n v="1"/>
    <n v="2"/>
    <s v="TAT"/>
    <s v="ANTONIO URIAL GOMEZ MOLINA"/>
    <s v="Preventa"/>
    <s v="11481447"/>
    <s v="1129520020"/>
    <s v="FRUVER"/>
  </r>
  <r>
    <d v="2025-11-08T00:00:00"/>
    <s v="HHBO001174462"/>
    <s v="LYDESEN500"/>
    <s v="DESENGRASANTE CITRICO 500ML"/>
    <s v="LYDESEN500 - DESENGRASANTE CITRICO 500ML"/>
    <n v="5"/>
    <n v="2645.48"/>
    <n v="0"/>
    <n v="13227.4"/>
    <s v="BG11"/>
    <n v="1"/>
    <n v="126"/>
    <s v=" TUTI Bogota"/>
    <s v="ZONA BOGOTA"/>
    <s v="TERCEROS"/>
    <s v="2025 SEM 45"/>
    <s v="2199"/>
    <x v="33"/>
    <s v="sábado"/>
    <s v="ETERNA"/>
    <n v="1"/>
    <n v="5"/>
    <s v="TAT"/>
    <s v="ANTONIO URIAL GOMEZ MOLINA"/>
    <s v="Preventa"/>
    <s v="11481447"/>
    <s v="1129520020"/>
    <s v="FRUVER"/>
  </r>
  <r>
    <d v="2025-11-08T00:00:00"/>
    <s v="HHBO001174462"/>
    <s v="LYVIDR500X1"/>
    <s v="LIMPIAYA LIMPIAVIDRIOS MULTIUSOS 500ML X1"/>
    <s v="LYVIDR500X1 - LIMPIAYA LIMPIAVIDRIOS MULTIUSOS 500ML X1"/>
    <n v="2"/>
    <n v="2647.06"/>
    <n v="0"/>
    <n v="5294.12"/>
    <s v="BG11"/>
    <n v="1"/>
    <n v="126"/>
    <s v=" TUTI Bogota"/>
    <s v="ZONA BOGOTA"/>
    <s v="TERCEROS"/>
    <s v="2025 SEM 45"/>
    <s v="2199"/>
    <x v="33"/>
    <s v="sábado"/>
    <s v="ETERNA"/>
    <n v="1"/>
    <n v="2"/>
    <s v="TAT"/>
    <s v="ANTONIO URIAL GOMEZ MOLINA"/>
    <s v="Preventa"/>
    <s v="11481447"/>
    <s v="1129520020"/>
    <s v="FRUVER"/>
  </r>
  <r>
    <d v="2025-11-08T00:00:00"/>
    <s v="HHBO001174462"/>
    <s v="LYGUANT7AMX2"/>
    <s v="LIMPIAYA GUATE TALLA7 AMARILLO X2"/>
    <s v="LYGUANT7AMX2 - LIMPIAYA GUATE TALLA7 AMARILLO X2"/>
    <n v="2"/>
    <n v="3025.21"/>
    <n v="0"/>
    <n v="6050.42"/>
    <s v="BG11"/>
    <n v="1"/>
    <n v="126"/>
    <s v=" TUTI Bogota"/>
    <s v="ZONA BOGOTA"/>
    <s v="TERCEROS"/>
    <s v="2025 SEM 45"/>
    <s v="2199"/>
    <x v="33"/>
    <s v="sábado"/>
    <s v="ETERNA"/>
    <n v="1"/>
    <n v="2"/>
    <s v="TAT"/>
    <s v="ANTONIO URIAL GOMEZ MOLINA"/>
    <s v="Preventa"/>
    <s v="11481447"/>
    <s v="1129520020"/>
    <s v="FRUVER"/>
  </r>
  <r>
    <d v="2025-11-08T00:00:00"/>
    <s v="HHBO001174462"/>
    <s v="LYGUANT7.5AMX2"/>
    <s v="LIMPIAYA GUATE TALLA7.5 AMARILLO X2"/>
    <s v="LYGUANT7.5AMX2 - LIMPIAYA GUATE TALLA7.5 AMARILLO X2"/>
    <n v="2"/>
    <n v="3025.21"/>
    <n v="0"/>
    <n v="6050.42"/>
    <s v="BG11"/>
    <n v="1"/>
    <n v="126"/>
    <s v=" TUTI Bogota"/>
    <s v="ZONA BOGOTA"/>
    <s v="TERCEROS"/>
    <s v="2025 SEM 45"/>
    <s v="2199"/>
    <x v="33"/>
    <s v="sábado"/>
    <s v="ETERNA"/>
    <n v="1"/>
    <n v="2"/>
    <s v="TAT"/>
    <s v="ANTONIO URIAL GOMEZ MOLINA"/>
    <s v="Preventa"/>
    <s v="11481447"/>
    <s v="1129520020"/>
    <s v="FRUVER"/>
  </r>
  <r>
    <d v="2025-11-08T00:00:00"/>
    <s v="HHBO001174462"/>
    <s v="LYGUANT8AMX2"/>
    <s v="LIMPIAYA GUANTE TALLA8 AMARILLO X2"/>
    <s v="LYGUANT8AMX2 - LIMPIAYA GUANTE TALLA8 AMARILLO X2"/>
    <n v="2"/>
    <n v="3025.21"/>
    <n v="0"/>
    <n v="6050.42"/>
    <s v="BG11"/>
    <n v="1"/>
    <n v="126"/>
    <s v=" TUTI Bogota"/>
    <s v="ZONA BOGOTA"/>
    <s v="TERCEROS"/>
    <s v="2025 SEM 45"/>
    <s v="2199"/>
    <x v="33"/>
    <s v="sábado"/>
    <s v="ETERNA"/>
    <n v="1"/>
    <n v="2"/>
    <s v="TAT"/>
    <s v="ANTONIO URIAL GOMEZ MOLINA"/>
    <s v="Preventa"/>
    <s v="11481447"/>
    <s v="1129520020"/>
    <s v="FRUVER"/>
  </r>
  <r>
    <d v="2025-11-08T00:00:00"/>
    <s v="HHBO001174641"/>
    <s v="YATIJEROM"/>
    <s v="TIJERA PUNTA ROMA ECONOMICA"/>
    <s v="YATIJEROM - TIJERA PUNTA ROMA ECONOMICA"/>
    <n v="12"/>
    <n v="864"/>
    <n v="0"/>
    <n v="10368"/>
    <s v="BG22"/>
    <n v="1"/>
    <n v="126"/>
    <s v=" TUTI Bogota"/>
    <s v="ZONA BOGOTA"/>
    <s v="TERCEROS"/>
    <s v="2025 SEM 45"/>
    <s v="2105"/>
    <x v="10"/>
    <s v="sábado"/>
    <s v="YASS"/>
    <n v="1"/>
    <n v="12"/>
    <s v="TAT"/>
    <s v="BLANCA FLOR DIAZ MARQUEZ"/>
    <s v="Preventa"/>
    <s v="51733600"/>
    <s v="1073687214"/>
    <s v="VARIEDADES Y DULCERIA MARFLOW"/>
  </r>
  <r>
    <d v="2025-11-08T00:00:00"/>
    <s v="HHBO001174651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05"/>
    <x v="10"/>
    <s v="sábado"/>
    <s v="ETERNA"/>
    <n v="1"/>
    <n v="1"/>
    <s v="TAT"/>
    <s v="ELIZABETH SOLANO MACHUCA"/>
    <s v="Preventa"/>
    <s v="52015099"/>
    <s v="1073687214"/>
    <s v="LA SUPREMA"/>
  </r>
  <r>
    <d v="2025-11-08T00:00:00"/>
    <s v="HHBO001174721"/>
    <s v="DRDESOPIES"/>
    <s v="DESODORANTE PARA PIES"/>
    <s v="DRDESOPIES - DESODORANTE PARA PIES"/>
    <n v="1"/>
    <n v="9636"/>
    <n v="0"/>
    <n v="9636"/>
    <s v="BG22"/>
    <n v="1"/>
    <n v="126"/>
    <s v=" TUTI Bogota"/>
    <s v="ZONA BOGOTA"/>
    <s v="TERCEROS"/>
    <s v="2025 SEM 45"/>
    <s v="2102"/>
    <x v="34"/>
    <s v="sábado"/>
    <s v="DROMATIC"/>
    <n v="1"/>
    <n v="1"/>
    <s v="TAT"/>
    <s v="MARLENY SANTIAGO GOMEZ"/>
    <s v="Preventa"/>
    <s v="39729170"/>
    <s v="1073693097"/>
    <s v="TIENDA EL PARQUE"/>
  </r>
  <r>
    <d v="2025-11-08T00:00:00"/>
    <s v="HHBO001174721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5"/>
    <s v="2102"/>
    <x v="34"/>
    <s v="sábado"/>
    <s v="ETERNA"/>
    <n v="1"/>
    <n v="1"/>
    <s v="TAT"/>
    <s v="MARLENY SANTIAGO GOMEZ"/>
    <s v="Preventa"/>
    <s v="39729170"/>
    <s v="1073693097"/>
    <s v="TIENDA EL PARQUE"/>
  </r>
  <r>
    <d v="2025-11-08T00:00:00"/>
    <s v="HHBO001174761"/>
    <s v="LYDETE1800DX1"/>
    <s v="DETERGENTE ETERNA DOYPACK 1800 ML X1"/>
    <s v="LYDETE1800DX1 - DETERGENTE ETERNA DOYPACK 1800 ML X1"/>
    <n v="1"/>
    <n v="12000"/>
    <n v="0"/>
    <n v="12000"/>
    <s v="BG11"/>
    <n v="1"/>
    <n v="126"/>
    <s v=" TUTI Bogota"/>
    <s v="ZONA BOGOTA"/>
    <s v="TERCEROS"/>
    <s v="2025 SEM 45"/>
    <s v="2206"/>
    <x v="47"/>
    <s v="sábado"/>
    <s v="ETERNA"/>
    <n v="1"/>
    <n v="1"/>
    <s v="TAT"/>
    <s v="NOHORA ELSA RUBIANO TORRES"/>
    <s v="Preventa"/>
    <s v="39525811"/>
    <s v="52906505"/>
    <s v="NOHORA ELSA RUBIANO TORRES"/>
  </r>
  <r>
    <d v="2025-11-08T00:00:00"/>
    <s v="HHBO001174777"/>
    <s v="PBDESCREMA"/>
    <s v="DESODORANTE COLAPSIBLE 40GR"/>
    <s v="PBDESCREMA - DESODORANTE COLAPSIBLE 40GR"/>
    <n v="3"/>
    <n v="3000"/>
    <n v="0"/>
    <n v="9000"/>
    <s v="BG23"/>
    <n v="1"/>
    <n v="182"/>
    <s v=" TUTI VILLAVICENCIO"/>
    <s v="ZONA BOGOTA"/>
    <s v="TERCEROS"/>
    <s v="2025 SEM 45"/>
    <s v="2254"/>
    <x v="48"/>
    <s v="sábado"/>
    <s v="PREBEL"/>
    <n v="1"/>
    <n v="3"/>
    <s v="TAT"/>
    <s v="JOSE ORLANDO ORTIZ ALEJO"/>
    <s v="Preventa"/>
    <s v="17335452"/>
    <s v="1121910983"/>
    <s v="BICICLETERIA GALAPAGO"/>
  </r>
  <r>
    <d v="2025-11-08T00:00:00"/>
    <s v="HHBU000698591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5"/>
    <s v="1678"/>
    <x v="28"/>
    <s v="sábado"/>
    <s v="PREBEL"/>
    <n v="1"/>
    <n v="1"/>
    <s v="TAT"/>
    <s v="NELSON ALEXIS GAMBOA ZAMBRANO"/>
    <s v="Preventa"/>
    <s v="88228349"/>
    <s v="1093777438"/>
    <s v="TIENDA LUNA"/>
  </r>
  <r>
    <d v="2025-11-08T00:00:00"/>
    <s v="HHBU000698591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5"/>
    <s v="1678"/>
    <x v="28"/>
    <s v="sábado"/>
    <s v="PREBEL"/>
    <n v="1"/>
    <n v="1"/>
    <s v="TAT"/>
    <s v="NELSON ALEXIS GAMBOA ZAMBRANO"/>
    <s v="Preventa"/>
    <s v="88228349"/>
    <s v="1093777438"/>
    <s v="TIENDA LUNA"/>
  </r>
  <r>
    <d v="2025-11-08T00:00:00"/>
    <s v="HHBU000698598"/>
    <s v="DRPOLISACHETX1"/>
    <s v="POLIMERO DROMATIC SACHET X1"/>
    <s v="DRPOLISACHETX1 - POLIMERO DROMATIC SACHET X1"/>
    <n v="6"/>
    <n v="2227"/>
    <n v="0"/>
    <n v="13362"/>
    <s v="CU02"/>
    <n v="1"/>
    <n v="211"/>
    <s v=" Tuti Cúcuta"/>
    <s v="ZONA SANTANDER"/>
    <s v="TERCEROS"/>
    <s v="2025 SEM 45"/>
    <s v="1678"/>
    <x v="28"/>
    <s v="sábado"/>
    <s v="DROMATIC"/>
    <n v="1"/>
    <n v="6"/>
    <s v="TAT"/>
    <s v="JESSICA PAOLA NEIRA RIOS"/>
    <s v="Preventa"/>
    <s v="1090421769"/>
    <s v="1093777438"/>
    <s v="TIENDA LA NONITA"/>
  </r>
  <r>
    <d v="2025-11-08T00:00:00"/>
    <s v="HHBU000698598"/>
    <s v="DRCREMPEINSACHETX1"/>
    <s v="CREMA PARA PEINAR DROMATIC SACHET X1"/>
    <s v="DRCREMPEINSACHETX1 - CREMA PARA PEINAR DROMATIC SACHET X1"/>
    <n v="4"/>
    <n v="1176"/>
    <n v="0"/>
    <n v="4704"/>
    <s v="CU02"/>
    <n v="1"/>
    <n v="211"/>
    <s v=" Tuti Cúcuta"/>
    <s v="ZONA SANTANDER"/>
    <s v="TERCEROS"/>
    <s v="2025 SEM 45"/>
    <s v="1678"/>
    <x v="28"/>
    <s v="sábado"/>
    <s v="DROMATIC"/>
    <n v="1"/>
    <n v="4"/>
    <s v="TAT"/>
    <s v="JESSICA PAOLA NEIRA RIOS"/>
    <s v="Preventa"/>
    <s v="1090421769"/>
    <s v="1093777438"/>
    <s v="TIENDA LA NONITA"/>
  </r>
  <r>
    <d v="2025-11-08T00:00:00"/>
    <s v="HHBU000698598"/>
    <s v="DRACONDSACHETX1"/>
    <s v="ACONDICIONADOR DROMATIC PARA CRESPOS SACHET X1"/>
    <s v="DRACONDSACHETX1 - ACONDICIONADOR DROMATIC PARA CRESPOS SACHET X1"/>
    <n v="4"/>
    <n v="3320"/>
    <n v="0"/>
    <n v="13280"/>
    <s v="CU02"/>
    <n v="1"/>
    <n v="211"/>
    <s v=" Tuti Cúcuta"/>
    <s v="ZONA SANTANDER"/>
    <s v="TERCEROS"/>
    <s v="2025 SEM 45"/>
    <s v="1678"/>
    <x v="28"/>
    <s v="sábado"/>
    <s v="DROMATIC"/>
    <n v="1"/>
    <n v="4"/>
    <s v="TAT"/>
    <s v="JESSICA PAOLA NEIRA RIOS"/>
    <s v="Preventa"/>
    <s v="1090421769"/>
    <s v="1093777438"/>
    <s v="TIENDA LA NONITA"/>
  </r>
  <r>
    <d v="2025-11-08T00:00:00"/>
    <s v="HHBU000698609"/>
    <s v="YAPADAM150"/>
    <s v="PAÑITOS HUMEDOS DAMPY X 150 UND AZUL"/>
    <s v="YAPADAM150 - PAÑITOS HUMEDOS DAMPY X 150 UND AZUL"/>
    <n v="1"/>
    <n v="6422.4"/>
    <n v="0"/>
    <n v="6422.4"/>
    <s v="CU02"/>
    <n v="1"/>
    <n v="211"/>
    <s v=" Tuti Cúcuta"/>
    <s v="ZONA SANTANDER"/>
    <s v="TERCEROS"/>
    <s v="2025 SEM 45"/>
    <s v="1684"/>
    <x v="12"/>
    <s v="sábado"/>
    <s v="YASS"/>
    <n v="1"/>
    <n v="1"/>
    <s v="TAT"/>
    <s v="AURA ELENA ASCANIO BAYONA"/>
    <s v="Preventa"/>
    <s v="60377981"/>
    <s v="60375658"/>
    <s v="OXIMED PLUS"/>
  </r>
  <r>
    <d v="2025-11-08T00:00:00"/>
    <s v="HHBU000698627"/>
    <s v="LYGUANT8AMX2"/>
    <s v="LIMPIAYA GUANTE TALLA8 AMARILLO X2"/>
    <s v="LYGUANT8AMX2 - LIMPIAYA GUANTE TALLA8 AMARILLO X2"/>
    <n v="6"/>
    <n v="3025.21"/>
    <n v="0"/>
    <n v="18151.259999999998"/>
    <s v="CU02"/>
    <n v="1"/>
    <n v="211"/>
    <s v=" Tuti Cúcuta"/>
    <s v="ZONA SANTANDER"/>
    <s v="TERCEROS"/>
    <s v="2025 SEM 45"/>
    <s v="1682"/>
    <x v="12"/>
    <s v="sábado"/>
    <s v="ETERNA"/>
    <n v="1"/>
    <n v="6"/>
    <s v="TAT"/>
    <s v="HEMEL ANTONIO QUINTERO TRUJILLO"/>
    <s v="Preventa"/>
    <s v="18919240"/>
    <s v="60375658"/>
    <s v="TIENDA MIXTA"/>
  </r>
  <r>
    <d v="2025-11-08T00:00:00"/>
    <s v="HHBU000698627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5"/>
    <s v="1682"/>
    <x v="12"/>
    <s v="sábado"/>
    <s v="PREBEL"/>
    <n v="1"/>
    <n v="1"/>
    <s v="TAT"/>
    <s v="HEMEL ANTONIO QUINTERO TRUJILLO"/>
    <s v="Preventa"/>
    <s v="18919240"/>
    <s v="60375658"/>
    <s v="TIENDA MIXTA"/>
  </r>
  <r>
    <d v="2025-11-08T00:00:00"/>
    <s v="HHBO001174280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5"/>
    <s v="2915"/>
    <x v="51"/>
    <s v="sábado"/>
    <s v="PREBEL"/>
    <n v="1"/>
    <n v="1"/>
    <s v="TAT"/>
    <s v="ESTHER CONSUELO PINZON VELASQUEZ"/>
    <s v="Preventa"/>
    <s v="21178362"/>
    <s v="1121916224"/>
    <s v="VARIEDADES VICTORIA"/>
  </r>
  <r>
    <d v="2025-11-08T00:00:00"/>
    <s v="HHBU000698642"/>
    <s v="YAPANIAZU"/>
    <s v="PAÑITOS HUMEDOS DAMPY X 20 AZUL"/>
    <s v="YAPANIAZU - PAÑITOS HUMEDOS DAMPY X 20 AZUL"/>
    <n v="6"/>
    <n v="1344.54"/>
    <n v="0"/>
    <n v="8067.24"/>
    <s v="CU02"/>
    <n v="1"/>
    <n v="211"/>
    <s v=" Tuti Cúcuta"/>
    <s v="ZONA SANTANDER"/>
    <s v="TERCEROS"/>
    <s v="2025 SEM 45"/>
    <s v="1678"/>
    <x v="28"/>
    <s v="sábado"/>
    <s v="YASS"/>
    <n v="1"/>
    <n v="6"/>
    <s v="TAT"/>
    <s v="EUGENIA VILLAMIZAR ORTEGA"/>
    <s v="Preventa"/>
    <s v="60256661"/>
    <s v="1093777438"/>
    <s v="EUGENIA  VILLAMIZAR"/>
  </r>
  <r>
    <d v="2025-11-08T00:00:00"/>
    <s v="HHBO001174288"/>
    <s v="LYDESEN500"/>
    <s v="DESENGRASANTE CITRICO 500ML"/>
    <s v="LYDESEN500 - DESENGRASANTE CITRICO 500ML"/>
    <n v="2"/>
    <n v="2645.48"/>
    <n v="0"/>
    <n v="5290.96"/>
    <s v="BG11"/>
    <n v="1"/>
    <n v="2"/>
    <s v=" CIUDAD BOGOTA"/>
    <s v="ZONA BOGOTA"/>
    <s v="TERCEROS"/>
    <s v="2025 SEM 45"/>
    <s v="2202"/>
    <x v="36"/>
    <s v="sábado"/>
    <s v="ETERNA"/>
    <n v="1"/>
    <n v="2"/>
    <s v="TAT"/>
    <s v="YENNYS PATRICIA ANILLO CALDERON"/>
    <s v="Preventa"/>
    <s v="33272572"/>
    <s v="53099291"/>
    <s v="TIENDA SALO"/>
  </r>
  <r>
    <d v="2025-11-08T00:00:00"/>
    <s v="HHBU000698653"/>
    <s v="PBPROCOLDIS"/>
    <s v="PROTECTOR SOLAR COLOR DISPLAY"/>
    <s v="PBPROCOLDIS - PROTECTOR SOLAR COLOR DISPLAY"/>
    <n v="1"/>
    <n v="29400"/>
    <n v="0"/>
    <n v="29400"/>
    <s v="BM10"/>
    <n v="1"/>
    <n v="154"/>
    <s v=" TUTI Bucaramanga"/>
    <s v="ZONA SANTANDER"/>
    <s v="TERCEROS"/>
    <s v="2025 SEM 45"/>
    <s v="1643"/>
    <x v="50"/>
    <s v="sábado"/>
    <s v="PREBEL"/>
    <n v="1"/>
    <n v="1"/>
    <s v="TAT"/>
    <s v="YENNY PAOLA CARDENAS SANCHEZ"/>
    <s v="Preventa"/>
    <s v="1101048880"/>
    <s v="63546443"/>
    <s v="DEL CAMPO FRUVER CHOCOITA"/>
  </r>
  <r>
    <d v="2025-11-08T00:00:00"/>
    <s v="HHBO001174332"/>
    <s v="YAGOM30"/>
    <s v="GOMINA N17 EN SOBRE 30G"/>
    <s v="YAGOM30 - GOMINA N17 EN SOBRE 30G"/>
    <n v="6"/>
    <n v="672.27"/>
    <n v="0"/>
    <n v="4033.62"/>
    <s v="BG20"/>
    <n v="1"/>
    <n v="2"/>
    <s v=" CIUDAD BOGOTA"/>
    <s v="ZONA BOGOTA"/>
    <s v="TERCEROS"/>
    <s v="2025 SEM 45"/>
    <s v="2158"/>
    <x v="25"/>
    <s v="sábado"/>
    <s v="YASS"/>
    <n v="1"/>
    <n v="6"/>
    <s v="TAT"/>
    <s v="JENIFER TATIANA PARRA JIMENEZ"/>
    <s v="Preventa"/>
    <s v="1024481575"/>
    <s v="11223739"/>
    <s v="VARIEDADES MELEK"/>
  </r>
  <r>
    <d v="2025-11-08T00:00:00"/>
    <s v="HHBO001174332"/>
    <s v="YAGOM90"/>
    <s v="GOMINA N17 EN SOBRE 90G"/>
    <s v="YAGOM90 - GOMINA N17 EN SOBRE 90G"/>
    <n v="6"/>
    <n v="1092.44"/>
    <n v="0"/>
    <n v="6554.64"/>
    <s v="BG20"/>
    <n v="1"/>
    <n v="2"/>
    <s v=" CIUDAD BOGOTA"/>
    <s v="ZONA BOGOTA"/>
    <s v="TERCEROS"/>
    <s v="2025 SEM 45"/>
    <s v="2158"/>
    <x v="25"/>
    <s v="sábado"/>
    <s v="YASS"/>
    <n v="1"/>
    <n v="6"/>
    <s v="TAT"/>
    <s v="JENIFER TATIANA PARRA JIMENEZ"/>
    <s v="Preventa"/>
    <s v="1024481575"/>
    <s v="11223739"/>
    <s v="VARIEDADES MELEK"/>
  </r>
  <r>
    <d v="2025-11-08T00:00:00"/>
    <s v="HHBO001174332"/>
    <s v="YACAN20"/>
    <s v="CANDADO 20 MM"/>
    <s v="YACAN20 - CANDADO 20 MM"/>
    <n v="3"/>
    <n v="1218.49"/>
    <n v="0"/>
    <n v="3655.47"/>
    <s v="BG20"/>
    <n v="1"/>
    <n v="2"/>
    <s v=" CIUDAD BOGOTA"/>
    <s v="ZONA BOGOTA"/>
    <s v="TERCEROS"/>
    <s v="2025 SEM 45"/>
    <s v="2158"/>
    <x v="25"/>
    <s v="sábado"/>
    <s v="YASS"/>
    <n v="1"/>
    <n v="3"/>
    <s v="TAT"/>
    <s v="JENIFER TATIANA PARRA JIMENEZ"/>
    <s v="Preventa"/>
    <s v="1024481575"/>
    <s v="11223739"/>
    <s v="VARIEDADES MELEK"/>
  </r>
  <r>
    <d v="2025-11-08T00:00:00"/>
    <s v="HHBO001174332"/>
    <s v="YACAN25"/>
    <s v="CANDADO 25 MM"/>
    <s v="YACAN25 - CANDADO 25 MM"/>
    <n v="3"/>
    <n v="1543"/>
    <n v="0"/>
    <n v="4629"/>
    <s v="BG20"/>
    <n v="1"/>
    <n v="2"/>
    <s v=" CIUDAD BOGOTA"/>
    <s v="ZONA BOGOTA"/>
    <s v="TERCEROS"/>
    <s v="2025 SEM 45"/>
    <s v="2158"/>
    <x v="25"/>
    <s v="sábado"/>
    <s v="YASS"/>
    <n v="1"/>
    <n v="3"/>
    <s v="TAT"/>
    <s v="JENIFER TATIANA PARRA JIMENEZ"/>
    <s v="Preventa"/>
    <s v="1024481575"/>
    <s v="11223739"/>
    <s v="VARIEDADES MELEK"/>
  </r>
  <r>
    <d v="2025-11-08T00:00:00"/>
    <s v="HHBO001174332"/>
    <s v="YACAN38"/>
    <s v="CANDADO 38 MM"/>
    <s v="YACAN38 - CANDADO 38 MM"/>
    <n v="3"/>
    <n v="2668.75"/>
    <n v="0"/>
    <n v="8006.25"/>
    <s v="BG20"/>
    <n v="1"/>
    <n v="2"/>
    <s v=" CIUDAD BOGOTA"/>
    <s v="ZONA BOGOTA"/>
    <s v="TERCEROS"/>
    <s v="2025 SEM 45"/>
    <s v="2158"/>
    <x v="25"/>
    <s v="sábado"/>
    <s v="YASS"/>
    <n v="1"/>
    <n v="3"/>
    <s v="TAT"/>
    <s v="JENIFER TATIANA PARRA JIMENEZ"/>
    <s v="Preventa"/>
    <s v="1024481575"/>
    <s v="11223739"/>
    <s v="VARIEDADES MELEK"/>
  </r>
  <r>
    <d v="2025-11-08T00:00:00"/>
    <s v="HHBO001174357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5"/>
    <s v="2158"/>
    <x v="25"/>
    <s v="sábado"/>
    <s v="PREBEL"/>
    <n v="1"/>
    <n v="1"/>
    <s v="TAT"/>
    <s v="ANDRES ALVEIRO CORREA GONZALEZ"/>
    <s v="Preventa"/>
    <s v="1056994614"/>
    <s v="11223739"/>
    <s v="TIENDA ESQUINA"/>
  </r>
  <r>
    <d v="2025-11-08T00:00:00"/>
    <s v="HHBO001174428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5"/>
    <s v="2149"/>
    <x v="29"/>
    <s v="sábado"/>
    <s v="PREBEL"/>
    <n v="1"/>
    <n v="1"/>
    <s v="TAT"/>
    <s v="ANA TERESA ALVIS"/>
    <s v="Preventa"/>
    <s v="52298270"/>
    <s v="79986646"/>
    <s v="LA ABUELA QUINDIANA"/>
  </r>
  <r>
    <d v="2025-11-08T00:00:00"/>
    <s v="HHBO001174475"/>
    <s v="LYDESEN500"/>
    <s v="DESENGRASANTE CITRICO 500ML"/>
    <s v="LYDESEN500 - DESENGRASANTE CITRICO 500ML"/>
    <n v="3"/>
    <n v="2645.48"/>
    <n v="0"/>
    <n v="7936.44"/>
    <s v="BG20"/>
    <n v="1"/>
    <n v="2"/>
    <s v=" CIUDAD BOGOTA"/>
    <s v="ZONA BOGOTA"/>
    <s v="TERCEROS"/>
    <s v="2025 SEM 45"/>
    <s v="2149"/>
    <x v="29"/>
    <s v="sábado"/>
    <s v="ETERNA"/>
    <n v="1"/>
    <n v="3"/>
    <s v="TAT"/>
    <s v="JUAN CARLOS GOMEZ GALINDO"/>
    <s v="Preventa"/>
    <s v="80140488"/>
    <s v="79986646"/>
    <s v="MERCADOS LA 90"/>
  </r>
  <r>
    <d v="2025-11-08T00:00:00"/>
    <s v="HHBO001174526"/>
    <s v="LYGUANT8AMX2"/>
    <s v="LIMPIAYA GUANTE TALLA8 AMARILLO X2"/>
    <s v="LYGUANT8AMX2 - LIMPIAYA GUANTE TALLA8 AMARILLO X2"/>
    <n v="2"/>
    <n v="3025.21"/>
    <n v="0"/>
    <n v="6050.42"/>
    <s v="BG25"/>
    <n v="1"/>
    <n v="126"/>
    <s v=" TUTI Bogota"/>
    <s v="ZONA BOGOTA"/>
    <s v="TERCEROS"/>
    <s v="2025 SEM 45"/>
    <s v="2130"/>
    <x v="15"/>
    <s v="sábado"/>
    <s v="ETERNA"/>
    <n v="1"/>
    <n v="2"/>
    <s v="TAT"/>
    <s v="KELLY JOHANNA TOVAR MACETO"/>
    <s v="Preventa"/>
    <s v="52762050"/>
    <s v="22639797"/>
    <s v="KELLY TOVAR"/>
  </r>
  <r>
    <d v="2025-11-08T00:00:00"/>
    <s v="HHBO001174526"/>
    <s v="LYGUANT7.5AMX2"/>
    <s v="LIMPIAYA GUATE TALLA7.5 AMARILLO X2"/>
    <s v="LYGUANT7.5AMX2 - LIMPIAYA GUATE TALLA7.5 AMARILLO X2"/>
    <n v="2"/>
    <n v="3025.21"/>
    <n v="0"/>
    <n v="6050.42"/>
    <s v="BG25"/>
    <n v="1"/>
    <n v="126"/>
    <s v=" TUTI Bogota"/>
    <s v="ZONA BOGOTA"/>
    <s v="TERCEROS"/>
    <s v="2025 SEM 45"/>
    <s v="2130"/>
    <x v="15"/>
    <s v="sábado"/>
    <s v="ETERNA"/>
    <n v="1"/>
    <n v="2"/>
    <s v="TAT"/>
    <s v="KELLY JOHANNA TOVAR MACETO"/>
    <s v="Preventa"/>
    <s v="52762050"/>
    <s v="22639797"/>
    <s v="KELLY TOVAR"/>
  </r>
  <r>
    <d v="2025-11-08T00:00:00"/>
    <s v="HHBO001174526"/>
    <s v="LYGUANT8NGX2"/>
    <s v="LIMPIAYA GUANTE NEGRO TALLA8 X2"/>
    <s v="LYGUANT8NGX2 - LIMPIAYA GUANTE NEGRO TALLA8 X2"/>
    <n v="4"/>
    <n v="3180"/>
    <n v="0"/>
    <n v="12720"/>
    <s v="BG25"/>
    <n v="1"/>
    <n v="126"/>
    <s v=" TUTI Bogota"/>
    <s v="ZONA BOGOTA"/>
    <s v="TERCEROS"/>
    <s v="2025 SEM 45"/>
    <s v="2130"/>
    <x v="15"/>
    <s v="sábado"/>
    <s v="ETERNA"/>
    <n v="1"/>
    <n v="4"/>
    <s v="TAT"/>
    <s v="KELLY JOHANNA TOVAR MACETO"/>
    <s v="Preventa"/>
    <s v="52762050"/>
    <s v="22639797"/>
    <s v="KELLY TOVAR"/>
  </r>
  <r>
    <d v="2025-11-08T00:00:00"/>
    <s v="HHBO001174526"/>
    <s v="PBPROCOLDIS"/>
    <s v="PROTECTOR SOLAR COLOR DISPLAY"/>
    <s v="PBPROCOLDIS - PROTECTOR SOLAR COLOR DISPLAY"/>
    <n v="1"/>
    <n v="29400"/>
    <n v="0"/>
    <n v="29400"/>
    <s v="BG25"/>
    <n v="1"/>
    <n v="126"/>
    <s v=" TUTI Bogota"/>
    <s v="ZONA BOGOTA"/>
    <s v="TERCEROS"/>
    <s v="2025 SEM 45"/>
    <s v="2130"/>
    <x v="15"/>
    <s v="sábado"/>
    <s v="PREBEL"/>
    <n v="1"/>
    <n v="1"/>
    <s v="TAT"/>
    <s v="KELLY JOHANNA TOVAR MACETO"/>
    <s v="Preventa"/>
    <s v="52762050"/>
    <s v="22639797"/>
    <s v="KELLY TOVAR"/>
  </r>
  <r>
    <d v="2025-11-08T00:00:00"/>
    <s v="HHBO001174560"/>
    <s v="YABOLSAMED"/>
    <s v="BOLSA BASURA PAQUETE X8 UNIDADES"/>
    <s v="YABOLSAMED - BOLSA BASURA PAQUETE X8 UNIDADES"/>
    <n v="10"/>
    <n v="1344.54"/>
    <n v="0"/>
    <n v="13445.4"/>
    <s v="BG22"/>
    <n v="1"/>
    <n v="126"/>
    <s v=" TUTI Bogota"/>
    <s v="ZONA BOGOTA"/>
    <s v="TERCEROS"/>
    <s v="2025 SEM 45"/>
    <s v="2133"/>
    <x v="26"/>
    <s v="sábado"/>
    <s v="YASS"/>
    <n v="1"/>
    <n v="10"/>
    <s v="TAT"/>
    <s v="ANA MARIA AREVALO ORTEGA"/>
    <s v="Preventa"/>
    <s v="21003708"/>
    <s v="52290464"/>
    <s v="TIENDA"/>
  </r>
  <r>
    <d v="2025-11-08T00:00:00"/>
    <s v="HHBO001174579"/>
    <s v="LYBICA1000X1"/>
    <s v="LIMPIAYA LIMPIADOR BICARBONATO 1000ML X1"/>
    <s v="LYBICA1000X1 - LIMPIAYA LIMPIADOR BICARBONATO 1000ML X1"/>
    <n v="6"/>
    <n v="3025.21"/>
    <n v="0"/>
    <n v="18151.259999999998"/>
    <s v="BG25"/>
    <n v="1"/>
    <n v="126"/>
    <s v=" TUTI Bogota"/>
    <s v="ZONA BOGOTA"/>
    <s v="TERCEROS"/>
    <s v="2025 SEM 45"/>
    <s v="2136"/>
    <x v="32"/>
    <s v="sábado"/>
    <s v="ETERNA"/>
    <n v="1"/>
    <n v="6"/>
    <s v="TAT"/>
    <s v="LUZ MARINA PATIÑO OCAMPO"/>
    <s v="Preventa"/>
    <s v="24827331"/>
    <s v="79354604"/>
    <s v="LUZ MARINA PATIÑO OCAMPO"/>
  </r>
  <r>
    <d v="2025-11-08T00:00:00"/>
    <s v="HHBO001174624"/>
    <s v="YACAN20"/>
    <s v="CANDADO 20 MM"/>
    <s v="YACAN20 - CANDADO 20 MM"/>
    <n v="5"/>
    <n v="1218.49"/>
    <n v="0"/>
    <n v="6092.45"/>
    <s v="BG22"/>
    <n v="1"/>
    <n v="126"/>
    <s v=" TUTI Bogota"/>
    <s v="ZONA BOGOTA"/>
    <s v="TERCEROS"/>
    <s v="2025 SEM 45"/>
    <s v="2133"/>
    <x v="26"/>
    <s v="sábado"/>
    <s v="YASS"/>
    <n v="1"/>
    <n v="5"/>
    <s v="TAT"/>
    <s v="ANEIDI GUERRERO MORA"/>
    <s v="Preventa"/>
    <s v="1110116263"/>
    <s v="52290464"/>
    <s v="PIÑATERIA"/>
  </r>
  <r>
    <d v="2025-11-08T00:00:00"/>
    <s v="HHBO001174624"/>
    <s v="YACAN25"/>
    <s v="CANDADO 25 MM"/>
    <s v="YACAN25 - CANDADO 25 MM"/>
    <n v="5"/>
    <n v="1543"/>
    <n v="0"/>
    <n v="7715"/>
    <s v="BG22"/>
    <n v="1"/>
    <n v="126"/>
    <s v=" TUTI Bogota"/>
    <s v="ZONA BOGOTA"/>
    <s v="TERCEROS"/>
    <s v="2025 SEM 45"/>
    <s v="2133"/>
    <x v="26"/>
    <s v="sábado"/>
    <s v="YASS"/>
    <n v="1"/>
    <n v="5"/>
    <s v="TAT"/>
    <s v="ANEIDI GUERRERO MORA"/>
    <s v="Preventa"/>
    <s v="1110116263"/>
    <s v="52290464"/>
    <s v="PIÑATERIA"/>
  </r>
  <r>
    <d v="2025-11-08T00:00:00"/>
    <s v="HHBO001174624"/>
    <s v="YACAN38"/>
    <s v="CANDADO 38 MM"/>
    <s v="YACAN38 - CANDADO 38 MM"/>
    <n v="3"/>
    <n v="2668.75"/>
    <n v="0"/>
    <n v="8006.25"/>
    <s v="BG22"/>
    <n v="1"/>
    <n v="126"/>
    <s v=" TUTI Bogota"/>
    <s v="ZONA BOGOTA"/>
    <s v="TERCEROS"/>
    <s v="2025 SEM 45"/>
    <s v="2133"/>
    <x v="26"/>
    <s v="sábado"/>
    <s v="YASS"/>
    <n v="1"/>
    <n v="3"/>
    <s v="TAT"/>
    <s v="ANEIDI GUERRERO MORA"/>
    <s v="Preventa"/>
    <s v="1110116263"/>
    <s v="52290464"/>
    <s v="PIÑATERIA"/>
  </r>
  <r>
    <d v="2025-11-08T00:00:00"/>
    <s v="HHBO001174684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5"/>
    <s v="2114"/>
    <x v="42"/>
    <s v="sábado"/>
    <s v="ETERNA"/>
    <n v="1"/>
    <n v="2"/>
    <s v="TAT"/>
    <s v="YENNIFER BUITRAGO OVALLE"/>
    <s v="Preventa"/>
    <s v="1032435833"/>
    <s v="52218661"/>
    <s v="CIGARRERIA ARCO IRIS"/>
  </r>
  <r>
    <d v="2025-11-08T00:00:00"/>
    <s v="HHBO001174713"/>
    <s v="LYGUANT7AMX2"/>
    <s v="LIMPIAYA GUATE TALLA7 AMARILLO X2"/>
    <s v="LYGUANT7AMX2 - LIMPIAYA GUATE TALLA7 AMARILLO X2"/>
    <n v="3"/>
    <n v="3025.21"/>
    <n v="0"/>
    <n v="9075.6299999999992"/>
    <s v="BG22"/>
    <n v="1"/>
    <n v="126"/>
    <s v=" TUTI Bogota"/>
    <s v="ZONA BOGOTA"/>
    <s v="TERCEROS"/>
    <s v="2025 SEM 45"/>
    <s v="2102"/>
    <x v="34"/>
    <s v="sábado"/>
    <s v="ETERNA"/>
    <n v="1"/>
    <n v="3"/>
    <s v="TAT"/>
    <s v="JOSE RICARDO CHACON CHAVARRO"/>
    <s v="Preventa"/>
    <s v="80011645"/>
    <s v="1073693097"/>
    <s v="BOLIRRANA"/>
  </r>
  <r>
    <d v="2025-11-08T00:00:00"/>
    <s v="HHBO001174713"/>
    <s v="LYGUANT7.5AMX2"/>
    <s v="LIMPIAYA GUATE TALLA7.5 AMARILLO X2"/>
    <s v="LYGUANT7.5AMX2 - LIMPIAYA GUATE TALLA7.5 AMARILLO X2"/>
    <n v="3"/>
    <n v="3025.21"/>
    <n v="0"/>
    <n v="9075.6299999999992"/>
    <s v="BG22"/>
    <n v="1"/>
    <n v="126"/>
    <s v=" TUTI Bogota"/>
    <s v="ZONA BOGOTA"/>
    <s v="TERCEROS"/>
    <s v="2025 SEM 45"/>
    <s v="2102"/>
    <x v="34"/>
    <s v="sábado"/>
    <s v="ETERNA"/>
    <n v="1"/>
    <n v="3"/>
    <s v="TAT"/>
    <s v="JOSE RICARDO CHACON CHAVARRO"/>
    <s v="Preventa"/>
    <s v="80011645"/>
    <s v="1073693097"/>
    <s v="BOLIRRANA"/>
  </r>
  <r>
    <d v="2025-11-08T00:00:00"/>
    <s v="HHBO001174735"/>
    <s v="YAGELX1"/>
    <s v="GEL MENTHUS JUHNIOS VERDE 30GR X1"/>
    <s v="YAGELX1 - GEL MENTHUS JUHNIOS VERDE 30GR X1"/>
    <n v="6"/>
    <n v="1640"/>
    <n v="0"/>
    <n v="9840"/>
    <s v="BG22"/>
    <n v="1"/>
    <n v="126"/>
    <s v=" TUTI Bogota"/>
    <s v="ZONA BOGOTA"/>
    <s v="TERCEROS"/>
    <s v="2025 SEM 45"/>
    <s v="2102"/>
    <x v="34"/>
    <s v="sábado"/>
    <s v="YASS"/>
    <n v="1"/>
    <n v="6"/>
    <s v="TAT"/>
    <s v="CARLINA RIVERA CARVAJAL"/>
    <s v="Preventa"/>
    <s v="63354858"/>
    <s v="1073693097"/>
    <s v="TIENDA SAN FELIPE"/>
  </r>
  <r>
    <d v="2025-11-08T00:00:00"/>
    <s v="HHBO001174782"/>
    <s v="YACINT12"/>
    <s v="CINTA TRANSPARENTE PEQUEÑA X 12 UND"/>
    <s v="YACINT12 - CINTA TRANSPARENTE PEQUEÑA X 12 UND"/>
    <n v="1"/>
    <n v="4247.1000000000004"/>
    <n v="0"/>
    <n v="4247.1000000000004"/>
    <s v="BG23"/>
    <n v="1"/>
    <n v="182"/>
    <s v=" TUTI VILLAVICENCIO"/>
    <s v="ZONA BOGOTA"/>
    <s v="TERCEROS"/>
    <s v="2025 SEM 45"/>
    <s v="2254"/>
    <x v="48"/>
    <s v="sábado"/>
    <s v="YASS"/>
    <n v="1"/>
    <n v="1"/>
    <s v="TAT"/>
    <s v="JONATHAN QUIROGA INFANTE"/>
    <s v="Preventa"/>
    <s v="1123863660"/>
    <s v="1121910983"/>
    <s v="AUTOSERVICIO LA HUMILDAD"/>
  </r>
  <r>
    <d v="2025-11-10T00:00:00"/>
    <s v="HHBQ000724865"/>
    <s v="LYESPOOROX12"/>
    <s v="LIMPIAYA ESPONJA ORO/PLATA X12"/>
    <s v="LYESPOOROX12 - LIMPIAYA ESPONJA ORO/PLATA X12"/>
    <n v="1"/>
    <n v="8991.6"/>
    <n v="0"/>
    <n v="8991.6"/>
    <s v="BQ06"/>
    <n v="1"/>
    <n v="9"/>
    <s v=" BARRANQUILLA"/>
    <s v="ZONA NORTE"/>
    <s v="TERCEROS"/>
    <s v="2025 SEM 46"/>
    <s v="1940"/>
    <x v="45"/>
    <s v="lunes"/>
    <s v="ETERNA"/>
    <n v="1"/>
    <n v="1"/>
    <s v="TAT"/>
    <s v="LORENA SOFIA SALCEDO CONTRERAS"/>
    <s v="Preventa"/>
    <s v="1143434781"/>
    <s v="1007973225"/>
    <s v="LA MANO DE DIOS"/>
  </r>
  <r>
    <d v="2025-11-10T00:00:00"/>
    <s v="HHBQ000724865"/>
    <s v="YACINT12"/>
    <s v="CINTA TRANSPARENTE PEQUEÑA X 12 UND"/>
    <s v="YACINT12 - CINTA TRANSPARENTE PEQUEÑA X 12 UND"/>
    <n v="1"/>
    <n v="4247.1000000000004"/>
    <n v="0"/>
    <n v="4247.1000000000004"/>
    <s v="BQ06"/>
    <n v="1"/>
    <n v="9"/>
    <s v=" BARRANQUILLA"/>
    <s v="ZONA NORTE"/>
    <s v="TERCEROS"/>
    <s v="2025 SEM 46"/>
    <s v="1940"/>
    <x v="45"/>
    <s v="lunes"/>
    <s v="YASS"/>
    <n v="1"/>
    <n v="1"/>
    <s v="TAT"/>
    <s v="LORENA SOFIA SALCEDO CONTRERAS"/>
    <s v="Preventa"/>
    <s v="1143434781"/>
    <s v="1007973225"/>
    <s v="LA MANO DE DIOS"/>
  </r>
  <r>
    <d v="2025-11-10T00:00:00"/>
    <s v="HHME001463775"/>
    <s v="PBDES135X272H"/>
    <s v="DESODORANTE CREMA 135GR x2 72H"/>
    <s v="PBDES135X272H - DESODORANTE CREMA 135GR x2 72H"/>
    <n v="2"/>
    <n v="15550"/>
    <n v="0"/>
    <n v="31100"/>
    <s v="MD06"/>
    <n v="1"/>
    <n v="125"/>
    <s v=" TUTI Medellin"/>
    <s v="ZONA CENTRO"/>
    <s v="TERCEROS"/>
    <s v="2025 SEM 46"/>
    <s v="1349"/>
    <x v="2"/>
    <s v="lunes"/>
    <s v="PREBEL"/>
    <n v="1"/>
    <n v="2"/>
    <s v="TAT"/>
    <s v="OMAR YESID YEPES PEREZ YESID YEPES PEREZ"/>
    <s v="Preventa"/>
    <s v="1102864939"/>
    <s v="8432406"/>
    <s v="LA TIENDA AXEL"/>
  </r>
  <r>
    <d v="2025-11-10T00:00:00"/>
    <s v="HHME001463775"/>
    <s v="LYGUANT7AMX2"/>
    <s v="LIMPIAYA GUATE TALLA7 AMARILLO X2"/>
    <s v="LYGUANT7AMX2 - LIMPIAYA GUATE TALLA7 AMARILLO X2"/>
    <n v="2"/>
    <n v="3025.21"/>
    <n v="0"/>
    <n v="6050.42"/>
    <s v="MD06"/>
    <n v="1"/>
    <n v="125"/>
    <s v=" TUTI Medellin"/>
    <s v="ZONA CENTRO"/>
    <s v="TERCEROS"/>
    <s v="2025 SEM 46"/>
    <s v="1349"/>
    <x v="2"/>
    <s v="lunes"/>
    <s v="ETERNA"/>
    <n v="1"/>
    <n v="2"/>
    <s v="TAT"/>
    <s v="OMAR YESID YEPES PEREZ YESID YEPES PEREZ"/>
    <s v="Preventa"/>
    <s v="1102864939"/>
    <s v="8432406"/>
    <s v="LA TIENDA AXEL"/>
  </r>
  <r>
    <d v="2025-11-10T00:00:00"/>
    <s v="HHME001463775"/>
    <s v="LYGUANT8AMX2"/>
    <s v="LIMPIAYA GUANTE TALLA8 AMARILLO X2"/>
    <s v="LYGUANT8AMX2 - LIMPIAYA GUANTE TALLA8 AMARILLO X2"/>
    <n v="2"/>
    <n v="3025.21"/>
    <n v="0"/>
    <n v="6050.42"/>
    <s v="MD06"/>
    <n v="1"/>
    <n v="125"/>
    <s v=" TUTI Medellin"/>
    <s v="ZONA CENTRO"/>
    <s v="TERCEROS"/>
    <s v="2025 SEM 46"/>
    <s v="1349"/>
    <x v="2"/>
    <s v="lunes"/>
    <s v="ETERNA"/>
    <n v="1"/>
    <n v="2"/>
    <s v="TAT"/>
    <s v="OMAR YESID YEPES PEREZ YESID YEPES PEREZ"/>
    <s v="Preventa"/>
    <s v="1102864939"/>
    <s v="8432406"/>
    <s v="LA TIENDA AXEL"/>
  </r>
  <r>
    <d v="2025-11-10T00:00:00"/>
    <s v="NC000054464"/>
    <s v="LYDESEN500"/>
    <s v="DESENGRASANTE CITRICO 500ML"/>
    <s v="LYDESEN500 - DESENGRASANTE CITRICO 500ML"/>
    <n v="-6"/>
    <n v="2645.48"/>
    <n v="0"/>
    <n v="-15872.88"/>
    <s v="MDTAT"/>
    <n v="1"/>
    <n v="125"/>
    <s v=" TUTI Medellin"/>
    <s v="ZONA CENTRO"/>
    <s v="TERCEROS"/>
    <s v="2025 SEM 46"/>
    <s v="1331"/>
    <x v="44"/>
    <s v="lunes"/>
    <s v="ETERNA"/>
    <n v="1"/>
    <n v="-6"/>
    <s v="TAT"/>
    <s v="GRUPO EMPRESARIAL INTEGRAL SAS"/>
    <s v="Preventa"/>
    <s v="901846713"/>
    <s v="39178423"/>
    <s v="Principal"/>
  </r>
  <r>
    <d v="2025-11-10T00:00:00"/>
    <s v="NC000054464"/>
    <s v="LYGUANT7AMX2"/>
    <s v="LIMPIAYA GUATE TALLA7 AMARILLO X2"/>
    <s v="LYGUANT7AMX2 - LIMPIAYA GUATE TALLA7 AMARILLO X2"/>
    <n v="-4"/>
    <n v="3025.21"/>
    <n v="0"/>
    <n v="-12100.84"/>
    <s v="MDTAT"/>
    <n v="1"/>
    <n v="125"/>
    <s v=" TUTI Medellin"/>
    <s v="ZONA CENTRO"/>
    <s v="TERCEROS"/>
    <s v="2025 SEM 46"/>
    <s v="1331"/>
    <x v="44"/>
    <s v="lunes"/>
    <s v="ETERNA"/>
    <n v="1"/>
    <n v="-4"/>
    <s v="TAT"/>
    <s v="GRUPO EMPRESARIAL INTEGRAL SAS"/>
    <s v="Preventa"/>
    <s v="901846713"/>
    <s v="39178423"/>
    <s v="Principal"/>
  </r>
  <r>
    <d v="2025-11-10T00:00:00"/>
    <s v="NC000054464"/>
    <s v="LYGUANT8AMX2"/>
    <s v="LIMPIAYA GUANTE TALLA8 AMARILLO X2"/>
    <s v="LYGUANT8AMX2 - LIMPIAYA GUANTE TALLA8 AMARILLO X2"/>
    <n v="-1"/>
    <n v="3025.21"/>
    <n v="0"/>
    <n v="-3025.21"/>
    <s v="MDTAT"/>
    <n v="1"/>
    <n v="125"/>
    <s v=" TUTI Medellin"/>
    <s v="ZONA CENTRO"/>
    <s v="TERCEROS"/>
    <s v="2025 SEM 46"/>
    <s v="1331"/>
    <x v="44"/>
    <s v="lunes"/>
    <s v="ETERNA"/>
    <n v="1"/>
    <n v="-1"/>
    <s v="TAT"/>
    <s v="GRUPO EMPRESARIAL INTEGRAL SAS"/>
    <s v="Preventa"/>
    <s v="901846713"/>
    <s v="39178423"/>
    <s v="Principal"/>
  </r>
  <r>
    <d v="2025-11-10T00:00:00"/>
    <s v="NC000054464"/>
    <s v="PBDESROLLX72"/>
    <s v="DESODORANTE ROLL-ON 30ML X72H"/>
    <s v="PBDESROLLX72 - DESODORANTE ROLL-ON 30ML X72H"/>
    <n v="-2"/>
    <n v="3000"/>
    <n v="0"/>
    <n v="-6000"/>
    <s v="MDTAT"/>
    <n v="1"/>
    <n v="125"/>
    <s v=" TUTI Medellin"/>
    <s v="ZONA CENTRO"/>
    <s v="TERCEROS"/>
    <s v="2025 SEM 46"/>
    <s v="1331"/>
    <x v="44"/>
    <s v="lunes"/>
    <s v="PREBEL"/>
    <n v="1"/>
    <n v="-2"/>
    <s v="TAT"/>
    <s v="GRUPO EMPRESARIAL INTEGRAL SAS"/>
    <s v="Preventa"/>
    <s v="901846713"/>
    <s v="39178423"/>
    <s v="Principal"/>
  </r>
  <r>
    <d v="2025-11-10T00:00:00"/>
    <s v="HHBO001174904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6"/>
    <s v="2177"/>
    <x v="11"/>
    <s v="lunes"/>
    <s v="PREBEL"/>
    <n v="1"/>
    <n v="1"/>
    <s v="TAT"/>
    <s v="PAOLA CATERIN CAÑON CHAPETON"/>
    <s v="Preventa"/>
    <s v="1014286217"/>
    <s v="80720009"/>
    <s v="PAPELERIA VILLA TERESITA"/>
  </r>
  <r>
    <d v="2025-11-10T00:00:00"/>
    <s v="HHBO001174904"/>
    <s v="YACAN38"/>
    <s v="CANDADO 38 MM"/>
    <s v="YACAN38 - CANDADO 38 MM"/>
    <n v="12"/>
    <n v="2668.75"/>
    <n v="0"/>
    <n v="32025"/>
    <s v="BG19"/>
    <n v="1"/>
    <n v="126"/>
    <s v=" TUTI Bogota"/>
    <s v="ZONA BOGOTA"/>
    <s v="TERCEROS"/>
    <s v="2025 SEM 46"/>
    <s v="2177"/>
    <x v="11"/>
    <s v="lunes"/>
    <s v="YASS"/>
    <n v="1"/>
    <n v="12"/>
    <s v="TAT"/>
    <s v="PAOLA CATERIN CAÑON CHAPETON"/>
    <s v="Preventa"/>
    <s v="1014286217"/>
    <s v="80720009"/>
    <s v="PAPELERIA VILLA TERESITA"/>
  </r>
  <r>
    <d v="2025-11-10T00:00:00"/>
    <s v="HHME001463978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6"/>
    <s v="1340"/>
    <x v="5"/>
    <s v="lunes"/>
    <s v="PREBEL"/>
    <n v="1"/>
    <n v="1"/>
    <s v="TAT"/>
    <s v="DORA PATRICIA GONZALEZ USUGA"/>
    <s v="Preventa"/>
    <s v="21469194"/>
    <s v="1036639459"/>
    <s v="VARIEDADES DORA"/>
  </r>
  <r>
    <d v="2025-11-10T00:00:00"/>
    <s v="HHME001463978"/>
    <s v="PDSPLASHMORADX12"/>
    <s v="ELLAS LOCIÓN CORPORAL BODY SPLASH MORADO X 260 ML CAJA X 12"/>
    <s v="PDSPLASHMORADX12 - ELLAS LOCIÓN CORPORAL BODY SPLASH MORADO X 260 ML CAJA X 12"/>
    <n v="2"/>
    <n v="7500"/>
    <n v="1500"/>
    <n v="13500"/>
    <s v="MD02"/>
    <n v="1"/>
    <n v="125"/>
    <s v=" TUTI Medellin"/>
    <s v="ZONA CENTRO"/>
    <s v="TERCEROS"/>
    <s v="2025 SEM 46"/>
    <s v="1340"/>
    <x v="5"/>
    <s v="lunes"/>
    <s v="PRODUSA"/>
    <n v="1"/>
    <n v="2"/>
    <s v="TAT"/>
    <s v="DORA PATRICIA GONZALEZ USUGA"/>
    <s v="Preventa"/>
    <s v="21469194"/>
    <s v="1036639459"/>
    <s v="VARIEDADES DORA"/>
  </r>
  <r>
    <d v="2025-11-10T00:00:00"/>
    <s v="HHME001463978"/>
    <s v="PDSPLASHROJX12"/>
    <s v="ELLAS LOCIÓN CORPORAL BODY SPLASH ROJO X 260 ML CAJA X 12"/>
    <s v="PDSPLASHROJX12 - ELLAS LOCIÓN CORPORAL BODY SPLASH ROJO X 260 ML CAJA X 12"/>
    <n v="2"/>
    <n v="7500"/>
    <n v="1500"/>
    <n v="13500"/>
    <s v="MD02"/>
    <n v="1"/>
    <n v="125"/>
    <s v=" TUTI Medellin"/>
    <s v="ZONA CENTRO"/>
    <s v="TERCEROS"/>
    <s v="2025 SEM 46"/>
    <s v="1340"/>
    <x v="5"/>
    <s v="lunes"/>
    <s v="PRODUSA"/>
    <n v="1"/>
    <n v="2"/>
    <s v="TAT"/>
    <s v="DORA PATRICIA GONZALEZ USUGA"/>
    <s v="Preventa"/>
    <s v="21469194"/>
    <s v="1036639459"/>
    <s v="VARIEDADES DORA"/>
  </r>
  <r>
    <d v="2025-11-10T00:00:00"/>
    <s v="HHME001463978"/>
    <s v="PDSPLASHAMARIX12"/>
    <s v="ELLAS LOCIÓN CORPORAL BODY SPLASH AMARILLO X 260 ML CAJA X 1"/>
    <s v="PDSPLASHAMARIX12 - ELLAS LOCIÓN CORPORAL BODY SPLASH AMARILLO X 260 ML CAJA X 1"/>
    <n v="2"/>
    <n v="7500"/>
    <n v="1500"/>
    <n v="13500"/>
    <s v="MD02"/>
    <n v="1"/>
    <n v="125"/>
    <s v=" TUTI Medellin"/>
    <s v="ZONA CENTRO"/>
    <s v="TERCEROS"/>
    <s v="2025 SEM 46"/>
    <s v="1340"/>
    <x v="5"/>
    <s v="lunes"/>
    <s v="PRODUSA"/>
    <n v="1"/>
    <n v="2"/>
    <s v="TAT"/>
    <s v="DORA PATRICIA GONZALEZ USUGA"/>
    <s v="Preventa"/>
    <s v="21469194"/>
    <s v="1036639459"/>
    <s v="VARIEDADES DORA"/>
  </r>
  <r>
    <d v="2025-11-10T00:00:00"/>
    <s v="HHBQ000725013"/>
    <s v="PBTALCO30"/>
    <s v="TALCO POLVO AFM 30 GR"/>
    <s v="PBTALCO30 - TALCO POLVO AFM 30 GR"/>
    <n v="1"/>
    <n v="2900.04"/>
    <n v="0"/>
    <n v="2900.04"/>
    <s v="VLL04"/>
    <n v="1"/>
    <n v="213"/>
    <s v=" Tuti Valledupar"/>
    <s v="ZONA NORTE"/>
    <s v="TERCEROS"/>
    <s v="2025 SEM 46"/>
    <s v="1916"/>
    <x v="0"/>
    <s v="lunes"/>
    <s v="PREBEL"/>
    <n v="1"/>
    <n v="1"/>
    <s v="TAT"/>
    <s v="EDUARDO BECERRA OCHOA"/>
    <s v="Preventa"/>
    <s v="1065584619"/>
    <s v="49794720"/>
    <s v="FERRETERIA CHIDI LAS 3 M"/>
  </r>
  <r>
    <d v="2025-11-10T00:00:00"/>
    <s v="HHME001464014"/>
    <s v="LYBICA1000X1"/>
    <s v="LIMPIAYA LIMPIADOR BICARBONATO 1000ML X1"/>
    <s v="LYBICA1000X1 - LIMPIAYA LIMPIADOR BICARBONATO 1000ML X1"/>
    <n v="12"/>
    <n v="3025.21"/>
    <n v="0"/>
    <n v="36302.519999999997"/>
    <s v="MD01"/>
    <n v="1"/>
    <n v="125"/>
    <s v=" TUTI Medellin"/>
    <s v="ZONA CENTRO"/>
    <s v="TERCEROS"/>
    <s v="2025 SEM 46"/>
    <s v="1343"/>
    <x v="7"/>
    <s v="lunes"/>
    <s v="ETERNA"/>
    <n v="1"/>
    <n v="12"/>
    <s v="TAT"/>
    <s v="DIDIER URREA QUINCHIA"/>
    <s v="Preventa"/>
    <s v="1035439967"/>
    <s v="1039023085"/>
    <s v="TRIGAPAN"/>
  </r>
  <r>
    <d v="2025-11-10T00:00:00"/>
    <s v="HHBU000698752"/>
    <s v="YACAN50"/>
    <s v="CANDADO 50 MM"/>
    <s v="YACAN50 - CANDADO 50 MM"/>
    <n v="2"/>
    <n v="4327.7299999999996"/>
    <n v="0"/>
    <n v="8655.4599999999991"/>
    <s v="BM10"/>
    <n v="1"/>
    <n v="154"/>
    <s v=" TUTI Bucaramanga"/>
    <s v="ZONA SANTANDER"/>
    <s v="TERCEROS"/>
    <s v="2025 SEM 46"/>
    <s v="1637"/>
    <x v="50"/>
    <s v="lunes"/>
    <s v="YASS"/>
    <n v="1"/>
    <n v="2"/>
    <s v="TAT"/>
    <s v="LEONOR DEL CARMEN ALGARIN VILLALBA"/>
    <s v="Preventa"/>
    <s v="37932734"/>
    <s v="63546443"/>
    <s v="DETODITO CIBERNET"/>
  </r>
  <r>
    <d v="2025-11-10T00:00:00"/>
    <s v="HHBO001174794"/>
    <s v="PBDESCLINGEL70GR"/>
    <s v="DESODORANTE CLINICAL EN GEL 70GR"/>
    <s v="PBDESCLINGEL70GR - DESODORANTE CLINICAL EN GEL 70GR"/>
    <n v="1"/>
    <n v="7650"/>
    <n v="0"/>
    <n v="7650"/>
    <s v="BG11"/>
    <n v="1"/>
    <n v="126"/>
    <s v=" TUTI Bogota"/>
    <s v="ZONA BOGOTA"/>
    <s v="TERCEROS"/>
    <s v="2025 SEM 46"/>
    <s v="2197"/>
    <x v="33"/>
    <s v="lunes"/>
    <s v="PREBEL"/>
    <n v="1"/>
    <n v="1"/>
    <s v="TAT"/>
    <s v="MARTIN SANABRIA SANABRIA"/>
    <s v="Preventa"/>
    <s v="79239326"/>
    <s v="1129520020"/>
    <s v="DROGERIA"/>
  </r>
  <r>
    <d v="2025-11-10T00:00:00"/>
    <s v="HHME001463762"/>
    <s v="PBDESCREMA72H"/>
    <s v="DESODORANTE COLAPSIBLE 40GR 72H"/>
    <s v="PBDESCREMA72H - DESODORANTE COLAPSIBLE 40GR 72H"/>
    <n v="4"/>
    <n v="3000"/>
    <n v="0"/>
    <n v="12000"/>
    <s v="MD06"/>
    <n v="1"/>
    <n v="125"/>
    <s v=" TUTI Medellin"/>
    <s v="ZONA CENTRO"/>
    <s v="TERCEROS"/>
    <s v="2025 SEM 46"/>
    <s v="1349"/>
    <x v="2"/>
    <s v="lunes"/>
    <s v="PREBEL"/>
    <n v="1"/>
    <n v="4"/>
    <s v="TAT"/>
    <s v="JOHANA SIRLEY VALENCIA CATAÑO"/>
    <s v="Preventa"/>
    <s v="1037545236"/>
    <s v="8432406"/>
    <s v="TIENDA LA VENTANA JL"/>
  </r>
  <r>
    <d v="2025-11-10T00:00:00"/>
    <s v="HHBO001174818"/>
    <s v="YACAN38"/>
    <s v="CANDADO 38 MM"/>
    <s v="YACAN38 - CANDADO 38 MM"/>
    <n v="2"/>
    <n v="2668.75"/>
    <n v="0"/>
    <n v="5337.5"/>
    <s v="BG11"/>
    <n v="1"/>
    <n v="2"/>
    <s v=" CIUDAD BOGOTA"/>
    <s v="ZONA BOGOTA"/>
    <s v="TERCEROS"/>
    <s v="2025 SEM 46"/>
    <s v="2197"/>
    <x v="33"/>
    <s v="lunes"/>
    <s v="YASS"/>
    <n v="1"/>
    <n v="2"/>
    <s v="TAT"/>
    <s v="YEHIMY ALEXANDRA RAMIREZ MORENO"/>
    <s v="Preventa"/>
    <s v="1120498204"/>
    <s v="1129520020"/>
    <s v="PAPELERA ESPAÑOLA"/>
  </r>
  <r>
    <d v="2025-11-10T00:00:00"/>
    <s v="HHBO001174818"/>
    <s v="YACAN50"/>
    <s v="CANDADO 50 MM"/>
    <s v="YACAN50 - CANDADO 50 MM"/>
    <n v="1"/>
    <n v="4327.7299999999996"/>
    <n v="0"/>
    <n v="4327.7299999999996"/>
    <s v="BG11"/>
    <n v="1"/>
    <n v="2"/>
    <s v=" CIUDAD BOGOTA"/>
    <s v="ZONA BOGOTA"/>
    <s v="TERCEROS"/>
    <s v="2025 SEM 46"/>
    <s v="2197"/>
    <x v="33"/>
    <s v="lunes"/>
    <s v="YASS"/>
    <n v="1"/>
    <n v="1"/>
    <s v="TAT"/>
    <s v="YEHIMY ALEXANDRA RAMIREZ MORENO"/>
    <s v="Preventa"/>
    <s v="1120498204"/>
    <s v="1129520020"/>
    <s v="PAPELERA ESPAÑOLA"/>
  </r>
  <r>
    <d v="2025-11-10T00:00:00"/>
    <s v="HHME001463788"/>
    <s v="LYESPOOROX12"/>
    <s v="LIMPIAYA ESPONJA ORO/PLATA X12"/>
    <s v="LYESPOOROX12 - LIMPIAYA ESPONJA ORO/PLATA X12"/>
    <n v="1"/>
    <n v="8991.6"/>
    <n v="449.58"/>
    <n v="8542.02"/>
    <s v="MD04"/>
    <n v="1"/>
    <n v="125"/>
    <s v=" TUTI Medellin"/>
    <s v="ZONA CENTRO"/>
    <s v="TERCEROS"/>
    <s v="2025 SEM 46"/>
    <s v="1305"/>
    <x v="6"/>
    <s v="lunes"/>
    <s v="ETERNA"/>
    <n v="1"/>
    <n v="1"/>
    <s v="TAT"/>
    <s v="EDIER NICOLAS MONTES GOMEZ"/>
    <s v="Preventa"/>
    <s v="14675990"/>
    <s v="1036660589"/>
    <s v="TIENDA CEIBA DEL NORTE"/>
  </r>
  <r>
    <d v="2025-11-10T00:00:00"/>
    <s v="HHME001463788"/>
    <s v="LYGUANT7AMX2"/>
    <s v="LIMPIAYA GUATE TALLA7 AMARILLO X2"/>
    <s v="LYGUANT7AMX2 - LIMPIAYA GUATE TALLA7 AMARILLO X2"/>
    <n v="4"/>
    <n v="3025.21"/>
    <n v="0"/>
    <n v="12100.84"/>
    <s v="MD04"/>
    <n v="1"/>
    <n v="125"/>
    <s v=" TUTI Medellin"/>
    <s v="ZONA CENTRO"/>
    <s v="TERCEROS"/>
    <s v="2025 SEM 46"/>
    <s v="1305"/>
    <x v="6"/>
    <s v="lunes"/>
    <s v="ETERNA"/>
    <n v="1"/>
    <n v="4"/>
    <s v="TAT"/>
    <s v="EDIER NICOLAS MONTES GOMEZ"/>
    <s v="Preventa"/>
    <s v="14675990"/>
    <s v="1036660589"/>
    <s v="TIENDA CEIBA DEL NORTE"/>
  </r>
  <r>
    <d v="2025-11-10T00:00:00"/>
    <s v="HHME001463788"/>
    <s v="LYGUANT8AMX2"/>
    <s v="LIMPIAYA GUANTE TALLA8 AMARILLO X2"/>
    <s v="LYGUANT8AMX2 - LIMPIAYA GUANTE TALLA8 AMARILLO X2"/>
    <n v="4"/>
    <n v="3025.21"/>
    <n v="0"/>
    <n v="12100.84"/>
    <s v="MD04"/>
    <n v="1"/>
    <n v="125"/>
    <s v=" TUTI Medellin"/>
    <s v="ZONA CENTRO"/>
    <s v="TERCEROS"/>
    <s v="2025 SEM 46"/>
    <s v="1305"/>
    <x v="6"/>
    <s v="lunes"/>
    <s v="ETERNA"/>
    <n v="1"/>
    <n v="4"/>
    <s v="TAT"/>
    <s v="EDIER NICOLAS MONTES GOMEZ"/>
    <s v="Preventa"/>
    <s v="14675990"/>
    <s v="1036660589"/>
    <s v="TIENDA CEIBA DEL NORTE"/>
  </r>
  <r>
    <d v="2025-11-10T00:00:00"/>
    <s v="HHBU000698773"/>
    <s v="LYGUANT7AMX2"/>
    <s v="LIMPIAYA GUATE TALLA7 AMARILLO X2"/>
    <s v="LYGUANT7AMX2 - LIMPIAYA GUATE TALLA7 AMARILLO X2"/>
    <n v="2"/>
    <n v="3025.21"/>
    <n v="0"/>
    <n v="6050.42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REYES AMAYA ROBLES"/>
    <s v="Preventa"/>
    <s v="1005272349"/>
    <s v="63557106"/>
    <s v="MI PRIMERA TIENDA"/>
  </r>
  <r>
    <d v="2025-11-10T00:00:00"/>
    <s v="HHBU000698773"/>
    <s v="LYGUANT8AMX2"/>
    <s v="LIMPIAYA GUANTE TALLA8 AMARILLO X2"/>
    <s v="LYGUANT8AMX2 - LIMPIAYA GUANTE TALLA8 AMARILLO X2"/>
    <n v="2"/>
    <n v="3025.21"/>
    <n v="0"/>
    <n v="6050.42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REYES AMAYA ROBLES"/>
    <s v="Preventa"/>
    <s v="1005272349"/>
    <s v="63557106"/>
    <s v="MI PRIMERA TIENDA"/>
  </r>
  <r>
    <d v="2025-11-10T00:00:00"/>
    <s v="HHME001463798"/>
    <s v="LYGUANT7AMX2"/>
    <s v="LIMPIAYA GUATE TALLA7 AMARILLO X2"/>
    <s v="LYGUANT7AMX2 - LIMPIAYA GUATE TALLA7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lunes"/>
    <s v="ETERNA"/>
    <n v="1"/>
    <n v="3"/>
    <s v="TAT"/>
    <s v="CARLOS MAURICIO BARRERA ORTIZ"/>
    <s v="Preventa"/>
    <s v="71210649"/>
    <s v="1036639459"/>
    <s v="LAS DELICIAS DEL PARAISO"/>
  </r>
  <r>
    <d v="2025-11-10T00:00:00"/>
    <s v="HHME001463798"/>
    <s v="LYGUANT7.5AMX2"/>
    <s v="LIMPIAYA GUATE TALLA7.5 AMARILLO X2"/>
    <s v="LYGUANT7.5AMX2 - LIMPIAYA GUATE TALLA7.5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lunes"/>
    <s v="ETERNA"/>
    <n v="1"/>
    <n v="3"/>
    <s v="TAT"/>
    <s v="CARLOS MAURICIO BARRERA ORTIZ"/>
    <s v="Preventa"/>
    <s v="71210649"/>
    <s v="1036639459"/>
    <s v="LAS DELICIAS DEL PARAISO"/>
  </r>
  <r>
    <d v="2025-11-10T00:00:00"/>
    <s v="HHME001463798"/>
    <s v="LYSUAV760DX1"/>
    <s v="LIMPIAYA SUAVIZANTE DOYPACK 760 ML X1"/>
    <s v="LYSUAV760DX1 - LIMPIAYA SUAVIZANTE DOYPACK 760 ML X1"/>
    <n v="2"/>
    <n v="3400"/>
    <n v="0"/>
    <n v="6800"/>
    <s v="MD02"/>
    <n v="1"/>
    <n v="125"/>
    <s v=" TUTI Medellin"/>
    <s v="ZONA CENTRO"/>
    <s v="TERCEROS"/>
    <s v="2025 SEM 46"/>
    <s v="1340"/>
    <x v="5"/>
    <s v="lunes"/>
    <s v="ETERNA"/>
    <n v="1"/>
    <n v="2"/>
    <s v="TAT"/>
    <s v="CARLOS MAURICIO BARRERA ORTIZ"/>
    <s v="Preventa"/>
    <s v="71210649"/>
    <s v="1036639459"/>
    <s v="LAS DELICIAS DEL PARAISO"/>
  </r>
  <r>
    <d v="2025-11-10T00:00:00"/>
    <s v="HHME001463798"/>
    <s v="YACINT12"/>
    <s v="CINTA TRANSPARENTE PEQUEÑA X 12 UND"/>
    <s v="YACINT12 - CINTA TRANSPARENTE PEQUEÑA X 12 UND"/>
    <n v="1"/>
    <n v="4247.1000000000004"/>
    <n v="0"/>
    <n v="4247.1000000000004"/>
    <s v="MD02"/>
    <n v="1"/>
    <n v="125"/>
    <s v=" TUTI Medellin"/>
    <s v="ZONA CENTRO"/>
    <s v="TERCEROS"/>
    <s v="2025 SEM 46"/>
    <s v="1340"/>
    <x v="5"/>
    <s v="lunes"/>
    <s v="YASS"/>
    <n v="1"/>
    <n v="1"/>
    <s v="TAT"/>
    <s v="CARLOS MAURICIO BARRERA ORTIZ"/>
    <s v="Preventa"/>
    <s v="71210649"/>
    <s v="1036639459"/>
    <s v="LAS DELICIAS DEL PARAISO"/>
  </r>
  <r>
    <d v="2025-11-10T00:00:00"/>
    <s v="HHBO001174861"/>
    <s v="LYDESEN500"/>
    <s v="DESENGRASANTE CITRICO 500ML"/>
    <s v="LYDESEN500 - DESENGRASANTE CITRICO 500ML"/>
    <n v="1"/>
    <n v="2645.48"/>
    <n v="0"/>
    <n v="2645.48"/>
    <s v="BG11"/>
    <n v="1"/>
    <n v="126"/>
    <s v=" TUTI Bogota"/>
    <s v="ZONA BOGOTA"/>
    <s v="TERCEROS"/>
    <s v="2025 SEM 46"/>
    <s v="2197"/>
    <x v="33"/>
    <s v="lunes"/>
    <s v="ETERNA"/>
    <n v="1"/>
    <n v="1"/>
    <s v="TAT"/>
    <s v="CLAUDIA PATRICIA MARIN GUARNIZO"/>
    <s v="Preventa"/>
    <s v="52228435"/>
    <s v="1129520020"/>
    <s v="PAPELERIA"/>
  </r>
  <r>
    <d v="2025-11-10T00:00:00"/>
    <s v="HHBO001174861"/>
    <s v="DRACRILASACHETX1"/>
    <s v="ACRILATO PARA PEINAR DROMATIC SACHET X1"/>
    <s v="DRACRILASACHETX1 - ACRILATO PARA PEINAR DROMATIC SACHET X1"/>
    <n v="24"/>
    <n v="2227"/>
    <n v="0"/>
    <n v="53448"/>
    <s v="BG11"/>
    <n v="1"/>
    <n v="126"/>
    <s v=" TUTI Bogota"/>
    <s v="ZONA BOGOTA"/>
    <s v="TERCEROS"/>
    <s v="2025 SEM 46"/>
    <s v="2197"/>
    <x v="33"/>
    <s v="lunes"/>
    <s v="DROMATIC"/>
    <n v="1"/>
    <n v="24"/>
    <s v="TAT"/>
    <s v="CLAUDIA PATRICIA MARIN GUARNIZO"/>
    <s v="Preventa"/>
    <s v="52228435"/>
    <s v="1129520020"/>
    <s v="PAPELERIA"/>
  </r>
  <r>
    <d v="2025-11-10T00:00:00"/>
    <s v="HHBO001174861"/>
    <s v="YATIJEROM"/>
    <s v="TIJERA PUNTA ROMA ECONOMICA"/>
    <s v="YATIJEROM - TIJERA PUNTA ROMA ECONOMICA"/>
    <n v="12"/>
    <n v="864"/>
    <n v="0"/>
    <n v="10368"/>
    <s v="BG11"/>
    <n v="1"/>
    <n v="126"/>
    <s v=" TUTI Bogota"/>
    <s v="ZONA BOGOTA"/>
    <s v="TERCEROS"/>
    <s v="2025 SEM 46"/>
    <s v="2197"/>
    <x v="33"/>
    <s v="lunes"/>
    <s v="YASS"/>
    <n v="1"/>
    <n v="12"/>
    <s v="TAT"/>
    <s v="CLAUDIA PATRICIA MARIN GUARNIZO"/>
    <s v="Preventa"/>
    <s v="52228435"/>
    <s v="1129520020"/>
    <s v="PAPELERIA"/>
  </r>
  <r>
    <d v="2025-11-10T00:00:00"/>
    <s v="HHBO001174861"/>
    <s v="LYLOZA700DX1"/>
    <s v="LIMPIAYA LAVA LOZA DOYPACK 700 ML X1"/>
    <s v="LYLOZA700DX1 - LIMPIAYA LAVA LOZA DOYPACK 700 ML X1"/>
    <n v="1"/>
    <n v="3562.19"/>
    <n v="0"/>
    <n v="3562.19"/>
    <s v="BG11"/>
    <n v="1"/>
    <n v="126"/>
    <s v=" TUTI Bogota"/>
    <s v="ZONA BOGOTA"/>
    <s v="TERCEROS"/>
    <s v="2025 SEM 46"/>
    <s v="2197"/>
    <x v="33"/>
    <s v="lunes"/>
    <s v="ETERNA"/>
    <n v="1"/>
    <n v="1"/>
    <s v="TAT"/>
    <s v="CLAUDIA PATRICIA MARIN GUARNIZO"/>
    <s v="Preventa"/>
    <s v="52228435"/>
    <s v="1129520020"/>
    <s v="PAPELERIA"/>
  </r>
  <r>
    <d v="2025-11-10T00:00:00"/>
    <s v="HHME001463864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6"/>
    <s v="1343"/>
    <x v="7"/>
    <s v="lunes"/>
    <s v="YASS"/>
    <n v="1"/>
    <n v="6"/>
    <s v="TAT"/>
    <s v="LEYDY BIBIANA RESTREPO RESTREPO"/>
    <s v="Preventa"/>
    <s v="1020395447"/>
    <s v="1039023085"/>
    <s v="MAXI TIENDA LB"/>
  </r>
  <r>
    <d v="2025-11-10T00:00:00"/>
    <s v="HHME001463864"/>
    <s v="LYLOZA500ML"/>
    <s v="LAVALOZA LIQUIDO 500ML"/>
    <s v="LYLOZA500ML - LAVALOZA LIQUIDO 500ML"/>
    <n v="3"/>
    <n v="2475"/>
    <n v="0"/>
    <n v="7425"/>
    <s v="MD01"/>
    <n v="1"/>
    <n v="125"/>
    <s v=" TUTI Medellin"/>
    <s v="ZONA CENTRO"/>
    <s v="TERCEROS"/>
    <s v="2025 SEM 46"/>
    <s v="1343"/>
    <x v="7"/>
    <s v="lunes"/>
    <s v="ETERNA"/>
    <n v="1"/>
    <n v="3"/>
    <s v="TAT"/>
    <s v="LEYDY BIBIANA RESTREPO RESTREPO"/>
    <s v="Preventa"/>
    <s v="1020395447"/>
    <s v="1039023085"/>
    <s v="MAXI TIENDA LB"/>
  </r>
  <r>
    <d v="2025-11-10T00:00:00"/>
    <s v="HHME001463864"/>
    <s v="LYESPOOROX12"/>
    <s v="LIMPIAYA ESPONJA ORO/PLATA X12"/>
    <s v="LYESPOOROX12 - LIMPIAYA ESPONJA ORO/PLATA X12"/>
    <n v="1"/>
    <n v="8991.6"/>
    <n v="449.58"/>
    <n v="8542.02"/>
    <s v="MD01"/>
    <n v="1"/>
    <n v="125"/>
    <s v=" TUTI Medellin"/>
    <s v="ZONA CENTRO"/>
    <s v="TERCEROS"/>
    <s v="2025 SEM 46"/>
    <s v="1343"/>
    <x v="7"/>
    <s v="lunes"/>
    <s v="ETERNA"/>
    <n v="1"/>
    <n v="1"/>
    <s v="TAT"/>
    <s v="LEYDY BIBIANA RESTREPO RESTREPO"/>
    <s v="Preventa"/>
    <s v="1020395447"/>
    <s v="1039023085"/>
    <s v="MAXI TIENDA LB"/>
  </r>
  <r>
    <d v="2025-11-10T00:00:00"/>
    <s v="HHME001463864"/>
    <s v="LYESPOMALLX1"/>
    <s v="LIMPIAYA MALLA ESPONJA X1"/>
    <s v="LYESPOMALLX1 - LIMPIAYA MALLA ESPONJA X1"/>
    <n v="12"/>
    <n v="714.29"/>
    <n v="0"/>
    <n v="8571.48"/>
    <s v="MD01"/>
    <n v="1"/>
    <n v="125"/>
    <s v=" TUTI Medellin"/>
    <s v="ZONA CENTRO"/>
    <s v="TERCEROS"/>
    <s v="2025 SEM 46"/>
    <s v="1343"/>
    <x v="7"/>
    <s v="lunes"/>
    <s v="ETERNA"/>
    <n v="1"/>
    <n v="12"/>
    <s v="TAT"/>
    <s v="LEYDY BIBIANA RESTREPO RESTREPO"/>
    <s v="Preventa"/>
    <s v="1020395447"/>
    <s v="1039023085"/>
    <s v="MAXI TIENDA LB"/>
  </r>
  <r>
    <d v="2025-11-10T00:00:00"/>
    <s v="HHBU000698804"/>
    <s v="PBDESCLICOJINX18"/>
    <s v="DES. AFM DPL CLINIC 12G X18"/>
    <s v="PBDESCLICOJINX18 - DES. AFM DPL CLINIC 12G X18"/>
    <n v="1"/>
    <n v="13500"/>
    <n v="0"/>
    <n v="13500"/>
    <s v="CU02"/>
    <n v="1"/>
    <n v="211"/>
    <s v=" Tuti Cúcuta"/>
    <s v="ZONA SANTANDER"/>
    <s v="TERCEROS"/>
    <s v="2025 SEM 46"/>
    <s v="1673"/>
    <x v="24"/>
    <s v="lunes"/>
    <s v="PREBEL"/>
    <n v="1"/>
    <n v="1"/>
    <s v="TAT"/>
    <s v="MIRIAN RODRIGUEZ BOTELLO"/>
    <s v="Preventa"/>
    <s v="27837973"/>
    <s v="1090387974"/>
    <s v="TIENDA DON PACHO"/>
  </r>
  <r>
    <d v="2025-11-10T00:00:00"/>
    <s v="HHBU000698804"/>
    <s v="LYDETE3X1800"/>
    <s v="COMBO DETERGENTE ETERNA 3.000+1.800 OFERTA"/>
    <s v="LYDETE3X1800 - COMBO DETERGENTE ETERNA 3.000+1.800 OFERTA"/>
    <n v="1"/>
    <n v="28655.46"/>
    <n v="0"/>
    <n v="28655.46"/>
    <s v="CU02"/>
    <n v="1"/>
    <n v="211"/>
    <s v=" Tuti Cúcuta"/>
    <s v="ZONA SANTANDER"/>
    <s v="TERCEROS"/>
    <s v="2025 SEM 46"/>
    <s v="1673"/>
    <x v="24"/>
    <s v="lunes"/>
    <s v="ETERNA"/>
    <n v="1"/>
    <n v="1"/>
    <s v="TAT"/>
    <s v="MIRIAN RODRIGUEZ BOTELLO"/>
    <s v="Preventa"/>
    <s v="27837973"/>
    <s v="1090387974"/>
    <s v="TIENDA DON PACHO"/>
  </r>
  <r>
    <d v="2025-11-10T00:00:00"/>
    <s v="HHME001463881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lunes"/>
    <s v="PREBEL"/>
    <n v="1"/>
    <n v="1"/>
    <s v="TAT"/>
    <s v="JUAN GUILLERMO MESA VALENCIA"/>
    <s v="Preventa"/>
    <s v="1044100485"/>
    <s v="8432406"/>
    <s v="LA ESQUINA VERDE"/>
  </r>
  <r>
    <d v="2025-11-10T00:00:00"/>
    <s v="HHME001463886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01"/>
    <n v="1"/>
    <n v="125"/>
    <s v=" TUTI Medellin"/>
    <s v="ZONA CENTRO"/>
    <s v="TERCEROS"/>
    <s v="2025 SEM 46"/>
    <s v="1343"/>
    <x v="7"/>
    <s v="lunes"/>
    <s v="PRODUSA"/>
    <n v="1"/>
    <n v="1"/>
    <s v="TAT"/>
    <s v="JOAN ARLEY RENDON TEJADA"/>
    <s v="Preventa"/>
    <s v="1035235661"/>
    <s v="1039023085"/>
    <s v="MINIMERCADO JR"/>
  </r>
  <r>
    <d v="2025-11-10T00:00:00"/>
    <s v="HHME001463886"/>
    <s v="YAPANIAZU"/>
    <s v="PAÑITOS HUMEDOS DAMPY X 20 AZUL"/>
    <s v="YAPANIAZU - PAÑITOS HUMEDOS DAMPY X 20 AZUL"/>
    <n v="5"/>
    <n v="1344.54"/>
    <n v="0"/>
    <n v="6722.7"/>
    <s v="MD01"/>
    <n v="1"/>
    <n v="125"/>
    <s v=" TUTI Medellin"/>
    <s v="ZONA CENTRO"/>
    <s v="TERCEROS"/>
    <s v="2025 SEM 46"/>
    <s v="1343"/>
    <x v="7"/>
    <s v="lunes"/>
    <s v="YASS"/>
    <n v="1"/>
    <n v="5"/>
    <s v="TAT"/>
    <s v="JOAN ARLEY RENDON TEJADA"/>
    <s v="Preventa"/>
    <s v="1035235661"/>
    <s v="1039023085"/>
    <s v="MINIMERCADO JR"/>
  </r>
  <r>
    <d v="2025-11-10T00:00:00"/>
    <s v="HHME001463886"/>
    <s v="YAPANIAMA"/>
    <s v="PAÑITOS HUMEDOS DAMPY AMARILLOS X 15 UND"/>
    <s v="YAPANIAMA - PAÑITOS HUMEDOS DAMPY AMARILLOS X 15 UND"/>
    <n v="5"/>
    <n v="1260.5"/>
    <n v="0"/>
    <n v="6302.5"/>
    <s v="MD01"/>
    <n v="1"/>
    <n v="125"/>
    <s v=" TUTI Medellin"/>
    <s v="ZONA CENTRO"/>
    <s v="TERCEROS"/>
    <s v="2025 SEM 46"/>
    <s v="1343"/>
    <x v="7"/>
    <s v="lunes"/>
    <s v="YASS"/>
    <n v="1"/>
    <n v="5"/>
    <s v="TAT"/>
    <s v="JOAN ARLEY RENDON TEJADA"/>
    <s v="Preventa"/>
    <s v="1035235661"/>
    <s v="1039023085"/>
    <s v="MINIMERCADO JR"/>
  </r>
  <r>
    <d v="2025-11-10T00:00:00"/>
    <s v="HHBO001174906"/>
    <s v="LYLOZA700DX1"/>
    <s v="LIMPIAYA LAVA LOZA DOYPACK 700 ML X1"/>
    <s v="LYLOZA700DX1 - LIMPIAYA LAVA LOZA DOYPACK 700 ML X1"/>
    <n v="1"/>
    <n v="3562.19"/>
    <n v="0"/>
    <n v="3562.19"/>
    <s v="BG13"/>
    <n v="1"/>
    <n v="126"/>
    <s v=" TUTI Bogota"/>
    <s v="ZONA BOGOTA"/>
    <s v="TERCEROS"/>
    <s v="2025 SEM 46"/>
    <s v="2235"/>
    <x v="14"/>
    <s v="lunes"/>
    <s v="ETERNA"/>
    <n v="1"/>
    <n v="1"/>
    <s v="TAT"/>
    <s v="SERGIO ANDRES SANCHEZ ALGARRA"/>
    <s v="Preventa"/>
    <s v="80027830"/>
    <s v="1012358399"/>
    <s v="PAPELERIA"/>
  </r>
  <r>
    <d v="2025-11-10T00:00:00"/>
    <s v="HHBO001174906"/>
    <s v="LYSUAV760DX1"/>
    <s v="LIMPIAYA SUAVIZANTE DOYPACK 760 ML X1"/>
    <s v="LYSUAV760DX1 - LIMPIAYA SUAVIZANTE DOYPACK 760 ML X1"/>
    <n v="1"/>
    <n v="3400"/>
    <n v="0"/>
    <n v="3400"/>
    <s v="BG13"/>
    <n v="1"/>
    <n v="126"/>
    <s v=" TUTI Bogota"/>
    <s v="ZONA BOGOTA"/>
    <s v="TERCEROS"/>
    <s v="2025 SEM 46"/>
    <s v="2235"/>
    <x v="14"/>
    <s v="lunes"/>
    <s v="ETERNA"/>
    <n v="1"/>
    <n v="1"/>
    <s v="TAT"/>
    <s v="SERGIO ANDRES SANCHEZ ALGARRA"/>
    <s v="Preventa"/>
    <s v="80027830"/>
    <s v="1012358399"/>
    <s v="PAPELERIA"/>
  </r>
  <r>
    <d v="2025-11-10T00:00:00"/>
    <s v="HHBO001174906"/>
    <s v="LYBICA1000X1"/>
    <s v="LIMPIAYA LIMPIADOR BICARBONATO 1000ML X1"/>
    <s v="LYBICA1000X1 - LIMPIAYA LIMPIADOR BICARBONATO 1000ML X1"/>
    <n v="1"/>
    <n v="3025.21"/>
    <n v="0"/>
    <n v="3025.21"/>
    <s v="BG13"/>
    <n v="1"/>
    <n v="126"/>
    <s v=" TUTI Bogota"/>
    <s v="ZONA BOGOTA"/>
    <s v="TERCEROS"/>
    <s v="2025 SEM 46"/>
    <s v="2235"/>
    <x v="14"/>
    <s v="lunes"/>
    <s v="ETERNA"/>
    <n v="1"/>
    <n v="1"/>
    <s v="TAT"/>
    <s v="SERGIO ANDRES SANCHEZ ALGARRA"/>
    <s v="Preventa"/>
    <s v="80027830"/>
    <s v="1012358399"/>
    <s v="PAPELERIA"/>
  </r>
  <r>
    <d v="2025-11-10T00:00:00"/>
    <s v="HHBQ000724971"/>
    <s v="PBDESCLICOJINX18"/>
    <s v="DES. AFM DPL CLINIC 12G X18"/>
    <s v="PBDESCLICOJINX18 - DES. AFM DPL CLINIC 12G X18"/>
    <n v="1"/>
    <n v="13500"/>
    <n v="0"/>
    <n v="13500"/>
    <s v="BQ19"/>
    <n v="1"/>
    <n v="155"/>
    <s v=" TUTI Barranquilla"/>
    <s v="ZONA NORTE"/>
    <s v="TERCEROS"/>
    <s v="2025 SEM 46"/>
    <s v="1980"/>
    <x v="13"/>
    <s v="lunes"/>
    <s v="PREBEL"/>
    <n v="1"/>
    <n v="1"/>
    <s v="TAT"/>
    <s v="JEFFERSON YACEL LEON CONTRERAS"/>
    <s v="Preventa"/>
    <s v="1064836827"/>
    <s v="57440258"/>
    <s v="GRANERO TORCOROMA"/>
  </r>
  <r>
    <d v="2025-11-10T00:00:00"/>
    <s v="HHBQ000724977"/>
    <s v="YACAN63"/>
    <s v="CANDADO 63 MM"/>
    <s v="YACAN63 - CANDADO 63 MM"/>
    <n v="1"/>
    <n v="5940"/>
    <n v="0"/>
    <n v="5940"/>
    <s v="BQ19"/>
    <n v="1"/>
    <n v="155"/>
    <s v=" TUTI Barranquilla"/>
    <s v="ZONA NORTE"/>
    <s v="TERCEROS"/>
    <s v="2025 SEM 46"/>
    <s v="1980"/>
    <x v="13"/>
    <s v="lunes"/>
    <s v="YASS"/>
    <n v="1"/>
    <n v="1"/>
    <s v="TAT"/>
    <s v="FREDDY FRANCISCO CALA SUAREZ"/>
    <s v="Preventa"/>
    <s v="1042417032"/>
    <s v="57440258"/>
    <s v="LA NUEVA PODEROSA"/>
  </r>
  <r>
    <d v="2025-11-10T00:00:00"/>
    <s v="HHBQ000724979"/>
    <s v="YAPADAM150"/>
    <s v="PAÑITOS HUMEDOS DAMPY X 150 UND AZUL"/>
    <s v="YAPADAM150 - PAÑITOS HUMEDOS DAMPY X 150 UND AZUL"/>
    <n v="10"/>
    <n v="6422.4"/>
    <n v="0"/>
    <n v="64224"/>
    <s v="BQ15"/>
    <n v="1"/>
    <n v="212"/>
    <s v=" Tuti Cartagena"/>
    <s v="ZONA NORTE"/>
    <s v="TERCEROS"/>
    <s v="2025 SEM 46"/>
    <s v="1957"/>
    <x v="56"/>
    <s v="lunes"/>
    <s v="YASS"/>
    <n v="1"/>
    <n v="10"/>
    <s v="TAT"/>
    <s v="LEONEL DEJESUS ZULUAGA ATEHORTUA"/>
    <s v="Preventa"/>
    <s v="8464434"/>
    <s v="1047509489"/>
    <s v="TIENDA EL BARATON"/>
  </r>
  <r>
    <d v="2025-11-10T00:00:00"/>
    <s v="HHME001463961"/>
    <s v="LYVIDR500X1"/>
    <s v="LIMPIAYA LIMPIAVIDRIOS MULTIUSOS 500ML X1"/>
    <s v="LYVIDR500X1 - LIMPIAYA LIMPIAVIDRIOS MULTIUSOS 500ML X1"/>
    <n v="3"/>
    <n v="2647.06"/>
    <n v="0"/>
    <n v="7941.18"/>
    <s v="MD04"/>
    <n v="1"/>
    <n v="125"/>
    <s v=" TUTI Medellin"/>
    <s v="ZONA CENTRO"/>
    <s v="TERCEROS"/>
    <s v="2025 SEM 46"/>
    <s v="1305"/>
    <x v="6"/>
    <s v="lunes"/>
    <s v="ETERNA"/>
    <n v="1"/>
    <n v="3"/>
    <s v="TAT"/>
    <s v="FRANCY ELENA HERNANDEZ ALCARAZ"/>
    <s v="Preventa"/>
    <s v="1039467137"/>
    <s v="1036660589"/>
    <s v="PLAZUELA EXPRESS MINIMERCADO"/>
  </r>
  <r>
    <d v="2025-11-10T00:00:00"/>
    <s v="HHME001463961"/>
    <s v="LYDESEN500"/>
    <s v="DESENGRASANTE CITRICO 500ML"/>
    <s v="LYDESEN500 - DESENGRASANTE CITRICO 500ML"/>
    <n v="3"/>
    <n v="2645.48"/>
    <n v="0"/>
    <n v="7936.44"/>
    <s v="MD04"/>
    <n v="1"/>
    <n v="125"/>
    <s v=" TUTI Medellin"/>
    <s v="ZONA CENTRO"/>
    <s v="TERCEROS"/>
    <s v="2025 SEM 46"/>
    <s v="1305"/>
    <x v="6"/>
    <s v="lunes"/>
    <s v="ETERNA"/>
    <n v="1"/>
    <n v="3"/>
    <s v="TAT"/>
    <s v="FRANCY ELENA HERNANDEZ ALCARAZ"/>
    <s v="Preventa"/>
    <s v="1039467137"/>
    <s v="1036660589"/>
    <s v="PLAZUELA EXPRESS MINIMERCADO"/>
  </r>
  <r>
    <d v="2025-11-10T00:00:00"/>
    <s v="HHME001463961"/>
    <s v="LYBICA1000X1"/>
    <s v="LIMPIAYA LIMPIADOR BICARBONATO 1000ML X1"/>
    <s v="LYBICA1000X1 - LIMPIAYA LIMPIADOR BICARBONATO 1000ML X1"/>
    <n v="3"/>
    <n v="3025.21"/>
    <n v="0"/>
    <n v="9075.6299999999992"/>
    <s v="MD04"/>
    <n v="1"/>
    <n v="125"/>
    <s v=" TUTI Medellin"/>
    <s v="ZONA CENTRO"/>
    <s v="TERCEROS"/>
    <s v="2025 SEM 46"/>
    <s v="1305"/>
    <x v="6"/>
    <s v="lunes"/>
    <s v="ETERNA"/>
    <n v="1"/>
    <n v="3"/>
    <s v="TAT"/>
    <s v="FRANCY ELENA HERNANDEZ ALCARAZ"/>
    <s v="Preventa"/>
    <s v="1039467137"/>
    <s v="1036660589"/>
    <s v="PLAZUELA EXPRESS MINIMERCADO"/>
  </r>
  <r>
    <d v="2025-11-10T00:00:00"/>
    <s v="HHME001463961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6"/>
    <s v="1305"/>
    <x v="6"/>
    <s v="lunes"/>
    <n v="0"/>
    <n v="1"/>
    <n v="1"/>
    <s v="TAT"/>
    <s v="FRANCY ELENA HERNANDEZ ALCARAZ"/>
    <s v="Preventa"/>
    <s v="1039467137"/>
    <s v="1036660589"/>
    <s v="PLAZUELA EXPRESS MINIMERCADO"/>
  </r>
  <r>
    <d v="2025-11-10T00:00:00"/>
    <s v="HHME001463961"/>
    <s v="LYDETEOS1800DX1"/>
    <s v="DETERGENTE ETERNA DOYPACK ROPA OSCURA 1800ML"/>
    <s v="LYDETEOS1800DX1 - DETERGENTE ETERNA DOYPACK ROPA OSCURA 1800ML"/>
    <n v="2"/>
    <n v="13840"/>
    <n v="0"/>
    <n v="27680"/>
    <s v="MD04"/>
    <n v="1"/>
    <n v="125"/>
    <s v=" TUTI Medellin"/>
    <s v="ZONA CENTRO"/>
    <s v="TERCEROS"/>
    <s v="2025 SEM 46"/>
    <s v="1305"/>
    <x v="6"/>
    <s v="lunes"/>
    <s v="ETERNA"/>
    <n v="1"/>
    <n v="2"/>
    <s v="TAT"/>
    <s v="FRANCY ELENA HERNANDEZ ALCARAZ"/>
    <s v="Preventa"/>
    <s v="1039467137"/>
    <s v="1036660589"/>
    <s v="PLAZUELA EXPRESS MINIMERCADO"/>
  </r>
  <r>
    <d v="2025-11-10T00:00:00"/>
    <s v="HHME001463961"/>
    <s v="PBTAL85X2"/>
    <s v="TALCO 85GR X 2"/>
    <s v="PBTAL85X2 - TALCO 85GR X 2"/>
    <n v="1"/>
    <n v="12290.73"/>
    <n v="0"/>
    <n v="12290.73"/>
    <s v="MD04"/>
    <n v="1"/>
    <n v="125"/>
    <s v=" TUTI Medellin"/>
    <s v="ZONA CENTRO"/>
    <s v="TERCEROS"/>
    <s v="2025 SEM 46"/>
    <s v="1305"/>
    <x v="6"/>
    <s v="lunes"/>
    <s v="PREBEL"/>
    <n v="1"/>
    <n v="1"/>
    <s v="TAT"/>
    <s v="FRANCY ELENA HERNANDEZ ALCARAZ"/>
    <s v="Preventa"/>
    <s v="1039467137"/>
    <s v="1036660589"/>
    <s v="PLAZUELA EXPRESS MINIMERCADO"/>
  </r>
  <r>
    <d v="2025-11-10T00:00:00"/>
    <s v="HHME001463971"/>
    <s v="LYGUANT8AMX2"/>
    <s v="LIMPIAYA GUANTE TALLA8 AMARILLO X2"/>
    <s v="LYGUANT8AMX2 - LIMPIAYA GUANTE TALLA8 AMARILLO X2"/>
    <n v="6"/>
    <n v="3025.21"/>
    <n v="0"/>
    <n v="18151.259999999998"/>
    <s v="MD04"/>
    <n v="1"/>
    <n v="125"/>
    <s v=" TUTI Medellin"/>
    <s v="ZONA CENTRO"/>
    <s v="TERCEROS"/>
    <s v="2025 SEM 46"/>
    <s v="1305"/>
    <x v="6"/>
    <s v="lunes"/>
    <s v="ETERNA"/>
    <n v="1"/>
    <n v="6"/>
    <s v="TAT"/>
    <s v="SANTIAGO ALEXANDER RUA CARRILLO"/>
    <s v="Preventa"/>
    <s v="1035864431"/>
    <s v="1036660589"/>
    <s v="SUPER TIENDA LA NAVARRA"/>
  </r>
  <r>
    <d v="2025-11-10T00:00:00"/>
    <s v="HHBO001174946"/>
    <s v="YACAN50"/>
    <s v="CANDADO 50 MM"/>
    <s v="YACAN50 - CANDADO 50 MM"/>
    <n v="4"/>
    <n v="4327.7299999999996"/>
    <n v="0"/>
    <n v="17310.919999999998"/>
    <s v="BG20"/>
    <n v="1"/>
    <n v="126"/>
    <s v=" TUTI Bogota"/>
    <s v="ZONA BOGOTA"/>
    <s v="TERCEROS"/>
    <s v="2025 SEM 46"/>
    <s v="2131"/>
    <x v="26"/>
    <s v="lunes"/>
    <s v="YASS"/>
    <n v="1"/>
    <n v="4"/>
    <s v="TAT"/>
    <s v="JAIME HERNAN BUITRAGO GUZMAN"/>
    <s v="Preventa"/>
    <s v="79334181"/>
    <s v="52290464"/>
    <s v="FERRETERIA DON PEDRITO"/>
  </r>
  <r>
    <d v="2025-11-10T00:00:00"/>
    <s v="HHBO001174946"/>
    <s v="YACAN38"/>
    <s v="CANDADO 38 MM"/>
    <s v="YACAN38 - CANDADO 38 MM"/>
    <n v="4"/>
    <n v="2668.75"/>
    <n v="0"/>
    <n v="10675"/>
    <s v="BG20"/>
    <n v="1"/>
    <n v="126"/>
    <s v=" TUTI Bogota"/>
    <s v="ZONA BOGOTA"/>
    <s v="TERCEROS"/>
    <s v="2025 SEM 46"/>
    <s v="2131"/>
    <x v="26"/>
    <s v="lunes"/>
    <s v="YASS"/>
    <n v="1"/>
    <n v="4"/>
    <s v="TAT"/>
    <s v="JAIME HERNAN BUITRAGO GUZMAN"/>
    <s v="Preventa"/>
    <s v="79334181"/>
    <s v="52290464"/>
    <s v="FERRETERIA DON PEDRITO"/>
  </r>
  <r>
    <d v="2025-11-10T00:00:00"/>
    <s v="NC000054467"/>
    <s v="PBDESCOJINX18"/>
    <s v="DES. AFM DPL ORIG 12G X18"/>
    <s v="PBDESCOJINX18 - DES. AFM DPL ORIG 12G X18"/>
    <n v="-1"/>
    <n v="11900"/>
    <n v="-357"/>
    <n v="-11543"/>
    <s v="MDTAT"/>
    <n v="1"/>
    <n v="125"/>
    <s v=" TUTI Medellin"/>
    <s v="ZONA CENTRO"/>
    <s v="TERCEROS"/>
    <s v="2025 SEM 46"/>
    <s v="1398"/>
    <x v="2"/>
    <s v="lunes"/>
    <s v="PREBEL"/>
    <n v="1"/>
    <n v="-1"/>
    <s v="TAT"/>
    <s v="NICOLAS DE JESUS CIRO AGUDELO"/>
    <s v="Preventa"/>
    <s v="3587346"/>
    <s v="8432406"/>
    <s v="Principal"/>
  </r>
  <r>
    <d v="2025-11-10T00:00:00"/>
    <s v="HHBO001174980"/>
    <s v="LYCEETIPLANCHA"/>
    <s v="CEPILLO ECOLOGICO TIPO PLANCHA"/>
    <s v="LYCEETIPLANCHA - CEPILLO ECOLOGICO TIPO PLANCHA"/>
    <n v="2"/>
    <n v="2700"/>
    <n v="0"/>
    <n v="5400"/>
    <s v="BG13"/>
    <n v="1"/>
    <n v="126"/>
    <s v=" TUTI Bogota"/>
    <s v="ZONA BOGOTA"/>
    <s v="TERCEROS"/>
    <s v="2025 SEM 46"/>
    <s v="2232"/>
    <x v="18"/>
    <s v="lunes"/>
    <s v="ETERNA"/>
    <n v="1"/>
    <n v="2"/>
    <s v="TAT"/>
    <s v="LUZ DARY MICHELL CONTRERAS FONSECA"/>
    <s v="Preventa"/>
    <s v="1007305483"/>
    <s v="52460170"/>
    <s v="WAKANDA"/>
  </r>
  <r>
    <d v="2025-11-10T00:00:00"/>
    <s v="HHBQ000725043"/>
    <s v="LYGUANT9AMX2"/>
    <s v="LIMPIAYA GUANTE TALLA9 AMARILLO X2"/>
    <s v="LYGUANT9AMX2 - LIMPIAYA GUANTE TALLA9 AMARILLO X2"/>
    <n v="3"/>
    <n v="3025.21"/>
    <n v="0"/>
    <n v="9075.6299999999992"/>
    <s v="BQ19"/>
    <n v="1"/>
    <n v="155"/>
    <s v=" TUTI Barranquilla"/>
    <s v="ZONA NORTE"/>
    <s v="TERCEROS"/>
    <s v="2025 SEM 46"/>
    <s v="1980"/>
    <x v="13"/>
    <s v="lunes"/>
    <s v="ETERNA"/>
    <n v="1"/>
    <n v="3"/>
    <s v="TAT"/>
    <s v="MARCOS LEON AMADO"/>
    <s v="Preventa"/>
    <s v="91496347"/>
    <s v="57440258"/>
    <s v="TIENDA LOS ANGELES 3"/>
  </r>
  <r>
    <d v="2025-11-10T00:00:00"/>
    <s v="HHCA000426489"/>
    <s v="LYVIDR500X1"/>
    <s v="LIMPIAYA LIMPIAVIDRIOS MULTIUSOS 500ML X1"/>
    <s v="LYVIDR500X1 - LIMPIAYA LIMPIAVIDRIOS MULTIUSOS 500ML X1"/>
    <n v="3"/>
    <n v="2647.06"/>
    <n v="0"/>
    <n v="7941.18"/>
    <s v="CL07"/>
    <n v="1"/>
    <n v="3"/>
    <s v=" CALI"/>
    <s v="ZONA SUR"/>
    <s v="TERCEROS"/>
    <s v="2025 SEM 46"/>
    <s v="1879"/>
    <x v="16"/>
    <s v="lunes"/>
    <s v="ETERNA"/>
    <n v="1"/>
    <n v="3"/>
    <s v="TAT"/>
    <s v="LINA ESPERANZA CHAMORRO"/>
    <s v="Preventa"/>
    <s v="1144163062"/>
    <s v="1143845966"/>
    <s v="SAUKO STORE MINIMARKET"/>
  </r>
  <r>
    <d v="2025-11-10T00:00:00"/>
    <s v="HHMO000624993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6"/>
    <s v="1738"/>
    <x v="30"/>
    <s v="lunes"/>
    <s v="ETERNA"/>
    <n v="1"/>
    <n v="2"/>
    <s v="TAT"/>
    <s v="LUISA MARIA GOMEZ TORDECILLA"/>
    <s v="Preventa"/>
    <s v="1062957126"/>
    <s v="78716125"/>
    <s v="SUPERMERCADO LAS GEMELAS"/>
  </r>
  <r>
    <d v="2025-11-10T00:00:00"/>
    <s v="HHBQ000725052"/>
    <s v="LYGUANT7AMX2"/>
    <s v="LIMPIAYA GUATE TALLA7 AMARILLO X2"/>
    <s v="LYGUANT7AMX2 - LIMPIAYA GUATE TALLA7 AMARILLO X2"/>
    <n v="1"/>
    <n v="3025.21"/>
    <n v="0"/>
    <n v="3025.21"/>
    <s v="VLL04"/>
    <n v="1"/>
    <n v="213"/>
    <s v=" Tuti Valledupar"/>
    <s v="ZONA NORTE"/>
    <s v="TERCEROS"/>
    <s v="2025 SEM 46"/>
    <s v="1916"/>
    <x v="0"/>
    <s v="lunes"/>
    <s v="ETERNA"/>
    <n v="1"/>
    <n v="1"/>
    <s v="TAT"/>
    <s v="ELIZA DEL CARMEN VERGARA PEREZ"/>
    <s v="Preventa"/>
    <s v="49743452"/>
    <s v="49794720"/>
    <s v="TIENDA GREIDY"/>
  </r>
  <r>
    <d v="2025-11-10T00:00:00"/>
    <s v="HHBQ000725052"/>
    <s v="LYGUANT7.5AMX2"/>
    <s v="LIMPIAYA GUATE TALLA7.5 AMARILLO X2"/>
    <s v="LYGUANT7.5AMX2 - LIMPIAYA GUATE TALLA7.5 AMARILLO X2"/>
    <n v="1"/>
    <n v="3025.21"/>
    <n v="0"/>
    <n v="3025.21"/>
    <s v="VLL04"/>
    <n v="1"/>
    <n v="213"/>
    <s v=" Tuti Valledupar"/>
    <s v="ZONA NORTE"/>
    <s v="TERCEROS"/>
    <s v="2025 SEM 46"/>
    <s v="1916"/>
    <x v="0"/>
    <s v="lunes"/>
    <s v="ETERNA"/>
    <n v="1"/>
    <n v="1"/>
    <s v="TAT"/>
    <s v="ELIZA DEL CARMEN VERGARA PEREZ"/>
    <s v="Preventa"/>
    <s v="49743452"/>
    <s v="49794720"/>
    <s v="TIENDA GREIDY"/>
  </r>
  <r>
    <d v="2025-11-10T00:00:00"/>
    <s v="HHBQ000725052"/>
    <s v="LYGUANT8AMX2"/>
    <s v="LIMPIAYA GUANTE TALLA8 AMARILLO X2"/>
    <s v="LYGUANT8AMX2 - LIMPIAYA GUANTE TALLA8 AMARILLO X2"/>
    <n v="1"/>
    <n v="3025.21"/>
    <n v="0"/>
    <n v="3025.21"/>
    <s v="VLL04"/>
    <n v="1"/>
    <n v="213"/>
    <s v=" Tuti Valledupar"/>
    <s v="ZONA NORTE"/>
    <s v="TERCEROS"/>
    <s v="2025 SEM 46"/>
    <s v="1916"/>
    <x v="0"/>
    <s v="lunes"/>
    <s v="ETERNA"/>
    <n v="1"/>
    <n v="1"/>
    <s v="TAT"/>
    <s v="ELIZA DEL CARMEN VERGARA PEREZ"/>
    <s v="Preventa"/>
    <s v="49743452"/>
    <s v="49794720"/>
    <s v="TIENDA GREIDY"/>
  </r>
  <r>
    <d v="2025-11-10T00:00:00"/>
    <s v="HHBQ000725052"/>
    <s v="LYGUANT8.5AMX2"/>
    <s v="LIMPIAYA GUANTE TALLA8.5 AMARILLO X2"/>
    <s v="LYGUANT8.5AMX2 - LIMPIAYA GUANTE TALLA8.5 AMARILLO X2"/>
    <n v="1"/>
    <n v="3025.21"/>
    <n v="0"/>
    <n v="3025.21"/>
    <s v="VLL04"/>
    <n v="1"/>
    <n v="213"/>
    <s v=" Tuti Valledupar"/>
    <s v="ZONA NORTE"/>
    <s v="TERCEROS"/>
    <s v="2025 SEM 46"/>
    <s v="1916"/>
    <x v="0"/>
    <s v="lunes"/>
    <s v="ETERNA"/>
    <n v="1"/>
    <n v="1"/>
    <s v="TAT"/>
    <s v="ELIZA DEL CARMEN VERGARA PEREZ"/>
    <s v="Preventa"/>
    <s v="49743452"/>
    <s v="49794720"/>
    <s v="TIENDA GREIDY"/>
  </r>
  <r>
    <d v="2025-11-10T00:00:00"/>
    <s v="HHBQ000725052"/>
    <s v="LYGUANT9AMX2"/>
    <s v="LIMPIAYA GUANTE TALLA9 AMARILLO X2"/>
    <s v="LYGUANT9AMX2 - LIMPIAYA GUANTE TALLA9 AMARILLO X2"/>
    <n v="2"/>
    <n v="3025.21"/>
    <n v="0"/>
    <n v="6050.42"/>
    <s v="VLL04"/>
    <n v="1"/>
    <n v="213"/>
    <s v=" Tuti Valledupar"/>
    <s v="ZONA NORTE"/>
    <s v="TERCEROS"/>
    <s v="2025 SEM 46"/>
    <s v="1916"/>
    <x v="0"/>
    <s v="lunes"/>
    <s v="ETERNA"/>
    <n v="1"/>
    <n v="2"/>
    <s v="TAT"/>
    <s v="ELIZA DEL CARMEN VERGARA PEREZ"/>
    <s v="Preventa"/>
    <s v="49743452"/>
    <s v="49794720"/>
    <s v="TIENDA GREIDY"/>
  </r>
  <r>
    <d v="2025-11-10T00:00:00"/>
    <s v="HHBO001175026"/>
    <s v="LYSUAV190DX1"/>
    <s v="LIMPIAYA SUAVIZANTE DOYPACK 190 ML X1"/>
    <s v="LYSUAV190DX1 - LIMPIAYA SUAVIZANTE DOYPACK 190 ML X1"/>
    <n v="3"/>
    <n v="977"/>
    <n v="0"/>
    <n v="2931"/>
    <s v="BG11"/>
    <n v="1"/>
    <n v="126"/>
    <s v=" TUTI Bogota"/>
    <s v="ZONA BOGOTA"/>
    <s v="TERCEROS"/>
    <s v="2025 SEM 46"/>
    <s v="2200"/>
    <x v="36"/>
    <s v="lunes"/>
    <s v="ETERNA"/>
    <n v="1"/>
    <n v="3"/>
    <s v="TAT"/>
    <s v="JACQUELINE ESMERALDA RODRIGUEZ BARBOSA"/>
    <s v="Preventa"/>
    <s v="51741861"/>
    <s v="53099291"/>
    <s v="VIVERES JACQUI"/>
  </r>
  <r>
    <d v="2025-11-10T00:00:00"/>
    <s v="HHBO001175026"/>
    <s v="LYBICA1000X1"/>
    <s v="LIMPIAYA LIMPIADOR BICARBONATO 1000ML X1"/>
    <s v="LYBICA1000X1 - LIMPIAYA LIMPIADOR BICARBONATO 1000ML X1"/>
    <n v="1"/>
    <n v="3025.21"/>
    <n v="0"/>
    <n v="3025.21"/>
    <s v="BG11"/>
    <n v="1"/>
    <n v="126"/>
    <s v=" TUTI Bogota"/>
    <s v="ZONA BOGOTA"/>
    <s v="TERCEROS"/>
    <s v="2025 SEM 46"/>
    <s v="2200"/>
    <x v="36"/>
    <s v="lunes"/>
    <s v="ETERNA"/>
    <n v="1"/>
    <n v="1"/>
    <s v="TAT"/>
    <s v="JACQUELINE ESMERALDA RODRIGUEZ BARBOSA"/>
    <s v="Preventa"/>
    <s v="51741861"/>
    <s v="53099291"/>
    <s v="VIVERES JACQUI"/>
  </r>
  <r>
    <d v="2025-11-10T00:00:00"/>
    <s v="HHBO001175026"/>
    <s v="PBDESCLICOJINX18"/>
    <s v="DES. AFM DPL CLINIC 12G X18"/>
    <s v="PBDESCLICOJINX18 - DES. AFM DPL CLINIC 12G X18"/>
    <n v="1"/>
    <n v="13500"/>
    <n v="0"/>
    <n v="13500"/>
    <s v="BG11"/>
    <n v="1"/>
    <n v="126"/>
    <s v=" TUTI Bogota"/>
    <s v="ZONA BOGOTA"/>
    <s v="TERCEROS"/>
    <s v="2025 SEM 46"/>
    <s v="2200"/>
    <x v="36"/>
    <s v="lunes"/>
    <s v="PREBEL"/>
    <n v="1"/>
    <n v="1"/>
    <s v="TAT"/>
    <s v="JACQUELINE ESMERALDA RODRIGUEZ BARBOSA"/>
    <s v="Preventa"/>
    <s v="51741861"/>
    <s v="53099291"/>
    <s v="VIVERES JACQUI"/>
  </r>
  <r>
    <d v="2025-11-10T00:00:00"/>
    <s v="HHBO001175026"/>
    <s v="YASEDA20"/>
    <s v="SEDA DENTAL CON CERA 20 MT"/>
    <s v="YASEDA20 - SEDA DENTAL CON CERA 20 MT"/>
    <n v="3"/>
    <n v="1092.44"/>
    <n v="0"/>
    <n v="3277.32"/>
    <s v="BG11"/>
    <n v="1"/>
    <n v="126"/>
    <s v=" TUTI Bogota"/>
    <s v="ZONA BOGOTA"/>
    <s v="TERCEROS"/>
    <s v="2025 SEM 46"/>
    <s v="2200"/>
    <x v="36"/>
    <s v="lunes"/>
    <s v="YASS"/>
    <n v="1"/>
    <n v="3"/>
    <s v="TAT"/>
    <s v="JACQUELINE ESMERALDA RODRIGUEZ BARBOSA"/>
    <s v="Preventa"/>
    <s v="51741861"/>
    <s v="53099291"/>
    <s v="VIVERES JACQUI"/>
  </r>
  <r>
    <d v="2025-11-10T00:00:00"/>
    <s v="HHBO001175029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6"/>
    <s v="2131"/>
    <x v="26"/>
    <s v="lunes"/>
    <s v="ETERNA"/>
    <n v="1"/>
    <n v="1"/>
    <s v="TAT"/>
    <s v="MARLENY PULIDO PULIDO"/>
    <s v="Preventa"/>
    <s v="51902515"/>
    <s v="52290464"/>
    <s v="ALMACEN FERRETERO 1"/>
  </r>
  <r>
    <d v="2025-11-10T00:00:00"/>
    <s v="HHBQ000724858"/>
    <s v="LYESPOOROX12"/>
    <s v="LIMPIAYA ESPONJA ORO/PLATA X12"/>
    <s v="LYESPOOROX12 - LIMPIAYA ESPONJA ORO/PLATA X12"/>
    <n v="1"/>
    <n v="8991.6"/>
    <n v="0"/>
    <n v="8991.6"/>
    <s v="BQ06"/>
    <n v="1"/>
    <n v="9"/>
    <s v=" BARRANQUILLA"/>
    <s v="ZONA NORTE"/>
    <s v="TERCEROS"/>
    <s v="2025 SEM 46"/>
    <s v="1940"/>
    <x v="45"/>
    <s v="lunes"/>
    <s v="ETERNA"/>
    <n v="1"/>
    <n v="1"/>
    <s v="TAT"/>
    <s v="PATRICIA PAOLA ALFONSO TERAN"/>
    <s v="Preventa"/>
    <s v="39001785"/>
    <s v="1007973225"/>
    <s v="HERMANAS ALFONSO"/>
  </r>
  <r>
    <d v="2025-11-10T00:00:00"/>
    <s v="HHBQ000724858"/>
    <s v="YACAN63"/>
    <s v="CANDADO 63 MM"/>
    <s v="YACAN63 - CANDADO 63 MM"/>
    <n v="6"/>
    <n v="5940"/>
    <n v="0"/>
    <n v="35640"/>
    <s v="BQ06"/>
    <n v="1"/>
    <n v="9"/>
    <s v=" BARRANQUILLA"/>
    <s v="ZONA NORTE"/>
    <s v="TERCEROS"/>
    <s v="2025 SEM 46"/>
    <s v="1940"/>
    <x v="45"/>
    <s v="lunes"/>
    <s v="YASS"/>
    <n v="1"/>
    <n v="6"/>
    <s v="TAT"/>
    <s v="PATRICIA PAOLA ALFONSO TERAN"/>
    <s v="Preventa"/>
    <s v="39001785"/>
    <s v="1007973225"/>
    <s v="HERMANAS ALFONSO"/>
  </r>
  <r>
    <d v="2025-11-10T00:00:00"/>
    <s v="HHBQ000724858"/>
    <s v="YACAN50"/>
    <s v="CANDADO 50 MM"/>
    <s v="YACAN50 - CANDADO 50 MM"/>
    <n v="6"/>
    <n v="4327.7299999999996"/>
    <n v="0"/>
    <n v="25966.38"/>
    <s v="BQ06"/>
    <n v="1"/>
    <n v="9"/>
    <s v=" BARRANQUILLA"/>
    <s v="ZONA NORTE"/>
    <s v="TERCEROS"/>
    <s v="2025 SEM 46"/>
    <s v="1940"/>
    <x v="45"/>
    <s v="lunes"/>
    <s v="YASS"/>
    <n v="1"/>
    <n v="6"/>
    <s v="TAT"/>
    <s v="PATRICIA PAOLA ALFONSO TERAN"/>
    <s v="Preventa"/>
    <s v="39001785"/>
    <s v="1007973225"/>
    <s v="HERMANAS ALFONSO"/>
  </r>
  <r>
    <d v="2025-11-10T00:00:00"/>
    <s v="HHBQ000724858"/>
    <s v="YAVABY20GR"/>
    <s v="VASELINA BABY, 20 GRAMOS, MARCA JUHNIOS"/>
    <s v="YAVABY20GR - VASELINA BABY, 20 GRAMOS, MARCA JUHNIOS"/>
    <n v="12"/>
    <n v="1444"/>
    <n v="0"/>
    <n v="17328"/>
    <s v="BQ06"/>
    <n v="1"/>
    <n v="9"/>
    <s v=" BARRANQUILLA"/>
    <s v="ZONA NORTE"/>
    <s v="TERCEROS"/>
    <s v="2025 SEM 46"/>
    <s v="1940"/>
    <x v="45"/>
    <s v="lunes"/>
    <s v="YASS"/>
    <n v="1"/>
    <n v="12"/>
    <s v="TAT"/>
    <s v="PATRICIA PAOLA ALFONSO TERAN"/>
    <s v="Preventa"/>
    <s v="39001785"/>
    <s v="1007973225"/>
    <s v="HERMANAS ALFONSO"/>
  </r>
  <r>
    <d v="2025-11-10T00:00:00"/>
    <s v="HHBQ000724858"/>
    <s v="LYLIMPLAV200DX1"/>
    <s v="LIMPIAYA LIMPIADOR LAVANDA 200 ML X1"/>
    <s v="LYLIMPLAV200DX1 - LIMPIAYA LIMPIADOR LAVANDA 200 ML X1"/>
    <n v="3"/>
    <n v="1120"/>
    <n v="0"/>
    <n v="3360"/>
    <s v="BQ06"/>
    <n v="1"/>
    <n v="9"/>
    <s v=" BARRANQUILLA"/>
    <s v="ZONA NORTE"/>
    <s v="TERCEROS"/>
    <s v="2025 SEM 46"/>
    <s v="1940"/>
    <x v="45"/>
    <s v="lunes"/>
    <s v="ETERNA"/>
    <n v="1"/>
    <n v="3"/>
    <s v="TAT"/>
    <s v="PATRICIA PAOLA ALFONSO TERAN"/>
    <s v="Preventa"/>
    <s v="39001785"/>
    <s v="1007973225"/>
    <s v="HERMANAS ALFONSO"/>
  </r>
  <r>
    <d v="2025-11-10T00:00:00"/>
    <s v="HHBO001174804"/>
    <s v="YAGELX1"/>
    <s v="GEL MENTHUS JUHNIOS VERDE 30GR X1"/>
    <s v="YAGELX1 - GEL MENTHUS JUHNIOS VERDE 30GR X1"/>
    <n v="5"/>
    <n v="1640"/>
    <n v="0"/>
    <n v="8200"/>
    <s v="BG11"/>
    <n v="1"/>
    <n v="126"/>
    <s v=" TUTI Bogota"/>
    <s v="ZONA BOGOTA"/>
    <s v="TERCEROS"/>
    <s v="2025 SEM 46"/>
    <s v="2197"/>
    <x v="33"/>
    <s v="lunes"/>
    <s v="YASS"/>
    <n v="1"/>
    <n v="5"/>
    <s v="TAT"/>
    <s v="WILSON JAVIER RUSSI PINSON"/>
    <s v="Preventa"/>
    <s v="80030022"/>
    <s v="1129520020"/>
    <s v="DROGUERIA MULTIFARMA BJ"/>
  </r>
  <r>
    <d v="2025-11-10T00:00:00"/>
    <s v="HHBO001174804"/>
    <s v="YAGOM90"/>
    <s v="GOMINA N17 EN SOBRE 90G"/>
    <s v="YAGOM90 - GOMINA N17 EN SOBRE 90G"/>
    <n v="6"/>
    <n v="1092.44"/>
    <n v="0"/>
    <n v="6554.64"/>
    <s v="BG11"/>
    <n v="1"/>
    <n v="126"/>
    <s v=" TUTI Bogota"/>
    <s v="ZONA BOGOTA"/>
    <s v="TERCEROS"/>
    <s v="2025 SEM 46"/>
    <s v="2197"/>
    <x v="33"/>
    <s v="lunes"/>
    <s v="YASS"/>
    <n v="1"/>
    <n v="6"/>
    <s v="TAT"/>
    <s v="WILSON JAVIER RUSSI PINSON"/>
    <s v="Preventa"/>
    <s v="80030022"/>
    <s v="1129520020"/>
    <s v="DROGUERIA MULTIFARMA BJ"/>
  </r>
  <r>
    <d v="2025-11-10T00:00:00"/>
    <s v="HHBU000698759"/>
    <s v="PBTALCO30"/>
    <s v="TALCO POLVO AFM 30 GR"/>
    <s v="PBTALCO30 - TALCO POLVO AFM 30 GR"/>
    <n v="3"/>
    <n v="2900.04"/>
    <n v="0"/>
    <n v="8700.1200000000008"/>
    <s v="BM10"/>
    <n v="1"/>
    <n v="154"/>
    <s v=" TUTI Bucaramanga"/>
    <s v="ZONA SANTANDER"/>
    <s v="TERCEROS"/>
    <s v="2025 SEM 46"/>
    <s v="1637"/>
    <x v="50"/>
    <s v="lunes"/>
    <s v="PREBEL"/>
    <n v="1"/>
    <n v="3"/>
    <s v="TAT"/>
    <s v="HECTOR ALEXIS ORTIZ ANTOLINEZ"/>
    <s v="Preventa"/>
    <s v="13930556"/>
    <s v="63546443"/>
    <s v="TIENDA M O L"/>
  </r>
  <r>
    <d v="2025-11-10T00:00:00"/>
    <s v="HHME001463767"/>
    <s v="LYVIDR500X1"/>
    <s v="LIMPIAYA LIMPIAVIDRIOS MULTIUSOS 500ML X1"/>
    <s v="LYVIDR500X1 - LIMPIAYA LIMPIAVIDRIOS MULTIUSOS 500ML X1"/>
    <n v="12"/>
    <n v="2647.06"/>
    <n v="0"/>
    <n v="31764.720000000001"/>
    <s v="MD02"/>
    <n v="1"/>
    <n v="125"/>
    <s v=" TUTI Medellin"/>
    <s v="ZONA CENTRO"/>
    <s v="TERCEROS"/>
    <s v="2025 SEM 46"/>
    <s v="1340"/>
    <x v="5"/>
    <s v="lunes"/>
    <s v="ETERNA"/>
    <n v="1"/>
    <n v="12"/>
    <s v="TAT"/>
    <s v="EULALIA POSADA CARDENAS"/>
    <s v="Preventa"/>
    <s v="21603904"/>
    <s v="1036639459"/>
    <s v="LA CALINCA"/>
  </r>
  <r>
    <d v="2025-11-10T00:00:00"/>
    <s v="HHME001463767"/>
    <s v="YAGOM90"/>
    <s v="GOMINA N17 EN SOBRE 90G"/>
    <s v="YAGOM90 - GOMINA N17 EN SOBRE 90G"/>
    <n v="12"/>
    <n v="1092.44"/>
    <n v="0"/>
    <n v="13109.28"/>
    <s v="MD02"/>
    <n v="1"/>
    <n v="125"/>
    <s v=" TUTI Medellin"/>
    <s v="ZONA CENTRO"/>
    <s v="TERCEROS"/>
    <s v="2025 SEM 46"/>
    <s v="1340"/>
    <x v="5"/>
    <s v="lunes"/>
    <s v="YASS"/>
    <n v="1"/>
    <n v="12"/>
    <s v="TAT"/>
    <s v="EULALIA POSADA CARDENAS"/>
    <s v="Preventa"/>
    <s v="21603904"/>
    <s v="1036639459"/>
    <s v="LA CALINCA"/>
  </r>
  <r>
    <d v="2025-11-10T00:00:00"/>
    <s v="HHME001463767"/>
    <s v="KNLIMTEN"/>
    <s v="LIMPIADOR DE TENNIS KNIGHT"/>
    <s v="KNLIMTEN - LIMPIADOR DE TENNIS KNIGHT"/>
    <n v="2"/>
    <n v="6350"/>
    <n v="1270"/>
    <n v="11430"/>
    <s v="MD02"/>
    <n v="1"/>
    <n v="125"/>
    <s v=" TUTI Medellin"/>
    <s v="ZONA CENTRO"/>
    <s v="TERCEROS"/>
    <s v="2025 SEM 46"/>
    <s v="1340"/>
    <x v="5"/>
    <s v="lunes"/>
    <s v="KNIGHT"/>
    <n v="1"/>
    <n v="2"/>
    <s v="TAT"/>
    <s v="EULALIA POSADA CARDENAS"/>
    <s v="Preventa"/>
    <s v="21603904"/>
    <s v="1036639459"/>
    <s v="LA CALINCA"/>
  </r>
  <r>
    <d v="2025-11-10T00:00:00"/>
    <s v="HHBU000698775"/>
    <s v="YAPANIAMA"/>
    <s v="PAÑITOS HUMEDOS DAMPY AMARILLOS X 15 UND"/>
    <s v="YAPANIAMA - PAÑITOS HUMEDOS DAMPY AMARILLOS X 15 UND"/>
    <n v="1"/>
    <n v="1260.5"/>
    <n v="0"/>
    <n v="1260.5"/>
    <s v="BM11"/>
    <n v="1"/>
    <n v="6"/>
    <s v=" BUCARAMANGA"/>
    <s v="ZONA SANTANDER"/>
    <s v="TERCEROS"/>
    <s v="2025 SEM 46"/>
    <s v="1645"/>
    <x v="35"/>
    <s v="lunes"/>
    <s v="YASS"/>
    <n v="1"/>
    <n v="1"/>
    <s v="TAT"/>
    <s v="JOSE OCTAVIO LIZCANO OSORIO"/>
    <s v="Preventa"/>
    <s v="5684646"/>
    <s v="63557106"/>
    <s v="MICROMERCADO LA 10"/>
  </r>
  <r>
    <d v="2025-11-10T00:00:00"/>
    <s v="HHBU000698775"/>
    <s v="LYGUANT7AMX2"/>
    <s v="LIMPIAYA GUATE TALLA7 AMARILLO X2"/>
    <s v="LYGUANT7AMX2 - LIMPIAYA GUATE TALLA7 AMARILLO X2"/>
    <n v="2"/>
    <n v="3025.21"/>
    <n v="0"/>
    <n v="6050.42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JOSE OCTAVIO LIZCANO OSORIO"/>
    <s v="Preventa"/>
    <s v="5684646"/>
    <s v="63557106"/>
    <s v="MICROMERCADO LA 10"/>
  </r>
  <r>
    <d v="2025-11-10T00:00:00"/>
    <s v="HHBU000698775"/>
    <s v="LYGUANT8AMX2"/>
    <s v="LIMPIAYA GUANTE TALLA8 AMARILLO X2"/>
    <s v="LYGUANT8AMX2 - LIMPIAYA GUANTE TALLA8 AMARILLO X2"/>
    <n v="2"/>
    <n v="3025.21"/>
    <n v="0"/>
    <n v="6050.42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JOSE OCTAVIO LIZCANO OSORIO"/>
    <s v="Preventa"/>
    <s v="5684646"/>
    <s v="63557106"/>
    <s v="MICROMERCADO LA 10"/>
  </r>
  <r>
    <d v="2025-11-10T00:00:00"/>
    <s v="HHBU000698775"/>
    <s v="LYGUANT9AMX2"/>
    <s v="LIMPIAYA GUANTE TALLA9 AMARILLO X2"/>
    <s v="LYGUANT9AMX2 - LIMPIAYA GUANTE TALLA9 AMARILLO X2"/>
    <n v="2"/>
    <n v="3025.21"/>
    <n v="0"/>
    <n v="6050.42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JOSE OCTAVIO LIZCANO OSORIO"/>
    <s v="Preventa"/>
    <s v="5684646"/>
    <s v="63557106"/>
    <s v="MICROMERCADO LA 10"/>
  </r>
  <r>
    <d v="2025-11-10T00:00:00"/>
    <s v="HHBU000698775"/>
    <s v="LYGUANT8NGX2"/>
    <s v="LIMPIAYA GUANTE NEGRO TALLA8 X2"/>
    <s v="LYGUANT8NGX2 - LIMPIAYA GUANTE NEGRO TALLA8 X2"/>
    <n v="2"/>
    <n v="3180"/>
    <n v="0"/>
    <n v="6360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JOSE OCTAVIO LIZCANO OSORIO"/>
    <s v="Preventa"/>
    <s v="5684646"/>
    <s v="63557106"/>
    <s v="MICROMERCADO LA 10"/>
  </r>
  <r>
    <d v="2025-11-10T00:00:00"/>
    <s v="HHBU000698775"/>
    <s v="LYGUANT9NGX2"/>
    <s v="LIMPIAYA GUANTE NEGRO TALLA9 X2"/>
    <s v="LYGUANT9NGX2 - LIMPIAYA GUANTE NEGRO TALLA9 X2"/>
    <n v="2"/>
    <n v="3180"/>
    <n v="0"/>
    <n v="6360"/>
    <s v="BM11"/>
    <n v="1"/>
    <n v="6"/>
    <s v=" BUCARAMANGA"/>
    <s v="ZONA SANTANDER"/>
    <s v="TERCEROS"/>
    <s v="2025 SEM 46"/>
    <s v="1645"/>
    <x v="35"/>
    <s v="lunes"/>
    <s v="ETERNA"/>
    <n v="1"/>
    <n v="2"/>
    <s v="TAT"/>
    <s v="JOSE OCTAVIO LIZCANO OSORIO"/>
    <s v="Preventa"/>
    <s v="5684646"/>
    <s v="63557106"/>
    <s v="MICROMERCADO LA 10"/>
  </r>
  <r>
    <d v="2025-11-10T00:00:00"/>
    <s v="HHBO001174860"/>
    <s v="LYDESEN500"/>
    <s v="DESENGRASANTE CITRICO 500ML"/>
    <s v="LYDESEN500 - DESENGRASANTE CITRICO 500ML"/>
    <n v="5"/>
    <n v="2645.48"/>
    <n v="0"/>
    <n v="13227.4"/>
    <s v="BG20"/>
    <n v="1"/>
    <n v="126"/>
    <s v=" TUTI Bogota"/>
    <s v="ZONA BOGOTA"/>
    <s v="TERCEROS"/>
    <s v="2025 SEM 46"/>
    <s v="2131"/>
    <x v="26"/>
    <s v="lunes"/>
    <s v="ETERNA"/>
    <n v="1"/>
    <n v="5"/>
    <s v="TAT"/>
    <s v="LEDYS ROCIO GUEVARA FRANCO"/>
    <s v="Preventa"/>
    <s v="52441455"/>
    <s v="52290464"/>
    <s v="TIENDA BARCELONA"/>
  </r>
  <r>
    <d v="2025-11-10T00:00:00"/>
    <s v="HHBO001174866"/>
    <s v="YACAN38"/>
    <s v="CANDADO 38 MM"/>
    <s v="YACAN38 - CANDADO 38 MM"/>
    <n v="2"/>
    <n v="2668.75"/>
    <n v="0"/>
    <n v="5337.5"/>
    <s v="BG11"/>
    <n v="1"/>
    <n v="126"/>
    <s v=" TUTI Bogota"/>
    <s v="ZONA BOGOTA"/>
    <s v="TERCEROS"/>
    <s v="2025 SEM 46"/>
    <s v="2197"/>
    <x v="33"/>
    <s v="lunes"/>
    <s v="YASS"/>
    <n v="1"/>
    <n v="2"/>
    <s v="TAT"/>
    <s v="YIBER GARCIA PERDOMO"/>
    <s v="Preventa"/>
    <s v="79915429"/>
    <s v="1129520020"/>
    <s v="CACHARRERIA NICO"/>
  </r>
  <r>
    <d v="2025-11-10T00:00:00"/>
    <s v="HHBO001174866"/>
    <s v="YACAN20"/>
    <s v="CANDADO 20 MM"/>
    <s v="YACAN20 - CANDADO 20 MM"/>
    <n v="3"/>
    <n v="1218.49"/>
    <n v="0"/>
    <n v="3655.47"/>
    <s v="BG11"/>
    <n v="1"/>
    <n v="126"/>
    <s v=" TUTI Bogota"/>
    <s v="ZONA BOGOTA"/>
    <s v="TERCEROS"/>
    <s v="2025 SEM 46"/>
    <s v="2197"/>
    <x v="33"/>
    <s v="lunes"/>
    <s v="YASS"/>
    <n v="1"/>
    <n v="3"/>
    <s v="TAT"/>
    <s v="YIBER GARCIA PERDOMO"/>
    <s v="Preventa"/>
    <s v="79915429"/>
    <s v="1129520020"/>
    <s v="CACHARRERIA NICO"/>
  </r>
  <r>
    <d v="2025-11-10T00:00:00"/>
    <s v="HHBO001174866"/>
    <s v="YACAN25"/>
    <s v="CANDADO 25 MM"/>
    <s v="YACAN25 - CANDADO 25 MM"/>
    <n v="3"/>
    <n v="1543"/>
    <n v="0"/>
    <n v="4629"/>
    <s v="BG11"/>
    <n v="1"/>
    <n v="126"/>
    <s v=" TUTI Bogota"/>
    <s v="ZONA BOGOTA"/>
    <s v="TERCEROS"/>
    <s v="2025 SEM 46"/>
    <s v="2197"/>
    <x v="33"/>
    <s v="lunes"/>
    <s v="YASS"/>
    <n v="1"/>
    <n v="3"/>
    <s v="TAT"/>
    <s v="YIBER GARCIA PERDOMO"/>
    <s v="Preventa"/>
    <s v="79915429"/>
    <s v="1129520020"/>
    <s v="CACHARRERIA NICO"/>
  </r>
  <r>
    <d v="2025-11-10T00:00:00"/>
    <s v="HHBO001174875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6"/>
    <s v="2197"/>
    <x v="33"/>
    <s v="lunes"/>
    <s v="PREBEL"/>
    <n v="1"/>
    <n v="1"/>
    <s v="TAT"/>
    <s v="RAFAEL SANCHEZ ORTEGA"/>
    <s v="Preventa"/>
    <s v="91421746"/>
    <s v="1129520020"/>
    <s v="TORNILLOS Y ACCESORIOS EL PORVENIR"/>
  </r>
  <r>
    <d v="2025-11-10T00:00:00"/>
    <s v="HHBO001174875"/>
    <s v="YACAN63"/>
    <s v="CANDADO 63 MM"/>
    <s v="YACAN63 - CANDADO 63 MM"/>
    <n v="2"/>
    <n v="5940"/>
    <n v="0"/>
    <n v="11880"/>
    <s v="BG11"/>
    <n v="1"/>
    <n v="126"/>
    <s v=" TUTI Bogota"/>
    <s v="ZONA BOGOTA"/>
    <s v="TERCEROS"/>
    <s v="2025 SEM 46"/>
    <s v="2197"/>
    <x v="33"/>
    <s v="lunes"/>
    <s v="YASS"/>
    <n v="1"/>
    <n v="2"/>
    <s v="TAT"/>
    <s v="RAFAEL SANCHEZ ORTEGA"/>
    <s v="Preventa"/>
    <s v="91421746"/>
    <s v="1129520020"/>
    <s v="TORNILLOS Y ACCESORIOS EL PORVENIR"/>
  </r>
  <r>
    <d v="2025-11-10T00:00:00"/>
    <s v="HHME001463940"/>
    <s v="YAPADAM150"/>
    <s v="PAÑITOS HUMEDOS DAMPY X 150 UND AZUL"/>
    <s v="YAPADAM150 - PAÑITOS HUMEDOS DAMPY X 150 UND AZUL"/>
    <n v="6"/>
    <n v="6422.4"/>
    <n v="0"/>
    <n v="38534.400000000001"/>
    <s v="MD01"/>
    <n v="1"/>
    <n v="125"/>
    <s v=" TUTI Medellin"/>
    <s v="ZONA CENTRO"/>
    <s v="TERCEROS"/>
    <s v="2025 SEM 46"/>
    <s v="1343"/>
    <x v="7"/>
    <s v="lunes"/>
    <s v="YASS"/>
    <n v="1"/>
    <n v="6"/>
    <s v="TAT"/>
    <s v="GISLAVED JOHNS LOPEZ"/>
    <s v="Preventa"/>
    <s v="43680860"/>
    <s v="1039023085"/>
    <s v="FERROELECTRO GONZALEZ"/>
  </r>
  <r>
    <d v="2025-11-10T00:00:00"/>
    <s v="HHME001463940"/>
    <s v="LYLOZA700DX1"/>
    <s v="LIMPIAYA LAVA LOZA DOYPACK 700 ML X1"/>
    <s v="LYLOZA700DX1 - LIMPIAYA LAVA LOZA DOYPACK 700 ML X1"/>
    <n v="6"/>
    <n v="3562.19"/>
    <n v="0"/>
    <n v="21373.14"/>
    <s v="MD01"/>
    <n v="1"/>
    <n v="125"/>
    <s v=" TUTI Medellin"/>
    <s v="ZONA CENTRO"/>
    <s v="TERCEROS"/>
    <s v="2025 SEM 46"/>
    <s v="1343"/>
    <x v="7"/>
    <s v="lunes"/>
    <s v="ETERNA"/>
    <n v="1"/>
    <n v="6"/>
    <s v="TAT"/>
    <s v="GISLAVED JOHNS LOPEZ"/>
    <s v="Preventa"/>
    <s v="43680860"/>
    <s v="1039023085"/>
    <s v="FERROELECTRO GONZALEZ"/>
  </r>
  <r>
    <d v="2025-11-10T00:00:00"/>
    <s v="HHME001463940"/>
    <s v="PDJABONINTELLA"/>
    <s v="JABON INTIMO ELLAS"/>
    <s v="PDJABONINTELLA - JABON INTIMO ELLAS"/>
    <n v="4"/>
    <n v="6691.67"/>
    <n v="0"/>
    <n v="26766.68"/>
    <s v="MD01"/>
    <n v="1"/>
    <n v="125"/>
    <s v=" TUTI Medellin"/>
    <s v="ZONA CENTRO"/>
    <s v="TERCEROS"/>
    <s v="2025 SEM 46"/>
    <s v="1343"/>
    <x v="7"/>
    <s v="lunes"/>
    <s v="PRODUSA"/>
    <n v="1"/>
    <n v="4"/>
    <s v="TAT"/>
    <s v="GISLAVED JOHNS LOPEZ"/>
    <s v="Preventa"/>
    <s v="43680860"/>
    <s v="1039023085"/>
    <s v="FERROELECTRO GONZALEZ"/>
  </r>
  <r>
    <d v="2025-11-10T00:00:00"/>
    <s v="HHME001463940"/>
    <s v="LYLIMJUNTAS"/>
    <s v="LIMPIADOR DE JUNTAS LIMPIAYA"/>
    <s v="LYLIMJUNTAS - LIMPIADOR DE JUNTAS LIMPIAYA"/>
    <n v="4"/>
    <n v="4659"/>
    <n v="0"/>
    <n v="18636"/>
    <s v="MD01"/>
    <n v="1"/>
    <n v="125"/>
    <s v=" TUTI Medellin"/>
    <s v="ZONA CENTRO"/>
    <s v="TERCEROS"/>
    <s v="2025 SEM 46"/>
    <s v="1343"/>
    <x v="7"/>
    <s v="lunes"/>
    <s v="ETERNA"/>
    <n v="1"/>
    <n v="4"/>
    <s v="TAT"/>
    <s v="GISLAVED JOHNS LOPEZ"/>
    <s v="Preventa"/>
    <s v="43680860"/>
    <s v="1039023085"/>
    <s v="FERROELECTRO GONZALEZ"/>
  </r>
  <r>
    <d v="2025-11-10T00:00:00"/>
    <s v="HHME001463940"/>
    <s v="LYVIDR500X1"/>
    <s v="LIMPIAYA LIMPIAVIDRIOS MULTIUSOS 500ML X1"/>
    <s v="LYVIDR500X1 - LIMPIAYA LIMPIAVIDRIOS MULTIUSOS 500ML X1"/>
    <n v="6"/>
    <n v="2647.06"/>
    <n v="0"/>
    <n v="15882.36"/>
    <s v="MD01"/>
    <n v="1"/>
    <n v="125"/>
    <s v=" TUTI Medellin"/>
    <s v="ZONA CENTRO"/>
    <s v="TERCEROS"/>
    <s v="2025 SEM 46"/>
    <s v="1343"/>
    <x v="7"/>
    <s v="lunes"/>
    <s v="ETERNA"/>
    <n v="1"/>
    <n v="6"/>
    <s v="TAT"/>
    <s v="GISLAVED JOHNS LOPEZ"/>
    <s v="Preventa"/>
    <s v="43680860"/>
    <s v="1039023085"/>
    <s v="FERROELECTRO GONZALEZ"/>
  </r>
  <r>
    <d v="2025-11-10T00:00:00"/>
    <s v="HHME001463940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01"/>
    <n v="1"/>
    <n v="125"/>
    <s v=" TUTI Medellin"/>
    <s v="ZONA CENTRO"/>
    <s v="TERCEROS"/>
    <s v="2025 SEM 46"/>
    <s v="1343"/>
    <x v="7"/>
    <s v="lunes"/>
    <s v="PRODUSA"/>
    <n v="1"/>
    <n v="1"/>
    <s v="TAT"/>
    <s v="GISLAVED JOHNS LOPEZ"/>
    <s v="Preventa"/>
    <s v="43680860"/>
    <s v="1039023085"/>
    <s v="FERROELECTRO GONZALEZ"/>
  </r>
  <r>
    <d v="2025-11-10T00:00:00"/>
    <s v="HHME001463940"/>
    <s v="PDSPLASHROJX12"/>
    <s v="ELLAS LOCIÓN CORPORAL BODY SPLASH ROJO X 260 ML CAJA X 12"/>
    <s v="PDSPLASHROJX12 - ELLAS LOCIÓN CORPORAL BODY SPLASH ROJO X 260 ML CAJA X 12"/>
    <n v="1"/>
    <n v="7500"/>
    <n v="750"/>
    <n v="6750"/>
    <s v="MD01"/>
    <n v="1"/>
    <n v="125"/>
    <s v=" TUTI Medellin"/>
    <s v="ZONA CENTRO"/>
    <s v="TERCEROS"/>
    <s v="2025 SEM 46"/>
    <s v="1343"/>
    <x v="7"/>
    <s v="lunes"/>
    <s v="PRODUSA"/>
    <n v="1"/>
    <n v="1"/>
    <s v="TAT"/>
    <s v="GISLAVED JOHNS LOPEZ"/>
    <s v="Preventa"/>
    <s v="43680860"/>
    <s v="1039023085"/>
    <s v="FERROELECTRO GONZALEZ"/>
  </r>
  <r>
    <d v="2025-11-10T00:00:00"/>
    <s v="HHME001463940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01"/>
    <n v="1"/>
    <n v="125"/>
    <s v=" TUTI Medellin"/>
    <s v="ZONA CENTRO"/>
    <s v="TERCEROS"/>
    <s v="2025 SEM 46"/>
    <s v="1343"/>
    <x v="7"/>
    <s v="lunes"/>
    <s v="PRODUSA"/>
    <n v="1"/>
    <n v="1"/>
    <s v="TAT"/>
    <s v="GISLAVED JOHNS LOPEZ"/>
    <s v="Preventa"/>
    <s v="43680860"/>
    <s v="1039023085"/>
    <s v="FERROELECTRO GONZALEZ"/>
  </r>
  <r>
    <d v="2025-11-10T00:00:00"/>
    <s v="HHME001463958"/>
    <s v="YABOLSAMED"/>
    <s v="BOLSA BASURA PAQUETE X8 UNIDADES"/>
    <s v="YABOLSAMED - BOLSA BASURA PAQUETE X8 UNIDADES"/>
    <n v="10"/>
    <n v="1344.54"/>
    <n v="0"/>
    <n v="13445.4"/>
    <s v="MD04"/>
    <n v="1"/>
    <n v="125"/>
    <s v=" TUTI Medellin"/>
    <s v="ZONA CENTRO"/>
    <s v="TERCEROS"/>
    <s v="2025 SEM 46"/>
    <s v="1305"/>
    <x v="6"/>
    <s v="lunes"/>
    <s v="YASS"/>
    <n v="1"/>
    <n v="10"/>
    <s v="TAT"/>
    <s v="JESUS ALBERTO OSSA PAVAS"/>
    <s v="Preventa"/>
    <s v="15375509"/>
    <s v="1036660589"/>
    <s v="TIENDA EL HORIZONTE"/>
  </r>
  <r>
    <d v="2025-11-10T00:00:00"/>
    <s v="HHBO001174939"/>
    <s v="LYGUANT7.5AMX2"/>
    <s v="LIMPIAYA GUATE TALLA7.5 AMARILLO X2"/>
    <s v="LYGUANT7.5AMX2 - LIMPIAYA GUATE TALLA7.5 AMARILLO X2"/>
    <n v="3"/>
    <n v="3025.21"/>
    <n v="0"/>
    <n v="9075.6299999999992"/>
    <s v="BG01"/>
    <n v="1"/>
    <n v="119"/>
    <s v=" POBLACIONES BOGOTA"/>
    <s v="ZONA BOGOTA"/>
    <s v="TERCEROS"/>
    <s v="2025 SEM 46"/>
    <s v="1625"/>
    <x v="55"/>
    <s v="lunes"/>
    <s v="ETERNA"/>
    <n v="1"/>
    <n v="3"/>
    <s v="TAT"/>
    <s v="ANA YOHANA CALDENAL LAVERDE"/>
    <s v="Autoventa"/>
    <s v="33366186"/>
    <s v="52130224"/>
    <s v=" MINI MERCADO TODO LISTO"/>
  </r>
  <r>
    <d v="2025-11-10T00:00:00"/>
    <s v="HHME001463998"/>
    <s v="YAVABY20GR"/>
    <s v="VASELINA BABY, 20 GRAMOS, MARCA JUHNIOS"/>
    <s v="YAVABY20GR - VASELINA BABY, 20 GRAMOS, MARCA JUHNIOS"/>
    <n v="2"/>
    <n v="1444"/>
    <n v="0"/>
    <n v="2888"/>
    <s v="MD01"/>
    <n v="1"/>
    <n v="125"/>
    <s v=" TUTI Medellin"/>
    <s v="ZONA CENTRO"/>
    <s v="TERCEROS"/>
    <s v="2025 SEM 46"/>
    <s v="1343"/>
    <x v="7"/>
    <s v="lunes"/>
    <s v="YASS"/>
    <n v="1"/>
    <n v="2"/>
    <s v="TAT"/>
    <s v="BIASNEY YULIANI URREA URREA QUINCHIA"/>
    <s v="Preventa"/>
    <s v="1037948059"/>
    <s v="1039023085"/>
    <s v="MINI MARKET TULIPAN"/>
  </r>
  <r>
    <d v="2025-11-10T00:00:00"/>
    <s v="HHME001464038"/>
    <s v="LYDESEN500"/>
    <s v="DESENGRASANTE CITRICO 500ML"/>
    <s v="LYDESEN500 - DESENGRASANTE CITRICO 500ML"/>
    <n v="6"/>
    <n v="2645.48"/>
    <n v="0"/>
    <n v="15872.88"/>
    <s v="MD01"/>
    <n v="1"/>
    <n v="125"/>
    <s v=" TUTI Medellin"/>
    <s v="ZONA CENTRO"/>
    <s v="TERCEROS"/>
    <s v="2025 SEM 46"/>
    <s v="1343"/>
    <x v="7"/>
    <s v="lunes"/>
    <s v="ETERNA"/>
    <n v="1"/>
    <n v="6"/>
    <s v="TAT"/>
    <s v="MONICA CRISTINA SUAREZ VALDES"/>
    <s v="Preventa"/>
    <s v="1032070806"/>
    <s v="1039023085"/>
    <s v="AUTOSERVICIO EL TRAPICHE"/>
  </r>
  <r>
    <d v="2025-11-10T00:00:00"/>
    <s v="HHME001464038"/>
    <s v="LYGUANT7.5AMX2"/>
    <s v="LIMPIAYA GUATE TALLA7.5 AMARILLO X2"/>
    <s v="LYGUANT7.5AMX2 - LIMPIAYA GUATE TALLA7.5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lunes"/>
    <s v="ETERNA"/>
    <n v="1"/>
    <n v="6"/>
    <s v="TAT"/>
    <s v="MONICA CRISTINA SUAREZ VALDES"/>
    <s v="Preventa"/>
    <s v="1032070806"/>
    <s v="1039023085"/>
    <s v="AUTOSERVICIO EL TRAPICHE"/>
  </r>
  <r>
    <d v="2025-11-10T00:00:00"/>
    <s v="HHBU000698723"/>
    <s v="LYBICA1000X1"/>
    <s v="LIMPIAYA LIMPIADOR BICARBONATO 1000ML X1"/>
    <s v="LYBICA1000X1 - LIMPIAYA LIMPIADOR BICARBONATO 1000ML X1"/>
    <n v="1"/>
    <n v="3025.21"/>
    <n v="0"/>
    <n v="3025.21"/>
    <s v="BM10"/>
    <n v="1"/>
    <n v="154"/>
    <s v=" TUTI Bucaramanga"/>
    <s v="ZONA SANTANDER"/>
    <s v="TERCEROS"/>
    <s v="2025 SEM 46"/>
    <s v="1637"/>
    <x v="50"/>
    <s v="lunes"/>
    <s v="ETERNA"/>
    <n v="1"/>
    <n v="1"/>
    <s v="TAT"/>
    <s v="MARTHA LUCIA BECERRA ALMEIDA"/>
    <s v="Preventa"/>
    <s v="63367000"/>
    <s v="63546443"/>
    <s v="KZ COCA COLA DOÑA MARTHA"/>
  </r>
  <r>
    <d v="2025-11-10T00:00:00"/>
    <s v="HHBU000698726"/>
    <s v="LYLOZA700DX1"/>
    <s v="LIMPIAYA LAVA LOZA DOYPACK 700 ML X1"/>
    <s v="LYLOZA700DX1 - LIMPIAYA LAVA LOZA DOYPACK 700 ML X1"/>
    <n v="2"/>
    <n v="3562.19"/>
    <n v="0"/>
    <n v="7124.38"/>
    <s v="BM10"/>
    <n v="1"/>
    <n v="154"/>
    <s v=" TUTI Bucaramanga"/>
    <s v="ZONA SANTANDER"/>
    <s v="TERCEROS"/>
    <s v="2025 SEM 46"/>
    <s v="1637"/>
    <x v="50"/>
    <s v="lunes"/>
    <s v="ETERNA"/>
    <n v="1"/>
    <n v="2"/>
    <s v="TAT"/>
    <s v="YESENIA ARGUELLO BARRIOS"/>
    <s v="Preventa"/>
    <s v="37723772"/>
    <s v="63546443"/>
    <s v="KZ EL CARRASCO"/>
  </r>
  <r>
    <d v="2025-11-10T00:00:00"/>
    <s v="HHBQ000724851"/>
    <s v="PBPROCOLDIS"/>
    <s v="PROTECTOR SOLAR COLOR DISPLAY"/>
    <s v="PBPROCOLDIS - PROTECTOR SOLAR COLOR DISPLAY"/>
    <n v="1"/>
    <n v="29400"/>
    <n v="0"/>
    <n v="29400"/>
    <s v="VLL04"/>
    <n v="1"/>
    <n v="213"/>
    <s v=" Tuti Valledupar"/>
    <s v="ZONA NORTE"/>
    <s v="TERCEROS"/>
    <s v="2025 SEM 46"/>
    <s v="1914"/>
    <x v="9"/>
    <s v="lunes"/>
    <s v="PREBEL"/>
    <n v="1"/>
    <n v="1"/>
    <s v="TAT"/>
    <s v="JOSE GREGORIO GALVIS SANTIAGO"/>
    <s v="Preventa"/>
    <s v="8799652"/>
    <s v="1065124873"/>
    <s v="PROVISIONES MARY"/>
  </r>
  <r>
    <d v="2025-11-10T00:00:00"/>
    <s v="HHBO001174831"/>
    <s v="LYLAVA1000"/>
    <s v="LIMPIAYA LIMPIADOR MULTIUSOS LAVANDA X 1000"/>
    <s v="LYLAVA1000 - LIMPIAYA LIMPIADOR MULTIUSOS LAVANDA X 1000"/>
    <n v="3"/>
    <n v="2541.83"/>
    <n v="0"/>
    <n v="7625.49"/>
    <s v="BG13"/>
    <n v="1"/>
    <n v="2"/>
    <s v=" CIUDAD BOGOTA"/>
    <s v="ZONA BOGOTA"/>
    <s v="TERCEROS"/>
    <s v="2025 SEM 46"/>
    <s v="2235"/>
    <x v="14"/>
    <s v="lunes"/>
    <s v="ETERNA"/>
    <n v="1"/>
    <n v="3"/>
    <s v="TAT"/>
    <s v="YOR WILMAN AGUDELO MARTINEZ"/>
    <s v="Preventa"/>
    <s v="1041230303"/>
    <s v="1012358399"/>
    <s v="PANADERIA PUNTO RICO"/>
  </r>
  <r>
    <d v="2025-11-10T00:00:00"/>
    <s v="HHBU000698776"/>
    <s v="LYGUANT7AMX2"/>
    <s v="LIMPIAYA GUATE TALLA7 AMARILLO X2"/>
    <s v="LYGUANT7AMX2 - LIMPIAYA GUATE TALLA7 AMARILLO X2"/>
    <n v="1"/>
    <n v="3025.21"/>
    <n v="0"/>
    <n v="3025.21"/>
    <s v="BM11"/>
    <n v="1"/>
    <n v="6"/>
    <s v=" BUCARAMANGA"/>
    <s v="ZONA SANTANDER"/>
    <s v="TERCEROS"/>
    <s v="2025 SEM 46"/>
    <s v="1645"/>
    <x v="35"/>
    <s v="lunes"/>
    <s v="ETERNA"/>
    <n v="1"/>
    <n v="1"/>
    <s v="TAT"/>
    <s v="MARIA TERESA SUAREZ ALVARADO"/>
    <s v="Preventa"/>
    <s v="63305475"/>
    <s v="63557106"/>
    <s v="DROGUERIA NUEVO SAN CARLOS"/>
  </r>
  <r>
    <d v="2025-11-10T00:00:00"/>
    <s v="HHME001463812"/>
    <s v="LYESPOOROX12"/>
    <s v="LIMPIAYA ESPONJA ORO/PLATA X12"/>
    <s v="LYESPOOROX12 - LIMPIAYA ESPONJA ORO/PLATA X12"/>
    <n v="1"/>
    <n v="8991.6"/>
    <n v="449.58"/>
    <n v="8542.02"/>
    <s v="MD06"/>
    <n v="1"/>
    <n v="125"/>
    <s v=" TUTI Medellin"/>
    <s v="ZONA CENTRO"/>
    <s v="TERCEROS"/>
    <s v="2025 SEM 46"/>
    <s v="1349"/>
    <x v="2"/>
    <s v="lunes"/>
    <s v="ETERNA"/>
    <n v="1"/>
    <n v="1"/>
    <s v="TAT"/>
    <s v="DEPOSITO Y FERRETERIA EL ABUELO S.A.S"/>
    <s v="Preventa"/>
    <s v="901275086"/>
    <s v="8432406"/>
    <s v="DEPOSITO Y FERRETERIA EL ABUELO S.A.S"/>
  </r>
  <r>
    <d v="2025-11-10T00:00:00"/>
    <s v="HHME001463835"/>
    <s v="LYDETE3X1800"/>
    <s v="COMBO DETERGENTE ETERNA 3.000+1.800 OFERTA"/>
    <s v="LYDETE3X1800 - COMBO DETERGENTE ETERNA 3.000+1.800 OFERTA"/>
    <n v="1"/>
    <n v="28655.46"/>
    <n v="0"/>
    <n v="28655.46"/>
    <s v="MD02"/>
    <n v="1"/>
    <n v="125"/>
    <s v=" TUTI Medellin"/>
    <s v="ZONA CENTRO"/>
    <s v="TERCEROS"/>
    <s v="2025 SEM 46"/>
    <s v="1340"/>
    <x v="5"/>
    <s v="lunes"/>
    <s v="ETERNA"/>
    <n v="1"/>
    <n v="1"/>
    <s v="TAT"/>
    <s v="JUDITH ELENA BERNAL TAMAYO"/>
    <s v="Preventa"/>
    <s v="43110075"/>
    <s v="1036639459"/>
    <s v="TIENDA ALTENAL"/>
  </r>
  <r>
    <d v="2025-11-10T00:00:00"/>
    <s v="HHME001463853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49"/>
    <x v="2"/>
    <s v="lunes"/>
    <s v="YASS"/>
    <n v="1"/>
    <n v="6"/>
    <s v="TAT"/>
    <s v="KAREN NATALIA GRISALES VASQUEZ"/>
    <s v="Preventa"/>
    <s v="1014860946"/>
    <s v="8432406"/>
    <s v="TIENDA Y PAPELERIA MARKAR"/>
  </r>
  <r>
    <d v="2025-11-10T00:00:00"/>
    <s v="HHME001463915"/>
    <s v="YACINASILANEGRA"/>
    <s v="CINTA AISLANTE NEGRA"/>
    <s v="YACINASILANEGRA - CINTA AISLANTE NEGRA"/>
    <n v="24"/>
    <n v="715"/>
    <n v="0"/>
    <n v="17160"/>
    <s v="MD02"/>
    <n v="1"/>
    <n v="125"/>
    <s v=" TUTI Medellin"/>
    <s v="ZONA CENTRO"/>
    <s v="TERCEROS"/>
    <s v="2025 SEM 46"/>
    <s v="1340"/>
    <x v="5"/>
    <s v="lunes"/>
    <s v="YASS"/>
    <n v="1"/>
    <n v="24"/>
    <s v="TAT"/>
    <s v="RUBEN ANCIZAR ACEVEDO MARIN"/>
    <s v="Preventa"/>
    <s v="70138996"/>
    <s v="1036639459"/>
    <s v="MERCAMAX"/>
  </r>
  <r>
    <d v="2025-11-10T00:00:00"/>
    <s v="HHME001463915"/>
    <s v="PBDESCOJINX18"/>
    <s v="DES. AFM DPL ORIG 12G X18"/>
    <s v="PBDESCOJINX18 - DES. AFM DPL ORIG 12G X18"/>
    <n v="2"/>
    <n v="11900"/>
    <n v="714"/>
    <n v="23086"/>
    <s v="MD02"/>
    <n v="1"/>
    <n v="125"/>
    <s v=" TUTI Medellin"/>
    <s v="ZONA CENTRO"/>
    <s v="TERCEROS"/>
    <s v="2025 SEM 46"/>
    <s v="1340"/>
    <x v="5"/>
    <s v="lunes"/>
    <s v="PREBEL"/>
    <n v="1"/>
    <n v="2"/>
    <s v="TAT"/>
    <s v="RUBEN ANCIZAR ACEVEDO MARIN"/>
    <s v="Preventa"/>
    <s v="70138996"/>
    <s v="1036639459"/>
    <s v="MERCAMAX"/>
  </r>
  <r>
    <d v="2025-11-10T00:00:00"/>
    <s v="HHME001463976"/>
    <s v="LYSUAV190DX1"/>
    <s v="LIMPIAYA SUAVIZANTE DOYPACK 190 ML X1"/>
    <s v="LYSUAV190DX1 - LIMPIAYA SUAVIZANTE DOYPACK 190 ML X1"/>
    <n v="10"/>
    <n v="977"/>
    <n v="0"/>
    <n v="9770"/>
    <s v="MD02"/>
    <n v="1"/>
    <n v="125"/>
    <s v=" TUTI Medellin"/>
    <s v="ZONA CENTRO"/>
    <s v="TERCEROS"/>
    <s v="2025 SEM 46"/>
    <s v="1340"/>
    <x v="5"/>
    <s v="lunes"/>
    <s v="ETERNA"/>
    <n v="1"/>
    <n v="10"/>
    <s v="TAT"/>
    <s v="KELLY JAZMIN LOPEZ SERNA"/>
    <s v="Preventa"/>
    <s v="1045518527"/>
    <s v="1036639459"/>
    <s v="VARIEDADES CELESTE"/>
  </r>
  <r>
    <d v="2025-11-10T00:00:00"/>
    <s v="HHME001463976"/>
    <s v="YABOLSAMED"/>
    <s v="BOLSA BASURA PAQUETE X8 UNIDADES"/>
    <s v="YABOLSAMED - BOLSA BASURA PAQUETE X8 UNIDADES"/>
    <n v="3"/>
    <n v="1344.54"/>
    <n v="0"/>
    <n v="4033.62"/>
    <s v="MD02"/>
    <n v="1"/>
    <n v="125"/>
    <s v=" TUTI Medellin"/>
    <s v="ZONA CENTRO"/>
    <s v="TERCEROS"/>
    <s v="2025 SEM 46"/>
    <s v="1340"/>
    <x v="5"/>
    <s v="lunes"/>
    <s v="YASS"/>
    <n v="1"/>
    <n v="3"/>
    <s v="TAT"/>
    <s v="KELLY JAZMIN LOPEZ SERNA"/>
    <s v="Preventa"/>
    <s v="1045518527"/>
    <s v="1036639459"/>
    <s v="VARIEDADES CELESTE"/>
  </r>
  <r>
    <d v="2025-11-10T00:00:00"/>
    <s v="HHME001463976"/>
    <s v="YASEDA20"/>
    <s v="SEDA DENTAL CON CERA 20 MT"/>
    <s v="YASEDA20 - SEDA DENTAL CON CERA 20 MT"/>
    <n v="6"/>
    <n v="1092.44"/>
    <n v="0"/>
    <n v="6554.64"/>
    <s v="MD02"/>
    <n v="1"/>
    <n v="125"/>
    <s v=" TUTI Medellin"/>
    <s v="ZONA CENTRO"/>
    <s v="TERCEROS"/>
    <s v="2025 SEM 46"/>
    <s v="1340"/>
    <x v="5"/>
    <s v="lunes"/>
    <s v="YASS"/>
    <n v="1"/>
    <n v="6"/>
    <s v="TAT"/>
    <s v="KELLY JAZMIN LOPEZ SERNA"/>
    <s v="Preventa"/>
    <s v="1045518527"/>
    <s v="1036639459"/>
    <s v="VARIEDADES CELESTE"/>
  </r>
  <r>
    <d v="2025-11-10T00:00:00"/>
    <s v="HHME001463976"/>
    <s v="LYDETE200DX1"/>
    <s v="LIMPIAYA DETERGENTE DOYPACK 200 ML X1"/>
    <s v="LYDETE200DX1 - LIMPIAYA DETERGENTE DOYPACK 200 ML X1"/>
    <n v="6"/>
    <n v="1440"/>
    <n v="0"/>
    <n v="8640"/>
    <s v="MD02"/>
    <n v="1"/>
    <n v="125"/>
    <s v=" TUTI Medellin"/>
    <s v="ZONA CENTRO"/>
    <s v="TERCEROS"/>
    <s v="2025 SEM 46"/>
    <s v="1340"/>
    <x v="5"/>
    <s v="lunes"/>
    <s v="ETERNA"/>
    <n v="1"/>
    <n v="6"/>
    <s v="TAT"/>
    <s v="KELLY JAZMIN LOPEZ SERNA"/>
    <s v="Preventa"/>
    <s v="1045518527"/>
    <s v="1036639459"/>
    <s v="VARIEDADES CELESTE"/>
  </r>
  <r>
    <d v="2025-11-10T00:00:00"/>
    <s v="HHME001463976"/>
    <s v="LYGUANT8AMX2"/>
    <s v="LIMPIAYA GUANTE TALLA8 AMARILLO X2"/>
    <s v="LYGUANT8AMX2 - LIMPIAYA GUANTE TALLA8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lunes"/>
    <s v="ETERNA"/>
    <n v="1"/>
    <n v="3"/>
    <s v="TAT"/>
    <s v="KELLY JAZMIN LOPEZ SERNA"/>
    <s v="Preventa"/>
    <s v="1045518527"/>
    <s v="1036639459"/>
    <s v="VARIEDADES CELESTE"/>
  </r>
  <r>
    <d v="2025-11-10T00:00:00"/>
    <s v="HHME001463976"/>
    <s v="LYGUANT8.5AMX2"/>
    <s v="LIMPIAYA GUANTE TALLA8.5 AMARILLO X2"/>
    <s v="LYGUANT8.5AMX2 - LIMPIAYA GUANTE TALLA8.5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lunes"/>
    <s v="ETERNA"/>
    <n v="1"/>
    <n v="3"/>
    <s v="TAT"/>
    <s v="KELLY JAZMIN LOPEZ SERNA"/>
    <s v="Preventa"/>
    <s v="1045518527"/>
    <s v="1036639459"/>
    <s v="VARIEDADES CELESTE"/>
  </r>
  <r>
    <d v="2025-11-10T00:00:00"/>
    <s v="HHME001463981"/>
    <s v="LYDETE3X1800"/>
    <s v="COMBO DETERGENTE ETERNA 3.000+1.800 OFERTA"/>
    <s v="LYDETE3X1800 - COMBO DETERGENTE ETERNA 3.000+1.800 OFERTA"/>
    <n v="2"/>
    <n v="28655.46"/>
    <n v="0"/>
    <n v="57310.92"/>
    <s v="MD06"/>
    <n v="1"/>
    <n v="125"/>
    <s v=" TUTI Medellin"/>
    <s v="ZONA CENTRO"/>
    <s v="TERCEROS"/>
    <s v="2025 SEM 46"/>
    <s v="1349"/>
    <x v="2"/>
    <s v="lunes"/>
    <s v="ETERNA"/>
    <n v="1"/>
    <n v="2"/>
    <s v="TAT"/>
    <s v="JUAN CARLOS BOTERO RINCON"/>
    <s v="Preventa"/>
    <s v="71215119"/>
    <s v="8432406"/>
    <s v="CONSTRU SANTA ANA - COSAN"/>
  </r>
  <r>
    <d v="2025-11-10T00:00:00"/>
    <s v="HHMO000624974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6"/>
    <s v="1738"/>
    <x v="30"/>
    <s v="lunes"/>
    <s v="ETERNA"/>
    <n v="1"/>
    <n v="2"/>
    <s v="TAT"/>
    <s v="JOSE DAVID SIERRA PACHECO"/>
    <s v="Preventa"/>
    <s v="1062429330"/>
    <s v="78716125"/>
    <s v="TIENDA LA TRONCAL"/>
  </r>
  <r>
    <d v="2025-11-10T00:00:00"/>
    <s v="HHBO001174976"/>
    <s v="YACAN50"/>
    <s v="CANDADO 50 MM"/>
    <s v="YACAN50 - CANDADO 50 MM"/>
    <n v="2"/>
    <n v="4327.7299999999996"/>
    <n v="0"/>
    <n v="8655.4599999999991"/>
    <s v="BG13"/>
    <n v="1"/>
    <n v="126"/>
    <s v=" TUTI Bogota"/>
    <s v="ZONA BOGOTA"/>
    <s v="TERCEROS"/>
    <s v="2025 SEM 46"/>
    <s v="2232"/>
    <x v="18"/>
    <s v="lunes"/>
    <s v="YASS"/>
    <n v="1"/>
    <n v="2"/>
    <s v="TAT"/>
    <s v="LERELY LORAYNE PERALTA DIAZ"/>
    <s v="Preventa"/>
    <s v="1014237118"/>
    <s v="52460170"/>
    <s v="MINI MARKET LA PERLA"/>
  </r>
  <r>
    <d v="2025-11-10T00:00:00"/>
    <s v="HHBO001174976"/>
    <s v="YAGOM90"/>
    <s v="GOMINA N17 EN SOBRE 90G"/>
    <s v="YAGOM90 - GOMINA N17 EN SOBRE 90G"/>
    <n v="10"/>
    <n v="1092.44"/>
    <n v="0"/>
    <n v="10924.4"/>
    <s v="BG13"/>
    <n v="1"/>
    <n v="126"/>
    <s v=" TUTI Bogota"/>
    <s v="ZONA BOGOTA"/>
    <s v="TERCEROS"/>
    <s v="2025 SEM 46"/>
    <s v="2232"/>
    <x v="18"/>
    <s v="lunes"/>
    <s v="YASS"/>
    <n v="1"/>
    <n v="10"/>
    <s v="TAT"/>
    <s v="LERELY LORAYNE PERALTA DIAZ"/>
    <s v="Preventa"/>
    <s v="1014237118"/>
    <s v="52460170"/>
    <s v="MINI MARKET LA PERLA"/>
  </r>
  <r>
    <d v="2025-11-10T00:00:00"/>
    <s v="HHMO000625005"/>
    <s v="LYESPOMALLX1"/>
    <s v="LIMPIAYA MALLA ESPONJA X1"/>
    <s v="LYESPOMALLX1 - LIMPIAYA MALLA ESPONJA X1"/>
    <n v="12"/>
    <n v="714.29"/>
    <n v="0"/>
    <n v="8571.48"/>
    <s v="MT11"/>
    <n v="1"/>
    <n v="156"/>
    <s v=" TUTI Monteria"/>
    <s v="ZONA CENTRO"/>
    <s v="TERCEROS"/>
    <s v="2025 SEM 46"/>
    <s v="1738"/>
    <x v="30"/>
    <s v="lunes"/>
    <s v="ETERNA"/>
    <n v="1"/>
    <n v="12"/>
    <s v="TAT"/>
    <s v="EDILBERTO JOSE HOYOS MENDOZA"/>
    <s v="Preventa"/>
    <s v="10767888"/>
    <s v="78716125"/>
    <s v="ABASTOS O Y D"/>
  </r>
  <r>
    <d v="2025-11-10T00:00:00"/>
    <s v="HHME001464050"/>
    <s v="YAPANIAZU"/>
    <s v="PAÑITOS HUMEDOS DAMPY X 20 AZUL"/>
    <s v="YAPANIAZU - PAÑITOS HUMEDOS DAMPY X 20 AZUL"/>
    <n v="10"/>
    <n v="1344.54"/>
    <n v="0"/>
    <n v="13445.4"/>
    <s v="MD02"/>
    <n v="1"/>
    <n v="125"/>
    <s v=" TUTI Medellin"/>
    <s v="ZONA CENTRO"/>
    <s v="TERCEROS"/>
    <s v="2025 SEM 46"/>
    <s v="1347"/>
    <x v="4"/>
    <s v="lunes"/>
    <s v="YASS"/>
    <n v="1"/>
    <n v="10"/>
    <s v="TAT"/>
    <s v="EFRAIN DEJESUS LOPEZ GALLEGO"/>
    <s v="Preventa"/>
    <s v="8391603"/>
    <s v="71381318"/>
    <s v="VARIEDADES EFRAIN"/>
  </r>
  <r>
    <d v="2025-11-10T00:00:00"/>
    <s v="HHME001464050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6"/>
    <s v="1347"/>
    <x v="4"/>
    <s v="lunes"/>
    <s v="PREBEL"/>
    <n v="1"/>
    <n v="1"/>
    <s v="TAT"/>
    <s v="EFRAIN DEJESUS LOPEZ GALLEGO"/>
    <s v="Preventa"/>
    <s v="8391603"/>
    <s v="71381318"/>
    <s v="VARIEDADES EFRAIN"/>
  </r>
  <r>
    <d v="2025-11-10T00:00:00"/>
    <s v="HHBO001174997"/>
    <s v="YAGOM90"/>
    <s v="GOMINA N17 EN SOBRE 90G"/>
    <s v="YAGOM90 - GOMINA N17 EN SOBRE 90G"/>
    <n v="12"/>
    <n v="1092.44"/>
    <n v="0"/>
    <n v="13109.28"/>
    <s v="BG13"/>
    <n v="1"/>
    <n v="126"/>
    <s v=" TUTI Bogota"/>
    <s v="ZONA BOGOTA"/>
    <s v="TERCEROS"/>
    <s v="2025 SEM 46"/>
    <s v="2232"/>
    <x v="18"/>
    <s v="lunes"/>
    <s v="YASS"/>
    <n v="1"/>
    <n v="12"/>
    <s v="TAT"/>
    <s v="RUBY MAYERLY BALLEN MENDIETA"/>
    <s v="Preventa"/>
    <s v="52786158"/>
    <s v="52460170"/>
    <s v="RUBY MAYERLI BALLEN MENDIETA"/>
  </r>
  <r>
    <d v="2025-11-10T00:00:00"/>
    <s v="HHBO001174997"/>
    <s v="YACAN20"/>
    <s v="CANDADO 20 MM"/>
    <s v="YACAN20 - CANDADO 20 MM"/>
    <n v="12"/>
    <n v="1218.49"/>
    <n v="0"/>
    <n v="14621.88"/>
    <s v="BG13"/>
    <n v="1"/>
    <n v="126"/>
    <s v=" TUTI Bogota"/>
    <s v="ZONA BOGOTA"/>
    <s v="TERCEROS"/>
    <s v="2025 SEM 46"/>
    <s v="2232"/>
    <x v="18"/>
    <s v="lunes"/>
    <s v="YASS"/>
    <n v="1"/>
    <n v="12"/>
    <s v="TAT"/>
    <s v="RUBY MAYERLY BALLEN MENDIETA"/>
    <s v="Preventa"/>
    <s v="52786158"/>
    <s v="52460170"/>
    <s v="RUBY MAYERLI BALLEN MENDIETA"/>
  </r>
  <r>
    <d v="2025-11-10T00:00:00"/>
    <s v="HHME001464104"/>
    <s v="LYDESEN500"/>
    <s v="DESENGRASANTE CITRICO 500ML"/>
    <s v="LYDESEN500 - DESENGRASANTE CITRICO 500ML"/>
    <n v="24"/>
    <n v="2645.48"/>
    <n v="0"/>
    <n v="63491.519999999997"/>
    <s v="MD04"/>
    <n v="1"/>
    <n v="125"/>
    <s v=" TUTI Medellin"/>
    <s v="ZONA CENTRO"/>
    <s v="TERCEROS"/>
    <s v="2025 SEM 46"/>
    <s v="1305"/>
    <x v="6"/>
    <s v="lunes"/>
    <s v="ETERNA"/>
    <n v="1"/>
    <n v="24"/>
    <s v="TAT"/>
    <s v="CAROLINA SALAZAR RIVERA"/>
    <s v="Preventa"/>
    <s v="1001416006"/>
    <s v="1036660589"/>
    <s v="EL REGRESO RYS"/>
  </r>
  <r>
    <d v="2025-11-10T00:00:00"/>
    <s v="HHME001464104"/>
    <s v="LYVIDR500X1"/>
    <s v="LIMPIAYA LIMPIAVIDRIOS MULTIUSOS 500ML X1"/>
    <s v="LYVIDR500X1 - LIMPIAYA LIMPIAVIDRIOS MULTIUSOS 500ML X1"/>
    <n v="12"/>
    <n v="2647.06"/>
    <n v="0"/>
    <n v="31764.720000000001"/>
    <s v="MD04"/>
    <n v="1"/>
    <n v="125"/>
    <s v=" TUTI Medellin"/>
    <s v="ZONA CENTRO"/>
    <s v="TERCEROS"/>
    <s v="2025 SEM 46"/>
    <s v="1305"/>
    <x v="6"/>
    <s v="lunes"/>
    <s v="ETERNA"/>
    <n v="1"/>
    <n v="12"/>
    <s v="TAT"/>
    <s v="CAROLINA SALAZAR RIVERA"/>
    <s v="Preventa"/>
    <s v="1001416006"/>
    <s v="1036660589"/>
    <s v="EL REGRESO RYS"/>
  </r>
  <r>
    <d v="2025-11-10T00:00:00"/>
    <s v="HHME001464128"/>
    <s v="LYGUANT8AMX2"/>
    <s v="LIMPIAYA GUANTE TALLA8 AMARILLO X2"/>
    <s v="LYGUANT8AMX2 - LIMPIAYA GUANTE TALLA8 AMARILLO X2"/>
    <n v="4"/>
    <n v="3025.21"/>
    <n v="0"/>
    <n v="12100.84"/>
    <s v="MD01"/>
    <n v="1"/>
    <n v="125"/>
    <s v=" TUTI Medellin"/>
    <s v="ZONA CENTRO"/>
    <s v="TERCEROS"/>
    <s v="2025 SEM 46"/>
    <s v="1343"/>
    <x v="7"/>
    <s v="lunes"/>
    <s v="ETERNA"/>
    <n v="1"/>
    <n v="4"/>
    <s v="TAT"/>
    <s v="SANTIAGO JESUS ZULUAGA RODRIGUEZ"/>
    <s v="Preventa"/>
    <s v="1041902107"/>
    <s v="1039023085"/>
    <s v="TIENDA Y LEGUMBRERIA EL ENCANTO"/>
  </r>
  <r>
    <d v="2025-11-10T00:00:00"/>
    <s v="HHME001464128"/>
    <s v="LYGUANT8.5AMX2"/>
    <s v="LIMPIAYA GUANTE TALLA8.5 AMARILLO X2"/>
    <s v="LYGUANT8.5AMX2 - LIMPIAYA GUANTE TALLA8.5 AMARILLO X2"/>
    <n v="4"/>
    <n v="3025.21"/>
    <n v="0"/>
    <n v="12100.84"/>
    <s v="MD01"/>
    <n v="1"/>
    <n v="125"/>
    <s v=" TUTI Medellin"/>
    <s v="ZONA CENTRO"/>
    <s v="TERCEROS"/>
    <s v="2025 SEM 46"/>
    <s v="1343"/>
    <x v="7"/>
    <s v="lunes"/>
    <s v="ETERNA"/>
    <n v="1"/>
    <n v="4"/>
    <s v="TAT"/>
    <s v="SANTIAGO JESUS ZULUAGA RODRIGUEZ"/>
    <s v="Preventa"/>
    <s v="1041902107"/>
    <s v="1039023085"/>
    <s v="TIENDA Y LEGUMBRERIA EL ENCANTO"/>
  </r>
  <r>
    <d v="2025-11-10T00:00:00"/>
    <s v="HHME001464128"/>
    <s v="YABOLSAMED"/>
    <s v="BOLSA BASURA PAQUETE X8 UNIDADES"/>
    <s v="YABOLSAMED - BOLSA BASURA PAQUETE X8 UNIDADES"/>
    <n v="24"/>
    <n v="1344.54"/>
    <n v="0"/>
    <n v="32268.959999999999"/>
    <s v="MD01"/>
    <n v="1"/>
    <n v="125"/>
    <s v=" TUTI Medellin"/>
    <s v="ZONA CENTRO"/>
    <s v="TERCEROS"/>
    <s v="2025 SEM 46"/>
    <s v="1343"/>
    <x v="7"/>
    <s v="lunes"/>
    <s v="YASS"/>
    <n v="1"/>
    <n v="24"/>
    <s v="TAT"/>
    <s v="SANTIAGO JESUS ZULUAGA RODRIGUEZ"/>
    <s v="Preventa"/>
    <s v="1041902107"/>
    <s v="1039023085"/>
    <s v="TIENDA Y LEGUMBRERIA EL ENCANTO"/>
  </r>
  <r>
    <d v="2025-11-10T00:00:00"/>
    <s v="HHBO001175085"/>
    <s v="LYSUAV760DX1"/>
    <s v="LIMPIAYA SUAVIZANTE DOYPACK 760 ML X1"/>
    <s v="LYSUAV760DX1 - LIMPIAYA SUAVIZANTE DOYPACK 760 ML X1"/>
    <n v="2"/>
    <n v="3400"/>
    <n v="0"/>
    <n v="6800"/>
    <s v="BG11"/>
    <n v="1"/>
    <n v="126"/>
    <s v=" TUTI Bogota"/>
    <s v="ZONA BOGOTA"/>
    <s v="TERCEROS"/>
    <s v="2025 SEM 46"/>
    <s v="2203"/>
    <x v="47"/>
    <s v="lunes"/>
    <s v="ETERNA"/>
    <n v="1"/>
    <n v="2"/>
    <s v="TAT"/>
    <s v="JHONATAN ALEXANDER FARFAN TORRES"/>
    <s v="Preventa"/>
    <s v="1014214620"/>
    <s v="52906505"/>
    <s v="FERRETERIA Y DEPOSITO"/>
  </r>
  <r>
    <d v="2025-11-10T00:00:00"/>
    <s v="HHBO001175097"/>
    <s v="LYDETE1800DX1"/>
    <s v="DETERGENTE ETERNA DOYPACK 1800 ML X1"/>
    <s v="LYDETE1800DX1 - DETERGENTE ETERNA DOYPACK 1800 ML X1"/>
    <n v="2"/>
    <n v="12000"/>
    <n v="0"/>
    <n v="24000"/>
    <s v="BG11"/>
    <n v="1"/>
    <n v="126"/>
    <s v=" TUTI Bogota"/>
    <s v="ZONA BOGOTA"/>
    <s v="TERCEROS"/>
    <s v="2025 SEM 46"/>
    <s v="2203"/>
    <x v="47"/>
    <s v="lunes"/>
    <s v="ETERNA"/>
    <n v="1"/>
    <n v="2"/>
    <s v="TAT"/>
    <s v="GLORIA MERCEDES NIÑO CARVAJAL"/>
    <s v="Preventa"/>
    <s v="396555525"/>
    <s v="52906505"/>
    <s v="DISTRIMERCY"/>
  </r>
  <r>
    <d v="2025-11-10T00:00:00"/>
    <s v="HHBO001175097"/>
    <s v="LYDESEN500"/>
    <s v="DESENGRASANTE CITRICO 500ML"/>
    <s v="LYDESEN500 - DESENGRASANTE CITRICO 500ML"/>
    <n v="1"/>
    <n v="2645.48"/>
    <n v="0"/>
    <n v="2645.48"/>
    <s v="BG11"/>
    <n v="1"/>
    <n v="126"/>
    <s v=" TUTI Bogota"/>
    <s v="ZONA BOGOTA"/>
    <s v="TERCEROS"/>
    <s v="2025 SEM 46"/>
    <s v="2203"/>
    <x v="47"/>
    <s v="lunes"/>
    <s v="ETERNA"/>
    <n v="1"/>
    <n v="1"/>
    <s v="TAT"/>
    <s v="GLORIA MERCEDES NIÑO CARVAJAL"/>
    <s v="Preventa"/>
    <s v="396555525"/>
    <s v="52906505"/>
    <s v="DISTRIMERCY"/>
  </r>
  <r>
    <d v="2025-11-10T00:00:00"/>
    <s v="HHME001464201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6"/>
    <s v="1339"/>
    <x v="22"/>
    <s v="lunes"/>
    <s v="PREBEL"/>
    <n v="1"/>
    <n v="1"/>
    <s v="TAT"/>
    <s v="SANDRA MILENA FRANCO"/>
    <s v="Preventa"/>
    <s v="43109816"/>
    <s v="79389221"/>
    <s v="LA BENDICION"/>
  </r>
  <r>
    <d v="2025-11-10T00:00:00"/>
    <s v="HHME001464208"/>
    <s v="YACONDSEX"/>
    <s v="CONDONES X3 UNIDADES ECONOMICO"/>
    <s v="YACONDSEX - CONDONES X3 UNIDADES ECONOMICO"/>
    <n v="20"/>
    <n v="866.2"/>
    <n v="0"/>
    <n v="17324"/>
    <s v="MD06"/>
    <n v="1"/>
    <n v="125"/>
    <s v=" TUTI Medellin"/>
    <s v="ZONA CENTRO"/>
    <s v="TERCEROS"/>
    <s v="2025 SEM 46"/>
    <s v="1307"/>
    <x v="23"/>
    <s v="lunes"/>
    <s v="YASS"/>
    <n v="1"/>
    <n v="20"/>
    <s v="TAT"/>
    <s v="LUISA FERNANDA AGUDELO JARAMILLO"/>
    <s v="Preventa"/>
    <s v="1039687410"/>
    <s v="1037594291"/>
    <s v="TIENDA CERRO CLARO"/>
  </r>
  <r>
    <d v="2025-11-10T00:00:00"/>
    <s v="HHME00146420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lunes"/>
    <s v="PREBEL"/>
    <n v="1"/>
    <n v="1"/>
    <s v="TAT"/>
    <s v="LUISA FERNANDA AGUDELO JARAMILLO"/>
    <s v="Preventa"/>
    <s v="1039687410"/>
    <s v="1037594291"/>
    <s v="TIENDA CERRO CLARO"/>
  </r>
  <r>
    <d v="2025-11-10T00:00:00"/>
    <s v="HHME001464208"/>
    <s v="LYGUANT8AMX2"/>
    <s v="LIMPIAYA GUANTE TALLA8 AMARILLO X2"/>
    <s v="LYGUANT8AMX2 - LIMPIAYA GUANTE TALLA8 AMARILLO X2"/>
    <n v="4"/>
    <n v="3025.21"/>
    <n v="0"/>
    <n v="12100.84"/>
    <s v="MD06"/>
    <n v="1"/>
    <n v="125"/>
    <s v=" TUTI Medellin"/>
    <s v="ZONA CENTRO"/>
    <s v="TERCEROS"/>
    <s v="2025 SEM 46"/>
    <s v="1307"/>
    <x v="23"/>
    <s v="lunes"/>
    <s v="ETERNA"/>
    <n v="1"/>
    <n v="4"/>
    <s v="TAT"/>
    <s v="LUISA FERNANDA AGUDELO JARAMILLO"/>
    <s v="Preventa"/>
    <s v="1039687410"/>
    <s v="1037594291"/>
    <s v="TIENDA CERRO CLARO"/>
  </r>
  <r>
    <d v="2025-11-10T00:00:00"/>
    <s v="HHBO001175145"/>
    <s v="LYGUANT7.5AMX2"/>
    <s v="LIMPIAYA GUATE TALLA7.5 AMARILLO X2"/>
    <s v="LYGUANT7.5AMX2 - LIMPIAYA GUATE TALLA7.5 AMARILLO X2"/>
    <n v="3"/>
    <n v="3025.21"/>
    <n v="0"/>
    <n v="9075.6299999999992"/>
    <s v="BG20"/>
    <n v="1"/>
    <n v="126"/>
    <s v=" TUTI Bogota"/>
    <s v="ZONA BOGOTA"/>
    <s v="TERCEROS"/>
    <s v="2025 SEM 46"/>
    <s v="2153"/>
    <x v="31"/>
    <s v="lunes"/>
    <s v="ETERNA"/>
    <n v="1"/>
    <n v="3"/>
    <s v="TAT"/>
    <s v="NELSON EDUARDO CIRO CIRO"/>
    <s v="Preventa"/>
    <s v="80075077"/>
    <s v="1000685156"/>
    <s v="FRUVER"/>
  </r>
  <r>
    <d v="2025-11-10T00:00:00"/>
    <s v="HHBO001175145"/>
    <s v="LYGUANT8AMX2"/>
    <s v="LIMPIAYA GUANTE TALLA8 AMARILLO X2"/>
    <s v="LYGUANT8AMX2 - LIMPIAYA GUANTE TALLA8 AMARILLO X2"/>
    <n v="3"/>
    <n v="3025.21"/>
    <n v="0"/>
    <n v="9075.6299999999992"/>
    <s v="BG20"/>
    <n v="1"/>
    <n v="126"/>
    <s v=" TUTI Bogota"/>
    <s v="ZONA BOGOTA"/>
    <s v="TERCEROS"/>
    <s v="2025 SEM 46"/>
    <s v="2153"/>
    <x v="31"/>
    <s v="lunes"/>
    <s v="ETERNA"/>
    <n v="1"/>
    <n v="3"/>
    <s v="TAT"/>
    <s v="NELSON EDUARDO CIRO CIRO"/>
    <s v="Preventa"/>
    <s v="80075077"/>
    <s v="1000685156"/>
    <s v="FRUVER"/>
  </r>
  <r>
    <d v="2025-11-10T00:00:00"/>
    <s v="HHBO001175145"/>
    <s v="LYDETE200DX1"/>
    <s v="LIMPIAYA DETERGENTE DOYPACK 200 ML X1"/>
    <s v="LYDETE200DX1 - LIMPIAYA DETERGENTE DOYPACK 200 ML X1"/>
    <n v="5"/>
    <n v="1440"/>
    <n v="0"/>
    <n v="7200"/>
    <s v="BG20"/>
    <n v="1"/>
    <n v="126"/>
    <s v=" TUTI Bogota"/>
    <s v="ZONA BOGOTA"/>
    <s v="TERCEROS"/>
    <s v="2025 SEM 46"/>
    <s v="2153"/>
    <x v="31"/>
    <s v="lunes"/>
    <s v="ETERNA"/>
    <n v="1"/>
    <n v="5"/>
    <s v="TAT"/>
    <s v="NELSON EDUARDO CIRO CIRO"/>
    <s v="Preventa"/>
    <s v="80075077"/>
    <s v="1000685156"/>
    <s v="FRUVER"/>
  </r>
  <r>
    <d v="2025-11-10T00:00:00"/>
    <s v="HHBQ000725114"/>
    <s v="LYVIDR500X1"/>
    <s v="LIMPIAYA LIMPIAVIDRIOS MULTIUSOS 500ML X1"/>
    <s v="LYVIDR500X1 - LIMPIAYA LIMPIAVIDRIOS MULTIUSOS 500ML X1"/>
    <n v="1"/>
    <n v="2647.06"/>
    <n v="0"/>
    <n v="2647.06"/>
    <s v="BQ15"/>
    <n v="1"/>
    <n v="212"/>
    <s v=" Tuti Cartagena"/>
    <s v="ZONA NORTE"/>
    <s v="TERCEROS"/>
    <s v="2025 SEM 46"/>
    <s v="1960"/>
    <x v="20"/>
    <s v="lunes"/>
    <s v="ETERNA"/>
    <n v="1"/>
    <n v="1"/>
    <s v="TAT"/>
    <s v="NAZARIO ANTONIO GIRALDO VERGARA"/>
    <s v="Preventa"/>
    <s v="70287260"/>
    <s v="1044921552"/>
    <s v="TIENDA LAS AMERICAS"/>
  </r>
  <r>
    <d v="2025-11-10T00:00:00"/>
    <s v="HHBO001175170"/>
    <s v="YACAN50"/>
    <s v="CANDADO 50 MM"/>
    <s v="YACAN50 - CANDADO 50 MM"/>
    <n v="2"/>
    <n v="4327.7299999999996"/>
    <n v="0"/>
    <n v="8655.4599999999991"/>
    <s v="BG11"/>
    <n v="1"/>
    <n v="2"/>
    <s v=" CIUDAD BOGOTA"/>
    <s v="ZONA BOGOTA"/>
    <s v="TERCEROS"/>
    <s v="2025 SEM 46"/>
    <s v="2203"/>
    <x v="47"/>
    <s v="lunes"/>
    <s v="YASS"/>
    <n v="1"/>
    <n v="2"/>
    <s v="TAT"/>
    <s v="LYDA PATRICIA MURILLO"/>
    <s v="Preventa"/>
    <s v="52325110"/>
    <s v="52906505"/>
    <s v="LYDA PATRICIA MURILLO"/>
  </r>
  <r>
    <d v="2025-11-10T00:00:00"/>
    <s v="HHME001464254"/>
    <s v="PBDESCREMA72H"/>
    <s v="DESODORANTE COLAPSIBLE 40GR 72H"/>
    <s v="PBDESCREMA72H - DESODORANTE COLAPSIBLE 40GR 72H"/>
    <n v="6"/>
    <n v="3000"/>
    <n v="0"/>
    <n v="18000"/>
    <s v="MD01"/>
    <n v="1"/>
    <n v="125"/>
    <s v=" TUTI Medellin"/>
    <s v="ZONA CENTRO"/>
    <s v="TERCEROS"/>
    <s v="2025 SEM 46"/>
    <s v="1343"/>
    <x v="7"/>
    <s v="lunes"/>
    <s v="PREBEL"/>
    <n v="1"/>
    <n v="6"/>
    <s v="TAT"/>
    <s v="LUZ MARINA GUTIERREZ JIMENEZ"/>
    <s v="Preventa"/>
    <s v="43802321"/>
    <s v="1039023085"/>
    <s v="MIL DETALLES"/>
  </r>
  <r>
    <d v="2025-11-10T00:00:00"/>
    <s v="HHME001464254"/>
    <s v="DRACRILASACHETX1"/>
    <s v="ACRILATO PARA PEINAR DROMATIC SACHET X1"/>
    <s v="DRACRILASACHETX1 - ACRILATO PARA PEINAR DROMATIC SACHET X1"/>
    <n v="24"/>
    <n v="2227"/>
    <n v="0"/>
    <n v="53448"/>
    <s v="MD01"/>
    <n v="1"/>
    <n v="125"/>
    <s v=" TUTI Medellin"/>
    <s v="ZONA CENTRO"/>
    <s v="TERCEROS"/>
    <s v="2025 SEM 46"/>
    <s v="1343"/>
    <x v="7"/>
    <s v="lunes"/>
    <s v="DROMATIC"/>
    <n v="1"/>
    <n v="24"/>
    <s v="TAT"/>
    <s v="LUZ MARINA GUTIERREZ JIMENEZ"/>
    <s v="Preventa"/>
    <s v="43802321"/>
    <s v="1039023085"/>
    <s v="MIL DETALLES"/>
  </r>
  <r>
    <d v="2025-11-10T00:00:00"/>
    <s v="HHME001464254"/>
    <s v="DRSHAMPSACHETX1"/>
    <s v="SHAMPOO ENEN DROMATIC SACHET X1"/>
    <s v="DRSHAMPSACHETX1 - SHAMPOO ENEN DROMATIC SACHET X1"/>
    <n v="24"/>
    <n v="883"/>
    <n v="0"/>
    <n v="21192"/>
    <s v="MD01"/>
    <n v="1"/>
    <n v="125"/>
    <s v=" TUTI Medellin"/>
    <s v="ZONA CENTRO"/>
    <s v="TERCEROS"/>
    <s v="2025 SEM 46"/>
    <s v="1343"/>
    <x v="7"/>
    <s v="lunes"/>
    <s v="DROMATIC"/>
    <n v="1"/>
    <n v="24"/>
    <s v="TAT"/>
    <s v="LUZ MARINA GUTIERREZ JIMENEZ"/>
    <s v="Preventa"/>
    <s v="43802321"/>
    <s v="1039023085"/>
    <s v="MIL DETALLES"/>
  </r>
  <r>
    <d v="2025-11-10T00:00:00"/>
    <s v="HHME001464254"/>
    <s v="YACINASILANEGRA"/>
    <s v="CINTA AISLANTE NEGRA"/>
    <s v="YACINASILANEGRA - CINTA AISLANTE NEGRA"/>
    <n v="12"/>
    <n v="715"/>
    <n v="0"/>
    <n v="8580"/>
    <s v="MD01"/>
    <n v="1"/>
    <n v="125"/>
    <s v=" TUTI Medellin"/>
    <s v="ZONA CENTRO"/>
    <s v="TERCEROS"/>
    <s v="2025 SEM 46"/>
    <s v="1343"/>
    <x v="7"/>
    <s v="lunes"/>
    <s v="YASS"/>
    <n v="1"/>
    <n v="12"/>
    <s v="TAT"/>
    <s v="LUZ MARINA GUTIERREZ JIMENEZ"/>
    <s v="Preventa"/>
    <s v="43802321"/>
    <s v="1039023085"/>
    <s v="MIL DETALLES"/>
  </r>
  <r>
    <d v="2025-11-10T00:00:00"/>
    <s v="HHME001464262"/>
    <s v="YACAN50"/>
    <s v="CANDADO 50 MM"/>
    <s v="YACAN50 - CANDADO 50 MM"/>
    <n v="2"/>
    <n v="4327.7299999999996"/>
    <n v="0"/>
    <n v="8655.4599999999991"/>
    <s v="MD02"/>
    <n v="1"/>
    <n v="1"/>
    <s v=" MEDELLIN"/>
    <s v="ZONA CENTRO"/>
    <s v="TERCEROS"/>
    <s v="2025 SEM 46"/>
    <s v="1330"/>
    <x v="43"/>
    <s v="lunes"/>
    <s v="YASS"/>
    <n v="1"/>
    <n v="2"/>
    <s v="TAT"/>
    <s v="NESTOR GIOVANNY HERNANDEZ HURTADO"/>
    <s v="Preventa"/>
    <s v="1020434437"/>
    <s v="8063355"/>
    <s v="VENTANA NESTOR"/>
  </r>
  <r>
    <d v="2025-11-10T00:00:00"/>
    <s v="HHME001464262"/>
    <s v="YACAN25"/>
    <s v="CANDADO 25 MM"/>
    <s v="YACAN25 - CANDADO 25 MM"/>
    <n v="2"/>
    <n v="1543"/>
    <n v="0"/>
    <n v="3086"/>
    <s v="MD02"/>
    <n v="1"/>
    <n v="1"/>
    <s v=" MEDELLIN"/>
    <s v="ZONA CENTRO"/>
    <s v="TERCEROS"/>
    <s v="2025 SEM 46"/>
    <s v="1330"/>
    <x v="43"/>
    <s v="lunes"/>
    <s v="YASS"/>
    <n v="1"/>
    <n v="2"/>
    <s v="TAT"/>
    <s v="NESTOR GIOVANNY HERNANDEZ HURTADO"/>
    <s v="Preventa"/>
    <s v="1020434437"/>
    <s v="8063355"/>
    <s v="VENTANA NESTOR"/>
  </r>
  <r>
    <d v="2025-11-10T00:00:00"/>
    <s v="HHME001464262"/>
    <s v="YALAPIROX12"/>
    <s v="LAPIZ ROJO X12 UND"/>
    <s v="YALAPIROX12 - LAPIZ ROJO X12 UND"/>
    <n v="1"/>
    <n v="4882"/>
    <n v="0"/>
    <n v="4882"/>
    <s v="MD02"/>
    <n v="1"/>
    <n v="1"/>
    <s v=" MEDELLIN"/>
    <s v="ZONA CENTRO"/>
    <s v="TERCEROS"/>
    <s v="2025 SEM 46"/>
    <s v="1330"/>
    <x v="43"/>
    <s v="lunes"/>
    <s v="YASS"/>
    <n v="1"/>
    <n v="1"/>
    <s v="TAT"/>
    <s v="NESTOR GIOVANNY HERNANDEZ HURTADO"/>
    <s v="Preventa"/>
    <s v="1020434437"/>
    <s v="8063355"/>
    <s v="VENTANA NESTOR"/>
  </r>
  <r>
    <d v="2025-11-10T00:00:00"/>
    <s v="HHBO001175220"/>
    <s v="YABOLSAMED"/>
    <s v="BOLSA BASURA PAQUETE X8 UNIDADES"/>
    <s v="YABOLSAMED - BOLSA BASURA PAQUETE X8 UNIDADES"/>
    <n v="9"/>
    <n v="1344.54"/>
    <n v="0"/>
    <n v="12100.86"/>
    <s v="BG13"/>
    <n v="1"/>
    <n v="126"/>
    <s v=" TUTI Bogota"/>
    <s v="ZONA BOGOTA"/>
    <s v="TERCEROS"/>
    <s v="2025 SEM 46"/>
    <s v="2207"/>
    <x v="3"/>
    <s v="lunes"/>
    <s v="YASS"/>
    <n v="1"/>
    <n v="9"/>
    <s v="TAT"/>
    <s v="LUZ MARINA DAZA DIAZ"/>
    <s v="Preventa"/>
    <s v="23965158"/>
    <s v="1016001588"/>
    <s v="TIENDA"/>
  </r>
  <r>
    <d v="2025-11-10T00:00:00"/>
    <s v="HHME001464286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6"/>
    <s v="1339"/>
    <x v="22"/>
    <s v="lunes"/>
    <s v="PREBEL"/>
    <n v="1"/>
    <n v="1"/>
    <s v="TAT"/>
    <s v="HUMBERTO DE JESUS SIERRA ACEVEDO"/>
    <s v="Preventa"/>
    <s v="71271234"/>
    <s v="79389221"/>
    <s v="HOME GAMER"/>
  </r>
  <r>
    <d v="2025-11-10T00:00:00"/>
    <s v="HHME001464297"/>
    <s v="YATIJEROM"/>
    <s v="TIJERA PUNTA ROMA ECONOMICA"/>
    <s v="YATIJEROM - TIJERA PUNTA ROMA ECONOMICA"/>
    <n v="12"/>
    <n v="864"/>
    <n v="0"/>
    <n v="10368"/>
    <s v="TT02"/>
    <n v="1"/>
    <n v="125"/>
    <s v=" TUTI Medellin"/>
    <s v="ZONA CENTRO"/>
    <s v="TERCEROS"/>
    <s v="2025 SEM 46"/>
    <s v="1320"/>
    <x v="17"/>
    <s v="lunes"/>
    <s v="YASS"/>
    <n v="1"/>
    <n v="12"/>
    <s v="TAT"/>
    <s v="DEISY YAMILE MORENO FLOREZ"/>
    <s v="Preventa"/>
    <s v="1001359752"/>
    <s v="1037949442"/>
    <s v="MERCADOS LA 63"/>
  </r>
  <r>
    <d v="2025-11-10T00:00:00"/>
    <s v="HHME001464297"/>
    <s v="YALAPIZAMAX12"/>
    <s v="LAPIZ ESCOLAR AMARILLO X12"/>
    <s v="YALAPIZAMAX12 - LAPIZ ESCOLAR AMARILLO X12"/>
    <n v="1"/>
    <n v="4853"/>
    <n v="0"/>
    <n v="4853"/>
    <s v="TT02"/>
    <n v="1"/>
    <n v="125"/>
    <s v=" TUTI Medellin"/>
    <s v="ZONA CENTRO"/>
    <s v="TERCEROS"/>
    <s v="2025 SEM 46"/>
    <s v="1320"/>
    <x v="17"/>
    <s v="lunes"/>
    <n v="0"/>
    <n v="1"/>
    <n v="1"/>
    <s v="TAT"/>
    <s v="DEISY YAMILE MORENO FLOREZ"/>
    <s v="Preventa"/>
    <s v="1001359752"/>
    <s v="1037949442"/>
    <s v="MERCADOS LA 63"/>
  </r>
  <r>
    <d v="2025-11-10T00:00:00"/>
    <s v="HHME001464097"/>
    <s v="LYFIBRABRX24"/>
    <s v="LIMPIAYA FIBRA ABRASIVA X24"/>
    <s v="LYFIBRABRX24 - LIMPIAYA FIBRA ABRASIVA X24"/>
    <n v="1"/>
    <n v="7691.22"/>
    <n v="769.12199999999996"/>
    <n v="6922.098"/>
    <s v="MD04"/>
    <n v="1"/>
    <n v="125"/>
    <s v=" TUTI Medellin"/>
    <s v="ZONA CENTRO"/>
    <s v="TERCEROS"/>
    <s v="2025 SEM 46"/>
    <s v="1305"/>
    <x v="6"/>
    <s v="lunes"/>
    <s v="ETERNA"/>
    <n v="1"/>
    <n v="1"/>
    <s v="TAT"/>
    <s v="MIRIAN DEL SOCORRO VALENCIA MONCADA"/>
    <s v="Preventa"/>
    <s v="42990250"/>
    <s v="1036660589"/>
    <s v="CARPA BLANCA"/>
  </r>
  <r>
    <d v="2025-11-10T00:00:00"/>
    <s v="HHBO001175054"/>
    <s v="YATIJEROM"/>
    <s v="TIJERA PUNTA ROMA ECONOMICA"/>
    <s v="YATIJEROM - TIJERA PUNTA ROMA ECONOMICA"/>
    <n v="6"/>
    <n v="864"/>
    <n v="0"/>
    <n v="5184"/>
    <s v="BG13"/>
    <n v="1"/>
    <n v="2"/>
    <s v=" CIUDAD BOGOTA"/>
    <s v="ZONA BOGOTA"/>
    <s v="TERCEROS"/>
    <s v="2025 SEM 46"/>
    <s v="2232"/>
    <x v="18"/>
    <s v="lunes"/>
    <s v="YASS"/>
    <n v="1"/>
    <n v="6"/>
    <s v="TAT"/>
    <s v="SIRLEY JOHANA VILLARREAL RODRIGUEZ"/>
    <s v="Preventa"/>
    <s v="1030571865"/>
    <s v="52460170"/>
    <s v="LOGSTIC IDS MISCELNEA"/>
  </r>
  <r>
    <d v="2025-11-10T00:00:00"/>
    <s v="HHBO001175054"/>
    <s v="YACINT12"/>
    <s v="CINTA TRANSPARENTE PEQUEÑA X 12 UND"/>
    <s v="YACINT12 - CINTA TRANSPARENTE PEQUEÑA X 12 UND"/>
    <n v="1"/>
    <n v="4247.1000000000004"/>
    <n v="0"/>
    <n v="4247.1000000000004"/>
    <s v="BG13"/>
    <n v="1"/>
    <n v="2"/>
    <s v=" CIUDAD BOGOTA"/>
    <s v="ZONA BOGOTA"/>
    <s v="TERCEROS"/>
    <s v="2025 SEM 46"/>
    <s v="2232"/>
    <x v="18"/>
    <s v="lunes"/>
    <s v="YASS"/>
    <n v="1"/>
    <n v="1"/>
    <s v="TAT"/>
    <s v="SIRLEY JOHANA VILLARREAL RODRIGUEZ"/>
    <s v="Preventa"/>
    <s v="1030571865"/>
    <s v="52460170"/>
    <s v="LOGSTIC IDS MISCELNEA"/>
  </r>
  <r>
    <d v="2025-11-10T00:00:00"/>
    <s v="HHME001464121"/>
    <s v="YABOLSAMED"/>
    <s v="BOLSA BASURA PAQUETE X8 UNIDADES"/>
    <s v="YABOLSAMED - BOLSA BASURA PAQUETE X8 UNIDADES"/>
    <n v="10"/>
    <n v="1344.54"/>
    <n v="0"/>
    <n v="13445.4"/>
    <s v="MD04"/>
    <n v="1"/>
    <n v="125"/>
    <s v=" TUTI Medellin"/>
    <s v="ZONA CENTRO"/>
    <s v="TERCEROS"/>
    <s v="2025 SEM 46"/>
    <s v="1305"/>
    <x v="6"/>
    <s v="lunes"/>
    <s v="YASS"/>
    <n v="1"/>
    <n v="10"/>
    <s v="TAT"/>
    <s v="LUZ MARIA SOLARTE ROSALES"/>
    <s v="Preventa"/>
    <s v="43551021"/>
    <s v="1036660589"/>
    <s v="LEGUMBRERIA SOLAR"/>
  </r>
  <r>
    <d v="2025-11-10T00:00:00"/>
    <s v="HHBO001175094"/>
    <s v="LYDESEN500"/>
    <s v="DESENGRASANTE CITRICO 500ML"/>
    <s v="LYDESEN500 - DESENGRASANTE CITRICO 500ML"/>
    <n v="6"/>
    <n v="2645.48"/>
    <n v="0"/>
    <n v="15872.88"/>
    <s v="BG19"/>
    <n v="1"/>
    <n v="126"/>
    <s v=" TUTI Bogota"/>
    <s v="ZONA BOGOTA"/>
    <s v="TERCEROS"/>
    <s v="2025 SEM 46"/>
    <s v="2177"/>
    <x v="11"/>
    <s v="lunes"/>
    <s v="ETERNA"/>
    <n v="1"/>
    <n v="6"/>
    <s v="TAT"/>
    <s v="LUZ AMANDA SUAREZ LEAL"/>
    <s v="Preventa"/>
    <s v="1014227475"/>
    <s v="80720009"/>
    <s v="GRANERO TYG"/>
  </r>
  <r>
    <d v="2025-11-10T00:00:00"/>
    <s v="HHME001464220"/>
    <s v="YACAN50"/>
    <s v="CANDADO 50 MM"/>
    <s v="YACAN50 - CANDADO 50 MM"/>
    <n v="1"/>
    <n v="4327.7299999999996"/>
    <n v="0"/>
    <n v="4327.7299999999996"/>
    <s v="MD02"/>
    <n v="1"/>
    <n v="1"/>
    <s v=" MEDELLIN"/>
    <s v="ZONA CENTRO"/>
    <s v="TERCEROS"/>
    <s v="2025 SEM 46"/>
    <s v="1330"/>
    <x v="43"/>
    <s v="lunes"/>
    <s v="YASS"/>
    <n v="1"/>
    <n v="1"/>
    <s v="TAT"/>
    <s v="HERNEYDER HORTUA AGUDELO"/>
    <s v="Preventa"/>
    <s v="16547807"/>
    <s v="8063355"/>
    <s v="TIENDA BLOQUE 13"/>
  </r>
  <r>
    <d v="2025-11-10T00:00:00"/>
    <s v="HHBO001175167"/>
    <s v="DRDESOPIES"/>
    <s v="DESODORANTE PARA PIES"/>
    <s v="DRDESOPIES - DESODORANTE PARA PIES"/>
    <n v="1"/>
    <n v="9636"/>
    <n v="0"/>
    <n v="9636"/>
    <s v="BG20"/>
    <n v="1"/>
    <n v="126"/>
    <s v=" TUTI Bogota"/>
    <s v="ZONA BOGOTA"/>
    <s v="TERCEROS"/>
    <s v="2025 SEM 46"/>
    <s v="2153"/>
    <x v="31"/>
    <s v="lunes"/>
    <s v="DROMATIC"/>
    <n v="1"/>
    <n v="1"/>
    <s v="TAT"/>
    <s v="LUZ STELLA HUERTAS FAJARDO"/>
    <s v="Preventa"/>
    <s v="52058631"/>
    <s v="1000685156"/>
    <s v="TIENDA STELLA"/>
  </r>
  <r>
    <d v="2025-11-10T00:00:00"/>
    <s v="HHBO001175167"/>
    <s v="YACINT12"/>
    <s v="CINTA TRANSPARENTE PEQUEÑA X 12 UND"/>
    <s v="YACINT12 - CINTA TRANSPARENTE PEQUEÑA X 12 UND"/>
    <n v="1"/>
    <n v="4247.1000000000004"/>
    <n v="0"/>
    <n v="4247.1000000000004"/>
    <s v="BG20"/>
    <n v="1"/>
    <n v="126"/>
    <s v=" TUTI Bogota"/>
    <s v="ZONA BOGOTA"/>
    <s v="TERCEROS"/>
    <s v="2025 SEM 46"/>
    <s v="2153"/>
    <x v="31"/>
    <s v="lunes"/>
    <s v="YASS"/>
    <n v="1"/>
    <n v="1"/>
    <s v="TAT"/>
    <s v="LUZ STELLA HUERTAS FAJARDO"/>
    <s v="Preventa"/>
    <s v="52058631"/>
    <s v="1000685156"/>
    <s v="TIENDA STELLA"/>
  </r>
  <r>
    <d v="2025-11-10T00:00:00"/>
    <s v="HHME001464256"/>
    <s v="LYGUANT7AMX2"/>
    <s v="LIMPIAYA GUATE TALLA7 AMARILLO X2"/>
    <s v="LYGUANT7AMX2 - LIMPIAYA GUATE TALLA7 AMARILLO X2"/>
    <n v="2"/>
    <n v="3025.21"/>
    <n v="0"/>
    <n v="6050.42"/>
    <s v="MD30"/>
    <n v="1"/>
    <n v="125"/>
    <s v=" TUTI Medellin"/>
    <s v="ZONA CENTRO"/>
    <s v="TERCEROS"/>
    <s v="2025 SEM 46"/>
    <s v="1339"/>
    <x v="22"/>
    <s v="lunes"/>
    <s v="ETERNA"/>
    <n v="1"/>
    <n v="2"/>
    <s v="TAT"/>
    <s v="DIEGO ANDRES MONSALVE MAYO"/>
    <s v="Preventa"/>
    <s v="1001142230"/>
    <s v="79389221"/>
    <s v="AUTOSERVICIO LA LOMITA"/>
  </r>
  <r>
    <d v="2025-11-10T00:00:00"/>
    <s v="HHME001464256"/>
    <s v="LYGUANT8AMX2"/>
    <s v="LIMPIAYA GUANTE TALLA8 AMARILLO X2"/>
    <s v="LYGUANT8AMX2 - LIMPIAYA GUANTE TALLA8 AMARILLO X2"/>
    <n v="2"/>
    <n v="3025.21"/>
    <n v="0"/>
    <n v="6050.42"/>
    <s v="MD30"/>
    <n v="1"/>
    <n v="125"/>
    <s v=" TUTI Medellin"/>
    <s v="ZONA CENTRO"/>
    <s v="TERCEROS"/>
    <s v="2025 SEM 46"/>
    <s v="1339"/>
    <x v="22"/>
    <s v="lunes"/>
    <s v="ETERNA"/>
    <n v="1"/>
    <n v="2"/>
    <s v="TAT"/>
    <s v="DIEGO ANDRES MONSALVE MAYO"/>
    <s v="Preventa"/>
    <s v="1001142230"/>
    <s v="79389221"/>
    <s v="AUTOSERVICIO LA LOMITA"/>
  </r>
  <r>
    <d v="2025-11-10T00:00:00"/>
    <s v="HHME001464256"/>
    <s v="LYGUANT8.5AMX2"/>
    <s v="LIMPIAYA GUANTE TALLA8.5 AMARILLO X2"/>
    <s v="LYGUANT8.5AMX2 - LIMPIAYA GUANTE TALLA8.5 AMARILLO X2"/>
    <n v="2"/>
    <n v="3025.21"/>
    <n v="0"/>
    <n v="6050.42"/>
    <s v="MD30"/>
    <n v="1"/>
    <n v="125"/>
    <s v=" TUTI Medellin"/>
    <s v="ZONA CENTRO"/>
    <s v="TERCEROS"/>
    <s v="2025 SEM 46"/>
    <s v="1339"/>
    <x v="22"/>
    <s v="lunes"/>
    <s v="ETERNA"/>
    <n v="1"/>
    <n v="2"/>
    <s v="TAT"/>
    <s v="DIEGO ANDRES MONSALVE MAYO"/>
    <s v="Preventa"/>
    <s v="1001142230"/>
    <s v="79389221"/>
    <s v="AUTOSERVICIO LA LOMITA"/>
  </r>
  <r>
    <d v="2025-11-10T00:00:00"/>
    <s v="HHME001464256"/>
    <s v="LYDESEN500"/>
    <s v="DESENGRASANTE CITRICO 500ML"/>
    <s v="LYDESEN500 - DESENGRASANTE CITRICO 500ML"/>
    <n v="2"/>
    <n v="2645.48"/>
    <n v="0"/>
    <n v="5290.96"/>
    <s v="MD30"/>
    <n v="1"/>
    <n v="125"/>
    <s v=" TUTI Medellin"/>
    <s v="ZONA CENTRO"/>
    <s v="TERCEROS"/>
    <s v="2025 SEM 46"/>
    <s v="1339"/>
    <x v="22"/>
    <s v="lunes"/>
    <s v="ETERNA"/>
    <n v="1"/>
    <n v="2"/>
    <s v="TAT"/>
    <s v="DIEGO ANDRES MONSALVE MAYO"/>
    <s v="Preventa"/>
    <s v="1001142230"/>
    <s v="79389221"/>
    <s v="AUTOSERVICIO LA LOMITA"/>
  </r>
  <r>
    <d v="2025-11-10T00:00:00"/>
    <s v="HHME001464256"/>
    <s v="LYVIDR500X1"/>
    <s v="LIMPIAYA LIMPIAVIDRIOS MULTIUSOS 500ML X1"/>
    <s v="LYVIDR500X1 - LIMPIAYA LIMPIAVIDRIOS MULTIUSOS 500ML X1"/>
    <n v="2"/>
    <n v="2647.06"/>
    <n v="0"/>
    <n v="5294.12"/>
    <s v="MD30"/>
    <n v="1"/>
    <n v="125"/>
    <s v=" TUTI Medellin"/>
    <s v="ZONA CENTRO"/>
    <s v="TERCEROS"/>
    <s v="2025 SEM 46"/>
    <s v="1339"/>
    <x v="22"/>
    <s v="lunes"/>
    <s v="ETERNA"/>
    <n v="1"/>
    <n v="2"/>
    <s v="TAT"/>
    <s v="DIEGO ANDRES MONSALVE MAYO"/>
    <s v="Preventa"/>
    <s v="1001142230"/>
    <s v="79389221"/>
    <s v="AUTOSERVICIO LA LOMITA"/>
  </r>
  <r>
    <d v="2025-11-10T00:00:00"/>
    <s v="HHME001464256"/>
    <s v="YACONDSEX"/>
    <s v="CONDONES X3 UNIDADES ECONOMICO"/>
    <s v="YACONDSEX - CONDONES X3 UNIDADES ECONOMICO"/>
    <n v="20"/>
    <n v="866.2"/>
    <n v="0"/>
    <n v="17324"/>
    <s v="MD30"/>
    <n v="1"/>
    <n v="125"/>
    <s v=" TUTI Medellin"/>
    <s v="ZONA CENTRO"/>
    <s v="TERCEROS"/>
    <s v="2025 SEM 46"/>
    <s v="1339"/>
    <x v="22"/>
    <s v="lunes"/>
    <s v="YASS"/>
    <n v="1"/>
    <n v="20"/>
    <s v="TAT"/>
    <s v="DIEGO ANDRES MONSALVE MAYO"/>
    <s v="Preventa"/>
    <s v="1001142230"/>
    <s v="79389221"/>
    <s v="AUTOSERVICIO LA LOMITA"/>
  </r>
  <r>
    <d v="2025-11-10T00:00:00"/>
    <s v="HHBO001175209"/>
    <s v="LYLAVA1000"/>
    <s v="LIMPIAYA LIMPIADOR MULTIUSOS LAVANDA X 1000"/>
    <s v="LYLAVA1000 - LIMPIAYA LIMPIADOR MULTIUSOS LAVANDA X 1000"/>
    <n v="3"/>
    <n v="2541.83"/>
    <n v="0"/>
    <n v="7625.49"/>
    <s v="BG13"/>
    <n v="1"/>
    <n v="126"/>
    <s v=" TUTI Bogota"/>
    <s v="ZONA BOGOTA"/>
    <s v="TERCEROS"/>
    <s v="2025 SEM 46"/>
    <s v="2207"/>
    <x v="3"/>
    <s v="lunes"/>
    <s v="ETERNA"/>
    <n v="1"/>
    <n v="3"/>
    <s v="TAT"/>
    <s v="NICOLAS ULLOA CASTILLO"/>
    <s v="Preventa"/>
    <s v="3086871"/>
    <s v="1016001588"/>
    <s v="BICICLETERIA DIEGO"/>
  </r>
  <r>
    <d v="2025-11-10T00:00:00"/>
    <s v="HHBO001175209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6"/>
    <s v="2207"/>
    <x v="3"/>
    <s v="lunes"/>
    <s v="ETERNA"/>
    <n v="1"/>
    <n v="2"/>
    <s v="TAT"/>
    <s v="NICOLAS ULLOA CASTILLO"/>
    <s v="Preventa"/>
    <s v="3086871"/>
    <s v="1016001588"/>
    <s v="BICICLETERIA DIEGO"/>
  </r>
  <r>
    <d v="2025-11-10T00:00:00"/>
    <s v="HHBO001175209"/>
    <s v="LYSUAV760DX1"/>
    <s v="LIMPIAYA SUAVIZANTE DOYPACK 760 ML X1"/>
    <s v="LYSUAV760DX1 - LIMPIAYA SUAVIZANTE DOYPACK 760 ML X1"/>
    <n v="1"/>
    <n v="3400"/>
    <n v="0"/>
    <n v="3400"/>
    <s v="BG13"/>
    <n v="1"/>
    <n v="126"/>
    <s v=" TUTI Bogota"/>
    <s v="ZONA BOGOTA"/>
    <s v="TERCEROS"/>
    <s v="2025 SEM 46"/>
    <s v="2207"/>
    <x v="3"/>
    <s v="lunes"/>
    <s v="ETERNA"/>
    <n v="1"/>
    <n v="1"/>
    <s v="TAT"/>
    <s v="NICOLAS ULLOA CASTILLO"/>
    <s v="Preventa"/>
    <s v="3086871"/>
    <s v="1016001588"/>
    <s v="BICICLETERIA DIEGO"/>
  </r>
  <r>
    <d v="2025-11-10T00:00:00"/>
    <s v="HHBO001175209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07"/>
    <x v="3"/>
    <s v="lunes"/>
    <s v="ETERNA"/>
    <n v="1"/>
    <n v="1"/>
    <s v="TAT"/>
    <s v="NICOLAS ULLOA CASTILLO"/>
    <s v="Preventa"/>
    <s v="3086871"/>
    <s v="1016001588"/>
    <s v="BICICLETERIA DIEGO"/>
  </r>
  <r>
    <d v="2025-11-10T00:00:00"/>
    <s v="HHBO001175299"/>
    <s v="YACAN40"/>
    <s v="CANDADO 40 MM"/>
    <s v="YACAN40 - CANDADO 40 MM"/>
    <n v="2"/>
    <n v="2992.5"/>
    <n v="0"/>
    <n v="5985"/>
    <s v="BG22"/>
    <n v="1"/>
    <n v="126"/>
    <s v=" TUTI Bogota"/>
    <s v="ZONA BOGOTA"/>
    <s v="TERCEROS"/>
    <s v="2025 SEM 46"/>
    <s v="2112"/>
    <x v="42"/>
    <s v="lunes"/>
    <s v="YASS"/>
    <n v="1"/>
    <n v="2"/>
    <s v="TAT"/>
    <s v="MARIA AURORA MARTINEZ DIAZ"/>
    <s v="Preventa"/>
    <s v="51718319"/>
    <s v="52218661"/>
    <s v="MICELANEA"/>
  </r>
  <r>
    <d v="2025-11-10T00:00:00"/>
    <s v="HHBO001175299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6"/>
    <s v="2112"/>
    <x v="42"/>
    <s v="lunes"/>
    <s v="ETERNA"/>
    <n v="1"/>
    <n v="1"/>
    <s v="TAT"/>
    <s v="MARIA AURORA MARTINEZ DIAZ"/>
    <s v="Preventa"/>
    <s v="51718319"/>
    <s v="52218661"/>
    <s v="MICELANEA"/>
  </r>
  <r>
    <d v="2025-11-10T00:00:00"/>
    <s v="HHBO001175313"/>
    <s v="YAGOM30"/>
    <s v="GOMINA N17 EN SOBRE 30G"/>
    <s v="YAGOM30 - GOMINA N17 EN SOBRE 30G"/>
    <n v="24"/>
    <n v="672.27"/>
    <n v="0"/>
    <n v="16134.48"/>
    <s v="BG25"/>
    <n v="1"/>
    <n v="126"/>
    <s v=" TUTI Bogota"/>
    <s v="ZONA BOGOTA"/>
    <s v="TERCEROS"/>
    <s v="2025 SEM 46"/>
    <s v="2137"/>
    <x v="38"/>
    <s v="lunes"/>
    <s v="YASS"/>
    <n v="1"/>
    <n v="24"/>
    <s v="TAT"/>
    <s v="JHULIE CAROLINA RIASCOS MOSQUERA"/>
    <s v="Preventa"/>
    <s v="1010037616"/>
    <s v="1024507708"/>
    <s v="VIVERES RIASCOS"/>
  </r>
  <r>
    <d v="2025-11-10T00:00:00"/>
    <s v="HHBO001175315"/>
    <s v="YABOLSAMED"/>
    <s v="BOLSA BASURA PAQUETE X8 UNIDADES"/>
    <s v="YABOLSAMED - BOLSA BASURA PAQUETE X8 UNIDADES"/>
    <n v="3"/>
    <n v="1344.54"/>
    <n v="0"/>
    <n v="4033.62"/>
    <s v="BG25"/>
    <n v="1"/>
    <n v="126"/>
    <s v=" TUTI Bogota"/>
    <s v="ZONA BOGOTA"/>
    <s v="TERCEROS"/>
    <s v="2025 SEM 46"/>
    <s v="2137"/>
    <x v="38"/>
    <s v="lunes"/>
    <s v="YASS"/>
    <n v="1"/>
    <n v="3"/>
    <s v="TAT"/>
    <s v="CLAUDIA VALLEJO"/>
    <s v="Preventa"/>
    <s v="52301397"/>
    <s v="1024507708"/>
    <s v="PAPELERIA MONO LECHE"/>
  </r>
  <r>
    <d v="2025-11-10T00:00:00"/>
    <s v="HHBU000698974"/>
    <s v="LYLOZACREM"/>
    <s v="CREMA LAVALOZA LIMPIAYA"/>
    <s v="LYLOZACREM - CREMA LAVALOZA LIMPIAYA"/>
    <n v="36"/>
    <n v="2615"/>
    <n v="0"/>
    <n v="94140"/>
    <s v="CU02"/>
    <n v="1"/>
    <n v="211"/>
    <s v=" Tuti Cúcuta"/>
    <s v="ZONA SANTANDER"/>
    <s v="TERCEROS"/>
    <s v="2025 SEM 46"/>
    <s v="1673"/>
    <x v="24"/>
    <s v="lunes"/>
    <s v="ETERNA"/>
    <n v="1"/>
    <n v="36"/>
    <s v="TAT"/>
    <s v="LUIS EMEL CARRASCAL REY"/>
    <s v="Preventa"/>
    <s v="5487951"/>
    <s v="1090387974"/>
    <s v="LUIS EMEL CARRASCAL REY"/>
  </r>
  <r>
    <d v="2025-11-10T00:00:00"/>
    <s v="HHBU000698974"/>
    <s v="LYLOZA700DX1"/>
    <s v="LIMPIAYA LAVA LOZA DOYPACK 700 ML X1"/>
    <s v="LYLOZA700DX1 - LIMPIAYA LAVA LOZA DOYPACK 700 ML X1"/>
    <n v="2"/>
    <n v="3562.19"/>
    <n v="0"/>
    <n v="7124.38"/>
    <s v="CU02"/>
    <n v="1"/>
    <n v="211"/>
    <s v=" Tuti Cúcuta"/>
    <s v="ZONA SANTANDER"/>
    <s v="TERCEROS"/>
    <s v="2025 SEM 46"/>
    <s v="1673"/>
    <x v="24"/>
    <s v="lunes"/>
    <s v="ETERNA"/>
    <n v="1"/>
    <n v="2"/>
    <s v="TAT"/>
    <s v="LUIS EMEL CARRASCAL REY"/>
    <s v="Preventa"/>
    <s v="5487951"/>
    <s v="1090387974"/>
    <s v="LUIS EMEL CARRASCAL REY"/>
  </r>
  <r>
    <d v="2025-11-10T00:00:00"/>
    <s v="HHBU000698996"/>
    <s v="YALAPIROX12"/>
    <s v="LAPIZ ROJO X12 UND"/>
    <s v="YALAPIROX12 - LAPIZ ROJO X12 UND"/>
    <n v="2"/>
    <n v="4882"/>
    <n v="0"/>
    <n v="9764"/>
    <s v="CU02"/>
    <n v="1"/>
    <n v="211"/>
    <s v=" Tuti Cúcuta"/>
    <s v="ZONA SANTANDER"/>
    <s v="TERCEROS"/>
    <s v="2025 SEM 46"/>
    <s v="1676"/>
    <x v="28"/>
    <s v="lunes"/>
    <s v="YASS"/>
    <n v="1"/>
    <n v="2"/>
    <s v="TAT"/>
    <s v="MARIELA CACERES LOBO"/>
    <s v="Preventa"/>
    <s v="49672866"/>
    <s v="1093777438"/>
    <s v="TIENDA LA COLINA"/>
  </r>
  <r>
    <d v="2025-11-10T00:00:00"/>
    <s v="HHBU000698996"/>
    <s v="YAPANIAZU"/>
    <s v="PAÑITOS HUMEDOS DAMPY X 20 AZUL"/>
    <s v="YAPANIAZU - PAÑITOS HUMEDOS DAMPY X 20 AZUL"/>
    <n v="4"/>
    <n v="1344.54"/>
    <n v="0"/>
    <n v="5378.16"/>
    <s v="CU02"/>
    <n v="1"/>
    <n v="211"/>
    <s v=" Tuti Cúcuta"/>
    <s v="ZONA SANTANDER"/>
    <s v="TERCEROS"/>
    <s v="2025 SEM 46"/>
    <s v="1676"/>
    <x v="28"/>
    <s v="lunes"/>
    <s v="YASS"/>
    <n v="1"/>
    <n v="4"/>
    <s v="TAT"/>
    <s v="MARIELA CACERES LOBO"/>
    <s v="Preventa"/>
    <s v="49672866"/>
    <s v="1093777438"/>
    <s v="TIENDA LA COLINA"/>
  </r>
  <r>
    <d v="2025-11-10T00:00:00"/>
    <s v="HHBU000698996"/>
    <s v="YAPANIAMA"/>
    <s v="PAÑITOS HUMEDOS DAMPY AMARILLOS X 15 UND"/>
    <s v="YAPANIAMA - PAÑITOS HUMEDOS DAMPY AMARILLOS X 15 UND"/>
    <n v="4"/>
    <n v="1260.5"/>
    <n v="0"/>
    <n v="5042"/>
    <s v="CU02"/>
    <n v="1"/>
    <n v="211"/>
    <s v=" Tuti Cúcuta"/>
    <s v="ZONA SANTANDER"/>
    <s v="TERCEROS"/>
    <s v="2025 SEM 46"/>
    <s v="1676"/>
    <x v="28"/>
    <s v="lunes"/>
    <s v="YASS"/>
    <n v="1"/>
    <n v="4"/>
    <s v="TAT"/>
    <s v="MARIELA CACERES LOBO"/>
    <s v="Preventa"/>
    <s v="49672866"/>
    <s v="1093777438"/>
    <s v="TIENDA LA COLINA"/>
  </r>
  <r>
    <d v="2025-11-10T00:00:00"/>
    <s v="HHBU000698996"/>
    <s v="YAPADAM150"/>
    <s v="PAÑITOS HUMEDOS DAMPY X 150 UND AZUL"/>
    <s v="YAPADAM150 - PAÑITOS HUMEDOS DAMPY X 150 UND AZUL"/>
    <n v="2"/>
    <n v="6422.4"/>
    <n v="0"/>
    <n v="12844.8"/>
    <s v="CU02"/>
    <n v="1"/>
    <n v="211"/>
    <s v=" Tuti Cúcuta"/>
    <s v="ZONA SANTANDER"/>
    <s v="TERCEROS"/>
    <s v="2025 SEM 46"/>
    <s v="1676"/>
    <x v="28"/>
    <s v="lunes"/>
    <s v="YASS"/>
    <n v="1"/>
    <n v="2"/>
    <s v="TAT"/>
    <s v="MARIELA CACERES LOBO"/>
    <s v="Preventa"/>
    <s v="49672866"/>
    <s v="1093777438"/>
    <s v="TIENDA LA COLINA"/>
  </r>
  <r>
    <d v="2025-11-10T00:00:00"/>
    <s v="HHBU000698996"/>
    <s v="YAPANIAMAX120"/>
    <s v="PAÑITOS HUMEDOS DAMPY AMARILLOS X 120UND"/>
    <s v="YAPANIAMAX120 - PAÑITOS HUMEDOS DAMPY AMARILLOS X 120UND"/>
    <n v="2"/>
    <n v="6500"/>
    <n v="0"/>
    <n v="13000"/>
    <s v="CU02"/>
    <n v="1"/>
    <n v="211"/>
    <s v=" Tuti Cúcuta"/>
    <s v="ZONA SANTANDER"/>
    <s v="TERCEROS"/>
    <s v="2025 SEM 46"/>
    <s v="1676"/>
    <x v="28"/>
    <s v="lunes"/>
    <s v="YASS"/>
    <n v="1"/>
    <n v="2"/>
    <s v="TAT"/>
    <s v="MARIELA CACERES LOBO"/>
    <s v="Preventa"/>
    <s v="49672866"/>
    <s v="1093777438"/>
    <s v="TIENDA LA COLINA"/>
  </r>
  <r>
    <d v="2025-11-10T00:00:00"/>
    <s v="HHBU000698996"/>
    <s v="YACAN50"/>
    <s v="CANDADO 50 MM"/>
    <s v="YACAN50 - CANDADO 50 MM"/>
    <n v="2"/>
    <n v="4327.7299999999996"/>
    <n v="0"/>
    <n v="8655.4599999999991"/>
    <s v="CU02"/>
    <n v="1"/>
    <n v="211"/>
    <s v=" Tuti Cúcuta"/>
    <s v="ZONA SANTANDER"/>
    <s v="TERCEROS"/>
    <s v="2025 SEM 46"/>
    <s v="1676"/>
    <x v="28"/>
    <s v="lunes"/>
    <s v="YASS"/>
    <n v="1"/>
    <n v="2"/>
    <s v="TAT"/>
    <s v="MARIELA CACERES LOBO"/>
    <s v="Preventa"/>
    <s v="49672866"/>
    <s v="1093777438"/>
    <s v="TIENDA LA COLINA"/>
  </r>
  <r>
    <d v="2025-11-10T00:00:00"/>
    <s v="HHBU000699003"/>
    <s v="LYSUAV190DX1"/>
    <s v="LIMPIAYA SUAVIZANTE DOYPACK 190 ML X1"/>
    <s v="LYSUAV190DX1 - LIMPIAYA SUAVIZANTE DOYPACK 190 ML X1"/>
    <n v="6"/>
    <n v="977"/>
    <n v="0"/>
    <n v="5862"/>
    <s v="CU02"/>
    <n v="1"/>
    <n v="211"/>
    <s v=" Tuti Cúcuta"/>
    <s v="ZONA SANTANDER"/>
    <s v="TERCEROS"/>
    <s v="2025 SEM 46"/>
    <s v="1676"/>
    <x v="28"/>
    <s v="lunes"/>
    <s v="ETERNA"/>
    <n v="1"/>
    <n v="6"/>
    <s v="TAT"/>
    <s v="YANEIDA VARGAS TALLEZ"/>
    <s v="Preventa"/>
    <s v="1004866261"/>
    <s v="1093777438"/>
    <s v=" TIENDA LA BENCION DE DIOS"/>
  </r>
  <r>
    <d v="2025-11-10T00:00:00"/>
    <s v="HHBU000699003"/>
    <s v="YABOLSAMED"/>
    <s v="BOLSA BASURA PAQUETE X8 UNIDADES"/>
    <s v="YABOLSAMED - BOLSA BASURA PAQUETE X8 UNIDADES"/>
    <n v="3"/>
    <n v="1344.54"/>
    <n v="0"/>
    <n v="4033.62"/>
    <s v="CU02"/>
    <n v="1"/>
    <n v="211"/>
    <s v=" Tuti Cúcuta"/>
    <s v="ZONA SANTANDER"/>
    <s v="TERCEROS"/>
    <s v="2025 SEM 46"/>
    <s v="1676"/>
    <x v="28"/>
    <s v="lunes"/>
    <s v="YASS"/>
    <n v="1"/>
    <n v="3"/>
    <s v="TAT"/>
    <s v="YANEIDA VARGAS TALLEZ"/>
    <s v="Preventa"/>
    <s v="1004866261"/>
    <s v="1093777438"/>
    <s v=" TIENDA LA BENCION DE DIOS"/>
  </r>
  <r>
    <d v="2025-11-10T00:00:00"/>
    <s v="HHBU000699003"/>
    <s v="YATOAVEN"/>
    <s v="TOALLAS HIGIENICAS VENUS DELGADAS X 8 UND"/>
    <s v="YATOAVEN - TOALLAS HIGIENICAS VENUS DELGADAS X 8 UND"/>
    <n v="7"/>
    <n v="2016.81"/>
    <n v="1411.7670000000001"/>
    <n v="12705.903"/>
    <s v="CU02"/>
    <n v="1"/>
    <n v="211"/>
    <s v=" Tuti Cúcuta"/>
    <s v="ZONA SANTANDER"/>
    <s v="TERCEROS"/>
    <s v="2025 SEM 46"/>
    <s v="1676"/>
    <x v="28"/>
    <s v="lunes"/>
    <s v="YASS"/>
    <n v="1"/>
    <n v="7"/>
    <s v="TAT"/>
    <s v="YANEIDA VARGAS TALLEZ"/>
    <s v="Preventa"/>
    <s v="1004866261"/>
    <s v="1093777438"/>
    <s v=" TIENDA LA BENCION DE DIOS"/>
  </r>
  <r>
    <d v="2025-11-10T00:00:00"/>
    <s v="HHBU000699009"/>
    <s v="YACAN40"/>
    <s v="CANDADO 40 MM"/>
    <s v="YACAN40 - CANDADO 40 MM"/>
    <n v="5"/>
    <n v="2992.5"/>
    <n v="0"/>
    <n v="14962.5"/>
    <s v="CU02"/>
    <n v="1"/>
    <n v="211"/>
    <s v=" Tuti Cúcuta"/>
    <s v="ZONA SANTANDER"/>
    <s v="TERCEROS"/>
    <s v="2025 SEM 46"/>
    <s v="1676"/>
    <x v="28"/>
    <s v="lunes"/>
    <s v="YASS"/>
    <n v="1"/>
    <n v="5"/>
    <s v="TAT"/>
    <s v="ROSALBA PEREZ ROJAS"/>
    <s v="Preventa"/>
    <s v="37367708"/>
    <s v="1093777438"/>
    <s v="TIENDA ROSALBA"/>
  </r>
  <r>
    <d v="2025-11-10T00:00:00"/>
    <s v="HHBU000699009"/>
    <s v="YATIJEROM"/>
    <s v="TIJERA PUNTA ROMA ECONOMICA"/>
    <s v="YATIJEROM - TIJERA PUNTA ROMA ECONOMICA"/>
    <n v="5"/>
    <n v="864"/>
    <n v="0"/>
    <n v="4320"/>
    <s v="CU02"/>
    <n v="1"/>
    <n v="211"/>
    <s v=" Tuti Cúcuta"/>
    <s v="ZONA SANTANDER"/>
    <s v="TERCEROS"/>
    <s v="2025 SEM 46"/>
    <s v="1676"/>
    <x v="28"/>
    <s v="lunes"/>
    <s v="YASS"/>
    <n v="1"/>
    <n v="5"/>
    <s v="TAT"/>
    <s v="ROSALBA PEREZ ROJAS"/>
    <s v="Preventa"/>
    <s v="37367708"/>
    <s v="1093777438"/>
    <s v="TIENDA ROSALBA"/>
  </r>
  <r>
    <d v="2025-11-10T00:00:00"/>
    <s v="HHPE000677891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15"/>
    <x v="40"/>
    <s v="lunes"/>
    <s v="PREBEL"/>
    <n v="1"/>
    <n v="1"/>
    <s v="TAT"/>
    <s v="ALVARO PEREZ BUITRAGO"/>
    <s v="Preventa"/>
    <s v="10140303"/>
    <s v="1059785487"/>
    <s v="ALVARO PEREZ"/>
  </r>
  <r>
    <d v="2025-11-10T00:00:00"/>
    <s v="HHPE000677891"/>
    <s v="YASEDA20"/>
    <s v="SEDA DENTAL CON CERA 20 MT"/>
    <s v="YASEDA20 - SEDA DENTAL CON CERA 20 MT"/>
    <n v="4"/>
    <n v="1092.44"/>
    <n v="0"/>
    <n v="4369.76"/>
    <s v="PE05"/>
    <n v="1"/>
    <n v="157"/>
    <s v=" TUTI Pereira"/>
    <s v="ZONA SUR"/>
    <s v="TERCEROS"/>
    <s v="2025 SEM 46"/>
    <s v="1815"/>
    <x v="40"/>
    <s v="lunes"/>
    <s v="YASS"/>
    <n v="1"/>
    <n v="4"/>
    <s v="TAT"/>
    <s v="ALVARO PEREZ BUITRAGO"/>
    <s v="Preventa"/>
    <s v="10140303"/>
    <s v="1059785487"/>
    <s v="ALVARO PEREZ"/>
  </r>
  <r>
    <d v="2025-11-10T00:00:00"/>
    <s v="HHBU000699014"/>
    <s v="YAPROX70"/>
    <s v="CAJA PROTECTORES DIARIOS FLEXIBLES ANATOMICO X 70"/>
    <s v="YAPROX70 - CAJA PROTECTORES DIARIOS FLEXIBLES ANATOMICO X 70"/>
    <n v="1"/>
    <n v="8193.2800000000007"/>
    <n v="819.32799999999997"/>
    <n v="7373.9520000000002"/>
    <s v="CU02"/>
    <n v="1"/>
    <n v="211"/>
    <s v=" Tuti Cúcuta"/>
    <s v="ZONA SANTANDER"/>
    <s v="TERCEROS"/>
    <s v="2025 SEM 46"/>
    <s v="1676"/>
    <x v="28"/>
    <s v="lunes"/>
    <s v="YASS"/>
    <n v="1"/>
    <n v="1"/>
    <s v="TAT"/>
    <s v="YAKELINNE MUÑOZ ALVEAR"/>
    <s v="Preventa"/>
    <s v="60358718"/>
    <s v="1093777438"/>
    <s v="FERRELECTRICOS DEL NORTE YM"/>
  </r>
  <r>
    <d v="2025-11-10T00:00:00"/>
    <s v="HHBU000699018"/>
    <s v="YABOLSAMED"/>
    <s v="BOLSA BASURA PAQUETE X8 UNIDADES"/>
    <s v="YABOLSAMED - BOLSA BASURA PAQUETE X8 UNIDADES"/>
    <n v="4"/>
    <n v="1344.54"/>
    <n v="0"/>
    <n v="5378.16"/>
    <s v="CU02"/>
    <n v="1"/>
    <n v="211"/>
    <s v=" Tuti Cúcuta"/>
    <s v="ZONA SANTANDER"/>
    <s v="TERCEROS"/>
    <s v="2025 SEM 46"/>
    <s v="1676"/>
    <x v="28"/>
    <s v="lunes"/>
    <s v="YASS"/>
    <n v="1"/>
    <n v="4"/>
    <s v="TAT"/>
    <s v="MARIA BETY DIAZ CHACON"/>
    <s v="Preventa"/>
    <s v="25389294"/>
    <s v="1093777438"/>
    <s v="TIENDA MIXTA CALENA"/>
  </r>
  <r>
    <d v="2025-11-10T00:00:00"/>
    <s v="HHME001464374"/>
    <s v="DRTERMOSACHETX1"/>
    <s v="TERMOPROTECTOR CAPILAR DROMATIC SACHET X1"/>
    <s v="DRTERMOSACHETX1 - TERMOPROTECTOR CAPILAR DROMATIC SACHET X1"/>
    <n v="5"/>
    <n v="2227"/>
    <n v="0"/>
    <n v="11135"/>
    <s v="MD01"/>
    <n v="1"/>
    <n v="125"/>
    <s v=" TUTI Medellin"/>
    <s v="ZONA CENTRO"/>
    <s v="TERCEROS"/>
    <s v="2025 SEM 46"/>
    <s v="1332"/>
    <x v="44"/>
    <s v="lunes"/>
    <s v="DROMATIC"/>
    <n v="1"/>
    <n v="5"/>
    <s v="TAT"/>
    <s v="FABER ARLEY GALLO LLANO"/>
    <s v="Preventa"/>
    <s v="1020410829"/>
    <s v="39178423"/>
    <s v="FERRETERIA Y DEPOSITO BELLO"/>
  </r>
  <r>
    <d v="2025-11-10T00:00:00"/>
    <s v="HHME001464374"/>
    <s v="YAVABY20GR"/>
    <s v="VASELINA BABY, 20 GRAMOS, MARCA JUHNIOS"/>
    <s v="YAVABY20GR - VASELINA BABY, 20 GRAMOS, MARCA JUHNIOS"/>
    <n v="6"/>
    <n v="1444"/>
    <n v="0"/>
    <n v="8664"/>
    <s v="MD01"/>
    <n v="1"/>
    <n v="125"/>
    <s v=" TUTI Medellin"/>
    <s v="ZONA CENTRO"/>
    <s v="TERCEROS"/>
    <s v="2025 SEM 46"/>
    <s v="1332"/>
    <x v="44"/>
    <s v="lunes"/>
    <s v="YASS"/>
    <n v="1"/>
    <n v="6"/>
    <s v="TAT"/>
    <s v="FABER ARLEY GALLO LLANO"/>
    <s v="Preventa"/>
    <s v="1020410829"/>
    <s v="39178423"/>
    <s v="FERRETERIA Y DEPOSITO BELLO"/>
  </r>
  <r>
    <d v="2025-11-10T00:00:00"/>
    <s v="HHME001464374"/>
    <s v="PDPROTELLAS180"/>
    <s v="PROTECTOR ELLAS X180"/>
    <s v="PDPROTELLAS180 - PROTECTOR ELLAS X180"/>
    <n v="1"/>
    <n v="17044.740000000002"/>
    <n v="0"/>
    <n v="17044.740000000002"/>
    <s v="MD01"/>
    <n v="1"/>
    <n v="125"/>
    <s v=" TUTI Medellin"/>
    <s v="ZONA CENTRO"/>
    <s v="TERCEROS"/>
    <s v="2025 SEM 46"/>
    <s v="1332"/>
    <x v="44"/>
    <s v="lunes"/>
    <s v="PRODUSA"/>
    <n v="1"/>
    <n v="1"/>
    <s v="TAT"/>
    <s v="FABER ARLEY GALLO LLANO"/>
    <s v="Preventa"/>
    <s v="1020410829"/>
    <s v="39178423"/>
    <s v="FERRETERIA Y DEPOSITO BELLO"/>
  </r>
  <r>
    <d v="2025-11-10T00:00:00"/>
    <s v="HHBO001175370"/>
    <s v="PBPROCOLDIS"/>
    <s v="PROTECTOR SOLAR COLOR DISPLAY"/>
    <s v="PBPROCOLDIS - PROTECTOR SOLAR COLOR DISPLAY"/>
    <n v="1"/>
    <n v="29400"/>
    <n v="0"/>
    <n v="29400"/>
    <s v="BG25"/>
    <n v="1"/>
    <n v="126"/>
    <s v=" TUTI Bogota"/>
    <s v="ZONA BOGOTA"/>
    <s v="TERCEROS"/>
    <s v="2025 SEM 46"/>
    <s v="2137"/>
    <x v="38"/>
    <s v="lunes"/>
    <s v="PREBEL"/>
    <n v="1"/>
    <n v="1"/>
    <s v="TAT"/>
    <s v="MAGDA YULIETH GONZALEZ RODRIGUEZ"/>
    <s v="Preventa"/>
    <s v="1032360452"/>
    <s v="1024507708"/>
    <s v="MAGDA YULIETH GONZALEZ RODRIGUEZ"/>
  </r>
  <r>
    <d v="2025-11-10T00:00:00"/>
    <s v="HHME001464137"/>
    <s v="PBDES135X272H"/>
    <s v="DESODORANTE CREMA 135GR x2 72H"/>
    <s v="PBDES135X272H - DESODORANTE CREMA 135GR x2 72H"/>
    <n v="1"/>
    <n v="15550"/>
    <n v="0"/>
    <n v="15550"/>
    <s v="MD02"/>
    <n v="1"/>
    <n v="125"/>
    <s v=" TUTI Medellin"/>
    <s v="ZONA CENTRO"/>
    <s v="TERCEROS"/>
    <s v="2025 SEM 46"/>
    <s v="1347"/>
    <x v="4"/>
    <s v="lunes"/>
    <s v="PREBEL"/>
    <n v="1"/>
    <n v="1"/>
    <s v="TAT"/>
    <s v="NORA ELENA ZAPATA PUERTA"/>
    <s v="Preventa"/>
    <s v="43062392"/>
    <s v="71381318"/>
    <s v="TIENDA PICOLO"/>
  </r>
  <r>
    <d v="2025-11-10T00:00:00"/>
    <s v="HHCA000426524"/>
    <s v="YACAN50"/>
    <s v="CANDADO 50 MM"/>
    <s v="YACAN50 - CANDADO 50 MM"/>
    <n v="6"/>
    <n v="4327.7299999999996"/>
    <n v="0"/>
    <n v="25966.38"/>
    <s v="CL07"/>
    <n v="1"/>
    <n v="3"/>
    <s v=" CALI"/>
    <s v="ZONA SUR"/>
    <s v="TERCEROS"/>
    <s v="2025 SEM 46"/>
    <s v="1879"/>
    <x v="16"/>
    <s v="lunes"/>
    <s v="YASS"/>
    <n v="1"/>
    <n v="6"/>
    <s v="TAT"/>
    <s v="GONZALO NOGUERA CARLOSAMA"/>
    <s v="Preventa"/>
    <s v="14575693"/>
    <s v="1143845966"/>
    <s v="FERROMISCELANEA CASTRO"/>
  </r>
  <r>
    <d v="2025-11-10T00:00:00"/>
    <s v="HHBQ000725085"/>
    <s v="DRSERUNSILISACHETX1"/>
    <s v="SERUM DE SILICONA DROMATIC EN SACHET X1"/>
    <s v="DRSERUNSILISACHETX1 - SERUM DE SILICONA DROMATIC EN SACHET X1"/>
    <n v="2"/>
    <n v="2227"/>
    <n v="0"/>
    <n v="4454"/>
    <s v="VLL04"/>
    <n v="1"/>
    <n v="9"/>
    <s v=" BARRANQUILLA"/>
    <s v="ZONA NORTE"/>
    <s v="TERCEROS"/>
    <s v="2025 SEM 46"/>
    <s v="1916"/>
    <x v="0"/>
    <s v="lunes"/>
    <s v="DROMATIC"/>
    <n v="1"/>
    <n v="2"/>
    <s v="TAT"/>
    <s v="ELVIRA FUENTES"/>
    <s v="Preventa"/>
    <s v="49689837"/>
    <s v="49794720"/>
    <s v="PROVISIONES JOSUE"/>
  </r>
  <r>
    <d v="2025-11-10T00:00:00"/>
    <s v="HHME001464198"/>
    <s v="LYGUANT7AMX2"/>
    <s v="LIMPIAYA GUATE TALLA7 AMARILLO X2"/>
    <s v="LYGUANT7AMX2 - LIMPIAYA GUATE TALLA7 AMARILLO X2"/>
    <n v="3"/>
    <n v="3025.21"/>
    <n v="0"/>
    <n v="9075.6299999999992"/>
    <s v="MD01"/>
    <n v="1"/>
    <n v="125"/>
    <s v=" TUTI Medellin"/>
    <s v="ZONA CENTRO"/>
    <s v="TERCEROS"/>
    <s v="2025 SEM 46"/>
    <s v="1343"/>
    <x v="7"/>
    <s v="lunes"/>
    <s v="ETERNA"/>
    <n v="1"/>
    <n v="3"/>
    <s v="TAT"/>
    <s v="SANDRA MILENA GIRALDO PALACIO"/>
    <s v="Preventa"/>
    <s v="1020452369"/>
    <s v="1039023085"/>
    <s v="TIENDA GIRALDO"/>
  </r>
  <r>
    <d v="2025-11-10T00:00:00"/>
    <s v="HHME001464198"/>
    <s v="LYGUANT7.5AMX2"/>
    <s v="LIMPIAYA GUATE TALLA7.5 AMARILLO X2"/>
    <s v="LYGUANT7.5AMX2 - LIMPIAYA GUATE TALLA7.5 AMARILLO X2"/>
    <n v="3"/>
    <n v="3025.21"/>
    <n v="0"/>
    <n v="9075.6299999999992"/>
    <s v="MD01"/>
    <n v="1"/>
    <n v="125"/>
    <s v=" TUTI Medellin"/>
    <s v="ZONA CENTRO"/>
    <s v="TERCEROS"/>
    <s v="2025 SEM 46"/>
    <s v="1343"/>
    <x v="7"/>
    <s v="lunes"/>
    <s v="ETERNA"/>
    <n v="1"/>
    <n v="3"/>
    <s v="TAT"/>
    <s v="SANDRA MILENA GIRALDO PALACIO"/>
    <s v="Preventa"/>
    <s v="1020452369"/>
    <s v="1039023085"/>
    <s v="TIENDA GIRALDO"/>
  </r>
  <r>
    <d v="2025-11-10T00:00:00"/>
    <s v="HHME001464198"/>
    <s v="LYGUANT8AMX2"/>
    <s v="LIMPIAYA GUANTE TALLA8 AMARILLO X2"/>
    <s v="LYGUANT8AMX2 - LIMPIAYA GUANTE TALLA8 AMARILLO X2"/>
    <n v="4"/>
    <n v="3025.21"/>
    <n v="0"/>
    <n v="12100.84"/>
    <s v="MD01"/>
    <n v="1"/>
    <n v="125"/>
    <s v=" TUTI Medellin"/>
    <s v="ZONA CENTRO"/>
    <s v="TERCEROS"/>
    <s v="2025 SEM 46"/>
    <s v="1343"/>
    <x v="7"/>
    <s v="lunes"/>
    <s v="ETERNA"/>
    <n v="1"/>
    <n v="4"/>
    <s v="TAT"/>
    <s v="SANDRA MILENA GIRALDO PALACIO"/>
    <s v="Preventa"/>
    <s v="1020452369"/>
    <s v="1039023085"/>
    <s v="TIENDA GIRALDO"/>
  </r>
  <r>
    <d v="2025-11-10T00:00:00"/>
    <s v="HHME001464216"/>
    <s v="DRACRILASACHETX1"/>
    <s v="ACRILATO PARA PEINAR DROMATIC SACHET X1"/>
    <s v="DRACRILASACHETX1 - ACRILATO PARA PEINAR DROMATIC SACHET X1"/>
    <n v="24"/>
    <n v="2227"/>
    <n v="0"/>
    <n v="53448"/>
    <s v="MD01"/>
    <n v="1"/>
    <n v="125"/>
    <s v=" TUTI Medellin"/>
    <s v="ZONA CENTRO"/>
    <s v="TERCEROS"/>
    <s v="2025 SEM 46"/>
    <s v="1343"/>
    <x v="7"/>
    <s v="lunes"/>
    <s v="DROMATIC"/>
    <n v="1"/>
    <n v="24"/>
    <s v="TAT"/>
    <s v="ARELIS DEL CARMEN CARVAJAL ADARVE"/>
    <s v="Preventa"/>
    <s v="43911711"/>
    <s v="1039023085"/>
    <s v="VARIEDADES ARELIS"/>
  </r>
  <r>
    <d v="2025-11-10T00:00:00"/>
    <s v="HHME001464216"/>
    <s v="DRPOLISACHETX1"/>
    <s v="POLIMERO DROMATIC SACHET X1"/>
    <s v="DRPOLISACHETX1 - POLIMERO DROMATIC SACHET X1"/>
    <n v="24"/>
    <n v="2227"/>
    <n v="0"/>
    <n v="53448"/>
    <s v="MD01"/>
    <n v="1"/>
    <n v="125"/>
    <s v=" TUTI Medellin"/>
    <s v="ZONA CENTRO"/>
    <s v="TERCEROS"/>
    <s v="2025 SEM 46"/>
    <s v="1343"/>
    <x v="7"/>
    <s v="lunes"/>
    <s v="DROMATIC"/>
    <n v="1"/>
    <n v="24"/>
    <s v="TAT"/>
    <s v="ARELIS DEL CARMEN CARVAJAL ADARVE"/>
    <s v="Preventa"/>
    <s v="43911711"/>
    <s v="1039023085"/>
    <s v="VARIEDADES ARELIS"/>
  </r>
  <r>
    <d v="2025-11-10T00:00:00"/>
    <s v="HHME001464216"/>
    <s v="DRSHAMPSACHETX1"/>
    <s v="SHAMPOO ENEN DROMATIC SACHET X1"/>
    <s v="DRSHAMPSACHETX1 - SHAMPOO ENEN DROMATIC SACHET X1"/>
    <n v="24"/>
    <n v="883"/>
    <n v="0"/>
    <n v="21192"/>
    <s v="MD01"/>
    <n v="1"/>
    <n v="125"/>
    <s v=" TUTI Medellin"/>
    <s v="ZONA CENTRO"/>
    <s v="TERCEROS"/>
    <s v="2025 SEM 46"/>
    <s v="1343"/>
    <x v="7"/>
    <s v="lunes"/>
    <s v="DROMATIC"/>
    <n v="1"/>
    <n v="24"/>
    <s v="TAT"/>
    <s v="ARELIS DEL CARMEN CARVAJAL ADARVE"/>
    <s v="Preventa"/>
    <s v="43911711"/>
    <s v="1039023085"/>
    <s v="VARIEDADES ARELIS"/>
  </r>
  <r>
    <d v="2025-11-10T00:00:00"/>
    <s v="HHME001464216"/>
    <s v="PBTALCO30"/>
    <s v="TALCO POLVO AFM 30 GR"/>
    <s v="PBTALCO30 - TALCO POLVO AFM 30 GR"/>
    <n v="6"/>
    <n v="2900.04"/>
    <n v="0"/>
    <n v="17400.240000000002"/>
    <s v="MD01"/>
    <n v="1"/>
    <n v="125"/>
    <s v=" TUTI Medellin"/>
    <s v="ZONA CENTRO"/>
    <s v="TERCEROS"/>
    <s v="2025 SEM 46"/>
    <s v="1343"/>
    <x v="7"/>
    <s v="lunes"/>
    <s v="PREBEL"/>
    <n v="1"/>
    <n v="6"/>
    <s v="TAT"/>
    <s v="ARELIS DEL CARMEN CARVAJAL ADARVE"/>
    <s v="Preventa"/>
    <s v="43911711"/>
    <s v="1039023085"/>
    <s v="VARIEDADES ARELIS"/>
  </r>
  <r>
    <d v="2025-11-10T00:00:00"/>
    <s v="HHME001464240"/>
    <s v="DRDESOPIES"/>
    <s v="DESODORANTE PARA PIES"/>
    <s v="DRDESOPIES - DESODORANTE PARA PIES"/>
    <n v="1"/>
    <n v="9636"/>
    <n v="0"/>
    <n v="9636"/>
    <s v="MD06"/>
    <n v="1"/>
    <n v="125"/>
    <s v=" TUTI Medellin"/>
    <s v="ZONA CENTRO"/>
    <s v="TERCEROS"/>
    <s v="2025 SEM 46"/>
    <s v="1307"/>
    <x v="23"/>
    <s v="lunes"/>
    <s v="DROMATIC"/>
    <n v="1"/>
    <n v="1"/>
    <s v="TAT"/>
    <s v="TERESA DE JESUS ECHEVERRI SOSSA"/>
    <s v="Preventa"/>
    <s v="21945116"/>
    <s v="1037594291"/>
    <s v="VENTANA TERE"/>
  </r>
  <r>
    <d v="2025-11-10T00:00:00"/>
    <s v="HHBO001175211"/>
    <s v="LYDETE3X1800"/>
    <s v="COMBO DETERGENTE ETERNA 3.000+1.800 OFERTA"/>
    <s v="LYDETE3X1800 - COMBO DETERGENTE ETERNA 3.000+1.800 OFERTA"/>
    <n v="1"/>
    <n v="28655.46"/>
    <n v="0"/>
    <n v="28655.46"/>
    <s v="BG19"/>
    <n v="1"/>
    <n v="2"/>
    <s v=" CIUDAD BOGOTA"/>
    <s v="ZONA BOGOTA"/>
    <s v="TERCEROS"/>
    <s v="2025 SEM 46"/>
    <s v="2184"/>
    <x v="46"/>
    <s v="lunes"/>
    <s v="ETERNA"/>
    <n v="1"/>
    <n v="1"/>
    <s v="TAT"/>
    <s v="ROCIO LOZANO RAMIREZ"/>
    <s v="Preventa"/>
    <s v="1006419572"/>
    <s v="9902"/>
    <s v="ROCIO LOZANO RAMIREZ"/>
  </r>
  <r>
    <d v="2025-11-10T00:00:00"/>
    <s v="HHBO001175211"/>
    <s v="YACINT12"/>
    <s v="CINTA TRANSPARENTE PEQUEÑA X 12 UND"/>
    <s v="YACINT12 - CINTA TRANSPARENTE PEQUEÑA X 12 UND"/>
    <n v="1"/>
    <n v="4247.1000000000004"/>
    <n v="0"/>
    <n v="4247.1000000000004"/>
    <s v="BG19"/>
    <n v="1"/>
    <n v="2"/>
    <s v=" CIUDAD BOGOTA"/>
    <s v="ZONA BOGOTA"/>
    <s v="TERCEROS"/>
    <s v="2025 SEM 46"/>
    <s v="2184"/>
    <x v="46"/>
    <s v="lunes"/>
    <s v="YASS"/>
    <n v="1"/>
    <n v="1"/>
    <s v="TAT"/>
    <s v="ROCIO LOZANO RAMIREZ"/>
    <s v="Preventa"/>
    <s v="1006419572"/>
    <s v="9902"/>
    <s v="ROCIO LOZANO RAMIREZ"/>
  </r>
  <r>
    <d v="2025-11-10T00:00:00"/>
    <s v="HHME001464309"/>
    <s v="PDCOMBOTOAX8"/>
    <s v="ELLAS NOCTURNA X8 + ELLAS DELGADAS X8"/>
    <s v="PDCOMBOTOAX8 - ELLAS NOCTURNA X8 + ELLAS DELGADAS X8"/>
    <n v="3"/>
    <n v="4853.8500000000004"/>
    <n v="0"/>
    <n v="14561.55"/>
    <s v="TT02"/>
    <n v="1"/>
    <n v="125"/>
    <s v=" TUTI Medellin"/>
    <s v="ZONA CENTRO"/>
    <s v="TERCEROS"/>
    <s v="2025 SEM 46"/>
    <s v="1320"/>
    <x v="17"/>
    <s v="lunes"/>
    <s v="PRODUSA"/>
    <n v="1"/>
    <n v="3"/>
    <s v="TAT"/>
    <s v="JACKSON RONALD BRICEÑO ARENAS"/>
    <s v="Preventa"/>
    <s v="700230185"/>
    <s v="1037949442"/>
    <s v="CARNICERIA BARRNAS"/>
  </r>
  <r>
    <d v="2025-11-10T00:00:00"/>
    <s v="HHME001464309"/>
    <s v="LYLANAACEX6"/>
    <s v="LIMPIAYA LANA ACERO X6"/>
    <s v="LYLANAACEX6 - LIMPIAYA LANA ACERO X6"/>
    <n v="4"/>
    <n v="1180"/>
    <n v="0"/>
    <n v="4720"/>
    <s v="TT02"/>
    <n v="1"/>
    <n v="125"/>
    <s v=" TUTI Medellin"/>
    <s v="ZONA CENTRO"/>
    <s v="TERCEROS"/>
    <s v="2025 SEM 46"/>
    <s v="1320"/>
    <x v="17"/>
    <s v="lunes"/>
    <s v="ETERNA"/>
    <n v="6"/>
    <n v="24"/>
    <s v="TAT"/>
    <s v="JACKSON RONALD BRICEÑO ARENAS"/>
    <s v="Preventa"/>
    <s v="700230185"/>
    <s v="1037949442"/>
    <s v="CARNICERIA BARRNAS"/>
  </r>
  <r>
    <d v="2025-11-10T00:00:00"/>
    <s v="HHME001464326"/>
    <s v="DRACRILASACHETX1"/>
    <s v="ACRILATO PARA PEINAR DROMATIC SACHET X1"/>
    <s v="DRACRILASACHETX1 - ACRILATO PARA PEINAR DROMATIC SACHET X1"/>
    <n v="12"/>
    <n v="2227"/>
    <n v="0"/>
    <n v="26724"/>
    <s v="MD04"/>
    <n v="1"/>
    <n v="125"/>
    <s v=" TUTI Medellin"/>
    <s v="ZONA CENTRO"/>
    <s v="TERCEROS"/>
    <s v="2025 SEM 46"/>
    <s v="1311"/>
    <x v="39"/>
    <s v="lunes"/>
    <s v="DROMATIC"/>
    <n v="1"/>
    <n v="12"/>
    <s v="TAT"/>
    <s v="DIANA ANDREA BURITICA BURITICA"/>
    <s v="Preventa"/>
    <s v="1037070062"/>
    <s v="71296053"/>
    <s v="AUTOSERVICIO LA CANDELARIA"/>
  </r>
  <r>
    <d v="2025-11-10T00:00:00"/>
    <s v="HHBO001175274"/>
    <s v="PBPROCOLDIS"/>
    <s v="PROTECTOR SOLAR COLOR DISPLAY"/>
    <s v="PBPROCOLDIS - PROTECTOR SOLAR COLOR DISPLAY"/>
    <n v="1"/>
    <n v="29400"/>
    <n v="0"/>
    <n v="29400"/>
    <s v="BG22"/>
    <n v="1"/>
    <n v="126"/>
    <s v=" TUTI Bogota"/>
    <s v="ZONA BOGOTA"/>
    <s v="TERCEROS"/>
    <s v="2025 SEM 46"/>
    <s v="2112"/>
    <x v="42"/>
    <s v="lunes"/>
    <s v="PREBEL"/>
    <n v="1"/>
    <n v="1"/>
    <s v="TAT"/>
    <s v="EMERYS TORRES RAMOS"/>
    <s v="Preventa"/>
    <s v="1024482031"/>
    <s v="52218661"/>
    <s v="VARIEDADES EMERYS"/>
  </r>
  <r>
    <d v="2025-11-10T00:00:00"/>
    <s v="HHBO001175278"/>
    <s v="LYDESEN500"/>
    <s v="DESENGRASANTE CITRICO 500ML"/>
    <s v="LYDESEN500 - DESENGRASANTE CITRICO 500ML"/>
    <n v="4"/>
    <n v="2645.48"/>
    <n v="0"/>
    <n v="10581.92"/>
    <s v="BG22"/>
    <n v="1"/>
    <n v="126"/>
    <s v=" TUTI Bogota"/>
    <s v="ZONA BOGOTA"/>
    <s v="TERCEROS"/>
    <s v="2025 SEM 46"/>
    <s v="2112"/>
    <x v="42"/>
    <s v="lunes"/>
    <s v="ETERNA"/>
    <n v="1"/>
    <n v="4"/>
    <s v="TAT"/>
    <s v="YURI CATALINA HERNANDEZ CASTRO"/>
    <s v="Preventa"/>
    <s v="1023038958"/>
    <s v="52218661"/>
    <s v="VARIEDADES SANTI Y MAGU"/>
  </r>
  <r>
    <d v="2025-11-10T00:00:00"/>
    <s v="HHBO001175278"/>
    <s v="LYVIDR500X1"/>
    <s v="LIMPIAYA LIMPIAVIDRIOS MULTIUSOS 500ML X1"/>
    <s v="LYVIDR500X1 - LIMPIAYA LIMPIAVIDRIOS MULTIUSOS 500ML X1"/>
    <n v="2"/>
    <n v="2647.06"/>
    <n v="0"/>
    <n v="5294.12"/>
    <s v="BG22"/>
    <n v="1"/>
    <n v="126"/>
    <s v=" TUTI Bogota"/>
    <s v="ZONA BOGOTA"/>
    <s v="TERCEROS"/>
    <s v="2025 SEM 46"/>
    <s v="2112"/>
    <x v="42"/>
    <s v="lunes"/>
    <s v="ETERNA"/>
    <n v="1"/>
    <n v="2"/>
    <s v="TAT"/>
    <s v="YURI CATALINA HERNANDEZ CASTRO"/>
    <s v="Preventa"/>
    <s v="1023038958"/>
    <s v="52218661"/>
    <s v="VARIEDADES SANTI Y MAGU"/>
  </r>
  <r>
    <d v="2025-11-10T00:00:00"/>
    <s v="HHBO001175278"/>
    <s v="LYGUANT7.5AMX2"/>
    <s v="LIMPIAYA GUATE TALLA7.5 AMARILLO X2"/>
    <s v="LYGUANT7.5AMX2 - LIMPIAYA GUATE TALLA7.5 AMARILLO X2"/>
    <n v="1"/>
    <n v="3025.21"/>
    <n v="0"/>
    <n v="3025.21"/>
    <s v="BG22"/>
    <n v="1"/>
    <n v="126"/>
    <s v=" TUTI Bogota"/>
    <s v="ZONA BOGOTA"/>
    <s v="TERCEROS"/>
    <s v="2025 SEM 46"/>
    <s v="2112"/>
    <x v="42"/>
    <s v="lunes"/>
    <s v="ETERNA"/>
    <n v="1"/>
    <n v="1"/>
    <s v="TAT"/>
    <s v="YURI CATALINA HERNANDEZ CASTRO"/>
    <s v="Preventa"/>
    <s v="1023038958"/>
    <s v="52218661"/>
    <s v="VARIEDADES SANTI Y MAGU"/>
  </r>
  <r>
    <d v="2025-11-10T00:00:00"/>
    <s v="HHBO001175278"/>
    <s v="LYGUANT8AMX2"/>
    <s v="LIMPIAYA GUANTE TALLA8 AMARILLO X2"/>
    <s v="LYGUANT8AMX2 - LIMPIAYA GUANTE TALLA8 AMARILLO X2"/>
    <n v="1"/>
    <n v="3025.21"/>
    <n v="0"/>
    <n v="3025.21"/>
    <s v="BG22"/>
    <n v="1"/>
    <n v="126"/>
    <s v=" TUTI Bogota"/>
    <s v="ZONA BOGOTA"/>
    <s v="TERCEROS"/>
    <s v="2025 SEM 46"/>
    <s v="2112"/>
    <x v="42"/>
    <s v="lunes"/>
    <s v="ETERNA"/>
    <n v="1"/>
    <n v="1"/>
    <s v="TAT"/>
    <s v="YURI CATALINA HERNANDEZ CASTRO"/>
    <s v="Preventa"/>
    <s v="1023038958"/>
    <s v="52218661"/>
    <s v="VARIEDADES SANTI Y MAGU"/>
  </r>
  <r>
    <d v="2025-11-10T00:00:00"/>
    <s v="HHBU000698953"/>
    <s v="LYGUANT7AMX2"/>
    <s v="LIMPIAYA GUATE TALLA7 AMARILLO X2"/>
    <s v="LYGUANT7AMX2 - LIMPIAYA GUATE TALLA7 AMARILLO X2"/>
    <n v="2"/>
    <n v="3025.21"/>
    <n v="0"/>
    <n v="6050.42"/>
    <s v="CU02"/>
    <n v="1"/>
    <n v="211"/>
    <s v=" Tuti Cúcuta"/>
    <s v="ZONA SANTANDER"/>
    <s v="TERCEROS"/>
    <s v="2025 SEM 46"/>
    <s v="1673"/>
    <x v="24"/>
    <s v="lunes"/>
    <s v="ETERNA"/>
    <n v="1"/>
    <n v="2"/>
    <s v="TAT"/>
    <s v="JESUS FERNANDO QUINTERO RUIZ"/>
    <s v="Preventa"/>
    <s v="5532498"/>
    <s v="1090387974"/>
    <s v="CHARCUTERA EBENECER"/>
  </r>
  <r>
    <d v="2025-11-10T00:00:00"/>
    <s v="HHBU000698953"/>
    <s v="LYGUANT8AMX2"/>
    <s v="LIMPIAYA GUANTE TALLA8 AMARILLO X2"/>
    <s v="LYGUANT8AMX2 - LIMPIAYA GUANTE TALLA8 AMARILLO X2"/>
    <n v="2"/>
    <n v="3025.21"/>
    <n v="0"/>
    <n v="6050.42"/>
    <s v="CU02"/>
    <n v="1"/>
    <n v="211"/>
    <s v=" Tuti Cúcuta"/>
    <s v="ZONA SANTANDER"/>
    <s v="TERCEROS"/>
    <s v="2025 SEM 46"/>
    <s v="1673"/>
    <x v="24"/>
    <s v="lunes"/>
    <s v="ETERNA"/>
    <n v="1"/>
    <n v="2"/>
    <s v="TAT"/>
    <s v="JESUS FERNANDO QUINTERO RUIZ"/>
    <s v="Preventa"/>
    <s v="5532498"/>
    <s v="1090387974"/>
    <s v="CHARCUTERA EBENECER"/>
  </r>
  <r>
    <d v="2025-11-10T00:00:00"/>
    <s v="HHBU000698953"/>
    <s v="LYGUANT9AMX2"/>
    <s v="LIMPIAYA GUANTE TALLA9 AMARILLO X2"/>
    <s v="LYGUANT9AMX2 - LIMPIAYA GUANTE TALLA9 AMARILLO X2"/>
    <n v="2"/>
    <n v="3025.21"/>
    <n v="0"/>
    <n v="6050.42"/>
    <s v="CU02"/>
    <n v="1"/>
    <n v="211"/>
    <s v=" Tuti Cúcuta"/>
    <s v="ZONA SANTANDER"/>
    <s v="TERCEROS"/>
    <s v="2025 SEM 46"/>
    <s v="1673"/>
    <x v="24"/>
    <s v="lunes"/>
    <s v="ETERNA"/>
    <n v="1"/>
    <n v="2"/>
    <s v="TAT"/>
    <s v="JESUS FERNANDO QUINTERO RUIZ"/>
    <s v="Preventa"/>
    <s v="5532498"/>
    <s v="1090387974"/>
    <s v="CHARCUTERA EBENECER"/>
  </r>
  <r>
    <d v="2025-11-10T00:00:00"/>
    <s v="HHBO001175303"/>
    <s v="YACAN25"/>
    <s v="CANDADO 25 MM"/>
    <s v="YACAN25 - CANDADO 25 MM"/>
    <n v="4"/>
    <n v="1543"/>
    <n v="0"/>
    <n v="6172"/>
    <s v="BG20"/>
    <n v="1"/>
    <n v="126"/>
    <s v=" TUTI Bogota"/>
    <s v="ZONA BOGOTA"/>
    <s v="TERCEROS"/>
    <s v="2025 SEM 46"/>
    <s v="2153"/>
    <x v="31"/>
    <s v="lunes"/>
    <s v="YASS"/>
    <n v="1"/>
    <n v="4"/>
    <s v="TAT"/>
    <s v="YIMMY FERNANDO LOAIZA SILVA"/>
    <s v="Preventa"/>
    <s v="93452570"/>
    <s v="1000685156"/>
    <s v="YIMMY FERNANDO LOAIZA SILVA"/>
  </r>
  <r>
    <d v="2025-11-10T00:00:00"/>
    <s v="HHBO001175303"/>
    <s v="YACAN38"/>
    <s v="CANDADO 38 MM"/>
    <s v="YACAN38 - CANDADO 38 MM"/>
    <n v="2"/>
    <n v="2668.75"/>
    <n v="0"/>
    <n v="5337.5"/>
    <s v="BG20"/>
    <n v="1"/>
    <n v="126"/>
    <s v=" TUTI Bogota"/>
    <s v="ZONA BOGOTA"/>
    <s v="TERCEROS"/>
    <s v="2025 SEM 46"/>
    <s v="2153"/>
    <x v="31"/>
    <s v="lunes"/>
    <s v="YASS"/>
    <n v="1"/>
    <n v="2"/>
    <s v="TAT"/>
    <s v="YIMMY FERNANDO LOAIZA SILVA"/>
    <s v="Preventa"/>
    <s v="93452570"/>
    <s v="1000685156"/>
    <s v="YIMMY FERNANDO LOAIZA SILVA"/>
  </r>
  <r>
    <d v="2025-11-10T00:00:00"/>
    <s v="HHBO001175303"/>
    <s v="YACAN20"/>
    <s v="CANDADO 20 MM"/>
    <s v="YACAN20 - CANDADO 20 MM"/>
    <n v="2"/>
    <n v="1218.49"/>
    <n v="0"/>
    <n v="2436.98"/>
    <s v="BG20"/>
    <n v="1"/>
    <n v="126"/>
    <s v=" TUTI Bogota"/>
    <s v="ZONA BOGOTA"/>
    <s v="TERCEROS"/>
    <s v="2025 SEM 46"/>
    <s v="2153"/>
    <x v="31"/>
    <s v="lunes"/>
    <s v="YASS"/>
    <n v="1"/>
    <n v="2"/>
    <s v="TAT"/>
    <s v="YIMMY FERNANDO LOAIZA SILVA"/>
    <s v="Preventa"/>
    <s v="93452570"/>
    <s v="1000685156"/>
    <s v="YIMMY FERNANDO LOAIZA SILVA"/>
  </r>
  <r>
    <d v="2025-11-10T00:00:00"/>
    <s v="HHBO001175303"/>
    <s v="LYCEETIPLANCHA"/>
    <s v="CEPILLO ECOLOGICO TIPO PLANCHA"/>
    <s v="LYCEETIPLANCHA - CEPILLO ECOLOGICO TIPO PLANCHA"/>
    <n v="2"/>
    <n v="2700"/>
    <n v="0"/>
    <n v="5400"/>
    <s v="BG20"/>
    <n v="1"/>
    <n v="126"/>
    <s v=" TUTI Bogota"/>
    <s v="ZONA BOGOTA"/>
    <s v="TERCEROS"/>
    <s v="2025 SEM 46"/>
    <s v="2153"/>
    <x v="31"/>
    <s v="lunes"/>
    <s v="ETERNA"/>
    <n v="1"/>
    <n v="2"/>
    <s v="TAT"/>
    <s v="YIMMY FERNANDO LOAIZA SILVA"/>
    <s v="Preventa"/>
    <s v="93452570"/>
    <s v="1000685156"/>
    <s v="YIMMY FERNANDO LOAIZA SILVA"/>
  </r>
  <r>
    <d v="2025-11-10T00:00:00"/>
    <s v="HHBO001175333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35"/>
    <x v="14"/>
    <s v="lunes"/>
    <s v="ETERNA"/>
    <n v="1"/>
    <n v="1"/>
    <s v="TAT"/>
    <s v="LISETH JOHANA BONILLA UJUETA"/>
    <s v="Preventa"/>
    <s v="1014300475"/>
    <s v="1012358399"/>
    <s v="MISCELANEA"/>
  </r>
  <r>
    <d v="2025-11-10T00:00:00"/>
    <s v="HHBO001175333"/>
    <s v="LYGUANT9NGX2"/>
    <s v="LIMPIAYA GUANTE NEGRO TALLA9 X2"/>
    <s v="LYGUANT9NGX2 - LIMPIAYA GUANTE NEGRO TALLA9 X2"/>
    <n v="2"/>
    <n v="3180"/>
    <n v="0"/>
    <n v="6360"/>
    <s v="BG13"/>
    <n v="1"/>
    <n v="126"/>
    <s v=" TUTI Bogota"/>
    <s v="ZONA BOGOTA"/>
    <s v="TERCEROS"/>
    <s v="2025 SEM 46"/>
    <s v="2235"/>
    <x v="14"/>
    <s v="lunes"/>
    <s v="ETERNA"/>
    <n v="1"/>
    <n v="2"/>
    <s v="TAT"/>
    <s v="LISETH JOHANA BONILLA UJUETA"/>
    <s v="Preventa"/>
    <s v="1014300475"/>
    <s v="1012358399"/>
    <s v="MISCELANEA"/>
  </r>
  <r>
    <d v="2025-11-10T00:00:00"/>
    <s v="HHBO001175333"/>
    <s v="LYLAVA1000"/>
    <s v="LIMPIAYA LIMPIADOR MULTIUSOS LAVANDA X 1000"/>
    <s v="LYLAVA1000 - LIMPIAYA LIMPIADOR MULTIUSOS LAVANDA X 1000"/>
    <n v="2"/>
    <n v="2541.83"/>
    <n v="0"/>
    <n v="5083.66"/>
    <s v="BG13"/>
    <n v="1"/>
    <n v="126"/>
    <s v=" TUTI Bogota"/>
    <s v="ZONA BOGOTA"/>
    <s v="TERCEROS"/>
    <s v="2025 SEM 46"/>
    <s v="2235"/>
    <x v="14"/>
    <s v="lunes"/>
    <s v="ETERNA"/>
    <n v="1"/>
    <n v="2"/>
    <s v="TAT"/>
    <s v="LISETH JOHANA BONILLA UJUETA"/>
    <s v="Preventa"/>
    <s v="1014300475"/>
    <s v="1012358399"/>
    <s v="MISCELANEA"/>
  </r>
  <r>
    <d v="2025-11-10T00:00:00"/>
    <s v="HHBU000699013"/>
    <s v="KNLIMTEN"/>
    <s v="LIMPIADOR DE TENNIS KNIGHT"/>
    <s v="KNLIMTEN - LIMPIADOR DE TENNIS KNIGHT"/>
    <n v="1"/>
    <n v="6350"/>
    <n v="635"/>
    <n v="5715"/>
    <s v="CU02"/>
    <n v="1"/>
    <n v="211"/>
    <s v=" Tuti Cúcuta"/>
    <s v="ZONA SANTANDER"/>
    <s v="TERCEROS"/>
    <s v="2025 SEM 46"/>
    <s v="1676"/>
    <x v="28"/>
    <s v="lunes"/>
    <s v="KNIGHT"/>
    <n v="1"/>
    <n v="1"/>
    <s v="TAT"/>
    <s v="YAKELINNE MUÑOZ ALVEAR"/>
    <s v="Preventa"/>
    <s v="60358718"/>
    <s v="1093777438"/>
    <s v="FERRELECTRICOS DEL NORTE YM"/>
  </r>
  <r>
    <d v="2025-11-10T00:00:00"/>
    <s v="HHBU000699013"/>
    <s v="LYLOZACREM"/>
    <s v="CREMA LAVALOZA LIMPIAYA"/>
    <s v="LYLOZACREM - CREMA LAVALOZA LIMPIAYA"/>
    <n v="1"/>
    <n v="2615"/>
    <n v="0"/>
    <n v="2615"/>
    <s v="CU02"/>
    <n v="1"/>
    <n v="211"/>
    <s v=" Tuti Cúcuta"/>
    <s v="ZONA SANTANDER"/>
    <s v="TERCEROS"/>
    <s v="2025 SEM 46"/>
    <s v="1676"/>
    <x v="28"/>
    <s v="lunes"/>
    <s v="ETERNA"/>
    <n v="1"/>
    <n v="1"/>
    <s v="TAT"/>
    <s v="YAKELINNE MUÑOZ ALVEAR"/>
    <s v="Preventa"/>
    <s v="60358718"/>
    <s v="1093777438"/>
    <s v="FERRELECTRICOS DEL NORTE YM"/>
  </r>
  <r>
    <d v="2025-11-10T00:00:00"/>
    <s v="HHBU000699013"/>
    <s v="LYLAVA1000"/>
    <s v="LIMPIAYA LIMPIADOR MULTIUSOS LAVANDA X 1000"/>
    <s v="LYLAVA1000 - LIMPIAYA LIMPIADOR MULTIUSOS LAVANDA X 1000"/>
    <n v="1"/>
    <n v="2541.83"/>
    <n v="0"/>
    <n v="2541.83"/>
    <s v="CU02"/>
    <n v="1"/>
    <n v="211"/>
    <s v=" Tuti Cúcuta"/>
    <s v="ZONA SANTANDER"/>
    <s v="TERCEROS"/>
    <s v="2025 SEM 46"/>
    <s v="1676"/>
    <x v="28"/>
    <s v="lunes"/>
    <s v="ETERNA"/>
    <n v="1"/>
    <n v="1"/>
    <s v="TAT"/>
    <s v="YAKELINNE MUÑOZ ALVEAR"/>
    <s v="Preventa"/>
    <s v="60358718"/>
    <s v="1093777438"/>
    <s v="FERRELECTRICOS DEL NORTE YM"/>
  </r>
  <r>
    <d v="2025-11-10T00:00:00"/>
    <s v="HHBU000699013"/>
    <s v="LYBICA1000X1"/>
    <s v="LIMPIAYA LIMPIADOR BICARBONATO 1000ML X1"/>
    <s v="LYBICA1000X1 - LIMPIAYA LIMPIADOR BICARBONATO 1000ML X1"/>
    <n v="1"/>
    <n v="3025.21"/>
    <n v="0"/>
    <n v="3025.21"/>
    <s v="CU02"/>
    <n v="1"/>
    <n v="211"/>
    <s v=" Tuti Cúcuta"/>
    <s v="ZONA SANTANDER"/>
    <s v="TERCEROS"/>
    <s v="2025 SEM 46"/>
    <s v="1676"/>
    <x v="28"/>
    <s v="lunes"/>
    <s v="ETERNA"/>
    <n v="1"/>
    <n v="1"/>
    <s v="TAT"/>
    <s v="YAKELINNE MUÑOZ ALVEAR"/>
    <s v="Preventa"/>
    <s v="60358718"/>
    <s v="1093777438"/>
    <s v="FERRELECTRICOS DEL NORTE YM"/>
  </r>
  <r>
    <d v="2025-11-10T00:00:00"/>
    <s v="HHBU000699013"/>
    <s v="DRPOLISACHETX1"/>
    <s v="POLIMERO DROMATIC SACHET X1"/>
    <s v="DRPOLISACHETX1 - POLIMERO DROMATIC SACHET X1"/>
    <n v="6"/>
    <n v="2227"/>
    <n v="0"/>
    <n v="13362"/>
    <s v="CU02"/>
    <n v="1"/>
    <n v="211"/>
    <s v=" Tuti Cúcuta"/>
    <s v="ZONA SANTANDER"/>
    <s v="TERCEROS"/>
    <s v="2025 SEM 46"/>
    <s v="1676"/>
    <x v="28"/>
    <s v="lunes"/>
    <s v="DROMATIC"/>
    <n v="1"/>
    <n v="6"/>
    <s v="TAT"/>
    <s v="YAKELINNE MUÑOZ ALVEAR"/>
    <s v="Preventa"/>
    <s v="60358718"/>
    <s v="1093777438"/>
    <s v="FERRELECTRICOS DEL NORTE YM"/>
  </r>
  <r>
    <d v="2025-11-10T00:00:00"/>
    <s v="HHBO001175368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6"/>
    <s v="2137"/>
    <x v="38"/>
    <s v="lunes"/>
    <s v="ETERNA"/>
    <n v="1"/>
    <n v="1"/>
    <s v="TAT"/>
    <s v="LUIS GERARDO SARMIENTO VEGA"/>
    <s v="Preventa"/>
    <s v="79970103"/>
    <s v="1024507708"/>
    <s v="TIENDA PIOLIN"/>
  </r>
  <r>
    <d v="2025-11-10T00:00:00"/>
    <s v="HHBO001175368"/>
    <s v="PBTALCO30"/>
    <s v="TALCO POLVO AFM 30 GR"/>
    <s v="PBTALCO30 - TALCO POLVO AFM 30 GR"/>
    <n v="4"/>
    <n v="2900.04"/>
    <n v="0"/>
    <n v="11600.16"/>
    <s v="BG25"/>
    <n v="1"/>
    <n v="126"/>
    <s v=" TUTI Bogota"/>
    <s v="ZONA BOGOTA"/>
    <s v="TERCEROS"/>
    <s v="2025 SEM 46"/>
    <s v="2137"/>
    <x v="38"/>
    <s v="lunes"/>
    <s v="PREBEL"/>
    <n v="1"/>
    <n v="4"/>
    <s v="TAT"/>
    <s v="LUIS GERARDO SARMIENTO VEGA"/>
    <s v="Preventa"/>
    <s v="79970103"/>
    <s v="1024507708"/>
    <s v="TIENDA PIOLIN"/>
  </r>
  <r>
    <d v="2025-11-10T00:00:00"/>
    <s v="HHME001464382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6"/>
    <s v="1330"/>
    <x v="43"/>
    <s v="lunes"/>
    <s v="PREBEL"/>
    <n v="1"/>
    <n v="1"/>
    <s v="TAT"/>
    <s v="SOR ELENA OSORIO GAVIRIA"/>
    <s v="Preventa"/>
    <s v="22215886"/>
    <s v="8063355"/>
    <s v="TIENDA TALIANA"/>
  </r>
  <r>
    <d v="2025-11-10T00:00:00"/>
    <s v="HHBO001175375"/>
    <s v="LYCEETIPLANCHA"/>
    <s v="CEPILLO ECOLOGICO TIPO PLANCHA"/>
    <s v="LYCEETIPLANCHA - CEPILLO ECOLOGICO TIPO PLANCHA"/>
    <n v="3"/>
    <n v="2700"/>
    <n v="0"/>
    <n v="8100"/>
    <s v="BG25"/>
    <n v="1"/>
    <n v="126"/>
    <s v=" TUTI Bogota"/>
    <s v="ZONA BOGOTA"/>
    <s v="TERCEROS"/>
    <s v="2025 SEM 46"/>
    <s v="2137"/>
    <x v="38"/>
    <s v="lunes"/>
    <s v="ETERNA"/>
    <n v="1"/>
    <n v="3"/>
    <s v="TAT"/>
    <s v="DIGNORY LARA OCHOA"/>
    <s v="Preventa"/>
    <s v="28658162"/>
    <s v="1024507708"/>
    <s v="SUPERM SAN BLAS"/>
  </r>
  <r>
    <d v="2025-11-10T00:00:00"/>
    <s v="HHBO001175375"/>
    <s v="LYGUANT8NGX2"/>
    <s v="LIMPIAYA GUANTE NEGRO TALLA8 X2"/>
    <s v="LYGUANT8NGX2 - LIMPIAYA GUANTE NEGRO TALLA8 X2"/>
    <n v="4"/>
    <n v="3180"/>
    <n v="0"/>
    <n v="12720"/>
    <s v="BG25"/>
    <n v="1"/>
    <n v="126"/>
    <s v=" TUTI Bogota"/>
    <s v="ZONA BOGOTA"/>
    <s v="TERCEROS"/>
    <s v="2025 SEM 46"/>
    <s v="2137"/>
    <x v="38"/>
    <s v="lunes"/>
    <s v="ETERNA"/>
    <n v="1"/>
    <n v="4"/>
    <s v="TAT"/>
    <s v="DIGNORY LARA OCHOA"/>
    <s v="Preventa"/>
    <s v="28658162"/>
    <s v="1024507708"/>
    <s v="SUPERM SAN BLAS"/>
  </r>
  <r>
    <d v="2025-11-10T00:00:00"/>
    <s v="HHME001464119"/>
    <s v="LYGUANT7AMX2"/>
    <s v="LIMPIAYA GUATE TALLA7 AMARILLO X2"/>
    <s v="LYGUANT7AMX2 - LIMPIAYA GUATE TALLA7 AMARILLO X2"/>
    <n v="3"/>
    <n v="3025.21"/>
    <n v="0"/>
    <n v="9075.6299999999992"/>
    <s v="MD04"/>
    <n v="1"/>
    <n v="125"/>
    <s v=" TUTI Medellin"/>
    <s v="ZONA CENTRO"/>
    <s v="TERCEROS"/>
    <s v="2025 SEM 46"/>
    <s v="1305"/>
    <x v="6"/>
    <s v="lunes"/>
    <s v="ETERNA"/>
    <n v="1"/>
    <n v="3"/>
    <s v="TAT"/>
    <s v="XIMENA JIMENEZ HERNANDEZ"/>
    <s v="Preventa"/>
    <s v="1042770189"/>
    <s v="1036660589"/>
    <s v="PLATINO MINIMERCADO"/>
  </r>
  <r>
    <d v="2025-11-10T00:00:00"/>
    <s v="HHME001464119"/>
    <s v="LYGUANT8AMX2"/>
    <s v="LIMPIAYA GUANTE TALLA8 AMARILLO X2"/>
    <s v="LYGUANT8AMX2 - LIMPIAYA GUANTE TALLA8 AMARILLO X2"/>
    <n v="4"/>
    <n v="3025.21"/>
    <n v="0"/>
    <n v="12100.84"/>
    <s v="MD04"/>
    <n v="1"/>
    <n v="125"/>
    <s v=" TUTI Medellin"/>
    <s v="ZONA CENTRO"/>
    <s v="TERCEROS"/>
    <s v="2025 SEM 46"/>
    <s v="1305"/>
    <x v="6"/>
    <s v="lunes"/>
    <s v="ETERNA"/>
    <n v="1"/>
    <n v="4"/>
    <s v="TAT"/>
    <s v="XIMENA JIMENEZ HERNANDEZ"/>
    <s v="Preventa"/>
    <s v="1042770189"/>
    <s v="1036660589"/>
    <s v="PLATINO MINIMERCADO"/>
  </r>
  <r>
    <d v="2025-11-10T00:00:00"/>
    <s v="HHME001464143"/>
    <s v="YACAN20"/>
    <s v="CANDADO 20 MM"/>
    <s v="YACAN20 - CANDADO 20 MM"/>
    <n v="1"/>
    <n v="1218.49"/>
    <n v="0"/>
    <n v="1218.49"/>
    <s v="MD06"/>
    <n v="1"/>
    <n v="125"/>
    <s v=" TUTI Medellin"/>
    <s v="ZONA CENTRO"/>
    <s v="TERCEROS"/>
    <s v="2025 SEM 46"/>
    <s v="1307"/>
    <x v="23"/>
    <s v="lunes"/>
    <s v="YASS"/>
    <n v="1"/>
    <n v="1"/>
    <s v="TAT"/>
    <s v="YESSIKA YULIETH ESTRADA MAYA"/>
    <s v="Preventa"/>
    <s v="1020484914"/>
    <s v="1037594291"/>
    <s v="TIENDA BEMA"/>
  </r>
  <r>
    <d v="2025-11-10T00:00:00"/>
    <s v="HHME001464151"/>
    <s v="PBPROCOLDIS"/>
    <s v="PROTECTOR SOLAR COLOR DISPLAY"/>
    <s v="PBPROCOLDIS - PROTECTOR SOLAR COLOR DISPLAY"/>
    <n v="1"/>
    <n v="29400"/>
    <n v="0"/>
    <n v="29400"/>
    <s v="MD30"/>
    <n v="1"/>
    <n v="125"/>
    <s v=" TUTI Medellin"/>
    <s v="ZONA CENTRO"/>
    <s v="TERCEROS"/>
    <s v="2025 SEM 46"/>
    <s v="1339"/>
    <x v="22"/>
    <s v="lunes"/>
    <s v="PREBEL"/>
    <n v="1"/>
    <n v="1"/>
    <s v="TAT"/>
    <s v="ELKIN RODRIGO GIRALDO ORTEGA"/>
    <s v="Preventa"/>
    <s v="19446907"/>
    <s v="79389221"/>
    <s v="DROGUERIA VILLA SOL"/>
  </r>
  <r>
    <d v="2025-11-10T00:00:00"/>
    <s v="HHBO001175082"/>
    <s v="LYGUANT7AMX2"/>
    <s v="LIMPIAYA GUATE TALLA7 AMARILLO X2"/>
    <s v="LYGUANT7AMX2 - LIMPIAYA GUATE TALLA7 AMARILLO X2"/>
    <n v="2"/>
    <n v="3025.21"/>
    <n v="0"/>
    <n v="6050.42"/>
    <s v="BG20"/>
    <n v="1"/>
    <n v="126"/>
    <s v=" TUTI Bogota"/>
    <s v="ZONA BOGOTA"/>
    <s v="TERCEROS"/>
    <s v="2025 SEM 46"/>
    <s v="2153"/>
    <x v="31"/>
    <s v="lunes"/>
    <s v="ETERNA"/>
    <n v="1"/>
    <n v="2"/>
    <s v="TAT"/>
    <s v="RUTH ESTHER RODRIGUEZ FORERO"/>
    <s v="Preventa"/>
    <s v="51614909"/>
    <s v="1000685156"/>
    <s v="DE TODITO"/>
  </r>
  <r>
    <d v="2025-11-10T00:00:00"/>
    <s v="HHBO001175098"/>
    <s v="YABOLSAMED"/>
    <s v="BOLSA BASURA PAQUETE X8 UNIDADES"/>
    <s v="YABOLSAMED - BOLSA BASURA PAQUETE X8 UNIDADES"/>
    <n v="10"/>
    <n v="1344.54"/>
    <n v="0"/>
    <n v="13445.4"/>
    <s v="BG20"/>
    <n v="1"/>
    <n v="126"/>
    <s v=" TUTI Bogota"/>
    <s v="ZONA BOGOTA"/>
    <s v="TERCEROS"/>
    <s v="2025 SEM 46"/>
    <s v="2153"/>
    <x v="31"/>
    <s v="lunes"/>
    <s v="YASS"/>
    <n v="1"/>
    <n v="10"/>
    <s v="TAT"/>
    <s v="NESTOR ORLANDO GUTIERREZ PARDO"/>
    <s v="Preventa"/>
    <s v="11409597"/>
    <s v="1000685156"/>
    <s v="TIENDA"/>
  </r>
  <r>
    <d v="2025-11-10T00:00:00"/>
    <s v="HHBO001175099"/>
    <s v="LYDETE1800DX1"/>
    <s v="DETERGENTE ETERNA DOYPACK 1800 ML X1"/>
    <s v="LYDETE1800DX1 - DETERGENTE ETERNA DOYPACK 1800 ML X1"/>
    <n v="2"/>
    <n v="12000"/>
    <n v="0"/>
    <n v="24000"/>
    <s v="BG11"/>
    <n v="1"/>
    <n v="126"/>
    <s v=" TUTI Bogota"/>
    <s v="ZONA BOGOTA"/>
    <s v="TERCEROS"/>
    <s v="2025 SEM 46"/>
    <s v="2203"/>
    <x v="47"/>
    <s v="lunes"/>
    <s v="ETERNA"/>
    <n v="1"/>
    <n v="2"/>
    <s v="TAT"/>
    <s v="GLORIA ELCY HERNANDEZ NIÑO"/>
    <s v="Preventa"/>
    <s v="52558403"/>
    <s v="52906505"/>
    <s v="GLORIA HERNANDEZ"/>
  </r>
  <r>
    <d v="2025-11-10T00:00:00"/>
    <s v="HHBU000698894"/>
    <s v="YACAN25"/>
    <s v="CANDADO 25 MM"/>
    <s v="YACAN25 - CANDADO 25 MM"/>
    <n v="2"/>
    <n v="1543"/>
    <n v="0"/>
    <n v="3086"/>
    <s v="BM11"/>
    <n v="1"/>
    <n v="6"/>
    <s v=" BUCARAMANGA"/>
    <s v="ZONA SANTANDER"/>
    <s v="TERCEROS"/>
    <s v="2025 SEM 46"/>
    <s v="1640"/>
    <x v="52"/>
    <s v="lunes"/>
    <s v="YASS"/>
    <n v="1"/>
    <n v="2"/>
    <s v="TAT"/>
    <s v="ELDA YANETH VERA FLOREZ"/>
    <s v="Preventa"/>
    <s v="60260885"/>
    <s v="63451609"/>
    <s v="TIENDA PILY"/>
  </r>
  <r>
    <d v="2025-11-10T00:00:00"/>
    <s v="HHBU000698894"/>
    <s v="YACAN38"/>
    <s v="CANDADO 38 MM"/>
    <s v="YACAN38 - CANDADO 38 MM"/>
    <n v="2"/>
    <n v="2668.75"/>
    <n v="0"/>
    <n v="5337.5"/>
    <s v="BM11"/>
    <n v="1"/>
    <n v="6"/>
    <s v=" BUCARAMANGA"/>
    <s v="ZONA SANTANDER"/>
    <s v="TERCEROS"/>
    <s v="2025 SEM 46"/>
    <s v="1640"/>
    <x v="52"/>
    <s v="lunes"/>
    <s v="YASS"/>
    <n v="1"/>
    <n v="2"/>
    <s v="TAT"/>
    <s v="ELDA YANETH VERA FLOREZ"/>
    <s v="Preventa"/>
    <s v="60260885"/>
    <s v="63451609"/>
    <s v="TIENDA PILY"/>
  </r>
  <r>
    <d v="2025-11-10T00:00:00"/>
    <s v="HHBU000698894"/>
    <s v="YACAN50"/>
    <s v="CANDADO 50 MM"/>
    <s v="YACAN50 - CANDADO 50 MM"/>
    <n v="2"/>
    <n v="4327.7299999999996"/>
    <n v="0"/>
    <n v="8655.4599999999991"/>
    <s v="BM11"/>
    <n v="1"/>
    <n v="6"/>
    <s v=" BUCARAMANGA"/>
    <s v="ZONA SANTANDER"/>
    <s v="TERCEROS"/>
    <s v="2025 SEM 46"/>
    <s v="1640"/>
    <x v="52"/>
    <s v="lunes"/>
    <s v="YASS"/>
    <n v="1"/>
    <n v="2"/>
    <s v="TAT"/>
    <s v="ELDA YANETH VERA FLOREZ"/>
    <s v="Preventa"/>
    <s v="60260885"/>
    <s v="63451609"/>
    <s v="TIENDA PILY"/>
  </r>
  <r>
    <d v="2025-11-10T00:00:00"/>
    <s v="HHBU000698897"/>
    <s v="LYDETE3X1800"/>
    <s v="COMBO DETERGENTE ETERNA 3.000+1.800 OFERTA"/>
    <s v="LYDETE3X1800 - COMBO DETERGENTE ETERNA 3.000+1.800 OFERTA"/>
    <n v="1"/>
    <n v="28655.46"/>
    <n v="0"/>
    <n v="28655.46"/>
    <s v="BM11"/>
    <n v="1"/>
    <n v="6"/>
    <s v=" BUCARAMANGA"/>
    <s v="ZONA SANTANDER"/>
    <s v="TERCEROS"/>
    <s v="2025 SEM 46"/>
    <s v="1640"/>
    <x v="52"/>
    <s v="lunes"/>
    <s v="ETERNA"/>
    <n v="1"/>
    <n v="1"/>
    <s v="TAT"/>
    <s v="FREDY MANUEL OSMA MOLINA"/>
    <s v="Preventa"/>
    <s v="91512549"/>
    <s v="63451609"/>
    <s v="LUJOS BETEL"/>
  </r>
  <r>
    <d v="2025-11-10T00:00:00"/>
    <s v="HHBU000698906"/>
    <s v="YAPANIAMAX120"/>
    <s v="PAÑITOS HUMEDOS DAMPY AMARILLOS X 120UND"/>
    <s v="YAPANIAMAX120 - PAÑITOS HUMEDOS DAMPY AMARILLOS X 120UND"/>
    <n v="1"/>
    <n v="6500"/>
    <n v="0"/>
    <n v="6500"/>
    <s v="BM11"/>
    <n v="1"/>
    <n v="6"/>
    <s v=" BUCARAMANGA"/>
    <s v="ZONA SANTANDER"/>
    <s v="TERCEROS"/>
    <s v="2025 SEM 46"/>
    <s v="1642"/>
    <x v="52"/>
    <s v="lunes"/>
    <s v="YASS"/>
    <n v="1"/>
    <n v="1"/>
    <s v="TAT"/>
    <s v="EDILSO BALLESTEROS SARMIENTO"/>
    <s v="Preventa"/>
    <s v="1101075566"/>
    <s v="63451609"/>
    <s v="MICROMERCADO LA FAMA"/>
  </r>
  <r>
    <d v="2025-11-10T00:00:00"/>
    <s v="HHME001464231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6"/>
    <s v="1343"/>
    <x v="7"/>
    <s v="lunes"/>
    <s v="PREBEL"/>
    <n v="1"/>
    <n v="1"/>
    <s v="TAT"/>
    <s v="CENOBIO ANTONIO SANCHEZ"/>
    <s v="Preventa"/>
    <s v="71003973"/>
    <s v="1039023085"/>
    <s v="TIENDA BETTY VILLAS"/>
  </r>
  <r>
    <d v="2025-11-10T00:00:00"/>
    <s v="HHME001464231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6"/>
    <s v="1343"/>
    <x v="7"/>
    <s v="lunes"/>
    <n v="0"/>
    <n v="1"/>
    <n v="1"/>
    <s v="TAT"/>
    <s v="CENOBIO ANTONIO SANCHEZ"/>
    <s v="Preventa"/>
    <s v="71003973"/>
    <s v="1039023085"/>
    <s v="TIENDA BETTY VILLAS"/>
  </r>
  <r>
    <d v="2025-11-10T00:00:00"/>
    <s v="HHBO001175176"/>
    <s v="PBTALCO30"/>
    <s v="TALCO POLVO AFM 30 GR"/>
    <s v="PBTALCO30 - TALCO POLVO AFM 30 GR"/>
    <n v="4"/>
    <n v="2900.04"/>
    <n v="0"/>
    <n v="11600.16"/>
    <s v="BG11"/>
    <n v="1"/>
    <n v="2"/>
    <s v=" CIUDAD BOGOTA"/>
    <s v="ZONA BOGOTA"/>
    <s v="TERCEROS"/>
    <s v="2025 SEM 46"/>
    <s v="2203"/>
    <x v="47"/>
    <s v="lunes"/>
    <s v="PREBEL"/>
    <n v="1"/>
    <n v="4"/>
    <s v="TAT"/>
    <s v="PAOLA PATRICIA PATIÑO ACUÑA"/>
    <s v="Preventa"/>
    <s v="1127604075"/>
    <s v="52906505"/>
    <s v="MERCA FRUVER PYG"/>
  </r>
  <r>
    <d v="2025-11-10T00:00:00"/>
    <s v="HHBO001175176"/>
    <s v="YAGOM30"/>
    <s v="GOMINA N17 EN SOBRE 30G"/>
    <s v="YAGOM30 - GOMINA N17 EN SOBRE 30G"/>
    <n v="5"/>
    <n v="672.27"/>
    <n v="0"/>
    <n v="3361.35"/>
    <s v="BG11"/>
    <n v="1"/>
    <n v="2"/>
    <s v=" CIUDAD BOGOTA"/>
    <s v="ZONA BOGOTA"/>
    <s v="TERCEROS"/>
    <s v="2025 SEM 46"/>
    <s v="2203"/>
    <x v="47"/>
    <s v="lunes"/>
    <s v="YASS"/>
    <n v="1"/>
    <n v="5"/>
    <s v="TAT"/>
    <s v="PAOLA PATRICIA PATIÑO ACUÑA"/>
    <s v="Preventa"/>
    <s v="1127604075"/>
    <s v="52906505"/>
    <s v="MERCA FRUVER PYG"/>
  </r>
  <r>
    <d v="2025-11-10T00:00:00"/>
    <s v="HHME001464236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lunes"/>
    <s v="PREBEL"/>
    <n v="1"/>
    <n v="1"/>
    <s v="TAT"/>
    <s v="EDWIN ALBERTO SANCHEZ LONDOÑO"/>
    <s v="Preventa"/>
    <s v="71740283"/>
    <s v="1037594291"/>
    <s v="TIENDA LA 103"/>
  </r>
  <r>
    <d v="2025-11-10T00:00:00"/>
    <s v="HHME001464236"/>
    <s v="YACAN20"/>
    <s v="CANDADO 20 MM"/>
    <s v="YACAN20 - CANDADO 20 MM"/>
    <n v="6"/>
    <n v="1218.49"/>
    <n v="0"/>
    <n v="7310.94"/>
    <s v="MD06"/>
    <n v="1"/>
    <n v="125"/>
    <s v=" TUTI Medellin"/>
    <s v="ZONA CENTRO"/>
    <s v="TERCEROS"/>
    <s v="2025 SEM 46"/>
    <s v="1307"/>
    <x v="23"/>
    <s v="lunes"/>
    <s v="YASS"/>
    <n v="1"/>
    <n v="6"/>
    <s v="TAT"/>
    <s v="EDWIN ALBERTO SANCHEZ LONDOÑO"/>
    <s v="Preventa"/>
    <s v="71740283"/>
    <s v="1037594291"/>
    <s v="TIENDA LA 103"/>
  </r>
  <r>
    <d v="2025-11-10T00:00:00"/>
    <s v="HHME001464238"/>
    <s v="YACAN25"/>
    <s v="CANDADO 25 MM"/>
    <s v="YACAN25 - CANDADO 25 MM"/>
    <n v="6"/>
    <n v="1543"/>
    <n v="0"/>
    <n v="9258"/>
    <s v="MD30"/>
    <n v="1"/>
    <n v="125"/>
    <s v=" TUTI Medellin"/>
    <s v="ZONA CENTRO"/>
    <s v="TERCEROS"/>
    <s v="2025 SEM 46"/>
    <s v="1339"/>
    <x v="22"/>
    <s v="lunes"/>
    <s v="YASS"/>
    <n v="1"/>
    <n v="6"/>
    <s v="TAT"/>
    <s v="ALBERTO DE JESUS ZAPATA CORREA"/>
    <s v="Preventa"/>
    <s v="70046979"/>
    <s v="79389221"/>
    <s v="MERCADOS HZ"/>
  </r>
  <r>
    <d v="2025-11-10T00:00:00"/>
    <s v="HHME001464260"/>
    <s v="DRTERMOSACHETX1"/>
    <s v="TERMOPROTECTOR CAPILAR DROMATIC SACHET X1"/>
    <s v="DRTERMOSACHETX1 - TERMOPROTECTOR CAPILAR DROMATIC SACHET X1"/>
    <n v="10"/>
    <n v="2227"/>
    <n v="0"/>
    <n v="22270"/>
    <s v="MD06"/>
    <n v="1"/>
    <n v="125"/>
    <s v=" TUTI Medellin"/>
    <s v="ZONA CENTRO"/>
    <s v="TERCEROS"/>
    <s v="2025 SEM 46"/>
    <s v="1307"/>
    <x v="23"/>
    <s v="lunes"/>
    <s v="DROMATIC"/>
    <n v="1"/>
    <n v="10"/>
    <s v="TAT"/>
    <s v="MORE US ORG SAS"/>
    <s v="Preventa"/>
    <s v="901608883"/>
    <s v="1037594291"/>
    <s v="MORE US ORG SAS"/>
  </r>
  <r>
    <d v="2025-11-10T00:00:00"/>
    <s v="HHME001464288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20"/>
    <x v="17"/>
    <s v="lunes"/>
    <s v="PREBEL"/>
    <n v="1"/>
    <n v="1"/>
    <s v="TAT"/>
    <s v="JOSE FERNANDO MURILLO CARDENA"/>
    <s v="Preventa"/>
    <s v="70053743"/>
    <s v="1037949442"/>
    <s v="TIENDA MURY"/>
  </r>
  <r>
    <d v="2025-11-10T00:00:00"/>
    <s v="HHME001464288"/>
    <s v="PBDESROLLX72"/>
    <s v="DESODORANTE ROLL-ON 30ML X72H"/>
    <s v="PBDESROLLX72 - DESODORANTE ROLL-ON 30ML X72H"/>
    <n v="4"/>
    <n v="3000"/>
    <n v="0"/>
    <n v="12000"/>
    <s v="TT02"/>
    <n v="1"/>
    <n v="125"/>
    <s v=" TUTI Medellin"/>
    <s v="ZONA CENTRO"/>
    <s v="TERCEROS"/>
    <s v="2025 SEM 46"/>
    <s v="1320"/>
    <x v="17"/>
    <s v="lunes"/>
    <s v="PREBEL"/>
    <n v="1"/>
    <n v="4"/>
    <s v="TAT"/>
    <s v="JOSE FERNANDO MURILLO CARDENA"/>
    <s v="Preventa"/>
    <s v="70053743"/>
    <s v="1037949442"/>
    <s v="TIENDA MURY"/>
  </r>
  <r>
    <d v="2025-11-10T00:00:00"/>
    <s v="HHME001464288"/>
    <s v="PBTAL85X2"/>
    <s v="TALCO 85GR X 2"/>
    <s v="PBTAL85X2 - TALCO 85GR X 2"/>
    <n v="2"/>
    <n v="12290.73"/>
    <n v="0"/>
    <n v="24581.46"/>
    <s v="TT02"/>
    <n v="1"/>
    <n v="125"/>
    <s v=" TUTI Medellin"/>
    <s v="ZONA CENTRO"/>
    <s v="TERCEROS"/>
    <s v="2025 SEM 46"/>
    <s v="1320"/>
    <x v="17"/>
    <s v="lunes"/>
    <s v="PREBEL"/>
    <n v="1"/>
    <n v="2"/>
    <s v="TAT"/>
    <s v="JOSE FERNANDO MURILLO CARDENA"/>
    <s v="Preventa"/>
    <s v="70053743"/>
    <s v="1037949442"/>
    <s v="TIENDA MURY"/>
  </r>
  <r>
    <d v="2025-11-10T00:00:00"/>
    <s v="HHME001464288"/>
    <s v="LYGUANT7AMX2"/>
    <s v="LIMPIAYA GUATE TALLA7 AMARILLO X2"/>
    <s v="LYGUANT7AMX2 - LIMPIAYA GUATE TALLA7 AMARILLO X2"/>
    <n v="3"/>
    <n v="3025.21"/>
    <n v="0"/>
    <n v="9075.6299999999992"/>
    <s v="TT02"/>
    <n v="1"/>
    <n v="125"/>
    <s v=" TUTI Medellin"/>
    <s v="ZONA CENTRO"/>
    <s v="TERCEROS"/>
    <s v="2025 SEM 46"/>
    <s v="1320"/>
    <x v="17"/>
    <s v="lunes"/>
    <s v="ETERNA"/>
    <n v="1"/>
    <n v="3"/>
    <s v="TAT"/>
    <s v="JOSE FERNANDO MURILLO CARDENA"/>
    <s v="Preventa"/>
    <s v="70053743"/>
    <s v="1037949442"/>
    <s v="TIENDA MURY"/>
  </r>
  <r>
    <d v="2025-11-10T00:00:00"/>
    <s v="HHME001464288"/>
    <s v="LYGUANT8AMX2"/>
    <s v="LIMPIAYA GUANTE TALLA8 AMARILLO X2"/>
    <s v="LYGUANT8AMX2 - LIMPIAYA GUANTE TALLA8 AMARILLO X2"/>
    <n v="3"/>
    <n v="3025.21"/>
    <n v="0"/>
    <n v="9075.6299999999992"/>
    <s v="TT02"/>
    <n v="1"/>
    <n v="125"/>
    <s v=" TUTI Medellin"/>
    <s v="ZONA CENTRO"/>
    <s v="TERCEROS"/>
    <s v="2025 SEM 46"/>
    <s v="1320"/>
    <x v="17"/>
    <s v="lunes"/>
    <s v="ETERNA"/>
    <n v="1"/>
    <n v="3"/>
    <s v="TAT"/>
    <s v="JOSE FERNANDO MURILLO CARDENA"/>
    <s v="Preventa"/>
    <s v="70053743"/>
    <s v="1037949442"/>
    <s v="TIENDA MURY"/>
  </r>
  <r>
    <d v="2025-11-10T00:00:00"/>
    <s v="HHME001464322"/>
    <s v="DRSERUNSILISACHETX1"/>
    <s v="SERUM DE SILICONA DROMATIC EN SACHET X1"/>
    <s v="DRSERUNSILISACHETX1 - SERUM DE SILICONA DROMATIC EN SACHET X1"/>
    <n v="4"/>
    <n v="2227"/>
    <n v="0"/>
    <n v="8908"/>
    <s v="MD04"/>
    <n v="1"/>
    <n v="125"/>
    <s v=" TUTI Medellin"/>
    <s v="ZONA CENTRO"/>
    <s v="TERCEROS"/>
    <s v="2025 SEM 46"/>
    <s v="1311"/>
    <x v="39"/>
    <s v="lunes"/>
    <s v="DROMATIC"/>
    <n v="1"/>
    <n v="4"/>
    <s v="TAT"/>
    <s v="MARIA FERNANDA RAMIREZ BARRIENTOS"/>
    <s v="Preventa"/>
    <s v="1001363447"/>
    <s v="71296053"/>
    <s v="TIENDA DE SENTIMIENTOS NAGODY"/>
  </r>
  <r>
    <d v="2025-11-10T00:00:00"/>
    <s v="HHME001464322"/>
    <s v="DRACRILASACHETX1"/>
    <s v="ACRILATO PARA PEINAR DROMATIC SACHET X1"/>
    <s v="DRACRILASACHETX1 - ACRILATO PARA PEINAR DROMATIC SACHET X1"/>
    <n v="4"/>
    <n v="2227"/>
    <n v="0"/>
    <n v="8908"/>
    <s v="MD04"/>
    <n v="1"/>
    <n v="125"/>
    <s v=" TUTI Medellin"/>
    <s v="ZONA CENTRO"/>
    <s v="TERCEROS"/>
    <s v="2025 SEM 46"/>
    <s v="1311"/>
    <x v="39"/>
    <s v="lunes"/>
    <s v="DROMATIC"/>
    <n v="1"/>
    <n v="4"/>
    <s v="TAT"/>
    <s v="MARIA FERNANDA RAMIREZ BARRIENTOS"/>
    <s v="Preventa"/>
    <s v="1001363447"/>
    <s v="71296053"/>
    <s v="TIENDA DE SENTIMIENTOS NAGODY"/>
  </r>
  <r>
    <d v="2025-11-10T00:00:00"/>
    <s v="HHME001464322"/>
    <s v="YAVABY20GR"/>
    <s v="VASELINA BABY, 20 GRAMOS, MARCA JUHNIOS"/>
    <s v="YAVABY20GR - VASELINA BABY, 20 GRAMOS, MARCA JUHNIOS"/>
    <n v="6"/>
    <n v="1444"/>
    <n v="0"/>
    <n v="8664"/>
    <s v="MD04"/>
    <n v="1"/>
    <n v="125"/>
    <s v=" TUTI Medellin"/>
    <s v="ZONA CENTRO"/>
    <s v="TERCEROS"/>
    <s v="2025 SEM 46"/>
    <s v="1311"/>
    <x v="39"/>
    <s v="lunes"/>
    <s v="YASS"/>
    <n v="1"/>
    <n v="6"/>
    <s v="TAT"/>
    <s v="MARIA FERNANDA RAMIREZ BARRIENTOS"/>
    <s v="Preventa"/>
    <s v="1001363447"/>
    <s v="71296053"/>
    <s v="TIENDA DE SENTIMIENTOS NAGODY"/>
  </r>
  <r>
    <d v="2025-11-10T00:00:00"/>
    <s v="HHME001464322"/>
    <s v="YAGOM90"/>
    <s v="GOMINA N17 EN SOBRE 90G"/>
    <s v="YAGOM90 - GOMINA N17 EN SOBRE 90G"/>
    <n v="10"/>
    <n v="1092.44"/>
    <n v="0"/>
    <n v="10924.4"/>
    <s v="MD04"/>
    <n v="1"/>
    <n v="125"/>
    <s v=" TUTI Medellin"/>
    <s v="ZONA CENTRO"/>
    <s v="TERCEROS"/>
    <s v="2025 SEM 46"/>
    <s v="1311"/>
    <x v="39"/>
    <s v="lunes"/>
    <s v="YASS"/>
    <n v="1"/>
    <n v="10"/>
    <s v="TAT"/>
    <s v="MARIA FERNANDA RAMIREZ BARRIENTOS"/>
    <s v="Preventa"/>
    <s v="1001363447"/>
    <s v="71296053"/>
    <s v="TIENDA DE SENTIMIENTOS NAGODY"/>
  </r>
  <r>
    <d v="2025-11-10T00:00:00"/>
    <s v="HHME001464322"/>
    <s v="YAPANIAZU"/>
    <s v="PAÑITOS HUMEDOS DAMPY X 20 AZUL"/>
    <s v="YAPANIAZU - PAÑITOS HUMEDOS DAMPY X 20 AZUL"/>
    <n v="6"/>
    <n v="1344.54"/>
    <n v="0"/>
    <n v="8067.24"/>
    <s v="MD04"/>
    <n v="1"/>
    <n v="125"/>
    <s v=" TUTI Medellin"/>
    <s v="ZONA CENTRO"/>
    <s v="TERCEROS"/>
    <s v="2025 SEM 46"/>
    <s v="1311"/>
    <x v="39"/>
    <s v="lunes"/>
    <s v="YASS"/>
    <n v="1"/>
    <n v="6"/>
    <s v="TAT"/>
    <s v="MARIA FERNANDA RAMIREZ BARRIENTOS"/>
    <s v="Preventa"/>
    <s v="1001363447"/>
    <s v="71296053"/>
    <s v="TIENDA DE SENTIMIENTOS NAGODY"/>
  </r>
  <r>
    <d v="2025-11-10T00:00:00"/>
    <s v="HHME001464322"/>
    <s v="YAPANIAMA"/>
    <s v="PAÑITOS HUMEDOS DAMPY AMARILLOS X 15 UND"/>
    <s v="YAPANIAMA - PAÑITOS HUMEDOS DAMPY AMARILLOS X 15 UND"/>
    <n v="6"/>
    <n v="1260.5"/>
    <n v="0"/>
    <n v="7563"/>
    <s v="MD04"/>
    <n v="1"/>
    <n v="125"/>
    <s v=" TUTI Medellin"/>
    <s v="ZONA CENTRO"/>
    <s v="TERCEROS"/>
    <s v="2025 SEM 46"/>
    <s v="1311"/>
    <x v="39"/>
    <s v="lunes"/>
    <s v="YASS"/>
    <n v="1"/>
    <n v="6"/>
    <s v="TAT"/>
    <s v="MARIA FERNANDA RAMIREZ BARRIENTOS"/>
    <s v="Preventa"/>
    <s v="1001363447"/>
    <s v="71296053"/>
    <s v="TIENDA DE SENTIMIENTOS NAGODY"/>
  </r>
  <r>
    <d v="2025-11-10T00:00:00"/>
    <s v="HHME001464333"/>
    <s v="YATIJEROM"/>
    <s v="TIJERA PUNTA ROMA ECONOMICA"/>
    <s v="YATIJEROM - TIJERA PUNTA ROMA ECONOMICA"/>
    <n v="6"/>
    <n v="864"/>
    <n v="0"/>
    <n v="5184"/>
    <s v="MD30"/>
    <n v="1"/>
    <n v="125"/>
    <s v=" TUTI Medellin"/>
    <s v="ZONA CENTRO"/>
    <s v="TERCEROS"/>
    <s v="2025 SEM 46"/>
    <s v="1339"/>
    <x v="22"/>
    <s v="lunes"/>
    <s v="YASS"/>
    <n v="1"/>
    <n v="6"/>
    <s v="TAT"/>
    <s v="MARTHA NELLY RIOS OCHOA"/>
    <s v="Preventa"/>
    <s v="21849685"/>
    <s v="79389221"/>
    <s v="LA BUENA ESQUINA"/>
  </r>
  <r>
    <d v="2025-11-10T00:00:00"/>
    <s v="HHME001464333"/>
    <s v="LYGUANT7AMX2"/>
    <s v="LIMPIAYA GUATE TALLA7 AMARILLO X2"/>
    <s v="LYGUANT7AMX2 - LIMPIAYA GUATE TALLA7 AMARILLO X2"/>
    <n v="3"/>
    <n v="3025.21"/>
    <n v="0"/>
    <n v="9075.6299999999992"/>
    <s v="MD30"/>
    <n v="1"/>
    <n v="125"/>
    <s v=" TUTI Medellin"/>
    <s v="ZONA CENTRO"/>
    <s v="TERCEROS"/>
    <s v="2025 SEM 46"/>
    <s v="1339"/>
    <x v="22"/>
    <s v="lunes"/>
    <s v="ETERNA"/>
    <n v="1"/>
    <n v="3"/>
    <s v="TAT"/>
    <s v="MARTHA NELLY RIOS OCHOA"/>
    <s v="Preventa"/>
    <s v="21849685"/>
    <s v="79389221"/>
    <s v="LA BUENA ESQUINA"/>
  </r>
  <r>
    <d v="2025-11-10T00:00:00"/>
    <s v="HHME001464333"/>
    <s v="LYGUANT8AMX2"/>
    <s v="LIMPIAYA GUANTE TALLA8 AMARILLO X2"/>
    <s v="LYGUANT8AMX2 - LIMPIAYA GUANTE TALLA8 AMARILLO X2"/>
    <n v="1"/>
    <n v="3025.21"/>
    <n v="0"/>
    <n v="3025.21"/>
    <s v="MD30"/>
    <n v="1"/>
    <n v="125"/>
    <s v=" TUTI Medellin"/>
    <s v="ZONA CENTRO"/>
    <s v="TERCEROS"/>
    <s v="2025 SEM 46"/>
    <s v="1339"/>
    <x v="22"/>
    <s v="lunes"/>
    <s v="ETERNA"/>
    <n v="1"/>
    <n v="1"/>
    <s v="TAT"/>
    <s v="MARTHA NELLY RIOS OCHOA"/>
    <s v="Preventa"/>
    <s v="21849685"/>
    <s v="79389221"/>
    <s v="LA BUENA ESQUINA"/>
  </r>
  <r>
    <d v="2025-11-10T00:00:00"/>
    <s v="HHBU000698987"/>
    <s v="PBDESROLLX72"/>
    <s v="DESODORANTE ROLL-ON 30ML X72H"/>
    <s v="PBDESROLLX72 - DESODORANTE ROLL-ON 30ML X72H"/>
    <n v="3"/>
    <n v="3000"/>
    <n v="0"/>
    <n v="9000"/>
    <s v="CU02"/>
    <n v="1"/>
    <n v="211"/>
    <s v=" Tuti Cúcuta"/>
    <s v="ZONA SANTANDER"/>
    <s v="TERCEROS"/>
    <s v="2025 SEM 46"/>
    <s v="1673"/>
    <x v="24"/>
    <s v="lunes"/>
    <s v="PREBEL"/>
    <n v="1"/>
    <n v="3"/>
    <s v="TAT"/>
    <s v="JESUS ARTURO JURADO ALBARRACIN"/>
    <s v="Preventa"/>
    <s v="13495416"/>
    <s v="1090387974"/>
    <s v="JESUS ARTURO JURADO ALBARRACIN "/>
  </r>
  <r>
    <d v="2025-11-10T00:00:00"/>
    <s v="HHBU000698987"/>
    <s v="PBDESCLIROLL"/>
    <s v="DESODORANTE CLINICAL ROLL-ON 30ML"/>
    <s v="PBDESCLIROLL - DESODORANTE CLINICAL ROLL-ON 30ML"/>
    <n v="3"/>
    <n v="3000"/>
    <n v="0"/>
    <n v="9000"/>
    <s v="CU02"/>
    <n v="1"/>
    <n v="211"/>
    <s v=" Tuti Cúcuta"/>
    <s v="ZONA SANTANDER"/>
    <s v="TERCEROS"/>
    <s v="2025 SEM 46"/>
    <s v="1673"/>
    <x v="24"/>
    <s v="lunes"/>
    <s v="PREBEL"/>
    <n v="1"/>
    <n v="3"/>
    <s v="TAT"/>
    <s v="JESUS ARTURO JURADO ALBARRACIN"/>
    <s v="Preventa"/>
    <s v="13495416"/>
    <s v="1090387974"/>
    <s v="JESUS ARTURO JURADO ALBARRACIN "/>
  </r>
  <r>
    <d v="2025-11-10T00:00:00"/>
    <s v="HHBU000699004"/>
    <s v="YAGOM30"/>
    <s v="GOMINA N17 EN SOBRE 30G"/>
    <s v="YAGOM30 - GOMINA N17 EN SOBRE 30G"/>
    <n v="5"/>
    <n v="672.27"/>
    <n v="0"/>
    <n v="3361.35"/>
    <s v="CU02"/>
    <n v="1"/>
    <n v="211"/>
    <s v=" Tuti Cúcuta"/>
    <s v="ZONA SANTANDER"/>
    <s v="TERCEROS"/>
    <s v="2025 SEM 46"/>
    <s v="1676"/>
    <x v="28"/>
    <s v="lunes"/>
    <s v="YASS"/>
    <n v="1"/>
    <n v="5"/>
    <s v="TAT"/>
    <s v="WILDER PINZON QUINTERO"/>
    <s v="Preventa"/>
    <s v="88246771"/>
    <s v="1093777438"/>
    <s v="TIENDA PANADERIA SOFIA"/>
  </r>
  <r>
    <d v="2025-11-10T00:00:00"/>
    <s v="HHBU000699004"/>
    <s v="YAGOM90"/>
    <s v="GOMINA N17 EN SOBRE 90G"/>
    <s v="YAGOM90 - GOMINA N17 EN SOBRE 90G"/>
    <n v="5"/>
    <n v="1092.44"/>
    <n v="0"/>
    <n v="5462.2"/>
    <s v="CU02"/>
    <n v="1"/>
    <n v="211"/>
    <s v=" Tuti Cúcuta"/>
    <s v="ZONA SANTANDER"/>
    <s v="TERCEROS"/>
    <s v="2025 SEM 46"/>
    <s v="1676"/>
    <x v="28"/>
    <s v="lunes"/>
    <s v="YASS"/>
    <n v="1"/>
    <n v="5"/>
    <s v="TAT"/>
    <s v="WILDER PINZON QUINTERO"/>
    <s v="Preventa"/>
    <s v="88246771"/>
    <s v="1093777438"/>
    <s v="TIENDA PANADERIA SOFIA"/>
  </r>
  <r>
    <d v="2025-11-10T00:00:00"/>
    <s v="HHBU000699004"/>
    <s v="YAVABY20GR"/>
    <s v="VASELINA BABY, 20 GRAMOS, MARCA JUHNIOS"/>
    <s v="YAVABY20GR - VASELINA BABY, 20 GRAMOS, MARCA JUHNIOS"/>
    <n v="3"/>
    <n v="1444"/>
    <n v="0"/>
    <n v="4332"/>
    <s v="CU02"/>
    <n v="1"/>
    <n v="211"/>
    <s v=" Tuti Cúcuta"/>
    <s v="ZONA SANTANDER"/>
    <s v="TERCEROS"/>
    <s v="2025 SEM 46"/>
    <s v="1676"/>
    <x v="28"/>
    <s v="lunes"/>
    <s v="YASS"/>
    <n v="1"/>
    <n v="3"/>
    <s v="TAT"/>
    <s v="WILDER PINZON QUINTERO"/>
    <s v="Preventa"/>
    <s v="88246771"/>
    <s v="1093777438"/>
    <s v="TIENDA PANADERIA SOFIA"/>
  </r>
  <r>
    <d v="2025-11-10T00:00:00"/>
    <s v="HHBU000699016"/>
    <s v="YAGOM90"/>
    <s v="GOMINA N17 EN SOBRE 90G"/>
    <s v="YAGOM90 - GOMINA N17 EN SOBRE 90G"/>
    <n v="20"/>
    <n v="1092.44"/>
    <n v="0"/>
    <n v="21848.799999999999"/>
    <s v="CU02"/>
    <n v="1"/>
    <n v="211"/>
    <s v=" Tuti Cúcuta"/>
    <s v="ZONA SANTANDER"/>
    <s v="TERCEROS"/>
    <s v="2025 SEM 46"/>
    <s v="1676"/>
    <x v="28"/>
    <s v="lunes"/>
    <s v="YASS"/>
    <n v="1"/>
    <n v="20"/>
    <s v="TAT"/>
    <s v="RAFAEL ANTONIO SANCHEZ MENDOZA"/>
    <s v="Preventa"/>
    <s v="88168195"/>
    <s v="1093777438"/>
    <s v="RAFAEL SANCHEZ"/>
  </r>
  <r>
    <d v="2025-11-10T00:00:00"/>
    <s v="HHME001464373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6"/>
    <s v="1307"/>
    <x v="23"/>
    <s v="lunes"/>
    <s v="YASS"/>
    <n v="1"/>
    <n v="12"/>
    <s v="TAT"/>
    <s v="LUIS ENRIQUE CURCIO SALGUEDO"/>
    <s v="Preventa"/>
    <s v="1069466565"/>
    <s v="1037594291"/>
    <s v="EL ESQUINAZO"/>
  </r>
  <r>
    <d v="2025-11-10T00:00:00"/>
    <s v="HHME001464373"/>
    <s v="YASEDA20"/>
    <s v="SEDA DENTAL CON CERA 20 MT"/>
    <s v="YASEDA20 - SEDA DENTAL CON CERA 20 MT"/>
    <n v="6"/>
    <n v="1092.44"/>
    <n v="0"/>
    <n v="6554.64"/>
    <s v="MD06"/>
    <n v="1"/>
    <n v="125"/>
    <s v=" TUTI Medellin"/>
    <s v="ZONA CENTRO"/>
    <s v="TERCEROS"/>
    <s v="2025 SEM 46"/>
    <s v="1307"/>
    <x v="23"/>
    <s v="lunes"/>
    <s v="YASS"/>
    <n v="1"/>
    <n v="6"/>
    <s v="TAT"/>
    <s v="LUIS ENRIQUE CURCIO SALGUEDO"/>
    <s v="Preventa"/>
    <s v="1069466565"/>
    <s v="1037594291"/>
    <s v="EL ESQUINAZO"/>
  </r>
  <r>
    <d v="2025-11-10T00:00:00"/>
    <s v="HHME001464373"/>
    <s v="LYLIMPLAV200DX1"/>
    <s v="LIMPIAYA LIMPIADOR LAVANDA 200 ML X1"/>
    <s v="LYLIMPLAV200DX1 - LIMPIAYA LIMPIADOR LAVANDA 200 ML X1"/>
    <n v="6"/>
    <n v="1120"/>
    <n v="0"/>
    <n v="6720"/>
    <s v="MD06"/>
    <n v="1"/>
    <n v="125"/>
    <s v=" TUTI Medellin"/>
    <s v="ZONA CENTRO"/>
    <s v="TERCEROS"/>
    <s v="2025 SEM 46"/>
    <s v="1307"/>
    <x v="23"/>
    <s v="lunes"/>
    <s v="ETERNA"/>
    <n v="1"/>
    <n v="6"/>
    <s v="TAT"/>
    <s v="LUIS ENRIQUE CURCIO SALGUEDO"/>
    <s v="Preventa"/>
    <s v="1069466565"/>
    <s v="1037594291"/>
    <s v="EL ESQUINAZO"/>
  </r>
  <r>
    <d v="2025-11-10T00:00:00"/>
    <s v="HHME001464373"/>
    <s v="LYBICA1000X1"/>
    <s v="LIMPIAYA LIMPIADOR BICARBONATO 1000ML X1"/>
    <s v="LYBICA1000X1 - LIMPIAYA LIMPIADOR BICARBONATO 1000ML X1"/>
    <n v="4"/>
    <n v="3025.21"/>
    <n v="0"/>
    <n v="12100.84"/>
    <s v="MD06"/>
    <n v="1"/>
    <n v="125"/>
    <s v=" TUTI Medellin"/>
    <s v="ZONA CENTRO"/>
    <s v="TERCEROS"/>
    <s v="2025 SEM 46"/>
    <s v="1307"/>
    <x v="23"/>
    <s v="lunes"/>
    <s v="ETERNA"/>
    <n v="1"/>
    <n v="4"/>
    <s v="TAT"/>
    <s v="LUIS ENRIQUE CURCIO SALGUEDO"/>
    <s v="Preventa"/>
    <s v="1069466565"/>
    <s v="1037594291"/>
    <s v="EL ESQUINAZO"/>
  </r>
  <r>
    <d v="2025-11-10T00:00:00"/>
    <s v="HHBO001175405"/>
    <s v="LYVIDR500X1"/>
    <s v="LIMPIAYA LIMPIAVIDRIOS MULTIUSOS 500ML X1"/>
    <s v="LYVIDR500X1 - LIMPIAYA LIMPIAVIDRIOS MULTIUSOS 500ML X1"/>
    <n v="6"/>
    <n v="2647.06"/>
    <n v="0"/>
    <n v="15882.36"/>
    <s v="BG22"/>
    <n v="1"/>
    <n v="2"/>
    <s v=" CIUDAD BOGOTA"/>
    <s v="ZONA BOGOTA"/>
    <s v="TERCEROS"/>
    <s v="2025 SEM 46"/>
    <s v="2100"/>
    <x v="34"/>
    <s v="lunes"/>
    <s v="ETERNA"/>
    <n v="1"/>
    <n v="6"/>
    <s v="TAT"/>
    <s v="OSCAR LUIS NOEL PAJARO"/>
    <s v="Preventa"/>
    <s v="3806729"/>
    <s v="1073693097"/>
    <s v="SCARLETT"/>
  </r>
  <r>
    <d v="2025-11-10T00:00:00"/>
    <s v="HHBO001175405"/>
    <s v="LYDESEN500"/>
    <s v="DESENGRASANTE CITRICO 500ML"/>
    <s v="LYDESEN500 - DESENGRASANTE CITRICO 500ML"/>
    <n v="6"/>
    <n v="2645.48"/>
    <n v="0"/>
    <n v="15872.88"/>
    <s v="BG22"/>
    <n v="1"/>
    <n v="2"/>
    <s v=" CIUDAD BOGOTA"/>
    <s v="ZONA BOGOTA"/>
    <s v="TERCEROS"/>
    <s v="2025 SEM 46"/>
    <s v="2100"/>
    <x v="34"/>
    <s v="lunes"/>
    <s v="ETERNA"/>
    <n v="1"/>
    <n v="6"/>
    <s v="TAT"/>
    <s v="OSCAR LUIS NOEL PAJARO"/>
    <s v="Preventa"/>
    <s v="3806729"/>
    <s v="1073693097"/>
    <s v="SCARLETT"/>
  </r>
  <r>
    <d v="2025-11-10T00:00:00"/>
    <s v="HHBO001175421"/>
    <s v="LYCEETIPLANCHA"/>
    <s v="CEPILLO ECOLOGICO TIPO PLANCHA"/>
    <s v="LYCEETIPLANCHA - CEPILLO ECOLOGICO TIPO PLANCHA"/>
    <n v="3"/>
    <n v="2700"/>
    <n v="0"/>
    <n v="8100"/>
    <s v="BG25"/>
    <n v="1"/>
    <n v="126"/>
    <s v=" TUTI Bogota"/>
    <s v="ZONA BOGOTA"/>
    <s v="TERCEROS"/>
    <s v="2025 SEM 46"/>
    <s v="2128"/>
    <x v="15"/>
    <s v="lunes"/>
    <s v="ETERNA"/>
    <n v="1"/>
    <n v="3"/>
    <s v="TAT"/>
    <s v="CARLOS JULIO REYES ROBERTO"/>
    <s v="Preventa"/>
    <s v="7169552"/>
    <s v="22639797"/>
    <s v="LA PLAZA CAMPECINA"/>
  </r>
  <r>
    <d v="2025-11-10T00:00:00"/>
    <s v="HHBO001175421"/>
    <s v="YATIJEROM"/>
    <s v="TIJERA PUNTA ROMA ECONOMICA"/>
    <s v="YATIJEROM - TIJERA PUNTA ROMA ECONOMICA"/>
    <n v="3"/>
    <n v="864"/>
    <n v="0"/>
    <n v="2592"/>
    <s v="BG25"/>
    <n v="1"/>
    <n v="126"/>
    <s v=" TUTI Bogota"/>
    <s v="ZONA BOGOTA"/>
    <s v="TERCEROS"/>
    <s v="2025 SEM 46"/>
    <s v="2128"/>
    <x v="15"/>
    <s v="lunes"/>
    <s v="YASS"/>
    <n v="1"/>
    <n v="3"/>
    <s v="TAT"/>
    <s v="CARLOS JULIO REYES ROBERTO"/>
    <s v="Preventa"/>
    <s v="7169552"/>
    <s v="22639797"/>
    <s v="LA PLAZA CAMPECINA"/>
  </r>
  <r>
    <d v="2025-11-10T00:00:00"/>
    <s v="HHBO001175421"/>
    <s v="YABOLSAMED"/>
    <s v="BOLSA BASURA PAQUETE X8 UNIDADES"/>
    <s v="YABOLSAMED - BOLSA BASURA PAQUETE X8 UNIDADES"/>
    <n v="3"/>
    <n v="1344.54"/>
    <n v="0"/>
    <n v="4033.62"/>
    <s v="BG25"/>
    <n v="1"/>
    <n v="126"/>
    <s v=" TUTI Bogota"/>
    <s v="ZONA BOGOTA"/>
    <s v="TERCEROS"/>
    <s v="2025 SEM 46"/>
    <s v="2128"/>
    <x v="15"/>
    <s v="lunes"/>
    <s v="YASS"/>
    <n v="1"/>
    <n v="3"/>
    <s v="TAT"/>
    <s v="CARLOS JULIO REYES ROBERTO"/>
    <s v="Preventa"/>
    <s v="7169552"/>
    <s v="22639797"/>
    <s v="LA PLAZA CAMPECINA"/>
  </r>
  <r>
    <d v="2025-11-10T00:00:00"/>
    <s v="HHBO001175421"/>
    <s v="YAGOM90"/>
    <s v="GOMINA N17 EN SOBRE 90G"/>
    <s v="YAGOM90 - GOMINA N17 EN SOBRE 90G"/>
    <n v="1"/>
    <n v="1092.44"/>
    <n v="0"/>
    <n v="1092.44"/>
    <s v="BG25"/>
    <n v="1"/>
    <n v="126"/>
    <s v=" TUTI Bogota"/>
    <s v="ZONA BOGOTA"/>
    <s v="TERCEROS"/>
    <s v="2025 SEM 46"/>
    <s v="2128"/>
    <x v="15"/>
    <s v="lunes"/>
    <s v="YASS"/>
    <n v="1"/>
    <n v="1"/>
    <s v="TAT"/>
    <s v="CARLOS JULIO REYES ROBERTO"/>
    <s v="Preventa"/>
    <s v="7169552"/>
    <s v="22639797"/>
    <s v="LA PLAZA CAMPECINA"/>
  </r>
  <r>
    <d v="2025-11-10T00:00:00"/>
    <s v="HHBO001175421"/>
    <s v="YACONDSEX"/>
    <s v="CONDONES X3 UNIDADES ECONOMICO"/>
    <s v="YACONDSEX - CONDONES X3 UNIDADES ECONOMICO"/>
    <n v="2"/>
    <n v="866.2"/>
    <n v="0"/>
    <n v="1732.4"/>
    <s v="BG25"/>
    <n v="1"/>
    <n v="126"/>
    <s v=" TUTI Bogota"/>
    <s v="ZONA BOGOTA"/>
    <s v="TERCEROS"/>
    <s v="2025 SEM 46"/>
    <s v="2128"/>
    <x v="15"/>
    <s v="lunes"/>
    <s v="YASS"/>
    <n v="1"/>
    <n v="2"/>
    <s v="TAT"/>
    <s v="CARLOS JULIO REYES ROBERTO"/>
    <s v="Preventa"/>
    <s v="7169552"/>
    <s v="22639797"/>
    <s v="LA PLAZA CAMPECINA"/>
  </r>
  <r>
    <d v="2025-11-10T00:00:00"/>
    <s v="HHBO001175421"/>
    <s v="YAGELX1"/>
    <s v="GEL MENTHUS JUHNIOS VERDE 30GR X1"/>
    <s v="YAGELX1 - GEL MENTHUS JUHNIOS VERDE 30GR X1"/>
    <n v="1"/>
    <n v="1640"/>
    <n v="0"/>
    <n v="1640"/>
    <s v="BG25"/>
    <n v="1"/>
    <n v="126"/>
    <s v=" TUTI Bogota"/>
    <s v="ZONA BOGOTA"/>
    <s v="TERCEROS"/>
    <s v="2025 SEM 46"/>
    <s v="2128"/>
    <x v="15"/>
    <s v="lunes"/>
    <s v="YASS"/>
    <n v="1"/>
    <n v="1"/>
    <s v="TAT"/>
    <s v="CARLOS JULIO REYES ROBERTO"/>
    <s v="Preventa"/>
    <s v="7169552"/>
    <s v="22639797"/>
    <s v="LA PLAZA CAMPECINA"/>
  </r>
  <r>
    <d v="2025-11-10T00:00:00"/>
    <s v="HHBO001175421"/>
    <s v="LYLOZACREM"/>
    <s v="CREMA LAVALOZA LIMPIAYA"/>
    <s v="LYLOZACREM - CREMA LAVALOZA LIMPIAYA"/>
    <n v="3"/>
    <n v="2615"/>
    <n v="0"/>
    <n v="7845"/>
    <s v="BG25"/>
    <n v="1"/>
    <n v="126"/>
    <s v=" TUTI Bogota"/>
    <s v="ZONA BOGOTA"/>
    <s v="TERCEROS"/>
    <s v="2025 SEM 46"/>
    <s v="2128"/>
    <x v="15"/>
    <s v="lunes"/>
    <s v="ETERNA"/>
    <n v="1"/>
    <n v="3"/>
    <s v="TAT"/>
    <s v="CARLOS JULIO REYES ROBERTO"/>
    <s v="Preventa"/>
    <s v="7169552"/>
    <s v="22639797"/>
    <s v="LA PLAZA CAMPECINA"/>
  </r>
  <r>
    <d v="2025-11-10T00:00:00"/>
    <s v="HHBO001175421"/>
    <s v="LYVIDR500X1"/>
    <s v="LIMPIAYA LIMPIAVIDRIOS MULTIUSOS 500ML X1"/>
    <s v="LYVIDR500X1 - LIMPIAYA LIMPIAVIDRIOS MULTIUSOS 500ML X1"/>
    <n v="2"/>
    <n v="2647.06"/>
    <n v="0"/>
    <n v="5294.12"/>
    <s v="BG25"/>
    <n v="1"/>
    <n v="126"/>
    <s v=" TUTI Bogota"/>
    <s v="ZONA BOGOTA"/>
    <s v="TERCEROS"/>
    <s v="2025 SEM 46"/>
    <s v="2128"/>
    <x v="15"/>
    <s v="lunes"/>
    <s v="ETERNA"/>
    <n v="1"/>
    <n v="2"/>
    <s v="TAT"/>
    <s v="CARLOS JULIO REYES ROBERTO"/>
    <s v="Preventa"/>
    <s v="7169552"/>
    <s v="22639797"/>
    <s v="LA PLAZA CAMPECINA"/>
  </r>
  <r>
    <d v="2025-11-10T00:00:00"/>
    <s v="HHPE000677919"/>
    <s v="LYLIMPLAV200DX1"/>
    <s v="LIMPIAYA LIMPIADOR LAVANDA 200 ML X1"/>
    <s v="LYLIMPLAV200DX1 - LIMPIAYA LIMPIADOR LAVANDA 200 ML X1"/>
    <n v="8"/>
    <n v="1120"/>
    <n v="0"/>
    <n v="8960"/>
    <s v="PE05"/>
    <n v="1"/>
    <n v="157"/>
    <s v=" TUTI Pereira"/>
    <s v="ZONA SUR"/>
    <s v="TERCEROS"/>
    <s v="2025 SEM 46"/>
    <s v="1815"/>
    <x v="40"/>
    <s v="lunes"/>
    <s v="ETERNA"/>
    <n v="1"/>
    <n v="8"/>
    <s v="TAT"/>
    <s v="DORA LIBIA BETANCURT HURTADO"/>
    <s v="Preventa"/>
    <s v="42108003"/>
    <s v="1059785487"/>
    <s v="DORA BETANCOURT"/>
  </r>
  <r>
    <d v="2025-11-10T00:00:00"/>
    <s v="HHPE000677919"/>
    <s v="YALAPIZAMAX12"/>
    <s v="LAPIZ ESCOLAR AMARILLO X12"/>
    <s v="YALAPIZAMAX12 - LAPIZ ESCOLAR AMARILLO X12"/>
    <n v="2"/>
    <n v="4853"/>
    <n v="0"/>
    <n v="9706"/>
    <s v="PE05"/>
    <n v="1"/>
    <n v="157"/>
    <s v=" TUTI Pereira"/>
    <s v="ZONA SUR"/>
    <s v="TERCEROS"/>
    <s v="2025 SEM 46"/>
    <s v="1815"/>
    <x v="40"/>
    <s v="lunes"/>
    <n v="0"/>
    <n v="1"/>
    <n v="2"/>
    <s v="TAT"/>
    <s v="DORA LIBIA BETANCURT HURTADO"/>
    <s v="Preventa"/>
    <s v="42108003"/>
    <s v="1059785487"/>
    <s v="DORA BETANCOURT"/>
  </r>
  <r>
    <d v="2025-11-10T00:00:00"/>
    <s v="HHBO001175448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6"/>
    <s v="2134"/>
    <x v="32"/>
    <s v="lunes"/>
    <s v="PREBEL"/>
    <n v="1"/>
    <n v="1"/>
    <s v="TAT"/>
    <s v="GELBER ORLANDO CASTAÑEDA LEON"/>
    <s v="Preventa"/>
    <s v="79704967"/>
    <s v="79354604"/>
    <s v="LEON MARQUET BICICLETAS"/>
  </r>
  <r>
    <d v="2025-11-10T00:00:00"/>
    <s v="HHPE000677946"/>
    <s v="LYGUANT7.5AMX2"/>
    <s v="LIMPIAYA GUATE TALLA7.5 AMARILLO X2"/>
    <s v="LYGUANT7.5AMX2 - LIMPIAYA GUATE TALLA7.5 AMARILLO X2"/>
    <n v="2"/>
    <n v="3025.21"/>
    <n v="0"/>
    <n v="6050.42"/>
    <s v="PE05"/>
    <n v="1"/>
    <n v="157"/>
    <s v=" TUTI Pereira"/>
    <s v="ZONA SUR"/>
    <s v="TERCEROS"/>
    <s v="2025 SEM 46"/>
    <s v="1815"/>
    <x v="40"/>
    <s v="lunes"/>
    <s v="ETERNA"/>
    <n v="1"/>
    <n v="2"/>
    <s v="TAT"/>
    <s v="MIGUEL EDUARDO GUTIERREZ BLANDON"/>
    <s v="Preventa"/>
    <s v="1088313349"/>
    <s v="1059785487"/>
    <s v="EL SUPER DE LA BELLA"/>
  </r>
  <r>
    <d v="2025-11-10T00:00:00"/>
    <s v="HHPE000677946"/>
    <s v="LYGUANT8AMX2"/>
    <s v="LIMPIAYA GUANTE TALLA8 AMARILLO X2"/>
    <s v="LYGUANT8AMX2 - LIMPIAYA GUANTE TALLA8 AMARILLO X2"/>
    <n v="2"/>
    <n v="3025.21"/>
    <n v="0"/>
    <n v="6050.42"/>
    <s v="PE05"/>
    <n v="1"/>
    <n v="157"/>
    <s v=" TUTI Pereira"/>
    <s v="ZONA SUR"/>
    <s v="TERCEROS"/>
    <s v="2025 SEM 46"/>
    <s v="1815"/>
    <x v="40"/>
    <s v="lunes"/>
    <s v="ETERNA"/>
    <n v="1"/>
    <n v="2"/>
    <s v="TAT"/>
    <s v="MIGUEL EDUARDO GUTIERREZ BLANDON"/>
    <s v="Preventa"/>
    <s v="1088313349"/>
    <s v="1059785487"/>
    <s v="EL SUPER DE LA BELLA"/>
  </r>
  <r>
    <d v="2025-11-10T00:00:00"/>
    <s v="HHPE000677946"/>
    <s v="LYGUANT8.5AMX2"/>
    <s v="LIMPIAYA GUANTE TALLA8.5 AMARILLO X2"/>
    <s v="LYGUANT8.5AMX2 - LIMPIAYA GUANTE TALLA8.5 AMARILLO X2"/>
    <n v="2"/>
    <n v="3025.21"/>
    <n v="0"/>
    <n v="6050.42"/>
    <s v="PE05"/>
    <n v="1"/>
    <n v="157"/>
    <s v=" TUTI Pereira"/>
    <s v="ZONA SUR"/>
    <s v="TERCEROS"/>
    <s v="2025 SEM 46"/>
    <s v="1815"/>
    <x v="40"/>
    <s v="lunes"/>
    <s v="ETERNA"/>
    <n v="1"/>
    <n v="2"/>
    <s v="TAT"/>
    <s v="MIGUEL EDUARDO GUTIERREZ BLANDON"/>
    <s v="Preventa"/>
    <s v="1088313349"/>
    <s v="1059785487"/>
    <s v="EL SUPER DE LA BELLA"/>
  </r>
  <r>
    <d v="2025-11-10T00:00:00"/>
    <s v="HHPE000677946"/>
    <s v="LYGUANT9AMX2"/>
    <s v="LIMPIAYA GUANTE TALLA9 AMARILLO X2"/>
    <s v="LYGUANT9AMX2 - LIMPIAYA GUANTE TALLA9 AMARILLO X2"/>
    <n v="2"/>
    <n v="3025.21"/>
    <n v="0"/>
    <n v="6050.42"/>
    <s v="PE05"/>
    <n v="1"/>
    <n v="157"/>
    <s v=" TUTI Pereira"/>
    <s v="ZONA SUR"/>
    <s v="TERCEROS"/>
    <s v="2025 SEM 46"/>
    <s v="1815"/>
    <x v="40"/>
    <s v="lunes"/>
    <s v="ETERNA"/>
    <n v="1"/>
    <n v="2"/>
    <s v="TAT"/>
    <s v="MIGUEL EDUARDO GUTIERREZ BLANDON"/>
    <s v="Preventa"/>
    <s v="1088313349"/>
    <s v="1059785487"/>
    <s v="EL SUPER DE LA BELLA"/>
  </r>
  <r>
    <d v="2025-11-10T00:00:00"/>
    <s v="HHME001464353"/>
    <s v="PDTOADELCJ15X40"/>
    <s v="ELLAS DELGADA PLEGADIZA CAJA 15 X 40"/>
    <s v="PDTOADELCJ15X40 - ELLAS DELGADA PLEGADIZA CAJA 15 X 40"/>
    <n v="1"/>
    <n v="11732.05"/>
    <n v="0"/>
    <n v="11732.05"/>
    <s v="MD30"/>
    <n v="1"/>
    <n v="125"/>
    <s v=" TUTI Medellin"/>
    <s v="ZONA CENTRO"/>
    <s v="TERCEROS"/>
    <s v="2025 SEM 46"/>
    <s v="1339"/>
    <x v="22"/>
    <s v="lunes"/>
    <s v="PRODUSA"/>
    <n v="1"/>
    <n v="1"/>
    <s v="TAT"/>
    <s v="EDISON MANUEL RICARDO FLORES"/>
    <s v="Preventa"/>
    <s v="3672859"/>
    <s v="79389221"/>
    <s v="RINCONCITO DE VILLA LINDA"/>
  </r>
  <r>
    <d v="2025-11-10T00:00:00"/>
    <s v="HHME001464353"/>
    <s v="YAVABY20GR"/>
    <s v="VASELINA BABY, 20 GRAMOS, MARCA JUHNIOS"/>
    <s v="YAVABY20GR - VASELINA BABY, 20 GRAMOS, MARCA JUHNIOS"/>
    <n v="3"/>
    <n v="1444"/>
    <n v="0"/>
    <n v="4332"/>
    <s v="MD30"/>
    <n v="1"/>
    <n v="125"/>
    <s v=" TUTI Medellin"/>
    <s v="ZONA CENTRO"/>
    <s v="TERCEROS"/>
    <s v="2025 SEM 46"/>
    <s v="1339"/>
    <x v="22"/>
    <s v="lunes"/>
    <s v="YASS"/>
    <n v="1"/>
    <n v="3"/>
    <s v="TAT"/>
    <s v="EDISON MANUEL RICARDO FLORES"/>
    <s v="Preventa"/>
    <s v="3672859"/>
    <s v="79389221"/>
    <s v="RINCONCITO DE VILLA LINDA"/>
  </r>
  <r>
    <d v="2025-11-10T00:00:00"/>
    <s v="HHME001464353"/>
    <s v="PBDESCREMA72H"/>
    <s v="DESODORANTE COLAPSIBLE 40GR 72H"/>
    <s v="PBDESCREMA72H - DESODORANTE COLAPSIBLE 40GR 72H"/>
    <n v="3"/>
    <n v="3000"/>
    <n v="0"/>
    <n v="9000"/>
    <s v="MD30"/>
    <n v="1"/>
    <n v="125"/>
    <s v=" TUTI Medellin"/>
    <s v="ZONA CENTRO"/>
    <s v="TERCEROS"/>
    <s v="2025 SEM 46"/>
    <s v="1339"/>
    <x v="22"/>
    <s v="lunes"/>
    <s v="PREBEL"/>
    <n v="1"/>
    <n v="3"/>
    <s v="TAT"/>
    <s v="EDISON MANUEL RICARDO FLORES"/>
    <s v="Preventa"/>
    <s v="3672859"/>
    <s v="79389221"/>
    <s v="RINCONCITO DE VILLA LINDA"/>
  </r>
  <r>
    <d v="2025-11-10T00:00:00"/>
    <s v="HHBU000698983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6"/>
    <s v="1673"/>
    <x v="24"/>
    <s v="lunes"/>
    <s v="ETERNA"/>
    <n v="1"/>
    <n v="1"/>
    <s v="TAT"/>
    <s v="ARAMINTA TORRADO RODRIGUEZ"/>
    <s v="Preventa"/>
    <s v="37368381"/>
    <s v="1090387974"/>
    <s v="TIENDA LIBANO"/>
  </r>
  <r>
    <d v="2025-11-10T00:00:00"/>
    <s v="HHBU000698983"/>
    <s v="LYESPOMALLX1"/>
    <s v="LIMPIAYA MALLA ESPONJA X1"/>
    <s v="LYESPOMALLX1 - LIMPIAYA MALLA ESPONJA X1"/>
    <n v="12"/>
    <n v="714.29"/>
    <n v="0"/>
    <n v="8571.48"/>
    <s v="CU02"/>
    <n v="1"/>
    <n v="211"/>
    <s v=" Tuti Cúcuta"/>
    <s v="ZONA SANTANDER"/>
    <s v="TERCEROS"/>
    <s v="2025 SEM 46"/>
    <s v="1673"/>
    <x v="24"/>
    <s v="lunes"/>
    <s v="ETERNA"/>
    <n v="1"/>
    <n v="12"/>
    <s v="TAT"/>
    <s v="ARAMINTA TORRADO RODRIGUEZ"/>
    <s v="Preventa"/>
    <s v="37368381"/>
    <s v="1090387974"/>
    <s v="TIENDA LIBANO"/>
  </r>
  <r>
    <d v="2025-11-10T00:00:00"/>
    <s v="HHBU000699020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76"/>
    <x v="28"/>
    <s v="lunes"/>
    <s v="PREBEL"/>
    <n v="1"/>
    <n v="1"/>
    <s v="TAT"/>
    <s v="CIRO MALDONADO"/>
    <s v="Preventa"/>
    <s v="88179052"/>
    <s v="1093777438"/>
    <s v="TIENDA LOS OCHOA"/>
  </r>
  <r>
    <d v="2025-11-10T00:00:00"/>
    <s v="HHBU000699020"/>
    <s v="LYSUAV190DX1"/>
    <s v="LIMPIAYA SUAVIZANTE DOYPACK 190 ML X1"/>
    <s v="LYSUAV190DX1 - LIMPIAYA SUAVIZANTE DOYPACK 190 ML X1"/>
    <n v="6"/>
    <n v="977"/>
    <n v="0"/>
    <n v="5862"/>
    <s v="CU02"/>
    <n v="1"/>
    <n v="211"/>
    <s v=" Tuti Cúcuta"/>
    <s v="ZONA SANTANDER"/>
    <s v="TERCEROS"/>
    <s v="2025 SEM 46"/>
    <s v="1676"/>
    <x v="28"/>
    <s v="lunes"/>
    <s v="ETERNA"/>
    <n v="1"/>
    <n v="6"/>
    <s v="TAT"/>
    <s v="CIRO MALDONADO"/>
    <s v="Preventa"/>
    <s v="88179052"/>
    <s v="1093777438"/>
    <s v="TIENDA LOS OCHOA"/>
  </r>
  <r>
    <d v="2025-11-10T00:00:00"/>
    <s v="HHBU000699029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76"/>
    <x v="28"/>
    <s v="lunes"/>
    <s v="PREBEL"/>
    <n v="1"/>
    <n v="1"/>
    <s v="TAT"/>
    <s v="MIRIAN FLOREZ GOMEZ"/>
    <s v="Preventa"/>
    <s v="32881044"/>
    <s v="1093777438"/>
    <s v="TIENDA EL REPOSO"/>
  </r>
  <r>
    <d v="2025-11-10T00:00:00"/>
    <s v="HHBU000699029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76"/>
    <x v="28"/>
    <s v="lunes"/>
    <s v="PREBEL"/>
    <n v="1"/>
    <n v="1"/>
    <s v="TAT"/>
    <s v="MIRIAN FLOREZ GOMEZ"/>
    <s v="Preventa"/>
    <s v="32881044"/>
    <s v="1093777438"/>
    <s v="TIENDA EL REPOSO"/>
  </r>
  <r>
    <d v="2025-11-10T00:00:00"/>
    <s v="HHBO001175402"/>
    <s v="DRTERMOSACHETX1"/>
    <s v="TERMOPROTECTOR CAPILAR DROMATIC SACHET X1"/>
    <s v="DRTERMOSACHETX1 - TERMOPROTECTOR CAPILAR DROMATIC SACHET X1"/>
    <n v="6"/>
    <n v="2227"/>
    <n v="0"/>
    <n v="13362"/>
    <s v="BG25"/>
    <n v="1"/>
    <n v="126"/>
    <s v=" TUTI Bogota"/>
    <s v="ZONA BOGOTA"/>
    <s v="TERCEROS"/>
    <s v="2025 SEM 46"/>
    <s v="2128"/>
    <x v="15"/>
    <s v="lunes"/>
    <s v="DROMATIC"/>
    <n v="1"/>
    <n v="6"/>
    <s v="TAT"/>
    <s v="LILIANA RONCANCIO CRISTANCHO"/>
    <s v="Preventa"/>
    <s v="52208554"/>
    <s v="22639797"/>
    <s v="ASEO Y MAS"/>
  </r>
  <r>
    <d v="2025-11-10T00:00:00"/>
    <s v="HHME001464425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6"/>
    <s v="1339"/>
    <x v="22"/>
    <s v="lunes"/>
    <s v="PREBEL"/>
    <n v="1"/>
    <n v="1"/>
    <s v="TAT"/>
    <s v="XIMENA ANDREA GARCIA PRESIGA"/>
    <s v="Preventa"/>
    <s v="1045419164"/>
    <s v="79389221"/>
    <s v="TDA LUZ"/>
  </r>
  <r>
    <d v="2025-11-10T00:00:00"/>
    <s v="HHBO001175418"/>
    <s v="LYDETE1800DX1"/>
    <s v="DETERGENTE ETERNA DOYPACK 1800 ML X1"/>
    <s v="LYDETE1800DX1 - DETERGENTE ETERNA DOYPACK 1800 ML X1"/>
    <n v="1"/>
    <n v="12000"/>
    <n v="0"/>
    <n v="12000"/>
    <s v="BG25"/>
    <n v="1"/>
    <n v="126"/>
    <s v=" TUTI Bogota"/>
    <s v="ZONA BOGOTA"/>
    <s v="TERCEROS"/>
    <s v="2025 SEM 46"/>
    <s v="2128"/>
    <x v="15"/>
    <s v="lunes"/>
    <s v="ETERNA"/>
    <n v="1"/>
    <n v="1"/>
    <s v="TAT"/>
    <s v="FREDY  ARIAS ROJAS ARIAS ROJAS"/>
    <s v="Preventa"/>
    <s v="79704699"/>
    <s v="22639797"/>
    <s v="CIGARRERIA SAN JERONIMO"/>
  </r>
  <r>
    <d v="2025-11-10T00:00:00"/>
    <s v="HHBO001175418"/>
    <s v="LYGUANT8.5AMX2"/>
    <s v="LIMPIAYA GUANTE TALLA8.5 AMARILLO X2"/>
    <s v="LYGUANT8.5AMX2 - LIMPIAYA GUANTE TALLA8.5 AMARILLO X2"/>
    <n v="1"/>
    <n v="3025.21"/>
    <n v="0"/>
    <n v="3025.21"/>
    <s v="BG25"/>
    <n v="1"/>
    <n v="126"/>
    <s v=" TUTI Bogota"/>
    <s v="ZONA BOGOTA"/>
    <s v="TERCEROS"/>
    <s v="2025 SEM 46"/>
    <s v="2128"/>
    <x v="15"/>
    <s v="lunes"/>
    <s v="ETERNA"/>
    <n v="1"/>
    <n v="1"/>
    <s v="TAT"/>
    <s v="FREDY  ARIAS ROJAS ARIAS ROJAS"/>
    <s v="Preventa"/>
    <s v="79704699"/>
    <s v="22639797"/>
    <s v="CIGARRERIA SAN JERONIMO"/>
  </r>
  <r>
    <d v="2025-11-10T00:00:00"/>
    <s v="HHBO001175418"/>
    <s v="YABOLSAMED"/>
    <s v="BOLSA BASURA PAQUETE X8 UNIDADES"/>
    <s v="YABOLSAMED - BOLSA BASURA PAQUETE X8 UNIDADES"/>
    <n v="3"/>
    <n v="1344.54"/>
    <n v="0"/>
    <n v="4033.62"/>
    <s v="BG25"/>
    <n v="1"/>
    <n v="126"/>
    <s v=" TUTI Bogota"/>
    <s v="ZONA BOGOTA"/>
    <s v="TERCEROS"/>
    <s v="2025 SEM 46"/>
    <s v="2128"/>
    <x v="15"/>
    <s v="lunes"/>
    <s v="YASS"/>
    <n v="1"/>
    <n v="3"/>
    <s v="TAT"/>
    <s v="FREDY  ARIAS ROJAS ARIAS ROJAS"/>
    <s v="Preventa"/>
    <s v="79704699"/>
    <s v="22639797"/>
    <s v="CIGARRERIA SAN JERONIMO"/>
  </r>
  <r>
    <d v="2025-11-10T00:00:00"/>
    <s v="HHBO001175419"/>
    <s v="LYDETE1800DX1"/>
    <s v="DETERGENTE ETERNA DOYPACK 1800 ML X1"/>
    <s v="LYDETE1800DX1 - DETERGENTE ETERNA DOYPACK 1800 ML X1"/>
    <n v="1"/>
    <n v="12000"/>
    <n v="0"/>
    <n v="12000"/>
    <s v="BG22"/>
    <n v="1"/>
    <n v="2"/>
    <s v=" CIUDAD BOGOTA"/>
    <s v="ZONA BOGOTA"/>
    <s v="TERCEROS"/>
    <s v="2025 SEM 46"/>
    <s v="2100"/>
    <x v="34"/>
    <s v="lunes"/>
    <s v="ETERNA"/>
    <n v="1"/>
    <n v="1"/>
    <s v="TAT"/>
    <s v="CARMEN ELENA SECUE CAMACHO"/>
    <s v="Preventa"/>
    <s v="52545207"/>
    <s v="1073693097"/>
    <s v="ELENA SECUE"/>
  </r>
  <r>
    <d v="2025-11-10T00:00:00"/>
    <s v="HHBO001175419"/>
    <s v="LYSUAV760DX1"/>
    <s v="LIMPIAYA SUAVIZANTE DOYPACK 760 ML X1"/>
    <s v="LYSUAV760DX1 - LIMPIAYA SUAVIZANTE DOYPACK 760 ML X1"/>
    <n v="2"/>
    <n v="3400"/>
    <n v="0"/>
    <n v="6800"/>
    <s v="BG22"/>
    <n v="1"/>
    <n v="2"/>
    <s v=" CIUDAD BOGOTA"/>
    <s v="ZONA BOGOTA"/>
    <s v="TERCEROS"/>
    <s v="2025 SEM 46"/>
    <s v="2100"/>
    <x v="34"/>
    <s v="lunes"/>
    <s v="ETERNA"/>
    <n v="1"/>
    <n v="2"/>
    <s v="TAT"/>
    <s v="CARMEN ELENA SECUE CAMACHO"/>
    <s v="Preventa"/>
    <s v="52545207"/>
    <s v="1073693097"/>
    <s v="ELENA SECUE"/>
  </r>
  <r>
    <d v="2025-11-10T00:00:00"/>
    <s v="HHME001464443"/>
    <s v="YAGOM90"/>
    <s v="GOMINA N17 EN SOBRE 90G"/>
    <s v="YAGOM90 - GOMINA N17 EN SOBRE 90G"/>
    <n v="12"/>
    <n v="1092.44"/>
    <n v="0"/>
    <n v="13109.28"/>
    <s v="MD30"/>
    <n v="1"/>
    <n v="125"/>
    <s v=" TUTI Medellin"/>
    <s v="ZONA CENTRO"/>
    <s v="TERCEROS"/>
    <s v="2025 SEM 46"/>
    <s v="1339"/>
    <x v="22"/>
    <s v="lunes"/>
    <s v="YASS"/>
    <n v="1"/>
    <n v="12"/>
    <s v="TAT"/>
    <s v="JORGE ANDRES VILLA PEREZ"/>
    <s v="Preventa"/>
    <s v="1023803028"/>
    <s v="79389221"/>
    <s v="MERCADOS LA VILLA"/>
  </r>
  <r>
    <d v="2025-11-10T00:00:00"/>
    <s v="HHBO001175477"/>
    <s v="LYGUANT8AMX2"/>
    <s v="LIMPIAYA GUANTE TALLA8 AMARILLO X2"/>
    <s v="LYGUANT8AMX2 - LIMPIAYA GUANTE TALLA8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lunes"/>
    <s v="ETERNA"/>
    <n v="1"/>
    <n v="3"/>
    <s v="TAT"/>
    <s v="ALBA LUZ CABALLERO GALINDO"/>
    <s v="Preventa"/>
    <s v="52110688"/>
    <s v="79354604"/>
    <s v="MISCELANEA EL TIMO"/>
  </r>
  <r>
    <d v="2025-11-10T00:00:00"/>
    <s v="HHBQ000725197"/>
    <s v="PBDESCOJINX18"/>
    <s v="DES. AFM DPL ORIG 12G X18"/>
    <s v="PBDESCOJINX18 - DES. AFM DPL ORIG 12G X18"/>
    <n v="1"/>
    <n v="11900"/>
    <n v="357"/>
    <n v="11543"/>
    <s v="BQ06"/>
    <n v="1"/>
    <n v="155"/>
    <s v=" TUTI Barranquilla"/>
    <s v="ZONA NORTE"/>
    <s v="TERCEROS"/>
    <s v="2025 SEM 46"/>
    <s v="1943"/>
    <x v="37"/>
    <s v="lunes"/>
    <s v="PREBEL"/>
    <n v="1"/>
    <n v="1"/>
    <s v="TAT"/>
    <s v="OSCAR ENRIQUE DELGADO PRIETO"/>
    <s v="Preventa"/>
    <s v="12642229"/>
    <s v="1042436969"/>
    <s v="TIENDA LAS GEMELAS"/>
  </r>
  <r>
    <d v="2025-11-10T00:00:00"/>
    <s v="HHBQ000725197"/>
    <s v="PBDESROLL"/>
    <s v="DESODORANTE ROLL-ON 30ML"/>
    <s v="PBDESROLL - DESODORANTE ROLL-ON 30ML"/>
    <n v="3"/>
    <n v="3000"/>
    <n v="0"/>
    <n v="9000"/>
    <s v="BQ06"/>
    <n v="1"/>
    <n v="155"/>
    <s v=" TUTI Barranquilla"/>
    <s v="ZONA NORTE"/>
    <s v="TERCEROS"/>
    <s v="2025 SEM 46"/>
    <s v="1943"/>
    <x v="37"/>
    <s v="lunes"/>
    <s v="PREBEL"/>
    <n v="1"/>
    <n v="3"/>
    <s v="TAT"/>
    <s v="OSCAR ENRIQUE DELGADO PRIETO"/>
    <s v="Preventa"/>
    <s v="12642229"/>
    <s v="1042436969"/>
    <s v="TIENDA LAS GEMELAS"/>
  </r>
  <r>
    <d v="2025-11-10T00:00:00"/>
    <s v="HHBO001175529"/>
    <s v="YACAN20"/>
    <s v="CANDADO 20 MM"/>
    <s v="YACAN20 - CANDADO 20 MM"/>
    <n v="12"/>
    <n v="1218.49"/>
    <n v="0"/>
    <n v="14621.88"/>
    <s v="BG22"/>
    <n v="1"/>
    <n v="126"/>
    <s v=" TUTI Bogota"/>
    <s v="ZONA BOGOTA"/>
    <s v="TERCEROS"/>
    <s v="2025 SEM 46"/>
    <s v="2103"/>
    <x v="10"/>
    <s v="lunes"/>
    <s v="YASS"/>
    <n v="1"/>
    <n v="12"/>
    <s v="TAT"/>
    <s v="GERMAN OCTAVIO BELTRAN PRIETO"/>
    <s v="Preventa"/>
    <s v="79735749"/>
    <s v="1073687214"/>
    <s v="FERRETERIA"/>
  </r>
  <r>
    <d v="2025-11-10T00:00:00"/>
    <s v="HHBO001175545"/>
    <s v="YACAN63"/>
    <s v="CANDADO 63 MM"/>
    <s v="YACAN63 - CANDADO 63 MM"/>
    <n v="3"/>
    <n v="5940"/>
    <n v="0"/>
    <n v="17820"/>
    <s v="BG19"/>
    <n v="1"/>
    <n v="126"/>
    <s v=" TUTI Bogota"/>
    <s v="ZONA BOGOTA"/>
    <s v="TERCEROS"/>
    <s v="2025 SEM 46"/>
    <s v="2191"/>
    <x v="21"/>
    <s v="lunes"/>
    <s v="YASS"/>
    <n v="1"/>
    <n v="3"/>
    <s v="TAT"/>
    <s v="JUAN JOSE BARAJAS"/>
    <s v="Preventa"/>
    <s v="19473430"/>
    <s v="79903522"/>
    <s v="JUAN JOSE BARAJAS"/>
  </r>
  <r>
    <d v="2025-11-10T00:00:00"/>
    <s v="HHBO001175545"/>
    <s v="YACAN50"/>
    <s v="CANDADO 50 MM"/>
    <s v="YACAN50 - CANDADO 50 MM"/>
    <n v="3"/>
    <n v="4327.7299999999996"/>
    <n v="0"/>
    <n v="12983.19"/>
    <s v="BG19"/>
    <n v="1"/>
    <n v="126"/>
    <s v=" TUTI Bogota"/>
    <s v="ZONA BOGOTA"/>
    <s v="TERCEROS"/>
    <s v="2025 SEM 46"/>
    <s v="2191"/>
    <x v="21"/>
    <s v="lunes"/>
    <s v="YASS"/>
    <n v="1"/>
    <n v="3"/>
    <s v="TAT"/>
    <s v="JUAN JOSE BARAJAS"/>
    <s v="Preventa"/>
    <s v="19473430"/>
    <s v="79903522"/>
    <s v="JUAN JOSE BARAJAS"/>
  </r>
  <r>
    <d v="2025-11-10T00:00:00"/>
    <s v="HHME001464524"/>
    <s v="PBTAL85X2"/>
    <s v="TALCO 85GR X 2"/>
    <s v="PBTAL85X2 - TALCO 85GR X 2"/>
    <n v="1"/>
    <n v="12290.73"/>
    <n v="0"/>
    <n v="12290.73"/>
    <s v="TT02"/>
    <n v="1"/>
    <n v="125"/>
    <s v=" TUTI Medellin"/>
    <s v="ZONA CENTRO"/>
    <s v="TERCEROS"/>
    <s v="2025 SEM 46"/>
    <s v="1320"/>
    <x v="17"/>
    <s v="lunes"/>
    <s v="PREBEL"/>
    <n v="1"/>
    <n v="1"/>
    <s v="TAT"/>
    <s v="JAZMIN ADRIANA OSPINA CARMONA"/>
    <s v="Preventa"/>
    <s v="1020423437"/>
    <s v="1037949442"/>
    <s v="AUTOSERVICIO RYR"/>
  </r>
  <r>
    <d v="2025-11-10T00:00:00"/>
    <s v="HHME001464524"/>
    <s v="PBDES135X272H"/>
    <s v="DESODORANTE CREMA 135GR x2 72H"/>
    <s v="PBDES135X272H - DESODORANTE CREMA 135GR x2 72H"/>
    <n v="1"/>
    <n v="15550"/>
    <n v="0"/>
    <n v="15550"/>
    <s v="TT02"/>
    <n v="1"/>
    <n v="125"/>
    <s v=" TUTI Medellin"/>
    <s v="ZONA CENTRO"/>
    <s v="TERCEROS"/>
    <s v="2025 SEM 46"/>
    <s v="1320"/>
    <x v="17"/>
    <s v="lunes"/>
    <s v="PREBEL"/>
    <n v="1"/>
    <n v="1"/>
    <s v="TAT"/>
    <s v="JAZMIN ADRIANA OSPINA CARMONA"/>
    <s v="Preventa"/>
    <s v="1020423437"/>
    <s v="1037949442"/>
    <s v="AUTOSERVICIO RYR"/>
  </r>
  <r>
    <d v="2025-11-10T00:00:00"/>
    <s v="HHME001464524"/>
    <s v="LYGUANT8AMX2"/>
    <s v="LIMPIAYA GUANTE TALLA8 AMARILLO X2"/>
    <s v="LYGUANT8AMX2 - LIMPIAYA GUANTE TALLA8 AMARILLO X2"/>
    <n v="6"/>
    <n v="3025.21"/>
    <n v="0"/>
    <n v="18151.259999999998"/>
    <s v="TT02"/>
    <n v="1"/>
    <n v="125"/>
    <s v=" TUTI Medellin"/>
    <s v="ZONA CENTRO"/>
    <s v="TERCEROS"/>
    <s v="2025 SEM 46"/>
    <s v="1320"/>
    <x v="17"/>
    <s v="lunes"/>
    <s v="ETERNA"/>
    <n v="1"/>
    <n v="6"/>
    <s v="TAT"/>
    <s v="JAZMIN ADRIANA OSPINA CARMONA"/>
    <s v="Preventa"/>
    <s v="1020423437"/>
    <s v="1037949442"/>
    <s v="AUTOSERVICIO RYR"/>
  </r>
  <r>
    <d v="2025-11-10T00:00:00"/>
    <s v="HHME001464524"/>
    <s v="LYGUANT8NGX2"/>
    <s v="LIMPIAYA GUANTE NEGRO TALLA8 X2"/>
    <s v="LYGUANT8NGX2 - LIMPIAYA GUANTE NEGRO TALLA8 X2"/>
    <n v="4"/>
    <n v="3180"/>
    <n v="0"/>
    <n v="12720"/>
    <s v="TT02"/>
    <n v="1"/>
    <n v="125"/>
    <s v=" TUTI Medellin"/>
    <s v="ZONA CENTRO"/>
    <s v="TERCEROS"/>
    <s v="2025 SEM 46"/>
    <s v="1320"/>
    <x v="17"/>
    <s v="lunes"/>
    <s v="ETERNA"/>
    <n v="1"/>
    <n v="4"/>
    <s v="TAT"/>
    <s v="JAZMIN ADRIANA OSPINA CARMONA"/>
    <s v="Preventa"/>
    <s v="1020423437"/>
    <s v="1037949442"/>
    <s v="AUTOSERVICIO RYR"/>
  </r>
  <r>
    <d v="2025-11-10T00:00:00"/>
    <s v="HHME001464536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6"/>
    <s v="1320"/>
    <x v="17"/>
    <s v="lunes"/>
    <s v="YASS"/>
    <n v="1"/>
    <n v="12"/>
    <s v="TAT"/>
    <s v="JARINSON VALENCIA REYES"/>
    <s v="Preventa"/>
    <s v="4850219"/>
    <s v="1037949442"/>
    <s v="DELICIAS DEL MIRADOR"/>
  </r>
  <r>
    <d v="2025-11-10T00:00:00"/>
    <s v="HHPE000678019"/>
    <s v="LYLOZA500ML"/>
    <s v="LAVALOZA LIQUIDO 500ML"/>
    <s v="LYLOZA500ML - LAVALOZA LIQUIDO 500ML"/>
    <n v="4"/>
    <n v="2475"/>
    <n v="0"/>
    <n v="9900"/>
    <s v="PE05"/>
    <n v="1"/>
    <n v="157"/>
    <s v=" TUTI Pereira"/>
    <s v="ZONA SUR"/>
    <s v="TERCEROS"/>
    <s v="2025 SEM 46"/>
    <s v="1835"/>
    <x v="41"/>
    <s v="lunes"/>
    <s v="ETERNA"/>
    <n v="1"/>
    <n v="4"/>
    <s v="TAT"/>
    <s v="RODRIGO GIRALDO RESTREPO"/>
    <s v="Preventa"/>
    <s v="10031549"/>
    <s v="1088007321"/>
    <s v="TIENDA LA DIVISA YARUMAL"/>
  </r>
  <r>
    <d v="2025-11-10T00:00:00"/>
    <s v="HHPE000678021"/>
    <s v="PBDESROLL"/>
    <s v="DESODORANTE ROLL-ON 30ML"/>
    <s v="PBDESROLL - DESODORANTE ROLL-ON 30ML"/>
    <n v="3"/>
    <n v="3000"/>
    <n v="0"/>
    <n v="9000"/>
    <s v="PE05"/>
    <n v="1"/>
    <n v="157"/>
    <s v=" TUTI Pereira"/>
    <s v="ZONA SUR"/>
    <s v="TERCEROS"/>
    <s v="2025 SEM 46"/>
    <s v="1834"/>
    <x v="41"/>
    <s v="lunes"/>
    <s v="PREBEL"/>
    <n v="1"/>
    <n v="3"/>
    <s v="TAT"/>
    <s v="FELIPE OSORIO GIRALDO"/>
    <s v="Preventa"/>
    <s v="1010015486"/>
    <s v="1088007321"/>
    <s v="MISCELANEA LA 22J"/>
  </r>
  <r>
    <d v="2025-11-10T00:00:00"/>
    <s v="HHBO001175680"/>
    <s v="LYCEETIPLANCHA"/>
    <s v="CEPILLO ECOLOGICO TIPO PLANCHA"/>
    <s v="LYCEETIPLANCHA - CEPILLO ECOLOGICO TIPO PLANCHA"/>
    <n v="1"/>
    <n v="2700"/>
    <n v="0"/>
    <n v="2700"/>
    <s v="BG20"/>
    <n v="1"/>
    <n v="2"/>
    <s v=" CIUDAD BOGOTA"/>
    <s v="ZONA BOGOTA"/>
    <s v="TERCEROS"/>
    <s v="2025 SEM 46"/>
    <s v="2156"/>
    <x v="25"/>
    <s v="lunes"/>
    <s v="ETERNA"/>
    <n v="1"/>
    <n v="1"/>
    <s v="TAT"/>
    <s v="TAMARA YULIETH USMA SALGADO"/>
    <s v="Preventa"/>
    <s v="1000936324"/>
    <s v="11223739"/>
    <s v="TIENDA EL DESCANSO"/>
  </r>
  <r>
    <d v="2025-11-10T00:00:00"/>
    <s v="HHBU000699025"/>
    <s v="YACINT12"/>
    <s v="CINTA TRANSPARENTE PEQUEÑA X 12 UND"/>
    <s v="YACINT12 - CINTA TRANSPARENTE PEQUEÑA X 12 UND"/>
    <n v="1"/>
    <n v="4247.1000000000004"/>
    <n v="0"/>
    <n v="4247.1000000000004"/>
    <s v="CU02"/>
    <n v="1"/>
    <n v="211"/>
    <s v=" Tuti Cúcuta"/>
    <s v="ZONA SANTANDER"/>
    <s v="TERCEROS"/>
    <s v="2025 SEM 46"/>
    <s v="1678"/>
    <x v="28"/>
    <s v="lunes"/>
    <s v="YASS"/>
    <n v="1"/>
    <n v="1"/>
    <s v="TAT"/>
    <s v="ISRAEL ROLON GARCIA"/>
    <s v="Preventa"/>
    <s v="88197168"/>
    <s v="1093777438"/>
    <s v="ABASTOS JEANFRANG"/>
  </r>
  <r>
    <d v="2025-11-10T00:00:00"/>
    <s v="HHME001464397"/>
    <s v="LYDESEN500"/>
    <s v="DESENGRASANTE CITRICO 500ML"/>
    <s v="LYDESEN500 - DESENGRASANTE CITRICO 500ML"/>
    <n v="10"/>
    <n v="2645.48"/>
    <n v="0"/>
    <n v="26454.799999999999"/>
    <s v="MD02"/>
    <n v="1"/>
    <n v="1"/>
    <s v=" MEDELLIN"/>
    <s v="ZONA CENTRO"/>
    <s v="TERCEROS"/>
    <s v="2025 SEM 46"/>
    <s v="1330"/>
    <x v="43"/>
    <s v="lunes"/>
    <s v="ETERNA"/>
    <n v="1"/>
    <n v="10"/>
    <s v="TAT"/>
    <s v="WILMAR ANTONY OCAMPO"/>
    <s v="Preventa"/>
    <s v="1020414070"/>
    <s v="8063355"/>
    <s v="TIENDA AMARILLA"/>
  </r>
  <r>
    <d v="2025-11-10T00:00:00"/>
    <s v="HHBO001175390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6"/>
    <s v="2128"/>
    <x v="15"/>
    <s v="lunes"/>
    <s v="PREBEL"/>
    <n v="1"/>
    <n v="1"/>
    <s v="TAT"/>
    <s v="CARLOS ALBERTO LEGUIZAMON LEGUIZAMON NEIRA"/>
    <s v="Preventa"/>
    <s v="79526552"/>
    <s v="22639797"/>
    <s v="SUTIENDA"/>
  </r>
  <r>
    <d v="2025-11-10T00:00:00"/>
    <s v="HHME001464418"/>
    <s v="YAPANIAMA"/>
    <s v="PAÑITOS HUMEDOS DAMPY AMARILLOS X 15 UND"/>
    <s v="YAPANIAMA - PAÑITOS HUMEDOS DAMPY AMARILLOS X 15 UND"/>
    <n v="8"/>
    <n v="1260.5"/>
    <n v="0"/>
    <n v="10084"/>
    <s v="MD04"/>
    <n v="1"/>
    <n v="125"/>
    <s v=" TUTI Medellin"/>
    <s v="ZONA CENTRO"/>
    <s v="TERCEROS"/>
    <s v="2025 SEM 46"/>
    <s v="1311"/>
    <x v="39"/>
    <s v="lunes"/>
    <s v="YASS"/>
    <n v="1"/>
    <n v="8"/>
    <s v="TAT"/>
    <s v="DANIELA LOPEZ ORREGO"/>
    <s v="Preventa"/>
    <s v="1152715214"/>
    <s v="71296053"/>
    <s v="TIENDA LA BUENA ESQUINA"/>
  </r>
  <r>
    <d v="2025-11-10T00:00:00"/>
    <s v="HHBO001175407"/>
    <s v="LYCEETIPLANCHA"/>
    <s v="CEPILLO ECOLOGICO TIPO PLANCHA"/>
    <s v="LYCEETIPLANCHA - CEPILLO ECOLOGICO TIPO PLANCHA"/>
    <n v="5"/>
    <n v="2700"/>
    <n v="0"/>
    <n v="13500"/>
    <s v="BG25"/>
    <n v="1"/>
    <n v="126"/>
    <s v=" TUTI Bogota"/>
    <s v="ZONA BOGOTA"/>
    <s v="TERCEROS"/>
    <s v="2025 SEM 46"/>
    <s v="2128"/>
    <x v="15"/>
    <s v="lunes"/>
    <s v="ETERNA"/>
    <n v="1"/>
    <n v="5"/>
    <s v="TAT"/>
    <s v="MARTIN PEDRAZA PEDRAZA RINCON"/>
    <s v="Preventa"/>
    <s v="19465826"/>
    <s v="22639797"/>
    <s v="FERRETERIA EL BUEN VECINO"/>
  </r>
  <r>
    <d v="2025-11-10T00:00:00"/>
    <s v="HHBO001175407"/>
    <s v="LYVIDR500X1"/>
    <s v="LIMPIAYA LIMPIAVIDRIOS MULTIUSOS 500ML X1"/>
    <s v="LYVIDR500X1 - LIMPIAYA LIMPIAVIDRIOS MULTIUSOS 500ML X1"/>
    <n v="3"/>
    <n v="2647.06"/>
    <n v="0"/>
    <n v="7941.18"/>
    <s v="BG25"/>
    <n v="1"/>
    <n v="126"/>
    <s v=" TUTI Bogota"/>
    <s v="ZONA BOGOTA"/>
    <s v="TERCEROS"/>
    <s v="2025 SEM 46"/>
    <s v="2128"/>
    <x v="15"/>
    <s v="lunes"/>
    <s v="ETERNA"/>
    <n v="1"/>
    <n v="3"/>
    <s v="TAT"/>
    <s v="MARTIN PEDRAZA PEDRAZA RINCON"/>
    <s v="Preventa"/>
    <s v="19465826"/>
    <s v="22639797"/>
    <s v="FERRETERIA EL BUEN VECINO"/>
  </r>
  <r>
    <d v="2025-11-10T00:00:00"/>
    <s v="HHPE000677944"/>
    <s v="LYLAVA1000"/>
    <s v="LIMPIAYA LIMPIADOR MULTIUSOS LAVANDA X 1000"/>
    <s v="LYLAVA1000 - LIMPIAYA LIMPIADOR MULTIUSOS LAVANDA X 1000"/>
    <n v="1"/>
    <n v="2541.83"/>
    <n v="0"/>
    <n v="2541.83"/>
    <s v="PE05"/>
    <n v="1"/>
    <n v="157"/>
    <s v=" TUTI Pereira"/>
    <s v="ZONA SUR"/>
    <s v="TERCEROS"/>
    <s v="2025 SEM 46"/>
    <s v="1815"/>
    <x v="40"/>
    <s v="lunes"/>
    <s v="ETERNA"/>
    <n v="1"/>
    <n v="1"/>
    <s v="TAT"/>
    <s v="YESICA MARLEN CORTES CACERES"/>
    <s v="Preventa"/>
    <s v="1015440573"/>
    <s v="1059785487"/>
    <s v="MIS NEGROS NYK"/>
  </r>
  <r>
    <d v="2025-11-10T00:00:00"/>
    <s v="HHPE000677944"/>
    <s v="LYGUANT7AMX2"/>
    <s v="LIMPIAYA GUATE TALLA7 AMARILLO X2"/>
    <s v="LYGUANT7AMX2 - LIMPIAYA GUATE TALLA7 AMARILLO X2"/>
    <n v="1"/>
    <n v="3025.21"/>
    <n v="0"/>
    <n v="3025.21"/>
    <s v="PE05"/>
    <n v="1"/>
    <n v="157"/>
    <s v=" TUTI Pereira"/>
    <s v="ZONA SUR"/>
    <s v="TERCEROS"/>
    <s v="2025 SEM 46"/>
    <s v="1815"/>
    <x v="40"/>
    <s v="lunes"/>
    <s v="ETERNA"/>
    <n v="1"/>
    <n v="1"/>
    <s v="TAT"/>
    <s v="YESICA MARLEN CORTES CACERES"/>
    <s v="Preventa"/>
    <s v="1015440573"/>
    <s v="1059785487"/>
    <s v="MIS NEGROS NYK"/>
  </r>
  <r>
    <d v="2025-11-10T00:00:00"/>
    <s v="HHPE000677944"/>
    <s v="LYGUANT8AMX2"/>
    <s v="LIMPIAYA GUANTE TALLA8 AMARILLO X2"/>
    <s v="LYGUANT8AMX2 - LIMPIAYA GUANTE TALLA8 AMARILLO X2"/>
    <n v="3"/>
    <n v="3025.21"/>
    <n v="0"/>
    <n v="9075.6299999999992"/>
    <s v="PE05"/>
    <n v="1"/>
    <n v="157"/>
    <s v=" TUTI Pereira"/>
    <s v="ZONA SUR"/>
    <s v="TERCEROS"/>
    <s v="2025 SEM 46"/>
    <s v="1815"/>
    <x v="40"/>
    <s v="lunes"/>
    <s v="ETERNA"/>
    <n v="1"/>
    <n v="3"/>
    <s v="TAT"/>
    <s v="YESICA MARLEN CORTES CACERES"/>
    <s v="Preventa"/>
    <s v="1015440573"/>
    <s v="1059785487"/>
    <s v="MIS NEGROS NYK"/>
  </r>
  <r>
    <d v="2025-11-10T00:00:00"/>
    <s v="HHPE000677944"/>
    <s v="LYGUANT9AMX2"/>
    <s v="LIMPIAYA GUANTE TALLA9 AMARILLO X2"/>
    <s v="LYGUANT9AMX2 - LIMPIAYA GUANTE TALLA9 AMARILLO X2"/>
    <n v="2"/>
    <n v="3025.21"/>
    <n v="0"/>
    <n v="6050.42"/>
    <s v="PE05"/>
    <n v="1"/>
    <n v="157"/>
    <s v=" TUTI Pereira"/>
    <s v="ZONA SUR"/>
    <s v="TERCEROS"/>
    <s v="2025 SEM 46"/>
    <s v="1815"/>
    <x v="40"/>
    <s v="lunes"/>
    <s v="ETERNA"/>
    <n v="1"/>
    <n v="2"/>
    <s v="TAT"/>
    <s v="YESICA MARLEN CORTES CACERES"/>
    <s v="Preventa"/>
    <s v="1015440573"/>
    <s v="1059785487"/>
    <s v="MIS NEGROS NYK"/>
  </r>
  <r>
    <d v="2025-11-10T00:00:00"/>
    <s v="HHBO001175487"/>
    <s v="YACAN20"/>
    <s v="CANDADO 20 MM"/>
    <s v="YACAN20 - CANDADO 20 MM"/>
    <n v="6"/>
    <n v="1218.49"/>
    <n v="0"/>
    <n v="7310.94"/>
    <s v="BG22"/>
    <n v="1"/>
    <n v="126"/>
    <s v=" TUTI Bogota"/>
    <s v="ZONA BOGOTA"/>
    <s v="TERCEROS"/>
    <s v="2025 SEM 46"/>
    <s v="2103"/>
    <x v="10"/>
    <s v="lunes"/>
    <s v="YASS"/>
    <n v="1"/>
    <n v="6"/>
    <s v="TAT"/>
    <s v="MILTON FERNEY ROMERO RUEDA"/>
    <s v="Preventa"/>
    <s v="79568714"/>
    <s v="1073687214"/>
    <s v="PAPELERIA Y MISCELANEA MI GOTICA"/>
  </r>
  <r>
    <d v="2025-11-10T00:00:00"/>
    <s v="HHBO001175487"/>
    <s v="YACAN25"/>
    <s v="CANDADO 25 MM"/>
    <s v="YACAN25 - CANDADO 25 MM"/>
    <n v="3"/>
    <n v="1543"/>
    <n v="0"/>
    <n v="4629"/>
    <s v="BG22"/>
    <n v="1"/>
    <n v="126"/>
    <s v=" TUTI Bogota"/>
    <s v="ZONA BOGOTA"/>
    <s v="TERCEROS"/>
    <s v="2025 SEM 46"/>
    <s v="2103"/>
    <x v="10"/>
    <s v="lunes"/>
    <s v="YASS"/>
    <n v="1"/>
    <n v="3"/>
    <s v="TAT"/>
    <s v="MILTON FERNEY ROMERO RUEDA"/>
    <s v="Preventa"/>
    <s v="79568714"/>
    <s v="1073687214"/>
    <s v="PAPELERIA Y MISCELANEA MI GOTICA"/>
  </r>
  <r>
    <d v="2025-11-10T00:00:00"/>
    <s v="HHBO001175487"/>
    <s v="YACAN38"/>
    <s v="CANDADO 38 MM"/>
    <s v="YACAN38 - CANDADO 38 MM"/>
    <n v="2"/>
    <n v="2668.75"/>
    <n v="0"/>
    <n v="5337.5"/>
    <s v="BG22"/>
    <n v="1"/>
    <n v="126"/>
    <s v=" TUTI Bogota"/>
    <s v="ZONA BOGOTA"/>
    <s v="TERCEROS"/>
    <s v="2025 SEM 46"/>
    <s v="2103"/>
    <x v="10"/>
    <s v="lunes"/>
    <s v="YASS"/>
    <n v="1"/>
    <n v="2"/>
    <s v="TAT"/>
    <s v="MILTON FERNEY ROMERO RUEDA"/>
    <s v="Preventa"/>
    <s v="79568714"/>
    <s v="1073687214"/>
    <s v="PAPELERIA Y MISCELANEA MI GOTICA"/>
  </r>
  <r>
    <d v="2025-11-10T00:00:00"/>
    <s v="HHBO001175534"/>
    <s v="YACONDSEX"/>
    <s v="CONDONES X3 UNIDADES ECONOMICO"/>
    <s v="YACONDSEX - CONDONES X3 UNIDADES ECONOMICO"/>
    <n v="24"/>
    <n v="866.2"/>
    <n v="0"/>
    <n v="20788.8"/>
    <s v="BG19"/>
    <n v="1"/>
    <n v="126"/>
    <s v=" TUTI Bogota"/>
    <s v="ZONA BOGOTA"/>
    <s v="TERCEROS"/>
    <s v="2025 SEM 46"/>
    <s v="2191"/>
    <x v="21"/>
    <s v="lunes"/>
    <s v="YASS"/>
    <n v="1"/>
    <n v="24"/>
    <s v="TAT"/>
    <s v="PIEDAD VIVIANA NUÑEZ PRADA"/>
    <s v="Preventa"/>
    <s v="52987148"/>
    <s v="79903522"/>
    <s v="DROGUERIA DR VITTO SALUD"/>
  </r>
  <r>
    <d v="2025-11-10T00:00:00"/>
    <s v="HHBO001175534"/>
    <s v="LYGUANT7AMX2"/>
    <s v="LIMPIAYA GUATE TALLA7 AMARILLO X2"/>
    <s v="LYGUANT7AMX2 - LIMPIAYA GUATE TALLA7 AMARILLO X2"/>
    <n v="1"/>
    <n v="3025.21"/>
    <n v="0"/>
    <n v="3025.21"/>
    <s v="BG19"/>
    <n v="1"/>
    <n v="126"/>
    <s v=" TUTI Bogota"/>
    <s v="ZONA BOGOTA"/>
    <s v="TERCEROS"/>
    <s v="2025 SEM 46"/>
    <s v="2191"/>
    <x v="21"/>
    <s v="lunes"/>
    <s v="ETERNA"/>
    <n v="1"/>
    <n v="1"/>
    <s v="TAT"/>
    <s v="PIEDAD VIVIANA NUÑEZ PRADA"/>
    <s v="Preventa"/>
    <s v="52987148"/>
    <s v="79903522"/>
    <s v="DROGUERIA DR VITTO SALUD"/>
  </r>
  <r>
    <d v="2025-11-10T00:00:00"/>
    <s v="HHBQ000725238"/>
    <s v="LYDESEN500"/>
    <s v="DESENGRASANTE CITRICO 500ML"/>
    <s v="LYDESEN500 - DESENGRASANTE CITRICO 500ML"/>
    <n v="1"/>
    <n v="2645.48"/>
    <n v="0"/>
    <n v="2645.48"/>
    <s v="BQ06"/>
    <n v="1"/>
    <n v="155"/>
    <s v=" TUTI Barranquilla"/>
    <s v="ZONA NORTE"/>
    <s v="TERCEROS"/>
    <s v="2025 SEM 46"/>
    <s v="1938"/>
    <x v="27"/>
    <s v="lunes"/>
    <s v="ETERNA"/>
    <n v="1"/>
    <n v="1"/>
    <s v="TAT"/>
    <s v="MARELBA ARDILA VILLARREAL"/>
    <s v="Preventa"/>
    <s v="37945953"/>
    <s v="8525463"/>
    <s v="TIENDA Y MISCELANEA LA MEJOR ESQUINA"/>
  </r>
  <r>
    <d v="2025-11-10T00:00:00"/>
    <s v="HHME001464583"/>
    <s v="YAGOM90"/>
    <s v="GOMINA N17 EN SOBRE 90G"/>
    <s v="YAGOM90 - GOMINA N17 EN SOBRE 90G"/>
    <n v="10"/>
    <n v="1092.44"/>
    <n v="0"/>
    <n v="10924.4"/>
    <s v="TT02"/>
    <n v="1"/>
    <n v="125"/>
    <s v=" TUTI Medellin"/>
    <s v="ZONA CENTRO"/>
    <s v="TERCEROS"/>
    <s v="2025 SEM 46"/>
    <s v="1320"/>
    <x v="17"/>
    <s v="lunes"/>
    <s v="YASS"/>
    <n v="1"/>
    <n v="10"/>
    <s v="TAT"/>
    <s v="SANDRA MARIA AGUDELO ROMERO"/>
    <s v="Preventa"/>
    <s v="43811654"/>
    <s v="1037949442"/>
    <s v="LA TIENDA DE VALEN"/>
  </r>
  <r>
    <d v="2025-11-10T00:00:00"/>
    <s v="HHBO001175592"/>
    <s v="LYQUITAMANCBL"/>
    <s v="QUITA MANCHAS ROPA BLANCA LIMPIAYA"/>
    <s v="LYQUITAMANCBL - QUITA MANCHAS ROPA BLANCA LIMPIAYA"/>
    <n v="2"/>
    <n v="3742"/>
    <n v="0"/>
    <n v="7484"/>
    <s v="BG20"/>
    <n v="1"/>
    <n v="126"/>
    <s v=" TUTI Bogota"/>
    <s v="ZONA BOGOTA"/>
    <s v="TERCEROS"/>
    <s v="2025 SEM 46"/>
    <s v="2131"/>
    <x v="26"/>
    <s v="lunes"/>
    <s v="ETERNA"/>
    <n v="1"/>
    <n v="2"/>
    <s v="TAT"/>
    <s v="GERMAN HUMBERTO VALBUENA MOJICA"/>
    <s v="Preventa"/>
    <s v="79412973"/>
    <s v="52290464"/>
    <s v="PINTSCREEN"/>
  </r>
  <r>
    <d v="2025-11-10T00:00:00"/>
    <s v="HHME001464601"/>
    <s v="YACINASILANEGRA"/>
    <s v="CINTA AISLANTE NEGRA"/>
    <s v="YACINASILANEGRA - CINTA AISLANTE NEGRA"/>
    <n v="12"/>
    <n v="715"/>
    <n v="0"/>
    <n v="8580"/>
    <s v="MD01"/>
    <n v="1"/>
    <n v="125"/>
    <s v=" TUTI Medellin"/>
    <s v="ZONA CENTRO"/>
    <s v="TERCEROS"/>
    <s v="2025 SEM 46"/>
    <s v="1332"/>
    <x v="44"/>
    <s v="lunes"/>
    <s v="YASS"/>
    <n v="1"/>
    <n v="12"/>
    <s v="TAT"/>
    <s v="LAURA YINETH BEDOYA ALVAREZ"/>
    <s v="Preventa"/>
    <s v="1020476139"/>
    <s v="39178423"/>
    <s v="QKCHARRO"/>
  </r>
  <r>
    <d v="2025-11-10T00:00:00"/>
    <s v="HHME001464601"/>
    <s v="YASEDA20"/>
    <s v="SEDA DENTAL CON CERA 20 MT"/>
    <s v="YASEDA20 - SEDA DENTAL CON CERA 20 MT"/>
    <n v="8"/>
    <n v="1092.44"/>
    <n v="0"/>
    <n v="8739.52"/>
    <s v="MD01"/>
    <n v="1"/>
    <n v="125"/>
    <s v=" TUTI Medellin"/>
    <s v="ZONA CENTRO"/>
    <s v="TERCEROS"/>
    <s v="2025 SEM 46"/>
    <s v="1332"/>
    <x v="44"/>
    <s v="lunes"/>
    <s v="YASS"/>
    <n v="1"/>
    <n v="8"/>
    <s v="TAT"/>
    <s v="LAURA YINETH BEDOYA ALVAREZ"/>
    <s v="Preventa"/>
    <s v="1020476139"/>
    <s v="39178423"/>
    <s v="QKCHARRO"/>
  </r>
  <r>
    <d v="2025-11-10T00:00:00"/>
    <s v="HHME001464601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6"/>
    <s v="1332"/>
    <x v="44"/>
    <s v="lunes"/>
    <s v="YASS"/>
    <n v="1"/>
    <n v="6"/>
    <s v="TAT"/>
    <s v="LAURA YINETH BEDOYA ALVAREZ"/>
    <s v="Preventa"/>
    <s v="1020476139"/>
    <s v="39178423"/>
    <s v="QKCHARRO"/>
  </r>
  <r>
    <d v="2025-11-10T00:00:00"/>
    <s v="HHME001464601"/>
    <s v="DRPOLISACHETX1"/>
    <s v="POLIMERO DROMATIC SACHET X1"/>
    <s v="DRPOLISACHETX1 - POLIMERO DROMATIC SACHET X1"/>
    <n v="2"/>
    <n v="2227"/>
    <n v="0"/>
    <n v="4454"/>
    <s v="MD01"/>
    <n v="1"/>
    <n v="125"/>
    <s v=" TUTI Medellin"/>
    <s v="ZONA CENTRO"/>
    <s v="TERCEROS"/>
    <s v="2025 SEM 46"/>
    <s v="1332"/>
    <x v="44"/>
    <s v="lunes"/>
    <s v="DROMATIC"/>
    <n v="1"/>
    <n v="2"/>
    <s v="TAT"/>
    <s v="LAURA YINETH BEDOYA ALVAREZ"/>
    <s v="Preventa"/>
    <s v="1020476139"/>
    <s v="39178423"/>
    <s v="QKCHARRO"/>
  </r>
  <r>
    <d v="2025-11-10T00:00:00"/>
    <s v="HHME001464601"/>
    <s v="DRTERMOSACHETX1"/>
    <s v="TERMOPROTECTOR CAPILAR DROMATIC SACHET X1"/>
    <s v="DRTERMOSACHETX1 - TERMOPROTECTOR CAPILAR DROMATIC SACHET X1"/>
    <n v="2"/>
    <n v="2227"/>
    <n v="0"/>
    <n v="4454"/>
    <s v="MD01"/>
    <n v="1"/>
    <n v="125"/>
    <s v=" TUTI Medellin"/>
    <s v="ZONA CENTRO"/>
    <s v="TERCEROS"/>
    <s v="2025 SEM 46"/>
    <s v="1332"/>
    <x v="44"/>
    <s v="lunes"/>
    <s v="DROMATIC"/>
    <n v="1"/>
    <n v="2"/>
    <s v="TAT"/>
    <s v="LAURA YINETH BEDOYA ALVAREZ"/>
    <s v="Preventa"/>
    <s v="1020476139"/>
    <s v="39178423"/>
    <s v="QKCHARRO"/>
  </r>
  <r>
    <d v="2025-11-10T00:00:00"/>
    <s v="HHME001464601"/>
    <s v="DRACRILASACHETX1"/>
    <s v="ACRILATO PARA PEINAR DROMATIC SACHET X1"/>
    <s v="DRACRILASACHETX1 - ACRILATO PARA PEINAR DROMATIC SACHET X1"/>
    <n v="2"/>
    <n v="2227"/>
    <n v="0"/>
    <n v="4454"/>
    <s v="MD01"/>
    <n v="1"/>
    <n v="125"/>
    <s v=" TUTI Medellin"/>
    <s v="ZONA CENTRO"/>
    <s v="TERCEROS"/>
    <s v="2025 SEM 46"/>
    <s v="1332"/>
    <x v="44"/>
    <s v="lunes"/>
    <s v="DROMATIC"/>
    <n v="1"/>
    <n v="2"/>
    <s v="TAT"/>
    <s v="LAURA YINETH BEDOYA ALVAREZ"/>
    <s v="Preventa"/>
    <s v="1020476139"/>
    <s v="39178423"/>
    <s v="QKCHARRO"/>
  </r>
  <r>
    <d v="2025-11-10T00:00:00"/>
    <s v="HHBO001175678"/>
    <s v="YASEDA20"/>
    <s v="SEDA DENTAL CON CERA 20 MT"/>
    <s v="YASEDA20 - SEDA DENTAL CON CERA 20 MT"/>
    <n v="6"/>
    <n v="1092.44"/>
    <n v="0"/>
    <n v="6554.64"/>
    <s v="BG20"/>
    <n v="1"/>
    <n v="126"/>
    <s v=" TUTI Bogota"/>
    <s v="ZONA BOGOTA"/>
    <s v="TERCEROS"/>
    <s v="2025 SEM 46"/>
    <s v="2147"/>
    <x v="29"/>
    <s v="lunes"/>
    <s v="YASS"/>
    <n v="1"/>
    <n v="6"/>
    <s v="TAT"/>
    <s v="SONIA IDALY DIAZ ROBLES"/>
    <s v="Preventa"/>
    <s v="52129844"/>
    <s v="79986646"/>
    <s v="DROGUERIA EDUAR SALUD MG"/>
  </r>
  <r>
    <d v="2025-11-10T00:00:00"/>
    <s v="HHBO001175678"/>
    <s v="YAGOM90"/>
    <s v="GOMINA N17 EN SOBRE 90G"/>
    <s v="YAGOM90 - GOMINA N17 EN SOBRE 90G"/>
    <n v="6"/>
    <n v="1092.44"/>
    <n v="0"/>
    <n v="6554.64"/>
    <s v="BG20"/>
    <n v="1"/>
    <n v="126"/>
    <s v=" TUTI Bogota"/>
    <s v="ZONA BOGOTA"/>
    <s v="TERCEROS"/>
    <s v="2025 SEM 46"/>
    <s v="2147"/>
    <x v="29"/>
    <s v="lunes"/>
    <s v="YASS"/>
    <n v="1"/>
    <n v="6"/>
    <s v="TAT"/>
    <s v="SONIA IDALY DIAZ ROBLES"/>
    <s v="Preventa"/>
    <s v="52129844"/>
    <s v="79986646"/>
    <s v="DROGUERIA EDUAR SALUD MG"/>
  </r>
  <r>
    <d v="2025-11-10T00:00:00"/>
    <s v="HHBO001175683"/>
    <s v="YABOLSAMED"/>
    <s v="BOLSA BASURA PAQUETE X8 UNIDADES"/>
    <s v="YABOLSAMED - BOLSA BASURA PAQUETE X8 UNIDADES"/>
    <n v="24"/>
    <n v="1344.54"/>
    <n v="0"/>
    <n v="32268.959999999999"/>
    <s v="BG20"/>
    <n v="1"/>
    <n v="126"/>
    <s v=" TUTI Bogota"/>
    <s v="ZONA BOGOTA"/>
    <s v="TERCEROS"/>
    <s v="2025 SEM 46"/>
    <s v="2156"/>
    <x v="25"/>
    <s v="lunes"/>
    <s v="YASS"/>
    <n v="1"/>
    <n v="24"/>
    <s v="TAT"/>
    <s v="PABLO EMILIO FIERRO CORDOBA"/>
    <s v="Preventa"/>
    <s v="12199738"/>
    <s v="11223739"/>
    <s v="TIENDA QUE COSITA"/>
  </r>
  <r>
    <d v="2025-11-10T00:00:00"/>
    <s v="HHBO001175699"/>
    <s v="YABOLSAMED"/>
    <s v="BOLSA BASURA PAQUETE X8 UNIDADES"/>
    <s v="YABOLSAMED - BOLSA BASURA PAQUETE X8 UNIDADES"/>
    <n v="3"/>
    <n v="1344.54"/>
    <n v="0"/>
    <n v="4033.62"/>
    <s v="BG20"/>
    <n v="1"/>
    <n v="2"/>
    <s v=" CIUDAD BOGOTA"/>
    <s v="ZONA BOGOTA"/>
    <s v="TERCEROS"/>
    <s v="2025 SEM 46"/>
    <s v="2156"/>
    <x v="25"/>
    <s v="lunes"/>
    <s v="YASS"/>
    <n v="1"/>
    <n v="3"/>
    <s v="TAT"/>
    <s v="FREDY ORLANDO SANCHEZ"/>
    <s v="Preventa"/>
    <s v="79054758"/>
    <s v="11223739"/>
    <s v="FREDY ORLANDO SANCHEZ"/>
  </r>
  <r>
    <d v="2025-11-10T00:00:00"/>
    <s v="HHME001464408"/>
    <s v="YACAN20"/>
    <s v="CANDADO 20 MM"/>
    <s v="YACAN20 - CANDADO 20 MM"/>
    <n v="1"/>
    <n v="1218.49"/>
    <n v="0"/>
    <n v="1218.49"/>
    <s v="MD06"/>
    <n v="1"/>
    <n v="125"/>
    <s v=" TUTI Medellin"/>
    <s v="ZONA CENTRO"/>
    <s v="TERCEROS"/>
    <s v="2025 SEM 46"/>
    <s v="1307"/>
    <x v="23"/>
    <s v="lunes"/>
    <s v="YASS"/>
    <n v="1"/>
    <n v="1"/>
    <s v="TAT"/>
    <s v="CLAUDIA MILENA CHAVERRA GIRALDO"/>
    <s v="Preventa"/>
    <s v="43925583"/>
    <s v="1037594291"/>
    <s v="LA TIENDA DE MARIA"/>
  </r>
  <r>
    <d v="2025-11-10T00:00:00"/>
    <s v="HHBO001175434"/>
    <s v="YATIJEROM"/>
    <s v="TIJERA PUNTA ROMA ECONOMICA"/>
    <s v="YATIJEROM - TIJERA PUNTA ROMA ECONOMICA"/>
    <n v="4"/>
    <n v="864"/>
    <n v="0"/>
    <n v="3456"/>
    <s v="BG22"/>
    <n v="1"/>
    <n v="126"/>
    <s v=" TUTI Bogota"/>
    <s v="ZONA BOGOTA"/>
    <s v="TERCEROS"/>
    <s v="2025 SEM 46"/>
    <s v="2100"/>
    <x v="34"/>
    <s v="lunes"/>
    <s v="YASS"/>
    <n v="1"/>
    <n v="4"/>
    <s v="TAT"/>
    <s v="DIANA YERALDIN ALGARRA DIAZ"/>
    <s v="Preventa"/>
    <s v="1033745069"/>
    <s v="1073693097"/>
    <s v="LA CASA GRUS"/>
  </r>
  <r>
    <d v="2025-11-10T00:00:00"/>
    <s v="HHBO001175440"/>
    <s v="PBDESCREMA72H"/>
    <s v="DESODORANTE COLAPSIBLE 40GR 72H"/>
    <s v="PBDESCREMA72H - DESODORANTE COLAPSIBLE 40GR 72H"/>
    <n v="2"/>
    <n v="3000"/>
    <n v="0"/>
    <n v="6000"/>
    <s v="BG22"/>
    <n v="1"/>
    <n v="126"/>
    <s v=" TUTI Bogota"/>
    <s v="ZONA BOGOTA"/>
    <s v="TERCEROS"/>
    <s v="2025 SEM 46"/>
    <s v="2100"/>
    <x v="34"/>
    <s v="lunes"/>
    <s v="PREBEL"/>
    <n v="1"/>
    <n v="2"/>
    <s v="TAT"/>
    <s v="WILLIAM ALEXANDER JIMENEZ MONCADA"/>
    <s v="Preventa"/>
    <s v="1071332064"/>
    <s v="1073693097"/>
    <s v="FRUVER WILLIAN"/>
  </r>
  <r>
    <d v="2025-11-10T00:00:00"/>
    <s v="HHBO001175440"/>
    <s v="PBTALCO30"/>
    <s v="TALCO POLVO AFM 30 GR"/>
    <s v="PBTALCO30 - TALCO POLVO AFM 30 GR"/>
    <n v="2"/>
    <n v="2900.04"/>
    <n v="0"/>
    <n v="5800.08"/>
    <s v="BG22"/>
    <n v="1"/>
    <n v="126"/>
    <s v=" TUTI Bogota"/>
    <s v="ZONA BOGOTA"/>
    <s v="TERCEROS"/>
    <s v="2025 SEM 46"/>
    <s v="2100"/>
    <x v="34"/>
    <s v="lunes"/>
    <s v="PREBEL"/>
    <n v="1"/>
    <n v="2"/>
    <s v="TAT"/>
    <s v="WILLIAM ALEXANDER JIMENEZ MONCADA"/>
    <s v="Preventa"/>
    <s v="1071332064"/>
    <s v="1073693097"/>
    <s v="FRUVER WILLIAN"/>
  </r>
  <r>
    <d v="2025-11-10T00:00:00"/>
    <s v="HHBO001175440"/>
    <s v="LYDETE200DX1"/>
    <s v="LIMPIAYA DETERGENTE DOYPACK 200 ML X1"/>
    <s v="LYDETE200DX1 - LIMPIAYA DETERGENTE DOYPACK 200 ML X1"/>
    <n v="4"/>
    <n v="1440"/>
    <n v="0"/>
    <n v="5760"/>
    <s v="BG22"/>
    <n v="1"/>
    <n v="126"/>
    <s v=" TUTI Bogota"/>
    <s v="ZONA BOGOTA"/>
    <s v="TERCEROS"/>
    <s v="2025 SEM 46"/>
    <s v="2100"/>
    <x v="34"/>
    <s v="lunes"/>
    <s v="ETERNA"/>
    <n v="1"/>
    <n v="4"/>
    <s v="TAT"/>
    <s v="WILLIAM ALEXANDER JIMENEZ MONCADA"/>
    <s v="Preventa"/>
    <s v="1071332064"/>
    <s v="1073693097"/>
    <s v="FRUVER WILLIAN"/>
  </r>
  <r>
    <d v="2025-11-10T00:00:00"/>
    <s v="HHBO001175440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6"/>
    <s v="2100"/>
    <x v="34"/>
    <s v="lunes"/>
    <s v="ETERNA"/>
    <n v="1"/>
    <n v="2"/>
    <s v="TAT"/>
    <s v="WILLIAM ALEXANDER JIMENEZ MONCADA"/>
    <s v="Preventa"/>
    <s v="1071332064"/>
    <s v="1073693097"/>
    <s v="FRUVER WILLIAN"/>
  </r>
  <r>
    <d v="2025-11-10T00:00:00"/>
    <s v="HHBO001175440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6"/>
    <s v="2100"/>
    <x v="34"/>
    <s v="lunes"/>
    <s v="ETERNA"/>
    <n v="1"/>
    <n v="2"/>
    <s v="TAT"/>
    <s v="WILLIAM ALEXANDER JIMENEZ MONCADA"/>
    <s v="Preventa"/>
    <s v="1071332064"/>
    <s v="1073693097"/>
    <s v="FRUVER WILLIAN"/>
  </r>
  <r>
    <d v="2025-11-10T00:00:00"/>
    <s v="HHBO001175440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6"/>
    <s v="2100"/>
    <x v="34"/>
    <s v="lunes"/>
    <s v="YASS"/>
    <n v="1"/>
    <n v="1"/>
    <s v="TAT"/>
    <s v="WILLIAM ALEXANDER JIMENEZ MONCADA"/>
    <s v="Preventa"/>
    <s v="1071332064"/>
    <s v="1073693097"/>
    <s v="FRUVER WILLIAN"/>
  </r>
  <r>
    <d v="2025-11-10T00:00:00"/>
    <s v="HHBO001175467"/>
    <s v="LYGUANT7AMX2"/>
    <s v="LIMPIAYA GUATE TALLA7 AMARILLO X2"/>
    <s v="LYGUANT7AMX2 - LIMPIAYA GUATE TALLA7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lunes"/>
    <s v="ETERNA"/>
    <n v="1"/>
    <n v="3"/>
    <s v="TAT"/>
    <s v="JONY ALEXANDER CARREÑO CARRERO"/>
    <s v="Preventa"/>
    <s v="1023869028"/>
    <s v="79354604"/>
    <s v="PAPELERIA J C"/>
  </r>
  <r>
    <d v="2025-11-10T00:00:00"/>
    <s v="HHBO001175467"/>
    <s v="LYGUANT8AMX2"/>
    <s v="LIMPIAYA GUANTE TALLA8 AMARILLO X2"/>
    <s v="LYGUANT8AMX2 - LIMPIAYA GUANTE TALLA8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lunes"/>
    <s v="ETERNA"/>
    <n v="1"/>
    <n v="3"/>
    <s v="TAT"/>
    <s v="JONY ALEXANDER CARREÑO CARRERO"/>
    <s v="Preventa"/>
    <s v="1023869028"/>
    <s v="79354604"/>
    <s v="PAPELERIA J C"/>
  </r>
  <r>
    <d v="2025-11-10T00:00:00"/>
    <s v="HHBO001175469"/>
    <s v="YABOLSAMED"/>
    <s v="BOLSA BASURA PAQUETE X8 UNIDADES"/>
    <s v="YABOLSAMED - BOLSA BASURA PAQUETE X8 UNIDADES"/>
    <n v="6"/>
    <n v="1344.54"/>
    <n v="0"/>
    <n v="8067.24"/>
    <s v="BG25"/>
    <n v="1"/>
    <n v="2"/>
    <s v=" CIUDAD BOGOTA"/>
    <s v="ZONA BOGOTA"/>
    <s v="TERCEROS"/>
    <s v="2025 SEM 46"/>
    <s v="2134"/>
    <x v="32"/>
    <s v="lunes"/>
    <s v="YASS"/>
    <n v="1"/>
    <n v="6"/>
    <s v="TAT"/>
    <s v="YULY ANDREA ZULUAGA VILLEGAS"/>
    <s v="Preventa"/>
    <s v="1023926355"/>
    <s v="79354604"/>
    <s v="VARIEDADES"/>
  </r>
  <r>
    <d v="2025-11-10T00:00:00"/>
    <s v="HHBO001175490"/>
    <s v="PBELDES12X18"/>
    <s v="DES. EA DPL CLASS 12G X 18"/>
    <s v="PBELDES12X18 - DES. EA DPL CLASS 12G X 18"/>
    <n v="1"/>
    <n v="12500"/>
    <n v="375"/>
    <n v="12125"/>
    <s v="BG22"/>
    <n v="1"/>
    <n v="126"/>
    <s v=" TUTI Bogota"/>
    <s v="ZONA BOGOTA"/>
    <s v="TERCEROS"/>
    <s v="2025 SEM 46"/>
    <s v="2103"/>
    <x v="10"/>
    <s v="lunes"/>
    <s v="PREBEL"/>
    <n v="1"/>
    <n v="1"/>
    <s v="TAT"/>
    <s v="HUGO ANTONIO CABRERA"/>
    <s v="Preventa"/>
    <s v="700444484"/>
    <s v="1073687214"/>
    <s v="FULLTIENDA"/>
  </r>
  <r>
    <d v="2025-11-10T00:00:00"/>
    <s v="HHBQ000725225"/>
    <s v="LYGUANT7.5AMX2"/>
    <s v="LIMPIAYA GUATE TALLA7.5 AMARILLO X2"/>
    <s v="LYGUANT7.5AMX2 - LIMPIAYA GUATE TALLA7.5 AMARILLO X2"/>
    <n v="3"/>
    <n v="3025.21"/>
    <n v="0"/>
    <n v="9075.6299999999992"/>
    <s v="BQ06"/>
    <n v="1"/>
    <n v="155"/>
    <s v=" TUTI Barranquilla"/>
    <s v="ZONA NORTE"/>
    <s v="TERCEROS"/>
    <s v="2025 SEM 46"/>
    <s v="1938"/>
    <x v="27"/>
    <s v="lunes"/>
    <s v="ETERNA"/>
    <n v="1"/>
    <n v="3"/>
    <s v="TAT"/>
    <s v="DINA MARCELA SANDOVAL GARZA"/>
    <s v="Preventa"/>
    <s v="1045694995"/>
    <s v="8525463"/>
    <s v="VARIEDADES TAYRONA 8"/>
  </r>
  <r>
    <d v="2025-11-10T00:00:00"/>
    <s v="HHBQ000725225"/>
    <s v="LYGUANT8AMX2"/>
    <s v="LIMPIAYA GUANTE TALLA8 AMARILLO X2"/>
    <s v="LYGUANT8AMX2 - LIMPIAYA GUANTE TALLA8 AMARILLO X2"/>
    <n v="3"/>
    <n v="3025.21"/>
    <n v="0"/>
    <n v="9075.6299999999992"/>
    <s v="BQ06"/>
    <n v="1"/>
    <n v="155"/>
    <s v=" TUTI Barranquilla"/>
    <s v="ZONA NORTE"/>
    <s v="TERCEROS"/>
    <s v="2025 SEM 46"/>
    <s v="1938"/>
    <x v="27"/>
    <s v="lunes"/>
    <s v="ETERNA"/>
    <n v="1"/>
    <n v="3"/>
    <s v="TAT"/>
    <s v="DINA MARCELA SANDOVAL GARZA"/>
    <s v="Preventa"/>
    <s v="1045694995"/>
    <s v="8525463"/>
    <s v="VARIEDADES TAYRONA 8"/>
  </r>
  <r>
    <d v="2025-11-10T00:00:00"/>
    <s v="HHBQ000725225"/>
    <s v="LYGUANT8.5AMX2"/>
    <s v="LIMPIAYA GUANTE TALLA8.5 AMARILLO X2"/>
    <s v="LYGUANT8.5AMX2 - LIMPIAYA GUANTE TALLA8.5 AMARILLO X2"/>
    <n v="3"/>
    <n v="3025.21"/>
    <n v="0"/>
    <n v="9075.6299999999992"/>
    <s v="BQ06"/>
    <n v="1"/>
    <n v="155"/>
    <s v=" TUTI Barranquilla"/>
    <s v="ZONA NORTE"/>
    <s v="TERCEROS"/>
    <s v="2025 SEM 46"/>
    <s v="1938"/>
    <x v="27"/>
    <s v="lunes"/>
    <s v="ETERNA"/>
    <n v="1"/>
    <n v="3"/>
    <s v="TAT"/>
    <s v="DINA MARCELA SANDOVAL GARZA"/>
    <s v="Preventa"/>
    <s v="1045694995"/>
    <s v="8525463"/>
    <s v="VARIEDADES TAYRONA 8"/>
  </r>
  <r>
    <d v="2025-11-10T00:00:00"/>
    <s v="HHBQ000725225"/>
    <s v="LYGUANT9AMX2"/>
    <s v="LIMPIAYA GUANTE TALLA9 AMARILLO X2"/>
    <s v="LYGUANT9AMX2 - LIMPIAYA GUANTE TALLA9 AMARILLO X2"/>
    <n v="3"/>
    <n v="3025.21"/>
    <n v="0"/>
    <n v="9075.6299999999992"/>
    <s v="BQ06"/>
    <n v="1"/>
    <n v="155"/>
    <s v=" TUTI Barranquilla"/>
    <s v="ZONA NORTE"/>
    <s v="TERCEROS"/>
    <s v="2025 SEM 46"/>
    <s v="1938"/>
    <x v="27"/>
    <s v="lunes"/>
    <s v="ETERNA"/>
    <n v="1"/>
    <n v="3"/>
    <s v="TAT"/>
    <s v="DINA MARCELA SANDOVAL GARZA"/>
    <s v="Preventa"/>
    <s v="1045694995"/>
    <s v="8525463"/>
    <s v="VARIEDADES TAYRONA 8"/>
  </r>
  <r>
    <d v="2025-11-10T00:00:00"/>
    <s v="HHBQ000725225"/>
    <s v="YACAN25"/>
    <s v="CANDADO 25 MM"/>
    <s v="YACAN25 - CANDADO 25 MM"/>
    <n v="12"/>
    <n v="1543"/>
    <n v="0"/>
    <n v="18516"/>
    <s v="BQ06"/>
    <n v="1"/>
    <n v="155"/>
    <s v=" TUTI Barranquilla"/>
    <s v="ZONA NORTE"/>
    <s v="TERCEROS"/>
    <s v="2025 SEM 46"/>
    <s v="1938"/>
    <x v="27"/>
    <s v="lunes"/>
    <s v="YASS"/>
    <n v="1"/>
    <n v="12"/>
    <s v="TAT"/>
    <s v="DINA MARCELA SANDOVAL GARZA"/>
    <s v="Preventa"/>
    <s v="1045694995"/>
    <s v="8525463"/>
    <s v="VARIEDADES TAYRONA 8"/>
  </r>
  <r>
    <d v="2025-11-10T00:00:00"/>
    <s v="HHBQ000725225"/>
    <s v="LYDETE3X1800"/>
    <s v="COMBO DETERGENTE ETERNA 3.000+1.800 OFERTA"/>
    <s v="LYDETE3X1800 - COMBO DETERGENTE ETERNA 3.000+1.800 OFERTA"/>
    <n v="1"/>
    <n v="28655.46"/>
    <n v="0"/>
    <n v="28655.46"/>
    <s v="BQ06"/>
    <n v="1"/>
    <n v="155"/>
    <s v=" TUTI Barranquilla"/>
    <s v="ZONA NORTE"/>
    <s v="TERCEROS"/>
    <s v="2025 SEM 46"/>
    <s v="1938"/>
    <x v="27"/>
    <s v="lunes"/>
    <s v="ETERNA"/>
    <n v="1"/>
    <n v="1"/>
    <s v="TAT"/>
    <s v="DINA MARCELA SANDOVAL GARZA"/>
    <s v="Preventa"/>
    <s v="1045694995"/>
    <s v="8525463"/>
    <s v="VARIEDADES TAYRONA 8"/>
  </r>
  <r>
    <d v="2025-11-10T00:00:00"/>
    <s v="HHBQ000725225"/>
    <s v="LYDESEN500"/>
    <s v="DESENGRASANTE CITRICO 500ML"/>
    <s v="LYDESEN500 - DESENGRASANTE CITRICO 500ML"/>
    <n v="1"/>
    <n v="2645.48"/>
    <n v="0"/>
    <n v="2645.48"/>
    <s v="BQ06"/>
    <n v="1"/>
    <n v="155"/>
    <s v=" TUTI Barranquilla"/>
    <s v="ZONA NORTE"/>
    <s v="TERCEROS"/>
    <s v="2025 SEM 46"/>
    <s v="1938"/>
    <x v="27"/>
    <s v="lunes"/>
    <s v="ETERNA"/>
    <n v="1"/>
    <n v="1"/>
    <s v="TAT"/>
    <s v="DINA MARCELA SANDOVAL GARZA"/>
    <s v="Preventa"/>
    <s v="1045694995"/>
    <s v="8525463"/>
    <s v="VARIEDADES TAYRONA 8"/>
  </r>
  <r>
    <d v="2025-11-10T00:00:00"/>
    <s v="HHME001464530"/>
    <s v="YAGOM90"/>
    <s v="GOMINA N17 EN SOBRE 90G"/>
    <s v="YAGOM90 - GOMINA N17 EN SOBRE 90G"/>
    <n v="10"/>
    <n v="1092.44"/>
    <n v="0"/>
    <n v="10924.4"/>
    <s v="TT02"/>
    <n v="1"/>
    <n v="125"/>
    <s v=" TUTI Medellin"/>
    <s v="ZONA CENTRO"/>
    <s v="TERCEROS"/>
    <s v="2025 SEM 46"/>
    <s v="1320"/>
    <x v="17"/>
    <s v="lunes"/>
    <s v="YASS"/>
    <n v="1"/>
    <n v="10"/>
    <s v="TAT"/>
    <s v="LUIS GABRIEL ARANGO NARANJO"/>
    <s v="Preventa"/>
    <s v="15425088"/>
    <s v="1037949442"/>
    <s v="TIENDA FARALLONES"/>
  </r>
  <r>
    <d v="2025-11-10T00:00:00"/>
    <s v="HHME001464534"/>
    <s v="YALAPIROX12"/>
    <s v="LAPIZ ROJO X12 UND"/>
    <s v="YALAPIROX12 - LAPIZ ROJO X12 UND"/>
    <n v="2"/>
    <n v="4882"/>
    <n v="0"/>
    <n v="9764"/>
    <s v="TT02"/>
    <n v="1"/>
    <n v="125"/>
    <s v=" TUTI Medellin"/>
    <s v="ZONA CENTRO"/>
    <s v="TERCEROS"/>
    <s v="2025 SEM 46"/>
    <s v="1320"/>
    <x v="17"/>
    <s v="lunes"/>
    <s v="YASS"/>
    <n v="1"/>
    <n v="2"/>
    <s v="TAT"/>
    <s v="ARLEX ALEXIN GOMEZ RODAS"/>
    <s v="Preventa"/>
    <s v="70419902"/>
    <s v="1037949442"/>
    <s v="FERRETERIA MIRACENTER"/>
  </r>
  <r>
    <d v="2025-11-10T00:00:00"/>
    <s v="HHME001464547"/>
    <s v="YAPANIAZUX12"/>
    <s v="PAÑITOS HUMEDOS DAMPY AAZUL X 12UND"/>
    <s v="YAPANIAZUX12 - PAÑITOS HUMEDOS DAMPY AAZUL X 12UND"/>
    <n v="6"/>
    <n v="870"/>
    <n v="0"/>
    <n v="5220"/>
    <s v="TT02"/>
    <n v="1"/>
    <n v="125"/>
    <s v=" TUTI Medellin"/>
    <s v="ZONA CENTRO"/>
    <s v="TERCEROS"/>
    <s v="2025 SEM 46"/>
    <s v="1320"/>
    <x v="17"/>
    <s v="lunes"/>
    <s v="YASS"/>
    <n v="1"/>
    <n v="6"/>
    <s v="TAT"/>
    <s v="SARA RAMIREZ AGUDELO"/>
    <s v="Preventa"/>
    <s v="1000762407"/>
    <s v="1037949442"/>
    <s v="MERCADOS ESMERALDA CALLEJON"/>
  </r>
  <r>
    <d v="2025-11-10T00:00:00"/>
    <s v="HHME001464547"/>
    <s v="YAPANIAZU"/>
    <s v="PAÑITOS HUMEDOS DAMPY X 20 AZUL"/>
    <s v="YAPANIAZU - PAÑITOS HUMEDOS DAMPY X 20 AZUL"/>
    <n v="6"/>
    <n v="1344.54"/>
    <n v="0"/>
    <n v="8067.24"/>
    <s v="TT02"/>
    <n v="1"/>
    <n v="125"/>
    <s v=" TUTI Medellin"/>
    <s v="ZONA CENTRO"/>
    <s v="TERCEROS"/>
    <s v="2025 SEM 46"/>
    <s v="1320"/>
    <x v="17"/>
    <s v="lunes"/>
    <s v="YASS"/>
    <n v="1"/>
    <n v="6"/>
    <s v="TAT"/>
    <s v="SARA RAMIREZ AGUDELO"/>
    <s v="Preventa"/>
    <s v="1000762407"/>
    <s v="1037949442"/>
    <s v="MERCADOS ESMERALDA CALLEJON"/>
  </r>
  <r>
    <d v="2025-11-10T00:00:00"/>
    <s v="HHME001464547"/>
    <s v="YAPANIAMA"/>
    <s v="PAÑITOS HUMEDOS DAMPY AMARILLOS X 15 UND"/>
    <s v="YAPANIAMA - PAÑITOS HUMEDOS DAMPY AMARILLOS X 15 UND"/>
    <n v="6"/>
    <n v="1260.5"/>
    <n v="0"/>
    <n v="7563"/>
    <s v="TT02"/>
    <n v="1"/>
    <n v="125"/>
    <s v=" TUTI Medellin"/>
    <s v="ZONA CENTRO"/>
    <s v="TERCEROS"/>
    <s v="2025 SEM 46"/>
    <s v="1320"/>
    <x v="17"/>
    <s v="lunes"/>
    <s v="YASS"/>
    <n v="1"/>
    <n v="6"/>
    <s v="TAT"/>
    <s v="SARA RAMIREZ AGUDELO"/>
    <s v="Preventa"/>
    <s v="1000762407"/>
    <s v="1037949442"/>
    <s v="MERCADOS ESMERALDA CALLEJON"/>
  </r>
  <r>
    <d v="2025-11-10T00:00:00"/>
    <s v="HHME001464547"/>
    <s v="YAGOM90"/>
    <s v="GOMINA N17 EN SOBRE 90G"/>
    <s v="YAGOM90 - GOMINA N17 EN SOBRE 90G"/>
    <n v="10"/>
    <n v="1092.44"/>
    <n v="0"/>
    <n v="10924.4"/>
    <s v="TT02"/>
    <n v="1"/>
    <n v="125"/>
    <s v=" TUTI Medellin"/>
    <s v="ZONA CENTRO"/>
    <s v="TERCEROS"/>
    <s v="2025 SEM 46"/>
    <s v="1320"/>
    <x v="17"/>
    <s v="lunes"/>
    <s v="YASS"/>
    <n v="1"/>
    <n v="10"/>
    <s v="TAT"/>
    <s v="SARA RAMIREZ AGUDELO"/>
    <s v="Preventa"/>
    <s v="1000762407"/>
    <s v="1037949442"/>
    <s v="MERCADOS ESMERALDA CALLEJON"/>
  </r>
  <r>
    <d v="2025-11-10T00:00:00"/>
    <s v="HHME001464547"/>
    <s v="YACONDSEX"/>
    <s v="CONDONES X3 UNIDADES ECONOMICO"/>
    <s v="YACONDSEX - CONDONES X3 UNIDADES ECONOMICO"/>
    <n v="10"/>
    <n v="866.2"/>
    <n v="0"/>
    <n v="8662"/>
    <s v="TT02"/>
    <n v="1"/>
    <n v="125"/>
    <s v=" TUTI Medellin"/>
    <s v="ZONA CENTRO"/>
    <s v="TERCEROS"/>
    <s v="2025 SEM 46"/>
    <s v="1320"/>
    <x v="17"/>
    <s v="lunes"/>
    <s v="YASS"/>
    <n v="1"/>
    <n v="10"/>
    <s v="TAT"/>
    <s v="SARA RAMIREZ AGUDELO"/>
    <s v="Preventa"/>
    <s v="1000762407"/>
    <s v="1037949442"/>
    <s v="MERCADOS ESMERALDA CALLEJON"/>
  </r>
  <r>
    <d v="2025-11-10T00:00:00"/>
    <s v="HHME001464547"/>
    <s v="YACINASILANEGRA"/>
    <s v="CINTA AISLANTE NEGRA"/>
    <s v="YACINASILANEGRA - CINTA AISLANTE NEGRA"/>
    <n v="6"/>
    <n v="715"/>
    <n v="0"/>
    <n v="4290"/>
    <s v="TT02"/>
    <n v="1"/>
    <n v="125"/>
    <s v=" TUTI Medellin"/>
    <s v="ZONA CENTRO"/>
    <s v="TERCEROS"/>
    <s v="2025 SEM 46"/>
    <s v="1320"/>
    <x v="17"/>
    <s v="lunes"/>
    <s v="YASS"/>
    <n v="1"/>
    <n v="6"/>
    <s v="TAT"/>
    <s v="SARA RAMIREZ AGUDELO"/>
    <s v="Preventa"/>
    <s v="1000762407"/>
    <s v="1037949442"/>
    <s v="MERCADOS ESMERALDA CALLEJON"/>
  </r>
  <r>
    <d v="2025-11-10T00:00:00"/>
    <s v="HHME001464577"/>
    <s v="PBDES135X272H"/>
    <s v="DESODORANTE CREMA 135GR x2 72H"/>
    <s v="PBDES135X272H - DESODORANTE CREMA 135GR x2 72H"/>
    <n v="1"/>
    <n v="15550"/>
    <n v="0"/>
    <n v="15550"/>
    <s v="MD01"/>
    <n v="1"/>
    <n v="125"/>
    <s v=" TUTI Medellin"/>
    <s v="ZONA CENTRO"/>
    <s v="TERCEROS"/>
    <s v="2025 SEM 46"/>
    <s v="1332"/>
    <x v="44"/>
    <s v="lunes"/>
    <s v="PREBEL"/>
    <n v="1"/>
    <n v="1"/>
    <s v="TAT"/>
    <s v="LILIANA MARIA CORREA MUÑOZ"/>
    <s v="Preventa"/>
    <s v="1020464270"/>
    <s v="39178423"/>
    <s v="BELLEZA Y VARIEDAD"/>
  </r>
  <r>
    <d v="2025-11-10T00:00:00"/>
    <s v="HHBU000699091"/>
    <s v="YALAPIROX12"/>
    <s v="LAPIZ ROJO X12 UND"/>
    <s v="YALAPIROX12 - LAPIZ ROJO X12 UND"/>
    <n v="1"/>
    <n v="4882"/>
    <n v="0"/>
    <n v="4882"/>
    <s v="BM11"/>
    <n v="1"/>
    <n v="6"/>
    <s v=" BUCARAMANGA"/>
    <s v="ZONA SANTANDER"/>
    <s v="TERCEROS"/>
    <s v="2025 SEM 46"/>
    <s v="1642"/>
    <x v="52"/>
    <s v="lunes"/>
    <s v="YASS"/>
    <n v="1"/>
    <n v="1"/>
    <s v="TAT"/>
    <s v="YOLANDA VILLAMIZAR"/>
    <s v="Preventa"/>
    <s v="63359400"/>
    <s v="63451609"/>
    <s v="FERREDRYWALL LA 105"/>
  </r>
  <r>
    <d v="2025-11-10T00:00:00"/>
    <s v="HHBO001175702"/>
    <s v="PBELDES12X18"/>
    <s v="DES. EA DPL CLASS 12G X 18"/>
    <s v="PBELDES12X18 - DES. EA DPL CLASS 12G X 18"/>
    <n v="1"/>
    <n v="12500"/>
    <n v="0"/>
    <n v="12500"/>
    <s v="BG20"/>
    <n v="1"/>
    <n v="2"/>
    <s v=" CIUDAD BOGOTA"/>
    <s v="ZONA BOGOTA"/>
    <s v="TERCEROS"/>
    <s v="2025 SEM 46"/>
    <s v="2156"/>
    <x v="25"/>
    <s v="lunes"/>
    <s v="PREBEL"/>
    <n v="1"/>
    <n v="1"/>
    <s v="TAT"/>
    <s v="NANCY PILAR ALVAREZ LOPEZ"/>
    <s v="Preventa"/>
    <s v="1023867756"/>
    <s v="11223739"/>
    <s v="MISCELANEA"/>
  </r>
  <r>
    <d v="2025-11-10T00:00:00"/>
    <s v="HHBO001175706"/>
    <s v="YACINT12"/>
    <s v="CINTA TRANSPARENTE PEQUEÑA X 12 UND"/>
    <s v="YACINT12 - CINTA TRANSPARENTE PEQUEÑA X 12 UND"/>
    <n v="1"/>
    <n v="4247.1000000000004"/>
    <n v="0"/>
    <n v="4247.1000000000004"/>
    <s v="BG20"/>
    <n v="1"/>
    <n v="2"/>
    <s v=" CIUDAD BOGOTA"/>
    <s v="ZONA BOGOTA"/>
    <s v="TERCEROS"/>
    <s v="2025 SEM 46"/>
    <s v="2156"/>
    <x v="25"/>
    <s v="lunes"/>
    <s v="YASS"/>
    <n v="1"/>
    <n v="1"/>
    <s v="TAT"/>
    <s v="KAROL MICHELLE MONCADA PEREZ"/>
    <s v="Preventa"/>
    <s v="1023945344"/>
    <s v="11223739"/>
    <s v="FERRETERIA EK RINCON DEL CONSTRUCTOR"/>
  </r>
  <r>
    <d v="2025-11-10T00:00:00"/>
    <s v="HHME001464514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6"/>
    <s v="1332"/>
    <x v="44"/>
    <s v="lunes"/>
    <s v="YASS"/>
    <n v="1"/>
    <n v="12"/>
    <s v="TAT"/>
    <s v="LUZ ENITH MACHADO CASTRO"/>
    <s v="Preventa"/>
    <s v="43903990"/>
    <s v="39178423"/>
    <s v="TIENDA FAMILIAR"/>
  </r>
  <r>
    <d v="2025-11-10T00:00:00"/>
    <s v="HHME001464521"/>
    <s v="PDJABONINTELLA"/>
    <s v="JABON INTIMO ELLAS"/>
    <s v="PDJABONINTELLA - JABON INTIMO ELLAS"/>
    <n v="1"/>
    <n v="6691.67"/>
    <n v="0"/>
    <n v="6691.67"/>
    <s v="TT02"/>
    <n v="1"/>
    <n v="125"/>
    <s v=" TUTI Medellin"/>
    <s v="ZONA CENTRO"/>
    <s v="TERCEROS"/>
    <s v="2025 SEM 46"/>
    <s v="1320"/>
    <x v="17"/>
    <s v="lunes"/>
    <s v="PRODUSA"/>
    <n v="1"/>
    <n v="1"/>
    <s v="TAT"/>
    <s v="MARIA EMILSE URIBE JARAMILLO"/>
    <s v="Preventa"/>
    <s v="66825928"/>
    <s v="1037949442"/>
    <s v="GRANERO MONZA DEL MIRADOR"/>
  </r>
  <r>
    <d v="2025-11-10T00:00:00"/>
    <s v="HHME001464521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20"/>
    <x v="17"/>
    <s v="lunes"/>
    <s v="PREBEL"/>
    <n v="1"/>
    <n v="1"/>
    <s v="TAT"/>
    <s v="MARIA EMILSE URIBE JARAMILLO"/>
    <s v="Preventa"/>
    <s v="66825928"/>
    <s v="1037949442"/>
    <s v="GRANERO MONZA DEL MIRADOR"/>
  </r>
  <r>
    <d v="2025-11-10T00:00:00"/>
    <s v="HHME001464521"/>
    <s v="LYDESEN500"/>
    <s v="DESENGRASANTE CITRICO 500ML"/>
    <s v="LYDESEN500 - DESENGRASANTE CITRICO 500ML"/>
    <n v="1"/>
    <n v="2645.48"/>
    <n v="0"/>
    <n v="2645.48"/>
    <s v="TT02"/>
    <n v="1"/>
    <n v="125"/>
    <s v=" TUTI Medellin"/>
    <s v="ZONA CENTRO"/>
    <s v="TERCEROS"/>
    <s v="2025 SEM 46"/>
    <s v="1320"/>
    <x v="17"/>
    <s v="lunes"/>
    <s v="ETERNA"/>
    <n v="1"/>
    <n v="1"/>
    <s v="TAT"/>
    <s v="MARIA EMILSE URIBE JARAMILLO"/>
    <s v="Preventa"/>
    <s v="66825928"/>
    <s v="1037949442"/>
    <s v="GRANERO MONZA DEL MIRADOR"/>
  </r>
  <r>
    <d v="2025-11-10T00:00:00"/>
    <s v="HHME001464521"/>
    <s v="YACAN50"/>
    <s v="CANDADO 50 MM"/>
    <s v="YACAN50 - CANDADO 50 MM"/>
    <n v="1"/>
    <n v="4327.7299999999996"/>
    <n v="0"/>
    <n v="4327.7299999999996"/>
    <s v="TT02"/>
    <n v="1"/>
    <n v="125"/>
    <s v=" TUTI Medellin"/>
    <s v="ZONA CENTRO"/>
    <s v="TERCEROS"/>
    <s v="2025 SEM 46"/>
    <s v="1320"/>
    <x v="17"/>
    <s v="lunes"/>
    <s v="YASS"/>
    <n v="1"/>
    <n v="1"/>
    <s v="TAT"/>
    <s v="MARIA EMILSE URIBE JARAMILLO"/>
    <s v="Preventa"/>
    <s v="66825928"/>
    <s v="1037949442"/>
    <s v="GRANERO MONZA DEL MIRADOR"/>
  </r>
  <r>
    <d v="2025-11-10T00:00:00"/>
    <s v="HHME001464521"/>
    <s v="YALAPIZAMAX12"/>
    <s v="LAPIZ ESCOLAR AMARILLO X12"/>
    <s v="YALAPIZAMAX12 - LAPIZ ESCOLAR AMARILLO X12"/>
    <n v="1"/>
    <n v="4853"/>
    <n v="0"/>
    <n v="4853"/>
    <s v="TT02"/>
    <n v="1"/>
    <n v="125"/>
    <s v=" TUTI Medellin"/>
    <s v="ZONA CENTRO"/>
    <s v="TERCEROS"/>
    <s v="2025 SEM 46"/>
    <s v="1320"/>
    <x v="17"/>
    <s v="lunes"/>
    <n v="0"/>
    <n v="1"/>
    <n v="1"/>
    <s v="TAT"/>
    <s v="MARIA EMILSE URIBE JARAMILLO"/>
    <s v="Preventa"/>
    <s v="66825928"/>
    <s v="1037949442"/>
    <s v="GRANERO MONZA DEL MIRADOR"/>
  </r>
  <r>
    <d v="2025-11-10T00:00:00"/>
    <s v="HHME001464522"/>
    <s v="PBDESCOJINX18"/>
    <s v="DES. AFM DPL ORIG 12G X18"/>
    <s v="PBDESCOJINX18 - DES. AFM DPL ORIG 12G X18"/>
    <n v="2"/>
    <n v="11900"/>
    <n v="714"/>
    <n v="23086"/>
    <s v="TT02"/>
    <n v="1"/>
    <n v="125"/>
    <s v=" TUTI Medellin"/>
    <s v="ZONA CENTRO"/>
    <s v="TERCEROS"/>
    <s v="2025 SEM 46"/>
    <s v="1320"/>
    <x v="17"/>
    <s v="lunes"/>
    <s v="PREBEL"/>
    <n v="1"/>
    <n v="2"/>
    <s v="TAT"/>
    <s v="LUIS FERNANDO OCAMPO RAMIREZ"/>
    <s v="Preventa"/>
    <s v="70954271"/>
    <s v="1037949442"/>
    <s v="MERCADOS EL FARAON Y RAMAHAN"/>
  </r>
  <r>
    <d v="2025-11-10T00:00:00"/>
    <s v="HHME001464522"/>
    <s v="PBDES135X272H"/>
    <s v="DESODORANTE CREMA 135GR x2 72H"/>
    <s v="PBDES135X272H - DESODORANTE CREMA 135GR x2 72H"/>
    <n v="1"/>
    <n v="15550"/>
    <n v="0"/>
    <n v="15550"/>
    <s v="TT02"/>
    <n v="1"/>
    <n v="125"/>
    <s v=" TUTI Medellin"/>
    <s v="ZONA CENTRO"/>
    <s v="TERCEROS"/>
    <s v="2025 SEM 46"/>
    <s v="1320"/>
    <x v="17"/>
    <s v="lunes"/>
    <s v="PREBEL"/>
    <n v="1"/>
    <n v="1"/>
    <s v="TAT"/>
    <s v="LUIS FERNANDO OCAMPO RAMIREZ"/>
    <s v="Preventa"/>
    <s v="70954271"/>
    <s v="1037949442"/>
    <s v="MERCADOS EL FARAON Y RAMAHAN"/>
  </r>
  <r>
    <d v="2025-11-10T00:00:00"/>
    <s v="HHME001464541"/>
    <s v="LYVIDR500X1"/>
    <s v="LIMPIAYA LIMPIAVIDRIOS MULTIUSOS 500ML X1"/>
    <s v="LYVIDR500X1 - LIMPIAYA LIMPIAVIDRIOS MULTIUSOS 500ML X1"/>
    <n v="3"/>
    <n v="2647.06"/>
    <n v="0"/>
    <n v="7941.18"/>
    <s v="TT02"/>
    <n v="1"/>
    <n v="125"/>
    <s v=" TUTI Medellin"/>
    <s v="ZONA CENTRO"/>
    <s v="TERCEROS"/>
    <s v="2025 SEM 46"/>
    <s v="1320"/>
    <x v="17"/>
    <s v="lunes"/>
    <s v="ETERNA"/>
    <n v="1"/>
    <n v="3"/>
    <s v="TAT"/>
    <s v="CESAR MAURICIO BLANDON RAMIREZ"/>
    <s v="Preventa"/>
    <s v="1045020420"/>
    <s v="1037949442"/>
    <s v="AUTOSERVICIOS MIRASOL"/>
  </r>
  <r>
    <d v="2025-11-10T00:00:00"/>
    <s v="HHME001464541"/>
    <s v="LYDESEN500"/>
    <s v="DESENGRASANTE CITRICO 500ML"/>
    <s v="LYDESEN500 - DESENGRASANTE CITRICO 500ML"/>
    <n v="3"/>
    <n v="2645.48"/>
    <n v="0"/>
    <n v="7936.44"/>
    <s v="TT02"/>
    <n v="1"/>
    <n v="125"/>
    <s v=" TUTI Medellin"/>
    <s v="ZONA CENTRO"/>
    <s v="TERCEROS"/>
    <s v="2025 SEM 46"/>
    <s v="1320"/>
    <x v="17"/>
    <s v="lunes"/>
    <s v="ETERNA"/>
    <n v="1"/>
    <n v="3"/>
    <s v="TAT"/>
    <s v="CESAR MAURICIO BLANDON RAMIREZ"/>
    <s v="Preventa"/>
    <s v="1045020420"/>
    <s v="1037949442"/>
    <s v="AUTOSERVICIOS MIRASOL"/>
  </r>
  <r>
    <d v="2025-11-10T00:00:00"/>
    <s v="HHPE000678017"/>
    <s v="LYGUANT7.5AMX2"/>
    <s v="LIMPIAYA GUATE TALLA7.5 AMARILLO X2"/>
    <s v="LYGUANT7.5AMX2 - LIMPIAYA GUATE TALLA7.5 AMARILLO X2"/>
    <n v="2"/>
    <n v="3025.21"/>
    <n v="0"/>
    <n v="6050.42"/>
    <s v="PE05"/>
    <n v="1"/>
    <n v="157"/>
    <s v=" TUTI Pereira"/>
    <s v="ZONA SUR"/>
    <s v="TERCEROS"/>
    <s v="2025 SEM 46"/>
    <s v="1835"/>
    <x v="41"/>
    <s v="lunes"/>
    <s v="ETERNA"/>
    <n v="1"/>
    <n v="2"/>
    <s v="TAT"/>
    <s v="LUZ DANELLY CIFUENTES ARIAS"/>
    <s v="Preventa"/>
    <s v="42112679"/>
    <s v="1088007321"/>
    <s v="LUZ DANELLY CIFUENTES"/>
  </r>
  <r>
    <d v="2025-11-10T00:00:00"/>
    <s v="HHPE000678017"/>
    <s v="LYGUANT8AMX2"/>
    <s v="LIMPIAYA GUANTE TALLA8 AMARILLO X2"/>
    <s v="LYGUANT8AMX2 - LIMPIAYA GUANTE TALLA8 AMARILLO X2"/>
    <n v="2"/>
    <n v="3025.21"/>
    <n v="0"/>
    <n v="6050.42"/>
    <s v="PE05"/>
    <n v="1"/>
    <n v="157"/>
    <s v=" TUTI Pereira"/>
    <s v="ZONA SUR"/>
    <s v="TERCEROS"/>
    <s v="2025 SEM 46"/>
    <s v="1835"/>
    <x v="41"/>
    <s v="lunes"/>
    <s v="ETERNA"/>
    <n v="1"/>
    <n v="2"/>
    <s v="TAT"/>
    <s v="LUZ DANELLY CIFUENTES ARIAS"/>
    <s v="Preventa"/>
    <s v="42112679"/>
    <s v="1088007321"/>
    <s v="LUZ DANELLY CIFUENTES"/>
  </r>
  <r>
    <d v="2025-11-10T00:00:00"/>
    <s v="HHPE000678017"/>
    <s v="LYVIDR500X1"/>
    <s v="LIMPIAYA LIMPIAVIDRIOS MULTIUSOS 500ML X1"/>
    <s v="LYVIDR500X1 - LIMPIAYA LIMPIAVIDRIOS MULTIUSOS 500ML X1"/>
    <n v="4"/>
    <n v="2647.06"/>
    <n v="0"/>
    <n v="10588.24"/>
    <s v="PE05"/>
    <n v="1"/>
    <n v="157"/>
    <s v=" TUTI Pereira"/>
    <s v="ZONA SUR"/>
    <s v="TERCEROS"/>
    <s v="2025 SEM 46"/>
    <s v="1835"/>
    <x v="41"/>
    <s v="lunes"/>
    <s v="ETERNA"/>
    <n v="1"/>
    <n v="4"/>
    <s v="TAT"/>
    <s v="LUZ DANELLY CIFUENTES ARIAS"/>
    <s v="Preventa"/>
    <s v="42112679"/>
    <s v="1088007321"/>
    <s v="LUZ DANELLY CIFUENTES"/>
  </r>
  <r>
    <d v="2025-11-10T00:00:00"/>
    <s v="HHPE000678018"/>
    <s v="YABOLSAMED"/>
    <s v="BOLSA BASURA PAQUETE X8 UNIDADES"/>
    <s v="YABOLSAMED - BOLSA BASURA PAQUETE X8 UNIDADES"/>
    <n v="5"/>
    <n v="1344.54"/>
    <n v="0"/>
    <n v="6722.7"/>
    <s v="PE05"/>
    <n v="1"/>
    <n v="157"/>
    <s v=" TUTI Pereira"/>
    <s v="ZONA SUR"/>
    <s v="TERCEROS"/>
    <s v="2025 SEM 46"/>
    <s v="1835"/>
    <x v="41"/>
    <s v="lunes"/>
    <s v="YASS"/>
    <n v="1"/>
    <n v="5"/>
    <s v="TAT"/>
    <s v="FERNANDO ANTONIO OSPINA ESPINOSA"/>
    <s v="Preventa"/>
    <s v="4588504"/>
    <s v="1088007321"/>
    <s v="TIENDA OSPINA"/>
  </r>
  <r>
    <d v="2025-11-10T00:00:00"/>
    <s v="HHPE000678018"/>
    <s v="PBDESROLLX72"/>
    <s v="DESODORANTE ROLL-ON 30ML X72H"/>
    <s v="PBDESROLLX72 - DESODORANTE ROLL-ON 30ML X72H"/>
    <n v="1"/>
    <n v="3000"/>
    <n v="0"/>
    <n v="3000"/>
    <s v="PE05"/>
    <n v="1"/>
    <n v="157"/>
    <s v=" TUTI Pereira"/>
    <s v="ZONA SUR"/>
    <s v="TERCEROS"/>
    <s v="2025 SEM 46"/>
    <s v="1835"/>
    <x v="41"/>
    <s v="lunes"/>
    <s v="PREBEL"/>
    <n v="1"/>
    <n v="1"/>
    <s v="TAT"/>
    <s v="FERNANDO ANTONIO OSPINA ESPINOSA"/>
    <s v="Preventa"/>
    <s v="4588504"/>
    <s v="1088007321"/>
    <s v="TIENDA OSPINA"/>
  </r>
  <r>
    <d v="2025-11-10T00:00:00"/>
    <s v="HHPE000678018"/>
    <s v="PBDESCLIROLL"/>
    <s v="DESODORANTE CLINICAL ROLL-ON 30ML"/>
    <s v="PBDESCLIROLL - DESODORANTE CLINICAL ROLL-ON 30ML"/>
    <n v="1"/>
    <n v="3000"/>
    <n v="0"/>
    <n v="3000"/>
    <s v="PE05"/>
    <n v="1"/>
    <n v="157"/>
    <s v=" TUTI Pereira"/>
    <s v="ZONA SUR"/>
    <s v="TERCEROS"/>
    <s v="2025 SEM 46"/>
    <s v="1835"/>
    <x v="41"/>
    <s v="lunes"/>
    <s v="PREBEL"/>
    <n v="1"/>
    <n v="1"/>
    <s v="TAT"/>
    <s v="FERNANDO ANTONIO OSPINA ESPINOSA"/>
    <s v="Preventa"/>
    <s v="4588504"/>
    <s v="1088007321"/>
    <s v="TIENDA OSPINA"/>
  </r>
  <r>
    <d v="2025-11-10T00:00:00"/>
    <s v="HHPE000678018"/>
    <s v="PBELDESMIN30"/>
    <s v="EA CLASSIC MINI ROLL ON 30ML"/>
    <s v="PBELDESMIN30 - EA CLASSIC MINI ROLL ON 30ML"/>
    <n v="1"/>
    <n v="3000"/>
    <n v="0"/>
    <n v="3000"/>
    <s v="PE05"/>
    <n v="1"/>
    <n v="157"/>
    <s v=" TUTI Pereira"/>
    <s v="ZONA SUR"/>
    <s v="TERCEROS"/>
    <s v="2025 SEM 46"/>
    <s v="1835"/>
    <x v="41"/>
    <s v="lunes"/>
    <s v="PREBEL"/>
    <n v="1"/>
    <n v="1"/>
    <s v="TAT"/>
    <s v="FERNANDO ANTONIO OSPINA ESPINOSA"/>
    <s v="Preventa"/>
    <s v="4588504"/>
    <s v="1088007321"/>
    <s v="TIENDA OSPINA"/>
  </r>
  <r>
    <d v="2025-11-10T00:00:00"/>
    <s v="HHBU000699089"/>
    <s v="YAPAAMAX25"/>
    <s v="PAÑITOS AMARILLOS X 25 UNIDADES"/>
    <s v="YAPAAMAX25 - PAÑITOS AMARILLOS X 25 UNIDADES"/>
    <n v="12"/>
    <n v="1512"/>
    <n v="1814.4"/>
    <n v="16329.6"/>
    <s v="BM11"/>
    <n v="1"/>
    <n v="154"/>
    <s v=" TUTI Bucaramanga"/>
    <s v="ZONA SANTANDER"/>
    <s v="TERCEROS"/>
    <s v="2025 SEM 46"/>
    <s v="1640"/>
    <x v="52"/>
    <s v="lunes"/>
    <s v="YASS"/>
    <n v="1"/>
    <n v="12"/>
    <s v="TAT"/>
    <s v="SONIA PATRICIA CAMARGO DURAN"/>
    <s v="Preventa"/>
    <s v="63364932"/>
    <s v="63451609"/>
    <s v="MICROMERCADAO SONIA"/>
  </r>
  <r>
    <d v="2025-11-10T00:00:00"/>
    <s v="HHBU000699089"/>
    <s v="YACONDSEX"/>
    <s v="CONDONES X3 UNIDADES ECONOMICO"/>
    <s v="YACONDSEX - CONDONES X3 UNIDADES ECONOMICO"/>
    <n v="20"/>
    <n v="866.2"/>
    <n v="0"/>
    <n v="17324"/>
    <s v="BM11"/>
    <n v="1"/>
    <n v="154"/>
    <s v=" TUTI Bucaramanga"/>
    <s v="ZONA SANTANDER"/>
    <s v="TERCEROS"/>
    <s v="2025 SEM 46"/>
    <s v="1640"/>
    <x v="52"/>
    <s v="lunes"/>
    <s v="YASS"/>
    <n v="1"/>
    <n v="20"/>
    <s v="TAT"/>
    <s v="SONIA PATRICIA CAMARGO DURAN"/>
    <s v="Preventa"/>
    <s v="63364932"/>
    <s v="63451609"/>
    <s v="MICROMERCADAO SONIA"/>
  </r>
  <r>
    <d v="2025-11-10T00:00:00"/>
    <s v="HHBU000699089"/>
    <s v="LYGUANT8NGX2"/>
    <s v="LIMPIAYA GUANTE NEGRO TALLA8 X2"/>
    <s v="LYGUANT8NGX2 - LIMPIAYA GUANTE NEGRO TALLA8 X2"/>
    <n v="6"/>
    <n v="3180"/>
    <n v="0"/>
    <n v="19080"/>
    <s v="BM11"/>
    <n v="1"/>
    <n v="154"/>
    <s v=" TUTI Bucaramanga"/>
    <s v="ZONA SANTANDER"/>
    <s v="TERCEROS"/>
    <s v="2025 SEM 46"/>
    <s v="1640"/>
    <x v="52"/>
    <s v="lunes"/>
    <s v="ETERNA"/>
    <n v="1"/>
    <n v="6"/>
    <s v="TAT"/>
    <s v="SONIA PATRICIA CAMARGO DURAN"/>
    <s v="Preventa"/>
    <s v="63364932"/>
    <s v="63451609"/>
    <s v="MICROMERCADAO SONIA"/>
  </r>
  <r>
    <d v="2025-11-10T00:00:00"/>
    <s v="HHBU000699089"/>
    <s v="LYGUANT9NGX2"/>
    <s v="LIMPIAYA GUANTE NEGRO TALLA9 X2"/>
    <s v="LYGUANT9NGX2 - LIMPIAYA GUANTE NEGRO TALLA9 X2"/>
    <n v="6"/>
    <n v="3180"/>
    <n v="0"/>
    <n v="19080"/>
    <s v="BM11"/>
    <n v="1"/>
    <n v="154"/>
    <s v=" TUTI Bucaramanga"/>
    <s v="ZONA SANTANDER"/>
    <s v="TERCEROS"/>
    <s v="2025 SEM 46"/>
    <s v="1640"/>
    <x v="52"/>
    <s v="lunes"/>
    <s v="ETERNA"/>
    <n v="1"/>
    <n v="6"/>
    <s v="TAT"/>
    <s v="SONIA PATRICIA CAMARGO DURAN"/>
    <s v="Preventa"/>
    <s v="63364932"/>
    <s v="63451609"/>
    <s v="MICROMERCADAO SONIA"/>
  </r>
  <r>
    <d v="2025-11-10T00:00:00"/>
    <s v="HHBO001175606"/>
    <s v="LYDESEN500"/>
    <s v="DESENGRASANTE CITRICO 500ML"/>
    <s v="LYDESEN500 - DESENGRASANTE CITRICO 500ML"/>
    <n v="2"/>
    <n v="2645.48"/>
    <n v="0"/>
    <n v="5290.96"/>
    <s v="BG20"/>
    <n v="1"/>
    <n v="126"/>
    <s v=" TUTI Bogota"/>
    <s v="ZONA BOGOTA"/>
    <s v="TERCEROS"/>
    <s v="2025 SEM 46"/>
    <s v="2131"/>
    <x v="26"/>
    <s v="lunes"/>
    <s v="ETERNA"/>
    <n v="1"/>
    <n v="2"/>
    <s v="TAT"/>
    <s v="HUGO ORLANDO PUENTES"/>
    <s v="Preventa"/>
    <s v="79494344"/>
    <s v="52290464"/>
    <s v="SANTI MOTO"/>
  </r>
  <r>
    <d v="2025-11-11T00:00:00"/>
    <s v="HHBO001175724"/>
    <s v="PBTAL85X2"/>
    <s v="TALCO 85GR X 2"/>
    <s v="PBTAL85X2 - TALCO 85GR X 2"/>
    <n v="1"/>
    <n v="12290.73"/>
    <n v="0"/>
    <n v="12290.73"/>
    <s v="BG23"/>
    <n v="1"/>
    <n v="166"/>
    <s v=" VILLAVICENCIO"/>
    <s v="ZONA BOGOTA"/>
    <s v="TERCEROS"/>
    <s v="2025 SEM 46"/>
    <s v="2251"/>
    <x v="48"/>
    <s v="martes"/>
    <s v="PREBEL"/>
    <n v="1"/>
    <n v="1"/>
    <s v="TAT"/>
    <s v="JONATHAN SMITH SIERRA MURILLO"/>
    <s v="Preventa"/>
    <s v="1121871569"/>
    <s v="1121910983"/>
    <s v="TIENDA KOR"/>
  </r>
  <r>
    <d v="2025-11-11T00:00:00"/>
    <s v="HHBO001175737"/>
    <s v="LYGUANT8NGX2"/>
    <s v="LIMPIAYA GUANTE NEGRO TALLA8 X2"/>
    <s v="LYGUANT8NGX2 - LIMPIAYA GUANTE NEGRO TALLA8 X2"/>
    <n v="24"/>
    <n v="3180"/>
    <n v="0"/>
    <n v="76320"/>
    <s v="BG19"/>
    <n v="1"/>
    <n v="126"/>
    <s v=" TUTI Bogota"/>
    <s v="ZONA BOGOTA"/>
    <s v="TERCEROS"/>
    <s v="2025 SEM 46"/>
    <s v="2177"/>
    <x v="11"/>
    <s v="martes"/>
    <s v="ETERNA"/>
    <n v="1"/>
    <n v="24"/>
    <s v="TAT"/>
    <s v="OLGA YANETH DIAZ DIAZ"/>
    <s v="Preventa"/>
    <s v="23927147"/>
    <s v="80720009"/>
    <s v="DISTRIBUIDORA PESLAC"/>
  </r>
  <r>
    <d v="2025-11-11T00:00:00"/>
    <s v="HHME001464756"/>
    <s v="LYGUANT7AMX2"/>
    <s v="LIMPIAYA GUATE TALLA7 AMARILLO X2"/>
    <s v="LYGUANT7AMX2 - LIMPIAYA GUATE TALLA7 AMARILLO X2"/>
    <n v="2"/>
    <n v="3025.21"/>
    <n v="0"/>
    <n v="6050.42"/>
    <s v="MD02"/>
    <n v="1"/>
    <n v="125"/>
    <s v=" TUTI Medellin"/>
    <s v="ZONA CENTRO"/>
    <s v="TERCEROS"/>
    <s v="2025 SEM 46"/>
    <s v="1340"/>
    <x v="5"/>
    <s v="martes"/>
    <s v="ETERNA"/>
    <n v="1"/>
    <n v="2"/>
    <s v="TAT"/>
    <s v="EDIN JOSE VALENCIA JARAMILLO"/>
    <s v="Preventa"/>
    <s v="70256608"/>
    <s v="1036639459"/>
    <s v="AUTOSERVICIO LA 64"/>
  </r>
  <r>
    <d v="2025-11-11T00:00:00"/>
    <s v="HHME001464756"/>
    <s v="LYGUANT7.5AMX2"/>
    <s v="LIMPIAYA GUATE TALLA7.5 AMARILLO X2"/>
    <s v="LYGUANT7.5AMX2 - LIMPIAYA GUATE TALLA7.5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martes"/>
    <s v="ETERNA"/>
    <n v="1"/>
    <n v="3"/>
    <s v="TAT"/>
    <s v="EDIN JOSE VALENCIA JARAMILLO"/>
    <s v="Preventa"/>
    <s v="70256608"/>
    <s v="1036639459"/>
    <s v="AUTOSERVICIO LA 64"/>
  </r>
  <r>
    <d v="2025-11-11T00:00:00"/>
    <s v="HHBO001175753"/>
    <s v="LYDESEN500"/>
    <s v="DESENGRASANTE CITRICO 500ML"/>
    <s v="LYDESEN500 - DESENGRASANTE CITRICO 500ML"/>
    <n v="4"/>
    <n v="2645.48"/>
    <n v="0"/>
    <n v="10581.92"/>
    <s v="BG11"/>
    <n v="1"/>
    <n v="126"/>
    <s v=" TUTI Bogota"/>
    <s v="ZONA BOGOTA"/>
    <s v="TERCEROS"/>
    <s v="2025 SEM 46"/>
    <s v="2203"/>
    <x v="47"/>
    <s v="martes"/>
    <s v="ETERNA"/>
    <n v="1"/>
    <n v="4"/>
    <s v="TAT"/>
    <s v="MARIA EUGENIA ESCUE"/>
    <s v="Preventa"/>
    <s v="34614707"/>
    <s v="52906505"/>
    <s v="ESCUE MARIA EUGENIA"/>
  </r>
  <r>
    <d v="2025-11-11T00:00:00"/>
    <s v="HHME001464710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6"/>
    <s v="1340"/>
    <x v="5"/>
    <s v="martes"/>
    <s v="PREBEL"/>
    <n v="1"/>
    <n v="1"/>
    <s v="TAT"/>
    <s v="EDGAR ORLANDO MESA GIRALDO"/>
    <s v="Preventa"/>
    <s v="15328367"/>
    <s v="1036639459"/>
    <s v="EL RINCONCITO DE MARIA"/>
  </r>
  <r>
    <d v="2025-11-11T00:00:00"/>
    <s v="HHME001464743"/>
    <s v="PBTAL85X2"/>
    <s v="TALCO 85GR X 2"/>
    <s v="PBTAL85X2 - TALCO 85GR X 2"/>
    <n v="1"/>
    <n v="12290.73"/>
    <n v="0"/>
    <n v="12290.73"/>
    <s v="MD01"/>
    <n v="1"/>
    <n v="125"/>
    <s v=" TUTI Medellin"/>
    <s v="ZONA CENTRO"/>
    <s v="TERCEROS"/>
    <s v="2025 SEM 46"/>
    <s v="1343"/>
    <x v="7"/>
    <s v="martes"/>
    <s v="PREBEL"/>
    <n v="1"/>
    <n v="1"/>
    <s v="TAT"/>
    <s v="ROGELIO DE JESUS CIFUENTES HERNANDEZ"/>
    <s v="Preventa"/>
    <s v="98474119"/>
    <s v="1039023085"/>
    <s v="GRANERO ALOYMAR"/>
  </r>
  <r>
    <d v="2025-11-11T00:00:00"/>
    <s v="HHBO001175777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6"/>
    <s v="2254"/>
    <x v="48"/>
    <s v="martes"/>
    <s v="PREBEL"/>
    <n v="1"/>
    <n v="1"/>
    <s v="TAT"/>
    <s v="LINA MARCELA LADINO MARIN"/>
    <s v="Preventa"/>
    <s v="1234791574"/>
    <s v="1121910983"/>
    <s v="TIENDA SHARON"/>
  </r>
  <r>
    <d v="2025-11-11T00:00:00"/>
    <s v="HHBO001175777"/>
    <s v="LYBICA1000X1"/>
    <s v="LIMPIAYA LIMPIADOR BICARBONATO 1000ML X1"/>
    <s v="LYBICA1000X1 - LIMPIAYA LIMPIADOR BICARBONATO 1000ML X1"/>
    <n v="1"/>
    <n v="3025.21"/>
    <n v="0"/>
    <n v="3025.21"/>
    <s v="BG23"/>
    <n v="1"/>
    <n v="182"/>
    <s v=" TUTI VILLAVICENCIO"/>
    <s v="ZONA BOGOTA"/>
    <s v="TERCEROS"/>
    <s v="2025 SEM 46"/>
    <s v="2254"/>
    <x v="48"/>
    <s v="martes"/>
    <s v="ETERNA"/>
    <n v="1"/>
    <n v="1"/>
    <s v="TAT"/>
    <s v="LINA MARCELA LADINO MARIN"/>
    <s v="Preventa"/>
    <s v="1234791574"/>
    <s v="1121910983"/>
    <s v="TIENDA SHARON"/>
  </r>
  <r>
    <d v="2025-11-11T00:00:00"/>
    <s v="HHBO001175859"/>
    <s v="YACAN63"/>
    <s v="CANDADO 63 MM"/>
    <s v="YACAN63 - CANDADO 63 MM"/>
    <n v="4"/>
    <n v="5940"/>
    <n v="0"/>
    <n v="23760"/>
    <s v="BG19"/>
    <n v="1"/>
    <n v="126"/>
    <s v=" TUTI Bogota"/>
    <s v="ZONA BOGOTA"/>
    <s v="TERCEROS"/>
    <s v="2025 SEM 46"/>
    <s v="2191"/>
    <x v="21"/>
    <s v="martes"/>
    <s v="YASS"/>
    <n v="1"/>
    <n v="4"/>
    <s v="TAT"/>
    <s v="TATIANA MUÑOZ AGUIRRE"/>
    <s v="Preventa"/>
    <s v="1030661892"/>
    <s v="79903522"/>
    <s v="FERRETERIA LA ECONOMIA"/>
  </r>
  <r>
    <d v="2025-11-11T00:00:00"/>
    <s v="HHBO001175859"/>
    <s v="YACAN50"/>
    <s v="CANDADO 50 MM"/>
    <s v="YACAN50 - CANDADO 50 MM"/>
    <n v="4"/>
    <n v="4327.7299999999996"/>
    <n v="0"/>
    <n v="17310.919999999998"/>
    <s v="BG19"/>
    <n v="1"/>
    <n v="126"/>
    <s v=" TUTI Bogota"/>
    <s v="ZONA BOGOTA"/>
    <s v="TERCEROS"/>
    <s v="2025 SEM 46"/>
    <s v="2191"/>
    <x v="21"/>
    <s v="martes"/>
    <s v="YASS"/>
    <n v="1"/>
    <n v="4"/>
    <s v="TAT"/>
    <s v="TATIANA MUÑOZ AGUIRRE"/>
    <s v="Preventa"/>
    <s v="1030661892"/>
    <s v="79903522"/>
    <s v="FERRETERIA LA ECONOMIA"/>
  </r>
  <r>
    <d v="2025-11-11T00:00:00"/>
    <s v="HHBO001175859"/>
    <s v="YACAN25"/>
    <s v="CANDADO 25 MM"/>
    <s v="YACAN25 - CANDADO 25 MM"/>
    <n v="4"/>
    <n v="1543"/>
    <n v="0"/>
    <n v="6172"/>
    <s v="BG19"/>
    <n v="1"/>
    <n v="126"/>
    <s v=" TUTI Bogota"/>
    <s v="ZONA BOGOTA"/>
    <s v="TERCEROS"/>
    <s v="2025 SEM 46"/>
    <s v="2191"/>
    <x v="21"/>
    <s v="martes"/>
    <s v="YASS"/>
    <n v="1"/>
    <n v="4"/>
    <s v="TAT"/>
    <s v="TATIANA MUÑOZ AGUIRRE"/>
    <s v="Preventa"/>
    <s v="1030661892"/>
    <s v="79903522"/>
    <s v="FERRETERIA LA ECONOMIA"/>
  </r>
  <r>
    <d v="2025-11-11T00:00:00"/>
    <s v="HHBO001175859"/>
    <s v="YACAN20"/>
    <s v="CANDADO 20 MM"/>
    <s v="YACAN20 - CANDADO 20 MM"/>
    <n v="4"/>
    <n v="1218.49"/>
    <n v="0"/>
    <n v="4873.96"/>
    <s v="BG19"/>
    <n v="1"/>
    <n v="126"/>
    <s v=" TUTI Bogota"/>
    <s v="ZONA BOGOTA"/>
    <s v="TERCEROS"/>
    <s v="2025 SEM 46"/>
    <s v="2191"/>
    <x v="21"/>
    <s v="martes"/>
    <s v="YASS"/>
    <n v="1"/>
    <n v="4"/>
    <s v="TAT"/>
    <s v="TATIANA MUÑOZ AGUIRRE"/>
    <s v="Preventa"/>
    <s v="1030661892"/>
    <s v="79903522"/>
    <s v="FERRETERIA LA ECONOMIA"/>
  </r>
  <r>
    <d v="2025-11-11T00:00:00"/>
    <s v="HHCA000426662"/>
    <s v="YACAN25"/>
    <s v="CANDADO 25 MM"/>
    <s v="YACAN25 - CANDADO 25 MM"/>
    <n v="25"/>
    <n v="1543"/>
    <n v="0"/>
    <n v="38575"/>
    <s v="CL07"/>
    <n v="1"/>
    <n v="171"/>
    <s v=" TUTI Cali"/>
    <s v="ZONA SUR"/>
    <s v="TERCEROS"/>
    <s v="2025 SEM 46"/>
    <s v="1877"/>
    <x v="16"/>
    <s v="martes"/>
    <s v="YASS"/>
    <n v="1"/>
    <n v="25"/>
    <s v="TAT"/>
    <s v="GLORIA FANNY RIVERA GALARZA"/>
    <s v="Preventa"/>
    <s v="31850169"/>
    <s v="1143845966"/>
    <s v="MATERIALES EL BRASIL"/>
  </r>
  <r>
    <d v="2025-11-11T00:00:00"/>
    <s v="HHCA000426662"/>
    <s v="YACAN40"/>
    <s v="CANDADO 40 MM"/>
    <s v="YACAN40 - CANDADO 40 MM"/>
    <n v="24"/>
    <n v="2992.5"/>
    <n v="0"/>
    <n v="71820"/>
    <s v="CL07"/>
    <n v="1"/>
    <n v="171"/>
    <s v=" TUTI Cali"/>
    <s v="ZONA SUR"/>
    <s v="TERCEROS"/>
    <s v="2025 SEM 46"/>
    <s v="1877"/>
    <x v="16"/>
    <s v="martes"/>
    <s v="YASS"/>
    <n v="1"/>
    <n v="24"/>
    <s v="TAT"/>
    <s v="GLORIA FANNY RIVERA GALARZA"/>
    <s v="Preventa"/>
    <s v="31850169"/>
    <s v="1143845966"/>
    <s v="MATERIALES EL BRASIL"/>
  </r>
  <r>
    <d v="2025-11-11T00:00:00"/>
    <s v="HHBO001175867"/>
    <s v="LYDETE3X1800"/>
    <s v="COMBO DETERGENTE ETERNA 3.000+1.800 OFERTA"/>
    <s v="LYDETE3X1800 - COMBO DETERGENTE ETERNA 3.000+1.800 OFERTA"/>
    <n v="1"/>
    <n v="28655.46"/>
    <n v="0"/>
    <n v="28655.46"/>
    <s v="BG20"/>
    <n v="1"/>
    <n v="126"/>
    <s v=" TUTI Bogota"/>
    <s v="ZONA BOGOTA"/>
    <s v="TERCEROS"/>
    <s v="2025 SEM 46"/>
    <s v="2137"/>
    <x v="38"/>
    <s v="martes"/>
    <s v="ETERNA"/>
    <n v="1"/>
    <n v="1"/>
    <s v="TAT"/>
    <s v="LIDIA ESPERANZA CAMPOS ROMERO"/>
    <s v="Preventa"/>
    <s v="52286321"/>
    <s v="1024507708"/>
    <s v="FERRETERIA LA 14"/>
  </r>
  <r>
    <d v="2025-11-11T00:00:00"/>
    <s v="HHME001464953"/>
    <s v="LYGUANT7AMX2"/>
    <s v="LIMPIAYA GUATE TALLA7 AMARILLO X2"/>
    <s v="LYGUANT7AMX2 - LIMPIAYA GUATE TALLA7 AMARILLO X2"/>
    <n v="2"/>
    <n v="3025.21"/>
    <n v="0"/>
    <n v="6050.42"/>
    <s v="MD01"/>
    <n v="1"/>
    <n v="125"/>
    <s v=" TUTI Medellin"/>
    <s v="ZONA CENTRO"/>
    <s v="TERCEROS"/>
    <s v="2025 SEM 46"/>
    <s v="1332"/>
    <x v="44"/>
    <s v="martes"/>
    <s v="ETERNA"/>
    <n v="1"/>
    <n v="2"/>
    <s v="TAT"/>
    <s v="GUILLERMO LEON YEPES JARAMILLO"/>
    <s v="Preventa"/>
    <s v="15425616"/>
    <s v="39178423"/>
    <s v="CHARCUTERIA EL NORTEÑO"/>
  </r>
  <r>
    <d v="2025-11-11T00:00:00"/>
    <s v="HHBO001175957"/>
    <s v="YACAN25"/>
    <s v="CANDADO 25 MM"/>
    <s v="YACAN25 - CANDADO 25 MM"/>
    <n v="4"/>
    <n v="1543"/>
    <n v="0"/>
    <n v="6172"/>
    <s v="BG13"/>
    <n v="1"/>
    <n v="126"/>
    <s v=" TUTI Bogota"/>
    <s v="ZONA BOGOTA"/>
    <s v="TERCEROS"/>
    <s v="2025 SEM 46"/>
    <s v="2235"/>
    <x v="14"/>
    <s v="martes"/>
    <s v="YASS"/>
    <n v="1"/>
    <n v="4"/>
    <s v="TAT"/>
    <s v="MIGUEL EDUIN RIAÑO PADILLA"/>
    <s v="Preventa"/>
    <s v="80236430"/>
    <s v="1012358399"/>
    <s v="MISCELANEA MILLOSTEL PC GAME"/>
  </r>
  <r>
    <d v="2025-11-11T00:00:00"/>
    <s v="HHBO001175957"/>
    <s v="LYBICA1000X1"/>
    <s v="LIMPIAYA LIMPIADOR BICARBONATO 1000ML X1"/>
    <s v="LYBICA1000X1 - LIMPIAYA LIMPIADOR BICARBONATO 1000ML X1"/>
    <n v="1"/>
    <n v="3025.21"/>
    <n v="0"/>
    <n v="3025.21"/>
    <s v="BG13"/>
    <n v="1"/>
    <n v="126"/>
    <s v=" TUTI Bogota"/>
    <s v="ZONA BOGOTA"/>
    <s v="TERCEROS"/>
    <s v="2025 SEM 46"/>
    <s v="2235"/>
    <x v="14"/>
    <s v="martes"/>
    <s v="ETERNA"/>
    <n v="1"/>
    <n v="1"/>
    <s v="TAT"/>
    <s v="MIGUEL EDUIN RIAÑO PADILLA"/>
    <s v="Preventa"/>
    <s v="80236430"/>
    <s v="1012358399"/>
    <s v="MISCELANEA MILLOSTEL PC GAME"/>
  </r>
  <r>
    <d v="2025-11-11T00:00:00"/>
    <s v="HHBO001175721"/>
    <s v="YAPAAMAX25"/>
    <s v="PAÑITOS AMARILLOS X 25 UNIDADES"/>
    <s v="YAPAAMAX25 - PAÑITOS AMARILLOS X 25 UNIDADES"/>
    <n v="8"/>
    <n v="1512"/>
    <n v="0"/>
    <n v="12096"/>
    <s v="BG23"/>
    <n v="1"/>
    <n v="166"/>
    <s v=" VILLAVICENCIO"/>
    <s v="ZONA BOGOTA"/>
    <s v="TERCEROS"/>
    <s v="2025 SEM 46"/>
    <s v="2913"/>
    <x v="51"/>
    <s v="martes"/>
    <s v="YASS"/>
    <n v="1"/>
    <n v="8"/>
    <s v="TAT"/>
    <s v="HAROL STYV MURILLO LONDOÑO"/>
    <s v="Preventa"/>
    <s v="1110452776"/>
    <s v="1121916224"/>
    <s v="HAROL STYV MURILLO"/>
  </r>
  <r>
    <d v="2025-11-11T00:00:00"/>
    <s v="HHME001464720"/>
    <s v="YAGOM90"/>
    <s v="GOMINA N17 EN SOBRE 90G"/>
    <s v="YAGOM90 - GOMINA N17 EN SOBRE 90G"/>
    <n v="10"/>
    <n v="1092.44"/>
    <n v="0"/>
    <n v="10924.4"/>
    <s v="TT02"/>
    <n v="1"/>
    <n v="125"/>
    <s v=" TUTI Medellin"/>
    <s v="ZONA CENTRO"/>
    <s v="TERCEROS"/>
    <s v="2025 SEM 46"/>
    <s v="1320"/>
    <x v="17"/>
    <s v="martes"/>
    <s v="YASS"/>
    <n v="1"/>
    <n v="10"/>
    <s v="TAT"/>
    <s v="MARCELO DAVID MANCO"/>
    <s v="Preventa"/>
    <s v="98540376"/>
    <s v="1037949442"/>
    <s v="DROGRERIA LA CENTRAL"/>
  </r>
  <r>
    <d v="2025-11-11T00:00:00"/>
    <s v="HHME001464727"/>
    <s v="LYLIMJUNTAS"/>
    <s v="LIMPIADOR DE JUNTAS LIMPIAYA"/>
    <s v="LYLIMJUNTAS - LIMPIADOR DE JUNTAS LIMPIAYA"/>
    <n v="2"/>
    <n v="4659"/>
    <n v="0"/>
    <n v="9318"/>
    <s v="MD06"/>
    <n v="1"/>
    <n v="125"/>
    <s v=" TUTI Medellin"/>
    <s v="ZONA CENTRO"/>
    <s v="TERCEROS"/>
    <s v="2025 SEM 46"/>
    <s v="1349"/>
    <x v="2"/>
    <s v="martes"/>
    <s v="ETERNA"/>
    <n v="1"/>
    <n v="2"/>
    <s v="TAT"/>
    <s v="ROSALBA ARIAS GRISALES"/>
    <s v="Preventa"/>
    <s v="43005781"/>
    <s v="8432406"/>
    <s v="DEPOSITO Y FERRETERA PARIS"/>
  </r>
  <r>
    <d v="2025-11-11T00:00:00"/>
    <s v="HHME001464727"/>
    <s v="LYDESEN500"/>
    <s v="DESENGRASANTE CITRICO 500ML"/>
    <s v="LYDESEN500 - DESENGRASANTE CITRICO 500ML"/>
    <n v="4"/>
    <n v="2645.48"/>
    <n v="0"/>
    <n v="10581.92"/>
    <s v="MD06"/>
    <n v="1"/>
    <n v="125"/>
    <s v=" TUTI Medellin"/>
    <s v="ZONA CENTRO"/>
    <s v="TERCEROS"/>
    <s v="2025 SEM 46"/>
    <s v="1349"/>
    <x v="2"/>
    <s v="martes"/>
    <s v="ETERNA"/>
    <n v="1"/>
    <n v="4"/>
    <s v="TAT"/>
    <s v="ROSALBA ARIAS GRISALES"/>
    <s v="Preventa"/>
    <s v="43005781"/>
    <s v="8432406"/>
    <s v="DEPOSITO Y FERRETERA PARIS"/>
  </r>
  <r>
    <d v="2025-11-11T00:00:00"/>
    <s v="HHBO001175769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32"/>
    <x v="18"/>
    <s v="martes"/>
    <s v="ETERNA"/>
    <n v="1"/>
    <n v="1"/>
    <s v="TAT"/>
    <s v="MARTHA JANNETH MOLINA JIMENEZ"/>
    <s v="Preventa"/>
    <s v="51904810"/>
    <s v="52460170"/>
    <s v="FERRETERA LAS 2MM"/>
  </r>
  <r>
    <d v="2025-11-11T00:00:00"/>
    <s v="HHBO001175772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6"/>
    <s v="2232"/>
    <x v="18"/>
    <s v="martes"/>
    <s v="PREBEL"/>
    <n v="1"/>
    <n v="1"/>
    <s v="TAT"/>
    <s v="YOLANDA HERRERA RAMIREZ"/>
    <s v="Preventa"/>
    <s v="60355715"/>
    <s v="52460170"/>
    <s v="DROGUERIA LAS TRINITARIAS"/>
  </r>
  <r>
    <d v="2025-11-11T00:00:00"/>
    <s v="HHBO001175810"/>
    <s v="PBDES135X272H"/>
    <s v="DESODORANTE CREMA 135GR x2 72H"/>
    <s v="PBDES135X272H - DESODORANTE CREMA 135GR x2 72H"/>
    <n v="2"/>
    <n v="15550"/>
    <n v="0"/>
    <n v="31100"/>
    <s v="BG19"/>
    <n v="1"/>
    <n v="126"/>
    <s v=" TUTI Bogota"/>
    <s v="ZONA BOGOTA"/>
    <s v="TERCEROS"/>
    <s v="2025 SEM 46"/>
    <s v="2177"/>
    <x v="11"/>
    <s v="martes"/>
    <s v="PREBEL"/>
    <n v="1"/>
    <n v="2"/>
    <s v="TAT"/>
    <s v="JUAN CARLOS PABON PABON"/>
    <s v="Preventa"/>
    <s v="11408236"/>
    <s v="80720009"/>
    <s v="MINIMERCADO"/>
  </r>
  <r>
    <d v="2025-11-11T00:00:00"/>
    <s v="HHBO001175810"/>
    <s v="PBDESCREMA"/>
    <s v="DESODORANTE COLAPSIBLE 40GR"/>
    <s v="PBDESCREMA - DESODORANTE COLAPSIBLE 40GR"/>
    <n v="3"/>
    <n v="3000"/>
    <n v="0"/>
    <n v="9000"/>
    <s v="BG19"/>
    <n v="1"/>
    <n v="126"/>
    <s v=" TUTI Bogota"/>
    <s v="ZONA BOGOTA"/>
    <s v="TERCEROS"/>
    <s v="2025 SEM 46"/>
    <s v="2177"/>
    <x v="11"/>
    <s v="martes"/>
    <s v="PREBEL"/>
    <n v="1"/>
    <n v="3"/>
    <s v="TAT"/>
    <s v="JUAN CARLOS PABON PABON"/>
    <s v="Preventa"/>
    <s v="11408236"/>
    <s v="80720009"/>
    <s v="MINIMERCADO"/>
  </r>
  <r>
    <d v="2025-11-11T00:00:00"/>
    <s v="HHBO001175810"/>
    <s v="PBELDES12X18"/>
    <s v="DES. EA DPL CLASS 12G X 18"/>
    <s v="PBELDES12X18 - DES. EA DPL CLASS 12G X 18"/>
    <n v="1"/>
    <n v="12500"/>
    <n v="375"/>
    <n v="12125"/>
    <s v="BG19"/>
    <n v="1"/>
    <n v="126"/>
    <s v=" TUTI Bogota"/>
    <s v="ZONA BOGOTA"/>
    <s v="TERCEROS"/>
    <s v="2025 SEM 46"/>
    <s v="2177"/>
    <x v="11"/>
    <s v="martes"/>
    <s v="PREBEL"/>
    <n v="1"/>
    <n v="1"/>
    <s v="TAT"/>
    <s v="JUAN CARLOS PABON PABON"/>
    <s v="Preventa"/>
    <s v="11408236"/>
    <s v="80720009"/>
    <s v="MINIMERCADO"/>
  </r>
  <r>
    <d v="2025-11-11T00:00:00"/>
    <s v="HHBO001175810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6"/>
    <s v="2177"/>
    <x v="11"/>
    <s v="martes"/>
    <s v="PREBEL"/>
    <n v="1"/>
    <n v="1"/>
    <s v="TAT"/>
    <s v="JUAN CARLOS PABON PABON"/>
    <s v="Preventa"/>
    <s v="11408236"/>
    <s v="80720009"/>
    <s v="MINIMERCADO"/>
  </r>
  <r>
    <d v="2025-11-11T00:00:00"/>
    <s v="HHBO001175810"/>
    <s v="PBDESROLL"/>
    <s v="DESODORANTE ROLL-ON 30ML"/>
    <s v="PBDESROLL - DESODORANTE ROLL-ON 30ML"/>
    <n v="3"/>
    <n v="3000"/>
    <n v="0"/>
    <n v="9000"/>
    <s v="BG19"/>
    <n v="1"/>
    <n v="126"/>
    <s v=" TUTI Bogota"/>
    <s v="ZONA BOGOTA"/>
    <s v="TERCEROS"/>
    <s v="2025 SEM 46"/>
    <s v="2177"/>
    <x v="11"/>
    <s v="martes"/>
    <s v="PREBEL"/>
    <n v="1"/>
    <n v="3"/>
    <s v="TAT"/>
    <s v="JUAN CARLOS PABON PABON"/>
    <s v="Preventa"/>
    <s v="11408236"/>
    <s v="80720009"/>
    <s v="MINIMERCADO"/>
  </r>
  <r>
    <d v="2025-11-11T00:00:00"/>
    <s v="HHME001464881"/>
    <s v="YAGOM90"/>
    <s v="GOMINA N17 EN SOBRE 90G"/>
    <s v="YAGOM90 - GOMINA N17 EN SOBRE 90G"/>
    <n v="12"/>
    <n v="1092.44"/>
    <n v="0"/>
    <n v="13109.28"/>
    <s v="MD02"/>
    <n v="1"/>
    <n v="125"/>
    <s v=" TUTI Medellin"/>
    <s v="ZONA CENTRO"/>
    <s v="TERCEROS"/>
    <s v="2025 SEM 46"/>
    <s v="1340"/>
    <x v="5"/>
    <s v="martes"/>
    <s v="YASS"/>
    <n v="1"/>
    <n v="12"/>
    <s v="TAT"/>
    <s v="GERMAN DE JESUS CARVAJAL"/>
    <s v="Preventa"/>
    <s v="70577773"/>
    <s v="1036639459"/>
    <s v="TIENDA AZUL"/>
  </r>
  <r>
    <d v="2025-11-11T00:00:00"/>
    <s v="HHME001464881"/>
    <s v="YASEDA20"/>
    <s v="SEDA DENTAL CON CERA 20 MT"/>
    <s v="YASEDA20 - SEDA DENTAL CON CERA 20 MT"/>
    <n v="12"/>
    <n v="1092.44"/>
    <n v="0"/>
    <n v="13109.28"/>
    <s v="MD02"/>
    <n v="1"/>
    <n v="125"/>
    <s v=" TUTI Medellin"/>
    <s v="ZONA CENTRO"/>
    <s v="TERCEROS"/>
    <s v="2025 SEM 46"/>
    <s v="1340"/>
    <x v="5"/>
    <s v="martes"/>
    <s v="YASS"/>
    <n v="1"/>
    <n v="12"/>
    <s v="TAT"/>
    <s v="GERMAN DE JESUS CARVAJAL"/>
    <s v="Preventa"/>
    <s v="70577773"/>
    <s v="1036639459"/>
    <s v="TIENDA AZUL"/>
  </r>
  <r>
    <d v="2025-11-11T00:00:00"/>
    <s v="HHME001464881"/>
    <s v="YABOLSAMED"/>
    <s v="BOLSA BASURA PAQUETE X8 UNIDADES"/>
    <s v="YABOLSAMED - BOLSA BASURA PAQUETE X8 UNIDADES"/>
    <n v="12"/>
    <n v="1344.54"/>
    <n v="0"/>
    <n v="16134.48"/>
    <s v="MD02"/>
    <n v="1"/>
    <n v="125"/>
    <s v=" TUTI Medellin"/>
    <s v="ZONA CENTRO"/>
    <s v="TERCEROS"/>
    <s v="2025 SEM 46"/>
    <s v="1340"/>
    <x v="5"/>
    <s v="martes"/>
    <s v="YASS"/>
    <n v="1"/>
    <n v="12"/>
    <s v="TAT"/>
    <s v="GERMAN DE JESUS CARVAJAL"/>
    <s v="Preventa"/>
    <s v="70577773"/>
    <s v="1036639459"/>
    <s v="TIENDA AZUL"/>
  </r>
  <r>
    <d v="2025-11-11T00:00:00"/>
    <s v="HHBQ000725420"/>
    <s v="YABOLSAMED"/>
    <s v="BOLSA BASURA PAQUETE X8 UNIDADES"/>
    <s v="YABOLSAMED - BOLSA BASURA PAQUETE X8 UNIDADES"/>
    <n v="6"/>
    <n v="1344.54"/>
    <n v="0"/>
    <n v="8067.24"/>
    <s v="VLL04"/>
    <n v="1"/>
    <n v="213"/>
    <s v=" Tuti Valledupar"/>
    <s v="ZONA NORTE"/>
    <s v="TERCEROS"/>
    <s v="2025 SEM 46"/>
    <s v="1914"/>
    <x v="9"/>
    <s v="martes"/>
    <s v="YASS"/>
    <n v="1"/>
    <n v="6"/>
    <s v="TAT"/>
    <s v="JOSE DEL CARMEN QUINTERO RAMIREZ"/>
    <s v="Preventa"/>
    <s v="12522564"/>
    <s v="1065124873"/>
    <s v="FERRETERIA EL CALVO DE LA 48"/>
  </r>
  <r>
    <d v="2025-11-11T00:00:00"/>
    <s v="HHBQ000725303"/>
    <s v="YAPANIAZU"/>
    <s v="PAÑITOS HUMEDOS DAMPY X 20 AZUL"/>
    <s v="YAPANIAZU - PAÑITOS HUMEDOS DAMPY X 20 AZUL"/>
    <n v="6"/>
    <n v="1344.54"/>
    <n v="0"/>
    <n v="8067.24"/>
    <s v="VLL04"/>
    <n v="1"/>
    <n v="213"/>
    <s v=" Tuti Valledupar"/>
    <s v="ZONA NORTE"/>
    <s v="TERCEROS"/>
    <s v="2025 SEM 46"/>
    <s v="1916"/>
    <x v="0"/>
    <s v="martes"/>
    <s v="YASS"/>
    <n v="1"/>
    <n v="6"/>
    <s v="TAT"/>
    <s v="ROSAELBINA PELAEZ GARCIA"/>
    <s v="Preventa"/>
    <s v="1065659193"/>
    <s v="49794720"/>
    <s v="VARIEDADES DANTY"/>
  </r>
  <r>
    <d v="2025-11-11T00:00:00"/>
    <s v="HHBQ000725303"/>
    <s v="YAPADAM150"/>
    <s v="PAÑITOS HUMEDOS DAMPY X 150 UND AZUL"/>
    <s v="YAPADAM150 - PAÑITOS HUMEDOS DAMPY X 150 UND AZUL"/>
    <n v="3"/>
    <n v="6422.4"/>
    <n v="0"/>
    <n v="19267.2"/>
    <s v="VLL04"/>
    <n v="1"/>
    <n v="213"/>
    <s v=" Tuti Valledupar"/>
    <s v="ZONA NORTE"/>
    <s v="TERCEROS"/>
    <s v="2025 SEM 46"/>
    <s v="1916"/>
    <x v="0"/>
    <s v="martes"/>
    <s v="YASS"/>
    <n v="1"/>
    <n v="3"/>
    <s v="TAT"/>
    <s v="ROSAELBINA PELAEZ GARCIA"/>
    <s v="Preventa"/>
    <s v="1065659193"/>
    <s v="49794720"/>
    <s v="VARIEDADES DANTY"/>
  </r>
  <r>
    <d v="2025-11-11T00:00:00"/>
    <s v="HHBQ000725303"/>
    <s v="YALAPIZAMAX12"/>
    <s v="LAPIZ ESCOLAR AMARILLO X12"/>
    <s v="YALAPIZAMAX12 - LAPIZ ESCOLAR AMARILLO X12"/>
    <n v="1"/>
    <n v="4853"/>
    <n v="0"/>
    <n v="4853"/>
    <s v="VLL04"/>
    <n v="1"/>
    <n v="213"/>
    <s v=" Tuti Valledupar"/>
    <s v="ZONA NORTE"/>
    <s v="TERCEROS"/>
    <s v="2025 SEM 46"/>
    <s v="1916"/>
    <x v="0"/>
    <s v="martes"/>
    <n v="0"/>
    <n v="1"/>
    <n v="1"/>
    <s v="TAT"/>
    <s v="ROSAELBINA PELAEZ GARCIA"/>
    <s v="Preventa"/>
    <s v="1065659193"/>
    <s v="49794720"/>
    <s v="VARIEDADES DANTY"/>
  </r>
  <r>
    <d v="2025-11-11T00:00:00"/>
    <s v="HHBQ000725303"/>
    <s v="YALAPIROX12"/>
    <s v="LAPIZ ROJO X12 UND"/>
    <s v="YALAPIROX12 - LAPIZ ROJO X12 UND"/>
    <n v="1"/>
    <n v="4882"/>
    <n v="0"/>
    <n v="4882"/>
    <s v="VLL04"/>
    <n v="1"/>
    <n v="213"/>
    <s v=" Tuti Valledupar"/>
    <s v="ZONA NORTE"/>
    <s v="TERCEROS"/>
    <s v="2025 SEM 46"/>
    <s v="1916"/>
    <x v="0"/>
    <s v="martes"/>
    <s v="YASS"/>
    <n v="1"/>
    <n v="1"/>
    <s v="TAT"/>
    <s v="ROSAELBINA PELAEZ GARCIA"/>
    <s v="Preventa"/>
    <s v="1065659193"/>
    <s v="49794720"/>
    <s v="VARIEDADES DANTY"/>
  </r>
  <r>
    <d v="2025-11-11T00:00:00"/>
    <s v="HHME001464695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6"/>
    <s v="1340"/>
    <x v="5"/>
    <s v="martes"/>
    <s v="PREBEL"/>
    <n v="1"/>
    <n v="1"/>
    <s v="TAT"/>
    <s v="FORTUNATO NOREÑA NIETO"/>
    <s v="Preventa"/>
    <s v="10237820"/>
    <s v="1036639459"/>
    <s v="GRANERO LOS RECUERDOS"/>
  </r>
  <r>
    <d v="2025-11-11T00:00:00"/>
    <s v="HHME001464695"/>
    <s v="LYLIMJUNTAS"/>
    <s v="LIMPIADOR DE JUNTAS LIMPIAYA"/>
    <s v="LYLIMJUNTAS - LIMPIADOR DE JUNTAS LIMPIAYA"/>
    <n v="6"/>
    <n v="4659"/>
    <n v="0"/>
    <n v="27954"/>
    <s v="MD02"/>
    <n v="1"/>
    <n v="125"/>
    <s v=" TUTI Medellin"/>
    <s v="ZONA CENTRO"/>
    <s v="TERCEROS"/>
    <s v="2025 SEM 46"/>
    <s v="1340"/>
    <x v="5"/>
    <s v="martes"/>
    <s v="ETERNA"/>
    <n v="1"/>
    <n v="6"/>
    <s v="TAT"/>
    <s v="FORTUNATO NOREÑA NIETO"/>
    <s v="Preventa"/>
    <s v="10237820"/>
    <s v="1036639459"/>
    <s v="GRANERO LOS RECUERDOS"/>
  </r>
  <r>
    <d v="2025-11-11T00:00:00"/>
    <s v="HHME001464695"/>
    <s v="YASEDA20"/>
    <s v="SEDA DENTAL CON CERA 20 MT"/>
    <s v="YASEDA20 - SEDA DENTAL CON CERA 20 MT"/>
    <n v="6"/>
    <n v="1092.44"/>
    <n v="0"/>
    <n v="6554.64"/>
    <s v="MD02"/>
    <n v="1"/>
    <n v="125"/>
    <s v=" TUTI Medellin"/>
    <s v="ZONA CENTRO"/>
    <s v="TERCEROS"/>
    <s v="2025 SEM 46"/>
    <s v="1340"/>
    <x v="5"/>
    <s v="martes"/>
    <s v="YASS"/>
    <n v="1"/>
    <n v="6"/>
    <s v="TAT"/>
    <s v="FORTUNATO NOREÑA NIETO"/>
    <s v="Preventa"/>
    <s v="10237820"/>
    <s v="1036639459"/>
    <s v="GRANERO LOS RECUERDOS"/>
  </r>
  <r>
    <d v="2025-11-11T00:00:00"/>
    <s v="HHME001464695"/>
    <s v="LYGUANT8.5AMX2"/>
    <s v="LIMPIAYA GUANTE TALLA8.5 AMARILLO X2"/>
    <s v="LYGUANT8.5AMX2 - LIMPIAYA GUANTE TALLA8.5 AMARILLO X2"/>
    <n v="6"/>
    <n v="3025.21"/>
    <n v="0"/>
    <n v="18151.259999999998"/>
    <s v="MD02"/>
    <n v="1"/>
    <n v="125"/>
    <s v=" TUTI Medellin"/>
    <s v="ZONA CENTRO"/>
    <s v="TERCEROS"/>
    <s v="2025 SEM 46"/>
    <s v="1340"/>
    <x v="5"/>
    <s v="martes"/>
    <s v="ETERNA"/>
    <n v="1"/>
    <n v="6"/>
    <s v="TAT"/>
    <s v="FORTUNATO NOREÑA NIETO"/>
    <s v="Preventa"/>
    <s v="10237820"/>
    <s v="1036639459"/>
    <s v="GRANERO LOS RECUERDOS"/>
  </r>
  <r>
    <d v="2025-11-11T00:00:00"/>
    <s v="HHME001464695"/>
    <s v="LYGUANT7AMX2"/>
    <s v="LIMPIAYA GUATE TALLA7 AMARILLO X2"/>
    <s v="LYGUANT7AMX2 - LIMPIAYA GUATE TALLA7 AMARILLO X2"/>
    <n v="6"/>
    <n v="3025.21"/>
    <n v="0"/>
    <n v="18151.259999999998"/>
    <s v="MD02"/>
    <n v="1"/>
    <n v="125"/>
    <s v=" TUTI Medellin"/>
    <s v="ZONA CENTRO"/>
    <s v="TERCEROS"/>
    <s v="2025 SEM 46"/>
    <s v="1340"/>
    <x v="5"/>
    <s v="martes"/>
    <s v="ETERNA"/>
    <n v="1"/>
    <n v="6"/>
    <s v="TAT"/>
    <s v="FORTUNATO NOREÑA NIETO"/>
    <s v="Preventa"/>
    <s v="10237820"/>
    <s v="1036639459"/>
    <s v="GRANERO LOS RECUERDOS"/>
  </r>
  <r>
    <d v="2025-11-11T00:00:00"/>
    <s v="HHME001464715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6"/>
    <s v="1320"/>
    <x v="17"/>
    <s v="martes"/>
    <s v="ETERNA"/>
    <n v="1"/>
    <n v="2"/>
    <s v="TAT"/>
    <s v="ENRIQUE ALEJANDRO RODRIGUEZ LOPEZ"/>
    <s v="Preventa"/>
    <s v="71213864"/>
    <s v="1037949442"/>
    <s v="LA MIES"/>
  </r>
  <r>
    <d v="2025-11-11T00:00:00"/>
    <s v="HHME001464739"/>
    <s v="YAPANIAZUX12"/>
    <s v="PAÑITOS HUMEDOS DAMPY AAZUL X 12UND"/>
    <s v="YAPANIAZUX12 - PAÑITOS HUMEDOS DAMPY AAZUL X 12UND"/>
    <n v="3"/>
    <n v="870"/>
    <n v="0"/>
    <n v="2610"/>
    <s v="MD02"/>
    <n v="1"/>
    <n v="125"/>
    <s v=" TUTI Medellin"/>
    <s v="ZONA CENTRO"/>
    <s v="TERCEROS"/>
    <s v="2025 SEM 46"/>
    <s v="1340"/>
    <x v="5"/>
    <s v="martes"/>
    <s v="YASS"/>
    <n v="1"/>
    <n v="3"/>
    <s v="TAT"/>
    <s v="BERTA INES CANO CORREA"/>
    <s v="Preventa"/>
    <s v="43847058"/>
    <s v="1036639459"/>
    <s v="CAFETERIA EVENZER"/>
  </r>
  <r>
    <d v="2025-11-11T00:00:00"/>
    <s v="HHME001464739"/>
    <s v="YAPANIAZU"/>
    <s v="PAÑITOS HUMEDOS DAMPY X 20 AZUL"/>
    <s v="YAPANIAZU - PAÑITOS HUMEDOS DAMPY X 20 AZUL"/>
    <n v="3"/>
    <n v="1344.54"/>
    <n v="0"/>
    <n v="4033.62"/>
    <s v="MD02"/>
    <n v="1"/>
    <n v="125"/>
    <s v=" TUTI Medellin"/>
    <s v="ZONA CENTRO"/>
    <s v="TERCEROS"/>
    <s v="2025 SEM 46"/>
    <s v="1340"/>
    <x v="5"/>
    <s v="martes"/>
    <s v="YASS"/>
    <n v="1"/>
    <n v="3"/>
    <s v="TAT"/>
    <s v="BERTA INES CANO CORREA"/>
    <s v="Preventa"/>
    <s v="43847058"/>
    <s v="1036639459"/>
    <s v="CAFETERIA EVENZER"/>
  </r>
  <r>
    <d v="2025-11-11T00:00:00"/>
    <s v="HHME001464739"/>
    <s v="LYGUANT8.5AMX2"/>
    <s v="LIMPIAYA GUANTE TALLA8.5 AMARILLO X2"/>
    <s v="LYGUANT8.5AMX2 - LIMPIAYA GUANTE TALLA8.5 AMARILLO X2"/>
    <n v="2"/>
    <n v="3025.21"/>
    <n v="0"/>
    <n v="6050.42"/>
    <s v="MD02"/>
    <n v="1"/>
    <n v="125"/>
    <s v=" TUTI Medellin"/>
    <s v="ZONA CENTRO"/>
    <s v="TERCEROS"/>
    <s v="2025 SEM 46"/>
    <s v="1340"/>
    <x v="5"/>
    <s v="martes"/>
    <s v="ETERNA"/>
    <n v="1"/>
    <n v="2"/>
    <s v="TAT"/>
    <s v="BERTA INES CANO CORREA"/>
    <s v="Preventa"/>
    <s v="43847058"/>
    <s v="1036639459"/>
    <s v="CAFETERIA EVENZER"/>
  </r>
  <r>
    <d v="2025-11-11T00:00:00"/>
    <s v="HHBO001175764"/>
    <s v="LYGUANT7.5AMX2"/>
    <s v="LIMPIAYA GUATE TALLA7.5 AMARILLO X2"/>
    <s v="LYGUANT7.5AMX2 - LIMPIAYA GUATE TALLA7.5 AMARILLO X2"/>
    <n v="5"/>
    <n v="3025.21"/>
    <n v="0"/>
    <n v="15126.05"/>
    <s v="BG01"/>
    <n v="1"/>
    <n v="119"/>
    <s v=" POBLACIONES BOGOTA"/>
    <s v="ZONA BOGOTA"/>
    <s v="TERCEROS"/>
    <s v="2025 SEM 46"/>
    <s v="1625"/>
    <x v="55"/>
    <s v="martes"/>
    <s v="ETERNA"/>
    <n v="1"/>
    <n v="5"/>
    <s v="TAT"/>
    <s v="ROSA ELVIRA QUINTERO LUIS"/>
    <s v="Autoventa"/>
    <s v="52419387"/>
    <s v="52130224"/>
    <s v="TIENDA KEVINS"/>
  </r>
  <r>
    <d v="2025-11-11T00:00:00"/>
    <s v="HHBO001175789"/>
    <s v="PBELDESMIN30"/>
    <s v="EA CLASSIC MINI ROLL ON 30ML"/>
    <s v="PBELDESMIN30 - EA CLASSIC MINI ROLL ON 30ML"/>
    <n v="5"/>
    <n v="3000"/>
    <n v="0"/>
    <n v="15000"/>
    <s v="BG23"/>
    <n v="1"/>
    <n v="182"/>
    <s v=" TUTI VILLAVICENCIO"/>
    <s v="ZONA BOGOTA"/>
    <s v="TERCEROS"/>
    <s v="2025 SEM 46"/>
    <s v="2254"/>
    <x v="48"/>
    <s v="martes"/>
    <s v="PREBEL"/>
    <n v="1"/>
    <n v="5"/>
    <s v="TAT"/>
    <s v="ELSA LULU VARGAS ROMERO"/>
    <s v="Preventa"/>
    <s v="40437450"/>
    <s v="1121910983"/>
    <s v="BARLUCKRS"/>
  </r>
  <r>
    <d v="2025-11-11T00:00:00"/>
    <s v="HHBO001175789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6"/>
    <s v="2254"/>
    <x v="48"/>
    <s v="martes"/>
    <s v="PREBEL"/>
    <n v="1"/>
    <n v="1"/>
    <s v="TAT"/>
    <s v="ELSA LULU VARGAS ROMERO"/>
    <s v="Preventa"/>
    <s v="40437450"/>
    <s v="1121910983"/>
    <s v="BARLUCKRS"/>
  </r>
  <r>
    <d v="2025-11-11T00:00:00"/>
    <s v="HHME001464829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martes"/>
    <s v="PREBEL"/>
    <n v="1"/>
    <n v="1"/>
    <s v="TAT"/>
    <s v="JUAN DAVID MOYA GOMEZ"/>
    <s v="Preventa"/>
    <s v="1074558209"/>
    <s v="8432406"/>
    <s v="TIENDA JUAN DAVID"/>
  </r>
  <r>
    <d v="2025-11-11T00:00:00"/>
    <s v="HHBO001175813"/>
    <s v="YACAN25"/>
    <s v="CANDADO 25 MM"/>
    <s v="YACAN25 - CANDADO 25 MM"/>
    <n v="12"/>
    <n v="1543"/>
    <n v="0"/>
    <n v="18516"/>
    <s v="BG19"/>
    <n v="1"/>
    <n v="126"/>
    <s v=" TUTI Bogota"/>
    <s v="ZONA BOGOTA"/>
    <s v="TERCEROS"/>
    <s v="2025 SEM 46"/>
    <s v="2177"/>
    <x v="11"/>
    <s v="martes"/>
    <s v="YASS"/>
    <n v="1"/>
    <n v="12"/>
    <s v="TAT"/>
    <s v="DAYANA PATRICIA GARCIA BAUTISTA"/>
    <s v="Preventa"/>
    <s v="52471103"/>
    <s v="80720009"/>
    <s v="CYBER PAPEL"/>
  </r>
  <r>
    <d v="2025-11-11T00:00:00"/>
    <s v="HHBO001175814"/>
    <s v="YACAN20"/>
    <s v="CANDADO 20 MM"/>
    <s v="YACAN20 - CANDADO 20 MM"/>
    <n v="5"/>
    <n v="1218.49"/>
    <n v="0"/>
    <n v="6092.45"/>
    <s v="BG23"/>
    <n v="1"/>
    <n v="182"/>
    <s v=" TUTI VILLAVICENCIO"/>
    <s v="ZONA BOGOTA"/>
    <s v="TERCEROS"/>
    <s v="2025 SEM 46"/>
    <s v="2254"/>
    <x v="48"/>
    <s v="martes"/>
    <s v="YASS"/>
    <n v="1"/>
    <n v="5"/>
    <s v="TAT"/>
    <s v="LUZ ELENA RODRIGUEZ RODRIGUEZ"/>
    <s v="Preventa"/>
    <s v="40389138"/>
    <s v="1121910983"/>
    <s v="HELENA RODRIGUEZ"/>
  </r>
  <r>
    <d v="2025-11-11T00:00:00"/>
    <s v="HHBO001175814"/>
    <s v="LYBICA1000X1"/>
    <s v="LIMPIAYA LIMPIADOR BICARBONATO 1000ML X1"/>
    <s v="LYBICA1000X1 - LIMPIAYA LIMPIADOR BICARBONATO 1000ML X1"/>
    <n v="1"/>
    <n v="3025.21"/>
    <n v="0"/>
    <n v="3025.21"/>
    <s v="BG23"/>
    <n v="1"/>
    <n v="182"/>
    <s v=" TUTI VILLAVICENCIO"/>
    <s v="ZONA BOGOTA"/>
    <s v="TERCEROS"/>
    <s v="2025 SEM 46"/>
    <s v="2254"/>
    <x v="48"/>
    <s v="martes"/>
    <s v="ETERNA"/>
    <n v="1"/>
    <n v="1"/>
    <s v="TAT"/>
    <s v="LUZ ELENA RODRIGUEZ RODRIGUEZ"/>
    <s v="Preventa"/>
    <s v="40389138"/>
    <s v="1121910983"/>
    <s v="HELENA RODRIGUEZ"/>
  </r>
  <r>
    <d v="2025-11-11T00:00:00"/>
    <s v="HHBO001175814"/>
    <s v="LYDESEN500"/>
    <s v="DESENGRASANTE CITRICO 500ML"/>
    <s v="LYDESEN500 - DESENGRASANTE CITRICO 500ML"/>
    <n v="1"/>
    <n v="2645.48"/>
    <n v="0"/>
    <n v="2645.48"/>
    <s v="BG23"/>
    <n v="1"/>
    <n v="182"/>
    <s v=" TUTI VILLAVICENCIO"/>
    <s v="ZONA BOGOTA"/>
    <s v="TERCEROS"/>
    <s v="2025 SEM 46"/>
    <s v="2254"/>
    <x v="48"/>
    <s v="martes"/>
    <s v="ETERNA"/>
    <n v="1"/>
    <n v="1"/>
    <s v="TAT"/>
    <s v="LUZ ELENA RODRIGUEZ RODRIGUEZ"/>
    <s v="Preventa"/>
    <s v="40389138"/>
    <s v="1121910983"/>
    <s v="HELENA RODRIGUEZ"/>
  </r>
  <r>
    <d v="2025-11-11T00:00:00"/>
    <s v="HHBO001175817"/>
    <s v="LYSUAV190DX1"/>
    <s v="LIMPIAYA SUAVIZANTE DOYPACK 190 ML X1"/>
    <s v="LYSUAV190DX1 - LIMPIAYA SUAVIZANTE DOYPACK 190 ML X1"/>
    <n v="6"/>
    <n v="977"/>
    <n v="0"/>
    <n v="5862"/>
    <s v="BG13"/>
    <n v="1"/>
    <n v="126"/>
    <s v=" TUTI Bogota"/>
    <s v="ZONA BOGOTA"/>
    <s v="TERCEROS"/>
    <s v="2025 SEM 46"/>
    <s v="2232"/>
    <x v="18"/>
    <s v="martes"/>
    <s v="ETERNA"/>
    <n v="1"/>
    <n v="6"/>
    <s v="TAT"/>
    <s v="NOHORA ESPERANZA TOLOZA TORRES"/>
    <s v="Preventa"/>
    <s v="27891291"/>
    <s v="52460170"/>
    <s v="TIENDA ROCHI"/>
  </r>
  <r>
    <d v="2025-11-11T00:00:00"/>
    <s v="HHBO001175817"/>
    <s v="LYDETE200DX1"/>
    <s v="LIMPIAYA DETERGENTE DOYPACK 200 ML X1"/>
    <s v="LYDETE200DX1 - LIMPIAYA DETERGENTE DOYPACK 200 ML X1"/>
    <n v="6"/>
    <n v="1440"/>
    <n v="0"/>
    <n v="8640"/>
    <s v="BG13"/>
    <n v="1"/>
    <n v="126"/>
    <s v=" TUTI Bogota"/>
    <s v="ZONA BOGOTA"/>
    <s v="TERCEROS"/>
    <s v="2025 SEM 46"/>
    <s v="2232"/>
    <x v="18"/>
    <s v="martes"/>
    <s v="ETERNA"/>
    <n v="1"/>
    <n v="6"/>
    <s v="TAT"/>
    <s v="NOHORA ESPERANZA TOLOZA TORRES"/>
    <s v="Preventa"/>
    <s v="27891291"/>
    <s v="52460170"/>
    <s v="TIENDA ROCHI"/>
  </r>
  <r>
    <d v="2025-11-11T00:00:00"/>
    <s v="HHBO001175820"/>
    <s v="YACAN38"/>
    <s v="CANDADO 38 MM"/>
    <s v="YACAN38 - CANDADO 38 MM"/>
    <n v="3"/>
    <n v="2668.75"/>
    <n v="0"/>
    <n v="8006.25"/>
    <s v="BG13"/>
    <n v="1"/>
    <n v="2"/>
    <s v=" CIUDAD BOGOTA"/>
    <s v="ZONA BOGOTA"/>
    <s v="TERCEROS"/>
    <s v="2025 SEM 46"/>
    <s v="2232"/>
    <x v="18"/>
    <s v="martes"/>
    <s v="YASS"/>
    <n v="1"/>
    <n v="3"/>
    <s v="TAT"/>
    <s v="YOLANDA PEÑA GARZON"/>
    <s v="Preventa"/>
    <s v="52006240"/>
    <s v="52460170"/>
    <s v="PAPELERIA Y TIENDA"/>
  </r>
  <r>
    <d v="2025-11-11T00:00:00"/>
    <s v="HHBO001175820"/>
    <s v="YAGELX1"/>
    <s v="GEL MENTHUS JUHNIOS VERDE 30GR X1"/>
    <s v="YAGELX1 - GEL MENTHUS JUHNIOS VERDE 30GR X1"/>
    <n v="3"/>
    <n v="1640"/>
    <n v="0"/>
    <n v="4920"/>
    <s v="BG13"/>
    <n v="1"/>
    <n v="2"/>
    <s v=" CIUDAD BOGOTA"/>
    <s v="ZONA BOGOTA"/>
    <s v="TERCEROS"/>
    <s v="2025 SEM 46"/>
    <s v="2232"/>
    <x v="18"/>
    <s v="martes"/>
    <s v="YASS"/>
    <n v="1"/>
    <n v="3"/>
    <s v="TAT"/>
    <s v="YOLANDA PEÑA GARZON"/>
    <s v="Preventa"/>
    <s v="52006240"/>
    <s v="52460170"/>
    <s v="PAPELERIA Y TIENDA"/>
  </r>
  <r>
    <d v="2025-11-11T00:00:00"/>
    <s v="HHME00146487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martes"/>
    <s v="PREBEL"/>
    <n v="1"/>
    <n v="1"/>
    <s v="TAT"/>
    <s v="CLAUDIA PATRICIA MORA ALVAREZ"/>
    <s v="Preventa"/>
    <s v="43519767"/>
    <s v="8432406"/>
    <s v="TIENDA E.C.M"/>
  </r>
  <r>
    <d v="2025-11-11T00:00:00"/>
    <s v="HHCA000426660"/>
    <s v="LYDESEN500"/>
    <s v="DESENGRASANTE CITRICO 500ML"/>
    <s v="LYDESEN500 - DESENGRASANTE CITRICO 500ML"/>
    <n v="3"/>
    <n v="2645.48"/>
    <n v="0"/>
    <n v="7936.44"/>
    <s v="CL07"/>
    <n v="1"/>
    <n v="171"/>
    <s v=" TUTI Cali"/>
    <s v="ZONA SUR"/>
    <s v="TERCEROS"/>
    <s v="2025 SEM 46"/>
    <s v="1877"/>
    <x v="16"/>
    <s v="martes"/>
    <s v="ETERNA"/>
    <n v="1"/>
    <n v="3"/>
    <s v="TAT"/>
    <s v="DIANA YOLINDA LLANOS  LOSADA"/>
    <s v="Preventa"/>
    <s v="29361652"/>
    <s v="1143845966"/>
    <s v="LA VENTANA DE YOLI"/>
  </r>
  <r>
    <d v="2025-11-11T00:00:00"/>
    <s v="HHCA000426660"/>
    <s v="LYVIDR500X1"/>
    <s v="LIMPIAYA LIMPIAVIDRIOS MULTIUSOS 500ML X1"/>
    <s v="LYVIDR500X1 - LIMPIAYA LIMPIAVIDRIOS MULTIUSOS 500ML X1"/>
    <n v="1"/>
    <n v="2647.06"/>
    <n v="0"/>
    <n v="2647.06"/>
    <s v="CL07"/>
    <n v="1"/>
    <n v="171"/>
    <s v=" TUTI Cali"/>
    <s v="ZONA SUR"/>
    <s v="TERCEROS"/>
    <s v="2025 SEM 46"/>
    <s v="1877"/>
    <x v="16"/>
    <s v="martes"/>
    <s v="ETERNA"/>
    <n v="1"/>
    <n v="1"/>
    <s v="TAT"/>
    <s v="DIANA YOLINDA LLANOS  LOSADA"/>
    <s v="Preventa"/>
    <s v="29361652"/>
    <s v="1143845966"/>
    <s v="LA VENTANA DE YOLI"/>
  </r>
  <r>
    <d v="2025-11-11T00:00:00"/>
    <s v="HHCA000426660"/>
    <s v="LYFIBRABRX24"/>
    <s v="LIMPIAYA FIBRA ABRASIVA X24"/>
    <s v="LYFIBRABRX24 - LIMPIAYA FIBRA ABRASIVA X24"/>
    <n v="1"/>
    <n v="7691.22"/>
    <n v="769.12199999999996"/>
    <n v="6922.098"/>
    <s v="CL07"/>
    <n v="1"/>
    <n v="171"/>
    <s v=" TUTI Cali"/>
    <s v="ZONA SUR"/>
    <s v="TERCEROS"/>
    <s v="2025 SEM 46"/>
    <s v="1877"/>
    <x v="16"/>
    <s v="martes"/>
    <s v="ETERNA"/>
    <n v="1"/>
    <n v="1"/>
    <s v="TAT"/>
    <s v="DIANA YOLINDA LLANOS  LOSADA"/>
    <s v="Preventa"/>
    <s v="29361652"/>
    <s v="1143845966"/>
    <s v="LA VENTANA DE YOLI"/>
  </r>
  <r>
    <d v="2025-11-11T00:00:00"/>
    <s v="HHBU000699236"/>
    <s v="YACAN20"/>
    <s v="CANDADO 20 MM"/>
    <s v="YACAN20 - CANDADO 20 MM"/>
    <n v="2"/>
    <n v="1218.49"/>
    <n v="0"/>
    <n v="2436.98"/>
    <s v="BM10"/>
    <n v="1"/>
    <n v="154"/>
    <s v=" TUTI Bucaramanga"/>
    <s v="ZONA SANTANDER"/>
    <s v="TERCEROS"/>
    <s v="2025 SEM 46"/>
    <s v="1637"/>
    <x v="50"/>
    <s v="martes"/>
    <s v="YASS"/>
    <n v="1"/>
    <n v="2"/>
    <s v="TAT"/>
    <s v="ELSA BARRIOS VALENCIA"/>
    <s v="Preventa"/>
    <s v="63505473"/>
    <s v="63546443"/>
    <s v="MICROMERCADO SAN FERMIN"/>
  </r>
  <r>
    <d v="2025-11-11T00:00:00"/>
    <s v="HHBQ000725443"/>
    <s v="YACONDSEX"/>
    <s v="CONDONES X3 UNIDADES ECONOMICO"/>
    <s v="YACONDSEX - CONDONES X3 UNIDADES ECONOMICO"/>
    <n v="20"/>
    <n v="866.2"/>
    <n v="0"/>
    <n v="17324"/>
    <s v="VLL04"/>
    <n v="1"/>
    <n v="213"/>
    <s v=" Tuti Valledupar"/>
    <s v="ZONA NORTE"/>
    <s v="TERCEROS"/>
    <s v="2025 SEM 46"/>
    <s v="1915"/>
    <x v="9"/>
    <s v="martes"/>
    <s v="YASS"/>
    <n v="1"/>
    <n v="20"/>
    <s v="TAT"/>
    <s v="PEDRO PABLO TRIANA TRIANA"/>
    <s v="Preventa"/>
    <s v="91079764"/>
    <s v="1065124873"/>
    <s v="SURTI VARIEDADES DYD"/>
  </r>
  <r>
    <d v="2025-11-11T00:00:00"/>
    <s v="HHME001464936"/>
    <s v="YASEDA20"/>
    <s v="SEDA DENTAL CON CERA 20 MT"/>
    <s v="YASEDA20 - SEDA DENTAL CON CERA 20 MT"/>
    <n v="12"/>
    <n v="1092.44"/>
    <n v="0"/>
    <n v="13109.28"/>
    <s v="TT02"/>
    <n v="1"/>
    <n v="125"/>
    <s v=" TUTI Medellin"/>
    <s v="ZONA CENTRO"/>
    <s v="TERCEROS"/>
    <s v="2025 SEM 46"/>
    <s v="1315"/>
    <x v="8"/>
    <s v="martes"/>
    <s v="YASS"/>
    <n v="1"/>
    <n v="12"/>
    <s v="TAT"/>
    <s v="ARQUI DISTRIBUCIONES SAS"/>
    <s v="Preventa"/>
    <s v="901741859"/>
    <s v="1152184981"/>
    <s v="ARQUI DISTRIBUCIONES SAS"/>
  </r>
  <r>
    <d v="2025-11-11T00:00:00"/>
    <s v="HHBO001175930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35"/>
    <x v="14"/>
    <s v="martes"/>
    <s v="ETERNA"/>
    <n v="1"/>
    <n v="1"/>
    <s v="TAT"/>
    <s v="FERNANDO JOSE TOLOZA REATEGUI"/>
    <s v="Preventa"/>
    <s v="77153047"/>
    <s v="1012358399"/>
    <s v="CIGARRERIA EL BUEN PRECIO"/>
  </r>
  <r>
    <d v="2025-11-11T00:00:00"/>
    <s v="HHBO001175930"/>
    <s v="YACINT12"/>
    <s v="CINTA TRANSPARENTE PEQUEÑA X 12 UND"/>
    <s v="YACINT12 - CINTA TRANSPARENTE PEQUEÑA X 12 UND"/>
    <n v="1"/>
    <n v="4247.1000000000004"/>
    <n v="0"/>
    <n v="4247.1000000000004"/>
    <s v="BG13"/>
    <n v="1"/>
    <n v="126"/>
    <s v=" TUTI Bogota"/>
    <s v="ZONA BOGOTA"/>
    <s v="TERCEROS"/>
    <s v="2025 SEM 46"/>
    <s v="2235"/>
    <x v="14"/>
    <s v="martes"/>
    <s v="YASS"/>
    <n v="1"/>
    <n v="1"/>
    <s v="TAT"/>
    <s v="FERNANDO JOSE TOLOZA REATEGUI"/>
    <s v="Preventa"/>
    <s v="77153047"/>
    <s v="1012358399"/>
    <s v="CIGARRERIA EL BUEN PRECIO"/>
  </r>
  <r>
    <d v="2025-11-11T00:00:00"/>
    <s v="HHBO001175945"/>
    <s v="PBTALCO30"/>
    <s v="TALCO POLVO AFM 30 GR"/>
    <s v="PBTALCO30 - TALCO POLVO AFM 30 GR"/>
    <n v="6"/>
    <n v="2900.04"/>
    <n v="0"/>
    <n v="17400.240000000002"/>
    <s v="BG13"/>
    <n v="1"/>
    <n v="126"/>
    <s v=" TUTI Bogota"/>
    <s v="ZONA BOGOTA"/>
    <s v="TERCEROS"/>
    <s v="2025 SEM 46"/>
    <s v="2235"/>
    <x v="14"/>
    <s v="martes"/>
    <s v="PREBEL"/>
    <n v="1"/>
    <n v="6"/>
    <s v="TAT"/>
    <s v="JENNY PAOLA ROJAS ARBOLEDA"/>
    <s v="Preventa"/>
    <s v="1014231775"/>
    <s v="1012358399"/>
    <s v="DROGUERIA MONTENEGRO LA 111"/>
  </r>
  <r>
    <d v="2025-11-11T00:00:00"/>
    <s v="HHBO001175945"/>
    <s v="YASEDA20"/>
    <s v="SEDA DENTAL CON CERA 20 MT"/>
    <s v="YASEDA20 - SEDA DENTAL CON CERA 20 MT"/>
    <n v="12"/>
    <n v="1092.44"/>
    <n v="0"/>
    <n v="13109.28"/>
    <s v="BG13"/>
    <n v="1"/>
    <n v="126"/>
    <s v=" TUTI Bogota"/>
    <s v="ZONA BOGOTA"/>
    <s v="TERCEROS"/>
    <s v="2025 SEM 46"/>
    <s v="2235"/>
    <x v="14"/>
    <s v="martes"/>
    <s v="YASS"/>
    <n v="1"/>
    <n v="12"/>
    <s v="TAT"/>
    <s v="JENNY PAOLA ROJAS ARBOLEDA"/>
    <s v="Preventa"/>
    <s v="1014231775"/>
    <s v="1012358399"/>
    <s v="DROGUERIA MONTENEGRO LA 111"/>
  </r>
  <r>
    <d v="2025-11-11T00:00:00"/>
    <s v="HHBO001175945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35"/>
    <x v="14"/>
    <s v="martes"/>
    <s v="ETERNA"/>
    <n v="1"/>
    <n v="1"/>
    <s v="TAT"/>
    <s v="JENNY PAOLA ROJAS ARBOLEDA"/>
    <s v="Preventa"/>
    <s v="1014231775"/>
    <s v="1012358399"/>
    <s v="DROGUERIA MONTENEGRO LA 111"/>
  </r>
  <r>
    <d v="2025-11-11T00:00:00"/>
    <s v="HHBO001175984"/>
    <s v="LYDETE3X1800"/>
    <s v="COMBO DETERGENTE ETERNA 3.000+1.800 OFERTA"/>
    <s v="LYDETE3X1800 - COMBO DETERGENTE ETERNA 3.000+1.800 OFERTA"/>
    <n v="1"/>
    <n v="28655.46"/>
    <n v="0"/>
    <n v="28655.46"/>
    <s v="BG20"/>
    <n v="1"/>
    <n v="126"/>
    <s v=" TUTI Bogota"/>
    <s v="ZONA BOGOTA"/>
    <s v="TERCEROS"/>
    <s v="2025 SEM 46"/>
    <s v="2153"/>
    <x v="31"/>
    <s v="martes"/>
    <s v="ETERNA"/>
    <n v="1"/>
    <n v="1"/>
    <s v="TAT"/>
    <s v="LUIS EDUARDO NOVA ACOSTA"/>
    <s v="Preventa"/>
    <s v="80742707"/>
    <s v="1000685156"/>
    <s v="LUIS"/>
  </r>
  <r>
    <d v="2025-11-11T00:00:00"/>
    <s v="HHBO001175984"/>
    <s v="LYDETE1800DX1"/>
    <s v="DETERGENTE ETERNA DOYPACK 1800 ML X1"/>
    <s v="LYDETE1800DX1 - DETERGENTE ETERNA DOYPACK 1800 ML X1"/>
    <n v="1"/>
    <n v="12000"/>
    <n v="0"/>
    <n v="12000"/>
    <s v="BG20"/>
    <n v="1"/>
    <n v="126"/>
    <s v=" TUTI Bogota"/>
    <s v="ZONA BOGOTA"/>
    <s v="TERCEROS"/>
    <s v="2025 SEM 46"/>
    <s v="2153"/>
    <x v="31"/>
    <s v="martes"/>
    <s v="ETERNA"/>
    <n v="1"/>
    <n v="1"/>
    <s v="TAT"/>
    <s v="LUIS EDUARDO NOVA ACOSTA"/>
    <s v="Preventa"/>
    <s v="80742707"/>
    <s v="1000685156"/>
    <s v="LUIS"/>
  </r>
  <r>
    <d v="2025-11-11T00:00:00"/>
    <s v="HHBO001175984"/>
    <s v="LYLOZA700DX1"/>
    <s v="LIMPIAYA LAVA LOZA DOYPACK 700 ML X1"/>
    <s v="LYLOZA700DX1 - LIMPIAYA LAVA LOZA DOYPACK 700 ML X1"/>
    <n v="4"/>
    <n v="3562.19"/>
    <n v="0"/>
    <n v="14248.76"/>
    <s v="BG20"/>
    <n v="1"/>
    <n v="126"/>
    <s v=" TUTI Bogota"/>
    <s v="ZONA BOGOTA"/>
    <s v="TERCEROS"/>
    <s v="2025 SEM 46"/>
    <s v="2153"/>
    <x v="31"/>
    <s v="martes"/>
    <s v="ETERNA"/>
    <n v="1"/>
    <n v="4"/>
    <s v="TAT"/>
    <s v="LUIS EDUARDO NOVA ACOSTA"/>
    <s v="Preventa"/>
    <s v="80742707"/>
    <s v="1000685156"/>
    <s v="LUIS"/>
  </r>
  <r>
    <d v="2025-11-11T00:00:00"/>
    <s v="HHBO001175984"/>
    <s v="LYSUAV760DX1"/>
    <s v="LIMPIAYA SUAVIZANTE DOYPACK 760 ML X1"/>
    <s v="LYSUAV760DX1 - LIMPIAYA SUAVIZANTE DOYPACK 760 ML X1"/>
    <n v="4"/>
    <n v="3400"/>
    <n v="0"/>
    <n v="13600"/>
    <s v="BG20"/>
    <n v="1"/>
    <n v="126"/>
    <s v=" TUTI Bogota"/>
    <s v="ZONA BOGOTA"/>
    <s v="TERCEROS"/>
    <s v="2025 SEM 46"/>
    <s v="2153"/>
    <x v="31"/>
    <s v="martes"/>
    <s v="ETERNA"/>
    <n v="1"/>
    <n v="4"/>
    <s v="TAT"/>
    <s v="LUIS EDUARDO NOVA ACOSTA"/>
    <s v="Preventa"/>
    <s v="80742707"/>
    <s v="1000685156"/>
    <s v="LUIS"/>
  </r>
  <r>
    <d v="2025-11-11T00:00:00"/>
    <s v="HHBO001175984"/>
    <s v="LYDESEN500"/>
    <s v="DESENGRASANTE CITRICO 500ML"/>
    <s v="LYDESEN500 - DESENGRASANTE CITRICO 500ML"/>
    <n v="1"/>
    <n v="2645.48"/>
    <n v="0"/>
    <n v="2645.48"/>
    <s v="BG20"/>
    <n v="1"/>
    <n v="126"/>
    <s v=" TUTI Bogota"/>
    <s v="ZONA BOGOTA"/>
    <s v="TERCEROS"/>
    <s v="2025 SEM 46"/>
    <s v="2153"/>
    <x v="31"/>
    <s v="martes"/>
    <s v="ETERNA"/>
    <n v="1"/>
    <n v="1"/>
    <s v="TAT"/>
    <s v="LUIS EDUARDO NOVA ACOSTA"/>
    <s v="Preventa"/>
    <s v="80742707"/>
    <s v="1000685156"/>
    <s v="LUIS"/>
  </r>
  <r>
    <d v="2025-11-11T00:00:00"/>
    <s v="HHBO001175984"/>
    <s v="LYVIDR500X1"/>
    <s v="LIMPIAYA LIMPIAVIDRIOS MULTIUSOS 500ML X1"/>
    <s v="LYVIDR500X1 - LIMPIAYA LIMPIAVIDRIOS MULTIUSOS 500ML X1"/>
    <n v="1"/>
    <n v="2647.06"/>
    <n v="0"/>
    <n v="2647.06"/>
    <s v="BG20"/>
    <n v="1"/>
    <n v="126"/>
    <s v=" TUTI Bogota"/>
    <s v="ZONA BOGOTA"/>
    <s v="TERCEROS"/>
    <s v="2025 SEM 46"/>
    <s v="2153"/>
    <x v="31"/>
    <s v="martes"/>
    <s v="ETERNA"/>
    <n v="1"/>
    <n v="1"/>
    <s v="TAT"/>
    <s v="LUIS EDUARDO NOVA ACOSTA"/>
    <s v="Preventa"/>
    <s v="80742707"/>
    <s v="1000685156"/>
    <s v="LUIS"/>
  </r>
  <r>
    <d v="2025-11-11T00:00:00"/>
    <s v="HHBO001175786"/>
    <s v="LYGUANT8NGX2"/>
    <s v="LIMPIAYA GUANTE NEGRO TALLA8 X2"/>
    <s v="LYGUANT8NGX2 - LIMPIAYA GUANTE NEGRO TALLA8 X2"/>
    <n v="2"/>
    <n v="3180"/>
    <n v="0"/>
    <n v="6360"/>
    <s v="BG13"/>
    <n v="1"/>
    <n v="2"/>
    <s v=" CIUDAD BOGOTA"/>
    <s v="ZONA BOGOTA"/>
    <s v="TERCEROS"/>
    <s v="2025 SEM 46"/>
    <s v="2232"/>
    <x v="18"/>
    <s v="martes"/>
    <s v="ETERNA"/>
    <n v="1"/>
    <n v="2"/>
    <s v="TAT"/>
    <s v="INGRID YULIETH CALDERON SANCHEZ"/>
    <s v="Preventa"/>
    <s v="1127599201"/>
    <s v="52460170"/>
    <s v="GOLOSIN"/>
  </r>
  <r>
    <d v="2025-11-11T00:00:00"/>
    <s v="HHBO001175786"/>
    <s v="LYESPOOROX12"/>
    <s v="LIMPIAYA ESPONJA ORO/PLATA X12"/>
    <s v="LYESPOOROX12 - LIMPIAYA ESPONJA ORO/PLATA X12"/>
    <n v="1"/>
    <n v="8991.6"/>
    <n v="0"/>
    <n v="8991.6"/>
    <s v="BG13"/>
    <n v="1"/>
    <n v="2"/>
    <s v=" CIUDAD BOGOTA"/>
    <s v="ZONA BOGOTA"/>
    <s v="TERCEROS"/>
    <s v="2025 SEM 46"/>
    <s v="2232"/>
    <x v="18"/>
    <s v="martes"/>
    <s v="ETERNA"/>
    <n v="1"/>
    <n v="1"/>
    <s v="TAT"/>
    <s v="INGRID YULIETH CALDERON SANCHEZ"/>
    <s v="Preventa"/>
    <s v="1127599201"/>
    <s v="52460170"/>
    <s v="GOLOSIN"/>
  </r>
  <r>
    <d v="2025-11-11T00:00:00"/>
    <s v="HHBO001175794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32"/>
    <x v="18"/>
    <s v="martes"/>
    <s v="ETERNA"/>
    <n v="1"/>
    <n v="1"/>
    <s v="TAT"/>
    <s v="SOFIA BRISEÑO"/>
    <s v="Preventa"/>
    <s v="39616837"/>
    <s v="52460170"/>
    <s v="TIENDA PEQUEÑA"/>
  </r>
  <r>
    <d v="2025-11-11T00:00:00"/>
    <s v="HHME001464822"/>
    <s v="LYDETE3X1800"/>
    <s v="COMBO DETERGENTE ETERNA 3.000+1.800 OFERTA"/>
    <s v="LYDETE3X1800 - COMBO DETERGENTE ETERNA 3.000+1.800 OFERTA"/>
    <n v="1"/>
    <n v="28655.46"/>
    <n v="0"/>
    <n v="28655.46"/>
    <s v="MD01"/>
    <n v="1"/>
    <n v="125"/>
    <s v=" TUTI Medellin"/>
    <s v="ZONA CENTRO"/>
    <s v="TERCEROS"/>
    <s v="2025 SEM 46"/>
    <s v="1343"/>
    <x v="7"/>
    <s v="martes"/>
    <s v="ETERNA"/>
    <n v="1"/>
    <n v="1"/>
    <s v="TAT"/>
    <s v="MARLENY DEL SOCORRO GUARIN"/>
    <s v="Preventa"/>
    <s v="43600988"/>
    <s v="1039023085"/>
    <s v="EL ATARDECER"/>
  </r>
  <r>
    <d v="2025-11-11T00:00:00"/>
    <s v="HHBQ000725415"/>
    <s v="LYGUANT9AMX2"/>
    <s v="LIMPIAYA GUANTE TALLA9 AMARILLO X2"/>
    <s v="LYGUANT9AMX2 - LIMPIAYA GUANTE TALLA9 AMARILLO X2"/>
    <n v="3"/>
    <n v="3025.21"/>
    <n v="0"/>
    <n v="9075.6299999999992"/>
    <s v="BQ15"/>
    <n v="1"/>
    <n v="212"/>
    <s v=" Tuti Cartagena"/>
    <s v="ZONA NORTE"/>
    <s v="TERCEROS"/>
    <s v="2025 SEM 46"/>
    <s v="1960"/>
    <x v="20"/>
    <s v="martes"/>
    <s v="ETERNA"/>
    <n v="1"/>
    <n v="3"/>
    <s v="TAT"/>
    <s v="LOURDES ORTIZ RAMOS"/>
    <s v="Preventa"/>
    <s v="45463454"/>
    <s v="1044921552"/>
    <s v="VARIEDADES LOURDES"/>
  </r>
  <r>
    <d v="2025-11-11T00:00:00"/>
    <s v="HHBQ000725415"/>
    <s v="YALAPIROX12"/>
    <s v="LAPIZ ROJO X12 UND"/>
    <s v="YALAPIROX12 - LAPIZ ROJO X12 UND"/>
    <n v="1"/>
    <n v="4882"/>
    <n v="0"/>
    <n v="4882"/>
    <s v="BQ15"/>
    <n v="1"/>
    <n v="212"/>
    <s v=" Tuti Cartagena"/>
    <s v="ZONA NORTE"/>
    <s v="TERCEROS"/>
    <s v="2025 SEM 46"/>
    <s v="1960"/>
    <x v="20"/>
    <s v="martes"/>
    <s v="YASS"/>
    <n v="1"/>
    <n v="1"/>
    <s v="TAT"/>
    <s v="LOURDES ORTIZ RAMOS"/>
    <s v="Preventa"/>
    <s v="45463454"/>
    <s v="1044921552"/>
    <s v="VARIEDADES LOURDES"/>
  </r>
  <r>
    <d v="2025-11-11T00:00:00"/>
    <s v="HHCA000426664"/>
    <s v="PBELDESMIN30"/>
    <s v="EA CLASSIC MINI ROLL ON 30ML"/>
    <s v="PBELDESMIN30 - EA CLASSIC MINI ROLL ON 30ML"/>
    <n v="6"/>
    <n v="3000"/>
    <n v="0"/>
    <n v="18000"/>
    <s v="CL07"/>
    <n v="1"/>
    <n v="171"/>
    <s v=" TUTI Cali"/>
    <s v="ZONA SUR"/>
    <s v="TERCEROS"/>
    <s v="2025 SEM 46"/>
    <s v="1877"/>
    <x v="16"/>
    <s v="martes"/>
    <s v="PREBEL"/>
    <n v="1"/>
    <n v="6"/>
    <s v="TAT"/>
    <s v="SILVIA MILENA CAICEDO TORRES"/>
    <s v="Preventa"/>
    <s v="59795917"/>
    <s v="1143845966"/>
    <s v="MINIMARKET LA 13"/>
  </r>
  <r>
    <d v="2025-11-11T00:00:00"/>
    <s v="HHME001464920"/>
    <s v="YAGOM90"/>
    <s v="GOMINA N17 EN SOBRE 90G"/>
    <s v="YAGOM90 - GOMINA N17 EN SOBRE 90G"/>
    <n v="6"/>
    <n v="1092.44"/>
    <n v="0"/>
    <n v="6554.64"/>
    <s v="MD02"/>
    <n v="1"/>
    <n v="1"/>
    <s v=" MEDELLIN"/>
    <s v="ZONA CENTRO"/>
    <s v="TERCEROS"/>
    <s v="2025 SEM 46"/>
    <s v="1340"/>
    <x v="5"/>
    <s v="martes"/>
    <s v="YASS"/>
    <n v="1"/>
    <n v="6"/>
    <s v="TAT"/>
    <s v="FRANCISCO EMILIO LONDOÑO BUILES"/>
    <s v="Preventa"/>
    <s v="71800884"/>
    <s v="1036639459"/>
    <s v="LA PENDIENTE"/>
  </r>
  <r>
    <d v="2025-11-11T00:00:00"/>
    <s v="HHME001464933"/>
    <s v="YAGOM90"/>
    <s v="GOMINA N17 EN SOBRE 90G"/>
    <s v="YAGOM90 - GOMINA N17 EN SOBRE 90G"/>
    <n v="6"/>
    <n v="1092.44"/>
    <n v="0"/>
    <n v="6554.64"/>
    <s v="TT02"/>
    <n v="1"/>
    <n v="125"/>
    <s v=" TUTI Medellin"/>
    <s v="ZONA CENTRO"/>
    <s v="TERCEROS"/>
    <s v="2025 SEM 46"/>
    <s v="1315"/>
    <x v="8"/>
    <s v="martes"/>
    <s v="YASS"/>
    <n v="1"/>
    <n v="6"/>
    <s v="TAT"/>
    <s v="OFELIA PUERTA"/>
    <s v="Preventa"/>
    <s v="32301538"/>
    <s v="1152184981"/>
    <s v="TIENDA OFE"/>
  </r>
  <r>
    <d v="2025-11-11T00:00:00"/>
    <s v="HHME001464933"/>
    <s v="PBTAL85X2"/>
    <s v="TALCO 85GR X 2"/>
    <s v="PBTAL85X2 - TALCO 85GR X 2"/>
    <n v="1"/>
    <n v="12290.73"/>
    <n v="0"/>
    <n v="12290.73"/>
    <s v="TT02"/>
    <n v="1"/>
    <n v="125"/>
    <s v=" TUTI Medellin"/>
    <s v="ZONA CENTRO"/>
    <s v="TERCEROS"/>
    <s v="2025 SEM 46"/>
    <s v="1315"/>
    <x v="8"/>
    <s v="martes"/>
    <s v="PREBEL"/>
    <n v="1"/>
    <n v="1"/>
    <s v="TAT"/>
    <s v="OFELIA PUERTA"/>
    <s v="Preventa"/>
    <s v="32301538"/>
    <s v="1152184981"/>
    <s v="TIENDA OFE"/>
  </r>
  <r>
    <d v="2025-11-11T00:00:00"/>
    <s v="HHME001464933"/>
    <s v="YAVABY20GR"/>
    <s v="VASELINA BABY, 20 GRAMOS, MARCA JUHNIOS"/>
    <s v="YAVABY20GR - VASELINA BABY, 20 GRAMOS, MARCA JUHNIOS"/>
    <n v="3"/>
    <n v="1444"/>
    <n v="0"/>
    <n v="4332"/>
    <s v="TT02"/>
    <n v="1"/>
    <n v="125"/>
    <s v=" TUTI Medellin"/>
    <s v="ZONA CENTRO"/>
    <s v="TERCEROS"/>
    <s v="2025 SEM 46"/>
    <s v="1315"/>
    <x v="8"/>
    <s v="martes"/>
    <s v="YASS"/>
    <n v="1"/>
    <n v="3"/>
    <s v="TAT"/>
    <s v="OFELIA PUERTA"/>
    <s v="Preventa"/>
    <s v="32301538"/>
    <s v="1152184981"/>
    <s v="TIENDA OFE"/>
  </r>
  <r>
    <d v="2025-11-11T00:00:00"/>
    <s v="HHME001464933"/>
    <s v="LYGUANT8AMX2"/>
    <s v="LIMPIAYA GUANTE TALLA8 AMARILLO X2"/>
    <s v="LYGUANT8AMX2 - LIMPIAYA GUANTE TALLA8 AMARILLO X2"/>
    <n v="3"/>
    <n v="3025.21"/>
    <n v="0"/>
    <n v="9075.6299999999992"/>
    <s v="TT02"/>
    <n v="1"/>
    <n v="125"/>
    <s v=" TUTI Medellin"/>
    <s v="ZONA CENTRO"/>
    <s v="TERCEROS"/>
    <s v="2025 SEM 46"/>
    <s v="1315"/>
    <x v="8"/>
    <s v="martes"/>
    <s v="ETERNA"/>
    <n v="1"/>
    <n v="3"/>
    <s v="TAT"/>
    <s v="OFELIA PUERTA"/>
    <s v="Preventa"/>
    <s v="32301538"/>
    <s v="1152184981"/>
    <s v="TIENDA OFE"/>
  </r>
  <r>
    <d v="2025-11-11T00:00:00"/>
    <s v="HHMO000625379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martes"/>
    <s v="ETERNA"/>
    <n v="1"/>
    <n v="1"/>
    <s v="TAT"/>
    <s v="JORGE ANDRES MORALES VALENCIA"/>
    <s v="Preventa"/>
    <s v="1041231944"/>
    <s v="78716125"/>
    <s v="TIENDA PAGUE MENOS"/>
  </r>
  <r>
    <d v="2025-11-11T00:00:00"/>
    <s v="HHME001465045"/>
    <s v="YACINT12"/>
    <s v="CINTA TRANSPARENTE PEQUEÑA X 12 UND"/>
    <s v="YACINT12 - CINTA TRANSPARENTE PEQUEÑA X 12 UND"/>
    <n v="1"/>
    <n v="4247.1000000000004"/>
    <n v="0"/>
    <n v="4247.1000000000004"/>
    <s v="MD04"/>
    <n v="1"/>
    <n v="125"/>
    <s v=" TUTI Medellin"/>
    <s v="ZONA CENTRO"/>
    <s v="TERCEROS"/>
    <s v="2025 SEM 46"/>
    <s v="1305"/>
    <x v="6"/>
    <s v="martes"/>
    <s v="YASS"/>
    <n v="1"/>
    <n v="1"/>
    <s v="TAT"/>
    <s v="ANIBAL DE JESUS HERRERA OCAMPO"/>
    <s v="Preventa"/>
    <s v="70826920"/>
    <s v="1036660589"/>
    <s v="GRANERO LA ESPERANZA"/>
  </r>
  <r>
    <d v="2025-11-11T00:00:00"/>
    <s v="HHME001465045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6"/>
    <s v="1305"/>
    <x v="6"/>
    <s v="martes"/>
    <s v="YASS"/>
    <n v="1"/>
    <n v="12"/>
    <s v="TAT"/>
    <s v="ANIBAL DE JESUS HERRERA OCAMPO"/>
    <s v="Preventa"/>
    <s v="70826920"/>
    <s v="1036660589"/>
    <s v="GRANERO LA ESPERANZA"/>
  </r>
  <r>
    <d v="2025-11-11T00:00:00"/>
    <s v="HHME001465045"/>
    <s v="PBCOMSHAMDESO"/>
    <s v="COMBO SHAMPOO CONECTAT + DESODORANTE AFM"/>
    <s v="PBCOMSHAMDESO - COMBO SHAMPOO CONECTAT + DESODORANTE AFM"/>
    <n v="1"/>
    <n v="19401"/>
    <n v="0"/>
    <n v="19401"/>
    <s v="MD04"/>
    <n v="1"/>
    <n v="125"/>
    <s v=" TUTI Medellin"/>
    <s v="ZONA CENTRO"/>
    <s v="TERCEROS"/>
    <s v="2025 SEM 46"/>
    <s v="1305"/>
    <x v="6"/>
    <s v="martes"/>
    <s v="PREBEL"/>
    <n v="1"/>
    <n v="1"/>
    <s v="TAT"/>
    <s v="ANIBAL DE JESUS HERRERA OCAMPO"/>
    <s v="Preventa"/>
    <s v="70826920"/>
    <s v="1036660589"/>
    <s v="GRANERO LA ESPERANZA"/>
  </r>
  <r>
    <d v="2025-11-11T00:00:00"/>
    <s v="HHME001465045"/>
    <s v="PBDESCOJINX18"/>
    <s v="DES. AFM DPL ORIG 12G X18"/>
    <s v="PBDESCOJINX18 - DES. AFM DPL ORIG 12G X18"/>
    <n v="3"/>
    <n v="11900"/>
    <n v="1071"/>
    <n v="34629"/>
    <s v="MD04"/>
    <n v="1"/>
    <n v="125"/>
    <s v=" TUTI Medellin"/>
    <s v="ZONA CENTRO"/>
    <s v="TERCEROS"/>
    <s v="2025 SEM 46"/>
    <s v="1305"/>
    <x v="6"/>
    <s v="martes"/>
    <s v="PREBEL"/>
    <n v="1"/>
    <n v="3"/>
    <s v="TAT"/>
    <s v="ANIBAL DE JESUS HERRERA OCAMPO"/>
    <s v="Preventa"/>
    <s v="70826920"/>
    <s v="1036660589"/>
    <s v="GRANERO LA ESPERANZA"/>
  </r>
  <r>
    <d v="2025-11-11T00:00:00"/>
    <s v="HHBO001176013"/>
    <s v="LYCEETIPLANCHA"/>
    <s v="CEPILLO ECOLOGICO TIPO PLANCHA"/>
    <s v="LYCEETIPLANCHA - CEPILLO ECOLOGICO TIPO PLANCHA"/>
    <n v="6"/>
    <n v="2700"/>
    <n v="0"/>
    <n v="16200"/>
    <s v="BG20"/>
    <n v="1"/>
    <n v="126"/>
    <s v=" TUTI Bogota"/>
    <s v="ZONA BOGOTA"/>
    <s v="TERCEROS"/>
    <s v="2025 SEM 46"/>
    <s v="2153"/>
    <x v="31"/>
    <s v="martes"/>
    <s v="ETERNA"/>
    <n v="1"/>
    <n v="6"/>
    <s v="TAT"/>
    <s v="CLAUDIA ROCIO DUQUE BADILLO"/>
    <s v="Preventa"/>
    <s v="52012215"/>
    <s v="1000685156"/>
    <s v="SUPPERMERCADO SURTIFAMILIAR"/>
  </r>
  <r>
    <d v="2025-11-11T00:00:00"/>
    <s v="HHME001465072"/>
    <s v="YACONDSEX"/>
    <s v="CONDONES X3 UNIDADES ECONOMICO"/>
    <s v="YACONDSEX - CONDONES X3 UNIDADES ECONOMICO"/>
    <n v="40"/>
    <n v="866.2"/>
    <n v="0"/>
    <n v="34648"/>
    <s v="MD04"/>
    <n v="1"/>
    <n v="125"/>
    <s v=" TUTI Medellin"/>
    <s v="ZONA CENTRO"/>
    <s v="TERCEROS"/>
    <s v="2025 SEM 46"/>
    <s v="1305"/>
    <x v="6"/>
    <s v="martes"/>
    <s v="YASS"/>
    <n v="1"/>
    <n v="40"/>
    <s v="TAT"/>
    <s v="NELSON DE JESUS GIRALDO PEREZ"/>
    <s v="Preventa"/>
    <s v="98595868"/>
    <s v="1036660589"/>
    <s v="TIENDA EL TRIN"/>
  </r>
  <r>
    <d v="2025-11-11T00:00:00"/>
    <s v="HHME001465072"/>
    <s v="YATIJEROM"/>
    <s v="TIJERA PUNTA ROMA ECONOMICA"/>
    <s v="YATIJEROM - TIJERA PUNTA ROMA ECONOMICA"/>
    <n v="6"/>
    <n v="864"/>
    <n v="0"/>
    <n v="5184"/>
    <s v="MD04"/>
    <n v="1"/>
    <n v="125"/>
    <s v=" TUTI Medellin"/>
    <s v="ZONA CENTRO"/>
    <s v="TERCEROS"/>
    <s v="2025 SEM 46"/>
    <s v="1305"/>
    <x v="6"/>
    <s v="martes"/>
    <s v="YASS"/>
    <n v="1"/>
    <n v="6"/>
    <s v="TAT"/>
    <s v="NELSON DE JESUS GIRALDO PEREZ"/>
    <s v="Preventa"/>
    <s v="98595868"/>
    <s v="1036660589"/>
    <s v="TIENDA EL TRIN"/>
  </r>
  <r>
    <d v="2025-11-11T00:00:00"/>
    <s v="HHME001465072"/>
    <s v="LYBICA1000X1"/>
    <s v="LIMPIAYA LIMPIADOR BICARBONATO 1000ML X1"/>
    <s v="LYBICA1000X1 - LIMPIAYA LIMPIADOR BICARBONATO 1000ML X1"/>
    <n v="6"/>
    <n v="3025.21"/>
    <n v="0"/>
    <n v="18151.259999999998"/>
    <s v="MD04"/>
    <n v="1"/>
    <n v="125"/>
    <s v=" TUTI Medellin"/>
    <s v="ZONA CENTRO"/>
    <s v="TERCEROS"/>
    <s v="2025 SEM 46"/>
    <s v="1305"/>
    <x v="6"/>
    <s v="martes"/>
    <s v="ETERNA"/>
    <n v="1"/>
    <n v="6"/>
    <s v="TAT"/>
    <s v="NELSON DE JESUS GIRALDO PEREZ"/>
    <s v="Preventa"/>
    <s v="98595868"/>
    <s v="1036660589"/>
    <s v="TIENDA EL TRIN"/>
  </r>
  <r>
    <d v="2025-11-11T00:00:00"/>
    <s v="HHME001465072"/>
    <s v="PBDESCREMA72H"/>
    <s v="DESODORANTE COLAPSIBLE 40GR 72H"/>
    <s v="PBDESCREMA72H - DESODORANTE COLAPSIBLE 40GR 72H"/>
    <n v="6"/>
    <n v="3000"/>
    <n v="0"/>
    <n v="18000"/>
    <s v="MD04"/>
    <n v="1"/>
    <n v="125"/>
    <s v=" TUTI Medellin"/>
    <s v="ZONA CENTRO"/>
    <s v="TERCEROS"/>
    <s v="2025 SEM 46"/>
    <s v="1305"/>
    <x v="6"/>
    <s v="martes"/>
    <s v="PREBEL"/>
    <n v="1"/>
    <n v="6"/>
    <s v="TAT"/>
    <s v="NELSON DE JESUS GIRALDO PEREZ"/>
    <s v="Preventa"/>
    <s v="98595868"/>
    <s v="1036660589"/>
    <s v="TIENDA EL TRIN"/>
  </r>
  <r>
    <d v="2025-11-11T00:00:00"/>
    <s v="HHBO001176052"/>
    <s v="YAGOM90"/>
    <s v="GOMINA N17 EN SOBRE 90G"/>
    <s v="YAGOM90 - GOMINA N17 EN SOBRE 90G"/>
    <n v="10"/>
    <n v="1092.44"/>
    <n v="0"/>
    <n v="10924.4"/>
    <s v="BG13"/>
    <n v="1"/>
    <n v="126"/>
    <s v=" TUTI Bogota"/>
    <s v="ZONA BOGOTA"/>
    <s v="TERCEROS"/>
    <s v="2025 SEM 46"/>
    <s v="2235"/>
    <x v="14"/>
    <s v="martes"/>
    <s v="YASS"/>
    <n v="1"/>
    <n v="10"/>
    <s v="TAT"/>
    <s v="JENNY ENEIDA PINZON FORERO"/>
    <s v="Preventa"/>
    <s v="32001891"/>
    <s v="1012358399"/>
    <s v="VARIEDADES DONDE PAPYROS"/>
  </r>
  <r>
    <d v="2025-11-11T00:00:00"/>
    <s v="HHME001465107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05"/>
    <x v="6"/>
    <s v="martes"/>
    <s v="PREBEL"/>
    <n v="1"/>
    <n v="1"/>
    <s v="TAT"/>
    <s v="LUZ ADRIANA ARISMENDY GONZALES"/>
    <s v="Preventa"/>
    <s v="43734504"/>
    <s v="1036660589"/>
    <s v="PIÑATERIA CARNAVAL STORE"/>
  </r>
  <r>
    <d v="2025-11-11T00:00:00"/>
    <s v="HHME001465107"/>
    <s v="PDSPLASHROJX12"/>
    <s v="ELLAS LOCIÓN CORPORAL BODY SPLASH ROJO X 260 ML CAJA X 12"/>
    <s v="PDSPLASHROJX12 - ELLAS LOCIÓN CORPORAL BODY SPLASH ROJO X 260 ML CAJA X 12"/>
    <n v="1"/>
    <n v="7500"/>
    <n v="750"/>
    <n v="6750"/>
    <s v="MD04"/>
    <n v="1"/>
    <n v="125"/>
    <s v=" TUTI Medellin"/>
    <s v="ZONA CENTRO"/>
    <s v="TERCEROS"/>
    <s v="2025 SEM 46"/>
    <s v="1305"/>
    <x v="6"/>
    <s v="martes"/>
    <s v="PRODUSA"/>
    <n v="1"/>
    <n v="1"/>
    <s v="TAT"/>
    <s v="LUZ ADRIANA ARISMENDY GONZALES"/>
    <s v="Preventa"/>
    <s v="43734504"/>
    <s v="1036660589"/>
    <s v="PIÑATERIA CARNAVAL STORE"/>
  </r>
  <r>
    <d v="2025-11-11T00:00:00"/>
    <s v="HHME001465107"/>
    <s v="LYDESEN500"/>
    <s v="DESENGRASANTE CITRICO 500ML"/>
    <s v="LYDESEN500 - DESENGRASANTE CITRICO 500ML"/>
    <n v="1"/>
    <n v="2645.48"/>
    <n v="0"/>
    <n v="2645.48"/>
    <s v="MD04"/>
    <n v="1"/>
    <n v="125"/>
    <s v=" TUTI Medellin"/>
    <s v="ZONA CENTRO"/>
    <s v="TERCEROS"/>
    <s v="2025 SEM 46"/>
    <s v="1305"/>
    <x v="6"/>
    <s v="martes"/>
    <s v="ETERNA"/>
    <n v="1"/>
    <n v="1"/>
    <s v="TAT"/>
    <s v="LUZ ADRIANA ARISMENDY GONZALES"/>
    <s v="Preventa"/>
    <s v="43734504"/>
    <s v="1036660589"/>
    <s v="PIÑATERIA CARNAVAL STORE"/>
  </r>
  <r>
    <d v="2025-11-11T00:00:00"/>
    <s v="HHME001465107"/>
    <s v="LYDETEOS1800DX1"/>
    <s v="DETERGENTE ETERNA DOYPACK ROPA OSCURA 1800ML"/>
    <s v="LYDETEOS1800DX1 - DETERGENTE ETERNA DOYPACK ROPA OSCURA 1800ML"/>
    <n v="1"/>
    <n v="13840"/>
    <n v="0"/>
    <n v="13840"/>
    <s v="MD04"/>
    <n v="1"/>
    <n v="125"/>
    <s v=" TUTI Medellin"/>
    <s v="ZONA CENTRO"/>
    <s v="TERCEROS"/>
    <s v="2025 SEM 46"/>
    <s v="1305"/>
    <x v="6"/>
    <s v="martes"/>
    <s v="ETERNA"/>
    <n v="1"/>
    <n v="1"/>
    <s v="TAT"/>
    <s v="LUZ ADRIANA ARISMENDY GONZALES"/>
    <s v="Preventa"/>
    <s v="43734504"/>
    <s v="1036660589"/>
    <s v="PIÑATERIA CARNAVAL STORE"/>
  </r>
  <r>
    <d v="2025-11-11T00:00:00"/>
    <s v="HHME001465107"/>
    <s v="YACINT12"/>
    <s v="CINTA TRANSPARENTE PEQUEÑA X 12 UND"/>
    <s v="YACINT12 - CINTA TRANSPARENTE PEQUEÑA X 12 UND"/>
    <n v="1"/>
    <n v="4247.1000000000004"/>
    <n v="0"/>
    <n v="4247.1000000000004"/>
    <s v="MD04"/>
    <n v="1"/>
    <n v="125"/>
    <s v=" TUTI Medellin"/>
    <s v="ZONA CENTRO"/>
    <s v="TERCEROS"/>
    <s v="2025 SEM 46"/>
    <s v="1305"/>
    <x v="6"/>
    <s v="martes"/>
    <s v="YASS"/>
    <n v="1"/>
    <n v="1"/>
    <s v="TAT"/>
    <s v="LUZ ADRIANA ARISMENDY GONZALES"/>
    <s v="Preventa"/>
    <s v="43734504"/>
    <s v="1036660589"/>
    <s v="PIÑATERIA CARNAVAL STORE"/>
  </r>
  <r>
    <d v="2025-11-11T00:00:00"/>
    <s v="HHME001465107"/>
    <s v="SENORIGKIT250ML"/>
    <s v="KIT SHAMPOO +  ACONDICIONADOR ORIGINAL"/>
    <s v="SENORIGKIT250ML - KIT SHAMPOO +  ACONDICIONADOR ORIGINAL"/>
    <n v="1"/>
    <n v="26756"/>
    <n v="0"/>
    <n v="26756"/>
    <s v="MD04"/>
    <n v="1"/>
    <n v="125"/>
    <s v=" TUTI Medellin"/>
    <s v="ZONA CENTRO"/>
    <s v="TERCEROS"/>
    <s v="2025 SEM 46"/>
    <s v="1305"/>
    <x v="6"/>
    <s v="martes"/>
    <s v="SENSE"/>
    <n v="1"/>
    <n v="1"/>
    <s v="TAT"/>
    <s v="LUZ ADRIANA ARISMENDY GONZALES"/>
    <s v="Preventa"/>
    <s v="43734504"/>
    <s v="1036660589"/>
    <s v="PIÑATERIA CARNAVAL STORE"/>
  </r>
  <r>
    <d v="2025-11-11T00:00:00"/>
    <s v="HHBQ000725434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martes"/>
    <s v="YASS"/>
    <n v="1"/>
    <n v="1"/>
    <s v="TAT"/>
    <s v="LUIS ALBEIRO CADENA RESTREPO"/>
    <s v="Preventa"/>
    <s v="7546309"/>
    <s v="1047509489"/>
    <s v="TIENDA LA GRAN CABALGATA"/>
  </r>
  <r>
    <d v="2025-11-11T00:00:00"/>
    <s v="HHBO001175897"/>
    <s v="YACAN50"/>
    <s v="CANDADO 50 MM"/>
    <s v="YACAN50 - CANDADO 50 MM"/>
    <n v="1"/>
    <n v="4327.7299999999996"/>
    <n v="0"/>
    <n v="4327.7299999999996"/>
    <s v="BG11"/>
    <n v="1"/>
    <n v="2"/>
    <s v=" CIUDAD BOGOTA"/>
    <s v="ZONA BOGOTA"/>
    <s v="TERCEROS"/>
    <s v="2025 SEM 46"/>
    <s v="2197"/>
    <x v="33"/>
    <s v="martes"/>
    <s v="YASS"/>
    <n v="1"/>
    <n v="1"/>
    <s v="TAT"/>
    <s v="CLARA MEDELLIN DE BENITEZ"/>
    <s v="Preventa"/>
    <s v="41472411"/>
    <s v="1129520020"/>
    <s v="CIGARRERIA CLARA"/>
  </r>
  <r>
    <d v="2025-11-11T00:00:00"/>
    <s v="HHBO001175897"/>
    <s v="YACAN25"/>
    <s v="CANDADO 25 MM"/>
    <s v="YACAN25 - CANDADO 25 MM"/>
    <n v="2"/>
    <n v="1543"/>
    <n v="0"/>
    <n v="3086"/>
    <s v="BG11"/>
    <n v="1"/>
    <n v="2"/>
    <s v=" CIUDAD BOGOTA"/>
    <s v="ZONA BOGOTA"/>
    <s v="TERCEROS"/>
    <s v="2025 SEM 46"/>
    <s v="2197"/>
    <x v="33"/>
    <s v="martes"/>
    <s v="YASS"/>
    <n v="1"/>
    <n v="2"/>
    <s v="TAT"/>
    <s v="CLARA MEDELLIN DE BENITEZ"/>
    <s v="Preventa"/>
    <s v="41472411"/>
    <s v="1129520020"/>
    <s v="CIGARRERIA CLARA"/>
  </r>
  <r>
    <d v="2025-11-11T00:00:00"/>
    <s v="HHME001464943"/>
    <s v="SENORIGKIT250ML"/>
    <s v="KIT SHAMPOO +  ACONDICIONADOR ORIGINAL"/>
    <s v="SENORIGKIT250ML - KIT SHAMPOO +  ACONDICIONADOR ORIGINAL"/>
    <n v="2"/>
    <n v="26756"/>
    <n v="0"/>
    <n v="53512"/>
    <s v="TT02"/>
    <n v="1"/>
    <n v="125"/>
    <s v=" TUTI Medellin"/>
    <s v="ZONA CENTRO"/>
    <s v="TERCEROS"/>
    <s v="2025 SEM 46"/>
    <s v="1315"/>
    <x v="8"/>
    <s v="martes"/>
    <s v="SENSE"/>
    <n v="1"/>
    <n v="2"/>
    <s v="TAT"/>
    <s v="CLARA EUGENIA TOBON DUARTE"/>
    <s v="Preventa"/>
    <s v="32318329"/>
    <s v="1152184981"/>
    <s v="LAS MAQUINITAS"/>
  </r>
  <r>
    <d v="2025-11-11T00:00:00"/>
    <s v="HHME001464948"/>
    <s v="LYESPOMALLX1"/>
    <s v="LIMPIAYA MALLA ESPONJA X1"/>
    <s v="LYESPOMALLX1 - LIMPIAYA MALLA ESPONJA X1"/>
    <n v="2"/>
    <n v="714.29"/>
    <n v="0"/>
    <n v="1428.58"/>
    <s v="TT02"/>
    <n v="1"/>
    <n v="125"/>
    <s v=" TUTI Medellin"/>
    <s v="ZONA CENTRO"/>
    <s v="TERCEROS"/>
    <s v="2025 SEM 46"/>
    <s v="1315"/>
    <x v="8"/>
    <s v="martes"/>
    <s v="ETERNA"/>
    <n v="1"/>
    <n v="2"/>
    <s v="TAT"/>
    <s v="ANGELA FARLEY HENAO RUIZ"/>
    <s v="Preventa"/>
    <s v="43917156"/>
    <s v="1152184981"/>
    <s v="FERRETERIA LA 55"/>
  </r>
  <r>
    <d v="2025-11-11T00:00:00"/>
    <s v="HHME001464950"/>
    <s v="PDCOMBOTOAX8"/>
    <s v="ELLAS NOCTURNA X8 + ELLAS DELGADAS X8"/>
    <s v="PDCOMBOTOAX8 - ELLAS NOCTURNA X8 + ELLAS DELGADAS X8"/>
    <n v="2"/>
    <n v="4853.8500000000004"/>
    <n v="0"/>
    <n v="9707.7000000000007"/>
    <s v="TT02"/>
    <n v="1"/>
    <n v="125"/>
    <s v=" TUTI Medellin"/>
    <s v="ZONA CENTRO"/>
    <s v="TERCEROS"/>
    <s v="2025 SEM 46"/>
    <s v="1315"/>
    <x v="8"/>
    <s v="martes"/>
    <s v="PRODUSA"/>
    <n v="1"/>
    <n v="2"/>
    <s v="TAT"/>
    <s v="JUAN CARLOS PALACIO ARBOLEDA"/>
    <s v="Preventa"/>
    <s v="8402519"/>
    <s v="1152184981"/>
    <s v="SOLO TAMALES"/>
  </r>
  <r>
    <d v="2025-11-11T00:00:00"/>
    <s v="HHME001464950"/>
    <s v="PDNOCPLECJ12X30"/>
    <s v="ELLAS NOCTURNA PLEGADIZA CAJA 12 X 30"/>
    <s v="PDNOCPLECJ12X30 - ELLAS NOCTURNA PLEGADIZA CAJA 12 X 30"/>
    <n v="1"/>
    <n v="11264.94"/>
    <n v="0"/>
    <n v="11264.94"/>
    <s v="TT02"/>
    <n v="1"/>
    <n v="125"/>
    <s v=" TUTI Medellin"/>
    <s v="ZONA CENTRO"/>
    <s v="TERCEROS"/>
    <s v="2025 SEM 46"/>
    <s v="1315"/>
    <x v="8"/>
    <s v="martes"/>
    <s v="PRODUSA"/>
    <n v="1"/>
    <n v="1"/>
    <s v="TAT"/>
    <s v="JUAN CARLOS PALACIO ARBOLEDA"/>
    <s v="Preventa"/>
    <s v="8402519"/>
    <s v="1152184981"/>
    <s v="SOLO TAMALES"/>
  </r>
  <r>
    <d v="2025-11-11T00:00:00"/>
    <s v="HHME001464950"/>
    <s v="LYESPOOROX12"/>
    <s v="LIMPIAYA ESPONJA ORO/PLATA X12"/>
    <s v="LYESPOOROX12 - LIMPIAYA ESPONJA ORO/PLATA X12"/>
    <n v="1"/>
    <n v="8991.6"/>
    <n v="449.58"/>
    <n v="8542.02"/>
    <s v="TT02"/>
    <n v="1"/>
    <n v="125"/>
    <s v=" TUTI Medellin"/>
    <s v="ZONA CENTRO"/>
    <s v="TERCEROS"/>
    <s v="2025 SEM 46"/>
    <s v="1315"/>
    <x v="8"/>
    <s v="martes"/>
    <s v="ETERNA"/>
    <n v="1"/>
    <n v="1"/>
    <s v="TAT"/>
    <s v="JUAN CARLOS PALACIO ARBOLEDA"/>
    <s v="Preventa"/>
    <s v="8402519"/>
    <s v="1152184981"/>
    <s v="SOLO TAMALES"/>
  </r>
  <r>
    <d v="2025-11-11T00:00:00"/>
    <s v="HHME001464963"/>
    <s v="YAPADAM150"/>
    <s v="PAÑITOS HUMEDOS DAMPY X 150 UND AZUL"/>
    <s v="YAPADAM150 - PAÑITOS HUMEDOS DAMPY X 150 UND AZUL"/>
    <n v="4"/>
    <n v="6422.4"/>
    <n v="0"/>
    <n v="25689.599999999999"/>
    <s v="MD01"/>
    <n v="1"/>
    <n v="125"/>
    <s v=" TUTI Medellin"/>
    <s v="ZONA CENTRO"/>
    <s v="TERCEROS"/>
    <s v="2025 SEM 46"/>
    <s v="1332"/>
    <x v="44"/>
    <s v="martes"/>
    <s v="YASS"/>
    <n v="1"/>
    <n v="4"/>
    <s v="TAT"/>
    <s v="JUAN GONZALO ROJAS LOPEZ"/>
    <s v="Preventa"/>
    <s v="70879234"/>
    <s v="39178423"/>
    <s v="TIENDA CABAÑAS"/>
  </r>
  <r>
    <d v="2025-11-11T00:00:00"/>
    <s v="HHBO001175937"/>
    <s v="LYLOZACREM"/>
    <s v="CREMA LAVALOZA LIMPIAYA"/>
    <s v="LYLOZACREM - CREMA LAVALOZA LIMPIAYA"/>
    <n v="6"/>
    <n v="2615"/>
    <n v="0"/>
    <n v="15690"/>
    <s v="BG20"/>
    <n v="1"/>
    <n v="126"/>
    <s v=" TUTI Bogota"/>
    <s v="ZONA BOGOTA"/>
    <s v="TERCEROS"/>
    <s v="2025 SEM 46"/>
    <s v="2153"/>
    <x v="31"/>
    <s v="martes"/>
    <s v="ETERNA"/>
    <n v="1"/>
    <n v="6"/>
    <s v="TAT"/>
    <s v="MIRIAM LIGIA RODRIGUEZ PRIETO"/>
    <s v="Preventa"/>
    <s v="51694622"/>
    <s v="1000685156"/>
    <s v="TIENDA"/>
  </r>
  <r>
    <d v="2025-11-11T00:00:00"/>
    <s v="HHBO001175966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6"/>
    <s v="2197"/>
    <x v="33"/>
    <s v="martes"/>
    <s v="PREBEL"/>
    <n v="1"/>
    <n v="1"/>
    <s v="TAT"/>
    <s v="MAURICIO CRUZ MORENO"/>
    <s v="Preventa"/>
    <s v="1030539688"/>
    <s v="1129520020"/>
    <s v="CIGARERIA ANDREA"/>
  </r>
  <r>
    <d v="2025-11-11T00:00:00"/>
    <s v="HHBO001175966"/>
    <s v="YAGOM90"/>
    <s v="GOMINA N17 EN SOBRE 90G"/>
    <s v="YAGOM90 - GOMINA N17 EN SOBRE 90G"/>
    <n v="10"/>
    <n v="1092.44"/>
    <n v="0"/>
    <n v="10924.4"/>
    <s v="BG11"/>
    <n v="1"/>
    <n v="126"/>
    <s v=" TUTI Bogota"/>
    <s v="ZONA BOGOTA"/>
    <s v="TERCEROS"/>
    <s v="2025 SEM 46"/>
    <s v="2197"/>
    <x v="33"/>
    <s v="martes"/>
    <s v="YASS"/>
    <n v="1"/>
    <n v="10"/>
    <s v="TAT"/>
    <s v="MAURICIO CRUZ MORENO"/>
    <s v="Preventa"/>
    <s v="1030539688"/>
    <s v="1129520020"/>
    <s v="CIGARERIA ANDREA"/>
  </r>
  <r>
    <d v="2025-11-11T00:00:00"/>
    <s v="HHBO001175967"/>
    <s v="LYDESEN500"/>
    <s v="DESENGRASANTE CITRICO 500ML"/>
    <s v="LYDESEN500 - DESENGRASANTE CITRICO 500ML"/>
    <n v="3"/>
    <n v="2645.48"/>
    <n v="0"/>
    <n v="7936.44"/>
    <s v="BG13"/>
    <n v="1"/>
    <n v="126"/>
    <s v=" TUTI Bogota"/>
    <s v="ZONA BOGOTA"/>
    <s v="TERCEROS"/>
    <s v="2025 SEM 46"/>
    <s v="2235"/>
    <x v="14"/>
    <s v="martes"/>
    <s v="ETERNA"/>
    <n v="1"/>
    <n v="3"/>
    <s v="TAT"/>
    <s v="OLGA LUCIA ROMERO ROBAYO"/>
    <s v="Preventa"/>
    <s v="1054800999"/>
    <s v="1012358399"/>
    <s v="VILLAS BEER MARKET"/>
  </r>
  <r>
    <d v="2025-11-11T00:00:00"/>
    <s v="HHBO001175967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6"/>
    <s v="2235"/>
    <x v="14"/>
    <s v="martes"/>
    <s v="ETERNA"/>
    <n v="1"/>
    <n v="3"/>
    <s v="TAT"/>
    <s v="OLGA LUCIA ROMERO ROBAYO"/>
    <s v="Preventa"/>
    <s v="1054800999"/>
    <s v="1012358399"/>
    <s v="VILLAS BEER MARKET"/>
  </r>
  <r>
    <d v="2025-11-11T00:00:00"/>
    <s v="HHBO001175967"/>
    <s v="LYBICA1000X1"/>
    <s v="LIMPIAYA LIMPIADOR BICARBONATO 1000ML X1"/>
    <s v="LYBICA1000X1 - LIMPIAYA LIMPIADOR BICARBONATO 1000ML X1"/>
    <n v="3"/>
    <n v="3025.21"/>
    <n v="0"/>
    <n v="9075.6299999999992"/>
    <s v="BG13"/>
    <n v="1"/>
    <n v="126"/>
    <s v=" TUTI Bogota"/>
    <s v="ZONA BOGOTA"/>
    <s v="TERCEROS"/>
    <s v="2025 SEM 46"/>
    <s v="2235"/>
    <x v="14"/>
    <s v="martes"/>
    <s v="ETERNA"/>
    <n v="1"/>
    <n v="3"/>
    <s v="TAT"/>
    <s v="OLGA LUCIA ROMERO ROBAYO"/>
    <s v="Preventa"/>
    <s v="1054800999"/>
    <s v="1012358399"/>
    <s v="VILLAS BEER MARKET"/>
  </r>
  <r>
    <d v="2025-11-11T00:00:00"/>
    <s v="HHBU000699312"/>
    <s v="LYGUANT8NGX2"/>
    <s v="LIMPIAYA GUANTE NEGRO TALLA8 X2"/>
    <s v="LYGUANT8NGX2 - LIMPIAYA GUANTE NEGRO TALLA8 X2"/>
    <n v="3"/>
    <n v="3180"/>
    <n v="0"/>
    <n v="9540"/>
    <s v="CU02"/>
    <n v="1"/>
    <n v="211"/>
    <s v=" Tuti Cúcuta"/>
    <s v="ZONA SANTANDER"/>
    <s v="TERCEROS"/>
    <s v="2025 SEM 46"/>
    <s v="1673"/>
    <x v="24"/>
    <s v="martes"/>
    <s v="ETERNA"/>
    <n v="1"/>
    <n v="3"/>
    <s v="TAT"/>
    <s v="NACIEL ZULEYDE TORRADO RODRIGUEZ"/>
    <s v="Preventa"/>
    <s v="37506131"/>
    <s v="1090387974"/>
    <s v="NACIEL ZULEY DE TORRADO RODRIGUEZ"/>
  </r>
  <r>
    <d v="2025-11-11T00:00:00"/>
    <s v="HHBU000699312"/>
    <s v="LYGUANT7AMX2"/>
    <s v="LIMPIAYA GUATE TALLA7 AMARILLO X2"/>
    <s v="LYGUANT7AMX2 - LIMPIAYA GUATE TALLA7 AMARILLO X2"/>
    <n v="3"/>
    <n v="3025.21"/>
    <n v="0"/>
    <n v="9075.6299999999992"/>
    <s v="CU02"/>
    <n v="1"/>
    <n v="211"/>
    <s v=" Tuti Cúcuta"/>
    <s v="ZONA SANTANDER"/>
    <s v="TERCEROS"/>
    <s v="2025 SEM 46"/>
    <s v="1673"/>
    <x v="24"/>
    <s v="martes"/>
    <s v="ETERNA"/>
    <n v="1"/>
    <n v="3"/>
    <s v="TAT"/>
    <s v="NACIEL ZULEYDE TORRADO RODRIGUEZ"/>
    <s v="Preventa"/>
    <s v="37506131"/>
    <s v="1090387974"/>
    <s v="NACIEL ZULEY DE TORRADO RODRIGUEZ"/>
  </r>
  <r>
    <d v="2025-11-11T00:00:00"/>
    <s v="HHBU000699312"/>
    <s v="LYGUANT8AMX2"/>
    <s v="LIMPIAYA GUANTE TALLA8 AMARILLO X2"/>
    <s v="LYGUANT8AMX2 - LIMPIAYA GUANTE TALLA8 AMARILLO X2"/>
    <n v="3"/>
    <n v="3025.21"/>
    <n v="0"/>
    <n v="9075.6299999999992"/>
    <s v="CU02"/>
    <n v="1"/>
    <n v="211"/>
    <s v=" Tuti Cúcuta"/>
    <s v="ZONA SANTANDER"/>
    <s v="TERCEROS"/>
    <s v="2025 SEM 46"/>
    <s v="1673"/>
    <x v="24"/>
    <s v="martes"/>
    <s v="ETERNA"/>
    <n v="1"/>
    <n v="3"/>
    <s v="TAT"/>
    <s v="NACIEL ZULEYDE TORRADO RODRIGUEZ"/>
    <s v="Preventa"/>
    <s v="37506131"/>
    <s v="1090387974"/>
    <s v="NACIEL ZULEY DE TORRADO RODRIGUEZ"/>
  </r>
  <r>
    <d v="2025-11-11T00:00:00"/>
    <s v="HHME001465125"/>
    <s v="YABOLSAMED"/>
    <s v="BOLSA BASURA PAQUETE X8 UNIDADES"/>
    <s v="YABOLSAMED - BOLSA BASURA PAQUETE X8 UNIDADES"/>
    <n v="6"/>
    <n v="1344.54"/>
    <n v="0"/>
    <n v="8067.24"/>
    <s v="MD04"/>
    <n v="1"/>
    <n v="125"/>
    <s v=" TUTI Medellin"/>
    <s v="ZONA CENTRO"/>
    <s v="TERCEROS"/>
    <s v="2025 SEM 46"/>
    <s v="1305"/>
    <x v="6"/>
    <s v="martes"/>
    <s v="YASS"/>
    <n v="1"/>
    <n v="6"/>
    <s v="TAT"/>
    <s v="PAULA ANDREA GOMEZ RUIZ"/>
    <s v="Preventa"/>
    <s v="43920255"/>
    <s v="1036660589"/>
    <s v="MIS DOS AMORES"/>
  </r>
  <r>
    <d v="2025-11-11T00:00:00"/>
    <s v="HHME001465129"/>
    <s v="LYGUANT8NGX2"/>
    <s v="LIMPIAYA GUANTE NEGRO TALLA8 X2"/>
    <s v="LYGUANT8NGX2 - LIMPIAYA GUANTE NEGRO TALLA8 X2"/>
    <n v="2"/>
    <n v="3180"/>
    <n v="0"/>
    <n v="6360"/>
    <s v="MD01"/>
    <n v="1"/>
    <n v="125"/>
    <s v=" TUTI Medellin"/>
    <s v="ZONA CENTRO"/>
    <s v="TERCEROS"/>
    <s v="2025 SEM 46"/>
    <s v="1332"/>
    <x v="44"/>
    <s v="martes"/>
    <s v="ETERNA"/>
    <n v="1"/>
    <n v="2"/>
    <s v="TAT"/>
    <s v="ALEXANDER ALONSO JIMENEZ URIBE"/>
    <s v="Preventa"/>
    <s v="98593435"/>
    <s v="39178423"/>
    <s v="TDA ALEX"/>
  </r>
  <r>
    <d v="2025-11-11T00:00:00"/>
    <s v="HHME001465129"/>
    <s v="DRDESOPIES"/>
    <s v="DESODORANTE PARA PIES"/>
    <s v="DRDESOPIES - DESODORANTE PARA PIES"/>
    <n v="1"/>
    <n v="9636"/>
    <n v="0"/>
    <n v="9636"/>
    <s v="MD01"/>
    <n v="1"/>
    <n v="125"/>
    <s v=" TUTI Medellin"/>
    <s v="ZONA CENTRO"/>
    <s v="TERCEROS"/>
    <s v="2025 SEM 46"/>
    <s v="1332"/>
    <x v="44"/>
    <s v="martes"/>
    <s v="DROMATIC"/>
    <n v="1"/>
    <n v="1"/>
    <s v="TAT"/>
    <s v="ALEXANDER ALONSO JIMENEZ URIBE"/>
    <s v="Preventa"/>
    <s v="98593435"/>
    <s v="39178423"/>
    <s v="TDA ALEX"/>
  </r>
  <r>
    <d v="2025-11-11T00:00:00"/>
    <s v="HHBO001176080"/>
    <s v="LYGUANT7.5AMX2"/>
    <s v="LIMPIAYA GUATE TALLA7.5 AMARILLO X2"/>
    <s v="LYGUANT7.5AMX2 - LIMPIAYA GUATE TALLA7.5 AMARILLO X2"/>
    <n v="6"/>
    <n v="3025.21"/>
    <n v="0"/>
    <n v="18151.259999999998"/>
    <s v="BG20"/>
    <n v="1"/>
    <n v="126"/>
    <s v=" TUTI Bogota"/>
    <s v="ZONA BOGOTA"/>
    <s v="TERCEROS"/>
    <s v="2025 SEM 46"/>
    <s v="2147"/>
    <x v="29"/>
    <s v="martes"/>
    <s v="ETERNA"/>
    <n v="1"/>
    <n v="6"/>
    <s v="TAT"/>
    <s v="JUAN CAMILO CASTAÑEDA FRANCO"/>
    <s v="Preventa"/>
    <s v="1022982213"/>
    <s v="79986646"/>
    <s v="SUPERMERCADO LA ESQUINA"/>
  </r>
  <r>
    <d v="2025-11-11T00:00:00"/>
    <s v="HHBO001176080"/>
    <s v="LYGUANT9AMX2"/>
    <s v="LIMPIAYA GUANTE TALLA9 AMARILLO X2"/>
    <s v="LYGUANT9AMX2 - LIMPIAYA GUANTE TALLA9 AMARILLO X2"/>
    <n v="6"/>
    <n v="3025.21"/>
    <n v="0"/>
    <n v="18151.259999999998"/>
    <s v="BG20"/>
    <n v="1"/>
    <n v="126"/>
    <s v=" TUTI Bogota"/>
    <s v="ZONA BOGOTA"/>
    <s v="TERCEROS"/>
    <s v="2025 SEM 46"/>
    <s v="2147"/>
    <x v="29"/>
    <s v="martes"/>
    <s v="ETERNA"/>
    <n v="1"/>
    <n v="6"/>
    <s v="TAT"/>
    <s v="JUAN CAMILO CASTAÑEDA FRANCO"/>
    <s v="Preventa"/>
    <s v="1022982213"/>
    <s v="79986646"/>
    <s v="SUPERMERCADO LA ESQUINA"/>
  </r>
  <r>
    <d v="2025-11-11T00:00:00"/>
    <s v="HHBO001176120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6"/>
    <s v="2147"/>
    <x v="29"/>
    <s v="martes"/>
    <s v="PREBEL"/>
    <n v="1"/>
    <n v="1"/>
    <s v="TAT"/>
    <s v="MARIA NELLY LEON PORTILLA"/>
    <s v="Preventa"/>
    <s v="23521739"/>
    <s v="79986646"/>
    <s v="TIENDA MARIA NELLY"/>
  </r>
  <r>
    <d v="2025-11-11T00:00:00"/>
    <s v="HHBO001176146"/>
    <s v="YACAN20"/>
    <s v="CANDADO 20 MM"/>
    <s v="YACAN20 - CANDADO 20 MM"/>
    <n v="6"/>
    <n v="1218.49"/>
    <n v="0"/>
    <n v="7310.94"/>
    <s v="BG11"/>
    <n v="1"/>
    <n v="126"/>
    <s v=" TUTI Bogota"/>
    <s v="ZONA BOGOTA"/>
    <s v="TERCEROS"/>
    <s v="2025 SEM 46"/>
    <s v="2197"/>
    <x v="33"/>
    <s v="martes"/>
    <s v="YASS"/>
    <n v="1"/>
    <n v="6"/>
    <s v="TAT"/>
    <s v="ALEXANDER MANCIPE MELGAREJO"/>
    <s v="Preventa"/>
    <s v="88208960"/>
    <s v="1129520020"/>
    <s v="MISCELNEA"/>
  </r>
  <r>
    <d v="2025-11-11T00:00:00"/>
    <s v="HHBO001176146"/>
    <s v="YACAN38"/>
    <s v="CANDADO 38 MM"/>
    <s v="YACAN38 - CANDADO 38 MM"/>
    <n v="2"/>
    <n v="2668.75"/>
    <n v="0"/>
    <n v="5337.5"/>
    <s v="BG11"/>
    <n v="1"/>
    <n v="126"/>
    <s v=" TUTI Bogota"/>
    <s v="ZONA BOGOTA"/>
    <s v="TERCEROS"/>
    <s v="2025 SEM 46"/>
    <s v="2197"/>
    <x v="33"/>
    <s v="martes"/>
    <s v="YASS"/>
    <n v="1"/>
    <n v="2"/>
    <s v="TAT"/>
    <s v="ALEXANDER MANCIPE MELGAREJO"/>
    <s v="Preventa"/>
    <s v="88208960"/>
    <s v="1129520020"/>
    <s v="MISCELNEA"/>
  </r>
  <r>
    <d v="2025-11-11T00:00:00"/>
    <s v="HHBO001176146"/>
    <s v="YACAN40"/>
    <s v="CANDADO 40 MM"/>
    <s v="YACAN40 - CANDADO 40 MM"/>
    <n v="2"/>
    <n v="2992.5"/>
    <n v="0"/>
    <n v="5985"/>
    <s v="BG11"/>
    <n v="1"/>
    <n v="126"/>
    <s v=" TUTI Bogota"/>
    <s v="ZONA BOGOTA"/>
    <s v="TERCEROS"/>
    <s v="2025 SEM 46"/>
    <s v="2197"/>
    <x v="33"/>
    <s v="martes"/>
    <s v="YASS"/>
    <n v="1"/>
    <n v="2"/>
    <s v="TAT"/>
    <s v="ALEXANDER MANCIPE MELGAREJO"/>
    <s v="Preventa"/>
    <s v="88208960"/>
    <s v="1129520020"/>
    <s v="MISCELNEA"/>
  </r>
  <r>
    <d v="2025-11-11T00:00:00"/>
    <s v="HHBO001176146"/>
    <s v="YACAN50"/>
    <s v="CANDADO 50 MM"/>
    <s v="YACAN50 - CANDADO 50 MM"/>
    <n v="2"/>
    <n v="4327.7299999999996"/>
    <n v="0"/>
    <n v="8655.4599999999991"/>
    <s v="BG11"/>
    <n v="1"/>
    <n v="126"/>
    <s v=" TUTI Bogota"/>
    <s v="ZONA BOGOTA"/>
    <s v="TERCEROS"/>
    <s v="2025 SEM 46"/>
    <s v="2197"/>
    <x v="33"/>
    <s v="martes"/>
    <s v="YASS"/>
    <n v="1"/>
    <n v="2"/>
    <s v="TAT"/>
    <s v="ALEXANDER MANCIPE MELGAREJO"/>
    <s v="Preventa"/>
    <s v="88208960"/>
    <s v="1129520020"/>
    <s v="MISCELNEA"/>
  </r>
  <r>
    <d v="2025-11-11T00:00:00"/>
    <s v="HHBO001176146"/>
    <s v="YACAN25"/>
    <s v="CANDADO 25 MM"/>
    <s v="YACAN25 - CANDADO 25 MM"/>
    <n v="4"/>
    <n v="1543"/>
    <n v="0"/>
    <n v="6172"/>
    <s v="BG11"/>
    <n v="1"/>
    <n v="126"/>
    <s v=" TUTI Bogota"/>
    <s v="ZONA BOGOTA"/>
    <s v="TERCEROS"/>
    <s v="2025 SEM 46"/>
    <s v="2197"/>
    <x v="33"/>
    <s v="martes"/>
    <s v="YASS"/>
    <n v="1"/>
    <n v="4"/>
    <s v="TAT"/>
    <s v="ALEXANDER MANCIPE MELGAREJO"/>
    <s v="Preventa"/>
    <s v="88208960"/>
    <s v="1129520020"/>
    <s v="MISCELNEA"/>
  </r>
  <r>
    <d v="2025-11-11T00:00:00"/>
    <s v="HHBO001176216"/>
    <s v="LYBICA1000X1"/>
    <s v="LIMPIAYA LIMPIADOR BICARBONATO 1000ML X1"/>
    <s v="LYBICA1000X1 - LIMPIAYA LIMPIADOR BICARBONATO 1000ML X1"/>
    <n v="3"/>
    <n v="3025.21"/>
    <n v="0"/>
    <n v="9075.6299999999992"/>
    <s v="BG13"/>
    <n v="1"/>
    <n v="126"/>
    <s v=" TUTI Bogota"/>
    <s v="ZONA BOGOTA"/>
    <s v="TERCEROS"/>
    <s v="2025 SEM 46"/>
    <s v="2207"/>
    <x v="3"/>
    <s v="martes"/>
    <s v="ETERNA"/>
    <n v="1"/>
    <n v="3"/>
    <s v="TAT"/>
    <s v="GERALDINE CAMILA VARGAS LARA"/>
    <s v="Preventa"/>
    <s v="1233696421"/>
    <s v="1016001588"/>
    <s v="MAXILIMPIEZA"/>
  </r>
  <r>
    <d v="2025-11-11T00:00:00"/>
    <s v="HHBO001176222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07"/>
    <x v="3"/>
    <s v="martes"/>
    <s v="ETERNA"/>
    <n v="1"/>
    <n v="1"/>
    <s v="TAT"/>
    <s v="LUIS IGNACIO ORTIZ CARO"/>
    <s v="Preventa"/>
    <s v="1032357231"/>
    <s v="1016001588"/>
    <s v="LUIS IGNACIO ORTIZ CARO"/>
  </r>
  <r>
    <d v="2025-11-11T00:00:00"/>
    <s v="HHBO001176222"/>
    <s v="YATIJEROM"/>
    <s v="TIJERA PUNTA ROMA ECONOMICA"/>
    <s v="YATIJEROM - TIJERA PUNTA ROMA ECONOMICA"/>
    <n v="3"/>
    <n v="864"/>
    <n v="0"/>
    <n v="2592"/>
    <s v="BG13"/>
    <n v="1"/>
    <n v="126"/>
    <s v=" TUTI Bogota"/>
    <s v="ZONA BOGOTA"/>
    <s v="TERCEROS"/>
    <s v="2025 SEM 46"/>
    <s v="2207"/>
    <x v="3"/>
    <s v="martes"/>
    <s v="YASS"/>
    <n v="1"/>
    <n v="3"/>
    <s v="TAT"/>
    <s v="LUIS IGNACIO ORTIZ CARO"/>
    <s v="Preventa"/>
    <s v="1032357231"/>
    <s v="1016001588"/>
    <s v="LUIS IGNACIO ORTIZ CARO"/>
  </r>
  <r>
    <d v="2025-11-11T00:00:00"/>
    <s v="HHBO001176232"/>
    <s v="LYCEETIPLANCHA"/>
    <s v="CEPILLO ECOLOGICO TIPO PLANCHA"/>
    <s v="LYCEETIPLANCHA - CEPILLO ECOLOGICO TIPO PLANCHA"/>
    <n v="6"/>
    <n v="2700"/>
    <n v="0"/>
    <n v="16200"/>
    <s v="BG19"/>
    <n v="1"/>
    <n v="126"/>
    <s v=" TUTI Bogota"/>
    <s v="ZONA BOGOTA"/>
    <s v="TERCEROS"/>
    <s v="2025 SEM 46"/>
    <s v="2191"/>
    <x v="21"/>
    <s v="martes"/>
    <s v="ETERNA"/>
    <n v="1"/>
    <n v="6"/>
    <s v="TAT"/>
    <s v="MARIA CANDELARIA PARRA NOY"/>
    <s v="Preventa"/>
    <s v="39800694"/>
    <s v="79903522"/>
    <s v="CASA ASEO MG"/>
  </r>
  <r>
    <d v="2025-11-11T00:00:00"/>
    <s v="HHME001465207"/>
    <s v="PDTOAVEN60X8"/>
    <s v="VENUS DELGADA PACA 60 X 8"/>
    <s v="PDTOAVEN60X8 - VENUS DELGADA PACA 60 X 8"/>
    <n v="1"/>
    <n v="1718.42"/>
    <n v="0"/>
    <n v="1718.42"/>
    <s v="TT02"/>
    <n v="1"/>
    <n v="125"/>
    <s v=" TUTI Medellin"/>
    <s v="ZONA CENTRO"/>
    <s v="TERCEROS"/>
    <s v="2025 SEM 46"/>
    <s v="1320"/>
    <x v="17"/>
    <s v="martes"/>
    <s v="PRODUSA"/>
    <n v="1"/>
    <n v="1"/>
    <s v="TAT"/>
    <s v="INDRA MILENA CASTELLANOS MUÑOZ"/>
    <s v="Preventa"/>
    <s v="43114223"/>
    <s v="1037949442"/>
    <s v="CIBERNET CAFE INTERNET"/>
  </r>
  <r>
    <d v="2025-11-11T00:00:00"/>
    <s v="HHME001465207"/>
    <s v="LYBICA1000X1"/>
    <s v="LIMPIAYA LIMPIADOR BICARBONATO 1000ML X1"/>
    <s v="LYBICA1000X1 - LIMPIAYA LIMPIADOR BICARBONATO 1000ML X1"/>
    <n v="1"/>
    <n v="3025.21"/>
    <n v="0"/>
    <n v="3025.21"/>
    <s v="TT02"/>
    <n v="1"/>
    <n v="125"/>
    <s v=" TUTI Medellin"/>
    <s v="ZONA CENTRO"/>
    <s v="TERCEROS"/>
    <s v="2025 SEM 46"/>
    <s v="1320"/>
    <x v="17"/>
    <s v="martes"/>
    <s v="ETERNA"/>
    <n v="1"/>
    <n v="1"/>
    <s v="TAT"/>
    <s v="INDRA MILENA CASTELLANOS MUÑOZ"/>
    <s v="Preventa"/>
    <s v="43114223"/>
    <s v="1037949442"/>
    <s v="CIBERNET CAFE INTERNET"/>
  </r>
  <r>
    <d v="2025-11-11T00:00:00"/>
    <s v="HHME001465207"/>
    <s v="LYLOZA700DX1"/>
    <s v="LIMPIAYA LAVA LOZA DOYPACK 700 ML X1"/>
    <s v="LYLOZA700DX1 - LIMPIAYA LAVA LOZA DOYPACK 700 ML X1"/>
    <n v="1"/>
    <n v="3562.19"/>
    <n v="0"/>
    <n v="3562.19"/>
    <s v="TT02"/>
    <n v="1"/>
    <n v="125"/>
    <s v=" TUTI Medellin"/>
    <s v="ZONA CENTRO"/>
    <s v="TERCEROS"/>
    <s v="2025 SEM 46"/>
    <s v="1320"/>
    <x v="17"/>
    <s v="martes"/>
    <s v="ETERNA"/>
    <n v="1"/>
    <n v="1"/>
    <s v="TAT"/>
    <s v="INDRA MILENA CASTELLANOS MUÑOZ"/>
    <s v="Preventa"/>
    <s v="43114223"/>
    <s v="1037949442"/>
    <s v="CIBERNET CAFE INTERNET"/>
  </r>
  <r>
    <d v="2025-11-11T00:00:00"/>
    <s v="HHME001465207"/>
    <s v="YAVABY20GR"/>
    <s v="VASELINA BABY, 20 GRAMOS, MARCA JUHNIOS"/>
    <s v="YAVABY20GR - VASELINA BABY, 20 GRAMOS, MARCA JUHNIOS"/>
    <n v="6"/>
    <n v="1444"/>
    <n v="0"/>
    <n v="8664"/>
    <s v="TT02"/>
    <n v="1"/>
    <n v="125"/>
    <s v=" TUTI Medellin"/>
    <s v="ZONA CENTRO"/>
    <s v="TERCEROS"/>
    <s v="2025 SEM 46"/>
    <s v="1320"/>
    <x v="17"/>
    <s v="martes"/>
    <s v="YASS"/>
    <n v="1"/>
    <n v="6"/>
    <s v="TAT"/>
    <s v="INDRA MILENA CASTELLANOS MUÑOZ"/>
    <s v="Preventa"/>
    <s v="43114223"/>
    <s v="1037949442"/>
    <s v="CIBERNET CAFE INTERNET"/>
  </r>
  <r>
    <d v="2025-11-11T00:00:00"/>
    <s v="HHME001465207"/>
    <s v="YAPANIAZU"/>
    <s v="PAÑITOS HUMEDOS DAMPY X 20 AZUL"/>
    <s v="YAPANIAZU - PAÑITOS HUMEDOS DAMPY X 20 AZUL"/>
    <n v="10"/>
    <n v="1344.54"/>
    <n v="0"/>
    <n v="13445.4"/>
    <s v="TT02"/>
    <n v="1"/>
    <n v="125"/>
    <s v=" TUTI Medellin"/>
    <s v="ZONA CENTRO"/>
    <s v="TERCEROS"/>
    <s v="2025 SEM 46"/>
    <s v="1320"/>
    <x v="17"/>
    <s v="martes"/>
    <s v="YASS"/>
    <n v="1"/>
    <n v="10"/>
    <s v="TAT"/>
    <s v="INDRA MILENA CASTELLANOS MUÑOZ"/>
    <s v="Preventa"/>
    <s v="43114223"/>
    <s v="1037949442"/>
    <s v="CIBERNET CAFE INTERNET"/>
  </r>
  <r>
    <d v="2025-11-11T00:00:00"/>
    <s v="HHBO001176246"/>
    <s v="YACAN25"/>
    <s v="CANDADO 25 MM"/>
    <s v="YACAN25 - CANDADO 25 MM"/>
    <n v="6"/>
    <n v="1543"/>
    <n v="0"/>
    <n v="9258"/>
    <s v="BG20"/>
    <n v="1"/>
    <n v="126"/>
    <s v=" TUTI Bogota"/>
    <s v="ZONA BOGOTA"/>
    <s v="TERCEROS"/>
    <s v="2025 SEM 46"/>
    <s v="2147"/>
    <x v="29"/>
    <s v="martes"/>
    <s v="YASS"/>
    <n v="1"/>
    <n v="6"/>
    <s v="TAT"/>
    <s v="MAURICIO MATEUS PEÑA"/>
    <s v="Preventa"/>
    <s v="79802324"/>
    <s v="79986646"/>
    <s v="PAPELERIA MADELEI"/>
  </r>
  <r>
    <d v="2025-11-11T00:00:00"/>
    <s v="HHBO001176246"/>
    <s v="YACAN38"/>
    <s v="CANDADO 38 MM"/>
    <s v="YACAN38 - CANDADO 38 MM"/>
    <n v="6"/>
    <n v="2668.75"/>
    <n v="0"/>
    <n v="16012.5"/>
    <s v="BG20"/>
    <n v="1"/>
    <n v="126"/>
    <s v=" TUTI Bogota"/>
    <s v="ZONA BOGOTA"/>
    <s v="TERCEROS"/>
    <s v="2025 SEM 46"/>
    <s v="2147"/>
    <x v="29"/>
    <s v="martes"/>
    <s v="YASS"/>
    <n v="1"/>
    <n v="6"/>
    <s v="TAT"/>
    <s v="MAURICIO MATEUS PEÑA"/>
    <s v="Preventa"/>
    <s v="79802324"/>
    <s v="79986646"/>
    <s v="PAPELERIA MADELEI"/>
  </r>
  <r>
    <d v="2025-11-11T00:00:00"/>
    <s v="HHBQ000725474"/>
    <s v="LYSUAV190DX1"/>
    <s v="LIMPIAYA SUAVIZANTE DOYPACK 190 ML X1"/>
    <s v="LYSUAV190DX1 - LIMPIAYA SUAVIZANTE DOYPACK 190 ML X1"/>
    <n v="12"/>
    <n v="977"/>
    <n v="0"/>
    <n v="11724"/>
    <s v="VLL04"/>
    <n v="1"/>
    <n v="213"/>
    <s v=" Tuti Valledupar"/>
    <s v="ZONA NORTE"/>
    <s v="TERCEROS"/>
    <s v="2025 SEM 46"/>
    <s v="1914"/>
    <x v="9"/>
    <s v="martes"/>
    <s v="ETERNA"/>
    <n v="1"/>
    <n v="12"/>
    <s v="TAT"/>
    <s v="HILDE MARIANA PEREZ PENALOZA"/>
    <s v="Preventa"/>
    <s v="5292364"/>
    <s v="1065124873"/>
    <s v="PROVISIONES SOFIA"/>
  </r>
  <r>
    <d v="2025-11-11T00:00:00"/>
    <s v="HHBQ000725474"/>
    <s v="LYDESEN500"/>
    <s v="DESENGRASANTE CITRICO 500ML"/>
    <s v="LYDESEN500 - DESENGRASANTE CITRICO 500ML"/>
    <n v="1"/>
    <n v="2645.48"/>
    <n v="0"/>
    <n v="2645.48"/>
    <s v="VLL04"/>
    <n v="1"/>
    <n v="213"/>
    <s v=" Tuti Valledupar"/>
    <s v="ZONA NORTE"/>
    <s v="TERCEROS"/>
    <s v="2025 SEM 46"/>
    <s v="1914"/>
    <x v="9"/>
    <s v="martes"/>
    <s v="ETERNA"/>
    <n v="1"/>
    <n v="1"/>
    <s v="TAT"/>
    <s v="HILDE MARIANA PEREZ PENALOZA"/>
    <s v="Preventa"/>
    <s v="5292364"/>
    <s v="1065124873"/>
    <s v="PROVISIONES SOFIA"/>
  </r>
  <r>
    <d v="2025-11-11T00:00:00"/>
    <s v="HHBQ000725474"/>
    <s v="YAPANIAZU"/>
    <s v="PAÑITOS HUMEDOS DAMPY X 20 AZUL"/>
    <s v="YAPANIAZU - PAÑITOS HUMEDOS DAMPY X 20 AZUL"/>
    <n v="10"/>
    <n v="1344.54"/>
    <n v="0"/>
    <n v="13445.4"/>
    <s v="VLL04"/>
    <n v="1"/>
    <n v="213"/>
    <s v=" Tuti Valledupar"/>
    <s v="ZONA NORTE"/>
    <s v="TERCEROS"/>
    <s v="2025 SEM 46"/>
    <s v="1914"/>
    <x v="9"/>
    <s v="martes"/>
    <s v="YASS"/>
    <n v="1"/>
    <n v="10"/>
    <s v="TAT"/>
    <s v="HILDE MARIANA PEREZ PENALOZA"/>
    <s v="Preventa"/>
    <s v="5292364"/>
    <s v="1065124873"/>
    <s v="PROVISIONES SOFIA"/>
  </r>
  <r>
    <d v="2025-11-11T00:00:00"/>
    <s v="HHBQ000725474"/>
    <s v="PBDES135X272H"/>
    <s v="DESODORANTE CREMA 135GR x2 72H"/>
    <s v="PBDES135X272H - DESODORANTE CREMA 135GR x2 72H"/>
    <n v="1"/>
    <n v="15550"/>
    <n v="0"/>
    <n v="15550"/>
    <s v="VLL04"/>
    <n v="1"/>
    <n v="213"/>
    <s v=" Tuti Valledupar"/>
    <s v="ZONA NORTE"/>
    <s v="TERCEROS"/>
    <s v="2025 SEM 46"/>
    <s v="1914"/>
    <x v="9"/>
    <s v="martes"/>
    <s v="PREBEL"/>
    <n v="1"/>
    <n v="1"/>
    <s v="TAT"/>
    <s v="HILDE MARIANA PEREZ PENALOZA"/>
    <s v="Preventa"/>
    <s v="5292364"/>
    <s v="1065124873"/>
    <s v="PROVISIONES SOFIA"/>
  </r>
  <r>
    <d v="2025-11-11T00:00:00"/>
    <s v="HHBQ000725474"/>
    <s v="PBELDES12X18"/>
    <s v="DES. EA DPL CLASS 12G X 18"/>
    <s v="PBELDES12X18 - DES. EA DPL CLASS 12G X 18"/>
    <n v="1"/>
    <n v="12500"/>
    <n v="375"/>
    <n v="12125"/>
    <s v="VLL04"/>
    <n v="1"/>
    <n v="213"/>
    <s v=" Tuti Valledupar"/>
    <s v="ZONA NORTE"/>
    <s v="TERCEROS"/>
    <s v="2025 SEM 46"/>
    <s v="1914"/>
    <x v="9"/>
    <s v="martes"/>
    <s v="PREBEL"/>
    <n v="1"/>
    <n v="1"/>
    <s v="TAT"/>
    <s v="HILDE MARIANA PEREZ PENALOZA"/>
    <s v="Preventa"/>
    <s v="5292364"/>
    <s v="1065124873"/>
    <s v="PROVISIONES SOFIA"/>
  </r>
  <r>
    <d v="2025-11-11T00:00:00"/>
    <s v="HHBQ000725474"/>
    <s v="PBDESCOJINX18"/>
    <s v="DES. AFM DPL ORIG 12G X18"/>
    <s v="PBDESCOJINX18 - DES. AFM DPL ORIG 12G X18"/>
    <n v="1"/>
    <n v="11900"/>
    <n v="357"/>
    <n v="11543"/>
    <s v="VLL04"/>
    <n v="1"/>
    <n v="213"/>
    <s v=" Tuti Valledupar"/>
    <s v="ZONA NORTE"/>
    <s v="TERCEROS"/>
    <s v="2025 SEM 46"/>
    <s v="1914"/>
    <x v="9"/>
    <s v="martes"/>
    <s v="PREBEL"/>
    <n v="1"/>
    <n v="1"/>
    <s v="TAT"/>
    <s v="HILDE MARIANA PEREZ PENALOZA"/>
    <s v="Preventa"/>
    <s v="5292364"/>
    <s v="1065124873"/>
    <s v="PROVISIONES SOFIA"/>
  </r>
  <r>
    <d v="2025-11-11T00:00:00"/>
    <s v="HHME001464999"/>
    <s v="YASEDA20"/>
    <s v="SEDA DENTAL CON CERA 20 MT"/>
    <s v="YASEDA20 - SEDA DENTAL CON CERA 20 MT"/>
    <n v="6"/>
    <n v="1092.44"/>
    <n v="0"/>
    <n v="6554.64"/>
    <s v="MD06"/>
    <n v="1"/>
    <n v="125"/>
    <s v=" TUTI Medellin"/>
    <s v="ZONA CENTRO"/>
    <s v="TERCEROS"/>
    <s v="2025 SEM 46"/>
    <s v="1307"/>
    <x v="23"/>
    <s v="martes"/>
    <s v="YASS"/>
    <n v="1"/>
    <n v="6"/>
    <s v="TAT"/>
    <s v="ISLENIA LORELEY GOMEZ ARANGO"/>
    <s v="Preventa"/>
    <s v="43701457"/>
    <s v="1037594291"/>
    <s v="GRANERO LORELEY"/>
  </r>
  <r>
    <d v="2025-11-11T00:00:00"/>
    <s v="HHMO000625381"/>
    <s v="PBDESCOJINX18"/>
    <s v="DES. AFM DPL ORIG 12G X18"/>
    <s v="PBDESCOJINX18 - DES. AFM DPL ORIG 12G X18"/>
    <n v="1"/>
    <n v="11900"/>
    <n v="357"/>
    <n v="11543"/>
    <s v="MT11"/>
    <n v="1"/>
    <n v="156"/>
    <s v=" TUTI Monteria"/>
    <s v="ZONA CENTRO"/>
    <s v="TERCEROS"/>
    <s v="2025 SEM 46"/>
    <s v="1738"/>
    <x v="30"/>
    <s v="martes"/>
    <s v="PREBEL"/>
    <n v="1"/>
    <n v="1"/>
    <s v="TAT"/>
    <s v="AURELIO AGUDELO HENAO"/>
    <s v="Preventa"/>
    <s v="18971500"/>
    <s v="78716125"/>
    <s v="TIENDA DIANA"/>
  </r>
  <r>
    <d v="2025-11-11T00:00:00"/>
    <s v="HHMO000625386"/>
    <s v="YAPANIAMA"/>
    <s v="PAÑITOS HUMEDOS DAMPY AMARILLOS X 15 UND"/>
    <s v="YAPANIAMA - PAÑITOS HUMEDOS DAMPY AMARILLOS X 15 UND"/>
    <n v="6"/>
    <n v="1260.5"/>
    <n v="0"/>
    <n v="7563"/>
    <s v="MT11"/>
    <n v="1"/>
    <n v="156"/>
    <s v=" TUTI Monteria"/>
    <s v="ZONA CENTRO"/>
    <s v="TERCEROS"/>
    <s v="2025 SEM 46"/>
    <s v="1738"/>
    <x v="30"/>
    <s v="martes"/>
    <s v="YASS"/>
    <n v="1"/>
    <n v="6"/>
    <s v="TAT"/>
    <s v="ORLANDO MARTINEZ LOPEZ"/>
    <s v="Preventa"/>
    <s v="71116289"/>
    <s v="78716125"/>
    <s v="TIENDA SALOME"/>
  </r>
  <r>
    <d v="2025-11-11T00:00:00"/>
    <s v="HHMO000625386"/>
    <s v="YAPANIAMAX120"/>
    <s v="PAÑITOS HUMEDOS DAMPY AMARILLOS X 120UND"/>
    <s v="YAPANIAMAX120 - PAÑITOS HUMEDOS DAMPY AMARILLOS X 120UND"/>
    <n v="3"/>
    <n v="6500"/>
    <n v="0"/>
    <n v="19500"/>
    <s v="MT11"/>
    <n v="1"/>
    <n v="156"/>
    <s v=" TUTI Monteria"/>
    <s v="ZONA CENTRO"/>
    <s v="TERCEROS"/>
    <s v="2025 SEM 46"/>
    <s v="1738"/>
    <x v="30"/>
    <s v="martes"/>
    <s v="YASS"/>
    <n v="1"/>
    <n v="3"/>
    <s v="TAT"/>
    <s v="ORLANDO MARTINEZ LOPEZ"/>
    <s v="Preventa"/>
    <s v="71116289"/>
    <s v="78716125"/>
    <s v="TIENDA SALOME"/>
  </r>
  <r>
    <d v="2025-11-11T00:00:00"/>
    <s v="HHMO000625386"/>
    <s v="LYDESEN500"/>
    <s v="DESENGRASANTE CITRICO 500ML"/>
    <s v="LYDESEN500 - DESENGRASANTE CITRICO 500ML"/>
    <n v="3"/>
    <n v="2645.48"/>
    <n v="0"/>
    <n v="7936.44"/>
    <s v="MT11"/>
    <n v="1"/>
    <n v="156"/>
    <s v=" TUTI Monteria"/>
    <s v="ZONA CENTRO"/>
    <s v="TERCEROS"/>
    <s v="2025 SEM 46"/>
    <s v="1738"/>
    <x v="30"/>
    <s v="martes"/>
    <s v="ETERNA"/>
    <n v="1"/>
    <n v="3"/>
    <s v="TAT"/>
    <s v="ORLANDO MARTINEZ LOPEZ"/>
    <s v="Preventa"/>
    <s v="71116289"/>
    <s v="78716125"/>
    <s v="TIENDA SALOME"/>
  </r>
  <r>
    <d v="2025-11-11T00:00:00"/>
    <s v="HHME001465043"/>
    <s v="LYDETE3X1800"/>
    <s v="COMBO DETERGENTE ETERNA 3.000+1.800 OFERTA"/>
    <s v="LYDETE3X1800 - COMBO DETERGENTE ETERNA 3.000+1.800 OFERTA"/>
    <n v="1"/>
    <n v="28655.46"/>
    <n v="0"/>
    <n v="28655.46"/>
    <s v="MD06"/>
    <n v="1"/>
    <n v="125"/>
    <s v=" TUTI Medellin"/>
    <s v="ZONA CENTRO"/>
    <s v="TERCEROS"/>
    <s v="2025 SEM 46"/>
    <s v="1307"/>
    <x v="23"/>
    <s v="martes"/>
    <s v="ETERNA"/>
    <n v="1"/>
    <n v="1"/>
    <s v="TAT"/>
    <s v="JOHN ANDRES CASTRO VANEGAS"/>
    <s v="Preventa"/>
    <s v="71219180"/>
    <s v="1037594291"/>
    <s v="CAFETERIA LA 46"/>
  </r>
  <r>
    <d v="2025-11-11T00:00:00"/>
    <s v="HHME001465043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martes"/>
    <s v="PREBEL"/>
    <n v="1"/>
    <n v="1"/>
    <s v="TAT"/>
    <s v="JOHN ANDRES CASTRO VANEGAS"/>
    <s v="Preventa"/>
    <s v="71219180"/>
    <s v="1037594291"/>
    <s v="CAFETERIA LA 46"/>
  </r>
  <r>
    <d v="2025-11-11T00:00:00"/>
    <s v="HHME001465043"/>
    <s v="YAPANIAMA"/>
    <s v="PAÑITOS HUMEDOS DAMPY AMARILLOS X 15 UND"/>
    <s v="YAPANIAMA - PAÑITOS HUMEDOS DAMPY AMARILLOS X 15 UND"/>
    <n v="6"/>
    <n v="1260.5"/>
    <n v="0"/>
    <n v="7563"/>
    <s v="MD06"/>
    <n v="1"/>
    <n v="125"/>
    <s v=" TUTI Medellin"/>
    <s v="ZONA CENTRO"/>
    <s v="TERCEROS"/>
    <s v="2025 SEM 46"/>
    <s v="1307"/>
    <x v="23"/>
    <s v="martes"/>
    <s v="YASS"/>
    <n v="1"/>
    <n v="6"/>
    <s v="TAT"/>
    <s v="JOHN ANDRES CASTRO VANEGAS"/>
    <s v="Preventa"/>
    <s v="71219180"/>
    <s v="1037594291"/>
    <s v="CAFETERIA LA 46"/>
  </r>
  <r>
    <d v="2025-11-11T00:00:00"/>
    <s v="HHBU000699294"/>
    <s v="YABOLSAMED"/>
    <s v="BOLSA BASURA PAQUETE X8 UNIDADES"/>
    <s v="YABOLSAMED - BOLSA BASURA PAQUETE X8 UNIDADES"/>
    <n v="3"/>
    <n v="1344.54"/>
    <n v="0"/>
    <n v="4033.62"/>
    <s v="CU02"/>
    <n v="1"/>
    <n v="211"/>
    <s v=" Tuti Cúcuta"/>
    <s v="ZONA SANTANDER"/>
    <s v="TERCEROS"/>
    <s v="2025 SEM 46"/>
    <s v="1673"/>
    <x v="24"/>
    <s v="martes"/>
    <s v="YASS"/>
    <n v="1"/>
    <n v="3"/>
    <s v="TAT"/>
    <s v="SNEIDER ANDRES LOPEZ MARTINEZ"/>
    <s v="Preventa"/>
    <s v="1004926056"/>
    <s v="1090387974"/>
    <s v="TIENDA ANDRES"/>
  </r>
  <r>
    <d v="2025-11-11T00:00:00"/>
    <s v="HHME001465113"/>
    <s v="YAPADAM150"/>
    <s v="PAÑITOS HUMEDOS DAMPY X 150 UND AZUL"/>
    <s v="YAPADAM150 - PAÑITOS HUMEDOS DAMPY X 150 UND AZUL"/>
    <n v="4"/>
    <n v="6422.4"/>
    <n v="0"/>
    <n v="25689.599999999999"/>
    <s v="TT02"/>
    <n v="1"/>
    <n v="125"/>
    <s v=" TUTI Medellin"/>
    <s v="ZONA CENTRO"/>
    <s v="TERCEROS"/>
    <s v="2025 SEM 46"/>
    <s v="1320"/>
    <x v="17"/>
    <s v="martes"/>
    <s v="YASS"/>
    <n v="1"/>
    <n v="4"/>
    <s v="TAT"/>
    <s v="EDWIN ARLEY SIERRA MARTINEZ"/>
    <s v="Preventa"/>
    <s v="98702087"/>
    <s v="1037949442"/>
    <s v="TIENDA EDWIN"/>
  </r>
  <r>
    <d v="2025-11-11T00:00:00"/>
    <s v="HHME001465113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6"/>
    <s v="1320"/>
    <x v="17"/>
    <s v="martes"/>
    <s v="ETERNA"/>
    <n v="1"/>
    <n v="2"/>
    <s v="TAT"/>
    <s v="EDWIN ARLEY SIERRA MARTINEZ"/>
    <s v="Preventa"/>
    <s v="98702087"/>
    <s v="1037949442"/>
    <s v="TIENDA EDWIN"/>
  </r>
  <r>
    <d v="2025-11-11T00:00:00"/>
    <s v="HHME001465123"/>
    <s v="YALAPIZAMAX12"/>
    <s v="LAPIZ ESCOLAR AMARILLO X12"/>
    <s v="YALAPIZAMAX12 - LAPIZ ESCOLAR AMARILLO X12"/>
    <n v="2"/>
    <n v="4853"/>
    <n v="0"/>
    <n v="9706"/>
    <s v="MD01"/>
    <n v="1"/>
    <n v="125"/>
    <s v=" TUTI Medellin"/>
    <s v="ZONA CENTRO"/>
    <s v="TERCEROS"/>
    <s v="2025 SEM 46"/>
    <s v="1332"/>
    <x v="44"/>
    <s v="martes"/>
    <n v="0"/>
    <n v="1"/>
    <n v="2"/>
    <s v="TAT"/>
    <s v="RAMON ALBERTO QUINTERO GOMEZ"/>
    <s v="Preventa"/>
    <s v="71608798"/>
    <s v="39178423"/>
    <s v="MINIMERCADO AL DIA"/>
  </r>
  <r>
    <d v="2025-11-11T00:00:00"/>
    <s v="HHBO001176134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6"/>
    <s v="2235"/>
    <x v="14"/>
    <s v="martes"/>
    <s v="PREBEL"/>
    <n v="1"/>
    <n v="1"/>
    <s v="TAT"/>
    <s v="JORGE LUIS MORENO PENAGOS"/>
    <s v="Preventa"/>
    <s v="1033706362"/>
    <s v="1012358399"/>
    <s v="RAPIVILLAS"/>
  </r>
  <r>
    <d v="2025-11-11T00:00:00"/>
    <s v="HHBO001176144"/>
    <s v="PBELROLL50X2"/>
    <s v="PROM DES EA CLASSIC ROLL ON 50ML X 2"/>
    <s v="PBELROLL50X2 - PROM DES EA CLASSIC ROLL ON 50ML X 2"/>
    <n v="2"/>
    <n v="15579.83"/>
    <n v="1557.9829999999999"/>
    <n v="29601.677"/>
    <s v="BG13"/>
    <n v="1"/>
    <n v="126"/>
    <s v=" TUTI Bogota"/>
    <s v="ZONA BOGOTA"/>
    <s v="TERCEROS"/>
    <s v="2025 SEM 46"/>
    <s v="2207"/>
    <x v="3"/>
    <s v="martes"/>
    <s v="PREBEL"/>
    <n v="1"/>
    <n v="2"/>
    <s v="TAT"/>
    <s v="RODOLFO EUCLIDES YARURO PICON"/>
    <s v="Preventa"/>
    <s v="79679747"/>
    <s v="1016001588"/>
    <s v="FERRETERIA ELECTRNICA YARURO"/>
  </r>
  <r>
    <d v="2025-11-11T00:00:00"/>
    <s v="HHBO001176186"/>
    <s v="DRTERMOSACHETX1"/>
    <s v="TERMOPROTECTOR CAPILAR DROMATIC SACHET X1"/>
    <s v="DRTERMOSACHETX1 - TERMOPROTECTOR CAPILAR DROMATIC SACHET X1"/>
    <n v="4"/>
    <n v="2227"/>
    <n v="0"/>
    <n v="8908"/>
    <s v="BG11"/>
    <n v="1"/>
    <n v="2"/>
    <s v=" CIUDAD BOGOTA"/>
    <s v="ZONA BOGOTA"/>
    <s v="TERCEROS"/>
    <s v="2025 SEM 46"/>
    <s v="2203"/>
    <x v="47"/>
    <s v="martes"/>
    <s v="DROMATIC"/>
    <n v="1"/>
    <n v="4"/>
    <s v="TAT"/>
    <s v="YOLANDA ARIAS BOLIVAR"/>
    <s v="Preventa"/>
    <s v="52793659"/>
    <s v="52906505"/>
    <s v="PAPELERIA CHOMIS"/>
  </r>
  <r>
    <d v="2025-11-11T00:00:00"/>
    <s v="HHBO001176269"/>
    <s v="LYBICA1000X1"/>
    <s v="LIMPIAYA LIMPIADOR BICARBONATO 1000ML X1"/>
    <s v="LYBICA1000X1 - LIMPIAYA LIMPIADOR BICARBONATO 1000ML X1"/>
    <n v="3"/>
    <n v="3025.21"/>
    <n v="0"/>
    <n v="9075.6299999999992"/>
    <s v="BG22"/>
    <n v="1"/>
    <n v="126"/>
    <s v=" TUTI Bogota"/>
    <s v="ZONA BOGOTA"/>
    <s v="TERCEROS"/>
    <s v="2025 SEM 46"/>
    <s v="2100"/>
    <x v="34"/>
    <s v="martes"/>
    <s v="ETERNA"/>
    <n v="1"/>
    <n v="3"/>
    <s v="TAT"/>
    <s v="ELCY DEL SOCORRO RUIZ RAMIREZ"/>
    <s v="Preventa"/>
    <s v="43785948"/>
    <s v="1073693097"/>
    <s v="REMATE"/>
  </r>
  <r>
    <d v="2025-11-11T00:00:00"/>
    <s v="HHBO001176269"/>
    <s v="PBDESROLLX72"/>
    <s v="DESODORANTE ROLL-ON 30ML X72H"/>
    <s v="PBDESROLLX72 - DESODORANTE ROLL-ON 30ML X72H"/>
    <n v="3"/>
    <n v="3000"/>
    <n v="0"/>
    <n v="9000"/>
    <s v="BG22"/>
    <n v="1"/>
    <n v="126"/>
    <s v=" TUTI Bogota"/>
    <s v="ZONA BOGOTA"/>
    <s v="TERCEROS"/>
    <s v="2025 SEM 46"/>
    <s v="2100"/>
    <x v="34"/>
    <s v="martes"/>
    <s v="PREBEL"/>
    <n v="1"/>
    <n v="3"/>
    <s v="TAT"/>
    <s v="ELCY DEL SOCORRO RUIZ RAMIREZ"/>
    <s v="Preventa"/>
    <s v="43785948"/>
    <s v="1073693097"/>
    <s v="REMATE"/>
  </r>
  <r>
    <d v="2025-11-11T00:00:00"/>
    <s v="HHBO001176269"/>
    <s v="YASEDA20"/>
    <s v="SEDA DENTAL CON CERA 20 MT"/>
    <s v="YASEDA20 - SEDA DENTAL CON CERA 20 MT"/>
    <n v="3"/>
    <n v="1092.44"/>
    <n v="0"/>
    <n v="3277.32"/>
    <s v="BG22"/>
    <n v="1"/>
    <n v="126"/>
    <s v=" TUTI Bogota"/>
    <s v="ZONA BOGOTA"/>
    <s v="TERCEROS"/>
    <s v="2025 SEM 46"/>
    <s v="2100"/>
    <x v="34"/>
    <s v="martes"/>
    <s v="YASS"/>
    <n v="1"/>
    <n v="3"/>
    <s v="TAT"/>
    <s v="ELCY DEL SOCORRO RUIZ RAMIREZ"/>
    <s v="Preventa"/>
    <s v="43785948"/>
    <s v="1073693097"/>
    <s v="REMATE"/>
  </r>
  <r>
    <d v="2025-11-11T00:00:00"/>
    <s v="HHBO001176282"/>
    <s v="LYVIDR500X1"/>
    <s v="LIMPIAYA LIMPIAVIDRIOS MULTIUSOS 500ML X1"/>
    <s v="LYVIDR500X1 - LIMPIAYA LIMPIAVIDRIOS MULTIUSOS 500ML X1"/>
    <n v="5"/>
    <n v="2647.06"/>
    <n v="0"/>
    <n v="13235.3"/>
    <s v="BG20"/>
    <n v="1"/>
    <n v="126"/>
    <s v=" TUTI Bogota"/>
    <s v="ZONA BOGOTA"/>
    <s v="TERCEROS"/>
    <s v="2025 SEM 46"/>
    <s v="2156"/>
    <x v="25"/>
    <s v="martes"/>
    <s v="ETERNA"/>
    <n v="1"/>
    <n v="5"/>
    <s v="TAT"/>
    <s v="SINDY PAOLA MORENO LEON"/>
    <s v="Preventa"/>
    <s v="1074135665"/>
    <s v="11223739"/>
    <s v="SUPERMERCADO LAS BRISAS"/>
  </r>
  <r>
    <d v="2025-11-11T00:00:00"/>
    <s v="HHBO001176282"/>
    <s v="LYDESEN500"/>
    <s v="DESENGRASANTE CITRICO 500ML"/>
    <s v="LYDESEN500 - DESENGRASANTE CITRICO 500ML"/>
    <n v="5"/>
    <n v="2645.48"/>
    <n v="0"/>
    <n v="13227.4"/>
    <s v="BG20"/>
    <n v="1"/>
    <n v="126"/>
    <s v=" TUTI Bogota"/>
    <s v="ZONA BOGOTA"/>
    <s v="TERCEROS"/>
    <s v="2025 SEM 46"/>
    <s v="2156"/>
    <x v="25"/>
    <s v="martes"/>
    <s v="ETERNA"/>
    <n v="1"/>
    <n v="5"/>
    <s v="TAT"/>
    <s v="SINDY PAOLA MORENO LEON"/>
    <s v="Preventa"/>
    <s v="1074135665"/>
    <s v="11223739"/>
    <s v="SUPERMERCADO LAS BRISAS"/>
  </r>
  <r>
    <d v="2025-11-11T00:00:00"/>
    <s v="HHME001465249"/>
    <s v="LYSUAV760DX1"/>
    <s v="LIMPIAYA SUAVIZANTE DOYPACK 760 ML X1"/>
    <s v="LYSUAV760DX1 - LIMPIAYA SUAVIZANTE DOYPACK 760 ML X1"/>
    <n v="2"/>
    <n v="3400"/>
    <n v="0"/>
    <n v="6800"/>
    <s v="MD06"/>
    <n v="1"/>
    <n v="125"/>
    <s v=" TUTI Medellin"/>
    <s v="ZONA CENTRO"/>
    <s v="TERCEROS"/>
    <s v="2025 SEM 46"/>
    <s v="1307"/>
    <x v="23"/>
    <s v="martes"/>
    <s v="ETERNA"/>
    <n v="1"/>
    <n v="2"/>
    <s v="TAT"/>
    <s v="LUZ MYRIAM MONTES RAMIREZ"/>
    <s v="Preventa"/>
    <s v="43087663"/>
    <s v="1037594291"/>
    <s v="LLAVES Y OSTER"/>
  </r>
  <r>
    <d v="2025-11-11T00:00:00"/>
    <s v="HHBO001176322"/>
    <s v="YAGELX1"/>
    <s v="GEL MENTHUS JUHNIOS VERDE 30GR X1"/>
    <s v="YAGELX1 - GEL MENTHUS JUHNIOS VERDE 30GR X1"/>
    <n v="1"/>
    <n v="1640"/>
    <n v="0"/>
    <n v="1640"/>
    <s v="BG11"/>
    <n v="1"/>
    <n v="126"/>
    <s v=" TUTI Bogota"/>
    <s v="ZONA BOGOTA"/>
    <s v="TERCEROS"/>
    <s v="2025 SEM 46"/>
    <s v="2200"/>
    <x v="36"/>
    <s v="martes"/>
    <s v="YASS"/>
    <n v="1"/>
    <n v="1"/>
    <s v="TAT"/>
    <s v="EMERIDA LEMUS"/>
    <s v="Preventa"/>
    <s v="41701848"/>
    <s v="53099291"/>
    <s v="EMELIDA LEMUS"/>
  </r>
  <r>
    <d v="2025-11-11T00:00:00"/>
    <s v="HHBO001176342"/>
    <s v="YASEDA20"/>
    <s v="SEDA DENTAL CON CERA 20 MT"/>
    <s v="YASEDA20 - SEDA DENTAL CON CERA 20 MT"/>
    <n v="24"/>
    <n v="1092.44"/>
    <n v="0"/>
    <n v="26218.560000000001"/>
    <s v="BG22"/>
    <n v="1"/>
    <n v="126"/>
    <s v=" TUTI Bogota"/>
    <s v="ZONA BOGOTA"/>
    <s v="TERCEROS"/>
    <s v="2025 SEM 46"/>
    <s v="2100"/>
    <x v="34"/>
    <s v="martes"/>
    <s v="YASS"/>
    <n v="1"/>
    <n v="24"/>
    <s v="TAT"/>
    <s v="JENNY JULIETH VILLARRAGA"/>
    <s v="Preventa"/>
    <s v="52541299"/>
    <s v="1073693097"/>
    <s v="ASEO JENNY"/>
  </r>
  <r>
    <d v="2025-11-11T00:00:00"/>
    <s v="HHBU000699260"/>
    <s v="PBPROCOLDIS"/>
    <s v="PROTECTOR SOLAR COLOR DISPLAY"/>
    <s v="PBPROCOLDIS - PROTECTOR SOLAR COLOR DISPLAY"/>
    <n v="1"/>
    <n v="29400"/>
    <n v="0"/>
    <n v="29400"/>
    <s v="BM10"/>
    <n v="1"/>
    <n v="154"/>
    <s v=" TUTI Bucaramanga"/>
    <s v="ZONA SANTANDER"/>
    <s v="TERCEROS"/>
    <s v="2025 SEM 46"/>
    <s v="1637"/>
    <x v="50"/>
    <s v="martes"/>
    <s v="PREBEL"/>
    <n v="1"/>
    <n v="1"/>
    <s v="TAT"/>
    <s v="ALEJANDRO VELASCO SUAREZ"/>
    <s v="Preventa"/>
    <s v="91532387"/>
    <s v="63546443"/>
    <s v="AUTOSERVICIO ALEYUNAY"/>
  </r>
  <r>
    <d v="2025-11-11T00:00:00"/>
    <s v="HHBU000699287"/>
    <s v="YABOLSAMED"/>
    <s v="BOLSA BASURA PAQUETE X8 UNIDADES"/>
    <s v="YABOLSAMED - BOLSA BASURA PAQUETE X8 UNIDADES"/>
    <n v="15"/>
    <n v="1344.54"/>
    <n v="0"/>
    <n v="20168.099999999999"/>
    <s v="CU02"/>
    <n v="1"/>
    <n v="211"/>
    <s v=" Tuti Cúcuta"/>
    <s v="ZONA SANTANDER"/>
    <s v="TERCEROS"/>
    <s v="2025 SEM 46"/>
    <s v="1673"/>
    <x v="24"/>
    <s v="martes"/>
    <s v="YASS"/>
    <n v="1"/>
    <n v="15"/>
    <s v="TAT"/>
    <s v="ROSA ANGELICA TORRADO BASTOS"/>
    <s v="Preventa"/>
    <s v="5206748"/>
    <s v="1090387974"/>
    <s v="ABOSTOS M Y S"/>
  </r>
  <r>
    <d v="2025-11-11T00:00:00"/>
    <s v="HHME001465057"/>
    <s v="LYSUAV190DX1"/>
    <s v="LIMPIAYA SUAVIZANTE DOYPACK 190 ML X1"/>
    <s v="LYSUAV190DX1 - LIMPIAYA SUAVIZANTE DOYPACK 190 ML X1"/>
    <n v="10"/>
    <n v="977"/>
    <n v="0"/>
    <n v="9770"/>
    <s v="MD02"/>
    <n v="1"/>
    <n v="125"/>
    <s v=" TUTI Medellin"/>
    <s v="ZONA CENTRO"/>
    <s v="TERCEROS"/>
    <s v="2025 SEM 46"/>
    <s v="1347"/>
    <x v="4"/>
    <s v="martes"/>
    <s v="ETERNA"/>
    <n v="1"/>
    <n v="10"/>
    <s v="TAT"/>
    <s v="DANNY JOHAN VASQUEZ GRAJALES"/>
    <s v="Preventa"/>
    <s v="1035228389"/>
    <s v="71381318"/>
    <s v="TIENDA EL NERO"/>
  </r>
  <r>
    <d v="2025-11-11T00:00:00"/>
    <s v="HHME001465057"/>
    <s v="YAGOM90"/>
    <s v="GOMINA N17 EN SOBRE 90G"/>
    <s v="YAGOM90 - GOMINA N17 EN SOBRE 90G"/>
    <n v="8"/>
    <n v="1092.44"/>
    <n v="0"/>
    <n v="8739.52"/>
    <s v="MD02"/>
    <n v="1"/>
    <n v="125"/>
    <s v=" TUTI Medellin"/>
    <s v="ZONA CENTRO"/>
    <s v="TERCEROS"/>
    <s v="2025 SEM 46"/>
    <s v="1347"/>
    <x v="4"/>
    <s v="martes"/>
    <s v="YASS"/>
    <n v="1"/>
    <n v="8"/>
    <s v="TAT"/>
    <s v="DANNY JOHAN VASQUEZ GRAJALES"/>
    <s v="Preventa"/>
    <s v="1035228389"/>
    <s v="71381318"/>
    <s v="TIENDA EL NERO"/>
  </r>
  <r>
    <d v="2025-11-11T00:00:00"/>
    <s v="HHBU000699296"/>
    <s v="LYLOZACREM"/>
    <s v="CREMA LAVALOZA LIMPIAYA"/>
    <s v="LYLOZACREM - CREMA LAVALOZA LIMPIAYA"/>
    <n v="3"/>
    <n v="2615"/>
    <n v="0"/>
    <n v="7845"/>
    <s v="CU02"/>
    <n v="1"/>
    <n v="211"/>
    <s v=" Tuti Cúcuta"/>
    <s v="ZONA SANTANDER"/>
    <s v="TERCEROS"/>
    <s v="2025 SEM 46"/>
    <s v="1673"/>
    <x v="24"/>
    <s v="martes"/>
    <s v="ETERNA"/>
    <n v="1"/>
    <n v="3"/>
    <s v="TAT"/>
    <s v="BRYAN ALBERTO ROJAS JAIMES"/>
    <s v="Preventa"/>
    <s v="1090503107"/>
    <s v="1090387974"/>
    <s v="TIENDA MIXTA"/>
  </r>
  <r>
    <d v="2025-11-11T00:00:00"/>
    <s v="HHBQ000725510"/>
    <s v="YAPADAM150"/>
    <s v="PAÑITOS HUMEDOS DAMPY X 150 UND AZUL"/>
    <s v="YAPADAM150 - PAÑITOS HUMEDOS DAMPY X 150 UND AZUL"/>
    <n v="6"/>
    <n v="6422.4"/>
    <n v="0"/>
    <n v="38534.400000000001"/>
    <s v="VLL04"/>
    <n v="1"/>
    <n v="213"/>
    <s v=" Tuti Valledupar"/>
    <s v="ZONA NORTE"/>
    <s v="TERCEROS"/>
    <s v="2025 SEM 46"/>
    <s v="1914"/>
    <x v="9"/>
    <s v="martes"/>
    <s v="YASS"/>
    <n v="1"/>
    <n v="6"/>
    <s v="TAT"/>
    <s v="MARIA CRISTINA GOMEZ MARTINEZ"/>
    <s v="Preventa"/>
    <s v="49730919"/>
    <s v="1065124873"/>
    <s v="DROGAS MALECON"/>
  </r>
  <r>
    <d v="2025-11-11T00:00:00"/>
    <s v="HHBO001176051"/>
    <s v="LYDESEN500"/>
    <s v="DESENGRASANTE CITRICO 500ML"/>
    <s v="LYDESEN500 - DESENGRASANTE CITRICO 500ML"/>
    <n v="5"/>
    <n v="2645.48"/>
    <n v="0"/>
    <n v="13227.4"/>
    <s v="BG20"/>
    <n v="1"/>
    <n v="126"/>
    <s v=" TUTI Bogota"/>
    <s v="ZONA BOGOTA"/>
    <s v="TERCEROS"/>
    <s v="2025 SEM 46"/>
    <s v="2137"/>
    <x v="38"/>
    <s v="martes"/>
    <s v="ETERNA"/>
    <n v="1"/>
    <n v="5"/>
    <s v="TAT"/>
    <s v="GILMA ROSA RODRIGUEZ SUAREZ"/>
    <s v="Preventa"/>
    <s v="51750118"/>
    <s v="1024507708"/>
    <s v="TIENDA ESQUINA"/>
  </r>
  <r>
    <d v="2025-11-11T00:00:00"/>
    <s v="HHBO001176055"/>
    <s v="LYDESEN500"/>
    <s v="DESENGRASANTE CITRICO 500ML"/>
    <s v="LYDESEN500 - DESENGRASANTE CITRICO 500ML"/>
    <n v="5"/>
    <n v="2645.48"/>
    <n v="0"/>
    <n v="13227.4"/>
    <s v="BG11"/>
    <n v="1"/>
    <n v="2"/>
    <s v=" CIUDAD BOGOTA"/>
    <s v="ZONA BOGOTA"/>
    <s v="TERCEROS"/>
    <s v="2025 SEM 46"/>
    <s v="2197"/>
    <x v="33"/>
    <s v="martes"/>
    <s v="ETERNA"/>
    <n v="1"/>
    <n v="5"/>
    <s v="TAT"/>
    <s v="GERMAN MARIN AGUIRRE"/>
    <s v="Preventa"/>
    <s v="1073604625"/>
    <s v="1129520020"/>
    <s v="FRUVER"/>
  </r>
  <r>
    <d v="2025-11-11T00:00:00"/>
    <s v="HHBO001176055"/>
    <s v="LYVIDR500X1"/>
    <s v="LIMPIAYA LIMPIAVIDRIOS MULTIUSOS 500ML X1"/>
    <s v="LYVIDR500X1 - LIMPIAYA LIMPIAVIDRIOS MULTIUSOS 500ML X1"/>
    <n v="3"/>
    <n v="2647.06"/>
    <n v="0"/>
    <n v="7941.18"/>
    <s v="BG11"/>
    <n v="1"/>
    <n v="2"/>
    <s v=" CIUDAD BOGOTA"/>
    <s v="ZONA BOGOTA"/>
    <s v="TERCEROS"/>
    <s v="2025 SEM 46"/>
    <s v="2197"/>
    <x v="33"/>
    <s v="martes"/>
    <s v="ETERNA"/>
    <n v="1"/>
    <n v="3"/>
    <s v="TAT"/>
    <s v="GERMAN MARIN AGUIRRE"/>
    <s v="Preventa"/>
    <s v="1073604625"/>
    <s v="1129520020"/>
    <s v="FRUVER"/>
  </r>
  <r>
    <d v="2025-11-11T00:00:00"/>
    <s v="HHME001465102"/>
    <s v="YACINASILANEGRA"/>
    <s v="CINTA AISLANTE NEGRA"/>
    <s v="YACINASILANEGRA - CINTA AISLANTE NEGRA"/>
    <n v="3"/>
    <n v="715"/>
    <n v="0"/>
    <n v="2145"/>
    <s v="MD06"/>
    <n v="1"/>
    <n v="125"/>
    <s v=" TUTI Medellin"/>
    <s v="ZONA CENTRO"/>
    <s v="TERCEROS"/>
    <s v="2025 SEM 46"/>
    <s v="1307"/>
    <x v="23"/>
    <s v="martes"/>
    <s v="YASS"/>
    <n v="1"/>
    <n v="3"/>
    <s v="TAT"/>
    <s v="ADRIAN RICARDO ALZATE TAMAYO"/>
    <s v="Preventa"/>
    <s v="71334629"/>
    <s v="1037594291"/>
    <s v="TIENDA EL PARE"/>
  </r>
  <r>
    <d v="2025-11-11T00:00:00"/>
    <s v="HHME001465102"/>
    <s v="YAPADAM150"/>
    <s v="PAÑITOS HUMEDOS DAMPY X 150 UND AZUL"/>
    <s v="YAPADAM150 - PAÑITOS HUMEDOS DAMPY X 150 UND AZUL"/>
    <n v="2"/>
    <n v="6422.4"/>
    <n v="0"/>
    <n v="12844.8"/>
    <s v="MD06"/>
    <n v="1"/>
    <n v="125"/>
    <s v=" TUTI Medellin"/>
    <s v="ZONA CENTRO"/>
    <s v="TERCEROS"/>
    <s v="2025 SEM 46"/>
    <s v="1307"/>
    <x v="23"/>
    <s v="martes"/>
    <s v="YASS"/>
    <n v="1"/>
    <n v="2"/>
    <s v="TAT"/>
    <s v="ADRIAN RICARDO ALZATE TAMAYO"/>
    <s v="Preventa"/>
    <s v="71334629"/>
    <s v="1037594291"/>
    <s v="TIENDA EL PARE"/>
  </r>
  <r>
    <d v="2025-11-11T00:00:00"/>
    <s v="HHME001465102"/>
    <s v="YACONDSEX"/>
    <s v="CONDONES X3 UNIDADES ECONOMICO"/>
    <s v="YACONDSEX - CONDONES X3 UNIDADES ECONOMICO"/>
    <n v="20"/>
    <n v="866.2"/>
    <n v="0"/>
    <n v="17324"/>
    <s v="MD06"/>
    <n v="1"/>
    <n v="125"/>
    <s v=" TUTI Medellin"/>
    <s v="ZONA CENTRO"/>
    <s v="TERCEROS"/>
    <s v="2025 SEM 46"/>
    <s v="1307"/>
    <x v="23"/>
    <s v="martes"/>
    <s v="YASS"/>
    <n v="1"/>
    <n v="20"/>
    <s v="TAT"/>
    <s v="ADRIAN RICARDO ALZATE TAMAYO"/>
    <s v="Preventa"/>
    <s v="71334629"/>
    <s v="1037594291"/>
    <s v="TIENDA EL PARE"/>
  </r>
  <r>
    <d v="2025-11-11T00:00:00"/>
    <s v="HHME001465102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martes"/>
    <s v="PREBEL"/>
    <n v="1"/>
    <n v="1"/>
    <s v="TAT"/>
    <s v="ADRIAN RICARDO ALZATE TAMAYO"/>
    <s v="Preventa"/>
    <s v="71334629"/>
    <s v="1037594291"/>
    <s v="TIENDA EL PARE"/>
  </r>
  <r>
    <d v="2025-11-11T00:00:00"/>
    <s v="HHBO001176105"/>
    <s v="LYDESEN500"/>
    <s v="DESENGRASANTE CITRICO 500ML"/>
    <s v="LYDESEN500 - DESENGRASANTE CITRICO 500ML"/>
    <n v="3"/>
    <n v="2645.48"/>
    <n v="0"/>
    <n v="7936.44"/>
    <s v="BG20"/>
    <n v="1"/>
    <n v="126"/>
    <s v=" TUTI Bogota"/>
    <s v="ZONA BOGOTA"/>
    <s v="TERCEROS"/>
    <s v="2025 SEM 46"/>
    <s v="2147"/>
    <x v="29"/>
    <s v="martes"/>
    <s v="ETERNA"/>
    <n v="1"/>
    <n v="3"/>
    <s v="TAT"/>
    <s v="JOSE ALFREDO GONZALEZ MONTILLA"/>
    <s v="Preventa"/>
    <s v="17711339"/>
    <s v="79986646"/>
    <s v="SUPERMERCADO LA ECONOMIA AD"/>
  </r>
  <r>
    <d v="2025-11-11T00:00:00"/>
    <s v="HHBO001176108"/>
    <s v="YACAN38"/>
    <s v="CANDADO 38 MM"/>
    <s v="YACAN38 - CANDADO 38 MM"/>
    <n v="12"/>
    <n v="2668.75"/>
    <n v="0"/>
    <n v="32025"/>
    <s v="BG19"/>
    <n v="1"/>
    <n v="126"/>
    <s v=" TUTI Bogota"/>
    <s v="ZONA BOGOTA"/>
    <s v="TERCEROS"/>
    <s v="2025 SEM 46"/>
    <s v="2177"/>
    <x v="11"/>
    <s v="martes"/>
    <s v="YASS"/>
    <n v="1"/>
    <n v="12"/>
    <s v="TAT"/>
    <s v="JOSE JESUS CAMACHO VILLA"/>
    <s v="Preventa"/>
    <s v="1111202094"/>
    <s v="80720009"/>
    <s v="INTEREXBOX EL PAISA"/>
  </r>
  <r>
    <d v="2025-11-11T00:00:00"/>
    <s v="HHBO001176179"/>
    <s v="LYLOZA700DX1"/>
    <s v="LIMPIAYA LAVA LOZA DOYPACK 700 ML X1"/>
    <s v="LYLOZA700DX1 - LIMPIAYA LAVA LOZA DOYPACK 700 ML X1"/>
    <n v="1"/>
    <n v="3562.19"/>
    <n v="0"/>
    <n v="3562.19"/>
    <s v="BG13"/>
    <n v="1"/>
    <n v="126"/>
    <s v=" TUTI Bogota"/>
    <s v="ZONA BOGOTA"/>
    <s v="TERCEROS"/>
    <s v="2025 SEM 46"/>
    <s v="2207"/>
    <x v="3"/>
    <s v="martes"/>
    <s v="ETERNA"/>
    <n v="1"/>
    <n v="1"/>
    <s v="TAT"/>
    <s v="MAURICIO EDUARDO NIÑO HERNANDEZ"/>
    <s v="Preventa"/>
    <s v="7306267"/>
    <s v="1016001588"/>
    <s v="FERREOCCIDENTE"/>
  </r>
  <r>
    <d v="2025-11-11T00:00:00"/>
    <s v="HHBO001176179"/>
    <s v="LYLOZACREM"/>
    <s v="CREMA LAVALOZA LIMPIAYA"/>
    <s v="LYLOZACREM - CREMA LAVALOZA LIMPIAYA"/>
    <n v="1"/>
    <n v="2615"/>
    <n v="0"/>
    <n v="2615"/>
    <s v="BG13"/>
    <n v="1"/>
    <n v="126"/>
    <s v=" TUTI Bogota"/>
    <s v="ZONA BOGOTA"/>
    <s v="TERCEROS"/>
    <s v="2025 SEM 46"/>
    <s v="2207"/>
    <x v="3"/>
    <s v="martes"/>
    <s v="ETERNA"/>
    <n v="1"/>
    <n v="1"/>
    <s v="TAT"/>
    <s v="MAURICIO EDUARDO NIÑO HERNANDEZ"/>
    <s v="Preventa"/>
    <s v="7306267"/>
    <s v="1016001588"/>
    <s v="FERREOCCIDENTE"/>
  </r>
  <r>
    <d v="2025-11-11T00:00:00"/>
    <s v="HHBO001176180"/>
    <s v="YASEDA20"/>
    <s v="SEDA DENTAL CON CERA 20 MT"/>
    <s v="YASEDA20 - SEDA DENTAL CON CERA 20 MT"/>
    <n v="6"/>
    <n v="1092.44"/>
    <n v="0"/>
    <n v="6554.64"/>
    <s v="BG11"/>
    <n v="1"/>
    <n v="126"/>
    <s v=" TUTI Bogota"/>
    <s v="ZONA BOGOTA"/>
    <s v="TERCEROS"/>
    <s v="2025 SEM 46"/>
    <s v="2203"/>
    <x v="47"/>
    <s v="martes"/>
    <s v="YASS"/>
    <n v="1"/>
    <n v="6"/>
    <s v="TAT"/>
    <s v="CLARA MARIA GERENA GERENA"/>
    <s v="Preventa"/>
    <s v="28308863"/>
    <s v="52906505"/>
    <s v="VARIEDADES GENERA"/>
  </r>
  <r>
    <d v="2025-11-11T00:00:00"/>
    <s v="HHBO001176180"/>
    <s v="YATIJEROM"/>
    <s v="TIJERA PUNTA ROMA ECONOMICA"/>
    <s v="YATIJEROM - TIJERA PUNTA ROMA ECONOMICA"/>
    <n v="12"/>
    <n v="864"/>
    <n v="0"/>
    <n v="10368"/>
    <s v="BG11"/>
    <n v="1"/>
    <n v="126"/>
    <s v=" TUTI Bogota"/>
    <s v="ZONA BOGOTA"/>
    <s v="TERCEROS"/>
    <s v="2025 SEM 46"/>
    <s v="2203"/>
    <x v="47"/>
    <s v="martes"/>
    <s v="YASS"/>
    <n v="1"/>
    <n v="12"/>
    <s v="TAT"/>
    <s v="CLARA MARIA GERENA GERENA"/>
    <s v="Preventa"/>
    <s v="28308863"/>
    <s v="52906505"/>
    <s v="VARIEDADES GENERA"/>
  </r>
  <r>
    <d v="2025-11-11T00:00:00"/>
    <s v="HHBO001176180"/>
    <s v="LYVIDR500X1"/>
    <s v="LIMPIAYA LIMPIAVIDRIOS MULTIUSOS 500ML X1"/>
    <s v="LYVIDR500X1 - LIMPIAYA LIMPIAVIDRIOS MULTIUSOS 500ML X1"/>
    <n v="6"/>
    <n v="2647.06"/>
    <n v="0"/>
    <n v="15882.36"/>
    <s v="BG11"/>
    <n v="1"/>
    <n v="126"/>
    <s v=" TUTI Bogota"/>
    <s v="ZONA BOGOTA"/>
    <s v="TERCEROS"/>
    <s v="2025 SEM 46"/>
    <s v="2203"/>
    <x v="47"/>
    <s v="martes"/>
    <s v="ETERNA"/>
    <n v="1"/>
    <n v="6"/>
    <s v="TAT"/>
    <s v="CLARA MARIA GERENA GERENA"/>
    <s v="Preventa"/>
    <s v="28308863"/>
    <s v="52906505"/>
    <s v="VARIEDADES GENERA"/>
  </r>
  <r>
    <d v="2025-11-11T00:00:00"/>
    <s v="HHBO001176180"/>
    <s v="LYDESEN500"/>
    <s v="DESENGRASANTE CITRICO 500ML"/>
    <s v="LYDESEN500 - DESENGRASANTE CITRICO 500ML"/>
    <n v="6"/>
    <n v="2645.48"/>
    <n v="0"/>
    <n v="15872.88"/>
    <s v="BG11"/>
    <n v="1"/>
    <n v="126"/>
    <s v=" TUTI Bogota"/>
    <s v="ZONA BOGOTA"/>
    <s v="TERCEROS"/>
    <s v="2025 SEM 46"/>
    <s v="2203"/>
    <x v="47"/>
    <s v="martes"/>
    <s v="ETERNA"/>
    <n v="1"/>
    <n v="6"/>
    <s v="TAT"/>
    <s v="CLARA MARIA GERENA GERENA"/>
    <s v="Preventa"/>
    <s v="28308863"/>
    <s v="52906505"/>
    <s v="VARIEDADES GENERA"/>
  </r>
  <r>
    <d v="2025-11-11T00:00:00"/>
    <s v="HHME001465197"/>
    <s v="LYSUAV190DX1"/>
    <s v="LIMPIAYA SUAVIZANTE DOYPACK 190 ML X1"/>
    <s v="LYSUAV190DX1 - LIMPIAYA SUAVIZANTE DOYPACK 190 ML X1"/>
    <n v="4"/>
    <n v="977"/>
    <n v="0"/>
    <n v="3908"/>
    <s v="MD04"/>
    <n v="1"/>
    <n v="125"/>
    <s v=" TUTI Medellin"/>
    <s v="ZONA CENTRO"/>
    <s v="TERCEROS"/>
    <s v="2025 SEM 46"/>
    <s v="1311"/>
    <x v="39"/>
    <s v="martes"/>
    <s v="ETERNA"/>
    <n v="1"/>
    <n v="4"/>
    <s v="TAT"/>
    <s v="CARLOS JULIO HERNANDEZ LOPERA"/>
    <s v="Preventa"/>
    <s v="15511879"/>
    <s v="71296053"/>
    <s v="UNO MAX MARKET"/>
  </r>
  <r>
    <d v="2025-11-11T00:00:00"/>
    <s v="HHME001465197"/>
    <s v="LYDETE200DX1"/>
    <s v="LIMPIAYA DETERGENTE DOYPACK 200 ML X1"/>
    <s v="LYDETE200DX1 - LIMPIAYA DETERGENTE DOYPACK 200 ML X1"/>
    <n v="4"/>
    <n v="1440"/>
    <n v="0"/>
    <n v="5760"/>
    <s v="MD04"/>
    <n v="1"/>
    <n v="125"/>
    <s v=" TUTI Medellin"/>
    <s v="ZONA CENTRO"/>
    <s v="TERCEROS"/>
    <s v="2025 SEM 46"/>
    <s v="1311"/>
    <x v="39"/>
    <s v="martes"/>
    <s v="ETERNA"/>
    <n v="1"/>
    <n v="4"/>
    <s v="TAT"/>
    <s v="CARLOS JULIO HERNANDEZ LOPERA"/>
    <s v="Preventa"/>
    <s v="15511879"/>
    <s v="71296053"/>
    <s v="UNO MAX MARKET"/>
  </r>
  <r>
    <d v="2025-11-11T00:00:00"/>
    <s v="HHME001465197"/>
    <s v="LYSUAV760DX1"/>
    <s v="LIMPIAYA SUAVIZANTE DOYPACK 760 ML X1"/>
    <s v="LYSUAV760DX1 - LIMPIAYA SUAVIZANTE DOYPACK 760 ML X1"/>
    <n v="4"/>
    <n v="3400"/>
    <n v="0"/>
    <n v="13600"/>
    <s v="MD04"/>
    <n v="1"/>
    <n v="125"/>
    <s v=" TUTI Medellin"/>
    <s v="ZONA CENTRO"/>
    <s v="TERCEROS"/>
    <s v="2025 SEM 46"/>
    <s v="1311"/>
    <x v="39"/>
    <s v="martes"/>
    <s v="ETERNA"/>
    <n v="1"/>
    <n v="4"/>
    <s v="TAT"/>
    <s v="CARLOS JULIO HERNANDEZ LOPERA"/>
    <s v="Preventa"/>
    <s v="15511879"/>
    <s v="71296053"/>
    <s v="UNO MAX MARKET"/>
  </r>
  <r>
    <d v="2025-11-11T00:00:00"/>
    <s v="HHME001465197"/>
    <s v="LYDESEN500"/>
    <s v="DESENGRASANTE CITRICO 500ML"/>
    <s v="LYDESEN500 - DESENGRASANTE CITRICO 500ML"/>
    <n v="3"/>
    <n v="2645.48"/>
    <n v="0"/>
    <n v="7936.44"/>
    <s v="MD04"/>
    <n v="1"/>
    <n v="125"/>
    <s v=" TUTI Medellin"/>
    <s v="ZONA CENTRO"/>
    <s v="TERCEROS"/>
    <s v="2025 SEM 46"/>
    <s v="1311"/>
    <x v="39"/>
    <s v="martes"/>
    <s v="ETERNA"/>
    <n v="1"/>
    <n v="3"/>
    <s v="TAT"/>
    <s v="CARLOS JULIO HERNANDEZ LOPERA"/>
    <s v="Preventa"/>
    <s v="15511879"/>
    <s v="71296053"/>
    <s v="UNO MAX MARKET"/>
  </r>
  <r>
    <d v="2025-11-11T00:00:00"/>
    <s v="HHME001465204"/>
    <s v="YATIJEROM"/>
    <s v="TIJERA PUNTA ROMA ECONOMICA"/>
    <s v="YATIJEROM - TIJERA PUNTA ROMA ECONOMICA"/>
    <n v="12"/>
    <n v="864"/>
    <n v="0"/>
    <n v="10368"/>
    <s v="MD04"/>
    <n v="1"/>
    <n v="125"/>
    <s v=" TUTI Medellin"/>
    <s v="ZONA CENTRO"/>
    <s v="TERCEROS"/>
    <s v="2025 SEM 46"/>
    <s v="1311"/>
    <x v="39"/>
    <s v="martes"/>
    <s v="YASS"/>
    <n v="1"/>
    <n v="12"/>
    <s v="TAT"/>
    <s v="LIZETH VANESSA LONDOÑO HENAO"/>
    <s v="Preventa"/>
    <s v="1020478616"/>
    <s v="71296053"/>
    <s v="T VARIEDADES DEIBY"/>
  </r>
  <r>
    <d v="2025-11-11T00:00:00"/>
    <s v="HHME001465204"/>
    <s v="YACINASILANEGRA"/>
    <s v="CINTA AISLANTE NEGRA"/>
    <s v="YACINASILANEGRA - CINTA AISLANTE NEGRA"/>
    <n v="12"/>
    <n v="715"/>
    <n v="0"/>
    <n v="8580"/>
    <s v="MD04"/>
    <n v="1"/>
    <n v="125"/>
    <s v=" TUTI Medellin"/>
    <s v="ZONA CENTRO"/>
    <s v="TERCEROS"/>
    <s v="2025 SEM 46"/>
    <s v="1311"/>
    <x v="39"/>
    <s v="martes"/>
    <s v="YASS"/>
    <n v="1"/>
    <n v="12"/>
    <s v="TAT"/>
    <s v="LIZETH VANESSA LONDOÑO HENAO"/>
    <s v="Preventa"/>
    <s v="1020478616"/>
    <s v="71296053"/>
    <s v="T VARIEDADES DEIBY"/>
  </r>
  <r>
    <d v="2025-11-11T00:00:00"/>
    <s v="HHBO001176260"/>
    <s v="LYLANAACEX6"/>
    <s v="LIMPIAYA LANA ACERO X6"/>
    <s v="LYLANAACEX6 - LIMPIAYA LANA ACERO X6"/>
    <n v="1"/>
    <n v="1180"/>
    <n v="0"/>
    <n v="1180"/>
    <s v="BG11"/>
    <n v="1"/>
    <n v="2"/>
    <s v=" CIUDAD BOGOTA"/>
    <s v="ZONA BOGOTA"/>
    <s v="TERCEROS"/>
    <s v="2025 SEM 46"/>
    <s v="2200"/>
    <x v="36"/>
    <s v="martes"/>
    <s v="ETERNA"/>
    <n v="6"/>
    <n v="6"/>
    <s v="TAT"/>
    <s v="MARTIN RODRIGUEZ RAMIREZ"/>
    <s v="Preventa"/>
    <s v="19452234"/>
    <s v="53099291"/>
    <s v="FERRETERIA MARTIN RODRIGUEZ"/>
  </r>
  <r>
    <d v="2025-11-11T00:00:00"/>
    <s v="HHME001465256"/>
    <s v="DRDESOPIES"/>
    <s v="DESODORANTE PARA PIES"/>
    <s v="DRDESOPIES - DESODORANTE PARA PIES"/>
    <n v="1"/>
    <n v="9636"/>
    <n v="0"/>
    <n v="9636"/>
    <s v="MD01"/>
    <n v="1"/>
    <n v="125"/>
    <s v=" TUTI Medellin"/>
    <s v="ZONA CENTRO"/>
    <s v="TERCEROS"/>
    <s v="2025 SEM 46"/>
    <s v="1343"/>
    <x v="7"/>
    <s v="martes"/>
    <s v="DROMATIC"/>
    <n v="1"/>
    <n v="1"/>
    <s v="TAT"/>
    <s v="WILMAR ALBERTO ALZATE HENAO"/>
    <s v="Preventa"/>
    <s v="98641651"/>
    <s v="1039023085"/>
    <s v="LEGUMBRERIA DON DE WILMAR"/>
  </r>
  <r>
    <d v="2025-11-11T00:00:00"/>
    <s v="HHME001465256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01"/>
    <n v="1"/>
    <n v="125"/>
    <s v=" TUTI Medellin"/>
    <s v="ZONA CENTRO"/>
    <s v="TERCEROS"/>
    <s v="2025 SEM 46"/>
    <s v="1343"/>
    <x v="7"/>
    <s v="martes"/>
    <s v="PRODUSA"/>
    <n v="1"/>
    <n v="1"/>
    <s v="TAT"/>
    <s v="WILMAR ALBERTO ALZATE HENAO"/>
    <s v="Preventa"/>
    <s v="98641651"/>
    <s v="1039023085"/>
    <s v="LEGUMBRERIA DON DE WILMAR"/>
  </r>
  <r>
    <d v="2025-11-11T00:00:00"/>
    <s v="HHBO001176303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6"/>
    <s v="2100"/>
    <x v="34"/>
    <s v="martes"/>
    <s v="YASS"/>
    <n v="1"/>
    <n v="1"/>
    <s v="TAT"/>
    <s v="MARIA CRISTINA AMAYA"/>
    <s v="Preventa"/>
    <s v="46352475"/>
    <s v="1073693097"/>
    <s v="TIENDA AMAYA"/>
  </r>
  <r>
    <d v="2025-11-11T00:00:00"/>
    <s v="HHBO001176303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6"/>
    <s v="2100"/>
    <x v="34"/>
    <s v="martes"/>
    <s v="ETERNA"/>
    <n v="1"/>
    <n v="2"/>
    <s v="TAT"/>
    <s v="MARIA CRISTINA AMAYA"/>
    <s v="Preventa"/>
    <s v="46352475"/>
    <s v="1073693097"/>
    <s v="TIENDA AMAYA"/>
  </r>
  <r>
    <d v="2025-11-11T00:00:00"/>
    <s v="HHBO001176498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6"/>
    <s v="2128"/>
    <x v="15"/>
    <s v="martes"/>
    <s v="ETERNA"/>
    <n v="1"/>
    <n v="3"/>
    <s v="TAT"/>
    <s v="MARINA CHOCONTA CARRILLO"/>
    <s v="Preventa"/>
    <s v="39692410"/>
    <s v="22639797"/>
    <s v="TIENDA EL MANA"/>
  </r>
  <r>
    <d v="2025-11-11T00:00:00"/>
    <s v="HHBO001176498"/>
    <s v="LYDETE1800DX1"/>
    <s v="DETERGENTE ETERNA DOYPACK 1800 ML X1"/>
    <s v="LYDETE1800DX1 - DETERGENTE ETERNA DOYPACK 1800 ML X1"/>
    <n v="1"/>
    <n v="12000"/>
    <n v="0"/>
    <n v="12000"/>
    <s v="BG25"/>
    <n v="1"/>
    <n v="126"/>
    <s v=" TUTI Bogota"/>
    <s v="ZONA BOGOTA"/>
    <s v="TERCEROS"/>
    <s v="2025 SEM 46"/>
    <s v="2128"/>
    <x v="15"/>
    <s v="martes"/>
    <s v="ETERNA"/>
    <n v="1"/>
    <n v="1"/>
    <s v="TAT"/>
    <s v="MARINA CHOCONTA CARRILLO"/>
    <s v="Preventa"/>
    <s v="39692410"/>
    <s v="22639797"/>
    <s v="TIENDA EL MANA"/>
  </r>
  <r>
    <d v="2025-11-11T00:00:00"/>
    <s v="HHBO001176498"/>
    <s v="LYLOZA700DX1"/>
    <s v="LIMPIAYA LAVA LOZA DOYPACK 700 ML X1"/>
    <s v="LYLOZA700DX1 - LIMPIAYA LAVA LOZA DOYPACK 700 ML X1"/>
    <n v="1"/>
    <n v="3562.19"/>
    <n v="0"/>
    <n v="3562.19"/>
    <s v="BG25"/>
    <n v="1"/>
    <n v="126"/>
    <s v=" TUTI Bogota"/>
    <s v="ZONA BOGOTA"/>
    <s v="TERCEROS"/>
    <s v="2025 SEM 46"/>
    <s v="2128"/>
    <x v="15"/>
    <s v="martes"/>
    <s v="ETERNA"/>
    <n v="1"/>
    <n v="1"/>
    <s v="TAT"/>
    <s v="MARINA CHOCONTA CARRILLO"/>
    <s v="Preventa"/>
    <s v="39692410"/>
    <s v="22639797"/>
    <s v="TIENDA EL MANA"/>
  </r>
  <r>
    <d v="2025-11-11T00:00:00"/>
    <s v="HHBO001176512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G22"/>
    <n v="1"/>
    <n v="126"/>
    <s v=" TUTI Bogota"/>
    <s v="ZONA BOGOTA"/>
    <s v="TERCEROS"/>
    <s v="2025 SEM 46"/>
    <s v="2112"/>
    <x v="42"/>
    <s v="martes"/>
    <s v="PREBEL"/>
    <n v="1"/>
    <n v="1"/>
    <s v="TAT"/>
    <s v="WILLIAM Ramírez"/>
    <s v="Preventa"/>
    <s v="79817145"/>
    <s v="52218661"/>
    <s v="SUPER EL RINCÓN"/>
  </r>
  <r>
    <d v="2025-11-11T00:00:00"/>
    <s v="HHBO001176097"/>
    <s v="YACAN20"/>
    <s v="CANDADO 20 MM"/>
    <s v="YACAN20 - CANDADO 20 MM"/>
    <n v="4"/>
    <n v="1218.49"/>
    <n v="0"/>
    <n v="4873.96"/>
    <s v="BG19"/>
    <n v="1"/>
    <n v="126"/>
    <s v=" TUTI Bogota"/>
    <s v="ZONA BOGOTA"/>
    <s v="TERCEROS"/>
    <s v="2025 SEM 46"/>
    <s v="2177"/>
    <x v="11"/>
    <s v="martes"/>
    <s v="YASS"/>
    <n v="1"/>
    <n v="4"/>
    <s v="TAT"/>
    <s v="ABEL APONTE FORERO"/>
    <s v="Preventa"/>
    <s v="74245382"/>
    <s v="80720009"/>
    <s v="EXPRESS ASEO"/>
  </r>
  <r>
    <d v="2025-11-11T00:00:00"/>
    <s v="HHBO001176097"/>
    <s v="YACAN25"/>
    <s v="CANDADO 25 MM"/>
    <s v="YACAN25 - CANDADO 25 MM"/>
    <n v="4"/>
    <n v="1543"/>
    <n v="0"/>
    <n v="6172"/>
    <s v="BG19"/>
    <n v="1"/>
    <n v="126"/>
    <s v=" TUTI Bogota"/>
    <s v="ZONA BOGOTA"/>
    <s v="TERCEROS"/>
    <s v="2025 SEM 46"/>
    <s v="2177"/>
    <x v="11"/>
    <s v="martes"/>
    <s v="YASS"/>
    <n v="1"/>
    <n v="4"/>
    <s v="TAT"/>
    <s v="ABEL APONTE FORERO"/>
    <s v="Preventa"/>
    <s v="74245382"/>
    <s v="80720009"/>
    <s v="EXPRESS ASEO"/>
  </r>
  <r>
    <d v="2025-11-11T00:00:00"/>
    <s v="HHBO001176097"/>
    <s v="YACAN50"/>
    <s v="CANDADO 50 MM"/>
    <s v="YACAN50 - CANDADO 50 MM"/>
    <n v="2"/>
    <n v="4327.7299999999996"/>
    <n v="0"/>
    <n v="8655.4599999999991"/>
    <s v="BG19"/>
    <n v="1"/>
    <n v="126"/>
    <s v=" TUTI Bogota"/>
    <s v="ZONA BOGOTA"/>
    <s v="TERCEROS"/>
    <s v="2025 SEM 46"/>
    <s v="2177"/>
    <x v="11"/>
    <s v="martes"/>
    <s v="YASS"/>
    <n v="1"/>
    <n v="2"/>
    <s v="TAT"/>
    <s v="ABEL APONTE FORERO"/>
    <s v="Preventa"/>
    <s v="74245382"/>
    <s v="80720009"/>
    <s v="EXPRESS ASEO"/>
  </r>
  <r>
    <d v="2025-11-11T00:00:00"/>
    <s v="HHBU000699335"/>
    <s v="YAPANIAMA"/>
    <s v="PAÑITOS HUMEDOS DAMPY AMARILLOS X 15 UND"/>
    <s v="YAPANIAMA - PAÑITOS HUMEDOS DAMPY AMARILLOS X 15 UND"/>
    <n v="6"/>
    <n v="1260.5"/>
    <n v="0"/>
    <n v="7563"/>
    <s v="CU02"/>
    <n v="1"/>
    <n v="211"/>
    <s v=" Tuti Cúcuta"/>
    <s v="ZONA SANTANDER"/>
    <s v="TERCEROS"/>
    <s v="2025 SEM 46"/>
    <s v="1673"/>
    <x v="24"/>
    <s v="martes"/>
    <s v="YASS"/>
    <n v="1"/>
    <n v="6"/>
    <s v="TAT"/>
    <s v="NANCY STELLA FERNANDEZ VILLAMIL"/>
    <s v="Preventa"/>
    <s v="60313867"/>
    <s v="1090387974"/>
    <s v="NANCY STELLA FERNANDEZ VILLAMIL"/>
  </r>
  <r>
    <d v="2025-11-11T00:00:00"/>
    <s v="HHME001465170"/>
    <s v="PBTAL85X2"/>
    <s v="TALCO 85GR X 2"/>
    <s v="PBTAL85X2 - TALCO 85GR X 2"/>
    <n v="5"/>
    <n v="12290.73"/>
    <n v="0"/>
    <n v="61453.65"/>
    <s v="MD06"/>
    <n v="1"/>
    <n v="125"/>
    <s v=" TUTI Medellin"/>
    <s v="ZONA CENTRO"/>
    <s v="TERCEROS"/>
    <s v="2025 SEM 46"/>
    <s v="1307"/>
    <x v="23"/>
    <s v="martes"/>
    <s v="PREBEL"/>
    <n v="1"/>
    <n v="5"/>
    <s v="TAT"/>
    <s v="ROSMIRA DE JESUS GARCIA CATAÑO"/>
    <s v="Preventa"/>
    <s v="43670236"/>
    <s v="1037594291"/>
    <s v="LA MEJOR OPCION"/>
  </r>
  <r>
    <d v="2025-11-11T00:00:00"/>
    <s v="HHME001465170"/>
    <s v="PBDESROLLX72"/>
    <s v="DESODORANTE ROLL-ON 30ML X72H"/>
    <s v="PBDESROLLX72 - DESODORANTE ROLL-ON 30ML X72H"/>
    <n v="6"/>
    <n v="3000"/>
    <n v="0"/>
    <n v="18000"/>
    <s v="MD06"/>
    <n v="1"/>
    <n v="125"/>
    <s v=" TUTI Medellin"/>
    <s v="ZONA CENTRO"/>
    <s v="TERCEROS"/>
    <s v="2025 SEM 46"/>
    <s v="1307"/>
    <x v="23"/>
    <s v="martes"/>
    <s v="PREBEL"/>
    <n v="1"/>
    <n v="6"/>
    <s v="TAT"/>
    <s v="ROSMIRA DE JESUS GARCIA CATAÑO"/>
    <s v="Preventa"/>
    <s v="43670236"/>
    <s v="1037594291"/>
    <s v="LA MEJOR OPCION"/>
  </r>
  <r>
    <d v="2025-11-11T00:00:00"/>
    <s v="HHME001465170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martes"/>
    <s v="PREBEL"/>
    <n v="1"/>
    <n v="1"/>
    <s v="TAT"/>
    <s v="ROSMIRA DE JESUS GARCIA CATAÑO"/>
    <s v="Preventa"/>
    <s v="43670236"/>
    <s v="1037594291"/>
    <s v="LA MEJOR OPCION"/>
  </r>
  <r>
    <d v="2025-11-11T00:00:00"/>
    <s v="HHME001465170"/>
    <s v="PBDESCREMA72H"/>
    <s v="DESODORANTE COLAPSIBLE 40GR 72H"/>
    <s v="PBDESCREMA72H - DESODORANTE COLAPSIBLE 40GR 72H"/>
    <n v="6"/>
    <n v="3000"/>
    <n v="0"/>
    <n v="18000"/>
    <s v="MD06"/>
    <n v="1"/>
    <n v="125"/>
    <s v=" TUTI Medellin"/>
    <s v="ZONA CENTRO"/>
    <s v="TERCEROS"/>
    <s v="2025 SEM 46"/>
    <s v="1307"/>
    <x v="23"/>
    <s v="martes"/>
    <s v="PREBEL"/>
    <n v="1"/>
    <n v="6"/>
    <s v="TAT"/>
    <s v="ROSMIRA DE JESUS GARCIA CATAÑO"/>
    <s v="Preventa"/>
    <s v="43670236"/>
    <s v="1037594291"/>
    <s v="LA MEJOR OPCION"/>
  </r>
  <r>
    <d v="2025-11-11T00:00:00"/>
    <s v="HHME001465170"/>
    <s v="YACONDSEX"/>
    <s v="CONDONES X3 UNIDADES ECONOMICO"/>
    <s v="YACONDSEX - CONDONES X3 UNIDADES ECONOMICO"/>
    <n v="40"/>
    <n v="866.2"/>
    <n v="0"/>
    <n v="34648"/>
    <s v="MD06"/>
    <n v="1"/>
    <n v="125"/>
    <s v=" TUTI Medellin"/>
    <s v="ZONA CENTRO"/>
    <s v="TERCEROS"/>
    <s v="2025 SEM 46"/>
    <s v="1307"/>
    <x v="23"/>
    <s v="martes"/>
    <s v="YASS"/>
    <n v="1"/>
    <n v="40"/>
    <s v="TAT"/>
    <s v="ROSMIRA DE JESUS GARCIA CATAÑO"/>
    <s v="Preventa"/>
    <s v="43670236"/>
    <s v="1037594291"/>
    <s v="LA MEJOR OPCION"/>
  </r>
  <r>
    <d v="2025-11-11T00:00:00"/>
    <s v="HHME001465170"/>
    <s v="YAPANIAZUX12"/>
    <s v="PAÑITOS HUMEDOS DAMPY AAZUL X 12UND"/>
    <s v="YAPANIAZUX12 - PAÑITOS HUMEDOS DAMPY AAZUL X 12UND"/>
    <n v="24"/>
    <n v="870"/>
    <n v="0"/>
    <n v="20880"/>
    <s v="MD06"/>
    <n v="1"/>
    <n v="125"/>
    <s v=" TUTI Medellin"/>
    <s v="ZONA CENTRO"/>
    <s v="TERCEROS"/>
    <s v="2025 SEM 46"/>
    <s v="1307"/>
    <x v="23"/>
    <s v="martes"/>
    <s v="YASS"/>
    <n v="1"/>
    <n v="24"/>
    <s v="TAT"/>
    <s v="ROSMIRA DE JESUS GARCIA CATAÑO"/>
    <s v="Preventa"/>
    <s v="43670236"/>
    <s v="1037594291"/>
    <s v="LA MEJOR OPCION"/>
  </r>
  <r>
    <d v="2025-11-11T00:00:00"/>
    <s v="HHBO001176182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6"/>
    <s v="2147"/>
    <x v="29"/>
    <s v="martes"/>
    <s v="PREBEL"/>
    <n v="1"/>
    <n v="1"/>
    <s v="TAT"/>
    <s v="MARIA RUBIELA CASTRO GARCIA"/>
    <s v="Preventa"/>
    <s v="52620754"/>
    <s v="79986646"/>
    <s v="FRUVER RUBI"/>
  </r>
  <r>
    <d v="2025-11-11T00:00:00"/>
    <s v="HHBO001176182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47"/>
    <x v="29"/>
    <s v="martes"/>
    <s v="PREBEL"/>
    <n v="1"/>
    <n v="1"/>
    <s v="TAT"/>
    <s v="MARIA RUBIELA CASTRO GARCIA"/>
    <s v="Preventa"/>
    <s v="52620754"/>
    <s v="79986646"/>
    <s v="FRUVER RUBI"/>
  </r>
  <r>
    <d v="2025-11-11T00:00:00"/>
    <s v="HHME001465193"/>
    <s v="YAPADAM150"/>
    <s v="PAÑITOS HUMEDOS DAMPY X 150 UND AZUL"/>
    <s v="YAPADAM150 - PAÑITOS HUMEDOS DAMPY X 150 UND AZUL"/>
    <n v="5"/>
    <n v="6422.4"/>
    <n v="0"/>
    <n v="32112"/>
    <s v="MD01"/>
    <n v="1"/>
    <n v="125"/>
    <s v=" TUTI Medellin"/>
    <s v="ZONA CENTRO"/>
    <s v="TERCEROS"/>
    <s v="2025 SEM 46"/>
    <s v="1343"/>
    <x v="7"/>
    <s v="martes"/>
    <s v="YASS"/>
    <n v="1"/>
    <n v="5"/>
    <s v="TAT"/>
    <s v="FLOR EDILMA VALENCIA DE CASTRO"/>
    <s v="Preventa"/>
    <s v="32317384"/>
    <s v="1039023085"/>
    <s v="REJA VERDE"/>
  </r>
  <r>
    <d v="2025-11-11T00:00:00"/>
    <s v="HHME001465217"/>
    <s v="LYGUANT7.5AMX2"/>
    <s v="LIMPIAYA GUATE TALLA7.5 AMARILLO X2"/>
    <s v="LYGUANT7.5AMX2 - LIMPIAYA GUATE TALLA7.5 AMARILLO X2"/>
    <n v="2"/>
    <n v="3025.21"/>
    <n v="0"/>
    <n v="6050.42"/>
    <s v="TT02"/>
    <n v="1"/>
    <n v="125"/>
    <s v=" TUTI Medellin"/>
    <s v="ZONA CENTRO"/>
    <s v="TERCEROS"/>
    <s v="2025 SEM 46"/>
    <s v="1315"/>
    <x v="8"/>
    <s v="martes"/>
    <s v="ETERNA"/>
    <n v="1"/>
    <n v="2"/>
    <s v="TAT"/>
    <s v="LUIS FERNANDO LOPEZ UPEGUI"/>
    <s v="Preventa"/>
    <s v="15274365"/>
    <s v="1152184981"/>
    <s v="LA ESQUINA GREEN"/>
  </r>
  <r>
    <d v="2025-11-11T00:00:00"/>
    <s v="HHME001465217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6"/>
    <s v="1315"/>
    <x v="8"/>
    <s v="martes"/>
    <s v="ETERNA"/>
    <n v="1"/>
    <n v="2"/>
    <s v="TAT"/>
    <s v="LUIS FERNANDO LOPEZ UPEGUI"/>
    <s v="Preventa"/>
    <s v="15274365"/>
    <s v="1152184981"/>
    <s v="LA ESQUINA GREEN"/>
  </r>
  <r>
    <d v="2025-11-11T00:00:00"/>
    <s v="HHME001465217"/>
    <s v="LYGUANT8.5AMX2"/>
    <s v="LIMPIAYA GUANTE TALLA8.5 AMARILLO X2"/>
    <s v="LYGUANT8.5AMX2 - LIMPIAYA GUANTE TALLA8.5 AMARILLO X2"/>
    <n v="2"/>
    <n v="3025.21"/>
    <n v="0"/>
    <n v="6050.42"/>
    <s v="TT02"/>
    <n v="1"/>
    <n v="125"/>
    <s v=" TUTI Medellin"/>
    <s v="ZONA CENTRO"/>
    <s v="TERCEROS"/>
    <s v="2025 SEM 46"/>
    <s v="1315"/>
    <x v="8"/>
    <s v="martes"/>
    <s v="ETERNA"/>
    <n v="1"/>
    <n v="2"/>
    <s v="TAT"/>
    <s v="LUIS FERNANDO LOPEZ UPEGUI"/>
    <s v="Preventa"/>
    <s v="15274365"/>
    <s v="1152184981"/>
    <s v="LA ESQUINA GREEN"/>
  </r>
  <r>
    <d v="2025-11-11T00:00:00"/>
    <s v="HHME001465233"/>
    <s v="KNLIMTEN"/>
    <s v="LIMPIADOR DE TENNIS KNIGHT"/>
    <s v="KNLIMTEN - LIMPIADOR DE TENNIS KNIGHT"/>
    <n v="3"/>
    <n v="6350"/>
    <n v="1905"/>
    <n v="17145"/>
    <s v="MD30"/>
    <n v="1"/>
    <n v="125"/>
    <s v=" TUTI Medellin"/>
    <s v="ZONA CENTRO"/>
    <s v="TERCEROS"/>
    <s v="2025 SEM 46"/>
    <s v="1339"/>
    <x v="22"/>
    <s v="martes"/>
    <s v="KNIGHT"/>
    <n v="1"/>
    <n v="3"/>
    <s v="TAT"/>
    <s v="UVERNEL VELASQUEZ CASTAÑO"/>
    <s v="Preventa"/>
    <s v="15453701"/>
    <s v="79389221"/>
    <s v="LA FINQUITA"/>
  </r>
  <r>
    <d v="2025-11-11T00:00:00"/>
    <s v="HHME001465233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6"/>
    <s v="1339"/>
    <x v="22"/>
    <s v="martes"/>
    <s v="PREBEL"/>
    <n v="1"/>
    <n v="1"/>
    <s v="TAT"/>
    <s v="UVERNEL VELASQUEZ CASTAÑO"/>
    <s v="Preventa"/>
    <s v="15453701"/>
    <s v="79389221"/>
    <s v="LA FINQUITA"/>
  </r>
  <r>
    <d v="2025-11-11T00:00:00"/>
    <s v="HHME001465257"/>
    <s v="DRACONDSACHETX1"/>
    <s v="ACONDICIONADOR DROMATIC PARA CRESPOS SACHET X1"/>
    <s v="DRACONDSACHETX1 - ACONDICIONADOR DROMATIC PARA CRESPOS SACHET X1"/>
    <n v="4"/>
    <n v="3320"/>
    <n v="0"/>
    <n v="13280"/>
    <s v="MD01"/>
    <n v="1"/>
    <n v="125"/>
    <s v=" TUTI Medellin"/>
    <s v="ZONA CENTRO"/>
    <s v="TERCEROS"/>
    <s v="2025 SEM 46"/>
    <s v="1343"/>
    <x v="7"/>
    <s v="martes"/>
    <s v="DROMATIC"/>
    <n v="1"/>
    <n v="4"/>
    <s v="TAT"/>
    <s v="WILMAR ALBERTO ALZATE HENAO"/>
    <s v="Preventa"/>
    <s v="98641651"/>
    <s v="1039023085"/>
    <s v="LEGUMBRERIA DON DE WILMAR"/>
  </r>
  <r>
    <d v="2025-11-11T00:00:00"/>
    <s v="HHBO001176327"/>
    <s v="YACAN38"/>
    <s v="CANDADO 38 MM"/>
    <s v="YACAN38 - CANDADO 38 MM"/>
    <n v="3"/>
    <n v="2668.75"/>
    <n v="0"/>
    <n v="8006.25"/>
    <s v="BG20"/>
    <n v="1"/>
    <n v="2"/>
    <s v=" CIUDAD BOGOTA"/>
    <s v="ZONA BOGOTA"/>
    <s v="TERCEROS"/>
    <s v="2025 SEM 46"/>
    <s v="2156"/>
    <x v="25"/>
    <s v="martes"/>
    <s v="YASS"/>
    <n v="1"/>
    <n v="3"/>
    <s v="TAT"/>
    <s v="DIEGO NICOLAS MAHECHA DIAZA"/>
    <s v="Preventa"/>
    <s v="1022989565"/>
    <s v="11223739"/>
    <s v="MISELANEA"/>
  </r>
  <r>
    <d v="2025-11-11T00:00:00"/>
    <s v="HHBO001176327"/>
    <s v="YACAN50"/>
    <s v="CANDADO 50 MM"/>
    <s v="YACAN50 - CANDADO 50 MM"/>
    <n v="2"/>
    <n v="4327.7299999999996"/>
    <n v="0"/>
    <n v="8655.4599999999991"/>
    <s v="BG20"/>
    <n v="1"/>
    <n v="2"/>
    <s v=" CIUDAD BOGOTA"/>
    <s v="ZONA BOGOTA"/>
    <s v="TERCEROS"/>
    <s v="2025 SEM 46"/>
    <s v="2156"/>
    <x v="25"/>
    <s v="martes"/>
    <s v="YASS"/>
    <n v="1"/>
    <n v="2"/>
    <s v="TAT"/>
    <s v="DIEGO NICOLAS MAHECHA DIAZA"/>
    <s v="Preventa"/>
    <s v="1022989565"/>
    <s v="11223739"/>
    <s v="MISELANEA"/>
  </r>
  <r>
    <d v="2025-11-11T00:00:00"/>
    <s v="HHBO001176371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6"/>
    <s v="2112"/>
    <x v="42"/>
    <s v="martes"/>
    <s v="YASS"/>
    <n v="1"/>
    <n v="1"/>
    <s v="TAT"/>
    <s v="DELRY GARCES ABAUNZA"/>
    <s v="Preventa"/>
    <s v="1031142007"/>
    <s v="52218661"/>
    <s v=" SUPERNERCADO EL DF"/>
  </r>
  <r>
    <d v="2025-11-11T00:00:00"/>
    <s v="HHBO001176379"/>
    <s v="LYLOZACREM"/>
    <s v="CREMA LAVALOZA LIMPIAYA"/>
    <s v="LYLOZACREM - CREMA LAVALOZA LIMPIAYA"/>
    <n v="3"/>
    <n v="2615"/>
    <n v="0"/>
    <n v="7845"/>
    <s v="BG11"/>
    <n v="1"/>
    <n v="126"/>
    <s v=" TUTI Bogota"/>
    <s v="ZONA BOGOTA"/>
    <s v="TERCEROS"/>
    <s v="2025 SEM 46"/>
    <s v="2200"/>
    <x v="36"/>
    <s v="martes"/>
    <s v="ETERNA"/>
    <n v="1"/>
    <n v="3"/>
    <s v="TAT"/>
    <s v="MARIA TERESA RICO GAONA"/>
    <s v="Preventa"/>
    <s v="41644496"/>
    <s v="53099291"/>
    <s v="SASAPI"/>
  </r>
  <r>
    <d v="2025-11-11T00:00:00"/>
    <s v="HHBO001176379"/>
    <s v="LYGUANT7.5AMX2"/>
    <s v="LIMPIAYA GUATE TALLA7.5 AMARILLO X2"/>
    <s v="LYGUANT7.5AMX2 - LIMPIAYA GUATE TALLA7.5 AMARILLO X2"/>
    <n v="3"/>
    <n v="3025.21"/>
    <n v="0"/>
    <n v="9075.6299999999992"/>
    <s v="BG11"/>
    <n v="1"/>
    <n v="126"/>
    <s v=" TUTI Bogota"/>
    <s v="ZONA BOGOTA"/>
    <s v="TERCEROS"/>
    <s v="2025 SEM 46"/>
    <s v="2200"/>
    <x v="36"/>
    <s v="martes"/>
    <s v="ETERNA"/>
    <n v="1"/>
    <n v="3"/>
    <s v="TAT"/>
    <s v="MARIA TERESA RICO GAONA"/>
    <s v="Preventa"/>
    <s v="41644496"/>
    <s v="53099291"/>
    <s v="SASAPI"/>
  </r>
  <r>
    <d v="2025-11-11T00:00:00"/>
    <s v="HHME001465304"/>
    <s v="LYESPOOROX12"/>
    <s v="LIMPIAYA ESPONJA ORO/PLATA X12"/>
    <s v="LYESPOOROX12 - LIMPIAYA ESPONJA ORO/PLATA X12"/>
    <n v="1"/>
    <n v="8991.6"/>
    <n v="449.58"/>
    <n v="8542.02"/>
    <s v="MD30"/>
    <n v="1"/>
    <n v="125"/>
    <s v=" TUTI Medellin"/>
    <s v="ZONA CENTRO"/>
    <s v="TERCEROS"/>
    <s v="2025 SEM 46"/>
    <s v="1339"/>
    <x v="22"/>
    <s v="martes"/>
    <s v="ETERNA"/>
    <n v="1"/>
    <n v="1"/>
    <s v="TAT"/>
    <s v="MARTHA CECILIA HURTADO BEDOYA"/>
    <s v="Preventa"/>
    <s v="43033203"/>
    <s v="79389221"/>
    <s v="TIENDA CLAUDIN"/>
  </r>
  <r>
    <d v="2025-11-11T00:00:00"/>
    <s v="HHBO001176380"/>
    <s v="LYBICA1000X1"/>
    <s v="LIMPIAYA LIMPIADOR BICARBONATO 1000ML X1"/>
    <s v="LYBICA1000X1 - LIMPIAYA LIMPIADOR BICARBONATO 1000ML X1"/>
    <n v="4"/>
    <n v="3025.21"/>
    <n v="0"/>
    <n v="12100.84"/>
    <s v="BG20"/>
    <n v="1"/>
    <n v="126"/>
    <s v=" TUTI Bogota"/>
    <s v="ZONA BOGOTA"/>
    <s v="TERCEROS"/>
    <s v="2025 SEM 46"/>
    <s v="2137"/>
    <x v="38"/>
    <s v="martes"/>
    <s v="ETERNA"/>
    <n v="1"/>
    <n v="4"/>
    <s v="TAT"/>
    <s v="EDITH ERCILIA ARDILA DIAZ"/>
    <s v="Preventa"/>
    <s v="1022933656"/>
    <s v="1024507708"/>
    <s v="ASEO MIS YAYITAS"/>
  </r>
  <r>
    <d v="2025-11-11T00:00:00"/>
    <s v="HHBO001176380"/>
    <s v="LYESPOMALLX1"/>
    <s v="LIMPIAYA MALLA ESPONJA X1"/>
    <s v="LYESPOMALLX1 - LIMPIAYA MALLA ESPONJA X1"/>
    <n v="12"/>
    <n v="714.29"/>
    <n v="0"/>
    <n v="8571.48"/>
    <s v="BG20"/>
    <n v="1"/>
    <n v="126"/>
    <s v=" TUTI Bogota"/>
    <s v="ZONA BOGOTA"/>
    <s v="TERCEROS"/>
    <s v="2025 SEM 46"/>
    <s v="2137"/>
    <x v="38"/>
    <s v="martes"/>
    <s v="ETERNA"/>
    <n v="1"/>
    <n v="12"/>
    <s v="TAT"/>
    <s v="EDITH ERCILIA ARDILA DIAZ"/>
    <s v="Preventa"/>
    <s v="1022933656"/>
    <s v="1024507708"/>
    <s v="ASEO MIS YAYITAS"/>
  </r>
  <r>
    <d v="2025-11-11T00:00:00"/>
    <s v="HHME001465352"/>
    <s v="YABOLSAMED"/>
    <s v="BOLSA BASURA PAQUETE X8 UNIDADES"/>
    <s v="YABOLSAMED - BOLSA BASURA PAQUETE X8 UNIDADES"/>
    <n v="2"/>
    <n v="1344.54"/>
    <n v="0"/>
    <n v="2689.08"/>
    <s v="MD30"/>
    <n v="1"/>
    <n v="125"/>
    <s v=" TUTI Medellin"/>
    <s v="ZONA CENTRO"/>
    <s v="TERCEROS"/>
    <s v="2025 SEM 46"/>
    <s v="1339"/>
    <x v="22"/>
    <s v="martes"/>
    <s v="YASS"/>
    <n v="1"/>
    <n v="2"/>
    <s v="TAT"/>
    <s v="BLANCA CECILIA RAMIREZ OCAMPO"/>
    <s v="Preventa"/>
    <s v="43670138"/>
    <s v="79389221"/>
    <s v="EL DESCANSO"/>
  </r>
  <r>
    <d v="2025-11-11T00:00:00"/>
    <s v="HHBO001176450"/>
    <s v="YABOLSAMED"/>
    <s v="BOLSA BASURA PAQUETE X8 UNIDADES"/>
    <s v="YABOLSAMED - BOLSA BASURA PAQUETE X8 UNIDADES"/>
    <n v="15"/>
    <n v="1344.54"/>
    <n v="0"/>
    <n v="20168.099999999999"/>
    <s v="BG25"/>
    <n v="1"/>
    <n v="126"/>
    <s v=" TUTI Bogota"/>
    <s v="ZONA BOGOTA"/>
    <s v="TERCEROS"/>
    <s v="2025 SEM 46"/>
    <s v="2128"/>
    <x v="15"/>
    <s v="martes"/>
    <s v="YASS"/>
    <n v="1"/>
    <n v="15"/>
    <s v="TAT"/>
    <s v="PAOLA OTALORA"/>
    <s v="Preventa"/>
    <s v="1006517565"/>
    <s v="22639797"/>
    <s v="FERREDEPOSITO SUAREZ DE LA 1ª"/>
  </r>
  <r>
    <d v="2025-11-11T00:00:00"/>
    <s v="HHBO001176450"/>
    <s v="LYDETEOS1800DX1"/>
    <s v="DETERGENTE ETERNA DOYPACK ROPA OSCURA 1800ML"/>
    <s v="LYDETEOS1800DX1 - DETERGENTE ETERNA DOYPACK ROPA OSCURA 1800ML"/>
    <n v="1"/>
    <n v="13840"/>
    <n v="0"/>
    <n v="13840"/>
    <s v="BG25"/>
    <n v="1"/>
    <n v="126"/>
    <s v=" TUTI Bogota"/>
    <s v="ZONA BOGOTA"/>
    <s v="TERCEROS"/>
    <s v="2025 SEM 46"/>
    <s v="2128"/>
    <x v="15"/>
    <s v="martes"/>
    <s v="ETERNA"/>
    <n v="1"/>
    <n v="1"/>
    <s v="TAT"/>
    <s v="PAOLA OTALORA"/>
    <s v="Preventa"/>
    <s v="1006517565"/>
    <s v="22639797"/>
    <s v="FERREDEPOSITO SUAREZ DE LA 1ª"/>
  </r>
  <r>
    <d v="2025-11-11T00:00:00"/>
    <s v="HHBO001176450"/>
    <s v="LYLIMJUNTAS"/>
    <s v="LIMPIADOR DE JUNTAS LIMPIAYA"/>
    <s v="LYLIMJUNTAS - LIMPIADOR DE JUNTAS LIMPIAYA"/>
    <n v="1"/>
    <n v="4659"/>
    <n v="0"/>
    <n v="4659"/>
    <s v="BG25"/>
    <n v="1"/>
    <n v="126"/>
    <s v=" TUTI Bogota"/>
    <s v="ZONA BOGOTA"/>
    <s v="TERCEROS"/>
    <s v="2025 SEM 46"/>
    <s v="2128"/>
    <x v="15"/>
    <s v="martes"/>
    <s v="ETERNA"/>
    <n v="1"/>
    <n v="1"/>
    <s v="TAT"/>
    <s v="PAOLA OTALORA"/>
    <s v="Preventa"/>
    <s v="1006517565"/>
    <s v="22639797"/>
    <s v="FERREDEPOSITO SUAREZ DE LA 1ª"/>
  </r>
  <r>
    <d v="2025-11-11T00:00:00"/>
    <s v="HHBO001176450"/>
    <s v="DRJABONLIQTOC"/>
    <s v="JABON LIQUIDO DE TOCADOR"/>
    <s v="DRJABONLIQTOC - JABON LIQUIDO DE TOCADOR"/>
    <n v="1"/>
    <n v="16723"/>
    <n v="0"/>
    <n v="16723"/>
    <s v="BG25"/>
    <n v="1"/>
    <n v="126"/>
    <s v=" TUTI Bogota"/>
    <s v="ZONA BOGOTA"/>
    <s v="TERCEROS"/>
    <s v="2025 SEM 46"/>
    <s v="2128"/>
    <x v="15"/>
    <s v="martes"/>
    <s v="DROMATIC"/>
    <n v="1"/>
    <n v="1"/>
    <s v="TAT"/>
    <s v="PAOLA OTALORA"/>
    <s v="Preventa"/>
    <s v="1006517565"/>
    <s v="22639797"/>
    <s v="FERREDEPOSITO SUAREZ DE LA 1ª"/>
  </r>
  <r>
    <d v="2025-11-11T00:00:00"/>
    <s v="HHBO001176460"/>
    <s v="YAGELX1"/>
    <s v="GEL MENTHUS JUHNIOS VERDE 30GR X1"/>
    <s v="YAGELX1 - GEL MENTHUS JUHNIOS VERDE 30GR X1"/>
    <n v="1"/>
    <n v="1640"/>
    <n v="0"/>
    <n v="1640"/>
    <s v="BG19"/>
    <n v="1"/>
    <n v="126"/>
    <s v=" TUTI Bogota"/>
    <s v="ZONA BOGOTA"/>
    <s v="TERCEROS"/>
    <s v="2025 SEM 46"/>
    <s v="2184"/>
    <x v="46"/>
    <s v="martes"/>
    <s v="YASS"/>
    <n v="1"/>
    <n v="1"/>
    <s v="TAT"/>
    <s v="PEDRO ANTONIO MUÑOZ PINZON"/>
    <s v="Preventa"/>
    <s v="79342251"/>
    <s v="9902"/>
    <s v="SUPERMERCADO MAXIHOGAR"/>
  </r>
  <r>
    <d v="2025-11-11T00:00:00"/>
    <s v="HHBO001176460"/>
    <s v="PBDESROLLX72"/>
    <s v="DESODORANTE ROLL-ON 30ML X72H"/>
    <s v="PBDESROLLX72 - DESODORANTE ROLL-ON 30ML X72H"/>
    <n v="3"/>
    <n v="3000"/>
    <n v="0"/>
    <n v="9000"/>
    <s v="BG19"/>
    <n v="1"/>
    <n v="126"/>
    <s v=" TUTI Bogota"/>
    <s v="ZONA BOGOTA"/>
    <s v="TERCEROS"/>
    <s v="2025 SEM 46"/>
    <s v="2184"/>
    <x v="46"/>
    <s v="martes"/>
    <s v="PREBEL"/>
    <n v="1"/>
    <n v="3"/>
    <s v="TAT"/>
    <s v="PEDRO ANTONIO MUÑOZ PINZON"/>
    <s v="Preventa"/>
    <s v="79342251"/>
    <s v="9902"/>
    <s v="SUPERMERCADO MAXIHOGAR"/>
  </r>
  <r>
    <d v="2025-11-11T00:00:00"/>
    <s v="HHBO001176460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6"/>
    <s v="2184"/>
    <x v="46"/>
    <s v="martes"/>
    <s v="PREBEL"/>
    <n v="1"/>
    <n v="1"/>
    <s v="TAT"/>
    <s v="PEDRO ANTONIO MUÑOZ PINZON"/>
    <s v="Preventa"/>
    <s v="79342251"/>
    <s v="9902"/>
    <s v="SUPERMERCADO MAXIHOGAR"/>
  </r>
  <r>
    <d v="2025-11-11T00:00:00"/>
    <s v="HHBO001176494"/>
    <s v="LYLANAACEX6"/>
    <s v="LIMPIAYA LANA ACERO X6"/>
    <s v="LYLANAACEX6 - LIMPIAYA LANA ACERO X6"/>
    <n v="2"/>
    <n v="1180"/>
    <n v="0"/>
    <n v="2360"/>
    <s v="BG20"/>
    <n v="1"/>
    <n v="126"/>
    <s v=" TUTI Bogota"/>
    <s v="ZONA BOGOTA"/>
    <s v="TERCEROS"/>
    <s v="2025 SEM 46"/>
    <s v="2137"/>
    <x v="38"/>
    <s v="martes"/>
    <s v="ETERNA"/>
    <n v="6"/>
    <n v="12"/>
    <s v="TAT"/>
    <s v="EFRAIN GIL RUBIANO"/>
    <s v="Preventa"/>
    <s v="19473953"/>
    <s v="1024507708"/>
    <s v="TIENDA"/>
  </r>
  <r>
    <d v="2025-11-11T00:00:00"/>
    <s v="HHBO001176511"/>
    <s v="YACAN38"/>
    <s v="CANDADO 38 MM"/>
    <s v="YACAN38 - CANDADO 38 MM"/>
    <n v="3"/>
    <n v="2668.75"/>
    <n v="0"/>
    <n v="8006.25"/>
    <s v="BG25"/>
    <n v="1"/>
    <n v="126"/>
    <s v=" TUTI Bogota"/>
    <s v="ZONA BOGOTA"/>
    <s v="TERCEROS"/>
    <s v="2025 SEM 46"/>
    <s v="2128"/>
    <x v="15"/>
    <s v="martes"/>
    <s v="YASS"/>
    <n v="1"/>
    <n v="3"/>
    <s v="TAT"/>
    <s v="BLANCA OLIVA SANCHEZ BUSTAMANTE"/>
    <s v="Preventa"/>
    <s v="41757969"/>
    <s v="22639797"/>
    <s v="TIENDA MISCELANEA"/>
  </r>
  <r>
    <d v="2025-11-11T00:00:00"/>
    <s v="HHBO001176540"/>
    <s v="YACAN25"/>
    <s v="CANDADO 25 MM"/>
    <s v="YACAN25 - CANDADO 25 MM"/>
    <n v="2"/>
    <n v="1543"/>
    <n v="0"/>
    <n v="3086"/>
    <s v="BG25"/>
    <n v="1"/>
    <n v="126"/>
    <s v=" TUTI Bogota"/>
    <s v="ZONA BOGOTA"/>
    <s v="TERCEROS"/>
    <s v="2025 SEM 46"/>
    <s v="2131"/>
    <x v="26"/>
    <s v="martes"/>
    <s v="YASS"/>
    <n v="1"/>
    <n v="2"/>
    <s v="TAT"/>
    <s v="DIANA MERCEDES BARRETO ANDRADE"/>
    <s v="Preventa"/>
    <s v="39657326"/>
    <s v="52290464"/>
    <s v="TIENDA DIANA"/>
  </r>
  <r>
    <d v="2025-11-11T00:00:00"/>
    <s v="HHBO001176545"/>
    <s v="YACONDSEX"/>
    <s v="CONDONES X3 UNIDADES ECONOMICO"/>
    <s v="YACONDSEX - CONDONES X3 UNIDADES ECONOMICO"/>
    <n v="15"/>
    <n v="866.2"/>
    <n v="0"/>
    <n v="12993"/>
    <s v="BG25"/>
    <n v="1"/>
    <n v="126"/>
    <s v=" TUTI Bogota"/>
    <s v="ZONA BOGOTA"/>
    <s v="TERCEROS"/>
    <s v="2025 SEM 46"/>
    <s v="2131"/>
    <x v="26"/>
    <s v="martes"/>
    <s v="YASS"/>
    <n v="1"/>
    <n v="15"/>
    <s v="TAT"/>
    <s v="YESCENIA ANDREA SOLER RUIZ"/>
    <s v="Preventa"/>
    <s v="52289504"/>
    <s v="52290464"/>
    <s v="TIENDA EMPANADAS"/>
  </r>
  <r>
    <d v="2025-11-11T00:00:00"/>
    <s v="HHBO001176554"/>
    <s v="PBDESROLLX72"/>
    <s v="DESODORANTE ROLL-ON 30ML X72H"/>
    <s v="PBDESROLLX72 - DESODORANTE ROLL-ON 30ML X72H"/>
    <n v="3"/>
    <n v="3000"/>
    <n v="0"/>
    <n v="9000"/>
    <s v="BG25"/>
    <n v="1"/>
    <n v="126"/>
    <s v=" TUTI Bogota"/>
    <s v="ZONA BOGOTA"/>
    <s v="TERCEROS"/>
    <s v="2025 SEM 46"/>
    <s v="2131"/>
    <x v="26"/>
    <s v="martes"/>
    <s v="PREBEL"/>
    <n v="1"/>
    <n v="3"/>
    <s v="TAT"/>
    <s v="LEIDY CAROLINA DIAZ SORACIPA"/>
    <s v="Preventa"/>
    <s v="1031155929"/>
    <s v="52290464"/>
    <s v="TIENDA LEIDY"/>
  </r>
  <r>
    <d v="2025-11-11T00:00:00"/>
    <s v="HHBO001176578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ROMELIA MURCIA"/>
    <s v="Preventa"/>
    <s v="52309849"/>
    <s v="1073687214"/>
    <s v="TIENDA JP"/>
  </r>
  <r>
    <d v="2025-11-11T00:00:00"/>
    <s v="HHBO001176578"/>
    <s v="LYVIDR500X1"/>
    <s v="LIMPIAYA LIMPIAVIDRIOS MULTIUSOS 500ML X1"/>
    <s v="LYVIDR500X1 - LIMPIAYA LIMPIAVIDRIOS MULTIUSOS 500ML X1"/>
    <n v="1"/>
    <n v="2647.06"/>
    <n v="0"/>
    <n v="2647.06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ROMELIA MURCIA"/>
    <s v="Preventa"/>
    <s v="52309849"/>
    <s v="1073687214"/>
    <s v="TIENDA JP"/>
  </r>
  <r>
    <d v="2025-11-11T00:00:00"/>
    <s v="HHPE000678298"/>
    <s v="LYDETE200DX1"/>
    <s v="LIMPIAYA DETERGENTE DOYPACK 200 ML X1"/>
    <s v="LYDETE200DX1 - LIMPIAYA DETERGENTE DOYPACK 200 ML X1"/>
    <n v="5"/>
    <n v="1440"/>
    <n v="0"/>
    <n v="7200"/>
    <s v="PE05"/>
    <n v="1"/>
    <n v="157"/>
    <s v=" TUTI Pereira"/>
    <s v="ZONA SUR"/>
    <s v="TERCEROS"/>
    <s v="2025 SEM 46"/>
    <s v="1813"/>
    <x v="40"/>
    <s v="martes"/>
    <s v="ETERNA"/>
    <n v="1"/>
    <n v="5"/>
    <s v="TAT"/>
    <s v="CLAUDIA LILIANA DE LOS RIOS RIVERA"/>
    <s v="Preventa"/>
    <s v="42096761"/>
    <s v="1059785487"/>
    <s v="MERCA CITY"/>
  </r>
  <r>
    <d v="2025-11-11T00:00:00"/>
    <s v="HHPE000678298"/>
    <s v="LYSUAV190DX1"/>
    <s v="LIMPIAYA SUAVIZANTE DOYPACK 190 ML X1"/>
    <s v="LYSUAV190DX1 - LIMPIAYA SUAVIZANTE DOYPACK 190 ML X1"/>
    <n v="5"/>
    <n v="977"/>
    <n v="0"/>
    <n v="4885"/>
    <s v="PE05"/>
    <n v="1"/>
    <n v="157"/>
    <s v=" TUTI Pereira"/>
    <s v="ZONA SUR"/>
    <s v="TERCEROS"/>
    <s v="2025 SEM 46"/>
    <s v="1813"/>
    <x v="40"/>
    <s v="martes"/>
    <s v="ETERNA"/>
    <n v="1"/>
    <n v="5"/>
    <s v="TAT"/>
    <s v="CLAUDIA LILIANA DE LOS RIOS RIVERA"/>
    <s v="Preventa"/>
    <s v="42096761"/>
    <s v="1059785487"/>
    <s v="MERCA CITY"/>
  </r>
  <r>
    <d v="2025-11-11T00:00:00"/>
    <s v="HHBO001176654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6"/>
    <s v="2156"/>
    <x v="25"/>
    <s v="martes"/>
    <s v="PREBEL"/>
    <n v="1"/>
    <n v="1"/>
    <s v="TAT"/>
    <s v="MARGOT RODRIGUEZ QUIROGA"/>
    <s v="Preventa"/>
    <s v="39668155"/>
    <s v="11223739"/>
    <s v="TIENDA SKENDA"/>
  </r>
  <r>
    <d v="2025-11-11T00:00:00"/>
    <s v="HHME001465232"/>
    <s v="KNLIMTEN"/>
    <s v="LIMPIADOR DE TENNIS KNIGHT"/>
    <s v="KNLIMTEN - LIMPIADOR DE TENNIS KNIGHT"/>
    <n v="4"/>
    <n v="6350"/>
    <n v="2540"/>
    <n v="22860"/>
    <s v="MD01"/>
    <n v="1"/>
    <n v="125"/>
    <s v=" TUTI Medellin"/>
    <s v="ZONA CENTRO"/>
    <s v="TERCEROS"/>
    <s v="2025 SEM 46"/>
    <s v="1343"/>
    <x v="7"/>
    <s v="martes"/>
    <s v="KNIGHT"/>
    <n v="1"/>
    <n v="4"/>
    <s v="TAT"/>
    <s v="JUAN FERNANDO FRANCO PULGARIN"/>
    <s v="Preventa"/>
    <s v="70257247"/>
    <s v="1039023085"/>
    <s v="PAPELERIA Y VARIEDADES"/>
  </r>
  <r>
    <d v="2025-11-11T00:00:00"/>
    <s v="HHME001465236"/>
    <s v="YASEDA20"/>
    <s v="SEDA DENTAL CON CERA 20 MT"/>
    <s v="YASEDA20 - SEDA DENTAL CON CERA 20 MT"/>
    <n v="6"/>
    <n v="1092.44"/>
    <n v="0"/>
    <n v="6554.64"/>
    <s v="MD01"/>
    <n v="1"/>
    <n v="125"/>
    <s v=" TUTI Medellin"/>
    <s v="ZONA CENTRO"/>
    <s v="TERCEROS"/>
    <s v="2025 SEM 46"/>
    <s v="1343"/>
    <x v="7"/>
    <s v="martes"/>
    <s v="YASS"/>
    <n v="1"/>
    <n v="6"/>
    <s v="TAT"/>
    <s v="JULIET BIBIANA MEDINA MEDINA"/>
    <s v="Preventa"/>
    <s v="43926980"/>
    <s v="1039023085"/>
    <s v="REMATES LA CHINA"/>
  </r>
  <r>
    <d v="2025-11-11T00:00:00"/>
    <s v="HHME001465236"/>
    <s v="YAPADAM150"/>
    <s v="PAÑITOS HUMEDOS DAMPY X 150 UND AZUL"/>
    <s v="YAPADAM150 - PAÑITOS HUMEDOS DAMPY X 150 UND AZUL"/>
    <n v="3"/>
    <n v="6422.4"/>
    <n v="0"/>
    <n v="19267.2"/>
    <s v="MD01"/>
    <n v="1"/>
    <n v="125"/>
    <s v=" TUTI Medellin"/>
    <s v="ZONA CENTRO"/>
    <s v="TERCEROS"/>
    <s v="2025 SEM 46"/>
    <s v="1343"/>
    <x v="7"/>
    <s v="martes"/>
    <s v="YASS"/>
    <n v="1"/>
    <n v="3"/>
    <s v="TAT"/>
    <s v="JULIET BIBIANA MEDINA MEDINA"/>
    <s v="Preventa"/>
    <s v="43926980"/>
    <s v="1039023085"/>
    <s v="REMATES LA CHINA"/>
  </r>
  <r>
    <d v="2025-11-11T00:00:00"/>
    <s v="HHBO001176265"/>
    <s v="LYSUAV190DX1"/>
    <s v="LIMPIAYA SUAVIZANTE DOYPACK 190 ML X1"/>
    <s v="LYSUAV190DX1 - LIMPIAYA SUAVIZANTE DOYPACK 190 ML X1"/>
    <n v="6"/>
    <n v="977"/>
    <n v="0"/>
    <n v="5862"/>
    <s v="BG22"/>
    <n v="1"/>
    <n v="126"/>
    <s v=" TUTI Bogota"/>
    <s v="ZONA BOGOTA"/>
    <s v="TERCEROS"/>
    <s v="2025 SEM 46"/>
    <s v="2100"/>
    <x v="34"/>
    <s v="martes"/>
    <s v="ETERNA"/>
    <n v="1"/>
    <n v="6"/>
    <s v="TAT"/>
    <s v="JOSE ANTONIO GUTIERREZ QUIMBAYA"/>
    <s v="Preventa"/>
    <s v="79814911"/>
    <s v="1073693097"/>
    <s v="TIENDA NEGRA"/>
  </r>
  <r>
    <d v="2025-11-11T00:00:00"/>
    <s v="HHBO001176265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00"/>
    <x v="34"/>
    <s v="martes"/>
    <s v="PREBEL"/>
    <n v="1"/>
    <n v="1"/>
    <s v="TAT"/>
    <s v="JOSE ANTONIO GUTIERREZ QUIMBAYA"/>
    <s v="Preventa"/>
    <s v="79814911"/>
    <s v="1073693097"/>
    <s v="TIENDA NEGRA"/>
  </r>
  <r>
    <d v="2025-11-11T00:00:00"/>
    <s v="HHBO001176285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6"/>
    <s v="2156"/>
    <x v="25"/>
    <s v="martes"/>
    <s v="ETERNA"/>
    <n v="1"/>
    <n v="1"/>
    <s v="TAT"/>
    <s v="LUCIDIA GONZALEZ MARTINEZ"/>
    <s v="Preventa"/>
    <s v="1109420417"/>
    <s v="11223739"/>
    <s v="LOS SAUCES ESQUINA"/>
  </r>
  <r>
    <d v="2025-11-11T00:00:00"/>
    <s v="HHBO001176315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6"/>
    <s v="2254"/>
    <x v="48"/>
    <s v="martes"/>
    <s v="PREBEL"/>
    <n v="1"/>
    <n v="1"/>
    <s v="TAT"/>
    <s v="MILTON GERARDO MOLINA DEVIA"/>
    <s v="Preventa"/>
    <s v="12283920"/>
    <s v="1121910983"/>
    <s v="AUTOSERVICIO XL"/>
  </r>
  <r>
    <d v="2025-11-11T00:00:00"/>
    <s v="HHBO001176363"/>
    <s v="YAGOM90"/>
    <s v="GOMINA N17 EN SOBRE 90G"/>
    <s v="YAGOM90 - GOMINA N17 EN SOBRE 90G"/>
    <n v="6"/>
    <n v="1092.44"/>
    <n v="0"/>
    <n v="6554.64"/>
    <s v="BG22"/>
    <n v="1"/>
    <n v="126"/>
    <s v=" TUTI Bogota"/>
    <s v="ZONA BOGOTA"/>
    <s v="TERCEROS"/>
    <s v="2025 SEM 46"/>
    <s v="2100"/>
    <x v="34"/>
    <s v="martes"/>
    <s v="YASS"/>
    <n v="1"/>
    <n v="6"/>
    <s v="TAT"/>
    <s v="JULIETH CATERINE CABALLERO HERRERA"/>
    <s v="Preventa"/>
    <s v="1026295397"/>
    <s v="1073693097"/>
    <s v="PRODUCTOS DE ASEO"/>
  </r>
  <r>
    <d v="2025-11-11T00:00:00"/>
    <s v="HHME001465332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11"/>
    <x v="39"/>
    <s v="martes"/>
    <s v="PREBEL"/>
    <n v="1"/>
    <n v="1"/>
    <s v="TAT"/>
    <s v="YURANY ANDREA GARCIA GARCIA"/>
    <s v="Preventa"/>
    <s v="1037548373"/>
    <s v="71296053"/>
    <s v="TIEDA LA Y A Y"/>
  </r>
  <r>
    <d v="2025-11-11T00:00:00"/>
    <s v="HHBO001176444"/>
    <s v="LYDESEN500"/>
    <s v="DESENGRASANTE CITRICO 500ML"/>
    <s v="LYDESEN500 - DESENGRASANTE CITRICO 500ML"/>
    <n v="10"/>
    <n v="2645.48"/>
    <n v="0"/>
    <n v="26454.799999999999"/>
    <s v="BG25"/>
    <n v="1"/>
    <n v="126"/>
    <s v=" TUTI Bogota"/>
    <s v="ZONA BOGOTA"/>
    <s v="TERCEROS"/>
    <s v="2025 SEM 46"/>
    <s v="2128"/>
    <x v="15"/>
    <s v="martes"/>
    <s v="ETERNA"/>
    <n v="1"/>
    <n v="10"/>
    <s v="TAT"/>
    <s v="LUIS ANDRES TAPIERO ROJAS"/>
    <s v="Preventa"/>
    <s v="1022947600"/>
    <s v="22639797"/>
    <s v="ANTARO"/>
  </r>
  <r>
    <d v="2025-11-11T00:00:00"/>
    <s v="HHBO001176444"/>
    <s v="LYLAVA1000"/>
    <s v="LIMPIAYA LIMPIADOR MULTIUSOS LAVANDA X 1000"/>
    <s v="LYLAVA1000 - LIMPIAYA LIMPIADOR MULTIUSOS LAVANDA X 1000"/>
    <n v="5"/>
    <n v="2541.83"/>
    <n v="0"/>
    <n v="12709.15"/>
    <s v="BG25"/>
    <n v="1"/>
    <n v="126"/>
    <s v=" TUTI Bogota"/>
    <s v="ZONA BOGOTA"/>
    <s v="TERCEROS"/>
    <s v="2025 SEM 46"/>
    <s v="2128"/>
    <x v="15"/>
    <s v="martes"/>
    <s v="ETERNA"/>
    <n v="1"/>
    <n v="5"/>
    <s v="TAT"/>
    <s v="LUIS ANDRES TAPIERO ROJAS"/>
    <s v="Preventa"/>
    <s v="1022947600"/>
    <s v="22639797"/>
    <s v="ANTARO"/>
  </r>
  <r>
    <d v="2025-11-11T00:00:00"/>
    <s v="HHBO001176466"/>
    <s v="LYESPOOROX12"/>
    <s v="LIMPIAYA ESPONJA ORO/PLATA X12"/>
    <s v="LYESPOOROX12 - LIMPIAYA ESPONJA ORO/PLATA X12"/>
    <n v="3"/>
    <n v="8991.6"/>
    <n v="1348.74"/>
    <n v="25626.06"/>
    <s v="BG25"/>
    <n v="1"/>
    <n v="126"/>
    <s v=" TUTI Bogota"/>
    <s v="ZONA BOGOTA"/>
    <s v="TERCEROS"/>
    <s v="2025 SEM 46"/>
    <s v="2128"/>
    <x v="15"/>
    <s v="martes"/>
    <s v="ETERNA"/>
    <n v="1"/>
    <n v="3"/>
    <s v="TAT"/>
    <s v="PEDRO VICENTE SANTANA QUIROGA"/>
    <s v="Preventa"/>
    <s v="79763259"/>
    <s v="22639797"/>
    <s v="PEDROSANTANA"/>
  </r>
  <r>
    <d v="2025-11-11T00:00:00"/>
    <s v="HHBO001176531"/>
    <s v="YATIJEROM"/>
    <s v="TIJERA PUNTA ROMA ECONOMICA"/>
    <s v="YATIJEROM - TIJERA PUNTA ROMA ECONOMICA"/>
    <n v="6"/>
    <n v="864"/>
    <n v="0"/>
    <n v="5184"/>
    <s v="BG25"/>
    <n v="1"/>
    <n v="126"/>
    <s v=" TUTI Bogota"/>
    <s v="ZONA BOGOTA"/>
    <s v="TERCEROS"/>
    <s v="2025 SEM 46"/>
    <s v="2131"/>
    <x v="26"/>
    <s v="martes"/>
    <s v="YASS"/>
    <n v="1"/>
    <n v="6"/>
    <s v="TAT"/>
    <s v="YULIETH VANESA TORRES LOMBANA"/>
    <s v="Preventa"/>
    <s v="1023011536"/>
    <s v="52290464"/>
    <s v="HAPPY PETS"/>
  </r>
  <r>
    <d v="2025-11-11T00:00:00"/>
    <s v="HHBO001176570"/>
    <s v="LYGUANT8NGX2"/>
    <s v="LIMPIAYA GUANTE NEGRO TALLA8 X2"/>
    <s v="LYGUANT8NGX2 - LIMPIAYA GUANTE NEGRO TALLA8 X2"/>
    <n v="3"/>
    <n v="3180"/>
    <n v="0"/>
    <n v="9540"/>
    <s v="BG22"/>
    <n v="1"/>
    <n v="126"/>
    <s v=" TUTI Bogota"/>
    <s v="ZONA BOGOTA"/>
    <s v="TERCEROS"/>
    <s v="2025 SEM 46"/>
    <s v="2103"/>
    <x v="10"/>
    <s v="martes"/>
    <s v="ETERNA"/>
    <n v="1"/>
    <n v="3"/>
    <s v="TAT"/>
    <s v="YEIMMY GOMEZ URREGO"/>
    <s v="Preventa"/>
    <s v="52849340"/>
    <s v="1073687214"/>
    <s v="DISTRIBUIDORA Y ALGO MAS"/>
  </r>
  <r>
    <d v="2025-11-11T00:00:00"/>
    <s v="HHBO001176570"/>
    <s v="LYGUANT7AMX2"/>
    <s v="LIMPIAYA GUATE TALLA7 AMARILLO X2"/>
    <s v="LYGUANT7AMX2 - LIMPIAYA GUATE TALLA7 AMARILLO X2"/>
    <n v="1"/>
    <n v="3025.21"/>
    <n v="0"/>
    <n v="3025.21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YEIMMY GOMEZ URREGO"/>
    <s v="Preventa"/>
    <s v="52849340"/>
    <s v="1073687214"/>
    <s v="DISTRIBUIDORA Y ALGO MAS"/>
  </r>
  <r>
    <d v="2025-11-11T00:00:00"/>
    <s v="HHBO001176570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6"/>
    <s v="2103"/>
    <x v="10"/>
    <s v="martes"/>
    <s v="ETERNA"/>
    <n v="1"/>
    <n v="2"/>
    <s v="TAT"/>
    <s v="YEIMMY GOMEZ URREGO"/>
    <s v="Preventa"/>
    <s v="52849340"/>
    <s v="1073687214"/>
    <s v="DISTRIBUIDORA Y ALGO MAS"/>
  </r>
  <r>
    <d v="2025-11-11T00:00:00"/>
    <s v="HHBO001176570"/>
    <s v="LYGUANT8AMX2"/>
    <s v="LIMPIAYA GUANTE TALLA8 AMARILLO X2"/>
    <s v="LYGUANT8AMX2 - LIMPIAYA GUANTE TALLA8 AMARILLO X2"/>
    <n v="1"/>
    <n v="3025.21"/>
    <n v="0"/>
    <n v="3025.21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YEIMMY GOMEZ URREGO"/>
    <s v="Preventa"/>
    <s v="52849340"/>
    <s v="1073687214"/>
    <s v="DISTRIBUIDORA Y ALGO MAS"/>
  </r>
  <r>
    <d v="2025-11-11T00:00:00"/>
    <s v="HHBO001176570"/>
    <s v="LYGUANT8.5AMX2"/>
    <s v="LIMPIAYA GUANTE TALLA8.5 AMARILLO X2"/>
    <s v="LYGUANT8.5AMX2 - LIMPIAYA GUANTE TALLA8.5 AMARILLO X2"/>
    <n v="1"/>
    <n v="3025.21"/>
    <n v="0"/>
    <n v="3025.21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YEIMMY GOMEZ URREGO"/>
    <s v="Preventa"/>
    <s v="52849340"/>
    <s v="1073687214"/>
    <s v="DISTRIBUIDORA Y ALGO MAS"/>
  </r>
  <r>
    <d v="2025-11-11T00:00:00"/>
    <s v="HHBO001176570"/>
    <s v="LYGUANT9AMX2"/>
    <s v="LIMPIAYA GUANTE TALLA9 AMARILLO X2"/>
    <s v="LYGUANT9AMX2 - LIMPIAYA GUANTE TALLA9 AMARILLO X2"/>
    <n v="1"/>
    <n v="3025.21"/>
    <n v="0"/>
    <n v="3025.21"/>
    <s v="BG22"/>
    <n v="1"/>
    <n v="126"/>
    <s v=" TUTI Bogota"/>
    <s v="ZONA BOGOTA"/>
    <s v="TERCEROS"/>
    <s v="2025 SEM 46"/>
    <s v="2103"/>
    <x v="10"/>
    <s v="martes"/>
    <s v="ETERNA"/>
    <n v="1"/>
    <n v="1"/>
    <s v="TAT"/>
    <s v="YEIMMY GOMEZ URREGO"/>
    <s v="Preventa"/>
    <s v="52849340"/>
    <s v="1073687214"/>
    <s v="DISTRIBUIDORA Y ALGO MAS"/>
  </r>
  <r>
    <d v="2025-11-11T00:00:00"/>
    <s v="HHBO001176570"/>
    <s v="LYGUANT9NGX2"/>
    <s v="LIMPIAYA GUANTE NEGRO TALLA9 X2"/>
    <s v="LYGUANT9NGX2 - LIMPIAYA GUANTE NEGRO TALLA9 X2"/>
    <n v="3"/>
    <n v="3180"/>
    <n v="0"/>
    <n v="9540"/>
    <s v="BG22"/>
    <n v="1"/>
    <n v="126"/>
    <s v=" TUTI Bogota"/>
    <s v="ZONA BOGOTA"/>
    <s v="TERCEROS"/>
    <s v="2025 SEM 46"/>
    <s v="2103"/>
    <x v="10"/>
    <s v="martes"/>
    <s v="ETERNA"/>
    <n v="1"/>
    <n v="3"/>
    <s v="TAT"/>
    <s v="YEIMMY GOMEZ URREGO"/>
    <s v="Preventa"/>
    <s v="52849340"/>
    <s v="1073687214"/>
    <s v="DISTRIBUIDORA Y ALGO MAS"/>
  </r>
  <r>
    <d v="2025-11-11T00:00:00"/>
    <s v="HHBO001176575"/>
    <s v="PBELDES12X18"/>
    <s v="DES. EA DPL CLASS 12G X 18"/>
    <s v="PBELDES12X18 - DES. EA DPL CLASS 12G X 18"/>
    <n v="1"/>
    <n v="12500"/>
    <n v="375"/>
    <n v="12125"/>
    <s v="BG25"/>
    <n v="1"/>
    <n v="126"/>
    <s v=" TUTI Bogota"/>
    <s v="ZONA BOGOTA"/>
    <s v="TERCEROS"/>
    <s v="2025 SEM 46"/>
    <s v="2131"/>
    <x v="26"/>
    <s v="martes"/>
    <s v="PREBEL"/>
    <n v="1"/>
    <n v="1"/>
    <s v="TAT"/>
    <s v="JESSICA LORENA GOMEZ CAPERA"/>
    <s v="Preventa"/>
    <s v="1110558055"/>
    <s v="52290464"/>
    <s v="PAPELERIA DEL TOLIMA"/>
  </r>
  <r>
    <d v="2025-11-11T00:00:00"/>
    <s v="HHPE000678306"/>
    <s v="YAPANIAMA"/>
    <s v="PAÑITOS HUMEDOS DAMPY AMARILLOS X 15 UND"/>
    <s v="YAPANIAMA - PAÑITOS HUMEDOS DAMPY AMARILLOS X 15 UND"/>
    <n v="16"/>
    <n v="1260.5"/>
    <n v="0"/>
    <n v="20168"/>
    <s v="PE05"/>
    <n v="1"/>
    <n v="157"/>
    <s v=" TUTI Pereira"/>
    <s v="ZONA SUR"/>
    <s v="TERCEROS"/>
    <s v="2025 SEM 46"/>
    <s v="1815"/>
    <x v="40"/>
    <s v="martes"/>
    <s v="YASS"/>
    <n v="1"/>
    <n v="16"/>
    <s v="TAT"/>
    <s v="EDINSON  ECHEVERRY BEDOYA"/>
    <s v="Preventa"/>
    <s v="16550534"/>
    <s v="1059785487"/>
    <s v="EDINSON ECHEVERRY BEDOYA"/>
  </r>
  <r>
    <d v="2025-11-11T00:00:00"/>
    <s v="HHPE000678307"/>
    <s v="LYGUANT7AMX2"/>
    <s v="LIMPIAYA GUATE TALLA7 AMARILLO X2"/>
    <s v="LYGUANT7AMX2 - LIMPIAYA GUATE TALLA7 AMARILLO X2"/>
    <n v="2"/>
    <n v="3025.21"/>
    <n v="0"/>
    <n v="6050.42"/>
    <s v="PE05"/>
    <n v="1"/>
    <n v="157"/>
    <s v=" TUTI Pereira"/>
    <s v="ZONA SUR"/>
    <s v="TERCEROS"/>
    <s v="2025 SEM 46"/>
    <s v="1813"/>
    <x v="40"/>
    <s v="martes"/>
    <s v="ETERNA"/>
    <n v="1"/>
    <n v="2"/>
    <s v="TAT"/>
    <s v="RUBEN DARIO CASTRILLON MARTINEZ"/>
    <s v="Preventa"/>
    <s v="10134907"/>
    <s v="1059785487"/>
    <s v="MISCELANEA PROVIDENCIA LA 20"/>
  </r>
  <r>
    <d v="2025-11-11T00:00:00"/>
    <s v="HHPE000678325"/>
    <s v="PBTAL85X2"/>
    <s v="TALCO 85GR X 2"/>
    <s v="PBTAL85X2 - TALCO 85GR X 2"/>
    <n v="1"/>
    <n v="12290.73"/>
    <n v="0"/>
    <n v="12290.73"/>
    <s v="PE05"/>
    <n v="1"/>
    <n v="157"/>
    <s v=" TUTI Pereira"/>
    <s v="ZONA SUR"/>
    <s v="TERCEROS"/>
    <s v="2025 SEM 46"/>
    <s v="1813"/>
    <x v="40"/>
    <s v="martes"/>
    <s v="PREBEL"/>
    <n v="1"/>
    <n v="1"/>
    <s v="TAT"/>
    <s v="LUIS ALBERTO ARBELAEZ BEDOYA"/>
    <s v="Preventa"/>
    <s v="10136347"/>
    <s v="1059785487"/>
    <s v="TIENDA Y VARIEDADES EL MONO"/>
  </r>
  <r>
    <d v="2025-11-11T00:00:00"/>
    <s v="HHBO001176630"/>
    <s v="LYGUANT7AMX2"/>
    <s v="LIMPIAYA GUATE TALLA7 AMARILLO X2"/>
    <s v="LYGUANT7AMX2 - LIMPIAYA GUATE TALLA7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martes"/>
    <s v="ETERNA"/>
    <n v="1"/>
    <n v="3"/>
    <s v="TAT"/>
    <s v="KARLA TATIANA RIOS CALDERON"/>
    <s v="Preventa"/>
    <s v="1109299945"/>
    <s v="79354604"/>
    <s v="SUPERMERCADO SAN DAVID"/>
  </r>
  <r>
    <d v="2025-11-11T00:00:00"/>
    <s v="HHBO001176630"/>
    <s v="LYGUANT8AMX2"/>
    <s v="LIMPIAYA GUANTE TALLA8 AMARILLO X2"/>
    <s v="LYGUANT8AMX2 - LIMPIAYA GUANTE TALLA8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martes"/>
    <s v="ETERNA"/>
    <n v="1"/>
    <n v="3"/>
    <s v="TAT"/>
    <s v="KARLA TATIANA RIOS CALDERON"/>
    <s v="Preventa"/>
    <s v="1109299945"/>
    <s v="79354604"/>
    <s v="SUPERMERCADO SAN DAVID"/>
  </r>
  <r>
    <d v="2025-11-11T00:00:00"/>
    <s v="HHBO001176630"/>
    <s v="LYGUANT8.5AMX2"/>
    <s v="LIMPIAYA GUANTE TALLA8.5 AMARILLO X2"/>
    <s v="LYGUANT8.5AMX2 - LIMPIAYA GUANTE TALLA8.5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martes"/>
    <s v="ETERNA"/>
    <n v="1"/>
    <n v="3"/>
    <s v="TAT"/>
    <s v="KARLA TATIANA RIOS CALDERON"/>
    <s v="Preventa"/>
    <s v="1109299945"/>
    <s v="79354604"/>
    <s v="SUPERMERCADO SAN DAVID"/>
  </r>
  <r>
    <d v="2025-11-11T00:00:00"/>
    <s v="HHBO001176630"/>
    <s v="LYGUANT9AMX2"/>
    <s v="LIMPIAYA GUANTE TALLA9 AMARILLO X2"/>
    <s v="LYGUANT9AMX2 - LIMPIAYA GUANTE TALLA9 AMARILLO X2"/>
    <n v="3"/>
    <n v="3025.21"/>
    <n v="0"/>
    <n v="9075.6299999999992"/>
    <s v="BG25"/>
    <n v="1"/>
    <n v="126"/>
    <s v=" TUTI Bogota"/>
    <s v="ZONA BOGOTA"/>
    <s v="TERCEROS"/>
    <s v="2025 SEM 46"/>
    <s v="2134"/>
    <x v="32"/>
    <s v="martes"/>
    <s v="ETERNA"/>
    <n v="1"/>
    <n v="3"/>
    <s v="TAT"/>
    <s v="KARLA TATIANA RIOS CALDERON"/>
    <s v="Preventa"/>
    <s v="1109299945"/>
    <s v="79354604"/>
    <s v="SUPERMERCADO SAN DAVID"/>
  </r>
  <r>
    <d v="2025-11-11T00:00:00"/>
    <s v="HHBO001176668"/>
    <s v="YACAN63"/>
    <s v="CANDADO 63 MM"/>
    <s v="YACAN63 - CANDADO 63 MM"/>
    <n v="1"/>
    <n v="5940"/>
    <n v="0"/>
    <n v="5940"/>
    <s v="BG25"/>
    <n v="1"/>
    <n v="2"/>
    <s v=" CIUDAD BOGOTA"/>
    <s v="ZONA BOGOTA"/>
    <s v="TERCEROS"/>
    <s v="2025 SEM 46"/>
    <s v="2134"/>
    <x v="32"/>
    <s v="martes"/>
    <s v="YASS"/>
    <n v="1"/>
    <n v="1"/>
    <s v="TAT"/>
    <s v="CLARA RAMIREZ BRIÑEZ"/>
    <s v="Preventa"/>
    <s v="28936296"/>
    <s v="79354604"/>
    <s v="SANTANDEREANO"/>
  </r>
  <r>
    <d v="2025-11-11T00:00:00"/>
    <s v="HHBU000699448"/>
    <s v="YAPANIAZU"/>
    <s v="PAÑITOS HUMEDOS DAMPY X 20 AZUL"/>
    <s v="YAPANIAZU - PAÑITOS HUMEDOS DAMPY X 20 AZUL"/>
    <n v="3"/>
    <n v="1344.54"/>
    <n v="0"/>
    <n v="4033.62"/>
    <s v="CU02"/>
    <n v="1"/>
    <n v="211"/>
    <s v=" Tuti Cúcuta"/>
    <s v="ZONA SANTANDER"/>
    <s v="TERCEROS"/>
    <s v="2025 SEM 46"/>
    <s v="1676"/>
    <x v="28"/>
    <s v="martes"/>
    <s v="YASS"/>
    <n v="1"/>
    <n v="3"/>
    <s v="TAT"/>
    <s v="MANUEL ALEJANDRO PEREZ MONCADA"/>
    <s v="Preventa"/>
    <s v="1005025543"/>
    <s v="1093777438"/>
    <s v="DETODITO MYT"/>
  </r>
  <r>
    <d v="2025-11-11T00:00:00"/>
    <s v="HHBU000699448"/>
    <s v="YAPANIAMA"/>
    <s v="PAÑITOS HUMEDOS DAMPY AMARILLOS X 15 UND"/>
    <s v="YAPANIAMA - PAÑITOS HUMEDOS DAMPY AMARILLOS X 15 UND"/>
    <n v="3"/>
    <n v="1260.5"/>
    <n v="0"/>
    <n v="3781.5"/>
    <s v="CU02"/>
    <n v="1"/>
    <n v="211"/>
    <s v=" Tuti Cúcuta"/>
    <s v="ZONA SANTANDER"/>
    <s v="TERCEROS"/>
    <s v="2025 SEM 46"/>
    <s v="1676"/>
    <x v="28"/>
    <s v="martes"/>
    <s v="YASS"/>
    <n v="1"/>
    <n v="3"/>
    <s v="TAT"/>
    <s v="MANUEL ALEJANDRO PEREZ MONCADA"/>
    <s v="Preventa"/>
    <s v="1005025543"/>
    <s v="1093777438"/>
    <s v="DETODITO MYT"/>
  </r>
  <r>
    <d v="2025-11-11T00:00:00"/>
    <s v="HHBU000699448"/>
    <s v="YAPANIAMAX120"/>
    <s v="PAÑITOS HUMEDOS DAMPY AMARILLOS X 120UND"/>
    <s v="YAPANIAMAX120 - PAÑITOS HUMEDOS DAMPY AMARILLOS X 120UND"/>
    <n v="2"/>
    <n v="6500"/>
    <n v="0"/>
    <n v="13000"/>
    <s v="CU02"/>
    <n v="1"/>
    <n v="211"/>
    <s v=" Tuti Cúcuta"/>
    <s v="ZONA SANTANDER"/>
    <s v="TERCEROS"/>
    <s v="2025 SEM 46"/>
    <s v="1676"/>
    <x v="28"/>
    <s v="martes"/>
    <s v="YASS"/>
    <n v="1"/>
    <n v="2"/>
    <s v="TAT"/>
    <s v="MANUEL ALEJANDRO PEREZ MONCADA"/>
    <s v="Preventa"/>
    <s v="1005025543"/>
    <s v="1093777438"/>
    <s v="DETODITO MYT"/>
  </r>
  <r>
    <d v="2025-11-11T00:00:00"/>
    <s v="HHME001465360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11"/>
    <x v="39"/>
    <s v="martes"/>
    <s v="PREBEL"/>
    <n v="1"/>
    <n v="1"/>
    <s v="TAT"/>
    <s v="ORLANDO DE JESUS RESTREPO"/>
    <s v="Preventa"/>
    <s v="15453473"/>
    <s v="71296053"/>
    <s v=" LICOTIENDA SANTA CATALINA"/>
  </r>
  <r>
    <d v="2025-11-11T00:00:00"/>
    <s v="HHBO001176487"/>
    <s v="LYGUANT8NGX2"/>
    <s v="LIMPIAYA GUANTE NEGRO TALLA8 X2"/>
    <s v="LYGUANT8NGX2 - LIMPIAYA GUANTE NEGRO TALLA8 X2"/>
    <n v="6"/>
    <n v="3180"/>
    <n v="0"/>
    <n v="19080"/>
    <s v="BG25"/>
    <n v="1"/>
    <n v="126"/>
    <s v=" TUTI Bogota"/>
    <s v="ZONA BOGOTA"/>
    <s v="TERCEROS"/>
    <s v="2025 SEM 46"/>
    <s v="2128"/>
    <x v="15"/>
    <s v="martes"/>
    <s v="ETERNA"/>
    <n v="1"/>
    <n v="6"/>
    <s v="TAT"/>
    <s v="JENNIFER GALINDO SABOYA"/>
    <s v="Preventa"/>
    <s v="53115491"/>
    <s v="22639797"/>
    <s v="MINIMERCADO JOSEMY"/>
  </r>
  <r>
    <d v="2025-11-11T00:00:00"/>
    <s v="HHBO001176487"/>
    <s v="LYGUANT8AMX2"/>
    <s v="LIMPIAYA GUANTE TALLA8 AMARILLO X2"/>
    <s v="LYGUANT8AMX2 - LIMPIAYA GUANTE TALLA8 AMARILLO X2"/>
    <n v="6"/>
    <n v="3025.21"/>
    <n v="0"/>
    <n v="18151.259999999998"/>
    <s v="BG25"/>
    <n v="1"/>
    <n v="126"/>
    <s v=" TUTI Bogota"/>
    <s v="ZONA BOGOTA"/>
    <s v="TERCEROS"/>
    <s v="2025 SEM 46"/>
    <s v="2128"/>
    <x v="15"/>
    <s v="martes"/>
    <s v="ETERNA"/>
    <n v="1"/>
    <n v="6"/>
    <s v="TAT"/>
    <s v="JENNIFER GALINDO SABOYA"/>
    <s v="Preventa"/>
    <s v="53115491"/>
    <s v="22639797"/>
    <s v="MINIMERCADO JOSEMY"/>
  </r>
  <r>
    <d v="2025-11-11T00:00:00"/>
    <s v="HHBO001176487"/>
    <s v="LYDESEN500"/>
    <s v="DESENGRASANTE CITRICO 500ML"/>
    <s v="LYDESEN500 - DESENGRASANTE CITRICO 500ML"/>
    <n v="8"/>
    <n v="2645.48"/>
    <n v="0"/>
    <n v="21163.84"/>
    <s v="BG25"/>
    <n v="1"/>
    <n v="126"/>
    <s v=" TUTI Bogota"/>
    <s v="ZONA BOGOTA"/>
    <s v="TERCEROS"/>
    <s v="2025 SEM 46"/>
    <s v="2128"/>
    <x v="15"/>
    <s v="martes"/>
    <s v="ETERNA"/>
    <n v="1"/>
    <n v="8"/>
    <s v="TAT"/>
    <s v="JENNIFER GALINDO SABOYA"/>
    <s v="Preventa"/>
    <s v="53115491"/>
    <s v="22639797"/>
    <s v="MINIMERCADO JOSEMY"/>
  </r>
  <r>
    <d v="2025-11-11T00:00:00"/>
    <s v="HHBO001176517"/>
    <s v="YATIJEROM"/>
    <s v="TIJERA PUNTA ROMA ECONOMICA"/>
    <s v="YATIJEROM - TIJERA PUNTA ROMA ECONOMICA"/>
    <n v="6"/>
    <n v="864"/>
    <n v="0"/>
    <n v="5184"/>
    <s v="BG25"/>
    <n v="1"/>
    <n v="126"/>
    <s v=" TUTI Bogota"/>
    <s v="ZONA BOGOTA"/>
    <s v="TERCEROS"/>
    <s v="2025 SEM 46"/>
    <s v="2128"/>
    <x v="15"/>
    <s v="martes"/>
    <s v="YASS"/>
    <n v="1"/>
    <n v="6"/>
    <s v="TAT"/>
    <s v="PEDRO ENRIQUE RIVERA CAMARGO"/>
    <s v="Preventa"/>
    <s v="17193750"/>
    <s v="22639797"/>
    <s v="FERRELLAVES RIVER"/>
  </r>
  <r>
    <d v="2025-11-11T00:00:00"/>
    <s v="HHME001465383"/>
    <s v="LYLOZA700DX1"/>
    <s v="LIMPIAYA LAVA LOZA DOYPACK 700 ML X1"/>
    <s v="LYLOZA700DX1 - LIMPIAYA LAVA LOZA DOYPACK 700 ML X1"/>
    <n v="1"/>
    <n v="3562.19"/>
    <n v="0"/>
    <n v="3562.19"/>
    <s v="MD06"/>
    <n v="1"/>
    <n v="125"/>
    <s v=" TUTI Medellin"/>
    <s v="ZONA CENTRO"/>
    <s v="TERCEROS"/>
    <s v="2025 SEM 46"/>
    <s v="1307"/>
    <x v="23"/>
    <s v="martes"/>
    <s v="ETERNA"/>
    <n v="1"/>
    <n v="1"/>
    <s v="TAT"/>
    <s v="DIOSA ELENA GARCIA JARAMILLO"/>
    <s v="Preventa"/>
    <s v="39209534"/>
    <s v="1037594291"/>
    <s v="TRABAJADORAS BOLIVARIANA"/>
  </r>
  <r>
    <d v="2025-11-11T00:00:00"/>
    <s v="HHME001465383"/>
    <s v="LYSUAV760DX1"/>
    <s v="LIMPIAYA SUAVIZANTE DOYPACK 760 ML X1"/>
    <s v="LYSUAV760DX1 - LIMPIAYA SUAVIZANTE DOYPACK 760 ML X1"/>
    <n v="1"/>
    <n v="3400"/>
    <n v="0"/>
    <n v="3400"/>
    <s v="MD06"/>
    <n v="1"/>
    <n v="125"/>
    <s v=" TUTI Medellin"/>
    <s v="ZONA CENTRO"/>
    <s v="TERCEROS"/>
    <s v="2025 SEM 46"/>
    <s v="1307"/>
    <x v="23"/>
    <s v="martes"/>
    <s v="ETERNA"/>
    <n v="1"/>
    <n v="1"/>
    <s v="TAT"/>
    <s v="DIOSA ELENA GARCIA JARAMILLO"/>
    <s v="Preventa"/>
    <s v="39209534"/>
    <s v="1037594291"/>
    <s v="TRABAJADORAS BOLIVARIANA"/>
  </r>
  <r>
    <d v="2025-11-11T00:00:00"/>
    <s v="HHME001465383"/>
    <s v="LYDETE3X1800"/>
    <s v="COMBO DETERGENTE ETERNA 3.000+1.800 OFERTA"/>
    <s v="LYDETE3X1800 - COMBO DETERGENTE ETERNA 3.000+1.800 OFERTA"/>
    <n v="1"/>
    <n v="28655.46"/>
    <n v="0"/>
    <n v="28655.46"/>
    <s v="MD06"/>
    <n v="1"/>
    <n v="125"/>
    <s v=" TUTI Medellin"/>
    <s v="ZONA CENTRO"/>
    <s v="TERCEROS"/>
    <s v="2025 SEM 46"/>
    <s v="1307"/>
    <x v="23"/>
    <s v="martes"/>
    <s v="ETERNA"/>
    <n v="1"/>
    <n v="1"/>
    <s v="TAT"/>
    <s v="DIOSA ELENA GARCIA JARAMILLO"/>
    <s v="Preventa"/>
    <s v="39209534"/>
    <s v="1037594291"/>
    <s v="TRABAJADORAS BOLIVARIANA"/>
  </r>
  <r>
    <d v="2025-11-11T00:00:00"/>
    <s v="HHBO001176611"/>
    <s v="YAGOM90"/>
    <s v="GOMINA N17 EN SOBRE 90G"/>
    <s v="YAGOM90 - GOMINA N17 EN SOBRE 90G"/>
    <n v="12"/>
    <n v="1092.44"/>
    <n v="0"/>
    <n v="13109.28"/>
    <s v="BG20"/>
    <n v="1"/>
    <n v="126"/>
    <s v=" TUTI Bogota"/>
    <s v="ZONA BOGOTA"/>
    <s v="TERCEROS"/>
    <s v="2025 SEM 46"/>
    <s v="2156"/>
    <x v="25"/>
    <s v="martes"/>
    <s v="YASS"/>
    <n v="1"/>
    <n v="12"/>
    <s v="TAT"/>
    <s v="MARIA MENDREY VEGA VIUCHE"/>
    <s v="Preventa"/>
    <s v="28866785"/>
    <s v="11223739"/>
    <s v="VARIEDADES"/>
  </r>
  <r>
    <d v="2025-11-11T00:00:00"/>
    <s v="HHPE000678370"/>
    <s v="LYGUANT7AMX2"/>
    <s v="LIMPIAYA GUATE TALLA7 AMARILLO X2"/>
    <s v="LYGUANT7AMX2 - LIMPIAYA GUATE TALLA7 AMARILLO X2"/>
    <n v="7"/>
    <n v="3025.21"/>
    <n v="0"/>
    <n v="21176.47"/>
    <s v="PE05"/>
    <n v="1"/>
    <n v="157"/>
    <s v=" TUTI Pereira"/>
    <s v="ZONA SUR"/>
    <s v="TERCEROS"/>
    <s v="2025 SEM 46"/>
    <s v="1836"/>
    <x v="41"/>
    <s v="martes"/>
    <s v="ETERNA"/>
    <n v="1"/>
    <n v="7"/>
    <s v="TAT"/>
    <s v="ISRAEL BALLESTEROS MONTOYA"/>
    <s v="Preventa"/>
    <s v="4342937"/>
    <s v="1088007321"/>
    <s v="ISRAEL BALLESTEROS"/>
  </r>
  <r>
    <d v="2025-11-11T00:00:00"/>
    <s v="HHPE000678370"/>
    <s v="LYGUANT7.5AMX2"/>
    <s v="LIMPIAYA GUATE TALLA7.5 AMARILLO X2"/>
    <s v="LYGUANT7.5AMX2 - LIMPIAYA GUATE TALLA7.5 AMARILLO X2"/>
    <n v="5"/>
    <n v="3025.21"/>
    <n v="0"/>
    <n v="15126.05"/>
    <s v="PE05"/>
    <n v="1"/>
    <n v="157"/>
    <s v=" TUTI Pereira"/>
    <s v="ZONA SUR"/>
    <s v="TERCEROS"/>
    <s v="2025 SEM 46"/>
    <s v="1836"/>
    <x v="41"/>
    <s v="martes"/>
    <s v="ETERNA"/>
    <n v="1"/>
    <n v="5"/>
    <s v="TAT"/>
    <s v="ISRAEL BALLESTEROS MONTOYA"/>
    <s v="Preventa"/>
    <s v="4342937"/>
    <s v="1088007321"/>
    <s v="ISRAEL BALLESTEROS"/>
  </r>
  <r>
    <d v="2025-11-11T00:00:00"/>
    <s v="HHBU000699450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76"/>
    <x v="28"/>
    <s v="martes"/>
    <s v="PREBEL"/>
    <n v="1"/>
    <n v="1"/>
    <s v="TAT"/>
    <s v="JHEYSSON ALEXANDER AREVALO GARCIA"/>
    <s v="Preventa"/>
    <s v="1149461448"/>
    <s v="1093777438"/>
    <s v="SURTITIEN LAS PULGAS"/>
  </r>
  <r>
    <d v="2025-11-11T00:00:00"/>
    <s v="HHBU000699450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76"/>
    <x v="28"/>
    <s v="martes"/>
    <s v="PREBEL"/>
    <n v="1"/>
    <n v="1"/>
    <s v="TAT"/>
    <s v="JHEYSSON ALEXANDER AREVALO GARCIA"/>
    <s v="Preventa"/>
    <s v="1149461448"/>
    <s v="1093777438"/>
    <s v="SURTITIEN LAS PULGAS"/>
  </r>
  <r>
    <d v="2025-11-11T00:00:00"/>
    <s v="HHBU000699461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6"/>
    <s v="1676"/>
    <x v="28"/>
    <s v="martes"/>
    <s v="YASS"/>
    <n v="1"/>
    <n v="5"/>
    <s v="TAT"/>
    <s v="MARTHA GRACIELA FLOREZ"/>
    <s v="Preventa"/>
    <s v="60422694"/>
    <s v="1093777438"/>
    <s v="CHARCUTERIA CONTINENTAL"/>
  </r>
  <r>
    <d v="2025-11-11T00:00:00"/>
    <s v="HHBQ000725683"/>
    <s v="YAPADAM150"/>
    <s v="PAÑITOS HUMEDOS DAMPY X 150 UND AZUL"/>
    <s v="YAPADAM150 - PAÑITOS HUMEDOS DAMPY X 150 UND AZUL"/>
    <n v="12"/>
    <n v="6422.4"/>
    <n v="0"/>
    <n v="77068.800000000003"/>
    <s v="BQ06"/>
    <n v="1"/>
    <n v="155"/>
    <s v=" TUTI Barranquilla"/>
    <s v="ZONA NORTE"/>
    <s v="TERCEROS"/>
    <s v="2025 SEM 46"/>
    <s v="1938"/>
    <x v="27"/>
    <s v="martes"/>
    <s v="YASS"/>
    <n v="1"/>
    <n v="12"/>
    <s v="TAT"/>
    <s v="JOVANI JOSE SANTIAGO RIVERA"/>
    <s v="Preventa"/>
    <s v="72311421"/>
    <s v="8525463"/>
    <s v="TIENDA LA PALMITA"/>
  </r>
  <r>
    <d v="2025-11-11T00:00:00"/>
    <s v="HHBQ000725767"/>
    <s v="LYGUANT8AMX2"/>
    <s v="LIMPIAYA GUANTE TALLA8 AMARILLO X2"/>
    <s v="LYGUANT8AMX2 - LIMPIAYA GUANTE TALLA8 AMARILLO X2"/>
    <n v="6"/>
    <n v="3025.21"/>
    <n v="0"/>
    <n v="18151.259999999998"/>
    <s v="BQ06"/>
    <n v="1"/>
    <n v="155"/>
    <s v=" TUTI Barranquilla"/>
    <s v="ZONA NORTE"/>
    <s v="TERCEROS"/>
    <s v="2025 SEM 46"/>
    <s v="1943"/>
    <x v="37"/>
    <s v="martes"/>
    <s v="ETERNA"/>
    <n v="1"/>
    <n v="6"/>
    <s v="TAT"/>
    <s v="DALMIS CECILIA PACHECO VASQUEZ"/>
    <s v="Preventa"/>
    <s v="55225940"/>
    <s v="1042436969"/>
    <s v="TIENDA LA 16"/>
  </r>
  <r>
    <d v="2025-11-11T00:00:00"/>
    <s v="HHBQ000725767"/>
    <s v="LYVIDR500X1"/>
    <s v="LIMPIAYA LIMPIAVIDRIOS MULTIUSOS 500ML X1"/>
    <s v="LYVIDR500X1 - LIMPIAYA LIMPIAVIDRIOS MULTIUSOS 500ML X1"/>
    <n v="3"/>
    <n v="2647.06"/>
    <n v="0"/>
    <n v="7941.18"/>
    <s v="BQ06"/>
    <n v="1"/>
    <n v="155"/>
    <s v=" TUTI Barranquilla"/>
    <s v="ZONA NORTE"/>
    <s v="TERCEROS"/>
    <s v="2025 SEM 46"/>
    <s v="1943"/>
    <x v="37"/>
    <s v="martes"/>
    <s v="ETERNA"/>
    <n v="1"/>
    <n v="3"/>
    <s v="TAT"/>
    <s v="DALMIS CECILIA PACHECO VASQUEZ"/>
    <s v="Preventa"/>
    <s v="55225940"/>
    <s v="1042436969"/>
    <s v="TIENDA LA 16"/>
  </r>
  <r>
    <d v="2025-11-11T00:00:00"/>
    <s v="HHPE000678318"/>
    <s v="YACAN50"/>
    <s v="CANDADO 50 MM"/>
    <s v="YACAN50 - CANDADO 50 MM"/>
    <n v="2"/>
    <n v="4327.7299999999996"/>
    <n v="0"/>
    <n v="8655.4599999999991"/>
    <s v="PE05"/>
    <n v="1"/>
    <n v="157"/>
    <s v=" TUTI Pereira"/>
    <s v="ZONA SUR"/>
    <s v="TERCEROS"/>
    <s v="2025 SEM 46"/>
    <s v="1813"/>
    <x v="40"/>
    <s v="martes"/>
    <s v="YASS"/>
    <n v="1"/>
    <n v="2"/>
    <s v="TAT"/>
    <s v="JHENIFER FRANCO SOTO"/>
    <s v="Preventa"/>
    <s v="1088247713"/>
    <s v="1059785487"/>
    <s v="MINIMERCADO CIUDAD PEREIRA"/>
  </r>
  <r>
    <d v="2025-11-11T00:00:00"/>
    <s v="HHPE000678318"/>
    <s v="YABOLSAMED"/>
    <s v="BOLSA BASURA PAQUETE X8 UNIDADES"/>
    <s v="YABOLSAMED - BOLSA BASURA PAQUETE X8 UNIDADES"/>
    <n v="1"/>
    <n v="1344.54"/>
    <n v="0"/>
    <n v="1344.54"/>
    <s v="PE05"/>
    <n v="1"/>
    <n v="157"/>
    <s v=" TUTI Pereira"/>
    <s v="ZONA SUR"/>
    <s v="TERCEROS"/>
    <s v="2025 SEM 46"/>
    <s v="1813"/>
    <x v="40"/>
    <s v="martes"/>
    <s v="YASS"/>
    <n v="1"/>
    <n v="1"/>
    <s v="TAT"/>
    <s v="JHENIFER FRANCO SOTO"/>
    <s v="Preventa"/>
    <s v="1088247713"/>
    <s v="1059785487"/>
    <s v="MINIMERCADO CIUDAD PEREIRA"/>
  </r>
  <r>
    <d v="2025-11-11T00:00:00"/>
    <s v="HHPE000678318"/>
    <s v="YALAPIZAMAX12"/>
    <s v="LAPIZ ESCOLAR AMARILLO X12"/>
    <s v="YALAPIZAMAX12 - LAPIZ ESCOLAR AMARILLO X12"/>
    <n v="1"/>
    <n v="4853"/>
    <n v="0"/>
    <n v="4853"/>
    <s v="PE05"/>
    <n v="1"/>
    <n v="157"/>
    <s v=" TUTI Pereira"/>
    <s v="ZONA SUR"/>
    <s v="TERCEROS"/>
    <s v="2025 SEM 46"/>
    <s v="1813"/>
    <x v="40"/>
    <s v="martes"/>
    <n v="0"/>
    <n v="1"/>
    <n v="1"/>
    <s v="TAT"/>
    <s v="JHENIFER FRANCO SOTO"/>
    <s v="Preventa"/>
    <s v="1088247713"/>
    <s v="1059785487"/>
    <s v="MINIMERCADO CIUDAD PEREIRA"/>
  </r>
  <r>
    <d v="2025-11-11T00:00:00"/>
    <s v="HHPE000678318"/>
    <s v="YALAPIROX12"/>
    <s v="LAPIZ ROJO X12 UND"/>
    <s v="YALAPIROX12 - LAPIZ ROJO X12 UND"/>
    <n v="1"/>
    <n v="4882"/>
    <n v="0"/>
    <n v="4882"/>
    <s v="PE05"/>
    <n v="1"/>
    <n v="157"/>
    <s v=" TUTI Pereira"/>
    <s v="ZONA SUR"/>
    <s v="TERCEROS"/>
    <s v="2025 SEM 46"/>
    <s v="1813"/>
    <x v="40"/>
    <s v="martes"/>
    <s v="YASS"/>
    <n v="1"/>
    <n v="1"/>
    <s v="TAT"/>
    <s v="JHENIFER FRANCO SOTO"/>
    <s v="Preventa"/>
    <s v="1088247713"/>
    <s v="1059785487"/>
    <s v="MINIMERCADO CIUDAD PEREIRA"/>
  </r>
  <r>
    <d v="2025-11-11T00:00:00"/>
    <s v="HHBO001176621"/>
    <s v="YAGOM90"/>
    <s v="GOMINA N17 EN SOBRE 90G"/>
    <s v="YAGOM90 - GOMINA N17 EN SOBRE 90G"/>
    <n v="20"/>
    <n v="1092.44"/>
    <n v="0"/>
    <n v="21848.799999999999"/>
    <s v="BG22"/>
    <n v="1"/>
    <n v="126"/>
    <s v=" TUTI Bogota"/>
    <s v="ZONA BOGOTA"/>
    <s v="TERCEROS"/>
    <s v="2025 SEM 46"/>
    <s v="2103"/>
    <x v="10"/>
    <s v="martes"/>
    <s v="YASS"/>
    <n v="1"/>
    <n v="20"/>
    <s v="TAT"/>
    <s v="SANDRA ESTHER ALFONZO MARTINEZ"/>
    <s v="Preventa"/>
    <s v="51952240"/>
    <s v="1073687214"/>
    <s v="DISTRIBUIDORA EL MANA"/>
  </r>
  <r>
    <d v="2025-11-11T00:00:00"/>
    <s v="HHBO001176624"/>
    <s v="YACAN20"/>
    <s v="CANDADO 20 MM"/>
    <s v="YACAN20 - CANDADO 20 MM"/>
    <n v="3"/>
    <n v="1218.49"/>
    <n v="0"/>
    <n v="3655.47"/>
    <s v="BG22"/>
    <n v="1"/>
    <n v="126"/>
    <s v=" TUTI Bogota"/>
    <s v="ZONA BOGOTA"/>
    <s v="TERCEROS"/>
    <s v="2025 SEM 46"/>
    <s v="2103"/>
    <x v="10"/>
    <s v="martes"/>
    <s v="YASS"/>
    <n v="1"/>
    <n v="3"/>
    <s v="TAT"/>
    <s v="GLADYS SILVA GUEVARA"/>
    <s v="Preventa"/>
    <s v="39800627"/>
    <s v="1073687214"/>
    <s v="FERRETERIA ESQUINA"/>
  </r>
  <r>
    <d v="2025-11-11T00:00:00"/>
    <s v="HHBO001176624"/>
    <s v="YACAN25"/>
    <s v="CANDADO 25 MM"/>
    <s v="YACAN25 - CANDADO 25 MM"/>
    <n v="2"/>
    <n v="1543"/>
    <n v="0"/>
    <n v="3086"/>
    <s v="BG22"/>
    <n v="1"/>
    <n v="126"/>
    <s v=" TUTI Bogota"/>
    <s v="ZONA BOGOTA"/>
    <s v="TERCEROS"/>
    <s v="2025 SEM 46"/>
    <s v="2103"/>
    <x v="10"/>
    <s v="martes"/>
    <s v="YASS"/>
    <n v="1"/>
    <n v="2"/>
    <s v="TAT"/>
    <s v="GLADYS SILVA GUEVARA"/>
    <s v="Preventa"/>
    <s v="39800627"/>
    <s v="1073687214"/>
    <s v="FERRETERIA ESQUINA"/>
  </r>
  <r>
    <d v="2025-11-11T00:00:00"/>
    <s v="HHBU000699451"/>
    <s v="YAPANIAZU"/>
    <s v="PAÑITOS HUMEDOS DAMPY X 20 AZUL"/>
    <s v="YAPANIAZU - PAÑITOS HUMEDOS DAMPY X 20 AZUL"/>
    <n v="1"/>
    <n v="1344.54"/>
    <n v="0"/>
    <n v="1344.54"/>
    <s v="CU02"/>
    <n v="1"/>
    <n v="211"/>
    <s v=" Tuti Cúcuta"/>
    <s v="ZONA SANTANDER"/>
    <s v="TERCEROS"/>
    <s v="2025 SEM 46"/>
    <s v="1676"/>
    <x v="28"/>
    <s v="martes"/>
    <s v="YASS"/>
    <n v="1"/>
    <n v="1"/>
    <s v="TAT"/>
    <s v="CRISTINA PERESZ YAÑEZ"/>
    <s v="Preventa"/>
    <s v="60356673"/>
    <s v="1093777438"/>
    <s v="VARIEDADES BRAMAR"/>
  </r>
  <r>
    <d v="2025-11-11T00:00:00"/>
    <s v="HHME001465471"/>
    <s v="YALAPIROX12"/>
    <s v="LAPIZ ROJO X12 UND"/>
    <s v="YALAPIROX12 - LAPIZ ROJO X12 UND"/>
    <n v="1"/>
    <n v="4882"/>
    <n v="0"/>
    <n v="4882"/>
    <s v="MD30"/>
    <n v="1"/>
    <n v="1"/>
    <s v=" MEDELLIN"/>
    <s v="ZONA CENTRO"/>
    <s v="TERCEROS"/>
    <s v="2025 SEM 46"/>
    <s v="1330"/>
    <x v="43"/>
    <s v="martes"/>
    <s v="YASS"/>
    <n v="1"/>
    <n v="1"/>
    <s v="TAT"/>
    <s v="DAIRO DE JESUS MACHADO FLOREZ"/>
    <s v="Preventa"/>
    <s v="71850185"/>
    <s v="8063355"/>
    <s v="FERREALQUILER"/>
  </r>
  <r>
    <d v="2025-11-11T00:00:00"/>
    <s v="HHBO001176718"/>
    <s v="LYGUANT7.5AMX2"/>
    <s v="LIMPIAYA GUATE TALLA7.5 AMARILLO X2"/>
    <s v="LYGUANT7.5AMX2 - LIMPIAYA GUATE TALLA7.5 AMARILLO X2"/>
    <n v="2"/>
    <n v="3025.21"/>
    <n v="0"/>
    <n v="6050.42"/>
    <s v="BG11"/>
    <n v="1"/>
    <n v="2"/>
    <s v=" CIUDAD BOGOTA"/>
    <s v="ZONA BOGOTA"/>
    <s v="TERCEROS"/>
    <s v="2025 SEM 46"/>
    <s v="2200"/>
    <x v="36"/>
    <s v="martes"/>
    <s v="ETERNA"/>
    <n v="1"/>
    <n v="2"/>
    <s v="TAT"/>
    <s v="MARIA MATILDE VARGAS SIERRA"/>
    <s v="Preventa"/>
    <s v="52717638"/>
    <s v="53099291"/>
    <s v="SURTI FRUVER"/>
  </r>
  <r>
    <d v="2025-11-11T00:00:00"/>
    <s v="HHBO001176718"/>
    <s v="LYGUANT8AMX2"/>
    <s v="LIMPIAYA GUANTE TALLA8 AMARILLO X2"/>
    <s v="LYGUANT8AMX2 - LIMPIAYA GUANTE TALLA8 AMARILLO X2"/>
    <n v="2"/>
    <n v="3025.21"/>
    <n v="0"/>
    <n v="6050.42"/>
    <s v="BG11"/>
    <n v="1"/>
    <n v="2"/>
    <s v=" CIUDAD BOGOTA"/>
    <s v="ZONA BOGOTA"/>
    <s v="TERCEROS"/>
    <s v="2025 SEM 46"/>
    <s v="2200"/>
    <x v="36"/>
    <s v="martes"/>
    <s v="ETERNA"/>
    <n v="1"/>
    <n v="2"/>
    <s v="TAT"/>
    <s v="MARIA MATILDE VARGAS SIERRA"/>
    <s v="Preventa"/>
    <s v="52717638"/>
    <s v="53099291"/>
    <s v="SURTI FRUVER"/>
  </r>
  <r>
    <d v="2025-11-11T00:00:00"/>
    <s v="HHBQ000725651"/>
    <s v="YACAN50"/>
    <s v="CANDADO 50 MM"/>
    <s v="YACAN50 - CANDADO 50 MM"/>
    <n v="3"/>
    <n v="4327.7299999999996"/>
    <n v="0"/>
    <n v="12983.19"/>
    <s v="BQ06"/>
    <n v="1"/>
    <n v="155"/>
    <s v=" TUTI Barranquilla"/>
    <s v="ZONA NORTE"/>
    <s v="TERCEROS"/>
    <s v="2025 SEM 46"/>
    <s v="1938"/>
    <x v="27"/>
    <s v="martes"/>
    <s v="YASS"/>
    <n v="1"/>
    <n v="3"/>
    <s v="TAT"/>
    <s v="MAURICIO GOMEZ DIAZ"/>
    <s v="Preventa"/>
    <s v="91076007"/>
    <s v="8525463"/>
    <s v="LOS LAURELES"/>
  </r>
  <r>
    <d v="2025-11-11T00:00:00"/>
    <s v="HHBQ000725651"/>
    <s v="YACAN38"/>
    <s v="CANDADO 38 MM"/>
    <s v="YACAN38 - CANDADO 38 MM"/>
    <n v="3"/>
    <n v="2668.75"/>
    <n v="0"/>
    <n v="8006.25"/>
    <s v="BQ06"/>
    <n v="1"/>
    <n v="155"/>
    <s v=" TUTI Barranquilla"/>
    <s v="ZONA NORTE"/>
    <s v="TERCEROS"/>
    <s v="2025 SEM 46"/>
    <s v="1938"/>
    <x v="27"/>
    <s v="martes"/>
    <s v="YASS"/>
    <n v="1"/>
    <n v="3"/>
    <s v="TAT"/>
    <s v="MAURICIO GOMEZ DIAZ"/>
    <s v="Preventa"/>
    <s v="91076007"/>
    <s v="8525463"/>
    <s v="LOS LAURELES"/>
  </r>
  <r>
    <d v="2025-11-11T00:00:00"/>
    <s v="HHBQ000725651"/>
    <s v="YACAN25"/>
    <s v="CANDADO 25 MM"/>
    <s v="YACAN25 - CANDADO 25 MM"/>
    <n v="3"/>
    <n v="1543"/>
    <n v="0"/>
    <n v="4629"/>
    <s v="BQ06"/>
    <n v="1"/>
    <n v="155"/>
    <s v=" TUTI Barranquilla"/>
    <s v="ZONA NORTE"/>
    <s v="TERCEROS"/>
    <s v="2025 SEM 46"/>
    <s v="1938"/>
    <x v="27"/>
    <s v="martes"/>
    <s v="YASS"/>
    <n v="1"/>
    <n v="3"/>
    <s v="TAT"/>
    <s v="MAURICIO GOMEZ DIAZ"/>
    <s v="Preventa"/>
    <s v="91076007"/>
    <s v="8525463"/>
    <s v="LOS LAURELES"/>
  </r>
  <r>
    <d v="2025-11-11T00:00:00"/>
    <s v="HHBQ000725728"/>
    <s v="YAVABY20GR"/>
    <s v="VASELINA BABY, 20 GRAMOS, MARCA JUHNIOS"/>
    <s v="YAVABY20GR - VASELINA BABY, 20 GRAMOS, MARCA JUHNIOS"/>
    <n v="12"/>
    <n v="1444"/>
    <n v="0"/>
    <n v="17328"/>
    <s v="BQ06"/>
    <n v="1"/>
    <n v="9"/>
    <s v=" BARRANQUILLA"/>
    <s v="ZONA NORTE"/>
    <s v="TERCEROS"/>
    <s v="2025 SEM 46"/>
    <s v="1940"/>
    <x v="45"/>
    <s v="martes"/>
    <s v="YASS"/>
    <n v="1"/>
    <n v="12"/>
    <s v="TAT"/>
    <s v="NORA LUCIA AVENDAÑO GOMEZ"/>
    <s v="Preventa"/>
    <s v="22233693"/>
    <s v="1007973225"/>
    <s v="CACHERRERIA MEDELLÍN"/>
  </r>
  <r>
    <d v="2025-11-11T00:00:00"/>
    <s v="HHBQ000725765"/>
    <s v="YAVABY20GR"/>
    <s v="VASELINA BABY, 20 GRAMOS, MARCA JUHNIOS"/>
    <s v="YAVABY20GR - VASELINA BABY, 20 GRAMOS, MARCA JUHNIOS"/>
    <n v="2"/>
    <n v="1444"/>
    <n v="0"/>
    <n v="2888"/>
    <s v="BQ06"/>
    <n v="1"/>
    <n v="155"/>
    <s v=" TUTI Barranquilla"/>
    <s v="ZONA NORTE"/>
    <s v="TERCEROS"/>
    <s v="2025 SEM 46"/>
    <s v="1943"/>
    <x v="37"/>
    <s v="martes"/>
    <s v="YASS"/>
    <n v="1"/>
    <n v="2"/>
    <s v="TAT"/>
    <s v="OSNAIDER MERCADO ROSARIO"/>
    <s v="Preventa"/>
    <s v="1003525801"/>
    <s v="1042436969"/>
    <s v="TIENDA NUEVO HORIZONTE"/>
  </r>
  <r>
    <d v="2025-11-11T00:00:00"/>
    <s v="HHBU000699478"/>
    <s v="LYLIMJUNTAS"/>
    <s v="LIMPIADOR DE JUNTAS LIMPIAYA"/>
    <s v="LYLIMJUNTAS - LIMPIADOR DE JUNTAS LIMPIAYA"/>
    <n v="1"/>
    <n v="4659"/>
    <n v="0"/>
    <n v="4659"/>
    <s v="CU02"/>
    <n v="1"/>
    <n v="211"/>
    <s v=" Tuti Cúcuta"/>
    <s v="ZONA SANTANDER"/>
    <s v="TERCEROS"/>
    <s v="2025 SEM 46"/>
    <s v="1673"/>
    <x v="24"/>
    <s v="martes"/>
    <s v="ETERNA"/>
    <n v="1"/>
    <n v="1"/>
    <s v="TAT"/>
    <s v="MIREYA PEREZ BALMACEDA"/>
    <s v="Preventa"/>
    <s v="60385397"/>
    <s v="1090387974"/>
    <s v="TIENDA SBYJ"/>
  </r>
  <r>
    <d v="2025-11-11T00:00:00"/>
    <s v="HHBU000699478"/>
    <s v="PBELNATX100"/>
    <s v="DESODORANTE ELIZABETH ARDEN NATURAL X100"/>
    <s v="PBELNATX100 - DESODORANTE ELIZABETH ARDEN NATURAL X100"/>
    <n v="1"/>
    <n v="7650"/>
    <n v="0"/>
    <n v="7650"/>
    <s v="CU02"/>
    <n v="1"/>
    <n v="211"/>
    <s v=" Tuti Cúcuta"/>
    <s v="ZONA SANTANDER"/>
    <s v="TERCEROS"/>
    <s v="2025 SEM 46"/>
    <s v="1673"/>
    <x v="24"/>
    <s v="martes"/>
    <s v="PREBEL"/>
    <n v="1"/>
    <n v="1"/>
    <s v="TAT"/>
    <s v="MIREYA PEREZ BALMACEDA"/>
    <s v="Preventa"/>
    <s v="60385397"/>
    <s v="1090387974"/>
    <s v="TIENDA SBYJ"/>
  </r>
  <r>
    <d v="2025-11-11T00:00:00"/>
    <s v="HHBU000699478"/>
    <s v="DRTERMOSACHETX1"/>
    <s v="TERMOPROTECTOR CAPILAR DROMATIC SACHET X1"/>
    <s v="DRTERMOSACHETX1 - TERMOPROTECTOR CAPILAR DROMATIC SACHET X1"/>
    <n v="1"/>
    <n v="2227"/>
    <n v="0"/>
    <n v="2227"/>
    <s v="CU02"/>
    <n v="1"/>
    <n v="211"/>
    <s v=" Tuti Cúcuta"/>
    <s v="ZONA SANTANDER"/>
    <s v="TERCEROS"/>
    <s v="2025 SEM 46"/>
    <s v="1673"/>
    <x v="24"/>
    <s v="martes"/>
    <s v="DROMATIC"/>
    <n v="1"/>
    <n v="1"/>
    <s v="TAT"/>
    <s v="MIREYA PEREZ BALMACEDA"/>
    <s v="Preventa"/>
    <s v="60385397"/>
    <s v="1090387974"/>
    <s v="TIENDA SBYJ"/>
  </r>
  <r>
    <d v="2025-11-11T00:00:00"/>
    <s v="HHBQ000725652"/>
    <s v="YACAN50"/>
    <s v="CANDADO 50 MM"/>
    <s v="YACAN50 - CANDADO 50 MM"/>
    <n v="2"/>
    <n v="4327.7299999999996"/>
    <n v="0"/>
    <n v="8655.4599999999991"/>
    <s v="BQ06"/>
    <n v="1"/>
    <n v="155"/>
    <s v=" TUTI Barranquilla"/>
    <s v="ZONA NORTE"/>
    <s v="TERCEROS"/>
    <s v="2025 SEM 46"/>
    <s v="1938"/>
    <x v="27"/>
    <s v="martes"/>
    <s v="YASS"/>
    <n v="1"/>
    <n v="2"/>
    <s v="TAT"/>
    <s v="JOSE FELIPE MERCADO BLANCO"/>
    <s v="Preventa"/>
    <s v="1101872849"/>
    <s v="8525463"/>
    <s v="EL LIDER"/>
  </r>
  <r>
    <d v="2025-11-11T00:00:00"/>
    <s v="HHBQ000725652"/>
    <s v="YACAN63"/>
    <s v="CANDADO 63 MM"/>
    <s v="YACAN63 - CANDADO 63 MM"/>
    <n v="2"/>
    <n v="5940"/>
    <n v="0"/>
    <n v="11880"/>
    <s v="BQ06"/>
    <n v="1"/>
    <n v="155"/>
    <s v=" TUTI Barranquilla"/>
    <s v="ZONA NORTE"/>
    <s v="TERCEROS"/>
    <s v="2025 SEM 46"/>
    <s v="1938"/>
    <x v="27"/>
    <s v="martes"/>
    <s v="YASS"/>
    <n v="1"/>
    <n v="2"/>
    <s v="TAT"/>
    <s v="JOSE FELIPE MERCADO BLANCO"/>
    <s v="Preventa"/>
    <s v="1101872849"/>
    <s v="8525463"/>
    <s v="EL LIDER"/>
  </r>
  <r>
    <d v="2025-11-11T00:00:00"/>
    <s v="HHBQ000725697"/>
    <s v="PBELDES12X18"/>
    <s v="DES. EA DPL CLASS 12G X 18"/>
    <s v="PBELDES12X18 - DES. EA DPL CLASS 12G X 18"/>
    <n v="1"/>
    <n v="12500"/>
    <n v="0"/>
    <n v="12500"/>
    <s v="BQ06"/>
    <n v="1"/>
    <n v="9"/>
    <s v=" BARRANQUILLA"/>
    <s v="ZONA NORTE"/>
    <s v="TERCEROS"/>
    <s v="2025 SEM 46"/>
    <s v="1940"/>
    <x v="45"/>
    <s v="martes"/>
    <s v="PREBEL"/>
    <n v="1"/>
    <n v="1"/>
    <s v="TAT"/>
    <s v="DANIEL ISAAC DE ORO PESTANA"/>
    <s v="Preventa"/>
    <s v="1043128965"/>
    <s v="1007973225"/>
    <s v="LA MEGA LOCURA"/>
  </r>
  <r>
    <d v="2025-11-11T00:00:00"/>
    <s v="HHBQ000725705"/>
    <s v="PBDESCOJINX18"/>
    <s v="DES. AFM DPL ORIG 12G X18"/>
    <s v="PBDESCOJINX18 - DES. AFM DPL ORIG 12G X18"/>
    <n v="1"/>
    <n v="11900"/>
    <n v="0"/>
    <n v="11900"/>
    <s v="BQ06"/>
    <n v="1"/>
    <n v="9"/>
    <s v=" BARRANQUILLA"/>
    <s v="ZONA NORTE"/>
    <s v="TERCEROS"/>
    <s v="2025 SEM 46"/>
    <s v="1941"/>
    <x v="45"/>
    <s v="martes"/>
    <s v="PREBEL"/>
    <n v="1"/>
    <n v="1"/>
    <s v="TAT"/>
    <s v="YERLY FERNANDA VERGEL BOLANO"/>
    <s v="Preventa"/>
    <s v="1091668271"/>
    <s v="1007973225"/>
    <s v="EL RENACER"/>
  </r>
  <r>
    <d v="2025-11-11T00:00:00"/>
    <s v="HHBQ000725705"/>
    <s v="LYLOZACREM"/>
    <s v="CREMA LAVALOZA LIMPIAYA"/>
    <s v="LYLOZACREM - CREMA LAVALOZA LIMPIAYA"/>
    <n v="4"/>
    <n v="2615"/>
    <n v="0"/>
    <n v="10460"/>
    <s v="BQ06"/>
    <n v="1"/>
    <n v="9"/>
    <s v=" BARRANQUILLA"/>
    <s v="ZONA NORTE"/>
    <s v="TERCEROS"/>
    <s v="2025 SEM 46"/>
    <s v="1941"/>
    <x v="45"/>
    <s v="martes"/>
    <s v="ETERNA"/>
    <n v="1"/>
    <n v="4"/>
    <s v="TAT"/>
    <s v="YERLY FERNANDA VERGEL BOLANO"/>
    <s v="Preventa"/>
    <s v="1091668271"/>
    <s v="1007973225"/>
    <s v="EL RENACER"/>
  </r>
  <r>
    <d v="2025-11-11T00:00:00"/>
    <s v="HHBQ000725705"/>
    <s v="YAPADAM150"/>
    <s v="PAÑITOS HUMEDOS DAMPY X 150 UND AZUL"/>
    <s v="YAPADAM150 - PAÑITOS HUMEDOS DAMPY X 150 UND AZUL"/>
    <n v="4"/>
    <n v="6422.4"/>
    <n v="0"/>
    <n v="25689.599999999999"/>
    <s v="BQ06"/>
    <n v="1"/>
    <n v="9"/>
    <s v=" BARRANQUILLA"/>
    <s v="ZONA NORTE"/>
    <s v="TERCEROS"/>
    <s v="2025 SEM 46"/>
    <s v="1941"/>
    <x v="45"/>
    <s v="martes"/>
    <s v="YASS"/>
    <n v="1"/>
    <n v="4"/>
    <s v="TAT"/>
    <s v="YERLY FERNANDA VERGEL BOLANO"/>
    <s v="Preventa"/>
    <s v="1091668271"/>
    <s v="1007973225"/>
    <s v="EL RENACER"/>
  </r>
  <r>
    <d v="2025-11-11T00:00:00"/>
    <s v="HHBQ000725778"/>
    <s v="PBPROCOLDIS"/>
    <s v="PROTECTOR SOLAR COLOR DISPLAY"/>
    <s v="PBPROCOLDIS - PROTECTOR SOLAR COLOR DISPLAY"/>
    <n v="1"/>
    <n v="29400"/>
    <n v="0"/>
    <n v="29400"/>
    <s v="BQ06"/>
    <n v="1"/>
    <n v="155"/>
    <s v=" TUTI Barranquilla"/>
    <s v="ZONA NORTE"/>
    <s v="TERCEROS"/>
    <s v="2025 SEM 46"/>
    <s v="1943"/>
    <x v="37"/>
    <s v="martes"/>
    <s v="PREBEL"/>
    <n v="1"/>
    <n v="1"/>
    <s v="TAT"/>
    <s v="GLORIA CECILIA AMOROCHO CAICEDO"/>
    <s v="Preventa"/>
    <s v="37652430"/>
    <s v="1042436969"/>
    <s v="DROGUERIA Y MISCELANEA LA MILAGROSA"/>
  </r>
  <r>
    <d v="2025-11-11T00:00:00"/>
    <s v="HHME001465541"/>
    <s v="LYGUANT7.5AMX2"/>
    <s v="LIMPIAYA GUATE TALLA7.5 AMARILLO X2"/>
    <s v="LYGUANT7.5AMX2 - LIMPIAYA GUATE TALLA7.5 AMARILLO X2"/>
    <n v="4"/>
    <n v="3025.21"/>
    <n v="0"/>
    <n v="12100.84"/>
    <s v="MD30"/>
    <n v="1"/>
    <n v="1"/>
    <s v=" MEDELLIN"/>
    <s v="ZONA CENTRO"/>
    <s v="TERCEROS"/>
    <s v="2025 SEM 46"/>
    <s v="1330"/>
    <x v="43"/>
    <s v="martes"/>
    <s v="ETERNA"/>
    <n v="1"/>
    <n v="4"/>
    <s v="TAT"/>
    <s v="JAVIER LOPEZ"/>
    <s v="Preventa"/>
    <s v="70412779"/>
    <s v="8063355"/>
    <s v="TIENDA JENNY"/>
  </r>
  <r>
    <d v="2025-11-11T00:00:00"/>
    <s v="HHME001465541"/>
    <s v="LYGUANT8.5AMX2"/>
    <s v="LIMPIAYA GUANTE TALLA8.5 AMARILLO X2"/>
    <s v="LYGUANT8.5AMX2 - LIMPIAYA GUANTE TALLA8.5 AMARILLO X2"/>
    <n v="4"/>
    <n v="3025.21"/>
    <n v="0"/>
    <n v="12100.84"/>
    <s v="MD30"/>
    <n v="1"/>
    <n v="1"/>
    <s v=" MEDELLIN"/>
    <s v="ZONA CENTRO"/>
    <s v="TERCEROS"/>
    <s v="2025 SEM 46"/>
    <s v="1330"/>
    <x v="43"/>
    <s v="martes"/>
    <s v="ETERNA"/>
    <n v="1"/>
    <n v="4"/>
    <s v="TAT"/>
    <s v="JAVIER LOPEZ"/>
    <s v="Preventa"/>
    <s v="70412779"/>
    <s v="8063355"/>
    <s v="TIENDA JENNY"/>
  </r>
  <r>
    <d v="2025-11-11T00:00:00"/>
    <s v="HHME001465544"/>
    <s v="YAPADAM150"/>
    <s v="PAÑITOS HUMEDOS DAMPY X 150 UND AZUL"/>
    <s v="YAPADAM150 - PAÑITOS HUMEDOS DAMPY X 150 UND AZUL"/>
    <n v="4"/>
    <n v="6422.4"/>
    <n v="0"/>
    <n v="25689.599999999999"/>
    <s v="MD30"/>
    <n v="1"/>
    <n v="1"/>
    <s v=" MEDELLIN"/>
    <s v="ZONA CENTRO"/>
    <s v="TERCEROS"/>
    <s v="2025 SEM 46"/>
    <s v="1330"/>
    <x v="43"/>
    <s v="martes"/>
    <s v="YASS"/>
    <n v="1"/>
    <n v="4"/>
    <s v="TAT"/>
    <s v="FANNY CIFUENTES TABORDA"/>
    <s v="Preventa"/>
    <s v="43485127"/>
    <s v="8063355"/>
    <s v="DROGUERIA CAMARIN"/>
  </r>
  <r>
    <d v="2025-11-11T00:00:00"/>
    <s v="HHME001465544"/>
    <s v="YAPANIAZU"/>
    <s v="PAÑITOS HUMEDOS DAMPY X 20 AZUL"/>
    <s v="YAPANIAZU - PAÑITOS HUMEDOS DAMPY X 20 AZUL"/>
    <n v="4"/>
    <n v="1344.54"/>
    <n v="0"/>
    <n v="5378.16"/>
    <s v="MD30"/>
    <n v="1"/>
    <n v="1"/>
    <s v=" MEDELLIN"/>
    <s v="ZONA CENTRO"/>
    <s v="TERCEROS"/>
    <s v="2025 SEM 46"/>
    <s v="1330"/>
    <x v="43"/>
    <s v="martes"/>
    <s v="YASS"/>
    <n v="1"/>
    <n v="4"/>
    <s v="TAT"/>
    <s v="FANNY CIFUENTES TABORDA"/>
    <s v="Preventa"/>
    <s v="43485127"/>
    <s v="8063355"/>
    <s v="DROGUERIA CAMARIN"/>
  </r>
  <r>
    <d v="2025-11-11T00:00:00"/>
    <s v="HHME001465544"/>
    <s v="YAPANIAMA"/>
    <s v="PAÑITOS HUMEDOS DAMPY AMARILLOS X 15 UND"/>
    <s v="YAPANIAMA - PAÑITOS HUMEDOS DAMPY AMARILLOS X 15 UND"/>
    <n v="4"/>
    <n v="1260.5"/>
    <n v="0"/>
    <n v="5042"/>
    <s v="MD30"/>
    <n v="1"/>
    <n v="1"/>
    <s v=" MEDELLIN"/>
    <s v="ZONA CENTRO"/>
    <s v="TERCEROS"/>
    <s v="2025 SEM 46"/>
    <s v="1330"/>
    <x v="43"/>
    <s v="martes"/>
    <s v="YASS"/>
    <n v="1"/>
    <n v="4"/>
    <s v="TAT"/>
    <s v="FANNY CIFUENTES TABORDA"/>
    <s v="Preventa"/>
    <s v="43485127"/>
    <s v="8063355"/>
    <s v="DROGUERIA CAMARIN"/>
  </r>
  <r>
    <d v="2025-11-11T00:00:00"/>
    <s v="HHME001465554"/>
    <s v="LYDETE1800DX1"/>
    <s v="DETERGENTE ETERNA DOYPACK 1800 ML X1"/>
    <s v="LYDETE1800DX1 - DETERGENTE ETERNA DOYPACK 1800 ML X1"/>
    <n v="1"/>
    <n v="12000"/>
    <n v="0"/>
    <n v="12000"/>
    <s v="MD30"/>
    <n v="1"/>
    <n v="1"/>
    <s v=" MEDELLIN"/>
    <s v="ZONA CENTRO"/>
    <s v="TERCEROS"/>
    <s v="2025 SEM 46"/>
    <s v="1330"/>
    <x v="43"/>
    <s v="martes"/>
    <s v="ETERNA"/>
    <n v="1"/>
    <n v="1"/>
    <s v="TAT"/>
    <s v="ZOREIDA RAMIREZ TORO"/>
    <s v="Preventa"/>
    <s v="21849999"/>
    <s v="8063355"/>
    <s v="HELADERIA KATIOS"/>
  </r>
  <r>
    <d v="2025-11-11T00:00:00"/>
    <s v="HHME001465554"/>
    <s v="LYDETEOS1800DX1"/>
    <s v="DETERGENTE ETERNA DOYPACK ROPA OSCURA 1800ML"/>
    <s v="LYDETEOS1800DX1 - DETERGENTE ETERNA DOYPACK ROPA OSCURA 1800ML"/>
    <n v="1"/>
    <n v="13840"/>
    <n v="0"/>
    <n v="13840"/>
    <s v="MD30"/>
    <n v="1"/>
    <n v="1"/>
    <s v=" MEDELLIN"/>
    <s v="ZONA CENTRO"/>
    <s v="TERCEROS"/>
    <s v="2025 SEM 46"/>
    <s v="1330"/>
    <x v="43"/>
    <s v="martes"/>
    <s v="ETERNA"/>
    <n v="1"/>
    <n v="1"/>
    <s v="TAT"/>
    <s v="ZOREIDA RAMIREZ TORO"/>
    <s v="Preventa"/>
    <s v="21849999"/>
    <s v="8063355"/>
    <s v="HELADERIA KATIOS"/>
  </r>
  <r>
    <d v="2025-11-12T00:00:00"/>
    <s v="HHME001465598"/>
    <s v="LYGUANT8AMX2"/>
    <s v="LIMPIAYA GUANTE TALLA8 AMARILLO X2"/>
    <s v="LYGUANT8AMX2 - LIMPIAYA GUANTE TALLA8 AMARILLO X2"/>
    <n v="4"/>
    <n v="3025.21"/>
    <n v="0"/>
    <n v="12100.84"/>
    <s v="MD02"/>
    <n v="1"/>
    <n v="1"/>
    <s v=" MEDELLIN"/>
    <s v="ZONA CENTRO"/>
    <s v="TERCEROS"/>
    <s v="2025 SEM 46"/>
    <s v="1340"/>
    <x v="5"/>
    <s v="miércoles"/>
    <s v="ETERNA"/>
    <n v="1"/>
    <n v="4"/>
    <s v="TAT"/>
    <s v="NANCY EMILSE SEPULVEDA GARCES"/>
    <s v="Preventa"/>
    <s v="43702590"/>
    <s v="1036639459"/>
    <s v="GRANERO MICHEL"/>
  </r>
  <r>
    <d v="2025-11-12T00:00:00"/>
    <s v="HHBQ000725855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miércoles"/>
    <s v="YASS"/>
    <n v="1"/>
    <n v="1"/>
    <s v="TAT"/>
    <s v="MARIA CAMILA CESPEDES BEDOYA"/>
    <s v="Preventa"/>
    <s v="1001971426"/>
    <s v="1047509489"/>
    <s v="TIENDA SAI CRISTIAN"/>
  </r>
  <r>
    <d v="2025-11-12T00:00:00"/>
    <s v="HHBO001176778"/>
    <s v="LYDESEN500"/>
    <s v="DESENGRASANTE CITRICO 500ML"/>
    <s v="LYDESEN500 - DESENGRASANTE CITRICO 500ML"/>
    <n v="1"/>
    <n v="2645.48"/>
    <n v="0"/>
    <n v="2645.48"/>
    <s v="BG23"/>
    <n v="1"/>
    <n v="182"/>
    <s v=" TUTI VILLAVICENCIO"/>
    <s v="ZONA BOGOTA"/>
    <s v="TERCEROS"/>
    <s v="2025 SEM 46"/>
    <s v="2254"/>
    <x v="48"/>
    <s v="miércoles"/>
    <s v="ETERNA"/>
    <n v="1"/>
    <n v="1"/>
    <s v="TAT"/>
    <s v="BRIGITTE GOMEZ GIRALDO"/>
    <s v="Preventa"/>
    <s v="1118121404"/>
    <s v="1121910983"/>
    <s v="TIENDA BRIGITTE"/>
  </r>
  <r>
    <d v="2025-11-12T00:00:00"/>
    <s v="HHBO001176778"/>
    <s v="LYSUAV190DX1"/>
    <s v="LIMPIAYA SUAVIZANTE DOYPACK 190 ML X1"/>
    <s v="LYSUAV190DX1 - LIMPIAYA SUAVIZANTE DOYPACK 190 ML X1"/>
    <n v="1"/>
    <n v="977"/>
    <n v="0"/>
    <n v="977"/>
    <s v="BG23"/>
    <n v="1"/>
    <n v="182"/>
    <s v=" TUTI VILLAVICENCIO"/>
    <s v="ZONA BOGOTA"/>
    <s v="TERCEROS"/>
    <s v="2025 SEM 46"/>
    <s v="2254"/>
    <x v="48"/>
    <s v="miércoles"/>
    <s v="ETERNA"/>
    <n v="1"/>
    <n v="1"/>
    <s v="TAT"/>
    <s v="BRIGITTE GOMEZ GIRALDO"/>
    <s v="Preventa"/>
    <s v="1118121404"/>
    <s v="1121910983"/>
    <s v="TIENDA BRIGITTE"/>
  </r>
  <r>
    <d v="2025-11-12T00:00:00"/>
    <s v="HHBO001176778"/>
    <s v="LYDETE200DX1"/>
    <s v="LIMPIAYA DETERGENTE DOYPACK 200 ML X1"/>
    <s v="LYDETE200DX1 - LIMPIAYA DETERGENTE DOYPACK 200 ML X1"/>
    <n v="1"/>
    <n v="1440"/>
    <n v="0"/>
    <n v="1440"/>
    <s v="BG23"/>
    <n v="1"/>
    <n v="182"/>
    <s v=" TUTI VILLAVICENCIO"/>
    <s v="ZONA BOGOTA"/>
    <s v="TERCEROS"/>
    <s v="2025 SEM 46"/>
    <s v="2254"/>
    <x v="48"/>
    <s v="miércoles"/>
    <s v="ETERNA"/>
    <n v="1"/>
    <n v="1"/>
    <s v="TAT"/>
    <s v="BRIGITTE GOMEZ GIRALDO"/>
    <s v="Preventa"/>
    <s v="1118121404"/>
    <s v="1121910983"/>
    <s v="TIENDA BRIGITTE"/>
  </r>
  <r>
    <d v="2025-11-12T00:00:00"/>
    <s v="HHME001465589"/>
    <s v="YAGOM90"/>
    <s v="GOMINA N17 EN SOBRE 90G"/>
    <s v="YAGOM90 - GOMINA N17 EN SOBRE 90G"/>
    <n v="8"/>
    <n v="1092.44"/>
    <n v="0"/>
    <n v="8739.52"/>
    <s v="MD02"/>
    <n v="1"/>
    <n v="1"/>
    <s v=" MEDELLIN"/>
    <s v="ZONA CENTRO"/>
    <s v="TERCEROS"/>
    <s v="2025 SEM 46"/>
    <s v="1340"/>
    <x v="5"/>
    <s v="miércoles"/>
    <s v="YASS"/>
    <n v="1"/>
    <n v="8"/>
    <s v="TAT"/>
    <s v="LUZ MARINA SANCHEZ MUÑOZ"/>
    <s v="Preventa"/>
    <s v="32542903"/>
    <s v="1036639459"/>
    <s v="VENTANITA"/>
  </r>
  <r>
    <d v="2025-11-12T00:00:00"/>
    <s v="HHBO001176812"/>
    <s v="DRTERMOSACHETX1"/>
    <s v="TERMOPROTECTOR CAPILAR DROMATIC SACHET X1"/>
    <s v="DRTERMOSACHETX1 - TERMOPROTECTOR CAPILAR DROMATIC SACHET X1"/>
    <n v="12"/>
    <n v="2227"/>
    <n v="0"/>
    <n v="26724"/>
    <s v="BG13"/>
    <n v="1"/>
    <n v="126"/>
    <s v=" TUTI Bogota"/>
    <s v="ZONA BOGOTA"/>
    <s v="TERCEROS"/>
    <s v="2025 SEM 46"/>
    <s v="2235"/>
    <x v="14"/>
    <s v="miércoles"/>
    <s v="DROMATIC"/>
    <n v="1"/>
    <n v="12"/>
    <s v="TAT"/>
    <s v="ANA PAOLA MONTAÑA BAYONA"/>
    <s v="Preventa"/>
    <s v="52997707"/>
    <s v="1012358399"/>
    <s v="PAPELERIA Y MISCELANEA CHIMUELOS"/>
  </r>
  <r>
    <d v="2025-11-12T00:00:00"/>
    <s v="HHBO001176812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6"/>
    <s v="2235"/>
    <x v="14"/>
    <s v="miércoles"/>
    <s v="PREBEL"/>
    <n v="1"/>
    <n v="1"/>
    <s v="TAT"/>
    <s v="ANA PAOLA MONTAÑA BAYONA"/>
    <s v="Preventa"/>
    <s v="52997707"/>
    <s v="1012358399"/>
    <s v="PAPELERIA Y MISCELANEA CHIMUELOS"/>
  </r>
  <r>
    <d v="2025-11-12T00:00:00"/>
    <s v="HHME001465680"/>
    <s v="YAPANIAZUX12"/>
    <s v="PAÑITOS HUMEDOS DAMPY AAZUL X 12UND"/>
    <s v="YAPANIAZUX12 - PAÑITOS HUMEDOS DAMPY AAZUL X 12UND"/>
    <n v="6"/>
    <n v="870"/>
    <n v="0"/>
    <n v="5220"/>
    <s v="MD01"/>
    <n v="1"/>
    <n v="125"/>
    <s v=" TUTI Medellin"/>
    <s v="ZONA CENTRO"/>
    <s v="TERCEROS"/>
    <s v="2025 SEM 46"/>
    <s v="1343"/>
    <x v="7"/>
    <s v="miércoles"/>
    <s v="YASS"/>
    <n v="1"/>
    <n v="6"/>
    <s v="TAT"/>
    <s v="MARTHA LILIA GIRALDO MONTOYA"/>
    <s v="Preventa"/>
    <s v="21908638"/>
    <s v="1039023085"/>
    <s v="CHARCUTERIA WHIPPED"/>
  </r>
  <r>
    <d v="2025-11-12T00:00:00"/>
    <s v="HHME001465680"/>
    <s v="YACINASILANEGRA"/>
    <s v="CINTA AISLANTE NEGRA"/>
    <s v="YACINASILANEGRA - CINTA AISLANTE NEGRA"/>
    <n v="10"/>
    <n v="715"/>
    <n v="0"/>
    <n v="7150"/>
    <s v="MD01"/>
    <n v="1"/>
    <n v="125"/>
    <s v=" TUTI Medellin"/>
    <s v="ZONA CENTRO"/>
    <s v="TERCEROS"/>
    <s v="2025 SEM 46"/>
    <s v="1343"/>
    <x v="7"/>
    <s v="miércoles"/>
    <s v="YASS"/>
    <n v="1"/>
    <n v="10"/>
    <s v="TAT"/>
    <s v="MARTHA LILIA GIRALDO MONTOYA"/>
    <s v="Preventa"/>
    <s v="21908638"/>
    <s v="1039023085"/>
    <s v="CHARCUTERIA WHIPPED"/>
  </r>
  <r>
    <d v="2025-11-12T00:00:00"/>
    <s v="HHME001465680"/>
    <s v="YAPADAM150"/>
    <s v="PAÑITOS HUMEDOS DAMPY X 150 UND AZUL"/>
    <s v="YAPADAM150 - PAÑITOS HUMEDOS DAMPY X 150 UND AZUL"/>
    <n v="2"/>
    <n v="6422.4"/>
    <n v="0"/>
    <n v="12844.8"/>
    <s v="MD01"/>
    <n v="1"/>
    <n v="125"/>
    <s v=" TUTI Medellin"/>
    <s v="ZONA CENTRO"/>
    <s v="TERCEROS"/>
    <s v="2025 SEM 46"/>
    <s v="1343"/>
    <x v="7"/>
    <s v="miércoles"/>
    <s v="YASS"/>
    <n v="1"/>
    <n v="2"/>
    <s v="TAT"/>
    <s v="MARTHA LILIA GIRALDO MONTOYA"/>
    <s v="Preventa"/>
    <s v="21908638"/>
    <s v="1039023085"/>
    <s v="CHARCUTERIA WHIPPED"/>
  </r>
  <r>
    <d v="2025-11-12T00:00:00"/>
    <s v="HHME001465706"/>
    <s v="LYSUAV190DX1"/>
    <s v="LIMPIAYA SUAVIZANTE DOYPACK 190 ML X1"/>
    <s v="LYSUAV190DX1 - LIMPIAYA SUAVIZANTE DOYPACK 190 ML X1"/>
    <n v="3"/>
    <n v="977"/>
    <n v="0"/>
    <n v="2931"/>
    <s v="MD01"/>
    <n v="1"/>
    <n v="125"/>
    <s v=" TUTI Medellin"/>
    <s v="ZONA CENTRO"/>
    <s v="TERCEROS"/>
    <s v="2025 SEM 46"/>
    <s v="1339"/>
    <x v="22"/>
    <s v="miércoles"/>
    <s v="ETERNA"/>
    <n v="1"/>
    <n v="3"/>
    <s v="TAT"/>
    <s v="LISBETH MERCANO SALGAR"/>
    <s v="Preventa"/>
    <s v="5519584"/>
    <s v="79389221"/>
    <s v="LA CASA DEL DULCE Y EL PAN"/>
  </r>
  <r>
    <d v="2025-11-12T00:00:00"/>
    <s v="HHME001465706"/>
    <s v="LYDETE1800DX1"/>
    <s v="DETERGENTE ETERNA DOYPACK 1800 ML X1"/>
    <s v="LYDETE1800DX1 - DETERGENTE ETERNA DOYPACK 1800 ML X1"/>
    <n v="4"/>
    <n v="12000"/>
    <n v="0"/>
    <n v="48000"/>
    <s v="MD01"/>
    <n v="1"/>
    <n v="125"/>
    <s v=" TUTI Medellin"/>
    <s v="ZONA CENTRO"/>
    <s v="TERCEROS"/>
    <s v="2025 SEM 46"/>
    <s v="1339"/>
    <x v="22"/>
    <s v="miércoles"/>
    <s v="ETERNA"/>
    <n v="1"/>
    <n v="4"/>
    <s v="TAT"/>
    <s v="LISBETH MERCANO SALGAR"/>
    <s v="Preventa"/>
    <s v="5519584"/>
    <s v="79389221"/>
    <s v="LA CASA DEL DULCE Y EL PAN"/>
  </r>
  <r>
    <d v="2025-11-12T00:00:00"/>
    <s v="HHBQ000725944"/>
    <s v="YACONDSEX"/>
    <s v="CONDONES X3 UNIDADES ECONOMICO"/>
    <s v="YACONDSEX - CONDONES X3 UNIDADES ECONOMICO"/>
    <n v="29"/>
    <n v="866.2"/>
    <n v="0"/>
    <n v="25119.8"/>
    <s v="VLL04"/>
    <n v="1"/>
    <n v="213"/>
    <s v=" Tuti Valledupar"/>
    <s v="ZONA NORTE"/>
    <s v="TERCEROS"/>
    <s v="2025 SEM 46"/>
    <s v="1914"/>
    <x v="9"/>
    <s v="miércoles"/>
    <s v="YASS"/>
    <n v="1"/>
    <n v="29"/>
    <s v="TAT"/>
    <s v="SARAY GUTIERREZ ARAUJO"/>
    <s v="Preventa"/>
    <s v="1065586273"/>
    <s v="1065124873"/>
    <s v="DISTRIBODE"/>
  </r>
  <r>
    <d v="2025-11-12T00:00:00"/>
    <s v="HHME001465770"/>
    <s v="YABOLSAMED"/>
    <s v="BOLSA BASURA PAQUETE X8 UNIDADES"/>
    <s v="YABOLSAMED - BOLSA BASURA PAQUETE X8 UNIDADES"/>
    <n v="20"/>
    <n v="1344.54"/>
    <n v="0"/>
    <n v="26890.799999999999"/>
    <s v="TT02"/>
    <n v="1"/>
    <n v="125"/>
    <s v=" TUTI Medellin"/>
    <s v="ZONA CENTRO"/>
    <s v="TERCEROS"/>
    <s v="2025 SEM 46"/>
    <s v="1320"/>
    <x v="17"/>
    <s v="miércoles"/>
    <s v="YASS"/>
    <n v="1"/>
    <n v="20"/>
    <s v="TAT"/>
    <s v="DIANA MARIA HIGUITA MONSALVE"/>
    <s v="Preventa"/>
    <s v="43922389"/>
    <s v="1037949442"/>
    <s v="GRANERO PICACHO"/>
  </r>
  <r>
    <d v="2025-11-12T00:00:00"/>
    <s v="HHME001465783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20"/>
    <x v="17"/>
    <s v="miércoles"/>
    <s v="PREBEL"/>
    <n v="1"/>
    <n v="1"/>
    <s v="TAT"/>
    <s v="SILVIA MARCELA CARDONA ARANGO"/>
    <s v="Preventa"/>
    <s v="43858770"/>
    <s v="1037949442"/>
    <s v="CENTAVO MENOS"/>
  </r>
  <r>
    <d v="2025-11-12T00:00:00"/>
    <s v="HHME001465797"/>
    <s v="PBPROCOLDIS"/>
    <s v="PROTECTOR SOLAR COLOR DISPLAY"/>
    <s v="PBPROCOLDIS - PROTECTOR SOLAR COLOR DISPLAY"/>
    <n v="1"/>
    <n v="29400"/>
    <n v="0"/>
    <n v="29400"/>
    <s v="MD06"/>
    <n v="1"/>
    <n v="125"/>
    <s v=" TUTI Medellin"/>
    <s v="ZONA CENTRO"/>
    <s v="TERCEROS"/>
    <s v="2025 SEM 46"/>
    <s v="1349"/>
    <x v="2"/>
    <s v="miércoles"/>
    <s v="PREBEL"/>
    <n v="1"/>
    <n v="1"/>
    <s v="TAT"/>
    <s v="MARIA ROSANA USUGA MAZO"/>
    <s v="Preventa"/>
    <s v="21612227"/>
    <s v="8432406"/>
    <s v="VENTANITA VERDE"/>
  </r>
  <r>
    <d v="2025-11-12T00:00:00"/>
    <s v="HHBU000699601"/>
    <s v="YACAN50"/>
    <s v="CANDADO 50 MM"/>
    <s v="YACAN50 - CANDADO 50 MM"/>
    <n v="1"/>
    <n v="4327.7299999999996"/>
    <n v="0"/>
    <n v="4327.7299999999996"/>
    <s v="CU02"/>
    <n v="1"/>
    <n v="211"/>
    <s v=" Tuti Cúcuta"/>
    <s v="ZONA SANTANDER"/>
    <s v="TERCEROS"/>
    <s v="2025 SEM 46"/>
    <s v="1673"/>
    <x v="24"/>
    <s v="miércoles"/>
    <s v="YASS"/>
    <n v="1"/>
    <n v="1"/>
    <s v="TAT"/>
    <s v="ROSALINA GOMEZ SUAREZ"/>
    <s v="Preventa"/>
    <s v="60370840"/>
    <s v="1090387974"/>
    <s v="TENDA MIXTA COMUNEROS"/>
  </r>
  <r>
    <d v="2025-11-12T00:00:00"/>
    <s v="HHBU000699601"/>
    <s v="YAVABY20GR"/>
    <s v="VASELINA BABY, 20 GRAMOS, MARCA JUHNIOS"/>
    <s v="YAVABY20GR - VASELINA BABY, 20 GRAMOS, MARCA JUHNIOS"/>
    <n v="3"/>
    <n v="1444"/>
    <n v="0"/>
    <n v="4332"/>
    <s v="CU02"/>
    <n v="1"/>
    <n v="211"/>
    <s v=" Tuti Cúcuta"/>
    <s v="ZONA SANTANDER"/>
    <s v="TERCEROS"/>
    <s v="2025 SEM 46"/>
    <s v="1673"/>
    <x v="24"/>
    <s v="miércoles"/>
    <s v="YASS"/>
    <n v="1"/>
    <n v="3"/>
    <s v="TAT"/>
    <s v="ROSALINA GOMEZ SUAREZ"/>
    <s v="Preventa"/>
    <s v="60370840"/>
    <s v="1090387974"/>
    <s v="TENDA MIXTA COMUNEROS"/>
  </r>
  <r>
    <d v="2025-11-12T00:00:00"/>
    <s v="HHME001465634"/>
    <s v="KNLIMTEN"/>
    <s v="LIMPIADOR DE TENNIS KNIGHT"/>
    <s v="KNLIMTEN - LIMPIADOR DE TENNIS KNIGHT"/>
    <n v="1"/>
    <n v="6350"/>
    <n v="635"/>
    <n v="5715"/>
    <s v="MD01"/>
    <n v="1"/>
    <n v="125"/>
    <s v=" TUTI Medellin"/>
    <s v="ZONA CENTRO"/>
    <s v="TERCEROS"/>
    <s v="2025 SEM 46"/>
    <s v="1343"/>
    <x v="7"/>
    <s v="miércoles"/>
    <s v="KNIGHT"/>
    <n v="1"/>
    <n v="1"/>
    <s v="TAT"/>
    <s v="JOHNNY ALEXANDER SIERRA URREGO"/>
    <s v="Preventa"/>
    <s v="1128448710"/>
    <s v="1039023085"/>
    <s v="FERRETERIA LA 65"/>
  </r>
  <r>
    <d v="2025-11-12T00:00:00"/>
    <s v="HHBQ000725882"/>
    <s v="YACAN63"/>
    <s v="CANDADO 63 MM"/>
    <s v="YACAN63 - CANDADO 63 MM"/>
    <n v="1"/>
    <n v="5940"/>
    <n v="0"/>
    <n v="5940"/>
    <s v="VLL04"/>
    <n v="1"/>
    <n v="213"/>
    <s v=" Tuti Valledupar"/>
    <s v="ZONA NORTE"/>
    <s v="TERCEROS"/>
    <s v="2025 SEM 46"/>
    <s v="1918"/>
    <x v="0"/>
    <s v="miércoles"/>
    <s v="YASS"/>
    <n v="1"/>
    <n v="1"/>
    <s v="TAT"/>
    <s v="ORLANDO ORTIZ ORTIZ"/>
    <s v="Preventa"/>
    <s v="91390867"/>
    <s v="49794720"/>
    <s v="PROVISIONES KAREN"/>
  </r>
  <r>
    <d v="2025-11-12T00:00:00"/>
    <s v="HHBQ000725882"/>
    <s v="YALAPIZAMAX12"/>
    <s v="LAPIZ ESCOLAR AMARILLO X12"/>
    <s v="YALAPIZAMAX12 - LAPIZ ESCOLAR AMARILLO X12"/>
    <n v="1"/>
    <n v="4853"/>
    <n v="0"/>
    <n v="4853"/>
    <s v="VLL04"/>
    <n v="1"/>
    <n v="213"/>
    <s v=" Tuti Valledupar"/>
    <s v="ZONA NORTE"/>
    <s v="TERCEROS"/>
    <s v="2025 SEM 46"/>
    <s v="1918"/>
    <x v="0"/>
    <s v="miércoles"/>
    <n v="0"/>
    <n v="1"/>
    <n v="1"/>
    <s v="TAT"/>
    <s v="ORLANDO ORTIZ ORTIZ"/>
    <s v="Preventa"/>
    <s v="91390867"/>
    <s v="49794720"/>
    <s v="PROVISIONES KAREN"/>
  </r>
  <r>
    <d v="2025-11-12T00:00:00"/>
    <s v="HHBQ000725882"/>
    <s v="YALAPIROX12"/>
    <s v="LAPIZ ROJO X12 UND"/>
    <s v="YALAPIROX12 - LAPIZ ROJO X12 UND"/>
    <n v="1"/>
    <n v="4882"/>
    <n v="0"/>
    <n v="4882"/>
    <s v="VLL04"/>
    <n v="1"/>
    <n v="213"/>
    <s v=" Tuti Valledupar"/>
    <s v="ZONA NORTE"/>
    <s v="TERCEROS"/>
    <s v="2025 SEM 46"/>
    <s v="1918"/>
    <x v="0"/>
    <s v="miércoles"/>
    <s v="YASS"/>
    <n v="1"/>
    <n v="1"/>
    <s v="TAT"/>
    <s v="ORLANDO ORTIZ ORTIZ"/>
    <s v="Preventa"/>
    <s v="91390867"/>
    <s v="49794720"/>
    <s v="PROVISIONES KAREN"/>
  </r>
  <r>
    <d v="2025-11-12T00:00:00"/>
    <s v="HHBO001176830"/>
    <s v="LYDETE1800DX1"/>
    <s v="DETERGENTE ETERNA DOYPACK 1800 ML X1"/>
    <s v="LYDETE1800DX1 - DETERGENTE ETERNA DOYPACK 1800 ML X1"/>
    <n v="3"/>
    <n v="12000"/>
    <n v="0"/>
    <n v="36000"/>
    <s v="BG13"/>
    <n v="1"/>
    <n v="126"/>
    <s v=" TUTI Bogota"/>
    <s v="ZONA BOGOTA"/>
    <s v="TERCEROS"/>
    <s v="2025 SEM 46"/>
    <s v="2235"/>
    <x v="14"/>
    <s v="miércoles"/>
    <s v="ETERNA"/>
    <n v="1"/>
    <n v="3"/>
    <s v="TAT"/>
    <s v="HILDA PATRICIA SILVA ALBARRACIN"/>
    <s v="Preventa"/>
    <s v="52582911"/>
    <s v="1012358399"/>
    <s v="CIGARRERIA NICO"/>
  </r>
  <r>
    <d v="2025-11-12T00:00:00"/>
    <s v="HHBO001176840"/>
    <s v="LYBICA1000X1"/>
    <s v="LIMPIAYA LIMPIADOR BICARBONATO 1000ML X1"/>
    <s v="LYBICA1000X1 - LIMPIAYA LIMPIADOR BICARBONATO 1000ML X1"/>
    <n v="1"/>
    <n v="3025.21"/>
    <n v="0"/>
    <n v="3025.21"/>
    <s v="BG23"/>
    <n v="1"/>
    <n v="182"/>
    <s v=" TUTI VILLAVICENCIO"/>
    <s v="ZONA BOGOTA"/>
    <s v="TERCEROS"/>
    <s v="2025 SEM 46"/>
    <s v="2913"/>
    <x v="51"/>
    <s v="miércoles"/>
    <s v="ETERNA"/>
    <n v="1"/>
    <n v="1"/>
    <s v="TAT"/>
    <s v="LUIS HUMBERTO ROJAS"/>
    <s v="Preventa"/>
    <s v="17495476"/>
    <s v="1121916224"/>
    <s v="TIENDA LA 43"/>
  </r>
  <r>
    <d v="2025-11-12T00:00:00"/>
    <s v="HHBO001176855"/>
    <s v="YACONDSEX"/>
    <s v="CONDONES X3 UNIDADES ECONOMICO"/>
    <s v="YACONDSEX - CONDONES X3 UNIDADES ECONOMICO"/>
    <n v="6"/>
    <n v="866.2"/>
    <n v="0"/>
    <n v="5197.2"/>
    <s v="BG11"/>
    <n v="1"/>
    <n v="2"/>
    <s v=" CIUDAD BOGOTA"/>
    <s v="ZONA BOGOTA"/>
    <s v="TERCEROS"/>
    <s v="2025 SEM 46"/>
    <s v="2203"/>
    <x v="47"/>
    <s v="miércoles"/>
    <s v="YASS"/>
    <n v="1"/>
    <n v="6"/>
    <s v="TAT"/>
    <s v="MARIA DANIELA BRITO CASTRILLO"/>
    <s v="Preventa"/>
    <s v="1003383533"/>
    <s v="52906505"/>
    <s v="DROGUERIA EMY"/>
  </r>
  <r>
    <d v="2025-11-12T00:00:00"/>
    <s v="HHBO001176859"/>
    <s v="LYDETE1800DX1"/>
    <s v="DETERGENTE ETERNA DOYPACK 1800 ML X1"/>
    <s v="LYDETE1800DX1 - DETERGENTE ETERNA DOYPACK 1800 ML X1"/>
    <n v="1"/>
    <n v="12000"/>
    <n v="0"/>
    <n v="12000"/>
    <s v="BG11"/>
    <n v="1"/>
    <n v="126"/>
    <s v=" TUTI Bogota"/>
    <s v="ZONA BOGOTA"/>
    <s v="TERCEROS"/>
    <s v="2025 SEM 46"/>
    <s v="2203"/>
    <x v="47"/>
    <s v="miércoles"/>
    <s v="ETERNA"/>
    <n v="1"/>
    <n v="1"/>
    <s v="TAT"/>
    <s v="JHOAN ALEXANDER PAEZ VELOZA"/>
    <s v="Preventa"/>
    <s v="1090399609"/>
    <s v="52906505"/>
    <s v="EXTREEM BIKES"/>
  </r>
  <r>
    <d v="2025-11-12T00:00:00"/>
    <s v="HHBO001176879"/>
    <s v="LYLOZA700DX1"/>
    <s v="LIMPIAYA LAVA LOZA DOYPACK 700 ML X1"/>
    <s v="LYLOZA700DX1 - LIMPIAYA LAVA LOZA DOYPACK 700 ML X1"/>
    <n v="1"/>
    <n v="3562.19"/>
    <n v="0"/>
    <n v="3562.19"/>
    <s v="BG11"/>
    <n v="1"/>
    <n v="126"/>
    <s v=" TUTI Bogota"/>
    <s v="ZONA BOGOTA"/>
    <s v="TERCEROS"/>
    <s v="2025 SEM 46"/>
    <s v="2200"/>
    <x v="36"/>
    <s v="miércoles"/>
    <s v="ETERNA"/>
    <n v="1"/>
    <n v="1"/>
    <s v="TAT"/>
    <s v="JHON JAIRO CABALLERO ROJAS"/>
    <s v="Preventa"/>
    <s v="80020603"/>
    <s v="53099291"/>
    <s v="FERRETERIA"/>
  </r>
  <r>
    <d v="2025-11-12T00:00:00"/>
    <s v="HHBO001176900"/>
    <s v="PBPROCOLDIS"/>
    <s v="PROTECTOR SOLAR COLOR DISPLAY"/>
    <s v="PBPROCOLDIS - PROTECTOR SOLAR COLOR DISPLAY"/>
    <n v="1"/>
    <n v="29400"/>
    <n v="0"/>
    <n v="29400"/>
    <s v="BG11"/>
    <n v="1"/>
    <n v="126"/>
    <s v=" TUTI Bogota"/>
    <s v="ZONA BOGOTA"/>
    <s v="TERCEROS"/>
    <s v="2025 SEM 46"/>
    <s v="2200"/>
    <x v="36"/>
    <s v="miércoles"/>
    <s v="PREBEL"/>
    <n v="1"/>
    <n v="1"/>
    <s v="TAT"/>
    <s v="ANA ISABEL CASTELLANOS CONTRERAS"/>
    <s v="Preventa"/>
    <s v="52787204"/>
    <s v="53099291"/>
    <s v="ISABEL CASTELLANOS"/>
  </r>
  <r>
    <d v="2025-11-12T00:00:00"/>
    <s v="HHBO001176930"/>
    <s v="PBELDES12X18"/>
    <s v="DES. EA DPL CLASS 12G X 18"/>
    <s v="PBELDES12X18 - DES. EA DPL CLASS 12G X 18"/>
    <n v="1"/>
    <n v="12500"/>
    <n v="375"/>
    <n v="12125"/>
    <s v="BG19"/>
    <n v="1"/>
    <n v="126"/>
    <s v=" TUTI Bogota"/>
    <s v="ZONA BOGOTA"/>
    <s v="TERCEROS"/>
    <s v="2025 SEM 46"/>
    <s v="2184"/>
    <x v="46"/>
    <s v="miércoles"/>
    <s v="PREBEL"/>
    <n v="1"/>
    <n v="1"/>
    <s v="TAT"/>
    <s v="CLAUDIA MARCELA MELGAREJO PIÑARETE"/>
    <s v="Preventa"/>
    <s v="1015998141"/>
    <s v="9902"/>
    <s v="CIGARRERIA PUNTO RICO"/>
  </r>
  <r>
    <d v="2025-11-12T00:00:00"/>
    <s v="HHBO001176930"/>
    <s v="LYDETEOS1800DX1"/>
    <s v="DETERGENTE ETERNA DOYPACK ROPA OSCURA 1800ML"/>
    <s v="LYDETEOS1800DX1 - DETERGENTE ETERNA DOYPACK ROPA OSCURA 1800ML"/>
    <n v="1"/>
    <n v="13840"/>
    <n v="0"/>
    <n v="13840"/>
    <s v="BG19"/>
    <n v="1"/>
    <n v="126"/>
    <s v=" TUTI Bogota"/>
    <s v="ZONA BOGOTA"/>
    <s v="TERCEROS"/>
    <s v="2025 SEM 46"/>
    <s v="2184"/>
    <x v="46"/>
    <s v="miércoles"/>
    <s v="ETERNA"/>
    <n v="1"/>
    <n v="1"/>
    <s v="TAT"/>
    <s v="CLAUDIA MARCELA MELGAREJO PIÑARETE"/>
    <s v="Preventa"/>
    <s v="1015998141"/>
    <s v="9902"/>
    <s v="CIGARRERIA PUNTO RICO"/>
  </r>
  <r>
    <d v="2025-11-12T00:00:00"/>
    <s v="HHBO001176930"/>
    <s v="LYDETE3X1800"/>
    <s v="COMBO DETERGENTE ETERNA 3.000+1.800 OFERTA"/>
    <s v="LYDETE3X1800 - COMBO DETERGENTE ETERNA 3.000+1.800 OFERTA"/>
    <n v="1"/>
    <n v="28655.46"/>
    <n v="0"/>
    <n v="28655.46"/>
    <s v="BG19"/>
    <n v="1"/>
    <n v="126"/>
    <s v=" TUTI Bogota"/>
    <s v="ZONA BOGOTA"/>
    <s v="TERCEROS"/>
    <s v="2025 SEM 46"/>
    <s v="2184"/>
    <x v="46"/>
    <s v="miércoles"/>
    <s v="ETERNA"/>
    <n v="1"/>
    <n v="1"/>
    <s v="TAT"/>
    <s v="CLAUDIA MARCELA MELGAREJO PIÑARETE"/>
    <s v="Preventa"/>
    <s v="1015998141"/>
    <s v="9902"/>
    <s v="CIGARRERIA PUNTO RICO"/>
  </r>
  <r>
    <d v="2025-11-12T00:00:00"/>
    <s v="HHME001465862"/>
    <s v="LYGUANT7AMX2"/>
    <s v="LIMPIAYA GUATE TALLA7 AMARILLO X2"/>
    <s v="LYGUANT7AMX2 - LIMPIAYA GUATE TALLA7 AMARILLO X2"/>
    <n v="3"/>
    <n v="3025.21"/>
    <n v="0"/>
    <n v="9075.6299999999992"/>
    <s v="MD04"/>
    <n v="1"/>
    <n v="125"/>
    <s v=" TUTI Medellin"/>
    <s v="ZONA CENTRO"/>
    <s v="TERCEROS"/>
    <s v="2025 SEM 46"/>
    <s v="1305"/>
    <x v="6"/>
    <s v="miércoles"/>
    <s v="ETERNA"/>
    <n v="1"/>
    <n v="3"/>
    <s v="TAT"/>
    <s v="MONICA MONTOYA RESTREPO"/>
    <s v="Preventa"/>
    <s v="1027889453"/>
    <s v="1036660589"/>
    <s v="VARIEDADES MYM"/>
  </r>
  <r>
    <d v="2025-11-12T00:00:00"/>
    <s v="HHME001465862"/>
    <s v="LYGUANT7.5AMX2"/>
    <s v="LIMPIAYA GUATE TALLA7.5 AMARILLO X2"/>
    <s v="LYGUANT7.5AMX2 - LIMPIAYA GUATE TALLA7.5 AMARILLO X2"/>
    <n v="3"/>
    <n v="3025.21"/>
    <n v="0"/>
    <n v="9075.6299999999992"/>
    <s v="MD04"/>
    <n v="1"/>
    <n v="125"/>
    <s v=" TUTI Medellin"/>
    <s v="ZONA CENTRO"/>
    <s v="TERCEROS"/>
    <s v="2025 SEM 46"/>
    <s v="1305"/>
    <x v="6"/>
    <s v="miércoles"/>
    <s v="ETERNA"/>
    <n v="1"/>
    <n v="3"/>
    <s v="TAT"/>
    <s v="MONICA MONTOYA RESTREPO"/>
    <s v="Preventa"/>
    <s v="1027889453"/>
    <s v="1036660589"/>
    <s v="VARIEDADES MYM"/>
  </r>
  <r>
    <d v="2025-11-12T00:00:00"/>
    <s v="HHME001465873"/>
    <s v="LYGUANT7AMX2"/>
    <s v="LIMPIAYA GUATE TALLA7 AMARILLO X2"/>
    <s v="LYGUANT7AMX2 - LIMPIAYA GUATE TALLA7 AMARILLO X2"/>
    <n v="12"/>
    <n v="3025.21"/>
    <n v="0"/>
    <n v="36302.519999999997"/>
    <s v="MD06"/>
    <n v="1"/>
    <n v="125"/>
    <s v=" TUTI Medellin"/>
    <s v="ZONA CENTRO"/>
    <s v="TERCEROS"/>
    <s v="2025 SEM 46"/>
    <s v="1349"/>
    <x v="2"/>
    <s v="miércoles"/>
    <s v="ETERNA"/>
    <n v="1"/>
    <n v="12"/>
    <s v="TAT"/>
    <s v="DUVAN ANDRES CARMONA RENDON"/>
    <s v="Preventa"/>
    <s v="1022123074"/>
    <s v="8432406"/>
    <s v="MINIMERCADO PRIMO"/>
  </r>
  <r>
    <d v="2025-11-12T00:00:00"/>
    <s v="HHME001465873"/>
    <s v="LYGUANT7.5AMX2"/>
    <s v="LIMPIAYA GUATE TALLA7.5 AMARILLO X2"/>
    <s v="LYGUANT7.5AMX2 - LIMPIAYA GUATE TALLA7.5 AMARILLO X2"/>
    <n v="12"/>
    <n v="3025.21"/>
    <n v="0"/>
    <n v="36302.519999999997"/>
    <s v="MD06"/>
    <n v="1"/>
    <n v="125"/>
    <s v=" TUTI Medellin"/>
    <s v="ZONA CENTRO"/>
    <s v="TERCEROS"/>
    <s v="2025 SEM 46"/>
    <s v="1349"/>
    <x v="2"/>
    <s v="miércoles"/>
    <s v="ETERNA"/>
    <n v="1"/>
    <n v="12"/>
    <s v="TAT"/>
    <s v="DUVAN ANDRES CARMONA RENDON"/>
    <s v="Preventa"/>
    <s v="1022123074"/>
    <s v="8432406"/>
    <s v="MINIMERCADO PRIMO"/>
  </r>
  <r>
    <d v="2025-11-12T00:00:00"/>
    <s v="HHME001465631"/>
    <s v="PDTOAVEN60X8"/>
    <s v="VENUS DELGADA PACA 60 X 8"/>
    <s v="PDTOAVEN60X8 - VENUS DELGADA PACA 60 X 8"/>
    <n v="6"/>
    <n v="1718.42"/>
    <n v="0"/>
    <n v="10310.52"/>
    <s v="MD01"/>
    <n v="1"/>
    <n v="125"/>
    <s v=" TUTI Medellin"/>
    <s v="ZONA CENTRO"/>
    <s v="TERCEROS"/>
    <s v="2025 SEM 46"/>
    <s v="1343"/>
    <x v="7"/>
    <s v="miércoles"/>
    <s v="PRODUSA"/>
    <n v="1"/>
    <n v="6"/>
    <s v="TAT"/>
    <s v="JOHNATAN ALEJANDRO GIRALDO CARDONA"/>
    <s v="Preventa"/>
    <s v="1017198344"/>
    <s v="1039023085"/>
    <s v="DISTRIBUIDORA LA 65"/>
  </r>
  <r>
    <d v="2025-11-12T00:00:00"/>
    <s v="HHME001465631"/>
    <s v="LYGUANT9NGX2"/>
    <s v="LIMPIAYA GUANTE NEGRO TALLA9 X2"/>
    <s v="LYGUANT9NGX2 - LIMPIAYA GUANTE NEGRO TALLA9 X2"/>
    <n v="2"/>
    <n v="3180"/>
    <n v="0"/>
    <n v="6360"/>
    <s v="MD01"/>
    <n v="1"/>
    <n v="125"/>
    <s v=" TUTI Medellin"/>
    <s v="ZONA CENTRO"/>
    <s v="TERCEROS"/>
    <s v="2025 SEM 46"/>
    <s v="1343"/>
    <x v="7"/>
    <s v="miércoles"/>
    <s v="ETERNA"/>
    <n v="1"/>
    <n v="2"/>
    <s v="TAT"/>
    <s v="JOHNATAN ALEJANDRO GIRALDO CARDONA"/>
    <s v="Preventa"/>
    <s v="1017198344"/>
    <s v="1039023085"/>
    <s v="DISTRIBUIDORA LA 65"/>
  </r>
  <r>
    <d v="2025-11-12T00:00:00"/>
    <s v="HHME001465631"/>
    <s v="LYESPOOROX12"/>
    <s v="LIMPIAYA ESPONJA ORO/PLATA X12"/>
    <s v="LYESPOOROX12 - LIMPIAYA ESPONJA ORO/PLATA X12"/>
    <n v="1"/>
    <n v="8991.6"/>
    <n v="449.58"/>
    <n v="8542.02"/>
    <s v="MD01"/>
    <n v="1"/>
    <n v="125"/>
    <s v=" TUTI Medellin"/>
    <s v="ZONA CENTRO"/>
    <s v="TERCEROS"/>
    <s v="2025 SEM 46"/>
    <s v="1343"/>
    <x v="7"/>
    <s v="miércoles"/>
    <s v="ETERNA"/>
    <n v="1"/>
    <n v="1"/>
    <s v="TAT"/>
    <s v="JOHNATAN ALEJANDRO GIRALDO CARDONA"/>
    <s v="Preventa"/>
    <s v="1017198344"/>
    <s v="1039023085"/>
    <s v="DISTRIBUIDORA LA 65"/>
  </r>
  <r>
    <d v="2025-11-12T00:00:00"/>
    <s v="HHME001465631"/>
    <s v="LYLOZA500ML"/>
    <s v="LAVALOZA LIQUIDO 500ML"/>
    <s v="LYLOZA500ML - LAVALOZA LIQUIDO 500ML"/>
    <n v="6"/>
    <n v="2475"/>
    <n v="0"/>
    <n v="14850"/>
    <s v="MD01"/>
    <n v="1"/>
    <n v="125"/>
    <s v=" TUTI Medellin"/>
    <s v="ZONA CENTRO"/>
    <s v="TERCEROS"/>
    <s v="2025 SEM 46"/>
    <s v="1343"/>
    <x v="7"/>
    <s v="miércoles"/>
    <s v="ETERNA"/>
    <n v="1"/>
    <n v="6"/>
    <s v="TAT"/>
    <s v="JOHNATAN ALEJANDRO GIRALDO CARDONA"/>
    <s v="Preventa"/>
    <s v="1017198344"/>
    <s v="1039023085"/>
    <s v="DISTRIBUIDORA LA 65"/>
  </r>
  <r>
    <d v="2025-11-12T00:00:00"/>
    <s v="HHBQ000725888"/>
    <s v="LYGUANT8AMX2"/>
    <s v="LIMPIAYA GUANTE TALLA8 AMARILLO X2"/>
    <s v="LYGUANT8AMX2 - LIMPIAYA GUANTE TALLA8 AMARILLO X2"/>
    <n v="2"/>
    <n v="3025.21"/>
    <n v="0"/>
    <n v="6050.42"/>
    <s v="VLL04"/>
    <n v="1"/>
    <n v="213"/>
    <s v=" Tuti Valledupar"/>
    <s v="ZONA NORTE"/>
    <s v="TERCEROS"/>
    <s v="2025 SEM 46"/>
    <s v="1918"/>
    <x v="0"/>
    <s v="miércoles"/>
    <s v="ETERNA"/>
    <n v="1"/>
    <n v="2"/>
    <s v="TAT"/>
    <s v="EFREN CARREÑO OREJARENA"/>
    <s v="Preventa"/>
    <s v="91441987"/>
    <s v="49794720"/>
    <s v="VDES CRISTIAN CAMILO"/>
  </r>
  <r>
    <d v="2025-11-12T00:00:00"/>
    <s v="HHBQ000725888"/>
    <s v="LYGUANT8.5AMX2"/>
    <s v="LIMPIAYA GUANTE TALLA8.5 AMARILLO X2"/>
    <s v="LYGUANT8.5AMX2 - LIMPIAYA GUANTE TALLA8.5 AMARILLO X2"/>
    <n v="2"/>
    <n v="3025.21"/>
    <n v="0"/>
    <n v="6050.42"/>
    <s v="VLL04"/>
    <n v="1"/>
    <n v="213"/>
    <s v=" Tuti Valledupar"/>
    <s v="ZONA NORTE"/>
    <s v="TERCEROS"/>
    <s v="2025 SEM 46"/>
    <s v="1918"/>
    <x v="0"/>
    <s v="miércoles"/>
    <s v="ETERNA"/>
    <n v="1"/>
    <n v="2"/>
    <s v="TAT"/>
    <s v="EFREN CARREÑO OREJARENA"/>
    <s v="Preventa"/>
    <s v="91441987"/>
    <s v="49794720"/>
    <s v="VDES CRISTIAN CAMILO"/>
  </r>
  <r>
    <d v="2025-11-12T00:00:00"/>
    <s v="HHBQ000725888"/>
    <s v="LYGUANT9AMX2"/>
    <s v="LIMPIAYA GUANTE TALLA9 AMARILLO X2"/>
    <s v="LYGUANT9AMX2 - LIMPIAYA GUANTE TALLA9 AMARILLO X2"/>
    <n v="2"/>
    <n v="3025.21"/>
    <n v="0"/>
    <n v="6050.42"/>
    <s v="VLL04"/>
    <n v="1"/>
    <n v="213"/>
    <s v=" Tuti Valledupar"/>
    <s v="ZONA NORTE"/>
    <s v="TERCEROS"/>
    <s v="2025 SEM 46"/>
    <s v="1918"/>
    <x v="0"/>
    <s v="miércoles"/>
    <s v="ETERNA"/>
    <n v="1"/>
    <n v="2"/>
    <s v="TAT"/>
    <s v="EFREN CARREÑO OREJARENA"/>
    <s v="Preventa"/>
    <s v="91441987"/>
    <s v="49794720"/>
    <s v="VDES CRISTIAN CAMILO"/>
  </r>
  <r>
    <d v="2025-11-12T00:00:00"/>
    <s v="HHBU000699627"/>
    <s v="PBDESCLIROLL"/>
    <s v="DESODORANTE CLINICAL ROLL-ON 30ML"/>
    <s v="PBDESCLIROLL - DESODORANTE CLINICAL ROLL-ON 30ML"/>
    <n v="6"/>
    <n v="3000"/>
    <n v="0"/>
    <n v="18000"/>
    <s v="BM11"/>
    <n v="1"/>
    <n v="154"/>
    <s v=" TUTI Bucaramanga"/>
    <s v="ZONA SANTANDER"/>
    <s v="TERCEROS"/>
    <s v="2025 SEM 46"/>
    <s v="1639"/>
    <x v="35"/>
    <s v="miércoles"/>
    <s v="PREBEL"/>
    <n v="1"/>
    <n v="6"/>
    <s v="TAT"/>
    <s v="MARTHA CECILIA SUAREZ SILVA"/>
    <s v="Preventa"/>
    <s v="37667936"/>
    <s v="63557106"/>
    <s v="TIENDA MICHEL"/>
  </r>
  <r>
    <d v="2025-11-12T00:00:00"/>
    <s v="HHBU000699627"/>
    <s v="PBELDESMIN30"/>
    <s v="EA CLASSIC MINI ROLL ON 30ML"/>
    <s v="PBELDESMIN30 - EA CLASSIC MINI ROLL ON 30ML"/>
    <n v="6"/>
    <n v="3000"/>
    <n v="0"/>
    <n v="18000"/>
    <s v="BM11"/>
    <n v="1"/>
    <n v="154"/>
    <s v=" TUTI Bucaramanga"/>
    <s v="ZONA SANTANDER"/>
    <s v="TERCEROS"/>
    <s v="2025 SEM 46"/>
    <s v="1639"/>
    <x v="35"/>
    <s v="miércoles"/>
    <s v="PREBEL"/>
    <n v="1"/>
    <n v="6"/>
    <s v="TAT"/>
    <s v="MARTHA CECILIA SUAREZ SILVA"/>
    <s v="Preventa"/>
    <s v="37667936"/>
    <s v="63557106"/>
    <s v="TIENDA MICHEL"/>
  </r>
  <r>
    <d v="2025-11-12T00:00:00"/>
    <s v="HHBU000699627"/>
    <s v="LYVIDR500X1"/>
    <s v="LIMPIAYA LIMPIAVIDRIOS MULTIUSOS 500ML X1"/>
    <s v="LYVIDR500X1 - LIMPIAYA LIMPIAVIDRIOS MULTIUSOS 500ML X1"/>
    <n v="3"/>
    <n v="2647.06"/>
    <n v="0"/>
    <n v="7941.18"/>
    <s v="BM11"/>
    <n v="1"/>
    <n v="154"/>
    <s v=" TUTI Bucaramanga"/>
    <s v="ZONA SANTANDER"/>
    <s v="TERCEROS"/>
    <s v="2025 SEM 46"/>
    <s v="1639"/>
    <x v="35"/>
    <s v="miércoles"/>
    <s v="ETERNA"/>
    <n v="1"/>
    <n v="3"/>
    <s v="TAT"/>
    <s v="MARTHA CECILIA SUAREZ SILVA"/>
    <s v="Preventa"/>
    <s v="37667936"/>
    <s v="63557106"/>
    <s v="TIENDA MICHEL"/>
  </r>
  <r>
    <d v="2025-11-12T00:00:00"/>
    <s v="HHME001465694"/>
    <s v="LYGUANT7.5AMX2"/>
    <s v="LIMPIAYA GUATE TALLA7.5 AMARILLO X2"/>
    <s v="LYGUANT7.5AMX2 - LIMPIAYA GUATE TALLA7.5 AMARILLO X2"/>
    <n v="3"/>
    <n v="3025.21"/>
    <n v="0"/>
    <n v="9075.6299999999992"/>
    <s v="MD02"/>
    <n v="1"/>
    <n v="125"/>
    <s v=" TUTI Medellin"/>
    <s v="ZONA CENTRO"/>
    <s v="TERCEROS"/>
    <s v="2025 SEM 46"/>
    <s v="1340"/>
    <x v="5"/>
    <s v="miércoles"/>
    <s v="ETERNA"/>
    <n v="1"/>
    <n v="3"/>
    <s v="TAT"/>
    <s v="JULIANA GOMEZ CARTAGENA"/>
    <s v="Preventa"/>
    <s v="1152683202"/>
    <s v="1036639459"/>
    <s v="EL OVEJO"/>
  </r>
  <r>
    <d v="2025-11-12T00:00:00"/>
    <s v="HHBO001176845"/>
    <s v="LYGUANT8.5AMX2"/>
    <s v="LIMPIAYA GUANTE TALLA8.5 AMARILLO X2"/>
    <s v="LYGUANT8.5AMX2 - LIMPIAYA GUANTE TALLA8.5 AMARILLO X2"/>
    <n v="6"/>
    <n v="3025.21"/>
    <n v="0"/>
    <n v="18151.259999999998"/>
    <s v="BG11"/>
    <n v="1"/>
    <n v="126"/>
    <s v=" TUTI Bogota"/>
    <s v="ZONA BOGOTA"/>
    <s v="TERCEROS"/>
    <s v="2025 SEM 46"/>
    <s v="2203"/>
    <x v="47"/>
    <s v="miércoles"/>
    <s v="ETERNA"/>
    <n v="1"/>
    <n v="6"/>
    <s v="TAT"/>
    <s v="LUZ DARY QUINTERO PILLIMUR"/>
    <s v="Preventa"/>
    <s v="25528851"/>
    <s v="52906505"/>
    <s v="MINIMERCADO LYA"/>
  </r>
  <r>
    <d v="2025-11-12T00:00:00"/>
    <s v="HHBO001176908"/>
    <s v="YACAN40"/>
    <s v="CANDADO 40 MM"/>
    <s v="YACAN40 - CANDADO 40 MM"/>
    <n v="3"/>
    <n v="2992.5"/>
    <n v="0"/>
    <n v="8977.5"/>
    <s v="BG11"/>
    <n v="1"/>
    <n v="126"/>
    <s v=" TUTI Bogota"/>
    <s v="ZONA BOGOTA"/>
    <s v="TERCEROS"/>
    <s v="2025 SEM 46"/>
    <s v="2200"/>
    <x v="36"/>
    <s v="miércoles"/>
    <s v="YASS"/>
    <n v="1"/>
    <n v="3"/>
    <s v="TAT"/>
    <s v="YEIMI ALEXANDRA LOAIZA FORERO"/>
    <s v="Preventa"/>
    <s v="1014295376"/>
    <s v="53099291"/>
    <s v="LA ESQUINA"/>
  </r>
  <r>
    <d v="2025-11-12T00:00:00"/>
    <s v="HHBO001176908"/>
    <s v="YACAN20"/>
    <s v="CANDADO 20 MM"/>
    <s v="YACAN20 - CANDADO 20 MM"/>
    <n v="3"/>
    <n v="1218.49"/>
    <n v="0"/>
    <n v="3655.47"/>
    <s v="BG11"/>
    <n v="1"/>
    <n v="126"/>
    <s v=" TUTI Bogota"/>
    <s v="ZONA BOGOTA"/>
    <s v="TERCEROS"/>
    <s v="2025 SEM 46"/>
    <s v="2200"/>
    <x v="36"/>
    <s v="miércoles"/>
    <s v="YASS"/>
    <n v="1"/>
    <n v="3"/>
    <s v="TAT"/>
    <s v="YEIMI ALEXANDRA LOAIZA FORERO"/>
    <s v="Preventa"/>
    <s v="1014295376"/>
    <s v="53099291"/>
    <s v="LA ESQUINA"/>
  </r>
  <r>
    <d v="2025-11-12T00:00:00"/>
    <s v="HHME001465836"/>
    <s v="YAPADAM150"/>
    <s v="PAÑITOS HUMEDOS DAMPY X 150 UND AZUL"/>
    <s v="YAPADAM150 - PAÑITOS HUMEDOS DAMPY X 150 UND AZUL"/>
    <n v="6"/>
    <n v="6422.4"/>
    <n v="0"/>
    <n v="38534.400000000001"/>
    <s v="MD04"/>
    <n v="1"/>
    <n v="125"/>
    <s v=" TUTI Medellin"/>
    <s v="ZONA CENTRO"/>
    <s v="TERCEROS"/>
    <s v="2025 SEM 46"/>
    <s v="1305"/>
    <x v="6"/>
    <s v="miércoles"/>
    <s v="YASS"/>
    <n v="1"/>
    <n v="6"/>
    <s v="TAT"/>
    <s v="MARIA STELLA USUGA"/>
    <s v="Preventa"/>
    <s v="32485688"/>
    <s v="1036660589"/>
    <s v="VENTANA STELLA"/>
  </r>
  <r>
    <d v="2025-11-12T00:00:00"/>
    <s v="HHME001465836"/>
    <s v="YAPANIAZUX12"/>
    <s v="PAÑITOS HUMEDOS DAMPY AAZUL X 12UND"/>
    <s v="YAPANIAZUX12 - PAÑITOS HUMEDOS DAMPY AAZUL X 12UND"/>
    <n v="6"/>
    <n v="870"/>
    <n v="0"/>
    <n v="5220"/>
    <s v="MD04"/>
    <n v="1"/>
    <n v="125"/>
    <s v=" TUTI Medellin"/>
    <s v="ZONA CENTRO"/>
    <s v="TERCEROS"/>
    <s v="2025 SEM 46"/>
    <s v="1305"/>
    <x v="6"/>
    <s v="miércoles"/>
    <s v="YASS"/>
    <n v="1"/>
    <n v="6"/>
    <s v="TAT"/>
    <s v="MARIA STELLA USUGA"/>
    <s v="Preventa"/>
    <s v="32485688"/>
    <s v="1036660589"/>
    <s v="VENTANA STELLA"/>
  </r>
  <r>
    <d v="2025-11-12T00:00:00"/>
    <s v="HHME001465893"/>
    <s v="DRPOLISACHETX1"/>
    <s v="POLIMERO DROMATIC SACHET X1"/>
    <s v="DRPOLISACHETX1 - POLIMERO DROMATIC SACHET X1"/>
    <n v="3"/>
    <n v="2227"/>
    <n v="0"/>
    <n v="6681"/>
    <s v="MD06"/>
    <n v="1"/>
    <n v="125"/>
    <s v=" TUTI Medellin"/>
    <s v="ZONA CENTRO"/>
    <s v="TERCEROS"/>
    <s v="2025 SEM 46"/>
    <s v="1307"/>
    <x v="23"/>
    <s v="miércoles"/>
    <s v="DROMATIC"/>
    <n v="1"/>
    <n v="3"/>
    <s v="TAT"/>
    <s v="MILEYDIS MARIA DIAZ BARBOSA"/>
    <s v="Preventa"/>
    <s v="1192787098"/>
    <s v="1037594291"/>
    <s v="autoservicio LM"/>
  </r>
  <r>
    <d v="2025-11-12T00:00:00"/>
    <s v="HHME001465893"/>
    <s v="YAGOM90"/>
    <s v="GOMINA N17 EN SOBRE 90G"/>
    <s v="YAGOM90 - GOMINA N17 EN SOBRE 90G"/>
    <n v="5"/>
    <n v="1092.44"/>
    <n v="0"/>
    <n v="5462.2"/>
    <s v="MD06"/>
    <n v="1"/>
    <n v="125"/>
    <s v=" TUTI Medellin"/>
    <s v="ZONA CENTRO"/>
    <s v="TERCEROS"/>
    <s v="2025 SEM 46"/>
    <s v="1307"/>
    <x v="23"/>
    <s v="miércoles"/>
    <s v="YASS"/>
    <n v="1"/>
    <n v="5"/>
    <s v="TAT"/>
    <s v="MILEYDIS MARIA DIAZ BARBOSA"/>
    <s v="Preventa"/>
    <s v="1192787098"/>
    <s v="1037594291"/>
    <s v="autoservicio LM"/>
  </r>
  <r>
    <d v="2025-11-12T00:00:00"/>
    <s v="HHME001465893"/>
    <s v="LYDESEN500"/>
    <s v="DESENGRASANTE CITRICO 500ML"/>
    <s v="LYDESEN500 - DESENGRASANTE CITRICO 500ML"/>
    <n v="3"/>
    <n v="2645.48"/>
    <n v="0"/>
    <n v="7936.44"/>
    <s v="MD06"/>
    <n v="1"/>
    <n v="125"/>
    <s v=" TUTI Medellin"/>
    <s v="ZONA CENTRO"/>
    <s v="TERCEROS"/>
    <s v="2025 SEM 46"/>
    <s v="1307"/>
    <x v="23"/>
    <s v="miércoles"/>
    <s v="ETERNA"/>
    <n v="1"/>
    <n v="3"/>
    <s v="TAT"/>
    <s v="MILEYDIS MARIA DIAZ BARBOSA"/>
    <s v="Preventa"/>
    <s v="1192787098"/>
    <s v="1037594291"/>
    <s v="autoservicio LM"/>
  </r>
  <r>
    <d v="2025-11-12T00:00:00"/>
    <s v="HHME001465893"/>
    <s v="LYLIMJUNTAS"/>
    <s v="LIMPIADOR DE JUNTAS LIMPIAYA"/>
    <s v="LYLIMJUNTAS - LIMPIADOR DE JUNTAS LIMPIAYA"/>
    <n v="2"/>
    <n v="4659"/>
    <n v="0"/>
    <n v="9318"/>
    <s v="MD06"/>
    <n v="1"/>
    <n v="125"/>
    <s v=" TUTI Medellin"/>
    <s v="ZONA CENTRO"/>
    <s v="TERCEROS"/>
    <s v="2025 SEM 46"/>
    <s v="1307"/>
    <x v="23"/>
    <s v="miércoles"/>
    <s v="ETERNA"/>
    <n v="1"/>
    <n v="2"/>
    <s v="TAT"/>
    <s v="MILEYDIS MARIA DIAZ BARBOSA"/>
    <s v="Preventa"/>
    <s v="1192787098"/>
    <s v="1037594291"/>
    <s v="autoservicio LM"/>
  </r>
  <r>
    <d v="2025-11-12T00:00:00"/>
    <s v="HHME001465898"/>
    <s v="YAPANIAZUX12"/>
    <s v="PAÑITOS HUMEDOS DAMPY AAZUL X 12UND"/>
    <s v="YAPANIAZUX12 - PAÑITOS HUMEDOS DAMPY AAZUL X 12UND"/>
    <n v="12"/>
    <n v="870"/>
    <n v="0"/>
    <n v="10440"/>
    <s v="MD02"/>
    <n v="1"/>
    <n v="1"/>
    <s v=" MEDELLIN"/>
    <s v="ZONA CENTRO"/>
    <s v="TERCEROS"/>
    <s v="2025 SEM 46"/>
    <s v="1330"/>
    <x v="43"/>
    <s v="miércoles"/>
    <s v="YASS"/>
    <n v="1"/>
    <n v="12"/>
    <s v="TAT"/>
    <s v="YEISNE AMPARO ORTIZ ORREGO"/>
    <s v="Preventa"/>
    <s v="1020397792"/>
    <s v="8063355"/>
    <s v="MERCADOS JULIAN"/>
  </r>
  <r>
    <d v="2025-11-12T00:00:00"/>
    <s v="HHBQ000725880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miércoles"/>
    <s v="YASS"/>
    <n v="1"/>
    <n v="1"/>
    <s v="TAT"/>
    <s v="CARLOS MARIO REYES GARCIA"/>
    <s v="Preventa"/>
    <s v="9178926"/>
    <s v="1047509489"/>
    <s v="TIENDA LOS SANTANDERES"/>
  </r>
  <r>
    <d v="2025-11-12T00:00:00"/>
    <s v="HHME001465659"/>
    <s v="LYGUANT8.5AMX2"/>
    <s v="LIMPIAYA GUANTE TALLA8.5 AMARILLO X2"/>
    <s v="LYGUANT8.5AMX2 - LIMPIAYA GUANTE TALLA8.5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miércoles"/>
    <s v="ETERNA"/>
    <n v="1"/>
    <n v="6"/>
    <s v="TAT"/>
    <s v="RODRIGO ABAD SUAREZ GARCIA"/>
    <s v="Preventa"/>
    <s v="98574460"/>
    <s v="1039023085"/>
    <s v="CHIPURRA"/>
  </r>
  <r>
    <d v="2025-11-12T00:00:00"/>
    <s v="HHME001465659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6"/>
    <s v="1343"/>
    <x v="7"/>
    <s v="miércoles"/>
    <s v="PREBEL"/>
    <n v="1"/>
    <n v="1"/>
    <s v="TAT"/>
    <s v="RODRIGO ABAD SUAREZ GARCIA"/>
    <s v="Preventa"/>
    <s v="98574460"/>
    <s v="1039023085"/>
    <s v="CHIPURRA"/>
  </r>
  <r>
    <d v="2025-11-12T00:00:00"/>
    <s v="HHME001465659"/>
    <s v="LYLOZACREM"/>
    <s v="CREMA LAVALOZA LIMPIAYA"/>
    <s v="LYLOZACREM - CREMA LAVALOZA LIMPIAYA"/>
    <n v="12"/>
    <n v="2615"/>
    <n v="0"/>
    <n v="31380"/>
    <s v="MD01"/>
    <n v="1"/>
    <n v="125"/>
    <s v=" TUTI Medellin"/>
    <s v="ZONA CENTRO"/>
    <s v="TERCEROS"/>
    <s v="2025 SEM 46"/>
    <s v="1343"/>
    <x v="7"/>
    <s v="miércoles"/>
    <s v="ETERNA"/>
    <n v="1"/>
    <n v="12"/>
    <s v="TAT"/>
    <s v="RODRIGO ABAD SUAREZ GARCIA"/>
    <s v="Preventa"/>
    <s v="98574460"/>
    <s v="1039023085"/>
    <s v="CHIPURRA"/>
  </r>
  <r>
    <d v="2025-11-12T00:00:00"/>
    <s v="HHBO001176876"/>
    <s v="YAGELX1"/>
    <s v="GEL MENTHUS JUHNIOS VERDE 30GR X1"/>
    <s v="YAGELX1 - GEL MENTHUS JUHNIOS VERDE 30GR X1"/>
    <n v="6"/>
    <n v="1640"/>
    <n v="0"/>
    <n v="9840"/>
    <s v="BG19"/>
    <n v="1"/>
    <n v="126"/>
    <s v=" TUTI Bogota"/>
    <s v="ZONA BOGOTA"/>
    <s v="TERCEROS"/>
    <s v="2025 SEM 46"/>
    <s v="2184"/>
    <x v="46"/>
    <s v="miércoles"/>
    <s v="YASS"/>
    <n v="1"/>
    <n v="6"/>
    <s v="TAT"/>
    <s v="MARITZA FORERO AFANADOR"/>
    <s v="Preventa"/>
    <s v="39528370"/>
    <s v="9902"/>
    <s v="PAPELERIA TATA FORERO"/>
  </r>
  <r>
    <d v="2025-11-12T00:00:00"/>
    <s v="HHME001465793"/>
    <s v="LYGUANT7AMX2"/>
    <s v="LIMPIAYA GUATE TALLA7 AMARILLO X2"/>
    <s v="LYGUANT7AMX2 - LIMPIAYA GUATE TALLA7 AMARILLO X2"/>
    <n v="3"/>
    <n v="3025.21"/>
    <n v="0"/>
    <n v="9075.6299999999992"/>
    <s v="TT02"/>
    <n v="1"/>
    <n v="125"/>
    <s v=" TUTI Medellin"/>
    <s v="ZONA CENTRO"/>
    <s v="TERCEROS"/>
    <s v="2025 SEM 46"/>
    <s v="1320"/>
    <x v="17"/>
    <s v="miércoles"/>
    <s v="ETERNA"/>
    <n v="1"/>
    <n v="3"/>
    <s v="TAT"/>
    <s v="JUAN CARLOS FRUTO CHARRIS"/>
    <s v="Preventa"/>
    <s v="8497352"/>
    <s v="1037949442"/>
    <s v="GRANERO J Y S"/>
  </r>
  <r>
    <d v="2025-11-12T00:00:00"/>
    <s v="HHME001465793"/>
    <s v="LYGUANT7.5AMX2"/>
    <s v="LIMPIAYA GUATE TALLA7.5 AMARILLO X2"/>
    <s v="LYGUANT7.5AMX2 - LIMPIAYA GUATE TALLA7.5 AMARILLO X2"/>
    <n v="3"/>
    <n v="3025.21"/>
    <n v="0"/>
    <n v="9075.6299999999992"/>
    <s v="TT02"/>
    <n v="1"/>
    <n v="125"/>
    <s v=" TUTI Medellin"/>
    <s v="ZONA CENTRO"/>
    <s v="TERCEROS"/>
    <s v="2025 SEM 46"/>
    <s v="1320"/>
    <x v="17"/>
    <s v="miércoles"/>
    <s v="ETERNA"/>
    <n v="1"/>
    <n v="3"/>
    <s v="TAT"/>
    <s v="JUAN CARLOS FRUTO CHARRIS"/>
    <s v="Preventa"/>
    <s v="8497352"/>
    <s v="1037949442"/>
    <s v="GRANERO J Y S"/>
  </r>
  <r>
    <d v="2025-11-12T00:00:00"/>
    <s v="HHME001465793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6"/>
    <s v="1320"/>
    <x v="17"/>
    <s v="miércoles"/>
    <s v="ETERNA"/>
    <n v="1"/>
    <n v="2"/>
    <s v="TAT"/>
    <s v="JUAN CARLOS FRUTO CHARRIS"/>
    <s v="Preventa"/>
    <s v="8497352"/>
    <s v="1037949442"/>
    <s v="GRANERO J Y S"/>
  </r>
  <r>
    <d v="2025-11-12T00:00:00"/>
    <s v="HHME001465875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07"/>
    <x v="23"/>
    <s v="miércoles"/>
    <s v="YASS"/>
    <n v="1"/>
    <n v="6"/>
    <s v="TAT"/>
    <s v="DIOCELINA GOMEZ DE GOMEZ"/>
    <s v="Preventa"/>
    <s v="21451567"/>
    <s v="1037594291"/>
    <s v="TIENDA MARCELA"/>
  </r>
  <r>
    <d v="2025-11-12T00:00:00"/>
    <s v="HHME001465875"/>
    <s v="DRACRILASACHETX1"/>
    <s v="ACRILATO PARA PEINAR DROMATIC SACHET X1"/>
    <s v="DRACRILASACHETX1 - ACRILATO PARA PEINAR DROMATIC SACHET X1"/>
    <n v="6"/>
    <n v="2227"/>
    <n v="0"/>
    <n v="13362"/>
    <s v="MD06"/>
    <n v="1"/>
    <n v="125"/>
    <s v=" TUTI Medellin"/>
    <s v="ZONA CENTRO"/>
    <s v="TERCEROS"/>
    <s v="2025 SEM 46"/>
    <s v="1307"/>
    <x v="23"/>
    <s v="miércoles"/>
    <s v="DROMATIC"/>
    <n v="1"/>
    <n v="6"/>
    <s v="TAT"/>
    <s v="DIOCELINA GOMEZ DE GOMEZ"/>
    <s v="Preventa"/>
    <s v="21451567"/>
    <s v="1037594291"/>
    <s v="TIENDA MARCELA"/>
  </r>
  <r>
    <d v="2025-11-12T00:00:00"/>
    <s v="HHME001465875"/>
    <s v="DRPOLISACHETX1"/>
    <s v="POLIMERO DROMATIC SACHET X1"/>
    <s v="DRPOLISACHETX1 - POLIMERO DROMATIC SACHET X1"/>
    <n v="6"/>
    <n v="2227"/>
    <n v="0"/>
    <n v="13362"/>
    <s v="MD06"/>
    <n v="1"/>
    <n v="125"/>
    <s v=" TUTI Medellin"/>
    <s v="ZONA CENTRO"/>
    <s v="TERCEROS"/>
    <s v="2025 SEM 46"/>
    <s v="1307"/>
    <x v="23"/>
    <s v="miércoles"/>
    <s v="DROMATIC"/>
    <n v="1"/>
    <n v="6"/>
    <s v="TAT"/>
    <s v="DIOCELINA GOMEZ DE GOMEZ"/>
    <s v="Preventa"/>
    <s v="21451567"/>
    <s v="1037594291"/>
    <s v="TIENDA MARCELA"/>
  </r>
  <r>
    <d v="2025-11-12T00:00:00"/>
    <s v="HHBU000699689"/>
    <s v="LYGUANT7.5AMX2"/>
    <s v="LIMPIAYA GUATE TALLA7.5 AMARILLO X2"/>
    <s v="LYGUANT7.5AMX2 - LIMPIAYA GUATE TALLA7.5 AMARILLO X2"/>
    <n v="2"/>
    <n v="3025.21"/>
    <n v="0"/>
    <n v="6050.42"/>
    <s v="BM11"/>
    <n v="1"/>
    <n v="154"/>
    <s v=" TUTI Bucaramanga"/>
    <s v="ZONA SANTANDER"/>
    <s v="TERCEROS"/>
    <s v="2025 SEM 46"/>
    <s v="1639"/>
    <x v="35"/>
    <s v="miércoles"/>
    <s v="ETERNA"/>
    <n v="1"/>
    <n v="2"/>
    <s v="TAT"/>
    <s v="MARIA EUGENIA LOPES CARDENAS"/>
    <s v="Preventa"/>
    <s v="63494331"/>
    <s v="63557106"/>
    <s v="TENDA MARIA E"/>
  </r>
  <r>
    <d v="2025-11-12T00:00:00"/>
    <s v="HHBU000699689"/>
    <s v="LYESPOOROX12"/>
    <s v="LIMPIAYA ESPONJA ORO/PLATA X12"/>
    <s v="LYESPOOROX12 - LIMPIAYA ESPONJA ORO/PLATA X12"/>
    <n v="1"/>
    <n v="8991.6"/>
    <n v="449.58"/>
    <n v="8542.02"/>
    <s v="BM11"/>
    <n v="1"/>
    <n v="154"/>
    <s v=" TUTI Bucaramanga"/>
    <s v="ZONA SANTANDER"/>
    <s v="TERCEROS"/>
    <s v="2025 SEM 46"/>
    <s v="1639"/>
    <x v="35"/>
    <s v="miércoles"/>
    <s v="ETERNA"/>
    <n v="1"/>
    <n v="1"/>
    <s v="TAT"/>
    <s v="MARIA EUGENIA LOPES CARDENAS"/>
    <s v="Preventa"/>
    <s v="63494331"/>
    <s v="63557106"/>
    <s v="TENDA MARIA E"/>
  </r>
  <r>
    <d v="2025-11-12T00:00:00"/>
    <s v="HHBO001176948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35"/>
    <x v="14"/>
    <s v="miércoles"/>
    <s v="ETERNA"/>
    <n v="1"/>
    <n v="1"/>
    <s v="TAT"/>
    <s v="MARTHA LUCIA GUTIERREZ MOLINA"/>
    <s v="Preventa"/>
    <s v="52332724"/>
    <s v="1012358399"/>
    <s v="SUPERMERCADO MARTHA"/>
  </r>
  <r>
    <d v="2025-11-12T00:00:00"/>
    <s v="HHCA000426854"/>
    <s v="LYGUANT8AMX2"/>
    <s v="LIMPIAYA GUANTE TALLA8 AMARILLO X2"/>
    <s v="LYGUANT8AMX2 - LIMPIAYA GUANTE TALLA8 AMARILLO X2"/>
    <n v="6"/>
    <n v="3025.21"/>
    <n v="0"/>
    <n v="18151.259999999998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RAMIRO TORO SERNA"/>
    <s v="Preventa"/>
    <s v="6146147"/>
    <s v="1143845966"/>
    <s v="RAMIRO TORO SERNA"/>
  </r>
  <r>
    <d v="2025-11-12T00:00:00"/>
    <s v="HHCA000426854"/>
    <s v="LYGUANT9AMX2"/>
    <s v="LIMPIAYA GUANTE TALLA9 AMARILLO X2"/>
    <s v="LYGUANT9AMX2 - LIMPIAYA GUANTE TALLA9 AMARILLO X2"/>
    <n v="6"/>
    <n v="3025.21"/>
    <n v="0"/>
    <n v="18151.259999999998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RAMIRO TORO SERNA"/>
    <s v="Preventa"/>
    <s v="6146147"/>
    <s v="1143845966"/>
    <s v="RAMIRO TORO SERNA"/>
  </r>
  <r>
    <d v="2025-11-12T00:00:00"/>
    <s v="HHBO001176987"/>
    <s v="YAGOM90"/>
    <s v="GOMINA N17 EN SOBRE 90G"/>
    <s v="YAGOM90 - GOMINA N17 EN SOBRE 90G"/>
    <n v="5"/>
    <n v="1092.44"/>
    <n v="0"/>
    <n v="5462.2"/>
    <s v="BG13"/>
    <n v="1"/>
    <n v="126"/>
    <s v=" TUTI Bogota"/>
    <s v="ZONA BOGOTA"/>
    <s v="TERCEROS"/>
    <s v="2025 SEM 46"/>
    <s v="2235"/>
    <x v="14"/>
    <s v="miércoles"/>
    <s v="YASS"/>
    <n v="1"/>
    <n v="5"/>
    <s v="TAT"/>
    <s v="DIANA PATRICIA GUTIERREZ GUTIERREZ"/>
    <s v="Preventa"/>
    <s v="52817603"/>
    <s v="1012358399"/>
    <s v="DEPOSITO DE MATERIALES DIANA"/>
  </r>
  <r>
    <d v="2025-11-12T00:00:00"/>
    <s v="HHBO001176987"/>
    <s v="YACAN20"/>
    <s v="CANDADO 20 MM"/>
    <s v="YACAN20 - CANDADO 20 MM"/>
    <n v="3"/>
    <n v="1218.49"/>
    <n v="0"/>
    <n v="3655.47"/>
    <s v="BG13"/>
    <n v="1"/>
    <n v="126"/>
    <s v=" TUTI Bogota"/>
    <s v="ZONA BOGOTA"/>
    <s v="TERCEROS"/>
    <s v="2025 SEM 46"/>
    <s v="2235"/>
    <x v="14"/>
    <s v="miércoles"/>
    <s v="YASS"/>
    <n v="1"/>
    <n v="3"/>
    <s v="TAT"/>
    <s v="DIANA PATRICIA GUTIERREZ GUTIERREZ"/>
    <s v="Preventa"/>
    <s v="52817603"/>
    <s v="1012358399"/>
    <s v="DEPOSITO DE MATERIALES DIANA"/>
  </r>
  <r>
    <d v="2025-11-12T00:00:00"/>
    <s v="HHBO001176987"/>
    <s v="YACAN25"/>
    <s v="CANDADO 25 MM"/>
    <s v="YACAN25 - CANDADO 25 MM"/>
    <n v="3"/>
    <n v="1543"/>
    <n v="0"/>
    <n v="4629"/>
    <s v="BG13"/>
    <n v="1"/>
    <n v="126"/>
    <s v=" TUTI Bogota"/>
    <s v="ZONA BOGOTA"/>
    <s v="TERCEROS"/>
    <s v="2025 SEM 46"/>
    <s v="2235"/>
    <x v="14"/>
    <s v="miércoles"/>
    <s v="YASS"/>
    <n v="1"/>
    <n v="3"/>
    <s v="TAT"/>
    <s v="DIANA PATRICIA GUTIERREZ GUTIERREZ"/>
    <s v="Preventa"/>
    <s v="52817603"/>
    <s v="1012358399"/>
    <s v="DEPOSITO DE MATERIALES DIANA"/>
  </r>
  <r>
    <d v="2025-11-12T00:00:00"/>
    <s v="HHBO001176987"/>
    <s v="YACAN40"/>
    <s v="CANDADO 40 MM"/>
    <s v="YACAN40 - CANDADO 40 MM"/>
    <n v="3"/>
    <n v="2992.5"/>
    <n v="0"/>
    <n v="8977.5"/>
    <s v="BG13"/>
    <n v="1"/>
    <n v="126"/>
    <s v=" TUTI Bogota"/>
    <s v="ZONA BOGOTA"/>
    <s v="TERCEROS"/>
    <s v="2025 SEM 46"/>
    <s v="2235"/>
    <x v="14"/>
    <s v="miércoles"/>
    <s v="YASS"/>
    <n v="1"/>
    <n v="3"/>
    <s v="TAT"/>
    <s v="DIANA PATRICIA GUTIERREZ GUTIERREZ"/>
    <s v="Preventa"/>
    <s v="52817603"/>
    <s v="1012358399"/>
    <s v="DEPOSITO DE MATERIALES DIANA"/>
  </r>
  <r>
    <d v="2025-11-12T00:00:00"/>
    <s v="HHBO001176987"/>
    <s v="YACAN50"/>
    <s v="CANDADO 50 MM"/>
    <s v="YACAN50 - CANDADO 50 MM"/>
    <n v="3"/>
    <n v="4327.7299999999996"/>
    <n v="0"/>
    <n v="12983.19"/>
    <s v="BG13"/>
    <n v="1"/>
    <n v="126"/>
    <s v=" TUTI Bogota"/>
    <s v="ZONA BOGOTA"/>
    <s v="TERCEROS"/>
    <s v="2025 SEM 46"/>
    <s v="2235"/>
    <x v="14"/>
    <s v="miércoles"/>
    <s v="YASS"/>
    <n v="1"/>
    <n v="3"/>
    <s v="TAT"/>
    <s v="DIANA PATRICIA GUTIERREZ GUTIERREZ"/>
    <s v="Preventa"/>
    <s v="52817603"/>
    <s v="1012358399"/>
    <s v="DEPOSITO DE MATERIALES DIANA"/>
  </r>
  <r>
    <d v="2025-11-12T00:00:00"/>
    <s v="HHME001465941"/>
    <s v="YAPANIAMAX120"/>
    <s v="PAÑITOS HUMEDOS DAMPY AMARILLOS X 120UND"/>
    <s v="YAPANIAMAX120 - PAÑITOS HUMEDOS DAMPY AMARILLOS X 120UND"/>
    <n v="1"/>
    <n v="6500"/>
    <n v="0"/>
    <n v="6500"/>
    <s v="MD02"/>
    <n v="1"/>
    <n v="1"/>
    <s v=" MEDELLIN"/>
    <s v="ZONA CENTRO"/>
    <s v="TERCEROS"/>
    <s v="2025 SEM 46"/>
    <s v="1330"/>
    <x v="43"/>
    <s v="miércoles"/>
    <s v="YASS"/>
    <n v="1"/>
    <n v="1"/>
    <s v="TAT"/>
    <s v="ANA MARGOTH ARRIETA"/>
    <s v="Preventa"/>
    <s v="64867230"/>
    <s v="8063355"/>
    <s v="TIENDA ANA"/>
  </r>
  <r>
    <d v="2025-11-12T00:00:00"/>
    <s v="HHBO001177025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32"/>
    <x v="18"/>
    <s v="miércoles"/>
    <s v="ETERNA"/>
    <n v="1"/>
    <n v="1"/>
    <s v="TAT"/>
    <s v="JOSE ALIRIO SANCHEZ SANCHEZ"/>
    <s v="Preventa"/>
    <s v="13954641"/>
    <s v="52460170"/>
    <s v="FERRETERIA BERLIN"/>
  </r>
  <r>
    <d v="2025-11-12T00:00:00"/>
    <s v="HHBQ000726014"/>
    <s v="YAPADAM150"/>
    <s v="PAÑITOS HUMEDOS DAMPY X 150 UND AZUL"/>
    <s v="YAPADAM150 - PAÑITOS HUMEDOS DAMPY X 150 UND AZUL"/>
    <n v="4"/>
    <n v="6422.4"/>
    <n v="0"/>
    <n v="25689.599999999999"/>
    <s v="BQ06"/>
    <n v="1"/>
    <n v="155"/>
    <s v=" TUTI Barranquilla"/>
    <s v="ZONA NORTE"/>
    <s v="TERCEROS"/>
    <s v="2025 SEM 46"/>
    <s v="1944"/>
    <x v="37"/>
    <s v="miércoles"/>
    <s v="YASS"/>
    <n v="1"/>
    <n v="4"/>
    <s v="TAT"/>
    <s v="ORLANDO CEDIEL RODRIGUEZ"/>
    <s v="Preventa"/>
    <s v="91042038"/>
    <s v="1042436969"/>
    <s v="GRANERO LA FAMA"/>
  </r>
  <r>
    <d v="2025-11-12T00:00:00"/>
    <s v="HHME001466024"/>
    <s v="LYDESEN500"/>
    <s v="DESENGRASANTE CITRICO 500ML"/>
    <s v="LYDESEN500 - DESENGRASANTE CITRICO 500ML"/>
    <n v="1"/>
    <n v="2645.48"/>
    <n v="0"/>
    <n v="2645.48"/>
    <s v="MD01"/>
    <n v="1"/>
    <n v="125"/>
    <s v=" TUTI Medellin"/>
    <s v="ZONA CENTRO"/>
    <s v="TERCEROS"/>
    <s v="2025 SEM 46"/>
    <s v="1343"/>
    <x v="7"/>
    <s v="miércoles"/>
    <s v="ETERNA"/>
    <n v="1"/>
    <n v="1"/>
    <s v="TAT"/>
    <s v="ELDA LUCELLY ARANGO DE BAUTISTA"/>
    <s v="Preventa"/>
    <s v="42996405"/>
    <s v="1039023085"/>
    <s v="LA VENTANA"/>
  </r>
  <r>
    <d v="2025-11-12T00:00:00"/>
    <s v="HHME001466024"/>
    <s v="LYDETE1800DX1"/>
    <s v="DETERGENTE ETERNA DOYPACK 1800 ML X1"/>
    <s v="LYDETE1800DX1 - DETERGENTE ETERNA DOYPACK 1800 ML X1"/>
    <n v="1"/>
    <n v="12000"/>
    <n v="0"/>
    <n v="12000"/>
    <s v="MD01"/>
    <n v="1"/>
    <n v="125"/>
    <s v=" TUTI Medellin"/>
    <s v="ZONA CENTRO"/>
    <s v="TERCEROS"/>
    <s v="2025 SEM 46"/>
    <s v="1343"/>
    <x v="7"/>
    <s v="miércoles"/>
    <s v="ETERNA"/>
    <n v="1"/>
    <n v="1"/>
    <s v="TAT"/>
    <s v="ELDA LUCELLY ARANGO DE BAUTISTA"/>
    <s v="Preventa"/>
    <s v="42996405"/>
    <s v="1039023085"/>
    <s v="LA VENTANA"/>
  </r>
  <r>
    <d v="2025-11-12T00:00:00"/>
    <s v="HHBQ000726051"/>
    <s v="PBTALCO30"/>
    <s v="TALCO POLVO AFM 30 GR"/>
    <s v="PBTALCO30 - TALCO POLVO AFM 30 GR"/>
    <n v="6"/>
    <n v="2900.04"/>
    <n v="0"/>
    <n v="17400.240000000002"/>
    <s v="BQ06"/>
    <n v="1"/>
    <n v="155"/>
    <s v=" TUTI Barranquilla"/>
    <s v="ZONA NORTE"/>
    <s v="TERCEROS"/>
    <s v="2025 SEM 46"/>
    <s v="1944"/>
    <x v="37"/>
    <s v="miércoles"/>
    <s v="PREBEL"/>
    <n v="1"/>
    <n v="6"/>
    <s v="TAT"/>
    <s v="ROBINSON ROMERO BAUTISTA"/>
    <s v="Preventa"/>
    <s v="72281603"/>
    <s v="1042436969"/>
    <s v="TIENDA PUERTA DEL SOL"/>
  </r>
  <r>
    <d v="2025-11-12T00:00:00"/>
    <s v="HHBU000699703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82"/>
    <x v="12"/>
    <s v="miércoles"/>
    <s v="PREBEL"/>
    <n v="1"/>
    <n v="1"/>
    <s v="TAT"/>
    <s v="JAVIER ZABALA VELASCO"/>
    <s v="Preventa"/>
    <s v="5441540"/>
    <s v="60375658"/>
    <s v="TIENDA MIXTA"/>
  </r>
  <r>
    <d v="2025-11-12T00:00:00"/>
    <s v="HHBU000699703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82"/>
    <x v="12"/>
    <s v="miércoles"/>
    <s v="PREBEL"/>
    <n v="1"/>
    <n v="1"/>
    <s v="TAT"/>
    <s v="JAVIER ZABALA VELASCO"/>
    <s v="Preventa"/>
    <s v="5441540"/>
    <s v="60375658"/>
    <s v="TIENDA MIXTA"/>
  </r>
  <r>
    <d v="2025-11-12T00:00:00"/>
    <s v="HHCA000426845"/>
    <s v="LYLOZA500ML"/>
    <s v="LAVALOZA LIQUIDO 500ML"/>
    <s v="LYLOZA500ML - LAVALOZA LIQUIDO 500ML"/>
    <n v="6"/>
    <n v="2475"/>
    <n v="0"/>
    <n v="14850"/>
    <s v="CL07"/>
    <n v="1"/>
    <n v="171"/>
    <s v=" TUTI Cali"/>
    <s v="ZONA SUR"/>
    <s v="TERCEROS"/>
    <s v="2025 SEM 46"/>
    <s v="1879"/>
    <x v="16"/>
    <s v="miércoles"/>
    <s v="ETERNA"/>
    <n v="1"/>
    <n v="6"/>
    <s v="TAT"/>
    <s v="JOSE RODOLFO CARDONA URREA"/>
    <s v="Preventa"/>
    <s v="94494419"/>
    <s v="1143845966"/>
    <s v="MINIMARKET ZONA FRANCA RANCHO Y LICORES"/>
  </r>
  <r>
    <d v="2025-11-12T00:00:00"/>
    <s v="HHCA000426849"/>
    <s v="PBDESCOJINX18"/>
    <s v="DES. AFM DPL ORIG 12G X18"/>
    <s v="PBDESCOJINX18 - DES. AFM DPL ORIG 12G X18"/>
    <n v="1"/>
    <n v="11900"/>
    <n v="357"/>
    <n v="11543"/>
    <s v="CL07"/>
    <n v="1"/>
    <n v="171"/>
    <s v=" TUTI Cali"/>
    <s v="ZONA SUR"/>
    <s v="TERCEROS"/>
    <s v="2025 SEM 46"/>
    <s v="1877"/>
    <x v="16"/>
    <s v="miércoles"/>
    <s v="PREBEL"/>
    <n v="1"/>
    <n v="1"/>
    <s v="TAT"/>
    <s v="RIQUELME SARRIA RODRIGUEZ"/>
    <s v="Preventa"/>
    <s v="10696504"/>
    <s v="1143845966"/>
    <s v="TIENDA MIXTA Y LICORES 5"/>
  </r>
  <r>
    <d v="2025-11-12T00:00:00"/>
    <s v="HHME001465965"/>
    <s v="PBDESCREMA72H"/>
    <s v="DESODORANTE COLAPSIBLE 40GR 72H"/>
    <s v="PBDESCREMA72H - DESODORANTE COLAPSIBLE 40GR 72H"/>
    <n v="6"/>
    <n v="3000"/>
    <n v="0"/>
    <n v="18000"/>
    <s v="MD06"/>
    <n v="1"/>
    <n v="125"/>
    <s v=" TUTI Medellin"/>
    <s v="ZONA CENTRO"/>
    <s v="TERCEROS"/>
    <s v="2025 SEM 46"/>
    <s v="1307"/>
    <x v="23"/>
    <s v="miércoles"/>
    <s v="PREBEL"/>
    <n v="1"/>
    <n v="6"/>
    <s v="TAT"/>
    <s v="LUISA FERNANDA VASQUEZ ALVAREZ"/>
    <s v="Preventa"/>
    <s v="1043414047"/>
    <s v="1037594291"/>
    <s v="TIENDA LA FLOR"/>
  </r>
  <r>
    <d v="2025-11-12T00:00:00"/>
    <s v="HHME001465993"/>
    <s v="LYGUANT7AMX2"/>
    <s v="LIMPIAYA GUATE TALLA7 AMARILLO X2"/>
    <s v="LYGUANT7AMX2 - LIMPIAYA GUATE TALLA7 AMARILLO X2"/>
    <n v="5"/>
    <n v="3025.21"/>
    <n v="0"/>
    <n v="15126.05"/>
    <s v="MD30"/>
    <n v="1"/>
    <n v="125"/>
    <s v=" TUTI Medellin"/>
    <s v="ZONA CENTRO"/>
    <s v="TERCEROS"/>
    <s v="2025 SEM 46"/>
    <s v="1347"/>
    <x v="4"/>
    <s v="miércoles"/>
    <s v="ETERNA"/>
    <n v="1"/>
    <n v="5"/>
    <s v="TAT"/>
    <s v="ANDRES FELIPE OSORIO RAMIREZ"/>
    <s v="Preventa"/>
    <s v="1214720943"/>
    <s v="71381318"/>
    <s v="TIENDA LA ESPERANZA"/>
  </r>
  <r>
    <d v="2025-11-12T00:00:00"/>
    <s v="HHME001465993"/>
    <s v="LYGUANT7.5AMX2"/>
    <s v="LIMPIAYA GUATE TALLA7.5 AMARILLO X2"/>
    <s v="LYGUANT7.5AMX2 - LIMPIAYA GUATE TALLA7.5 AMARILLO X2"/>
    <n v="5"/>
    <n v="3025.21"/>
    <n v="0"/>
    <n v="15126.05"/>
    <s v="MD30"/>
    <n v="1"/>
    <n v="125"/>
    <s v=" TUTI Medellin"/>
    <s v="ZONA CENTRO"/>
    <s v="TERCEROS"/>
    <s v="2025 SEM 46"/>
    <s v="1347"/>
    <x v="4"/>
    <s v="miércoles"/>
    <s v="ETERNA"/>
    <n v="1"/>
    <n v="5"/>
    <s v="TAT"/>
    <s v="ANDRES FELIPE OSORIO RAMIREZ"/>
    <s v="Preventa"/>
    <s v="1214720943"/>
    <s v="71381318"/>
    <s v="TIENDA LA ESPERANZA"/>
  </r>
  <r>
    <d v="2025-11-12T00:00:00"/>
    <s v="HHME001465993"/>
    <s v="LYGUANT8AMX2"/>
    <s v="LIMPIAYA GUANTE TALLA8 AMARILLO X2"/>
    <s v="LYGUANT8AMX2 - LIMPIAYA GUANTE TALLA8 AMARILLO X2"/>
    <n v="5"/>
    <n v="3025.21"/>
    <n v="0"/>
    <n v="15126.05"/>
    <s v="MD30"/>
    <n v="1"/>
    <n v="125"/>
    <s v=" TUTI Medellin"/>
    <s v="ZONA CENTRO"/>
    <s v="TERCEROS"/>
    <s v="2025 SEM 46"/>
    <s v="1347"/>
    <x v="4"/>
    <s v="miércoles"/>
    <s v="ETERNA"/>
    <n v="1"/>
    <n v="5"/>
    <s v="TAT"/>
    <s v="ANDRES FELIPE OSORIO RAMIREZ"/>
    <s v="Preventa"/>
    <s v="1214720943"/>
    <s v="71381318"/>
    <s v="TIENDA LA ESPERANZA"/>
  </r>
  <r>
    <d v="2025-11-12T00:00:00"/>
    <s v="HHME001465993"/>
    <s v="LYGUANT8.5AMX2"/>
    <s v="LIMPIAYA GUANTE TALLA8.5 AMARILLO X2"/>
    <s v="LYGUANT8.5AMX2 - LIMPIAYA GUANTE TALLA8.5 AMARILLO X2"/>
    <n v="5"/>
    <n v="3025.21"/>
    <n v="0"/>
    <n v="15126.05"/>
    <s v="MD30"/>
    <n v="1"/>
    <n v="125"/>
    <s v=" TUTI Medellin"/>
    <s v="ZONA CENTRO"/>
    <s v="TERCEROS"/>
    <s v="2025 SEM 46"/>
    <s v="1347"/>
    <x v="4"/>
    <s v="miércoles"/>
    <s v="ETERNA"/>
    <n v="1"/>
    <n v="5"/>
    <s v="TAT"/>
    <s v="ANDRES FELIPE OSORIO RAMIREZ"/>
    <s v="Preventa"/>
    <s v="1214720943"/>
    <s v="71381318"/>
    <s v="TIENDA LA ESPERANZA"/>
  </r>
  <r>
    <d v="2025-11-12T00:00:00"/>
    <s v="HHBO001177050"/>
    <s v="LYGUANT7.5AMX2"/>
    <s v="LIMPIAYA GUATE TALLA7.5 AMARILLO X2"/>
    <s v="LYGUANT7.5AMX2 - LIMPIAYA GUATE TALLA7.5 AMARILLO X2"/>
    <n v="3"/>
    <n v="3025.21"/>
    <n v="0"/>
    <n v="9075.6299999999992"/>
    <s v="BG20"/>
    <n v="1"/>
    <n v="126"/>
    <s v=" TUTI Bogota"/>
    <s v="ZONA BOGOTA"/>
    <s v="TERCEROS"/>
    <s v="2025 SEM 46"/>
    <s v="2156"/>
    <x v="25"/>
    <s v="miércoles"/>
    <s v="ETERNA"/>
    <n v="1"/>
    <n v="3"/>
    <s v="TAT"/>
    <s v="NOHORA LUZ GONZALEZ OLIVEROS"/>
    <s v="Preventa"/>
    <s v="52230361"/>
    <s v="11223739"/>
    <s v="TIENDA"/>
  </r>
  <r>
    <d v="2025-11-12T00:00:00"/>
    <s v="HHBO001177050"/>
    <s v="LYGUANT8AMX2"/>
    <s v="LIMPIAYA GUANTE TALLA8 AMARILLO X2"/>
    <s v="LYGUANT8AMX2 - LIMPIAYA GUANTE TALLA8 AMARILLO X2"/>
    <n v="3"/>
    <n v="3025.21"/>
    <n v="0"/>
    <n v="9075.6299999999992"/>
    <s v="BG20"/>
    <n v="1"/>
    <n v="126"/>
    <s v=" TUTI Bogota"/>
    <s v="ZONA BOGOTA"/>
    <s v="TERCEROS"/>
    <s v="2025 SEM 46"/>
    <s v="2156"/>
    <x v="25"/>
    <s v="miércoles"/>
    <s v="ETERNA"/>
    <n v="1"/>
    <n v="3"/>
    <s v="TAT"/>
    <s v="NOHORA LUZ GONZALEZ OLIVEROS"/>
    <s v="Preventa"/>
    <s v="52230361"/>
    <s v="11223739"/>
    <s v="TIENDA"/>
  </r>
  <r>
    <d v="2025-11-12T00:00:00"/>
    <s v="HHME001465998"/>
    <s v="LYESPOOROX12"/>
    <s v="LIMPIAYA ESPONJA ORO/PLATA X12"/>
    <s v="LYESPOOROX12 - LIMPIAYA ESPONJA ORO/PLATA X12"/>
    <n v="1"/>
    <n v="8991.6"/>
    <n v="449.58"/>
    <n v="8542.02"/>
    <s v="MD06"/>
    <n v="1"/>
    <n v="125"/>
    <s v=" TUTI Medellin"/>
    <s v="ZONA CENTRO"/>
    <s v="TERCEROS"/>
    <s v="2025 SEM 46"/>
    <s v="1307"/>
    <x v="23"/>
    <s v="miércoles"/>
    <s v="ETERNA"/>
    <n v="1"/>
    <n v="1"/>
    <s v="TAT"/>
    <s v="JONNY ALEXANDER AMAZARA GARCIA"/>
    <s v="Preventa"/>
    <s v="15405956"/>
    <s v="1037594291"/>
    <s v="LOS AMAZARA"/>
  </r>
  <r>
    <d v="2025-11-12T00:00:00"/>
    <s v="HHME001465998"/>
    <s v="PDTOAVEN60X8"/>
    <s v="VENUS DELGADA PACA 60 X 8"/>
    <s v="PDTOAVEN60X8 - VENUS DELGADA PACA 60 X 8"/>
    <n v="30"/>
    <n v="1718.42"/>
    <n v="0"/>
    <n v="51552.6"/>
    <s v="MD06"/>
    <n v="1"/>
    <n v="125"/>
    <s v=" TUTI Medellin"/>
    <s v="ZONA CENTRO"/>
    <s v="TERCEROS"/>
    <s v="2025 SEM 46"/>
    <s v="1307"/>
    <x v="23"/>
    <s v="miércoles"/>
    <s v="PRODUSA"/>
    <n v="1"/>
    <n v="30"/>
    <s v="TAT"/>
    <s v="JONNY ALEXANDER AMAZARA GARCIA"/>
    <s v="Preventa"/>
    <s v="15405956"/>
    <s v="1037594291"/>
    <s v="LOS AMAZARA"/>
  </r>
  <r>
    <d v="2025-11-12T00:00:00"/>
    <s v="HHME001465998"/>
    <s v="LYGUANT7AMX2"/>
    <s v="LIMPIAYA GUATE TALLA7 AMARILLO X2"/>
    <s v="LYGUANT7AMX2 - LIMPIAYA GUATE TALLA7 AMARILLO X2"/>
    <n v="2"/>
    <n v="3025.21"/>
    <n v="0"/>
    <n v="6050.42"/>
    <s v="MD06"/>
    <n v="1"/>
    <n v="125"/>
    <s v=" TUTI Medellin"/>
    <s v="ZONA CENTRO"/>
    <s v="TERCEROS"/>
    <s v="2025 SEM 46"/>
    <s v="1307"/>
    <x v="23"/>
    <s v="miércoles"/>
    <s v="ETERNA"/>
    <n v="1"/>
    <n v="2"/>
    <s v="TAT"/>
    <s v="JONNY ALEXANDER AMAZARA GARCIA"/>
    <s v="Preventa"/>
    <s v="15405956"/>
    <s v="1037594291"/>
    <s v="LOS AMAZARA"/>
  </r>
  <r>
    <d v="2025-11-12T00:00:00"/>
    <s v="HHME001465998"/>
    <s v="LYGUANT7.5AMX2"/>
    <s v="LIMPIAYA GUATE TALLA7.5 AMARILLO X2"/>
    <s v="LYGUANT7.5AMX2 - LIMPIAYA GUATE TALLA7.5 AMARILLO X2"/>
    <n v="2"/>
    <n v="3025.21"/>
    <n v="0"/>
    <n v="6050.42"/>
    <s v="MD06"/>
    <n v="1"/>
    <n v="125"/>
    <s v=" TUTI Medellin"/>
    <s v="ZONA CENTRO"/>
    <s v="TERCEROS"/>
    <s v="2025 SEM 46"/>
    <s v="1307"/>
    <x v="23"/>
    <s v="miércoles"/>
    <s v="ETERNA"/>
    <n v="1"/>
    <n v="2"/>
    <s v="TAT"/>
    <s v="JONNY ALEXANDER AMAZARA GARCIA"/>
    <s v="Preventa"/>
    <s v="15405956"/>
    <s v="1037594291"/>
    <s v="LOS AMAZARA"/>
  </r>
  <r>
    <d v="2025-11-12T00:00:00"/>
    <s v="HHBO001177057"/>
    <s v="YAGOM90"/>
    <s v="GOMINA N17 EN SOBRE 90G"/>
    <s v="YAGOM90 - GOMINA N17 EN SOBRE 90G"/>
    <n v="5"/>
    <n v="1092.44"/>
    <n v="0"/>
    <n v="5462.2"/>
    <s v="BG20"/>
    <n v="1"/>
    <n v="2"/>
    <s v=" CIUDAD BOGOTA"/>
    <s v="ZONA BOGOTA"/>
    <s v="TERCEROS"/>
    <s v="2025 SEM 46"/>
    <s v="2156"/>
    <x v="25"/>
    <s v="miércoles"/>
    <s v="YASS"/>
    <n v="1"/>
    <n v="5"/>
    <s v="TAT"/>
    <s v="MONICA YULIETH SERRANO AVILEZ"/>
    <s v="Preventa"/>
    <s v="1006022694"/>
    <s v="11223739"/>
    <s v="TIENDA LA Y"/>
  </r>
  <r>
    <d v="2025-11-12T00:00:00"/>
    <s v="HHBO001177057"/>
    <s v="LYCEETIPLANCHA"/>
    <s v="CEPILLO ECOLOGICO TIPO PLANCHA"/>
    <s v="LYCEETIPLANCHA - CEPILLO ECOLOGICO TIPO PLANCHA"/>
    <n v="2"/>
    <n v="2700"/>
    <n v="0"/>
    <n v="5400"/>
    <s v="BG20"/>
    <n v="1"/>
    <n v="2"/>
    <s v=" CIUDAD BOGOTA"/>
    <s v="ZONA BOGOTA"/>
    <s v="TERCEROS"/>
    <s v="2025 SEM 46"/>
    <s v="2156"/>
    <x v="25"/>
    <s v="miércoles"/>
    <s v="ETERNA"/>
    <n v="1"/>
    <n v="2"/>
    <s v="TAT"/>
    <s v="MONICA YULIETH SERRANO AVILEZ"/>
    <s v="Preventa"/>
    <s v="1006022694"/>
    <s v="11223739"/>
    <s v="TIENDA LA Y"/>
  </r>
  <r>
    <d v="2025-11-12T00:00:00"/>
    <s v="HHBQ000726030"/>
    <s v="LYESPOOROX12"/>
    <s v="LIMPIAYA ESPONJA ORO/PLATA X12"/>
    <s v="LYESPOOROX12 - LIMPIAYA ESPONJA ORO/PLATA X12"/>
    <n v="1"/>
    <n v="8991.6"/>
    <n v="0"/>
    <n v="8991.6"/>
    <s v="BQ06"/>
    <n v="1"/>
    <n v="9"/>
    <s v=" BARRANQUILLA"/>
    <s v="ZONA NORTE"/>
    <s v="TERCEROS"/>
    <s v="2025 SEM 46"/>
    <s v="1943"/>
    <x v="37"/>
    <s v="miércoles"/>
    <s v="ETERNA"/>
    <n v="1"/>
    <n v="1"/>
    <s v="TAT"/>
    <s v="FERRETODO EL INGENIERO S.A.S"/>
    <s v="Preventa"/>
    <s v="901074916"/>
    <s v="1042436969"/>
    <s v="FERRETODO EL INGENIERO S.A.S"/>
  </r>
  <r>
    <d v="2025-11-12T00:00:00"/>
    <s v="HHBQ000726030"/>
    <s v="LYGUANT9NGX2"/>
    <s v="LIMPIAYA GUANTE NEGRO TALLA9 X2"/>
    <s v="LYGUANT9NGX2 - LIMPIAYA GUANTE NEGRO TALLA9 X2"/>
    <n v="2"/>
    <n v="3180"/>
    <n v="0"/>
    <n v="6360"/>
    <s v="BQ06"/>
    <n v="1"/>
    <n v="9"/>
    <s v=" BARRANQUILLA"/>
    <s v="ZONA NORTE"/>
    <s v="TERCEROS"/>
    <s v="2025 SEM 46"/>
    <s v="1943"/>
    <x v="37"/>
    <s v="miércoles"/>
    <s v="ETERNA"/>
    <n v="1"/>
    <n v="2"/>
    <s v="TAT"/>
    <s v="FERRETODO EL INGENIERO S.A.S"/>
    <s v="Preventa"/>
    <s v="901074916"/>
    <s v="1042436969"/>
    <s v="FERRETODO EL INGENIERO S.A.S"/>
  </r>
  <r>
    <d v="2025-11-12T00:00:00"/>
    <s v="HHBO001177081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6"/>
    <s v="2197"/>
    <x v="33"/>
    <s v="miércoles"/>
    <s v="PREBEL"/>
    <n v="1"/>
    <n v="1"/>
    <s v="TAT"/>
    <s v="MARGARITA RAMIREZ RAMIREZ"/>
    <s v="Preventa"/>
    <s v="41699401"/>
    <s v="1129520020"/>
    <s v="LAVASECO KEVIN"/>
  </r>
  <r>
    <d v="2025-11-12T00:00:00"/>
    <s v="HHBO001177109"/>
    <s v="YAGOM90"/>
    <s v="GOMINA N17 EN SOBRE 90G"/>
    <s v="YAGOM90 - GOMINA N17 EN SOBRE 90G"/>
    <n v="12"/>
    <n v="1092.44"/>
    <n v="0"/>
    <n v="13109.28"/>
    <s v="BG13"/>
    <n v="1"/>
    <n v="126"/>
    <s v=" TUTI Bogota"/>
    <s v="ZONA BOGOTA"/>
    <s v="TERCEROS"/>
    <s v="2025 SEM 46"/>
    <s v="2232"/>
    <x v="18"/>
    <s v="miércoles"/>
    <s v="YASS"/>
    <n v="1"/>
    <n v="12"/>
    <s v="TAT"/>
    <s v="MILENA MONCADA GOMEZ"/>
    <s v="Preventa"/>
    <s v="1007691236"/>
    <s v="52460170"/>
    <s v="PAPELERIA MIS COLORES"/>
  </r>
  <r>
    <d v="2025-11-12T00:00:00"/>
    <s v="HHBO001177109"/>
    <s v="YACINT12"/>
    <s v="CINTA TRANSPARENTE PEQUEÑA X 12 UND"/>
    <s v="YACINT12 - CINTA TRANSPARENTE PEQUEÑA X 12 UND"/>
    <n v="1"/>
    <n v="4247.1000000000004"/>
    <n v="0"/>
    <n v="4247.1000000000004"/>
    <s v="BG13"/>
    <n v="1"/>
    <n v="126"/>
    <s v=" TUTI Bogota"/>
    <s v="ZONA BOGOTA"/>
    <s v="TERCEROS"/>
    <s v="2025 SEM 46"/>
    <s v="2232"/>
    <x v="18"/>
    <s v="miércoles"/>
    <s v="YASS"/>
    <n v="1"/>
    <n v="1"/>
    <s v="TAT"/>
    <s v="MILENA MONCADA GOMEZ"/>
    <s v="Preventa"/>
    <s v="1007691236"/>
    <s v="52460170"/>
    <s v="PAPELERIA MIS COLORES"/>
  </r>
  <r>
    <d v="2025-11-12T00:00:00"/>
    <s v="HHBO001177109"/>
    <s v="YATIJEROM"/>
    <s v="TIJERA PUNTA ROMA ECONOMICA"/>
    <s v="YATIJEROM - TIJERA PUNTA ROMA ECONOMICA"/>
    <n v="12"/>
    <n v="864"/>
    <n v="0"/>
    <n v="10368"/>
    <s v="BG13"/>
    <n v="1"/>
    <n v="126"/>
    <s v=" TUTI Bogota"/>
    <s v="ZONA BOGOTA"/>
    <s v="TERCEROS"/>
    <s v="2025 SEM 46"/>
    <s v="2232"/>
    <x v="18"/>
    <s v="miércoles"/>
    <s v="YASS"/>
    <n v="1"/>
    <n v="12"/>
    <s v="TAT"/>
    <s v="MILENA MONCADA GOMEZ"/>
    <s v="Preventa"/>
    <s v="1007691236"/>
    <s v="52460170"/>
    <s v="PAPELERIA MIS COLORES"/>
  </r>
  <r>
    <d v="2025-11-12T00:00:00"/>
    <s v="HHME001466151"/>
    <s v="YASEDA20"/>
    <s v="SEDA DENTAL CON CERA 20 MT"/>
    <s v="YASEDA20 - SEDA DENTAL CON CERA 20 MT"/>
    <n v="8"/>
    <n v="1092.44"/>
    <n v="0"/>
    <n v="8739.52"/>
    <s v="MD06"/>
    <n v="1"/>
    <n v="125"/>
    <s v=" TUTI Medellin"/>
    <s v="ZONA CENTRO"/>
    <s v="TERCEROS"/>
    <s v="2025 SEM 46"/>
    <s v="1307"/>
    <x v="23"/>
    <s v="miércoles"/>
    <s v="YASS"/>
    <n v="1"/>
    <n v="8"/>
    <s v="TAT"/>
    <s v="DORA OLMEDA CHICA JIMENEZ"/>
    <s v="Preventa"/>
    <s v="43590908"/>
    <s v="1037594291"/>
    <s v="SALSAMENTARIA LA 86"/>
  </r>
  <r>
    <d v="2025-11-12T00:00:00"/>
    <s v="HHME001466171"/>
    <s v="YAPANIAZU"/>
    <s v="PAÑITOS HUMEDOS DAMPY X 20 AZUL"/>
    <s v="YAPANIAZU - PAÑITOS HUMEDOS DAMPY X 20 AZUL"/>
    <n v="7"/>
    <n v="1344.54"/>
    <n v="0"/>
    <n v="9411.7800000000007"/>
    <s v="TT02"/>
    <n v="1"/>
    <n v="125"/>
    <s v=" TUTI Medellin"/>
    <s v="ZONA CENTRO"/>
    <s v="TERCEROS"/>
    <s v="2025 SEM 46"/>
    <s v="1320"/>
    <x v="17"/>
    <s v="miércoles"/>
    <s v="YASS"/>
    <n v="1"/>
    <n v="7"/>
    <s v="TAT"/>
    <s v="EDISON LORA HERRERA"/>
    <s v="Preventa"/>
    <s v="98481752"/>
    <s v="1037949442"/>
    <s v="MERCADOS LUMER"/>
  </r>
  <r>
    <d v="2025-11-12T00:00:00"/>
    <s v="HHME001466196"/>
    <s v="PBTAL85X2"/>
    <s v="TALCO 85GR X 2"/>
    <s v="PBTAL85X2 - TALCO 85GR X 2"/>
    <n v="5"/>
    <n v="12290.73"/>
    <n v="0"/>
    <n v="61453.65"/>
    <s v="MD02"/>
    <n v="1"/>
    <n v="1"/>
    <s v=" MEDELLIN"/>
    <s v="ZONA CENTRO"/>
    <s v="TERCEROS"/>
    <s v="2025 SEM 46"/>
    <s v="1330"/>
    <x v="43"/>
    <s v="miércoles"/>
    <s v="PREBEL"/>
    <n v="1"/>
    <n v="5"/>
    <s v="TAT"/>
    <s v="AUTOSERVICIO LA GRAN ESQUINA LA 74 SAS"/>
    <s v="Preventa"/>
    <s v="901749363"/>
    <s v="8063355"/>
    <s v="AUTOSERVICIO LA GRAN ESQUINA LA 74"/>
  </r>
  <r>
    <d v="2025-11-12T00:00:00"/>
    <s v="HHBQ000726143"/>
    <s v="LYGUANT8AMX2"/>
    <s v="LIMPIAYA GUANTE TALLA8 AMARILLO X2"/>
    <s v="LYGUANT8AMX2 - LIMPIAYA GUANTE TALLA8 AMARILLO X2"/>
    <n v="6"/>
    <n v="3025.21"/>
    <n v="0"/>
    <n v="18151.259999999998"/>
    <s v="BQ19"/>
    <n v="1"/>
    <n v="155"/>
    <s v=" TUTI Barranquilla"/>
    <s v="ZONA NORTE"/>
    <s v="TERCEROS"/>
    <s v="2025 SEM 46"/>
    <s v="1980"/>
    <x v="13"/>
    <s v="miércoles"/>
    <s v="ETERNA"/>
    <n v="1"/>
    <n v="6"/>
    <s v="TAT"/>
    <s v="EVERILDA EULALIA RESTREPO DOMINGUEZ"/>
    <s v="Preventa"/>
    <s v="55221205"/>
    <s v="57440258"/>
    <s v="TIENDA EDGAR"/>
  </r>
  <r>
    <d v="2025-11-12T00:00:00"/>
    <s v="HHBO001177197"/>
    <s v="LYDETE3X1800"/>
    <s v="COMBO DETERGENTE ETERNA 3.000+1.800 OFERTA"/>
    <s v="LYDETE3X1800 - COMBO DETERGENTE ETERNA 3.000+1.800 OFERTA"/>
    <n v="2"/>
    <n v="28655.46"/>
    <n v="0"/>
    <n v="57310.92"/>
    <s v="BG19"/>
    <n v="1"/>
    <n v="126"/>
    <s v=" TUTI Bogota"/>
    <s v="ZONA BOGOTA"/>
    <s v="TERCEROS"/>
    <s v="2025 SEM 46"/>
    <s v="2177"/>
    <x v="11"/>
    <s v="miércoles"/>
    <s v="ETERNA"/>
    <n v="1"/>
    <n v="2"/>
    <s v="TAT"/>
    <s v="TITO ENRIQUE GUERRERO AVILA"/>
    <s v="Preventa"/>
    <s v="7332959"/>
    <s v="80720009"/>
    <s v="CAJATEX MISCELANEA Y EMPAQUES"/>
  </r>
  <r>
    <d v="2025-11-12T00:00:00"/>
    <s v="HHBO001177197"/>
    <s v="LYLIMJUNTAS"/>
    <s v="LIMPIADOR DE JUNTAS LIMPIAYA"/>
    <s v="LYLIMJUNTAS - LIMPIADOR DE JUNTAS LIMPIAYA"/>
    <n v="3"/>
    <n v="4659"/>
    <n v="0"/>
    <n v="13977"/>
    <s v="BG19"/>
    <n v="1"/>
    <n v="126"/>
    <s v=" TUTI Bogota"/>
    <s v="ZONA BOGOTA"/>
    <s v="TERCEROS"/>
    <s v="2025 SEM 46"/>
    <s v="2177"/>
    <x v="11"/>
    <s v="miércoles"/>
    <s v="ETERNA"/>
    <n v="1"/>
    <n v="3"/>
    <s v="TAT"/>
    <s v="TITO ENRIQUE GUERRERO AVILA"/>
    <s v="Preventa"/>
    <s v="7332959"/>
    <s v="80720009"/>
    <s v="CAJATEX MISCELANEA Y EMPAQUES"/>
  </r>
  <r>
    <d v="2025-11-12T00:00:00"/>
    <s v="HHBO001177197"/>
    <s v="YATIJEROM"/>
    <s v="TIJERA PUNTA ROMA ECONOMICA"/>
    <s v="YATIJEROM - TIJERA PUNTA ROMA ECONOMICA"/>
    <n v="12"/>
    <n v="864"/>
    <n v="0"/>
    <n v="10368"/>
    <s v="BG19"/>
    <n v="1"/>
    <n v="126"/>
    <s v=" TUTI Bogota"/>
    <s v="ZONA BOGOTA"/>
    <s v="TERCEROS"/>
    <s v="2025 SEM 46"/>
    <s v="2177"/>
    <x v="11"/>
    <s v="miércoles"/>
    <s v="YASS"/>
    <n v="1"/>
    <n v="12"/>
    <s v="TAT"/>
    <s v="TITO ENRIQUE GUERRERO AVILA"/>
    <s v="Preventa"/>
    <s v="7332959"/>
    <s v="80720009"/>
    <s v="CAJATEX MISCELANEA Y EMPAQUES"/>
  </r>
  <r>
    <d v="2025-11-12T00:00:00"/>
    <s v="HHBQ000726157"/>
    <s v="LYVIDR500X1"/>
    <s v="LIMPIAYA LIMPIAVIDRIOS MULTIUSOS 500ML X1"/>
    <s v="LYVIDR500X1 - LIMPIAYA LIMPIAVIDRIOS MULTIUSOS 500ML X1"/>
    <n v="8"/>
    <n v="2647.06"/>
    <n v="0"/>
    <n v="21176.48"/>
    <s v="BQ06"/>
    <n v="1"/>
    <n v="155"/>
    <s v=" TUTI Barranquilla"/>
    <s v="ZONA NORTE"/>
    <s v="TERCEROS"/>
    <s v="2025 SEM 46"/>
    <s v="1938"/>
    <x v="27"/>
    <s v="miércoles"/>
    <s v="ETERNA"/>
    <n v="1"/>
    <n v="8"/>
    <s v="TAT"/>
    <s v="ALFONSO BELTRAN GARCIA "/>
    <s v="Preventa"/>
    <s v="3284248"/>
    <s v="8525463"/>
    <s v="TIENDA LA MILAGROSA DE LA 20"/>
  </r>
  <r>
    <d v="2025-11-12T00:00:00"/>
    <s v="HHME001466243"/>
    <s v="PBPROSOLIVI40ML"/>
    <s v="PROM PROT SPF80 80 LIVIANA SENS 40 ML 2PE"/>
    <s v="PBPROSOLIVI40ML - PROM PROT SPF80 80 LIVIANA SENS 40 ML 2PE"/>
    <n v="1"/>
    <n v="20256.21"/>
    <n v="0"/>
    <n v="20256.21"/>
    <s v="TT02"/>
    <n v="1"/>
    <n v="125"/>
    <s v=" TUTI Medellin"/>
    <s v="ZONA CENTRO"/>
    <s v="TERCEROS"/>
    <s v="2025 SEM 46"/>
    <s v="1315"/>
    <x v="8"/>
    <s v="miércoles"/>
    <s v="PREBEL"/>
    <n v="1"/>
    <n v="1"/>
    <s v="TAT"/>
    <s v="WILSON DE JESUS VALDERRAMA DAVID"/>
    <s v="Preventa"/>
    <s v="98460196"/>
    <s v="1152184981"/>
    <s v="GRANERO REVERDECER"/>
  </r>
  <r>
    <d v="2025-11-12T00:00:00"/>
    <s v="HHME001466243"/>
    <s v="PDTOAVEN60X8"/>
    <s v="VENUS DELGADA PACA 60 X 8"/>
    <s v="PDTOAVEN60X8 - VENUS DELGADA PACA 60 X 8"/>
    <n v="10"/>
    <n v="1718.42"/>
    <n v="0"/>
    <n v="17184.2"/>
    <s v="TT02"/>
    <n v="1"/>
    <n v="125"/>
    <s v=" TUTI Medellin"/>
    <s v="ZONA CENTRO"/>
    <s v="TERCEROS"/>
    <s v="2025 SEM 46"/>
    <s v="1315"/>
    <x v="8"/>
    <s v="miércoles"/>
    <s v="PRODUSA"/>
    <n v="1"/>
    <n v="10"/>
    <s v="TAT"/>
    <s v="WILSON DE JESUS VALDERRAMA DAVID"/>
    <s v="Preventa"/>
    <s v="98460196"/>
    <s v="1152184981"/>
    <s v="GRANERO REVERDECER"/>
  </r>
  <r>
    <d v="2025-11-12T00:00:00"/>
    <s v="HHME001466251"/>
    <s v="YAGOM90"/>
    <s v="GOMINA N17 EN SOBRE 90G"/>
    <s v="YAGOM90 - GOMINA N17 EN SOBRE 90G"/>
    <n v="5"/>
    <n v="1092.44"/>
    <n v="0"/>
    <n v="5462.2"/>
    <s v="MD01"/>
    <n v="1"/>
    <n v="125"/>
    <s v=" TUTI Medellin"/>
    <s v="ZONA CENTRO"/>
    <s v="TERCEROS"/>
    <s v="2025 SEM 46"/>
    <s v="1332"/>
    <x v="44"/>
    <s v="miércoles"/>
    <s v="YASS"/>
    <n v="1"/>
    <n v="5"/>
    <s v="TAT"/>
    <s v="ANDRES FELIPE SLAZAR LOPEZ"/>
    <s v="Preventa"/>
    <s v="71375049"/>
    <s v="39178423"/>
    <s v="TIENDA LA 76"/>
  </r>
  <r>
    <d v="2025-11-12T00:00:00"/>
    <s v="HHBU000699764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82"/>
    <x v="12"/>
    <s v="miércoles"/>
    <s v="PREBEL"/>
    <n v="1"/>
    <n v="1"/>
    <s v="TAT"/>
    <s v="JOSE DARIO GONZALEZ PARRA"/>
    <s v="Preventa"/>
    <s v="91476160"/>
    <s v="60375658"/>
    <s v="TIENDA MIXTA"/>
  </r>
  <r>
    <d v="2025-11-12T00:00:00"/>
    <s v="HHBO001177221"/>
    <s v="LYGUANT7AMX2"/>
    <s v="LIMPIAYA GUATE TALLA7 AMARILLO X2"/>
    <s v="LYGUANT7AMX2 - LIMPIAYA GUATE TALLA7 AMARILLO X2"/>
    <n v="3"/>
    <n v="3025.21"/>
    <n v="0"/>
    <n v="9075.6299999999992"/>
    <s v="BG19"/>
    <n v="1"/>
    <n v="126"/>
    <s v=" TUTI Bogota"/>
    <s v="ZONA BOGOTA"/>
    <s v="TERCEROS"/>
    <s v="2025 SEM 46"/>
    <s v="2177"/>
    <x v="11"/>
    <s v="miércoles"/>
    <s v="ETERNA"/>
    <n v="1"/>
    <n v="3"/>
    <s v="TAT"/>
    <s v="JULIAN ALBERTO HOYOS ROJAS"/>
    <s v="Preventa"/>
    <s v="94279906"/>
    <s v="80720009"/>
    <s v="EKOMARKET PREMIUM"/>
  </r>
  <r>
    <d v="2025-11-12T00:00:00"/>
    <s v="HHBO001177221"/>
    <s v="LYGUANT8AMX2"/>
    <s v="LIMPIAYA GUANTE TALLA8 AMARILLO X2"/>
    <s v="LYGUANT8AMX2 - LIMPIAYA GUANTE TALLA8 AMARILLO X2"/>
    <n v="3"/>
    <n v="3025.21"/>
    <n v="0"/>
    <n v="9075.6299999999992"/>
    <s v="BG19"/>
    <n v="1"/>
    <n v="126"/>
    <s v=" TUTI Bogota"/>
    <s v="ZONA BOGOTA"/>
    <s v="TERCEROS"/>
    <s v="2025 SEM 46"/>
    <s v="2177"/>
    <x v="11"/>
    <s v="miércoles"/>
    <s v="ETERNA"/>
    <n v="1"/>
    <n v="3"/>
    <s v="TAT"/>
    <s v="JULIAN ALBERTO HOYOS ROJAS"/>
    <s v="Preventa"/>
    <s v="94279906"/>
    <s v="80720009"/>
    <s v="EKOMARKET PREMIUM"/>
  </r>
  <r>
    <d v="2025-11-12T00:00:00"/>
    <s v="HHBO001177221"/>
    <s v="LYVIDR500X1"/>
    <s v="LIMPIAYA LIMPIAVIDRIOS MULTIUSOS 500ML X1"/>
    <s v="LYVIDR500X1 - LIMPIAYA LIMPIAVIDRIOS MULTIUSOS 500ML X1"/>
    <n v="4"/>
    <n v="2647.06"/>
    <n v="0"/>
    <n v="10588.24"/>
    <s v="BG19"/>
    <n v="1"/>
    <n v="126"/>
    <s v=" TUTI Bogota"/>
    <s v="ZONA BOGOTA"/>
    <s v="TERCEROS"/>
    <s v="2025 SEM 46"/>
    <s v="2177"/>
    <x v="11"/>
    <s v="miércoles"/>
    <s v="ETERNA"/>
    <n v="1"/>
    <n v="4"/>
    <s v="TAT"/>
    <s v="JULIAN ALBERTO HOYOS ROJAS"/>
    <s v="Preventa"/>
    <s v="94279906"/>
    <s v="80720009"/>
    <s v="EKOMARKET PREMIUM"/>
  </r>
  <r>
    <d v="2025-11-12T00:00:00"/>
    <s v="HHBO001177226"/>
    <s v="LYLOZA180DX1"/>
    <s v="LIMPIAYA LAVA LOZA DOYPACK 180 ML X1"/>
    <s v="LYLOZA180DX1 - LIMPIAYA LAVA LOZA DOYPACK 180 ML X1"/>
    <n v="6"/>
    <n v="1230"/>
    <n v="0"/>
    <n v="7380"/>
    <s v="BG20"/>
    <n v="1"/>
    <n v="126"/>
    <s v=" TUTI Bogota"/>
    <s v="ZONA BOGOTA"/>
    <s v="TERCEROS"/>
    <s v="2025 SEM 46"/>
    <s v="2153"/>
    <x v="31"/>
    <s v="miércoles"/>
    <s v="ETERNA"/>
    <n v="1"/>
    <n v="6"/>
    <s v="TAT"/>
    <s v="LUZ MARY ROJAS SANCHEZ"/>
    <s v="Preventa"/>
    <s v="46382440"/>
    <s v="1000685156"/>
    <s v="LUZ DE ÁNGEL"/>
  </r>
  <r>
    <d v="2025-11-12T00:00:00"/>
    <s v="HHME001465903"/>
    <s v="LYGUANT7.5AMX2"/>
    <s v="LIMPIAYA GUATE TALLA7.5 AMARILLO X2"/>
    <s v="LYGUANT7.5AMX2 - LIMPIAYA GUATE TALLA7.5 AMARILLO X2"/>
    <n v="1"/>
    <n v="3025.21"/>
    <n v="0"/>
    <n v="3025.21"/>
    <s v="MD06"/>
    <n v="1"/>
    <n v="125"/>
    <s v=" TUTI Medellin"/>
    <s v="ZONA CENTRO"/>
    <s v="TERCEROS"/>
    <s v="2025 SEM 46"/>
    <s v="1307"/>
    <x v="23"/>
    <s v="miércoles"/>
    <s v="ETERNA"/>
    <n v="1"/>
    <n v="1"/>
    <s v="TAT"/>
    <s v="AMANDA ORTIZ MUNOZ"/>
    <s v="Preventa"/>
    <s v="52738454"/>
    <s v="1037594291"/>
    <s v="EL TORITO 2"/>
  </r>
  <r>
    <d v="2025-11-12T00:00:00"/>
    <s v="HHME001465903"/>
    <s v="LYGUANT8.5AMX2"/>
    <s v="LIMPIAYA GUANTE TALLA8.5 AMARILLO X2"/>
    <s v="LYGUANT8.5AMX2 - LIMPIAYA GUANTE TALLA8.5 AMARILLO X2"/>
    <n v="1"/>
    <n v="3025.21"/>
    <n v="0"/>
    <n v="3025.21"/>
    <s v="MD06"/>
    <n v="1"/>
    <n v="125"/>
    <s v=" TUTI Medellin"/>
    <s v="ZONA CENTRO"/>
    <s v="TERCEROS"/>
    <s v="2025 SEM 46"/>
    <s v="1307"/>
    <x v="23"/>
    <s v="miércoles"/>
    <s v="ETERNA"/>
    <n v="1"/>
    <n v="1"/>
    <s v="TAT"/>
    <s v="AMANDA ORTIZ MUNOZ"/>
    <s v="Preventa"/>
    <s v="52738454"/>
    <s v="1037594291"/>
    <s v="EL TORITO 2"/>
  </r>
  <r>
    <d v="2025-11-12T00:00:00"/>
    <s v="HHBO001176975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35"/>
    <x v="14"/>
    <s v="miércoles"/>
    <s v="ETERNA"/>
    <n v="1"/>
    <n v="1"/>
    <s v="TAT"/>
    <s v="JUAN CARLOS IBAÑEZ AGUILAR"/>
    <s v="Preventa"/>
    <s v="80035470"/>
    <s v="1012358399"/>
    <s v="MOTOS IBAÑEZ"/>
  </r>
  <r>
    <d v="2025-11-12T00:00:00"/>
    <s v="HHBO001176976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6"/>
    <s v="2235"/>
    <x v="14"/>
    <s v="miércoles"/>
    <s v="PREBEL"/>
    <n v="1"/>
    <n v="1"/>
    <s v="TAT"/>
    <s v="CAYETANO GUERRERO FERNANDEZ"/>
    <s v="Preventa"/>
    <s v="4145135"/>
    <s v="1012358399"/>
    <s v="SUPERMERCADO LA ESMERALDA"/>
  </r>
  <r>
    <d v="2025-11-12T00:00:00"/>
    <s v="HHBO001176976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6"/>
    <s v="2235"/>
    <x v="14"/>
    <s v="miércoles"/>
    <s v="PREBEL"/>
    <n v="1"/>
    <n v="1"/>
    <s v="TAT"/>
    <s v="CAYETANO GUERRERO FERNANDEZ"/>
    <s v="Preventa"/>
    <s v="4145135"/>
    <s v="1012358399"/>
    <s v="SUPERMERCADO LA ESMERALDA"/>
  </r>
  <r>
    <d v="2025-11-12T00:00:00"/>
    <s v="HHCA000426853"/>
    <s v="LYGUANT7AMX2"/>
    <s v="LIMPIAYA GUATE TALLA7 AMARILLO X2"/>
    <s v="LYGUANT7AMX2 - LIMPIAYA GUATE TALLA7 AMARILLO X2"/>
    <n v="6"/>
    <n v="3025.21"/>
    <n v="0"/>
    <n v="18151.259999999998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DARNELLY LOPEZ FRANCO"/>
    <s v="Preventa"/>
    <s v="29496808"/>
    <s v="1143845966"/>
    <s v="TIENDA MIXTA SAN ANTONIO"/>
  </r>
  <r>
    <d v="2025-11-12T00:00:00"/>
    <s v="HHCA000426853"/>
    <s v="LYGUANT9AMX2"/>
    <s v="LIMPIAYA GUANTE TALLA9 AMARILLO X2"/>
    <s v="LYGUANT9AMX2 - LIMPIAYA GUANTE TALLA9 AMARILLO X2"/>
    <n v="6"/>
    <n v="3025.21"/>
    <n v="0"/>
    <n v="18151.259999999998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DARNELLY LOPEZ FRANCO"/>
    <s v="Preventa"/>
    <s v="29496808"/>
    <s v="1143845966"/>
    <s v="TIENDA MIXTA SAN ANTONIO"/>
  </r>
  <r>
    <d v="2025-11-12T00:00:00"/>
    <s v="HHCA000426858"/>
    <s v="LYLOZA700DX1"/>
    <s v="LIMPIAYA LAVA LOZA DOYPACK 700 ML X1"/>
    <s v="LYLOZA700DX1 - LIMPIAYA LAVA LOZA DOYPACK 700 ML X1"/>
    <n v="6"/>
    <n v="3562.19"/>
    <n v="0"/>
    <n v="21373.14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JOSE RAMON MUNOZ"/>
    <s v="Preventa"/>
    <s v="94050417"/>
    <s v="1143845966"/>
    <s v="JOSE RAMON MUNOZ"/>
  </r>
  <r>
    <d v="2025-11-12T00:00:00"/>
    <s v="HHCA000426858"/>
    <s v="LYLOZA500ML"/>
    <s v="LAVALOZA LIQUIDO 500ML"/>
    <s v="LYLOZA500ML - LAVALOZA LIQUIDO 500ML"/>
    <n v="6"/>
    <n v="2475"/>
    <n v="0"/>
    <n v="14850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JOSE RAMON MUNOZ"/>
    <s v="Preventa"/>
    <s v="94050417"/>
    <s v="1143845966"/>
    <s v="JOSE RAMON MUNOZ"/>
  </r>
  <r>
    <d v="2025-11-12T00:00:00"/>
    <s v="HHBO001176988"/>
    <s v="LYGUANT7AMX2"/>
    <s v="LIMPIAYA GUATE TALLA7 AMARILLO X2"/>
    <s v="LYGUANT7AMX2 - LIMPIAYA GUATE TALLA7 AMARILLO X2"/>
    <n v="3"/>
    <n v="3025.21"/>
    <n v="0"/>
    <n v="9075.6299999999992"/>
    <s v="BG19"/>
    <n v="1"/>
    <n v="126"/>
    <s v=" TUTI Bogota"/>
    <s v="ZONA BOGOTA"/>
    <s v="TERCEROS"/>
    <s v="2025 SEM 46"/>
    <s v="2191"/>
    <x v="21"/>
    <s v="miércoles"/>
    <s v="ETERNA"/>
    <n v="1"/>
    <n v="3"/>
    <s v="TAT"/>
    <s v="LEITH MARCELA BOHORQUEZ GRANADOS"/>
    <s v="Preventa"/>
    <s v="1022339297"/>
    <s v="79903522"/>
    <s v="TIENDA"/>
  </r>
  <r>
    <d v="2025-11-12T00:00:00"/>
    <s v="HHBO001176988"/>
    <s v="LYGUANT8AMX2"/>
    <s v="LIMPIAYA GUANTE TALLA8 AMARILLO X2"/>
    <s v="LYGUANT8AMX2 - LIMPIAYA GUANTE TALLA8 AMARILLO X2"/>
    <n v="3"/>
    <n v="3025.21"/>
    <n v="0"/>
    <n v="9075.6299999999992"/>
    <s v="BG19"/>
    <n v="1"/>
    <n v="126"/>
    <s v=" TUTI Bogota"/>
    <s v="ZONA BOGOTA"/>
    <s v="TERCEROS"/>
    <s v="2025 SEM 46"/>
    <s v="2191"/>
    <x v="21"/>
    <s v="miércoles"/>
    <s v="ETERNA"/>
    <n v="1"/>
    <n v="3"/>
    <s v="TAT"/>
    <s v="LEITH MARCELA BOHORQUEZ GRANADOS"/>
    <s v="Preventa"/>
    <s v="1022339297"/>
    <s v="79903522"/>
    <s v="TIENDA"/>
  </r>
  <r>
    <d v="2025-11-12T00:00:00"/>
    <s v="HHBO001176988"/>
    <s v="LYGUANT9AMX2"/>
    <s v="LIMPIAYA GUANTE TALLA9 AMARILLO X2"/>
    <s v="LYGUANT9AMX2 - LIMPIAYA GUANTE TALLA9 AMARILLO X2"/>
    <n v="3"/>
    <n v="3025.21"/>
    <n v="0"/>
    <n v="9075.6299999999992"/>
    <s v="BG19"/>
    <n v="1"/>
    <n v="126"/>
    <s v=" TUTI Bogota"/>
    <s v="ZONA BOGOTA"/>
    <s v="TERCEROS"/>
    <s v="2025 SEM 46"/>
    <s v="2191"/>
    <x v="21"/>
    <s v="miércoles"/>
    <s v="ETERNA"/>
    <n v="1"/>
    <n v="3"/>
    <s v="TAT"/>
    <s v="LEITH MARCELA BOHORQUEZ GRANADOS"/>
    <s v="Preventa"/>
    <s v="1022339297"/>
    <s v="79903522"/>
    <s v="TIENDA"/>
  </r>
  <r>
    <d v="2025-11-12T00:00:00"/>
    <s v="HHBO001176988"/>
    <s v="LYGUANT8.5AMX2"/>
    <s v="LIMPIAYA GUANTE TALLA8.5 AMARILLO X2"/>
    <s v="LYGUANT8.5AMX2 - LIMPIAYA GUANTE TALLA8.5 AMARILLO X2"/>
    <n v="3"/>
    <n v="3025.21"/>
    <n v="0"/>
    <n v="9075.6299999999992"/>
    <s v="BG19"/>
    <n v="1"/>
    <n v="126"/>
    <s v=" TUTI Bogota"/>
    <s v="ZONA BOGOTA"/>
    <s v="TERCEROS"/>
    <s v="2025 SEM 46"/>
    <s v="2191"/>
    <x v="21"/>
    <s v="miércoles"/>
    <s v="ETERNA"/>
    <n v="1"/>
    <n v="3"/>
    <s v="TAT"/>
    <s v="LEITH MARCELA BOHORQUEZ GRANADOS"/>
    <s v="Preventa"/>
    <s v="1022339297"/>
    <s v="79903522"/>
    <s v="TIENDA"/>
  </r>
  <r>
    <d v="2025-11-12T00:00:00"/>
    <s v="HHBO001177012"/>
    <s v="PBELDESMIN30"/>
    <s v="EA CLASSIC MINI ROLL ON 30ML"/>
    <s v="PBELDESMIN30 - EA CLASSIC MINI ROLL ON 30ML"/>
    <n v="1"/>
    <n v="3000"/>
    <n v="0"/>
    <n v="3000"/>
    <s v="BG20"/>
    <n v="1"/>
    <n v="2"/>
    <s v=" CIUDAD BOGOTA"/>
    <s v="ZONA BOGOTA"/>
    <s v="TERCEROS"/>
    <s v="2025 SEM 46"/>
    <s v="2156"/>
    <x v="25"/>
    <s v="miércoles"/>
    <s v="PREBEL"/>
    <n v="1"/>
    <n v="1"/>
    <s v="TAT"/>
    <s v="MANUEL DAVID BELTRAN MARTINEZ"/>
    <s v="Preventa"/>
    <s v="80071293"/>
    <s v="11223739"/>
    <s v="COMESTIBLES EBENEZER"/>
  </r>
  <r>
    <d v="2025-11-12T00:00:00"/>
    <s v="HHBO001177017"/>
    <s v="YATIJEROM"/>
    <s v="TIJERA PUNTA ROMA ECONOMICA"/>
    <s v="YATIJEROM - TIJERA PUNTA ROMA ECONOMICA"/>
    <n v="6"/>
    <n v="864"/>
    <n v="0"/>
    <n v="5184"/>
    <s v="BG20"/>
    <n v="1"/>
    <n v="2"/>
    <s v=" CIUDAD BOGOTA"/>
    <s v="ZONA BOGOTA"/>
    <s v="TERCEROS"/>
    <s v="2025 SEM 46"/>
    <s v="2156"/>
    <x v="25"/>
    <s v="miércoles"/>
    <s v="YASS"/>
    <n v="1"/>
    <n v="6"/>
    <s v="TAT"/>
    <s v="SANDRA LUCIA SUAZA ROSO"/>
    <s v="Preventa"/>
    <s v="52361857"/>
    <s v="11223739"/>
    <s v="SUPERMERCADO LA UNION"/>
  </r>
  <r>
    <d v="2025-11-12T00:00:00"/>
    <s v="HHMO000625739"/>
    <s v="LYLANAACEX6"/>
    <s v="LIMPIAYA LANA ACERO X6"/>
    <s v="LYLANAACEX6 - LIMPIAYA LANA ACERO X6"/>
    <n v="1"/>
    <n v="1180"/>
    <n v="0"/>
    <n v="1180"/>
    <s v="MT11"/>
    <n v="1"/>
    <n v="156"/>
    <s v=" TUTI Monteria"/>
    <s v="ZONA CENTRO"/>
    <s v="TERCEROS"/>
    <s v="2025 SEM 46"/>
    <s v="1738"/>
    <x v="30"/>
    <s v="miércoles"/>
    <s v="ETERNA"/>
    <n v="6"/>
    <n v="6"/>
    <s v="TAT"/>
    <s v="VLADIMIR ANTONIO NORIEGA HERRERA"/>
    <s v="Preventa"/>
    <s v="78032655"/>
    <s v="78716125"/>
    <s v="SUPERTIENDA LA PRINCIPAL"/>
  </r>
  <r>
    <d v="2025-11-12T00:00:00"/>
    <s v="HHMO000625739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6"/>
    <s v="1738"/>
    <x v="30"/>
    <s v="miércoles"/>
    <s v="ETERNA"/>
    <n v="1"/>
    <n v="2"/>
    <s v="TAT"/>
    <s v="VLADIMIR ANTONIO NORIEGA HERRERA"/>
    <s v="Preventa"/>
    <s v="78032655"/>
    <s v="78716125"/>
    <s v="SUPERTIENDA LA PRINCIPAL"/>
  </r>
  <r>
    <d v="2025-11-12T00:00:00"/>
    <s v="HHME001465977"/>
    <s v="PBTALCO30"/>
    <s v="TALCO POLVO AFM 30 GR"/>
    <s v="PBTALCO30 - TALCO POLVO AFM 30 GR"/>
    <n v="1"/>
    <n v="2900.04"/>
    <n v="0"/>
    <n v="2900.04"/>
    <s v="MD01"/>
    <n v="1"/>
    <n v="125"/>
    <s v=" TUTI Medellin"/>
    <s v="ZONA CENTRO"/>
    <s v="TERCEROS"/>
    <s v="2025 SEM 46"/>
    <s v="1343"/>
    <x v="7"/>
    <s v="miércoles"/>
    <s v="PREBEL"/>
    <n v="1"/>
    <n v="1"/>
    <s v="TAT"/>
    <s v="JESSICA BRAN RAMIREZ"/>
    <s v="Preventa"/>
    <s v="1020446580"/>
    <s v="1039023085"/>
    <s v="BRAND TIENDA"/>
  </r>
  <r>
    <d v="2025-11-12T00:00:00"/>
    <s v="HHME001465977"/>
    <s v="YAPADAM150"/>
    <s v="PAÑITOS HUMEDOS DAMPY X 150 UND AZUL"/>
    <s v="YAPADAM150 - PAÑITOS HUMEDOS DAMPY X 150 UND AZUL"/>
    <n v="1"/>
    <n v="6422.4"/>
    <n v="0"/>
    <n v="6422.4"/>
    <s v="MD01"/>
    <n v="1"/>
    <n v="125"/>
    <s v=" TUTI Medellin"/>
    <s v="ZONA CENTRO"/>
    <s v="TERCEROS"/>
    <s v="2025 SEM 46"/>
    <s v="1343"/>
    <x v="7"/>
    <s v="miércoles"/>
    <s v="YASS"/>
    <n v="1"/>
    <n v="1"/>
    <s v="TAT"/>
    <s v="JESSICA BRAN RAMIREZ"/>
    <s v="Preventa"/>
    <s v="1020446580"/>
    <s v="1039023085"/>
    <s v="BRAND TIENDA"/>
  </r>
  <r>
    <d v="2025-11-12T00:00:00"/>
    <s v="HHBO001177054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6"/>
    <s v="2203"/>
    <x v="47"/>
    <s v="miércoles"/>
    <s v="PREBEL"/>
    <n v="1"/>
    <n v="1"/>
    <s v="TAT"/>
    <s v="MIGUEL ANGEL PEREZ ALARCON"/>
    <s v="Preventa"/>
    <s v="1026580769"/>
    <s v="52906505"/>
    <s v="SUPER MARKET CAMELOT"/>
  </r>
  <r>
    <d v="2025-11-12T00:00:00"/>
    <s v="HHBO001177054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6"/>
    <s v="2203"/>
    <x v="47"/>
    <s v="miércoles"/>
    <s v="ETERNA"/>
    <n v="1"/>
    <n v="1"/>
    <s v="TAT"/>
    <s v="MIGUEL ANGEL PEREZ ALARCON"/>
    <s v="Preventa"/>
    <s v="1026580769"/>
    <s v="52906505"/>
    <s v="SUPER MARKET CAMELOT"/>
  </r>
  <r>
    <d v="2025-11-12T00:00:00"/>
    <s v="HHBO001177055"/>
    <s v="LYDETE200DX1"/>
    <s v="LIMPIAYA DETERGENTE DOYPACK 200 ML X1"/>
    <s v="LYDETE200DX1 - LIMPIAYA DETERGENTE DOYPACK 200 ML X1"/>
    <n v="24"/>
    <n v="1440"/>
    <n v="0"/>
    <n v="34560"/>
    <s v="BG20"/>
    <n v="1"/>
    <n v="126"/>
    <s v=" TUTI Bogota"/>
    <s v="ZONA BOGOTA"/>
    <s v="TERCEROS"/>
    <s v="2025 SEM 46"/>
    <s v="2156"/>
    <x v="25"/>
    <s v="miércoles"/>
    <s v="ETERNA"/>
    <n v="1"/>
    <n v="24"/>
    <s v="TAT"/>
    <s v="LUZ NELLY HURTADO PEREZ"/>
    <s v="Preventa"/>
    <s v="39621975"/>
    <s v="11223739"/>
    <s v="LUZ NELLY HURTADO PEREZ"/>
  </r>
  <r>
    <d v="2025-11-12T00:00:00"/>
    <s v="HHBQ000726021"/>
    <s v="YAPADAM150"/>
    <s v="PAÑITOS HUMEDOS DAMPY X 150 UND AZUL"/>
    <s v="YAPADAM150 - PAÑITOS HUMEDOS DAMPY X 150 UND AZUL"/>
    <n v="2"/>
    <n v="6422.4"/>
    <n v="0"/>
    <n v="12844.8"/>
    <s v="BQ06"/>
    <n v="1"/>
    <n v="9"/>
    <s v=" BARRANQUILLA"/>
    <s v="ZONA NORTE"/>
    <s v="TERCEROS"/>
    <s v="2025 SEM 46"/>
    <s v="1943"/>
    <x v="37"/>
    <s v="miércoles"/>
    <s v="YASS"/>
    <n v="1"/>
    <n v="2"/>
    <s v="TAT"/>
    <s v="MARIA DE JESUS BUITRAGO ORTEGA"/>
    <s v="Preventa"/>
    <s v="32767640"/>
    <s v="1042436969"/>
    <s v="DROGUERIA EMIMAU"/>
  </r>
  <r>
    <d v="2025-11-12T00:00:00"/>
    <s v="HHBQ000726021"/>
    <s v="YAPANIAZU"/>
    <s v="PAÑITOS HUMEDOS DAMPY X 20 AZUL"/>
    <s v="YAPANIAZU - PAÑITOS HUMEDOS DAMPY X 20 AZUL"/>
    <n v="3"/>
    <n v="1344.54"/>
    <n v="0"/>
    <n v="4033.62"/>
    <s v="BQ06"/>
    <n v="1"/>
    <n v="9"/>
    <s v=" BARRANQUILLA"/>
    <s v="ZONA NORTE"/>
    <s v="TERCEROS"/>
    <s v="2025 SEM 46"/>
    <s v="1943"/>
    <x v="37"/>
    <s v="miércoles"/>
    <s v="YASS"/>
    <n v="1"/>
    <n v="3"/>
    <s v="TAT"/>
    <s v="MARIA DE JESUS BUITRAGO ORTEGA"/>
    <s v="Preventa"/>
    <s v="32767640"/>
    <s v="1042436969"/>
    <s v="DROGUERIA EMIMAU"/>
  </r>
  <r>
    <d v="2025-11-12T00:00:00"/>
    <s v="HHBO001177102"/>
    <s v="LYGUANT7AMX2"/>
    <s v="LIMPIAYA GUATE TALLA7 AMARILLO X2"/>
    <s v="LYGUANT7AMX2 - LIMPIAYA GUATE TALLA7 AMARILLO X2"/>
    <n v="6"/>
    <n v="3025.21"/>
    <n v="0"/>
    <n v="18151.259999999998"/>
    <s v="BG11"/>
    <n v="1"/>
    <n v="126"/>
    <s v=" TUTI Bogota"/>
    <s v="ZONA BOGOTA"/>
    <s v="TERCEROS"/>
    <s v="2025 SEM 46"/>
    <s v="2197"/>
    <x v="33"/>
    <s v="miércoles"/>
    <s v="ETERNA"/>
    <n v="1"/>
    <n v="6"/>
    <s v="TAT"/>
    <s v="LORENY CASTELLANOS FRANCO"/>
    <s v="Preventa"/>
    <s v="1016032827"/>
    <s v="1129520020"/>
    <s v="AUTOSERVICIOS LA CASTELLANA"/>
  </r>
  <r>
    <d v="2025-11-12T00:00:00"/>
    <s v="HHBO001177102"/>
    <s v="LYGUANT8AMX2"/>
    <s v="LIMPIAYA GUANTE TALLA8 AMARILLO X2"/>
    <s v="LYGUANT8AMX2 - LIMPIAYA GUANTE TALLA8 AMARILLO X2"/>
    <n v="6"/>
    <n v="3025.21"/>
    <n v="0"/>
    <n v="18151.259999999998"/>
    <s v="BG11"/>
    <n v="1"/>
    <n v="126"/>
    <s v=" TUTI Bogota"/>
    <s v="ZONA BOGOTA"/>
    <s v="TERCEROS"/>
    <s v="2025 SEM 46"/>
    <s v="2197"/>
    <x v="33"/>
    <s v="miércoles"/>
    <s v="ETERNA"/>
    <n v="1"/>
    <n v="6"/>
    <s v="TAT"/>
    <s v="LORENY CASTELLANOS FRANCO"/>
    <s v="Preventa"/>
    <s v="1016032827"/>
    <s v="1129520020"/>
    <s v="AUTOSERVICIOS LA CASTELLANA"/>
  </r>
  <r>
    <d v="2025-11-12T00:00:00"/>
    <s v="HHBO001177102"/>
    <s v="PBDESROLLX72"/>
    <s v="DESODORANTE ROLL-ON 30ML X72H"/>
    <s v="PBDESROLLX72 - DESODORANTE ROLL-ON 30ML X72H"/>
    <n v="3"/>
    <n v="3000"/>
    <n v="0"/>
    <n v="9000"/>
    <s v="BG11"/>
    <n v="1"/>
    <n v="126"/>
    <s v=" TUTI Bogota"/>
    <s v="ZONA BOGOTA"/>
    <s v="TERCEROS"/>
    <s v="2025 SEM 46"/>
    <s v="2197"/>
    <x v="33"/>
    <s v="miércoles"/>
    <s v="PREBEL"/>
    <n v="1"/>
    <n v="3"/>
    <s v="TAT"/>
    <s v="LORENY CASTELLANOS FRANCO"/>
    <s v="Preventa"/>
    <s v="1016032827"/>
    <s v="1129520020"/>
    <s v="AUTOSERVICIOS LA CASTELLANA"/>
  </r>
  <r>
    <d v="2025-11-12T00:00:00"/>
    <s v="HHBO001177102"/>
    <s v="PBDESCREMA72H"/>
    <s v="DESODORANTE COLAPSIBLE 40GR 72H"/>
    <s v="PBDESCREMA72H - DESODORANTE COLAPSIBLE 40GR 72H"/>
    <n v="3"/>
    <n v="3000"/>
    <n v="0"/>
    <n v="9000"/>
    <s v="BG11"/>
    <n v="1"/>
    <n v="126"/>
    <s v=" TUTI Bogota"/>
    <s v="ZONA BOGOTA"/>
    <s v="TERCEROS"/>
    <s v="2025 SEM 46"/>
    <s v="2197"/>
    <x v="33"/>
    <s v="miércoles"/>
    <s v="PREBEL"/>
    <n v="1"/>
    <n v="3"/>
    <s v="TAT"/>
    <s v="LORENY CASTELLANOS FRANCO"/>
    <s v="Preventa"/>
    <s v="1016032827"/>
    <s v="1129520020"/>
    <s v="AUTOSERVICIOS LA CASTELLANA"/>
  </r>
  <r>
    <d v="2025-11-12T00:00:00"/>
    <s v="HHME001466097"/>
    <s v="YAGOM90"/>
    <s v="GOMINA N17 EN SOBRE 90G"/>
    <s v="YAGOM90 - GOMINA N17 EN SOBRE 90G"/>
    <n v="10"/>
    <n v="1092.44"/>
    <n v="0"/>
    <n v="10924.4"/>
    <s v="MD02"/>
    <n v="1"/>
    <n v="1"/>
    <s v=" MEDELLIN"/>
    <s v="ZONA CENTRO"/>
    <s v="TERCEROS"/>
    <s v="2025 SEM 46"/>
    <s v="1330"/>
    <x v="43"/>
    <s v="miércoles"/>
    <s v="YASS"/>
    <n v="1"/>
    <n v="10"/>
    <s v="TAT"/>
    <s v="LAURA ISABEL  SERNA MAZO"/>
    <s v="Preventa"/>
    <s v="1000538984"/>
    <s v="8063355"/>
    <s v="AUTOSERVICIO EL CAMPESINO GIZM"/>
  </r>
  <r>
    <d v="2025-11-12T00:00:00"/>
    <s v="HHBO001177117"/>
    <s v="YACAN20"/>
    <s v="CANDADO 20 MM"/>
    <s v="YACAN20 - CANDADO 20 MM"/>
    <n v="12"/>
    <n v="1218.49"/>
    <n v="0"/>
    <n v="14621.88"/>
    <s v="BG19"/>
    <n v="1"/>
    <n v="126"/>
    <s v=" TUTI Bogota"/>
    <s v="ZONA BOGOTA"/>
    <s v="TERCEROS"/>
    <s v="2025 SEM 46"/>
    <s v="2191"/>
    <x v="21"/>
    <s v="miércoles"/>
    <s v="YASS"/>
    <n v="1"/>
    <n v="12"/>
    <s v="TAT"/>
    <s v="DIBEY ALEJANDRA MUÑOZ RODRIGUEZ"/>
    <s v="Preventa"/>
    <s v="1013673716"/>
    <s v="79903522"/>
    <s v="PAPEL Y LAPIZ RAN"/>
  </r>
  <r>
    <d v="2025-11-12T00:00:00"/>
    <s v="HHBO001177143"/>
    <s v="YACAN50"/>
    <s v="CANDADO 50 MM"/>
    <s v="YACAN50 - CANDADO 50 MM"/>
    <n v="4"/>
    <n v="4327.7299999999996"/>
    <n v="0"/>
    <n v="17310.919999999998"/>
    <s v="BG20"/>
    <n v="1"/>
    <n v="126"/>
    <s v=" TUTI Bogota"/>
    <s v="ZONA BOGOTA"/>
    <s v="TERCEROS"/>
    <s v="2025 SEM 46"/>
    <s v="2153"/>
    <x v="31"/>
    <s v="miércoles"/>
    <s v="YASS"/>
    <n v="1"/>
    <n v="4"/>
    <s v="TAT"/>
    <s v="JOSE FABIAN GOMEZ DUARTE"/>
    <s v="Preventa"/>
    <s v="1015396787"/>
    <s v="1000685156"/>
    <s v="FERRETERIA"/>
  </r>
  <r>
    <d v="2025-11-12T00:00:00"/>
    <s v="HHBO001177143"/>
    <s v="YACAN63"/>
    <s v="CANDADO 63 MM"/>
    <s v="YACAN63 - CANDADO 63 MM"/>
    <n v="4"/>
    <n v="5940"/>
    <n v="0"/>
    <n v="23760"/>
    <s v="BG20"/>
    <n v="1"/>
    <n v="126"/>
    <s v=" TUTI Bogota"/>
    <s v="ZONA BOGOTA"/>
    <s v="TERCEROS"/>
    <s v="2025 SEM 46"/>
    <s v="2153"/>
    <x v="31"/>
    <s v="miércoles"/>
    <s v="YASS"/>
    <n v="1"/>
    <n v="4"/>
    <s v="TAT"/>
    <s v="JOSE FABIAN GOMEZ DUARTE"/>
    <s v="Preventa"/>
    <s v="1015396787"/>
    <s v="1000685156"/>
    <s v="FERRETERIA"/>
  </r>
  <r>
    <d v="2025-11-12T00:00:00"/>
    <s v="HHME001466160"/>
    <s v="YAPANIAZU"/>
    <s v="PAÑITOS HUMEDOS DAMPY X 20 AZUL"/>
    <s v="YAPANIAZU - PAÑITOS HUMEDOS DAMPY X 20 AZUL"/>
    <n v="20"/>
    <n v="1344.54"/>
    <n v="0"/>
    <n v="26890.799999999999"/>
    <s v="TT02"/>
    <n v="1"/>
    <n v="125"/>
    <s v=" TUTI Medellin"/>
    <s v="ZONA CENTRO"/>
    <s v="TERCEROS"/>
    <s v="2025 SEM 46"/>
    <s v="1320"/>
    <x v="17"/>
    <s v="miércoles"/>
    <s v="YASS"/>
    <n v="1"/>
    <n v="20"/>
    <s v="TAT"/>
    <s v="EDISON GOMEZ GOMEZ"/>
    <s v="Preventa"/>
    <s v="1036423127"/>
    <s v="1037949442"/>
    <s v="TDA EL RELAJO"/>
  </r>
  <r>
    <d v="2025-11-12T00:00:00"/>
    <s v="HHME001466209"/>
    <s v="LYLOZA500ML"/>
    <s v="LAVALOZA LIQUIDO 500ML"/>
    <s v="LYLOZA500ML - LAVALOZA LIQUIDO 500ML"/>
    <n v="6"/>
    <n v="2475"/>
    <n v="0"/>
    <n v="14850"/>
    <s v="MD06"/>
    <n v="1"/>
    <n v="125"/>
    <s v=" TUTI Medellin"/>
    <s v="ZONA CENTRO"/>
    <s v="TERCEROS"/>
    <s v="2025 SEM 46"/>
    <s v="1307"/>
    <x v="23"/>
    <s v="miércoles"/>
    <s v="ETERNA"/>
    <n v="1"/>
    <n v="6"/>
    <s v="TAT"/>
    <s v="MARTA LUCIA GIRALDO VALENCIA"/>
    <s v="Preventa"/>
    <s v="32350600"/>
    <s v="1037594291"/>
    <s v="TIENDA MIXTA LA 75"/>
  </r>
  <r>
    <d v="2025-11-12T00:00:00"/>
    <s v="HHME001466248"/>
    <s v="YACAN20"/>
    <s v="CANDADO 20 MM"/>
    <s v="YACAN20 - CANDADO 20 MM"/>
    <n v="5"/>
    <n v="1218.49"/>
    <n v="0"/>
    <n v="6092.45"/>
    <s v="MD06"/>
    <n v="1"/>
    <n v="125"/>
    <s v=" TUTI Medellin"/>
    <s v="ZONA CENTRO"/>
    <s v="TERCEROS"/>
    <s v="2025 SEM 46"/>
    <s v="1307"/>
    <x v="23"/>
    <s v="miércoles"/>
    <s v="YASS"/>
    <n v="1"/>
    <n v="5"/>
    <s v="TAT"/>
    <s v="ARNUBIO DE JESUS GOMEZ GRANADA"/>
    <s v="Preventa"/>
    <s v="71991199"/>
    <s v="1037594291"/>
    <s v="GRANERO TRIBILIN"/>
  </r>
  <r>
    <d v="2025-11-12T00:00:00"/>
    <s v="HHME001466248"/>
    <s v="YACAN25"/>
    <s v="CANDADO 25 MM"/>
    <s v="YACAN25 - CANDADO 25 MM"/>
    <n v="5"/>
    <n v="1543"/>
    <n v="0"/>
    <n v="7715"/>
    <s v="MD06"/>
    <n v="1"/>
    <n v="125"/>
    <s v=" TUTI Medellin"/>
    <s v="ZONA CENTRO"/>
    <s v="TERCEROS"/>
    <s v="2025 SEM 46"/>
    <s v="1307"/>
    <x v="23"/>
    <s v="miércoles"/>
    <s v="YASS"/>
    <n v="1"/>
    <n v="5"/>
    <s v="TAT"/>
    <s v="ARNUBIO DE JESUS GOMEZ GRANADA"/>
    <s v="Preventa"/>
    <s v="71991199"/>
    <s v="1037594291"/>
    <s v="GRANERO TRIBILIN"/>
  </r>
  <r>
    <d v="2025-11-12T00:00:00"/>
    <s v="HHBO001177212"/>
    <s v="YASEDA20"/>
    <s v="SEDA DENTAL CON CERA 20 MT"/>
    <s v="YASEDA20 - SEDA DENTAL CON CERA 20 MT"/>
    <n v="6"/>
    <n v="1092.44"/>
    <n v="0"/>
    <n v="6554.64"/>
    <s v="BG13"/>
    <n v="1"/>
    <n v="126"/>
    <s v=" TUTI Bogota"/>
    <s v="ZONA BOGOTA"/>
    <s v="TERCEROS"/>
    <s v="2025 SEM 46"/>
    <s v="2232"/>
    <x v="18"/>
    <s v="miércoles"/>
    <s v="YASS"/>
    <n v="1"/>
    <n v="6"/>
    <s v="TAT"/>
    <s v="RODRIGO SANCHEZ SANCHEZ"/>
    <s v="Preventa"/>
    <s v="80032495"/>
    <s v="52460170"/>
    <s v="MINI MARKET"/>
  </r>
  <r>
    <d v="2025-11-12T00:00:00"/>
    <s v="HHCA000426848"/>
    <s v="LYLOZACREM"/>
    <s v="CREMA LAVALOZA LIMPIAYA"/>
    <s v="LYLOZACREM - CREMA LAVALOZA LIMPIAYA"/>
    <n v="6"/>
    <n v="2615"/>
    <n v="0"/>
    <n v="15690"/>
    <s v="CL07"/>
    <n v="1"/>
    <n v="171"/>
    <s v=" TUTI Cali"/>
    <s v="ZONA SUR"/>
    <s v="TERCEROS"/>
    <s v="2025 SEM 46"/>
    <s v="1877"/>
    <x v="16"/>
    <s v="miércoles"/>
    <s v="ETERNA"/>
    <n v="1"/>
    <n v="6"/>
    <s v="TAT"/>
    <s v="ABRAHAM HERNANDEZ MARIN"/>
    <s v="Preventa"/>
    <s v="2550283"/>
    <s v="1143845966"/>
    <s v="TIENDA MIXTA"/>
  </r>
  <r>
    <d v="2025-11-12T00:00:00"/>
    <s v="HHCA000426857"/>
    <s v="LYLOZA500ML"/>
    <s v="LAVALOZA LIQUIDO 500ML"/>
    <s v="LYLOZA500ML - LAVALOZA LIQUIDO 500ML"/>
    <n v="18"/>
    <n v="2475"/>
    <n v="0"/>
    <n v="44550"/>
    <s v="CL07"/>
    <n v="1"/>
    <n v="171"/>
    <s v=" TUTI Cali"/>
    <s v="ZONA SUR"/>
    <s v="TERCEROS"/>
    <s v="2025 SEM 46"/>
    <s v="1877"/>
    <x v="16"/>
    <s v="miércoles"/>
    <s v="ETERNA"/>
    <n v="1"/>
    <n v="18"/>
    <s v="TAT"/>
    <s v="JOVANNE ESTEBAN ORTIZ PEREZ"/>
    <s v="Preventa"/>
    <s v="7169043"/>
    <s v="1143845966"/>
    <s v="OMI"/>
  </r>
  <r>
    <d v="2025-11-12T00:00:00"/>
    <s v="HHCA000426857"/>
    <s v="PBDESROLL"/>
    <s v="DESODORANTE ROLL-ON 30ML"/>
    <s v="PBDESROLL - DESODORANTE ROLL-ON 30ML"/>
    <n v="4"/>
    <n v="3000"/>
    <n v="0"/>
    <n v="12000"/>
    <s v="CL07"/>
    <n v="1"/>
    <n v="171"/>
    <s v=" TUTI Cali"/>
    <s v="ZONA SUR"/>
    <s v="TERCEROS"/>
    <s v="2025 SEM 46"/>
    <s v="1877"/>
    <x v="16"/>
    <s v="miércoles"/>
    <s v="PREBEL"/>
    <n v="1"/>
    <n v="4"/>
    <s v="TAT"/>
    <s v="JOVANNE ESTEBAN ORTIZ PEREZ"/>
    <s v="Preventa"/>
    <s v="7169043"/>
    <s v="1143845966"/>
    <s v="OMI"/>
  </r>
  <r>
    <d v="2025-11-12T00:00:00"/>
    <s v="HHCA000426857"/>
    <s v="PBDESCOJINX18"/>
    <s v="DES. AFM DPL ORIG 12G X18"/>
    <s v="PBDESCOJINX18 - DES. AFM DPL ORIG 12G X18"/>
    <n v="1"/>
    <n v="11900"/>
    <n v="357"/>
    <n v="11543"/>
    <s v="CL07"/>
    <n v="1"/>
    <n v="171"/>
    <s v=" TUTI Cali"/>
    <s v="ZONA SUR"/>
    <s v="TERCEROS"/>
    <s v="2025 SEM 46"/>
    <s v="1877"/>
    <x v="16"/>
    <s v="miércoles"/>
    <s v="PREBEL"/>
    <n v="1"/>
    <n v="1"/>
    <s v="TAT"/>
    <s v="JOVANNE ESTEBAN ORTIZ PEREZ"/>
    <s v="Preventa"/>
    <s v="7169043"/>
    <s v="1143845966"/>
    <s v="OMI"/>
  </r>
  <r>
    <d v="2025-11-12T00:00:00"/>
    <s v="HHBO001177005"/>
    <s v="LYFIBRABRX24"/>
    <s v="LIMPIAYA FIBRA ABRASIVA X24"/>
    <s v="LYFIBRABRX24 - LIMPIAYA FIBRA ABRASIVA X24"/>
    <n v="1"/>
    <n v="7691.22"/>
    <n v="769.12199999999996"/>
    <n v="6922.098"/>
    <s v="BG13"/>
    <n v="1"/>
    <n v="126"/>
    <s v=" TUTI Bogota"/>
    <s v="ZONA BOGOTA"/>
    <s v="TERCEROS"/>
    <s v="2025 SEM 46"/>
    <s v="2235"/>
    <x v="14"/>
    <s v="miércoles"/>
    <s v="ETERNA"/>
    <n v="1"/>
    <n v="1"/>
    <s v="TAT"/>
    <s v="DORIS DEL SOCORRO GOMEZ MORALES"/>
    <s v="Preventa"/>
    <s v="59819255"/>
    <s v="1012358399"/>
    <s v="AUTOSERVICIO SAN MIGUEL"/>
  </r>
  <r>
    <d v="2025-11-12T00:00:00"/>
    <s v="HHBO001177021"/>
    <s v="LYCEETIPLANCHA"/>
    <s v="CEPILLO ECOLOGICO TIPO PLANCHA"/>
    <s v="LYCEETIPLANCHA - CEPILLO ECOLOGICO TIPO PLANCHA"/>
    <n v="3"/>
    <n v="2700"/>
    <n v="0"/>
    <n v="8100"/>
    <s v="BG20"/>
    <n v="1"/>
    <n v="2"/>
    <s v=" CIUDAD BOGOTA"/>
    <s v="ZONA BOGOTA"/>
    <s v="TERCEROS"/>
    <s v="2025 SEM 46"/>
    <s v="2156"/>
    <x v="25"/>
    <s v="miércoles"/>
    <s v="ETERNA"/>
    <n v="1"/>
    <n v="3"/>
    <s v="TAT"/>
    <s v="YAZMIN CORDOBA LIZARAZO"/>
    <s v="Preventa"/>
    <s v="52890307"/>
    <s v="11223739"/>
    <s v="MISCELANEA EXITO"/>
  </r>
  <r>
    <d v="2025-11-12T00:00:00"/>
    <s v="HHBO001177021"/>
    <s v="LYLOZA700DX1"/>
    <s v="LIMPIAYA LAVA LOZA DOYPACK 700 ML X1"/>
    <s v="LYLOZA700DX1 - LIMPIAYA LAVA LOZA DOYPACK 700 ML X1"/>
    <n v="1"/>
    <n v="3562.19"/>
    <n v="0"/>
    <n v="3562.19"/>
    <s v="BG20"/>
    <n v="1"/>
    <n v="2"/>
    <s v=" CIUDAD BOGOTA"/>
    <s v="ZONA BOGOTA"/>
    <s v="TERCEROS"/>
    <s v="2025 SEM 46"/>
    <s v="2156"/>
    <x v="25"/>
    <s v="miércoles"/>
    <s v="ETERNA"/>
    <n v="1"/>
    <n v="1"/>
    <s v="TAT"/>
    <s v="YAZMIN CORDOBA LIZARAZO"/>
    <s v="Preventa"/>
    <s v="52890307"/>
    <s v="11223739"/>
    <s v="MISCELANEA EXITO"/>
  </r>
  <r>
    <d v="2025-11-12T00:00:00"/>
    <s v="HHBO001177024"/>
    <s v="PBELNATX100"/>
    <s v="DESODORANTE ELIZABETH ARDEN NATURAL X100"/>
    <s v="PBELNATX100 - DESODORANTE ELIZABETH ARDEN NATURAL X100"/>
    <n v="3"/>
    <n v="7650"/>
    <n v="0"/>
    <n v="22950"/>
    <s v="BG13"/>
    <n v="1"/>
    <n v="126"/>
    <s v=" TUTI Bogota"/>
    <s v="ZONA BOGOTA"/>
    <s v="TERCEROS"/>
    <s v="2025 SEM 46"/>
    <s v="2232"/>
    <x v="18"/>
    <s v="miércoles"/>
    <s v="PREBEL"/>
    <n v="1"/>
    <n v="3"/>
    <s v="TAT"/>
    <s v="BOGOMARKET TRADING SAS"/>
    <s v="Preventa"/>
    <s v="901775275"/>
    <s v="52460170"/>
    <s v="BOGOMARKET TRADING SAS"/>
  </r>
  <r>
    <d v="2025-11-12T00:00:00"/>
    <s v="HHBQ000726024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Q06"/>
    <n v="1"/>
    <n v="155"/>
    <s v=" TUTI Barranquilla"/>
    <s v="ZONA NORTE"/>
    <s v="TERCEROS"/>
    <s v="2025 SEM 46"/>
    <s v="1944"/>
    <x v="37"/>
    <s v="miércoles"/>
    <s v="PREBEL"/>
    <n v="1"/>
    <n v="1"/>
    <s v="TAT"/>
    <s v="LUIS ALBERTO CARO SIERRA"/>
    <s v="Preventa"/>
    <s v="3951835"/>
    <s v="1042436969"/>
    <s v="TIENDA MI TIENDA"/>
  </r>
  <r>
    <d v="2025-11-12T00:00:00"/>
    <s v="HHBO001177069"/>
    <s v="YACINT12"/>
    <s v="CINTA TRANSPARENTE PEQUEÑA X 12 UND"/>
    <s v="YACINT12 - CINTA TRANSPARENTE PEQUEÑA X 12 UND"/>
    <n v="1"/>
    <n v="4247.1000000000004"/>
    <n v="0"/>
    <n v="4247.1000000000004"/>
    <s v="BG13"/>
    <n v="1"/>
    <n v="126"/>
    <s v=" TUTI Bogota"/>
    <s v="ZONA BOGOTA"/>
    <s v="TERCEROS"/>
    <s v="2025 SEM 46"/>
    <s v="2232"/>
    <x v="18"/>
    <s v="miércoles"/>
    <s v="YASS"/>
    <n v="1"/>
    <n v="1"/>
    <s v="TAT"/>
    <s v="JULIETH NATALIA NINO OTERO"/>
    <s v="Preventa"/>
    <s v="1031650694"/>
    <s v="52460170"/>
    <s v="MISCELANEA D JANET"/>
  </r>
  <r>
    <d v="2025-11-12T00:00:00"/>
    <s v="HHBO001177069"/>
    <s v="YASEDA20"/>
    <s v="SEDA DENTAL CON CERA 20 MT"/>
    <s v="YASEDA20 - SEDA DENTAL CON CERA 20 MT"/>
    <n v="6"/>
    <n v="1092.44"/>
    <n v="0"/>
    <n v="6554.64"/>
    <s v="BG13"/>
    <n v="1"/>
    <n v="126"/>
    <s v=" TUTI Bogota"/>
    <s v="ZONA BOGOTA"/>
    <s v="TERCEROS"/>
    <s v="2025 SEM 46"/>
    <s v="2232"/>
    <x v="18"/>
    <s v="miércoles"/>
    <s v="YASS"/>
    <n v="1"/>
    <n v="6"/>
    <s v="TAT"/>
    <s v="JULIETH NATALIA NINO OTERO"/>
    <s v="Preventa"/>
    <s v="1031650694"/>
    <s v="52460170"/>
    <s v="MISCELANEA D JANET"/>
  </r>
  <r>
    <d v="2025-11-12T00:00:00"/>
    <s v="HHME001466043"/>
    <s v="YALAPIZAMAX12"/>
    <s v="LAPIZ ESCOLAR AMARILLO X12"/>
    <s v="YALAPIZAMAX12 - LAPIZ ESCOLAR AMARILLO X12"/>
    <n v="3"/>
    <n v="4853"/>
    <n v="0"/>
    <n v="14559"/>
    <s v="MD04"/>
    <n v="1"/>
    <n v="125"/>
    <s v=" TUTI Medellin"/>
    <s v="ZONA CENTRO"/>
    <s v="TERCEROS"/>
    <s v="2025 SEM 46"/>
    <s v="1305"/>
    <x v="6"/>
    <s v="miércoles"/>
    <n v="0"/>
    <n v="1"/>
    <n v="3"/>
    <s v="TAT"/>
    <s v="LUIS FERNANDO MARTINEZ CASTRO"/>
    <s v="Preventa"/>
    <s v="1041228781"/>
    <s v="1036660589"/>
    <s v="TIENDA LA DIVINA"/>
  </r>
  <r>
    <d v="2025-11-12T00:00:00"/>
    <s v="HHBO001177080"/>
    <s v="PBTALCO30"/>
    <s v="TALCO POLVO AFM 30 GR"/>
    <s v="PBTALCO30 - TALCO POLVO AFM 30 GR"/>
    <n v="6"/>
    <n v="2900.04"/>
    <n v="0"/>
    <n v="17400.240000000002"/>
    <s v="BG13"/>
    <n v="1"/>
    <n v="126"/>
    <s v=" TUTI Bogota"/>
    <s v="ZONA BOGOTA"/>
    <s v="TERCEROS"/>
    <s v="2025 SEM 46"/>
    <s v="2232"/>
    <x v="18"/>
    <s v="miércoles"/>
    <s v="PREBEL"/>
    <n v="1"/>
    <n v="6"/>
    <s v="TAT"/>
    <s v="CLEMENCIA RAMIREZ HUERTAS"/>
    <s v="Preventa"/>
    <s v="20369694"/>
    <s v="52460170"/>
    <s v="TIENDA"/>
  </r>
  <r>
    <d v="2025-11-12T00:00:00"/>
    <s v="HHBO001177080"/>
    <s v="PBDESCLINGEL70GR"/>
    <s v="DESODORANTE CLINICAL EN GEL 70GR"/>
    <s v="PBDESCLINGEL70GR - DESODORANTE CLINICAL EN GEL 70GR"/>
    <n v="3"/>
    <n v="7650"/>
    <n v="0"/>
    <n v="22950"/>
    <s v="BG13"/>
    <n v="1"/>
    <n v="126"/>
    <s v=" TUTI Bogota"/>
    <s v="ZONA BOGOTA"/>
    <s v="TERCEROS"/>
    <s v="2025 SEM 46"/>
    <s v="2232"/>
    <x v="18"/>
    <s v="miércoles"/>
    <s v="PREBEL"/>
    <n v="1"/>
    <n v="3"/>
    <s v="TAT"/>
    <s v="CLEMENCIA RAMIREZ HUERTAS"/>
    <s v="Preventa"/>
    <s v="20369694"/>
    <s v="52460170"/>
    <s v="TIENDA"/>
  </r>
  <r>
    <d v="2025-11-12T00:00:00"/>
    <s v="HHBO001177140"/>
    <s v="YACAN63"/>
    <s v="CANDADO 63 MM"/>
    <s v="YACAN63 - CANDADO 63 MM"/>
    <n v="3"/>
    <n v="5940"/>
    <n v="0"/>
    <n v="17820"/>
    <s v="BG20"/>
    <n v="1"/>
    <n v="126"/>
    <s v=" TUTI Bogota"/>
    <s v="ZONA BOGOTA"/>
    <s v="TERCEROS"/>
    <s v="2025 SEM 46"/>
    <s v="2153"/>
    <x v="31"/>
    <s v="miércoles"/>
    <s v="YASS"/>
    <n v="1"/>
    <n v="3"/>
    <s v="TAT"/>
    <s v="ULISES VARON GONZALEZ"/>
    <s v="Preventa"/>
    <s v="17699307"/>
    <s v="1000685156"/>
    <s v="FERRETERIA"/>
  </r>
  <r>
    <d v="2025-11-12T00:00:00"/>
    <s v="HHBO001177161"/>
    <s v="DRACRILASACHETX1"/>
    <s v="ACRILATO PARA PEINAR DROMATIC SACHET X1"/>
    <s v="DRACRILASACHETX1 - ACRILATO PARA PEINAR DROMATIC SACHET X1"/>
    <n v="3"/>
    <n v="2227"/>
    <n v="0"/>
    <n v="6681"/>
    <s v="BG11"/>
    <n v="1"/>
    <n v="126"/>
    <s v=" TUTI Bogota"/>
    <s v="ZONA BOGOTA"/>
    <s v="TERCEROS"/>
    <s v="2025 SEM 46"/>
    <s v="2197"/>
    <x v="33"/>
    <s v="miércoles"/>
    <s v="DROMATIC"/>
    <n v="1"/>
    <n v="3"/>
    <s v="TAT"/>
    <s v="EMMA ISABEL SANCHEZ BUITRAGO"/>
    <s v="Preventa"/>
    <s v="51742967"/>
    <s v="1129520020"/>
    <s v="ISA Y PATICOS"/>
  </r>
  <r>
    <d v="2025-11-12T00:00:00"/>
    <s v="HHBO001177161"/>
    <s v="LYQUITAMANCBL"/>
    <s v="QUITA MANCHAS ROPA BLANCA LIMPIAYA"/>
    <s v="LYQUITAMANCBL - QUITA MANCHAS ROPA BLANCA LIMPIAYA"/>
    <n v="1"/>
    <n v="3742"/>
    <n v="0"/>
    <n v="3742"/>
    <s v="BG11"/>
    <n v="1"/>
    <n v="126"/>
    <s v=" TUTI Bogota"/>
    <s v="ZONA BOGOTA"/>
    <s v="TERCEROS"/>
    <s v="2025 SEM 46"/>
    <s v="2197"/>
    <x v="33"/>
    <s v="miércoles"/>
    <s v="ETERNA"/>
    <n v="1"/>
    <n v="1"/>
    <s v="TAT"/>
    <s v="EMMA ISABEL SANCHEZ BUITRAGO"/>
    <s v="Preventa"/>
    <s v="51742967"/>
    <s v="1129520020"/>
    <s v="ISA Y PATICOS"/>
  </r>
  <r>
    <d v="2025-11-12T00:00:00"/>
    <s v="HHBO001177164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6"/>
    <s v="2197"/>
    <x v="33"/>
    <s v="miércoles"/>
    <s v="PREBEL"/>
    <n v="1"/>
    <n v="1"/>
    <s v="TAT"/>
    <s v="FRANCY LORENA BELTRAN RODRIGUEZ"/>
    <s v="Preventa"/>
    <s v="1014210370"/>
    <s v="1129520020"/>
    <s v="CIGARRERIA Y LICORERIA"/>
  </r>
  <r>
    <d v="2025-11-12T00:00:00"/>
    <s v="HHBO001177164"/>
    <s v="LYGUANT8NGX2"/>
    <s v="LIMPIAYA GUANTE NEGRO TALLA8 X2"/>
    <s v="LYGUANT8NGX2 - LIMPIAYA GUANTE NEGRO TALLA8 X2"/>
    <n v="2"/>
    <n v="3180"/>
    <n v="0"/>
    <n v="6360"/>
    <s v="BG11"/>
    <n v="1"/>
    <n v="126"/>
    <s v=" TUTI Bogota"/>
    <s v="ZONA BOGOTA"/>
    <s v="TERCEROS"/>
    <s v="2025 SEM 46"/>
    <s v="2197"/>
    <x v="33"/>
    <s v="miércoles"/>
    <s v="ETERNA"/>
    <n v="1"/>
    <n v="2"/>
    <s v="TAT"/>
    <s v="FRANCY LORENA BELTRAN RODRIGUEZ"/>
    <s v="Preventa"/>
    <s v="1014210370"/>
    <s v="1129520020"/>
    <s v="CIGARRERIA Y LICORERIA"/>
  </r>
  <r>
    <d v="2025-11-12T00:00:00"/>
    <s v="HHBO001177180"/>
    <s v="LYLOZA700DX1"/>
    <s v="LIMPIAYA LAVA LOZA DOYPACK 700 ML X1"/>
    <s v="LYLOZA700DX1 - LIMPIAYA LAVA LOZA DOYPACK 700 ML X1"/>
    <n v="3"/>
    <n v="3562.19"/>
    <n v="0"/>
    <n v="10686.57"/>
    <s v="BG19"/>
    <n v="1"/>
    <n v="126"/>
    <s v=" TUTI Bogota"/>
    <s v="ZONA BOGOTA"/>
    <s v="TERCEROS"/>
    <s v="2025 SEM 46"/>
    <s v="2191"/>
    <x v="21"/>
    <s v="miércoles"/>
    <s v="ETERNA"/>
    <n v="1"/>
    <n v="3"/>
    <s v="TAT"/>
    <s v="ROSALBA MARTINEZ MOJICA"/>
    <s v="Preventa"/>
    <s v="39537704"/>
    <s v="79903522"/>
    <s v="SURTIPAD"/>
  </r>
  <r>
    <d v="2025-11-12T00:00:00"/>
    <s v="HHME001466192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6"/>
    <s v="1332"/>
    <x v="44"/>
    <s v="miércoles"/>
    <s v="PREBEL"/>
    <n v="1"/>
    <n v="1"/>
    <s v="TAT"/>
    <s v="MARIA EUGENIA PEREZ BAENA"/>
    <s v="Preventa"/>
    <s v="43023480"/>
    <s v="39178423"/>
    <s v="MISCELANEA LA 76"/>
  </r>
  <r>
    <d v="2025-11-12T00:00:00"/>
    <s v="HHME001466192"/>
    <s v="YACINASILANEGRA"/>
    <s v="CINTA AISLANTE NEGRA"/>
    <s v="YACINASILANEGRA - CINTA AISLANTE NEGRA"/>
    <n v="10"/>
    <n v="715"/>
    <n v="0"/>
    <n v="7150"/>
    <s v="MD01"/>
    <n v="1"/>
    <n v="125"/>
    <s v=" TUTI Medellin"/>
    <s v="ZONA CENTRO"/>
    <s v="TERCEROS"/>
    <s v="2025 SEM 46"/>
    <s v="1332"/>
    <x v="44"/>
    <s v="miércoles"/>
    <s v="YASS"/>
    <n v="1"/>
    <n v="10"/>
    <s v="TAT"/>
    <s v="MARIA EUGENIA PEREZ BAENA"/>
    <s v="Preventa"/>
    <s v="43023480"/>
    <s v="39178423"/>
    <s v="MISCELANEA LA 76"/>
  </r>
  <r>
    <d v="2025-11-12T00:00:00"/>
    <s v="HHME001466192"/>
    <s v="YATIJEROM"/>
    <s v="TIJERA PUNTA ROMA ECONOMICA"/>
    <s v="YATIJEROM - TIJERA PUNTA ROMA ECONOMICA"/>
    <n v="6"/>
    <n v="864"/>
    <n v="0"/>
    <n v="5184"/>
    <s v="MD01"/>
    <n v="1"/>
    <n v="125"/>
    <s v=" TUTI Medellin"/>
    <s v="ZONA CENTRO"/>
    <s v="TERCEROS"/>
    <s v="2025 SEM 46"/>
    <s v="1332"/>
    <x v="44"/>
    <s v="miércoles"/>
    <s v="YASS"/>
    <n v="1"/>
    <n v="6"/>
    <s v="TAT"/>
    <s v="MARIA EUGENIA PEREZ BAENA"/>
    <s v="Preventa"/>
    <s v="43023480"/>
    <s v="39178423"/>
    <s v="MISCELANEA LA 76"/>
  </r>
  <r>
    <d v="2025-11-12T00:00:00"/>
    <s v="HHME001466192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6"/>
    <s v="1332"/>
    <x v="44"/>
    <s v="miércoles"/>
    <n v="0"/>
    <n v="1"/>
    <n v="1"/>
    <s v="TAT"/>
    <s v="MARIA EUGENIA PEREZ BAENA"/>
    <s v="Preventa"/>
    <s v="43023480"/>
    <s v="39178423"/>
    <s v="MISCELANEA LA 76"/>
  </r>
  <r>
    <d v="2025-11-12T00:00:00"/>
    <s v="HHME001466192"/>
    <s v="YALAPIROX12"/>
    <s v="LAPIZ ROJO X12 UND"/>
    <s v="YALAPIROX12 - LAPIZ ROJO X12 UND"/>
    <n v="1"/>
    <n v="4882"/>
    <n v="0"/>
    <n v="4882"/>
    <s v="MD01"/>
    <n v="1"/>
    <n v="125"/>
    <s v=" TUTI Medellin"/>
    <s v="ZONA CENTRO"/>
    <s v="TERCEROS"/>
    <s v="2025 SEM 46"/>
    <s v="1332"/>
    <x v="44"/>
    <s v="miércoles"/>
    <s v="YASS"/>
    <n v="1"/>
    <n v="1"/>
    <s v="TAT"/>
    <s v="MARIA EUGENIA PEREZ BAENA"/>
    <s v="Preventa"/>
    <s v="43023480"/>
    <s v="39178423"/>
    <s v="MISCELANEA LA 76"/>
  </r>
  <r>
    <d v="2025-11-12T00:00:00"/>
    <s v="HHBQ000726153"/>
    <s v="PBDES135X272H"/>
    <s v="DESODORANTE CREMA 135GR x2 72H"/>
    <s v="PBDES135X272H - DESODORANTE CREMA 135GR x2 72H"/>
    <n v="1"/>
    <n v="15550"/>
    <n v="0"/>
    <n v="15550"/>
    <s v="BQ06"/>
    <n v="1"/>
    <n v="155"/>
    <s v=" TUTI Barranquilla"/>
    <s v="ZONA NORTE"/>
    <s v="TERCEROS"/>
    <s v="2025 SEM 46"/>
    <s v="1938"/>
    <x v="27"/>
    <s v="miércoles"/>
    <s v="PREBEL"/>
    <n v="1"/>
    <n v="1"/>
    <s v="TAT"/>
    <s v="KELLY JOHANA JUVINAO MARQUEZ"/>
    <s v="Preventa"/>
    <s v="1065634551"/>
    <s v="8525463"/>
    <s v="TIENDA MANJAR DE LA 44"/>
  </r>
  <r>
    <d v="2025-11-12T00:00:00"/>
    <s v="HHBO001177198"/>
    <s v="LYDETE3X1800"/>
    <s v="COMBO DETERGENTE ETERNA 3.000+1.800 OFERTA"/>
    <s v="LYDETE3X1800 - COMBO DETERGENTE ETERNA 3.000+1.800 OFERTA"/>
    <n v="1"/>
    <n v="28655.46"/>
    <n v="0"/>
    <n v="28655.46"/>
    <s v="BG20"/>
    <n v="1"/>
    <n v="126"/>
    <s v=" TUTI Bogota"/>
    <s v="ZONA BOGOTA"/>
    <s v="TERCEROS"/>
    <s v="2025 SEM 46"/>
    <s v="2153"/>
    <x v="31"/>
    <s v="miércoles"/>
    <s v="ETERNA"/>
    <n v="1"/>
    <n v="1"/>
    <s v="TAT"/>
    <s v="ANA MARIA SABRIANA ROLDAN"/>
    <s v="Preventa"/>
    <s v="53117167"/>
    <s v="1000685156"/>
    <s v="FERRETERIA"/>
  </r>
  <r>
    <d v="2025-11-12T00:00:00"/>
    <s v="HHBO001177201"/>
    <s v="YACAN40"/>
    <s v="CANDADO 40 MM"/>
    <s v="YACAN40 - CANDADO 40 MM"/>
    <n v="2"/>
    <n v="2992.5"/>
    <n v="0"/>
    <n v="5985"/>
    <s v="BG20"/>
    <n v="1"/>
    <n v="126"/>
    <s v=" TUTI Bogota"/>
    <s v="ZONA BOGOTA"/>
    <s v="TERCEROS"/>
    <s v="2025 SEM 46"/>
    <s v="2153"/>
    <x v="31"/>
    <s v="miércoles"/>
    <s v="YASS"/>
    <n v="1"/>
    <n v="2"/>
    <s v="TAT"/>
    <s v="LUZ ADELIA VARELA CASTILLO"/>
    <s v="Preventa"/>
    <s v="51734798"/>
    <s v="1000685156"/>
    <s v="CASA AZUL"/>
  </r>
  <r>
    <d v="2025-11-12T00:00:00"/>
    <s v="HHBO001177201"/>
    <s v="YACAN50"/>
    <s v="CANDADO 50 MM"/>
    <s v="YACAN50 - CANDADO 50 MM"/>
    <n v="2"/>
    <n v="4327.7299999999996"/>
    <n v="0"/>
    <n v="8655.4599999999991"/>
    <s v="BG20"/>
    <n v="1"/>
    <n v="126"/>
    <s v=" TUTI Bogota"/>
    <s v="ZONA BOGOTA"/>
    <s v="TERCEROS"/>
    <s v="2025 SEM 46"/>
    <s v="2153"/>
    <x v="31"/>
    <s v="miércoles"/>
    <s v="YASS"/>
    <n v="1"/>
    <n v="2"/>
    <s v="TAT"/>
    <s v="LUZ ADELIA VARELA CASTILLO"/>
    <s v="Preventa"/>
    <s v="51734798"/>
    <s v="1000685156"/>
    <s v="CASA AZUL"/>
  </r>
  <r>
    <d v="2025-11-12T00:00:00"/>
    <s v="HHBO001177201"/>
    <s v="YACAN38"/>
    <s v="CANDADO 38 MM"/>
    <s v="YACAN38 - CANDADO 38 MM"/>
    <n v="1"/>
    <n v="2668.75"/>
    <n v="0"/>
    <n v="2668.75"/>
    <s v="BG20"/>
    <n v="1"/>
    <n v="126"/>
    <s v=" TUTI Bogota"/>
    <s v="ZONA BOGOTA"/>
    <s v="TERCEROS"/>
    <s v="2025 SEM 46"/>
    <s v="2153"/>
    <x v="31"/>
    <s v="miércoles"/>
    <s v="YASS"/>
    <n v="1"/>
    <n v="1"/>
    <s v="TAT"/>
    <s v="LUZ ADELIA VARELA CASTILLO"/>
    <s v="Preventa"/>
    <s v="51734798"/>
    <s v="1000685156"/>
    <s v="CASA AZUL"/>
  </r>
  <r>
    <d v="2025-11-12T00:00:00"/>
    <s v="HHBO001177201"/>
    <s v="YACAN20"/>
    <s v="CANDADO 20 MM"/>
    <s v="YACAN20 - CANDADO 20 MM"/>
    <n v="2"/>
    <n v="1218.49"/>
    <n v="0"/>
    <n v="2436.98"/>
    <s v="BG20"/>
    <n v="1"/>
    <n v="126"/>
    <s v=" TUTI Bogota"/>
    <s v="ZONA BOGOTA"/>
    <s v="TERCEROS"/>
    <s v="2025 SEM 46"/>
    <s v="2153"/>
    <x v="31"/>
    <s v="miércoles"/>
    <s v="YASS"/>
    <n v="1"/>
    <n v="2"/>
    <s v="TAT"/>
    <s v="LUZ ADELIA VARELA CASTILLO"/>
    <s v="Preventa"/>
    <s v="51734798"/>
    <s v="1000685156"/>
    <s v="CASA AZUL"/>
  </r>
  <r>
    <d v="2025-11-12T00:00:00"/>
    <s v="HHBQ000726162"/>
    <s v="LYESPOOROX12"/>
    <s v="LIMPIAYA ESPONJA ORO/PLATA X12"/>
    <s v="LYESPOOROX12 - LIMPIAYA ESPONJA ORO/PLATA X12"/>
    <n v="1"/>
    <n v="8991.6"/>
    <n v="449.58"/>
    <n v="8542.02"/>
    <s v="BQ06"/>
    <n v="1"/>
    <n v="155"/>
    <s v=" TUTI Barranquilla"/>
    <s v="ZONA NORTE"/>
    <s v="TERCEROS"/>
    <s v="2025 SEM 46"/>
    <s v="1938"/>
    <x v="27"/>
    <s v="miércoles"/>
    <s v="ETERNA"/>
    <n v="1"/>
    <n v="1"/>
    <s v="TAT"/>
    <s v="ELIANA ARIAS DIAZ "/>
    <s v="Preventa"/>
    <s v="1050780047"/>
    <s v="8525463"/>
    <s v="TIENDA MARINELA"/>
  </r>
  <r>
    <d v="2025-11-12T00:00:00"/>
    <s v="HHBQ000726162"/>
    <s v="PBDESCOJINX18"/>
    <s v="DES. AFM DPL ORIG 12G X18"/>
    <s v="PBDESCOJINX18 - DES. AFM DPL ORIG 12G X18"/>
    <n v="1"/>
    <n v="11900"/>
    <n v="357"/>
    <n v="11543"/>
    <s v="BQ06"/>
    <n v="1"/>
    <n v="155"/>
    <s v=" TUTI Barranquilla"/>
    <s v="ZONA NORTE"/>
    <s v="TERCEROS"/>
    <s v="2025 SEM 46"/>
    <s v="1938"/>
    <x v="27"/>
    <s v="miércoles"/>
    <s v="PREBEL"/>
    <n v="1"/>
    <n v="1"/>
    <s v="TAT"/>
    <s v="ELIANA ARIAS DIAZ "/>
    <s v="Preventa"/>
    <s v="1050780047"/>
    <s v="8525463"/>
    <s v="TIENDA MARINELA"/>
  </r>
  <r>
    <d v="2025-11-12T00:00:00"/>
    <s v="HHBO001177247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47"/>
    <x v="29"/>
    <s v="miércoles"/>
    <s v="PREBEL"/>
    <n v="1"/>
    <n v="1"/>
    <s v="TAT"/>
    <s v="YEISSON ANDRES ESPINOSA"/>
    <s v="Preventa"/>
    <s v="1032382876"/>
    <s v="79986646"/>
    <s v="PAPELERIA JR"/>
  </r>
  <r>
    <d v="2025-11-12T00:00:00"/>
    <s v="HHBO001177247"/>
    <s v="LYLOZA500ML"/>
    <s v="LAVALOZA LIQUIDO 500ML"/>
    <s v="LYLOZA500ML - LAVALOZA LIQUIDO 500ML"/>
    <n v="3"/>
    <n v="2475"/>
    <n v="0"/>
    <n v="7425"/>
    <s v="BG20"/>
    <n v="1"/>
    <n v="126"/>
    <s v=" TUTI Bogota"/>
    <s v="ZONA BOGOTA"/>
    <s v="TERCEROS"/>
    <s v="2025 SEM 46"/>
    <s v="2147"/>
    <x v="29"/>
    <s v="miércoles"/>
    <s v="ETERNA"/>
    <n v="1"/>
    <n v="3"/>
    <s v="TAT"/>
    <s v="YEISSON ANDRES ESPINOSA"/>
    <s v="Preventa"/>
    <s v="1032382876"/>
    <s v="79986646"/>
    <s v="PAPELERIA JR"/>
  </r>
  <r>
    <d v="2025-11-12T00:00:00"/>
    <s v="HHME001466280"/>
    <s v="YAPANIAMA"/>
    <s v="PAÑITOS HUMEDOS DAMPY AMARILLOS X 15 UND"/>
    <s v="YAPANIAMA - PAÑITOS HUMEDOS DAMPY AMARILLOS X 15 UND"/>
    <n v="12"/>
    <n v="1260.5"/>
    <n v="0"/>
    <n v="15126"/>
    <s v="MD30"/>
    <n v="1"/>
    <n v="125"/>
    <s v=" TUTI Medellin"/>
    <s v="ZONA CENTRO"/>
    <s v="TERCEROS"/>
    <s v="2025 SEM 46"/>
    <s v="1347"/>
    <x v="4"/>
    <s v="miércoles"/>
    <s v="YASS"/>
    <n v="1"/>
    <n v="12"/>
    <s v="TAT"/>
    <s v="RESFA NELLY ACEVEDO VELEZ"/>
    <s v="Preventa"/>
    <s v="32518965"/>
    <s v="71381318"/>
    <s v="TIENDA REJA BLANCA"/>
  </r>
  <r>
    <d v="2025-11-12T00:00:00"/>
    <s v="HHBO001177260"/>
    <s v="YACAN38"/>
    <s v="CANDADO 38 MM"/>
    <s v="YACAN38 - CANDADO 38 MM"/>
    <n v="4"/>
    <n v="2668.75"/>
    <n v="0"/>
    <n v="10675"/>
    <s v="BG13"/>
    <n v="1"/>
    <n v="126"/>
    <s v=" TUTI Bogota"/>
    <s v="ZONA BOGOTA"/>
    <s v="TERCEROS"/>
    <s v="2025 SEM 46"/>
    <s v="2207"/>
    <x v="3"/>
    <s v="miércoles"/>
    <s v="YASS"/>
    <n v="1"/>
    <n v="4"/>
    <s v="TAT"/>
    <s v="COMERCIALIZADORA Y DISTRIBUIDORA TORRES S.A.S."/>
    <s v="Preventa"/>
    <s v="900020938"/>
    <s v="1016001588"/>
    <s v="COMERCIALIZADORA Y DISTRIBUIDORA TORRES S A S"/>
  </r>
  <r>
    <d v="2025-11-12T00:00:00"/>
    <s v="HHBO001177260"/>
    <s v="YACAN25"/>
    <s v="CANDADO 25 MM"/>
    <s v="YACAN25 - CANDADO 25 MM"/>
    <n v="4"/>
    <n v="1543"/>
    <n v="0"/>
    <n v="6172"/>
    <s v="BG13"/>
    <n v="1"/>
    <n v="126"/>
    <s v=" TUTI Bogota"/>
    <s v="ZONA BOGOTA"/>
    <s v="TERCEROS"/>
    <s v="2025 SEM 46"/>
    <s v="2207"/>
    <x v="3"/>
    <s v="miércoles"/>
    <s v="YASS"/>
    <n v="1"/>
    <n v="4"/>
    <s v="TAT"/>
    <s v="COMERCIALIZADORA Y DISTRIBUIDORA TORRES S.A.S."/>
    <s v="Preventa"/>
    <s v="900020938"/>
    <s v="1016001588"/>
    <s v="COMERCIALIZADORA Y DISTRIBUIDORA TORRES S A S"/>
  </r>
  <r>
    <d v="2025-11-12T00:00:00"/>
    <s v="HHBO001177263"/>
    <s v="PBPROSOMI40ML"/>
    <s v="PROTECTOR SOLAR MINERAL 40GR"/>
    <s v="PBPROSOMI40ML - PROTECTOR SOLAR MINERAL 40GR"/>
    <n v="1"/>
    <n v="35400"/>
    <n v="0"/>
    <n v="35400"/>
    <s v="BG13"/>
    <n v="1"/>
    <n v="126"/>
    <s v=" TUTI Bogota"/>
    <s v="ZONA BOGOTA"/>
    <s v="TERCEROS"/>
    <s v="2025 SEM 46"/>
    <s v="2207"/>
    <x v="3"/>
    <s v="miércoles"/>
    <s v="PREBEL"/>
    <n v="1"/>
    <n v="1"/>
    <s v="TAT"/>
    <s v="ARACELY ALONSO GONZALEZ"/>
    <s v="Preventa"/>
    <s v="52560433"/>
    <s v="1016001588"/>
    <s v="FERRETERIA"/>
  </r>
  <r>
    <d v="2025-11-12T00:00:00"/>
    <s v="HHBO001177263"/>
    <s v="PBDES135X272H"/>
    <s v="DESODORANTE CREMA 135GR x2 72H"/>
    <s v="PBDES135X272H - DESODORANTE CREMA 135GR x2 72H"/>
    <n v="1"/>
    <n v="15550"/>
    <n v="0"/>
    <n v="15550"/>
    <s v="BG13"/>
    <n v="1"/>
    <n v="126"/>
    <s v=" TUTI Bogota"/>
    <s v="ZONA BOGOTA"/>
    <s v="TERCEROS"/>
    <s v="2025 SEM 46"/>
    <s v="2207"/>
    <x v="3"/>
    <s v="miércoles"/>
    <s v="PREBEL"/>
    <n v="1"/>
    <n v="1"/>
    <s v="TAT"/>
    <s v="ARACELY ALONSO GONZALEZ"/>
    <s v="Preventa"/>
    <s v="52560433"/>
    <s v="1016001588"/>
    <s v="FERRETERIA"/>
  </r>
  <r>
    <d v="2025-11-12T00:00:00"/>
    <s v="HHBO001177263"/>
    <s v="YACINT12"/>
    <s v="CINTA TRANSPARENTE PEQUEÑA X 12 UND"/>
    <s v="YACINT12 - CINTA TRANSPARENTE PEQUEÑA X 12 UND"/>
    <n v="2"/>
    <n v="4247.1000000000004"/>
    <n v="0"/>
    <n v="8494.2000000000007"/>
    <s v="BG13"/>
    <n v="1"/>
    <n v="126"/>
    <s v=" TUTI Bogota"/>
    <s v="ZONA BOGOTA"/>
    <s v="TERCEROS"/>
    <s v="2025 SEM 46"/>
    <s v="2207"/>
    <x v="3"/>
    <s v="miércoles"/>
    <s v="YASS"/>
    <n v="1"/>
    <n v="2"/>
    <s v="TAT"/>
    <s v="ARACELY ALONSO GONZALEZ"/>
    <s v="Preventa"/>
    <s v="52560433"/>
    <s v="1016001588"/>
    <s v="FERRETERIA"/>
  </r>
  <r>
    <d v="2025-11-12T00:00:00"/>
    <s v="HHBU000699798"/>
    <s v="YACONDSEX"/>
    <s v="CONDONES X3 UNIDADES ECONOMICO"/>
    <s v="YACONDSEX - CONDONES X3 UNIDADES ECONOMICO"/>
    <n v="20"/>
    <n v="866.2"/>
    <n v="0"/>
    <n v="17324"/>
    <s v="CU02"/>
    <n v="1"/>
    <n v="211"/>
    <s v=" Tuti Cúcuta"/>
    <s v="ZONA SANTANDER"/>
    <s v="TERCEROS"/>
    <s v="2025 SEM 46"/>
    <s v="1673"/>
    <x v="24"/>
    <s v="miércoles"/>
    <s v="YASS"/>
    <n v="1"/>
    <n v="20"/>
    <s v="TAT"/>
    <s v="PEDRO ANTONIO BELLO REMOLINA"/>
    <s v="Preventa"/>
    <s v="88214399"/>
    <s v="1090387974"/>
    <s v="PEDRO BELLO"/>
  </r>
  <r>
    <d v="2025-11-12T00:00:00"/>
    <s v="HHBO001177298"/>
    <s v="YACAN20"/>
    <s v="CANDADO 20 MM"/>
    <s v="YACAN20 - CANDADO 20 MM"/>
    <n v="4"/>
    <n v="1218.49"/>
    <n v="0"/>
    <n v="4873.96"/>
    <s v="BG13"/>
    <n v="1"/>
    <n v="126"/>
    <s v=" TUTI Bogota"/>
    <s v="ZONA BOGOTA"/>
    <s v="TERCEROS"/>
    <s v="2025 SEM 46"/>
    <s v="2207"/>
    <x v="3"/>
    <s v="miércoles"/>
    <s v="YASS"/>
    <n v="1"/>
    <n v="4"/>
    <s v="TAT"/>
    <s v="JAIRO ALONSO BONILLA ROJAS"/>
    <s v="Preventa"/>
    <s v="1015398517"/>
    <s v="1016001588"/>
    <s v="JAIRO ALONSO BONILLA ROJAS"/>
  </r>
  <r>
    <d v="2025-11-12T00:00:00"/>
    <s v="HHBO001177298"/>
    <s v="YACAN38"/>
    <s v="CANDADO 38 MM"/>
    <s v="YACAN38 - CANDADO 38 MM"/>
    <n v="2"/>
    <n v="2668.75"/>
    <n v="0"/>
    <n v="5337.5"/>
    <s v="BG13"/>
    <n v="1"/>
    <n v="126"/>
    <s v=" TUTI Bogota"/>
    <s v="ZONA BOGOTA"/>
    <s v="TERCEROS"/>
    <s v="2025 SEM 46"/>
    <s v="2207"/>
    <x v="3"/>
    <s v="miércoles"/>
    <s v="YASS"/>
    <n v="1"/>
    <n v="2"/>
    <s v="TAT"/>
    <s v="JAIRO ALONSO BONILLA ROJAS"/>
    <s v="Preventa"/>
    <s v="1015398517"/>
    <s v="1016001588"/>
    <s v="JAIRO ALONSO BONILLA ROJAS"/>
  </r>
  <r>
    <d v="2025-11-12T00:00:00"/>
    <s v="HHBO001177086"/>
    <s v="YACAN50"/>
    <s v="CANDADO 50 MM"/>
    <s v="YACAN50 - CANDADO 50 MM"/>
    <n v="5"/>
    <n v="4327.7299999999996"/>
    <n v="0"/>
    <n v="21638.65"/>
    <s v="BG11"/>
    <n v="1"/>
    <n v="126"/>
    <s v=" TUTI Bogota"/>
    <s v="ZONA BOGOTA"/>
    <s v="TERCEROS"/>
    <s v="2025 SEM 46"/>
    <s v="2197"/>
    <x v="33"/>
    <s v="miércoles"/>
    <s v="YASS"/>
    <n v="1"/>
    <n v="5"/>
    <s v="TAT"/>
    <s v="JOHNNYS ENRIQUE MENDOZA REALES"/>
    <s v="Preventa"/>
    <s v="77151401"/>
    <s v="1129520020"/>
    <s v="FERRELECTICCOS IM"/>
  </r>
  <r>
    <d v="2025-11-12T00:00:00"/>
    <s v="HHBO001177092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32"/>
    <x v="18"/>
    <s v="miércoles"/>
    <s v="ETERNA"/>
    <n v="1"/>
    <n v="1"/>
    <s v="TAT"/>
    <s v="MARISOL MALAGON DIAGAMA"/>
    <s v="Preventa"/>
    <s v="32703462"/>
    <s v="52460170"/>
    <s v="RENACER MONOQUIREÑO"/>
  </r>
  <r>
    <d v="2025-11-12T00:00:00"/>
    <s v="HHME001466077"/>
    <s v="LYLOZA700DX1"/>
    <s v="LIMPIAYA LAVA LOZA DOYPACK 700 ML X1"/>
    <s v="LYLOZA700DX1 - LIMPIAYA LAVA LOZA DOYPACK 700 ML X1"/>
    <n v="4"/>
    <n v="3562.19"/>
    <n v="0"/>
    <n v="14248.76"/>
    <s v="MD01"/>
    <n v="1"/>
    <n v="125"/>
    <s v=" TUTI Medellin"/>
    <s v="ZONA CENTRO"/>
    <s v="TERCEROS"/>
    <s v="2025 SEM 46"/>
    <s v="1343"/>
    <x v="7"/>
    <s v="miércoles"/>
    <s v="ETERNA"/>
    <n v="1"/>
    <n v="4"/>
    <s v="TAT"/>
    <s v="ARLEY MESA CANO"/>
    <s v="Preventa"/>
    <s v="1044502737"/>
    <s v="1039023085"/>
    <s v="LA BELLA"/>
  </r>
  <r>
    <d v="2025-11-12T00:00:00"/>
    <s v="HHME001466077"/>
    <s v="LYGUANT8AMX2"/>
    <s v="LIMPIAYA GUANTE TALLA8 AMARILLO X2"/>
    <s v="LYGUANT8AMX2 - LIMPIAYA GUANTE TALLA8 AMARILLO X2"/>
    <n v="2"/>
    <n v="3025.21"/>
    <n v="0"/>
    <n v="6050.42"/>
    <s v="MD01"/>
    <n v="1"/>
    <n v="125"/>
    <s v=" TUTI Medellin"/>
    <s v="ZONA CENTRO"/>
    <s v="TERCEROS"/>
    <s v="2025 SEM 46"/>
    <s v="1343"/>
    <x v="7"/>
    <s v="miércoles"/>
    <s v="ETERNA"/>
    <n v="1"/>
    <n v="2"/>
    <s v="TAT"/>
    <s v="ARLEY MESA CANO"/>
    <s v="Preventa"/>
    <s v="1044502737"/>
    <s v="1039023085"/>
    <s v="LA BELLA"/>
  </r>
  <r>
    <d v="2025-11-12T00:00:00"/>
    <s v="HHME001466077"/>
    <s v="LYLOZA500ML"/>
    <s v="LAVALOZA LIQUIDO 500ML"/>
    <s v="LYLOZA500ML - LAVALOZA LIQUIDO 500ML"/>
    <n v="4"/>
    <n v="2475"/>
    <n v="0"/>
    <n v="9900"/>
    <s v="MD01"/>
    <n v="1"/>
    <n v="125"/>
    <s v=" TUTI Medellin"/>
    <s v="ZONA CENTRO"/>
    <s v="TERCEROS"/>
    <s v="2025 SEM 46"/>
    <s v="1343"/>
    <x v="7"/>
    <s v="miércoles"/>
    <s v="ETERNA"/>
    <n v="1"/>
    <n v="4"/>
    <s v="TAT"/>
    <s v="ARLEY MESA CANO"/>
    <s v="Preventa"/>
    <s v="1044502737"/>
    <s v="1039023085"/>
    <s v="LA BELLA"/>
  </r>
  <r>
    <d v="2025-11-12T00:00:00"/>
    <s v="HHBO001177133"/>
    <s v="PBDESCOJINX18"/>
    <s v="DES. AFM DPL ORIG 12G X18"/>
    <s v="PBDESCOJINX18 - DES. AFM DPL ORIG 12G X18"/>
    <n v="1"/>
    <n v="11900"/>
    <n v="0"/>
    <n v="11900"/>
    <s v="BG20"/>
    <n v="1"/>
    <n v="2"/>
    <s v=" CIUDAD BOGOTA"/>
    <s v="ZONA BOGOTA"/>
    <s v="TERCEROS"/>
    <s v="2025 SEM 46"/>
    <s v="2156"/>
    <x v="25"/>
    <s v="miércoles"/>
    <s v="PREBEL"/>
    <n v="1"/>
    <n v="1"/>
    <s v="TAT"/>
    <s v="CARLOS ENRIQUE SOTO GARCIA"/>
    <s v="Preventa"/>
    <s v="4355919"/>
    <s v="11223739"/>
    <s v="TIENDA EL ALTICO"/>
  </r>
  <r>
    <d v="2025-11-12T00:00:00"/>
    <s v="HHBO001177133"/>
    <s v="PBELDES12X18"/>
    <s v="DES. EA DPL CLASS 12G X 18"/>
    <s v="PBELDES12X18 - DES. EA DPL CLASS 12G X 18"/>
    <n v="1"/>
    <n v="12500"/>
    <n v="0"/>
    <n v="12500"/>
    <s v="BG20"/>
    <n v="1"/>
    <n v="2"/>
    <s v=" CIUDAD BOGOTA"/>
    <s v="ZONA BOGOTA"/>
    <s v="TERCEROS"/>
    <s v="2025 SEM 46"/>
    <s v="2156"/>
    <x v="25"/>
    <s v="miércoles"/>
    <s v="PREBEL"/>
    <n v="1"/>
    <n v="1"/>
    <s v="TAT"/>
    <s v="CARLOS ENRIQUE SOTO GARCIA"/>
    <s v="Preventa"/>
    <s v="4355919"/>
    <s v="11223739"/>
    <s v="TIENDA EL ALTICO"/>
  </r>
  <r>
    <d v="2025-11-12T00:00:00"/>
    <s v="HHBO001177154"/>
    <s v="LYESPOMALLX1"/>
    <s v="LIMPIAYA MALLA ESPONJA X1"/>
    <s v="LYESPOMALLX1 - LIMPIAYA MALLA ESPONJA X1"/>
    <n v="6"/>
    <n v="714.29"/>
    <n v="0"/>
    <n v="4285.74"/>
    <s v="BG11"/>
    <n v="1"/>
    <n v="126"/>
    <s v=" TUTI Bogota"/>
    <s v="ZONA BOGOTA"/>
    <s v="TERCEROS"/>
    <s v="2025 SEM 46"/>
    <s v="2197"/>
    <x v="33"/>
    <s v="miércoles"/>
    <s v="ETERNA"/>
    <n v="1"/>
    <n v="6"/>
    <s v="TAT"/>
    <s v="STELLA SAMBONI IMBACHI"/>
    <s v="Preventa"/>
    <s v="52451940"/>
    <s v="1129520020"/>
    <s v="CASITA DE ASEO"/>
  </r>
  <r>
    <d v="2025-11-12T00:00:00"/>
    <s v="HHME001466168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20"/>
    <x v="17"/>
    <s v="miércoles"/>
    <s v="PREBEL"/>
    <n v="1"/>
    <n v="1"/>
    <s v="TAT"/>
    <s v="JESUS IVAN MONSALVE MONSALVE"/>
    <s v="Preventa"/>
    <s v="15254167"/>
    <s v="1037949442"/>
    <s v="TIENDA LOS MELLOS"/>
  </r>
  <r>
    <d v="2025-11-12T00:00:00"/>
    <s v="HHME001466185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07"/>
    <x v="23"/>
    <s v="miércoles"/>
    <s v="PREBEL"/>
    <n v="1"/>
    <n v="1"/>
    <s v="TAT"/>
    <s v="MARY LUZ BELTRAN ARENAS"/>
    <s v="Preventa"/>
    <s v="43820577"/>
    <s v="1037594291"/>
    <s v="EL HUECO DE LALO"/>
  </r>
  <r>
    <d v="2025-11-12T00:00:00"/>
    <s v="HHBO001177215"/>
    <s v="YASEDA20"/>
    <s v="SEDA DENTAL CON CERA 20 MT"/>
    <s v="YASEDA20 - SEDA DENTAL CON CERA 20 MT"/>
    <n v="5"/>
    <n v="1092.44"/>
    <n v="0"/>
    <n v="5462.2"/>
    <s v="BG19"/>
    <n v="1"/>
    <n v="126"/>
    <s v=" TUTI Bogota"/>
    <s v="ZONA BOGOTA"/>
    <s v="TERCEROS"/>
    <s v="2025 SEM 46"/>
    <s v="2177"/>
    <x v="11"/>
    <s v="miércoles"/>
    <s v="YASS"/>
    <n v="1"/>
    <n v="5"/>
    <s v="TAT"/>
    <s v="MARIA MERCEDES FONSECA MENDOZA"/>
    <s v="Preventa"/>
    <s v="51804026"/>
    <s v="80720009"/>
    <s v="MINIMERCADO LOS CEREZOS"/>
  </r>
  <r>
    <d v="2025-11-12T00:00:00"/>
    <s v="HHBO001177215"/>
    <s v="YACINT12"/>
    <s v="CINTA TRANSPARENTE PEQUEÑA X 12 UND"/>
    <s v="YACINT12 - CINTA TRANSPARENTE PEQUEÑA X 12 UND"/>
    <n v="1"/>
    <n v="4247.1000000000004"/>
    <n v="0"/>
    <n v="4247.1000000000004"/>
    <s v="BG19"/>
    <n v="1"/>
    <n v="126"/>
    <s v=" TUTI Bogota"/>
    <s v="ZONA BOGOTA"/>
    <s v="TERCEROS"/>
    <s v="2025 SEM 46"/>
    <s v="2177"/>
    <x v="11"/>
    <s v="miércoles"/>
    <s v="YASS"/>
    <n v="1"/>
    <n v="1"/>
    <s v="TAT"/>
    <s v="MARIA MERCEDES FONSECA MENDOZA"/>
    <s v="Preventa"/>
    <s v="51804026"/>
    <s v="80720009"/>
    <s v="MINIMERCADO LOS CEREZOS"/>
  </r>
  <r>
    <d v="2025-11-12T00:00:00"/>
    <s v="HHBO001177215"/>
    <s v="LYGUANT8NGX2"/>
    <s v="LIMPIAYA GUANTE NEGRO TALLA8 X2"/>
    <s v="LYGUANT8NGX2 - LIMPIAYA GUANTE NEGRO TALLA8 X2"/>
    <n v="4"/>
    <n v="3180"/>
    <n v="0"/>
    <n v="12720"/>
    <s v="BG19"/>
    <n v="1"/>
    <n v="126"/>
    <s v=" TUTI Bogota"/>
    <s v="ZONA BOGOTA"/>
    <s v="TERCEROS"/>
    <s v="2025 SEM 46"/>
    <s v="2177"/>
    <x v="11"/>
    <s v="miércoles"/>
    <s v="ETERNA"/>
    <n v="1"/>
    <n v="4"/>
    <s v="TAT"/>
    <s v="MARIA MERCEDES FONSECA MENDOZA"/>
    <s v="Preventa"/>
    <s v="51804026"/>
    <s v="80720009"/>
    <s v="MINIMERCADO LOS CEREZOS"/>
  </r>
  <r>
    <d v="2025-11-12T00:00:00"/>
    <s v="HHBQ000726196"/>
    <s v="YACAN50"/>
    <s v="CANDADO 50 MM"/>
    <s v="YACAN50 - CANDADO 50 MM"/>
    <n v="12"/>
    <n v="4327.7299999999996"/>
    <n v="0"/>
    <n v="51932.76"/>
    <s v="BQ06"/>
    <n v="1"/>
    <n v="155"/>
    <s v=" TUTI Barranquilla"/>
    <s v="ZONA NORTE"/>
    <s v="TERCEROS"/>
    <s v="2025 SEM 46"/>
    <s v="1938"/>
    <x v="27"/>
    <s v="miércoles"/>
    <s v="YASS"/>
    <n v="1"/>
    <n v="12"/>
    <s v="TAT"/>
    <s v="LILIANA BALLESTEROS MEJIA"/>
    <s v="Preventa"/>
    <s v="37898253"/>
    <s v="8525463"/>
    <s v="FERRETERIA EXITOS"/>
  </r>
  <r>
    <d v="2025-11-12T00:00:00"/>
    <s v="HHBQ000726196"/>
    <s v="YACAN38"/>
    <s v="CANDADO 38 MM"/>
    <s v="YACAN38 - CANDADO 38 MM"/>
    <n v="2"/>
    <n v="2668.75"/>
    <n v="0"/>
    <n v="5337.5"/>
    <s v="BQ06"/>
    <n v="1"/>
    <n v="155"/>
    <s v=" TUTI Barranquilla"/>
    <s v="ZONA NORTE"/>
    <s v="TERCEROS"/>
    <s v="2025 SEM 46"/>
    <s v="1938"/>
    <x v="27"/>
    <s v="miércoles"/>
    <s v="YASS"/>
    <n v="1"/>
    <n v="2"/>
    <s v="TAT"/>
    <s v="LILIANA BALLESTEROS MEJIA"/>
    <s v="Preventa"/>
    <s v="37898253"/>
    <s v="8525463"/>
    <s v="FERRETERIA EXITOS"/>
  </r>
  <r>
    <d v="2025-11-12T00:00:00"/>
    <s v="HHBQ000726196"/>
    <s v="LYDESEN500"/>
    <s v="DESENGRASANTE CITRICO 500ML"/>
    <s v="LYDESEN500 - DESENGRASANTE CITRICO 500ML"/>
    <n v="2"/>
    <n v="2645.48"/>
    <n v="0"/>
    <n v="5290.96"/>
    <s v="BQ06"/>
    <n v="1"/>
    <n v="155"/>
    <s v=" TUTI Barranquilla"/>
    <s v="ZONA NORTE"/>
    <s v="TERCEROS"/>
    <s v="2025 SEM 46"/>
    <s v="1938"/>
    <x v="27"/>
    <s v="miércoles"/>
    <s v="ETERNA"/>
    <n v="1"/>
    <n v="2"/>
    <s v="TAT"/>
    <s v="LILIANA BALLESTEROS MEJIA"/>
    <s v="Preventa"/>
    <s v="37898253"/>
    <s v="8525463"/>
    <s v="FERRETERIA EXITOS"/>
  </r>
  <r>
    <d v="2025-11-12T00:00:00"/>
    <s v="HHBO001177231"/>
    <s v="YACONDSEX"/>
    <s v="CONDONES X3 UNIDADES ECONOMICO"/>
    <s v="YACONDSEX - CONDONES X3 UNIDADES ECONOMICO"/>
    <n v="20"/>
    <n v="866.2"/>
    <n v="0"/>
    <n v="17324"/>
    <s v="BG13"/>
    <n v="1"/>
    <n v="126"/>
    <s v=" TUTI Bogota"/>
    <s v="ZONA BOGOTA"/>
    <s v="TERCEROS"/>
    <s v="2025 SEM 46"/>
    <s v="2207"/>
    <x v="3"/>
    <s v="miércoles"/>
    <s v="YASS"/>
    <n v="1"/>
    <n v="20"/>
    <s v="TAT"/>
    <s v="LUIS JORGE MARIN BERNAL"/>
    <s v="Preventa"/>
    <s v="79704899"/>
    <s v="1016001588"/>
    <s v="PUNTO CERCA A LA 90"/>
  </r>
  <r>
    <d v="2025-11-12T00:00:00"/>
    <s v="HHBU000699776"/>
    <s v="YABOLSAMED"/>
    <s v="BOLSA BASURA PAQUETE X8 UNIDADES"/>
    <s v="YABOLSAMED - BOLSA BASURA PAQUETE X8 UNIDADES"/>
    <n v="1"/>
    <n v="1344.54"/>
    <n v="0"/>
    <n v="1344.54"/>
    <s v="CU02"/>
    <n v="1"/>
    <n v="211"/>
    <s v=" Tuti Cúcuta"/>
    <s v="ZONA SANTANDER"/>
    <s v="TERCEROS"/>
    <s v="2025 SEM 46"/>
    <s v="1673"/>
    <x v="24"/>
    <s v="miércoles"/>
    <s v="YASS"/>
    <n v="1"/>
    <n v="1"/>
    <s v="TAT"/>
    <s v="NANCY LUCIA ESPINOSA"/>
    <s v="Preventa"/>
    <s v="60352923"/>
    <s v="1090387974"/>
    <s v="VARIEDADES NANCY"/>
  </r>
  <r>
    <d v="2025-11-12T00:00:00"/>
    <s v="HHBU000699779"/>
    <s v="LYDETE1800DX1"/>
    <s v="DETERGENTE ETERNA DOYPACK 1800 ML X1"/>
    <s v="LYDETE1800DX1 - DETERGENTE ETERNA DOYPACK 1800 ML X1"/>
    <n v="1"/>
    <n v="12000"/>
    <n v="0"/>
    <n v="12000"/>
    <s v="CU02"/>
    <n v="1"/>
    <n v="211"/>
    <s v=" Tuti Cúcuta"/>
    <s v="ZONA SANTANDER"/>
    <s v="TERCEROS"/>
    <s v="2025 SEM 46"/>
    <s v="1673"/>
    <x v="24"/>
    <s v="miércoles"/>
    <s v="ETERNA"/>
    <n v="1"/>
    <n v="1"/>
    <s v="TAT"/>
    <s v="LUZ MARINA QUINTERO BECERRA"/>
    <s v="Preventa"/>
    <s v="60297819"/>
    <s v="1090387974"/>
    <s v="DONDE VALE"/>
  </r>
  <r>
    <d v="2025-11-12T00:00:00"/>
    <s v="HHBU000699786"/>
    <s v="YAVABY20GR"/>
    <s v="VASELINA BABY, 20 GRAMOS, MARCA JUHNIOS"/>
    <s v="YAVABY20GR - VASELINA BABY, 20 GRAMOS, MARCA JUHNIOS"/>
    <n v="12"/>
    <n v="1444"/>
    <n v="0"/>
    <n v="17328"/>
    <s v="CU02"/>
    <n v="1"/>
    <n v="211"/>
    <s v=" Tuti Cúcuta"/>
    <s v="ZONA SANTANDER"/>
    <s v="TERCEROS"/>
    <s v="2025 SEM 46"/>
    <s v="1675"/>
    <x v="24"/>
    <s v="miércoles"/>
    <s v="YASS"/>
    <n v="1"/>
    <n v="12"/>
    <s v="TAT"/>
    <s v="FARIDE ASCANIO FELIZOLA"/>
    <s v="Preventa"/>
    <s v="36502293"/>
    <s v="1090387974"/>
    <s v="TIENDA MIXTA"/>
  </r>
  <r>
    <d v="2025-11-12T00:00:00"/>
    <s v="HHBU000699790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6"/>
    <s v="1673"/>
    <x v="24"/>
    <s v="miércoles"/>
    <s v="ETERNA"/>
    <n v="1"/>
    <n v="1"/>
    <s v="TAT"/>
    <s v="MAURICIO ORTIZ BAYONA"/>
    <s v="Preventa"/>
    <s v="1091593019"/>
    <s v="1090387974"/>
    <s v="ABASTOS EL PUNTO"/>
  </r>
  <r>
    <d v="2025-11-12T00:00:00"/>
    <s v="HHBO001177287"/>
    <s v="LYGUANT7.5AMX2"/>
    <s v="LIMPIAYA GUATE TALLA7.5 AMARILLO X2"/>
    <s v="LYGUANT7.5AMX2 - LIMPIAYA GUATE TALLA7.5 AMARILLO X2"/>
    <n v="3"/>
    <n v="3025.21"/>
    <n v="0"/>
    <n v="9075.6299999999992"/>
    <s v="BG11"/>
    <n v="1"/>
    <n v="126"/>
    <s v=" TUTI Bogota"/>
    <s v="ZONA BOGOTA"/>
    <s v="TERCEROS"/>
    <s v="2025 SEM 46"/>
    <s v="2200"/>
    <x v="36"/>
    <s v="miércoles"/>
    <s v="ETERNA"/>
    <n v="1"/>
    <n v="3"/>
    <s v="TAT"/>
    <s v="GILBERTO RINCON RODRIGUEZ"/>
    <s v="Preventa"/>
    <s v="80525166"/>
    <s v="53099291"/>
    <s v="MICRO SURTIDOR LA 83"/>
  </r>
  <r>
    <d v="2025-11-12T00:00:00"/>
    <s v="HHBO001177287"/>
    <s v="LYGUANT8AMX2"/>
    <s v="LIMPIAYA GUANTE TALLA8 AMARILLO X2"/>
    <s v="LYGUANT8AMX2 - LIMPIAYA GUANTE TALLA8 AMARILLO X2"/>
    <n v="3"/>
    <n v="3025.21"/>
    <n v="0"/>
    <n v="9075.6299999999992"/>
    <s v="BG11"/>
    <n v="1"/>
    <n v="126"/>
    <s v=" TUTI Bogota"/>
    <s v="ZONA BOGOTA"/>
    <s v="TERCEROS"/>
    <s v="2025 SEM 46"/>
    <s v="2200"/>
    <x v="36"/>
    <s v="miércoles"/>
    <s v="ETERNA"/>
    <n v="1"/>
    <n v="3"/>
    <s v="TAT"/>
    <s v="GILBERTO RINCON RODRIGUEZ"/>
    <s v="Preventa"/>
    <s v="80525166"/>
    <s v="53099291"/>
    <s v="MICRO SURTIDOR LA 83"/>
  </r>
  <r>
    <d v="2025-11-12T00:00:00"/>
    <s v="HHBO001177287"/>
    <s v="PBTALCO30"/>
    <s v="TALCO POLVO AFM 30 GR"/>
    <s v="PBTALCO30 - TALCO POLVO AFM 30 GR"/>
    <n v="4"/>
    <n v="2900.04"/>
    <n v="0"/>
    <n v="11600.16"/>
    <s v="BG11"/>
    <n v="1"/>
    <n v="126"/>
    <s v=" TUTI Bogota"/>
    <s v="ZONA BOGOTA"/>
    <s v="TERCEROS"/>
    <s v="2025 SEM 46"/>
    <s v="2200"/>
    <x v="36"/>
    <s v="miércoles"/>
    <s v="PREBEL"/>
    <n v="1"/>
    <n v="4"/>
    <s v="TAT"/>
    <s v="GILBERTO RINCON RODRIGUEZ"/>
    <s v="Preventa"/>
    <s v="80525166"/>
    <s v="53099291"/>
    <s v="MICRO SURTIDOR LA 83"/>
  </r>
  <r>
    <d v="2025-11-12T00:00:00"/>
    <s v="HHBO001177287"/>
    <s v="PBDESCOJINX18"/>
    <s v="DES. AFM DPL ORIG 12G X18"/>
    <s v="PBDESCOJINX18 - DES. AFM DPL ORIG 12G X18"/>
    <n v="1"/>
    <n v="11900"/>
    <n v="357"/>
    <n v="11543"/>
    <s v="BG11"/>
    <n v="1"/>
    <n v="126"/>
    <s v=" TUTI Bogota"/>
    <s v="ZONA BOGOTA"/>
    <s v="TERCEROS"/>
    <s v="2025 SEM 46"/>
    <s v="2200"/>
    <x v="36"/>
    <s v="miércoles"/>
    <s v="PREBEL"/>
    <n v="1"/>
    <n v="1"/>
    <s v="TAT"/>
    <s v="GILBERTO RINCON RODRIGUEZ"/>
    <s v="Preventa"/>
    <s v="80525166"/>
    <s v="53099291"/>
    <s v="MICRO SURTIDOR LA 83"/>
  </r>
  <r>
    <d v="2025-11-12T00:00:00"/>
    <s v="HHBO001177316"/>
    <s v="LYDETE3X1800"/>
    <s v="COMBO DETERGENTE ETERNA 3.000+1.800 OFERTA"/>
    <s v="LYDETE3X1800 - COMBO DETERGENTE ETERNA 3.000+1.800 OFERTA"/>
    <n v="1"/>
    <n v="28655.46"/>
    <n v="0"/>
    <n v="28655.46"/>
    <s v="BG13"/>
    <n v="1"/>
    <n v="126"/>
    <s v=" TUTI Bogota"/>
    <s v="ZONA BOGOTA"/>
    <s v="TERCEROS"/>
    <s v="2025 SEM 46"/>
    <s v="2207"/>
    <x v="3"/>
    <s v="miércoles"/>
    <s v="ETERNA"/>
    <n v="1"/>
    <n v="1"/>
    <s v="TAT"/>
    <s v="CLAUDIA ISABEL ALDANA MALDONADO"/>
    <s v="Preventa"/>
    <s v="39524505"/>
    <s v="1016001588"/>
    <s v="LA FERRE A SU LADO"/>
  </r>
  <r>
    <d v="2025-11-12T00:00:00"/>
    <s v="HHBO001177325"/>
    <s v="YACAN38"/>
    <s v="CANDADO 38 MM"/>
    <s v="YACAN38 - CANDADO 38 MM"/>
    <n v="6"/>
    <n v="2668.75"/>
    <n v="0"/>
    <n v="16012.5"/>
    <s v="BG20"/>
    <n v="1"/>
    <n v="126"/>
    <s v=" TUTI Bogota"/>
    <s v="ZONA BOGOTA"/>
    <s v="TERCEROS"/>
    <s v="2025 SEM 46"/>
    <s v="2147"/>
    <x v="29"/>
    <s v="miércoles"/>
    <s v="YASS"/>
    <n v="1"/>
    <n v="6"/>
    <s v="TAT"/>
    <s v="ADICELID TOQUICA ALZATE"/>
    <s v="Preventa"/>
    <s v="35336142"/>
    <s v="79986646"/>
    <s v="ADICELID TOQUICA ALZATE"/>
  </r>
  <r>
    <d v="2025-11-12T00:00:00"/>
    <s v="HHBO001177325"/>
    <s v="YABOLSAMED"/>
    <s v="BOLSA BASURA PAQUETE X8 UNIDADES"/>
    <s v="YABOLSAMED - BOLSA BASURA PAQUETE X8 UNIDADES"/>
    <n v="6"/>
    <n v="1344.54"/>
    <n v="0"/>
    <n v="8067.24"/>
    <s v="BG20"/>
    <n v="1"/>
    <n v="126"/>
    <s v=" TUTI Bogota"/>
    <s v="ZONA BOGOTA"/>
    <s v="TERCEROS"/>
    <s v="2025 SEM 46"/>
    <s v="2147"/>
    <x v="29"/>
    <s v="miércoles"/>
    <s v="YASS"/>
    <n v="1"/>
    <n v="6"/>
    <s v="TAT"/>
    <s v="ADICELID TOQUICA ALZATE"/>
    <s v="Preventa"/>
    <s v="35336142"/>
    <s v="79986646"/>
    <s v="ADICELID TOQUICA ALZATE"/>
  </r>
  <r>
    <d v="2025-11-12T00:00:00"/>
    <s v="HHBO001177329"/>
    <s v="YAGELX1"/>
    <s v="GEL MENTHUS JUHNIOS VERDE 30GR X1"/>
    <s v="YAGELX1 - GEL MENTHUS JUHNIOS VERDE 30GR X1"/>
    <n v="3"/>
    <n v="1640"/>
    <n v="0"/>
    <n v="4920"/>
    <s v="BG19"/>
    <n v="1"/>
    <n v="126"/>
    <s v=" TUTI Bogota"/>
    <s v="ZONA BOGOTA"/>
    <s v="TERCEROS"/>
    <s v="2025 SEM 46"/>
    <s v="2177"/>
    <x v="11"/>
    <s v="miércoles"/>
    <s v="YASS"/>
    <n v="1"/>
    <n v="3"/>
    <s v="TAT"/>
    <s v="GLADYS YAMILE REIRAN RODRIGUEZ"/>
    <s v="Preventa"/>
    <s v="52234021"/>
    <s v="80720009"/>
    <s v="TIENDA LAS DELICIAS"/>
  </r>
  <r>
    <d v="2025-11-12T00:00:00"/>
    <s v="HHBO001177329"/>
    <s v="YABOLSAMED"/>
    <s v="BOLSA BASURA PAQUETE X8 UNIDADES"/>
    <s v="YABOLSAMED - BOLSA BASURA PAQUETE X8 UNIDADES"/>
    <n v="6"/>
    <n v="1344.54"/>
    <n v="0"/>
    <n v="8067.24"/>
    <s v="BG19"/>
    <n v="1"/>
    <n v="126"/>
    <s v=" TUTI Bogota"/>
    <s v="ZONA BOGOTA"/>
    <s v="TERCEROS"/>
    <s v="2025 SEM 46"/>
    <s v="2177"/>
    <x v="11"/>
    <s v="miércoles"/>
    <s v="YASS"/>
    <n v="1"/>
    <n v="6"/>
    <s v="TAT"/>
    <s v="GLADYS YAMILE REIRAN RODRIGUEZ"/>
    <s v="Preventa"/>
    <s v="52234021"/>
    <s v="80720009"/>
    <s v="TIENDA LAS DELICIAS"/>
  </r>
  <r>
    <d v="2025-11-12T00:00:00"/>
    <s v="HHBO001177396"/>
    <s v="YACAN40"/>
    <s v="CANDADO 40 MM"/>
    <s v="YACAN40 - CANDADO 40 MM"/>
    <n v="6"/>
    <n v="2992.5"/>
    <n v="0"/>
    <n v="17955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YADY ESMERALDA SANCHEZ OCHOA"/>
    <s v="Preventa"/>
    <s v="52899950"/>
    <s v="52218661"/>
    <s v="FERRETERIA"/>
  </r>
  <r>
    <d v="2025-11-12T00:00:00"/>
    <s v="HHBO001177396"/>
    <s v="YACAN50"/>
    <s v="CANDADO 50 MM"/>
    <s v="YACAN50 - CANDADO 50 MM"/>
    <n v="6"/>
    <n v="4327.7299999999996"/>
    <n v="0"/>
    <n v="25966.38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YADY ESMERALDA SANCHEZ OCHOA"/>
    <s v="Preventa"/>
    <s v="52899950"/>
    <s v="52218661"/>
    <s v="FERRETERIA"/>
  </r>
  <r>
    <d v="2025-11-12T00:00:00"/>
    <s v="HHBO001177396"/>
    <s v="YACAN38"/>
    <s v="CANDADO 38 MM"/>
    <s v="YACAN38 - CANDADO 38 MM"/>
    <n v="6"/>
    <n v="2668.75"/>
    <n v="0"/>
    <n v="16012.5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YADY ESMERALDA SANCHEZ OCHOA"/>
    <s v="Preventa"/>
    <s v="52899950"/>
    <s v="52218661"/>
    <s v="FERRETERIA"/>
  </r>
  <r>
    <d v="2025-11-12T00:00:00"/>
    <s v="HHBO001177248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6"/>
    <s v="2207"/>
    <x v="3"/>
    <s v="miércoles"/>
    <s v="PREBEL"/>
    <n v="1"/>
    <n v="1"/>
    <s v="TAT"/>
    <s v="EDGAR EDUARDO FLOREZ ROJAS"/>
    <s v="Preventa"/>
    <s v="80171617"/>
    <s v="1016001588"/>
    <s v="SUPER MEDICFARMA"/>
  </r>
  <r>
    <d v="2025-11-12T00:00:00"/>
    <s v="HHBO001177249"/>
    <s v="YABOLSAMED"/>
    <s v="BOLSA BASURA PAQUETE X8 UNIDADES"/>
    <s v="YABOLSAMED - BOLSA BASURA PAQUETE X8 UNIDADES"/>
    <n v="25"/>
    <n v="1344.54"/>
    <n v="0"/>
    <n v="33613.5"/>
    <s v="BG20"/>
    <n v="1"/>
    <n v="126"/>
    <s v=" TUTI Bogota"/>
    <s v="ZONA BOGOTA"/>
    <s v="TERCEROS"/>
    <s v="2025 SEM 46"/>
    <s v="2147"/>
    <x v="29"/>
    <s v="miércoles"/>
    <s v="YASS"/>
    <n v="1"/>
    <n v="25"/>
    <s v="TAT"/>
    <s v="YOLANDA CAMACHO VARELA"/>
    <s v="Preventa"/>
    <s v="52203111"/>
    <s v="79986646"/>
    <s v="TIENDA DONDE JERRY"/>
  </r>
  <r>
    <d v="2025-11-12T00:00:00"/>
    <s v="HHBO001177256"/>
    <s v="YASEDA20"/>
    <s v="SEDA DENTAL CON CERA 20 MT"/>
    <s v="YASEDA20 - SEDA DENTAL CON CERA 20 MT"/>
    <n v="12"/>
    <n v="1092.44"/>
    <n v="0"/>
    <n v="13109.28"/>
    <s v="BG20"/>
    <n v="1"/>
    <n v="126"/>
    <s v=" TUTI Bogota"/>
    <s v="ZONA BOGOTA"/>
    <s v="TERCEROS"/>
    <s v="2025 SEM 46"/>
    <s v="2147"/>
    <x v="29"/>
    <s v="miércoles"/>
    <s v="YASS"/>
    <n v="1"/>
    <n v="12"/>
    <s v="TAT"/>
    <s v="SANDRA BOLENA ALDANA"/>
    <s v="Preventa"/>
    <s v="52036550"/>
    <s v="79986646"/>
    <s v="DROGUERIA SU SALUD GRAN TESORO"/>
  </r>
  <r>
    <d v="2025-11-12T00:00:00"/>
    <s v="HHBO001177256"/>
    <s v="YAGELX1"/>
    <s v="GEL MENTHUS JUHNIOS VERDE 30GR X1"/>
    <s v="YAGELX1 - GEL MENTHUS JUHNIOS VERDE 30GR X1"/>
    <n v="6"/>
    <n v="1640"/>
    <n v="0"/>
    <n v="9840"/>
    <s v="BG20"/>
    <n v="1"/>
    <n v="126"/>
    <s v=" TUTI Bogota"/>
    <s v="ZONA BOGOTA"/>
    <s v="TERCEROS"/>
    <s v="2025 SEM 46"/>
    <s v="2147"/>
    <x v="29"/>
    <s v="miércoles"/>
    <s v="YASS"/>
    <n v="1"/>
    <n v="6"/>
    <s v="TAT"/>
    <s v="SANDRA BOLENA ALDANA"/>
    <s v="Preventa"/>
    <s v="52036550"/>
    <s v="79986646"/>
    <s v="DROGUERIA SU SALUD GRAN TESORO"/>
  </r>
  <r>
    <d v="2025-11-12T00:00:00"/>
    <s v="HHBO001177256"/>
    <s v="LYDETE200DX1"/>
    <s v="LIMPIAYA DETERGENTE DOYPACK 200 ML X1"/>
    <s v="LYDETE200DX1 - LIMPIAYA DETERGENTE DOYPACK 200 ML X1"/>
    <n v="3"/>
    <n v="1440"/>
    <n v="0"/>
    <n v="4320"/>
    <s v="BG20"/>
    <n v="1"/>
    <n v="126"/>
    <s v=" TUTI Bogota"/>
    <s v="ZONA BOGOTA"/>
    <s v="TERCEROS"/>
    <s v="2025 SEM 46"/>
    <s v="2147"/>
    <x v="29"/>
    <s v="miércoles"/>
    <s v="ETERNA"/>
    <n v="1"/>
    <n v="3"/>
    <s v="TAT"/>
    <s v="SANDRA BOLENA ALDANA"/>
    <s v="Preventa"/>
    <s v="52036550"/>
    <s v="79986646"/>
    <s v="DROGUERIA SU SALUD GRAN TESORO"/>
  </r>
  <r>
    <d v="2025-11-12T00:00:00"/>
    <s v="HHBO001177267"/>
    <s v="YABOLSAMED"/>
    <s v="BOLSA BASURA PAQUETE X8 UNIDADES"/>
    <s v="YABOLSAMED - BOLSA BASURA PAQUETE X8 UNIDADES"/>
    <n v="6"/>
    <n v="1344.54"/>
    <n v="0"/>
    <n v="8067.24"/>
    <s v="BG13"/>
    <n v="1"/>
    <n v="126"/>
    <s v=" TUTI Bogota"/>
    <s v="ZONA BOGOTA"/>
    <s v="TERCEROS"/>
    <s v="2025 SEM 46"/>
    <s v="2207"/>
    <x v="3"/>
    <s v="miércoles"/>
    <s v="YASS"/>
    <n v="1"/>
    <n v="6"/>
    <s v="TAT"/>
    <s v="IRMA ESTELA MENJURA FORERO"/>
    <s v="Preventa"/>
    <s v="24134611"/>
    <s v="1016001588"/>
    <s v="CIGARRERIA TERRANOA"/>
  </r>
  <r>
    <d v="2025-11-12T00:00:00"/>
    <s v="HHBO001177267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6"/>
    <s v="2207"/>
    <x v="3"/>
    <s v="miércoles"/>
    <s v="ETERNA"/>
    <n v="1"/>
    <n v="1"/>
    <s v="TAT"/>
    <s v="IRMA ESTELA MENJURA FORERO"/>
    <s v="Preventa"/>
    <s v="24134611"/>
    <s v="1016001588"/>
    <s v="CIGARRERIA TERRANOA"/>
  </r>
  <r>
    <d v="2025-11-12T00:00:00"/>
    <s v="HHME001466306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11"/>
    <x v="39"/>
    <s v="miércoles"/>
    <s v="PREBEL"/>
    <n v="1"/>
    <n v="1"/>
    <s v="TAT"/>
    <s v="PAULINA PEREZ CORREA"/>
    <s v="Preventa"/>
    <s v="1001773487"/>
    <s v="71296053"/>
    <s v="MERCADOS LA 97"/>
  </r>
  <r>
    <d v="2025-11-12T00:00:00"/>
    <s v="HHME001466306"/>
    <s v="PBDESCLIROLL"/>
    <s v="DESODORANTE CLINICAL ROLL-ON 30ML"/>
    <s v="PBDESCLIROLL - DESODORANTE CLINICAL ROLL-ON 30ML"/>
    <n v="3"/>
    <n v="3000"/>
    <n v="0"/>
    <n v="9000"/>
    <s v="MD04"/>
    <n v="1"/>
    <n v="125"/>
    <s v=" TUTI Medellin"/>
    <s v="ZONA CENTRO"/>
    <s v="TERCEROS"/>
    <s v="2025 SEM 46"/>
    <s v="1311"/>
    <x v="39"/>
    <s v="miércoles"/>
    <s v="PREBEL"/>
    <n v="1"/>
    <n v="3"/>
    <s v="TAT"/>
    <s v="PAULINA PEREZ CORREA"/>
    <s v="Preventa"/>
    <s v="1001773487"/>
    <s v="71296053"/>
    <s v="MERCADOS LA 97"/>
  </r>
  <r>
    <d v="2025-11-12T00:00:00"/>
    <s v="HHBO001177273"/>
    <s v="PBDESCLICOJINX18"/>
    <s v="DES. AFM DPL CLINIC 12G X18"/>
    <s v="PBDESCLICOJINX18 - DES. AFM DPL CLINIC 12G X18"/>
    <n v="1"/>
    <n v="13500"/>
    <n v="0"/>
    <n v="13500"/>
    <s v="BG13"/>
    <n v="1"/>
    <n v="126"/>
    <s v=" TUTI Bogota"/>
    <s v="ZONA BOGOTA"/>
    <s v="TERCEROS"/>
    <s v="2025 SEM 46"/>
    <s v="2207"/>
    <x v="3"/>
    <s v="miércoles"/>
    <s v="PREBEL"/>
    <n v="1"/>
    <n v="1"/>
    <s v="TAT"/>
    <s v="MARIA GRACIELA MOLINA CANO"/>
    <s v="Preventa"/>
    <s v="39529734"/>
    <s v="1016001588"/>
    <s v="TIENDA DONDE ISAIAS"/>
  </r>
  <r>
    <d v="2025-11-12T00:00:00"/>
    <s v="HHMO000625809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miércoles"/>
    <s v="ETERNA"/>
    <n v="1"/>
    <n v="1"/>
    <s v="TAT"/>
    <s v="CARLOS JOSE VARGAS SEVILLA"/>
    <s v="Preventa"/>
    <s v="1003591411"/>
    <s v="78716125"/>
    <s v="TIENDA LA PRINCIPAL DEL CAMPANO"/>
  </r>
  <r>
    <d v="2025-11-12T00:00:00"/>
    <s v="HHBO001177291"/>
    <s v="YATIJEROM"/>
    <s v="TIJERA PUNTA ROMA ECONOMICA"/>
    <s v="YATIJEROM - TIJERA PUNTA ROMA ECONOMICA"/>
    <n v="3"/>
    <n v="864"/>
    <n v="0"/>
    <n v="2592"/>
    <s v="BG22"/>
    <n v="1"/>
    <n v="126"/>
    <s v=" TUTI Bogota"/>
    <s v="ZONA BOGOTA"/>
    <s v="TERCEROS"/>
    <s v="2025 SEM 46"/>
    <s v="2112"/>
    <x v="42"/>
    <s v="miércoles"/>
    <s v="YASS"/>
    <n v="1"/>
    <n v="3"/>
    <s v="TAT"/>
    <s v="JOYCE ALEXANDRA MUÑOZ ORDOÑEZ"/>
    <s v="Preventa"/>
    <s v="52519568"/>
    <s v="52218661"/>
    <s v="LA CASA DEL HUEVO"/>
  </r>
  <r>
    <d v="2025-11-12T00:00:00"/>
    <s v="HHBO001177291"/>
    <s v="LYSUAV190DX1"/>
    <s v="LIMPIAYA SUAVIZANTE DOYPACK 190 ML X1"/>
    <s v="LYSUAV190DX1 - LIMPIAYA SUAVIZANTE DOYPACK 190 ML X1"/>
    <n v="5"/>
    <n v="977"/>
    <n v="0"/>
    <n v="4885"/>
    <s v="BG22"/>
    <n v="1"/>
    <n v="126"/>
    <s v=" TUTI Bogota"/>
    <s v="ZONA BOGOTA"/>
    <s v="TERCEROS"/>
    <s v="2025 SEM 46"/>
    <s v="2112"/>
    <x v="42"/>
    <s v="miércoles"/>
    <s v="ETERNA"/>
    <n v="1"/>
    <n v="5"/>
    <s v="TAT"/>
    <s v="JOYCE ALEXANDRA MUÑOZ ORDOÑEZ"/>
    <s v="Preventa"/>
    <s v="52519568"/>
    <s v="52218661"/>
    <s v="LA CASA DEL HUEVO"/>
  </r>
  <r>
    <d v="2025-11-12T00:00:00"/>
    <s v="HHBO001177291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6"/>
    <s v="2112"/>
    <x v="42"/>
    <s v="miércoles"/>
    <s v="ETERNA"/>
    <n v="1"/>
    <n v="1"/>
    <s v="TAT"/>
    <s v="JOYCE ALEXANDRA MUÑOZ ORDOÑEZ"/>
    <s v="Preventa"/>
    <s v="52519568"/>
    <s v="52218661"/>
    <s v="LA CASA DEL HUEVO"/>
  </r>
  <r>
    <d v="2025-11-12T00:00:00"/>
    <s v="HHBO001177334"/>
    <s v="DRDESOPIES"/>
    <s v="DESODORANTE PARA PIES"/>
    <s v="DRDESOPIES - DESODORANTE PARA PIES"/>
    <n v="1"/>
    <n v="9636"/>
    <n v="0"/>
    <n v="9636"/>
    <s v="BG11"/>
    <n v="1"/>
    <n v="2"/>
    <s v=" CIUDAD BOGOTA"/>
    <s v="ZONA BOGOTA"/>
    <s v="TERCEROS"/>
    <s v="2025 SEM 46"/>
    <s v="2200"/>
    <x v="36"/>
    <s v="miércoles"/>
    <s v="DROMATIC"/>
    <n v="1"/>
    <n v="1"/>
    <s v="TAT"/>
    <s v="JUDITH PEÑA CLAROS"/>
    <s v="Preventa"/>
    <s v="26571500"/>
    <s v="53099291"/>
    <s v="TIENDA"/>
  </r>
  <r>
    <d v="2025-11-12T00:00:00"/>
    <s v="HHBO001177367"/>
    <s v="PBDESCLICOJINX18"/>
    <s v="DES. AFM DPL CLINIC 12G X18"/>
    <s v="PBDESCLICOJINX18 - DES. AFM DPL CLINIC 12G X18"/>
    <n v="1"/>
    <n v="13500"/>
    <n v="0"/>
    <n v="13500"/>
    <s v="BG20"/>
    <n v="1"/>
    <n v="126"/>
    <s v=" TUTI Bogota"/>
    <s v="ZONA BOGOTA"/>
    <s v="TERCEROS"/>
    <s v="2025 SEM 46"/>
    <s v="2128"/>
    <x v="15"/>
    <s v="miércoles"/>
    <s v="PREBEL"/>
    <n v="1"/>
    <n v="1"/>
    <s v="TAT"/>
    <s v="YURY CRISTINA MORA SARMIENTO"/>
    <s v="Preventa"/>
    <s v="1069282700"/>
    <s v="22639797"/>
    <s v="CASA ASEO NUESTRO ÉXITO"/>
  </r>
  <r>
    <d v="2025-11-12T00:00:00"/>
    <s v="HHBO001177367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6"/>
    <s v="2128"/>
    <x v="15"/>
    <s v="miércoles"/>
    <s v="PREBEL"/>
    <n v="1"/>
    <n v="1"/>
    <s v="TAT"/>
    <s v="YURY CRISTINA MORA SARMIENTO"/>
    <s v="Preventa"/>
    <s v="1069282700"/>
    <s v="22639797"/>
    <s v="CASA ASEO NUESTRO ÉXITO"/>
  </r>
  <r>
    <d v="2025-11-12T00:00:00"/>
    <s v="HHBO001177367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28"/>
    <x v="15"/>
    <s v="miércoles"/>
    <s v="PREBEL"/>
    <n v="1"/>
    <n v="1"/>
    <s v="TAT"/>
    <s v="YURY CRISTINA MORA SARMIENTO"/>
    <s v="Preventa"/>
    <s v="1069282700"/>
    <s v="22639797"/>
    <s v="CASA ASEO NUESTRO ÉXITO"/>
  </r>
  <r>
    <d v="2025-11-12T00:00:00"/>
    <s v="HHBO001177367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6"/>
    <s v="2128"/>
    <x v="15"/>
    <s v="miércoles"/>
    <s v="ETERNA"/>
    <n v="1"/>
    <n v="1"/>
    <s v="TAT"/>
    <s v="YURY CRISTINA MORA SARMIENTO"/>
    <s v="Preventa"/>
    <s v="1069282700"/>
    <s v="22639797"/>
    <s v="CASA ASEO NUESTRO ÉXITO"/>
  </r>
  <r>
    <d v="2025-11-12T00:00:00"/>
    <s v="HHBO001177372"/>
    <s v="YACONDSEX"/>
    <s v="CONDONES X3 UNIDADES ECONOMICO"/>
    <s v="YACONDSEX - CONDONES X3 UNIDADES ECONOMICO"/>
    <n v="24"/>
    <n v="866.2"/>
    <n v="0"/>
    <n v="20788.8"/>
    <s v="BG22"/>
    <n v="1"/>
    <n v="126"/>
    <s v=" TUTI Bogota"/>
    <s v="ZONA BOGOTA"/>
    <s v="TERCEROS"/>
    <s v="2025 SEM 46"/>
    <s v="2112"/>
    <x v="42"/>
    <s v="miércoles"/>
    <s v="YASS"/>
    <n v="1"/>
    <n v="24"/>
    <s v="TAT"/>
    <s v="ENRIQUE QUIMBAYO CORREDOR"/>
    <s v="Preventa"/>
    <s v="80165003"/>
    <s v="52218661"/>
    <s v="MISCELANEA JIRETH"/>
  </r>
  <r>
    <d v="2025-11-12T00:00:00"/>
    <s v="HHBO001177417"/>
    <s v="YAGOM90"/>
    <s v="GOMINA N17 EN SOBRE 90G"/>
    <s v="YAGOM90 - GOMINA N17 EN SOBRE 90G"/>
    <n v="6"/>
    <n v="1092.44"/>
    <n v="0"/>
    <n v="6554.64"/>
    <s v="BG20"/>
    <n v="1"/>
    <n v="126"/>
    <s v=" TUTI Bogota"/>
    <s v="ZONA BOGOTA"/>
    <s v="TERCEROS"/>
    <s v="2025 SEM 46"/>
    <s v="2128"/>
    <x v="15"/>
    <s v="miércoles"/>
    <s v="YASS"/>
    <n v="1"/>
    <n v="6"/>
    <s v="TAT"/>
    <s v="LUISA ESTHER CASTELLANOS SANCHEZ"/>
    <s v="Preventa"/>
    <s v="41725419"/>
    <s v="22639797"/>
    <s v="MISCELANEA LUISA"/>
  </r>
  <r>
    <d v="2025-11-12T00:00:00"/>
    <s v="HHBO001177424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6"/>
    <s v="2103"/>
    <x v="10"/>
    <s v="miércoles"/>
    <s v="ETERNA"/>
    <n v="1"/>
    <n v="2"/>
    <s v="TAT"/>
    <s v="NELSON MANUEL GUTIERREZ PAEZ"/>
    <s v="Preventa"/>
    <s v="80120939"/>
    <s v="1073687214"/>
    <s v="TIENDA FRIJOLITO"/>
  </r>
  <r>
    <d v="2025-11-12T00:00:00"/>
    <s v="HHBO001177424"/>
    <s v="LYGUANT8.5AMX2"/>
    <s v="LIMPIAYA GUANTE TALLA8.5 AMARILLO X2"/>
    <s v="LYGUANT8.5AMX2 - LIMPIAYA GUANTE TALLA8.5 AMARILLO X2"/>
    <n v="2"/>
    <n v="3025.21"/>
    <n v="0"/>
    <n v="6050.42"/>
    <s v="BG22"/>
    <n v="1"/>
    <n v="126"/>
    <s v=" TUTI Bogota"/>
    <s v="ZONA BOGOTA"/>
    <s v="TERCEROS"/>
    <s v="2025 SEM 46"/>
    <s v="2103"/>
    <x v="10"/>
    <s v="miércoles"/>
    <s v="ETERNA"/>
    <n v="1"/>
    <n v="2"/>
    <s v="TAT"/>
    <s v="NELSON MANUEL GUTIERREZ PAEZ"/>
    <s v="Preventa"/>
    <s v="80120939"/>
    <s v="1073687214"/>
    <s v="TIENDA FRIJOLITO"/>
  </r>
  <r>
    <d v="2025-11-12T00:00:00"/>
    <s v="HHBO001177424"/>
    <s v="LYGUANT8NGX2"/>
    <s v="LIMPIAYA GUANTE NEGRO TALLA8 X2"/>
    <s v="LYGUANT8NGX2 - LIMPIAYA GUANTE NEGRO TALLA8 X2"/>
    <n v="2"/>
    <n v="3180"/>
    <n v="0"/>
    <n v="6360"/>
    <s v="BG22"/>
    <n v="1"/>
    <n v="126"/>
    <s v=" TUTI Bogota"/>
    <s v="ZONA BOGOTA"/>
    <s v="TERCEROS"/>
    <s v="2025 SEM 46"/>
    <s v="2103"/>
    <x v="10"/>
    <s v="miércoles"/>
    <s v="ETERNA"/>
    <n v="1"/>
    <n v="2"/>
    <s v="TAT"/>
    <s v="NELSON MANUEL GUTIERREZ PAEZ"/>
    <s v="Preventa"/>
    <s v="80120939"/>
    <s v="1073687214"/>
    <s v="TIENDA FRIJOLITO"/>
  </r>
  <r>
    <d v="2025-11-12T00:00:00"/>
    <s v="HHBO001177447"/>
    <s v="LYLOZA500ML"/>
    <s v="LAVALOZA LIQUIDO 500ML"/>
    <s v="LYLOZA500ML - LAVALOZA LIQUIDO 500ML"/>
    <n v="6"/>
    <n v="2475"/>
    <n v="0"/>
    <n v="14850"/>
    <s v="BG22"/>
    <n v="1"/>
    <n v="126"/>
    <s v=" TUTI Bogota"/>
    <s v="ZONA BOGOTA"/>
    <s v="TERCEROS"/>
    <s v="2025 SEM 46"/>
    <s v="2103"/>
    <x v="10"/>
    <s v="miércoles"/>
    <s v="ETERNA"/>
    <n v="1"/>
    <n v="6"/>
    <s v="TAT"/>
    <s v="DANILO PINZON AREVALO"/>
    <s v="Preventa"/>
    <s v="74327877"/>
    <s v="1073687214"/>
    <s v="SUPERMERCADO SANTANA"/>
  </r>
  <r>
    <d v="2025-11-12T00:00:00"/>
    <s v="HHBU000699832"/>
    <s v="DRPOLISACHETX1"/>
    <s v="POLIMERO DROMATIC SACHET X1"/>
    <s v="DRPOLISACHETX1 - POLIMERO DROMATIC SACHET X1"/>
    <n v="1"/>
    <n v="2227"/>
    <n v="0"/>
    <n v="2227"/>
    <s v="CU02"/>
    <n v="1"/>
    <n v="211"/>
    <s v=" Tuti Cúcuta"/>
    <s v="ZONA SANTANDER"/>
    <s v="TERCEROS"/>
    <s v="2025 SEM 46"/>
    <s v="1676"/>
    <x v="28"/>
    <s v="miércoles"/>
    <s v="DROMATIC"/>
    <n v="1"/>
    <n v="1"/>
    <s v="TAT"/>
    <s v="REINALDO RODRIGUEZ CASTILLO"/>
    <s v="Preventa"/>
    <s v="19103542"/>
    <s v="1093777438"/>
    <s v="TIENDA ALEXA"/>
  </r>
  <r>
    <d v="2025-11-12T00:00:00"/>
    <s v="HHBO001177470"/>
    <s v="LYDESEN500"/>
    <s v="DESENGRASANTE CITRICO 500ML"/>
    <s v="LYDESEN500 - DESENGRASANTE CITRICO 500ML"/>
    <n v="1"/>
    <n v="2645.48"/>
    <n v="0"/>
    <n v="2645.48"/>
    <s v="BG25"/>
    <n v="1"/>
    <n v="2"/>
    <s v=" CIUDAD BOGOTA"/>
    <s v="ZONA BOGOTA"/>
    <s v="TERCEROS"/>
    <s v="2025 SEM 46"/>
    <s v="2137"/>
    <x v="38"/>
    <s v="miércoles"/>
    <s v="ETERNA"/>
    <n v="1"/>
    <n v="1"/>
    <s v="TAT"/>
    <s v="LUZ ADRIANA COY BARON"/>
    <s v="Preventa"/>
    <s v="1023913183"/>
    <s v="1024507708"/>
    <s v="LUZ ADRIANA COY BARON"/>
  </r>
  <r>
    <d v="2025-11-12T00:00:00"/>
    <s v="HHBU000699860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76"/>
    <x v="28"/>
    <s v="miércoles"/>
    <s v="PREBEL"/>
    <n v="1"/>
    <n v="1"/>
    <s v="TAT"/>
    <s v="ALFREDO QUINTERO QUINTERO"/>
    <s v="Preventa"/>
    <s v="13372684"/>
    <s v="1093777438"/>
    <s v="TIENDA COUNTRY"/>
  </r>
  <r>
    <d v="2025-11-12T00:00:00"/>
    <s v="HHBU000699860"/>
    <s v="SENSHAMANOX1"/>
    <s v="SHAMPO NANOPLEX SACHET 22ML X1"/>
    <s v="SENSHAMANOX1 - SHAMPO NANOPLEX SACHET 22ML X1"/>
    <n v="2"/>
    <n v="1500"/>
    <n v="0"/>
    <n v="3000"/>
    <s v="CU02"/>
    <n v="1"/>
    <n v="211"/>
    <s v=" Tuti Cúcuta"/>
    <s v="ZONA SANTANDER"/>
    <s v="TERCEROS"/>
    <s v="2025 SEM 46"/>
    <s v="1676"/>
    <x v="28"/>
    <s v="miércoles"/>
    <s v="SENSE"/>
    <n v="1"/>
    <n v="2"/>
    <s v="TAT"/>
    <s v="ALFREDO QUINTERO QUINTERO"/>
    <s v="Preventa"/>
    <s v="13372684"/>
    <s v="1093777438"/>
    <s v="TIENDA COUNTRY"/>
  </r>
  <r>
    <d v="2025-11-12T00:00:00"/>
    <s v="HHBO001177490"/>
    <s v="LYLOZA180DX1"/>
    <s v="LIMPIAYA LAVA LOZA DOYPACK 180 ML X1"/>
    <s v="LYLOZA180DX1 - LIMPIAYA LAVA LOZA DOYPACK 180 ML X1"/>
    <n v="24"/>
    <n v="1230"/>
    <n v="0"/>
    <n v="29520"/>
    <s v="BG11"/>
    <n v="1"/>
    <n v="126"/>
    <s v=" TUTI Bogota"/>
    <s v="ZONA BOGOTA"/>
    <s v="TERCEROS"/>
    <s v="2025 SEM 46"/>
    <s v="2200"/>
    <x v="36"/>
    <s v="miércoles"/>
    <s v="ETERNA"/>
    <n v="1"/>
    <n v="24"/>
    <s v="TAT"/>
    <s v="JOSE ALEXANDER DIAZ ARIZA"/>
    <s v="Preventa"/>
    <s v="91017264"/>
    <s v="53099291"/>
    <s v="JOSE ALEXANDER DIAZ ARIZA"/>
  </r>
  <r>
    <d v="2025-11-12T00:00:00"/>
    <s v="HHBO001177490"/>
    <s v="LYBICA1000X1"/>
    <s v="LIMPIAYA LIMPIADOR BICARBONATO 1000ML X1"/>
    <s v="LYBICA1000X1 - LIMPIAYA LIMPIADOR BICARBONATO 1000ML X1"/>
    <n v="6"/>
    <n v="3025.21"/>
    <n v="0"/>
    <n v="18151.259999999998"/>
    <s v="BG11"/>
    <n v="1"/>
    <n v="126"/>
    <s v=" TUTI Bogota"/>
    <s v="ZONA BOGOTA"/>
    <s v="TERCEROS"/>
    <s v="2025 SEM 46"/>
    <s v="2200"/>
    <x v="36"/>
    <s v="miércoles"/>
    <s v="ETERNA"/>
    <n v="1"/>
    <n v="6"/>
    <s v="TAT"/>
    <s v="JOSE ALEXANDER DIAZ ARIZA"/>
    <s v="Preventa"/>
    <s v="91017264"/>
    <s v="53099291"/>
    <s v="JOSE ALEXANDER DIAZ ARIZA"/>
  </r>
  <r>
    <d v="2025-11-12T00:00:00"/>
    <s v="HHBO001177490"/>
    <s v="LYGUANT8AMX2"/>
    <s v="LIMPIAYA GUANTE TALLA8 AMARILLO X2"/>
    <s v="LYGUANT8AMX2 - LIMPIAYA GUANTE TALLA8 AMARILLO X2"/>
    <n v="6"/>
    <n v="3025.21"/>
    <n v="0"/>
    <n v="18151.259999999998"/>
    <s v="BG11"/>
    <n v="1"/>
    <n v="126"/>
    <s v=" TUTI Bogota"/>
    <s v="ZONA BOGOTA"/>
    <s v="TERCEROS"/>
    <s v="2025 SEM 46"/>
    <s v="2200"/>
    <x v="36"/>
    <s v="miércoles"/>
    <s v="ETERNA"/>
    <n v="1"/>
    <n v="6"/>
    <s v="TAT"/>
    <s v="JOSE ALEXANDER DIAZ ARIZA"/>
    <s v="Preventa"/>
    <s v="91017264"/>
    <s v="53099291"/>
    <s v="JOSE ALEXANDER DIAZ ARIZA"/>
  </r>
  <r>
    <d v="2025-11-12T00:00:00"/>
    <s v="HHBO001177490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6"/>
    <s v="2200"/>
    <x v="36"/>
    <s v="miércoles"/>
    <s v="PREBEL"/>
    <n v="1"/>
    <n v="1"/>
    <s v="TAT"/>
    <s v="JOSE ALEXANDER DIAZ ARIZA"/>
    <s v="Preventa"/>
    <s v="91017264"/>
    <s v="53099291"/>
    <s v="JOSE ALEXANDER DIAZ ARIZA"/>
  </r>
  <r>
    <d v="2025-11-12T00:00:00"/>
    <s v="HHBO001177490"/>
    <s v="YASEDA20"/>
    <s v="SEDA DENTAL CON CERA 20 MT"/>
    <s v="YASEDA20 - SEDA DENTAL CON CERA 20 MT"/>
    <n v="6"/>
    <n v="1092.44"/>
    <n v="0"/>
    <n v="6554.64"/>
    <s v="BG11"/>
    <n v="1"/>
    <n v="126"/>
    <s v=" TUTI Bogota"/>
    <s v="ZONA BOGOTA"/>
    <s v="TERCEROS"/>
    <s v="2025 SEM 46"/>
    <s v="2200"/>
    <x v="36"/>
    <s v="miércoles"/>
    <s v="YASS"/>
    <n v="1"/>
    <n v="6"/>
    <s v="TAT"/>
    <s v="JOSE ALEXANDER DIAZ ARIZA"/>
    <s v="Preventa"/>
    <s v="91017264"/>
    <s v="53099291"/>
    <s v="JOSE ALEXANDER DIAZ ARIZA"/>
  </r>
  <r>
    <d v="2025-11-12T00:00:00"/>
    <s v="HHBO001177491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6"/>
    <s v="2137"/>
    <x v="38"/>
    <s v="miércoles"/>
    <s v="PREBEL"/>
    <n v="1"/>
    <n v="1"/>
    <s v="TAT"/>
    <s v="BETY SANTAMARIA HERRERA"/>
    <s v="Preventa"/>
    <s v="51703585"/>
    <s v="1024507708"/>
    <s v="AUTOSERVICIO ECONOMICO LA 79"/>
  </r>
  <r>
    <d v="2025-11-12T00:00:00"/>
    <s v="HHBO001177511"/>
    <s v="PBPROSO10ML"/>
    <s v="PROTECTOR SOLAR CARA Y CUERPO NATURAL DISPLAY 10ML 24 UNIDAD"/>
    <s v="PBPROSO10ML - PROTECTOR SOLAR CARA Y CUERPO NATURAL DISPLAY 10ML 24 UNIDAD"/>
    <n v="2"/>
    <n v="35072.400000000001"/>
    <n v="0"/>
    <n v="70144.800000000003"/>
    <s v="BG22"/>
    <n v="1"/>
    <n v="126"/>
    <s v=" TUTI Bogota"/>
    <s v="ZONA BOGOTA"/>
    <s v="TERCEROS"/>
    <s v="2025 SEM 46"/>
    <s v="2100"/>
    <x v="34"/>
    <s v="miércoles"/>
    <s v="PREBEL"/>
    <n v="1"/>
    <n v="2"/>
    <s v="TAT"/>
    <s v="FIDEL ANTONIO GONZALEZ AVENDAÑO"/>
    <s v="Preventa"/>
    <s v="79525064"/>
    <s v="1073693097"/>
    <s v="SUPERMERCADO JUAN REY"/>
  </r>
  <r>
    <d v="2025-11-12T00:00:00"/>
    <s v="HHMO000625849"/>
    <s v="LYGUANT8.5AMX2"/>
    <s v="LIMPIAYA GUANTE TALLA8.5 AMARILLO X2"/>
    <s v="LYGUANT8.5AMX2 - LIMPIAYA GUANTE TALLA8.5 AMARILLO X2"/>
    <n v="3"/>
    <n v="3025.21"/>
    <n v="0"/>
    <n v="9075.6299999999992"/>
    <s v="MT11"/>
    <n v="1"/>
    <n v="156"/>
    <s v=" TUTI Monteria"/>
    <s v="ZONA CENTRO"/>
    <s v="TERCEROS"/>
    <s v="2025 SEM 46"/>
    <s v="1739"/>
    <x v="1"/>
    <s v="miércoles"/>
    <s v="ETERNA"/>
    <n v="1"/>
    <n v="3"/>
    <s v="TAT"/>
    <s v="JAVIER DARIO LOPEZ GONZALEZ"/>
    <s v="Preventa"/>
    <s v="15646771"/>
    <s v="1067887069"/>
    <s v="TIENDA BARICHARA"/>
  </r>
  <r>
    <d v="2025-11-12T00:00:00"/>
    <s v="HHPE000678708"/>
    <s v="DRACRILASACHETX1"/>
    <s v="ACRILATO PARA PEINAR DROMATIC SACHET X1"/>
    <s v="DRACRILASACHETX1 - ACRILATO PARA PEINAR DROMATIC SACHET X1"/>
    <n v="12"/>
    <n v="2227"/>
    <n v="0"/>
    <n v="26724"/>
    <s v="PE05"/>
    <n v="1"/>
    <n v="157"/>
    <s v=" TUTI Pereira"/>
    <s v="ZONA SUR"/>
    <s v="TERCEROS"/>
    <s v="2025 SEM 46"/>
    <s v="1835"/>
    <x v="41"/>
    <s v="miércoles"/>
    <s v="DROMATIC"/>
    <n v="1"/>
    <n v="12"/>
    <s v="TAT"/>
    <s v="ADIELA MUÑOZ GUIRALES"/>
    <s v="Preventa"/>
    <s v="29134633"/>
    <s v="1088007321"/>
    <s v="ADIELA MUNOZ"/>
  </r>
  <r>
    <d v="2025-11-12T00:00:00"/>
    <s v="HHBQ000726286"/>
    <s v="YACAN63"/>
    <s v="CANDADO 63 MM"/>
    <s v="YACAN63 - CANDADO 63 MM"/>
    <n v="3"/>
    <n v="5940"/>
    <n v="0"/>
    <n v="17820"/>
    <s v="BQ19"/>
    <n v="1"/>
    <n v="155"/>
    <s v=" TUTI Barranquilla"/>
    <s v="ZONA NORTE"/>
    <s v="TERCEROS"/>
    <s v="2025 SEM 46"/>
    <s v="1980"/>
    <x v="13"/>
    <s v="miércoles"/>
    <s v="YASS"/>
    <n v="1"/>
    <n v="3"/>
    <s v="TAT"/>
    <s v="JOHN JAIRO CORTES ZULETA"/>
    <s v="Preventa"/>
    <s v="71630009"/>
    <s v="57440258"/>
    <s v="TIENDA LAS AMERICAS"/>
  </r>
  <r>
    <d v="2025-11-12T00:00:00"/>
    <s v="HHBQ000726286"/>
    <s v="LYGUANT8AMX2"/>
    <s v="LIMPIAYA GUANTE TALLA8 AMARILLO X2"/>
    <s v="LYGUANT8AMX2 - LIMPIAYA GUANTE TALLA8 AMARILLO X2"/>
    <n v="2"/>
    <n v="3025.21"/>
    <n v="0"/>
    <n v="6050.42"/>
    <s v="BQ19"/>
    <n v="1"/>
    <n v="155"/>
    <s v=" TUTI Barranquilla"/>
    <s v="ZONA NORTE"/>
    <s v="TERCEROS"/>
    <s v="2025 SEM 46"/>
    <s v="1980"/>
    <x v="13"/>
    <s v="miércoles"/>
    <s v="ETERNA"/>
    <n v="1"/>
    <n v="2"/>
    <s v="TAT"/>
    <s v="JOHN JAIRO CORTES ZULETA"/>
    <s v="Preventa"/>
    <s v="71630009"/>
    <s v="57440258"/>
    <s v="TIENDA LAS AMERICAS"/>
  </r>
  <r>
    <d v="2025-11-12T00:00:00"/>
    <s v="HHME001466464"/>
    <s v="LYLOZA500ML"/>
    <s v="LAVALOZA LIQUIDO 500ML"/>
    <s v="LYLOZA500ML - LAVALOZA LIQUIDO 500ML"/>
    <n v="3"/>
    <n v="2475"/>
    <n v="0"/>
    <n v="7425"/>
    <s v="TT02"/>
    <n v="1"/>
    <n v="125"/>
    <s v=" TUTI Medellin"/>
    <s v="ZONA CENTRO"/>
    <s v="TERCEROS"/>
    <s v="2025 SEM 46"/>
    <s v="1315"/>
    <x v="8"/>
    <s v="miércoles"/>
    <s v="ETERNA"/>
    <n v="1"/>
    <n v="3"/>
    <s v="TAT"/>
    <s v="INES POSADA MORA"/>
    <s v="Preventa"/>
    <s v="22102450"/>
    <s v="1152184981"/>
    <s v="PAPA COM"/>
  </r>
  <r>
    <d v="2025-11-12T00:00:00"/>
    <s v="HHPE000678771"/>
    <s v="LYGUANT8AMX2"/>
    <s v="LIMPIAYA GUANTE TALLA8 AMARILLO X2"/>
    <s v="LYGUANT8AMX2 - LIMPIAYA GUANTE TALLA8 AMARILLO X2"/>
    <n v="2"/>
    <n v="3025.21"/>
    <n v="0"/>
    <n v="6050.42"/>
    <s v="PE05"/>
    <n v="1"/>
    <n v="157"/>
    <s v=" TUTI Pereira"/>
    <s v="ZONA SUR"/>
    <s v="TERCEROS"/>
    <s v="2025 SEM 46"/>
    <s v="1813"/>
    <x v="40"/>
    <s v="miércoles"/>
    <s v="ETERNA"/>
    <n v="1"/>
    <n v="2"/>
    <s v="TAT"/>
    <s v="SANDRA PATRICIA CONTRERAS ROJAS"/>
    <s v="Preventa"/>
    <s v="42121714"/>
    <s v="1059785487"/>
    <s v="VARIEDADES S"/>
  </r>
  <r>
    <d v="2025-11-12T00:00:00"/>
    <s v="HHPE000678771"/>
    <s v="LYFIBRABRX24"/>
    <s v="LIMPIAYA FIBRA ABRASIVA X24"/>
    <s v="LYFIBRABRX24 - LIMPIAYA FIBRA ABRASIVA X24"/>
    <n v="1"/>
    <n v="7691.22"/>
    <n v="769.12199999999996"/>
    <n v="6922.098"/>
    <s v="PE05"/>
    <n v="1"/>
    <n v="157"/>
    <s v=" TUTI Pereira"/>
    <s v="ZONA SUR"/>
    <s v="TERCEROS"/>
    <s v="2025 SEM 46"/>
    <s v="1813"/>
    <x v="40"/>
    <s v="miércoles"/>
    <s v="ETERNA"/>
    <n v="1"/>
    <n v="1"/>
    <s v="TAT"/>
    <s v="SANDRA PATRICIA CONTRERAS ROJAS"/>
    <s v="Preventa"/>
    <s v="42121714"/>
    <s v="1059785487"/>
    <s v="VARIEDADES S"/>
  </r>
  <r>
    <d v="2025-11-12T00:00:00"/>
    <s v="HHPE000678771"/>
    <s v="LYLAVA1000"/>
    <s v="LIMPIAYA LIMPIADOR MULTIUSOS LAVANDA X 1000"/>
    <s v="LYLAVA1000 - LIMPIAYA LIMPIADOR MULTIUSOS LAVANDA X 1000"/>
    <n v="1"/>
    <n v="2541.83"/>
    <n v="0"/>
    <n v="2541.83"/>
    <s v="PE05"/>
    <n v="1"/>
    <n v="157"/>
    <s v=" TUTI Pereira"/>
    <s v="ZONA SUR"/>
    <s v="TERCEROS"/>
    <s v="2025 SEM 46"/>
    <s v="1813"/>
    <x v="40"/>
    <s v="miércoles"/>
    <s v="ETERNA"/>
    <n v="1"/>
    <n v="1"/>
    <s v="TAT"/>
    <s v="SANDRA PATRICIA CONTRERAS ROJAS"/>
    <s v="Preventa"/>
    <s v="42121714"/>
    <s v="1059785487"/>
    <s v="VARIEDADES S"/>
  </r>
  <r>
    <d v="2025-11-12T00:00:00"/>
    <s v="HHPE000678771"/>
    <s v="LYDETE3X1800"/>
    <s v="COMBO DETERGENTE ETERNA 3.000+1.800 OFERTA"/>
    <s v="LYDETE3X1800 - COMBO DETERGENTE ETERNA 3.000+1.800 OFERTA"/>
    <n v="1"/>
    <n v="28655.46"/>
    <n v="0"/>
    <n v="28655.46"/>
    <s v="PE05"/>
    <n v="1"/>
    <n v="157"/>
    <s v=" TUTI Pereira"/>
    <s v="ZONA SUR"/>
    <s v="TERCEROS"/>
    <s v="2025 SEM 46"/>
    <s v="1813"/>
    <x v="40"/>
    <s v="miércoles"/>
    <s v="ETERNA"/>
    <n v="1"/>
    <n v="1"/>
    <s v="TAT"/>
    <s v="SANDRA PATRICIA CONTRERAS ROJAS"/>
    <s v="Preventa"/>
    <s v="42121714"/>
    <s v="1059785487"/>
    <s v="VARIEDADES S"/>
  </r>
  <r>
    <d v="2025-11-12T00:00:00"/>
    <s v="HHPE000678771"/>
    <s v="YAGELX1"/>
    <s v="GEL MENTHUS JUHNIOS VERDE 30GR X1"/>
    <s v="YAGELX1 - GEL MENTHUS JUHNIOS VERDE 30GR X1"/>
    <n v="3"/>
    <n v="1640"/>
    <n v="0"/>
    <n v="4920"/>
    <s v="PE05"/>
    <n v="1"/>
    <n v="157"/>
    <s v=" TUTI Pereira"/>
    <s v="ZONA SUR"/>
    <s v="TERCEROS"/>
    <s v="2025 SEM 46"/>
    <s v="1813"/>
    <x v="40"/>
    <s v="miércoles"/>
    <s v="YASS"/>
    <n v="1"/>
    <n v="3"/>
    <s v="TAT"/>
    <s v="SANDRA PATRICIA CONTRERAS ROJAS"/>
    <s v="Preventa"/>
    <s v="42121714"/>
    <s v="1059785487"/>
    <s v="VARIEDADES S"/>
  </r>
  <r>
    <d v="2025-11-12T00:00:00"/>
    <s v="HHPE000678772"/>
    <s v="LYDETE3X1800"/>
    <s v="COMBO DETERGENTE ETERNA 3.000+1.800 OFERTA"/>
    <s v="LYDETE3X1800 - COMBO DETERGENTE ETERNA 3.000+1.800 OFERTA"/>
    <n v="1"/>
    <n v="28655.46"/>
    <n v="0"/>
    <n v="28655.46"/>
    <s v="PE05"/>
    <n v="1"/>
    <n v="157"/>
    <s v=" TUTI Pereira"/>
    <s v="ZONA SUR"/>
    <s v="TERCEROS"/>
    <s v="2025 SEM 46"/>
    <s v="1813"/>
    <x v="40"/>
    <s v="miércoles"/>
    <s v="ETERNA"/>
    <n v="1"/>
    <n v="1"/>
    <s v="TAT"/>
    <s v="SANTIAGO TORO ARIAS"/>
    <s v="Preventa"/>
    <s v="1010076047"/>
    <s v="1059785487"/>
    <s v="MATERIALES EL PROGRESO"/>
  </r>
  <r>
    <d v="2025-11-12T00:00:00"/>
    <s v="HHPE000678772"/>
    <s v="LYCEETIPLANCHA"/>
    <s v="CEPILLO ECOLOGICO TIPO PLANCHA"/>
    <s v="LYCEETIPLANCHA - CEPILLO ECOLOGICO TIPO PLANCHA"/>
    <n v="2"/>
    <n v="2700"/>
    <n v="0"/>
    <n v="5400"/>
    <s v="PE05"/>
    <n v="1"/>
    <n v="157"/>
    <s v=" TUTI Pereira"/>
    <s v="ZONA SUR"/>
    <s v="TERCEROS"/>
    <s v="2025 SEM 46"/>
    <s v="1813"/>
    <x v="40"/>
    <s v="miércoles"/>
    <s v="ETERNA"/>
    <n v="1"/>
    <n v="2"/>
    <s v="TAT"/>
    <s v="SANTIAGO TORO ARIAS"/>
    <s v="Preventa"/>
    <s v="1010076047"/>
    <s v="1059785487"/>
    <s v="MATERIALES EL PROGRESO"/>
  </r>
  <r>
    <d v="2025-11-12T00:00:00"/>
    <s v="HHPE000678772"/>
    <s v="YALAPIROX12"/>
    <s v="LAPIZ ROJO X12 UND"/>
    <s v="YALAPIROX12 - LAPIZ ROJO X12 UND"/>
    <n v="1"/>
    <n v="4882"/>
    <n v="0"/>
    <n v="4882"/>
    <s v="PE05"/>
    <n v="1"/>
    <n v="157"/>
    <s v=" TUTI Pereira"/>
    <s v="ZONA SUR"/>
    <s v="TERCEROS"/>
    <s v="2025 SEM 46"/>
    <s v="1813"/>
    <x v="40"/>
    <s v="miércoles"/>
    <s v="YASS"/>
    <n v="1"/>
    <n v="1"/>
    <s v="TAT"/>
    <s v="SANTIAGO TORO ARIAS"/>
    <s v="Preventa"/>
    <s v="1010076047"/>
    <s v="1059785487"/>
    <s v="MATERIALES EL PROGRESO"/>
  </r>
  <r>
    <d v="2025-11-12T00:00:00"/>
    <s v="HHME001466299"/>
    <s v="LYDESEN500"/>
    <s v="DESENGRASANTE CITRICO 500ML"/>
    <s v="LYDESEN500 - DESENGRASANTE CITRICO 500ML"/>
    <n v="2"/>
    <n v="2645.48"/>
    <n v="0"/>
    <n v="5290.96"/>
    <s v="MD04"/>
    <n v="1"/>
    <n v="125"/>
    <s v=" TUTI Medellin"/>
    <s v="ZONA CENTRO"/>
    <s v="TERCEROS"/>
    <s v="2025 SEM 46"/>
    <s v="1311"/>
    <x v="39"/>
    <s v="miércoles"/>
    <s v="ETERNA"/>
    <n v="1"/>
    <n v="2"/>
    <s v="TAT"/>
    <s v="SANDRA YANED VASQUEZ LOPEZ"/>
    <s v="Preventa"/>
    <s v="1017129199"/>
    <s v="71296053"/>
    <s v="VARIEDADES VIDEO Y BARBER"/>
  </r>
  <r>
    <d v="2025-11-12T00:00:00"/>
    <s v="HHMO000625801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8"/>
    <x v="30"/>
    <s v="miércoles"/>
    <s v="ETERNA"/>
    <n v="1"/>
    <n v="6"/>
    <s v="TAT"/>
    <s v="LUZ EMILIA RUBIANO QUINTANA"/>
    <s v="Preventa"/>
    <s v="39674073"/>
    <s v="78716125"/>
    <s v="TIENDA LA SANTA"/>
  </r>
  <r>
    <d v="2025-11-12T00:00:00"/>
    <s v="HHMO000625801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8"/>
    <x v="30"/>
    <s v="miércoles"/>
    <s v="ETERNA"/>
    <n v="1"/>
    <n v="6"/>
    <s v="TAT"/>
    <s v="LUZ EMILIA RUBIANO QUINTANA"/>
    <s v="Preventa"/>
    <s v="39674073"/>
    <s v="78716125"/>
    <s v="TIENDA LA SANTA"/>
  </r>
  <r>
    <d v="2025-11-12T00:00:00"/>
    <s v="HHBO001177308"/>
    <s v="LYDESEN500"/>
    <s v="DESENGRASANTE CITRICO 500ML"/>
    <s v="LYDESEN500 - DESENGRASANTE CITRICO 500ML"/>
    <n v="6"/>
    <n v="2645.48"/>
    <n v="0"/>
    <n v="15872.88"/>
    <s v="BG13"/>
    <n v="1"/>
    <n v="126"/>
    <s v=" TUTI Bogota"/>
    <s v="ZONA BOGOTA"/>
    <s v="TERCEROS"/>
    <s v="2025 SEM 46"/>
    <s v="2207"/>
    <x v="3"/>
    <s v="miércoles"/>
    <s v="ETERNA"/>
    <n v="1"/>
    <n v="6"/>
    <s v="TAT"/>
    <s v="FERNEY ALONSO TRIGOS TRIGOS"/>
    <s v="Preventa"/>
    <s v="88280888"/>
    <s v="1016001588"/>
    <s v="FERNEY ALONSO TRIGOS"/>
  </r>
  <r>
    <d v="2025-11-12T00:00:00"/>
    <s v="HHBO001177308"/>
    <s v="LYBICA1000X1"/>
    <s v="LIMPIAYA LIMPIADOR BICARBONATO 1000ML X1"/>
    <s v="LYBICA1000X1 - LIMPIAYA LIMPIADOR BICARBONATO 1000ML X1"/>
    <n v="6"/>
    <n v="3025.21"/>
    <n v="0"/>
    <n v="18151.259999999998"/>
    <s v="BG13"/>
    <n v="1"/>
    <n v="126"/>
    <s v=" TUTI Bogota"/>
    <s v="ZONA BOGOTA"/>
    <s v="TERCEROS"/>
    <s v="2025 SEM 46"/>
    <s v="2207"/>
    <x v="3"/>
    <s v="miércoles"/>
    <s v="ETERNA"/>
    <n v="1"/>
    <n v="6"/>
    <s v="TAT"/>
    <s v="FERNEY ALONSO TRIGOS TRIGOS"/>
    <s v="Preventa"/>
    <s v="88280888"/>
    <s v="1016001588"/>
    <s v="FERNEY ALONSO TRIGOS"/>
  </r>
  <r>
    <d v="2025-11-12T00:00:00"/>
    <s v="HHBO001177308"/>
    <s v="LYLAVA1000"/>
    <s v="LIMPIAYA LIMPIADOR MULTIUSOS LAVANDA X 1000"/>
    <s v="LYLAVA1000 - LIMPIAYA LIMPIADOR MULTIUSOS LAVANDA X 1000"/>
    <n v="6"/>
    <n v="2541.83"/>
    <n v="0"/>
    <n v="15250.98"/>
    <s v="BG13"/>
    <n v="1"/>
    <n v="126"/>
    <s v=" TUTI Bogota"/>
    <s v="ZONA BOGOTA"/>
    <s v="TERCEROS"/>
    <s v="2025 SEM 46"/>
    <s v="2207"/>
    <x v="3"/>
    <s v="miércoles"/>
    <s v="ETERNA"/>
    <n v="1"/>
    <n v="6"/>
    <s v="TAT"/>
    <s v="FERNEY ALONSO TRIGOS TRIGOS"/>
    <s v="Preventa"/>
    <s v="88280888"/>
    <s v="1016001588"/>
    <s v="FERNEY ALONSO TRIGOS"/>
  </r>
  <r>
    <d v="2025-11-12T00:00:00"/>
    <s v="HHBO001177308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6"/>
    <s v="2207"/>
    <x v="3"/>
    <s v="miércoles"/>
    <s v="PREBEL"/>
    <n v="1"/>
    <n v="1"/>
    <s v="TAT"/>
    <s v="FERNEY ALONSO TRIGOS TRIGOS"/>
    <s v="Preventa"/>
    <s v="88280888"/>
    <s v="1016001588"/>
    <s v="FERNEY ALONSO TRIGOS"/>
  </r>
  <r>
    <d v="2025-11-12T00:00:00"/>
    <s v="HHBO001177340"/>
    <s v="LYGUANT7AMX2"/>
    <s v="LIMPIAYA GUATE TALLA7 AMARILLO X2"/>
    <s v="LYGUANT7AMX2 - LIMPIAYA GUATE TALLA7 AMARILLO X2"/>
    <n v="2"/>
    <n v="3025.21"/>
    <n v="0"/>
    <n v="6050.42"/>
    <s v="BG13"/>
    <n v="1"/>
    <n v="126"/>
    <s v=" TUTI Bogota"/>
    <s v="ZONA BOGOTA"/>
    <s v="TERCEROS"/>
    <s v="2025 SEM 46"/>
    <s v="2207"/>
    <x v="3"/>
    <s v="miércoles"/>
    <s v="ETERNA"/>
    <n v="1"/>
    <n v="2"/>
    <s v="TAT"/>
    <s v="YINA EMILSE BARRERA CASTELLANOS"/>
    <s v="Preventa"/>
    <s v="52048198"/>
    <s v="1016001588"/>
    <s v="SURTINAYE"/>
  </r>
  <r>
    <d v="2025-11-12T00:00:00"/>
    <s v="HHBO001177340"/>
    <s v="LYGUANT7.5AMX2"/>
    <s v="LIMPIAYA GUATE TALLA7.5 AMARILLO X2"/>
    <s v="LYGUANT7.5AMX2 - LIMPIAYA GUATE TALLA7.5 AMARILLO X2"/>
    <n v="2"/>
    <n v="3025.21"/>
    <n v="0"/>
    <n v="6050.42"/>
    <s v="BG13"/>
    <n v="1"/>
    <n v="126"/>
    <s v=" TUTI Bogota"/>
    <s v="ZONA BOGOTA"/>
    <s v="TERCEROS"/>
    <s v="2025 SEM 46"/>
    <s v="2207"/>
    <x v="3"/>
    <s v="miércoles"/>
    <s v="ETERNA"/>
    <n v="1"/>
    <n v="2"/>
    <s v="TAT"/>
    <s v="YINA EMILSE BARRERA CASTELLANOS"/>
    <s v="Preventa"/>
    <s v="52048198"/>
    <s v="1016001588"/>
    <s v="SURTINAYE"/>
  </r>
  <r>
    <d v="2025-11-12T00:00:00"/>
    <s v="HHBO001177340"/>
    <s v="LYGUANT8AMX2"/>
    <s v="LIMPIAYA GUANTE TALLA8 AMARILLO X2"/>
    <s v="LYGUANT8AMX2 - LIMPIAYA GUANTE TALLA8 AMARILLO X2"/>
    <n v="2"/>
    <n v="3025.21"/>
    <n v="0"/>
    <n v="6050.42"/>
    <s v="BG13"/>
    <n v="1"/>
    <n v="126"/>
    <s v=" TUTI Bogota"/>
    <s v="ZONA BOGOTA"/>
    <s v="TERCEROS"/>
    <s v="2025 SEM 46"/>
    <s v="2207"/>
    <x v="3"/>
    <s v="miércoles"/>
    <s v="ETERNA"/>
    <n v="1"/>
    <n v="2"/>
    <s v="TAT"/>
    <s v="YINA EMILSE BARRERA CASTELLANOS"/>
    <s v="Preventa"/>
    <s v="52048198"/>
    <s v="1016001588"/>
    <s v="SURTINAYE"/>
  </r>
  <r>
    <d v="2025-11-12T00:00:00"/>
    <s v="HHBO001177347"/>
    <s v="YACAN63"/>
    <s v="CANDADO 63 MM"/>
    <s v="YACAN63 - CANDADO 63 MM"/>
    <n v="2"/>
    <n v="5940"/>
    <n v="0"/>
    <n v="11880"/>
    <s v="BG13"/>
    <n v="1"/>
    <n v="126"/>
    <s v=" TUTI Bogota"/>
    <s v="ZONA BOGOTA"/>
    <s v="TERCEROS"/>
    <s v="2025 SEM 46"/>
    <s v="2207"/>
    <x v="3"/>
    <s v="miércoles"/>
    <s v="YASS"/>
    <n v="1"/>
    <n v="2"/>
    <s v="TAT"/>
    <s v="ELKYN DARIO ZABALA VASQUEZ"/>
    <s v="Preventa"/>
    <s v="1106738899"/>
    <s v="1016001588"/>
    <s v="FERRELECTRICOS LUFER"/>
  </r>
  <r>
    <d v="2025-11-12T00:00:00"/>
    <s v="HHBO001177347"/>
    <s v="YACAN50"/>
    <s v="CANDADO 50 MM"/>
    <s v="YACAN50 - CANDADO 50 MM"/>
    <n v="2"/>
    <n v="4327.7299999999996"/>
    <n v="0"/>
    <n v="8655.4599999999991"/>
    <s v="BG13"/>
    <n v="1"/>
    <n v="126"/>
    <s v=" TUTI Bogota"/>
    <s v="ZONA BOGOTA"/>
    <s v="TERCEROS"/>
    <s v="2025 SEM 46"/>
    <s v="2207"/>
    <x v="3"/>
    <s v="miércoles"/>
    <s v="YASS"/>
    <n v="1"/>
    <n v="2"/>
    <s v="TAT"/>
    <s v="ELKYN DARIO ZABALA VASQUEZ"/>
    <s v="Preventa"/>
    <s v="1106738899"/>
    <s v="1016001588"/>
    <s v="FERRELECTRICOS LUFER"/>
  </r>
  <r>
    <d v="2025-11-12T00:00:00"/>
    <s v="HHBO001177385"/>
    <s v="YACAN20"/>
    <s v="CANDADO 20 MM"/>
    <s v="YACAN20 - CANDADO 20 MM"/>
    <n v="12"/>
    <n v="1218.49"/>
    <n v="0"/>
    <n v="14621.88"/>
    <s v="BG19"/>
    <n v="1"/>
    <n v="126"/>
    <s v=" TUTI Bogota"/>
    <s v="ZONA BOGOTA"/>
    <s v="TERCEROS"/>
    <s v="2025 SEM 46"/>
    <s v="2177"/>
    <x v="11"/>
    <s v="miércoles"/>
    <s v="YASS"/>
    <n v="1"/>
    <n v="12"/>
    <s v="TAT"/>
    <s v="REDITECNO INGENIERIA SAS"/>
    <s v="Preventa"/>
    <s v="901094378"/>
    <s v="80720009"/>
    <s v="REDITECNO INGENIERIA SAS"/>
  </r>
  <r>
    <d v="2025-11-12T00:00:00"/>
    <s v="HHBO001177387"/>
    <s v="YACAN40"/>
    <s v="CANDADO 40 MM"/>
    <s v="YACAN40 - CANDADO 40 MM"/>
    <n v="6"/>
    <n v="2992.5"/>
    <n v="0"/>
    <n v="17955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SERGIO DAVID RODRIGUEZ BERNAL"/>
    <s v="Preventa"/>
    <s v="1026594295"/>
    <s v="52218661"/>
    <s v="MUSTER GANGAS"/>
  </r>
  <r>
    <d v="2025-11-12T00:00:00"/>
    <s v="HHBO001177387"/>
    <s v="YACAN50"/>
    <s v="CANDADO 50 MM"/>
    <s v="YACAN50 - CANDADO 50 MM"/>
    <n v="6"/>
    <n v="4327.7299999999996"/>
    <n v="0"/>
    <n v="25966.38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SERGIO DAVID RODRIGUEZ BERNAL"/>
    <s v="Preventa"/>
    <s v="1026594295"/>
    <s v="52218661"/>
    <s v="MUSTER GANGAS"/>
  </r>
  <r>
    <d v="2025-11-12T00:00:00"/>
    <s v="HHBO001177387"/>
    <s v="YACAN38"/>
    <s v="CANDADO 38 MM"/>
    <s v="YACAN38 - CANDADO 38 MM"/>
    <n v="6"/>
    <n v="2668.75"/>
    <n v="0"/>
    <n v="16012.5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SERGIO DAVID RODRIGUEZ BERNAL"/>
    <s v="Preventa"/>
    <s v="1026594295"/>
    <s v="52218661"/>
    <s v="MUSTER GANGAS"/>
  </r>
  <r>
    <d v="2025-11-12T00:00:00"/>
    <s v="HHBO001177387"/>
    <s v="YACAN63"/>
    <s v="CANDADO 63 MM"/>
    <s v="YACAN63 - CANDADO 63 MM"/>
    <n v="6"/>
    <n v="5940"/>
    <n v="0"/>
    <n v="35640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SERGIO DAVID RODRIGUEZ BERNAL"/>
    <s v="Preventa"/>
    <s v="1026594295"/>
    <s v="52218661"/>
    <s v="MUSTER GANGAS"/>
  </r>
  <r>
    <d v="2025-11-12T00:00:00"/>
    <s v="HHBO001177387"/>
    <s v="YACAN20"/>
    <s v="CANDADO 20 MM"/>
    <s v="YACAN20 - CANDADO 20 MM"/>
    <n v="6"/>
    <n v="1218.49"/>
    <n v="0"/>
    <n v="7310.94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SERGIO DAVID RODRIGUEZ BERNAL"/>
    <s v="Preventa"/>
    <s v="1026594295"/>
    <s v="52218661"/>
    <s v="MUSTER GANGAS"/>
  </r>
  <r>
    <d v="2025-11-12T00:00:00"/>
    <s v="HHBO001177387"/>
    <s v="PBELDES12X18"/>
    <s v="DES. EA DPL CLASS 12G X 18"/>
    <s v="PBELDES12X18 - DES. EA DPL CLASS 12G X 18"/>
    <n v="1"/>
    <n v="12500"/>
    <n v="375"/>
    <n v="12125"/>
    <s v="BG22"/>
    <n v="1"/>
    <n v="126"/>
    <s v=" TUTI Bogota"/>
    <s v="ZONA BOGOTA"/>
    <s v="TERCEROS"/>
    <s v="2025 SEM 46"/>
    <s v="2112"/>
    <x v="42"/>
    <s v="miércoles"/>
    <s v="PREBEL"/>
    <n v="1"/>
    <n v="1"/>
    <s v="TAT"/>
    <s v="SERGIO DAVID RODRIGUEZ BERNAL"/>
    <s v="Preventa"/>
    <s v="1026594295"/>
    <s v="52218661"/>
    <s v="MUSTER GANGAS"/>
  </r>
  <r>
    <d v="2025-11-12T00:00:00"/>
    <s v="HHBO001177387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12"/>
    <x v="42"/>
    <s v="miércoles"/>
    <s v="PREBEL"/>
    <n v="1"/>
    <n v="1"/>
    <s v="TAT"/>
    <s v="SERGIO DAVID RODRIGUEZ BERNAL"/>
    <s v="Preventa"/>
    <s v="1026594295"/>
    <s v="52218661"/>
    <s v="MUSTER GANGAS"/>
  </r>
  <r>
    <d v="2025-11-12T00:00:00"/>
    <s v="HHBO001177430"/>
    <s v="YACAN38"/>
    <s v="CANDADO 38 MM"/>
    <s v="YACAN38 - CANDADO 38 MM"/>
    <n v="1"/>
    <n v="2668.75"/>
    <n v="0"/>
    <n v="2668.75"/>
    <s v="BG20"/>
    <n v="1"/>
    <n v="126"/>
    <s v=" TUTI Bogota"/>
    <s v="ZONA BOGOTA"/>
    <s v="TERCEROS"/>
    <s v="2025 SEM 46"/>
    <s v="2128"/>
    <x v="15"/>
    <s v="miércoles"/>
    <s v="YASS"/>
    <n v="1"/>
    <n v="1"/>
    <s v="TAT"/>
    <s v="SEGUNDO JOSE DEL CARMEN HERNANDEZ MATTA"/>
    <s v="Preventa"/>
    <s v="17182728"/>
    <s v="22639797"/>
    <s v="SUPERMERCADO LA 22"/>
  </r>
  <r>
    <d v="2025-11-12T00:00:00"/>
    <s v="HHBO001177433"/>
    <s v="YACINT12"/>
    <s v="CINTA TRANSPARENTE PEQUEÑA X 12 UND"/>
    <s v="YACINT12 - CINTA TRANSPARENTE PEQUEÑA X 12 UND"/>
    <n v="2"/>
    <n v="4247.1000000000004"/>
    <n v="0"/>
    <n v="8494.2000000000007"/>
    <s v="BG22"/>
    <n v="1"/>
    <n v="126"/>
    <s v=" TUTI Bogota"/>
    <s v="ZONA BOGOTA"/>
    <s v="TERCEROS"/>
    <s v="2025 SEM 46"/>
    <s v="2103"/>
    <x v="10"/>
    <s v="miércoles"/>
    <s v="YASS"/>
    <n v="1"/>
    <n v="2"/>
    <s v="TAT"/>
    <s v="ADRIANA DEL PILAR CONTRERAS"/>
    <s v="Preventa"/>
    <s v="52883772"/>
    <s v="1073687214"/>
    <s v="TIENDA LAS VAQUITAS"/>
  </r>
  <r>
    <d v="2025-11-12T00:00:00"/>
    <s v="HHME001466406"/>
    <s v="LYGUANT7.5AMX2"/>
    <s v="LIMPIAYA GUATE TALLA7.5 AMARILLO X2"/>
    <s v="LYGUANT7.5AMX2 - LIMPIAYA GUATE TALLA7.5 AMARILLO X2"/>
    <n v="4"/>
    <n v="3025.21"/>
    <n v="0"/>
    <n v="12100.84"/>
    <s v="TT02"/>
    <n v="1"/>
    <n v="125"/>
    <s v=" TUTI Medellin"/>
    <s v="ZONA CENTRO"/>
    <s v="TERCEROS"/>
    <s v="2025 SEM 46"/>
    <s v="1315"/>
    <x v="8"/>
    <s v="miércoles"/>
    <s v="ETERNA"/>
    <n v="1"/>
    <n v="4"/>
    <s v="TAT"/>
    <s v="MAIKOL STIVEN BURITICA RUBIO"/>
    <s v="Preventa"/>
    <s v="1007802683"/>
    <s v="1152184981"/>
    <s v="SALSAMENTERIA LA FAVORITA"/>
  </r>
  <r>
    <d v="2025-11-12T00:00:00"/>
    <s v="HHME001466408"/>
    <s v="LYGUANT7AMX2"/>
    <s v="LIMPIAYA GUATE TALLA7 AMARILLO X2"/>
    <s v="LYGUANT7AMX2 - LIMPIAYA GUATE TALLA7 AMARILLO X2"/>
    <n v="4"/>
    <n v="3025.21"/>
    <n v="0"/>
    <n v="12100.84"/>
    <s v="TT02"/>
    <n v="1"/>
    <n v="125"/>
    <s v=" TUTI Medellin"/>
    <s v="ZONA CENTRO"/>
    <s v="TERCEROS"/>
    <s v="2025 SEM 46"/>
    <s v="1315"/>
    <x v="8"/>
    <s v="miércoles"/>
    <s v="ETERNA"/>
    <n v="1"/>
    <n v="4"/>
    <s v="TAT"/>
    <s v="ADRIAN FERNEY GUARIN PUERTA"/>
    <s v="Preventa"/>
    <s v="1037946906"/>
    <s v="1152184981"/>
    <s v="MERCADOS JB"/>
  </r>
  <r>
    <d v="2025-11-12T00:00:00"/>
    <s v="HHME001466408"/>
    <s v="LYGUANT8AMX2"/>
    <s v="LIMPIAYA GUANTE TALLA8 AMARILLO X2"/>
    <s v="LYGUANT8AMX2 - LIMPIAYA GUANTE TALLA8 AMARILLO X2"/>
    <n v="4"/>
    <n v="3025.21"/>
    <n v="0"/>
    <n v="12100.84"/>
    <s v="TT02"/>
    <n v="1"/>
    <n v="125"/>
    <s v=" TUTI Medellin"/>
    <s v="ZONA CENTRO"/>
    <s v="TERCEROS"/>
    <s v="2025 SEM 46"/>
    <s v="1315"/>
    <x v="8"/>
    <s v="miércoles"/>
    <s v="ETERNA"/>
    <n v="1"/>
    <n v="4"/>
    <s v="TAT"/>
    <s v="ADRIAN FERNEY GUARIN PUERTA"/>
    <s v="Preventa"/>
    <s v="1037946906"/>
    <s v="1152184981"/>
    <s v="MERCADOS JB"/>
  </r>
  <r>
    <d v="2025-11-12T00:00:00"/>
    <s v="HHBU000699845"/>
    <s v="LYLOZACREM"/>
    <s v="CREMA LAVALOZA LIMPIAYA"/>
    <s v="LYLOZACREM - CREMA LAVALOZA LIMPIAYA"/>
    <n v="2"/>
    <n v="2615"/>
    <n v="0"/>
    <n v="5230"/>
    <s v="CU02"/>
    <n v="1"/>
    <n v="211"/>
    <s v=" Tuti Cúcuta"/>
    <s v="ZONA SANTANDER"/>
    <s v="TERCEROS"/>
    <s v="2025 SEM 46"/>
    <s v="1676"/>
    <x v="28"/>
    <s v="miércoles"/>
    <s v="ETERNA"/>
    <n v="1"/>
    <n v="2"/>
    <s v="TAT"/>
    <s v="JHONATAN STIVEN GOMEZ ZULUAGA"/>
    <s v="Preventa"/>
    <s v="1045025463"/>
    <s v="1093777438"/>
    <s v="ABASTOS LOS ANTIOQUEÑOS"/>
  </r>
  <r>
    <d v="2025-11-12T00:00:00"/>
    <s v="HHBU000699853"/>
    <s v="PBDESCOJINX18"/>
    <s v="DES. AFM DPL ORIG 12G X18"/>
    <s v="PBDESCOJINX18 - DES. AFM DPL ORIG 12G X18"/>
    <n v="1"/>
    <n v="11900"/>
    <n v="0"/>
    <n v="11900"/>
    <s v="BM11"/>
    <n v="1"/>
    <n v="6"/>
    <s v=" BUCARAMANGA"/>
    <s v="ZONA SANTANDER"/>
    <s v="TERCEROS"/>
    <s v="2025 SEM 46"/>
    <s v="1640"/>
    <x v="52"/>
    <s v="miércoles"/>
    <s v="PREBEL"/>
    <n v="1"/>
    <n v="1"/>
    <s v="TAT"/>
    <s v="BENJAMIN FLOREZ LIZARAZO"/>
    <s v="Preventa"/>
    <s v="91277785"/>
    <s v="63451609"/>
    <s v="MARKET CABECERA"/>
  </r>
  <r>
    <d v="2025-11-12T00:00:00"/>
    <s v="HHBO001177506"/>
    <s v="LYDESEN500"/>
    <s v="DESENGRASANTE CITRICO 500ML"/>
    <s v="LYDESEN500 - DESENGRASANTE CITRICO 500ML"/>
    <n v="10"/>
    <n v="2645.48"/>
    <n v="0"/>
    <n v="26454.799999999999"/>
    <s v="BG25"/>
    <n v="1"/>
    <n v="126"/>
    <s v=" TUTI Bogota"/>
    <s v="ZONA BOGOTA"/>
    <s v="TERCEROS"/>
    <s v="2025 SEM 46"/>
    <s v="2137"/>
    <x v="38"/>
    <s v="miércoles"/>
    <s v="ETERNA"/>
    <n v="1"/>
    <n v="10"/>
    <s v="TAT"/>
    <s v="CARLOS ANDRES MOSQUERA HERNANDEZ"/>
    <s v="Preventa"/>
    <s v="1032374102"/>
    <s v="1024507708"/>
    <s v="AUTOSERVICIO LA 42"/>
  </r>
  <r>
    <d v="2025-11-12T00:00:00"/>
    <s v="HHBU000699881"/>
    <s v="YACONDSEX"/>
    <s v="CONDONES X3 UNIDADES ECONOMICO"/>
    <s v="YACONDSEX - CONDONES X3 UNIDADES ECONOMICO"/>
    <n v="20"/>
    <n v="866.2"/>
    <n v="0"/>
    <n v="17324"/>
    <s v="CU02"/>
    <n v="1"/>
    <n v="211"/>
    <s v=" Tuti Cúcuta"/>
    <s v="ZONA SANTANDER"/>
    <s v="TERCEROS"/>
    <s v="2025 SEM 46"/>
    <s v="1682"/>
    <x v="12"/>
    <s v="miércoles"/>
    <s v="YASS"/>
    <n v="1"/>
    <n v="20"/>
    <s v="TAT"/>
    <s v="THAYRI YARSINKI VILLAMIZAR MEDINA"/>
    <s v="Preventa"/>
    <s v="1090538778"/>
    <s v="60375658"/>
    <s v="MINIABASTOS LA GRANJA"/>
  </r>
  <r>
    <d v="2025-11-12T00:00:00"/>
    <s v="HHBO001177522"/>
    <s v="LYGUANT7AMX2"/>
    <s v="LIMPIAYA GUATE TALLA7 AMARILLO X2"/>
    <s v="LYGUANT7AMX2 - LIMPIAYA GUATE TALLA7 AMARILLO X2"/>
    <n v="2"/>
    <n v="3025.21"/>
    <n v="0"/>
    <n v="6050.42"/>
    <s v="BG25"/>
    <n v="1"/>
    <n v="126"/>
    <s v=" TUTI Bogota"/>
    <s v="ZONA BOGOTA"/>
    <s v="TERCEROS"/>
    <s v="2025 SEM 46"/>
    <s v="2137"/>
    <x v="38"/>
    <s v="miércoles"/>
    <s v="ETERNA"/>
    <n v="1"/>
    <n v="2"/>
    <s v="TAT"/>
    <s v="MARIA JUDY SABOGAL MALAGON"/>
    <s v="Preventa"/>
    <s v="52836446"/>
    <s v="1024507708"/>
    <s v="TIENDA JUDY"/>
  </r>
  <r>
    <d v="2025-11-12T00:00:00"/>
    <s v="HHBO001177522"/>
    <s v="LYGUANT7.5AMX2"/>
    <s v="LIMPIAYA GUATE TALLA7.5 AMARILLO X2"/>
    <s v="LYGUANT7.5AMX2 - LIMPIAYA GUATE TALLA7.5 AMARILLO X2"/>
    <n v="1"/>
    <n v="3025.21"/>
    <n v="0"/>
    <n v="3025.21"/>
    <s v="BG25"/>
    <n v="1"/>
    <n v="126"/>
    <s v=" TUTI Bogota"/>
    <s v="ZONA BOGOTA"/>
    <s v="TERCEROS"/>
    <s v="2025 SEM 46"/>
    <s v="2137"/>
    <x v="38"/>
    <s v="miércoles"/>
    <s v="ETERNA"/>
    <n v="1"/>
    <n v="1"/>
    <s v="TAT"/>
    <s v="MARIA JUDY SABOGAL MALAGON"/>
    <s v="Preventa"/>
    <s v="52836446"/>
    <s v="1024507708"/>
    <s v="TIENDA JUDY"/>
  </r>
  <r>
    <d v="2025-11-12T00:00:00"/>
    <s v="HHBO001177522"/>
    <s v="LYGUANT8AMX2"/>
    <s v="LIMPIAYA GUANTE TALLA8 AMARILLO X2"/>
    <s v="LYGUANT8AMX2 - LIMPIAYA GUANTE TALLA8 AMARILLO X2"/>
    <n v="1"/>
    <n v="3025.21"/>
    <n v="0"/>
    <n v="3025.21"/>
    <s v="BG25"/>
    <n v="1"/>
    <n v="126"/>
    <s v=" TUTI Bogota"/>
    <s v="ZONA BOGOTA"/>
    <s v="TERCEROS"/>
    <s v="2025 SEM 46"/>
    <s v="2137"/>
    <x v="38"/>
    <s v="miércoles"/>
    <s v="ETERNA"/>
    <n v="1"/>
    <n v="1"/>
    <s v="TAT"/>
    <s v="MARIA JUDY SABOGAL MALAGON"/>
    <s v="Preventa"/>
    <s v="52836446"/>
    <s v="1024507708"/>
    <s v="TIENDA JUDY"/>
  </r>
  <r>
    <d v="2025-11-12T00:00:00"/>
    <s v="HHBO001177522"/>
    <s v="LYGUANT8.5AMX2"/>
    <s v="LIMPIAYA GUANTE TALLA8.5 AMARILLO X2"/>
    <s v="LYGUANT8.5AMX2 - LIMPIAYA GUANTE TALLA8.5 AMARILLO X2"/>
    <n v="1"/>
    <n v="3025.21"/>
    <n v="0"/>
    <n v="3025.21"/>
    <s v="BG25"/>
    <n v="1"/>
    <n v="126"/>
    <s v=" TUTI Bogota"/>
    <s v="ZONA BOGOTA"/>
    <s v="TERCEROS"/>
    <s v="2025 SEM 46"/>
    <s v="2137"/>
    <x v="38"/>
    <s v="miércoles"/>
    <s v="ETERNA"/>
    <n v="1"/>
    <n v="1"/>
    <s v="TAT"/>
    <s v="MARIA JUDY SABOGAL MALAGON"/>
    <s v="Preventa"/>
    <s v="52836446"/>
    <s v="1024507708"/>
    <s v="TIENDA JUDY"/>
  </r>
  <r>
    <d v="2025-11-12T00:00:00"/>
    <s v="HHBO001177522"/>
    <s v="LYGUANT9AMX2"/>
    <s v="LIMPIAYA GUANTE TALLA9 AMARILLO X2"/>
    <s v="LYGUANT9AMX2 - LIMPIAYA GUANTE TALLA9 AMARILLO X2"/>
    <n v="1"/>
    <n v="3025.21"/>
    <n v="0"/>
    <n v="3025.21"/>
    <s v="BG25"/>
    <n v="1"/>
    <n v="126"/>
    <s v=" TUTI Bogota"/>
    <s v="ZONA BOGOTA"/>
    <s v="TERCEROS"/>
    <s v="2025 SEM 46"/>
    <s v="2137"/>
    <x v="38"/>
    <s v="miércoles"/>
    <s v="ETERNA"/>
    <n v="1"/>
    <n v="1"/>
    <s v="TAT"/>
    <s v="MARIA JUDY SABOGAL MALAGON"/>
    <s v="Preventa"/>
    <s v="52836446"/>
    <s v="1024507708"/>
    <s v="TIENDA JUDY"/>
  </r>
  <r>
    <d v="2025-11-12T00:00:00"/>
    <s v="HHBO001177522"/>
    <s v="LYGUANT8NGX2"/>
    <s v="LIMPIAYA GUANTE NEGRO TALLA8 X2"/>
    <s v="LYGUANT8NGX2 - LIMPIAYA GUANTE NEGRO TALLA8 X2"/>
    <n v="2"/>
    <n v="3180"/>
    <n v="0"/>
    <n v="6360"/>
    <s v="BG25"/>
    <n v="1"/>
    <n v="126"/>
    <s v=" TUTI Bogota"/>
    <s v="ZONA BOGOTA"/>
    <s v="TERCEROS"/>
    <s v="2025 SEM 46"/>
    <s v="2137"/>
    <x v="38"/>
    <s v="miércoles"/>
    <s v="ETERNA"/>
    <n v="1"/>
    <n v="2"/>
    <s v="TAT"/>
    <s v="MARIA JUDY SABOGAL MALAGON"/>
    <s v="Preventa"/>
    <s v="52836446"/>
    <s v="1024507708"/>
    <s v="TIENDA JUDY"/>
  </r>
  <r>
    <d v="2025-11-12T00:00:00"/>
    <s v="HHBO001177523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00"/>
    <x v="34"/>
    <s v="miércoles"/>
    <s v="PREBEL"/>
    <n v="1"/>
    <n v="1"/>
    <s v="TAT"/>
    <s v="DIANA MILENA JIMENEZ RUIZ"/>
    <s v="Preventa"/>
    <s v="52727353"/>
    <s v="1073693097"/>
    <s v="TIENDA  DONDE DIANA"/>
  </r>
  <r>
    <d v="2025-11-12T00:00:00"/>
    <s v="HHPE000678707"/>
    <s v="DRPOLISACHETX1"/>
    <s v="POLIMERO DROMATIC SACHET X1"/>
    <s v="DRPOLISACHETX1 - POLIMERO DROMATIC SACHET X1"/>
    <n v="24"/>
    <n v="2227"/>
    <n v="0"/>
    <n v="53448"/>
    <s v="PE05"/>
    <n v="1"/>
    <n v="157"/>
    <s v=" TUTI Pereira"/>
    <s v="ZONA SUR"/>
    <s v="TERCEROS"/>
    <s v="2025 SEM 46"/>
    <s v="1835"/>
    <x v="41"/>
    <s v="miércoles"/>
    <s v="DROMATIC"/>
    <n v="1"/>
    <n v="24"/>
    <s v="TAT"/>
    <s v="ALIRIO AGUDELO HERNANDEZ"/>
    <s v="Preventa"/>
    <s v="4378789"/>
    <s v="1088007321"/>
    <s v="ALIRIO AGUDELO"/>
  </r>
  <r>
    <d v="2025-11-12T00:00:00"/>
    <s v="HHME001466462"/>
    <s v="PBPROCOLDIS"/>
    <s v="PROTECTOR SOLAR COLOR DISPLAY"/>
    <s v="PBPROCOLDIS - PROTECTOR SOLAR COLOR DISPLAY"/>
    <n v="1"/>
    <n v="29400"/>
    <n v="0"/>
    <n v="29400"/>
    <s v="TT02"/>
    <n v="1"/>
    <n v="125"/>
    <s v=" TUTI Medellin"/>
    <s v="ZONA CENTRO"/>
    <s v="TERCEROS"/>
    <s v="2025 SEM 46"/>
    <s v="1315"/>
    <x v="8"/>
    <s v="miércoles"/>
    <s v="PREBEL"/>
    <n v="1"/>
    <n v="1"/>
    <s v="TAT"/>
    <s v="EUGENIO DE JESUS GARCIA"/>
    <s v="Preventa"/>
    <s v="70830349"/>
    <s v="1152184981"/>
    <s v="MINI TIENDA YULI"/>
  </r>
  <r>
    <d v="2025-11-12T00:00:00"/>
    <s v="HHME001466462"/>
    <s v="PBDESCLIROLL"/>
    <s v="DESODORANTE CLINICAL ROLL-ON 30ML"/>
    <s v="PBDESCLIROLL - DESODORANTE CLINICAL ROLL-ON 30ML"/>
    <n v="2"/>
    <n v="3000"/>
    <n v="0"/>
    <n v="6000"/>
    <s v="TT02"/>
    <n v="1"/>
    <n v="125"/>
    <s v=" TUTI Medellin"/>
    <s v="ZONA CENTRO"/>
    <s v="TERCEROS"/>
    <s v="2025 SEM 46"/>
    <s v="1315"/>
    <x v="8"/>
    <s v="miércoles"/>
    <s v="PREBEL"/>
    <n v="1"/>
    <n v="2"/>
    <s v="TAT"/>
    <s v="EUGENIO DE JESUS GARCIA"/>
    <s v="Preventa"/>
    <s v="70830349"/>
    <s v="1152184981"/>
    <s v="MINI TIENDA YULI"/>
  </r>
  <r>
    <d v="2025-11-12T00:00:00"/>
    <s v="HHBO001177592"/>
    <s v="LYDESEN500"/>
    <s v="DESENGRASANTE CITRICO 500ML"/>
    <s v="LYDESEN500 - DESENGRASANTE CITRICO 500ML"/>
    <n v="2"/>
    <n v="2645.48"/>
    <n v="0"/>
    <n v="5290.96"/>
    <s v="BG25"/>
    <n v="1"/>
    <n v="126"/>
    <s v=" TUTI Bogota"/>
    <s v="ZONA BOGOTA"/>
    <s v="TERCEROS"/>
    <s v="2025 SEM 46"/>
    <s v="2131"/>
    <x v="26"/>
    <s v="miércoles"/>
    <s v="ETERNA"/>
    <n v="1"/>
    <n v="2"/>
    <s v="TAT"/>
    <s v="NIDIA SOFIA QUIROGA MATEUS"/>
    <s v="Preventa"/>
    <s v="52880199"/>
    <s v="52290464"/>
    <s v="PAPELERIA"/>
  </r>
  <r>
    <d v="2025-11-12T00:00:00"/>
    <s v="HHPE000678768"/>
    <s v="YACAN25"/>
    <s v="CANDADO 25 MM"/>
    <s v="YACAN25 - CANDADO 25 MM"/>
    <n v="2"/>
    <n v="1543"/>
    <n v="0"/>
    <n v="3086"/>
    <s v="PE05"/>
    <n v="1"/>
    <n v="157"/>
    <s v=" TUTI Pereira"/>
    <s v="ZONA SUR"/>
    <s v="TERCEROS"/>
    <s v="2025 SEM 46"/>
    <s v="1813"/>
    <x v="40"/>
    <s v="miércoles"/>
    <s v="YASS"/>
    <n v="1"/>
    <n v="2"/>
    <s v="TAT"/>
    <s v="GLORIA COLOMBIA GARZON VITERY"/>
    <s v="Preventa"/>
    <s v="59836948"/>
    <s v="1059785487"/>
    <s v="CIBERCAFE"/>
  </r>
  <r>
    <d v="2025-11-12T00:00:00"/>
    <s v="HHPE000678768"/>
    <s v="YALAPIZAMAX12"/>
    <s v="LAPIZ ESCOLAR AMARILLO X12"/>
    <s v="YALAPIZAMAX12 - LAPIZ ESCOLAR AMARILLO X12"/>
    <n v="1"/>
    <n v="4853"/>
    <n v="0"/>
    <n v="4853"/>
    <s v="PE05"/>
    <n v="1"/>
    <n v="157"/>
    <s v=" TUTI Pereira"/>
    <s v="ZONA SUR"/>
    <s v="TERCEROS"/>
    <s v="2025 SEM 46"/>
    <s v="1813"/>
    <x v="40"/>
    <s v="miércoles"/>
    <n v="0"/>
    <n v="1"/>
    <n v="1"/>
    <s v="TAT"/>
    <s v="GLORIA COLOMBIA GARZON VITERY"/>
    <s v="Preventa"/>
    <s v="59836948"/>
    <s v="1059785487"/>
    <s v="CIBERCAFE"/>
  </r>
  <r>
    <d v="2025-11-12T00:00:00"/>
    <s v="HHPE000678770"/>
    <s v="LYESPOOROX12"/>
    <s v="LIMPIAYA ESPONJA ORO/PLATA X12"/>
    <s v="LYESPOOROX12 - LIMPIAYA ESPONJA ORO/PLATA X12"/>
    <n v="1"/>
    <n v="8991.6"/>
    <n v="449.58"/>
    <n v="8542.02"/>
    <s v="PE05"/>
    <n v="1"/>
    <n v="157"/>
    <s v=" TUTI Pereira"/>
    <s v="ZONA SUR"/>
    <s v="TERCEROS"/>
    <s v="2025 SEM 46"/>
    <s v="1813"/>
    <x v="40"/>
    <s v="miércoles"/>
    <s v="ETERNA"/>
    <n v="1"/>
    <n v="1"/>
    <s v="TAT"/>
    <s v="JUAN GUILLERMO TORO VERA"/>
    <s v="Preventa"/>
    <s v="1126906380"/>
    <s v="1059785487"/>
    <s v="MINIMERCADO LA FORTUNA"/>
  </r>
  <r>
    <d v="2025-11-12T00:00:00"/>
    <s v="HHPE000678770"/>
    <s v="LYGUANT7AMX2"/>
    <s v="LIMPIAYA GUATE TALLA7 AMARILLO X2"/>
    <s v="LYGUANT7AMX2 - LIMPIAYA GUATE TALLA7 AMARILLO X2"/>
    <n v="4"/>
    <n v="3025.21"/>
    <n v="0"/>
    <n v="12100.84"/>
    <s v="PE05"/>
    <n v="1"/>
    <n v="157"/>
    <s v=" TUTI Pereira"/>
    <s v="ZONA SUR"/>
    <s v="TERCEROS"/>
    <s v="2025 SEM 46"/>
    <s v="1813"/>
    <x v="40"/>
    <s v="miércoles"/>
    <s v="ETERNA"/>
    <n v="1"/>
    <n v="4"/>
    <s v="TAT"/>
    <s v="JUAN GUILLERMO TORO VERA"/>
    <s v="Preventa"/>
    <s v="1126906380"/>
    <s v="1059785487"/>
    <s v="MINIMERCADO LA FORTUNA"/>
  </r>
  <r>
    <d v="2025-11-12T00:00:00"/>
    <s v="HHBO001177638"/>
    <s v="LYCEETIPLANCHA"/>
    <s v="CEPILLO ECOLOGICO TIPO PLANCHA"/>
    <s v="LYCEETIPLANCHA - CEPILLO ECOLOGICO TIPO PLANCHA"/>
    <n v="4"/>
    <n v="2700"/>
    <n v="0"/>
    <n v="10800"/>
    <s v="BG25"/>
    <n v="1"/>
    <n v="126"/>
    <s v=" TUTI Bogota"/>
    <s v="ZONA BOGOTA"/>
    <s v="TERCEROS"/>
    <s v="2025 SEM 46"/>
    <s v="2134"/>
    <x v="32"/>
    <s v="miércoles"/>
    <s v="ETERNA"/>
    <n v="1"/>
    <n v="4"/>
    <s v="TAT"/>
    <s v="ARGENIS DUCUARA HUEPA"/>
    <s v="Preventa"/>
    <s v="52189241"/>
    <s v="79354604"/>
    <s v="TIENDA LAS AAA"/>
  </r>
  <r>
    <d v="2025-11-12T00:00:00"/>
    <s v="HHBO001177343"/>
    <s v="DRSERUNSILISACHETX1"/>
    <s v="SERUM DE SILICONA DROMATIC EN SACHET X1"/>
    <s v="DRSERUNSILISACHETX1 - SERUM DE SILICONA DROMATIC EN SACHET X1"/>
    <n v="12"/>
    <n v="2227"/>
    <n v="0"/>
    <n v="26724"/>
    <s v="BG20"/>
    <n v="1"/>
    <n v="126"/>
    <s v=" TUTI Bogota"/>
    <s v="ZONA BOGOTA"/>
    <s v="TERCEROS"/>
    <s v="2025 SEM 46"/>
    <s v="2128"/>
    <x v="15"/>
    <s v="miércoles"/>
    <s v="DROMATIC"/>
    <n v="1"/>
    <n v="12"/>
    <s v="TAT"/>
    <s v="MIRYAM RODRIGUEZ DIAZ"/>
    <s v="Preventa"/>
    <s v="39722539"/>
    <s v="22639797"/>
    <s v="DROGUERIA LAS VILLAS"/>
  </r>
  <r>
    <d v="2025-11-12T00:00:00"/>
    <s v="HHBO001177345"/>
    <s v="LYGUANT7.5AMX2"/>
    <s v="LIMPIAYA GUATE TALLA7.5 AMARILLO X2"/>
    <s v="LYGUANT7.5AMX2 - LIMPIAYA GUATE TALLA7.5 AMARILLO X2"/>
    <n v="3"/>
    <n v="3025.21"/>
    <n v="0"/>
    <n v="9075.6299999999992"/>
    <s v="BG22"/>
    <n v="1"/>
    <n v="126"/>
    <s v=" TUTI Bogota"/>
    <s v="ZONA BOGOTA"/>
    <s v="TERCEROS"/>
    <s v="2025 SEM 46"/>
    <s v="2112"/>
    <x v="42"/>
    <s v="miércoles"/>
    <s v="ETERNA"/>
    <n v="1"/>
    <n v="3"/>
    <s v="TAT"/>
    <s v="YESSICA YULIETH MESA COGOLLO"/>
    <s v="Preventa"/>
    <s v="1151435526"/>
    <s v="52218661"/>
    <s v="TIENDA SAM"/>
  </r>
  <r>
    <d v="2025-11-12T00:00:00"/>
    <s v="HHBO001177345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6"/>
    <s v="2112"/>
    <x v="42"/>
    <s v="miércoles"/>
    <s v="ETERNA"/>
    <n v="1"/>
    <n v="2"/>
    <s v="TAT"/>
    <s v="YESSICA YULIETH MESA COGOLLO"/>
    <s v="Preventa"/>
    <s v="1151435526"/>
    <s v="52218661"/>
    <s v="TIENDA SAM"/>
  </r>
  <r>
    <d v="2025-11-12T00:00:00"/>
    <s v="HHME001466386"/>
    <s v="YAPADAM150"/>
    <s v="PAÑITOS HUMEDOS DAMPY X 150 UND AZUL"/>
    <s v="YAPADAM150 - PAÑITOS HUMEDOS DAMPY X 150 UND AZUL"/>
    <n v="1"/>
    <n v="6422.4"/>
    <n v="0"/>
    <n v="6422.4"/>
    <s v="TT01"/>
    <n v="1"/>
    <n v="125"/>
    <s v=" TUTI Medellin"/>
    <s v="ZONA CENTRO"/>
    <s v="TERCEROS"/>
    <s v="2025 SEM 46"/>
    <s v="1304"/>
    <x v="6"/>
    <s v="miércoles"/>
    <s v="YASS"/>
    <n v="1"/>
    <n v="1"/>
    <s v="TAT"/>
    <s v="SANDRA PATRICIA VELA TORRIJOS"/>
    <s v="Preventa"/>
    <s v="43151737"/>
    <s v="1036660589"/>
    <s v="PAPELERIA TRIVAL"/>
  </r>
  <r>
    <d v="2025-11-12T00:00:00"/>
    <s v="HHME001466386"/>
    <s v="PBDESCOJINX18"/>
    <s v="DES. AFM DPL ORIG 12G X18"/>
    <s v="PBDESCOJINX18 - DES. AFM DPL ORIG 12G X18"/>
    <n v="1"/>
    <n v="11900"/>
    <n v="357"/>
    <n v="11543"/>
    <s v="TT01"/>
    <n v="1"/>
    <n v="125"/>
    <s v=" TUTI Medellin"/>
    <s v="ZONA CENTRO"/>
    <s v="TERCEROS"/>
    <s v="2025 SEM 46"/>
    <s v="1304"/>
    <x v="6"/>
    <s v="miércoles"/>
    <s v="PREBEL"/>
    <n v="1"/>
    <n v="1"/>
    <s v="TAT"/>
    <s v="SANDRA PATRICIA VELA TORRIJOS"/>
    <s v="Preventa"/>
    <s v="43151737"/>
    <s v="1036660589"/>
    <s v="PAPELERIA TRIVAL"/>
  </r>
  <r>
    <d v="2025-11-12T00:00:00"/>
    <s v="HHBO001177352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6"/>
    <s v="2254"/>
    <x v="48"/>
    <s v="miércoles"/>
    <s v="PREBEL"/>
    <n v="1"/>
    <n v="1"/>
    <s v="TAT"/>
    <s v="CLAUDIA MARCELA ANGULO REY"/>
    <s v="Preventa"/>
    <s v="40186547"/>
    <s v="1121910983"/>
    <s v="CLAUDIA MARCELA ANGULO"/>
  </r>
  <r>
    <d v="2025-11-12T00:00:00"/>
    <s v="HHBO001177365"/>
    <s v="YACAN40"/>
    <s v="CANDADO 40 MM"/>
    <s v="YACAN40 - CANDADO 40 MM"/>
    <n v="1"/>
    <n v="2992.5"/>
    <n v="0"/>
    <n v="2992.5"/>
    <s v="BG20"/>
    <n v="1"/>
    <n v="126"/>
    <s v=" TUTI Bogota"/>
    <s v="ZONA BOGOTA"/>
    <s v="TERCEROS"/>
    <s v="2025 SEM 46"/>
    <s v="2128"/>
    <x v="15"/>
    <s v="miércoles"/>
    <s v="YASS"/>
    <n v="1"/>
    <n v="1"/>
    <s v="TAT"/>
    <s v="JESUS GERMAN TELLO GUZMAN"/>
    <s v="Preventa"/>
    <s v="1024548440"/>
    <s v="22639797"/>
    <s v="VARIEDADES EL MADILA"/>
  </r>
  <r>
    <d v="2025-11-12T00:00:00"/>
    <s v="HHBO001177365"/>
    <s v="YACAN50"/>
    <s v="CANDADO 50 MM"/>
    <s v="YACAN50 - CANDADO 50 MM"/>
    <n v="1"/>
    <n v="4327.7299999999996"/>
    <n v="0"/>
    <n v="4327.7299999999996"/>
    <s v="BG20"/>
    <n v="1"/>
    <n v="126"/>
    <s v=" TUTI Bogota"/>
    <s v="ZONA BOGOTA"/>
    <s v="TERCEROS"/>
    <s v="2025 SEM 46"/>
    <s v="2128"/>
    <x v="15"/>
    <s v="miércoles"/>
    <s v="YASS"/>
    <n v="1"/>
    <n v="1"/>
    <s v="TAT"/>
    <s v="JESUS GERMAN TELLO GUZMAN"/>
    <s v="Preventa"/>
    <s v="1024548440"/>
    <s v="22639797"/>
    <s v="VARIEDADES EL MADILA"/>
  </r>
  <r>
    <d v="2025-11-12T00:00:00"/>
    <s v="HHBO001177365"/>
    <s v="YASEDA20"/>
    <s v="SEDA DENTAL CON CERA 20 MT"/>
    <s v="YASEDA20 - SEDA DENTAL CON CERA 20 MT"/>
    <n v="2"/>
    <n v="1092.44"/>
    <n v="0"/>
    <n v="2184.88"/>
    <s v="BG20"/>
    <n v="1"/>
    <n v="126"/>
    <s v=" TUTI Bogota"/>
    <s v="ZONA BOGOTA"/>
    <s v="TERCEROS"/>
    <s v="2025 SEM 46"/>
    <s v="2128"/>
    <x v="15"/>
    <s v="miércoles"/>
    <s v="YASS"/>
    <n v="1"/>
    <n v="2"/>
    <s v="TAT"/>
    <s v="JESUS GERMAN TELLO GUZMAN"/>
    <s v="Preventa"/>
    <s v="1024548440"/>
    <s v="22639797"/>
    <s v="VARIEDADES EL MADILA"/>
  </r>
  <r>
    <d v="2025-11-12T00:00:00"/>
    <s v="HHBO001177365"/>
    <s v="YAGELX1"/>
    <s v="GEL MENTHUS JUHNIOS VERDE 30GR X1"/>
    <s v="YAGELX1 - GEL MENTHUS JUHNIOS VERDE 30GR X1"/>
    <n v="3"/>
    <n v="1640"/>
    <n v="0"/>
    <n v="4920"/>
    <s v="BG20"/>
    <n v="1"/>
    <n v="126"/>
    <s v=" TUTI Bogota"/>
    <s v="ZONA BOGOTA"/>
    <s v="TERCEROS"/>
    <s v="2025 SEM 46"/>
    <s v="2128"/>
    <x v="15"/>
    <s v="miércoles"/>
    <s v="YASS"/>
    <n v="1"/>
    <n v="3"/>
    <s v="TAT"/>
    <s v="JESUS GERMAN TELLO GUZMAN"/>
    <s v="Preventa"/>
    <s v="1024548440"/>
    <s v="22639797"/>
    <s v="VARIEDADES EL MADILA"/>
  </r>
  <r>
    <d v="2025-11-12T00:00:00"/>
    <s v="HHBO001177365"/>
    <s v="PBTALCO30"/>
    <s v="TALCO POLVO AFM 30 GR"/>
    <s v="PBTALCO30 - TALCO POLVO AFM 30 GR"/>
    <n v="1"/>
    <n v="2900.04"/>
    <n v="0"/>
    <n v="2900.04"/>
    <s v="BG20"/>
    <n v="1"/>
    <n v="126"/>
    <s v=" TUTI Bogota"/>
    <s v="ZONA BOGOTA"/>
    <s v="TERCEROS"/>
    <s v="2025 SEM 46"/>
    <s v="2128"/>
    <x v="15"/>
    <s v="miércoles"/>
    <s v="PREBEL"/>
    <n v="1"/>
    <n v="1"/>
    <s v="TAT"/>
    <s v="JESUS GERMAN TELLO GUZMAN"/>
    <s v="Preventa"/>
    <s v="1024548440"/>
    <s v="22639797"/>
    <s v="VARIEDADES EL MADILA"/>
  </r>
  <r>
    <d v="2025-11-12T00:00:00"/>
    <s v="HHBO001177365"/>
    <s v="YABOLSAMED"/>
    <s v="BOLSA BASURA PAQUETE X8 UNIDADES"/>
    <s v="YABOLSAMED - BOLSA BASURA PAQUETE X8 UNIDADES"/>
    <n v="4"/>
    <n v="1344.54"/>
    <n v="0"/>
    <n v="5378.16"/>
    <s v="BG20"/>
    <n v="1"/>
    <n v="126"/>
    <s v=" TUTI Bogota"/>
    <s v="ZONA BOGOTA"/>
    <s v="TERCEROS"/>
    <s v="2025 SEM 46"/>
    <s v="2128"/>
    <x v="15"/>
    <s v="miércoles"/>
    <s v="YASS"/>
    <n v="1"/>
    <n v="4"/>
    <s v="TAT"/>
    <s v="JESUS GERMAN TELLO GUZMAN"/>
    <s v="Preventa"/>
    <s v="1024548440"/>
    <s v="22639797"/>
    <s v="VARIEDADES EL MADILA"/>
  </r>
  <r>
    <d v="2025-11-12T00:00:00"/>
    <s v="HHBO001177460"/>
    <s v="LYGUANT8NGX2"/>
    <s v="LIMPIAYA GUANTE NEGRO TALLA8 X2"/>
    <s v="LYGUANT8NGX2 - LIMPIAYA GUANTE NEGRO TALLA8 X2"/>
    <n v="6"/>
    <n v="3180"/>
    <n v="0"/>
    <n v="19080"/>
    <s v="BG25"/>
    <n v="1"/>
    <n v="126"/>
    <s v=" TUTI Bogota"/>
    <s v="ZONA BOGOTA"/>
    <s v="TERCEROS"/>
    <s v="2025 SEM 46"/>
    <s v="2137"/>
    <x v="38"/>
    <s v="miércoles"/>
    <s v="ETERNA"/>
    <n v="1"/>
    <n v="6"/>
    <s v="TAT"/>
    <s v="CRISTOBAL VEGA"/>
    <s v="Preventa"/>
    <s v="5750543"/>
    <s v="1024507708"/>
    <s v="PANADERIA CRISPE"/>
  </r>
  <r>
    <d v="2025-11-12T00:00:00"/>
    <s v="HHBO001177460"/>
    <s v="LYGUANT7.5AMX2"/>
    <s v="LIMPIAYA GUATE TALLA7.5 AMARILLO X2"/>
    <s v="LYGUANT7.5AMX2 - LIMPIAYA GUATE TALLA7.5 AMARILLO X2"/>
    <n v="6"/>
    <n v="3025.21"/>
    <n v="0"/>
    <n v="18151.259999999998"/>
    <s v="BG25"/>
    <n v="1"/>
    <n v="126"/>
    <s v=" TUTI Bogota"/>
    <s v="ZONA BOGOTA"/>
    <s v="TERCEROS"/>
    <s v="2025 SEM 46"/>
    <s v="2137"/>
    <x v="38"/>
    <s v="miércoles"/>
    <s v="ETERNA"/>
    <n v="1"/>
    <n v="6"/>
    <s v="TAT"/>
    <s v="CRISTOBAL VEGA"/>
    <s v="Preventa"/>
    <s v="5750543"/>
    <s v="1024507708"/>
    <s v="PANADERIA CRISPE"/>
  </r>
  <r>
    <d v="2025-11-12T00:00:00"/>
    <s v="HHBU000699849"/>
    <s v="LYESPOOROX12"/>
    <s v="LIMPIAYA ESPONJA ORO/PLATA X12"/>
    <s v="LYESPOOROX12 - LIMPIAYA ESPONJA ORO/PLATA X12"/>
    <n v="1"/>
    <n v="8991.6"/>
    <n v="449.58"/>
    <n v="8542.02"/>
    <s v="BM11"/>
    <n v="1"/>
    <n v="154"/>
    <s v=" TUTI Bucaramanga"/>
    <s v="ZONA SANTANDER"/>
    <s v="TERCEROS"/>
    <s v="2025 SEM 46"/>
    <s v="1640"/>
    <x v="52"/>
    <s v="miércoles"/>
    <s v="ETERNA"/>
    <n v="1"/>
    <n v="1"/>
    <s v="TAT"/>
    <s v="FELIPE ALEJANDO ALVERNIA RINCON"/>
    <s v="Preventa"/>
    <s v="1091660153"/>
    <s v="63451609"/>
    <s v="DROGUERIA PHILIP"/>
  </r>
  <r>
    <d v="2025-11-12T00:00:00"/>
    <s v="HHBU000699849"/>
    <s v="LYLANAACEX6"/>
    <s v="LIMPIAYA LANA ACERO X6"/>
    <s v="LYLANAACEX6 - LIMPIAYA LANA ACERO X6"/>
    <n v="2"/>
    <n v="1180"/>
    <n v="0"/>
    <n v="2360"/>
    <s v="BM11"/>
    <n v="1"/>
    <n v="154"/>
    <s v=" TUTI Bucaramanga"/>
    <s v="ZONA SANTANDER"/>
    <s v="TERCEROS"/>
    <s v="2025 SEM 46"/>
    <s v="1640"/>
    <x v="52"/>
    <s v="miércoles"/>
    <s v="ETERNA"/>
    <n v="6"/>
    <n v="12"/>
    <s v="TAT"/>
    <s v="FELIPE ALEJANDO ALVERNIA RINCON"/>
    <s v="Preventa"/>
    <s v="1091660153"/>
    <s v="63451609"/>
    <s v="DROGUERIA PHILIP"/>
  </r>
  <r>
    <d v="2025-11-12T00:00:00"/>
    <s v="HHME001466415"/>
    <s v="YACONDSEX"/>
    <s v="CONDONES X3 UNIDADES ECONOMICO"/>
    <s v="YACONDSEX - CONDONES X3 UNIDADES ECONOMICO"/>
    <n v="40"/>
    <n v="866.2"/>
    <n v="0"/>
    <n v="34648"/>
    <s v="TT02"/>
    <n v="1"/>
    <n v="125"/>
    <s v=" TUTI Medellin"/>
    <s v="ZONA CENTRO"/>
    <s v="TERCEROS"/>
    <s v="2025 SEM 46"/>
    <s v="1315"/>
    <x v="8"/>
    <s v="miércoles"/>
    <s v="YASS"/>
    <n v="1"/>
    <n v="40"/>
    <s v="TAT"/>
    <s v="GUSTAVO ALONSO SANCHEZ PEREA"/>
    <s v="Preventa"/>
    <s v="1030420594"/>
    <s v="1152184981"/>
    <s v="MERCADOS SN"/>
  </r>
  <r>
    <d v="2025-11-12T00:00:00"/>
    <s v="HHBO001177521"/>
    <s v="LYDETE1800DX1"/>
    <s v="DETERGENTE ETERNA DOYPACK 1800 ML X1"/>
    <s v="LYDETE1800DX1 - DETERGENTE ETERNA DOYPACK 1800 ML X1"/>
    <n v="2"/>
    <n v="12000"/>
    <n v="0"/>
    <n v="24000"/>
    <s v="BG22"/>
    <n v="1"/>
    <n v="126"/>
    <s v=" TUTI Bogota"/>
    <s v="ZONA BOGOTA"/>
    <s v="TERCEROS"/>
    <s v="2025 SEM 46"/>
    <s v="2100"/>
    <x v="34"/>
    <s v="miércoles"/>
    <s v="ETERNA"/>
    <n v="1"/>
    <n v="2"/>
    <s v="TAT"/>
    <s v="MARIA LUCRECIA PAEZ VASQUEZ"/>
    <s v="Preventa"/>
    <s v="35200189"/>
    <s v="1073693097"/>
    <s v="LA BENDICIÓN"/>
  </r>
  <r>
    <d v="2025-11-12T00:00:00"/>
    <s v="HHPE000678715"/>
    <s v="DRACRILASACHETX1"/>
    <s v="ACRILATO PARA PEINAR DROMATIC SACHET X1"/>
    <s v="DRACRILASACHETX1 - ACRILATO PARA PEINAR DROMATIC SACHET X1"/>
    <n v="12"/>
    <n v="2227"/>
    <n v="0"/>
    <n v="26724"/>
    <s v="PE05"/>
    <n v="1"/>
    <n v="157"/>
    <s v=" TUTI Pereira"/>
    <s v="ZONA SUR"/>
    <s v="TERCEROS"/>
    <s v="2025 SEM 46"/>
    <s v="1835"/>
    <x v="41"/>
    <s v="miércoles"/>
    <s v="DROMATIC"/>
    <n v="1"/>
    <n v="12"/>
    <s v="TAT"/>
    <s v="MARIA IRMA MARTINEZ HENAO"/>
    <s v="Preventa"/>
    <s v="42071455"/>
    <s v="1088007321"/>
    <s v="VARIEDADES IRMA"/>
  </r>
  <r>
    <d v="2025-11-12T00:00:00"/>
    <s v="HHPE000678715"/>
    <s v="YAPADAM150"/>
    <s v="PAÑITOS HUMEDOS DAMPY X 150 UND AZUL"/>
    <s v="YAPADAM150 - PAÑITOS HUMEDOS DAMPY X 150 UND AZUL"/>
    <n v="1"/>
    <n v="6422.4"/>
    <n v="0"/>
    <n v="6422.4"/>
    <s v="PE05"/>
    <n v="1"/>
    <n v="157"/>
    <s v=" TUTI Pereira"/>
    <s v="ZONA SUR"/>
    <s v="TERCEROS"/>
    <s v="2025 SEM 46"/>
    <s v="1835"/>
    <x v="41"/>
    <s v="miércoles"/>
    <s v="YASS"/>
    <n v="1"/>
    <n v="1"/>
    <s v="TAT"/>
    <s v="MARIA IRMA MARTINEZ HENAO"/>
    <s v="Preventa"/>
    <s v="42071455"/>
    <s v="1088007321"/>
    <s v="VARIEDADES IRMA"/>
  </r>
  <r>
    <d v="2025-11-12T00:00:00"/>
    <s v="HHME001466461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6"/>
    <s v="1315"/>
    <x v="8"/>
    <s v="miércoles"/>
    <s v="ETERNA"/>
    <n v="1"/>
    <n v="2"/>
    <s v="TAT"/>
    <s v="GLADIS ESTELLA VELEZ MOLINA"/>
    <s v="Preventa"/>
    <s v="32118365"/>
    <s v="1152184981"/>
    <s v="GLADIS ESTELLA VELEZ MOLINA"/>
  </r>
  <r>
    <d v="2025-11-12T00:00:00"/>
    <s v="HHME001466463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6"/>
    <s v="1315"/>
    <x v="8"/>
    <s v="miércoles"/>
    <s v="YASS"/>
    <n v="1"/>
    <n v="12"/>
    <s v="TAT"/>
    <s v="WILSON DE JESUS RESTREPO OSPINA"/>
    <s v="Preventa"/>
    <s v="71729821"/>
    <s v="1152184981"/>
    <s v="MANZANA B EDIF."/>
  </r>
  <r>
    <d v="2025-11-12T00:00:00"/>
    <s v="HHBO001177635"/>
    <s v="PBELROLL50X2"/>
    <s v="PROM DES EA CLASSIC ROLL ON 50ML X 2"/>
    <s v="PBELROLL50X2 - PROM DES EA CLASSIC ROLL ON 50ML X 2"/>
    <n v="1"/>
    <n v="15579.83"/>
    <n v="778.99149999999997"/>
    <n v="14800.8385"/>
    <s v="BG25"/>
    <n v="1"/>
    <n v="126"/>
    <s v=" TUTI Bogota"/>
    <s v="ZONA BOGOTA"/>
    <s v="TERCEROS"/>
    <s v="2025 SEM 46"/>
    <s v="2134"/>
    <x v="32"/>
    <s v="miércoles"/>
    <s v="PREBEL"/>
    <n v="1"/>
    <n v="1"/>
    <s v="TAT"/>
    <s v="ANGIE TATIANA NEIRA REYES"/>
    <s v="Preventa"/>
    <s v="1024586282"/>
    <s v="79354604"/>
    <s v="LA GRAN VARIEDAD"/>
  </r>
  <r>
    <d v="2025-11-12T00:00:00"/>
    <s v="HHBO001177635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6"/>
    <s v="2134"/>
    <x v="32"/>
    <s v="miércoles"/>
    <s v="ETERNA"/>
    <n v="1"/>
    <n v="1"/>
    <s v="TAT"/>
    <s v="ANGIE TATIANA NEIRA REYES"/>
    <s v="Preventa"/>
    <s v="1024586282"/>
    <s v="79354604"/>
    <s v="LA GRAN VARIEDAD"/>
  </r>
  <r>
    <d v="2025-11-12T00:00:00"/>
    <s v="BO000384461"/>
    <s v="YAGOM30"/>
    <s v="GOMINA N17 EN SOBRE 30G"/>
    <s v="YAGOM30 - GOMINA N17 EN SOBRE 30G"/>
    <n v="11"/>
    <n v="672.26890000000003"/>
    <n v="0"/>
    <n v="7394.9579000000003"/>
    <s v="BG25"/>
    <n v="1"/>
    <n v="2"/>
    <s v=" CIUDAD BOGOTA"/>
    <s v="ZONA BOGOTA"/>
    <s v="TERCEROS"/>
    <s v="2025 SEM 46"/>
    <s v="2132"/>
    <x v="26"/>
    <s v="miércoles"/>
    <s v="YASS"/>
    <n v="1"/>
    <n v="11"/>
    <s v="TAT"/>
    <s v="MARIA DORIS MARTINEZ DIAZ"/>
    <s v="Preventa"/>
    <s v="52286928"/>
    <s v="52290464"/>
    <s v="TIENDA MARIA"/>
  </r>
  <r>
    <d v="2025-11-12T00:00:00"/>
    <s v="HHBO001177396"/>
    <s v="YACAN63"/>
    <s v="CANDADO 63 MM"/>
    <s v="YACAN63 - CANDADO 63 MM"/>
    <n v="6"/>
    <n v="5940"/>
    <n v="0"/>
    <n v="35640"/>
    <s v="BG22"/>
    <n v="1"/>
    <n v="126"/>
    <s v=" TUTI Bogota"/>
    <s v="ZONA BOGOTA"/>
    <s v="TERCEROS"/>
    <s v="2025 SEM 46"/>
    <s v="2112"/>
    <x v="42"/>
    <s v="miércoles"/>
    <s v="YASS"/>
    <n v="1"/>
    <n v="6"/>
    <s v="TAT"/>
    <s v="YADY ESMERALDA SANCHEZ OCHOA"/>
    <s v="Preventa"/>
    <s v="52899950"/>
    <s v="52218661"/>
    <s v="FERRETERIA"/>
  </r>
  <r>
    <d v="2025-11-12T00:00:00"/>
    <s v="HHBU000699818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6"/>
    <s v="1673"/>
    <x v="24"/>
    <s v="miércoles"/>
    <s v="ETERNA"/>
    <n v="1"/>
    <n v="6"/>
    <s v="TAT"/>
    <s v="JOSE ENCARNACION NIETO NORIEGA"/>
    <s v="Preventa"/>
    <s v="13256319"/>
    <s v="1090387974"/>
    <s v="JOSE ENCARNACION NIETO NORIEGA"/>
  </r>
  <r>
    <d v="2025-11-12T00:00:00"/>
    <s v="HHBO001177474"/>
    <s v="PBELDES12X18"/>
    <s v="DES. EA DPL CLASS 12G X 18"/>
    <s v="PBELDES12X18 - DES. EA DPL CLASS 12G X 18"/>
    <n v="2"/>
    <n v="12500"/>
    <n v="750"/>
    <n v="24250"/>
    <s v="BG22"/>
    <n v="1"/>
    <n v="126"/>
    <s v=" TUTI Bogota"/>
    <s v="ZONA BOGOTA"/>
    <s v="TERCEROS"/>
    <s v="2025 SEM 46"/>
    <s v="2103"/>
    <x v="10"/>
    <s v="miércoles"/>
    <s v="PREBEL"/>
    <n v="1"/>
    <n v="2"/>
    <s v="TAT"/>
    <s v="LUZ AURORA AREVALO CONTRERAS"/>
    <s v="Preventa"/>
    <s v="51610152"/>
    <s v="1073687214"/>
    <s v="TIENDA"/>
  </r>
  <r>
    <d v="2025-11-12T00:00:00"/>
    <s v="HHBO001177474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03"/>
    <x v="10"/>
    <s v="miércoles"/>
    <s v="PREBEL"/>
    <n v="1"/>
    <n v="1"/>
    <s v="TAT"/>
    <s v="LUZ AURORA AREVALO CONTRERAS"/>
    <s v="Preventa"/>
    <s v="51610152"/>
    <s v="1073687214"/>
    <s v="TIENDA"/>
  </r>
  <r>
    <d v="2025-11-12T00:00:00"/>
    <s v="HHPE000678702"/>
    <s v="LYDETE3X1800"/>
    <s v="COMBO DETERGENTE ETERNA 3.000+1.800 OFERTA"/>
    <s v="LYDETE3X1800 - COMBO DETERGENTE ETERNA 3.000+1.800 OFERTA"/>
    <n v="1"/>
    <n v="28655.46"/>
    <n v="0"/>
    <n v="28655.46"/>
    <s v="PE05"/>
    <n v="1"/>
    <n v="157"/>
    <s v=" TUTI Pereira"/>
    <s v="ZONA SUR"/>
    <s v="TERCEROS"/>
    <s v="2025 SEM 46"/>
    <s v="1834"/>
    <x v="41"/>
    <s v="miércoles"/>
    <s v="ETERNA"/>
    <n v="1"/>
    <n v="1"/>
    <s v="TAT"/>
    <s v="YEIMMY JOHANNA PINTO OSPINA"/>
    <s v="Preventa"/>
    <s v="53002775"/>
    <s v="1088007321"/>
    <s v="BILLA OKARINA"/>
  </r>
  <r>
    <d v="2025-11-12T00:00:00"/>
    <s v="HHBO001177532"/>
    <s v="PBTALCO30"/>
    <s v="TALCO POLVO AFM 30 GR"/>
    <s v="PBTALCO30 - TALCO POLVO AFM 30 GR"/>
    <n v="8"/>
    <n v="2900.04"/>
    <n v="0"/>
    <n v="23200.32"/>
    <s v="BG25"/>
    <n v="1"/>
    <n v="126"/>
    <s v=" TUTI Bogota"/>
    <s v="ZONA BOGOTA"/>
    <s v="TERCEROS"/>
    <s v="2025 SEM 46"/>
    <s v="2137"/>
    <x v="38"/>
    <s v="miércoles"/>
    <s v="PREBEL"/>
    <n v="1"/>
    <n v="8"/>
    <s v="TAT"/>
    <s v="MARTHA CECILIA CALDERON VERGARA"/>
    <s v="Preventa"/>
    <s v="35513364"/>
    <s v="1024507708"/>
    <s v="DROGUERÍA TITAN PHARMA 2"/>
  </r>
  <r>
    <d v="2025-11-12T00:00:00"/>
    <s v="HHBO001177532"/>
    <s v="YASEDA20"/>
    <s v="SEDA DENTAL CON CERA 20 MT"/>
    <s v="YASEDA20 - SEDA DENTAL CON CERA 20 MT"/>
    <n v="18"/>
    <n v="1092.44"/>
    <n v="0"/>
    <n v="19663.919999999998"/>
    <s v="BG25"/>
    <n v="1"/>
    <n v="126"/>
    <s v=" TUTI Bogota"/>
    <s v="ZONA BOGOTA"/>
    <s v="TERCEROS"/>
    <s v="2025 SEM 46"/>
    <s v="2137"/>
    <x v="38"/>
    <s v="miércoles"/>
    <s v="YASS"/>
    <n v="1"/>
    <n v="18"/>
    <s v="TAT"/>
    <s v="MARTHA CECILIA CALDERON VERGARA"/>
    <s v="Preventa"/>
    <s v="35513364"/>
    <s v="1024507708"/>
    <s v="DROGUERÍA TITAN PHARMA 2"/>
  </r>
  <r>
    <d v="2025-11-12T00:00:00"/>
    <s v="HHBO001177579"/>
    <s v="LYDESEN500"/>
    <s v="DESENGRASANTE CITRICO 500ML"/>
    <s v="LYDESEN500 - DESENGRASANTE CITRICO 500ML"/>
    <n v="8"/>
    <n v="2645.48"/>
    <n v="0"/>
    <n v="21163.84"/>
    <s v="BG25"/>
    <n v="1"/>
    <n v="126"/>
    <s v=" TUTI Bogota"/>
    <s v="ZONA BOGOTA"/>
    <s v="TERCEROS"/>
    <s v="2025 SEM 46"/>
    <s v="2131"/>
    <x v="26"/>
    <s v="miércoles"/>
    <s v="ETERNA"/>
    <n v="1"/>
    <n v="8"/>
    <s v="TAT"/>
    <s v="TILCIA FONTECHA HERNANDEZ"/>
    <s v="Preventa"/>
    <s v="52993092"/>
    <s v="52290464"/>
    <s v="TILCIA FONTECHA HERNANDEZ"/>
  </r>
  <r>
    <d v="2025-11-12T00:00:00"/>
    <s v="HHME001466460"/>
    <s v="YAGOM90"/>
    <s v="GOMINA N17 EN SOBRE 90G"/>
    <s v="YAGOM90 - GOMINA N17 EN SOBRE 90G"/>
    <n v="10"/>
    <n v="1092.44"/>
    <n v="0"/>
    <n v="10924.4"/>
    <s v="TT02"/>
    <n v="1"/>
    <n v="125"/>
    <s v=" TUTI Medellin"/>
    <s v="ZONA CENTRO"/>
    <s v="TERCEROS"/>
    <s v="2025 SEM 46"/>
    <s v="1315"/>
    <x v="8"/>
    <s v="miércoles"/>
    <s v="YASS"/>
    <n v="1"/>
    <n v="10"/>
    <s v="TAT"/>
    <s v="MARIA SENEY GOMEZ"/>
    <s v="Preventa"/>
    <s v="22115182"/>
    <s v="1152184981"/>
    <s v="PAPELERIA Y VARIEDADES LAS CHICAS"/>
  </r>
  <r>
    <d v="2025-11-12T00:00:00"/>
    <s v="HHBO001177617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6"/>
    <s v="2131"/>
    <x v="26"/>
    <s v="miércoles"/>
    <s v="PREBEL"/>
    <n v="1"/>
    <n v="1"/>
    <s v="TAT"/>
    <s v="LEYDI GONZALEZ SANTAMARIA"/>
    <s v="Preventa"/>
    <s v="52830608"/>
    <s v="52290464"/>
    <s v="TIENDA"/>
  </r>
  <r>
    <d v="2025-11-12T00:00:00"/>
    <s v="HHMO000625907"/>
    <s v="YAPANIAMA"/>
    <s v="PAÑITOS HUMEDOS DAMPY AMARILLOS X 15 UND"/>
    <s v="YAPANIAMA - PAÑITOS HUMEDOS DAMPY AMARILLOS X 15 UND"/>
    <n v="12"/>
    <n v="1260.5"/>
    <n v="0"/>
    <n v="15126"/>
    <s v="MT11"/>
    <n v="1"/>
    <n v="156"/>
    <s v=" TUTI Monteria"/>
    <s v="ZONA CENTRO"/>
    <s v="TERCEROS"/>
    <s v="2025 SEM 46"/>
    <s v="1739"/>
    <x v="1"/>
    <s v="miércoles"/>
    <s v="YASS"/>
    <n v="1"/>
    <n v="12"/>
    <s v="TAT"/>
    <s v="CINDY SUSANA SIERRA SIERRA"/>
    <s v="Preventa"/>
    <s v="1064998734"/>
    <s v="1067887069"/>
    <s v="TIENDA CINDY"/>
  </r>
  <r>
    <d v="2025-11-12T00:00:00"/>
    <s v="HHMO000625890"/>
    <s v="LYGUANT7AMX2"/>
    <s v="LIMPIAYA GUATE TALLA7 AMARILLO X2"/>
    <s v="LYGUANT7AMX2 - LIMPIAYA GUATE TALLA7 AMARILLO X2"/>
    <n v="3"/>
    <n v="3025.21"/>
    <n v="0"/>
    <n v="9075.6299999999992"/>
    <s v="MT11"/>
    <n v="1"/>
    <n v="156"/>
    <s v=" TUTI Monteria"/>
    <s v="ZONA CENTRO"/>
    <s v="TERCEROS"/>
    <s v="2025 SEM 46"/>
    <s v="1739"/>
    <x v="1"/>
    <s v="miércoles"/>
    <s v="ETERNA"/>
    <n v="1"/>
    <n v="3"/>
    <s v="TAT"/>
    <s v="JACKELIN DEL CARMEN VASQUEZ"/>
    <s v="Preventa"/>
    <s v="1047426462"/>
    <s v="1067887069"/>
    <s v="TIENDA PUNTO ORIENTE 1"/>
  </r>
  <r>
    <d v="2025-11-12T00:00:00"/>
    <s v="HHMO000625890"/>
    <s v="LYGUANT8AMX2"/>
    <s v="LIMPIAYA GUANTE TALLA8 AMARILLO X2"/>
    <s v="LYGUANT8AMX2 - LIMPIAYA GUANTE TALLA8 AMARILLO X2"/>
    <n v="3"/>
    <n v="3025.21"/>
    <n v="0"/>
    <n v="9075.6299999999992"/>
    <s v="MT11"/>
    <n v="1"/>
    <n v="156"/>
    <s v=" TUTI Monteria"/>
    <s v="ZONA CENTRO"/>
    <s v="TERCEROS"/>
    <s v="2025 SEM 46"/>
    <s v="1739"/>
    <x v="1"/>
    <s v="miércoles"/>
    <s v="ETERNA"/>
    <n v="1"/>
    <n v="3"/>
    <s v="TAT"/>
    <s v="JACKELIN DEL CARMEN VASQUEZ"/>
    <s v="Preventa"/>
    <s v="1047426462"/>
    <s v="1067887069"/>
    <s v="TIENDA PUNTO ORIENTE 1"/>
  </r>
  <r>
    <d v="2025-11-12T00:00:00"/>
    <s v="HHMO000625884"/>
    <s v="YABOLSAMED"/>
    <s v="BOLSA BASURA PAQUETE X8 UNIDADES"/>
    <s v="YABOLSAMED - BOLSA BASURA PAQUETE X8 UNIDADES"/>
    <n v="6"/>
    <n v="1344.54"/>
    <n v="0"/>
    <n v="8067.24"/>
    <s v="MT11"/>
    <n v="1"/>
    <n v="156"/>
    <s v=" TUTI Monteria"/>
    <s v="ZONA CENTRO"/>
    <s v="TERCEROS"/>
    <s v="2025 SEM 46"/>
    <s v="1739"/>
    <x v="1"/>
    <s v="miércoles"/>
    <s v="YASS"/>
    <n v="1"/>
    <n v="6"/>
    <s v="TAT"/>
    <s v="DELIBETH ORTIZ SARMIENTO"/>
    <s v="Preventa"/>
    <s v="45544030"/>
    <s v="1067887069"/>
    <s v="TIENDA MAIDEL"/>
  </r>
  <r>
    <d v="2025-11-12T00:00:00"/>
    <s v="HHMO000625904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6"/>
    <s v="1739"/>
    <x v="1"/>
    <s v="miércoles"/>
    <s v="YASS"/>
    <n v="1"/>
    <n v="1"/>
    <s v="TAT"/>
    <s v="ROCIO DEL CARMEN ARROYO ALVAREZ"/>
    <s v="Preventa"/>
    <s v="34982046"/>
    <s v="1067887069"/>
    <s v="TIENDA VILLA CARIBE"/>
  </r>
  <r>
    <d v="2025-11-13T00:00:00"/>
    <s v="HHBO001177696"/>
    <s v="PBDESCREMA"/>
    <s v="DESODORANTE COLAPSIBLE 40GR"/>
    <s v="PBDESCREMA - DESODORANTE COLAPSIBLE 40GR"/>
    <n v="5"/>
    <n v="3000"/>
    <n v="0"/>
    <n v="15000"/>
    <s v="BG23"/>
    <n v="1"/>
    <n v="166"/>
    <s v=" VILLAVICENCIO"/>
    <s v="ZONA BOGOTA"/>
    <s v="TERCEROS"/>
    <s v="2025 SEM 46"/>
    <s v="2913"/>
    <x v="51"/>
    <s v="jueves"/>
    <s v="PREBEL"/>
    <n v="1"/>
    <n v="5"/>
    <s v="TAT"/>
    <s v="ROSALBA ARIAS"/>
    <s v="Preventa"/>
    <s v="49655748"/>
    <s v="1121916224"/>
    <s v="TDA ROSI"/>
  </r>
  <r>
    <d v="2025-11-13T00:00:00"/>
    <s v="HHBU000700007"/>
    <s v="LYSUAV190DX1"/>
    <s v="LIMPIAYA SUAVIZANTE DOYPACK 190 ML X1"/>
    <s v="LYSUAV190DX1 - LIMPIAYA SUAVIZANTE DOYPACK 190 ML X1"/>
    <n v="3"/>
    <n v="977"/>
    <n v="0"/>
    <n v="2931"/>
    <s v="CU02"/>
    <n v="1"/>
    <n v="211"/>
    <s v=" Tuti Cúcuta"/>
    <s v="ZONA SANTANDER"/>
    <s v="TERCEROS"/>
    <s v="2025 SEM 46"/>
    <s v="1676"/>
    <x v="28"/>
    <s v="jueves"/>
    <s v="ETERNA"/>
    <n v="1"/>
    <n v="3"/>
    <s v="TAT"/>
    <s v="MARICELA LANDINEZ"/>
    <s v="Preventa"/>
    <s v="60281036"/>
    <s v="1093777438"/>
    <s v="MARICELA LANDINEZ"/>
  </r>
  <r>
    <d v="2025-11-13T00:00:00"/>
    <s v="HHBU000700007"/>
    <s v="LYLOZACREM"/>
    <s v="CREMA LAVALOZA LIMPIAYA"/>
    <s v="LYLOZACREM - CREMA LAVALOZA LIMPIAYA"/>
    <n v="1"/>
    <n v="2615"/>
    <n v="0"/>
    <n v="2615"/>
    <s v="CU02"/>
    <n v="1"/>
    <n v="211"/>
    <s v=" Tuti Cúcuta"/>
    <s v="ZONA SANTANDER"/>
    <s v="TERCEROS"/>
    <s v="2025 SEM 46"/>
    <s v="1676"/>
    <x v="28"/>
    <s v="jueves"/>
    <s v="ETERNA"/>
    <n v="1"/>
    <n v="1"/>
    <s v="TAT"/>
    <s v="MARICELA LANDINEZ"/>
    <s v="Preventa"/>
    <s v="60281036"/>
    <s v="1093777438"/>
    <s v="MARICELA LANDINEZ"/>
  </r>
  <r>
    <d v="2025-11-13T00:00:00"/>
    <s v="HHBU000700007"/>
    <s v="YABOLSAMED"/>
    <s v="BOLSA BASURA PAQUETE X8 UNIDADES"/>
    <s v="YABOLSAMED - BOLSA BASURA PAQUETE X8 UNIDADES"/>
    <n v="3"/>
    <n v="1344.54"/>
    <n v="0"/>
    <n v="4033.62"/>
    <s v="CU02"/>
    <n v="1"/>
    <n v="211"/>
    <s v=" Tuti Cúcuta"/>
    <s v="ZONA SANTANDER"/>
    <s v="TERCEROS"/>
    <s v="2025 SEM 46"/>
    <s v="1676"/>
    <x v="28"/>
    <s v="jueves"/>
    <s v="YASS"/>
    <n v="1"/>
    <n v="3"/>
    <s v="TAT"/>
    <s v="MARICELA LANDINEZ"/>
    <s v="Preventa"/>
    <s v="60281036"/>
    <s v="1093777438"/>
    <s v="MARICELA LANDINEZ"/>
  </r>
  <r>
    <d v="2025-11-13T00:00:00"/>
    <s v="HHBU000700007"/>
    <s v="YAPANIAZU"/>
    <s v="PAÑITOS HUMEDOS DAMPY X 20 AZUL"/>
    <s v="YAPANIAZU - PAÑITOS HUMEDOS DAMPY X 20 AZUL"/>
    <n v="3"/>
    <n v="1344.54"/>
    <n v="0"/>
    <n v="4033.62"/>
    <s v="CU02"/>
    <n v="1"/>
    <n v="211"/>
    <s v=" Tuti Cúcuta"/>
    <s v="ZONA SANTANDER"/>
    <s v="TERCEROS"/>
    <s v="2025 SEM 46"/>
    <s v="1676"/>
    <x v="28"/>
    <s v="jueves"/>
    <s v="YASS"/>
    <n v="1"/>
    <n v="3"/>
    <s v="TAT"/>
    <s v="MARICELA LANDINEZ"/>
    <s v="Preventa"/>
    <s v="60281036"/>
    <s v="1093777438"/>
    <s v="MARICELA LANDINEZ"/>
  </r>
  <r>
    <d v="2025-11-13T00:00:00"/>
    <s v="HHBU000700007"/>
    <s v="YAPANIAMA"/>
    <s v="PAÑITOS HUMEDOS DAMPY AMARILLOS X 15 UND"/>
    <s v="YAPANIAMA - PAÑITOS HUMEDOS DAMPY AMARILLOS X 15 UND"/>
    <n v="3"/>
    <n v="1260.5"/>
    <n v="0"/>
    <n v="3781.5"/>
    <s v="CU02"/>
    <n v="1"/>
    <n v="211"/>
    <s v=" Tuti Cúcuta"/>
    <s v="ZONA SANTANDER"/>
    <s v="TERCEROS"/>
    <s v="2025 SEM 46"/>
    <s v="1676"/>
    <x v="28"/>
    <s v="jueves"/>
    <s v="YASS"/>
    <n v="1"/>
    <n v="3"/>
    <s v="TAT"/>
    <s v="MARICELA LANDINEZ"/>
    <s v="Preventa"/>
    <s v="60281036"/>
    <s v="1093777438"/>
    <s v="MARICELA LANDINEZ"/>
  </r>
  <r>
    <d v="2025-11-13T00:00:00"/>
    <s v="HHBU000700007"/>
    <s v="YAVABY20GR"/>
    <s v="VASELINA BABY, 20 GRAMOS, MARCA JUHNIOS"/>
    <s v="YAVABY20GR - VASELINA BABY, 20 GRAMOS, MARCA JUHNIOS"/>
    <n v="3"/>
    <n v="1444"/>
    <n v="0"/>
    <n v="4332"/>
    <s v="CU02"/>
    <n v="1"/>
    <n v="211"/>
    <s v=" Tuti Cúcuta"/>
    <s v="ZONA SANTANDER"/>
    <s v="TERCEROS"/>
    <s v="2025 SEM 46"/>
    <s v="1676"/>
    <x v="28"/>
    <s v="jueves"/>
    <s v="YASS"/>
    <n v="1"/>
    <n v="3"/>
    <s v="TAT"/>
    <s v="MARICELA LANDINEZ"/>
    <s v="Preventa"/>
    <s v="60281036"/>
    <s v="1093777438"/>
    <s v="MARICELA LANDINEZ"/>
  </r>
  <r>
    <d v="2025-11-13T00:00:00"/>
    <s v="HHBU000699988"/>
    <s v="YACAN63"/>
    <s v="CANDADO 63 MM"/>
    <s v="YACAN63 - CANDADO 63 MM"/>
    <n v="6"/>
    <n v="5940"/>
    <n v="0"/>
    <n v="35640"/>
    <s v="BM10"/>
    <n v="1"/>
    <n v="154"/>
    <s v=" TUTI Bucaramanga"/>
    <s v="ZONA SANTANDER"/>
    <s v="TERCEROS"/>
    <s v="2025 SEM 46"/>
    <s v="1637"/>
    <x v="50"/>
    <s v="jueves"/>
    <s v="YASS"/>
    <n v="1"/>
    <n v="6"/>
    <s v="TAT"/>
    <s v="NELSON HERRERA GOMEZ"/>
    <s v="Preventa"/>
    <s v="91234552"/>
    <s v="63546443"/>
    <s v="FERRETERIA EL PALENQUE.COM"/>
  </r>
  <r>
    <d v="2025-11-13T00:00:00"/>
    <s v="HHBQ000726319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5"/>
    <x v="56"/>
    <s v="jueves"/>
    <s v="YASS"/>
    <n v="1"/>
    <n v="1"/>
    <s v="TAT"/>
    <s v="JOSEFA MARIA ZUÑIGA OROZCO"/>
    <s v="Preventa"/>
    <s v="45466179"/>
    <s v="1047509489"/>
    <s v="TIENDA LUIS  2"/>
  </r>
  <r>
    <d v="2025-11-13T00:00:00"/>
    <s v="HHBU000700005"/>
    <s v="LYDESEN500"/>
    <s v="DESENGRASANTE CITRICO 500ML"/>
    <s v="LYDESEN500 - DESENGRASANTE CITRICO 500ML"/>
    <n v="5"/>
    <n v="2645.48"/>
    <n v="0"/>
    <n v="13227.4"/>
    <s v="BM10"/>
    <n v="1"/>
    <n v="154"/>
    <s v=" TUTI Bucaramanga"/>
    <s v="ZONA SANTANDER"/>
    <s v="TERCEROS"/>
    <s v="2025 SEM 46"/>
    <s v="1637"/>
    <x v="50"/>
    <s v="jueves"/>
    <s v="ETERNA"/>
    <n v="1"/>
    <n v="5"/>
    <s v="TAT"/>
    <s v="FELICIANO ARIZA HERNANDEZ"/>
    <s v="Preventa"/>
    <s v="1121931569"/>
    <s v="63546443"/>
    <s v="TIENDA TATIS"/>
  </r>
  <r>
    <d v="2025-11-13T00:00:00"/>
    <s v="HHBU000700005"/>
    <s v="LYVIDR500X1"/>
    <s v="LIMPIAYA LIMPIAVIDRIOS MULTIUSOS 500ML X1"/>
    <s v="LYVIDR500X1 - LIMPIAYA LIMPIAVIDRIOS MULTIUSOS 500ML X1"/>
    <n v="3"/>
    <n v="2647.06"/>
    <n v="0"/>
    <n v="7941.18"/>
    <s v="BM10"/>
    <n v="1"/>
    <n v="154"/>
    <s v=" TUTI Bucaramanga"/>
    <s v="ZONA SANTANDER"/>
    <s v="TERCEROS"/>
    <s v="2025 SEM 46"/>
    <s v="1637"/>
    <x v="50"/>
    <s v="jueves"/>
    <s v="ETERNA"/>
    <n v="1"/>
    <n v="3"/>
    <s v="TAT"/>
    <s v="FELICIANO ARIZA HERNANDEZ"/>
    <s v="Preventa"/>
    <s v="1121931569"/>
    <s v="63546443"/>
    <s v="TIENDA TATIS"/>
  </r>
  <r>
    <d v="2025-11-13T00:00:00"/>
    <s v="HHME001466623"/>
    <s v="LYBICA1000X1"/>
    <s v="LIMPIAYA LIMPIADOR BICARBONATO 1000ML X1"/>
    <s v="LYBICA1000X1 - LIMPIAYA LIMPIADOR BICARBONATO 1000ML X1"/>
    <n v="2"/>
    <n v="3025.21"/>
    <n v="0"/>
    <n v="6050.42"/>
    <s v="MD06"/>
    <n v="1"/>
    <n v="125"/>
    <s v=" TUTI Medellin"/>
    <s v="ZONA CENTRO"/>
    <s v="TERCEROS"/>
    <s v="2025 SEM 46"/>
    <s v="1307"/>
    <x v="23"/>
    <s v="jueves"/>
    <s v="ETERNA"/>
    <n v="1"/>
    <n v="2"/>
    <s v="TAT"/>
    <s v="NANCY DEL SOCORRO DAZA CAMPO"/>
    <s v="Preventa"/>
    <s v="22002230"/>
    <s v="1037594291"/>
    <s v="FRITOS NANCY"/>
  </r>
  <r>
    <d v="2025-11-13T00:00:00"/>
    <s v="HHME001466623"/>
    <s v="LYDETE3X1800"/>
    <s v="COMBO DETERGENTE ETERNA 3.000+1.800 OFERTA"/>
    <s v="LYDETE3X1800 - COMBO DETERGENTE ETERNA 3.000+1.800 OFERTA"/>
    <n v="1"/>
    <n v="28655.46"/>
    <n v="0"/>
    <n v="28655.46"/>
    <s v="MD06"/>
    <n v="1"/>
    <n v="125"/>
    <s v=" TUTI Medellin"/>
    <s v="ZONA CENTRO"/>
    <s v="TERCEROS"/>
    <s v="2025 SEM 46"/>
    <s v="1307"/>
    <x v="23"/>
    <s v="jueves"/>
    <s v="ETERNA"/>
    <n v="1"/>
    <n v="1"/>
    <s v="TAT"/>
    <s v="NANCY DEL SOCORRO DAZA CAMPO"/>
    <s v="Preventa"/>
    <s v="22002230"/>
    <s v="1037594291"/>
    <s v="FRITOS NANCY"/>
  </r>
  <r>
    <d v="2025-11-13T00:00:00"/>
    <s v="HHBO001177717"/>
    <s v="LYGUANT7.5AMX2"/>
    <s v="LIMPIAYA GUATE TALLA7.5 AMARILLO X2"/>
    <s v="LYGUANT7.5AMX2 - LIMPIAYA GUATE TALLA7.5 AMARILLO X2"/>
    <n v="12"/>
    <n v="3025.21"/>
    <n v="0"/>
    <n v="36302.519999999997"/>
    <s v="BG19"/>
    <n v="1"/>
    <n v="126"/>
    <s v=" TUTI Bogota"/>
    <s v="ZONA BOGOTA"/>
    <s v="TERCEROS"/>
    <s v="2025 SEM 46"/>
    <s v="2177"/>
    <x v="11"/>
    <s v="jueves"/>
    <s v="ETERNA"/>
    <n v="1"/>
    <n v="12"/>
    <s v="TAT"/>
    <s v="IVAN HORACIO ZULUAGA GOMEZ"/>
    <s v="Preventa"/>
    <s v="70696597"/>
    <s v="80720009"/>
    <s v="REMATE DE LA 91"/>
  </r>
  <r>
    <d v="2025-11-13T00:00:00"/>
    <s v="HHBO001177717"/>
    <s v="LYGUANT8.5AMX2"/>
    <s v="LIMPIAYA GUANTE TALLA8.5 AMARILLO X2"/>
    <s v="LYGUANT8.5AMX2 - LIMPIAYA GUANTE TALLA8.5 AMARILLO X2"/>
    <n v="12"/>
    <n v="3025.21"/>
    <n v="0"/>
    <n v="36302.519999999997"/>
    <s v="BG19"/>
    <n v="1"/>
    <n v="126"/>
    <s v=" TUTI Bogota"/>
    <s v="ZONA BOGOTA"/>
    <s v="TERCEROS"/>
    <s v="2025 SEM 46"/>
    <s v="2177"/>
    <x v="11"/>
    <s v="jueves"/>
    <s v="ETERNA"/>
    <n v="1"/>
    <n v="12"/>
    <s v="TAT"/>
    <s v="IVAN HORACIO ZULUAGA GOMEZ"/>
    <s v="Preventa"/>
    <s v="70696597"/>
    <s v="80720009"/>
    <s v="REMATE DE LA 91"/>
  </r>
  <r>
    <d v="2025-11-13T00:00:00"/>
    <s v="HHBO001177695"/>
    <s v="PBDESCREMA"/>
    <s v="DESODORANTE COLAPSIBLE 40GR"/>
    <s v="PBDESCREMA - DESODORANTE COLAPSIBLE 40GR"/>
    <n v="4"/>
    <n v="3000"/>
    <n v="0"/>
    <n v="12000"/>
    <s v="BG23"/>
    <n v="1"/>
    <n v="166"/>
    <s v=" VILLAVICENCIO"/>
    <s v="ZONA BOGOTA"/>
    <s v="TERCEROS"/>
    <s v="2025 SEM 46"/>
    <s v="2913"/>
    <x v="51"/>
    <s v="jueves"/>
    <s v="PREBEL"/>
    <n v="1"/>
    <n v="4"/>
    <s v="TAT"/>
    <s v="GRACILIANO AGUILAR HERNANDEZ"/>
    <s v="Preventa"/>
    <s v="91363345"/>
    <s v="1121916224"/>
    <s v="GRACILIANO AGUILAR HERNANDEZ"/>
  </r>
  <r>
    <d v="2025-11-13T00:00:00"/>
    <s v="HHBQ000726312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5"/>
    <x v="56"/>
    <s v="jueves"/>
    <s v="YASS"/>
    <n v="1"/>
    <n v="1"/>
    <s v="TAT"/>
    <s v="DIANA DAMARIS CASTAÑO CARDONA"/>
    <s v="Preventa"/>
    <s v="22804644"/>
    <s v="1047509489"/>
    <s v="TIENDA LA POMPOSINA"/>
  </r>
  <r>
    <d v="2025-11-13T00:00:00"/>
    <s v="HHME001466650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6"/>
    <s v="1339"/>
    <x v="22"/>
    <s v="jueves"/>
    <s v="YASS"/>
    <n v="1"/>
    <n v="12"/>
    <s v="TAT"/>
    <s v="WILLMAR HERNAN HERNANDEZ OROZCO"/>
    <s v="Preventa"/>
    <s v="10007541"/>
    <s v="79389221"/>
    <s v="LA VENTANITA DE PALENQUE"/>
  </r>
  <r>
    <d v="2025-11-13T00:00:00"/>
    <s v="HHME001466689"/>
    <s v="LYDETE3X1800"/>
    <s v="COMBO DETERGENTE ETERNA 3.000+1.800 OFERTA"/>
    <s v="LYDETE3X1800 - COMBO DETERGENTE ETERNA 3.000+1.800 OFERTA"/>
    <n v="2"/>
    <n v="28655.46"/>
    <n v="0"/>
    <n v="57310.92"/>
    <s v="MD06"/>
    <n v="1"/>
    <n v="125"/>
    <s v=" TUTI Medellin"/>
    <s v="ZONA CENTRO"/>
    <s v="TERCEROS"/>
    <s v="2025 SEM 46"/>
    <s v="1307"/>
    <x v="23"/>
    <s v="jueves"/>
    <s v="ETERNA"/>
    <n v="1"/>
    <n v="2"/>
    <s v="TAT"/>
    <s v="NAFER ANTONIO ARBELAEZ GIRALDO"/>
    <s v="Preventa"/>
    <s v="71004753"/>
    <s v="1037594291"/>
    <s v="SUPER TIENDA LA REBAJA"/>
  </r>
  <r>
    <d v="2025-11-13T00:00:00"/>
    <s v="HHMO000625986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jueves"/>
    <s v="ETERNA"/>
    <n v="1"/>
    <n v="1"/>
    <s v="TAT"/>
    <s v="LUDIS DE JESUS YANEZ"/>
    <s v="Preventa"/>
    <s v="50892761"/>
    <s v="78716125"/>
    <s v="GASTRO BAR LA TOTUMA DE JUANA"/>
  </r>
  <r>
    <d v="2025-11-13T00:00:00"/>
    <s v="HHBU000700069"/>
    <s v="LYDESEN500"/>
    <s v="DESENGRASANTE CITRICO 500ML"/>
    <s v="LYDESEN500 - DESENGRASANTE CITRICO 500ML"/>
    <n v="1"/>
    <n v="2645.48"/>
    <n v="0"/>
    <n v="2645.48"/>
    <s v="BM10"/>
    <n v="1"/>
    <n v="154"/>
    <s v=" TUTI Bucaramanga"/>
    <s v="ZONA SANTANDER"/>
    <s v="TERCEROS"/>
    <s v="2025 SEM 46"/>
    <s v="1637"/>
    <x v="50"/>
    <s v="jueves"/>
    <s v="ETERNA"/>
    <n v="1"/>
    <n v="1"/>
    <s v="TAT"/>
    <s v="MARYERLIN RAMIREZ GONZALEZ"/>
    <s v="Preventa"/>
    <s v="1095931456"/>
    <s v="63546443"/>
    <s v="MARYERLIN RAMIREZ GONZALEZ"/>
  </r>
  <r>
    <d v="2025-11-13T00:00:00"/>
    <s v="HHME001466723"/>
    <s v="DRTERMOSACHETX1"/>
    <s v="TERMOPROTECTOR CAPILAR DROMATIC SACHET X1"/>
    <s v="DRTERMOSACHETX1 - TERMOPROTECTOR CAPILAR DROMATIC SACHET X1"/>
    <n v="10"/>
    <n v="2227"/>
    <n v="0"/>
    <n v="22270"/>
    <s v="MD01"/>
    <n v="1"/>
    <n v="125"/>
    <s v=" TUTI Medellin"/>
    <s v="ZONA CENTRO"/>
    <s v="TERCEROS"/>
    <s v="2025 SEM 46"/>
    <s v="1339"/>
    <x v="22"/>
    <s v="jueves"/>
    <s v="DROMATIC"/>
    <n v="1"/>
    <n v="10"/>
    <s v="TAT"/>
    <s v="ARELYS PACHECO CUAVAS"/>
    <s v="Preventa"/>
    <s v="1067281316"/>
    <s v="79389221"/>
    <s v="MERCA 3"/>
  </r>
  <r>
    <d v="2025-11-13T00:00:00"/>
    <s v="HHME001466723"/>
    <s v="DRSERUNSILISACHETX1"/>
    <s v="SERUM DE SILICONA DROMATIC EN SACHET X1"/>
    <s v="DRSERUNSILISACHETX1 - SERUM DE SILICONA DROMATIC EN SACHET X1"/>
    <n v="10"/>
    <n v="2227"/>
    <n v="0"/>
    <n v="22270"/>
    <s v="MD01"/>
    <n v="1"/>
    <n v="125"/>
    <s v=" TUTI Medellin"/>
    <s v="ZONA CENTRO"/>
    <s v="TERCEROS"/>
    <s v="2025 SEM 46"/>
    <s v="1339"/>
    <x v="22"/>
    <s v="jueves"/>
    <s v="DROMATIC"/>
    <n v="1"/>
    <n v="10"/>
    <s v="TAT"/>
    <s v="ARELYS PACHECO CUAVAS"/>
    <s v="Preventa"/>
    <s v="1067281316"/>
    <s v="79389221"/>
    <s v="MERCA 3"/>
  </r>
  <r>
    <d v="2025-11-13T00:00:00"/>
    <s v="HHME001466723"/>
    <s v="DRACRILASACHETX1"/>
    <s v="ACRILATO PARA PEINAR DROMATIC SACHET X1"/>
    <s v="DRACRILASACHETX1 - ACRILATO PARA PEINAR DROMATIC SACHET X1"/>
    <n v="10"/>
    <n v="2227"/>
    <n v="0"/>
    <n v="22270"/>
    <s v="MD01"/>
    <n v="1"/>
    <n v="125"/>
    <s v=" TUTI Medellin"/>
    <s v="ZONA CENTRO"/>
    <s v="TERCEROS"/>
    <s v="2025 SEM 46"/>
    <s v="1339"/>
    <x v="22"/>
    <s v="jueves"/>
    <s v="DROMATIC"/>
    <n v="1"/>
    <n v="10"/>
    <s v="TAT"/>
    <s v="ARELYS PACHECO CUAVAS"/>
    <s v="Preventa"/>
    <s v="1067281316"/>
    <s v="79389221"/>
    <s v="MERCA 3"/>
  </r>
  <r>
    <d v="2025-11-13T00:00:00"/>
    <s v="HHBQ000726382"/>
    <s v="LYESPOOROX12"/>
    <s v="LIMPIAYA ESPONJA ORO/PLATA X12"/>
    <s v="LYESPOOROX12 - LIMPIAYA ESPONJA ORO/PLATA X12"/>
    <n v="1"/>
    <n v="8991.6"/>
    <n v="449.58"/>
    <n v="8542.02"/>
    <s v="VLL04"/>
    <n v="1"/>
    <n v="213"/>
    <s v=" Tuti Valledupar"/>
    <s v="ZONA NORTE"/>
    <s v="TERCEROS"/>
    <s v="2025 SEM 46"/>
    <s v="1914"/>
    <x v="9"/>
    <s v="jueves"/>
    <s v="ETERNA"/>
    <n v="1"/>
    <n v="1"/>
    <s v="TAT"/>
    <s v="JAIME ANDRES SIERRA GRANADOS"/>
    <s v="Preventa"/>
    <s v="1065650173"/>
    <s v="1065124873"/>
    <s v="D SIERRA SUPER MARKET"/>
  </r>
  <r>
    <d v="2025-11-13T00:00:00"/>
    <s v="HHCA000426981"/>
    <s v="YALAPIZAMAX12"/>
    <s v="LAPIZ ESCOLAR AMARILLO X12"/>
    <s v="YALAPIZAMAX12 - LAPIZ ESCOLAR AMARILLO X12"/>
    <n v="1"/>
    <n v="4853"/>
    <n v="0"/>
    <n v="4853"/>
    <s v="CL07"/>
    <n v="1"/>
    <n v="171"/>
    <s v=" TUTI Cali"/>
    <s v="ZONA SUR"/>
    <s v="TERCEROS"/>
    <s v="2025 SEM 46"/>
    <s v="1877"/>
    <x v="16"/>
    <s v="jueves"/>
    <n v="0"/>
    <n v="1"/>
    <n v="1"/>
    <s v="TAT"/>
    <s v="LUZ EUGENIA GARCES ROJAS"/>
    <s v="Preventa"/>
    <s v="55059031"/>
    <s v="1143845966"/>
    <s v="TIENDA MIXTA"/>
  </r>
  <r>
    <d v="2025-11-13T00:00:00"/>
    <s v="HHCA000426982"/>
    <s v="LYGUANT8AMX2"/>
    <s v="LIMPIAYA GUANTE TALLA8 AMARILLO X2"/>
    <s v="LYGUANT8AMX2 - LIMPIAYA GUANTE TALLA8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LUBIN ANTONIO HURTADO MORALES"/>
    <s v="Preventa"/>
    <s v="9850773"/>
    <s v="1143845966"/>
    <s v="EL REBAJON"/>
  </r>
  <r>
    <d v="2025-11-13T00:00:00"/>
    <s v="HHCA000426982"/>
    <s v="LYGUANT9AMX2"/>
    <s v="LIMPIAYA GUANTE TALLA9 AMARILLO X2"/>
    <s v="LYGUANT9AMX2 - LIMPIAYA GUANTE TALLA9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LUBIN ANTONIO HURTADO MORALES"/>
    <s v="Preventa"/>
    <s v="9850773"/>
    <s v="1143845966"/>
    <s v="EL REBAJON"/>
  </r>
  <r>
    <d v="2025-11-13T00:00:00"/>
    <s v="HHCA000426982"/>
    <s v="LYGUANT7AMX2"/>
    <s v="LIMPIAYA GUATE TALLA7 AMARILLO X2"/>
    <s v="LYGUANT7AMX2 - LIMPIAYA GUATE TALLA7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LUBIN ANTONIO HURTADO MORALES"/>
    <s v="Preventa"/>
    <s v="9850773"/>
    <s v="1143845966"/>
    <s v="EL REBAJON"/>
  </r>
  <r>
    <d v="2025-11-13T00:00:00"/>
    <s v="HHCA000426982"/>
    <s v="LYGUANT7.5AMX2"/>
    <s v="LIMPIAYA GUATE TALLA7.5 AMARILLO X2"/>
    <s v="LYGUANT7.5AMX2 - LIMPIAYA GUATE TALLA7.5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LUBIN ANTONIO HURTADO MORALES"/>
    <s v="Preventa"/>
    <s v="9850773"/>
    <s v="1143845966"/>
    <s v="EL REBAJON"/>
  </r>
  <r>
    <d v="2025-11-13T00:00:00"/>
    <s v="HHBO001177820"/>
    <s v="LYVIDR500X1"/>
    <s v="LIMPIAYA LIMPIAVIDRIOS MULTIUSOS 500ML X1"/>
    <s v="LYVIDR500X1 - LIMPIAYA LIMPIAVIDRIOS MULTIUSOS 500ML X1"/>
    <n v="3"/>
    <n v="2647.06"/>
    <n v="0"/>
    <n v="7941.18"/>
    <s v="BG11"/>
    <n v="1"/>
    <n v="126"/>
    <s v=" TUTI Bogota"/>
    <s v="ZONA BOGOTA"/>
    <s v="TERCEROS"/>
    <s v="2025 SEM 46"/>
    <s v="2203"/>
    <x v="47"/>
    <s v="jueves"/>
    <s v="ETERNA"/>
    <n v="1"/>
    <n v="3"/>
    <s v="TAT"/>
    <s v="MARIA ELENA CUERVO"/>
    <s v="Preventa"/>
    <s v="51973152"/>
    <s v="52906505"/>
    <s v="CIGARRERIA SUPER CHEPITO"/>
  </r>
  <r>
    <d v="2025-11-13T00:00:00"/>
    <s v="HHBO001177820"/>
    <s v="LYGUANT8AMX2"/>
    <s v="LIMPIAYA GUANTE TALLA8 AMARILLO X2"/>
    <s v="LYGUANT8AMX2 - LIMPIAYA GUANTE TALLA8 AMARILLO X2"/>
    <n v="3"/>
    <n v="3025.21"/>
    <n v="0"/>
    <n v="9075.6299999999992"/>
    <s v="BG11"/>
    <n v="1"/>
    <n v="126"/>
    <s v=" TUTI Bogota"/>
    <s v="ZONA BOGOTA"/>
    <s v="TERCEROS"/>
    <s v="2025 SEM 46"/>
    <s v="2203"/>
    <x v="47"/>
    <s v="jueves"/>
    <s v="ETERNA"/>
    <n v="1"/>
    <n v="3"/>
    <s v="TAT"/>
    <s v="MARIA ELENA CUERVO"/>
    <s v="Preventa"/>
    <s v="51973152"/>
    <s v="52906505"/>
    <s v="CIGARRERIA SUPER CHEPITO"/>
  </r>
  <r>
    <d v="2025-11-13T00:00:00"/>
    <s v="HHBO001177843"/>
    <s v="LYDETE1800DX1"/>
    <s v="DETERGENTE ETERNA DOYPACK 1800 ML X1"/>
    <s v="LYDETE1800DX1 - DETERGENTE ETERNA DOYPACK 1800 ML X1"/>
    <n v="2"/>
    <n v="12000"/>
    <n v="0"/>
    <n v="24000"/>
    <s v="BG13"/>
    <n v="1"/>
    <n v="126"/>
    <s v=" TUTI Bogota"/>
    <s v="ZONA BOGOTA"/>
    <s v="TERCEROS"/>
    <s v="2025 SEM 46"/>
    <s v="2235"/>
    <x v="14"/>
    <s v="jueves"/>
    <s v="ETERNA"/>
    <n v="1"/>
    <n v="2"/>
    <s v="TAT"/>
    <s v="FERRETERIA &amp; VIDRIOS JB SAS"/>
    <s v="Preventa"/>
    <s v="900171085"/>
    <s v="1012358399"/>
    <s v="FERRETERIA &amp; VIDRIOS JB SAS"/>
  </r>
  <r>
    <d v="2025-11-13T00:00:00"/>
    <s v="HHBO001177714"/>
    <s v="LYDESEN500"/>
    <s v="DESENGRASANTE CITRICO 500ML"/>
    <s v="LYDESEN500 - DESENGRASANTE CITRICO 500ML"/>
    <n v="10"/>
    <n v="2645.48"/>
    <n v="0"/>
    <n v="26454.799999999999"/>
    <s v="BG23"/>
    <n v="1"/>
    <n v="182"/>
    <s v=" TUTI VILLAVICENCIO"/>
    <s v="ZONA BOGOTA"/>
    <s v="TERCEROS"/>
    <s v="2025 SEM 46"/>
    <s v="2911"/>
    <x v="19"/>
    <s v="jueves"/>
    <s v="ETERNA"/>
    <n v="1"/>
    <n v="10"/>
    <s v="TAT"/>
    <s v="JUAN DE LA CRUZ GONZALEZ ESPITIA"/>
    <s v="Preventa"/>
    <s v="91100101"/>
    <s v="86065145"/>
    <s v="SURTIFAMILIAR #1"/>
  </r>
  <r>
    <d v="2025-11-13T00:00:00"/>
    <s v="HHME001466672"/>
    <s v="DRSERUNSILISACHETX1"/>
    <s v="SERUM DE SILICONA DROMATIC EN SACHET X1"/>
    <s v="DRSERUNSILISACHETX1 - SERUM DE SILICONA DROMATIC EN SACHET X1"/>
    <n v="4"/>
    <n v="2227"/>
    <n v="0"/>
    <n v="8908"/>
    <s v="MD06"/>
    <n v="1"/>
    <n v="125"/>
    <s v=" TUTI Medellin"/>
    <s v="ZONA CENTRO"/>
    <s v="TERCEROS"/>
    <s v="2025 SEM 46"/>
    <s v="1307"/>
    <x v="23"/>
    <s v="jueves"/>
    <s v="DROMATIC"/>
    <n v="1"/>
    <n v="4"/>
    <s v="TAT"/>
    <s v="MARIA CELINA CANO MONSALVE"/>
    <s v="Preventa"/>
    <s v="21317280"/>
    <s v="1037594291"/>
    <s v="TDA LA CAMPIÑA"/>
  </r>
  <r>
    <d v="2025-11-13T00:00:00"/>
    <s v="HHBO001177735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6"/>
    <s v="2912"/>
    <x v="19"/>
    <s v="jueves"/>
    <s v="PREBEL"/>
    <n v="1"/>
    <n v="1"/>
    <s v="TAT"/>
    <s v="ANGEL CUSTODIO RODRIGUEZ BAQUERO"/>
    <s v="Preventa"/>
    <s v="86051863"/>
    <s v="86065145"/>
    <s v="TIENDA NUEVA"/>
  </r>
  <r>
    <d v="2025-11-13T00:00:00"/>
    <s v="HHBO001177735"/>
    <s v="LYLIMPLAV200DX1"/>
    <s v="LIMPIAYA LIMPIADOR LAVANDA 200 ML X1"/>
    <s v="LYLIMPLAV200DX1 - LIMPIAYA LIMPIADOR LAVANDA 200 ML X1"/>
    <n v="6"/>
    <n v="1120"/>
    <n v="0"/>
    <n v="6720"/>
    <s v="BG23"/>
    <n v="1"/>
    <n v="182"/>
    <s v=" TUTI VILLAVICENCIO"/>
    <s v="ZONA BOGOTA"/>
    <s v="TERCEROS"/>
    <s v="2025 SEM 46"/>
    <s v="2912"/>
    <x v="19"/>
    <s v="jueves"/>
    <s v="ETERNA"/>
    <n v="1"/>
    <n v="6"/>
    <s v="TAT"/>
    <s v="ANGEL CUSTODIO RODRIGUEZ BAQUERO"/>
    <s v="Preventa"/>
    <s v="86051863"/>
    <s v="86065145"/>
    <s v="TIENDA NUEVA"/>
  </r>
  <r>
    <d v="2025-11-13T00:00:00"/>
    <s v="HHBO001177735"/>
    <s v="LYBICA1000X1"/>
    <s v="LIMPIAYA LIMPIADOR BICARBONATO 1000ML X1"/>
    <s v="LYBICA1000X1 - LIMPIAYA LIMPIADOR BICARBONATO 1000ML X1"/>
    <n v="2"/>
    <n v="3025.21"/>
    <n v="0"/>
    <n v="6050.42"/>
    <s v="BG23"/>
    <n v="1"/>
    <n v="182"/>
    <s v=" TUTI VILLAVICENCIO"/>
    <s v="ZONA BOGOTA"/>
    <s v="TERCEROS"/>
    <s v="2025 SEM 46"/>
    <s v="2912"/>
    <x v="19"/>
    <s v="jueves"/>
    <s v="ETERNA"/>
    <n v="1"/>
    <n v="2"/>
    <s v="TAT"/>
    <s v="ANGEL CUSTODIO RODRIGUEZ BAQUERO"/>
    <s v="Preventa"/>
    <s v="86051863"/>
    <s v="86065145"/>
    <s v="TIENDA NUEVA"/>
  </r>
  <r>
    <d v="2025-11-13T00:00:00"/>
    <s v="HHME001466688"/>
    <s v="PBDESCREMA72H"/>
    <s v="DESODORANTE COLAPSIBLE 40GR 72H"/>
    <s v="PBDESCREMA72H - DESODORANTE COLAPSIBLE 40GR 72H"/>
    <n v="3"/>
    <n v="3000"/>
    <n v="0"/>
    <n v="9000"/>
    <s v="MD06"/>
    <n v="1"/>
    <n v="125"/>
    <s v=" TUTI Medellin"/>
    <s v="ZONA CENTRO"/>
    <s v="TERCEROS"/>
    <s v="2025 SEM 46"/>
    <s v="1307"/>
    <x v="23"/>
    <s v="jueves"/>
    <s v="PREBEL"/>
    <n v="1"/>
    <n v="3"/>
    <s v="TAT"/>
    <s v="NAFER ANTONIO ARBELAEZ GIRALDO"/>
    <s v="Preventa"/>
    <s v="71004753"/>
    <s v="1037594291"/>
    <s v="SUPER TIENDA LA REBAJA"/>
  </r>
  <r>
    <d v="2025-11-13T00:00:00"/>
    <s v="HHME001466688"/>
    <s v="LYDETE3X1800"/>
    <s v="COMBO DETERGENTE ETERNA 3.000+1.800 OFERTA"/>
    <s v="LYDETE3X1800 - COMBO DETERGENTE ETERNA 3.000+1.800 OFERTA"/>
    <n v="1"/>
    <n v="28655.46"/>
    <n v="0"/>
    <n v="28655.46"/>
    <s v="MD06"/>
    <n v="1"/>
    <n v="125"/>
    <s v=" TUTI Medellin"/>
    <s v="ZONA CENTRO"/>
    <s v="TERCEROS"/>
    <s v="2025 SEM 46"/>
    <s v="1307"/>
    <x v="23"/>
    <s v="jueves"/>
    <s v="ETERNA"/>
    <n v="1"/>
    <n v="1"/>
    <s v="TAT"/>
    <s v="NAFER ANTONIO ARBELAEZ GIRALDO"/>
    <s v="Preventa"/>
    <s v="71004753"/>
    <s v="1037594291"/>
    <s v="SUPER TIENDA LA REBAJA"/>
  </r>
  <r>
    <d v="2025-11-13T00:00:00"/>
    <s v="HHMO000626000"/>
    <s v="LYSUAV190DX1"/>
    <s v="LIMPIAYA SUAVIZANTE DOYPACK 190 ML X1"/>
    <s v="LYSUAV190DX1 - LIMPIAYA SUAVIZANTE DOYPACK 190 ML X1"/>
    <n v="12"/>
    <n v="977"/>
    <n v="0"/>
    <n v="11724"/>
    <s v="MT11"/>
    <n v="1"/>
    <n v="156"/>
    <s v=" TUTI Monteria"/>
    <s v="ZONA CENTRO"/>
    <s v="TERCEROS"/>
    <s v="2025 SEM 46"/>
    <s v="1738"/>
    <x v="30"/>
    <s v="jueves"/>
    <s v="ETERNA"/>
    <n v="1"/>
    <n v="12"/>
    <s v="TAT"/>
    <s v="KAREN LORENA GUEVARA MARTINEZ"/>
    <s v="Preventa"/>
    <s v="1067905038"/>
    <s v="78716125"/>
    <s v="TIENDA LA MANO DE DIOS"/>
  </r>
  <r>
    <d v="2025-11-13T00:00:00"/>
    <s v="HHMO000626000"/>
    <s v="YAGOM90"/>
    <s v="GOMINA N17 EN SOBRE 90G"/>
    <s v="YAGOM90 - GOMINA N17 EN SOBRE 90G"/>
    <n v="12"/>
    <n v="1092.44"/>
    <n v="0"/>
    <n v="13109.28"/>
    <s v="MT11"/>
    <n v="1"/>
    <n v="156"/>
    <s v=" TUTI Monteria"/>
    <s v="ZONA CENTRO"/>
    <s v="TERCEROS"/>
    <s v="2025 SEM 46"/>
    <s v="1738"/>
    <x v="30"/>
    <s v="jueves"/>
    <s v="YASS"/>
    <n v="1"/>
    <n v="12"/>
    <s v="TAT"/>
    <s v="KAREN LORENA GUEVARA MARTINEZ"/>
    <s v="Preventa"/>
    <s v="1067905038"/>
    <s v="78716125"/>
    <s v="TIENDA LA MANO DE DIOS"/>
  </r>
  <r>
    <d v="2025-11-13T00:00:00"/>
    <s v="HHMO000626000"/>
    <s v="PBELDESMIN30"/>
    <s v="EA CLASSIC MINI ROLL ON 30ML"/>
    <s v="PBELDESMIN30 - EA CLASSIC MINI ROLL ON 30ML"/>
    <n v="2"/>
    <n v="3000"/>
    <n v="0"/>
    <n v="6000"/>
    <s v="MT11"/>
    <n v="1"/>
    <n v="156"/>
    <s v=" TUTI Monteria"/>
    <s v="ZONA CENTRO"/>
    <s v="TERCEROS"/>
    <s v="2025 SEM 46"/>
    <s v="1738"/>
    <x v="30"/>
    <s v="jueves"/>
    <s v="PREBEL"/>
    <n v="1"/>
    <n v="2"/>
    <s v="TAT"/>
    <s v="KAREN LORENA GUEVARA MARTINEZ"/>
    <s v="Preventa"/>
    <s v="1067905038"/>
    <s v="78716125"/>
    <s v="TIENDA LA MANO DE DIOS"/>
  </r>
  <r>
    <d v="2025-11-13T00:00:00"/>
    <s v="HHBO001177786"/>
    <s v="PBELCOL40"/>
    <s v="EA CLASSIC CREMA MINI COLAPSIBLE 40GR"/>
    <s v="PBELCOL40 - EA CLASSIC CREMA MINI COLAPSIBLE 40GR"/>
    <n v="4"/>
    <n v="3000"/>
    <n v="0"/>
    <n v="12000"/>
    <s v="BG23"/>
    <n v="1"/>
    <n v="166"/>
    <s v=" VILLAVICENCIO"/>
    <s v="ZONA BOGOTA"/>
    <s v="TERCEROS"/>
    <s v="2025 SEM 46"/>
    <s v="2910"/>
    <x v="19"/>
    <s v="jueves"/>
    <s v="PREBEL"/>
    <n v="1"/>
    <n v="4"/>
    <s v="TAT"/>
    <s v="JORGE ENRIQUE BETANCOURT PACHECO"/>
    <s v="Preventa"/>
    <s v="93421042"/>
    <s v="86065145"/>
    <s v="SUPERMERCADO"/>
  </r>
  <r>
    <d v="2025-11-13T00:00:00"/>
    <s v="HHCA000426980"/>
    <s v="LYLAVA1000"/>
    <s v="LIMPIAYA LIMPIADOR MULTIUSOS LAVANDA X 1000"/>
    <s v="LYLAVA1000 - LIMPIAYA LIMPIADOR MULTIUSOS LAVANDA X 1000"/>
    <n v="4"/>
    <n v="2541.83"/>
    <n v="0"/>
    <n v="10167.32"/>
    <s v="CL07"/>
    <n v="1"/>
    <n v="171"/>
    <s v=" TUTI Cali"/>
    <s v="ZONA SUR"/>
    <s v="TERCEROS"/>
    <s v="2025 SEM 46"/>
    <s v="1877"/>
    <x v="16"/>
    <s v="jueves"/>
    <s v="ETERNA"/>
    <n v="1"/>
    <n v="4"/>
    <s v="TAT"/>
    <s v="EDMUNDO ANIBAL ARTEAGA NARVAEZ"/>
    <s v="Preventa"/>
    <s v="94301461"/>
    <s v="1143845966"/>
    <s v="FUENTE DE SODA Y LICORES LOS CRISTALES"/>
  </r>
  <r>
    <d v="2025-11-13T00:00:00"/>
    <s v="HHCA000426980"/>
    <s v="LYDETE1800DX1"/>
    <s v="DETERGENTE ETERNA DOYPACK 1800 ML X1"/>
    <s v="LYDETE1800DX1 - DETERGENTE ETERNA DOYPACK 1800 ML X1"/>
    <n v="2"/>
    <n v="12000"/>
    <n v="0"/>
    <n v="24000"/>
    <s v="CL07"/>
    <n v="1"/>
    <n v="171"/>
    <s v=" TUTI Cali"/>
    <s v="ZONA SUR"/>
    <s v="TERCEROS"/>
    <s v="2025 SEM 46"/>
    <s v="1877"/>
    <x v="16"/>
    <s v="jueves"/>
    <s v="ETERNA"/>
    <n v="1"/>
    <n v="2"/>
    <s v="TAT"/>
    <s v="EDMUNDO ANIBAL ARTEAGA NARVAEZ"/>
    <s v="Preventa"/>
    <s v="94301461"/>
    <s v="1143845966"/>
    <s v="FUENTE DE SODA Y LICORES LOS CRISTALES"/>
  </r>
  <r>
    <d v="2025-11-13T00:00:00"/>
    <s v="HHCA000426980"/>
    <s v="LYBICA1000X1"/>
    <s v="LIMPIAYA LIMPIADOR BICARBONATO 1000ML X1"/>
    <s v="LYBICA1000X1 - LIMPIAYA LIMPIADOR BICARBONATO 1000ML X1"/>
    <n v="6"/>
    <n v="3025.21"/>
    <n v="0"/>
    <n v="18151.259999999998"/>
    <s v="CL07"/>
    <n v="1"/>
    <n v="171"/>
    <s v=" TUTI Cali"/>
    <s v="ZONA SUR"/>
    <s v="TERCEROS"/>
    <s v="2025 SEM 46"/>
    <s v="1877"/>
    <x v="16"/>
    <s v="jueves"/>
    <s v="ETERNA"/>
    <n v="1"/>
    <n v="6"/>
    <s v="TAT"/>
    <s v="EDMUNDO ANIBAL ARTEAGA NARVAEZ"/>
    <s v="Preventa"/>
    <s v="94301461"/>
    <s v="1143845966"/>
    <s v="FUENTE DE SODA Y LICORES LOS CRISTALES"/>
  </r>
  <r>
    <d v="2025-11-13T00:00:00"/>
    <s v="HHMO000626009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8"/>
    <x v="30"/>
    <s v="jueves"/>
    <s v="ETERNA"/>
    <n v="1"/>
    <n v="6"/>
    <s v="TAT"/>
    <s v="RUBY LUZ DIAZ ESPINOSA"/>
    <s v="Preventa"/>
    <s v="50966262"/>
    <s v="78716125"/>
    <s v="PUNTO NARANJA"/>
  </r>
  <r>
    <d v="2025-11-13T00:00:00"/>
    <s v="HHME001466601"/>
    <s v="DRDESOPIES"/>
    <s v="DESODORANTE PARA PIES"/>
    <s v="DRDESOPIES - DESODORANTE PARA PIES"/>
    <n v="2"/>
    <n v="9636"/>
    <n v="0"/>
    <n v="19272"/>
    <s v="MD06"/>
    <n v="1"/>
    <n v="125"/>
    <s v=" TUTI Medellin"/>
    <s v="ZONA CENTRO"/>
    <s v="TERCEROS"/>
    <s v="2025 SEM 46"/>
    <s v="1307"/>
    <x v="23"/>
    <s v="jueves"/>
    <s v="DROMATIC"/>
    <n v="1"/>
    <n v="2"/>
    <s v="TAT"/>
    <s v="MARIA GLADYS SEPULVEDA OSORIO"/>
    <s v="Preventa"/>
    <s v="21449943"/>
    <s v="1037594291"/>
    <s v="TIENDA GLADIS"/>
  </r>
  <r>
    <d v="2025-11-13T00:00:00"/>
    <s v="HHME001466601"/>
    <s v="LYSUAV760DX1"/>
    <s v="LIMPIAYA SUAVIZANTE DOYPACK 760 ML X1"/>
    <s v="LYSUAV760DX1 - LIMPIAYA SUAVIZANTE DOYPACK 760 ML X1"/>
    <n v="3"/>
    <n v="3400"/>
    <n v="0"/>
    <n v="10200"/>
    <s v="MD06"/>
    <n v="1"/>
    <n v="125"/>
    <s v=" TUTI Medellin"/>
    <s v="ZONA CENTRO"/>
    <s v="TERCEROS"/>
    <s v="2025 SEM 46"/>
    <s v="1307"/>
    <x v="23"/>
    <s v="jueves"/>
    <s v="ETERNA"/>
    <n v="1"/>
    <n v="3"/>
    <s v="TAT"/>
    <s v="MARIA GLADYS SEPULVEDA OSORIO"/>
    <s v="Preventa"/>
    <s v="21449943"/>
    <s v="1037594291"/>
    <s v="TIENDA GLADIS"/>
  </r>
  <r>
    <d v="2025-11-13T00:00:00"/>
    <s v="HHME001466601"/>
    <s v="LYBICA1000X1"/>
    <s v="LIMPIAYA LIMPIADOR BICARBONATO 1000ML X1"/>
    <s v="LYBICA1000X1 - LIMPIAYA LIMPIADOR BICARBONATO 1000ML X1"/>
    <n v="3"/>
    <n v="3025.21"/>
    <n v="0"/>
    <n v="9075.6299999999992"/>
    <s v="MD06"/>
    <n v="1"/>
    <n v="125"/>
    <s v=" TUTI Medellin"/>
    <s v="ZONA CENTRO"/>
    <s v="TERCEROS"/>
    <s v="2025 SEM 46"/>
    <s v="1307"/>
    <x v="23"/>
    <s v="jueves"/>
    <s v="ETERNA"/>
    <n v="1"/>
    <n v="3"/>
    <s v="TAT"/>
    <s v="MARIA GLADYS SEPULVEDA OSORIO"/>
    <s v="Preventa"/>
    <s v="21449943"/>
    <s v="1037594291"/>
    <s v="TIENDA GLADIS"/>
  </r>
  <r>
    <d v="2025-11-13T00:00:00"/>
    <s v="HHBQ000726373"/>
    <s v="PBELDES12X18"/>
    <s v="DES. EA DPL CLASS 12G X 18"/>
    <s v="PBELDES12X18 - DES. EA DPL CLASS 12G X 18"/>
    <n v="1"/>
    <n v="12500"/>
    <n v="375"/>
    <n v="12125"/>
    <s v="VLL04"/>
    <n v="1"/>
    <n v="213"/>
    <s v=" Tuti Valledupar"/>
    <s v="ZONA NORTE"/>
    <s v="TERCEROS"/>
    <s v="2025 SEM 46"/>
    <s v="1914"/>
    <x v="9"/>
    <s v="jueves"/>
    <s v="PREBEL"/>
    <n v="1"/>
    <n v="1"/>
    <s v="TAT"/>
    <s v="JOSE DEL CARMEN MONTAÑO QUINTERO"/>
    <s v="Preventa"/>
    <s v="13168345"/>
    <s v="1065124873"/>
    <s v="TIENDA YASID"/>
  </r>
  <r>
    <d v="2025-11-13T00:00:00"/>
    <s v="HHBQ000726373"/>
    <s v="PBDESCOJINX18"/>
    <s v="DES. AFM DPL ORIG 12G X18"/>
    <s v="PBDESCOJINX18 - DES. AFM DPL ORIG 12G X18"/>
    <n v="1"/>
    <n v="11900"/>
    <n v="357"/>
    <n v="11543"/>
    <s v="VLL04"/>
    <n v="1"/>
    <n v="213"/>
    <s v=" Tuti Valledupar"/>
    <s v="ZONA NORTE"/>
    <s v="TERCEROS"/>
    <s v="2025 SEM 46"/>
    <s v="1914"/>
    <x v="9"/>
    <s v="jueves"/>
    <s v="PREBEL"/>
    <n v="1"/>
    <n v="1"/>
    <s v="TAT"/>
    <s v="JOSE DEL CARMEN MONTAÑO QUINTERO"/>
    <s v="Preventa"/>
    <s v="13168345"/>
    <s v="1065124873"/>
    <s v="TIENDA YASID"/>
  </r>
  <r>
    <d v="2025-11-13T00:00:00"/>
    <s v="HHBO001177782"/>
    <s v="YACONDSEX"/>
    <s v="CONDONES X3 UNIDADES ECONOMICO"/>
    <s v="YACONDSEX - CONDONES X3 UNIDADES ECONOMICO"/>
    <n v="2"/>
    <n v="866.2"/>
    <n v="0"/>
    <n v="1732.4"/>
    <s v="BG13"/>
    <n v="1"/>
    <n v="126"/>
    <s v=" TUTI Bogota"/>
    <s v="ZONA BOGOTA"/>
    <s v="TERCEROS"/>
    <s v="2025 SEM 46"/>
    <s v="2235"/>
    <x v="14"/>
    <s v="jueves"/>
    <s v="YASS"/>
    <n v="1"/>
    <n v="2"/>
    <s v="TAT"/>
    <s v="ELIANA MAYORI CASAS ACOSTA"/>
    <s v="Preventa"/>
    <s v="52740727"/>
    <s v="1012358399"/>
    <s v="SUPERMERCADO"/>
  </r>
  <r>
    <d v="2025-11-13T00:00:00"/>
    <s v="HHBO001177782"/>
    <s v="DRTERMOSACHETX1"/>
    <s v="TERMOPROTECTOR CAPILAR DROMATIC SACHET X1"/>
    <s v="DRTERMOSACHETX1 - TERMOPROTECTOR CAPILAR DROMATIC SACHET X1"/>
    <n v="2"/>
    <n v="2227"/>
    <n v="0"/>
    <n v="4454"/>
    <s v="BG13"/>
    <n v="1"/>
    <n v="126"/>
    <s v=" TUTI Bogota"/>
    <s v="ZONA BOGOTA"/>
    <s v="TERCEROS"/>
    <s v="2025 SEM 46"/>
    <s v="2235"/>
    <x v="14"/>
    <s v="jueves"/>
    <s v="DROMATIC"/>
    <n v="1"/>
    <n v="2"/>
    <s v="TAT"/>
    <s v="ELIANA MAYORI CASAS ACOSTA"/>
    <s v="Preventa"/>
    <s v="52740727"/>
    <s v="1012358399"/>
    <s v="SUPERMERCADO"/>
  </r>
  <r>
    <d v="2025-11-13T00:00:00"/>
    <s v="HHBQ000726484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EFRAIN RAMIREZ MARTINEZ"/>
    <s v="Preventa"/>
    <s v="73082301"/>
    <s v="1047509489"/>
    <s v="TIENDA NO TE PASES"/>
  </r>
  <r>
    <d v="2025-11-13T00:00:00"/>
    <s v="HHBQ000726501"/>
    <s v="PBDES135X272H"/>
    <s v="DESODORANTE CREMA 135GR x2 72H"/>
    <s v="PBDES135X272H - DESODORANTE CREMA 135GR x2 72H"/>
    <n v="3"/>
    <n v="15550"/>
    <n v="0"/>
    <n v="46650"/>
    <s v="VLL04"/>
    <n v="1"/>
    <n v="213"/>
    <s v=" Tuti Valledupar"/>
    <s v="ZONA NORTE"/>
    <s v="TERCEROS"/>
    <s v="2025 SEM 46"/>
    <s v="1918"/>
    <x v="0"/>
    <s v="jueves"/>
    <s v="PREBEL"/>
    <n v="1"/>
    <n v="3"/>
    <s v="TAT"/>
    <s v="JOSE OBDULIO DUARTE DURAN"/>
    <s v="Preventa"/>
    <s v="5638630"/>
    <s v="49794720"/>
    <s v="SUPERMERCADO PUNTO ROJO"/>
  </r>
  <r>
    <d v="2025-11-13T00:00:00"/>
    <s v="HHBU000700122"/>
    <s v="YATIJEROM"/>
    <s v="TIJERA PUNTA ROMA ECONOMICA"/>
    <s v="YATIJEROM - TIJERA PUNTA ROMA ECONOMICA"/>
    <n v="12"/>
    <n v="864"/>
    <n v="0"/>
    <n v="10368"/>
    <s v="BM11"/>
    <n v="1"/>
    <n v="154"/>
    <s v=" TUTI Bucaramanga"/>
    <s v="ZONA SANTANDER"/>
    <s v="TERCEROS"/>
    <s v="2025 SEM 46"/>
    <s v="1639"/>
    <x v="35"/>
    <s v="jueves"/>
    <s v="YASS"/>
    <n v="1"/>
    <n v="12"/>
    <s v="TAT"/>
    <s v="JUAN ESTEBAN NIÑO DUARTE"/>
    <s v="Preventa"/>
    <s v="1005329131"/>
    <s v="63557106"/>
    <s v="TIENDA EL BUEN SABOR"/>
  </r>
  <r>
    <d v="2025-11-13T00:00:00"/>
    <s v="HHBU000700122"/>
    <s v="PBTAL85X2"/>
    <s v="TALCO 85GR X 2"/>
    <s v="PBTAL85X2 - TALCO 85GR X 2"/>
    <n v="1"/>
    <n v="12290.73"/>
    <n v="0"/>
    <n v="12290.73"/>
    <s v="BM11"/>
    <n v="1"/>
    <n v="154"/>
    <s v=" TUTI Bucaramanga"/>
    <s v="ZONA SANTANDER"/>
    <s v="TERCEROS"/>
    <s v="2025 SEM 46"/>
    <s v="1639"/>
    <x v="35"/>
    <s v="jueves"/>
    <s v="PREBEL"/>
    <n v="1"/>
    <n v="1"/>
    <s v="TAT"/>
    <s v="JUAN ESTEBAN NIÑO DUARTE"/>
    <s v="Preventa"/>
    <s v="1005329131"/>
    <s v="63557106"/>
    <s v="TIENDA EL BUEN SABOR"/>
  </r>
  <r>
    <d v="2025-11-13T00:00:00"/>
    <s v="HHBU000700122"/>
    <s v="LYCEETIPLANCHA"/>
    <s v="CEPILLO ECOLOGICO TIPO PLANCHA"/>
    <s v="LYCEETIPLANCHA - CEPILLO ECOLOGICO TIPO PLANCHA"/>
    <n v="6"/>
    <n v="2700"/>
    <n v="0"/>
    <n v="16200"/>
    <s v="BM11"/>
    <n v="1"/>
    <n v="154"/>
    <s v=" TUTI Bucaramanga"/>
    <s v="ZONA SANTANDER"/>
    <s v="TERCEROS"/>
    <s v="2025 SEM 46"/>
    <s v="1639"/>
    <x v="35"/>
    <s v="jueves"/>
    <s v="ETERNA"/>
    <n v="1"/>
    <n v="6"/>
    <s v="TAT"/>
    <s v="JUAN ESTEBAN NIÑO DUARTE"/>
    <s v="Preventa"/>
    <s v="1005329131"/>
    <s v="63557106"/>
    <s v="TIENDA EL BUEN SABOR"/>
  </r>
  <r>
    <d v="2025-11-13T00:00:00"/>
    <s v="HHBU000700128"/>
    <s v="YATIJEROM"/>
    <s v="TIJERA PUNTA ROMA ECONOMICA"/>
    <s v="YATIJEROM - TIJERA PUNTA ROMA ECONOMICA"/>
    <n v="6"/>
    <n v="864"/>
    <n v="0"/>
    <n v="5184"/>
    <s v="BM11"/>
    <n v="1"/>
    <n v="154"/>
    <s v=" TUTI Bucaramanga"/>
    <s v="ZONA SANTANDER"/>
    <s v="TERCEROS"/>
    <s v="2025 SEM 46"/>
    <s v="1639"/>
    <x v="35"/>
    <s v="jueves"/>
    <s v="YASS"/>
    <n v="1"/>
    <n v="6"/>
    <s v="TAT"/>
    <s v="AZUCENA PLAZAS DELGADO"/>
    <s v="Preventa"/>
    <s v="63549181"/>
    <s v="63557106"/>
    <s v="FERRETERIA YEYE"/>
  </r>
  <r>
    <d v="2025-11-13T00:00:00"/>
    <s v="HHME001466858"/>
    <s v="LYLOZA500ML"/>
    <s v="LAVALOZA LIQUIDO 500ML"/>
    <s v="LYLOZA500ML - LAVALOZA LIQUIDO 500ML"/>
    <n v="6"/>
    <n v="2475"/>
    <n v="0"/>
    <n v="14850"/>
    <s v="MD02"/>
    <n v="1"/>
    <n v="125"/>
    <s v=" TUTI Medellin"/>
    <s v="ZONA CENTRO"/>
    <s v="TERCEROS"/>
    <s v="2025 SEM 46"/>
    <s v="1347"/>
    <x v="4"/>
    <s v="jueves"/>
    <s v="ETERNA"/>
    <n v="1"/>
    <n v="6"/>
    <s v="TAT"/>
    <s v="SULMA ELIGIA URRUTIA MORENO"/>
    <s v="Preventa"/>
    <s v="36010005"/>
    <s v="71381318"/>
    <s v="VENTANA LIGIA"/>
  </r>
  <r>
    <d v="2025-11-13T00:00:00"/>
    <s v="HHME001466858"/>
    <s v="YAGOM90"/>
    <s v="GOMINA N17 EN SOBRE 90G"/>
    <s v="YAGOM90 - GOMINA N17 EN SOBRE 90G"/>
    <n v="6"/>
    <n v="1092.44"/>
    <n v="0"/>
    <n v="6554.64"/>
    <s v="MD02"/>
    <n v="1"/>
    <n v="125"/>
    <s v=" TUTI Medellin"/>
    <s v="ZONA CENTRO"/>
    <s v="TERCEROS"/>
    <s v="2025 SEM 46"/>
    <s v="1347"/>
    <x v="4"/>
    <s v="jueves"/>
    <s v="YASS"/>
    <n v="1"/>
    <n v="6"/>
    <s v="TAT"/>
    <s v="SULMA ELIGIA URRUTIA MORENO"/>
    <s v="Preventa"/>
    <s v="36010005"/>
    <s v="71381318"/>
    <s v="VENTANA LIGIA"/>
  </r>
  <r>
    <d v="2025-11-13T00:00:00"/>
    <s v="HHBO001177879"/>
    <s v="YAGELX1"/>
    <s v="GEL MENTHUS JUHNIOS VERDE 30GR X1"/>
    <s v="YAGELX1 - GEL MENTHUS JUHNIOS VERDE 30GR X1"/>
    <n v="1"/>
    <n v="1640"/>
    <n v="0"/>
    <n v="1640"/>
    <s v="BG13"/>
    <n v="1"/>
    <n v="2"/>
    <s v=" CIUDAD BOGOTA"/>
    <s v="ZONA BOGOTA"/>
    <s v="TERCEROS"/>
    <s v="2025 SEM 46"/>
    <s v="2232"/>
    <x v="18"/>
    <s v="jueves"/>
    <s v="YASS"/>
    <n v="1"/>
    <n v="1"/>
    <s v="TAT"/>
    <s v="NUBIA YANIRA MENDEZ SASTRE"/>
    <s v="Preventa"/>
    <s v="33675592"/>
    <s v="52460170"/>
    <s v="RAPIMERCADO ANNY"/>
  </r>
  <r>
    <d v="2025-11-13T00:00:00"/>
    <s v="HHME001466892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jueves"/>
    <s v="PREBEL"/>
    <n v="1"/>
    <n v="1"/>
    <s v="TAT"/>
    <s v="ANGEL ARTURO PEREZ OSORIO"/>
    <s v="Preventa"/>
    <s v="3520373"/>
    <s v="8432406"/>
    <s v="MERCADOS CONVITAL"/>
  </r>
  <r>
    <d v="2025-11-13T00:00:00"/>
    <s v="HHBQ000726368"/>
    <s v="LYLIMPLAV200DX1"/>
    <s v="LIMPIAYA LIMPIADOR LAVANDA 200 ML X1"/>
    <s v="LYLIMPLAV200DX1 - LIMPIAYA LIMPIADOR LAVANDA 200 ML X1"/>
    <n v="4"/>
    <n v="1120"/>
    <n v="0"/>
    <n v="4480"/>
    <s v="VLL04"/>
    <n v="1"/>
    <n v="213"/>
    <s v=" Tuti Valledupar"/>
    <s v="ZONA NORTE"/>
    <s v="TERCEROS"/>
    <s v="2025 SEM 46"/>
    <s v="1914"/>
    <x v="9"/>
    <s v="jueves"/>
    <s v="ETERNA"/>
    <n v="1"/>
    <n v="4"/>
    <s v="TAT"/>
    <s v="JONAS GAMEZ IPUANA"/>
    <s v="Preventa"/>
    <s v="17902851"/>
    <s v="1065124873"/>
    <s v="FERRETERIA COSNSTRUMETAL DEL NORTE"/>
  </r>
  <r>
    <d v="2025-11-13T00:00:00"/>
    <s v="HHBQ000726368"/>
    <s v="LYBICA1000X1"/>
    <s v="LIMPIAYA LIMPIADOR BICARBONATO 1000ML X1"/>
    <s v="LYBICA1000X1 - LIMPIAYA LIMPIADOR BICARBONATO 1000ML X1"/>
    <n v="2"/>
    <n v="3025.21"/>
    <n v="0"/>
    <n v="6050.42"/>
    <s v="VLL04"/>
    <n v="1"/>
    <n v="213"/>
    <s v=" Tuti Valledupar"/>
    <s v="ZONA NORTE"/>
    <s v="TERCEROS"/>
    <s v="2025 SEM 46"/>
    <s v="1914"/>
    <x v="9"/>
    <s v="jueves"/>
    <s v="ETERNA"/>
    <n v="1"/>
    <n v="2"/>
    <s v="TAT"/>
    <s v="JONAS GAMEZ IPUANA"/>
    <s v="Preventa"/>
    <s v="17902851"/>
    <s v="1065124873"/>
    <s v="FERRETERIA COSNSTRUMETAL DEL NORTE"/>
  </r>
  <r>
    <d v="2025-11-13T00:00:00"/>
    <s v="HHME001466699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07"/>
    <x v="23"/>
    <s v="jueves"/>
    <s v="YASS"/>
    <n v="1"/>
    <n v="6"/>
    <s v="TAT"/>
    <s v="ANGELA MARIA GUERRA"/>
    <s v="Preventa"/>
    <s v="43517017"/>
    <s v="1037594291"/>
    <s v="LA VENTANA NEGRA"/>
  </r>
  <r>
    <d v="2025-11-13T00:00:00"/>
    <s v="HHME001466708"/>
    <s v="DRSERUNSILISACHETX1"/>
    <s v="SERUM DE SILICONA DROMATIC EN SACHET X1"/>
    <s v="DRSERUNSILISACHETX1 - SERUM DE SILICONA DROMATIC EN SACHET X1"/>
    <n v="10"/>
    <n v="2227"/>
    <n v="0"/>
    <n v="22270"/>
    <s v="MD01"/>
    <n v="1"/>
    <n v="125"/>
    <s v=" TUTI Medellin"/>
    <s v="ZONA CENTRO"/>
    <s v="TERCEROS"/>
    <s v="2025 SEM 46"/>
    <s v="1339"/>
    <x v="22"/>
    <s v="jueves"/>
    <s v="DROMATIC"/>
    <n v="1"/>
    <n v="10"/>
    <s v="TAT"/>
    <s v="JOHAN SEBASTIAN SUAREZ OROZCO"/>
    <s v="Preventa"/>
    <s v="1128442451"/>
    <s v="79389221"/>
    <s v="EL IMPERIO"/>
  </r>
  <r>
    <d v="2025-11-13T00:00:00"/>
    <s v="HHME001466738"/>
    <s v="YAGOM90"/>
    <s v="GOMINA N17 EN SOBRE 90G"/>
    <s v="YAGOM90 - GOMINA N17 EN SOBRE 90G"/>
    <n v="10"/>
    <n v="1092.44"/>
    <n v="0"/>
    <n v="10924.4"/>
    <s v="MD06"/>
    <n v="1"/>
    <n v="125"/>
    <s v=" TUTI Medellin"/>
    <s v="ZONA CENTRO"/>
    <s v="TERCEROS"/>
    <s v="2025 SEM 46"/>
    <s v="1307"/>
    <x v="23"/>
    <s v="jueves"/>
    <s v="YASS"/>
    <n v="1"/>
    <n v="10"/>
    <s v="TAT"/>
    <s v="LUIS ARTURO GIRALDO MENDEZ"/>
    <s v="Preventa"/>
    <s v="3669390"/>
    <s v="1037594291"/>
    <s v="GRANERO EL COMBATE"/>
  </r>
  <r>
    <d v="2025-11-13T00:00:00"/>
    <s v="HHME001466738"/>
    <s v="YACINASILANEGRA"/>
    <s v="CINTA AISLANTE NEGRA"/>
    <s v="YACINASILANEGRA - CINTA AISLANTE NEGRA"/>
    <n v="10"/>
    <n v="715"/>
    <n v="0"/>
    <n v="7150"/>
    <s v="MD06"/>
    <n v="1"/>
    <n v="125"/>
    <s v=" TUTI Medellin"/>
    <s v="ZONA CENTRO"/>
    <s v="TERCEROS"/>
    <s v="2025 SEM 46"/>
    <s v="1307"/>
    <x v="23"/>
    <s v="jueves"/>
    <s v="YASS"/>
    <n v="1"/>
    <n v="10"/>
    <s v="TAT"/>
    <s v="LUIS ARTURO GIRALDO MENDEZ"/>
    <s v="Preventa"/>
    <s v="3669390"/>
    <s v="1037594291"/>
    <s v="GRANERO EL COMBATE"/>
  </r>
  <r>
    <d v="2025-11-13T00:00:00"/>
    <s v="HHME001466738"/>
    <s v="LYGUANT7AMX2"/>
    <s v="LIMPIAYA GUATE TALLA7 AMARILLO X2"/>
    <s v="LYGUANT7AMX2 - LIMPIAYA GUATE TALLA7 AMARILLO X2"/>
    <n v="12"/>
    <n v="3025.21"/>
    <n v="0"/>
    <n v="36302.519999999997"/>
    <s v="MD06"/>
    <n v="1"/>
    <n v="125"/>
    <s v=" TUTI Medellin"/>
    <s v="ZONA CENTRO"/>
    <s v="TERCEROS"/>
    <s v="2025 SEM 46"/>
    <s v="1307"/>
    <x v="23"/>
    <s v="jueves"/>
    <s v="ETERNA"/>
    <n v="1"/>
    <n v="12"/>
    <s v="TAT"/>
    <s v="LUIS ARTURO GIRALDO MENDEZ"/>
    <s v="Preventa"/>
    <s v="3669390"/>
    <s v="1037594291"/>
    <s v="GRANERO EL COMBATE"/>
  </r>
  <r>
    <d v="2025-11-13T00:00:00"/>
    <s v="HHME001466738"/>
    <s v="LYGUANT8AMX2"/>
    <s v="LIMPIAYA GUANTE TALLA8 AMARILLO X2"/>
    <s v="LYGUANT8AMX2 - LIMPIAYA GUANTE TALLA8 AMARILLO X2"/>
    <n v="12"/>
    <n v="3025.21"/>
    <n v="0"/>
    <n v="36302.519999999997"/>
    <s v="MD06"/>
    <n v="1"/>
    <n v="125"/>
    <s v=" TUTI Medellin"/>
    <s v="ZONA CENTRO"/>
    <s v="TERCEROS"/>
    <s v="2025 SEM 46"/>
    <s v="1307"/>
    <x v="23"/>
    <s v="jueves"/>
    <s v="ETERNA"/>
    <n v="1"/>
    <n v="12"/>
    <s v="TAT"/>
    <s v="LUIS ARTURO GIRALDO MENDEZ"/>
    <s v="Preventa"/>
    <s v="3669390"/>
    <s v="1037594291"/>
    <s v="GRANERO EL COMBATE"/>
  </r>
  <r>
    <d v="2025-11-13T00:00:00"/>
    <s v="HHME001466738"/>
    <s v="LYGUANT8.5AMX2"/>
    <s v="LIMPIAYA GUANTE TALLA8.5 AMARILLO X2"/>
    <s v="LYGUANT8.5AMX2 - LIMPIAYA GUANTE TALLA8.5 AMARILLO X2"/>
    <n v="12"/>
    <n v="3025.21"/>
    <n v="0"/>
    <n v="36302.519999999997"/>
    <s v="MD06"/>
    <n v="1"/>
    <n v="125"/>
    <s v=" TUTI Medellin"/>
    <s v="ZONA CENTRO"/>
    <s v="TERCEROS"/>
    <s v="2025 SEM 46"/>
    <s v="1307"/>
    <x v="23"/>
    <s v="jueves"/>
    <s v="ETERNA"/>
    <n v="1"/>
    <n v="12"/>
    <s v="TAT"/>
    <s v="LUIS ARTURO GIRALDO MENDEZ"/>
    <s v="Preventa"/>
    <s v="3669390"/>
    <s v="1037594291"/>
    <s v="GRANERO EL COMBATE"/>
  </r>
  <r>
    <d v="2025-11-13T00:00:00"/>
    <s v="HHBO001177789"/>
    <s v="PBELDESMIN30"/>
    <s v="EA CLASSIC MINI ROLL ON 30ML"/>
    <s v="PBELDESMIN30 - EA CLASSIC MINI ROLL ON 30ML"/>
    <n v="4"/>
    <n v="3000"/>
    <n v="0"/>
    <n v="12000"/>
    <s v="BG23"/>
    <n v="1"/>
    <n v="182"/>
    <s v=" TUTI VILLAVICENCIO"/>
    <s v="ZONA BOGOTA"/>
    <s v="TERCEROS"/>
    <s v="2025 SEM 46"/>
    <s v="2910"/>
    <x v="19"/>
    <s v="jueves"/>
    <s v="PREBEL"/>
    <n v="1"/>
    <n v="4"/>
    <s v="TAT"/>
    <s v="JORGE ENRIQUE BETANCOURT PACHECO"/>
    <s v="Preventa"/>
    <s v="93421042"/>
    <s v="86065145"/>
    <s v="SUPERMERCADO"/>
  </r>
  <r>
    <d v="2025-11-13T00:00:00"/>
    <s v="HHBQ000726471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LUZ MIRLEY ZUÑIGA REYES"/>
    <s v="Preventa"/>
    <s v="1068658103"/>
    <s v="1047509489"/>
    <s v="TIENDA SEÑOR DE SEÑORES"/>
  </r>
  <r>
    <d v="2025-11-13T00:00:00"/>
    <s v="HHBQ000726476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ALVARO GONZALEZ POSADA"/>
    <s v="Preventa"/>
    <s v="8250576"/>
    <s v="1047509489"/>
    <s v="TIENDA CECY"/>
  </r>
  <r>
    <d v="2025-11-13T00:00:00"/>
    <s v="HHBQ000726482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5"/>
    <x v="56"/>
    <s v="jueves"/>
    <s v="YASS"/>
    <n v="1"/>
    <n v="1"/>
    <s v="TAT"/>
    <s v="MARIA JOSE RODRIGUEZ PEREZ"/>
    <s v="Preventa"/>
    <s v="1143256329"/>
    <s v="1047509489"/>
    <s v="AUTOSERVICIO JJ LOS CERROS"/>
  </r>
  <r>
    <d v="2025-11-13T00:00:00"/>
    <s v="HHBQ000726485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EFRAIN RAMIREZ MARTINEZ"/>
    <s v="Preventa"/>
    <s v="73082301"/>
    <s v="1047509489"/>
    <s v="TIENDA NO TE PASES"/>
  </r>
  <r>
    <d v="2025-11-13T00:00:00"/>
    <s v="HHME001466818"/>
    <s v="YAPANIAZUX12"/>
    <s v="PAÑITOS HUMEDOS DAMPY AAZUL X 12UND"/>
    <s v="YAPANIAZUX12 - PAÑITOS HUMEDOS DAMPY AAZUL X 12UND"/>
    <n v="10"/>
    <n v="870"/>
    <n v="0"/>
    <n v="8700"/>
    <s v="TT02"/>
    <n v="1"/>
    <n v="125"/>
    <s v=" TUTI Medellin"/>
    <s v="ZONA CENTRO"/>
    <s v="TERCEROS"/>
    <s v="2025 SEM 46"/>
    <s v="1320"/>
    <x v="17"/>
    <s v="jueves"/>
    <s v="YASS"/>
    <n v="1"/>
    <n v="10"/>
    <s v="TAT"/>
    <s v="NARCISO JOSE RODRIGUEZ MORALES"/>
    <s v="Preventa"/>
    <s v="8718788"/>
    <s v="1037949442"/>
    <s v="LA BODEGUITA"/>
  </r>
  <r>
    <d v="2025-11-13T00:00:00"/>
    <s v="HHBO001177863"/>
    <s v="PBDESCOJINX18"/>
    <s v="DES. AFM DPL ORIG 12G X18"/>
    <s v="PBDESCOJINX18 - DES. AFM DPL ORIG 12G X18"/>
    <n v="1"/>
    <n v="11900"/>
    <n v="0"/>
    <n v="11900"/>
    <s v="BG13"/>
    <n v="1"/>
    <n v="2"/>
    <s v=" CIUDAD BOGOTA"/>
    <s v="ZONA BOGOTA"/>
    <s v="TERCEROS"/>
    <s v="2025 SEM 46"/>
    <s v="2232"/>
    <x v="18"/>
    <s v="jueves"/>
    <s v="PREBEL"/>
    <n v="1"/>
    <n v="1"/>
    <s v="TAT"/>
    <s v="YUDY YOJANA ROA LEGUIZAMON"/>
    <s v="Preventa"/>
    <s v="33677713"/>
    <s v="52460170"/>
    <s v="DROGUERIA CIUFARMA"/>
  </r>
  <r>
    <d v="2025-11-13T00:00:00"/>
    <s v="HHME001466883"/>
    <s v="LYDETEOS1800DX1"/>
    <s v="DETERGENTE ETERNA DOYPACK ROPA OSCURA 1800ML"/>
    <s v="LYDETEOS1800DX1 - DETERGENTE ETERNA DOYPACK ROPA OSCURA 1800ML"/>
    <n v="1"/>
    <n v="13840"/>
    <n v="0"/>
    <n v="13840"/>
    <s v="MD06"/>
    <n v="1"/>
    <n v="125"/>
    <s v=" TUTI Medellin"/>
    <s v="ZONA CENTRO"/>
    <s v="TERCEROS"/>
    <s v="2025 SEM 46"/>
    <s v="1349"/>
    <x v="2"/>
    <s v="jueves"/>
    <s v="ETERNA"/>
    <n v="1"/>
    <n v="1"/>
    <s v="TAT"/>
    <s v="HERNAN DE JESUS BRAND URREGO"/>
    <s v="Preventa"/>
    <s v="1036613287"/>
    <s v="8432406"/>
    <s v="SOMOS ELECTRICOS Y FERRETERIA"/>
  </r>
  <r>
    <d v="2025-11-13T00:00:00"/>
    <s v="HHME001466883"/>
    <s v="LYDETE1800DX1"/>
    <s v="DETERGENTE ETERNA DOYPACK 1800 ML X1"/>
    <s v="LYDETE1800DX1 - DETERGENTE ETERNA DOYPACK 1800 ML X1"/>
    <n v="1"/>
    <n v="12000"/>
    <n v="0"/>
    <n v="12000"/>
    <s v="MD06"/>
    <n v="1"/>
    <n v="125"/>
    <s v=" TUTI Medellin"/>
    <s v="ZONA CENTRO"/>
    <s v="TERCEROS"/>
    <s v="2025 SEM 46"/>
    <s v="1349"/>
    <x v="2"/>
    <s v="jueves"/>
    <s v="ETERNA"/>
    <n v="1"/>
    <n v="1"/>
    <s v="TAT"/>
    <s v="HERNAN DE JESUS BRAND URREGO"/>
    <s v="Preventa"/>
    <s v="1036613287"/>
    <s v="8432406"/>
    <s v="SOMOS ELECTRICOS Y FERRETERIA"/>
  </r>
  <r>
    <d v="2025-11-13T00:00:00"/>
    <s v="HHME001466961"/>
    <s v="DRACONDSACHETX1"/>
    <s v="ACONDICIONADOR DROMATIC PARA CRESPOS SACHET X1"/>
    <s v="DRACONDSACHETX1 - ACONDICIONADOR DROMATIC PARA CRESPOS SACHET X1"/>
    <n v="12"/>
    <n v="3320"/>
    <n v="0"/>
    <n v="39840"/>
    <s v="MD04"/>
    <n v="1"/>
    <n v="125"/>
    <s v=" TUTI Medellin"/>
    <s v="ZONA CENTRO"/>
    <s v="TERCEROS"/>
    <s v="2025 SEM 46"/>
    <s v="1311"/>
    <x v="39"/>
    <s v="jueves"/>
    <s v="DROMATIC"/>
    <n v="1"/>
    <n v="12"/>
    <s v="TAT"/>
    <s v="CLAUDIA MILENA RODAS"/>
    <s v="Preventa"/>
    <s v="43273551"/>
    <s v="71296053"/>
    <s v="AGATHA STORE"/>
  </r>
  <r>
    <d v="2025-11-13T00:00:00"/>
    <s v="HHME001466961"/>
    <s v="PBDESROLLX72"/>
    <s v="DESODORANTE ROLL-ON 30ML X72H"/>
    <s v="PBDESROLLX72 - DESODORANTE ROLL-ON 30ML X72H"/>
    <n v="6"/>
    <n v="3000"/>
    <n v="0"/>
    <n v="18000"/>
    <s v="MD04"/>
    <n v="1"/>
    <n v="125"/>
    <s v=" TUTI Medellin"/>
    <s v="ZONA CENTRO"/>
    <s v="TERCEROS"/>
    <s v="2025 SEM 46"/>
    <s v="1311"/>
    <x v="39"/>
    <s v="jueves"/>
    <s v="PREBEL"/>
    <n v="1"/>
    <n v="6"/>
    <s v="TAT"/>
    <s v="CLAUDIA MILENA RODAS"/>
    <s v="Preventa"/>
    <s v="43273551"/>
    <s v="71296053"/>
    <s v="AGATHA STORE"/>
  </r>
  <r>
    <d v="2025-11-13T00:00:00"/>
    <s v="HHME001466961"/>
    <s v="PBDESCREMA72H"/>
    <s v="DESODORANTE COLAPSIBLE 40GR 72H"/>
    <s v="PBDESCREMA72H - DESODORANTE COLAPSIBLE 40GR 72H"/>
    <n v="6"/>
    <n v="3000"/>
    <n v="0"/>
    <n v="18000"/>
    <s v="MD04"/>
    <n v="1"/>
    <n v="125"/>
    <s v=" TUTI Medellin"/>
    <s v="ZONA CENTRO"/>
    <s v="TERCEROS"/>
    <s v="2025 SEM 46"/>
    <s v="1311"/>
    <x v="39"/>
    <s v="jueves"/>
    <s v="PREBEL"/>
    <n v="1"/>
    <n v="6"/>
    <s v="TAT"/>
    <s v="CLAUDIA MILENA RODAS"/>
    <s v="Preventa"/>
    <s v="43273551"/>
    <s v="71296053"/>
    <s v="AGATHA STORE"/>
  </r>
  <r>
    <d v="2025-11-13T00:00:00"/>
    <s v="HHME001466961"/>
    <s v="YACAN20"/>
    <s v="CANDADO 20 MM"/>
    <s v="YACAN20 - CANDADO 20 MM"/>
    <n v="6"/>
    <n v="1218.49"/>
    <n v="0"/>
    <n v="7310.94"/>
    <s v="MD04"/>
    <n v="1"/>
    <n v="125"/>
    <s v=" TUTI Medellin"/>
    <s v="ZONA CENTRO"/>
    <s v="TERCEROS"/>
    <s v="2025 SEM 46"/>
    <s v="1311"/>
    <x v="39"/>
    <s v="jueves"/>
    <s v="YASS"/>
    <n v="1"/>
    <n v="6"/>
    <s v="TAT"/>
    <s v="CLAUDIA MILENA RODAS"/>
    <s v="Preventa"/>
    <s v="43273551"/>
    <s v="71296053"/>
    <s v="AGATHA STORE"/>
  </r>
  <r>
    <d v="2025-11-13T00:00:00"/>
    <s v="HHME001466961"/>
    <s v="YACAN25"/>
    <s v="CANDADO 25 MM"/>
    <s v="YACAN25 - CANDADO 25 MM"/>
    <n v="6"/>
    <n v="1543"/>
    <n v="0"/>
    <n v="9258"/>
    <s v="MD04"/>
    <n v="1"/>
    <n v="125"/>
    <s v=" TUTI Medellin"/>
    <s v="ZONA CENTRO"/>
    <s v="TERCEROS"/>
    <s v="2025 SEM 46"/>
    <s v="1311"/>
    <x v="39"/>
    <s v="jueves"/>
    <s v="YASS"/>
    <n v="1"/>
    <n v="6"/>
    <s v="TAT"/>
    <s v="CLAUDIA MILENA RODAS"/>
    <s v="Preventa"/>
    <s v="43273551"/>
    <s v="71296053"/>
    <s v="AGATHA STORE"/>
  </r>
  <r>
    <d v="2025-11-13T00:00:00"/>
    <s v="HHBO001177973"/>
    <s v="LYDESEN500"/>
    <s v="DESENGRASANTE CITRICO 500ML"/>
    <s v="LYDESEN500 - DESENGRASANTE CITRICO 500ML"/>
    <n v="2"/>
    <n v="2645.48"/>
    <n v="0"/>
    <n v="5290.96"/>
    <s v="BG19"/>
    <n v="1"/>
    <n v="126"/>
    <s v=" TUTI Bogota"/>
    <s v="ZONA BOGOTA"/>
    <s v="TERCEROS"/>
    <s v="2025 SEM 46"/>
    <s v="2184"/>
    <x v="46"/>
    <s v="jueves"/>
    <s v="ETERNA"/>
    <n v="1"/>
    <n v="2"/>
    <s v="TAT"/>
    <s v="ANA ROSA DAZA CASTAÑEDA"/>
    <s v="Preventa"/>
    <s v="20410959"/>
    <s v="9902"/>
    <s v="ANA DAZA"/>
  </r>
  <r>
    <d v="2025-11-13T00:00:00"/>
    <s v="HHBO001177973"/>
    <s v="YACAN38"/>
    <s v="CANDADO 38 MM"/>
    <s v="YACAN38 - CANDADO 38 MM"/>
    <n v="1"/>
    <n v="2668.75"/>
    <n v="0"/>
    <n v="2668.75"/>
    <s v="BG19"/>
    <n v="1"/>
    <n v="126"/>
    <s v=" TUTI Bogota"/>
    <s v="ZONA BOGOTA"/>
    <s v="TERCEROS"/>
    <s v="2025 SEM 46"/>
    <s v="2184"/>
    <x v="46"/>
    <s v="jueves"/>
    <s v="YASS"/>
    <n v="1"/>
    <n v="1"/>
    <s v="TAT"/>
    <s v="ANA ROSA DAZA CASTAÑEDA"/>
    <s v="Preventa"/>
    <s v="20410959"/>
    <s v="9902"/>
    <s v="ANA DAZA"/>
  </r>
  <r>
    <d v="2025-11-13T00:00:00"/>
    <s v="HHBQ000726478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JORGE ANDRES RAMIREZ CARDONA"/>
    <s v="Preventa"/>
    <s v="70908928"/>
    <s v="1047509489"/>
    <s v="SUPERTIENDA PRECIOS BAJOS"/>
  </r>
  <r>
    <d v="2025-11-13T00:00:00"/>
    <s v="HHBQ000726481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6"/>
    <s v="1957"/>
    <x v="56"/>
    <s v="jueves"/>
    <s v="YASS"/>
    <n v="1"/>
    <n v="1"/>
    <s v="TAT"/>
    <s v="LUCY MARGARITA LAMBIS LLERENA"/>
    <s v="Preventa"/>
    <s v="30762294"/>
    <s v="1047509489"/>
    <s v="TIENDA BUENAVISTA"/>
  </r>
  <r>
    <d v="2025-11-13T00:00:00"/>
    <s v="HHBO001177834"/>
    <s v="LYLOZA180DX1"/>
    <s v="LIMPIAYA LAVA LOZA DOYPACK 180 ML X1"/>
    <s v="LYLOZA180DX1 - LIMPIAYA LAVA LOZA DOYPACK 180 ML X1"/>
    <n v="6"/>
    <n v="1230"/>
    <n v="0"/>
    <n v="7380"/>
    <s v="BG13"/>
    <n v="1"/>
    <n v="2"/>
    <s v=" CIUDAD BOGOTA"/>
    <s v="ZONA BOGOTA"/>
    <s v="TERCEROS"/>
    <s v="2025 SEM 46"/>
    <s v="2232"/>
    <x v="18"/>
    <s v="jueves"/>
    <s v="ETERNA"/>
    <n v="1"/>
    <n v="6"/>
    <s v="TAT"/>
    <s v="DIANA MARIA GUERRERO FORERO"/>
    <s v="Preventa"/>
    <s v="52069464"/>
    <s v="52460170"/>
    <s v="TIENDA"/>
  </r>
  <r>
    <d v="2025-11-13T00:00:00"/>
    <s v="HHBO001177834"/>
    <s v="LYSUAV190DX1"/>
    <s v="LIMPIAYA SUAVIZANTE DOYPACK 190 ML X1"/>
    <s v="LYSUAV190DX1 - LIMPIAYA SUAVIZANTE DOYPACK 190 ML X1"/>
    <n v="6"/>
    <n v="977"/>
    <n v="0"/>
    <n v="5862"/>
    <s v="BG13"/>
    <n v="1"/>
    <n v="2"/>
    <s v=" CIUDAD BOGOTA"/>
    <s v="ZONA BOGOTA"/>
    <s v="TERCEROS"/>
    <s v="2025 SEM 46"/>
    <s v="2232"/>
    <x v="18"/>
    <s v="jueves"/>
    <s v="ETERNA"/>
    <n v="1"/>
    <n v="6"/>
    <s v="TAT"/>
    <s v="DIANA MARIA GUERRERO FORERO"/>
    <s v="Preventa"/>
    <s v="52069464"/>
    <s v="52460170"/>
    <s v="TIENDA"/>
  </r>
  <r>
    <d v="2025-11-13T00:00:00"/>
    <s v="HHBO001177840"/>
    <s v="LYBICA1000X1"/>
    <s v="LIMPIAYA LIMPIADOR BICARBONATO 1000ML X1"/>
    <s v="LYBICA1000X1 - LIMPIAYA LIMPIADOR BICARBONATO 1000ML X1"/>
    <n v="1"/>
    <n v="3025.21"/>
    <n v="0"/>
    <n v="3025.21"/>
    <s v="BG13"/>
    <n v="1"/>
    <n v="2"/>
    <s v=" CIUDAD BOGOTA"/>
    <s v="ZONA BOGOTA"/>
    <s v="TERCEROS"/>
    <s v="2025 SEM 46"/>
    <s v="2232"/>
    <x v="18"/>
    <s v="jueves"/>
    <s v="ETERNA"/>
    <n v="1"/>
    <n v="1"/>
    <s v="TAT"/>
    <s v="LUZ STELLA CASALLAS"/>
    <s v="Preventa"/>
    <s v="35490941"/>
    <s v="52460170"/>
    <s v="TIENDA CASALLAS"/>
  </r>
  <r>
    <d v="2025-11-13T00:00:00"/>
    <s v="HHBQ000726517"/>
    <s v="YAGELX1"/>
    <s v="GEL MENTHUS JUHNIOS VERDE 30GR X1"/>
    <s v="YAGELX1 - GEL MENTHUS JUHNIOS VERDE 30GR X1"/>
    <n v="12"/>
    <n v="1640"/>
    <n v="0"/>
    <n v="19680"/>
    <s v="BQ15"/>
    <n v="1"/>
    <n v="212"/>
    <s v=" Tuti Cartagena"/>
    <s v="ZONA NORTE"/>
    <s v="TERCEROS"/>
    <s v="2025 SEM 46"/>
    <s v="1960"/>
    <x v="20"/>
    <s v="jueves"/>
    <s v="YASS"/>
    <n v="1"/>
    <n v="12"/>
    <s v="TAT"/>
    <s v="ALFREDO DE JESUS LONDOÑO URREA"/>
    <s v="Preventa"/>
    <s v="70162727"/>
    <s v="1044921552"/>
    <s v="TIENDA EL NIÑO ANDERSON"/>
  </r>
  <r>
    <d v="2025-11-13T00:00:00"/>
    <s v="HHME001466835"/>
    <s v="YABOLSAMED"/>
    <s v="BOLSA BASURA PAQUETE X8 UNIDADES"/>
    <s v="YABOLSAMED - BOLSA BASURA PAQUETE X8 UNIDADES"/>
    <n v="10"/>
    <n v="1344.54"/>
    <n v="0"/>
    <n v="13445.4"/>
    <s v="MD02"/>
    <n v="1"/>
    <n v="125"/>
    <s v=" TUTI Medellin"/>
    <s v="ZONA CENTRO"/>
    <s v="TERCEROS"/>
    <s v="2025 SEM 46"/>
    <s v="1340"/>
    <x v="5"/>
    <s v="jueves"/>
    <s v="YASS"/>
    <n v="1"/>
    <n v="10"/>
    <s v="TAT"/>
    <s v="YULEIDY JOHANA MURILLO ARIAS"/>
    <s v="Preventa"/>
    <s v="1020435867"/>
    <s v="1036639459"/>
    <s v="ABARROTES Y LEGUMBRERIA  EL PARAISO 1"/>
  </r>
  <r>
    <d v="2025-11-13T00:00:00"/>
    <s v="HHME001466895"/>
    <s v="PDTOADELCJ15X40"/>
    <s v="ELLAS DELGADA PLEGADIZA CAJA 15 X 40"/>
    <s v="PDTOADELCJ15X40 - ELLAS DELGADA PLEGADIZA CAJA 15 X 40"/>
    <n v="1"/>
    <n v="11732.05"/>
    <n v="0"/>
    <n v="11732.05"/>
    <s v="MD06"/>
    <n v="1"/>
    <n v="125"/>
    <s v=" TUTI Medellin"/>
    <s v="ZONA CENTRO"/>
    <s v="TERCEROS"/>
    <s v="2025 SEM 46"/>
    <s v="1349"/>
    <x v="2"/>
    <s v="jueves"/>
    <s v="PRODUSA"/>
    <n v="1"/>
    <n v="1"/>
    <s v="TAT"/>
    <s v="ANGEL ARTURO PEREZ OSORIO"/>
    <s v="Preventa"/>
    <s v="3520373"/>
    <s v="8432406"/>
    <s v="MERCADOS CONVITAL"/>
  </r>
  <r>
    <d v="2025-11-13T00:00:00"/>
    <s v="HHME001466918"/>
    <s v="SENORIGKIT250ML"/>
    <s v="KIT SHAMPOO +  ACONDICIONADOR ORIGINAL"/>
    <s v="SENORIGKIT250ML - KIT SHAMPOO +  ACONDICIONADOR ORIGINAL"/>
    <n v="1"/>
    <n v="26756"/>
    <n v="0"/>
    <n v="26756"/>
    <s v="TT02"/>
    <n v="1"/>
    <n v="125"/>
    <s v=" TUTI Medellin"/>
    <s v="ZONA CENTRO"/>
    <s v="TERCEROS"/>
    <s v="2025 SEM 46"/>
    <s v="1320"/>
    <x v="17"/>
    <s v="jueves"/>
    <s v="SENSE"/>
    <n v="1"/>
    <n v="1"/>
    <s v="TAT"/>
    <s v="YESENIA DANIELA GUISAO TABORDA"/>
    <s v="Preventa"/>
    <s v="1152705428"/>
    <s v="1037949442"/>
    <s v="GRANERO EL PORVENIR"/>
  </r>
  <r>
    <d v="2025-11-13T00:00:00"/>
    <s v="HHME001466919"/>
    <s v="LYGUANT8AMX2"/>
    <s v="LIMPIAYA GUANTE TALLA8 AMARILLO X2"/>
    <s v="LYGUANT8AMX2 - LIMPIAYA GUANTE TALLA8 AMARILLO X2"/>
    <n v="6"/>
    <n v="3025.21"/>
    <n v="0"/>
    <n v="18151.259999999998"/>
    <s v="TT02"/>
    <n v="1"/>
    <n v="125"/>
    <s v=" TUTI Medellin"/>
    <s v="ZONA CENTRO"/>
    <s v="TERCEROS"/>
    <s v="2025 SEM 46"/>
    <s v="1320"/>
    <x v="17"/>
    <s v="jueves"/>
    <s v="ETERNA"/>
    <n v="1"/>
    <n v="6"/>
    <s v="TAT"/>
    <s v="JESUS OCTAVIO BEDOYA TABARES"/>
    <s v="Preventa"/>
    <s v="15337052"/>
    <s v="1037949442"/>
    <s v="VIEJO EUSEBIO"/>
  </r>
  <r>
    <d v="2025-11-13T00:00:00"/>
    <s v="HHME001466919"/>
    <s v="LYGUANT8.5AMX2"/>
    <s v="LIMPIAYA GUANTE TALLA8.5 AMARILLO X2"/>
    <s v="LYGUANT8.5AMX2 - LIMPIAYA GUANTE TALLA8.5 AMARILLO X2"/>
    <n v="5"/>
    <n v="3025.21"/>
    <n v="0"/>
    <n v="15126.05"/>
    <s v="TT02"/>
    <n v="1"/>
    <n v="125"/>
    <s v=" TUTI Medellin"/>
    <s v="ZONA CENTRO"/>
    <s v="TERCEROS"/>
    <s v="2025 SEM 46"/>
    <s v="1320"/>
    <x v="17"/>
    <s v="jueves"/>
    <s v="ETERNA"/>
    <n v="1"/>
    <n v="5"/>
    <s v="TAT"/>
    <s v="JESUS OCTAVIO BEDOYA TABARES"/>
    <s v="Preventa"/>
    <s v="15337052"/>
    <s v="1037949442"/>
    <s v="VIEJO EUSEBIO"/>
  </r>
  <r>
    <d v="2025-11-13T00:00:00"/>
    <s v="HHBO001177938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6"/>
    <s v="2131"/>
    <x v="26"/>
    <s v="jueves"/>
    <s v="ETERNA"/>
    <n v="1"/>
    <n v="1"/>
    <s v="TAT"/>
    <s v="DIEGO ALEJANDRO TRIANA ROMERO"/>
    <s v="Preventa"/>
    <s v="80729581"/>
    <s v="52290464"/>
    <s v="TODOCICLO CICLIMAX"/>
  </r>
  <r>
    <d v="2025-11-13T00:00:00"/>
    <s v="HHBO001177938"/>
    <s v="LYSUAV760DX1"/>
    <s v="LIMPIAYA SUAVIZANTE DOYPACK 760 ML X1"/>
    <s v="LYSUAV760DX1 - LIMPIAYA SUAVIZANTE DOYPACK 760 ML X1"/>
    <n v="2"/>
    <n v="3400"/>
    <n v="0"/>
    <n v="6800"/>
    <s v="BG25"/>
    <n v="1"/>
    <n v="126"/>
    <s v=" TUTI Bogota"/>
    <s v="ZONA BOGOTA"/>
    <s v="TERCEROS"/>
    <s v="2025 SEM 46"/>
    <s v="2131"/>
    <x v="26"/>
    <s v="jueves"/>
    <s v="ETERNA"/>
    <n v="1"/>
    <n v="2"/>
    <s v="TAT"/>
    <s v="DIEGO ALEJANDRO TRIANA ROMERO"/>
    <s v="Preventa"/>
    <s v="80729581"/>
    <s v="52290464"/>
    <s v="TODOCICLO CICLIMAX"/>
  </r>
  <r>
    <d v="2025-11-13T00:00:00"/>
    <s v="HHBO001177938"/>
    <s v="LYDESEN500"/>
    <s v="DESENGRASANTE CITRICO 500ML"/>
    <s v="LYDESEN500 - DESENGRASANTE CITRICO 500ML"/>
    <n v="1"/>
    <n v="2645.48"/>
    <n v="0"/>
    <n v="2645.48"/>
    <s v="BG25"/>
    <n v="1"/>
    <n v="126"/>
    <s v=" TUTI Bogota"/>
    <s v="ZONA BOGOTA"/>
    <s v="TERCEROS"/>
    <s v="2025 SEM 46"/>
    <s v="2131"/>
    <x v="26"/>
    <s v="jueves"/>
    <s v="ETERNA"/>
    <n v="1"/>
    <n v="1"/>
    <s v="TAT"/>
    <s v="DIEGO ALEJANDRO TRIANA ROMERO"/>
    <s v="Preventa"/>
    <s v="80729581"/>
    <s v="52290464"/>
    <s v="TODOCICLO CICLIMAX"/>
  </r>
  <r>
    <d v="2025-11-13T00:00:00"/>
    <s v="HHME001466924"/>
    <s v="LYLOZA180DX1"/>
    <s v="LIMPIAYA LAVA LOZA DOYPACK 180 ML X1"/>
    <s v="LYLOZA180DX1 - LIMPIAYA LAVA LOZA DOYPACK 180 ML X1"/>
    <n v="3"/>
    <n v="1230"/>
    <n v="0"/>
    <n v="3690"/>
    <s v="TT02"/>
    <n v="1"/>
    <n v="125"/>
    <s v=" TUTI Medellin"/>
    <s v="ZONA CENTRO"/>
    <s v="TERCEROS"/>
    <s v="2025 SEM 46"/>
    <s v="1320"/>
    <x v="17"/>
    <s v="jueves"/>
    <s v="ETERNA"/>
    <n v="1"/>
    <n v="3"/>
    <s v="TAT"/>
    <s v="MARTHA CECILIA OCAMPO RODRGUEZ"/>
    <s v="Preventa"/>
    <s v="43545134"/>
    <s v="1037949442"/>
    <s v="TIENDA CALICHE"/>
  </r>
  <r>
    <d v="2025-11-13T00:00:00"/>
    <s v="HHMO000626066"/>
    <s v="YASEDA20"/>
    <s v="SEDA DENTAL CON CERA 20 MT"/>
    <s v="YASEDA20 - SEDA DENTAL CON CERA 20 MT"/>
    <n v="5"/>
    <n v="1092.44"/>
    <n v="0"/>
    <n v="5462.2"/>
    <s v="MT11"/>
    <n v="1"/>
    <n v="156"/>
    <s v=" TUTI Monteria"/>
    <s v="ZONA CENTRO"/>
    <s v="TERCEROS"/>
    <s v="2025 SEM 46"/>
    <s v="1739"/>
    <x v="1"/>
    <s v="jueves"/>
    <s v="YASS"/>
    <n v="1"/>
    <n v="5"/>
    <s v="TAT"/>
    <s v="CRISTHIAN CAMILO BLANCO JIMENEZ"/>
    <s v="Preventa"/>
    <s v="1128422083"/>
    <s v="1067887069"/>
    <s v="SUPER TIENDA FELIPE"/>
  </r>
  <r>
    <d v="2025-11-13T00:00:00"/>
    <s v="HHMO000626066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9"/>
    <x v="1"/>
    <s v="jueves"/>
    <s v="ETERNA"/>
    <n v="1"/>
    <n v="1"/>
    <s v="TAT"/>
    <s v="CRISTHIAN CAMILO BLANCO JIMENEZ"/>
    <s v="Preventa"/>
    <s v="1128422083"/>
    <s v="1067887069"/>
    <s v="SUPER TIENDA FELIPE"/>
  </r>
  <r>
    <d v="2025-11-13T00:00:00"/>
    <s v="HHME001466932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11"/>
    <x v="39"/>
    <s v="jueves"/>
    <s v="PREBEL"/>
    <n v="1"/>
    <n v="1"/>
    <s v="TAT"/>
    <s v="NILCE AMPARO MELENDEZ ERAZO"/>
    <s v="Preventa"/>
    <s v="1059356041"/>
    <s v="71296053"/>
    <s v="PANADERIA EXIPAN"/>
  </r>
  <r>
    <d v="2025-11-13T00:00:00"/>
    <s v="HHME001466957"/>
    <s v="YAPADAM150"/>
    <s v="PAÑITOS HUMEDOS DAMPY X 150 UND AZUL"/>
    <s v="YAPADAM150 - PAÑITOS HUMEDOS DAMPY X 150 UND AZUL"/>
    <n v="2"/>
    <n v="6422.4"/>
    <n v="0"/>
    <n v="12844.8"/>
    <s v="MD04"/>
    <n v="1"/>
    <n v="125"/>
    <s v=" TUTI Medellin"/>
    <s v="ZONA CENTRO"/>
    <s v="TERCEROS"/>
    <s v="2025 SEM 46"/>
    <s v="1311"/>
    <x v="39"/>
    <s v="jueves"/>
    <s v="YASS"/>
    <n v="1"/>
    <n v="2"/>
    <s v="TAT"/>
    <s v="ALVARO DE JESUS QUINTERO ACEVEDO"/>
    <s v="Preventa"/>
    <s v="1152702064"/>
    <s v="71296053"/>
    <s v="SALSAMENTARIA MARANDUA"/>
  </r>
  <r>
    <d v="2025-11-13T00:00:00"/>
    <s v="HHBU000700162"/>
    <s v="YASEDA20"/>
    <s v="SEDA DENTAL CON CERA 20 MT"/>
    <s v="YASEDA20 - SEDA DENTAL CON CERA 20 MT"/>
    <n v="3"/>
    <n v="1092.44"/>
    <n v="0"/>
    <n v="3277.32"/>
    <s v="BM11"/>
    <n v="1"/>
    <n v="6"/>
    <s v=" BUCARAMANGA"/>
    <s v="ZONA SANTANDER"/>
    <s v="TERCEROS"/>
    <s v="2025 SEM 46"/>
    <s v="1640"/>
    <x v="52"/>
    <s v="jueves"/>
    <s v="YASS"/>
    <n v="1"/>
    <n v="3"/>
    <s v="TAT"/>
    <s v="EDWIN PORRAS BAUTISTA"/>
    <s v="Preventa"/>
    <s v="74861669"/>
    <s v="63451609"/>
    <s v="PAPELERIA Y MISCELANEA JYA"/>
  </r>
  <r>
    <d v="2025-11-13T00:00:00"/>
    <s v="HHBO001177975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6"/>
    <s v="2203"/>
    <x v="47"/>
    <s v="jueves"/>
    <s v="ETERNA"/>
    <n v="1"/>
    <n v="1"/>
    <s v="TAT"/>
    <s v="YERLY PAOLA QUINTERO CAÑIZARES"/>
    <s v="Preventa"/>
    <s v="1022927208"/>
    <s v="52906505"/>
    <s v="MERCAFRUVER"/>
  </r>
  <r>
    <d v="2025-11-13T00:00:00"/>
    <s v="HHBO001177975"/>
    <s v="LYCEETIPLANCHA"/>
    <s v="CEPILLO ECOLOGICO TIPO PLANCHA"/>
    <s v="LYCEETIPLANCHA - CEPILLO ECOLOGICO TIPO PLANCHA"/>
    <n v="3"/>
    <n v="2700"/>
    <n v="0"/>
    <n v="8100"/>
    <s v="BG11"/>
    <n v="1"/>
    <n v="126"/>
    <s v=" TUTI Bogota"/>
    <s v="ZONA BOGOTA"/>
    <s v="TERCEROS"/>
    <s v="2025 SEM 46"/>
    <s v="2203"/>
    <x v="47"/>
    <s v="jueves"/>
    <s v="ETERNA"/>
    <n v="1"/>
    <n v="3"/>
    <s v="TAT"/>
    <s v="YERLY PAOLA QUINTERO CAÑIZARES"/>
    <s v="Preventa"/>
    <s v="1022927208"/>
    <s v="52906505"/>
    <s v="MERCAFRUVER"/>
  </r>
  <r>
    <d v="2025-11-13T00:00:00"/>
    <s v="HHBO001177975"/>
    <s v="LYGUANT7AMX2"/>
    <s v="LIMPIAYA GUATE TALLA7 AMARILLO X2"/>
    <s v="LYGUANT7AMX2 - LIMPIAYA GUATE TALLA7 AMARILLO X2"/>
    <n v="2"/>
    <n v="3025.21"/>
    <n v="0"/>
    <n v="6050.42"/>
    <s v="BG11"/>
    <n v="1"/>
    <n v="126"/>
    <s v=" TUTI Bogota"/>
    <s v="ZONA BOGOTA"/>
    <s v="TERCEROS"/>
    <s v="2025 SEM 46"/>
    <s v="2203"/>
    <x v="47"/>
    <s v="jueves"/>
    <s v="ETERNA"/>
    <n v="1"/>
    <n v="2"/>
    <s v="TAT"/>
    <s v="YERLY PAOLA QUINTERO CAÑIZARES"/>
    <s v="Preventa"/>
    <s v="1022927208"/>
    <s v="52906505"/>
    <s v="MERCAFRUVER"/>
  </r>
  <r>
    <d v="2025-11-13T00:00:00"/>
    <s v="HHBO001177975"/>
    <s v="LYGUANT7.5AMX2"/>
    <s v="LIMPIAYA GUATE TALLA7.5 AMARILLO X2"/>
    <s v="LYGUANT7.5AMX2 - LIMPIAYA GUATE TALLA7.5 AMARILLO X2"/>
    <n v="2"/>
    <n v="3025.21"/>
    <n v="0"/>
    <n v="6050.42"/>
    <s v="BG11"/>
    <n v="1"/>
    <n v="126"/>
    <s v=" TUTI Bogota"/>
    <s v="ZONA BOGOTA"/>
    <s v="TERCEROS"/>
    <s v="2025 SEM 46"/>
    <s v="2203"/>
    <x v="47"/>
    <s v="jueves"/>
    <s v="ETERNA"/>
    <n v="1"/>
    <n v="2"/>
    <s v="TAT"/>
    <s v="YERLY PAOLA QUINTERO CAÑIZARES"/>
    <s v="Preventa"/>
    <s v="1022927208"/>
    <s v="52906505"/>
    <s v="MERCAFRUVER"/>
  </r>
  <r>
    <d v="2025-11-13T00:00:00"/>
    <s v="HHBO001177975"/>
    <s v="LYGUANT8AMX2"/>
    <s v="LIMPIAYA GUANTE TALLA8 AMARILLO X2"/>
    <s v="LYGUANT8AMX2 - LIMPIAYA GUANTE TALLA8 AMARILLO X2"/>
    <n v="2"/>
    <n v="3025.21"/>
    <n v="0"/>
    <n v="6050.42"/>
    <s v="BG11"/>
    <n v="1"/>
    <n v="126"/>
    <s v=" TUTI Bogota"/>
    <s v="ZONA BOGOTA"/>
    <s v="TERCEROS"/>
    <s v="2025 SEM 46"/>
    <s v="2203"/>
    <x v="47"/>
    <s v="jueves"/>
    <s v="ETERNA"/>
    <n v="1"/>
    <n v="2"/>
    <s v="TAT"/>
    <s v="YERLY PAOLA QUINTERO CAÑIZARES"/>
    <s v="Preventa"/>
    <s v="1022927208"/>
    <s v="52906505"/>
    <s v="MERCAFRUVER"/>
  </r>
  <r>
    <d v="2025-11-13T00:00:00"/>
    <s v="HHME001467068"/>
    <s v="YABOLSAMED"/>
    <s v="BOLSA BASURA PAQUETE X8 UNIDADES"/>
    <s v="YABOLSAMED - BOLSA BASURA PAQUETE X8 UNIDADES"/>
    <n v="12"/>
    <n v="1344.54"/>
    <n v="0"/>
    <n v="16134.48"/>
    <s v="MD06"/>
    <n v="1"/>
    <n v="125"/>
    <s v=" TUTI Medellin"/>
    <s v="ZONA CENTRO"/>
    <s v="TERCEROS"/>
    <s v="2025 SEM 46"/>
    <s v="1349"/>
    <x v="2"/>
    <s v="jueves"/>
    <s v="YASS"/>
    <n v="1"/>
    <n v="12"/>
    <s v="TAT"/>
    <s v="SANDRA MARIA AGUIRRE MONTOYA"/>
    <s v="Preventa"/>
    <s v="43208251"/>
    <s v="8432406"/>
    <s v="SUPER TIENDA LA DESPENSA"/>
  </r>
  <r>
    <d v="2025-11-13T00:00:00"/>
    <s v="HHBO001178002"/>
    <s v="LYGUANT9AMX2"/>
    <s v="LIMPIAYA GUANTE TALLA9 AMARILLO X2"/>
    <s v="LYGUANT9AMX2 - LIMPIAYA GUANTE TALLA9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jueves"/>
    <s v="ETERNA"/>
    <n v="1"/>
    <n v="3"/>
    <s v="TAT"/>
    <s v="DEISY CRISTINA RUNCERIA RODRIGUEZ"/>
    <s v="Preventa"/>
    <s v="52083664"/>
    <s v="52460170"/>
    <s v="TIENDA BELLAVISTA"/>
  </r>
  <r>
    <d v="2025-11-13T00:00:00"/>
    <s v="HHBO001178002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jueves"/>
    <s v="ETERNA"/>
    <n v="1"/>
    <n v="3"/>
    <s v="TAT"/>
    <s v="DEISY CRISTINA RUNCERIA RODRIGUEZ"/>
    <s v="Preventa"/>
    <s v="52083664"/>
    <s v="52460170"/>
    <s v="TIENDA BELLAVISTA"/>
  </r>
  <r>
    <d v="2025-11-13T00:00:00"/>
    <s v="HHMO000626103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6"/>
    <s v="1739"/>
    <x v="1"/>
    <s v="jueves"/>
    <s v="YASS"/>
    <n v="1"/>
    <n v="1"/>
    <s v="TAT"/>
    <s v="MAURICIO DE JESUS HINCAPIE CALDERON"/>
    <s v="Preventa"/>
    <s v="15453429"/>
    <s v="1067887069"/>
    <s v="VARIEDADES NUBUR 1"/>
  </r>
  <r>
    <d v="2025-11-13T00:00:00"/>
    <s v="HHBO001177927"/>
    <s v="LYLOZA700DX1"/>
    <s v="LIMPIAYA LAVA LOZA DOYPACK 700 ML X1"/>
    <s v="LYLOZA700DX1 - LIMPIAYA LAVA LOZA DOYPACK 700 ML X1"/>
    <n v="1"/>
    <n v="3562.19"/>
    <n v="0"/>
    <n v="3562.19"/>
    <s v="BG25"/>
    <n v="1"/>
    <n v="126"/>
    <s v=" TUTI Bogota"/>
    <s v="ZONA BOGOTA"/>
    <s v="TERCEROS"/>
    <s v="2025 SEM 46"/>
    <s v="2131"/>
    <x v="26"/>
    <s v="jueves"/>
    <s v="ETERNA"/>
    <n v="1"/>
    <n v="1"/>
    <s v="TAT"/>
    <s v="OSCAR LUPERCIO RODRIGUEZ VASQUEZ"/>
    <s v="Preventa"/>
    <s v="17113910"/>
    <s v="52290464"/>
    <s v="MISCELANEA"/>
  </r>
  <r>
    <d v="2025-11-13T00:00:00"/>
    <s v="HHBO001177927"/>
    <s v="LYDETE1800DX1"/>
    <s v="DETERGENTE ETERNA DOYPACK 1800 ML X1"/>
    <s v="LYDETE1800DX1 - DETERGENTE ETERNA DOYPACK 1800 ML X1"/>
    <n v="1"/>
    <n v="12000"/>
    <n v="0"/>
    <n v="12000"/>
    <s v="BG25"/>
    <n v="1"/>
    <n v="126"/>
    <s v=" TUTI Bogota"/>
    <s v="ZONA BOGOTA"/>
    <s v="TERCEROS"/>
    <s v="2025 SEM 46"/>
    <s v="2131"/>
    <x v="26"/>
    <s v="jueves"/>
    <s v="ETERNA"/>
    <n v="1"/>
    <n v="1"/>
    <s v="TAT"/>
    <s v="OSCAR LUPERCIO RODRIGUEZ VASQUEZ"/>
    <s v="Preventa"/>
    <s v="17113910"/>
    <s v="52290464"/>
    <s v="MISCELANEA"/>
  </r>
  <r>
    <d v="2025-11-13T00:00:00"/>
    <s v="HHBO001177933"/>
    <s v="LYGUANT8.5AMX2"/>
    <s v="LIMPIAYA GUANTE TALLA8.5 AMARILLO X2"/>
    <s v="LYGUANT8.5AMX2 - LIMPIAYA GUANTE TALLA8.5 AMARILLO X2"/>
    <n v="2"/>
    <n v="3025.21"/>
    <n v="0"/>
    <n v="6050.42"/>
    <s v="BG25"/>
    <n v="1"/>
    <n v="126"/>
    <s v=" TUTI Bogota"/>
    <s v="ZONA BOGOTA"/>
    <s v="TERCEROS"/>
    <s v="2025 SEM 46"/>
    <s v="2131"/>
    <x v="26"/>
    <s v="jueves"/>
    <s v="ETERNA"/>
    <n v="1"/>
    <n v="2"/>
    <s v="TAT"/>
    <s v="LUZ MARLENY VILLEGAS LOPEZ"/>
    <s v="Preventa"/>
    <s v="52486526"/>
    <s v="52290464"/>
    <s v="SUPERMERCADO LOS PAISAS"/>
  </r>
  <r>
    <d v="2025-11-13T00:00:00"/>
    <s v="HHBO001177933"/>
    <s v="LYGUANT8NGX2"/>
    <s v="LIMPIAYA GUANTE NEGRO TALLA8 X2"/>
    <s v="LYGUANT8NGX2 - LIMPIAYA GUANTE NEGRO TALLA8 X2"/>
    <n v="2"/>
    <n v="3180"/>
    <n v="0"/>
    <n v="6360"/>
    <s v="BG25"/>
    <n v="1"/>
    <n v="126"/>
    <s v=" TUTI Bogota"/>
    <s v="ZONA BOGOTA"/>
    <s v="TERCEROS"/>
    <s v="2025 SEM 46"/>
    <s v="2131"/>
    <x v="26"/>
    <s v="jueves"/>
    <s v="ETERNA"/>
    <n v="1"/>
    <n v="2"/>
    <s v="TAT"/>
    <s v="LUZ MARLENY VILLEGAS LOPEZ"/>
    <s v="Preventa"/>
    <s v="52486526"/>
    <s v="52290464"/>
    <s v="SUPERMERCADO LOS PAISAS"/>
  </r>
  <r>
    <d v="2025-11-13T00:00:00"/>
    <s v="HHME001466925"/>
    <s v="YASEDA20"/>
    <s v="SEDA DENTAL CON CERA 20 MT"/>
    <s v="YASEDA20 - SEDA DENTAL CON CERA 20 MT"/>
    <n v="24"/>
    <n v="1092.44"/>
    <n v="0"/>
    <n v="26218.560000000001"/>
    <s v="MD04"/>
    <n v="1"/>
    <n v="125"/>
    <s v=" TUTI Medellin"/>
    <s v="ZONA CENTRO"/>
    <s v="TERCEROS"/>
    <s v="2025 SEM 46"/>
    <s v="1311"/>
    <x v="39"/>
    <s v="jueves"/>
    <s v="YASS"/>
    <n v="1"/>
    <n v="24"/>
    <s v="TAT"/>
    <s v="ROCIO DEL SOCORRO ESTRADA CASTRILLON"/>
    <s v="Preventa"/>
    <s v="21404639"/>
    <s v="71296053"/>
    <s v="CAFETERIA ROCIO"/>
  </r>
  <r>
    <d v="2025-11-13T00:00:00"/>
    <s v="HHME001466925"/>
    <s v="YAGOM90"/>
    <s v="GOMINA N17 EN SOBRE 90G"/>
    <s v="YAGOM90 - GOMINA N17 EN SOBRE 90G"/>
    <n v="24"/>
    <n v="1092.44"/>
    <n v="0"/>
    <n v="26218.560000000001"/>
    <s v="MD04"/>
    <n v="1"/>
    <n v="125"/>
    <s v=" TUTI Medellin"/>
    <s v="ZONA CENTRO"/>
    <s v="TERCEROS"/>
    <s v="2025 SEM 46"/>
    <s v="1311"/>
    <x v="39"/>
    <s v="jueves"/>
    <s v="YASS"/>
    <n v="1"/>
    <n v="24"/>
    <s v="TAT"/>
    <s v="ROCIO DEL SOCORRO ESTRADA CASTRILLON"/>
    <s v="Preventa"/>
    <s v="21404639"/>
    <s v="71296053"/>
    <s v="CAFETERIA ROCIO"/>
  </r>
  <r>
    <d v="2025-11-13T00:00:00"/>
    <s v="HHBO001177950"/>
    <s v="LYCEETIPLANCHA"/>
    <s v="CEPILLO ECOLOGICO TIPO PLANCHA"/>
    <s v="LYCEETIPLANCHA - CEPILLO ECOLOGICO TIPO PLANCHA"/>
    <n v="2"/>
    <n v="2700"/>
    <n v="0"/>
    <n v="5400"/>
    <s v="BG13"/>
    <n v="1"/>
    <n v="2"/>
    <s v=" CIUDAD BOGOTA"/>
    <s v="ZONA BOGOTA"/>
    <s v="TERCEROS"/>
    <s v="2025 SEM 46"/>
    <s v="2232"/>
    <x v="18"/>
    <s v="jueves"/>
    <s v="ETERNA"/>
    <n v="1"/>
    <n v="2"/>
    <s v="TAT"/>
    <s v="WILMER BEJARANO PARRA"/>
    <s v="Preventa"/>
    <s v="86051409"/>
    <s v="52460170"/>
    <s v="DEPOSITO SANTANDER"/>
  </r>
  <r>
    <d v="2025-11-13T00:00:00"/>
    <s v="HHCA000427043"/>
    <s v="LYGUANT8AMX2"/>
    <s v="LIMPIAYA GUANTE TALLA8 AMARILLO X2"/>
    <s v="LYGUANT8AMX2 - LIMPIAYA GUANTE TALLA8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JOSE POMPILIO TORRES CASTRILLON"/>
    <s v="Preventa"/>
    <s v="16678263"/>
    <s v="1143845966"/>
    <s v="ESTANCO BAMBI"/>
  </r>
  <r>
    <d v="2025-11-13T00:00:00"/>
    <s v="HHCA000427043"/>
    <s v="LYGUANT9AMX2"/>
    <s v="LIMPIAYA GUANTE TALLA9 AMARILLO X2"/>
    <s v="LYGUANT9AMX2 - LIMPIAYA GUANTE TALLA9 AMARILLO X2"/>
    <n v="6"/>
    <n v="3025.21"/>
    <n v="0"/>
    <n v="18151.259999999998"/>
    <s v="CL07"/>
    <n v="1"/>
    <n v="3"/>
    <s v=" CALI"/>
    <s v="ZONA SUR"/>
    <s v="TERCEROS"/>
    <s v="2025 SEM 46"/>
    <s v="1877"/>
    <x v="16"/>
    <s v="jueves"/>
    <s v="ETERNA"/>
    <n v="1"/>
    <n v="6"/>
    <s v="TAT"/>
    <s v="JOSE POMPILIO TORRES CASTRILLON"/>
    <s v="Preventa"/>
    <s v="16678263"/>
    <s v="1143845966"/>
    <s v="ESTANCO BAMBI"/>
  </r>
  <r>
    <d v="2025-11-13T00:00:00"/>
    <s v="HHBO001177971"/>
    <s v="YAGELX1"/>
    <s v="GEL MENTHUS JUHNIOS VERDE 30GR X1"/>
    <s v="YAGELX1 - GEL MENTHUS JUHNIOS VERDE 30GR X1"/>
    <n v="2"/>
    <n v="1640"/>
    <n v="0"/>
    <n v="3280"/>
    <s v="BG13"/>
    <n v="1"/>
    <n v="126"/>
    <s v=" TUTI Bogota"/>
    <s v="ZONA BOGOTA"/>
    <s v="TERCEROS"/>
    <s v="2025 SEM 46"/>
    <s v="2232"/>
    <x v="18"/>
    <s v="jueves"/>
    <s v="YASS"/>
    <n v="1"/>
    <n v="2"/>
    <s v="TAT"/>
    <s v="VICENTE SALCEDO SALCEDO"/>
    <s v="Preventa"/>
    <s v="3182005"/>
    <s v="52460170"/>
    <s v="LA ESCALERA"/>
  </r>
  <r>
    <d v="2025-11-13T00:00:00"/>
    <s v="HHBO001178000"/>
    <s v="LYGUANT7AMX2"/>
    <s v="LIMPIAYA GUATE TALLA7 AMARILLO X2"/>
    <s v="LYGUANT7AMX2 - LIMPIAYA GUATE TALLA7 AMARILLO X2"/>
    <n v="3"/>
    <n v="3025.21"/>
    <n v="0"/>
    <n v="9075.6299999999992"/>
    <s v="BG13"/>
    <n v="1"/>
    <n v="2"/>
    <s v=" CIUDAD BOGOTA"/>
    <s v="ZONA BOGOTA"/>
    <s v="TERCEROS"/>
    <s v="2025 SEM 46"/>
    <s v="2232"/>
    <x v="18"/>
    <s v="jueves"/>
    <s v="ETERNA"/>
    <n v="1"/>
    <n v="3"/>
    <s v="TAT"/>
    <s v="JORGE ENRIQUE PARDO TIBASOSA"/>
    <s v="Preventa"/>
    <s v="4249067"/>
    <s v="52460170"/>
    <s v="AUTOSERVICIO J Y F"/>
  </r>
  <r>
    <d v="2025-11-13T00:00:00"/>
    <s v="HHME001467073"/>
    <s v="PDTOADELCJ15X40"/>
    <s v="ELLAS DELGADA PLEGADIZA CAJA 15 X 40"/>
    <s v="PDTOADELCJ15X40 - ELLAS DELGADA PLEGADIZA CAJA 15 X 40"/>
    <n v="1"/>
    <n v="11732.05"/>
    <n v="0"/>
    <n v="11732.05"/>
    <s v="MD06"/>
    <n v="1"/>
    <n v="125"/>
    <s v=" TUTI Medellin"/>
    <s v="ZONA CENTRO"/>
    <s v="TERCEROS"/>
    <s v="2025 SEM 46"/>
    <s v="1349"/>
    <x v="2"/>
    <s v="jueves"/>
    <s v="PRODUSA"/>
    <n v="1"/>
    <n v="1"/>
    <s v="TAT"/>
    <s v="SANDRA MILENA SANTILLANA HOYOS"/>
    <s v="Preventa"/>
    <s v="1017214890"/>
    <s v="8432406"/>
    <s v="EL MEJOR PRECIO"/>
  </r>
  <r>
    <d v="2025-11-13T00:00:00"/>
    <s v="HHMO000626105"/>
    <s v="YABOLSAMED"/>
    <s v="BOLSA BASURA PAQUETE X8 UNIDADES"/>
    <s v="YABOLSAMED - BOLSA BASURA PAQUETE X8 UNIDADES"/>
    <n v="6"/>
    <n v="1344.54"/>
    <n v="0"/>
    <n v="8067.24"/>
    <s v="MT11"/>
    <n v="1"/>
    <n v="156"/>
    <s v=" TUTI Monteria"/>
    <s v="ZONA CENTRO"/>
    <s v="TERCEROS"/>
    <s v="2025 SEM 46"/>
    <s v="1739"/>
    <x v="1"/>
    <s v="jueves"/>
    <s v="YASS"/>
    <n v="1"/>
    <n v="6"/>
    <s v="TAT"/>
    <s v="JUAN CARLOS BASIL RUIZ"/>
    <s v="Preventa"/>
    <s v="1067838202"/>
    <s v="1067887069"/>
    <s v="TIENDA BARATILLO"/>
  </r>
  <r>
    <d v="2025-11-13T00:00:00"/>
    <s v="HHMO000626110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6"/>
    <s v="1739"/>
    <x v="1"/>
    <s v="jueves"/>
    <s v="YASS"/>
    <n v="1"/>
    <n v="1"/>
    <s v="TAT"/>
    <s v="JUAN CARLOS CHAMORRO FLOREZ"/>
    <s v="Preventa"/>
    <s v="73432874"/>
    <s v="1067887069"/>
    <s v="TIENDA NATY"/>
  </r>
  <r>
    <d v="2025-11-13T00:00:00"/>
    <s v="HHMO000626110"/>
    <s v="LYESPOMALLX1"/>
    <s v="LIMPIAYA MALLA ESPONJA X1"/>
    <s v="LYESPOMALLX1 - LIMPIAYA MALLA ESPONJA X1"/>
    <n v="6"/>
    <n v="714.29"/>
    <n v="0"/>
    <n v="4285.74"/>
    <s v="MT11"/>
    <n v="1"/>
    <n v="156"/>
    <s v=" TUTI Monteria"/>
    <s v="ZONA CENTRO"/>
    <s v="TERCEROS"/>
    <s v="2025 SEM 46"/>
    <s v="1739"/>
    <x v="1"/>
    <s v="jueves"/>
    <s v="ETERNA"/>
    <n v="1"/>
    <n v="6"/>
    <s v="TAT"/>
    <s v="JUAN CARLOS CHAMORRO FLOREZ"/>
    <s v="Preventa"/>
    <s v="73432874"/>
    <s v="1067887069"/>
    <s v="TIENDA NATY"/>
  </r>
  <r>
    <d v="2025-11-13T00:00:00"/>
    <s v="HHMO000626110"/>
    <s v="YAVABY20GR"/>
    <s v="VASELINA BABY, 20 GRAMOS, MARCA JUHNIOS"/>
    <s v="YAVABY20GR - VASELINA BABY, 20 GRAMOS, MARCA JUHNIOS"/>
    <n v="6"/>
    <n v="1444"/>
    <n v="0"/>
    <n v="8664"/>
    <s v="MT11"/>
    <n v="1"/>
    <n v="156"/>
    <s v=" TUTI Monteria"/>
    <s v="ZONA CENTRO"/>
    <s v="TERCEROS"/>
    <s v="2025 SEM 46"/>
    <s v="1739"/>
    <x v="1"/>
    <s v="jueves"/>
    <s v="YASS"/>
    <n v="1"/>
    <n v="6"/>
    <s v="TAT"/>
    <s v="JUAN CARLOS CHAMORRO FLOREZ"/>
    <s v="Preventa"/>
    <s v="73432874"/>
    <s v="1067887069"/>
    <s v="TIENDA NATY"/>
  </r>
  <r>
    <d v="2025-11-13T00:00:00"/>
    <s v="HHMO000626110"/>
    <s v="YAPANIAMA"/>
    <s v="PAÑITOS HUMEDOS DAMPY AMARILLOS X 15 UND"/>
    <s v="YAPANIAMA - PAÑITOS HUMEDOS DAMPY AMARILLOS X 15 UND"/>
    <n v="6"/>
    <n v="1260.5"/>
    <n v="0"/>
    <n v="7563"/>
    <s v="MT11"/>
    <n v="1"/>
    <n v="156"/>
    <s v=" TUTI Monteria"/>
    <s v="ZONA CENTRO"/>
    <s v="TERCEROS"/>
    <s v="2025 SEM 46"/>
    <s v="1739"/>
    <x v="1"/>
    <s v="jueves"/>
    <s v="YASS"/>
    <n v="1"/>
    <n v="6"/>
    <s v="TAT"/>
    <s v="JUAN CARLOS CHAMORRO FLOREZ"/>
    <s v="Preventa"/>
    <s v="73432874"/>
    <s v="1067887069"/>
    <s v="TIENDA NATY"/>
  </r>
  <r>
    <d v="2025-11-13T00:00:00"/>
    <s v="HHBU000700210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6"/>
    <s v="1673"/>
    <x v="24"/>
    <s v="jueves"/>
    <s v="ETERNA"/>
    <n v="1"/>
    <n v="1"/>
    <s v="TAT"/>
    <s v="FAIDY MARIA VERGEL ORTEGA"/>
    <s v="Preventa"/>
    <s v="37271610"/>
    <s v="1090387974"/>
    <s v="FAIDY MARIA VERGEL"/>
  </r>
  <r>
    <d v="2025-11-13T00:00:00"/>
    <s v="HHBU000700223"/>
    <s v="PDTOADELCJ15X40"/>
    <s v="ELLAS DELGADA PLEGADIZA CAJA 15 X 40"/>
    <s v="PDTOADELCJ15X40 - ELLAS DELGADA PLEGADIZA CAJA 15 X 40"/>
    <n v="2"/>
    <n v="11732.05"/>
    <n v="0"/>
    <n v="23464.1"/>
    <s v="BM11"/>
    <n v="1"/>
    <n v="154"/>
    <s v=" TUTI Bucaramanga"/>
    <s v="ZONA SANTANDER"/>
    <s v="TERCEROS"/>
    <s v="2025 SEM 46"/>
    <s v="1640"/>
    <x v="52"/>
    <s v="jueves"/>
    <s v="PRODUSA"/>
    <n v="1"/>
    <n v="2"/>
    <s v="TAT"/>
    <s v="LUIS FRANCISCO COLMENARES LUCENA"/>
    <s v="Preventa"/>
    <s v="13838914"/>
    <s v="63451609"/>
    <s v="DROGUERIA Y PERFUMERIA METRODROGAS"/>
  </r>
  <r>
    <d v="2025-11-13T00:00:00"/>
    <s v="HHBU000700223"/>
    <s v="YATIJEROM"/>
    <s v="TIJERA PUNTA ROMA ECONOMICA"/>
    <s v="YATIJEROM - TIJERA PUNTA ROMA ECONOMICA"/>
    <n v="2"/>
    <n v="864"/>
    <n v="0"/>
    <n v="1728"/>
    <s v="BM11"/>
    <n v="1"/>
    <n v="154"/>
    <s v=" TUTI Bucaramanga"/>
    <s v="ZONA SANTANDER"/>
    <s v="TERCEROS"/>
    <s v="2025 SEM 46"/>
    <s v="1640"/>
    <x v="52"/>
    <s v="jueves"/>
    <s v="YASS"/>
    <n v="1"/>
    <n v="2"/>
    <s v="TAT"/>
    <s v="LUIS FRANCISCO COLMENARES LUCENA"/>
    <s v="Preventa"/>
    <s v="13838914"/>
    <s v="63451609"/>
    <s v="DROGUERIA Y PERFUMERIA METRODROGAS"/>
  </r>
  <r>
    <d v="2025-11-13T00:00:00"/>
    <s v="HHBU000700223"/>
    <s v="YABOLSAMED"/>
    <s v="BOLSA BASURA PAQUETE X8 UNIDADES"/>
    <s v="YABOLSAMED - BOLSA BASURA PAQUETE X8 UNIDADES"/>
    <n v="3"/>
    <n v="1344.54"/>
    <n v="0"/>
    <n v="4033.62"/>
    <s v="BM11"/>
    <n v="1"/>
    <n v="154"/>
    <s v=" TUTI Bucaramanga"/>
    <s v="ZONA SANTANDER"/>
    <s v="TERCEROS"/>
    <s v="2025 SEM 46"/>
    <s v="1640"/>
    <x v="52"/>
    <s v="jueves"/>
    <s v="YASS"/>
    <n v="1"/>
    <n v="3"/>
    <s v="TAT"/>
    <s v="LUIS FRANCISCO COLMENARES LUCENA"/>
    <s v="Preventa"/>
    <s v="13838914"/>
    <s v="63451609"/>
    <s v="DROGUERIA Y PERFUMERIA METRODROGAS"/>
  </r>
  <r>
    <d v="2025-11-13T00:00:00"/>
    <s v="HHBU000700223"/>
    <s v="LYCEETIPLANCHA"/>
    <s v="CEPILLO ECOLOGICO TIPO PLANCHA"/>
    <s v="LYCEETIPLANCHA - CEPILLO ECOLOGICO TIPO PLANCHA"/>
    <n v="1"/>
    <n v="2700"/>
    <n v="0"/>
    <n v="2700"/>
    <s v="BM11"/>
    <n v="1"/>
    <n v="154"/>
    <s v=" TUTI Bucaramanga"/>
    <s v="ZONA SANTANDER"/>
    <s v="TERCEROS"/>
    <s v="2025 SEM 46"/>
    <s v="1640"/>
    <x v="52"/>
    <s v="jueves"/>
    <s v="ETERNA"/>
    <n v="1"/>
    <n v="1"/>
    <s v="TAT"/>
    <s v="LUIS FRANCISCO COLMENARES LUCENA"/>
    <s v="Preventa"/>
    <s v="13838914"/>
    <s v="63451609"/>
    <s v="DROGUERIA Y PERFUMERIA METRODROGAS"/>
  </r>
  <r>
    <d v="2025-11-13T00:00:00"/>
    <s v="HHME001467112"/>
    <s v="YABOLSAMED"/>
    <s v="BOLSA BASURA PAQUETE X8 UNIDADES"/>
    <s v="YABOLSAMED - BOLSA BASURA PAQUETE X8 UNIDADES"/>
    <n v="10"/>
    <n v="1344.54"/>
    <n v="0"/>
    <n v="13445.4"/>
    <s v="MD04"/>
    <n v="1"/>
    <n v="125"/>
    <s v=" TUTI Medellin"/>
    <s v="ZONA CENTRO"/>
    <s v="TERCEROS"/>
    <s v="2025 SEM 46"/>
    <s v="1305"/>
    <x v="6"/>
    <s v="jueves"/>
    <s v="YASS"/>
    <n v="1"/>
    <n v="10"/>
    <s v="TAT"/>
    <s v="LUIS HERNANDO OSORIO MONTOYA"/>
    <s v="Preventa"/>
    <s v="3487806"/>
    <s v="1036660589"/>
    <s v="TIENDA SANDRA"/>
  </r>
  <r>
    <d v="2025-11-13T00:00:00"/>
    <s v="HHBU000700230"/>
    <s v="LYLOZACREM"/>
    <s v="CREMA LAVALOZA LIMPIAYA"/>
    <s v="LYLOZACREM - CREMA LAVALOZA LIMPIAYA"/>
    <n v="12"/>
    <n v="2615"/>
    <n v="0"/>
    <n v="31380"/>
    <s v="CU02"/>
    <n v="1"/>
    <n v="211"/>
    <s v=" Tuti Cúcuta"/>
    <s v="ZONA SANTANDER"/>
    <s v="TERCEROS"/>
    <s v="2025 SEM 46"/>
    <s v="1673"/>
    <x v="24"/>
    <s v="jueves"/>
    <s v="ETERNA"/>
    <n v="1"/>
    <n v="12"/>
    <s v="TAT"/>
    <s v="JOHANNA LUCIA CHINCHILLA RAMIREZ"/>
    <s v="Preventa"/>
    <s v="1091533398"/>
    <s v="1090387974"/>
    <s v="TIENDA MIXTA"/>
  </r>
  <r>
    <d v="2025-11-13T00:00:00"/>
    <s v="HHBU000700230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6"/>
    <s v="1673"/>
    <x v="24"/>
    <s v="jueves"/>
    <s v="ETERNA"/>
    <n v="1"/>
    <n v="1"/>
    <s v="TAT"/>
    <s v="JOHANNA LUCIA CHINCHILLA RAMIREZ"/>
    <s v="Preventa"/>
    <s v="1091533398"/>
    <s v="1090387974"/>
    <s v="TIENDA MIXTA"/>
  </r>
  <r>
    <d v="2025-11-13T00:00:00"/>
    <s v="HHME001467141"/>
    <s v="YAPADAM150"/>
    <s v="PAÑITOS HUMEDOS DAMPY X 150 UND AZUL"/>
    <s v="YAPADAM150 - PAÑITOS HUMEDOS DAMPY X 150 UND AZUL"/>
    <n v="4"/>
    <n v="6422.4"/>
    <n v="0"/>
    <n v="25689.599999999999"/>
    <s v="MD01"/>
    <n v="1"/>
    <n v="125"/>
    <s v=" TUTI Medellin"/>
    <s v="ZONA CENTRO"/>
    <s v="TERCEROS"/>
    <s v="2025 SEM 46"/>
    <s v="1332"/>
    <x v="44"/>
    <s v="jueves"/>
    <s v="YASS"/>
    <n v="1"/>
    <n v="4"/>
    <s v="TAT"/>
    <s v="GUILLERMO LEON ORTIZ OSMA"/>
    <s v="Preventa"/>
    <s v="7310364"/>
    <s v="39178423"/>
    <s v="TIENDA BOSQUES DE SAN PABLO"/>
  </r>
  <r>
    <d v="2025-11-13T00:00:00"/>
    <s v="HHBO001178053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47"/>
    <x v="29"/>
    <s v="jueves"/>
    <s v="PREBEL"/>
    <n v="1"/>
    <n v="1"/>
    <s v="TAT"/>
    <s v="LUZ ELIYER MERCHAN RUIZ"/>
    <s v="Preventa"/>
    <s v="24041762"/>
    <s v="79986646"/>
    <s v="TIENDA LUCECITA"/>
  </r>
  <r>
    <d v="2025-11-13T00:00:00"/>
    <s v="HHBO001178053"/>
    <s v="LYLIMPLAV200DX1"/>
    <s v="LIMPIAYA LIMPIADOR LAVANDA 200 ML X1"/>
    <s v="LYLIMPLAV200DX1 - LIMPIAYA LIMPIADOR LAVANDA 200 ML X1"/>
    <n v="6"/>
    <n v="1120"/>
    <n v="0"/>
    <n v="6720"/>
    <s v="BG20"/>
    <n v="1"/>
    <n v="126"/>
    <s v=" TUTI Bogota"/>
    <s v="ZONA BOGOTA"/>
    <s v="TERCEROS"/>
    <s v="2025 SEM 46"/>
    <s v="2147"/>
    <x v="29"/>
    <s v="jueves"/>
    <s v="ETERNA"/>
    <n v="1"/>
    <n v="6"/>
    <s v="TAT"/>
    <s v="LUZ ELIYER MERCHAN RUIZ"/>
    <s v="Preventa"/>
    <s v="24041762"/>
    <s v="79986646"/>
    <s v="TIENDA LUCECITA"/>
  </r>
  <r>
    <d v="2025-11-13T00:00:00"/>
    <s v="HHBO001178053"/>
    <s v="LYDETE200DX1"/>
    <s v="LIMPIAYA DETERGENTE DOYPACK 200 ML X1"/>
    <s v="LYDETE200DX1 - LIMPIAYA DETERGENTE DOYPACK 200 ML X1"/>
    <n v="6"/>
    <n v="1440"/>
    <n v="0"/>
    <n v="8640"/>
    <s v="BG20"/>
    <n v="1"/>
    <n v="126"/>
    <s v=" TUTI Bogota"/>
    <s v="ZONA BOGOTA"/>
    <s v="TERCEROS"/>
    <s v="2025 SEM 46"/>
    <s v="2147"/>
    <x v="29"/>
    <s v="jueves"/>
    <s v="ETERNA"/>
    <n v="1"/>
    <n v="6"/>
    <s v="TAT"/>
    <s v="LUZ ELIYER MERCHAN RUIZ"/>
    <s v="Preventa"/>
    <s v="24041762"/>
    <s v="79986646"/>
    <s v="TIENDA LUCECITA"/>
  </r>
  <r>
    <d v="2025-11-13T00:00:00"/>
    <s v="HHBO001178073"/>
    <s v="PBDESCOJINX18"/>
    <s v="DES. AFM DPL ORIG 12G X18"/>
    <s v="PBDESCOJINX18 - DES. AFM DPL ORIG 12G X18"/>
    <n v="2"/>
    <n v="11900"/>
    <n v="714"/>
    <n v="23086"/>
    <s v="BG20"/>
    <n v="1"/>
    <n v="126"/>
    <s v=" TUTI Bogota"/>
    <s v="ZONA BOGOTA"/>
    <s v="TERCEROS"/>
    <s v="2025 SEM 46"/>
    <s v="2147"/>
    <x v="29"/>
    <s v="jueves"/>
    <s v="PREBEL"/>
    <n v="1"/>
    <n v="2"/>
    <s v="TAT"/>
    <s v="FLOR MARIA BASTO LOZANO"/>
    <s v="Preventa"/>
    <s v="65496883"/>
    <s v="79986646"/>
    <s v="FLOR MARIA BASTO LOZANO"/>
  </r>
  <r>
    <d v="2025-11-13T00:00:00"/>
    <s v="HHBO001178077"/>
    <s v="YABOLSAMED"/>
    <s v="BOLSA BASURA PAQUETE X8 UNIDADES"/>
    <s v="YABOLSAMED - BOLSA BASURA PAQUETE X8 UNIDADES"/>
    <n v="25"/>
    <n v="1344.54"/>
    <n v="0"/>
    <n v="33613.5"/>
    <s v="BG20"/>
    <n v="1"/>
    <n v="126"/>
    <s v=" TUTI Bogota"/>
    <s v="ZONA BOGOTA"/>
    <s v="TERCEROS"/>
    <s v="2025 SEM 46"/>
    <s v="2147"/>
    <x v="29"/>
    <s v="jueves"/>
    <s v="YASS"/>
    <n v="1"/>
    <n v="25"/>
    <s v="TAT"/>
    <s v="JONATAN VALENCIA CLAVIJO"/>
    <s v="Preventa"/>
    <s v="1002865951"/>
    <s v="79986646"/>
    <s v="AUTOSERVICIO LA ECONOMIA"/>
  </r>
  <r>
    <d v="2025-11-13T00:00:00"/>
    <s v="HHBU000700269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6"/>
    <s v="1676"/>
    <x v="28"/>
    <s v="jueves"/>
    <s v="ETERNA"/>
    <n v="1"/>
    <n v="6"/>
    <s v="TAT"/>
    <s v="YOLANDA CRIADO CARRASCAL"/>
    <s v="Preventa"/>
    <s v="37321632"/>
    <s v="1093777438"/>
    <s v="TIENDA  MIXTA"/>
  </r>
  <r>
    <d v="2025-11-13T00:00:00"/>
    <s v="HHBO001178148"/>
    <s v="LYLAVA1000"/>
    <s v="LIMPIAYA LIMPIADOR MULTIUSOS LAVANDA X 1000"/>
    <s v="LYLAVA1000 - LIMPIAYA LIMPIADOR MULTIUSOS LAVANDA X 1000"/>
    <n v="1"/>
    <n v="2541.83"/>
    <n v="0"/>
    <n v="2541.83"/>
    <s v="BG25"/>
    <n v="1"/>
    <n v="126"/>
    <s v=" TUTI Bogota"/>
    <s v="ZONA BOGOTA"/>
    <s v="TERCEROS"/>
    <s v="2025 SEM 46"/>
    <s v="2128"/>
    <x v="15"/>
    <s v="jueves"/>
    <s v="ETERNA"/>
    <n v="1"/>
    <n v="1"/>
    <s v="TAT"/>
    <s v="KAROL HAIDY ZABALA VALBUENA"/>
    <s v="Preventa"/>
    <s v="1024489791"/>
    <s v="22639797"/>
    <s v="TIENDA ROSITA"/>
  </r>
  <r>
    <d v="2025-11-13T00:00:00"/>
    <s v="HHBO001178148"/>
    <s v="LYVIDR500X1"/>
    <s v="LIMPIAYA LIMPIAVIDRIOS MULTIUSOS 500ML X1"/>
    <s v="LYVIDR500X1 - LIMPIAYA LIMPIAVIDRIOS MULTIUSOS 500ML X1"/>
    <n v="2"/>
    <n v="2647.06"/>
    <n v="0"/>
    <n v="5294.12"/>
    <s v="BG25"/>
    <n v="1"/>
    <n v="126"/>
    <s v=" TUTI Bogota"/>
    <s v="ZONA BOGOTA"/>
    <s v="TERCEROS"/>
    <s v="2025 SEM 46"/>
    <s v="2128"/>
    <x v="15"/>
    <s v="jueves"/>
    <s v="ETERNA"/>
    <n v="1"/>
    <n v="2"/>
    <s v="TAT"/>
    <s v="KAROL HAIDY ZABALA VALBUENA"/>
    <s v="Preventa"/>
    <s v="1024489791"/>
    <s v="22639797"/>
    <s v="TIENDA ROSITA"/>
  </r>
  <r>
    <d v="2025-11-13T00:00:00"/>
    <s v="HHBO001178148"/>
    <s v="LYDESEN500"/>
    <s v="DESENGRASANTE CITRICO 500ML"/>
    <s v="LYDESEN500 - DESENGRASANTE CITRICO 500ML"/>
    <n v="1"/>
    <n v="2645.48"/>
    <n v="0"/>
    <n v="2645.48"/>
    <s v="BG25"/>
    <n v="1"/>
    <n v="126"/>
    <s v=" TUTI Bogota"/>
    <s v="ZONA BOGOTA"/>
    <s v="TERCEROS"/>
    <s v="2025 SEM 46"/>
    <s v="2128"/>
    <x v="15"/>
    <s v="jueves"/>
    <s v="ETERNA"/>
    <n v="1"/>
    <n v="1"/>
    <s v="TAT"/>
    <s v="KAROL HAIDY ZABALA VALBUENA"/>
    <s v="Preventa"/>
    <s v="1024489791"/>
    <s v="22639797"/>
    <s v="TIENDA ROSITA"/>
  </r>
  <r>
    <d v="2025-11-13T00:00:00"/>
    <s v="HHBO001178148"/>
    <s v="YAGELX1"/>
    <s v="GEL MENTHUS JUHNIOS VERDE 30GR X1"/>
    <s v="YAGELX1 - GEL MENTHUS JUHNIOS VERDE 30GR X1"/>
    <n v="1"/>
    <n v="1640"/>
    <n v="0"/>
    <n v="1640"/>
    <s v="BG25"/>
    <n v="1"/>
    <n v="126"/>
    <s v=" TUTI Bogota"/>
    <s v="ZONA BOGOTA"/>
    <s v="TERCEROS"/>
    <s v="2025 SEM 46"/>
    <s v="2128"/>
    <x v="15"/>
    <s v="jueves"/>
    <s v="YASS"/>
    <n v="1"/>
    <n v="1"/>
    <s v="TAT"/>
    <s v="KAROL HAIDY ZABALA VALBUENA"/>
    <s v="Preventa"/>
    <s v="1024489791"/>
    <s v="22639797"/>
    <s v="TIENDA ROSITA"/>
  </r>
  <r>
    <d v="2025-11-13T00:00:00"/>
    <s v="HHBO001178171"/>
    <s v="YAGOM90"/>
    <s v="GOMINA N17 EN SOBRE 90G"/>
    <s v="YAGOM90 - GOMINA N17 EN SOBRE 90G"/>
    <n v="1"/>
    <n v="1092.44"/>
    <n v="0"/>
    <n v="1092.44"/>
    <s v="BG13"/>
    <n v="1"/>
    <n v="126"/>
    <s v=" TUTI Bogota"/>
    <s v="ZONA BOGOTA"/>
    <s v="TERCEROS"/>
    <s v="2025 SEM 46"/>
    <s v="2232"/>
    <x v="18"/>
    <s v="jueves"/>
    <s v="YASS"/>
    <n v="1"/>
    <n v="1"/>
    <s v="TAT"/>
    <s v="OSCAR CARVAJAL VEGA"/>
    <s v="Preventa"/>
    <s v="79785713"/>
    <s v="52460170"/>
    <s v="ARDYSS VARIEDADES"/>
  </r>
  <r>
    <d v="2025-11-13T00:00:00"/>
    <s v="HHME001466996"/>
    <s v="YAGOM90"/>
    <s v="GOMINA N17 EN SOBRE 90G"/>
    <s v="YAGOM90 - GOMINA N17 EN SOBRE 90G"/>
    <n v="12"/>
    <n v="1092.44"/>
    <n v="0"/>
    <n v="13109.28"/>
    <s v="MD02"/>
    <n v="1"/>
    <n v="125"/>
    <s v=" TUTI Medellin"/>
    <s v="ZONA CENTRO"/>
    <s v="TERCEROS"/>
    <s v="2025 SEM 46"/>
    <s v="1347"/>
    <x v="4"/>
    <s v="jueves"/>
    <s v="YASS"/>
    <n v="1"/>
    <n v="12"/>
    <s v="TAT"/>
    <s v="GLORIA PATRICIA HERRERA SANCHEZ"/>
    <s v="Preventa"/>
    <s v="50849837"/>
    <s v="71381318"/>
    <s v="TIENDA MARIA ANGEL"/>
  </r>
  <r>
    <d v="2025-11-13T00:00:00"/>
    <s v="HHBU000700180"/>
    <s v="PBPROCOLDIS"/>
    <s v="PROTECTOR SOLAR COLOR DISPLAY"/>
    <s v="PBPROCOLDIS - PROTECTOR SOLAR COLOR DISPLAY"/>
    <n v="1"/>
    <n v="29400"/>
    <n v="0"/>
    <n v="29400"/>
    <s v="BM10"/>
    <n v="1"/>
    <n v="154"/>
    <s v=" TUTI Bucaramanga"/>
    <s v="ZONA SANTANDER"/>
    <s v="TERCEROS"/>
    <s v="2025 SEM 46"/>
    <s v="1664"/>
    <x v="54"/>
    <s v="jueves"/>
    <s v="PREBEL"/>
    <n v="1"/>
    <n v="1"/>
    <s v="TAT"/>
    <s v="LUIS FERNANDO DELGADO LIZCANO"/>
    <s v="Preventa"/>
    <s v="5605300"/>
    <s v="63546971"/>
    <s v="LUNA PAR"/>
  </r>
  <r>
    <d v="2025-11-13T00:00:00"/>
    <s v="HHBO001177988"/>
    <s v="LYGUANT7.5AMX2"/>
    <s v="LIMPIAYA GUATE TALLA7.5 AMARILLO X2"/>
    <s v="LYGUANT7.5AMX2 - LIMPIAYA GUATE TALLA7.5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jueves"/>
    <s v="ETERNA"/>
    <n v="1"/>
    <n v="3"/>
    <s v="TAT"/>
    <s v="YURY PAOLA TORRES SANTANA"/>
    <s v="Preventa"/>
    <s v="1019056067"/>
    <s v="52460170"/>
    <s v="MINI MERCADO EL PROGRESO"/>
  </r>
  <r>
    <d v="2025-11-13T00:00:00"/>
    <s v="HHBO001177988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jueves"/>
    <s v="ETERNA"/>
    <n v="1"/>
    <n v="3"/>
    <s v="TAT"/>
    <s v="YURY PAOLA TORRES SANTANA"/>
    <s v="Preventa"/>
    <s v="1019056067"/>
    <s v="52460170"/>
    <s v="MINI MERCADO EL PROGRESO"/>
  </r>
  <r>
    <d v="2025-11-13T00:00:00"/>
    <s v="HHME001467066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6"/>
    <s v="1349"/>
    <x v="2"/>
    <s v="jueves"/>
    <s v="YASS"/>
    <n v="1"/>
    <n v="12"/>
    <s v="TAT"/>
    <s v="DORIS ELENA RAMIREZ CARDONA"/>
    <s v="Preventa"/>
    <s v="43459692"/>
    <s v="8432406"/>
    <s v="TIENDA DORIS"/>
  </r>
  <r>
    <d v="2025-11-13T00:00:00"/>
    <s v="HHBO001177999"/>
    <s v="YACAN63"/>
    <s v="CANDADO 63 MM"/>
    <s v="YACAN63 - CANDADO 63 MM"/>
    <n v="2"/>
    <n v="5940"/>
    <n v="0"/>
    <n v="11880"/>
    <s v="BG13"/>
    <n v="1"/>
    <n v="126"/>
    <s v=" TUTI Bogota"/>
    <s v="ZONA BOGOTA"/>
    <s v="TERCEROS"/>
    <s v="2025 SEM 46"/>
    <s v="2232"/>
    <x v="18"/>
    <s v="jueves"/>
    <s v="YASS"/>
    <n v="1"/>
    <n v="2"/>
    <s v="TAT"/>
    <s v="ESTEBAN FRANCHESCO GOMEZ FETECUA"/>
    <s v="Preventa"/>
    <s v="1070919315"/>
    <s v="52460170"/>
    <s v="CAFETERIA SALON DE ONCES"/>
  </r>
  <r>
    <d v="2025-11-13T00:00:00"/>
    <s v="HHMO000626132"/>
    <s v="LYGUANT8.5AMX2"/>
    <s v="LIMPIAYA GUANTE TALLA8.5 AMARILLO X2"/>
    <s v="LYGUANT8.5AMX2 - LIMPIAYA GUANTE TALLA8.5 AMARILLO X2"/>
    <n v="1"/>
    <n v="3025.21"/>
    <n v="0"/>
    <n v="3025.21"/>
    <s v="MT11"/>
    <n v="1"/>
    <n v="156"/>
    <s v=" TUTI Monteria"/>
    <s v="ZONA CENTRO"/>
    <s v="TERCEROS"/>
    <s v="2025 SEM 46"/>
    <s v="1739"/>
    <x v="1"/>
    <s v="jueves"/>
    <s v="ETERNA"/>
    <n v="1"/>
    <n v="1"/>
    <s v="TAT"/>
    <s v="EDINSON ENRIQUE VILORIA BORRERO"/>
    <s v="Preventa"/>
    <s v="10933752"/>
    <s v="1067887069"/>
    <s v="TIENDA BELEN NRO 1"/>
  </r>
  <r>
    <d v="2025-11-13T00:00:00"/>
    <s v="HHBO001178114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6"/>
    <s v="2235"/>
    <x v="14"/>
    <s v="jueves"/>
    <s v="ETERNA"/>
    <n v="1"/>
    <n v="2"/>
    <s v="TAT"/>
    <s v="SAUL GOMEZ VARGAS"/>
    <s v="Preventa"/>
    <s v="79887044"/>
    <s v="1012358399"/>
    <s v="SAUL GOMEZ"/>
  </r>
  <r>
    <d v="2025-11-13T00:00:00"/>
    <s v="HHBO001178114"/>
    <s v="YABOLSAMED"/>
    <s v="BOLSA BASURA PAQUETE X8 UNIDADES"/>
    <s v="YABOLSAMED - BOLSA BASURA PAQUETE X8 UNIDADES"/>
    <n v="3"/>
    <n v="1344.54"/>
    <n v="0"/>
    <n v="4033.62"/>
    <s v="BG13"/>
    <n v="1"/>
    <n v="126"/>
    <s v=" TUTI Bogota"/>
    <s v="ZONA BOGOTA"/>
    <s v="TERCEROS"/>
    <s v="2025 SEM 46"/>
    <s v="2235"/>
    <x v="14"/>
    <s v="jueves"/>
    <s v="YASS"/>
    <n v="1"/>
    <n v="3"/>
    <s v="TAT"/>
    <s v="SAUL GOMEZ VARGAS"/>
    <s v="Preventa"/>
    <s v="79887044"/>
    <s v="1012358399"/>
    <s v="SAUL GOMEZ"/>
  </r>
  <r>
    <d v="2025-11-13T00:00:00"/>
    <s v="HHBO001178120"/>
    <s v="LYGUANT7.5AMX2"/>
    <s v="LIMPIAYA GUATE TALLA7.5 AMARILLO X2"/>
    <s v="LYGUANT7.5AMX2 - LIMPIAYA GUATE TALLA7.5 AMARILLO X2"/>
    <n v="3"/>
    <n v="3025.21"/>
    <n v="0"/>
    <n v="9075.6299999999992"/>
    <s v="BG13"/>
    <n v="1"/>
    <n v="126"/>
    <s v=" TUTI Bogota"/>
    <s v="ZONA BOGOTA"/>
    <s v="TERCEROS"/>
    <s v="2025 SEM 46"/>
    <s v="2235"/>
    <x v="14"/>
    <s v="jueves"/>
    <s v="ETERNA"/>
    <n v="1"/>
    <n v="3"/>
    <s v="TAT"/>
    <s v="GLORIA MARIA DEL TRANSITO SOLER ESPINOSA"/>
    <s v="Preventa"/>
    <s v="24234426"/>
    <s v="1012358399"/>
    <s v="MINIMERCADO DONDE LUCHO"/>
  </r>
  <r>
    <d v="2025-11-13T00:00:00"/>
    <s v="HHBO001178120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6"/>
    <s v="2235"/>
    <x v="14"/>
    <s v="jueves"/>
    <s v="ETERNA"/>
    <n v="1"/>
    <n v="3"/>
    <s v="TAT"/>
    <s v="GLORIA MARIA DEL TRANSITO SOLER ESPINOSA"/>
    <s v="Preventa"/>
    <s v="24234426"/>
    <s v="1012358399"/>
    <s v="MINIMERCADO DONDE LUCHO"/>
  </r>
  <r>
    <d v="2025-11-13T00:00:00"/>
    <s v="HHBO001178132"/>
    <s v="LYBICA1000X1"/>
    <s v="LIMPIAYA LIMPIADOR BICARBONATO 1000ML X1"/>
    <s v="LYBICA1000X1 - LIMPIAYA LIMPIADOR BICARBONATO 1000ML X1"/>
    <n v="4"/>
    <n v="3025.21"/>
    <n v="0"/>
    <n v="12100.84"/>
    <s v="BG25"/>
    <n v="1"/>
    <n v="126"/>
    <s v=" TUTI Bogota"/>
    <s v="ZONA BOGOTA"/>
    <s v="TERCEROS"/>
    <s v="2025 SEM 46"/>
    <s v="2128"/>
    <x v="15"/>
    <s v="jueves"/>
    <s v="ETERNA"/>
    <n v="1"/>
    <n v="4"/>
    <s v="TAT"/>
    <s v="HECTOR OVIDIO SALDARRIAGA TELLEZ"/>
    <s v="Preventa"/>
    <s v="79736455"/>
    <s v="22639797"/>
    <s v="HECTOR SALDARRIAGA TELLEZ"/>
  </r>
  <r>
    <d v="2025-11-13T00:00:00"/>
    <s v="HHBO001178138"/>
    <s v="LYGUANT8NGX2"/>
    <s v="LIMPIAYA GUANTE NEGRO TALLA8 X2"/>
    <s v="LYGUANT8NGX2 - LIMPIAYA GUANTE NEGRO TALLA8 X2"/>
    <n v="4"/>
    <n v="3180"/>
    <n v="0"/>
    <n v="12720"/>
    <s v="BG25"/>
    <n v="1"/>
    <n v="126"/>
    <s v=" TUTI Bogota"/>
    <s v="ZONA BOGOTA"/>
    <s v="TERCEROS"/>
    <s v="2025 SEM 46"/>
    <s v="2128"/>
    <x v="15"/>
    <s v="jueves"/>
    <s v="ETERNA"/>
    <n v="1"/>
    <n v="4"/>
    <s v="TAT"/>
    <s v="LAURA YINET ARDILA QUIROGA"/>
    <s v="Preventa"/>
    <s v="1030612749"/>
    <s v="22639797"/>
    <s v="MINIMERCADO SANTANDER"/>
  </r>
  <r>
    <d v="2025-11-13T00:00:00"/>
    <s v="HHBO001178138"/>
    <s v="LYGUANT7.5AMX2"/>
    <s v="LIMPIAYA GUATE TALLA7.5 AMARILLO X2"/>
    <s v="LYGUANT7.5AMX2 - LIMPIAYA GUATE TALLA7.5 AMARILLO X2"/>
    <n v="2"/>
    <n v="3025.21"/>
    <n v="0"/>
    <n v="6050.42"/>
    <s v="BG25"/>
    <n v="1"/>
    <n v="126"/>
    <s v=" TUTI Bogota"/>
    <s v="ZONA BOGOTA"/>
    <s v="TERCEROS"/>
    <s v="2025 SEM 46"/>
    <s v="2128"/>
    <x v="15"/>
    <s v="jueves"/>
    <s v="ETERNA"/>
    <n v="1"/>
    <n v="2"/>
    <s v="TAT"/>
    <s v="LAURA YINET ARDILA QUIROGA"/>
    <s v="Preventa"/>
    <s v="1030612749"/>
    <s v="22639797"/>
    <s v="MINIMERCADO SANTANDER"/>
  </r>
  <r>
    <d v="2025-11-13T00:00:00"/>
    <s v="HHBO001178139"/>
    <s v="LYBICA1000X1"/>
    <s v="LIMPIAYA LIMPIADOR BICARBONATO 1000ML X1"/>
    <s v="LYBICA1000X1 - LIMPIAYA LIMPIADOR BICARBONATO 1000ML X1"/>
    <n v="2"/>
    <n v="3025.21"/>
    <n v="0"/>
    <n v="6050.42"/>
    <s v="BG11"/>
    <n v="1"/>
    <n v="2"/>
    <s v=" CIUDAD BOGOTA"/>
    <s v="ZONA BOGOTA"/>
    <s v="TERCEROS"/>
    <s v="2025 SEM 46"/>
    <s v="2200"/>
    <x v="36"/>
    <s v="jueves"/>
    <s v="ETERNA"/>
    <n v="1"/>
    <n v="2"/>
    <s v="TAT"/>
    <s v="INNOVACIONES Y EDIFICACIONES INTEGRALES SAS"/>
    <s v="Preventa"/>
    <s v="901475480"/>
    <s v="53099291"/>
    <s v="INNOVACIONES Y EDIFICACIONES INTEGRALES SAS"/>
  </r>
  <r>
    <d v="2025-11-13T00:00:00"/>
    <s v="HHPE000679074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36"/>
    <x v="41"/>
    <s v="jueves"/>
    <s v="PREBEL"/>
    <n v="1"/>
    <n v="1"/>
    <s v="TAT"/>
    <s v="ERASMO DE JESUS QUINTERO SOTO"/>
    <s v="Preventa"/>
    <s v="4349605"/>
    <s v="1088007321"/>
    <s v="ERASMO QUINTERO"/>
  </r>
  <r>
    <d v="2025-11-13T00:00:00"/>
    <s v="HHPE000679083"/>
    <s v="LYBICA1000X1"/>
    <s v="LIMPIAYA LIMPIADOR BICARBONATO 1000ML X1"/>
    <s v="LYBICA1000X1 - LIMPIAYA LIMPIADOR BICARBONATO 1000ML X1"/>
    <n v="1"/>
    <n v="3025.21"/>
    <n v="0"/>
    <n v="3025.21"/>
    <s v="PE05"/>
    <n v="1"/>
    <n v="157"/>
    <s v=" TUTI Pereira"/>
    <s v="ZONA SUR"/>
    <s v="TERCEROS"/>
    <s v="2025 SEM 46"/>
    <s v="1836"/>
    <x v="41"/>
    <s v="jueves"/>
    <s v="ETERNA"/>
    <n v="1"/>
    <n v="1"/>
    <s v="TAT"/>
    <s v="CESAR AUGUSTO ARICAPA SILVA"/>
    <s v="Preventa"/>
    <s v="10126216"/>
    <s v="1088007321"/>
    <s v="FOTO ESTUDIO ARICAPA"/>
  </r>
  <r>
    <d v="2025-11-13T00:00:00"/>
    <s v="HHBO001178189"/>
    <s v="LYLAVA1000"/>
    <s v="LIMPIAYA LIMPIADOR MULTIUSOS LAVANDA X 1000"/>
    <s v="LYLAVA1000 - LIMPIAYA LIMPIADOR MULTIUSOS LAVANDA X 1000"/>
    <n v="1"/>
    <n v="2541.83"/>
    <n v="0"/>
    <n v="2541.83"/>
    <s v="BG20"/>
    <n v="1"/>
    <n v="126"/>
    <s v=" TUTI Bogota"/>
    <s v="ZONA BOGOTA"/>
    <s v="TERCEROS"/>
    <s v="2025 SEM 46"/>
    <s v="2147"/>
    <x v="29"/>
    <s v="jueves"/>
    <s v="ETERNA"/>
    <n v="1"/>
    <n v="1"/>
    <s v="TAT"/>
    <s v="MARIA ESTHER RODRIGUEZ CORTES"/>
    <s v="Preventa"/>
    <s v="41749128"/>
    <s v="79986646"/>
    <s v="CASA 12"/>
  </r>
  <r>
    <d v="2025-11-13T00:00:00"/>
    <s v="HHBO001178189"/>
    <s v="LYSUAV760DX1"/>
    <s v="LIMPIAYA SUAVIZANTE DOYPACK 760 ML X1"/>
    <s v="LYSUAV760DX1 - LIMPIAYA SUAVIZANTE DOYPACK 760 ML X1"/>
    <n v="1"/>
    <n v="3400"/>
    <n v="0"/>
    <n v="3400"/>
    <s v="BG20"/>
    <n v="1"/>
    <n v="126"/>
    <s v=" TUTI Bogota"/>
    <s v="ZONA BOGOTA"/>
    <s v="TERCEROS"/>
    <s v="2025 SEM 46"/>
    <s v="2147"/>
    <x v="29"/>
    <s v="jueves"/>
    <s v="ETERNA"/>
    <n v="1"/>
    <n v="1"/>
    <s v="TAT"/>
    <s v="MARIA ESTHER RODRIGUEZ CORTES"/>
    <s v="Preventa"/>
    <s v="41749128"/>
    <s v="79986646"/>
    <s v="CASA 12"/>
  </r>
  <r>
    <d v="2025-11-13T00:00:00"/>
    <s v="HHBO001178189"/>
    <s v="LYLOZACREM"/>
    <s v="CREMA LAVALOZA LIMPIAYA"/>
    <s v="LYLOZACREM - CREMA LAVALOZA LIMPIAYA"/>
    <n v="1"/>
    <n v="2615"/>
    <n v="0"/>
    <n v="2615"/>
    <s v="BG20"/>
    <n v="1"/>
    <n v="126"/>
    <s v=" TUTI Bogota"/>
    <s v="ZONA BOGOTA"/>
    <s v="TERCEROS"/>
    <s v="2025 SEM 46"/>
    <s v="2147"/>
    <x v="29"/>
    <s v="jueves"/>
    <s v="ETERNA"/>
    <n v="1"/>
    <n v="1"/>
    <s v="TAT"/>
    <s v="MARIA ESTHER RODRIGUEZ CORTES"/>
    <s v="Preventa"/>
    <s v="41749128"/>
    <s v="79986646"/>
    <s v="CASA 12"/>
  </r>
  <r>
    <d v="2025-11-13T00:00:00"/>
    <s v="HHME001467300"/>
    <s v="YASEDA20"/>
    <s v="SEDA DENTAL CON CERA 20 MT"/>
    <s v="YASEDA20 - SEDA DENTAL CON CERA 20 MT"/>
    <n v="10"/>
    <n v="1092.44"/>
    <n v="0"/>
    <n v="10924.4"/>
    <s v="MD04"/>
    <n v="1"/>
    <n v="125"/>
    <s v=" TUTI Medellin"/>
    <s v="ZONA CENTRO"/>
    <s v="TERCEROS"/>
    <s v="2025 SEM 46"/>
    <s v="1305"/>
    <x v="6"/>
    <s v="jueves"/>
    <s v="YASS"/>
    <n v="1"/>
    <n v="10"/>
    <s v="TAT"/>
    <s v="JUAN CARLOS DUQUE VILLA"/>
    <s v="Preventa"/>
    <s v="72243934"/>
    <s v="1036660589"/>
    <s v="SUPERMERCADO LOS COMPADRES"/>
  </r>
  <r>
    <d v="2025-11-13T00:00:00"/>
    <s v="HHME001467300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6"/>
    <s v="1305"/>
    <x v="6"/>
    <s v="jueves"/>
    <s v="YASS"/>
    <n v="1"/>
    <n v="12"/>
    <s v="TAT"/>
    <s v="JUAN CARLOS DUQUE VILLA"/>
    <s v="Preventa"/>
    <s v="72243934"/>
    <s v="1036660589"/>
    <s v="SUPERMERCADO LOS COMPADRES"/>
  </r>
  <r>
    <d v="2025-11-13T00:00:00"/>
    <s v="HHME001467315"/>
    <s v="LYGUANT7AMX2"/>
    <s v="LIMPIAYA GUATE TALLA7 AMARILLO X2"/>
    <s v="LYGUANT7AMX2 - LIMPIAYA GUATE TALLA7 AMARILLO X2"/>
    <n v="12"/>
    <n v="3025.21"/>
    <n v="0"/>
    <n v="36302.519999999997"/>
    <s v="MD01"/>
    <n v="1"/>
    <n v="125"/>
    <s v=" TUTI Medellin"/>
    <s v="ZONA CENTRO"/>
    <s v="TERCEROS"/>
    <s v="2025 SEM 46"/>
    <s v="1343"/>
    <x v="7"/>
    <s v="jueves"/>
    <s v="ETERNA"/>
    <n v="1"/>
    <n v="12"/>
    <s v="TAT"/>
    <s v="JOSE DUVAN LOAIZA DUQUE"/>
    <s v="Preventa"/>
    <s v="75032801"/>
    <s v="1039023085"/>
    <s v="LA GRAN ESQUINA LD"/>
  </r>
  <r>
    <d v="2025-11-13T00:00:00"/>
    <s v="HHME001467315"/>
    <s v="LYGUANT8AMX2"/>
    <s v="LIMPIAYA GUANTE TALLA8 AMARILLO X2"/>
    <s v="LYGUANT8AMX2 - LIMPIAYA GUANTE TALLA8 AMARILLO X2"/>
    <n v="12"/>
    <n v="3025.21"/>
    <n v="0"/>
    <n v="36302.519999999997"/>
    <s v="MD01"/>
    <n v="1"/>
    <n v="125"/>
    <s v=" TUTI Medellin"/>
    <s v="ZONA CENTRO"/>
    <s v="TERCEROS"/>
    <s v="2025 SEM 46"/>
    <s v="1343"/>
    <x v="7"/>
    <s v="jueves"/>
    <s v="ETERNA"/>
    <n v="1"/>
    <n v="12"/>
    <s v="TAT"/>
    <s v="JOSE DUVAN LOAIZA DUQUE"/>
    <s v="Preventa"/>
    <s v="75032801"/>
    <s v="1039023085"/>
    <s v="LA GRAN ESQUINA LD"/>
  </r>
  <r>
    <d v="2025-11-13T00:00:00"/>
    <s v="HHME001467317"/>
    <s v="PBTALCO30"/>
    <s v="TALCO POLVO AFM 30 GR"/>
    <s v="PBTALCO30 - TALCO POLVO AFM 30 GR"/>
    <n v="3"/>
    <n v="2900.04"/>
    <n v="0"/>
    <n v="8700.1200000000008"/>
    <s v="MD04"/>
    <n v="1"/>
    <n v="125"/>
    <s v=" TUTI Medellin"/>
    <s v="ZONA CENTRO"/>
    <s v="TERCEROS"/>
    <s v="2025 SEM 46"/>
    <s v="1305"/>
    <x v="6"/>
    <s v="jueves"/>
    <s v="PREBEL"/>
    <n v="1"/>
    <n v="3"/>
    <s v="TAT"/>
    <s v="IVAN DE JESUS DURANGO"/>
    <s v="Preventa"/>
    <s v="8305363"/>
    <s v="1036660589"/>
    <s v="DROGUERIA BULEVAR LA 68"/>
  </r>
  <r>
    <d v="2025-11-13T00:00:00"/>
    <s v="HHME001467317"/>
    <s v="PBTAL85X2"/>
    <s v="TALCO 85GR X 2"/>
    <s v="PBTAL85X2 - TALCO 85GR X 2"/>
    <n v="2"/>
    <n v="12290.73"/>
    <n v="0"/>
    <n v="24581.46"/>
    <s v="MD04"/>
    <n v="1"/>
    <n v="125"/>
    <s v=" TUTI Medellin"/>
    <s v="ZONA CENTRO"/>
    <s v="TERCEROS"/>
    <s v="2025 SEM 46"/>
    <s v="1305"/>
    <x v="6"/>
    <s v="jueves"/>
    <s v="PREBEL"/>
    <n v="1"/>
    <n v="2"/>
    <s v="TAT"/>
    <s v="IVAN DE JESUS DURANGO"/>
    <s v="Preventa"/>
    <s v="8305363"/>
    <s v="1036660589"/>
    <s v="DROGUERIA BULEVAR LA 68"/>
  </r>
  <r>
    <d v="2025-11-13T00:00:00"/>
    <s v="HHME001467317"/>
    <s v="PBDESROLL"/>
    <s v="DESODORANTE ROLL-ON 30ML"/>
    <s v="PBDESROLL - DESODORANTE ROLL-ON 30ML"/>
    <n v="4"/>
    <n v="3000"/>
    <n v="0"/>
    <n v="12000"/>
    <s v="MD04"/>
    <n v="1"/>
    <n v="125"/>
    <s v=" TUTI Medellin"/>
    <s v="ZONA CENTRO"/>
    <s v="TERCEROS"/>
    <s v="2025 SEM 46"/>
    <s v="1305"/>
    <x v="6"/>
    <s v="jueves"/>
    <s v="PREBEL"/>
    <n v="1"/>
    <n v="4"/>
    <s v="TAT"/>
    <s v="IVAN DE JESUS DURANGO"/>
    <s v="Preventa"/>
    <s v="8305363"/>
    <s v="1036660589"/>
    <s v="DROGUERIA BULEVAR LA 68"/>
  </r>
  <r>
    <d v="2025-11-13T00:00:00"/>
    <s v="HHBO001178009"/>
    <s v="YACINT12"/>
    <s v="CINTA TRANSPARENTE PEQUEÑA X 12 UND"/>
    <s v="YACINT12 - CINTA TRANSPARENTE PEQUEÑA X 12 UND"/>
    <n v="1"/>
    <n v="4247.1000000000004"/>
    <n v="0"/>
    <n v="4247.1000000000004"/>
    <s v="BG20"/>
    <n v="1"/>
    <n v="126"/>
    <s v=" TUTI Bogota"/>
    <s v="ZONA BOGOTA"/>
    <s v="TERCEROS"/>
    <s v="2025 SEM 46"/>
    <s v="2147"/>
    <x v="29"/>
    <s v="jueves"/>
    <s v="YASS"/>
    <n v="1"/>
    <n v="1"/>
    <s v="TAT"/>
    <s v="MARITZA ALEJANDRA GONZALEZ GUAYAZAN"/>
    <s v="Preventa"/>
    <s v="1016009820"/>
    <s v="79986646"/>
    <s v="COLORS PAPELERIA"/>
  </r>
  <r>
    <d v="2025-11-13T00:00:00"/>
    <s v="HHBO001178009"/>
    <s v="YATIJEROM"/>
    <s v="TIJERA PUNTA ROMA ECONOMICA"/>
    <s v="YATIJEROM - TIJERA PUNTA ROMA ECONOMICA"/>
    <n v="6"/>
    <n v="864"/>
    <n v="0"/>
    <n v="5184"/>
    <s v="BG20"/>
    <n v="1"/>
    <n v="126"/>
    <s v=" TUTI Bogota"/>
    <s v="ZONA BOGOTA"/>
    <s v="TERCEROS"/>
    <s v="2025 SEM 46"/>
    <s v="2147"/>
    <x v="29"/>
    <s v="jueves"/>
    <s v="YASS"/>
    <n v="1"/>
    <n v="6"/>
    <s v="TAT"/>
    <s v="MARITZA ALEJANDRA GONZALEZ GUAYAZAN"/>
    <s v="Preventa"/>
    <s v="1016009820"/>
    <s v="79986646"/>
    <s v="COLORS PAPELERIA"/>
  </r>
  <r>
    <d v="2025-11-13T00:00:00"/>
    <s v="HHBU000700214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6"/>
    <s v="1673"/>
    <x v="24"/>
    <s v="jueves"/>
    <s v="ETERNA"/>
    <n v="1"/>
    <n v="6"/>
    <s v="TAT"/>
    <s v="AURA EDILSA RODRIGUEZ CALDERON"/>
    <s v="Preventa"/>
    <s v="27813619"/>
    <s v="1090387974"/>
    <s v="TIENDA TONY"/>
  </r>
  <r>
    <d v="2025-11-13T00:00:00"/>
    <s v="HHBU000700226"/>
    <s v="YABOLSAMED"/>
    <s v="BOLSA BASURA PAQUETE X8 UNIDADES"/>
    <s v="YABOLSAMED - BOLSA BASURA PAQUETE X8 UNIDADES"/>
    <n v="3"/>
    <n v="1344.54"/>
    <n v="0"/>
    <n v="4033.62"/>
    <s v="BM11"/>
    <n v="1"/>
    <n v="6"/>
    <s v=" BUCARAMANGA"/>
    <s v="ZONA SANTANDER"/>
    <s v="TERCEROS"/>
    <s v="2025 SEM 46"/>
    <s v="1640"/>
    <x v="52"/>
    <s v="jueves"/>
    <s v="YASS"/>
    <n v="1"/>
    <n v="3"/>
    <s v="TAT"/>
    <s v="MARYURY VIVIANA VEGA LOPEZ"/>
    <s v="Preventa"/>
    <s v="1097870171"/>
    <s v="63451609"/>
    <s v="MICROMERCADO SAN FERNANDO"/>
  </r>
  <r>
    <d v="2025-11-13T00:00:00"/>
    <s v="HHBU000700237"/>
    <s v="PBDESCOJINX18"/>
    <s v="DES. AFM DPL ORIG 12G X18"/>
    <s v="PBDESCOJINX18 - DES. AFM DPL ORIG 12G X18"/>
    <n v="1"/>
    <n v="11900"/>
    <n v="0"/>
    <n v="11900"/>
    <s v="BM11"/>
    <n v="1"/>
    <n v="6"/>
    <s v=" BUCARAMANGA"/>
    <s v="ZONA SANTANDER"/>
    <s v="TERCEROS"/>
    <s v="2025 SEM 46"/>
    <s v="1640"/>
    <x v="52"/>
    <s v="jueves"/>
    <s v="PREBEL"/>
    <n v="1"/>
    <n v="1"/>
    <s v="TAT"/>
    <s v="GUSTAVO ACOSTA NARANJO"/>
    <s v="Preventa"/>
    <s v="1098612420"/>
    <s v="63451609"/>
    <s v="ZULYMARKET"/>
  </r>
  <r>
    <d v="2025-11-13T00:00:00"/>
    <s v="HHBU000700243"/>
    <s v="LYGUANT8.5AMX2"/>
    <s v="LIMPIAYA GUANTE TALLA8.5 AMARILLO X2"/>
    <s v="LYGUANT8.5AMX2 - LIMPIAYA GUANTE TALLA8.5 AMARILLO X2"/>
    <n v="4"/>
    <n v="3025.21"/>
    <n v="0"/>
    <n v="12100.84"/>
    <s v="BM11"/>
    <n v="1"/>
    <n v="6"/>
    <s v=" BUCARAMANGA"/>
    <s v="ZONA SANTANDER"/>
    <s v="TERCEROS"/>
    <s v="2025 SEM 46"/>
    <s v="1640"/>
    <x v="52"/>
    <s v="jueves"/>
    <s v="ETERNA"/>
    <n v="1"/>
    <n v="4"/>
    <s v="TAT"/>
    <s v="ISMENIA VALBUENA LEON"/>
    <s v="Preventa"/>
    <s v="1098685451"/>
    <s v="63451609"/>
    <s v="MICROMERCADO FUENTE DE SODA MICROMARKET"/>
  </r>
  <r>
    <d v="2025-11-13T00:00:00"/>
    <s v="HHBU000700243"/>
    <s v="PBDESCLINGEL70GR"/>
    <s v="DESODORANTE CLINICAL EN GEL 70GR"/>
    <s v="PBDESCLINGEL70GR - DESODORANTE CLINICAL EN GEL 70GR"/>
    <n v="1"/>
    <n v="7650"/>
    <n v="0"/>
    <n v="7650"/>
    <s v="BM11"/>
    <n v="1"/>
    <n v="6"/>
    <s v=" BUCARAMANGA"/>
    <s v="ZONA SANTANDER"/>
    <s v="TERCEROS"/>
    <s v="2025 SEM 46"/>
    <s v="1640"/>
    <x v="52"/>
    <s v="jueves"/>
    <s v="PREBEL"/>
    <n v="1"/>
    <n v="1"/>
    <s v="TAT"/>
    <s v="ISMENIA VALBUENA LEON"/>
    <s v="Preventa"/>
    <s v="1098685451"/>
    <s v="63451609"/>
    <s v="MICROMERCADO FUENTE DE SODA MICROMARKET"/>
  </r>
  <r>
    <d v="2025-11-13T00:00:00"/>
    <s v="HHBO001178035"/>
    <s v="LYGUANT7.5AMX2"/>
    <s v="LIMPIAYA GUATE TALLA7.5 AMARILLO X2"/>
    <s v="LYGUANT7.5AMX2 - LIMPIAYA GUATE TALLA7.5 AMARILLO X2"/>
    <n v="1"/>
    <n v="3025.21"/>
    <n v="0"/>
    <n v="3025.21"/>
    <s v="BG19"/>
    <n v="1"/>
    <n v="126"/>
    <s v=" TUTI Bogota"/>
    <s v="ZONA BOGOTA"/>
    <s v="TERCEROS"/>
    <s v="2025 SEM 46"/>
    <s v="2177"/>
    <x v="11"/>
    <s v="jueves"/>
    <s v="ETERNA"/>
    <n v="1"/>
    <n v="1"/>
    <s v="TAT"/>
    <s v="CRISTIAN DAVID FONSECA BATANERO"/>
    <s v="Preventa"/>
    <s v="1026290334"/>
    <s v="80720009"/>
    <s v="TODO A MIL Y DOS MIL FONSECA"/>
  </r>
  <r>
    <d v="2025-11-13T00:00:00"/>
    <s v="HHBU000700245"/>
    <s v="YAPANIAZU"/>
    <s v="PAÑITOS HUMEDOS DAMPY X 20 AZUL"/>
    <s v="YAPANIAZU - PAÑITOS HUMEDOS DAMPY X 20 AZUL"/>
    <n v="24"/>
    <n v="1344.54"/>
    <n v="0"/>
    <n v="32268.959999999999"/>
    <s v="BM11"/>
    <n v="1"/>
    <n v="154"/>
    <s v=" TUTI Bucaramanga"/>
    <s v="ZONA SANTANDER"/>
    <s v="TERCEROS"/>
    <s v="2025 SEM 46"/>
    <s v="1640"/>
    <x v="52"/>
    <s v="jueves"/>
    <s v="YASS"/>
    <n v="1"/>
    <n v="24"/>
    <s v="TAT"/>
    <s v="ANA LICET FLOREZ ARCINIEGAS"/>
    <s v="Preventa"/>
    <s v="37728378"/>
    <s v="63451609"/>
    <s v="DROGUERIA MARKET PAGUE AL COSTO"/>
  </r>
  <r>
    <d v="2025-11-13T00:00:00"/>
    <s v="HHBU000700245"/>
    <s v="YAPADAM150"/>
    <s v="PAÑITOS HUMEDOS DAMPY X 150 UND AZUL"/>
    <s v="YAPADAM150 - PAÑITOS HUMEDOS DAMPY X 150 UND AZUL"/>
    <n v="16"/>
    <n v="6422.4"/>
    <n v="0"/>
    <n v="102758.39999999999"/>
    <s v="BM11"/>
    <n v="1"/>
    <n v="154"/>
    <s v=" TUTI Bucaramanga"/>
    <s v="ZONA SANTANDER"/>
    <s v="TERCEROS"/>
    <s v="2025 SEM 46"/>
    <s v="1640"/>
    <x v="52"/>
    <s v="jueves"/>
    <s v="YASS"/>
    <n v="1"/>
    <n v="16"/>
    <s v="TAT"/>
    <s v="ANA LICET FLOREZ ARCINIEGAS"/>
    <s v="Preventa"/>
    <s v="37728378"/>
    <s v="63451609"/>
    <s v="DROGUERIA MARKET PAGUE AL COSTO"/>
  </r>
  <r>
    <d v="2025-11-13T00:00:00"/>
    <s v="HHME001467159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jueves"/>
    <s v="PREBEL"/>
    <n v="1"/>
    <n v="1"/>
    <s v="TAT"/>
    <s v="ELBER DE JESUS RIVAS ZAPATA"/>
    <s v="Preventa"/>
    <s v="15528135"/>
    <s v="8432406"/>
    <s v="TIENDA EL RELAJO"/>
  </r>
  <r>
    <d v="2025-11-13T00:00:00"/>
    <s v="HHBU000700255"/>
    <s v="YALAPIROX12"/>
    <s v="LAPIZ ROJO X12 UND"/>
    <s v="YALAPIROX12 - LAPIZ ROJO X12 UND"/>
    <n v="1"/>
    <n v="4882"/>
    <n v="0"/>
    <n v="4882"/>
    <s v="CU02"/>
    <n v="1"/>
    <n v="211"/>
    <s v=" Tuti Cúcuta"/>
    <s v="ZONA SANTANDER"/>
    <s v="TERCEROS"/>
    <s v="2025 SEM 46"/>
    <s v="1676"/>
    <x v="28"/>
    <s v="jueves"/>
    <s v="YASS"/>
    <n v="1"/>
    <n v="1"/>
    <s v="TAT"/>
    <s v="DIANA PATRICIA PEREZ SOTO"/>
    <s v="Preventa"/>
    <s v="60389661"/>
    <s v="1093777438"/>
    <s v="TIENDA MIXTA MI RANCHO"/>
  </r>
  <r>
    <d v="2025-11-13T00:00:00"/>
    <s v="HHBU000700255"/>
    <s v="YATIJEROM"/>
    <s v="TIJERA PUNTA ROMA ECONOMICA"/>
    <s v="YATIJEROM - TIJERA PUNTA ROMA ECONOMICA"/>
    <n v="6"/>
    <n v="864"/>
    <n v="0"/>
    <n v="5184"/>
    <s v="CU02"/>
    <n v="1"/>
    <n v="211"/>
    <s v=" Tuti Cúcuta"/>
    <s v="ZONA SANTANDER"/>
    <s v="TERCEROS"/>
    <s v="2025 SEM 46"/>
    <s v="1676"/>
    <x v="28"/>
    <s v="jueves"/>
    <s v="YASS"/>
    <n v="1"/>
    <n v="6"/>
    <s v="TAT"/>
    <s v="DIANA PATRICIA PEREZ SOTO"/>
    <s v="Preventa"/>
    <s v="60389661"/>
    <s v="1093777438"/>
    <s v="TIENDA MIXTA MI RANCHO"/>
  </r>
  <r>
    <d v="2025-11-13T00:00:00"/>
    <s v="HHBU000700255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76"/>
    <x v="28"/>
    <s v="jueves"/>
    <s v="PREBEL"/>
    <n v="1"/>
    <n v="1"/>
    <s v="TAT"/>
    <s v="DIANA PATRICIA PEREZ SOTO"/>
    <s v="Preventa"/>
    <s v="60389661"/>
    <s v="1093777438"/>
    <s v="TIENDA MIXTA MI RANCHO"/>
  </r>
  <r>
    <d v="2025-11-13T00:00:00"/>
    <s v="HHBU000700255"/>
    <s v="LYSUAV190DX1"/>
    <s v="LIMPIAYA SUAVIZANTE DOYPACK 190 ML X1"/>
    <s v="LYSUAV190DX1 - LIMPIAYA SUAVIZANTE DOYPACK 190 ML X1"/>
    <n v="4"/>
    <n v="977"/>
    <n v="0"/>
    <n v="3908"/>
    <s v="CU02"/>
    <n v="1"/>
    <n v="211"/>
    <s v=" Tuti Cúcuta"/>
    <s v="ZONA SANTANDER"/>
    <s v="TERCEROS"/>
    <s v="2025 SEM 46"/>
    <s v="1676"/>
    <x v="28"/>
    <s v="jueves"/>
    <s v="ETERNA"/>
    <n v="1"/>
    <n v="4"/>
    <s v="TAT"/>
    <s v="DIANA PATRICIA PEREZ SOTO"/>
    <s v="Preventa"/>
    <s v="60389661"/>
    <s v="1093777438"/>
    <s v="TIENDA MIXTA MI RANCHO"/>
  </r>
  <r>
    <d v="2025-11-13T00:00:00"/>
    <s v="HHBU000700255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6"/>
    <s v="1676"/>
    <x v="28"/>
    <s v="jueves"/>
    <s v="PREBEL"/>
    <n v="1"/>
    <n v="1"/>
    <s v="TAT"/>
    <s v="DIANA PATRICIA PEREZ SOTO"/>
    <s v="Preventa"/>
    <s v="60389661"/>
    <s v="1093777438"/>
    <s v="TIENDA MIXTA MI RANCHO"/>
  </r>
  <r>
    <d v="2025-11-13T00:00:00"/>
    <s v="HHBU000700255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CU02"/>
    <n v="1"/>
    <n v="211"/>
    <s v=" Tuti Cúcuta"/>
    <s v="ZONA SANTANDER"/>
    <s v="TERCEROS"/>
    <s v="2025 SEM 46"/>
    <s v="1676"/>
    <x v="28"/>
    <s v="jueves"/>
    <s v="PREBEL"/>
    <n v="1"/>
    <n v="1"/>
    <s v="TAT"/>
    <s v="DIANA PATRICIA PEREZ SOTO"/>
    <s v="Preventa"/>
    <s v="60389661"/>
    <s v="1093777438"/>
    <s v="TIENDA MIXTA MI RANCHO"/>
  </r>
  <r>
    <d v="2025-11-13T00:00:00"/>
    <s v="HHBU000700272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82"/>
    <x v="12"/>
    <s v="jueves"/>
    <s v="PREBEL"/>
    <n v="1"/>
    <n v="1"/>
    <s v="TAT"/>
    <s v="YENNY CAROLINA CASANOVA NAVARRO"/>
    <s v="Preventa"/>
    <s v="27603702"/>
    <s v="60375658"/>
    <s v="DYD"/>
  </r>
  <r>
    <d v="2025-11-13T00:00:00"/>
    <s v="HHBO001178112"/>
    <s v="PBTAL85X2"/>
    <s v="TALCO 85GR X 2"/>
    <s v="PBTAL85X2 - TALCO 85GR X 2"/>
    <n v="1"/>
    <n v="12290.73"/>
    <n v="0"/>
    <n v="12290.73"/>
    <s v="BG11"/>
    <n v="1"/>
    <n v="126"/>
    <s v=" TUTI Bogota"/>
    <s v="ZONA BOGOTA"/>
    <s v="TERCEROS"/>
    <s v="2025 SEM 46"/>
    <s v="2200"/>
    <x v="36"/>
    <s v="jueves"/>
    <s v="PREBEL"/>
    <n v="1"/>
    <n v="1"/>
    <s v="TAT"/>
    <s v="RAMP COMUNICACIONES EU"/>
    <s v="Preventa"/>
    <s v="830114396"/>
    <s v="53099291"/>
    <s v="RAMP COMUNICACIONES EU"/>
  </r>
  <r>
    <d v="2025-11-13T00:00:00"/>
    <s v="HHBO001178112"/>
    <s v="LYSUAV760DX1"/>
    <s v="LIMPIAYA SUAVIZANTE DOYPACK 760 ML X1"/>
    <s v="LYSUAV760DX1 - LIMPIAYA SUAVIZANTE DOYPACK 760 ML X1"/>
    <n v="2"/>
    <n v="3400"/>
    <n v="0"/>
    <n v="6800"/>
    <s v="BG11"/>
    <n v="1"/>
    <n v="126"/>
    <s v=" TUTI Bogota"/>
    <s v="ZONA BOGOTA"/>
    <s v="TERCEROS"/>
    <s v="2025 SEM 46"/>
    <s v="2200"/>
    <x v="36"/>
    <s v="jueves"/>
    <s v="ETERNA"/>
    <n v="1"/>
    <n v="2"/>
    <s v="TAT"/>
    <s v="RAMP COMUNICACIONES EU"/>
    <s v="Preventa"/>
    <s v="830114396"/>
    <s v="53099291"/>
    <s v="RAMP COMUNICACIONES EU"/>
  </r>
  <r>
    <d v="2025-11-13T00:00:00"/>
    <s v="HHBO001178112"/>
    <s v="LYDETEOS1800DX1"/>
    <s v="DETERGENTE ETERNA DOYPACK ROPA OSCURA 1800ML"/>
    <s v="LYDETEOS1800DX1 - DETERGENTE ETERNA DOYPACK ROPA OSCURA 1800ML"/>
    <n v="1"/>
    <n v="13840"/>
    <n v="0"/>
    <n v="13840"/>
    <s v="BG11"/>
    <n v="1"/>
    <n v="126"/>
    <s v=" TUTI Bogota"/>
    <s v="ZONA BOGOTA"/>
    <s v="TERCEROS"/>
    <s v="2025 SEM 46"/>
    <s v="2200"/>
    <x v="36"/>
    <s v="jueves"/>
    <s v="ETERNA"/>
    <n v="1"/>
    <n v="1"/>
    <s v="TAT"/>
    <s v="RAMP COMUNICACIONES EU"/>
    <s v="Preventa"/>
    <s v="830114396"/>
    <s v="53099291"/>
    <s v="RAMP COMUNICACIONES EU"/>
  </r>
  <r>
    <d v="2025-11-13T00:00:00"/>
    <s v="HHBO001178112"/>
    <s v="SENORIGKIT250ML"/>
    <s v="KIT SHAMPOO +  ACONDICIONADOR ORIGINAL"/>
    <s v="SENORIGKIT250ML - KIT SHAMPOO +  ACONDICIONADOR ORIGINAL"/>
    <n v="1"/>
    <n v="26756"/>
    <n v="0"/>
    <n v="26756"/>
    <s v="BG11"/>
    <n v="1"/>
    <n v="126"/>
    <s v=" TUTI Bogota"/>
    <s v="ZONA BOGOTA"/>
    <s v="TERCEROS"/>
    <s v="2025 SEM 46"/>
    <s v="2200"/>
    <x v="36"/>
    <s v="jueves"/>
    <s v="SENSE"/>
    <n v="1"/>
    <n v="1"/>
    <s v="TAT"/>
    <s v="RAMP COMUNICACIONES EU"/>
    <s v="Preventa"/>
    <s v="830114396"/>
    <s v="53099291"/>
    <s v="RAMP COMUNICACIONES EU"/>
  </r>
  <r>
    <d v="2025-11-13T00:00:00"/>
    <s v="HHBO001178161"/>
    <s v="YACAN63"/>
    <s v="CANDADO 63 MM"/>
    <s v="YACAN63 - CANDADO 63 MM"/>
    <n v="1"/>
    <n v="5940"/>
    <n v="0"/>
    <n v="5940"/>
    <s v="BG25"/>
    <n v="1"/>
    <n v="126"/>
    <s v=" TUTI Bogota"/>
    <s v="ZONA BOGOTA"/>
    <s v="TERCEROS"/>
    <s v="2025 SEM 46"/>
    <s v="2128"/>
    <x v="15"/>
    <s v="jueves"/>
    <s v="YASS"/>
    <n v="1"/>
    <n v="1"/>
    <s v="TAT"/>
    <s v="ROCIO DEL PILAR DONCEL RINCON"/>
    <s v="Preventa"/>
    <s v="52636190"/>
    <s v="22639797"/>
    <s v="PAPELERIA ROCIO"/>
  </r>
  <r>
    <d v="2025-11-13T00:00:00"/>
    <s v="HHBO001178161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6"/>
    <s v="2128"/>
    <x v="15"/>
    <s v="jueves"/>
    <s v="ETERNA"/>
    <n v="1"/>
    <n v="1"/>
    <s v="TAT"/>
    <s v="ROCIO DEL PILAR DONCEL RINCON"/>
    <s v="Preventa"/>
    <s v="52636190"/>
    <s v="22639797"/>
    <s v="PAPELERIA ROCIO"/>
  </r>
  <r>
    <d v="2025-11-13T00:00:00"/>
    <s v="HHME001467266"/>
    <s v="DRTERMOSACHETX1"/>
    <s v="TERMOPROTECTOR CAPILAR DROMATIC SACHET X1"/>
    <s v="DRTERMOSACHETX1 - TERMOPROTECTOR CAPILAR DROMATIC SACHET X1"/>
    <n v="6"/>
    <n v="2227"/>
    <n v="0"/>
    <n v="13362"/>
    <s v="MD04"/>
    <n v="1"/>
    <n v="125"/>
    <s v=" TUTI Medellin"/>
    <s v="ZONA CENTRO"/>
    <s v="TERCEROS"/>
    <s v="2025 SEM 46"/>
    <s v="1305"/>
    <x v="6"/>
    <s v="jueves"/>
    <s v="DROMATIC"/>
    <n v="1"/>
    <n v="6"/>
    <s v="TAT"/>
    <s v="ROSA LIBERATA FERNANDEZ PALACIO"/>
    <s v="Preventa"/>
    <s v="1128283822"/>
    <s v="1036660589"/>
    <s v="MERCADOS LA ROSA"/>
  </r>
  <r>
    <d v="2025-11-13T00:00:00"/>
    <s v="HHME001467266"/>
    <s v="PBPROCOLDIS"/>
    <s v="PROTECTOR SOLAR COLOR DISPLAY"/>
    <s v="PBPROCOLDIS - PROTECTOR SOLAR COLOR DISPLAY"/>
    <n v="1"/>
    <n v="29400"/>
    <n v="0"/>
    <n v="29400"/>
    <s v="MD04"/>
    <n v="1"/>
    <n v="125"/>
    <s v=" TUTI Medellin"/>
    <s v="ZONA CENTRO"/>
    <s v="TERCEROS"/>
    <s v="2025 SEM 46"/>
    <s v="1305"/>
    <x v="6"/>
    <s v="jueves"/>
    <s v="PREBEL"/>
    <n v="1"/>
    <n v="1"/>
    <s v="TAT"/>
    <s v="ROSA LIBERATA FERNANDEZ PALACIO"/>
    <s v="Preventa"/>
    <s v="1128283822"/>
    <s v="1036660589"/>
    <s v="MERCADOS LA ROSA"/>
  </r>
  <r>
    <d v="2025-11-13T00:00:00"/>
    <s v="HHME001467266"/>
    <s v="PBCOMSHAMDESO"/>
    <s v="COMBO SHAMPOO CONECTAT + DESODORANTE AFM"/>
    <s v="PBCOMSHAMDESO - COMBO SHAMPOO CONECTAT + DESODORANTE AFM"/>
    <n v="2"/>
    <n v="19401"/>
    <n v="0"/>
    <n v="38802"/>
    <s v="MD04"/>
    <n v="1"/>
    <n v="125"/>
    <s v=" TUTI Medellin"/>
    <s v="ZONA CENTRO"/>
    <s v="TERCEROS"/>
    <s v="2025 SEM 46"/>
    <s v="1305"/>
    <x v="6"/>
    <s v="jueves"/>
    <s v="PREBEL"/>
    <n v="1"/>
    <n v="2"/>
    <s v="TAT"/>
    <s v="ROSA LIBERATA FERNANDEZ PALACIO"/>
    <s v="Preventa"/>
    <s v="1128283822"/>
    <s v="1036660589"/>
    <s v="MERCADOS LA ROSA"/>
  </r>
  <r>
    <d v="2025-11-13T00:00:00"/>
    <s v="HHME001467266"/>
    <s v="YACONDSEX"/>
    <s v="CONDONES X3 UNIDADES ECONOMICO"/>
    <s v="YACONDSEX - CONDONES X3 UNIDADES ECONOMICO"/>
    <n v="6"/>
    <n v="866.2"/>
    <n v="0"/>
    <n v="5197.2"/>
    <s v="MD04"/>
    <n v="1"/>
    <n v="125"/>
    <s v=" TUTI Medellin"/>
    <s v="ZONA CENTRO"/>
    <s v="TERCEROS"/>
    <s v="2025 SEM 46"/>
    <s v="1305"/>
    <x v="6"/>
    <s v="jueves"/>
    <s v="YASS"/>
    <n v="1"/>
    <n v="6"/>
    <s v="TAT"/>
    <s v="ROSA LIBERATA FERNANDEZ PALACIO"/>
    <s v="Preventa"/>
    <s v="1128283822"/>
    <s v="1036660589"/>
    <s v="MERCADOS LA ROSA"/>
  </r>
  <r>
    <d v="2025-11-13T00:00:00"/>
    <s v="HHBQ000726718"/>
    <s v="LYLIMPLAV200DX1"/>
    <s v="LIMPIAYA LIMPIADOR LAVANDA 200 ML X1"/>
    <s v="LYLIMPLAV200DX1 - LIMPIAYA LIMPIADOR LAVANDA 200 ML X1"/>
    <n v="3"/>
    <n v="1120"/>
    <n v="0"/>
    <n v="3360"/>
    <s v="BQ19"/>
    <n v="1"/>
    <n v="155"/>
    <s v=" TUTI Barranquilla"/>
    <s v="ZONA NORTE"/>
    <s v="TERCEROS"/>
    <s v="2025 SEM 46"/>
    <s v="1980"/>
    <x v="13"/>
    <s v="jueves"/>
    <s v="ETERNA"/>
    <n v="1"/>
    <n v="3"/>
    <s v="TAT"/>
    <s v="RABI JOSE ESCAF NADER"/>
    <s v="Preventa"/>
    <s v="72046111"/>
    <s v="57440258"/>
    <s v="RABI JOSE ESCAF NADER"/>
  </r>
  <r>
    <d v="2025-11-13T00:00:00"/>
    <s v="HHBO001178203"/>
    <s v="PBPROCOLDIS"/>
    <s v="PROTECTOR SOLAR COLOR DISPLAY"/>
    <s v="PBPROCOLDIS - PROTECTOR SOLAR COLOR DISPLAY"/>
    <n v="1"/>
    <n v="29400"/>
    <n v="0"/>
    <n v="29400"/>
    <s v="BG13"/>
    <n v="1"/>
    <n v="2"/>
    <s v=" CIUDAD BOGOTA"/>
    <s v="ZONA BOGOTA"/>
    <s v="TERCEROS"/>
    <s v="2025 SEM 46"/>
    <s v="2235"/>
    <x v="14"/>
    <s v="jueves"/>
    <s v="PREBEL"/>
    <n v="1"/>
    <n v="1"/>
    <s v="TAT"/>
    <s v="ANGELA MARCELA LOPEZ SALCEDO"/>
    <s v="Preventa"/>
    <s v="1026254212"/>
    <s v="1012358399"/>
    <s v="TIENDA DE BELLEZA"/>
  </r>
  <r>
    <d v="2025-11-13T00:00:00"/>
    <s v="HHBO001178203"/>
    <s v="PBELDES12X18"/>
    <s v="DES. EA DPL CLASS 12G X 18"/>
    <s v="PBELDES12X18 - DES. EA DPL CLASS 12G X 18"/>
    <n v="1"/>
    <n v="12500"/>
    <n v="0"/>
    <n v="12500"/>
    <s v="BG13"/>
    <n v="1"/>
    <n v="2"/>
    <s v=" CIUDAD BOGOTA"/>
    <s v="ZONA BOGOTA"/>
    <s v="TERCEROS"/>
    <s v="2025 SEM 46"/>
    <s v="2235"/>
    <x v="14"/>
    <s v="jueves"/>
    <s v="PREBEL"/>
    <n v="1"/>
    <n v="1"/>
    <s v="TAT"/>
    <s v="ANGELA MARCELA LOPEZ SALCEDO"/>
    <s v="Preventa"/>
    <s v="1026254212"/>
    <s v="1012358399"/>
    <s v="TIENDA DE BELLEZA"/>
  </r>
  <r>
    <d v="2025-11-13T00:00:00"/>
    <s v="HHBO001178204"/>
    <s v="PBDESCREMA72H"/>
    <s v="DESODORANTE COLAPSIBLE 40GR 72H"/>
    <s v="PBDESCREMA72H - DESODORANTE COLAPSIBLE 40GR 72H"/>
    <n v="3"/>
    <n v="3000"/>
    <n v="0"/>
    <n v="9000"/>
    <s v="BG11"/>
    <n v="1"/>
    <n v="126"/>
    <s v=" TUTI Bogota"/>
    <s v="ZONA BOGOTA"/>
    <s v="TERCEROS"/>
    <s v="2025 SEM 46"/>
    <s v="2200"/>
    <x v="36"/>
    <s v="jueves"/>
    <s v="PREBEL"/>
    <n v="1"/>
    <n v="3"/>
    <s v="TAT"/>
    <s v="QUIMIASEO VM SAS"/>
    <s v="Preventa"/>
    <s v="901502718"/>
    <s v="53099291"/>
    <s v="QUIMIASEO VM"/>
  </r>
  <r>
    <d v="2025-11-13T00:00:00"/>
    <s v="HHBO001178204"/>
    <s v="PBDESROLLX72"/>
    <s v="DESODORANTE ROLL-ON 30ML X72H"/>
    <s v="PBDESROLLX72 - DESODORANTE ROLL-ON 30ML X72H"/>
    <n v="3"/>
    <n v="3000"/>
    <n v="0"/>
    <n v="9000"/>
    <s v="BG11"/>
    <n v="1"/>
    <n v="126"/>
    <s v=" TUTI Bogota"/>
    <s v="ZONA BOGOTA"/>
    <s v="TERCEROS"/>
    <s v="2025 SEM 46"/>
    <s v="2200"/>
    <x v="36"/>
    <s v="jueves"/>
    <s v="PREBEL"/>
    <n v="1"/>
    <n v="3"/>
    <s v="TAT"/>
    <s v="QUIMIASEO VM SAS"/>
    <s v="Preventa"/>
    <s v="901502718"/>
    <s v="53099291"/>
    <s v="QUIMIASEO VM"/>
  </r>
  <r>
    <d v="2025-11-13T00:00:00"/>
    <s v="HHME001467304"/>
    <s v="YAGOM90"/>
    <s v="GOMINA N17 EN SOBRE 90G"/>
    <s v="YAGOM90 - GOMINA N17 EN SOBRE 90G"/>
    <n v="6"/>
    <n v="1092.44"/>
    <n v="0"/>
    <n v="6554.64"/>
    <s v="MD04"/>
    <n v="1"/>
    <n v="125"/>
    <s v=" TUTI Medellin"/>
    <s v="ZONA CENTRO"/>
    <s v="TERCEROS"/>
    <s v="2025 SEM 46"/>
    <s v="1305"/>
    <x v="6"/>
    <s v="jueves"/>
    <s v="YASS"/>
    <n v="1"/>
    <n v="6"/>
    <s v="TAT"/>
    <s v="MARGOTH DEL CARMEN DUQUE DUQUE"/>
    <s v="Preventa"/>
    <s v="42985691"/>
    <s v="1036660589"/>
    <s v="VENTANITA NEGRA"/>
  </r>
  <r>
    <d v="2025-11-13T00:00:00"/>
    <s v="HHBU000700318"/>
    <s v="YACAN25"/>
    <s v="CANDADO 25 MM"/>
    <s v="YACAN25 - CANDADO 25 MM"/>
    <n v="6"/>
    <n v="1543"/>
    <n v="0"/>
    <n v="9258"/>
    <s v="BM11"/>
    <n v="1"/>
    <n v="6"/>
    <s v=" BUCARAMANGA"/>
    <s v="ZONA SANTANDER"/>
    <s v="TERCEROS"/>
    <s v="2025 SEM 46"/>
    <s v="1640"/>
    <x v="52"/>
    <s v="jueves"/>
    <s v="YASS"/>
    <n v="1"/>
    <n v="6"/>
    <s v="TAT"/>
    <s v="MABEL ROCIO MORENO QUIROGA"/>
    <s v="Preventa"/>
    <s v="28034588"/>
    <s v="63451609"/>
    <s v="VARIEDADES MAXTHI"/>
  </r>
  <r>
    <d v="2025-11-13T00:00:00"/>
    <s v="HHBU000700318"/>
    <s v="YACAN38"/>
    <s v="CANDADO 38 MM"/>
    <s v="YACAN38 - CANDADO 38 MM"/>
    <n v="6"/>
    <n v="2668.75"/>
    <n v="0"/>
    <n v="16012.5"/>
    <s v="BM11"/>
    <n v="1"/>
    <n v="6"/>
    <s v=" BUCARAMANGA"/>
    <s v="ZONA SANTANDER"/>
    <s v="TERCEROS"/>
    <s v="2025 SEM 46"/>
    <s v="1640"/>
    <x v="52"/>
    <s v="jueves"/>
    <s v="YASS"/>
    <n v="1"/>
    <n v="6"/>
    <s v="TAT"/>
    <s v="MABEL ROCIO MORENO QUIROGA"/>
    <s v="Preventa"/>
    <s v="28034588"/>
    <s v="63451609"/>
    <s v="VARIEDADES MAXTHI"/>
  </r>
  <r>
    <d v="2025-11-13T00:00:00"/>
    <s v="HHBU000700318"/>
    <s v="YACAN50"/>
    <s v="CANDADO 50 MM"/>
    <s v="YACAN50 - CANDADO 50 MM"/>
    <n v="2"/>
    <n v="4327.7299999999996"/>
    <n v="0"/>
    <n v="8655.4599999999991"/>
    <s v="BM11"/>
    <n v="1"/>
    <n v="6"/>
    <s v=" BUCARAMANGA"/>
    <s v="ZONA SANTANDER"/>
    <s v="TERCEROS"/>
    <s v="2025 SEM 46"/>
    <s v="1640"/>
    <x v="52"/>
    <s v="jueves"/>
    <s v="YASS"/>
    <n v="1"/>
    <n v="2"/>
    <s v="TAT"/>
    <s v="MABEL ROCIO MORENO QUIROGA"/>
    <s v="Preventa"/>
    <s v="28034588"/>
    <s v="63451609"/>
    <s v="VARIEDADES MAXTHI"/>
  </r>
  <r>
    <d v="2025-11-13T00:00:00"/>
    <s v="HHBO001178227"/>
    <s v="LYCEETIPLANCHA"/>
    <s v="CEPILLO ECOLOGICO TIPO PLANCHA"/>
    <s v="LYCEETIPLANCHA - CEPILLO ECOLOGICO TIPO PLANCHA"/>
    <n v="4"/>
    <n v="2700"/>
    <n v="0"/>
    <n v="10800"/>
    <s v="BG20"/>
    <n v="1"/>
    <n v="126"/>
    <s v=" TUTI Bogota"/>
    <s v="ZONA BOGOTA"/>
    <s v="TERCEROS"/>
    <s v="2025 SEM 46"/>
    <s v="2134"/>
    <x v="32"/>
    <s v="jueves"/>
    <s v="ETERNA"/>
    <n v="1"/>
    <n v="4"/>
    <s v="TAT"/>
    <s v="HENRY HERNAN ZULUAGA LOPEZ"/>
    <s v="Preventa"/>
    <s v="70384119"/>
    <s v="79354604"/>
    <s v="TIENDA H Y H LOS PAISAS"/>
  </r>
  <r>
    <d v="2025-11-13T00:00:00"/>
    <s v="HHBO001178262"/>
    <s v="YABOLSAMED"/>
    <s v="BOLSA BASURA PAQUETE X8 UNIDADES"/>
    <s v="YABOLSAMED - BOLSA BASURA PAQUETE X8 UNIDADES"/>
    <n v="12"/>
    <n v="1344.54"/>
    <n v="0"/>
    <n v="16134.48"/>
    <s v="BG20"/>
    <n v="1"/>
    <n v="126"/>
    <s v=" TUTI Bogota"/>
    <s v="ZONA BOGOTA"/>
    <s v="TERCEROS"/>
    <s v="2025 SEM 46"/>
    <s v="2134"/>
    <x v="32"/>
    <s v="jueves"/>
    <s v="YASS"/>
    <n v="1"/>
    <n v="12"/>
    <s v="TAT"/>
    <s v="FABIO ALEJANDRO PIERNAGORDA BUENO"/>
    <s v="Preventa"/>
    <s v="80049633"/>
    <s v="79354604"/>
    <s v="ESTANQUILLO SAN ALEJO"/>
  </r>
  <r>
    <d v="2025-11-13T00:00:00"/>
    <s v="HHBU000700341"/>
    <s v="LYLIMJUNTAS"/>
    <s v="LIMPIADOR DE JUNTAS LIMPIAYA"/>
    <s v="LYLIMJUNTAS - LIMPIADOR DE JUNTAS LIMPIAYA"/>
    <n v="3"/>
    <n v="4659"/>
    <n v="0"/>
    <n v="13977"/>
    <s v="CU02"/>
    <n v="1"/>
    <n v="211"/>
    <s v=" Tuti Cúcuta"/>
    <s v="ZONA SANTANDER"/>
    <s v="TERCEROS"/>
    <s v="2025 SEM 46"/>
    <s v="1674"/>
    <x v="24"/>
    <s v="jueves"/>
    <s v="ETERNA"/>
    <n v="1"/>
    <n v="3"/>
    <s v="TAT"/>
    <s v="JULIANA ANDREINA ROMERO SILVA"/>
    <s v="Preventa"/>
    <s v="1090414180"/>
    <s v="1090387974"/>
    <s v="FERRETERIA GALAXIA"/>
  </r>
  <r>
    <d v="2025-11-13T00:00:00"/>
    <s v="HHBO001178329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6"/>
    <s v="2153"/>
    <x v="31"/>
    <s v="jueves"/>
    <s v="ETERNA"/>
    <n v="1"/>
    <n v="1"/>
    <s v="TAT"/>
    <s v="MARTHA ISABEL SERRATO URIBE"/>
    <s v="Preventa"/>
    <s v="52194551"/>
    <s v="1000685156"/>
    <s v="3 MINIUM"/>
  </r>
  <r>
    <d v="2025-11-13T00:00:00"/>
    <s v="HHBO001178387"/>
    <s v="LYDETE200DX1"/>
    <s v="LIMPIAYA DETERGENTE DOYPACK 200 ML X1"/>
    <s v="LYDETE200DX1 - LIMPIAYA DETERGENTE DOYPACK 200 ML X1"/>
    <n v="7"/>
    <n v="1440"/>
    <n v="0"/>
    <n v="10080"/>
    <s v="BG20"/>
    <n v="1"/>
    <n v="126"/>
    <s v=" TUTI Bogota"/>
    <s v="ZONA BOGOTA"/>
    <s v="TERCEROS"/>
    <s v="2025 SEM 46"/>
    <s v="2156"/>
    <x v="25"/>
    <s v="jueves"/>
    <s v="ETERNA"/>
    <n v="1"/>
    <n v="7"/>
    <s v="TAT"/>
    <s v="NORA MOLINA"/>
    <s v="Preventa"/>
    <s v="39639928"/>
    <s v="11223739"/>
    <s v="NORAMOLINA"/>
  </r>
  <r>
    <d v="2025-11-13T00:00:00"/>
    <s v="HHBO001178387"/>
    <s v="LYLIMPLAV200DX1"/>
    <s v="LIMPIAYA LIMPIADOR LAVANDA 200 ML X1"/>
    <s v="LYLIMPLAV200DX1 - LIMPIAYA LIMPIADOR LAVANDA 200 ML X1"/>
    <n v="5"/>
    <n v="1120"/>
    <n v="0"/>
    <n v="5600"/>
    <s v="BG20"/>
    <n v="1"/>
    <n v="126"/>
    <s v=" TUTI Bogota"/>
    <s v="ZONA BOGOTA"/>
    <s v="TERCEROS"/>
    <s v="2025 SEM 46"/>
    <s v="2156"/>
    <x v="25"/>
    <s v="jueves"/>
    <s v="ETERNA"/>
    <n v="1"/>
    <n v="5"/>
    <s v="TAT"/>
    <s v="NORA MOLINA"/>
    <s v="Preventa"/>
    <s v="39639928"/>
    <s v="11223739"/>
    <s v="NORAMOLINA"/>
  </r>
  <r>
    <d v="2025-11-13T00:00:00"/>
    <s v="HHBU000700348"/>
    <s v="LYLOZA180DX1"/>
    <s v="LIMPIAYA LAVA LOZA DOYPACK 180 ML X1"/>
    <s v="LYLOZA180DX1 - LIMPIAYA LAVA LOZA DOYPACK 180 ML X1"/>
    <n v="10"/>
    <n v="1230"/>
    <n v="0"/>
    <n v="12300"/>
    <s v="CU02"/>
    <n v="1"/>
    <n v="211"/>
    <s v=" Tuti Cúcuta"/>
    <s v="ZONA SANTANDER"/>
    <s v="TERCEROS"/>
    <s v="2025 SEM 46"/>
    <s v="1673"/>
    <x v="24"/>
    <s v="jueves"/>
    <s v="ETERNA"/>
    <n v="1"/>
    <n v="10"/>
    <s v="TAT"/>
    <s v="WILLIAM BAUTISTA BOTELLO"/>
    <s v="Preventa"/>
    <s v="6663185"/>
    <s v="1090387974"/>
    <s v="WILLIAM BAUTISTA BOTELLO"/>
  </r>
  <r>
    <d v="2025-11-13T00:00:00"/>
    <s v="HHBU000700348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6"/>
    <s v="1673"/>
    <x v="24"/>
    <s v="jueves"/>
    <s v="ETERNA"/>
    <n v="1"/>
    <n v="1"/>
    <s v="TAT"/>
    <s v="WILLIAM BAUTISTA BOTELLO"/>
    <s v="Preventa"/>
    <s v="6663185"/>
    <s v="1090387974"/>
    <s v="WILLIAM BAUTISTA BOTELLO"/>
  </r>
  <r>
    <d v="2025-11-13T00:00:00"/>
    <s v="HHBU000700221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6"/>
    <s v="1673"/>
    <x v="24"/>
    <s v="jueves"/>
    <s v="ETERNA"/>
    <n v="1"/>
    <n v="1"/>
    <s v="TAT"/>
    <s v="HERNEL ADOLFO ESCALANTE BOTELLO"/>
    <s v="Preventa"/>
    <s v="88197653"/>
    <s v="1090387974"/>
    <s v="HEYNEL ESCALANTE"/>
  </r>
  <r>
    <d v="2025-11-13T00:00:00"/>
    <s v="HHBU000700228"/>
    <s v="PBPROCOLDIS"/>
    <s v="PROTECTOR SOLAR COLOR DISPLAY"/>
    <s v="PBPROCOLDIS - PROTECTOR SOLAR COLOR DISPLAY"/>
    <n v="1"/>
    <n v="29400"/>
    <n v="0"/>
    <n v="29400"/>
    <s v="BM11"/>
    <n v="1"/>
    <n v="6"/>
    <s v=" BUCARAMANGA"/>
    <s v="ZONA SANTANDER"/>
    <s v="TERCEROS"/>
    <s v="2025 SEM 46"/>
    <s v="1640"/>
    <x v="52"/>
    <s v="jueves"/>
    <s v="PREBEL"/>
    <n v="1"/>
    <n v="1"/>
    <s v="TAT"/>
    <s v="YULY ALEXANDRA SEPULVEDA PINTO"/>
    <s v="Preventa"/>
    <s v="1101685334"/>
    <s v="63451609"/>
    <s v="MICROMERCADO EL FARO"/>
  </r>
  <r>
    <d v="2025-11-13T00:00:00"/>
    <s v="HHME001467138"/>
    <s v="LYGUANT8AMX2"/>
    <s v="LIMPIAYA GUANTE TALLA8 AMARILLO X2"/>
    <s v="LYGUANT8AMX2 - LIMPIAYA GUANTE TALLA8 AMARILLO X2"/>
    <n v="10"/>
    <n v="3025.21"/>
    <n v="0"/>
    <n v="30252.1"/>
    <s v="MD06"/>
    <n v="1"/>
    <n v="125"/>
    <s v=" TUTI Medellin"/>
    <s v="ZONA CENTRO"/>
    <s v="TERCEROS"/>
    <s v="2025 SEM 46"/>
    <s v="1349"/>
    <x v="2"/>
    <s v="jueves"/>
    <s v="ETERNA"/>
    <n v="1"/>
    <n v="10"/>
    <s v="TAT"/>
    <s v="CONSUELO DE LAS MERCE PELAEZ FERNANDEZ"/>
    <s v="Preventa"/>
    <s v="43075860"/>
    <s v="8432406"/>
    <s v="TIENDA CHELO"/>
  </r>
  <r>
    <d v="2025-11-13T00:00:00"/>
    <s v="HHBO001178046"/>
    <s v="LYDESEN500"/>
    <s v="DESENGRASANTE CITRICO 500ML"/>
    <s v="LYDESEN500 - DESENGRASANTE CITRICO 500ML"/>
    <n v="6"/>
    <n v="2645.48"/>
    <n v="0"/>
    <n v="15872.88"/>
    <s v="BG22"/>
    <n v="1"/>
    <n v="126"/>
    <s v=" TUTI Bogota"/>
    <s v="ZONA BOGOTA"/>
    <s v="TERCEROS"/>
    <s v="2025 SEM 46"/>
    <s v="2112"/>
    <x v="42"/>
    <s v="jueves"/>
    <s v="ETERNA"/>
    <n v="1"/>
    <n v="6"/>
    <s v="TAT"/>
    <s v="MARILY VILLAREAL CARDENAS"/>
    <s v="Preventa"/>
    <s v="68296373"/>
    <s v="52218661"/>
    <s v="AUTOSERVICIO LIS NARANJOS"/>
  </r>
  <r>
    <d v="2025-11-13T00:00:00"/>
    <s v="HHBO001178046"/>
    <s v="LYLIMJUNTAS"/>
    <s v="LIMPIADOR DE JUNTAS LIMPIAYA"/>
    <s v="LYLIMJUNTAS - LIMPIADOR DE JUNTAS LIMPIAYA"/>
    <n v="6"/>
    <n v="4659"/>
    <n v="0"/>
    <n v="27954"/>
    <s v="BG22"/>
    <n v="1"/>
    <n v="126"/>
    <s v=" TUTI Bogota"/>
    <s v="ZONA BOGOTA"/>
    <s v="TERCEROS"/>
    <s v="2025 SEM 46"/>
    <s v="2112"/>
    <x v="42"/>
    <s v="jueves"/>
    <s v="ETERNA"/>
    <n v="1"/>
    <n v="6"/>
    <s v="TAT"/>
    <s v="MARILY VILLAREAL CARDENAS"/>
    <s v="Preventa"/>
    <s v="68296373"/>
    <s v="52218661"/>
    <s v="AUTOSERVICIO LIS NARANJOS"/>
  </r>
  <r>
    <d v="2025-11-13T00:00:00"/>
    <s v="HHBO001178046"/>
    <s v="LYLANAACEX6"/>
    <s v="LIMPIAYA LANA ACERO X6"/>
    <s v="LYLANAACEX6 - LIMPIAYA LANA ACERO X6"/>
    <n v="6"/>
    <n v="1180"/>
    <n v="0"/>
    <n v="7080"/>
    <s v="BG22"/>
    <n v="1"/>
    <n v="126"/>
    <s v=" TUTI Bogota"/>
    <s v="ZONA BOGOTA"/>
    <s v="TERCEROS"/>
    <s v="2025 SEM 46"/>
    <s v="2112"/>
    <x v="42"/>
    <s v="jueves"/>
    <s v="ETERNA"/>
    <n v="6"/>
    <n v="36"/>
    <s v="TAT"/>
    <s v="MARILY VILLAREAL CARDENAS"/>
    <s v="Preventa"/>
    <s v="68296373"/>
    <s v="52218661"/>
    <s v="AUTOSERVICIO LIS NARANJOS"/>
  </r>
  <r>
    <d v="2025-11-13T00:00:00"/>
    <s v="HHBQ000726664"/>
    <s v="YAGOM90"/>
    <s v="GOMINA N17 EN SOBRE 90G"/>
    <s v="YAGOM90 - GOMINA N17 EN SOBRE 90G"/>
    <n v="12"/>
    <n v="1092.44"/>
    <n v="0"/>
    <n v="13109.28"/>
    <s v="BQ06"/>
    <n v="1"/>
    <n v="155"/>
    <s v=" TUTI Barranquilla"/>
    <s v="ZONA NORTE"/>
    <s v="TERCEROS"/>
    <s v="2025 SEM 46"/>
    <s v="1938"/>
    <x v="27"/>
    <s v="jueves"/>
    <s v="YASS"/>
    <n v="1"/>
    <n v="12"/>
    <s v="TAT"/>
    <s v="HAROLD JUNIOR YANES VEGA"/>
    <s v="Preventa"/>
    <s v="1042848674"/>
    <s v="8525463"/>
    <s v="REFRI HAROD"/>
  </r>
  <r>
    <d v="2025-11-13T00:00:00"/>
    <s v="HHBQ000726664"/>
    <s v="LYSUAV190DX1"/>
    <s v="LIMPIAYA SUAVIZANTE DOYPACK 190 ML X1"/>
    <s v="LYSUAV190DX1 - LIMPIAYA SUAVIZANTE DOYPACK 190 ML X1"/>
    <n v="6"/>
    <n v="977"/>
    <n v="0"/>
    <n v="5862"/>
    <s v="BQ06"/>
    <n v="1"/>
    <n v="155"/>
    <s v=" TUTI Barranquilla"/>
    <s v="ZONA NORTE"/>
    <s v="TERCEROS"/>
    <s v="2025 SEM 46"/>
    <s v="1938"/>
    <x v="27"/>
    <s v="jueves"/>
    <s v="ETERNA"/>
    <n v="1"/>
    <n v="6"/>
    <s v="TAT"/>
    <s v="HAROLD JUNIOR YANES VEGA"/>
    <s v="Preventa"/>
    <s v="1042848674"/>
    <s v="8525463"/>
    <s v="REFRI HAROD"/>
  </r>
  <r>
    <d v="2025-11-13T00:00:00"/>
    <s v="HHBQ000726664"/>
    <s v="PBELDESMIN30"/>
    <s v="EA CLASSIC MINI ROLL ON 30ML"/>
    <s v="PBELDESMIN30 - EA CLASSIC MINI ROLL ON 30ML"/>
    <n v="1"/>
    <n v="3000"/>
    <n v="0"/>
    <n v="3000"/>
    <s v="BQ06"/>
    <n v="1"/>
    <n v="155"/>
    <s v=" TUTI Barranquilla"/>
    <s v="ZONA NORTE"/>
    <s v="TERCEROS"/>
    <s v="2025 SEM 46"/>
    <s v="1938"/>
    <x v="27"/>
    <s v="jueves"/>
    <s v="PREBEL"/>
    <n v="1"/>
    <n v="1"/>
    <s v="TAT"/>
    <s v="HAROLD JUNIOR YANES VEGA"/>
    <s v="Preventa"/>
    <s v="1042848674"/>
    <s v="8525463"/>
    <s v="REFRI HAROD"/>
  </r>
  <r>
    <d v="2025-11-13T00:00:00"/>
    <s v="HHME001467151"/>
    <s v="YALAPIZAMAX12"/>
    <s v="LAPIZ ESCOLAR AMARILLO X12"/>
    <s v="YALAPIZAMAX12 - LAPIZ ESCOLAR AMARILLO X12"/>
    <n v="2"/>
    <n v="4853"/>
    <n v="0"/>
    <n v="9706"/>
    <s v="TT02"/>
    <n v="1"/>
    <n v="125"/>
    <s v=" TUTI Medellin"/>
    <s v="ZONA CENTRO"/>
    <s v="TERCEROS"/>
    <s v="2025 SEM 46"/>
    <s v="1315"/>
    <x v="8"/>
    <s v="jueves"/>
    <n v="0"/>
    <n v="1"/>
    <n v="2"/>
    <s v="TAT"/>
    <s v="CONSUELO DEL SOCORRO QUICENO CARDONA"/>
    <s v="Preventa"/>
    <s v="21824047"/>
    <s v="1152184981"/>
    <s v="LA ESCUELA"/>
  </r>
  <r>
    <d v="2025-11-13T00:00:00"/>
    <s v="HHBQ000726678"/>
    <s v="PBDES135X272H"/>
    <s v="DESODORANTE CREMA 135GR x2 72H"/>
    <s v="PBDES135X272H - DESODORANTE CREMA 135GR x2 72H"/>
    <n v="2"/>
    <n v="15550"/>
    <n v="0"/>
    <n v="31100"/>
    <s v="BQ06"/>
    <n v="1"/>
    <n v="155"/>
    <s v=" TUTI Barranquilla"/>
    <s v="ZONA NORTE"/>
    <s v="TERCEROS"/>
    <s v="2025 SEM 46"/>
    <s v="1938"/>
    <x v="27"/>
    <s v="jueves"/>
    <s v="PREBEL"/>
    <n v="1"/>
    <n v="2"/>
    <s v="TAT"/>
    <s v="ANYELO DELGADO RIVERO"/>
    <s v="Preventa"/>
    <s v="91107063"/>
    <s v="8525463"/>
    <s v="TIENDA Y PANADERIA LA FLECHA"/>
  </r>
  <r>
    <d v="2025-11-13T00:00:00"/>
    <s v="HHBO001178098"/>
    <s v="LYLANAACEX6"/>
    <s v="LIMPIAYA LANA ACERO X6"/>
    <s v="LYLANAACEX6 - LIMPIAYA LANA ACERO X6"/>
    <n v="4"/>
    <n v="1180"/>
    <n v="0"/>
    <n v="4720"/>
    <s v="BG20"/>
    <n v="1"/>
    <n v="126"/>
    <s v=" TUTI Bogota"/>
    <s v="ZONA BOGOTA"/>
    <s v="TERCEROS"/>
    <s v="2025 SEM 46"/>
    <s v="2147"/>
    <x v="29"/>
    <s v="jueves"/>
    <s v="ETERNA"/>
    <n v="6"/>
    <n v="24"/>
    <s v="TAT"/>
    <s v="CLARET EMILIO CAÑAS MORA"/>
    <s v="Preventa"/>
    <s v="6000997"/>
    <s v="79986646"/>
    <s v="TIENDA OSCARES"/>
  </r>
  <r>
    <d v="2025-11-13T00:00:00"/>
    <s v="HHBO001178107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6"/>
    <s v="2207"/>
    <x v="3"/>
    <s v="jueves"/>
    <s v="PREBEL"/>
    <n v="1"/>
    <n v="1"/>
    <s v="TAT"/>
    <s v="CARLOS ALBERTO ROJAS SEGURA"/>
    <s v="Preventa"/>
    <s v="11187935"/>
    <s v="1016001588"/>
    <s v=" FARMACEUTICOS CYTI PLUSS"/>
  </r>
  <r>
    <d v="2025-11-13T00:00:00"/>
    <s v="HHME001467258"/>
    <s v="YALAPIROX12"/>
    <s v="LAPIZ ROJO X12 UND"/>
    <s v="YALAPIROX12 - LAPIZ ROJO X12 UND"/>
    <n v="1"/>
    <n v="4882"/>
    <n v="0"/>
    <n v="4882"/>
    <s v="TT02"/>
    <n v="1"/>
    <n v="125"/>
    <s v=" TUTI Medellin"/>
    <s v="ZONA CENTRO"/>
    <s v="TERCEROS"/>
    <s v="2025 SEM 46"/>
    <s v="1315"/>
    <x v="8"/>
    <s v="jueves"/>
    <s v="YASS"/>
    <n v="1"/>
    <n v="1"/>
    <s v="TAT"/>
    <s v="IVAN ALBEIRO GOEZ GOEZ"/>
    <s v="Preventa"/>
    <s v="8415305"/>
    <s v="1152184981"/>
    <s v="MECATOS IVANCHO"/>
  </r>
  <r>
    <d v="2025-11-13T00:00:00"/>
    <s v="HHPE000679079"/>
    <s v="LYGUANT8NGX2"/>
    <s v="LIMPIAYA GUANTE NEGRO TALLA8 X2"/>
    <s v="LYGUANT8NGX2 - LIMPIAYA GUANTE NEGRO TALLA8 X2"/>
    <n v="3"/>
    <n v="3180"/>
    <n v="0"/>
    <n v="9540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ROCIO ARBOLEDA ALZATE"/>
    <s v="Preventa"/>
    <s v="42090592"/>
    <s v="1088007321"/>
    <s v="ALMACEN LA LOZA"/>
  </r>
  <r>
    <d v="2025-11-13T00:00:00"/>
    <s v="HHPE000679079"/>
    <s v="LYGUANT9NGX2"/>
    <s v="LIMPIAYA GUANTE NEGRO TALLA9 X2"/>
    <s v="LYGUANT9NGX2 - LIMPIAYA GUANTE NEGRO TALLA9 X2"/>
    <n v="3"/>
    <n v="3180"/>
    <n v="0"/>
    <n v="9540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ROCIO ARBOLEDA ALZATE"/>
    <s v="Preventa"/>
    <s v="42090592"/>
    <s v="1088007321"/>
    <s v="ALMACEN LA LOZA"/>
  </r>
  <r>
    <d v="2025-11-13T00:00:00"/>
    <s v="HHPE000679079"/>
    <s v="LYGUANT7.5AMX2"/>
    <s v="LIMPIAYA GUATE TALLA7.5 AMARILLO X2"/>
    <s v="LYGUANT7.5AMX2 - LIMPIAYA GUATE TALLA7.5 AMARILLO X2"/>
    <n v="3"/>
    <n v="3025.21"/>
    <n v="0"/>
    <n v="9075.6299999999992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ROCIO ARBOLEDA ALZATE"/>
    <s v="Preventa"/>
    <s v="42090592"/>
    <s v="1088007321"/>
    <s v="ALMACEN LA LOZA"/>
  </r>
  <r>
    <d v="2025-11-13T00:00:00"/>
    <s v="HHPE000679079"/>
    <s v="LYGUANT8AMX2"/>
    <s v="LIMPIAYA GUANTE TALLA8 AMARILLO X2"/>
    <s v="LYGUANT8AMX2 - LIMPIAYA GUANTE TALLA8 AMARILLO X2"/>
    <n v="3"/>
    <n v="3025.21"/>
    <n v="0"/>
    <n v="9075.6299999999992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ROCIO ARBOLEDA ALZATE"/>
    <s v="Preventa"/>
    <s v="42090592"/>
    <s v="1088007321"/>
    <s v="ALMACEN LA LOZA"/>
  </r>
  <r>
    <d v="2025-11-13T00:00:00"/>
    <s v="HHPE000679079"/>
    <s v="LYGUANT8.5AMX2"/>
    <s v="LIMPIAYA GUANTE TALLA8.5 AMARILLO X2"/>
    <s v="LYGUANT8.5AMX2 - LIMPIAYA GUANTE TALLA8.5 AMARILLO X2"/>
    <n v="3"/>
    <n v="3025.21"/>
    <n v="0"/>
    <n v="9075.6299999999992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ROCIO ARBOLEDA ALZATE"/>
    <s v="Preventa"/>
    <s v="42090592"/>
    <s v="1088007321"/>
    <s v="ALMACEN LA LOZA"/>
  </r>
  <r>
    <d v="2025-11-13T00:00:00"/>
    <s v="HHPE000679080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36"/>
    <x v="41"/>
    <s v="jueves"/>
    <s v="PREBEL"/>
    <n v="1"/>
    <n v="1"/>
    <s v="TAT"/>
    <s v="ROSANA CASTRO BEDOYA"/>
    <s v="Preventa"/>
    <s v="25078812"/>
    <s v="1088007321"/>
    <s v="CACHARRERIA EL PITUFO"/>
  </r>
  <r>
    <d v="2025-11-13T00:00:00"/>
    <s v="HHPE000679080"/>
    <s v="PBELDES12X18"/>
    <s v="DES. EA DPL CLASS 12G X 18"/>
    <s v="PBELDES12X18 - DES. EA DPL CLASS 12G X 18"/>
    <n v="1"/>
    <n v="12500"/>
    <n v="375"/>
    <n v="12125"/>
    <s v="PE05"/>
    <n v="1"/>
    <n v="157"/>
    <s v=" TUTI Pereira"/>
    <s v="ZONA SUR"/>
    <s v="TERCEROS"/>
    <s v="2025 SEM 46"/>
    <s v="1836"/>
    <x v="41"/>
    <s v="jueves"/>
    <s v="PREBEL"/>
    <n v="1"/>
    <n v="1"/>
    <s v="TAT"/>
    <s v="ROSANA CASTRO BEDOYA"/>
    <s v="Preventa"/>
    <s v="25078812"/>
    <s v="1088007321"/>
    <s v="CACHARRERIA EL PITUFO"/>
  </r>
  <r>
    <d v="2025-11-13T00:00:00"/>
    <s v="HHPE000679080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PE05"/>
    <n v="1"/>
    <n v="157"/>
    <s v=" TUTI Pereira"/>
    <s v="ZONA SUR"/>
    <s v="TERCEROS"/>
    <s v="2025 SEM 46"/>
    <s v="1836"/>
    <x v="41"/>
    <s v="jueves"/>
    <s v="PREBEL"/>
    <n v="1"/>
    <n v="1"/>
    <s v="TAT"/>
    <s v="ROSANA CASTRO BEDOYA"/>
    <s v="Preventa"/>
    <s v="25078812"/>
    <s v="1088007321"/>
    <s v="CACHARRERIA EL PITUFO"/>
  </r>
  <r>
    <d v="2025-11-13T00:00:00"/>
    <s v="HHPE000679080"/>
    <s v="PBDESROLL"/>
    <s v="DESODORANTE ROLL-ON 30ML"/>
    <s v="PBDESROLL - DESODORANTE ROLL-ON 30ML"/>
    <n v="6"/>
    <n v="3000"/>
    <n v="0"/>
    <n v="18000"/>
    <s v="PE05"/>
    <n v="1"/>
    <n v="157"/>
    <s v=" TUTI Pereira"/>
    <s v="ZONA SUR"/>
    <s v="TERCEROS"/>
    <s v="2025 SEM 46"/>
    <s v="1836"/>
    <x v="41"/>
    <s v="jueves"/>
    <s v="PREBEL"/>
    <n v="1"/>
    <n v="6"/>
    <s v="TAT"/>
    <s v="ROSANA CASTRO BEDOYA"/>
    <s v="Preventa"/>
    <s v="25078812"/>
    <s v="1088007321"/>
    <s v="CACHARRERIA EL PITUFO"/>
  </r>
  <r>
    <d v="2025-11-13T00:00:00"/>
    <s v="HHPE000679080"/>
    <s v="PBELDESMIN30"/>
    <s v="EA CLASSIC MINI ROLL ON 30ML"/>
    <s v="PBELDESMIN30 - EA CLASSIC MINI ROLL ON 30ML"/>
    <n v="6"/>
    <n v="3000"/>
    <n v="0"/>
    <n v="18000"/>
    <s v="PE05"/>
    <n v="1"/>
    <n v="157"/>
    <s v=" TUTI Pereira"/>
    <s v="ZONA SUR"/>
    <s v="TERCEROS"/>
    <s v="2025 SEM 46"/>
    <s v="1836"/>
    <x v="41"/>
    <s v="jueves"/>
    <s v="PREBEL"/>
    <n v="1"/>
    <n v="6"/>
    <s v="TAT"/>
    <s v="ROSANA CASTRO BEDOYA"/>
    <s v="Preventa"/>
    <s v="25078812"/>
    <s v="1088007321"/>
    <s v="CACHARRERIA EL PITUFO"/>
  </r>
  <r>
    <d v="2025-11-13T00:00:00"/>
    <s v="HHPE000679080"/>
    <s v="PBDESCREMA72H"/>
    <s v="DESODORANTE COLAPSIBLE 40GR 72H"/>
    <s v="PBDESCREMA72H - DESODORANTE COLAPSIBLE 40GR 72H"/>
    <n v="6"/>
    <n v="3000"/>
    <n v="0"/>
    <n v="18000"/>
    <s v="PE05"/>
    <n v="1"/>
    <n v="157"/>
    <s v=" TUTI Pereira"/>
    <s v="ZONA SUR"/>
    <s v="TERCEROS"/>
    <s v="2025 SEM 46"/>
    <s v="1836"/>
    <x v="41"/>
    <s v="jueves"/>
    <s v="PREBEL"/>
    <n v="1"/>
    <n v="6"/>
    <s v="TAT"/>
    <s v="ROSANA CASTRO BEDOYA"/>
    <s v="Preventa"/>
    <s v="25078812"/>
    <s v="1088007321"/>
    <s v="CACHARRERIA EL PITUFO"/>
  </r>
  <r>
    <d v="2025-11-13T00:00:00"/>
    <s v="HHBO001178174"/>
    <s v="LYDESEN500"/>
    <s v="DESENGRASANTE CITRICO 500ML"/>
    <s v="LYDESEN500 - DESENGRASANTE CITRICO 500ML"/>
    <n v="1"/>
    <n v="2645.48"/>
    <n v="0"/>
    <n v="2645.48"/>
    <s v="BG23"/>
    <n v="1"/>
    <n v="182"/>
    <s v=" TUTI VILLAVICENCIO"/>
    <s v="ZONA BOGOTA"/>
    <s v="TERCEROS"/>
    <s v="2025 SEM 46"/>
    <s v="2251"/>
    <x v="48"/>
    <s v="jueves"/>
    <s v="ETERNA"/>
    <n v="1"/>
    <n v="1"/>
    <s v="TAT"/>
    <s v="ILVA LUCIA RAMIREZ LEON"/>
    <s v="Preventa"/>
    <s v="51797479"/>
    <s v="1121910983"/>
    <s v="LA AMISTAD TIENDA"/>
  </r>
  <r>
    <d v="2025-11-13T00:00:00"/>
    <s v="HHBO001178174"/>
    <s v="LYVIDR500X1"/>
    <s v="LIMPIAYA LIMPIAVIDRIOS MULTIUSOS 500ML X1"/>
    <s v="LYVIDR500X1 - LIMPIAYA LIMPIAVIDRIOS MULTIUSOS 500ML X1"/>
    <n v="1"/>
    <n v="2647.06"/>
    <n v="0"/>
    <n v="2647.06"/>
    <s v="BG23"/>
    <n v="1"/>
    <n v="182"/>
    <s v=" TUTI VILLAVICENCIO"/>
    <s v="ZONA BOGOTA"/>
    <s v="TERCEROS"/>
    <s v="2025 SEM 46"/>
    <s v="2251"/>
    <x v="48"/>
    <s v="jueves"/>
    <s v="ETERNA"/>
    <n v="1"/>
    <n v="1"/>
    <s v="TAT"/>
    <s v="ILVA LUCIA RAMIREZ LEON"/>
    <s v="Preventa"/>
    <s v="51797479"/>
    <s v="1121910983"/>
    <s v="LA AMISTAD TIENDA"/>
  </r>
  <r>
    <d v="2025-11-13T00:00:00"/>
    <s v="HHPE000679092"/>
    <s v="LYGUANT7AMX2"/>
    <s v="LIMPIAYA GUATE TALLA7 AMARILLO X2"/>
    <s v="LYGUANT7AMX2 - LIMPIAYA GUATE TALLA7 AMARILLO X2"/>
    <n v="6"/>
    <n v="3025.21"/>
    <n v="0"/>
    <n v="18151.259999999998"/>
    <s v="PE05"/>
    <n v="1"/>
    <n v="157"/>
    <s v=" TUTI Pereira"/>
    <s v="ZONA SUR"/>
    <s v="TERCEROS"/>
    <s v="2025 SEM 46"/>
    <s v="1836"/>
    <x v="41"/>
    <s v="jueves"/>
    <s v="ETERNA"/>
    <n v="1"/>
    <n v="6"/>
    <s v="TAT"/>
    <s v="MARIA ISABEL SALAZAR GONZALEZ"/>
    <s v="Preventa"/>
    <s v="34066050"/>
    <s v="1088007321"/>
    <s v="TIENDA CORALES"/>
  </r>
  <r>
    <d v="2025-11-13T00:00:00"/>
    <s v="HHPE000679092"/>
    <s v="LYGUANT8AMX2"/>
    <s v="LIMPIAYA GUANTE TALLA8 AMARILLO X2"/>
    <s v="LYGUANT8AMX2 - LIMPIAYA GUANTE TALLA8 AMARILLO X2"/>
    <n v="6"/>
    <n v="3025.21"/>
    <n v="0"/>
    <n v="18151.259999999998"/>
    <s v="PE05"/>
    <n v="1"/>
    <n v="157"/>
    <s v=" TUTI Pereira"/>
    <s v="ZONA SUR"/>
    <s v="TERCEROS"/>
    <s v="2025 SEM 46"/>
    <s v="1836"/>
    <x v="41"/>
    <s v="jueves"/>
    <s v="ETERNA"/>
    <n v="1"/>
    <n v="6"/>
    <s v="TAT"/>
    <s v="MARIA ISABEL SALAZAR GONZALEZ"/>
    <s v="Preventa"/>
    <s v="34066050"/>
    <s v="1088007321"/>
    <s v="TIENDA CORALES"/>
  </r>
  <r>
    <d v="2025-11-13T00:00:00"/>
    <s v="HHPE000679092"/>
    <s v="LYGUANT9AMX2"/>
    <s v="LIMPIAYA GUANTE TALLA9 AMARILLO X2"/>
    <s v="LYGUANT9AMX2 - LIMPIAYA GUANTE TALLA9 AMARILLO X2"/>
    <n v="3"/>
    <n v="3025.21"/>
    <n v="0"/>
    <n v="9075.6299999999992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ISABEL SALAZAR GONZALEZ"/>
    <s v="Preventa"/>
    <s v="34066050"/>
    <s v="1088007321"/>
    <s v="TIENDA CORALES"/>
  </r>
  <r>
    <d v="2025-11-13T00:00:00"/>
    <s v="HHPE000679092"/>
    <s v="LYGUANT8NGX2"/>
    <s v="LIMPIAYA GUANTE NEGRO TALLA8 X2"/>
    <s v="LYGUANT8NGX2 - LIMPIAYA GUANTE NEGRO TALLA8 X2"/>
    <n v="6"/>
    <n v="3180"/>
    <n v="0"/>
    <n v="19080"/>
    <s v="PE05"/>
    <n v="1"/>
    <n v="157"/>
    <s v=" TUTI Pereira"/>
    <s v="ZONA SUR"/>
    <s v="TERCEROS"/>
    <s v="2025 SEM 46"/>
    <s v="1836"/>
    <x v="41"/>
    <s v="jueves"/>
    <s v="ETERNA"/>
    <n v="1"/>
    <n v="6"/>
    <s v="TAT"/>
    <s v="MARIA ISABEL SALAZAR GONZALEZ"/>
    <s v="Preventa"/>
    <s v="34066050"/>
    <s v="1088007321"/>
    <s v="TIENDA CORALES"/>
  </r>
  <r>
    <d v="2025-11-13T00:00:00"/>
    <s v="HHPE000679092"/>
    <s v="LYGUANT9NGX2"/>
    <s v="LIMPIAYA GUANTE NEGRO TALLA9 X2"/>
    <s v="LYGUANT9NGX2 - LIMPIAYA GUANTE NEGRO TALLA9 X2"/>
    <n v="3"/>
    <n v="3180"/>
    <n v="0"/>
    <n v="9540"/>
    <s v="PE05"/>
    <n v="1"/>
    <n v="157"/>
    <s v=" TUTI Pereira"/>
    <s v="ZONA SUR"/>
    <s v="TERCEROS"/>
    <s v="2025 SEM 46"/>
    <s v="1836"/>
    <x v="41"/>
    <s v="jueves"/>
    <s v="ETERNA"/>
    <n v="1"/>
    <n v="3"/>
    <s v="TAT"/>
    <s v="MARIA ISABEL SALAZAR GONZALEZ"/>
    <s v="Preventa"/>
    <s v="34066050"/>
    <s v="1088007321"/>
    <s v="TIENDA CORALES"/>
  </r>
  <r>
    <d v="2025-11-13T00:00:00"/>
    <s v="HHMO000626155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8"/>
    <x v="30"/>
    <s v="jueves"/>
    <s v="ETERNA"/>
    <n v="1"/>
    <n v="6"/>
    <s v="TAT"/>
    <s v="ADRIAN JOSE DE LA OSSA CABALLERO"/>
    <s v="Preventa"/>
    <s v="1067924628"/>
    <s v="78716125"/>
    <s v="TIENDA DEISY"/>
  </r>
  <r>
    <d v="2025-11-13T00:00:00"/>
    <s v="HHBU000700303"/>
    <s v="YABOLSAMED"/>
    <s v="BOLSA BASURA PAQUETE X8 UNIDADES"/>
    <s v="YABOLSAMED - BOLSA BASURA PAQUETE X8 UNIDADES"/>
    <n v="2"/>
    <n v="1344.54"/>
    <n v="0"/>
    <n v="2689.08"/>
    <s v="CU02"/>
    <n v="1"/>
    <n v="211"/>
    <s v=" Tuti Cúcuta"/>
    <s v="ZONA SANTANDER"/>
    <s v="TERCEROS"/>
    <s v="2025 SEM 46"/>
    <s v="1676"/>
    <x v="28"/>
    <s v="jueves"/>
    <s v="YASS"/>
    <n v="1"/>
    <n v="2"/>
    <s v="TAT"/>
    <s v="HENRY JESUS HERNANDEZ VILLASMIL"/>
    <s v="Preventa"/>
    <s v="13494290"/>
    <s v="1093777438"/>
    <s v="TIENDA MIXTA LA 18"/>
  </r>
  <r>
    <d v="2025-11-13T00:00:00"/>
    <s v="HHBU000700303"/>
    <s v="YATIJEROM"/>
    <s v="TIJERA PUNTA ROMA ECONOMICA"/>
    <s v="YATIJEROM - TIJERA PUNTA ROMA ECONOMICA"/>
    <n v="10"/>
    <n v="864"/>
    <n v="0"/>
    <n v="8640"/>
    <s v="CU02"/>
    <n v="1"/>
    <n v="211"/>
    <s v=" Tuti Cúcuta"/>
    <s v="ZONA SANTANDER"/>
    <s v="TERCEROS"/>
    <s v="2025 SEM 46"/>
    <s v="1676"/>
    <x v="28"/>
    <s v="jueves"/>
    <s v="YASS"/>
    <n v="1"/>
    <n v="10"/>
    <s v="TAT"/>
    <s v="HENRY JESUS HERNANDEZ VILLASMIL"/>
    <s v="Preventa"/>
    <s v="13494290"/>
    <s v="1093777438"/>
    <s v="TIENDA MIXTA LA 18"/>
  </r>
  <r>
    <d v="2025-11-13T00:00:00"/>
    <s v="HHBU000700303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6"/>
    <s v="1676"/>
    <x v="28"/>
    <s v="jueves"/>
    <s v="PREBEL"/>
    <n v="1"/>
    <n v="1"/>
    <s v="TAT"/>
    <s v="HENRY JESUS HERNANDEZ VILLASMIL"/>
    <s v="Preventa"/>
    <s v="13494290"/>
    <s v="1093777438"/>
    <s v="TIENDA MIXTA LA 18"/>
  </r>
  <r>
    <d v="2025-11-13T00:00:00"/>
    <s v="HHBO001178188"/>
    <s v="YACAN63"/>
    <s v="CANDADO 63 MM"/>
    <s v="YACAN63 - CANDADO 63 MM"/>
    <n v="1"/>
    <n v="5940"/>
    <n v="0"/>
    <n v="5940"/>
    <s v="BG20"/>
    <n v="1"/>
    <n v="126"/>
    <s v=" TUTI Bogota"/>
    <s v="ZONA BOGOTA"/>
    <s v="TERCEROS"/>
    <s v="2025 SEM 46"/>
    <s v="2147"/>
    <x v="29"/>
    <s v="jueves"/>
    <s v="YASS"/>
    <n v="1"/>
    <n v="1"/>
    <s v="TAT"/>
    <s v="MARTHA LUCIA LONDOÑO ZULETA"/>
    <s v="Preventa"/>
    <s v="41893615"/>
    <s v="79986646"/>
    <s v="TIENDA CASA VERDE"/>
  </r>
  <r>
    <d v="2025-11-13T00:00:00"/>
    <s v="HHME001467282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6"/>
    <s v="1330"/>
    <x v="43"/>
    <s v="jueves"/>
    <s v="PREBEL"/>
    <n v="1"/>
    <n v="1"/>
    <s v="TAT"/>
    <s v="GLORIA STELLA CARDONA PEREZ"/>
    <s v="Preventa"/>
    <s v="43086980"/>
    <s v="8063355"/>
    <s v="TIENDA PLOMERITO"/>
  </r>
  <r>
    <d v="2025-11-13T00:00:00"/>
    <s v="HHME001467282"/>
    <s v="PBTAL85X2"/>
    <s v="TALCO 85GR X 2"/>
    <s v="PBTAL85X2 - TALCO 85GR X 2"/>
    <n v="1"/>
    <n v="12290.73"/>
    <n v="0"/>
    <n v="12290.73"/>
    <s v="MD02"/>
    <n v="1"/>
    <n v="1"/>
    <s v=" MEDELLIN"/>
    <s v="ZONA CENTRO"/>
    <s v="TERCEROS"/>
    <s v="2025 SEM 46"/>
    <s v="1330"/>
    <x v="43"/>
    <s v="jueves"/>
    <s v="PREBEL"/>
    <n v="1"/>
    <n v="1"/>
    <s v="TAT"/>
    <s v="GLORIA STELLA CARDONA PEREZ"/>
    <s v="Preventa"/>
    <s v="43086980"/>
    <s v="8063355"/>
    <s v="TIENDA PLOMERITO"/>
  </r>
  <r>
    <d v="2025-11-13T00:00:00"/>
    <s v="HHME001467282"/>
    <s v="YACAN50"/>
    <s v="CANDADO 50 MM"/>
    <s v="YACAN50 - CANDADO 50 MM"/>
    <n v="2"/>
    <n v="4327.7299999999996"/>
    <n v="0"/>
    <n v="8655.4599999999991"/>
    <s v="MD02"/>
    <n v="1"/>
    <n v="1"/>
    <s v=" MEDELLIN"/>
    <s v="ZONA CENTRO"/>
    <s v="TERCEROS"/>
    <s v="2025 SEM 46"/>
    <s v="1330"/>
    <x v="43"/>
    <s v="jueves"/>
    <s v="YASS"/>
    <n v="1"/>
    <n v="2"/>
    <s v="TAT"/>
    <s v="GLORIA STELLA CARDONA PEREZ"/>
    <s v="Preventa"/>
    <s v="43086980"/>
    <s v="8063355"/>
    <s v="TIENDA PLOMERITO"/>
  </r>
  <r>
    <d v="2025-11-13T00:00:00"/>
    <s v="HHME001467282"/>
    <s v="YACAN25"/>
    <s v="CANDADO 25 MM"/>
    <s v="YACAN25 - CANDADO 25 MM"/>
    <n v="2"/>
    <n v="1543"/>
    <n v="0"/>
    <n v="3086"/>
    <s v="MD02"/>
    <n v="1"/>
    <n v="1"/>
    <s v=" MEDELLIN"/>
    <s v="ZONA CENTRO"/>
    <s v="TERCEROS"/>
    <s v="2025 SEM 46"/>
    <s v="1330"/>
    <x v="43"/>
    <s v="jueves"/>
    <s v="YASS"/>
    <n v="1"/>
    <n v="2"/>
    <s v="TAT"/>
    <s v="GLORIA STELLA CARDONA PEREZ"/>
    <s v="Preventa"/>
    <s v="43086980"/>
    <s v="8063355"/>
    <s v="TIENDA PLOMERITO"/>
  </r>
  <r>
    <d v="2025-11-13T00:00:00"/>
    <s v="HHME001467282"/>
    <s v="YACINASILANEGRA"/>
    <s v="CINTA AISLANTE NEGRA"/>
    <s v="YACINASILANEGRA - CINTA AISLANTE NEGRA"/>
    <n v="6"/>
    <n v="715"/>
    <n v="0"/>
    <n v="4290"/>
    <s v="MD02"/>
    <n v="1"/>
    <n v="1"/>
    <s v=" MEDELLIN"/>
    <s v="ZONA CENTRO"/>
    <s v="TERCEROS"/>
    <s v="2025 SEM 46"/>
    <s v="1330"/>
    <x v="43"/>
    <s v="jueves"/>
    <s v="YASS"/>
    <n v="1"/>
    <n v="6"/>
    <s v="TAT"/>
    <s v="GLORIA STELLA CARDONA PEREZ"/>
    <s v="Preventa"/>
    <s v="43086980"/>
    <s v="8063355"/>
    <s v="TIENDA PLOMERITO"/>
  </r>
  <r>
    <d v="2025-11-13T00:00:00"/>
    <s v="HHBO001178191"/>
    <s v="YABOLSAMED"/>
    <s v="BOLSA BASURA PAQUETE X8 UNIDADES"/>
    <s v="YABOLSAMED - BOLSA BASURA PAQUETE X8 UNIDADES"/>
    <n v="3"/>
    <n v="1344.54"/>
    <n v="0"/>
    <n v="4033.62"/>
    <s v="BG20"/>
    <n v="1"/>
    <n v="126"/>
    <s v=" TUTI Bogota"/>
    <s v="ZONA BOGOTA"/>
    <s v="TERCEROS"/>
    <s v="2025 SEM 46"/>
    <s v="2147"/>
    <x v="29"/>
    <s v="jueves"/>
    <s v="YASS"/>
    <n v="1"/>
    <n v="3"/>
    <s v="TAT"/>
    <s v="MARISOL ORTIZ RAMIREZ"/>
    <s v="Preventa"/>
    <s v="52109395"/>
    <s v="79986646"/>
    <s v="TIENDA MARISOL"/>
  </r>
  <r>
    <d v="2025-11-13T00:00:00"/>
    <s v="HHBO001178196"/>
    <s v="LYDESEN500"/>
    <s v="DESENGRASANTE CITRICO 500ML"/>
    <s v="LYDESEN500 - DESENGRASANTE CITRICO 500ML"/>
    <n v="4"/>
    <n v="2645.48"/>
    <n v="0"/>
    <n v="10581.92"/>
    <s v="BG13"/>
    <n v="1"/>
    <n v="126"/>
    <s v=" TUTI Bogota"/>
    <s v="ZONA BOGOTA"/>
    <s v="TERCEROS"/>
    <s v="2025 SEM 46"/>
    <s v="2235"/>
    <x v="14"/>
    <s v="jueves"/>
    <s v="ETERNA"/>
    <n v="1"/>
    <n v="4"/>
    <s v="TAT"/>
    <s v="NOHORA LIZARAZO CARDENAS"/>
    <s v="Preventa"/>
    <s v="63276220"/>
    <s v="1012358399"/>
    <s v="FERREELECTRICOS BUCAROS"/>
  </r>
  <r>
    <d v="2025-11-13T00:00:00"/>
    <s v="HHMO000626163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jueves"/>
    <s v="ETERNA"/>
    <n v="1"/>
    <n v="1"/>
    <s v="TAT"/>
    <s v="VICTOR ANDRES PATERNINA CALDERON"/>
    <s v="Preventa"/>
    <s v="1010154857"/>
    <s v="78716125"/>
    <s v="EL DILUVIO"/>
  </r>
  <r>
    <d v="2025-11-13T00:00:00"/>
    <s v="HHBO001178245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6"/>
    <s v="2112"/>
    <x v="42"/>
    <s v="jueves"/>
    <s v="YASS"/>
    <n v="1"/>
    <n v="1"/>
    <s v="TAT"/>
    <s v="BLANCA DIVIA BARBOSA BAEZ"/>
    <s v="Preventa"/>
    <s v="28721646"/>
    <s v="52218661"/>
    <s v="TIENDA LOMA"/>
  </r>
  <r>
    <d v="2025-11-13T00:00:00"/>
    <s v="HHBO001178355"/>
    <s v="PBDES135X272H"/>
    <s v="DESODORANTE CREMA 135GR x2 72H"/>
    <s v="PBDES135X272H - DESODORANTE CREMA 135GR x2 72H"/>
    <n v="1"/>
    <n v="15550"/>
    <n v="0"/>
    <n v="15550"/>
    <s v="BG25"/>
    <n v="1"/>
    <n v="126"/>
    <s v=" TUTI Bogota"/>
    <s v="ZONA BOGOTA"/>
    <s v="TERCEROS"/>
    <s v="2025 SEM 46"/>
    <s v="2137"/>
    <x v="38"/>
    <s v="jueves"/>
    <s v="PREBEL"/>
    <n v="1"/>
    <n v="1"/>
    <s v="TAT"/>
    <s v="JHONNATAN ALEXANDER ARCINIEGAS NOMESQUI"/>
    <s v="Preventa"/>
    <s v="1143842683"/>
    <s v="1024507708"/>
    <s v="ARCINIEGAS ELECTRICIDAD"/>
  </r>
  <r>
    <d v="2025-11-13T00:00:00"/>
    <s v="HHME001467363"/>
    <s v="LYGUANT7AMX2"/>
    <s v="LIMPIAYA GUATE TALLA7 AMARILLO X2"/>
    <s v="LYGUANT7AMX2 - LIMPIAYA GUATE TALLA7 AMARILLO X2"/>
    <n v="4"/>
    <n v="3025.21"/>
    <n v="0"/>
    <n v="12100.84"/>
    <s v="MD01"/>
    <n v="1"/>
    <n v="125"/>
    <s v=" TUTI Medellin"/>
    <s v="ZONA CENTRO"/>
    <s v="TERCEROS"/>
    <s v="2025 SEM 46"/>
    <s v="1343"/>
    <x v="7"/>
    <s v="jueves"/>
    <s v="ETERNA"/>
    <n v="1"/>
    <n v="4"/>
    <s v="TAT"/>
    <s v="JOSE MARIO ZAPATA RODRIGUEZ"/>
    <s v="Preventa"/>
    <s v="71800532"/>
    <s v="1039023085"/>
    <s v="MERCADOS SALOME"/>
  </r>
  <r>
    <d v="2025-11-13T00:00:00"/>
    <s v="HHME001467363"/>
    <s v="LYGUANT7.5AMX2"/>
    <s v="LIMPIAYA GUATE TALLA7.5 AMARILLO X2"/>
    <s v="LYGUANT7.5AMX2 - LIMPIAYA GUATE TALLA7.5 AMARILLO X2"/>
    <n v="2"/>
    <n v="3025.21"/>
    <n v="0"/>
    <n v="6050.42"/>
    <s v="MD01"/>
    <n v="1"/>
    <n v="125"/>
    <s v=" TUTI Medellin"/>
    <s v="ZONA CENTRO"/>
    <s v="TERCEROS"/>
    <s v="2025 SEM 46"/>
    <s v="1343"/>
    <x v="7"/>
    <s v="jueves"/>
    <s v="ETERNA"/>
    <n v="1"/>
    <n v="2"/>
    <s v="TAT"/>
    <s v="JOSE MARIO ZAPATA RODRIGUEZ"/>
    <s v="Preventa"/>
    <s v="71800532"/>
    <s v="1039023085"/>
    <s v="MERCADOS SALOME"/>
  </r>
  <r>
    <d v="2025-11-13T00:00:00"/>
    <s v="HHBO001178411"/>
    <s v="PBELDES12X18"/>
    <s v="DES. EA DPL CLASS 12G X 18"/>
    <s v="PBELDES12X18 - DES. EA DPL CLASS 12G X 18"/>
    <n v="1"/>
    <n v="12500"/>
    <n v="0"/>
    <n v="12500"/>
    <s v="BG20"/>
    <n v="1"/>
    <n v="2"/>
    <s v=" CIUDAD BOGOTA"/>
    <s v="ZONA BOGOTA"/>
    <s v="TERCEROS"/>
    <s v="2025 SEM 46"/>
    <s v="2156"/>
    <x v="25"/>
    <s v="jueves"/>
    <s v="PREBEL"/>
    <n v="1"/>
    <n v="1"/>
    <s v="TAT"/>
    <s v="YULY BIBIANA CARDENAS OSUNA"/>
    <s v="Preventa"/>
    <s v="1094882508"/>
    <s v="11223739"/>
    <s v="MISELANEA ESQUINA"/>
  </r>
  <r>
    <d v="2025-11-13T00:00:00"/>
    <s v="HHBO001178418"/>
    <s v="LYESPOOROX12"/>
    <s v="LIMPIAYA ESPONJA ORO/PLATA X12"/>
    <s v="LYESPOOROX12 - LIMPIAYA ESPONJA ORO/PLATA X12"/>
    <n v="1"/>
    <n v="8991.6"/>
    <n v="0"/>
    <n v="8991.6"/>
    <s v="BG20"/>
    <n v="1"/>
    <n v="2"/>
    <s v=" CIUDAD BOGOTA"/>
    <s v="ZONA BOGOTA"/>
    <s v="TERCEROS"/>
    <s v="2025 SEM 46"/>
    <s v="2156"/>
    <x v="25"/>
    <s v="jueves"/>
    <s v="ETERNA"/>
    <n v="1"/>
    <n v="1"/>
    <s v="TAT"/>
    <s v="JAVIER BEDOYA BUITRAGO"/>
    <s v="Preventa"/>
    <s v="4567946"/>
    <s v="11223739"/>
    <s v="JAVIER  BEDOYA BUITRAGO "/>
  </r>
  <r>
    <d v="2025-11-13T00:00:00"/>
    <s v="HHPE000679151"/>
    <s v="LYESPODOUSX24"/>
    <s v="LIMPIAYA ESPONJA DOBLEUSO X24"/>
    <s v="LYESPODOUSX24 - LIMPIAYA ESPONJA DOBLEUSO X24"/>
    <n v="1"/>
    <n v="12016.81"/>
    <n v="600.84050000000002"/>
    <n v="11415.969499999999"/>
    <s v="PE05"/>
    <n v="1"/>
    <n v="157"/>
    <s v=" TUTI Pereira"/>
    <s v="ZONA SUR"/>
    <s v="TERCEROS"/>
    <s v="2025 SEM 46"/>
    <s v="1814"/>
    <x v="40"/>
    <s v="jueves"/>
    <s v="ETERNA"/>
    <n v="1"/>
    <n v="1"/>
    <s v="TAT"/>
    <s v="YULEIDIS JULIO BARRETO"/>
    <s v="Preventa"/>
    <s v="1002362267"/>
    <s v="1059785487"/>
    <s v="FRUVER LOS PAISAS WY"/>
  </r>
  <r>
    <d v="2025-11-13T00:00:00"/>
    <s v="HHPE000679151"/>
    <s v="LYLOZA500ML"/>
    <s v="LAVALOZA LIQUIDO 500ML"/>
    <s v="LYLOZA500ML - LAVALOZA LIQUIDO 500ML"/>
    <n v="2"/>
    <n v="2475"/>
    <n v="0"/>
    <n v="4950"/>
    <s v="PE05"/>
    <n v="1"/>
    <n v="157"/>
    <s v=" TUTI Pereira"/>
    <s v="ZONA SUR"/>
    <s v="TERCEROS"/>
    <s v="2025 SEM 46"/>
    <s v="1814"/>
    <x v="40"/>
    <s v="jueves"/>
    <s v="ETERNA"/>
    <n v="1"/>
    <n v="2"/>
    <s v="TAT"/>
    <s v="YULEIDIS JULIO BARRETO"/>
    <s v="Preventa"/>
    <s v="1002362267"/>
    <s v="1059785487"/>
    <s v="FRUVER LOS PAISAS WY"/>
  </r>
  <r>
    <d v="2025-11-13T00:00:00"/>
    <s v="HHBO001178458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6"/>
    <s v="2137"/>
    <x v="38"/>
    <s v="jueves"/>
    <s v="ETERNA"/>
    <n v="1"/>
    <n v="1"/>
    <s v="TAT"/>
    <s v="CONSTANZA LOZANO"/>
    <s v="Preventa"/>
    <s v="1077144048"/>
    <s v="1024507708"/>
    <s v="TRES DE MAYO"/>
  </r>
  <r>
    <d v="2025-11-13T00:00:00"/>
    <s v="HHBO001178176"/>
    <s v="YACAN20"/>
    <s v="CANDADO 20 MM"/>
    <s v="YACAN20 - CANDADO 20 MM"/>
    <n v="12"/>
    <n v="1218.49"/>
    <n v="0"/>
    <n v="14621.88"/>
    <s v="BG13"/>
    <n v="1"/>
    <n v="126"/>
    <s v=" TUTI Bogota"/>
    <s v="ZONA BOGOTA"/>
    <s v="TERCEROS"/>
    <s v="2025 SEM 46"/>
    <s v="2235"/>
    <x v="14"/>
    <s v="jueves"/>
    <s v="YASS"/>
    <n v="1"/>
    <n v="12"/>
    <s v="TAT"/>
    <s v="MARTIN BAYONA RODRIGUEZ"/>
    <s v="Preventa"/>
    <s v="79242344"/>
    <s v="1012358399"/>
    <s v="PAPELERIA Y CACHARRERIA MARLISABA"/>
  </r>
  <r>
    <d v="2025-11-13T00:00:00"/>
    <s v="HHBO001178176"/>
    <s v="YACAN40"/>
    <s v="CANDADO 40 MM"/>
    <s v="YACAN40 - CANDADO 40 MM"/>
    <n v="10"/>
    <n v="2992.5"/>
    <n v="0"/>
    <n v="29925"/>
    <s v="BG13"/>
    <n v="1"/>
    <n v="126"/>
    <s v=" TUTI Bogota"/>
    <s v="ZONA BOGOTA"/>
    <s v="TERCEROS"/>
    <s v="2025 SEM 46"/>
    <s v="2235"/>
    <x v="14"/>
    <s v="jueves"/>
    <s v="YASS"/>
    <n v="1"/>
    <n v="10"/>
    <s v="TAT"/>
    <s v="MARTIN BAYONA RODRIGUEZ"/>
    <s v="Preventa"/>
    <s v="79242344"/>
    <s v="1012358399"/>
    <s v="PAPELERIA Y CACHARRERIA MARLISABA"/>
  </r>
  <r>
    <d v="2025-11-13T00:00:00"/>
    <s v="HHBO001178176"/>
    <s v="YACAN63"/>
    <s v="CANDADO 63 MM"/>
    <s v="YACAN63 - CANDADO 63 MM"/>
    <n v="5"/>
    <n v="5940"/>
    <n v="0"/>
    <n v="29700"/>
    <s v="BG13"/>
    <n v="1"/>
    <n v="126"/>
    <s v=" TUTI Bogota"/>
    <s v="ZONA BOGOTA"/>
    <s v="TERCEROS"/>
    <s v="2025 SEM 46"/>
    <s v="2235"/>
    <x v="14"/>
    <s v="jueves"/>
    <s v="YASS"/>
    <n v="1"/>
    <n v="5"/>
    <s v="TAT"/>
    <s v="MARTIN BAYONA RODRIGUEZ"/>
    <s v="Preventa"/>
    <s v="79242344"/>
    <s v="1012358399"/>
    <s v="PAPELERIA Y CACHARRERIA MARLISABA"/>
  </r>
  <r>
    <d v="2025-11-13T00:00:00"/>
    <s v="HHME001467309"/>
    <s v="YACIN300YARDAS"/>
    <s v="CINTA 300 YARDAS"/>
    <s v="YACIN300YARDAS - CINTA 300 YARDAS"/>
    <n v="3"/>
    <n v="10241"/>
    <n v="0"/>
    <n v="30723"/>
    <s v="MD01"/>
    <n v="1"/>
    <n v="125"/>
    <s v=" TUTI Medellin"/>
    <s v="ZONA CENTRO"/>
    <s v="TERCEROS"/>
    <s v="2025 SEM 46"/>
    <s v="1343"/>
    <x v="7"/>
    <s v="jueves"/>
    <s v="YASS"/>
    <n v="1"/>
    <n v="3"/>
    <s v="TAT"/>
    <s v="CARLOS ALBEIRO PEÑA EUSSE"/>
    <s v="Preventa"/>
    <s v="15272641"/>
    <s v="1039023085"/>
    <s v="ESTANQUILLO LA TAPITA"/>
  </r>
  <r>
    <d v="2025-11-13T00:00:00"/>
    <s v="HHME001467309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6"/>
    <s v="1343"/>
    <x v="7"/>
    <s v="jueves"/>
    <s v="PREBEL"/>
    <n v="1"/>
    <n v="1"/>
    <s v="TAT"/>
    <s v="CARLOS ALBEIRO PEÑA EUSSE"/>
    <s v="Preventa"/>
    <s v="15272641"/>
    <s v="1039023085"/>
    <s v="ESTANQUILLO LA TAPITA"/>
  </r>
  <r>
    <d v="2025-11-13T00:00:00"/>
    <s v="HHME001467326"/>
    <s v="LYESPOOROX12"/>
    <s v="LIMPIAYA ESPONJA ORO/PLATA X12"/>
    <s v="LYESPOOROX12 - LIMPIAYA ESPONJA ORO/PLATA X12"/>
    <n v="1"/>
    <n v="8991.6"/>
    <n v="449.58"/>
    <n v="8542.02"/>
    <s v="MD04"/>
    <n v="1"/>
    <n v="125"/>
    <s v=" TUTI Medellin"/>
    <s v="ZONA CENTRO"/>
    <s v="TERCEROS"/>
    <s v="2025 SEM 46"/>
    <s v="1305"/>
    <x v="6"/>
    <s v="jueves"/>
    <s v="ETERNA"/>
    <n v="1"/>
    <n v="1"/>
    <s v="TAT"/>
    <s v="LUZ ELENA VALENCIA"/>
    <s v="Preventa"/>
    <s v="43802717"/>
    <s v="1036660589"/>
    <s v="LA REJITA DEL MEDIO"/>
  </r>
  <r>
    <d v="2025-11-13T00:00:00"/>
    <s v="HHME001467326"/>
    <s v="LYLIMPLAV200DX1"/>
    <s v="LIMPIAYA LIMPIADOR LAVANDA 200 ML X1"/>
    <s v="LYLIMPLAV200DX1 - LIMPIAYA LIMPIADOR LAVANDA 200 ML X1"/>
    <n v="6"/>
    <n v="1120"/>
    <n v="0"/>
    <n v="6720"/>
    <s v="MD04"/>
    <n v="1"/>
    <n v="125"/>
    <s v=" TUTI Medellin"/>
    <s v="ZONA CENTRO"/>
    <s v="TERCEROS"/>
    <s v="2025 SEM 46"/>
    <s v="1305"/>
    <x v="6"/>
    <s v="jueves"/>
    <s v="ETERNA"/>
    <n v="1"/>
    <n v="6"/>
    <s v="TAT"/>
    <s v="LUZ ELENA VALENCIA"/>
    <s v="Preventa"/>
    <s v="43802717"/>
    <s v="1036660589"/>
    <s v="LA REJITA DEL MEDIO"/>
  </r>
  <r>
    <d v="2025-11-13T00:00:00"/>
    <s v="HHME001467326"/>
    <s v="YASEDA20"/>
    <s v="SEDA DENTAL CON CERA 20 MT"/>
    <s v="YASEDA20 - SEDA DENTAL CON CERA 20 MT"/>
    <n v="3"/>
    <n v="1092.44"/>
    <n v="0"/>
    <n v="3277.32"/>
    <s v="MD04"/>
    <n v="1"/>
    <n v="125"/>
    <s v=" TUTI Medellin"/>
    <s v="ZONA CENTRO"/>
    <s v="TERCEROS"/>
    <s v="2025 SEM 46"/>
    <s v="1305"/>
    <x v="6"/>
    <s v="jueves"/>
    <s v="YASS"/>
    <n v="1"/>
    <n v="3"/>
    <s v="TAT"/>
    <s v="LUZ ELENA VALENCIA"/>
    <s v="Preventa"/>
    <s v="43802717"/>
    <s v="1036660589"/>
    <s v="LA REJITA DEL MEDIO"/>
  </r>
  <r>
    <d v="2025-11-13T00:00:00"/>
    <s v="HHBO001178252"/>
    <s v="LYDESEN500"/>
    <s v="DESENGRASANTE CITRICO 500ML"/>
    <s v="LYDESEN500 - DESENGRASANTE CITRICO 500ML"/>
    <n v="5"/>
    <n v="2645.48"/>
    <n v="0"/>
    <n v="13227.4"/>
    <s v="BG13"/>
    <n v="1"/>
    <n v="126"/>
    <s v=" TUTI Bogota"/>
    <s v="ZONA BOGOTA"/>
    <s v="TERCEROS"/>
    <s v="2025 SEM 46"/>
    <s v="2235"/>
    <x v="14"/>
    <s v="jueves"/>
    <s v="ETERNA"/>
    <n v="1"/>
    <n v="5"/>
    <s v="TAT"/>
    <s v="LAURA PATRICIA GUERRERO RUIZ"/>
    <s v="Preventa"/>
    <s v="1019066382"/>
    <s v="1012358399"/>
    <s v="MERCADOS LATIVEÑA"/>
  </r>
  <r>
    <d v="2025-11-13T00:00:00"/>
    <s v="HHBO001178252"/>
    <s v="PBELDESMIN30"/>
    <s v="EA CLASSIC MINI ROLL ON 30ML"/>
    <s v="PBELDESMIN30 - EA CLASSIC MINI ROLL ON 30ML"/>
    <n v="2"/>
    <n v="3000"/>
    <n v="0"/>
    <n v="6000"/>
    <s v="BG13"/>
    <n v="1"/>
    <n v="126"/>
    <s v=" TUTI Bogota"/>
    <s v="ZONA BOGOTA"/>
    <s v="TERCEROS"/>
    <s v="2025 SEM 46"/>
    <s v="2235"/>
    <x v="14"/>
    <s v="jueves"/>
    <s v="PREBEL"/>
    <n v="1"/>
    <n v="2"/>
    <s v="TAT"/>
    <s v="LAURA PATRICIA GUERRERO RUIZ"/>
    <s v="Preventa"/>
    <s v="1019066382"/>
    <s v="1012358399"/>
    <s v="MERCADOS LATIVEÑA"/>
  </r>
  <r>
    <d v="2025-11-13T00:00:00"/>
    <s v="HHBO001178309"/>
    <s v="YACINT12"/>
    <s v="CINTA TRANSPARENTE PEQUEÑA X 12 UND"/>
    <s v="YACINT12 - CINTA TRANSPARENTE PEQUEÑA X 12 UND"/>
    <n v="1"/>
    <n v="4247.1000000000004"/>
    <n v="0"/>
    <n v="4247.1000000000004"/>
    <s v="BG20"/>
    <n v="1"/>
    <n v="126"/>
    <s v=" TUTI Bogota"/>
    <s v="ZONA BOGOTA"/>
    <s v="TERCEROS"/>
    <s v="2025 SEM 46"/>
    <s v="2153"/>
    <x v="31"/>
    <s v="jueves"/>
    <s v="YASS"/>
    <n v="1"/>
    <n v="1"/>
    <s v="TAT"/>
    <s v="DORIS MERCEDES ROJAS BENAVIDES"/>
    <s v="Preventa"/>
    <s v="51800875"/>
    <s v="1000685156"/>
    <s v="FERRETERIA"/>
  </r>
  <r>
    <d v="2025-11-13T00:00:00"/>
    <s v="HHBO001178337"/>
    <s v="DRDESOPIES"/>
    <s v="DESODORANTE PARA PIES"/>
    <s v="DRDESOPIES - DESODORANTE PARA PIES"/>
    <n v="2"/>
    <n v="9636"/>
    <n v="0"/>
    <n v="19272"/>
    <s v="BG20"/>
    <n v="1"/>
    <n v="126"/>
    <s v=" TUTI Bogota"/>
    <s v="ZONA BOGOTA"/>
    <s v="TERCEROS"/>
    <s v="2025 SEM 46"/>
    <s v="2153"/>
    <x v="31"/>
    <s v="jueves"/>
    <s v="DROMATIC"/>
    <n v="1"/>
    <n v="2"/>
    <s v="TAT"/>
    <s v="OLGA CLEMENCIA SAMBONI"/>
    <s v="Preventa"/>
    <s v="65552075"/>
    <s v="1000685156"/>
    <s v="OLGA ZAMBONI"/>
  </r>
  <r>
    <d v="2025-11-13T00:00:00"/>
    <s v="HHBO001178337"/>
    <s v="YASEDA20"/>
    <s v="SEDA DENTAL CON CERA 20 MT"/>
    <s v="YASEDA20 - SEDA DENTAL CON CERA 20 MT"/>
    <n v="1"/>
    <n v="1092.44"/>
    <n v="0"/>
    <n v="1092.44"/>
    <s v="BG20"/>
    <n v="1"/>
    <n v="126"/>
    <s v=" TUTI Bogota"/>
    <s v="ZONA BOGOTA"/>
    <s v="TERCEROS"/>
    <s v="2025 SEM 46"/>
    <s v="2153"/>
    <x v="31"/>
    <s v="jueves"/>
    <s v="YASS"/>
    <n v="1"/>
    <n v="1"/>
    <s v="TAT"/>
    <s v="OLGA CLEMENCIA SAMBONI"/>
    <s v="Preventa"/>
    <s v="65552075"/>
    <s v="1000685156"/>
    <s v="OLGA ZAMBONI"/>
  </r>
  <r>
    <d v="2025-11-13T00:00:00"/>
    <s v="HHBO001178395"/>
    <s v="LYGUANT8NGX2"/>
    <s v="LIMPIAYA GUANTE NEGRO TALLA8 X2"/>
    <s v="LYGUANT8NGX2 - LIMPIAYA GUANTE NEGRO TALLA8 X2"/>
    <n v="3"/>
    <n v="3180"/>
    <n v="0"/>
    <n v="9540"/>
    <s v="BG25"/>
    <n v="1"/>
    <n v="126"/>
    <s v=" TUTI Bogota"/>
    <s v="ZONA BOGOTA"/>
    <s v="TERCEROS"/>
    <s v="2025 SEM 46"/>
    <s v="2137"/>
    <x v="38"/>
    <s v="jueves"/>
    <s v="ETERNA"/>
    <n v="1"/>
    <n v="3"/>
    <s v="TAT"/>
    <s v="JUAN CARLOS MUÑOZ AGUILAR"/>
    <s v="Preventa"/>
    <s v="1033781437"/>
    <s v="1024507708"/>
    <s v="MERKATIENDA"/>
  </r>
  <r>
    <d v="2025-11-13T00:00:00"/>
    <s v="HHPE000679152"/>
    <s v="LYFIBRABRX24"/>
    <s v="LIMPIAYA FIBRA ABRASIVA X24"/>
    <s v="LYFIBRABRX24 - LIMPIAYA FIBRA ABRASIVA X24"/>
    <n v="1"/>
    <n v="7691.22"/>
    <n v="769.12199999999996"/>
    <n v="6922.098"/>
    <s v="PE05"/>
    <n v="1"/>
    <n v="157"/>
    <s v=" TUTI Pereira"/>
    <s v="ZONA SUR"/>
    <s v="TERCEROS"/>
    <s v="2025 SEM 46"/>
    <s v="1814"/>
    <x v="40"/>
    <s v="jueves"/>
    <s v="ETERNA"/>
    <n v="1"/>
    <n v="1"/>
    <s v="TAT"/>
    <s v="RUBEN DARIO AGUDELO"/>
    <s v="Preventa"/>
    <s v="10119004"/>
    <s v="1059785487"/>
    <s v="RUBEN DARIO AGUDELO"/>
  </r>
  <r>
    <d v="2025-11-13T00:00:00"/>
    <s v="HHBO001178446"/>
    <s v="YAGOM90"/>
    <s v="GOMINA N17 EN SOBRE 90G"/>
    <s v="YAGOM90 - GOMINA N17 EN SOBRE 90G"/>
    <n v="100"/>
    <n v="1092.44"/>
    <n v="0"/>
    <n v="109244"/>
    <s v="BG22"/>
    <n v="1"/>
    <n v="126"/>
    <s v=" TUTI Bogota"/>
    <s v="ZONA BOGOTA"/>
    <s v="TERCEROS"/>
    <s v="2025 SEM 46"/>
    <s v="2112"/>
    <x v="42"/>
    <s v="jueves"/>
    <s v="YASS"/>
    <n v="1"/>
    <n v="100"/>
    <s v="TAT"/>
    <s v="HUMBERTO SAAVEDRA PACHECO"/>
    <s v="Preventa"/>
    <s v="5934619"/>
    <s v="52218661"/>
    <s v="MICELANEA VALERY"/>
  </r>
  <r>
    <d v="2025-11-13T00:00:00"/>
    <s v="HHBO001178518"/>
    <s v="LYDETE1800DX1"/>
    <s v="DETERGENTE ETERNA DOYPACK 1800 ML X1"/>
    <s v="LYDETE1800DX1 - DETERGENTE ETERNA DOYPACK 1800 ML X1"/>
    <n v="2"/>
    <n v="12000"/>
    <n v="0"/>
    <n v="24000"/>
    <s v="BG22"/>
    <n v="1"/>
    <n v="126"/>
    <s v=" TUTI Bogota"/>
    <s v="ZONA BOGOTA"/>
    <s v="TERCEROS"/>
    <s v="2025 SEM 46"/>
    <s v="2103"/>
    <x v="10"/>
    <s v="jueves"/>
    <s v="ETERNA"/>
    <n v="1"/>
    <n v="2"/>
    <s v="TAT"/>
    <s v="RICARDO ANTONIO MONGUA QUINTERO"/>
    <s v="Preventa"/>
    <s v="1024533328"/>
    <s v="1073687214"/>
    <s v="MINIMARKET JC"/>
  </r>
  <r>
    <d v="2025-11-13T00:00:00"/>
    <s v="HHBO001178518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6"/>
    <s v="2103"/>
    <x v="10"/>
    <s v="jueves"/>
    <s v="ETERNA"/>
    <n v="1"/>
    <n v="2"/>
    <s v="TAT"/>
    <s v="RICARDO ANTONIO MONGUA QUINTERO"/>
    <s v="Preventa"/>
    <s v="1024533328"/>
    <s v="1073687214"/>
    <s v="MINIMARKET JC"/>
  </r>
  <r>
    <d v="2025-11-13T00:00:00"/>
    <s v="HHBO001178518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6"/>
    <s v="2103"/>
    <x v="10"/>
    <s v="jueves"/>
    <s v="ETERNA"/>
    <n v="1"/>
    <n v="2"/>
    <s v="TAT"/>
    <s v="RICARDO ANTONIO MONGUA QUINTERO"/>
    <s v="Preventa"/>
    <s v="1024533328"/>
    <s v="1073687214"/>
    <s v="MINIMARKET JC"/>
  </r>
  <r>
    <d v="2025-11-13T00:00:00"/>
    <s v="HHBO001178518"/>
    <s v="LYVIDR500X1"/>
    <s v="LIMPIAYA LIMPIAVIDRIOS MULTIUSOS 500ML X1"/>
    <s v="LYVIDR500X1 - LIMPIAYA LIMPIAVIDRIOS MULTIUSOS 500ML X1"/>
    <n v="1"/>
    <n v="2647.06"/>
    <n v="0"/>
    <n v="2647.06"/>
    <s v="BG22"/>
    <n v="1"/>
    <n v="126"/>
    <s v=" TUTI Bogota"/>
    <s v="ZONA BOGOTA"/>
    <s v="TERCEROS"/>
    <s v="2025 SEM 46"/>
    <s v="2103"/>
    <x v="10"/>
    <s v="jueves"/>
    <s v="ETERNA"/>
    <n v="1"/>
    <n v="1"/>
    <s v="TAT"/>
    <s v="RICARDO ANTONIO MONGUA QUINTERO"/>
    <s v="Preventa"/>
    <s v="1024533328"/>
    <s v="1073687214"/>
    <s v="MINIMARKET JC"/>
  </r>
  <r>
    <d v="2025-11-13T00:00:00"/>
    <s v="HHBO001178518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6"/>
    <s v="2103"/>
    <x v="10"/>
    <s v="jueves"/>
    <s v="ETERNA"/>
    <n v="1"/>
    <n v="1"/>
    <s v="TAT"/>
    <s v="RICARDO ANTONIO MONGUA QUINTERO"/>
    <s v="Preventa"/>
    <s v="1024533328"/>
    <s v="1073687214"/>
    <s v="MINIMARKET JC"/>
  </r>
  <r>
    <d v="2025-11-13T00:00:00"/>
    <s v="HHBO001178303"/>
    <s v="LYLIMPLAV200DX1"/>
    <s v="LIMPIAYA LIMPIADOR LAVANDA 200 ML X1"/>
    <s v="LYLIMPLAV200DX1 - LIMPIAYA LIMPIADOR LAVANDA 200 ML X1"/>
    <n v="8"/>
    <n v="1120"/>
    <n v="0"/>
    <n v="8960"/>
    <s v="BG20"/>
    <n v="1"/>
    <n v="126"/>
    <s v=" TUTI Bogota"/>
    <s v="ZONA BOGOTA"/>
    <s v="TERCEROS"/>
    <s v="2025 SEM 46"/>
    <s v="2153"/>
    <x v="31"/>
    <s v="jueves"/>
    <s v="ETERNA"/>
    <n v="1"/>
    <n v="8"/>
    <s v="TAT"/>
    <s v="JORGE ALBERTO HERRERA RAMIREZ"/>
    <s v="Preventa"/>
    <s v="1013589181"/>
    <s v="1000685156"/>
    <s v="TIENDA"/>
  </r>
  <r>
    <d v="2025-11-13T00:00:00"/>
    <s v="HHBO001178307"/>
    <s v="YAGELX1"/>
    <s v="GEL MENTHUS JUHNIOS VERDE 30GR X1"/>
    <s v="YAGELX1 - GEL MENTHUS JUHNIOS VERDE 30GR X1"/>
    <n v="10"/>
    <n v="1640"/>
    <n v="0"/>
    <n v="16400"/>
    <s v="BG11"/>
    <n v="1"/>
    <n v="126"/>
    <s v=" TUTI Bogota"/>
    <s v="ZONA BOGOTA"/>
    <s v="TERCEROS"/>
    <s v="2025 SEM 46"/>
    <s v="2197"/>
    <x v="33"/>
    <s v="jueves"/>
    <s v="YASS"/>
    <n v="1"/>
    <n v="10"/>
    <s v="TAT"/>
    <s v="LUZ DARY MACANA PRIETO"/>
    <s v="Preventa"/>
    <s v="52927320"/>
    <s v="1129520020"/>
    <s v="PINTURAS LUZ MACANA"/>
  </r>
  <r>
    <d v="2025-11-13T00:00:00"/>
    <s v="HHBO001178333"/>
    <s v="YAPANIAZUX12"/>
    <s v="PAÑITOS HUMEDOS DAMPY AAZUL X 12UND"/>
    <s v="YAPANIAZUX12 - PAÑITOS HUMEDOS DAMPY AAZUL X 12UND"/>
    <n v="3"/>
    <n v="870"/>
    <n v="0"/>
    <n v="2610"/>
    <s v="BG23"/>
    <n v="1"/>
    <n v="182"/>
    <s v=" TUTI VILLAVICENCIO"/>
    <s v="ZONA BOGOTA"/>
    <s v="TERCEROS"/>
    <s v="2025 SEM 46"/>
    <s v="2913"/>
    <x v="51"/>
    <s v="jueves"/>
    <s v="YASS"/>
    <n v="1"/>
    <n v="3"/>
    <s v="TAT"/>
    <s v="JOSE PABON HERNANDEZ"/>
    <s v="Preventa"/>
    <s v="3202918"/>
    <s v="1121916224"/>
    <s v="JOSE PABON HERNANDEZ CALDERON"/>
  </r>
  <r>
    <d v="2025-11-13T00:00:00"/>
    <s v="HHBO001178350"/>
    <s v="LYLOZA500ML"/>
    <s v="LAVALOZA LIQUIDO 500ML"/>
    <s v="LYLOZA500ML - LAVALOZA LIQUIDO 500ML"/>
    <n v="1"/>
    <n v="2475"/>
    <n v="0"/>
    <n v="2475"/>
    <s v="BG25"/>
    <n v="1"/>
    <n v="126"/>
    <s v=" TUTI Bogota"/>
    <s v="ZONA BOGOTA"/>
    <s v="TERCEROS"/>
    <s v="2025 SEM 46"/>
    <s v="2137"/>
    <x v="38"/>
    <s v="jueves"/>
    <s v="ETERNA"/>
    <n v="1"/>
    <n v="1"/>
    <s v="TAT"/>
    <s v="JORGE IVAN RIOS SALGADO"/>
    <s v="Preventa"/>
    <s v="80008074"/>
    <s v="1024507708"/>
    <s v="FERRELECTRICOS LA ROCA"/>
  </r>
  <r>
    <d v="2025-11-13T00:00:00"/>
    <s v="HHMO000626192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8"/>
    <x v="30"/>
    <s v="jueves"/>
    <s v="ETERNA"/>
    <n v="1"/>
    <n v="6"/>
    <s v="TAT"/>
    <s v="GUSTAVO MANUEL HOYOS PANTOJA"/>
    <s v="Preventa"/>
    <s v="78688756"/>
    <s v="78716125"/>
    <s v="TIENDA GURY GURY"/>
  </r>
  <r>
    <d v="2025-11-13T00:00:00"/>
    <s v="HHMO000626192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8"/>
    <x v="30"/>
    <s v="jueves"/>
    <s v="ETERNA"/>
    <n v="1"/>
    <n v="6"/>
    <s v="TAT"/>
    <s v="GUSTAVO MANUEL HOYOS PANTOJA"/>
    <s v="Preventa"/>
    <s v="78688756"/>
    <s v="78716125"/>
    <s v="TIENDA GURY GURY"/>
  </r>
  <r>
    <d v="2025-11-13T00:00:00"/>
    <s v="HHPE000679149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14"/>
    <x v="40"/>
    <s v="jueves"/>
    <s v="PREBEL"/>
    <n v="1"/>
    <n v="1"/>
    <s v="TAT"/>
    <s v="IVAN DARIO  GRAJALES ALZATE"/>
    <s v="Preventa"/>
    <s v="1088334588"/>
    <s v="1059785487"/>
    <s v="DROGUERIAS MULTISALUD"/>
  </r>
  <r>
    <d v="2025-11-13T00:00:00"/>
    <s v="HHPE000679149"/>
    <s v="PBDESROLLX72"/>
    <s v="DESODORANTE ROLL-ON 30ML X72H"/>
    <s v="PBDESROLLX72 - DESODORANTE ROLL-ON 30ML X72H"/>
    <n v="4"/>
    <n v="3000"/>
    <n v="0"/>
    <n v="12000"/>
    <s v="PE05"/>
    <n v="1"/>
    <n v="157"/>
    <s v=" TUTI Pereira"/>
    <s v="ZONA SUR"/>
    <s v="TERCEROS"/>
    <s v="2025 SEM 46"/>
    <s v="1814"/>
    <x v="40"/>
    <s v="jueves"/>
    <s v="PREBEL"/>
    <n v="1"/>
    <n v="4"/>
    <s v="TAT"/>
    <s v="IVAN DARIO  GRAJALES ALZATE"/>
    <s v="Preventa"/>
    <s v="1088334588"/>
    <s v="1059785487"/>
    <s v="DROGUERIAS MULTISALUD"/>
  </r>
  <r>
    <d v="2025-11-13T00:00:00"/>
    <s v="HHBO001178432"/>
    <s v="LYESPOOROX12"/>
    <s v="LIMPIAYA ESPONJA ORO/PLATA X12"/>
    <s v="LYESPOOROX12 - LIMPIAYA ESPONJA ORO/PLATA X12"/>
    <n v="1"/>
    <n v="8991.6"/>
    <n v="0"/>
    <n v="8991.6"/>
    <s v="BG20"/>
    <n v="1"/>
    <n v="2"/>
    <s v=" CIUDAD BOGOTA"/>
    <s v="ZONA BOGOTA"/>
    <s v="TERCEROS"/>
    <s v="2025 SEM 46"/>
    <s v="2156"/>
    <x v="25"/>
    <s v="jueves"/>
    <s v="ETERNA"/>
    <n v="1"/>
    <n v="1"/>
    <s v="TAT"/>
    <s v="ESTELLA LEON GARCIA"/>
    <s v="Preventa"/>
    <s v="51568965"/>
    <s v="11223739"/>
    <s v="TIENDA ESQUINA"/>
  </r>
  <r>
    <d v="2025-11-13T00:00:00"/>
    <s v="HHPE000679155"/>
    <s v="PBELDES12X18"/>
    <s v="DES. EA DPL CLASS 12G X 18"/>
    <s v="PBELDES12X18 - DES. EA DPL CLASS 12G X 18"/>
    <n v="1"/>
    <n v="12500"/>
    <n v="375"/>
    <n v="12125"/>
    <s v="PE05"/>
    <n v="1"/>
    <n v="157"/>
    <s v=" TUTI Pereira"/>
    <s v="ZONA SUR"/>
    <s v="TERCEROS"/>
    <s v="2025 SEM 46"/>
    <s v="1814"/>
    <x v="40"/>
    <s v="jueves"/>
    <s v="PREBEL"/>
    <n v="1"/>
    <n v="1"/>
    <s v="TAT"/>
    <s v="VIANERY MONTES DUQUE"/>
    <s v="Preventa"/>
    <s v="25164843"/>
    <s v="1059785487"/>
    <s v="DONDE MARCE"/>
  </r>
  <r>
    <d v="2025-11-13T00:00:00"/>
    <s v="HHPE000679155"/>
    <s v="LYFIBRABRX24"/>
    <s v="LIMPIAYA FIBRA ABRASIVA X24"/>
    <s v="LYFIBRABRX24 - LIMPIAYA FIBRA ABRASIVA X24"/>
    <n v="1"/>
    <n v="7691.22"/>
    <n v="769.12199999999996"/>
    <n v="6922.098"/>
    <s v="PE05"/>
    <n v="1"/>
    <n v="157"/>
    <s v=" TUTI Pereira"/>
    <s v="ZONA SUR"/>
    <s v="TERCEROS"/>
    <s v="2025 SEM 46"/>
    <s v="1814"/>
    <x v="40"/>
    <s v="jueves"/>
    <s v="ETERNA"/>
    <n v="1"/>
    <n v="1"/>
    <s v="TAT"/>
    <s v="VIANERY MONTES DUQUE"/>
    <s v="Preventa"/>
    <s v="25164843"/>
    <s v="1059785487"/>
    <s v="DONDE MARCE"/>
  </r>
  <r>
    <d v="2025-11-13T00:00:00"/>
    <s v="HHBO001178482"/>
    <s v="YACAN63"/>
    <s v="CANDADO 63 MM"/>
    <s v="YACAN63 - CANDADO 63 MM"/>
    <n v="6"/>
    <n v="5940"/>
    <n v="0"/>
    <n v="35640"/>
    <s v="BG11"/>
    <n v="1"/>
    <n v="2"/>
    <s v=" CIUDAD BOGOTA"/>
    <s v="ZONA BOGOTA"/>
    <s v="TERCEROS"/>
    <s v="2025 SEM 46"/>
    <s v="2197"/>
    <x v="33"/>
    <s v="jueves"/>
    <s v="YASS"/>
    <n v="1"/>
    <n v="6"/>
    <s v="TAT"/>
    <s v="LIDA YASMIN TRUJILLO RODRIGUEZ"/>
    <s v="Preventa"/>
    <s v="52835031"/>
    <s v="1129520020"/>
    <s v="FERRETERIA NY"/>
  </r>
  <r>
    <d v="2025-11-13T00:00:00"/>
    <s v="HHBO001178568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6"/>
    <s v="2207"/>
    <x v="3"/>
    <s v="jueves"/>
    <s v="ETERNA"/>
    <n v="1"/>
    <n v="1"/>
    <s v="TAT"/>
    <s v="ERIKA VANESA LYNETT HERNANDEZ"/>
    <s v="Preventa"/>
    <s v="65795652"/>
    <s v="1016001588"/>
    <s v="DULCES DETALLES"/>
  </r>
  <r>
    <d v="2025-11-13T00:00:00"/>
    <s v="HHBO001178568"/>
    <s v="LYSUAV760DX1"/>
    <s v="LIMPIAYA SUAVIZANTE DOYPACK 760 ML X1"/>
    <s v="LYSUAV760DX1 - LIMPIAYA SUAVIZANTE DOYPACK 760 ML X1"/>
    <n v="1"/>
    <n v="3400"/>
    <n v="0"/>
    <n v="3400"/>
    <s v="BG13"/>
    <n v="1"/>
    <n v="126"/>
    <s v=" TUTI Bogota"/>
    <s v="ZONA BOGOTA"/>
    <s v="TERCEROS"/>
    <s v="2025 SEM 46"/>
    <s v="2207"/>
    <x v="3"/>
    <s v="jueves"/>
    <s v="ETERNA"/>
    <n v="1"/>
    <n v="1"/>
    <s v="TAT"/>
    <s v="ERIKA VANESA LYNETT HERNANDEZ"/>
    <s v="Preventa"/>
    <s v="65795652"/>
    <s v="1016001588"/>
    <s v="DULCES DETALLES"/>
  </r>
  <r>
    <d v="2025-11-13T00:00:00"/>
    <s v="HHMO000626253"/>
    <s v="YALAPIROX12"/>
    <s v="LAPIZ ROJO X12 UND"/>
    <s v="YALAPIROX12 - LAPIZ ROJO X12 UND"/>
    <n v="2"/>
    <n v="4882"/>
    <n v="0"/>
    <n v="9764"/>
    <s v="MT11"/>
    <n v="1"/>
    <n v="156"/>
    <s v=" TUTI Monteria"/>
    <s v="ZONA CENTRO"/>
    <s v="TERCEROS"/>
    <s v="2025 SEM 46"/>
    <s v="1739"/>
    <x v="1"/>
    <s v="jueves"/>
    <s v="YASS"/>
    <n v="1"/>
    <n v="2"/>
    <s v="TAT"/>
    <s v="OSCAY DE JESUS GOMEZ ARRIETA"/>
    <s v="Preventa"/>
    <s v="50909600"/>
    <s v="1067887069"/>
    <s v="LUBRIFERROS BONANZA"/>
  </r>
  <r>
    <d v="2025-11-13T00:00:00"/>
    <s v="HHMO000626253"/>
    <s v="YAPANIAMAX120"/>
    <s v="PAÑITOS HUMEDOS DAMPY AMARILLOS X 120UND"/>
    <s v="YAPANIAMAX120 - PAÑITOS HUMEDOS DAMPY AMARILLOS X 120UND"/>
    <n v="1"/>
    <n v="6500"/>
    <n v="0"/>
    <n v="6500"/>
    <s v="MT11"/>
    <n v="1"/>
    <n v="156"/>
    <s v=" TUTI Monteria"/>
    <s v="ZONA CENTRO"/>
    <s v="TERCEROS"/>
    <s v="2025 SEM 46"/>
    <s v="1739"/>
    <x v="1"/>
    <s v="jueves"/>
    <s v="YASS"/>
    <n v="1"/>
    <n v="1"/>
    <s v="TAT"/>
    <s v="OSCAY DE JESUS GOMEZ ARRIETA"/>
    <s v="Preventa"/>
    <s v="50909600"/>
    <s v="1067887069"/>
    <s v="LUBRIFERROS BONANZA"/>
  </r>
  <r>
    <d v="2025-11-13T00:00:00"/>
    <s v="HHMO000626253"/>
    <s v="YAVABY20GR"/>
    <s v="VASELINA BABY, 20 GRAMOS, MARCA JUHNIOS"/>
    <s v="YAVABY20GR - VASELINA BABY, 20 GRAMOS, MARCA JUHNIOS"/>
    <n v="1"/>
    <n v="1444"/>
    <n v="0"/>
    <n v="1444"/>
    <s v="MT11"/>
    <n v="1"/>
    <n v="156"/>
    <s v=" TUTI Monteria"/>
    <s v="ZONA CENTRO"/>
    <s v="TERCEROS"/>
    <s v="2025 SEM 46"/>
    <s v="1739"/>
    <x v="1"/>
    <s v="jueves"/>
    <s v="YASS"/>
    <n v="1"/>
    <n v="1"/>
    <s v="TAT"/>
    <s v="OSCAY DE JESUS GOMEZ ARRIETA"/>
    <s v="Preventa"/>
    <s v="50909600"/>
    <s v="1067887069"/>
    <s v="LUBRIFERROS BONANZA"/>
  </r>
  <r>
    <d v="2025-11-13T00:00:00"/>
    <s v="HHMO000626253"/>
    <s v="LYVIDR500X1"/>
    <s v="LIMPIAYA LIMPIAVIDRIOS MULTIUSOS 500ML X1"/>
    <s v="LYVIDR500X1 - LIMPIAYA LIMPIAVIDRIOS MULTIUSOS 500ML X1"/>
    <n v="2"/>
    <n v="2647.06"/>
    <n v="0"/>
    <n v="5294.12"/>
    <s v="MT11"/>
    <n v="1"/>
    <n v="156"/>
    <s v=" TUTI Monteria"/>
    <s v="ZONA CENTRO"/>
    <s v="TERCEROS"/>
    <s v="2025 SEM 46"/>
    <s v="1739"/>
    <x v="1"/>
    <s v="jueves"/>
    <s v="ETERNA"/>
    <n v="1"/>
    <n v="2"/>
    <s v="TAT"/>
    <s v="OSCAY DE JESUS GOMEZ ARRIETA"/>
    <s v="Preventa"/>
    <s v="50909600"/>
    <s v="1067887069"/>
    <s v="LUBRIFERROS BONANZA"/>
  </r>
  <r>
    <d v="2025-11-13T00:00:00"/>
    <s v="HHMO000626253"/>
    <s v="LYDESEN500"/>
    <s v="DESENGRASANTE CITRICO 500ML"/>
    <s v="LYDESEN500 - DESENGRASANTE CITRICO 500ML"/>
    <n v="2"/>
    <n v="2645.48"/>
    <n v="0"/>
    <n v="5290.96"/>
    <s v="MT11"/>
    <n v="1"/>
    <n v="156"/>
    <s v=" TUTI Monteria"/>
    <s v="ZONA CENTRO"/>
    <s v="TERCEROS"/>
    <s v="2025 SEM 46"/>
    <s v="1739"/>
    <x v="1"/>
    <s v="jueves"/>
    <s v="ETERNA"/>
    <n v="1"/>
    <n v="2"/>
    <s v="TAT"/>
    <s v="OSCAY DE JESUS GOMEZ ARRIETA"/>
    <s v="Preventa"/>
    <s v="50909600"/>
    <s v="1067887069"/>
    <s v="LUBRIFERROS BONANZA"/>
  </r>
  <r>
    <d v="2025-11-13T00:00:00"/>
    <s v="HHMO000626253"/>
    <s v="LYLOZACREM"/>
    <s v="CREMA LAVALOZA LIMPIAYA"/>
    <s v="LYLOZACREM - CREMA LAVALOZA LIMPIAYA"/>
    <n v="1"/>
    <n v="2615"/>
    <n v="0"/>
    <n v="2615"/>
    <s v="MT11"/>
    <n v="1"/>
    <n v="156"/>
    <s v=" TUTI Monteria"/>
    <s v="ZONA CENTRO"/>
    <s v="TERCEROS"/>
    <s v="2025 SEM 46"/>
    <s v="1739"/>
    <x v="1"/>
    <s v="jueves"/>
    <s v="ETERNA"/>
    <n v="1"/>
    <n v="1"/>
    <s v="TAT"/>
    <s v="OSCAY DE JESUS GOMEZ ARRIETA"/>
    <s v="Preventa"/>
    <s v="50909600"/>
    <s v="1067887069"/>
    <s v="LUBRIFERROS BONANZA"/>
  </r>
  <r>
    <d v="2025-11-13T00:00:00"/>
    <s v="HHMO000626253"/>
    <s v="LYLOZA500ML"/>
    <s v="LAVALOZA LIQUIDO 500ML"/>
    <s v="LYLOZA500ML - LAVALOZA LIQUIDO 500ML"/>
    <n v="1"/>
    <n v="2475"/>
    <n v="0"/>
    <n v="2475"/>
    <s v="MT11"/>
    <n v="1"/>
    <n v="156"/>
    <s v=" TUTI Monteria"/>
    <s v="ZONA CENTRO"/>
    <s v="TERCEROS"/>
    <s v="2025 SEM 46"/>
    <s v="1739"/>
    <x v="1"/>
    <s v="jueves"/>
    <s v="ETERNA"/>
    <n v="1"/>
    <n v="1"/>
    <s v="TAT"/>
    <s v="OSCAY DE JESUS GOMEZ ARRIETA"/>
    <s v="Preventa"/>
    <s v="50909600"/>
    <s v="1067887069"/>
    <s v="LUBRIFERROS BONANZA"/>
  </r>
  <r>
    <d v="2025-11-13T00:00:00"/>
    <s v="HHMO000626253"/>
    <s v="YABOLSAMED"/>
    <s v="BOLSA BASURA PAQUETE X8 UNIDADES"/>
    <s v="YABOLSAMED - BOLSA BASURA PAQUETE X8 UNIDADES"/>
    <n v="3"/>
    <n v="1344.54"/>
    <n v="0"/>
    <n v="4033.62"/>
    <s v="MT11"/>
    <n v="1"/>
    <n v="156"/>
    <s v=" TUTI Monteria"/>
    <s v="ZONA CENTRO"/>
    <s v="TERCEROS"/>
    <s v="2025 SEM 46"/>
    <s v="1739"/>
    <x v="1"/>
    <s v="jueves"/>
    <s v="YASS"/>
    <n v="1"/>
    <n v="3"/>
    <s v="TAT"/>
    <s v="OSCAY DE JESUS GOMEZ ARRIETA"/>
    <s v="Preventa"/>
    <s v="50909600"/>
    <s v="1067887069"/>
    <s v="LUBRIFERROS BONANZA"/>
  </r>
  <r>
    <d v="2025-11-13T00:00:00"/>
    <s v="HHBO001178616"/>
    <s v="LYGUANT7AMX2"/>
    <s v="LIMPIAYA GUATE TALLA7 AMARILLO X2"/>
    <s v="LYGUANT7AMX2 - LIMPIAYA GUATE TALLA7 AMARILLO X2"/>
    <n v="3"/>
    <n v="3025.21"/>
    <n v="0"/>
    <n v="9075.6299999999992"/>
    <s v="BG11"/>
    <n v="1"/>
    <n v="126"/>
    <s v=" TUTI Bogota"/>
    <s v="ZONA BOGOTA"/>
    <s v="TERCEROS"/>
    <s v="2025 SEM 46"/>
    <s v="2197"/>
    <x v="33"/>
    <s v="jueves"/>
    <s v="ETERNA"/>
    <n v="1"/>
    <n v="3"/>
    <s v="TAT"/>
    <s v="LUZ STELLA MORENO BOHORQUEZ"/>
    <s v="Preventa"/>
    <s v="1019023242"/>
    <s v="1129520020"/>
    <s v="TIENDA FRUVEF"/>
  </r>
  <r>
    <d v="2025-11-13T00:00:00"/>
    <s v="HHBO001178616"/>
    <s v="LYGUANT7.5AMX2"/>
    <s v="LIMPIAYA GUATE TALLA7.5 AMARILLO X2"/>
    <s v="LYGUANT7.5AMX2 - LIMPIAYA GUATE TALLA7.5 AMARILLO X2"/>
    <n v="3"/>
    <n v="3025.21"/>
    <n v="0"/>
    <n v="9075.6299999999992"/>
    <s v="BG11"/>
    <n v="1"/>
    <n v="126"/>
    <s v=" TUTI Bogota"/>
    <s v="ZONA BOGOTA"/>
    <s v="TERCEROS"/>
    <s v="2025 SEM 46"/>
    <s v="2197"/>
    <x v="33"/>
    <s v="jueves"/>
    <s v="ETERNA"/>
    <n v="1"/>
    <n v="3"/>
    <s v="TAT"/>
    <s v="LUZ STELLA MORENO BOHORQUEZ"/>
    <s v="Preventa"/>
    <s v="1019023242"/>
    <s v="1129520020"/>
    <s v="TIENDA FRUVEF"/>
  </r>
  <r>
    <d v="2025-11-13T00:00:00"/>
    <s v="HHBO001178616"/>
    <s v="LYGUANT8.5AMX2"/>
    <s v="LIMPIAYA GUANTE TALLA8.5 AMARILLO X2"/>
    <s v="LYGUANT8.5AMX2 - LIMPIAYA GUANTE TALLA8.5 AMARILLO X2"/>
    <n v="4"/>
    <n v="3025.21"/>
    <n v="0"/>
    <n v="12100.84"/>
    <s v="BG11"/>
    <n v="1"/>
    <n v="126"/>
    <s v=" TUTI Bogota"/>
    <s v="ZONA BOGOTA"/>
    <s v="TERCEROS"/>
    <s v="2025 SEM 46"/>
    <s v="2197"/>
    <x v="33"/>
    <s v="jueves"/>
    <s v="ETERNA"/>
    <n v="1"/>
    <n v="4"/>
    <s v="TAT"/>
    <s v="LUZ STELLA MORENO BOHORQUEZ"/>
    <s v="Preventa"/>
    <s v="1019023242"/>
    <s v="1129520020"/>
    <s v="TIENDA FRUVEF"/>
  </r>
  <r>
    <d v="2025-11-13T00:00:00"/>
    <s v="HHBO001178616"/>
    <s v="LYLIMJUNTAS"/>
    <s v="LIMPIADOR DE JUNTAS LIMPIAYA"/>
    <s v="LYLIMJUNTAS - LIMPIADOR DE JUNTAS LIMPIAYA"/>
    <n v="4"/>
    <n v="4659"/>
    <n v="0"/>
    <n v="18636"/>
    <s v="BG11"/>
    <n v="1"/>
    <n v="126"/>
    <s v=" TUTI Bogota"/>
    <s v="ZONA BOGOTA"/>
    <s v="TERCEROS"/>
    <s v="2025 SEM 46"/>
    <s v="2197"/>
    <x v="33"/>
    <s v="jueves"/>
    <s v="ETERNA"/>
    <n v="1"/>
    <n v="4"/>
    <s v="TAT"/>
    <s v="LUZ STELLA MORENO BOHORQUEZ"/>
    <s v="Preventa"/>
    <s v="1019023242"/>
    <s v="1129520020"/>
    <s v="TIENDA FRUVEF"/>
  </r>
  <r>
    <d v="2025-11-13T00:00:00"/>
    <s v="HHPE000679150"/>
    <s v="LYGUANT8AMX2"/>
    <s v="LIMPIAYA GUANTE TALLA8 AMARILLO X2"/>
    <s v="LYGUANT8AMX2 - LIMPIAYA GUANTE TALLA8 AMARILLO X2"/>
    <n v="5"/>
    <n v="3025.21"/>
    <n v="0"/>
    <n v="15126.05"/>
    <s v="PE05"/>
    <n v="1"/>
    <n v="157"/>
    <s v=" TUTI Pereira"/>
    <s v="ZONA SUR"/>
    <s v="TERCEROS"/>
    <s v="2025 SEM 46"/>
    <s v="1815"/>
    <x v="40"/>
    <s v="jueves"/>
    <s v="ETERNA"/>
    <n v="1"/>
    <n v="5"/>
    <s v="TAT"/>
    <s v="TIENDAS GRAY SAS"/>
    <s v="Preventa"/>
    <s v="901601652"/>
    <s v="1059785487"/>
    <s v="TIENDAS GRAY SAS"/>
  </r>
  <r>
    <d v="2025-11-13T00:00:00"/>
    <s v="HHBO001178429"/>
    <s v="PBDES135X272H"/>
    <s v="DESODORANTE CREMA 135GR x2 72H"/>
    <s v="PBDES135X272H - DESODORANTE CREMA 135GR x2 72H"/>
    <n v="2"/>
    <n v="15550"/>
    <n v="0"/>
    <n v="31100"/>
    <s v="BG20"/>
    <n v="1"/>
    <n v="126"/>
    <s v=" TUTI Bogota"/>
    <s v="ZONA BOGOTA"/>
    <s v="TERCEROS"/>
    <s v="2025 SEM 46"/>
    <s v="2156"/>
    <x v="25"/>
    <s v="jueves"/>
    <s v="PREBEL"/>
    <n v="1"/>
    <n v="2"/>
    <s v="TAT"/>
    <s v="NINI MARGARETH MONTANA VALENCIA"/>
    <s v="Preventa"/>
    <s v="52872084"/>
    <s v="11223739"/>
    <s v="SOY SALUD  1"/>
  </r>
  <r>
    <d v="2025-11-13T00:00:00"/>
    <s v="HHPE000679153"/>
    <s v="LYLOZA500ML"/>
    <s v="LAVALOZA LIQUIDO 500ML"/>
    <s v="LYLOZA500ML - LAVALOZA LIQUIDO 500ML"/>
    <n v="6"/>
    <n v="2475"/>
    <n v="0"/>
    <n v="14850"/>
    <s v="PE05"/>
    <n v="1"/>
    <n v="157"/>
    <s v=" TUTI Pereira"/>
    <s v="ZONA SUR"/>
    <s v="TERCEROS"/>
    <s v="2025 SEM 46"/>
    <s v="1814"/>
    <x v="40"/>
    <s v="jueves"/>
    <s v="ETERNA"/>
    <n v="1"/>
    <n v="6"/>
    <s v="TAT"/>
    <s v="MARTHA LUCIA LOPEZ CRUZ"/>
    <s v="Preventa"/>
    <s v="34050620"/>
    <s v="1059785487"/>
    <s v="PAPELERIA PECAS"/>
  </r>
  <r>
    <d v="2025-11-13T00:00:00"/>
    <s v="HHPE000679153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14"/>
    <x v="40"/>
    <s v="jueves"/>
    <s v="PREBEL"/>
    <n v="1"/>
    <n v="1"/>
    <s v="TAT"/>
    <s v="MARTHA LUCIA LOPEZ CRUZ"/>
    <s v="Preventa"/>
    <s v="34050620"/>
    <s v="1059785487"/>
    <s v="PAPELERIA PECAS"/>
  </r>
  <r>
    <d v="2025-11-13T00:00:00"/>
    <s v="HHME001467392"/>
    <s v="DRSHAMPSACHETX1"/>
    <s v="SHAMPOO ENEN DROMATIC SACHET X1"/>
    <s v="DRSHAMPSACHETX1 - SHAMPOO ENEN DROMATIC SACHET X1"/>
    <n v="24"/>
    <n v="883"/>
    <n v="0"/>
    <n v="21192"/>
    <s v="MD01"/>
    <n v="1"/>
    <n v="125"/>
    <s v=" TUTI Medellin"/>
    <s v="ZONA CENTRO"/>
    <s v="TERCEROS"/>
    <s v="2025 SEM 46"/>
    <s v="1332"/>
    <x v="44"/>
    <s v="jueves"/>
    <s v="DROMATIC"/>
    <n v="1"/>
    <n v="24"/>
    <s v="TAT"/>
    <s v="OSCAR OSWALDO MARTINEZ RIOS"/>
    <s v="Preventa"/>
    <s v="71656310"/>
    <s v="39178423"/>
    <s v="CHARCUTERIA DONDE CHANCHI"/>
  </r>
  <r>
    <d v="2025-11-13T00:00:00"/>
    <s v="HHBO001178529"/>
    <s v="YACAN20"/>
    <s v="CANDADO 20 MM"/>
    <s v="YACAN20 - CANDADO 20 MM"/>
    <n v="20"/>
    <n v="1218.49"/>
    <n v="0"/>
    <n v="24369.8"/>
    <s v="BG19"/>
    <n v="1"/>
    <n v="126"/>
    <s v=" TUTI Bogota"/>
    <s v="ZONA BOGOTA"/>
    <s v="TERCEROS"/>
    <s v="2025 SEM 46"/>
    <s v="2191"/>
    <x v="21"/>
    <s v="jueves"/>
    <s v="YASS"/>
    <n v="1"/>
    <n v="20"/>
    <s v="TAT"/>
    <s v="LUZ MARINA GIL DE OCAMPO"/>
    <s v="Preventa"/>
    <s v="30282270"/>
    <s v="79903522"/>
    <s v="PAPELERIA TIERRA Y LUZ"/>
  </r>
  <r>
    <d v="2025-11-13T00:00:00"/>
    <s v="HHBO001178532"/>
    <s v="LYDESEN500"/>
    <s v="DESENGRASANTE CITRICO 500ML"/>
    <s v="LYDESEN500 - DESENGRASANTE CITRICO 500ML"/>
    <n v="1"/>
    <n v="2645.48"/>
    <n v="0"/>
    <n v="2645.48"/>
    <s v="BG19"/>
    <n v="1"/>
    <n v="126"/>
    <s v=" TUTI Bogota"/>
    <s v="ZONA BOGOTA"/>
    <s v="TERCEROS"/>
    <s v="2025 SEM 46"/>
    <s v="2191"/>
    <x v="21"/>
    <s v="jueves"/>
    <s v="ETERNA"/>
    <n v="1"/>
    <n v="1"/>
    <s v="TAT"/>
    <s v="GLORIA DOMINGUEZ GOMEZ"/>
    <s v="Preventa"/>
    <s v="63393721"/>
    <s v="79903522"/>
    <s v="GLORIA DOMINGUEZ"/>
  </r>
  <r>
    <d v="2025-11-13T00:00:00"/>
    <s v="HHBO001178545"/>
    <s v="PBTAL85X2"/>
    <s v="TALCO 85GR X 2"/>
    <s v="PBTAL85X2 - TALCO 85GR X 2"/>
    <n v="1"/>
    <n v="12290.73"/>
    <n v="0"/>
    <n v="12290.73"/>
    <s v="BG13"/>
    <n v="1"/>
    <n v="126"/>
    <s v=" TUTI Bogota"/>
    <s v="ZONA BOGOTA"/>
    <s v="TERCEROS"/>
    <s v="2025 SEM 46"/>
    <s v="2207"/>
    <x v="3"/>
    <s v="jueves"/>
    <s v="PREBEL"/>
    <n v="1"/>
    <n v="1"/>
    <s v="TAT"/>
    <s v="LUZ MARINA DELGADO SUAREZ"/>
    <s v="Preventa"/>
    <s v="52337635"/>
    <s v="1016001588"/>
    <s v="MISCELANEA PAPER LUZ"/>
  </r>
  <r>
    <d v="2025-11-13T00:00:00"/>
    <s v="HHMO000626236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8"/>
    <x v="30"/>
    <s v="jueves"/>
    <s v="ETERNA"/>
    <n v="1"/>
    <n v="6"/>
    <s v="TAT"/>
    <s v="ANGEL LUIS SERPA CONTRERAS"/>
    <s v="Preventa"/>
    <s v="11032828"/>
    <s v="78716125"/>
    <s v="MERK TODO EL TAMARINDO"/>
  </r>
  <r>
    <d v="2025-11-13T00:00:00"/>
    <s v="HHBO001178566"/>
    <s v="YACINT12"/>
    <s v="CINTA TRANSPARENTE PEQUEÑA X 12 UND"/>
    <s v="YACINT12 - CINTA TRANSPARENTE PEQUEÑA X 12 UND"/>
    <n v="2"/>
    <n v="4247.1000000000004"/>
    <n v="0"/>
    <n v="8494.2000000000007"/>
    <s v="BG11"/>
    <n v="1"/>
    <n v="2"/>
    <s v=" CIUDAD BOGOTA"/>
    <s v="ZONA BOGOTA"/>
    <s v="TERCEROS"/>
    <s v="2025 SEM 46"/>
    <s v="2197"/>
    <x v="33"/>
    <s v="jueves"/>
    <s v="YASS"/>
    <n v="1"/>
    <n v="2"/>
    <s v="TAT"/>
    <s v="WILMER DAVID ARGUMEDO BAQUERO"/>
    <s v="Preventa"/>
    <s v="78035164"/>
    <s v="1129520020"/>
    <s v="FERELETRICOS LOMBARDIA"/>
  </r>
  <r>
    <d v="2025-11-13T00:00:00"/>
    <s v="HHME001467415"/>
    <s v="YABOLSAMED"/>
    <s v="BOLSA BASURA PAQUETE X8 UNIDADES"/>
    <s v="YABOLSAMED - BOLSA BASURA PAQUETE X8 UNIDADES"/>
    <n v="5"/>
    <n v="1344.54"/>
    <n v="0"/>
    <n v="6722.7"/>
    <s v="MD30"/>
    <n v="1"/>
    <n v="1"/>
    <s v=" MEDELLIN"/>
    <s v="ZONA CENTRO"/>
    <s v="TERCEROS"/>
    <s v="2025 SEM 46"/>
    <s v="1330"/>
    <x v="43"/>
    <s v="jueves"/>
    <s v="YASS"/>
    <n v="1"/>
    <n v="5"/>
    <s v="TAT"/>
    <s v="LUZ ESTRELLA CIFUENTES HERNANDEZ"/>
    <s v="Preventa"/>
    <s v="43858553"/>
    <s v="8063355"/>
    <s v="ABARROTES LA ALACENA"/>
  </r>
  <r>
    <d v="2025-11-13T00:00:00"/>
    <s v="HHBO001178589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00"/>
    <x v="34"/>
    <s v="jueves"/>
    <s v="PREBEL"/>
    <n v="1"/>
    <n v="1"/>
    <s v="TAT"/>
    <s v="NURY ROJAS GARCIA"/>
    <s v="Preventa"/>
    <s v="51740654"/>
    <s v="1073693097"/>
    <s v="TIENDA CASA 24"/>
  </r>
  <r>
    <d v="2025-11-13T00:00:00"/>
    <s v="HHBO001178589"/>
    <s v="PBELDES12X18"/>
    <s v="DES. EA DPL CLASS 12G X 18"/>
    <s v="PBELDES12X18 - DES. EA DPL CLASS 12G X 18"/>
    <n v="1"/>
    <n v="12500"/>
    <n v="375"/>
    <n v="12125"/>
    <s v="BG22"/>
    <n v="1"/>
    <n v="126"/>
    <s v=" TUTI Bogota"/>
    <s v="ZONA BOGOTA"/>
    <s v="TERCEROS"/>
    <s v="2025 SEM 46"/>
    <s v="2100"/>
    <x v="34"/>
    <s v="jueves"/>
    <s v="PREBEL"/>
    <n v="1"/>
    <n v="1"/>
    <s v="TAT"/>
    <s v="NURY ROJAS GARCIA"/>
    <s v="Preventa"/>
    <s v="51740654"/>
    <s v="1073693097"/>
    <s v="TIENDA CASA 24"/>
  </r>
  <r>
    <d v="2025-11-13T00:00:00"/>
    <s v="HHBO001178488"/>
    <s v="LYLOZA500ML"/>
    <s v="LAVALOZA LIQUIDO 500ML"/>
    <s v="LYLOZA500ML - LAVALOZA LIQUIDO 500ML"/>
    <n v="24"/>
    <n v="2475"/>
    <n v="0"/>
    <n v="59400"/>
    <s v="BG13"/>
    <n v="1"/>
    <n v="126"/>
    <s v=" TUTI Bogota"/>
    <s v="ZONA BOGOTA"/>
    <s v="TERCEROS"/>
    <s v="2025 SEM 46"/>
    <s v="2207"/>
    <x v="3"/>
    <s v="jueves"/>
    <s v="ETERNA"/>
    <n v="1"/>
    <n v="24"/>
    <s v="TAT"/>
    <s v="MANUEL ANTONIO FAJARDO PARRA"/>
    <s v="Preventa"/>
    <s v="5711701"/>
    <s v="1016001588"/>
    <s v="CIGARRERIA JOHLIZ"/>
  </r>
  <r>
    <d v="2025-11-13T00:00:00"/>
    <s v="HHMO000626232"/>
    <s v="YAPANIAMA"/>
    <s v="PAÑITOS HUMEDOS DAMPY AMARILLOS X 15 UND"/>
    <s v="YAPANIAMA - PAÑITOS HUMEDOS DAMPY AMARILLOS X 15 UND"/>
    <n v="6"/>
    <n v="1260.5"/>
    <n v="0"/>
    <n v="7563"/>
    <s v="MT11"/>
    <n v="1"/>
    <n v="156"/>
    <s v=" TUTI Monteria"/>
    <s v="ZONA CENTRO"/>
    <s v="TERCEROS"/>
    <s v="2025 SEM 46"/>
    <s v="1738"/>
    <x v="30"/>
    <s v="jueves"/>
    <s v="YASS"/>
    <n v="1"/>
    <n v="6"/>
    <s v="TAT"/>
    <s v="VICKY DEL ROSARIO PEREZ MANJARRES"/>
    <s v="Preventa"/>
    <s v="34992050"/>
    <s v="78716125"/>
    <s v="MISCELANEA LA BENDICION"/>
  </r>
  <r>
    <d v="2025-11-13T00:00:00"/>
    <s v="HHMO000626232"/>
    <s v="YAGOM90"/>
    <s v="GOMINA N17 EN SOBRE 90G"/>
    <s v="YAGOM90 - GOMINA N17 EN SOBRE 90G"/>
    <n v="6"/>
    <n v="1092.44"/>
    <n v="0"/>
    <n v="6554.64"/>
    <s v="MT11"/>
    <n v="1"/>
    <n v="156"/>
    <s v=" TUTI Monteria"/>
    <s v="ZONA CENTRO"/>
    <s v="TERCEROS"/>
    <s v="2025 SEM 46"/>
    <s v="1738"/>
    <x v="30"/>
    <s v="jueves"/>
    <s v="YASS"/>
    <n v="1"/>
    <n v="6"/>
    <s v="TAT"/>
    <s v="VICKY DEL ROSARIO PEREZ MANJARRES"/>
    <s v="Preventa"/>
    <s v="34992050"/>
    <s v="78716125"/>
    <s v="MISCELANEA LA BENDICION"/>
  </r>
  <r>
    <d v="2025-11-13T00:00:00"/>
    <s v="HHBO001178583"/>
    <s v="LYVIDR500X1"/>
    <s v="LIMPIAYA LIMPIAVIDRIOS MULTIUSOS 500ML X1"/>
    <s v="LYVIDR500X1 - LIMPIAYA LIMPIAVIDRIOS MULTIUSOS 500ML X1"/>
    <n v="6"/>
    <n v="2647.06"/>
    <n v="0"/>
    <n v="15882.36"/>
    <s v="BG22"/>
    <n v="1"/>
    <n v="126"/>
    <s v=" TUTI Bogota"/>
    <s v="ZONA BOGOTA"/>
    <s v="TERCEROS"/>
    <s v="2025 SEM 46"/>
    <s v="2100"/>
    <x v="34"/>
    <s v="jueves"/>
    <s v="ETERNA"/>
    <n v="1"/>
    <n v="6"/>
    <s v="TAT"/>
    <s v="FLOR CELINA APONTE CASTEBLANCO"/>
    <s v="Preventa"/>
    <s v="24162554"/>
    <s v="1073693097"/>
    <s v="CARNICERIA 8"/>
  </r>
  <r>
    <d v="2025-11-13T00:00:00"/>
    <s v="HHBO001178583"/>
    <s v="LYGUANT7AMX2"/>
    <s v="LIMPIAYA GUATE TALLA7 AMARILLO X2"/>
    <s v="LYGUANT7AMX2 - LIMPIAYA GUATE TALLA7 AMARILLO X2"/>
    <n v="3"/>
    <n v="3025.21"/>
    <n v="0"/>
    <n v="9075.6299999999992"/>
    <s v="BG22"/>
    <n v="1"/>
    <n v="126"/>
    <s v=" TUTI Bogota"/>
    <s v="ZONA BOGOTA"/>
    <s v="TERCEROS"/>
    <s v="2025 SEM 46"/>
    <s v="2100"/>
    <x v="34"/>
    <s v="jueves"/>
    <s v="ETERNA"/>
    <n v="1"/>
    <n v="3"/>
    <s v="TAT"/>
    <s v="FLOR CELINA APONTE CASTEBLANCO"/>
    <s v="Preventa"/>
    <s v="24162554"/>
    <s v="1073693097"/>
    <s v="CARNICERIA 8"/>
  </r>
  <r>
    <d v="2025-11-13T00:00:00"/>
    <s v="HHBO001178583"/>
    <s v="LYGUANT7.5AMX2"/>
    <s v="LIMPIAYA GUATE TALLA7.5 AMARILLO X2"/>
    <s v="LYGUANT7.5AMX2 - LIMPIAYA GUATE TALLA7.5 AMARILLO X2"/>
    <n v="3"/>
    <n v="3025.21"/>
    <n v="0"/>
    <n v="9075.6299999999992"/>
    <s v="BG22"/>
    <n v="1"/>
    <n v="126"/>
    <s v=" TUTI Bogota"/>
    <s v="ZONA BOGOTA"/>
    <s v="TERCEROS"/>
    <s v="2025 SEM 46"/>
    <s v="2100"/>
    <x v="34"/>
    <s v="jueves"/>
    <s v="ETERNA"/>
    <n v="1"/>
    <n v="3"/>
    <s v="TAT"/>
    <s v="FLOR CELINA APONTE CASTEBLANCO"/>
    <s v="Preventa"/>
    <s v="24162554"/>
    <s v="1073693097"/>
    <s v="CARNICERIA 8"/>
  </r>
  <r>
    <d v="2025-11-13T00:00:00"/>
    <s v="HHBO001178587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6"/>
    <s v="2100"/>
    <x v="34"/>
    <s v="jueves"/>
    <s v="ETERNA"/>
    <n v="1"/>
    <n v="1"/>
    <s v="TAT"/>
    <s v="SANDRA CARTAGENA SIERRA"/>
    <s v="Preventa"/>
    <s v="51998203"/>
    <s v="1073693097"/>
    <s v="MISCELANEA"/>
  </r>
  <r>
    <d v="2025-11-13T00:00:00"/>
    <s v="HHME001467465"/>
    <s v="LYDESEN500"/>
    <s v="DESENGRASANTE CITRICO 500ML"/>
    <s v="LYDESEN500 - DESENGRASANTE CITRICO 500ML"/>
    <n v="6"/>
    <n v="2645.48"/>
    <n v="0"/>
    <n v="15872.88"/>
    <s v="MD01"/>
    <n v="1"/>
    <n v="125"/>
    <s v=" TUTI Medellin"/>
    <s v="ZONA CENTRO"/>
    <s v="TERCEROS"/>
    <s v="2025 SEM 46"/>
    <s v="1331"/>
    <x v="44"/>
    <s v="jueves"/>
    <s v="ETERNA"/>
    <n v="1"/>
    <n v="6"/>
    <s v="TAT"/>
    <s v="GRUPO EMPRESARIAL INTEGRAL SAS"/>
    <s v="Preventa"/>
    <s v="901846713"/>
    <s v="39178423"/>
    <s v="SUPER MERCADO LA ABUNDANCIA"/>
  </r>
  <r>
    <d v="2025-11-13T00:00:00"/>
    <s v="HHME001467465"/>
    <s v="LYGUANT7AMX2"/>
    <s v="LIMPIAYA GUATE TALLA7 AMARILLO X2"/>
    <s v="LYGUANT7AMX2 - LIMPIAYA GUATE TALLA7 AMARILLO X2"/>
    <n v="4"/>
    <n v="3025.21"/>
    <n v="0"/>
    <n v="12100.84"/>
    <s v="MD01"/>
    <n v="1"/>
    <n v="125"/>
    <s v=" TUTI Medellin"/>
    <s v="ZONA CENTRO"/>
    <s v="TERCEROS"/>
    <s v="2025 SEM 46"/>
    <s v="1331"/>
    <x v="44"/>
    <s v="jueves"/>
    <s v="ETERNA"/>
    <n v="1"/>
    <n v="4"/>
    <s v="TAT"/>
    <s v="GRUPO EMPRESARIAL INTEGRAL SAS"/>
    <s v="Preventa"/>
    <s v="901846713"/>
    <s v="39178423"/>
    <s v="SUPER MERCADO LA ABUNDANCIA"/>
  </r>
  <r>
    <d v="2025-11-13T00:00:00"/>
    <s v="HHME001467465"/>
    <s v="LYGUANT8AMX2"/>
    <s v="LIMPIAYA GUANTE TALLA8 AMARILLO X2"/>
    <s v="LYGUANT8AMX2 - LIMPIAYA GUANTE TALLA8 AMARILLO X2"/>
    <n v="1"/>
    <n v="3025.21"/>
    <n v="0"/>
    <n v="3025.21"/>
    <s v="MD01"/>
    <n v="1"/>
    <n v="125"/>
    <s v=" TUTI Medellin"/>
    <s v="ZONA CENTRO"/>
    <s v="TERCEROS"/>
    <s v="2025 SEM 46"/>
    <s v="1331"/>
    <x v="44"/>
    <s v="jueves"/>
    <s v="ETERNA"/>
    <n v="1"/>
    <n v="1"/>
    <s v="TAT"/>
    <s v="GRUPO EMPRESARIAL INTEGRAL SAS"/>
    <s v="Preventa"/>
    <s v="901846713"/>
    <s v="39178423"/>
    <s v="SUPER MERCADO LA ABUNDANCIA"/>
  </r>
  <r>
    <d v="2025-11-13T00:00:00"/>
    <s v="HHME001467465"/>
    <s v="PBDESROLLX72"/>
    <s v="DESODORANTE ROLL-ON 30ML X72H"/>
    <s v="PBDESROLLX72 - DESODORANTE ROLL-ON 30ML X72H"/>
    <n v="2"/>
    <n v="3000"/>
    <n v="0"/>
    <n v="6000"/>
    <s v="MD01"/>
    <n v="1"/>
    <n v="125"/>
    <s v=" TUTI Medellin"/>
    <s v="ZONA CENTRO"/>
    <s v="TERCEROS"/>
    <s v="2025 SEM 46"/>
    <s v="1331"/>
    <x v="44"/>
    <s v="jueves"/>
    <s v="PREBEL"/>
    <n v="1"/>
    <n v="2"/>
    <s v="TAT"/>
    <s v="GRUPO EMPRESARIAL INTEGRAL SAS"/>
    <s v="Preventa"/>
    <s v="901846713"/>
    <s v="39178423"/>
    <s v="SUPER MERCADO LA ABUNDANCIA"/>
  </r>
  <r>
    <d v="2025-11-13T00:00:00"/>
    <s v="ME000603419"/>
    <s v="LYGUANT7AMX2"/>
    <s v="LIMPIAYA GUATE TALLA7 AMARILLO X2"/>
    <s v="LYGUANT7AMX2 - LIMPIAYA GUATE TALLA7 AMARILLO X2"/>
    <n v="3"/>
    <n v="3025.2100999999998"/>
    <n v="0"/>
    <n v="9075.6303000000007"/>
    <s v="MDTAT"/>
    <n v="1"/>
    <n v="125"/>
    <s v=" TUTI Medellin"/>
    <s v="ZONA CENTRO"/>
    <s v="TERCEROS"/>
    <s v="2025 SEM 46"/>
    <s v="1306"/>
    <x v="6"/>
    <s v="jueves"/>
    <s v="ETERNA"/>
    <n v="1"/>
    <n v="3"/>
    <s v="TAT"/>
    <s v="JANES RUBEN MORENO CORDOBA"/>
    <s v="Preventa"/>
    <s v="71315858"/>
    <s v="1036660589"/>
    <s v="VARIEDADES 1000 Y 2000"/>
  </r>
  <r>
    <d v="2025-11-13T00:00:00"/>
    <s v="ME000603419"/>
    <s v="LYGUANT7.5AMX2"/>
    <s v="LIMPIAYA GUATE TALLA7.5 AMARILLO X2"/>
    <s v="LYGUANT7.5AMX2 - LIMPIAYA GUATE TALLA7.5 AMARILLO X2"/>
    <n v="3"/>
    <n v="3025.2100999999998"/>
    <n v="0"/>
    <n v="9075.6303000000007"/>
    <s v="MDTAT"/>
    <n v="1"/>
    <n v="125"/>
    <s v=" TUTI Medellin"/>
    <s v="ZONA CENTRO"/>
    <s v="TERCEROS"/>
    <s v="2025 SEM 46"/>
    <s v="1306"/>
    <x v="6"/>
    <s v="jueves"/>
    <s v="ETERNA"/>
    <n v="1"/>
    <n v="3"/>
    <s v="TAT"/>
    <s v="JANES RUBEN MORENO CORDOBA"/>
    <s v="Preventa"/>
    <s v="71315858"/>
    <s v="1036660589"/>
    <s v="VARIEDADES 1000 Y 2000"/>
  </r>
  <r>
    <d v="2025-11-14T00:00:00"/>
    <s v="HHBO001178675"/>
    <s v="LYLOZA500ML"/>
    <s v="LAVALOZA LIQUIDO 500ML"/>
    <s v="LYLOZA500ML - LAVALOZA LIQUIDO 500ML"/>
    <n v="6"/>
    <n v="2475"/>
    <n v="0"/>
    <n v="14850"/>
    <s v="BG11"/>
    <n v="1"/>
    <n v="126"/>
    <s v=" TUTI Bogota"/>
    <s v="ZONA BOGOTA"/>
    <s v="TERCEROS"/>
    <s v="2025 SEM 46"/>
    <s v="2200"/>
    <x v="36"/>
    <s v="viernes"/>
    <s v="ETERNA"/>
    <n v="1"/>
    <n v="6"/>
    <s v="TAT"/>
    <s v="RAMON BECERRA TAVERA"/>
    <s v="Preventa"/>
    <s v="5689032"/>
    <s v="53099291"/>
    <s v="RAMON BECERRA TAVERA"/>
  </r>
  <r>
    <d v="2025-11-14T00:00:00"/>
    <s v="HHME001467524"/>
    <s v="LYGUANT8AMX2"/>
    <s v="LIMPIAYA GUANTE TALLA8 AMARILLO X2"/>
    <s v="LYGUANT8AMX2 - LIMPIAYA GUANTE TALLA8 AMARILLO X2"/>
    <n v="2"/>
    <n v="3025.21"/>
    <n v="0"/>
    <n v="6050.42"/>
    <s v="MD01"/>
    <n v="1"/>
    <n v="125"/>
    <s v=" TUTI Medellin"/>
    <s v="ZONA CENTRO"/>
    <s v="TERCEROS"/>
    <s v="2025 SEM 46"/>
    <s v="1343"/>
    <x v="7"/>
    <s v="viernes"/>
    <s v="ETERNA"/>
    <n v="1"/>
    <n v="2"/>
    <s v="TAT"/>
    <s v="CESAR ANDRES SANCHEZ MARIN"/>
    <s v="Preventa"/>
    <s v="1038410180"/>
    <s v="1039023085"/>
    <s v="LA ULTIMA ESTACION"/>
  </r>
  <r>
    <d v="2025-11-14T00:00:00"/>
    <s v="HHME001467524"/>
    <s v="LYGUANT7.5AMX2"/>
    <s v="LIMPIAYA GUATE TALLA7.5 AMARILLO X2"/>
    <s v="LYGUANT7.5AMX2 - LIMPIAYA GUATE TALLA7.5 AMARILLO X2"/>
    <n v="2"/>
    <n v="3025.21"/>
    <n v="0"/>
    <n v="6050.42"/>
    <s v="MD01"/>
    <n v="1"/>
    <n v="125"/>
    <s v=" TUTI Medellin"/>
    <s v="ZONA CENTRO"/>
    <s v="TERCEROS"/>
    <s v="2025 SEM 46"/>
    <s v="1343"/>
    <x v="7"/>
    <s v="viernes"/>
    <s v="ETERNA"/>
    <n v="1"/>
    <n v="2"/>
    <s v="TAT"/>
    <s v="CESAR ANDRES SANCHEZ MARIN"/>
    <s v="Preventa"/>
    <s v="1038410180"/>
    <s v="1039023085"/>
    <s v="LA ULTIMA ESTACION"/>
  </r>
  <r>
    <d v="2025-11-14T00:00:00"/>
    <s v="HHBO001178650"/>
    <s v="YATOA40"/>
    <s v="DISPENSADOR TOALLAS HIGIENICAS X 40"/>
    <s v="YATOA40 - DISPENSADOR TOALLAS HIGIENICAS X 40"/>
    <n v="1"/>
    <n v="13697.48"/>
    <n v="1369.748"/>
    <n v="12327.732"/>
    <s v="BG23"/>
    <n v="1"/>
    <n v="182"/>
    <s v=" TUTI VILLAVICENCIO"/>
    <s v="ZONA BOGOTA"/>
    <s v="TERCEROS"/>
    <s v="2025 SEM 46"/>
    <s v="2913"/>
    <x v="51"/>
    <s v="viernes"/>
    <s v="YASS"/>
    <n v="1"/>
    <n v="1"/>
    <s v="TAT"/>
    <s v="EDWIN GUTUERREZ"/>
    <s v="Preventa"/>
    <s v="1006696658"/>
    <s v="1121916224"/>
    <s v="EDWIN GUTUERREZ"/>
  </r>
  <r>
    <d v="2025-11-14T00:00:00"/>
    <s v="HHBU000700412"/>
    <s v="YACAN50"/>
    <s v="CANDADO 50 MM"/>
    <s v="YACAN50 - CANDADO 50 MM"/>
    <n v="5"/>
    <n v="4327.7299999999996"/>
    <n v="0"/>
    <n v="21638.65"/>
    <s v="BM10"/>
    <n v="1"/>
    <n v="154"/>
    <s v=" TUTI Bucaramanga"/>
    <s v="ZONA SANTANDER"/>
    <s v="TERCEROS"/>
    <s v="2025 SEM 46"/>
    <s v="1637"/>
    <x v="50"/>
    <s v="viernes"/>
    <s v="YASS"/>
    <n v="1"/>
    <n v="5"/>
    <s v="TAT"/>
    <s v="NELSON HERRERA GOMEZ"/>
    <s v="Preventa"/>
    <s v="91234552"/>
    <s v="63546443"/>
    <s v="FERRETERIA EL PALENQUE.COM"/>
  </r>
  <r>
    <d v="2025-11-14T00:00:00"/>
    <s v="HHME001467512"/>
    <s v="YAPANIAZU"/>
    <s v="PAÑITOS HUMEDOS DAMPY X 20 AZUL"/>
    <s v="YAPANIAZU - PAÑITOS HUMEDOS DAMPY X 20 AZUL"/>
    <n v="4"/>
    <n v="1344.54"/>
    <n v="0"/>
    <n v="5378.16"/>
    <s v="MD04"/>
    <n v="1"/>
    <n v="125"/>
    <s v=" TUTI Medellin"/>
    <s v="ZONA CENTRO"/>
    <s v="TERCEROS"/>
    <s v="2025 SEM 46"/>
    <s v="1311"/>
    <x v="39"/>
    <s v="viernes"/>
    <s v="YASS"/>
    <n v="1"/>
    <n v="4"/>
    <s v="TAT"/>
    <s v="KELLY JOHANA CASTAÑO CARDONA"/>
    <s v="Preventa"/>
    <s v="1128439345"/>
    <s v="71296053"/>
    <s v="PAPELERIA TEMPORADAS"/>
  </r>
  <r>
    <d v="2025-11-14T00:00:00"/>
    <s v="HHME001467512"/>
    <s v="YAPADAM150"/>
    <s v="PAÑITOS HUMEDOS DAMPY X 150 UND AZUL"/>
    <s v="YAPADAM150 - PAÑITOS HUMEDOS DAMPY X 150 UND AZUL"/>
    <n v="2"/>
    <n v="6422.4"/>
    <n v="0"/>
    <n v="12844.8"/>
    <s v="MD04"/>
    <n v="1"/>
    <n v="125"/>
    <s v=" TUTI Medellin"/>
    <s v="ZONA CENTRO"/>
    <s v="TERCEROS"/>
    <s v="2025 SEM 46"/>
    <s v="1311"/>
    <x v="39"/>
    <s v="viernes"/>
    <s v="YASS"/>
    <n v="1"/>
    <n v="2"/>
    <s v="TAT"/>
    <s v="KELLY JOHANA CASTAÑO CARDONA"/>
    <s v="Preventa"/>
    <s v="1128439345"/>
    <s v="71296053"/>
    <s v="PAPELERIA TEMPORADAS"/>
  </r>
  <r>
    <d v="2025-11-14T00:00:00"/>
    <s v="HHME001467546"/>
    <s v="LYGUANT9AMX2"/>
    <s v="LIMPIAYA GUANTE TALLA9 AMARILLO X2"/>
    <s v="LYGUANT9AMX2 - LIMPIAYA GUANTE TALLA9 AMARILLO X2"/>
    <n v="4"/>
    <n v="3025.21"/>
    <n v="0"/>
    <n v="12100.84"/>
    <s v="MD01"/>
    <n v="1"/>
    <n v="125"/>
    <s v=" TUTI Medellin"/>
    <s v="ZONA CENTRO"/>
    <s v="TERCEROS"/>
    <s v="2025 SEM 46"/>
    <s v="1343"/>
    <x v="7"/>
    <s v="viernes"/>
    <s v="ETERNA"/>
    <n v="1"/>
    <n v="4"/>
    <s v="TAT"/>
    <s v="YONNY ALEJANDRO LOPEZ DUQUE"/>
    <s v="Preventa"/>
    <s v="1045745184"/>
    <s v="1039023085"/>
    <s v="VEGETABLE SHOP"/>
  </r>
  <r>
    <d v="2025-11-14T00:00:00"/>
    <s v="HHME001467546"/>
    <s v="LYBICA1000X1"/>
    <s v="LIMPIAYA LIMPIADOR BICARBONATO 1000ML X1"/>
    <s v="LYBICA1000X1 - LIMPIAYA LIMPIADOR BICARBONATO 1000ML X1"/>
    <n v="3"/>
    <n v="3025.21"/>
    <n v="0"/>
    <n v="9075.6299999999992"/>
    <s v="MD01"/>
    <n v="1"/>
    <n v="125"/>
    <s v=" TUTI Medellin"/>
    <s v="ZONA CENTRO"/>
    <s v="TERCEROS"/>
    <s v="2025 SEM 46"/>
    <s v="1343"/>
    <x v="7"/>
    <s v="viernes"/>
    <s v="ETERNA"/>
    <n v="1"/>
    <n v="3"/>
    <s v="TAT"/>
    <s v="YONNY ALEJANDRO LOPEZ DUQUE"/>
    <s v="Preventa"/>
    <s v="1045745184"/>
    <s v="1039023085"/>
    <s v="VEGETABLE SHOP"/>
  </r>
  <r>
    <d v="2025-11-14T00:00:00"/>
    <s v="HHME001467546"/>
    <s v="YAGOM90"/>
    <s v="GOMINA N17 EN SOBRE 90G"/>
    <s v="YAGOM90 - GOMINA N17 EN SOBRE 90G"/>
    <n v="8"/>
    <n v="1092.44"/>
    <n v="0"/>
    <n v="8739.52"/>
    <s v="MD01"/>
    <n v="1"/>
    <n v="125"/>
    <s v=" TUTI Medellin"/>
    <s v="ZONA CENTRO"/>
    <s v="TERCEROS"/>
    <s v="2025 SEM 46"/>
    <s v="1343"/>
    <x v="7"/>
    <s v="viernes"/>
    <s v="YASS"/>
    <n v="1"/>
    <n v="8"/>
    <s v="TAT"/>
    <s v="YONNY ALEJANDRO LOPEZ DUQUE"/>
    <s v="Preventa"/>
    <s v="1045745184"/>
    <s v="1039023085"/>
    <s v="VEGETABLE SHOP"/>
  </r>
  <r>
    <d v="2025-11-14T00:00:00"/>
    <s v="HHME001467560"/>
    <s v="PBDESCOJINX18"/>
    <s v="DES. AFM DPL ORIG 12G X18"/>
    <s v="PBDESCOJINX18 - DES. AFM DPL ORIG 12G X18"/>
    <n v="2"/>
    <n v="11900"/>
    <n v="0"/>
    <n v="23800"/>
    <s v="MD02"/>
    <n v="1"/>
    <n v="1"/>
    <s v=" MEDELLIN"/>
    <s v="ZONA CENTRO"/>
    <s v="TERCEROS"/>
    <s v="2025 SEM 46"/>
    <s v="1330"/>
    <x v="43"/>
    <s v="viernes"/>
    <s v="PREBEL"/>
    <n v="1"/>
    <n v="2"/>
    <s v="TAT"/>
    <s v="DIEGO ALEXANDER ARISTIZABAL JIMENEZ"/>
    <s v="Preventa"/>
    <s v="1020405849"/>
    <s v="8063355"/>
    <s v="4 ESQUINAS"/>
  </r>
  <r>
    <d v="2025-11-14T00:00:00"/>
    <s v="HHME001467560"/>
    <s v="PBDES135X2"/>
    <s v="DESODORANTE CREMA 135GR x 2"/>
    <s v="PBDES135X2 - DESODORANTE CREMA 135GR x 2"/>
    <n v="2"/>
    <n v="15550"/>
    <n v="0"/>
    <n v="31100"/>
    <s v="MD02"/>
    <n v="1"/>
    <n v="1"/>
    <s v=" MEDELLIN"/>
    <s v="ZONA CENTRO"/>
    <s v="TERCEROS"/>
    <s v="2025 SEM 46"/>
    <s v="1330"/>
    <x v="43"/>
    <s v="viernes"/>
    <s v="PREBEL"/>
    <n v="1"/>
    <n v="2"/>
    <s v="TAT"/>
    <s v="DIEGO ALEXANDER ARISTIZABAL JIMENEZ"/>
    <s v="Preventa"/>
    <s v="1020405849"/>
    <s v="8063355"/>
    <s v="4 ESQUINAS"/>
  </r>
  <r>
    <d v="2025-11-14T00:00:00"/>
    <s v="HHME001467560"/>
    <s v="SENORIGKIT250ML"/>
    <s v="KIT SHAMPOO +  ACONDICIONADOR ORIGINAL"/>
    <s v="SENORIGKIT250ML - KIT SHAMPOO +  ACONDICIONADOR ORIGINAL"/>
    <n v="2"/>
    <n v="26756"/>
    <n v="0"/>
    <n v="53512"/>
    <s v="MD02"/>
    <n v="1"/>
    <n v="1"/>
    <s v=" MEDELLIN"/>
    <s v="ZONA CENTRO"/>
    <s v="TERCEROS"/>
    <s v="2025 SEM 46"/>
    <s v="1330"/>
    <x v="43"/>
    <s v="viernes"/>
    <s v="SENSE"/>
    <n v="1"/>
    <n v="2"/>
    <s v="TAT"/>
    <s v="DIEGO ALEXANDER ARISTIZABAL JIMENEZ"/>
    <s v="Preventa"/>
    <s v="1020405849"/>
    <s v="8063355"/>
    <s v="4 ESQUINAS"/>
  </r>
  <r>
    <d v="2025-11-14T00:00:00"/>
    <s v="HHME001467560"/>
    <s v="YAPANIAZU"/>
    <s v="PAÑITOS HUMEDOS DAMPY X 20 AZUL"/>
    <s v="YAPANIAZU - PAÑITOS HUMEDOS DAMPY X 20 AZUL"/>
    <n v="20"/>
    <n v="1344.54"/>
    <n v="0"/>
    <n v="26890.799999999999"/>
    <s v="MD02"/>
    <n v="1"/>
    <n v="1"/>
    <s v=" MEDELLIN"/>
    <s v="ZONA CENTRO"/>
    <s v="TERCEROS"/>
    <s v="2025 SEM 46"/>
    <s v="1330"/>
    <x v="43"/>
    <s v="viernes"/>
    <s v="YASS"/>
    <n v="1"/>
    <n v="20"/>
    <s v="TAT"/>
    <s v="DIEGO ALEXANDER ARISTIZABAL JIMENEZ"/>
    <s v="Preventa"/>
    <s v="1020405849"/>
    <s v="8063355"/>
    <s v="4 ESQUINAS"/>
  </r>
  <r>
    <d v="2025-11-14T00:00:00"/>
    <s v="HHME001467560"/>
    <s v="YAPANIAZUX12"/>
    <s v="PAÑITOS HUMEDOS DAMPY AAZUL X 12UND"/>
    <s v="YAPANIAZUX12 - PAÑITOS HUMEDOS DAMPY AAZUL X 12UND"/>
    <n v="20"/>
    <n v="870"/>
    <n v="0"/>
    <n v="17400"/>
    <s v="MD02"/>
    <n v="1"/>
    <n v="1"/>
    <s v=" MEDELLIN"/>
    <s v="ZONA CENTRO"/>
    <s v="TERCEROS"/>
    <s v="2025 SEM 46"/>
    <s v="1330"/>
    <x v="43"/>
    <s v="viernes"/>
    <s v="YASS"/>
    <n v="1"/>
    <n v="20"/>
    <s v="TAT"/>
    <s v="DIEGO ALEXANDER ARISTIZABAL JIMENEZ"/>
    <s v="Preventa"/>
    <s v="1020405849"/>
    <s v="8063355"/>
    <s v="4 ESQUINAS"/>
  </r>
  <r>
    <d v="2025-11-14T00:00:00"/>
    <s v="HHME001467594"/>
    <s v="LYGUANT7AMX2"/>
    <s v="LIMPIAYA GUATE TALLA7 AMARILLO X2"/>
    <s v="LYGUANT7AMX2 - LIMPIAYA GUATE TALLA7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ARCADIO DE JESUS TIRADO GARCES"/>
    <s v="Preventa"/>
    <s v="15528381"/>
    <s v="1039023085"/>
    <s v="REMATES LA DIVISA"/>
  </r>
  <r>
    <d v="2025-11-14T00:00:00"/>
    <s v="HHME001467594"/>
    <s v="LYGUANT7.5AMX2"/>
    <s v="LIMPIAYA GUATE TALLA7.5 AMARILLO X2"/>
    <s v="LYGUANT7.5AMX2 - LIMPIAYA GUATE TALLA7.5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ARCADIO DE JESUS TIRADO GARCES"/>
    <s v="Preventa"/>
    <s v="15528381"/>
    <s v="1039023085"/>
    <s v="REMATES LA DIVISA"/>
  </r>
  <r>
    <d v="2025-11-14T00:00:00"/>
    <s v="HHME001467594"/>
    <s v="LYGUANT8AMX2"/>
    <s v="LIMPIAYA GUANTE TALLA8 AMARILLO X2"/>
    <s v="LYGUANT8AMX2 - LIMPIAYA GUANTE TALLA8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ARCADIO DE JESUS TIRADO GARCES"/>
    <s v="Preventa"/>
    <s v="15528381"/>
    <s v="1039023085"/>
    <s v="REMATES LA DIVISA"/>
  </r>
  <r>
    <d v="2025-11-14T00:00:00"/>
    <s v="HHME001467594"/>
    <s v="LYGUANT8.5AMX2"/>
    <s v="LIMPIAYA GUANTE TALLA8.5 AMARILLO X2"/>
    <s v="LYGUANT8.5AMX2 - LIMPIAYA GUANTE TALLA8.5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ARCADIO DE JESUS TIRADO GARCES"/>
    <s v="Preventa"/>
    <s v="15528381"/>
    <s v="1039023085"/>
    <s v="REMATES LA DIVISA"/>
  </r>
  <r>
    <d v="2025-11-14T00:00:00"/>
    <s v="HHME001467594"/>
    <s v="LYGUANT9AMX2"/>
    <s v="LIMPIAYA GUANTE TALLA9 AMARILLO X2"/>
    <s v="LYGUANT9AMX2 - LIMPIAYA GUANTE TALLA9 AMARILLO X2"/>
    <n v="6"/>
    <n v="3025.21"/>
    <n v="0"/>
    <n v="18151.259999999998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ARCADIO DE JESUS TIRADO GARCES"/>
    <s v="Preventa"/>
    <s v="15528381"/>
    <s v="1039023085"/>
    <s v="REMATES LA DIVISA"/>
  </r>
  <r>
    <d v="2025-11-14T00:00:00"/>
    <s v="HHME001467606"/>
    <s v="PBDESCOJINX18"/>
    <s v="DES. AFM DPL ORIG 12G X18"/>
    <s v="PBDESCOJINX18 - DES. AFM DPL ORIG 12G X18"/>
    <n v="2"/>
    <n v="11900"/>
    <n v="714"/>
    <n v="23086"/>
    <s v="MD04"/>
    <n v="1"/>
    <n v="125"/>
    <s v=" TUTI Medellin"/>
    <s v="ZONA CENTRO"/>
    <s v="TERCEROS"/>
    <s v="2025 SEM 46"/>
    <s v="1311"/>
    <x v="39"/>
    <s v="viernes"/>
    <s v="PREBEL"/>
    <n v="1"/>
    <n v="2"/>
    <s v="TAT"/>
    <s v="MARCO JULIO CARVAJAL CASTAÑO"/>
    <s v="Preventa"/>
    <s v="71586385"/>
    <s v="71296053"/>
    <s v="DROGUERIA JORDAN"/>
  </r>
  <r>
    <d v="2025-11-14T00:00:00"/>
    <s v="HHME001467606"/>
    <s v="YAPADAM150"/>
    <s v="PAÑITOS HUMEDOS DAMPY X 150 UND AZUL"/>
    <s v="YAPADAM150 - PAÑITOS HUMEDOS DAMPY X 150 UND AZUL"/>
    <n v="2"/>
    <n v="6422.4"/>
    <n v="0"/>
    <n v="12844.8"/>
    <s v="MD04"/>
    <n v="1"/>
    <n v="125"/>
    <s v=" TUTI Medellin"/>
    <s v="ZONA CENTRO"/>
    <s v="TERCEROS"/>
    <s v="2025 SEM 46"/>
    <s v="1311"/>
    <x v="39"/>
    <s v="viernes"/>
    <s v="YASS"/>
    <n v="1"/>
    <n v="2"/>
    <s v="TAT"/>
    <s v="MARCO JULIO CARVAJAL CASTAÑO"/>
    <s v="Preventa"/>
    <s v="71586385"/>
    <s v="71296053"/>
    <s v="DROGUERIA JORDAN"/>
  </r>
  <r>
    <d v="2025-11-14T00:00:00"/>
    <s v="HHBU000700463"/>
    <s v="PBELDES12X18"/>
    <s v="DES. EA DPL CLASS 12G X 18"/>
    <s v="PBELDES12X18 - DES. EA DPL CLASS 12G X 18"/>
    <n v="1"/>
    <n v="12500"/>
    <n v="375"/>
    <n v="12125"/>
    <s v="BM10"/>
    <n v="1"/>
    <n v="154"/>
    <s v=" TUTI Bucaramanga"/>
    <s v="ZONA SANTANDER"/>
    <s v="TERCEROS"/>
    <s v="2025 SEM 46"/>
    <s v="1637"/>
    <x v="50"/>
    <s v="viernes"/>
    <s v="PREBEL"/>
    <n v="1"/>
    <n v="1"/>
    <s v="TAT"/>
    <s v="LUZ MARINA GARAVITO DE MANRIQUE"/>
    <s v="Preventa"/>
    <s v="28149061"/>
    <s v="63546443"/>
    <s v="MICROMERCADO EL LLANITO"/>
  </r>
  <r>
    <d v="2025-11-14T00:00:00"/>
    <s v="HHME001467583"/>
    <s v="LYLOZA700DX1"/>
    <s v="LIMPIAYA LAVA LOZA DOYPACK 700 ML X1"/>
    <s v="LYLOZA700DX1 - LIMPIAYA LAVA LOZA DOYPACK 700 ML X1"/>
    <n v="3"/>
    <n v="3562.19"/>
    <n v="0"/>
    <n v="10686.57"/>
    <s v="MD06"/>
    <n v="1"/>
    <n v="125"/>
    <s v=" TUTI Medellin"/>
    <s v="ZONA CENTRO"/>
    <s v="TERCEROS"/>
    <s v="2025 SEM 46"/>
    <s v="1349"/>
    <x v="2"/>
    <s v="viernes"/>
    <s v="ETERNA"/>
    <n v="1"/>
    <n v="3"/>
    <s v="TAT"/>
    <s v="ISABEL CRISTINA RAMIREZ ACEVEDO"/>
    <s v="Preventa"/>
    <s v="43848193"/>
    <s v="8432406"/>
    <s v="TIENDA MIXTA GADIEL"/>
  </r>
  <r>
    <d v="2025-11-14T00:00:00"/>
    <s v="HHME001467583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6"/>
    <s v="1349"/>
    <x v="2"/>
    <s v="viernes"/>
    <s v="PREBEL"/>
    <n v="1"/>
    <n v="1"/>
    <s v="TAT"/>
    <s v="ISABEL CRISTINA RAMIREZ ACEVEDO"/>
    <s v="Preventa"/>
    <s v="43848193"/>
    <s v="8432406"/>
    <s v="TIENDA MIXTA GADIEL"/>
  </r>
  <r>
    <d v="2025-11-14T00:00:00"/>
    <s v="HHME001467583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49"/>
    <x v="2"/>
    <s v="viernes"/>
    <s v="YASS"/>
    <n v="1"/>
    <n v="6"/>
    <s v="TAT"/>
    <s v="ISABEL CRISTINA RAMIREZ ACEVEDO"/>
    <s v="Preventa"/>
    <s v="43848193"/>
    <s v="8432406"/>
    <s v="TIENDA MIXTA GADIEL"/>
  </r>
  <r>
    <d v="2025-11-14T00:00:00"/>
    <s v="HHBO001178731"/>
    <s v="LYLOZACREM"/>
    <s v="CREMA LAVALOZA LIMPIAYA"/>
    <s v="LYLOZACREM - CREMA LAVALOZA LIMPIAYA"/>
    <n v="2"/>
    <n v="2615"/>
    <n v="0"/>
    <n v="5230"/>
    <s v="BG13"/>
    <n v="1"/>
    <n v="126"/>
    <s v=" TUTI Bogota"/>
    <s v="ZONA BOGOTA"/>
    <s v="TERCEROS"/>
    <s v="2025 SEM 46"/>
    <s v="2235"/>
    <x v="14"/>
    <s v="viernes"/>
    <s v="ETERNA"/>
    <n v="1"/>
    <n v="2"/>
    <s v="TAT"/>
    <s v="ERIKA YAYA SALCEDO"/>
    <s v="Preventa"/>
    <s v="1014235418"/>
    <s v="1012358399"/>
    <s v="DISTRIBUIDORA DE BELLEZA ERIKA YAYA"/>
  </r>
  <r>
    <d v="2025-11-14T00:00:00"/>
    <s v="HHBO001178731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6"/>
    <s v="2235"/>
    <x v="14"/>
    <s v="viernes"/>
    <s v="PREBEL"/>
    <n v="1"/>
    <n v="1"/>
    <s v="TAT"/>
    <s v="ERIKA YAYA SALCEDO"/>
    <s v="Preventa"/>
    <s v="1014235418"/>
    <s v="1012358399"/>
    <s v="DISTRIBUIDORA DE BELLEZA ERIKA YAYA"/>
  </r>
  <r>
    <d v="2025-11-14T00:00:00"/>
    <s v="HHME001467593"/>
    <s v="LYLOZA500ML"/>
    <s v="LAVALOZA LIQUIDO 500ML"/>
    <s v="LYLOZA500ML - LAVALOZA LIQUIDO 500ML"/>
    <n v="6"/>
    <n v="2475"/>
    <n v="0"/>
    <n v="14850"/>
    <s v="MD01"/>
    <n v="1"/>
    <n v="125"/>
    <s v=" TUTI Medellin"/>
    <s v="ZONA CENTRO"/>
    <s v="TERCEROS"/>
    <s v="2025 SEM 46"/>
    <s v="1343"/>
    <x v="7"/>
    <s v="viernes"/>
    <s v="ETERNA"/>
    <n v="1"/>
    <n v="6"/>
    <s v="TAT"/>
    <s v="JOSE HERIBERTO MARIN BUITRAGO"/>
    <s v="Preventa"/>
    <s v="3580213"/>
    <s v="1039023085"/>
    <s v="GRO LOS MINEROS"/>
  </r>
  <r>
    <d v="2025-11-14T00:00:00"/>
    <s v="HHME001467593"/>
    <s v="LYBICA1000X1"/>
    <s v="LIMPIAYA LIMPIADOR BICARBONATO 1000ML X1"/>
    <s v="LYBICA1000X1 - LIMPIAYA LIMPIADOR BICARBONATO 1000ML X1"/>
    <n v="3"/>
    <n v="3025.21"/>
    <n v="0"/>
    <n v="9075.6299999999992"/>
    <s v="MD01"/>
    <n v="1"/>
    <n v="125"/>
    <s v=" TUTI Medellin"/>
    <s v="ZONA CENTRO"/>
    <s v="TERCEROS"/>
    <s v="2025 SEM 46"/>
    <s v="1343"/>
    <x v="7"/>
    <s v="viernes"/>
    <s v="ETERNA"/>
    <n v="1"/>
    <n v="3"/>
    <s v="TAT"/>
    <s v="JOSE HERIBERTO MARIN BUITRAGO"/>
    <s v="Preventa"/>
    <s v="3580213"/>
    <s v="1039023085"/>
    <s v="GRO LOS MINEROS"/>
  </r>
  <r>
    <d v="2025-11-14T00:00:00"/>
    <s v="HHME001467607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6"/>
    <s v="1330"/>
    <x v="43"/>
    <s v="viernes"/>
    <s v="PREBEL"/>
    <n v="1"/>
    <n v="1"/>
    <s v="TAT"/>
    <s v="LISSETH YULIETH LOAIZA TEJADA"/>
    <s v="Preventa"/>
    <s v="1128475654"/>
    <s v="8063355"/>
    <s v="EL DESCANSO"/>
  </r>
  <r>
    <d v="2025-11-14T00:00:00"/>
    <s v="HHME001467607"/>
    <s v="YAGOM90"/>
    <s v="GOMINA N17 EN SOBRE 90G"/>
    <s v="YAGOM90 - GOMINA N17 EN SOBRE 90G"/>
    <n v="5"/>
    <n v="1092.44"/>
    <n v="0"/>
    <n v="5462.2"/>
    <s v="MD02"/>
    <n v="1"/>
    <n v="1"/>
    <s v=" MEDELLIN"/>
    <s v="ZONA CENTRO"/>
    <s v="TERCEROS"/>
    <s v="2025 SEM 46"/>
    <s v="1330"/>
    <x v="43"/>
    <s v="viernes"/>
    <s v="YASS"/>
    <n v="1"/>
    <n v="5"/>
    <s v="TAT"/>
    <s v="LISSETH YULIETH LOAIZA TEJADA"/>
    <s v="Preventa"/>
    <s v="1128475654"/>
    <s v="8063355"/>
    <s v="EL DESCANSO"/>
  </r>
  <r>
    <d v="2025-11-14T00:00:00"/>
    <s v="HHME001467626"/>
    <s v="YACAN20"/>
    <s v="CANDADO 20 MM"/>
    <s v="YACAN20 - CANDADO 20 MM"/>
    <n v="2"/>
    <n v="1218.49"/>
    <n v="0"/>
    <n v="2436.98"/>
    <s v="MD02"/>
    <n v="1"/>
    <n v="1"/>
    <s v=" MEDELLIN"/>
    <s v="ZONA CENTRO"/>
    <s v="TERCEROS"/>
    <s v="2025 SEM 46"/>
    <s v="1330"/>
    <x v="43"/>
    <s v="viernes"/>
    <s v="YASS"/>
    <n v="1"/>
    <n v="2"/>
    <s v="TAT"/>
    <s v="JOSE JHON FREDY LOPEZ GOMEZ"/>
    <s v="Preventa"/>
    <s v="8497593"/>
    <s v="8063355"/>
    <s v="SUPERMERCADO PEDREGAL"/>
  </r>
  <r>
    <d v="2025-11-14T00:00:00"/>
    <s v="HHME001467637"/>
    <s v="YAGOM90"/>
    <s v="GOMINA N17 EN SOBRE 90G"/>
    <s v="YAGOM90 - GOMINA N17 EN SOBRE 90G"/>
    <n v="8"/>
    <n v="1092.44"/>
    <n v="0"/>
    <n v="8739.52"/>
    <s v="MD02"/>
    <n v="1"/>
    <n v="1"/>
    <s v=" MEDELLIN"/>
    <s v="ZONA CENTRO"/>
    <s v="TERCEROS"/>
    <s v="2025 SEM 46"/>
    <s v="1330"/>
    <x v="43"/>
    <s v="viernes"/>
    <s v="YASS"/>
    <n v="1"/>
    <n v="8"/>
    <s v="TAT"/>
    <s v="BIBIANA MARIA VILLA GONZALEZ "/>
    <s v="Preventa"/>
    <s v="42789480"/>
    <s v="8063355"/>
    <s v="EL PEQUEÑO"/>
  </r>
  <r>
    <d v="2025-11-14T00:00:00"/>
    <s v="HHBQ000726873"/>
    <s v="YAPANIAZU"/>
    <s v="PAÑITOS HUMEDOS DAMPY X 20 AZUL"/>
    <s v="YAPANIAZU - PAÑITOS HUMEDOS DAMPY X 20 AZUL"/>
    <n v="6"/>
    <n v="1344.54"/>
    <n v="0"/>
    <n v="8067.24"/>
    <s v="VLL04"/>
    <n v="1"/>
    <n v="213"/>
    <s v=" Tuti Valledupar"/>
    <s v="ZONA NORTE"/>
    <s v="TERCEROS"/>
    <s v="2025 SEM 46"/>
    <s v="1914"/>
    <x v="9"/>
    <s v="viernes"/>
    <s v="YASS"/>
    <n v="1"/>
    <n v="6"/>
    <s v="TAT"/>
    <s v="JHONEL BAYONA PARRA"/>
    <s v="Preventa"/>
    <s v="18955744"/>
    <s v="1065124873"/>
    <s v="TIENDA ROJA"/>
  </r>
  <r>
    <d v="2025-11-14T00:00:00"/>
    <s v="HHME001467672"/>
    <s v="LYDETE3X1800"/>
    <s v="COMBO DETERGENTE ETERNA 3.000+1.800 OFERTA"/>
    <s v="LYDETE3X1800 - COMBO DETERGENTE ETERNA 3.000+1.800 OFERTA"/>
    <n v="2"/>
    <n v="28655.46"/>
    <n v="0"/>
    <n v="57310.92"/>
    <s v="MD02"/>
    <n v="1"/>
    <n v="1"/>
    <s v=" MEDELLIN"/>
    <s v="ZONA CENTRO"/>
    <s v="TERCEROS"/>
    <s v="2025 SEM 46"/>
    <s v="1330"/>
    <x v="43"/>
    <s v="viernes"/>
    <s v="ETERNA"/>
    <n v="1"/>
    <n v="2"/>
    <s v="TAT"/>
    <s v="EUGENIA DEL SOCORRO VELASQUEZ"/>
    <s v="Preventa"/>
    <s v="43451748"/>
    <s v="8063355"/>
    <s v="MI TIENDITA"/>
  </r>
  <r>
    <d v="2025-11-14T00:00:00"/>
    <s v="HHBU000700537"/>
    <s v="YACAN40"/>
    <s v="CANDADO 40 MM"/>
    <s v="YACAN40 - CANDADO 40 MM"/>
    <n v="2"/>
    <n v="2992.5"/>
    <n v="0"/>
    <n v="5985"/>
    <s v="BM11"/>
    <n v="1"/>
    <n v="154"/>
    <s v=" TUTI Bucaramanga"/>
    <s v="ZONA SANTANDER"/>
    <s v="TERCEROS"/>
    <s v="2025 SEM 46"/>
    <s v="1639"/>
    <x v="35"/>
    <s v="viernes"/>
    <s v="YASS"/>
    <n v="1"/>
    <n v="2"/>
    <s v="TAT"/>
    <s v="SANDRA CATALINA BLANCO AGUIRRE"/>
    <s v="Preventa"/>
    <s v="1005238150"/>
    <s v="63557106"/>
    <s v="CENTRO DE SOLUCIONES KATA Y SARITA"/>
  </r>
  <r>
    <d v="2025-11-14T00:00:00"/>
    <s v="HHBU000700537"/>
    <s v="YACAN38"/>
    <s v="CANDADO 38 MM"/>
    <s v="YACAN38 - CANDADO 38 MM"/>
    <n v="1"/>
    <n v="2668.75"/>
    <n v="0"/>
    <n v="2668.75"/>
    <s v="BM11"/>
    <n v="1"/>
    <n v="154"/>
    <s v=" TUTI Bucaramanga"/>
    <s v="ZONA SANTANDER"/>
    <s v="TERCEROS"/>
    <s v="2025 SEM 46"/>
    <s v="1639"/>
    <x v="35"/>
    <s v="viernes"/>
    <s v="YASS"/>
    <n v="1"/>
    <n v="1"/>
    <s v="TAT"/>
    <s v="SANDRA CATALINA BLANCO AGUIRRE"/>
    <s v="Preventa"/>
    <s v="1005238150"/>
    <s v="63557106"/>
    <s v="CENTRO DE SOLUCIONES KATA Y SARITA"/>
  </r>
  <r>
    <d v="2025-11-14T00:00:00"/>
    <s v="HHBU000700537"/>
    <s v="YAPANIAZU"/>
    <s v="PAÑITOS HUMEDOS DAMPY X 20 AZUL"/>
    <s v="YAPANIAZU - PAÑITOS HUMEDOS DAMPY X 20 AZUL"/>
    <n v="10"/>
    <n v="1344.54"/>
    <n v="0"/>
    <n v="13445.4"/>
    <s v="BM11"/>
    <n v="1"/>
    <n v="154"/>
    <s v=" TUTI Bucaramanga"/>
    <s v="ZONA SANTANDER"/>
    <s v="TERCEROS"/>
    <s v="2025 SEM 46"/>
    <s v="1639"/>
    <x v="35"/>
    <s v="viernes"/>
    <s v="YASS"/>
    <n v="1"/>
    <n v="10"/>
    <s v="TAT"/>
    <s v="SANDRA CATALINA BLANCO AGUIRRE"/>
    <s v="Preventa"/>
    <s v="1005238150"/>
    <s v="63557106"/>
    <s v="CENTRO DE SOLUCIONES KATA Y SARITA"/>
  </r>
  <r>
    <d v="2025-11-14T00:00:00"/>
    <s v="HHBU000700537"/>
    <s v="YAPANIAZUX12"/>
    <s v="PAÑITOS HUMEDOS DAMPY AAZUL X 12UND"/>
    <s v="YAPANIAZUX12 - PAÑITOS HUMEDOS DAMPY AAZUL X 12UND"/>
    <n v="6"/>
    <n v="870"/>
    <n v="0"/>
    <n v="5220"/>
    <s v="BM11"/>
    <n v="1"/>
    <n v="154"/>
    <s v=" TUTI Bucaramanga"/>
    <s v="ZONA SANTANDER"/>
    <s v="TERCEROS"/>
    <s v="2025 SEM 46"/>
    <s v="1639"/>
    <x v="35"/>
    <s v="viernes"/>
    <s v="YASS"/>
    <n v="1"/>
    <n v="6"/>
    <s v="TAT"/>
    <s v="SANDRA CATALINA BLANCO AGUIRRE"/>
    <s v="Preventa"/>
    <s v="1005238150"/>
    <s v="63557106"/>
    <s v="CENTRO DE SOLUCIONES KATA Y SARITA"/>
  </r>
  <r>
    <d v="2025-11-14T00:00:00"/>
    <s v="HHBU000700537"/>
    <s v="YAPADAM150"/>
    <s v="PAÑITOS HUMEDOS DAMPY X 150 UND AZUL"/>
    <s v="YAPADAM150 - PAÑITOS HUMEDOS DAMPY X 150 UND AZUL"/>
    <n v="1"/>
    <n v="6422.4"/>
    <n v="0"/>
    <n v="6422.4"/>
    <s v="BM11"/>
    <n v="1"/>
    <n v="154"/>
    <s v=" TUTI Bucaramanga"/>
    <s v="ZONA SANTANDER"/>
    <s v="TERCEROS"/>
    <s v="2025 SEM 46"/>
    <s v="1639"/>
    <x v="35"/>
    <s v="viernes"/>
    <s v="YASS"/>
    <n v="1"/>
    <n v="1"/>
    <s v="TAT"/>
    <s v="SANDRA CATALINA BLANCO AGUIRRE"/>
    <s v="Preventa"/>
    <s v="1005238150"/>
    <s v="63557106"/>
    <s v="CENTRO DE SOLUCIONES KATA Y SARITA"/>
  </r>
  <r>
    <d v="2025-11-14T00:00:00"/>
    <s v="HHME001467730"/>
    <s v="LYLOZA500ML"/>
    <s v="LAVALOZA LIQUIDO 500ML"/>
    <s v="LYLOZA500ML - LAVALOZA LIQUIDO 500ML"/>
    <n v="6"/>
    <n v="2475"/>
    <n v="0"/>
    <n v="14850"/>
    <s v="MD06"/>
    <n v="1"/>
    <n v="125"/>
    <s v=" TUTI Medellin"/>
    <s v="ZONA CENTRO"/>
    <s v="TERCEROS"/>
    <s v="2025 SEM 46"/>
    <s v="1349"/>
    <x v="2"/>
    <s v="viernes"/>
    <s v="ETERNA"/>
    <n v="1"/>
    <n v="6"/>
    <s v="TAT"/>
    <s v="LUZ ELENA PEREZ CHAVARRIA"/>
    <s v="Preventa"/>
    <s v="43617615"/>
    <s v="8432406"/>
    <s v="DONDE ANTONIA"/>
  </r>
  <r>
    <d v="2025-11-14T00:00:00"/>
    <s v="HHBO001178832"/>
    <s v="PBDESCOJINX18"/>
    <s v="DES. AFM DPL ORIG 12G X18"/>
    <s v="PBDESCOJINX18 - DES. AFM DPL ORIG 12G X18"/>
    <n v="3"/>
    <n v="11900"/>
    <n v="1071"/>
    <n v="34629"/>
    <s v="BG13"/>
    <n v="1"/>
    <n v="126"/>
    <s v=" TUTI Bogota"/>
    <s v="ZONA BOGOTA"/>
    <s v="TERCEROS"/>
    <s v="2025 SEM 46"/>
    <s v="2207"/>
    <x v="3"/>
    <s v="viernes"/>
    <s v="PREBEL"/>
    <n v="1"/>
    <n v="3"/>
    <s v="TAT"/>
    <s v="WILLINGTON GACHANCIPA DIAZ"/>
    <s v="Preventa"/>
    <s v="1299466"/>
    <s v="1016001588"/>
    <s v="AUTOSERVICIO ARMANI"/>
  </r>
  <r>
    <d v="2025-11-14T00:00:00"/>
    <s v="HHME001467860"/>
    <s v="YALAPIROX12"/>
    <s v="LAPIZ ROJO X12 UND"/>
    <s v="YALAPIROX12 - LAPIZ ROJO X12 UND"/>
    <n v="4"/>
    <n v="4882"/>
    <n v="0"/>
    <n v="19528"/>
    <s v="MD02"/>
    <n v="1"/>
    <n v="1"/>
    <s v=" MEDELLIN"/>
    <s v="ZONA CENTRO"/>
    <s v="TERCEROS"/>
    <s v="2025 SEM 46"/>
    <s v="1330"/>
    <x v="43"/>
    <s v="viernes"/>
    <s v="YASS"/>
    <n v="1"/>
    <n v="4"/>
    <s v="TAT"/>
    <s v="MARIA ALEJANDRA OCHOA RESTREPO"/>
    <s v="Preventa"/>
    <s v="1214715908"/>
    <s v="8063355"/>
    <s v="DURAFULL"/>
  </r>
  <r>
    <d v="2025-11-14T00:00:00"/>
    <s v="HHME001467860"/>
    <s v="YALAPIZAMAX12"/>
    <s v="LAPIZ ESCOLAR AMARILLO X12"/>
    <s v="YALAPIZAMAX12 - LAPIZ ESCOLAR AMARILLO X12"/>
    <n v="2"/>
    <n v="4853"/>
    <n v="0"/>
    <n v="9706"/>
    <s v="MD02"/>
    <n v="1"/>
    <n v="1"/>
    <s v=" MEDELLIN"/>
    <s v="ZONA CENTRO"/>
    <s v="TERCEROS"/>
    <s v="2025 SEM 46"/>
    <s v="1330"/>
    <x v="43"/>
    <s v="viernes"/>
    <n v="0"/>
    <n v="1"/>
    <n v="2"/>
    <s v="TAT"/>
    <s v="MARIA ALEJANDRA OCHOA RESTREPO"/>
    <s v="Preventa"/>
    <s v="1214715908"/>
    <s v="8063355"/>
    <s v="DURAFULL"/>
  </r>
  <r>
    <d v="2025-11-14T00:00:00"/>
    <s v="HHMO000626441"/>
    <s v="LYCEETIPLANCHA"/>
    <s v="CEPILLO ECOLOGICO TIPO PLANCHA"/>
    <s v="LYCEETIPLANCHA - CEPILLO ECOLOGICO TIPO PLANCHA"/>
    <n v="6"/>
    <n v="2700"/>
    <n v="0"/>
    <n v="16200"/>
    <s v="MT11"/>
    <n v="1"/>
    <n v="156"/>
    <s v=" TUTI Monteria"/>
    <s v="ZONA CENTRO"/>
    <s v="TERCEROS"/>
    <s v="2025 SEM 46"/>
    <s v="1738"/>
    <x v="30"/>
    <s v="viernes"/>
    <s v="ETERNA"/>
    <n v="1"/>
    <n v="6"/>
    <s v="TAT"/>
    <s v="FERROMATERIALES LA 22 LIMITADA"/>
    <s v="Preventa"/>
    <s v="900094856"/>
    <s v="78716125"/>
    <s v="FERROMATERIALES LA 22 LIMITADA"/>
  </r>
  <r>
    <d v="2025-11-14T00:00:00"/>
    <s v="HHME001467616"/>
    <s v="YABOLSAMED"/>
    <s v="BOLSA BASURA PAQUETE X8 UNIDADES"/>
    <s v="YABOLSAMED - BOLSA BASURA PAQUETE X8 UNIDADES"/>
    <n v="12"/>
    <n v="1344.54"/>
    <n v="0"/>
    <n v="16134.48"/>
    <s v="MD01"/>
    <n v="1"/>
    <n v="125"/>
    <s v=" TUTI Medellin"/>
    <s v="ZONA CENTRO"/>
    <s v="TERCEROS"/>
    <s v="2025 SEM 46"/>
    <s v="1343"/>
    <x v="7"/>
    <s v="viernes"/>
    <s v="YASS"/>
    <n v="1"/>
    <n v="12"/>
    <s v="TAT"/>
    <s v="ARGENIS DURANGO GOEZ"/>
    <s v="Preventa"/>
    <s v="21581153"/>
    <s v="1039023085"/>
    <s v="EL MIRADOR DEL G"/>
  </r>
  <r>
    <d v="2025-11-14T00:00:00"/>
    <s v="HHBQ000726858"/>
    <s v="YAPANIAZU"/>
    <s v="PAÑITOS HUMEDOS DAMPY X 20 AZUL"/>
    <s v="YAPANIAZU - PAÑITOS HUMEDOS DAMPY X 20 AZUL"/>
    <n v="3"/>
    <n v="1344.54"/>
    <n v="0"/>
    <n v="4033.62"/>
    <s v="VLL04"/>
    <n v="1"/>
    <n v="213"/>
    <s v=" Tuti Valledupar"/>
    <s v="ZONA NORTE"/>
    <s v="TERCEROS"/>
    <s v="2025 SEM 46"/>
    <s v="1914"/>
    <x v="9"/>
    <s v="viernes"/>
    <s v="YASS"/>
    <n v="1"/>
    <n v="3"/>
    <s v="TAT"/>
    <s v="JOSE AURELIO TORO PRIETO"/>
    <s v="Preventa"/>
    <s v="19582324"/>
    <s v="1065124873"/>
    <s v="TIENDA SHADDAI"/>
  </r>
  <r>
    <d v="2025-11-14T00:00:00"/>
    <s v="HHBQ000726858"/>
    <s v="YASEDA20"/>
    <s v="SEDA DENTAL CON CERA 20 MT"/>
    <s v="YASEDA20 - SEDA DENTAL CON CERA 20 MT"/>
    <n v="3"/>
    <n v="1092.44"/>
    <n v="0"/>
    <n v="3277.32"/>
    <s v="VLL04"/>
    <n v="1"/>
    <n v="213"/>
    <s v=" Tuti Valledupar"/>
    <s v="ZONA NORTE"/>
    <s v="TERCEROS"/>
    <s v="2025 SEM 46"/>
    <s v="1914"/>
    <x v="9"/>
    <s v="viernes"/>
    <s v="YASS"/>
    <n v="1"/>
    <n v="3"/>
    <s v="TAT"/>
    <s v="JOSE AURELIO TORO PRIETO"/>
    <s v="Preventa"/>
    <s v="19582324"/>
    <s v="1065124873"/>
    <s v="TIENDA SHADDAI"/>
  </r>
  <r>
    <d v="2025-11-14T00:00:00"/>
    <s v="HHBO001178770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6"/>
    <s v="2235"/>
    <x v="14"/>
    <s v="viernes"/>
    <s v="PREBEL"/>
    <n v="1"/>
    <n v="1"/>
    <s v="TAT"/>
    <s v="LADY CATERINE RESTREPO AVILA"/>
    <s v="Preventa"/>
    <s v="1032490614"/>
    <s v="1012358399"/>
    <s v="PRODUCTOS DE BELLEZA CORINTIO"/>
  </r>
  <r>
    <d v="2025-11-14T00:00:00"/>
    <s v="HHME001467645"/>
    <s v="YACAN50"/>
    <s v="CANDADO 50 MM"/>
    <s v="YACAN50 - CANDADO 50 MM"/>
    <n v="1"/>
    <n v="4327.7299999999996"/>
    <n v="0"/>
    <n v="4327.7299999999996"/>
    <s v="MD06"/>
    <n v="1"/>
    <n v="125"/>
    <s v=" TUTI Medellin"/>
    <s v="ZONA CENTRO"/>
    <s v="TERCEROS"/>
    <s v="2025 SEM 46"/>
    <s v="1349"/>
    <x v="2"/>
    <s v="viernes"/>
    <s v="YASS"/>
    <n v="1"/>
    <n v="1"/>
    <s v="TAT"/>
    <s v="GLADIS NORELBA TORO RAMIREZ"/>
    <s v="Preventa"/>
    <s v="39453478"/>
    <s v="8432406"/>
    <s v="TIENDA VILLA LAURA"/>
  </r>
  <r>
    <d v="2025-11-14T00:00:00"/>
    <s v="HHME001467645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49"/>
    <x v="2"/>
    <s v="viernes"/>
    <s v="YASS"/>
    <n v="1"/>
    <n v="6"/>
    <s v="TAT"/>
    <s v="GLADIS NORELBA TORO RAMIREZ"/>
    <s v="Preventa"/>
    <s v="39453478"/>
    <s v="8432406"/>
    <s v="TIENDA VILLA LAURA"/>
  </r>
  <r>
    <d v="2025-11-14T00:00:00"/>
    <s v="HHME001467645"/>
    <s v="YABOLSAMED"/>
    <s v="BOLSA BASURA PAQUETE X8 UNIDADES"/>
    <s v="YABOLSAMED - BOLSA BASURA PAQUETE X8 UNIDADES"/>
    <n v="12"/>
    <n v="1344.54"/>
    <n v="0"/>
    <n v="16134.48"/>
    <s v="MD06"/>
    <n v="1"/>
    <n v="125"/>
    <s v=" TUTI Medellin"/>
    <s v="ZONA CENTRO"/>
    <s v="TERCEROS"/>
    <s v="2025 SEM 46"/>
    <s v="1349"/>
    <x v="2"/>
    <s v="viernes"/>
    <s v="YASS"/>
    <n v="1"/>
    <n v="12"/>
    <s v="TAT"/>
    <s v="GLADIS NORELBA TORO RAMIREZ"/>
    <s v="Preventa"/>
    <s v="39453478"/>
    <s v="8432406"/>
    <s v="TIENDA VILLA LAURA"/>
  </r>
  <r>
    <d v="2025-11-14T00:00:00"/>
    <s v="HHME001467645"/>
    <s v="YACINASILANEGRA"/>
    <s v="CINTA AISLANTE NEGRA"/>
    <s v="YACINASILANEGRA - CINTA AISLANTE NEGRA"/>
    <n v="10"/>
    <n v="715"/>
    <n v="0"/>
    <n v="7150"/>
    <s v="MD06"/>
    <n v="1"/>
    <n v="125"/>
    <s v=" TUTI Medellin"/>
    <s v="ZONA CENTRO"/>
    <s v="TERCEROS"/>
    <s v="2025 SEM 46"/>
    <s v="1349"/>
    <x v="2"/>
    <s v="viernes"/>
    <s v="YASS"/>
    <n v="1"/>
    <n v="10"/>
    <s v="TAT"/>
    <s v="GLADIS NORELBA TORO RAMIREZ"/>
    <s v="Preventa"/>
    <s v="39453478"/>
    <s v="8432406"/>
    <s v="TIENDA VILLA LAURA"/>
  </r>
  <r>
    <d v="2025-11-14T00:00:00"/>
    <s v="HHME001467656"/>
    <s v="PBPROCOLDIS"/>
    <s v="PROTECTOR SOLAR COLOR DISPLAY"/>
    <s v="PBPROCOLDIS - PROTECTOR SOLAR COLOR DISPLAY"/>
    <n v="1"/>
    <n v="29400"/>
    <n v="0"/>
    <n v="29400"/>
    <s v="MD01"/>
    <n v="1"/>
    <n v="125"/>
    <s v=" TUTI Medellin"/>
    <s v="ZONA CENTRO"/>
    <s v="TERCEROS"/>
    <s v="2025 SEM 46"/>
    <s v="1343"/>
    <x v="7"/>
    <s v="viernes"/>
    <s v="PREBEL"/>
    <n v="1"/>
    <n v="1"/>
    <s v="TAT"/>
    <s v="ANA YOLANDA PULGARIN VALLE"/>
    <s v="Preventa"/>
    <s v="1035864581"/>
    <s v="1039023085"/>
    <s v="EL SUPER"/>
  </r>
  <r>
    <d v="2025-11-14T00:00:00"/>
    <s v="HHME001467656"/>
    <s v="YAPADAM150"/>
    <s v="PAÑITOS HUMEDOS DAMPY X 150 UND AZUL"/>
    <s v="YAPADAM150 - PAÑITOS HUMEDOS DAMPY X 150 UND AZUL"/>
    <n v="6"/>
    <n v="6422.4"/>
    <n v="0"/>
    <n v="38534.400000000001"/>
    <s v="MD01"/>
    <n v="1"/>
    <n v="125"/>
    <s v=" TUTI Medellin"/>
    <s v="ZONA CENTRO"/>
    <s v="TERCEROS"/>
    <s v="2025 SEM 46"/>
    <s v="1343"/>
    <x v="7"/>
    <s v="viernes"/>
    <s v="YASS"/>
    <n v="1"/>
    <n v="6"/>
    <s v="TAT"/>
    <s v="ANA YOLANDA PULGARIN VALLE"/>
    <s v="Preventa"/>
    <s v="1035864581"/>
    <s v="1039023085"/>
    <s v="EL SUPER"/>
  </r>
  <r>
    <d v="2025-11-14T00:00:00"/>
    <s v="HHBO001178799"/>
    <s v="LYDESEN500"/>
    <s v="DESENGRASANTE CITRICO 500ML"/>
    <s v="LYDESEN500 - DESENGRASANTE CITRICO 500ML"/>
    <n v="3"/>
    <n v="2645.48"/>
    <n v="0"/>
    <n v="7936.44"/>
    <s v="BG13"/>
    <n v="1"/>
    <n v="126"/>
    <s v=" TUTI Bogota"/>
    <s v="ZONA BOGOTA"/>
    <s v="TERCEROS"/>
    <s v="2025 SEM 46"/>
    <s v="2235"/>
    <x v="14"/>
    <s v="viernes"/>
    <s v="ETERNA"/>
    <n v="1"/>
    <n v="3"/>
    <s v="TAT"/>
    <s v="GRENDY CAROLINA PACHECO ANGEL"/>
    <s v="Preventa"/>
    <s v="5449947"/>
    <s v="1012358399"/>
    <s v="CAMPIFRUVER LA ESQUINA"/>
  </r>
  <r>
    <d v="2025-11-14T00:00:00"/>
    <s v="HHBO001178799"/>
    <s v="LYLOZA500ML"/>
    <s v="LAVALOZA LIQUIDO 500ML"/>
    <s v="LYLOZA500ML - LAVALOZA LIQUIDO 500ML"/>
    <n v="6"/>
    <n v="2475"/>
    <n v="0"/>
    <n v="14850"/>
    <s v="BG13"/>
    <n v="1"/>
    <n v="126"/>
    <s v=" TUTI Bogota"/>
    <s v="ZONA BOGOTA"/>
    <s v="TERCEROS"/>
    <s v="2025 SEM 46"/>
    <s v="2235"/>
    <x v="14"/>
    <s v="viernes"/>
    <s v="ETERNA"/>
    <n v="1"/>
    <n v="6"/>
    <s v="TAT"/>
    <s v="GRENDY CAROLINA PACHECO ANGEL"/>
    <s v="Preventa"/>
    <s v="5449947"/>
    <s v="1012358399"/>
    <s v="CAMPIFRUVER LA ESQUINA"/>
  </r>
  <r>
    <d v="2025-11-14T00:00:00"/>
    <s v="HHBO001178799"/>
    <s v="LYGUANT8.5AMX2"/>
    <s v="LIMPIAYA GUANTE TALLA8.5 AMARILLO X2"/>
    <s v="LYGUANT8.5AMX2 - LIMPIAYA GUANTE TALLA8.5 AMARILLO X2"/>
    <n v="2"/>
    <n v="3025.21"/>
    <n v="0"/>
    <n v="6050.42"/>
    <s v="BG13"/>
    <n v="1"/>
    <n v="126"/>
    <s v=" TUTI Bogota"/>
    <s v="ZONA BOGOTA"/>
    <s v="TERCEROS"/>
    <s v="2025 SEM 46"/>
    <s v="2235"/>
    <x v="14"/>
    <s v="viernes"/>
    <s v="ETERNA"/>
    <n v="1"/>
    <n v="2"/>
    <s v="TAT"/>
    <s v="GRENDY CAROLINA PACHECO ANGEL"/>
    <s v="Preventa"/>
    <s v="5449947"/>
    <s v="1012358399"/>
    <s v="CAMPIFRUVER LA ESQUINA"/>
  </r>
  <r>
    <d v="2025-11-14T00:00:00"/>
    <s v="HHBO001178799"/>
    <s v="LYGUANT9NGX2"/>
    <s v="LIMPIAYA GUANTE NEGRO TALLA9 X2"/>
    <s v="LYGUANT9NGX2 - LIMPIAYA GUANTE NEGRO TALLA9 X2"/>
    <n v="2"/>
    <n v="3180"/>
    <n v="0"/>
    <n v="6360"/>
    <s v="BG13"/>
    <n v="1"/>
    <n v="126"/>
    <s v=" TUTI Bogota"/>
    <s v="ZONA BOGOTA"/>
    <s v="TERCEROS"/>
    <s v="2025 SEM 46"/>
    <s v="2235"/>
    <x v="14"/>
    <s v="viernes"/>
    <s v="ETERNA"/>
    <n v="1"/>
    <n v="2"/>
    <s v="TAT"/>
    <s v="GRENDY CAROLINA PACHECO ANGEL"/>
    <s v="Preventa"/>
    <s v="5449947"/>
    <s v="1012358399"/>
    <s v="CAMPIFRUVER LA ESQUINA"/>
  </r>
  <r>
    <d v="2025-11-14T00:00:00"/>
    <s v="HHME001467706"/>
    <s v="PBDESCOJINX18"/>
    <s v="DES. AFM DPL ORIG 12G X18"/>
    <s v="PBDESCOJINX18 - DES. AFM DPL ORIG 12G X18"/>
    <n v="2"/>
    <n v="11900"/>
    <n v="0"/>
    <n v="23800"/>
    <s v="MD02"/>
    <n v="1"/>
    <n v="1"/>
    <s v=" MEDELLIN"/>
    <s v="ZONA CENTRO"/>
    <s v="TERCEROS"/>
    <s v="2025 SEM 46"/>
    <s v="1330"/>
    <x v="43"/>
    <s v="viernes"/>
    <s v="PREBEL"/>
    <n v="1"/>
    <n v="2"/>
    <s v="TAT"/>
    <s v="MARIA VICTORIA VELEZ CORREA"/>
    <s v="Preventa"/>
    <s v="43036892"/>
    <s v="8063355"/>
    <s v="AGUAS FRIAS"/>
  </r>
  <r>
    <d v="2025-11-14T00:00:00"/>
    <s v="HHME001467723"/>
    <s v="YAVABY20GR"/>
    <s v="VASELINA BABY, 20 GRAMOS, MARCA JUHNIOS"/>
    <s v="YAVABY20GR - VASELINA BABY, 20 GRAMOS, MARCA JUHNIOS"/>
    <n v="2"/>
    <n v="1444"/>
    <n v="0"/>
    <n v="2888"/>
    <s v="MD06"/>
    <n v="1"/>
    <n v="125"/>
    <s v=" TUTI Medellin"/>
    <s v="ZONA CENTRO"/>
    <s v="TERCEROS"/>
    <s v="2025 SEM 46"/>
    <s v="1349"/>
    <x v="2"/>
    <s v="viernes"/>
    <s v="YASS"/>
    <n v="1"/>
    <n v="2"/>
    <s v="TAT"/>
    <s v="LIRIS NELLYS GONZALEZ BELTRAN"/>
    <s v="Preventa"/>
    <s v="50933147"/>
    <s v="8432406"/>
    <s v="LA QUINTICA"/>
  </r>
  <r>
    <d v="2025-11-14T00:00:00"/>
    <s v="HHME001467723"/>
    <s v="YASEDA20"/>
    <s v="SEDA DENTAL CON CERA 20 MT"/>
    <s v="YASEDA20 - SEDA DENTAL CON CERA 20 MT"/>
    <n v="2"/>
    <n v="1092.44"/>
    <n v="0"/>
    <n v="2184.88"/>
    <s v="MD06"/>
    <n v="1"/>
    <n v="125"/>
    <s v=" TUTI Medellin"/>
    <s v="ZONA CENTRO"/>
    <s v="TERCEROS"/>
    <s v="2025 SEM 46"/>
    <s v="1349"/>
    <x v="2"/>
    <s v="viernes"/>
    <s v="YASS"/>
    <n v="1"/>
    <n v="2"/>
    <s v="TAT"/>
    <s v="LIRIS NELLYS GONZALEZ BELTRAN"/>
    <s v="Preventa"/>
    <s v="50933147"/>
    <s v="8432406"/>
    <s v="LA QUINTICA"/>
  </r>
  <r>
    <d v="2025-11-14T00:00:00"/>
    <s v="HHBO001178827"/>
    <s v="LYGUANT7AMX2"/>
    <s v="LIMPIAYA GUATE TALLA7 AMARILLO X2"/>
    <s v="LYGUANT7AMX2 - LIMPIAYA GUATE TALLA7 AMARILLO X2"/>
    <n v="3"/>
    <n v="3025.21"/>
    <n v="0"/>
    <n v="9075.6299999999992"/>
    <s v="BG15"/>
    <n v="1"/>
    <n v="119"/>
    <s v=" POBLACIONES BOGOTA"/>
    <s v="ZONA BOGOTA"/>
    <s v="TERCEROS"/>
    <s v="2025 SEM 46"/>
    <s v="2187"/>
    <x v="57"/>
    <s v="viernes"/>
    <s v="ETERNA"/>
    <n v="1"/>
    <n v="3"/>
    <s v="TAT"/>
    <s v="SANDRA ISABEL GUERRERO CASTELLANOS"/>
    <s v="Autoventa"/>
    <s v="20759508"/>
    <s v="1015399465"/>
    <s v="VARIEDADES SHANIYUALIN"/>
  </r>
  <r>
    <d v="2025-11-14T00:00:00"/>
    <s v="HHBO001178827"/>
    <s v="LYGUANT8AMX2"/>
    <s v="LIMPIAYA GUANTE TALLA8 AMARILLO X2"/>
    <s v="LYGUANT8AMX2 - LIMPIAYA GUANTE TALLA8 AMARILLO X2"/>
    <n v="3"/>
    <n v="3025.21"/>
    <n v="0"/>
    <n v="9075.6299999999992"/>
    <s v="BG15"/>
    <n v="1"/>
    <n v="119"/>
    <s v=" POBLACIONES BOGOTA"/>
    <s v="ZONA BOGOTA"/>
    <s v="TERCEROS"/>
    <s v="2025 SEM 46"/>
    <s v="2187"/>
    <x v="57"/>
    <s v="viernes"/>
    <s v="ETERNA"/>
    <n v="1"/>
    <n v="3"/>
    <s v="TAT"/>
    <s v="SANDRA ISABEL GUERRERO CASTELLANOS"/>
    <s v="Autoventa"/>
    <s v="20759508"/>
    <s v="1015399465"/>
    <s v="VARIEDADES SHANIYUALIN"/>
  </r>
  <r>
    <d v="2025-11-14T00:00:00"/>
    <s v="HHBQ000726967"/>
    <s v="PBDESCOJINX18"/>
    <s v="DES. AFM DPL ORIG 12G X18"/>
    <s v="PBDESCOJINX18 - DES. AFM DPL ORIG 12G X18"/>
    <n v="1"/>
    <n v="11900"/>
    <n v="357"/>
    <n v="11543"/>
    <s v="VLL04"/>
    <n v="1"/>
    <n v="213"/>
    <s v=" Tuti Valledupar"/>
    <s v="ZONA NORTE"/>
    <s v="TERCEROS"/>
    <s v="2025 SEM 46"/>
    <s v="1918"/>
    <x v="0"/>
    <s v="viernes"/>
    <s v="PREBEL"/>
    <n v="1"/>
    <n v="1"/>
    <s v="TAT"/>
    <s v="GINER ASMAR MARTINEZ VALENCIA"/>
    <s v="Preventa"/>
    <s v="72198721"/>
    <s v="49794720"/>
    <s v="PROVISIONES OBRERO"/>
  </r>
  <r>
    <d v="2025-11-14T00:00:00"/>
    <s v="HHME001467621"/>
    <s v="YAGOM90"/>
    <s v="GOMINA N17 EN SOBRE 90G"/>
    <s v="YAGOM90 - GOMINA N17 EN SOBRE 90G"/>
    <n v="5"/>
    <n v="1092.44"/>
    <n v="0"/>
    <n v="5462.2"/>
    <s v="MD02"/>
    <n v="1"/>
    <n v="1"/>
    <s v=" MEDELLIN"/>
    <s v="ZONA CENTRO"/>
    <s v="TERCEROS"/>
    <s v="2025 SEM 46"/>
    <s v="1330"/>
    <x v="43"/>
    <s v="viernes"/>
    <s v="YASS"/>
    <n v="1"/>
    <n v="5"/>
    <s v="TAT"/>
    <s v="MARIA FERNANDA LONDOÑO ESTRADA"/>
    <s v="Preventa"/>
    <s v="1034919334"/>
    <s v="8063355"/>
    <s v="TIENDA MIXTA JJ"/>
  </r>
  <r>
    <d v="2025-11-14T00:00:00"/>
    <s v="HHME001467621"/>
    <s v="YACAN50"/>
    <s v="CANDADO 50 MM"/>
    <s v="YACAN50 - CANDADO 50 MM"/>
    <n v="1"/>
    <n v="4327.7299999999996"/>
    <n v="0"/>
    <n v="4327.7299999999996"/>
    <s v="MD02"/>
    <n v="1"/>
    <n v="1"/>
    <s v=" MEDELLIN"/>
    <s v="ZONA CENTRO"/>
    <s v="TERCEROS"/>
    <s v="2025 SEM 46"/>
    <s v="1330"/>
    <x v="43"/>
    <s v="viernes"/>
    <s v="YASS"/>
    <n v="1"/>
    <n v="1"/>
    <s v="TAT"/>
    <s v="MARIA FERNANDA LONDOÑO ESTRADA"/>
    <s v="Preventa"/>
    <s v="1034919334"/>
    <s v="8063355"/>
    <s v="TIENDA MIXTA JJ"/>
  </r>
  <r>
    <d v="2025-11-14T00:00:00"/>
    <s v="HHME001467621"/>
    <s v="YATIJEROM"/>
    <s v="TIJERA PUNTA ROMA ECONOMICA"/>
    <s v="YATIJEROM - TIJERA PUNTA ROMA ECONOMICA"/>
    <n v="3"/>
    <n v="864"/>
    <n v="0"/>
    <n v="2592"/>
    <s v="MD02"/>
    <n v="1"/>
    <n v="1"/>
    <s v=" MEDELLIN"/>
    <s v="ZONA CENTRO"/>
    <s v="TERCEROS"/>
    <s v="2025 SEM 46"/>
    <s v="1330"/>
    <x v="43"/>
    <s v="viernes"/>
    <s v="YASS"/>
    <n v="1"/>
    <n v="3"/>
    <s v="TAT"/>
    <s v="MARIA FERNANDA LONDOÑO ESTRADA"/>
    <s v="Preventa"/>
    <s v="1034919334"/>
    <s v="8063355"/>
    <s v="TIENDA MIXTA JJ"/>
  </r>
  <r>
    <d v="2025-11-14T00:00:00"/>
    <s v="HHBQ000726887"/>
    <s v="PBDESCREMA72H"/>
    <s v="DESODORANTE COLAPSIBLE 40GR 72H"/>
    <s v="PBDESCREMA72H - DESODORANTE COLAPSIBLE 40GR 72H"/>
    <n v="3"/>
    <n v="3000"/>
    <n v="0"/>
    <n v="9000"/>
    <s v="VLL04"/>
    <n v="1"/>
    <n v="213"/>
    <s v=" Tuti Valledupar"/>
    <s v="ZONA NORTE"/>
    <s v="TERCEROS"/>
    <s v="2025 SEM 46"/>
    <s v="1914"/>
    <x v="9"/>
    <s v="viernes"/>
    <s v="PREBEL"/>
    <n v="1"/>
    <n v="3"/>
    <s v="TAT"/>
    <s v="ARNULFO JAVIER ACEVEDO OTERO"/>
    <s v="Preventa"/>
    <s v="7571617"/>
    <s v="1065124873"/>
    <s v="GRANERO TOMAS"/>
  </r>
  <r>
    <d v="2025-11-14T00:00:00"/>
    <s v="HHBO001178800"/>
    <s v="LYVIDR500X1"/>
    <s v="LIMPIAYA LIMPIAVIDRIOS MULTIUSOS 500ML X1"/>
    <s v="LYVIDR500X1 - LIMPIAYA LIMPIAVIDRIOS MULTIUSOS 500ML X1"/>
    <n v="3"/>
    <n v="2647.06"/>
    <n v="0"/>
    <n v="7941.18"/>
    <s v="BG19"/>
    <n v="1"/>
    <n v="126"/>
    <s v=" TUTI Bogota"/>
    <s v="ZONA BOGOTA"/>
    <s v="TERCEROS"/>
    <s v="2025 SEM 46"/>
    <s v="2191"/>
    <x v="21"/>
    <s v="viernes"/>
    <s v="ETERNA"/>
    <n v="1"/>
    <n v="3"/>
    <s v="TAT"/>
    <s v="YHIRLIN MARIA SANCHEZ SUAREZ"/>
    <s v="Preventa"/>
    <s v="53099507"/>
    <s v="79903522"/>
    <s v="SUPERMARKET ECONOHOGAR"/>
  </r>
  <r>
    <d v="2025-11-14T00:00:00"/>
    <s v="HHME001467671"/>
    <s v="LYESPOOROX12"/>
    <s v="LIMPIAYA ESPONJA ORO/PLATA X12"/>
    <s v="LYESPOOROX12 - LIMPIAYA ESPONJA ORO/PLATA X12"/>
    <n v="2"/>
    <n v="8991.6"/>
    <n v="899.16"/>
    <n v="17084.04"/>
    <s v="TT02"/>
    <n v="1"/>
    <n v="125"/>
    <s v=" TUTI Medellin"/>
    <s v="ZONA CENTRO"/>
    <s v="TERCEROS"/>
    <s v="2025 SEM 46"/>
    <s v="1320"/>
    <x v="17"/>
    <s v="viernes"/>
    <s v="ETERNA"/>
    <n v="1"/>
    <n v="2"/>
    <s v="TAT"/>
    <s v="LUZ ALEIDA MURILLO OSPINA"/>
    <s v="Preventa"/>
    <s v="34515440"/>
    <s v="1037949442"/>
    <s v="VARIEDADES NEON"/>
  </r>
  <r>
    <d v="2025-11-14T00:00:00"/>
    <s v="HHME001467674"/>
    <s v="LYGUANT7AMX2"/>
    <s v="LIMPIAYA GUATE TALLA7 AMARILLO X2"/>
    <s v="LYGUANT7AMX2 - LIMPIAYA GUATE TALLA7 AMARILLO X2"/>
    <n v="5"/>
    <n v="3025.21"/>
    <n v="0"/>
    <n v="15126.05"/>
    <s v="TT02"/>
    <n v="1"/>
    <n v="125"/>
    <s v=" TUTI Medellin"/>
    <s v="ZONA CENTRO"/>
    <s v="TERCEROS"/>
    <s v="2025 SEM 46"/>
    <s v="1320"/>
    <x v="17"/>
    <s v="viernes"/>
    <s v="ETERNA"/>
    <n v="1"/>
    <n v="5"/>
    <s v="TAT"/>
    <s v="JULIAN ESTIVEN GOMEZ CASTAÑO"/>
    <s v="Preventa"/>
    <s v="1037976934"/>
    <s v="1037949442"/>
    <s v="SUPERMERCADO DARY"/>
  </r>
  <r>
    <d v="2025-11-14T00:00:00"/>
    <s v="HHME001467685"/>
    <s v="LYGUANT7AMX2"/>
    <s v="LIMPIAYA GUATE TALLA7 AMARILLO X2"/>
    <s v="LYGUANT7AMX2 - LIMPIAYA GUATE TALLA7 AMARILLO X2"/>
    <n v="4"/>
    <n v="3025.21"/>
    <n v="0"/>
    <n v="12100.84"/>
    <s v="TT02"/>
    <n v="1"/>
    <n v="125"/>
    <s v=" TUTI Medellin"/>
    <s v="ZONA CENTRO"/>
    <s v="TERCEROS"/>
    <s v="2025 SEM 46"/>
    <s v="1320"/>
    <x v="17"/>
    <s v="viernes"/>
    <s v="ETERNA"/>
    <n v="1"/>
    <n v="4"/>
    <s v="TAT"/>
    <s v="SANDRA MILENA MARTINEZ GARCIA"/>
    <s v="Preventa"/>
    <s v="1037973068"/>
    <s v="1037949442"/>
    <s v="MERCADOS LA ABUNDANCIA"/>
  </r>
  <r>
    <d v="2025-11-14T00:00:00"/>
    <s v="HHME001467685"/>
    <s v="LYGUANT7.5AMX2"/>
    <s v="LIMPIAYA GUATE TALLA7.5 AMARILLO X2"/>
    <s v="LYGUANT7.5AMX2 - LIMPIAYA GUATE TALLA7.5 AMARILLO X2"/>
    <n v="4"/>
    <n v="3025.21"/>
    <n v="0"/>
    <n v="12100.84"/>
    <s v="TT02"/>
    <n v="1"/>
    <n v="125"/>
    <s v=" TUTI Medellin"/>
    <s v="ZONA CENTRO"/>
    <s v="TERCEROS"/>
    <s v="2025 SEM 46"/>
    <s v="1320"/>
    <x v="17"/>
    <s v="viernes"/>
    <s v="ETERNA"/>
    <n v="1"/>
    <n v="4"/>
    <s v="TAT"/>
    <s v="SANDRA MILENA MARTINEZ GARCIA"/>
    <s v="Preventa"/>
    <s v="1037973068"/>
    <s v="1037949442"/>
    <s v="MERCADOS LA ABUNDANCIA"/>
  </r>
  <r>
    <d v="2025-11-14T00:00:00"/>
    <s v="HHME001467685"/>
    <s v="LYGUANT8AMX2"/>
    <s v="LIMPIAYA GUANTE TALLA8 AMARILLO X2"/>
    <s v="LYGUANT8AMX2 - LIMPIAYA GUANTE TALLA8 AMARILLO X2"/>
    <n v="4"/>
    <n v="3025.21"/>
    <n v="0"/>
    <n v="12100.84"/>
    <s v="TT02"/>
    <n v="1"/>
    <n v="125"/>
    <s v=" TUTI Medellin"/>
    <s v="ZONA CENTRO"/>
    <s v="TERCEROS"/>
    <s v="2025 SEM 46"/>
    <s v="1320"/>
    <x v="17"/>
    <s v="viernes"/>
    <s v="ETERNA"/>
    <n v="1"/>
    <n v="4"/>
    <s v="TAT"/>
    <s v="SANDRA MILENA MARTINEZ GARCIA"/>
    <s v="Preventa"/>
    <s v="1037973068"/>
    <s v="1037949442"/>
    <s v="MERCADOS LA ABUNDANCIA"/>
  </r>
  <r>
    <d v="2025-11-14T00:00:00"/>
    <s v="HHME001467685"/>
    <s v="LYGUANT8.5AMX2"/>
    <s v="LIMPIAYA GUANTE TALLA8.5 AMARILLO X2"/>
    <s v="LYGUANT8.5AMX2 - LIMPIAYA GUANTE TALLA8.5 AMARILLO X2"/>
    <n v="4"/>
    <n v="3025.21"/>
    <n v="0"/>
    <n v="12100.84"/>
    <s v="TT02"/>
    <n v="1"/>
    <n v="125"/>
    <s v=" TUTI Medellin"/>
    <s v="ZONA CENTRO"/>
    <s v="TERCEROS"/>
    <s v="2025 SEM 46"/>
    <s v="1320"/>
    <x v="17"/>
    <s v="viernes"/>
    <s v="ETERNA"/>
    <n v="1"/>
    <n v="4"/>
    <s v="TAT"/>
    <s v="SANDRA MILENA MARTINEZ GARCIA"/>
    <s v="Preventa"/>
    <s v="1037973068"/>
    <s v="1037949442"/>
    <s v="MERCADOS LA ABUNDANCIA"/>
  </r>
  <r>
    <d v="2025-11-14T00:00:00"/>
    <s v="HHME001467685"/>
    <s v="LYGUANT9AMX2"/>
    <s v="LIMPIAYA GUANTE TALLA9 AMARILLO X2"/>
    <s v="LYGUANT9AMX2 - LIMPIAYA GUANTE TALLA9 AMARILLO X2"/>
    <n v="1"/>
    <n v="3025.21"/>
    <n v="0"/>
    <n v="3025.21"/>
    <s v="TT02"/>
    <n v="1"/>
    <n v="125"/>
    <s v=" TUTI Medellin"/>
    <s v="ZONA CENTRO"/>
    <s v="TERCEROS"/>
    <s v="2025 SEM 46"/>
    <s v="1320"/>
    <x v="17"/>
    <s v="viernes"/>
    <s v="ETERNA"/>
    <n v="1"/>
    <n v="1"/>
    <s v="TAT"/>
    <s v="SANDRA MILENA MARTINEZ GARCIA"/>
    <s v="Preventa"/>
    <s v="1037973068"/>
    <s v="1037949442"/>
    <s v="MERCADOS LA ABUNDANCIA"/>
  </r>
  <r>
    <d v="2025-11-14T00:00:00"/>
    <s v="HHBO001178856"/>
    <s v="LYESPOOROX12"/>
    <s v="LIMPIAYA ESPONJA ORO/PLATA X12"/>
    <s v="LYESPOOROX12 - LIMPIAYA ESPONJA ORO/PLATA X12"/>
    <n v="2"/>
    <n v="8991.6"/>
    <n v="899.16"/>
    <n v="17084.04"/>
    <s v="BG19"/>
    <n v="1"/>
    <n v="126"/>
    <s v=" TUTI Bogota"/>
    <s v="ZONA BOGOTA"/>
    <s v="TERCEROS"/>
    <s v="2025 SEM 46"/>
    <s v="2184"/>
    <x v="46"/>
    <s v="viernes"/>
    <s v="ETERNA"/>
    <n v="1"/>
    <n v="2"/>
    <s v="TAT"/>
    <s v="MARICELA PENA PARDO"/>
    <s v="Preventa"/>
    <s v="1002339961"/>
    <s v="9902"/>
    <s v="FRUVER JT"/>
  </r>
  <r>
    <d v="2025-11-14T00:00:00"/>
    <s v="HHBO001178904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6"/>
    <s v="2203"/>
    <x v="47"/>
    <s v="viernes"/>
    <s v="ETERNA"/>
    <n v="1"/>
    <n v="1"/>
    <s v="TAT"/>
    <s v="JUAN PEDRO BARRETO CRUZ"/>
    <s v="Preventa"/>
    <s v="80392720"/>
    <s v="52906505"/>
    <s v="SALSAMENTARIA Y CIGARRERIA"/>
  </r>
  <r>
    <d v="2025-11-14T00:00:00"/>
    <s v="HHME001467841"/>
    <s v="LYDETE1800DX1"/>
    <s v="DETERGENTE ETERNA DOYPACK 1800 ML X1"/>
    <s v="LYDETE1800DX1 - DETERGENTE ETERNA DOYPACK 1800 ML X1"/>
    <n v="5"/>
    <n v="12000"/>
    <n v="0"/>
    <n v="60000"/>
    <s v="MD02"/>
    <n v="1"/>
    <n v="1"/>
    <s v=" MEDELLIN"/>
    <s v="ZONA CENTRO"/>
    <s v="TERCEROS"/>
    <s v="2025 SEM 46"/>
    <s v="1330"/>
    <x v="43"/>
    <s v="viernes"/>
    <s v="ETERNA"/>
    <n v="1"/>
    <n v="5"/>
    <s v="TAT"/>
    <s v="NIDIA DE JESUS CANO"/>
    <s v="Preventa"/>
    <s v="43453064"/>
    <s v="8063355"/>
    <s v="EL DESVARE"/>
  </r>
  <r>
    <d v="2025-11-14T00:00:00"/>
    <s v="HHME001467841"/>
    <s v="PBDESCREMA72H"/>
    <s v="DESODORANTE COLAPSIBLE 40GR 72H"/>
    <s v="PBDESCREMA72H - DESODORANTE COLAPSIBLE 40GR 72H"/>
    <n v="6"/>
    <n v="3000"/>
    <n v="0"/>
    <n v="18000"/>
    <s v="MD02"/>
    <n v="1"/>
    <n v="1"/>
    <s v=" MEDELLIN"/>
    <s v="ZONA CENTRO"/>
    <s v="TERCEROS"/>
    <s v="2025 SEM 46"/>
    <s v="1330"/>
    <x v="43"/>
    <s v="viernes"/>
    <s v="PREBEL"/>
    <n v="1"/>
    <n v="6"/>
    <s v="TAT"/>
    <s v="NIDIA DE JESUS CANO"/>
    <s v="Preventa"/>
    <s v="43453064"/>
    <s v="8063355"/>
    <s v="EL DESVARE"/>
  </r>
  <r>
    <d v="2025-11-14T00:00:00"/>
    <s v="HHME001467866"/>
    <s v="YAVABY20GR"/>
    <s v="VASELINA BABY, 20 GRAMOS, MARCA JUHNIOS"/>
    <s v="YAVABY20GR - VASELINA BABY, 20 GRAMOS, MARCA JUHNIOS"/>
    <n v="8"/>
    <n v="1444"/>
    <n v="0"/>
    <n v="11552"/>
    <s v="MD06"/>
    <n v="1"/>
    <n v="125"/>
    <s v=" TUTI Medellin"/>
    <s v="ZONA CENTRO"/>
    <s v="TERCEROS"/>
    <s v="2025 SEM 46"/>
    <s v="1307"/>
    <x v="23"/>
    <s v="viernes"/>
    <s v="YASS"/>
    <n v="1"/>
    <n v="8"/>
    <s v="TAT"/>
    <s v="MARIA DIONISIA MORENO TABORDA"/>
    <s v="Preventa"/>
    <s v="1036669680"/>
    <s v="1037594291"/>
    <s v="VARIEDADES DIONI"/>
  </r>
  <r>
    <d v="2025-11-14T00:00:00"/>
    <s v="HHME001467885"/>
    <s v="LYGUANT8AMX2"/>
    <s v="LIMPIAYA GUANTE TALLA8 AMARILLO X2"/>
    <s v="LYGUANT8AMX2 - LIMPIAYA GUANTE TALLA8 AMARILLO X2"/>
    <n v="4"/>
    <n v="3025.21"/>
    <n v="0"/>
    <n v="12100.84"/>
    <s v="MD06"/>
    <n v="1"/>
    <n v="125"/>
    <s v=" TUTI Medellin"/>
    <s v="ZONA CENTRO"/>
    <s v="TERCEROS"/>
    <s v="2025 SEM 46"/>
    <s v="1307"/>
    <x v="23"/>
    <s v="viernes"/>
    <s v="ETERNA"/>
    <n v="1"/>
    <n v="4"/>
    <s v="TAT"/>
    <s v="NICANOR ECHEVERRI VARGAS"/>
    <s v="Preventa"/>
    <s v="15488704"/>
    <s v="1037594291"/>
    <s v="TIENDA ECHEVERRY"/>
  </r>
  <r>
    <d v="2025-11-14T00:00:00"/>
    <s v="HHME001467885"/>
    <s v="LYGUANT8NGX2"/>
    <s v="LIMPIAYA GUANTE NEGRO TALLA8 X2"/>
    <s v="LYGUANT8NGX2 - LIMPIAYA GUANTE NEGRO TALLA8 X2"/>
    <n v="3"/>
    <n v="3180"/>
    <n v="0"/>
    <n v="9540"/>
    <s v="MD06"/>
    <n v="1"/>
    <n v="125"/>
    <s v=" TUTI Medellin"/>
    <s v="ZONA CENTRO"/>
    <s v="TERCEROS"/>
    <s v="2025 SEM 46"/>
    <s v="1307"/>
    <x v="23"/>
    <s v="viernes"/>
    <s v="ETERNA"/>
    <n v="1"/>
    <n v="3"/>
    <s v="TAT"/>
    <s v="NICANOR ECHEVERRI VARGAS"/>
    <s v="Preventa"/>
    <s v="15488704"/>
    <s v="1037594291"/>
    <s v="TIENDA ECHEVERRY"/>
  </r>
  <r>
    <d v="2025-11-14T00:00:00"/>
    <s v="HHME001467885"/>
    <s v="LYGUANT7AMX2"/>
    <s v="LIMPIAYA GUATE TALLA7 AMARILLO X2"/>
    <s v="LYGUANT7AMX2 - LIMPIAYA GUATE TALLA7 AMARILLO X2"/>
    <n v="2"/>
    <n v="3025.21"/>
    <n v="0"/>
    <n v="6050.42"/>
    <s v="MD06"/>
    <n v="1"/>
    <n v="125"/>
    <s v=" TUTI Medellin"/>
    <s v="ZONA CENTRO"/>
    <s v="TERCEROS"/>
    <s v="2025 SEM 46"/>
    <s v="1307"/>
    <x v="23"/>
    <s v="viernes"/>
    <s v="ETERNA"/>
    <n v="1"/>
    <n v="2"/>
    <s v="TAT"/>
    <s v="NICANOR ECHEVERRI VARGAS"/>
    <s v="Preventa"/>
    <s v="15488704"/>
    <s v="1037594291"/>
    <s v="TIENDA ECHEVERRY"/>
  </r>
  <r>
    <d v="2025-11-14T00:00:00"/>
    <s v="HHME001467885"/>
    <s v="LYGUANT9NGX2"/>
    <s v="LIMPIAYA GUANTE NEGRO TALLA9 X2"/>
    <s v="LYGUANT9NGX2 - LIMPIAYA GUANTE NEGRO TALLA9 X2"/>
    <n v="1"/>
    <n v="3180"/>
    <n v="0"/>
    <n v="3180"/>
    <s v="MD06"/>
    <n v="1"/>
    <n v="125"/>
    <s v=" TUTI Medellin"/>
    <s v="ZONA CENTRO"/>
    <s v="TERCEROS"/>
    <s v="2025 SEM 46"/>
    <s v="1307"/>
    <x v="23"/>
    <s v="viernes"/>
    <s v="ETERNA"/>
    <n v="1"/>
    <n v="1"/>
    <s v="TAT"/>
    <s v="NICANOR ECHEVERRI VARGAS"/>
    <s v="Preventa"/>
    <s v="15488704"/>
    <s v="1037594291"/>
    <s v="TIENDA ECHEVERRY"/>
  </r>
  <r>
    <d v="2025-11-14T00:00:00"/>
    <s v="HHBO001178941"/>
    <s v="LYLOZA700DX1"/>
    <s v="LIMPIAYA LAVA LOZA DOYPACK 700 ML X1"/>
    <s v="LYLOZA700DX1 - LIMPIAYA LAVA LOZA DOYPACK 700 ML X1"/>
    <n v="6"/>
    <n v="3562.19"/>
    <n v="0"/>
    <n v="21373.14"/>
    <s v="BG22"/>
    <n v="1"/>
    <n v="126"/>
    <s v=" TUTI Bogota"/>
    <s v="ZONA BOGOTA"/>
    <s v="TERCEROS"/>
    <s v="2025 SEM 46"/>
    <s v="2103"/>
    <x v="10"/>
    <s v="viernes"/>
    <s v="ETERNA"/>
    <n v="1"/>
    <n v="6"/>
    <s v="TAT"/>
    <s v="NIRIA MARIA RIVEROS ROJAS"/>
    <s v="Preventa"/>
    <s v="52744374"/>
    <s v="1073687214"/>
    <s v="AVICOLA NIRYVER"/>
  </r>
  <r>
    <d v="2025-11-14T00:00:00"/>
    <s v="HHBO001178941"/>
    <s v="LYDETE1800DX1"/>
    <s v="DETERGENTE ETERNA DOYPACK 1800 ML X1"/>
    <s v="LYDETE1800DX1 - DETERGENTE ETERNA DOYPACK 1800 ML X1"/>
    <n v="3"/>
    <n v="12000"/>
    <n v="0"/>
    <n v="36000"/>
    <s v="BG22"/>
    <n v="1"/>
    <n v="126"/>
    <s v=" TUTI Bogota"/>
    <s v="ZONA BOGOTA"/>
    <s v="TERCEROS"/>
    <s v="2025 SEM 46"/>
    <s v="2103"/>
    <x v="10"/>
    <s v="viernes"/>
    <s v="ETERNA"/>
    <n v="1"/>
    <n v="3"/>
    <s v="TAT"/>
    <s v="NIRIA MARIA RIVEROS ROJAS"/>
    <s v="Preventa"/>
    <s v="52744374"/>
    <s v="1073687214"/>
    <s v="AVICOLA NIRYVER"/>
  </r>
  <r>
    <d v="2025-11-14T00:00:00"/>
    <s v="HHME001467901"/>
    <s v="LYDESEN500"/>
    <s v="DESENGRASANTE CITRICO 500ML"/>
    <s v="LYDESEN500 - DESENGRASANTE CITRICO 500ML"/>
    <n v="2"/>
    <n v="2645.48"/>
    <n v="0"/>
    <n v="5290.96"/>
    <s v="MD02"/>
    <n v="1"/>
    <n v="1"/>
    <s v=" MEDELLIN"/>
    <s v="ZONA CENTRO"/>
    <s v="TERCEROS"/>
    <s v="2025 SEM 46"/>
    <s v="1330"/>
    <x v="43"/>
    <s v="viernes"/>
    <s v="ETERNA"/>
    <n v="1"/>
    <n v="2"/>
    <s v="TAT"/>
    <s v="GLORIA NANCY RODRIGUEZ VELEZ"/>
    <s v="Preventa"/>
    <s v="1128467329"/>
    <s v="8063355"/>
    <s v="MINI LA PALMA"/>
  </r>
  <r>
    <d v="2025-11-14T00:00:00"/>
    <s v="HHME001467901"/>
    <s v="LYESPOOROX12"/>
    <s v="LIMPIAYA ESPONJA ORO/PLATA X12"/>
    <s v="LYESPOOROX12 - LIMPIAYA ESPONJA ORO/PLATA X12"/>
    <n v="2"/>
    <n v="8991.6"/>
    <n v="0"/>
    <n v="17983.2"/>
    <s v="MD02"/>
    <n v="1"/>
    <n v="1"/>
    <s v=" MEDELLIN"/>
    <s v="ZONA CENTRO"/>
    <s v="TERCEROS"/>
    <s v="2025 SEM 46"/>
    <s v="1330"/>
    <x v="43"/>
    <s v="viernes"/>
    <s v="ETERNA"/>
    <n v="1"/>
    <n v="2"/>
    <s v="TAT"/>
    <s v="GLORIA NANCY RODRIGUEZ VELEZ"/>
    <s v="Preventa"/>
    <s v="1128467329"/>
    <s v="8063355"/>
    <s v="MINI LA PALMA"/>
  </r>
  <r>
    <d v="2025-11-14T00:00:00"/>
    <s v="HHBO001179008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6"/>
    <s v="2137"/>
    <x v="38"/>
    <s v="viernes"/>
    <s v="ETERNA"/>
    <n v="1"/>
    <n v="3"/>
    <s v="TAT"/>
    <s v="CARIN MUÑOZ MOSCOTE"/>
    <s v="Preventa"/>
    <s v="51767210"/>
    <s v="1024507708"/>
    <s v="TIENDA KARIMAR"/>
  </r>
  <r>
    <d v="2025-11-14T00:00:00"/>
    <s v="HHME001467986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20"/>
    <x v="17"/>
    <s v="viernes"/>
    <s v="PREBEL"/>
    <n v="1"/>
    <n v="1"/>
    <s v="TAT"/>
    <s v="FRANCISCO JAVIER ECHEVERRI VERGARA"/>
    <s v="Preventa"/>
    <s v="70287470"/>
    <s v="1037949442"/>
    <s v="PANA LA CONCHA"/>
  </r>
  <r>
    <d v="2025-11-14T00:00:00"/>
    <s v="HHMO000626471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viernes"/>
    <s v="ETERNA"/>
    <n v="1"/>
    <n v="1"/>
    <s v="TAT"/>
    <s v="PURIFICACION ALMANZA ARRIETA"/>
    <s v="Preventa"/>
    <s v="50908787"/>
    <s v="78716125"/>
    <s v="TIENDA DONDE PURITA"/>
  </r>
  <r>
    <d v="2025-11-14T00:00:00"/>
    <s v="HHBO001179022"/>
    <s v="LYVIDR500X1"/>
    <s v="LIMPIAYA LIMPIAVIDRIOS MULTIUSOS 500ML X1"/>
    <s v="LYVIDR500X1 - LIMPIAYA LIMPIAVIDRIOS MULTIUSOS 500ML X1"/>
    <n v="2"/>
    <n v="2647.06"/>
    <n v="0"/>
    <n v="5294.12"/>
    <s v="BG25"/>
    <n v="1"/>
    <n v="126"/>
    <s v=" TUTI Bogota"/>
    <s v="ZONA BOGOTA"/>
    <s v="TERCEROS"/>
    <s v="2025 SEM 46"/>
    <s v="2137"/>
    <x v="38"/>
    <s v="viernes"/>
    <s v="ETERNA"/>
    <n v="1"/>
    <n v="2"/>
    <s v="TAT"/>
    <s v="ANDRES DAVID GALINDO PAEZ"/>
    <s v="Preventa"/>
    <s v="19427057"/>
    <s v="1024507708"/>
    <s v="ECO CLEAN"/>
  </r>
  <r>
    <d v="2025-11-14T00:00:00"/>
    <s v="HHME001467999"/>
    <s v="PBDESROLL"/>
    <s v="DESODORANTE ROLL-ON 30ML"/>
    <s v="PBDESROLL - DESODORANTE ROLL-ON 30ML"/>
    <n v="4"/>
    <n v="3000"/>
    <n v="0"/>
    <n v="12000"/>
    <s v="MD04"/>
    <n v="1"/>
    <n v="125"/>
    <s v=" TUTI Medellin"/>
    <s v="ZONA CENTRO"/>
    <s v="TERCEROS"/>
    <s v="2025 SEM 46"/>
    <s v="1305"/>
    <x v="6"/>
    <s v="viernes"/>
    <s v="PREBEL"/>
    <n v="1"/>
    <n v="4"/>
    <s v="TAT"/>
    <s v="MARTA LUZ GIRALDO RODRIGUEZ"/>
    <s v="Preventa"/>
    <s v="32564987"/>
    <s v="1036660589"/>
    <s v="EL BUEN PRECIO"/>
  </r>
  <r>
    <d v="2025-11-14T00:00:00"/>
    <s v="HHME001467999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6"/>
    <s v="1305"/>
    <x v="6"/>
    <s v="viernes"/>
    <s v="PREBEL"/>
    <n v="1"/>
    <n v="1"/>
    <s v="TAT"/>
    <s v="MARTA LUZ GIRALDO RODRIGUEZ"/>
    <s v="Preventa"/>
    <s v="32564987"/>
    <s v="1036660589"/>
    <s v="EL BUEN PRECIO"/>
  </r>
  <r>
    <d v="2025-11-14T00:00:00"/>
    <s v="HHBO001178788"/>
    <s v="LYGUANT7AMX2"/>
    <s v="LIMPIAYA GUATE TALLA7 AMARILLO X2"/>
    <s v="LYGUANT7AMX2 - LIMPIAYA GUATE TALLA7 AMARILLO X2"/>
    <n v="3"/>
    <n v="3025.21"/>
    <n v="0"/>
    <n v="9075.6299999999992"/>
    <s v="BG11"/>
    <n v="1"/>
    <n v="126"/>
    <s v=" TUTI Bogota"/>
    <s v="ZONA BOGOTA"/>
    <s v="TERCEROS"/>
    <s v="2025 SEM 46"/>
    <s v="2200"/>
    <x v="36"/>
    <s v="viernes"/>
    <s v="ETERNA"/>
    <n v="1"/>
    <n v="3"/>
    <s v="TAT"/>
    <s v="ERVIN GONZALO SAENZ GONZALEZ"/>
    <s v="Preventa"/>
    <s v="1019100259"/>
    <s v="53099291"/>
    <s v="CIGARRERIA Y SALSAMENTARIA PICOZ"/>
  </r>
  <r>
    <d v="2025-11-14T00:00:00"/>
    <s v="HHBO001178788"/>
    <s v="LYGUANT8AMX2"/>
    <s v="LIMPIAYA GUANTE TALLA8 AMARILLO X2"/>
    <s v="LYGUANT8AMX2 - LIMPIAYA GUANTE TALLA8 AMARILLO X2"/>
    <n v="2"/>
    <n v="3025.21"/>
    <n v="0"/>
    <n v="6050.42"/>
    <s v="BG11"/>
    <n v="1"/>
    <n v="126"/>
    <s v=" TUTI Bogota"/>
    <s v="ZONA BOGOTA"/>
    <s v="TERCEROS"/>
    <s v="2025 SEM 46"/>
    <s v="2200"/>
    <x v="36"/>
    <s v="viernes"/>
    <s v="ETERNA"/>
    <n v="1"/>
    <n v="2"/>
    <s v="TAT"/>
    <s v="ERVIN GONZALO SAENZ GONZALEZ"/>
    <s v="Preventa"/>
    <s v="1019100259"/>
    <s v="53099291"/>
    <s v="CIGARRERIA Y SALSAMENTARIA PICOZ"/>
  </r>
  <r>
    <d v="2025-11-14T00:00:00"/>
    <s v="HHBO001178788"/>
    <s v="LYGUANT9AMX2"/>
    <s v="LIMPIAYA GUANTE TALLA9 AMARILLO X2"/>
    <s v="LYGUANT9AMX2 - LIMPIAYA GUANTE TALLA9 AMARILLO X2"/>
    <n v="1"/>
    <n v="3025.21"/>
    <n v="0"/>
    <n v="3025.21"/>
    <s v="BG11"/>
    <n v="1"/>
    <n v="126"/>
    <s v=" TUTI Bogota"/>
    <s v="ZONA BOGOTA"/>
    <s v="TERCEROS"/>
    <s v="2025 SEM 46"/>
    <s v="2200"/>
    <x v="36"/>
    <s v="viernes"/>
    <s v="ETERNA"/>
    <n v="1"/>
    <n v="1"/>
    <s v="TAT"/>
    <s v="ERVIN GONZALO SAENZ GONZALEZ"/>
    <s v="Preventa"/>
    <s v="1019100259"/>
    <s v="53099291"/>
    <s v="CIGARRERIA Y SALSAMENTARIA PICOZ"/>
  </r>
  <r>
    <d v="2025-11-14T00:00:00"/>
    <s v="HHBU000700523"/>
    <s v="YACAN63"/>
    <s v="CANDADO 63 MM"/>
    <s v="YACAN63 - CANDADO 63 MM"/>
    <n v="1"/>
    <n v="5940"/>
    <n v="0"/>
    <n v="5940"/>
    <s v="BM11"/>
    <n v="1"/>
    <n v="154"/>
    <s v=" TUTI Bucaramanga"/>
    <s v="ZONA SANTANDER"/>
    <s v="TERCEROS"/>
    <s v="2025 SEM 46"/>
    <s v="1639"/>
    <x v="35"/>
    <s v="viernes"/>
    <s v="YASS"/>
    <n v="1"/>
    <n v="1"/>
    <s v="TAT"/>
    <s v="EDA RANGEL"/>
    <s v="Preventa"/>
    <s v="63284267"/>
    <s v="63557106"/>
    <s v="MISCELANEA 3 GUERREROS"/>
  </r>
  <r>
    <d v="2025-11-14T00:00:00"/>
    <s v="HHBU000700541"/>
    <s v="YAPADAM150"/>
    <s v="PAÑITOS HUMEDOS DAMPY X 150 UND AZUL"/>
    <s v="YAPADAM150 - PAÑITOS HUMEDOS DAMPY X 150 UND AZUL"/>
    <n v="3"/>
    <n v="6422.4"/>
    <n v="0"/>
    <n v="19267.2"/>
    <s v="BM11"/>
    <n v="1"/>
    <n v="154"/>
    <s v=" TUTI Bucaramanga"/>
    <s v="ZONA SANTANDER"/>
    <s v="TERCEROS"/>
    <s v="2025 SEM 46"/>
    <s v="1639"/>
    <x v="35"/>
    <s v="viernes"/>
    <s v="YASS"/>
    <n v="1"/>
    <n v="3"/>
    <s v="TAT"/>
    <s v="ANGIE TATIANA ROMERO ASCENCIO"/>
    <s v="Preventa"/>
    <s v="1098793099"/>
    <s v="63557106"/>
    <s v="MICROMERCADO  ANGIE PAOLA"/>
  </r>
  <r>
    <d v="2025-11-14T00:00:00"/>
    <s v="HHBO001178820"/>
    <s v="LYESPOOROX12"/>
    <s v="LIMPIAYA ESPONJA ORO/PLATA X12"/>
    <s v="LYESPOOROX12 - LIMPIAYA ESPONJA ORO/PLATA X12"/>
    <n v="1"/>
    <n v="8991.6"/>
    <n v="449.58"/>
    <n v="8542.02"/>
    <s v="BG23"/>
    <n v="1"/>
    <n v="182"/>
    <s v=" TUTI VILLAVICENCIO"/>
    <s v="ZONA BOGOTA"/>
    <s v="TERCEROS"/>
    <s v="2025 SEM 46"/>
    <s v="2913"/>
    <x v="51"/>
    <s v="viernes"/>
    <s v="ETERNA"/>
    <n v="1"/>
    <n v="1"/>
    <s v="TAT"/>
    <s v="LUIS JACOBO RUEDA"/>
    <s v="Preventa"/>
    <s v="17321957"/>
    <s v="1121916224"/>
    <s v="TIENDA TOTOY"/>
  </r>
  <r>
    <d v="2025-11-14T00:00:00"/>
    <s v="HHME001467741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6"/>
    <s v="1349"/>
    <x v="2"/>
    <s v="viernes"/>
    <s v="YASS"/>
    <n v="1"/>
    <n v="6"/>
    <s v="TAT"/>
    <s v="FRANCISCO LUIS LOPEZ GARCIA"/>
    <s v="Preventa"/>
    <s v="3575857"/>
    <s v="8432406"/>
    <s v="PANADERIA PACHO Y NELLY"/>
  </r>
  <r>
    <d v="2025-11-14T00:00:00"/>
    <s v="HHME001467741"/>
    <s v="YASEDA20"/>
    <s v="SEDA DENTAL CON CERA 20 MT"/>
    <s v="YASEDA20 - SEDA DENTAL CON CERA 20 MT"/>
    <n v="6"/>
    <n v="1092.44"/>
    <n v="0"/>
    <n v="6554.64"/>
    <s v="MD06"/>
    <n v="1"/>
    <n v="125"/>
    <s v=" TUTI Medellin"/>
    <s v="ZONA CENTRO"/>
    <s v="TERCEROS"/>
    <s v="2025 SEM 46"/>
    <s v="1349"/>
    <x v="2"/>
    <s v="viernes"/>
    <s v="YASS"/>
    <n v="1"/>
    <n v="6"/>
    <s v="TAT"/>
    <s v="FRANCISCO LUIS LOPEZ GARCIA"/>
    <s v="Preventa"/>
    <s v="3575857"/>
    <s v="8432406"/>
    <s v="PANADERIA PACHO Y NELLY"/>
  </r>
  <r>
    <d v="2025-11-14T00:00:00"/>
    <s v="HHBQ000726938"/>
    <s v="YAPANIAZU"/>
    <s v="PAÑITOS HUMEDOS DAMPY X 20 AZUL"/>
    <s v="YAPANIAZU - PAÑITOS HUMEDOS DAMPY X 20 AZUL"/>
    <n v="25"/>
    <n v="1344.54"/>
    <n v="0"/>
    <n v="33613.5"/>
    <s v="VLL04"/>
    <n v="1"/>
    <n v="213"/>
    <s v=" Tuti Valledupar"/>
    <s v="ZONA NORTE"/>
    <s v="TERCEROS"/>
    <s v="2025 SEM 46"/>
    <s v="1918"/>
    <x v="0"/>
    <s v="viernes"/>
    <s v="YASS"/>
    <n v="1"/>
    <n v="25"/>
    <s v="TAT"/>
    <s v="YON EIDHER OCHOA HERRERA"/>
    <s v="Preventa"/>
    <s v="1065655767"/>
    <s v="49794720"/>
    <s v="PROVISIONES NAPOLES"/>
  </r>
  <r>
    <d v="2025-11-14T00:00:00"/>
    <s v="HHBO001178838"/>
    <s v="LYLOZA700DX1"/>
    <s v="LIMPIAYA LAVA LOZA DOYPACK 700 ML X1"/>
    <s v="LYLOZA700DX1 - LIMPIAYA LAVA LOZA DOYPACK 700 ML X1"/>
    <n v="1"/>
    <n v="3562.19"/>
    <n v="0"/>
    <n v="3562.19"/>
    <s v="BG19"/>
    <n v="1"/>
    <n v="126"/>
    <s v=" TUTI Bogota"/>
    <s v="ZONA BOGOTA"/>
    <s v="TERCEROS"/>
    <s v="2025 SEM 46"/>
    <s v="2184"/>
    <x v="46"/>
    <s v="viernes"/>
    <s v="ETERNA"/>
    <n v="1"/>
    <n v="1"/>
    <s v="TAT"/>
    <s v="MARCO ANTONIO PARRA DIAZ"/>
    <s v="Preventa"/>
    <s v="7331662"/>
    <s v="9902"/>
    <s v="MISCELANEA"/>
  </r>
  <r>
    <d v="2025-11-14T00:00:00"/>
    <s v="HHBU000700588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6"/>
    <s v="1673"/>
    <x v="24"/>
    <s v="viernes"/>
    <s v="ETERNA"/>
    <n v="1"/>
    <n v="6"/>
    <s v="TAT"/>
    <s v="CAMEN TERESA MORA AYALA"/>
    <s v="Preventa"/>
    <s v="37196130"/>
    <s v="1090387974"/>
    <s v="LA BODEGUITA EXTRA"/>
  </r>
  <r>
    <d v="2025-11-14T00:00:00"/>
    <s v="HHMO000626446"/>
    <s v="LYVIDR500X1"/>
    <s v="LIMPIAYA LIMPIAVIDRIOS MULTIUSOS 500ML X1"/>
    <s v="LYVIDR500X1 - LIMPIAYA LIMPIAVIDRIOS MULTIUSOS 500ML X1"/>
    <n v="1"/>
    <n v="2647.06"/>
    <n v="0"/>
    <n v="2647.06"/>
    <s v="MT11"/>
    <n v="1"/>
    <n v="156"/>
    <s v=" TUTI Monteria"/>
    <s v="ZONA CENTRO"/>
    <s v="TERCEROS"/>
    <s v="2025 SEM 46"/>
    <s v="1738"/>
    <x v="30"/>
    <s v="viernes"/>
    <s v="ETERNA"/>
    <n v="1"/>
    <n v="1"/>
    <s v="TAT"/>
    <s v="JULIO ENRIQUE DIAZ AMIGO"/>
    <s v="Preventa"/>
    <s v="1067400137"/>
    <s v="78716125"/>
    <s v="TIENDA LA ESTRELLA DE PABLO VI"/>
  </r>
  <r>
    <d v="2025-11-14T00:00:00"/>
    <s v="HHMO000626446"/>
    <s v="LYDESEN500"/>
    <s v="DESENGRASANTE CITRICO 500ML"/>
    <s v="LYDESEN500 - DESENGRASANTE CITRICO 500ML"/>
    <n v="1"/>
    <n v="2645.48"/>
    <n v="0"/>
    <n v="2645.48"/>
    <s v="MT11"/>
    <n v="1"/>
    <n v="156"/>
    <s v=" TUTI Monteria"/>
    <s v="ZONA CENTRO"/>
    <s v="TERCEROS"/>
    <s v="2025 SEM 46"/>
    <s v="1738"/>
    <x v="30"/>
    <s v="viernes"/>
    <s v="ETERNA"/>
    <n v="1"/>
    <n v="1"/>
    <s v="TAT"/>
    <s v="JULIO ENRIQUE DIAZ AMIGO"/>
    <s v="Preventa"/>
    <s v="1067400137"/>
    <s v="78716125"/>
    <s v="TIENDA LA ESTRELLA DE PABLO VI"/>
  </r>
  <r>
    <d v="2025-11-14T00:00:00"/>
    <s v="HHBO001178984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6"/>
    <s v="2103"/>
    <x v="10"/>
    <s v="viernes"/>
    <s v="ETERNA"/>
    <n v="1"/>
    <n v="1"/>
    <s v="TAT"/>
    <s v="ESAIN ANTONIO BUITRAGO PATIÑO"/>
    <s v="Preventa"/>
    <s v="19354349"/>
    <s v="1073687214"/>
    <s v="FERRETERIA CEDRITOS 140"/>
  </r>
  <r>
    <d v="2025-11-14T00:00:00"/>
    <s v="HHBO001178984"/>
    <s v="LYLOZA700DX1"/>
    <s v="LIMPIAYA LAVA LOZA DOYPACK 700 ML X1"/>
    <s v="LYLOZA700DX1 - LIMPIAYA LAVA LOZA DOYPACK 700 ML X1"/>
    <n v="1"/>
    <n v="3562.19"/>
    <n v="0"/>
    <n v="3562.19"/>
    <s v="BG22"/>
    <n v="1"/>
    <n v="126"/>
    <s v=" TUTI Bogota"/>
    <s v="ZONA BOGOTA"/>
    <s v="TERCEROS"/>
    <s v="2025 SEM 46"/>
    <s v="2103"/>
    <x v="10"/>
    <s v="viernes"/>
    <s v="ETERNA"/>
    <n v="1"/>
    <n v="1"/>
    <s v="TAT"/>
    <s v="ESAIN ANTONIO BUITRAGO PATIÑO"/>
    <s v="Preventa"/>
    <s v="19354349"/>
    <s v="1073687214"/>
    <s v="FERRETERIA CEDRITOS 140"/>
  </r>
  <r>
    <d v="2025-11-14T00:00:00"/>
    <s v="HHME001467975"/>
    <s v="SENORIGKIT250ML"/>
    <s v="KIT SHAMPOO +  ACONDICIONADOR ORIGINAL"/>
    <s v="SENORIGKIT250ML - KIT SHAMPOO +  ACONDICIONADOR ORIGINAL"/>
    <n v="1"/>
    <n v="26756"/>
    <n v="0"/>
    <n v="26756"/>
    <s v="MD04"/>
    <n v="1"/>
    <n v="125"/>
    <s v=" TUTI Medellin"/>
    <s v="ZONA CENTRO"/>
    <s v="TERCEROS"/>
    <s v="2025 SEM 46"/>
    <s v="1305"/>
    <x v="6"/>
    <s v="viernes"/>
    <s v="SENSE"/>
    <n v="1"/>
    <n v="1"/>
    <s v="TAT"/>
    <s v="ROBEIRO RAMIREZ GOMEZ"/>
    <s v="Preventa"/>
    <s v="71332995"/>
    <s v="1036660589"/>
    <s v="TIENDA TULIO"/>
  </r>
  <r>
    <d v="2025-11-14T00:00:00"/>
    <s v="HHME001467975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04"/>
    <n v="1"/>
    <n v="125"/>
    <s v=" TUTI Medellin"/>
    <s v="ZONA CENTRO"/>
    <s v="TERCEROS"/>
    <s v="2025 SEM 46"/>
    <s v="1305"/>
    <x v="6"/>
    <s v="viernes"/>
    <s v="PRODUSA"/>
    <n v="1"/>
    <n v="1"/>
    <s v="TAT"/>
    <s v="ROBEIRO RAMIREZ GOMEZ"/>
    <s v="Preventa"/>
    <s v="71332995"/>
    <s v="1036660589"/>
    <s v="TIENDA TULIO"/>
  </r>
  <r>
    <d v="2025-11-14T00:00:00"/>
    <s v="HHME001467989"/>
    <s v="LYDESEN500"/>
    <s v="DESENGRASANTE CITRICO 500ML"/>
    <s v="LYDESEN500 - DESENGRASANTE CITRICO 500ML"/>
    <n v="3"/>
    <n v="2645.48"/>
    <n v="0"/>
    <n v="7936.44"/>
    <s v="TT02"/>
    <n v="1"/>
    <n v="125"/>
    <s v=" TUTI Medellin"/>
    <s v="ZONA CENTRO"/>
    <s v="TERCEROS"/>
    <s v="2025 SEM 46"/>
    <s v="1320"/>
    <x v="17"/>
    <s v="viernes"/>
    <s v="ETERNA"/>
    <n v="1"/>
    <n v="3"/>
    <s v="TAT"/>
    <s v="ALBA ROSA MONTOYA MONTOYA"/>
    <s v="Preventa"/>
    <s v="21609115"/>
    <s v="1037949442"/>
    <s v="MERCADO MONTOYITA"/>
  </r>
  <r>
    <d v="2025-11-14T00:00:00"/>
    <s v="HHBO001179040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6"/>
    <s v="2103"/>
    <x v="10"/>
    <s v="viernes"/>
    <s v="ETERNA"/>
    <n v="1"/>
    <n v="1"/>
    <s v="TAT"/>
    <s v="SERVICIOS INTEGRALES EN SOLDADURA OR SAS"/>
    <s v="Preventa"/>
    <s v="900898818"/>
    <s v="1073687214"/>
    <s v="SERVICIOS INTEGRALES EN SOLDADURA OR SAS"/>
  </r>
  <r>
    <d v="2025-11-14T00:00:00"/>
    <s v="HHME001468034"/>
    <s v="LYLOZA500ML"/>
    <s v="LAVALOZA LIQUIDO 500ML"/>
    <s v="LYLOZA500ML - LAVALOZA LIQUIDO 500ML"/>
    <n v="10"/>
    <n v="2475"/>
    <n v="0"/>
    <n v="24750"/>
    <s v="MD30"/>
    <n v="1"/>
    <n v="125"/>
    <s v=" TUTI Medellin"/>
    <s v="ZONA CENTRO"/>
    <s v="TERCEROS"/>
    <s v="2025 SEM 46"/>
    <s v="1347"/>
    <x v="4"/>
    <s v="viernes"/>
    <s v="ETERNA"/>
    <n v="1"/>
    <n v="10"/>
    <s v="TAT"/>
    <s v="KATHERINE ALVAREZ ORTIZ"/>
    <s v="Preventa"/>
    <s v="1001773284"/>
    <s v="71381318"/>
    <s v="MINIMERCADO JK"/>
  </r>
  <r>
    <d v="2025-11-14T00:00:00"/>
    <s v="HHME001468034"/>
    <s v="YAGOM90"/>
    <s v="GOMINA N17 EN SOBRE 90G"/>
    <s v="YAGOM90 - GOMINA N17 EN SOBRE 90G"/>
    <n v="12"/>
    <n v="1092.44"/>
    <n v="0"/>
    <n v="13109.28"/>
    <s v="MD30"/>
    <n v="1"/>
    <n v="125"/>
    <s v=" TUTI Medellin"/>
    <s v="ZONA CENTRO"/>
    <s v="TERCEROS"/>
    <s v="2025 SEM 46"/>
    <s v="1347"/>
    <x v="4"/>
    <s v="viernes"/>
    <s v="YASS"/>
    <n v="1"/>
    <n v="12"/>
    <s v="TAT"/>
    <s v="KATHERINE ALVAREZ ORTIZ"/>
    <s v="Preventa"/>
    <s v="1001773284"/>
    <s v="71381318"/>
    <s v="MINIMERCADO JK"/>
  </r>
  <r>
    <d v="2025-11-14T00:00:00"/>
    <s v="HHME001468034"/>
    <s v="YAPANIAMA"/>
    <s v="PAÑITOS HUMEDOS DAMPY AMARILLOS X 15 UND"/>
    <s v="YAPANIAMA - PAÑITOS HUMEDOS DAMPY AMARILLOS X 15 UND"/>
    <n v="10"/>
    <n v="1260.5"/>
    <n v="0"/>
    <n v="12605"/>
    <s v="MD30"/>
    <n v="1"/>
    <n v="125"/>
    <s v=" TUTI Medellin"/>
    <s v="ZONA CENTRO"/>
    <s v="TERCEROS"/>
    <s v="2025 SEM 46"/>
    <s v="1347"/>
    <x v="4"/>
    <s v="viernes"/>
    <s v="YASS"/>
    <n v="1"/>
    <n v="10"/>
    <s v="TAT"/>
    <s v="KATHERINE ALVAREZ ORTIZ"/>
    <s v="Preventa"/>
    <s v="1001773284"/>
    <s v="71381318"/>
    <s v="MINIMERCADO JK"/>
  </r>
  <r>
    <d v="2025-11-14T00:00:00"/>
    <s v="HHBO001179122"/>
    <s v="PBTAL85X2"/>
    <s v="TALCO 85GR X 2"/>
    <s v="PBTAL85X2 - TALCO 85GR X 2"/>
    <n v="1"/>
    <n v="12290.73"/>
    <n v="0"/>
    <n v="12290.73"/>
    <s v="BG22"/>
    <n v="1"/>
    <n v="126"/>
    <s v=" TUTI Bogota"/>
    <s v="ZONA BOGOTA"/>
    <s v="TERCEROS"/>
    <s v="2025 SEM 46"/>
    <s v="2103"/>
    <x v="10"/>
    <s v="viernes"/>
    <s v="PREBEL"/>
    <n v="1"/>
    <n v="1"/>
    <s v="TAT"/>
    <s v="OLGA BEATRIZ HUERTAS CASTELBLANCO"/>
    <s v="Preventa"/>
    <s v="51996167"/>
    <s v="1073687214"/>
    <s v="LA BONAERENSE"/>
  </r>
  <r>
    <d v="2025-11-14T00:00:00"/>
    <s v="HHME001468054"/>
    <s v="LYLOZA700DX1"/>
    <s v="LIMPIAYA LAVA LOZA DOYPACK 700 ML X1"/>
    <s v="LYLOZA700DX1 - LIMPIAYA LAVA LOZA DOYPACK 700 ML X1"/>
    <n v="4"/>
    <n v="3562.19"/>
    <n v="0"/>
    <n v="14248.76"/>
    <s v="TT02"/>
    <n v="1"/>
    <n v="125"/>
    <s v=" TUTI Medellin"/>
    <s v="ZONA CENTRO"/>
    <s v="TERCEROS"/>
    <s v="2025 SEM 46"/>
    <s v="1315"/>
    <x v="8"/>
    <s v="viernes"/>
    <s v="ETERNA"/>
    <n v="1"/>
    <n v="4"/>
    <s v="TAT"/>
    <s v="MINIMERCADO LUNA DEL MAR S.A.S."/>
    <s v="Preventa"/>
    <s v="901693430"/>
    <s v="1152184981"/>
    <s v="MINIMERCADO LUNA DEL MAR SAS"/>
  </r>
  <r>
    <d v="2025-11-14T00:00:00"/>
    <s v="HHME001468054"/>
    <s v="LYLOZA180DX1"/>
    <s v="LIMPIAYA LAVA LOZA DOYPACK 180 ML X1"/>
    <s v="LYLOZA180DX1 - LIMPIAYA LAVA LOZA DOYPACK 180 ML X1"/>
    <n v="4"/>
    <n v="1230"/>
    <n v="0"/>
    <n v="4920"/>
    <s v="TT02"/>
    <n v="1"/>
    <n v="125"/>
    <s v=" TUTI Medellin"/>
    <s v="ZONA CENTRO"/>
    <s v="TERCEROS"/>
    <s v="2025 SEM 46"/>
    <s v="1315"/>
    <x v="8"/>
    <s v="viernes"/>
    <s v="ETERNA"/>
    <n v="1"/>
    <n v="4"/>
    <s v="TAT"/>
    <s v="MINIMERCADO LUNA DEL MAR S.A.S."/>
    <s v="Preventa"/>
    <s v="901693430"/>
    <s v="1152184981"/>
    <s v="MINIMERCADO LUNA DEL MAR SAS"/>
  </r>
  <r>
    <d v="2025-11-14T00:00:00"/>
    <s v="HHME001468054"/>
    <s v="LYGUANT7.5AMX2"/>
    <s v="LIMPIAYA GUATE TALLA7.5 AMARILLO X2"/>
    <s v="LYGUANT7.5AMX2 - LIMPIAYA GUATE TALLA7.5 AMARILLO X2"/>
    <n v="6"/>
    <n v="3025.21"/>
    <n v="0"/>
    <n v="18151.259999999998"/>
    <s v="TT02"/>
    <n v="1"/>
    <n v="125"/>
    <s v=" TUTI Medellin"/>
    <s v="ZONA CENTRO"/>
    <s v="TERCEROS"/>
    <s v="2025 SEM 46"/>
    <s v="1315"/>
    <x v="8"/>
    <s v="viernes"/>
    <s v="ETERNA"/>
    <n v="1"/>
    <n v="6"/>
    <s v="TAT"/>
    <s v="MINIMERCADO LUNA DEL MAR S.A.S."/>
    <s v="Preventa"/>
    <s v="901693430"/>
    <s v="1152184981"/>
    <s v="MINIMERCADO LUNA DEL MAR SAS"/>
  </r>
  <r>
    <d v="2025-11-14T00:00:00"/>
    <s v="HHME001468054"/>
    <s v="LYGUANT8AMX2"/>
    <s v="LIMPIAYA GUANTE TALLA8 AMARILLO X2"/>
    <s v="LYGUANT8AMX2 - LIMPIAYA GUANTE TALLA8 AMARILLO X2"/>
    <n v="6"/>
    <n v="3025.21"/>
    <n v="0"/>
    <n v="18151.259999999998"/>
    <s v="TT02"/>
    <n v="1"/>
    <n v="125"/>
    <s v=" TUTI Medellin"/>
    <s v="ZONA CENTRO"/>
    <s v="TERCEROS"/>
    <s v="2025 SEM 46"/>
    <s v="1315"/>
    <x v="8"/>
    <s v="viernes"/>
    <s v="ETERNA"/>
    <n v="1"/>
    <n v="6"/>
    <s v="TAT"/>
    <s v="MINIMERCADO LUNA DEL MAR S.A.S."/>
    <s v="Preventa"/>
    <s v="901693430"/>
    <s v="1152184981"/>
    <s v="MINIMERCADO LUNA DEL MAR SAS"/>
  </r>
  <r>
    <d v="2025-11-14T00:00:00"/>
    <s v="HHME001468054"/>
    <s v="LYGUANT9AMX2"/>
    <s v="LIMPIAYA GUANTE TALLA9 AMARILLO X2"/>
    <s v="LYGUANT9AMX2 - LIMPIAYA GUANTE TALLA9 AMARILLO X2"/>
    <n v="5"/>
    <n v="3025.21"/>
    <n v="0"/>
    <n v="15126.05"/>
    <s v="TT02"/>
    <n v="1"/>
    <n v="125"/>
    <s v=" TUTI Medellin"/>
    <s v="ZONA CENTRO"/>
    <s v="TERCEROS"/>
    <s v="2025 SEM 46"/>
    <s v="1315"/>
    <x v="8"/>
    <s v="viernes"/>
    <s v="ETERNA"/>
    <n v="1"/>
    <n v="5"/>
    <s v="TAT"/>
    <s v="MINIMERCADO LUNA DEL MAR S.A.S."/>
    <s v="Preventa"/>
    <s v="901693430"/>
    <s v="1152184981"/>
    <s v="MINIMERCADO LUNA DEL MAR SAS"/>
  </r>
  <r>
    <d v="2025-11-14T00:00:00"/>
    <s v="HHME001468054"/>
    <s v="LYDETEOS1800DX1"/>
    <s v="DETERGENTE ETERNA DOYPACK ROPA OSCURA 1800ML"/>
    <s v="LYDETEOS1800DX1 - DETERGENTE ETERNA DOYPACK ROPA OSCURA 1800ML"/>
    <n v="2"/>
    <n v="13840"/>
    <n v="0"/>
    <n v="27680"/>
    <s v="TT02"/>
    <n v="1"/>
    <n v="125"/>
    <s v=" TUTI Medellin"/>
    <s v="ZONA CENTRO"/>
    <s v="TERCEROS"/>
    <s v="2025 SEM 46"/>
    <s v="1315"/>
    <x v="8"/>
    <s v="viernes"/>
    <s v="ETERNA"/>
    <n v="1"/>
    <n v="2"/>
    <s v="TAT"/>
    <s v="MINIMERCADO LUNA DEL MAR S.A.S."/>
    <s v="Preventa"/>
    <s v="901693430"/>
    <s v="1152184981"/>
    <s v="MINIMERCADO LUNA DEL MAR SAS"/>
  </r>
  <r>
    <d v="2025-11-14T00:00:00"/>
    <s v="HHME001468054"/>
    <s v="LYDETE1800DX1"/>
    <s v="DETERGENTE ETERNA DOYPACK 1800 ML X1"/>
    <s v="LYDETE1800DX1 - DETERGENTE ETERNA DOYPACK 1800 ML X1"/>
    <n v="5"/>
    <n v="12000"/>
    <n v="0"/>
    <n v="60000"/>
    <s v="TT02"/>
    <n v="1"/>
    <n v="125"/>
    <s v=" TUTI Medellin"/>
    <s v="ZONA CENTRO"/>
    <s v="TERCEROS"/>
    <s v="2025 SEM 46"/>
    <s v="1315"/>
    <x v="8"/>
    <s v="viernes"/>
    <s v="ETERNA"/>
    <n v="1"/>
    <n v="5"/>
    <s v="TAT"/>
    <s v="MINIMERCADO LUNA DEL MAR S.A.S."/>
    <s v="Preventa"/>
    <s v="901693430"/>
    <s v="1152184981"/>
    <s v="MINIMERCADO LUNA DEL MAR SAS"/>
  </r>
  <r>
    <d v="2025-11-14T00:00:00"/>
    <s v="HHME001468058"/>
    <s v="YABOLSAMED"/>
    <s v="BOLSA BASURA PAQUETE X8 UNIDADES"/>
    <s v="YABOLSAMED - BOLSA BASURA PAQUETE X8 UNIDADES"/>
    <n v="20"/>
    <n v="1344.54"/>
    <n v="0"/>
    <n v="26890.799999999999"/>
    <s v="TT02"/>
    <n v="1"/>
    <n v="125"/>
    <s v=" TUTI Medellin"/>
    <s v="ZONA CENTRO"/>
    <s v="TERCEROS"/>
    <s v="2025 SEM 46"/>
    <s v="1315"/>
    <x v="8"/>
    <s v="viernes"/>
    <s v="YASS"/>
    <n v="1"/>
    <n v="20"/>
    <s v="TAT"/>
    <s v="ROBERTO EMILIO ZAPATA JIMENEZ"/>
    <s v="Preventa"/>
    <s v="71699452"/>
    <s v="1152184981"/>
    <s v="FRUVER IGLESIA"/>
  </r>
  <r>
    <d v="2025-11-14T00:00:00"/>
    <s v="HHME001468058"/>
    <s v="LYDESEN500"/>
    <s v="DESENGRASANTE CITRICO 500ML"/>
    <s v="LYDESEN500 - DESENGRASANTE CITRICO 500ML"/>
    <n v="6"/>
    <n v="2645.48"/>
    <n v="0"/>
    <n v="15872.88"/>
    <s v="TT02"/>
    <n v="1"/>
    <n v="125"/>
    <s v=" TUTI Medellin"/>
    <s v="ZONA CENTRO"/>
    <s v="TERCEROS"/>
    <s v="2025 SEM 46"/>
    <s v="1315"/>
    <x v="8"/>
    <s v="viernes"/>
    <s v="ETERNA"/>
    <n v="1"/>
    <n v="6"/>
    <s v="TAT"/>
    <s v="ROBERTO EMILIO ZAPATA JIMENEZ"/>
    <s v="Preventa"/>
    <s v="71699452"/>
    <s v="1152184981"/>
    <s v="FRUVER IGLESIA"/>
  </r>
  <r>
    <d v="2025-11-14T00:00:00"/>
    <s v="HHBO001179172"/>
    <s v="YACAN50"/>
    <s v="CANDADO 50 MM"/>
    <s v="YACAN50 - CANDADO 50 MM"/>
    <n v="3"/>
    <n v="4327.7299999999996"/>
    <n v="0"/>
    <n v="12983.19"/>
    <s v="BG11"/>
    <n v="1"/>
    <n v="2"/>
    <s v=" CIUDAD BOGOTA"/>
    <s v="ZONA BOGOTA"/>
    <s v="TERCEROS"/>
    <s v="2025 SEM 46"/>
    <s v="2200"/>
    <x v="36"/>
    <s v="viernes"/>
    <s v="YASS"/>
    <n v="1"/>
    <n v="3"/>
    <s v="TAT"/>
    <s v="JYG CONSTRUCIONES COLOMBIA SAS"/>
    <s v="Preventa"/>
    <s v="901427168"/>
    <s v="53099291"/>
    <s v="JYG CONSTRUCCIONES SAS"/>
  </r>
  <r>
    <d v="2025-11-14T00:00:00"/>
    <s v="HHBO001179172"/>
    <s v="YACAN63"/>
    <s v="CANDADO 63 MM"/>
    <s v="YACAN63 - CANDADO 63 MM"/>
    <n v="2"/>
    <n v="5940"/>
    <n v="0"/>
    <n v="11880"/>
    <s v="BG11"/>
    <n v="1"/>
    <n v="2"/>
    <s v=" CIUDAD BOGOTA"/>
    <s v="ZONA BOGOTA"/>
    <s v="TERCEROS"/>
    <s v="2025 SEM 46"/>
    <s v="2200"/>
    <x v="36"/>
    <s v="viernes"/>
    <s v="YASS"/>
    <n v="1"/>
    <n v="2"/>
    <s v="TAT"/>
    <s v="JYG CONSTRUCIONES COLOMBIA SAS"/>
    <s v="Preventa"/>
    <s v="901427168"/>
    <s v="53099291"/>
    <s v="JYG CONSTRUCCIONES SAS"/>
  </r>
  <r>
    <d v="2025-11-14T00:00:00"/>
    <s v="HHBO001179172"/>
    <s v="YACAN40"/>
    <s v="CANDADO 40 MM"/>
    <s v="YACAN40 - CANDADO 40 MM"/>
    <n v="2"/>
    <n v="2992.5"/>
    <n v="0"/>
    <n v="5985"/>
    <s v="BG11"/>
    <n v="1"/>
    <n v="2"/>
    <s v=" CIUDAD BOGOTA"/>
    <s v="ZONA BOGOTA"/>
    <s v="TERCEROS"/>
    <s v="2025 SEM 46"/>
    <s v="2200"/>
    <x v="36"/>
    <s v="viernes"/>
    <s v="YASS"/>
    <n v="1"/>
    <n v="2"/>
    <s v="TAT"/>
    <s v="JYG CONSTRUCIONES COLOMBIA SAS"/>
    <s v="Preventa"/>
    <s v="901427168"/>
    <s v="53099291"/>
    <s v="JYG CONSTRUCCIONES SAS"/>
  </r>
  <r>
    <d v="2025-11-14T00:00:00"/>
    <s v="HHBO001179172"/>
    <s v="YACAN38"/>
    <s v="CANDADO 38 MM"/>
    <s v="YACAN38 - CANDADO 38 MM"/>
    <n v="2"/>
    <n v="2668.75"/>
    <n v="0"/>
    <n v="5337.5"/>
    <s v="BG11"/>
    <n v="1"/>
    <n v="2"/>
    <s v=" CIUDAD BOGOTA"/>
    <s v="ZONA BOGOTA"/>
    <s v="TERCEROS"/>
    <s v="2025 SEM 46"/>
    <s v="2200"/>
    <x v="36"/>
    <s v="viernes"/>
    <s v="YASS"/>
    <n v="1"/>
    <n v="2"/>
    <s v="TAT"/>
    <s v="JYG CONSTRUCIONES COLOMBIA SAS"/>
    <s v="Preventa"/>
    <s v="901427168"/>
    <s v="53099291"/>
    <s v="JYG CONSTRUCCIONES SAS"/>
  </r>
  <r>
    <d v="2025-11-14T00:00:00"/>
    <s v="HHBO001179172"/>
    <s v="YACAN20"/>
    <s v="CANDADO 20 MM"/>
    <s v="YACAN20 - CANDADO 20 MM"/>
    <n v="6"/>
    <n v="1218.49"/>
    <n v="0"/>
    <n v="7310.94"/>
    <s v="BG11"/>
    <n v="1"/>
    <n v="2"/>
    <s v=" CIUDAD BOGOTA"/>
    <s v="ZONA BOGOTA"/>
    <s v="TERCEROS"/>
    <s v="2025 SEM 46"/>
    <s v="2200"/>
    <x v="36"/>
    <s v="viernes"/>
    <s v="YASS"/>
    <n v="1"/>
    <n v="6"/>
    <s v="TAT"/>
    <s v="JYG CONSTRUCIONES COLOMBIA SAS"/>
    <s v="Preventa"/>
    <s v="901427168"/>
    <s v="53099291"/>
    <s v="JYG CONSTRUCCIONES SAS"/>
  </r>
  <r>
    <d v="2025-11-14T00:00:00"/>
    <s v="HHME001467830"/>
    <s v="YABOLSAMED"/>
    <s v="BOLSA BASURA PAQUETE X8 UNIDADES"/>
    <s v="YABOLSAMED - BOLSA BASURA PAQUETE X8 UNIDADES"/>
    <n v="20"/>
    <n v="1344.54"/>
    <n v="0"/>
    <n v="26890.799999999999"/>
    <s v="MD01"/>
    <n v="1"/>
    <n v="125"/>
    <s v=" TUTI Medellin"/>
    <s v="ZONA CENTRO"/>
    <s v="TERCEROS"/>
    <s v="2025 SEM 46"/>
    <s v="1339"/>
    <x v="22"/>
    <s v="viernes"/>
    <s v="YASS"/>
    <n v="1"/>
    <n v="20"/>
    <s v="TAT"/>
    <s v="LEYDY JOHANNA CASTAÑO CORREA"/>
    <s v="Preventa"/>
    <s v="43997771"/>
    <s v="79389221"/>
    <s v="DONDE EL PAISA"/>
  </r>
  <r>
    <d v="2025-11-14T00:00:00"/>
    <s v="HHME001467856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6"/>
    <s v="1339"/>
    <x v="22"/>
    <s v="viernes"/>
    <s v="YASS"/>
    <n v="1"/>
    <n v="12"/>
    <s v="TAT"/>
    <s v="MARIA OFIR HOLGUIN"/>
    <s v="Preventa"/>
    <s v="32452963"/>
    <s v="79389221"/>
    <s v="MARIA OFIR HOLGUIN"/>
  </r>
  <r>
    <d v="2025-11-14T00:00:00"/>
    <s v="HHME001467856"/>
    <s v="YABOLSAMED"/>
    <s v="BOLSA BASURA PAQUETE X8 UNIDADES"/>
    <s v="YABOLSAMED - BOLSA BASURA PAQUETE X8 UNIDADES"/>
    <n v="12"/>
    <n v="1344.54"/>
    <n v="0"/>
    <n v="16134.48"/>
    <s v="MD01"/>
    <n v="1"/>
    <n v="125"/>
    <s v=" TUTI Medellin"/>
    <s v="ZONA CENTRO"/>
    <s v="TERCEROS"/>
    <s v="2025 SEM 46"/>
    <s v="1339"/>
    <x v="22"/>
    <s v="viernes"/>
    <s v="YASS"/>
    <n v="1"/>
    <n v="12"/>
    <s v="TAT"/>
    <s v="MARIA OFIR HOLGUIN"/>
    <s v="Preventa"/>
    <s v="32452963"/>
    <s v="79389221"/>
    <s v="MARIA OFIR HOLGUIN"/>
  </r>
  <r>
    <d v="2025-11-14T00:00:00"/>
    <s v="HHBU000700591"/>
    <s v="LYLOZA500ML"/>
    <s v="LAVALOZA LIQUIDO 500ML"/>
    <s v="LYLOZA500ML - LAVALOZA LIQUIDO 500ML"/>
    <n v="12"/>
    <n v="2475"/>
    <n v="0"/>
    <n v="29700"/>
    <s v="CU02"/>
    <n v="1"/>
    <n v="211"/>
    <s v=" Tuti Cúcuta"/>
    <s v="ZONA SANTANDER"/>
    <s v="TERCEROS"/>
    <s v="2025 SEM 46"/>
    <s v="1673"/>
    <x v="24"/>
    <s v="viernes"/>
    <s v="ETERNA"/>
    <n v="1"/>
    <n v="12"/>
    <s v="TAT"/>
    <s v="DELCY STEFANNY GOMEZ SIERRA"/>
    <s v="Preventa"/>
    <s v="1093772430"/>
    <s v="1090387974"/>
    <s v="SUPERMERCADO LOS REYES"/>
  </r>
  <r>
    <d v="2025-11-14T00:00:00"/>
    <s v="HHMO000626452"/>
    <s v="LYLAVA1000"/>
    <s v="LIMPIAYA LIMPIADOR MULTIUSOS LAVANDA X 1000"/>
    <s v="LYLAVA1000 - LIMPIAYA LIMPIADOR MULTIUSOS LAVANDA X 1000"/>
    <n v="24"/>
    <n v="2541.83"/>
    <n v="0"/>
    <n v="61003.92"/>
    <s v="MT11"/>
    <n v="1"/>
    <n v="156"/>
    <s v=" TUTI Monteria"/>
    <s v="ZONA CENTRO"/>
    <s v="TERCEROS"/>
    <s v="2025 SEM 46"/>
    <s v="1738"/>
    <x v="30"/>
    <s v="viernes"/>
    <s v="ETERNA"/>
    <n v="1"/>
    <n v="24"/>
    <s v="TAT"/>
    <s v="JASBLEIDY REY VILLA"/>
    <s v="Preventa"/>
    <s v="1233499877"/>
    <s v="78716125"/>
    <s v="AUTOSERVICIO KIBU"/>
  </r>
  <r>
    <d v="2025-11-14T00:00:00"/>
    <s v="HHMO000626452"/>
    <s v="LYGUANT7AMX2"/>
    <s v="LIMPIAYA GUATE TALLA7 AMARILLO X2"/>
    <s v="LYGUANT7AMX2 - LIMPIAYA GUATE TALLA7 AMARILLO X2"/>
    <n v="6"/>
    <n v="3025.21"/>
    <n v="0"/>
    <n v="18151.259999999998"/>
    <s v="MT11"/>
    <n v="1"/>
    <n v="156"/>
    <s v=" TUTI Monteria"/>
    <s v="ZONA CENTRO"/>
    <s v="TERCEROS"/>
    <s v="2025 SEM 46"/>
    <s v="1738"/>
    <x v="30"/>
    <s v="viernes"/>
    <s v="ETERNA"/>
    <n v="1"/>
    <n v="6"/>
    <s v="TAT"/>
    <s v="JASBLEIDY REY VILLA"/>
    <s v="Preventa"/>
    <s v="1233499877"/>
    <s v="78716125"/>
    <s v="AUTOSERVICIO KIBU"/>
  </r>
  <r>
    <d v="2025-11-14T00:00:00"/>
    <s v="HHBO001178942"/>
    <s v="PBELCOL40"/>
    <s v="EA CLASSIC CREMA MINI COLAPSIBLE 40GR"/>
    <s v="PBELCOL40 - EA CLASSIC CREMA MINI COLAPSIBLE 40GR"/>
    <n v="6"/>
    <n v="3000"/>
    <n v="0"/>
    <n v="18000"/>
    <s v="BG23"/>
    <n v="1"/>
    <n v="166"/>
    <s v=" VILLAVICENCIO"/>
    <s v="ZONA BOGOTA"/>
    <s v="TERCEROS"/>
    <s v="2025 SEM 46"/>
    <s v="2251"/>
    <x v="48"/>
    <s v="viernes"/>
    <s v="PREBEL"/>
    <n v="1"/>
    <n v="6"/>
    <s v="TAT"/>
    <s v="EDUARD HERNAN TIBIDOR JARA"/>
    <s v="Preventa"/>
    <s v="1032375651"/>
    <s v="1121910983"/>
    <s v="EDUARD"/>
  </r>
  <r>
    <d v="2025-11-14T00:00:00"/>
    <s v="HHBO001178942"/>
    <s v="PBDESROLL"/>
    <s v="DESODORANTE ROLL-ON 30ML"/>
    <s v="PBDESROLL - DESODORANTE ROLL-ON 30ML"/>
    <n v="6"/>
    <n v="3000"/>
    <n v="0"/>
    <n v="18000"/>
    <s v="BG23"/>
    <n v="1"/>
    <n v="166"/>
    <s v=" VILLAVICENCIO"/>
    <s v="ZONA BOGOTA"/>
    <s v="TERCEROS"/>
    <s v="2025 SEM 46"/>
    <s v="2251"/>
    <x v="48"/>
    <s v="viernes"/>
    <s v="PREBEL"/>
    <n v="1"/>
    <n v="6"/>
    <s v="TAT"/>
    <s v="EDUARD HERNAN TIBIDOR JARA"/>
    <s v="Preventa"/>
    <s v="1032375651"/>
    <s v="1121910983"/>
    <s v="EDUARD"/>
  </r>
  <r>
    <d v="2025-11-14T00:00:00"/>
    <s v="HHBO001178947"/>
    <s v="PBDES135X272H"/>
    <s v="DESODORANTE CREMA 135GR x2 72H"/>
    <s v="PBDES135X272H - DESODORANTE CREMA 135GR x2 72H"/>
    <n v="1"/>
    <n v="15550"/>
    <n v="0"/>
    <n v="15550"/>
    <s v="BG22"/>
    <n v="1"/>
    <n v="126"/>
    <s v=" TUTI Bogota"/>
    <s v="ZONA BOGOTA"/>
    <s v="TERCEROS"/>
    <s v="2025 SEM 46"/>
    <s v="2103"/>
    <x v="10"/>
    <s v="viernes"/>
    <s v="PREBEL"/>
    <n v="1"/>
    <n v="1"/>
    <s v="TAT"/>
    <s v="GUSTAVO QUICENO HIGINIO"/>
    <s v="Preventa"/>
    <s v="9856200"/>
    <s v="1073687214"/>
    <s v="TIENDA EL PAISA"/>
  </r>
  <r>
    <d v="2025-11-14T00:00:00"/>
    <s v="HHME001467908"/>
    <s v="YABOLSAMED"/>
    <s v="BOLSA BASURA PAQUETE X8 UNIDADES"/>
    <s v="YABOLSAMED - BOLSA BASURA PAQUETE X8 UNIDADES"/>
    <n v="6"/>
    <n v="1344.54"/>
    <n v="0"/>
    <n v="8067.24"/>
    <s v="MD02"/>
    <n v="1"/>
    <n v="1"/>
    <s v=" MEDELLIN"/>
    <s v="ZONA CENTRO"/>
    <s v="TERCEROS"/>
    <s v="2025 SEM 46"/>
    <s v="1330"/>
    <x v="43"/>
    <s v="viernes"/>
    <s v="YASS"/>
    <n v="1"/>
    <n v="6"/>
    <s v="TAT"/>
    <s v="SILVIA DEL SOCORRO CANO"/>
    <s v="Preventa"/>
    <s v="43551297"/>
    <s v="8063355"/>
    <s v="TIENDA SILVIA"/>
  </r>
  <r>
    <d v="2025-11-14T00:00:00"/>
    <s v="HHBO001178957"/>
    <s v="LYDETEOS1800DX1"/>
    <s v="DETERGENTE ETERNA DOYPACK ROPA OSCURA 1800ML"/>
    <s v="LYDETEOS1800DX1 - DETERGENTE ETERNA DOYPACK ROPA OSCURA 1800ML"/>
    <n v="1"/>
    <n v="13840"/>
    <n v="0"/>
    <n v="13840"/>
    <s v="BG22"/>
    <n v="1"/>
    <n v="126"/>
    <s v=" TUTI Bogota"/>
    <s v="ZONA BOGOTA"/>
    <s v="TERCEROS"/>
    <s v="2025 SEM 46"/>
    <s v="2103"/>
    <x v="10"/>
    <s v="viernes"/>
    <s v="ETERNA"/>
    <n v="1"/>
    <n v="1"/>
    <s v="TAT"/>
    <s v="NIEVES PATRICIA ROJAS CASTILLO"/>
    <s v="Preventa"/>
    <s v="52222162"/>
    <s v="1073687214"/>
    <s v="TIENDA LA VENTANITA"/>
  </r>
  <r>
    <d v="2025-11-14T00:00:00"/>
    <s v="HHME001467926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6"/>
    <s v="1307"/>
    <x v="23"/>
    <s v="viernes"/>
    <s v="YASS"/>
    <n v="1"/>
    <n v="12"/>
    <s v="TAT"/>
    <s v="MARIA LIBIA PINO ESPINAL"/>
    <s v="Preventa"/>
    <s v="21945662"/>
    <s v="1037594291"/>
    <s v="TIENDA EL DIVINO"/>
  </r>
  <r>
    <d v="2025-11-14T00:00:00"/>
    <s v="HHME001467926"/>
    <s v="YASEDA20"/>
    <s v="SEDA DENTAL CON CERA 20 MT"/>
    <s v="YASEDA20 - SEDA DENTAL CON CERA 20 MT"/>
    <n v="6"/>
    <n v="1092.44"/>
    <n v="0"/>
    <n v="6554.64"/>
    <s v="MD06"/>
    <n v="1"/>
    <n v="125"/>
    <s v=" TUTI Medellin"/>
    <s v="ZONA CENTRO"/>
    <s v="TERCEROS"/>
    <s v="2025 SEM 46"/>
    <s v="1307"/>
    <x v="23"/>
    <s v="viernes"/>
    <s v="YASS"/>
    <n v="1"/>
    <n v="6"/>
    <s v="TAT"/>
    <s v="MARIA LIBIA PINO ESPINAL"/>
    <s v="Preventa"/>
    <s v="21945662"/>
    <s v="1037594291"/>
    <s v="TIENDA EL DIVINO"/>
  </r>
  <r>
    <d v="2025-11-14T00:00:00"/>
    <s v="HHME001467955"/>
    <s v="PDNOCPLECJ12X30"/>
    <s v="ELLAS NOCTURNA PLEGADIZA CAJA 12 X 30"/>
    <s v="PDNOCPLECJ12X30 - ELLAS NOCTURNA PLEGADIZA CAJA 12 X 30"/>
    <n v="1"/>
    <n v="11264.94"/>
    <n v="0"/>
    <n v="11264.94"/>
    <s v="MD02"/>
    <n v="1"/>
    <n v="1"/>
    <s v=" MEDELLIN"/>
    <s v="ZONA CENTRO"/>
    <s v="TERCEROS"/>
    <s v="2025 SEM 46"/>
    <s v="1330"/>
    <x v="43"/>
    <s v="viernes"/>
    <s v="PRODUSA"/>
    <n v="1"/>
    <n v="1"/>
    <s v="TAT"/>
    <s v="ANLLY MILENA COBALEDA"/>
    <s v="Preventa"/>
    <s v="1128477103"/>
    <s v="8063355"/>
    <s v="TIENDA JAJ"/>
  </r>
  <r>
    <d v="2025-11-14T00:00:00"/>
    <s v="HHME001467955"/>
    <s v="YAPANIAZUX12"/>
    <s v="PAÑITOS HUMEDOS DAMPY AAZUL X 12UND"/>
    <s v="YAPANIAZUX12 - PAÑITOS HUMEDOS DAMPY AAZUL X 12UND"/>
    <n v="4"/>
    <n v="870"/>
    <n v="0"/>
    <n v="3480"/>
    <s v="MD02"/>
    <n v="1"/>
    <n v="1"/>
    <s v=" MEDELLIN"/>
    <s v="ZONA CENTRO"/>
    <s v="TERCEROS"/>
    <s v="2025 SEM 46"/>
    <s v="1330"/>
    <x v="43"/>
    <s v="viernes"/>
    <s v="YASS"/>
    <n v="1"/>
    <n v="4"/>
    <s v="TAT"/>
    <s v="ANLLY MILENA COBALEDA"/>
    <s v="Preventa"/>
    <s v="1128477103"/>
    <s v="8063355"/>
    <s v="TIENDA JAJ"/>
  </r>
  <r>
    <d v="2025-11-14T00:00:00"/>
    <s v="HHME001467955"/>
    <s v="PBTALCO30"/>
    <s v="TALCO POLVO AFM 30 GR"/>
    <s v="PBTALCO30 - TALCO POLVO AFM 30 GR"/>
    <n v="3"/>
    <n v="2900.04"/>
    <n v="0"/>
    <n v="8700.1200000000008"/>
    <s v="MD02"/>
    <n v="1"/>
    <n v="1"/>
    <s v=" MEDELLIN"/>
    <s v="ZONA CENTRO"/>
    <s v="TERCEROS"/>
    <s v="2025 SEM 46"/>
    <s v="1330"/>
    <x v="43"/>
    <s v="viernes"/>
    <s v="PREBEL"/>
    <n v="1"/>
    <n v="3"/>
    <s v="TAT"/>
    <s v="ANLLY MILENA COBALEDA"/>
    <s v="Preventa"/>
    <s v="1128477103"/>
    <s v="8063355"/>
    <s v="TIENDA JAJ"/>
  </r>
  <r>
    <d v="2025-11-14T00:00:00"/>
    <s v="HHBO001179031"/>
    <s v="DRACRILASACHETX1"/>
    <s v="ACRILATO PARA PEINAR DROMATIC SACHET X1"/>
    <s v="DRACRILASACHETX1 - ACRILATO PARA PEINAR DROMATIC SACHET X1"/>
    <n v="4"/>
    <n v="2227"/>
    <n v="0"/>
    <n v="8908"/>
    <s v="BG25"/>
    <n v="1"/>
    <n v="126"/>
    <s v=" TUTI Bogota"/>
    <s v="ZONA BOGOTA"/>
    <s v="TERCEROS"/>
    <s v="2025 SEM 46"/>
    <s v="2137"/>
    <x v="38"/>
    <s v="viernes"/>
    <s v="DROMATIC"/>
    <n v="1"/>
    <n v="4"/>
    <s v="TAT"/>
    <s v="ANA MARIA RINCON CEPEDA"/>
    <s v="Preventa"/>
    <s v="1022967559"/>
    <s v="1024507708"/>
    <s v="SURTITIENDA PURPURA"/>
  </r>
  <r>
    <d v="2025-11-14T00:00:00"/>
    <s v="HHBO001179031"/>
    <s v="DRSERUNSILISACHETX1"/>
    <s v="SERUM DE SILICONA DROMATIC EN SACHET X1"/>
    <s v="DRSERUNSILISACHETX1 - SERUM DE SILICONA DROMATIC EN SACHET X1"/>
    <n v="4"/>
    <n v="2227"/>
    <n v="0"/>
    <n v="8908"/>
    <s v="BG25"/>
    <n v="1"/>
    <n v="126"/>
    <s v=" TUTI Bogota"/>
    <s v="ZONA BOGOTA"/>
    <s v="TERCEROS"/>
    <s v="2025 SEM 46"/>
    <s v="2137"/>
    <x v="38"/>
    <s v="viernes"/>
    <s v="DROMATIC"/>
    <n v="1"/>
    <n v="4"/>
    <s v="TAT"/>
    <s v="ANA MARIA RINCON CEPEDA"/>
    <s v="Preventa"/>
    <s v="1022967559"/>
    <s v="1024507708"/>
    <s v="SURTITIENDA PURPURA"/>
  </r>
  <r>
    <d v="2025-11-14T00:00:00"/>
    <s v="HHBO001179031"/>
    <s v="YAGELX1"/>
    <s v="GEL MENTHUS JUHNIOS VERDE 30GR X1"/>
    <s v="YAGELX1 - GEL MENTHUS JUHNIOS VERDE 30GR X1"/>
    <n v="1"/>
    <n v="1640"/>
    <n v="0"/>
    <n v="1640"/>
    <s v="BG25"/>
    <n v="1"/>
    <n v="126"/>
    <s v=" TUTI Bogota"/>
    <s v="ZONA BOGOTA"/>
    <s v="TERCEROS"/>
    <s v="2025 SEM 46"/>
    <s v="2137"/>
    <x v="38"/>
    <s v="viernes"/>
    <s v="YASS"/>
    <n v="1"/>
    <n v="1"/>
    <s v="TAT"/>
    <s v="ANA MARIA RINCON CEPEDA"/>
    <s v="Preventa"/>
    <s v="1022967559"/>
    <s v="1024507708"/>
    <s v="SURTITIENDA PURPURA"/>
  </r>
  <r>
    <d v="2025-11-14T00:00:00"/>
    <s v="HHBO001179031"/>
    <s v="LYLOZA700DX1"/>
    <s v="LIMPIAYA LAVA LOZA DOYPACK 700 ML X1"/>
    <s v="LYLOZA700DX1 - LIMPIAYA LAVA LOZA DOYPACK 700 ML X1"/>
    <n v="3"/>
    <n v="3562.19"/>
    <n v="0"/>
    <n v="10686.57"/>
    <s v="BG25"/>
    <n v="1"/>
    <n v="126"/>
    <s v=" TUTI Bogota"/>
    <s v="ZONA BOGOTA"/>
    <s v="TERCEROS"/>
    <s v="2025 SEM 46"/>
    <s v="2137"/>
    <x v="38"/>
    <s v="viernes"/>
    <s v="ETERNA"/>
    <n v="1"/>
    <n v="3"/>
    <s v="TAT"/>
    <s v="ANA MARIA RINCON CEPEDA"/>
    <s v="Preventa"/>
    <s v="1022967559"/>
    <s v="1024507708"/>
    <s v="SURTITIENDA PURPURA"/>
  </r>
  <r>
    <d v="2025-11-14T00:00:00"/>
    <s v="HHBO001179031"/>
    <s v="LYBICA1000X1"/>
    <s v="LIMPIAYA LIMPIADOR BICARBONATO 1000ML X1"/>
    <s v="LYBICA1000X1 - LIMPIAYA LIMPIADOR BICARBONATO 1000ML X1"/>
    <n v="1"/>
    <n v="3025.21"/>
    <n v="0"/>
    <n v="3025.21"/>
    <s v="BG25"/>
    <n v="1"/>
    <n v="126"/>
    <s v=" TUTI Bogota"/>
    <s v="ZONA BOGOTA"/>
    <s v="TERCEROS"/>
    <s v="2025 SEM 46"/>
    <s v="2137"/>
    <x v="38"/>
    <s v="viernes"/>
    <s v="ETERNA"/>
    <n v="1"/>
    <n v="1"/>
    <s v="TAT"/>
    <s v="ANA MARIA RINCON CEPEDA"/>
    <s v="Preventa"/>
    <s v="1022967559"/>
    <s v="1024507708"/>
    <s v="SURTITIENDA PURPURA"/>
  </r>
  <r>
    <d v="2025-11-14T00:00:00"/>
    <s v="HHBO001179045"/>
    <s v="YABOLSAMED"/>
    <s v="BOLSA BASURA PAQUETE X8 UNIDADES"/>
    <s v="YABOLSAMED - BOLSA BASURA PAQUETE X8 UNIDADES"/>
    <n v="20"/>
    <n v="1344.54"/>
    <n v="0"/>
    <n v="26890.799999999999"/>
    <s v="BG13"/>
    <n v="1"/>
    <n v="126"/>
    <s v=" TUTI Bogota"/>
    <s v="ZONA BOGOTA"/>
    <s v="TERCEROS"/>
    <s v="2025 SEM 46"/>
    <s v="2207"/>
    <x v="3"/>
    <s v="viernes"/>
    <s v="YASS"/>
    <n v="1"/>
    <n v="20"/>
    <s v="TAT"/>
    <s v="MIGUEL LEIVA"/>
    <s v="Preventa"/>
    <s v="19289783"/>
    <s v="1016001588"/>
    <s v="TIENDA ROCOLA"/>
  </r>
  <r>
    <d v="2025-11-14T00:00:00"/>
    <s v="HHBO001179130"/>
    <s v="YACAN40"/>
    <s v="CANDADO 40 MM"/>
    <s v="YACAN40 - CANDADO 40 MM"/>
    <n v="3"/>
    <n v="2992.5"/>
    <n v="0"/>
    <n v="8977.5"/>
    <s v="BG25"/>
    <n v="1"/>
    <n v="126"/>
    <s v=" TUTI Bogota"/>
    <s v="ZONA BOGOTA"/>
    <s v="TERCEROS"/>
    <s v="2025 SEM 46"/>
    <s v="2128"/>
    <x v="15"/>
    <s v="viernes"/>
    <s v="YASS"/>
    <n v="1"/>
    <n v="3"/>
    <s v="TAT"/>
    <s v="EDWAR FELIPE VARON OSORNO"/>
    <s v="Preventa"/>
    <s v="1031137306"/>
    <s v="22639797"/>
    <s v="PAPELERIA JAIBOX"/>
  </r>
  <r>
    <d v="2025-11-14T00:00:00"/>
    <s v="HHBO001179130"/>
    <s v="YACAN20"/>
    <s v="CANDADO 20 MM"/>
    <s v="YACAN20 - CANDADO 20 MM"/>
    <n v="3"/>
    <n v="1218.49"/>
    <n v="0"/>
    <n v="3655.47"/>
    <s v="BG25"/>
    <n v="1"/>
    <n v="126"/>
    <s v=" TUTI Bogota"/>
    <s v="ZONA BOGOTA"/>
    <s v="TERCEROS"/>
    <s v="2025 SEM 46"/>
    <s v="2128"/>
    <x v="15"/>
    <s v="viernes"/>
    <s v="YASS"/>
    <n v="1"/>
    <n v="3"/>
    <s v="TAT"/>
    <s v="EDWAR FELIPE VARON OSORNO"/>
    <s v="Preventa"/>
    <s v="1031137306"/>
    <s v="22639797"/>
    <s v="PAPELERIA JAIBOX"/>
  </r>
  <r>
    <d v="2025-11-14T00:00:00"/>
    <s v="HHBU000700614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6"/>
    <s v="1673"/>
    <x v="24"/>
    <s v="viernes"/>
    <s v="ETERNA"/>
    <n v="1"/>
    <n v="6"/>
    <s v="TAT"/>
    <s v="MARGOT NIÑO  GARCIA"/>
    <s v="Preventa"/>
    <s v="63393109"/>
    <s v="1090387974"/>
    <s v="TIENDA CANDELA LA 35"/>
  </r>
  <r>
    <d v="2025-11-14T00:00:00"/>
    <s v="HHBU000700627"/>
    <s v="YAPANIAMAX120"/>
    <s v="PAÑITOS HUMEDOS DAMPY AMARILLOS X 120UND"/>
    <s v="YAPANIAMAX120 - PAÑITOS HUMEDOS DAMPY AMARILLOS X 120UND"/>
    <n v="4"/>
    <n v="6500"/>
    <n v="0"/>
    <n v="26000"/>
    <s v="CU02"/>
    <n v="1"/>
    <n v="211"/>
    <s v=" Tuti Cúcuta"/>
    <s v="ZONA SANTANDER"/>
    <s v="TERCEROS"/>
    <s v="2025 SEM 46"/>
    <s v="1676"/>
    <x v="28"/>
    <s v="viernes"/>
    <s v="YASS"/>
    <n v="1"/>
    <n v="4"/>
    <s v="TAT"/>
    <s v="CECILIA CIENDUA DIAZ"/>
    <s v="Preventa"/>
    <s v="60326473"/>
    <s v="1093777438"/>
    <s v="DROGUERIA SANTIS SALUD"/>
  </r>
  <r>
    <d v="2025-11-14T00:00:00"/>
    <s v="HHBU000700627"/>
    <s v="YAPADAM150"/>
    <s v="PAÑITOS HUMEDOS DAMPY X 150 UND AZUL"/>
    <s v="YAPADAM150 - PAÑITOS HUMEDOS DAMPY X 150 UND AZUL"/>
    <n v="4"/>
    <n v="6422.4"/>
    <n v="0"/>
    <n v="25689.599999999999"/>
    <s v="CU02"/>
    <n v="1"/>
    <n v="211"/>
    <s v=" Tuti Cúcuta"/>
    <s v="ZONA SANTANDER"/>
    <s v="TERCEROS"/>
    <s v="2025 SEM 46"/>
    <s v="1676"/>
    <x v="28"/>
    <s v="viernes"/>
    <s v="YASS"/>
    <n v="1"/>
    <n v="4"/>
    <s v="TAT"/>
    <s v="CECILIA CIENDUA DIAZ"/>
    <s v="Preventa"/>
    <s v="60326473"/>
    <s v="1093777438"/>
    <s v="DROGUERIA SANTIS SALUD"/>
  </r>
  <r>
    <d v="2025-11-14T00:00:00"/>
    <s v="HHBU000700627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6"/>
    <s v="1676"/>
    <x v="28"/>
    <s v="viernes"/>
    <s v="YASS"/>
    <n v="1"/>
    <n v="5"/>
    <s v="TAT"/>
    <s v="CECILIA CIENDUA DIAZ"/>
    <s v="Preventa"/>
    <s v="60326473"/>
    <s v="1093777438"/>
    <s v="DROGUERIA SANTIS SALUD"/>
  </r>
  <r>
    <d v="2025-11-14T00:00:00"/>
    <s v="HHBU000700627"/>
    <s v="LYGUANT7AMX2"/>
    <s v="LIMPIAYA GUATE TALLA7 AMARILLO X2"/>
    <s v="LYGUANT7AMX2 - LIMPIAYA GUATE TALLA7 AMARILLO X2"/>
    <n v="1"/>
    <n v="3025.21"/>
    <n v="0"/>
    <n v="3025.21"/>
    <s v="CU02"/>
    <n v="1"/>
    <n v="211"/>
    <s v=" Tuti Cúcuta"/>
    <s v="ZONA SANTANDER"/>
    <s v="TERCEROS"/>
    <s v="2025 SEM 46"/>
    <s v="1676"/>
    <x v="28"/>
    <s v="viernes"/>
    <s v="ETERNA"/>
    <n v="1"/>
    <n v="1"/>
    <s v="TAT"/>
    <s v="CECILIA CIENDUA DIAZ"/>
    <s v="Preventa"/>
    <s v="60326473"/>
    <s v="1093777438"/>
    <s v="DROGUERIA SANTIS SALUD"/>
  </r>
  <r>
    <d v="2025-11-14T00:00:00"/>
    <s v="HHBU000700638"/>
    <s v="LYLOZA180DX1"/>
    <s v="LIMPIAYA LAVA LOZA DOYPACK 180 ML X1"/>
    <s v="LYLOZA180DX1 - LIMPIAYA LAVA LOZA DOYPACK 180 ML X1"/>
    <n v="6"/>
    <n v="1230"/>
    <n v="0"/>
    <n v="7380"/>
    <s v="CU02"/>
    <n v="1"/>
    <n v="211"/>
    <s v=" Tuti Cúcuta"/>
    <s v="ZONA SANTANDER"/>
    <s v="TERCEROS"/>
    <s v="2025 SEM 46"/>
    <s v="1676"/>
    <x v="28"/>
    <s v="viernes"/>
    <s v="ETERNA"/>
    <n v="1"/>
    <n v="6"/>
    <s v="TAT"/>
    <s v="AMPARO CABALLERO GONZALEZ"/>
    <s v="Preventa"/>
    <s v="60371036"/>
    <s v="1093777438"/>
    <s v="AUTOSERVICIO CONFORT"/>
  </r>
  <r>
    <d v="2025-11-14T00:00:00"/>
    <s v="HHBU000700638"/>
    <s v="LYSUAV190DX1"/>
    <s v="LIMPIAYA SUAVIZANTE DOYPACK 190 ML X1"/>
    <s v="LYSUAV190DX1 - LIMPIAYA SUAVIZANTE DOYPACK 190 ML X1"/>
    <n v="6"/>
    <n v="977"/>
    <n v="0"/>
    <n v="5862"/>
    <s v="CU02"/>
    <n v="1"/>
    <n v="211"/>
    <s v=" Tuti Cúcuta"/>
    <s v="ZONA SANTANDER"/>
    <s v="TERCEROS"/>
    <s v="2025 SEM 46"/>
    <s v="1676"/>
    <x v="28"/>
    <s v="viernes"/>
    <s v="ETERNA"/>
    <n v="1"/>
    <n v="6"/>
    <s v="TAT"/>
    <s v="AMPARO CABALLERO GONZALEZ"/>
    <s v="Preventa"/>
    <s v="60371036"/>
    <s v="1093777438"/>
    <s v="AUTOSERVICIO CONFORT"/>
  </r>
  <r>
    <d v="2025-11-14T00:00:00"/>
    <s v="HHBU000700638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6"/>
    <s v="1676"/>
    <x v="28"/>
    <s v="viernes"/>
    <s v="ETERNA"/>
    <n v="1"/>
    <n v="6"/>
    <s v="TAT"/>
    <s v="AMPARO CABALLERO GONZALEZ"/>
    <s v="Preventa"/>
    <s v="60371036"/>
    <s v="1093777438"/>
    <s v="AUTOSERVICIO CONFORT"/>
  </r>
  <r>
    <d v="2025-11-14T00:00:00"/>
    <s v="HHBO001179196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6"/>
    <s v="2100"/>
    <x v="34"/>
    <s v="viernes"/>
    <s v="PREBEL"/>
    <n v="1"/>
    <n v="1"/>
    <s v="TAT"/>
    <s v="JORGE ARANDA ARANDA"/>
    <s v="Preventa"/>
    <s v="4241096"/>
    <s v="1073693097"/>
    <s v="JORGE ARANDA"/>
  </r>
  <r>
    <d v="2025-11-14T00:00:00"/>
    <s v="HHBO001179257"/>
    <s v="YABOLSAMED"/>
    <s v="BOLSA BASURA PAQUETE X8 UNIDADES"/>
    <s v="YABOLSAMED - BOLSA BASURA PAQUETE X8 UNIDADES"/>
    <n v="5"/>
    <n v="1344.54"/>
    <n v="0"/>
    <n v="6722.7"/>
    <s v="BG13"/>
    <n v="1"/>
    <n v="126"/>
    <s v=" TUTI Bogota"/>
    <s v="ZONA BOGOTA"/>
    <s v="TERCEROS"/>
    <s v="2025 SEM 46"/>
    <s v="2207"/>
    <x v="3"/>
    <s v="viernes"/>
    <s v="YASS"/>
    <n v="1"/>
    <n v="5"/>
    <s v="TAT"/>
    <s v="NILSON GERARDO LOPEZ GALEANO"/>
    <s v="Preventa"/>
    <s v="1019129718"/>
    <s v="1016001588"/>
    <s v="ALLMARKET Y PETS"/>
  </r>
  <r>
    <d v="2025-11-14T00:00:00"/>
    <s v="HHBO001179293"/>
    <s v="YAGOM90"/>
    <s v="GOMINA N17 EN SOBRE 90G"/>
    <s v="YAGOM90 - GOMINA N17 EN SOBRE 90G"/>
    <n v="10"/>
    <n v="1092.44"/>
    <n v="0"/>
    <n v="10924.4"/>
    <s v="BG25"/>
    <n v="1"/>
    <n v="126"/>
    <s v=" TUTI Bogota"/>
    <s v="ZONA BOGOTA"/>
    <s v="TERCEROS"/>
    <s v="2025 SEM 46"/>
    <s v="2131"/>
    <x v="26"/>
    <s v="viernes"/>
    <s v="YASS"/>
    <n v="1"/>
    <n v="10"/>
    <s v="TAT"/>
    <s v="LEIDY TATIANA SABOGAL BECERRA"/>
    <s v="Preventa"/>
    <s v="1013654109"/>
    <s v="52290464"/>
    <s v="MULTIARTICULOS SION"/>
  </r>
  <r>
    <d v="2025-11-14T00:00:00"/>
    <s v="HHBO001179305"/>
    <s v="YABOLSAMED"/>
    <s v="BOLSA BASURA PAQUETE X8 UNIDADES"/>
    <s v="YABOLSAMED - BOLSA BASURA PAQUETE X8 UNIDADES"/>
    <n v="3"/>
    <n v="1344.54"/>
    <n v="0"/>
    <n v="4033.62"/>
    <s v="BG25"/>
    <n v="1"/>
    <n v="126"/>
    <s v=" TUTI Bogota"/>
    <s v="ZONA BOGOTA"/>
    <s v="TERCEROS"/>
    <s v="2025 SEM 46"/>
    <s v="2131"/>
    <x v="26"/>
    <s v="viernes"/>
    <s v="YASS"/>
    <n v="1"/>
    <n v="3"/>
    <s v="TAT"/>
    <s v="KAREN DAYHANA RIVEROS SEQUERA"/>
    <s v="Preventa"/>
    <s v="1013626742"/>
    <s v="52290464"/>
    <s v="PAPELERIA KACRILA"/>
  </r>
  <r>
    <d v="2025-11-14T00:00:00"/>
    <s v="HHME001468199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6"/>
    <s v="1340"/>
    <x v="5"/>
    <s v="viernes"/>
    <s v="PREBEL"/>
    <n v="1"/>
    <n v="1"/>
    <s v="TAT"/>
    <s v="MARGARITA MARIA POSADA SIERRA"/>
    <s v="Preventa"/>
    <s v="21400335"/>
    <s v="1036639459"/>
    <s v="LA VENTANA MARGARITA"/>
  </r>
  <r>
    <d v="2025-11-14T00:00:00"/>
    <s v="HHBO001179319"/>
    <s v="YABOLSAMED"/>
    <s v="BOLSA BASURA PAQUETE X8 UNIDADES"/>
    <s v="YABOLSAMED - BOLSA BASURA PAQUETE X8 UNIDADES"/>
    <n v="4"/>
    <n v="1344.54"/>
    <n v="0"/>
    <n v="5378.16"/>
    <s v="BG11"/>
    <n v="1"/>
    <n v="126"/>
    <s v=" TUTI Bogota"/>
    <s v="ZONA BOGOTA"/>
    <s v="TERCEROS"/>
    <s v="2025 SEM 46"/>
    <s v="2197"/>
    <x v="33"/>
    <s v="viernes"/>
    <s v="YASS"/>
    <n v="1"/>
    <n v="4"/>
    <s v="TAT"/>
    <s v="SANDY JULIET CANTE LOZANO"/>
    <s v="Preventa"/>
    <s v="1015451158"/>
    <s v="1129520020"/>
    <s v="VARIEDADES JULIETA"/>
  </r>
  <r>
    <d v="2025-11-14T00:00:00"/>
    <s v="HHBO001178962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6"/>
    <s v="2103"/>
    <x v="10"/>
    <s v="viernes"/>
    <s v="YASS"/>
    <n v="1"/>
    <n v="1"/>
    <s v="TAT"/>
    <s v="DORA ILMA ROJAS GUERRERO"/>
    <s v="Preventa"/>
    <s v="53894289"/>
    <s v="1073687214"/>
    <s v="FERRETERIA EMANUEL"/>
  </r>
  <r>
    <d v="2025-11-14T00:00:00"/>
    <s v="HHME001467929"/>
    <s v="YACIN300YARDAS"/>
    <s v="CINTA 300 YARDAS"/>
    <s v="YACIN300YARDAS - CINTA 300 YARDAS"/>
    <n v="1"/>
    <n v="10241"/>
    <n v="0"/>
    <n v="10241"/>
    <s v="MD04"/>
    <n v="1"/>
    <n v="125"/>
    <s v=" TUTI Medellin"/>
    <s v="ZONA CENTRO"/>
    <s v="TERCEROS"/>
    <s v="2025 SEM 46"/>
    <s v="1305"/>
    <x v="6"/>
    <s v="viernes"/>
    <s v="YASS"/>
    <n v="1"/>
    <n v="1"/>
    <s v="TAT"/>
    <s v="SANDRA MILENA GUARIN RIVERA"/>
    <s v="Preventa"/>
    <s v="1032070711"/>
    <s v="1036660589"/>
    <s v="MINIMERCADO VILLAFLORA"/>
  </r>
  <r>
    <d v="2025-11-14T00:00:00"/>
    <s v="HHME001467939"/>
    <s v="YALAPIROX12"/>
    <s v="LAPIZ ROJO X12 UND"/>
    <s v="YALAPIROX12 - LAPIZ ROJO X12 UND"/>
    <n v="1"/>
    <n v="4882"/>
    <n v="0"/>
    <n v="4882"/>
    <s v="MD04"/>
    <n v="1"/>
    <n v="125"/>
    <s v=" TUTI Medellin"/>
    <s v="ZONA CENTRO"/>
    <s v="TERCEROS"/>
    <s v="2025 SEM 46"/>
    <s v="1305"/>
    <x v="6"/>
    <s v="viernes"/>
    <s v="YASS"/>
    <n v="1"/>
    <n v="1"/>
    <s v="TAT"/>
    <s v="JOSE ALEJANDRO JARAMILLO ARANGO"/>
    <s v="Preventa"/>
    <s v="71662986"/>
    <s v="1036660589"/>
    <s v="FERRETERIA"/>
  </r>
  <r>
    <d v="2025-11-14T00:00:00"/>
    <s v="HHME001467939"/>
    <s v="YACAN50"/>
    <s v="CANDADO 50 MM"/>
    <s v="YACAN50 - CANDADO 50 MM"/>
    <n v="3"/>
    <n v="4327.7299999999996"/>
    <n v="0"/>
    <n v="12983.19"/>
    <s v="MD04"/>
    <n v="1"/>
    <n v="125"/>
    <s v=" TUTI Medellin"/>
    <s v="ZONA CENTRO"/>
    <s v="TERCEROS"/>
    <s v="2025 SEM 46"/>
    <s v="1305"/>
    <x v="6"/>
    <s v="viernes"/>
    <s v="YASS"/>
    <n v="1"/>
    <n v="3"/>
    <s v="TAT"/>
    <s v="JOSE ALEJANDRO JARAMILLO ARANGO"/>
    <s v="Preventa"/>
    <s v="71662986"/>
    <s v="1036660589"/>
    <s v="FERRETERIA"/>
  </r>
  <r>
    <d v="2025-11-14T00:00:00"/>
    <s v="HHME001467939"/>
    <s v="YACAN38"/>
    <s v="CANDADO 38 MM"/>
    <s v="YACAN38 - CANDADO 38 MM"/>
    <n v="3"/>
    <n v="2668.75"/>
    <n v="0"/>
    <n v="8006.25"/>
    <s v="MD04"/>
    <n v="1"/>
    <n v="125"/>
    <s v=" TUTI Medellin"/>
    <s v="ZONA CENTRO"/>
    <s v="TERCEROS"/>
    <s v="2025 SEM 46"/>
    <s v="1305"/>
    <x v="6"/>
    <s v="viernes"/>
    <s v="YASS"/>
    <n v="1"/>
    <n v="3"/>
    <s v="TAT"/>
    <s v="JOSE ALEJANDRO JARAMILLO ARANGO"/>
    <s v="Preventa"/>
    <s v="71662986"/>
    <s v="1036660589"/>
    <s v="FERRETERIA"/>
  </r>
  <r>
    <d v="2025-11-14T00:00:00"/>
    <s v="HHME001467939"/>
    <s v="YAPADAM150"/>
    <s v="PAÑITOS HUMEDOS DAMPY X 150 UND AZUL"/>
    <s v="YAPADAM150 - PAÑITOS HUMEDOS DAMPY X 150 UND AZUL"/>
    <n v="1"/>
    <n v="6422.4"/>
    <n v="0"/>
    <n v="6422.4"/>
    <s v="MD04"/>
    <n v="1"/>
    <n v="125"/>
    <s v=" TUTI Medellin"/>
    <s v="ZONA CENTRO"/>
    <s v="TERCEROS"/>
    <s v="2025 SEM 46"/>
    <s v="1305"/>
    <x v="6"/>
    <s v="viernes"/>
    <s v="YASS"/>
    <n v="1"/>
    <n v="1"/>
    <s v="TAT"/>
    <s v="JOSE ALEJANDRO JARAMILLO ARANGO"/>
    <s v="Preventa"/>
    <s v="71662986"/>
    <s v="1036660589"/>
    <s v="FERRETERIA"/>
  </r>
  <r>
    <d v="2025-11-14T00:00:00"/>
    <s v="HHBO001178990"/>
    <s v="LYGUANT7AMX2"/>
    <s v="LIMPIAYA GUATE TALLA7 AMARILLO X2"/>
    <s v="LYGUANT7AMX2 - LIMPIAYA GUATE TALLA7 AMARILLO X2"/>
    <n v="6"/>
    <n v="3025.21"/>
    <n v="0"/>
    <n v="18151.259999999998"/>
    <s v="BG19"/>
    <n v="1"/>
    <n v="126"/>
    <s v=" TUTI Bogota"/>
    <s v="ZONA BOGOTA"/>
    <s v="TERCEROS"/>
    <s v="2025 SEM 46"/>
    <s v="2184"/>
    <x v="46"/>
    <s v="viernes"/>
    <s v="ETERNA"/>
    <n v="1"/>
    <n v="6"/>
    <s v="TAT"/>
    <s v="FREDY ALBERTO DUARTE CACERES"/>
    <s v="Preventa"/>
    <s v="13930135"/>
    <s v="9902"/>
    <s v="MINIMERCADO FYL"/>
  </r>
  <r>
    <d v="2025-11-14T00:00:00"/>
    <s v="HHBO001178990"/>
    <s v="LYGUANT7.5AMX2"/>
    <s v="LIMPIAYA GUATE TALLA7.5 AMARILLO X2"/>
    <s v="LYGUANT7.5AMX2 - LIMPIAYA GUATE TALLA7.5 AMARILLO X2"/>
    <n v="9"/>
    <n v="3025.21"/>
    <n v="0"/>
    <n v="27226.89"/>
    <s v="BG19"/>
    <n v="1"/>
    <n v="126"/>
    <s v=" TUTI Bogota"/>
    <s v="ZONA BOGOTA"/>
    <s v="TERCEROS"/>
    <s v="2025 SEM 46"/>
    <s v="2184"/>
    <x v="46"/>
    <s v="viernes"/>
    <s v="ETERNA"/>
    <n v="1"/>
    <n v="9"/>
    <s v="TAT"/>
    <s v="FREDY ALBERTO DUARTE CACERES"/>
    <s v="Preventa"/>
    <s v="13930135"/>
    <s v="9902"/>
    <s v="MINIMERCADO FYL"/>
  </r>
  <r>
    <d v="2025-11-14T00:00:00"/>
    <s v="HHBO001178990"/>
    <s v="LYGUANT8AMX2"/>
    <s v="LIMPIAYA GUANTE TALLA8 AMARILLO X2"/>
    <s v="LYGUANT8AMX2 - LIMPIAYA GUANTE TALLA8 AMARILLO X2"/>
    <n v="5"/>
    <n v="3025.21"/>
    <n v="0"/>
    <n v="15126.05"/>
    <s v="BG19"/>
    <n v="1"/>
    <n v="126"/>
    <s v=" TUTI Bogota"/>
    <s v="ZONA BOGOTA"/>
    <s v="TERCEROS"/>
    <s v="2025 SEM 46"/>
    <s v="2184"/>
    <x v="46"/>
    <s v="viernes"/>
    <s v="ETERNA"/>
    <n v="1"/>
    <n v="5"/>
    <s v="TAT"/>
    <s v="FREDY ALBERTO DUARTE CACERES"/>
    <s v="Preventa"/>
    <s v="13930135"/>
    <s v="9902"/>
    <s v="MINIMERCADO FYL"/>
  </r>
  <r>
    <d v="2025-11-14T00:00:00"/>
    <s v="HHBO001178990"/>
    <s v="LYGUANT8.5AMX2"/>
    <s v="LIMPIAYA GUANTE TALLA8.5 AMARILLO X2"/>
    <s v="LYGUANT8.5AMX2 - LIMPIAYA GUANTE TALLA8.5 AMARILLO X2"/>
    <n v="10"/>
    <n v="3025.21"/>
    <n v="0"/>
    <n v="30252.1"/>
    <s v="BG19"/>
    <n v="1"/>
    <n v="126"/>
    <s v=" TUTI Bogota"/>
    <s v="ZONA BOGOTA"/>
    <s v="TERCEROS"/>
    <s v="2025 SEM 46"/>
    <s v="2184"/>
    <x v="46"/>
    <s v="viernes"/>
    <s v="ETERNA"/>
    <n v="1"/>
    <n v="10"/>
    <s v="TAT"/>
    <s v="FREDY ALBERTO DUARTE CACERES"/>
    <s v="Preventa"/>
    <s v="13930135"/>
    <s v="9902"/>
    <s v="MINIMERCADO FYL"/>
  </r>
  <r>
    <d v="2025-11-14T00:00:00"/>
    <s v="HHBO001178990"/>
    <s v="LYGUANT9AMX2"/>
    <s v="LIMPIAYA GUANTE TALLA9 AMARILLO X2"/>
    <s v="LYGUANT9AMX2 - LIMPIAYA GUANTE TALLA9 AMARILLO X2"/>
    <n v="6"/>
    <n v="3025.21"/>
    <n v="0"/>
    <n v="18151.259999999998"/>
    <s v="BG19"/>
    <n v="1"/>
    <n v="126"/>
    <s v=" TUTI Bogota"/>
    <s v="ZONA BOGOTA"/>
    <s v="TERCEROS"/>
    <s v="2025 SEM 46"/>
    <s v="2184"/>
    <x v="46"/>
    <s v="viernes"/>
    <s v="ETERNA"/>
    <n v="1"/>
    <n v="6"/>
    <s v="TAT"/>
    <s v="FREDY ALBERTO DUARTE CACERES"/>
    <s v="Preventa"/>
    <s v="13930135"/>
    <s v="9902"/>
    <s v="MINIMERCADO FYL"/>
  </r>
  <r>
    <d v="2025-11-14T00:00:00"/>
    <s v="HHME001467959"/>
    <s v="YAPADAM150"/>
    <s v="PAÑITOS HUMEDOS DAMPY X 150 UND AZUL"/>
    <s v="YAPADAM150 - PAÑITOS HUMEDOS DAMPY X 150 UND AZUL"/>
    <n v="12"/>
    <n v="6422.4"/>
    <n v="0"/>
    <n v="77068.800000000003"/>
    <s v="MD04"/>
    <n v="1"/>
    <n v="125"/>
    <s v=" TUTI Medellin"/>
    <s v="ZONA CENTRO"/>
    <s v="TERCEROS"/>
    <s v="2025 SEM 46"/>
    <s v="1305"/>
    <x v="6"/>
    <s v="viernes"/>
    <s v="YASS"/>
    <n v="1"/>
    <n v="12"/>
    <s v="TAT"/>
    <s v="BLANCA NUBIA VALENCIA VALENCIA"/>
    <s v="Preventa"/>
    <s v="43457778"/>
    <s v="1036660589"/>
    <s v="LICORERA LA HABANA 1800"/>
  </r>
  <r>
    <d v="2025-11-14T00:00:00"/>
    <s v="HHME001467959"/>
    <s v="YAPANIAMA"/>
    <s v="PAÑITOS HUMEDOS DAMPY AMARILLOS X 15 UND"/>
    <s v="YAPANIAMA - PAÑITOS HUMEDOS DAMPY AMARILLOS X 15 UND"/>
    <n v="12"/>
    <n v="1260.5"/>
    <n v="0"/>
    <n v="15126"/>
    <s v="MD04"/>
    <n v="1"/>
    <n v="125"/>
    <s v=" TUTI Medellin"/>
    <s v="ZONA CENTRO"/>
    <s v="TERCEROS"/>
    <s v="2025 SEM 46"/>
    <s v="1305"/>
    <x v="6"/>
    <s v="viernes"/>
    <s v="YASS"/>
    <n v="1"/>
    <n v="12"/>
    <s v="TAT"/>
    <s v="BLANCA NUBIA VALENCIA VALENCIA"/>
    <s v="Preventa"/>
    <s v="43457778"/>
    <s v="1036660589"/>
    <s v="LICORERA LA HABANA 1800"/>
  </r>
  <r>
    <d v="2025-11-14T00:00:00"/>
    <s v="HHBO001179009"/>
    <s v="YACAN50"/>
    <s v="CANDADO 50 MM"/>
    <s v="YACAN50 - CANDADO 50 MM"/>
    <n v="1"/>
    <n v="4327.7299999999996"/>
    <n v="0"/>
    <n v="4327.7299999999996"/>
    <s v="BG25"/>
    <n v="1"/>
    <n v="2"/>
    <s v=" CIUDAD BOGOTA"/>
    <s v="ZONA BOGOTA"/>
    <s v="TERCEROS"/>
    <s v="2025 SEM 46"/>
    <s v="2137"/>
    <x v="38"/>
    <s v="viernes"/>
    <s v="YASS"/>
    <n v="1"/>
    <n v="1"/>
    <s v="TAT"/>
    <s v="REYNALDO NEMPEQUE"/>
    <s v="Preventa"/>
    <s v="3230789"/>
    <s v="1024507708"/>
    <s v="CAFETERIA MI BERAKAH"/>
  </r>
  <r>
    <d v="2025-11-14T00:00:00"/>
    <s v="HHME001467995"/>
    <s v="YAVABY20GR"/>
    <s v="VASELINA BABY, 20 GRAMOS, MARCA JUHNIOS"/>
    <s v="YAVABY20GR - VASELINA BABY, 20 GRAMOS, MARCA JUHNIOS"/>
    <n v="1"/>
    <n v="1444"/>
    <n v="0"/>
    <n v="1444"/>
    <s v="MD04"/>
    <n v="1"/>
    <n v="125"/>
    <s v=" TUTI Medellin"/>
    <s v="ZONA CENTRO"/>
    <s v="TERCEROS"/>
    <s v="2025 SEM 46"/>
    <s v="1305"/>
    <x v="6"/>
    <s v="viernes"/>
    <s v="YASS"/>
    <n v="1"/>
    <n v="1"/>
    <s v="TAT"/>
    <s v="JUAN CAMILO ECHEVERRY ACEVEDO"/>
    <s v="Preventa"/>
    <s v="8101782"/>
    <s v="1036660589"/>
    <s v="VACASAM .COM"/>
  </r>
  <r>
    <d v="2025-11-14T00:00:00"/>
    <s v="HHME001467995"/>
    <s v="YAPANIAMAX120"/>
    <s v="PAÑITOS HUMEDOS DAMPY AMARILLOS X 120UND"/>
    <s v="YAPANIAMAX120 - PAÑITOS HUMEDOS DAMPY AMARILLOS X 120UND"/>
    <n v="1"/>
    <n v="6500"/>
    <n v="0"/>
    <n v="6500"/>
    <s v="MD04"/>
    <n v="1"/>
    <n v="125"/>
    <s v=" TUTI Medellin"/>
    <s v="ZONA CENTRO"/>
    <s v="TERCEROS"/>
    <s v="2025 SEM 46"/>
    <s v="1305"/>
    <x v="6"/>
    <s v="viernes"/>
    <s v="YASS"/>
    <n v="1"/>
    <n v="1"/>
    <s v="TAT"/>
    <s v="JUAN CAMILO ECHEVERRY ACEVEDO"/>
    <s v="Preventa"/>
    <s v="8101782"/>
    <s v="1036660589"/>
    <s v="VACASAM .COM"/>
  </r>
  <r>
    <d v="2025-11-14T00:00:00"/>
    <s v="HHME001467995"/>
    <s v="PBPROSOLIVI40ML"/>
    <s v="PROM PROT SPF80 80 LIVIANA SENS 40 ML 2PE"/>
    <s v="PBPROSOLIVI40ML - PROM PROT SPF80 80 LIVIANA SENS 40 ML 2PE"/>
    <n v="1"/>
    <n v="20256.21"/>
    <n v="0"/>
    <n v="20256.21"/>
    <s v="MD04"/>
    <n v="1"/>
    <n v="125"/>
    <s v=" TUTI Medellin"/>
    <s v="ZONA CENTRO"/>
    <s v="TERCEROS"/>
    <s v="2025 SEM 46"/>
    <s v="1305"/>
    <x v="6"/>
    <s v="viernes"/>
    <s v="PREBEL"/>
    <n v="1"/>
    <n v="1"/>
    <s v="TAT"/>
    <s v="JUAN CAMILO ECHEVERRY ACEVEDO"/>
    <s v="Preventa"/>
    <s v="8101782"/>
    <s v="1036660589"/>
    <s v="VACASAM .COM"/>
  </r>
  <r>
    <d v="2025-11-14T00:00:00"/>
    <s v="HHMO000626478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6"/>
    <s v="1738"/>
    <x v="30"/>
    <s v="viernes"/>
    <s v="ETERNA"/>
    <n v="1"/>
    <n v="1"/>
    <s v="TAT"/>
    <s v="ADELAIDA ROSA CAMACHO ANAYA"/>
    <s v="Preventa"/>
    <s v="45478774"/>
    <s v="78716125"/>
    <s v="VARIEDADES EL RECUERDO"/>
  </r>
  <r>
    <d v="2025-11-14T00:00:00"/>
    <s v="HHBO001179030"/>
    <s v="YACAN25"/>
    <s v="CANDADO 25 MM"/>
    <s v="YACAN25 - CANDADO 25 MM"/>
    <n v="3"/>
    <n v="1543"/>
    <n v="0"/>
    <n v="4629"/>
    <s v="BG19"/>
    <n v="1"/>
    <n v="2"/>
    <s v=" CIUDAD BOGOTA"/>
    <s v="ZONA BOGOTA"/>
    <s v="TERCEROS"/>
    <s v="2025 SEM 46"/>
    <s v="2184"/>
    <x v="46"/>
    <s v="viernes"/>
    <s v="YASS"/>
    <n v="1"/>
    <n v="3"/>
    <s v="TAT"/>
    <s v="TULIA MARLEN CETINA PEÑA"/>
    <s v="Preventa"/>
    <s v="40030583"/>
    <s v="9902"/>
    <s v="PAPELERIA ATC"/>
  </r>
  <r>
    <d v="2025-11-14T00:00:00"/>
    <s v="HHBO001179074"/>
    <s v="LYLAVA1000"/>
    <s v="LIMPIAYA LIMPIADOR MULTIUSOS LAVANDA X 1000"/>
    <s v="LYLAVA1000 - LIMPIAYA LIMPIADOR MULTIUSOS LAVANDA X 1000"/>
    <n v="3"/>
    <n v="2541.83"/>
    <n v="0"/>
    <n v="7625.49"/>
    <s v="BG25"/>
    <n v="1"/>
    <n v="126"/>
    <s v=" TUTI Bogota"/>
    <s v="ZONA BOGOTA"/>
    <s v="TERCEROS"/>
    <s v="2025 SEM 46"/>
    <s v="2137"/>
    <x v="38"/>
    <s v="viernes"/>
    <s v="ETERNA"/>
    <n v="1"/>
    <n v="3"/>
    <s v="TAT"/>
    <s v="MIKE GUILLERMO AGUILAR CASTILLO"/>
    <s v="Preventa"/>
    <s v="79812906"/>
    <s v="1024507708"/>
    <s v="DETODITO AKA"/>
  </r>
  <r>
    <d v="2025-11-14T00:00:00"/>
    <s v="HHBO001179074"/>
    <s v="LYBICA1000X1"/>
    <s v="LIMPIAYA LIMPIADOR BICARBONATO 1000ML X1"/>
    <s v="LYBICA1000X1 - LIMPIAYA LIMPIADOR BICARBONATO 1000ML X1"/>
    <n v="3"/>
    <n v="3025.21"/>
    <n v="0"/>
    <n v="9075.6299999999992"/>
    <s v="BG25"/>
    <n v="1"/>
    <n v="126"/>
    <s v=" TUTI Bogota"/>
    <s v="ZONA BOGOTA"/>
    <s v="TERCEROS"/>
    <s v="2025 SEM 46"/>
    <s v="2137"/>
    <x v="38"/>
    <s v="viernes"/>
    <s v="ETERNA"/>
    <n v="1"/>
    <n v="3"/>
    <s v="TAT"/>
    <s v="MIKE GUILLERMO AGUILAR CASTILLO"/>
    <s v="Preventa"/>
    <s v="79812906"/>
    <s v="1024507708"/>
    <s v="DETODITO AKA"/>
  </r>
  <r>
    <d v="2025-11-14T00:00:00"/>
    <s v="HHBO001179108"/>
    <s v="PBELDESMIN30"/>
    <s v="EA CLASSIC MINI ROLL ON 30ML"/>
    <s v="PBELDESMIN30 - EA CLASSIC MINI ROLL ON 30ML"/>
    <n v="3"/>
    <n v="3000"/>
    <n v="0"/>
    <n v="9000"/>
    <s v="BG25"/>
    <n v="1"/>
    <n v="126"/>
    <s v=" TUTI Bogota"/>
    <s v="ZONA BOGOTA"/>
    <s v="TERCEROS"/>
    <s v="2025 SEM 46"/>
    <s v="2128"/>
    <x v="15"/>
    <s v="viernes"/>
    <s v="PREBEL"/>
    <n v="1"/>
    <n v="3"/>
    <s v="TAT"/>
    <s v="MARIA OLIVA LOZANO RAMIREZ"/>
    <s v="Preventa"/>
    <s v="52204387"/>
    <s v="22639797"/>
    <s v="TIENDA MARY"/>
  </r>
  <r>
    <d v="2025-11-14T00:00:00"/>
    <s v="HHBO001179108"/>
    <s v="YATIJEROM"/>
    <s v="TIJERA PUNTA ROMA ECONOMICA"/>
    <s v="YATIJEROM - TIJERA PUNTA ROMA ECONOMICA"/>
    <n v="6"/>
    <n v="864"/>
    <n v="0"/>
    <n v="5184"/>
    <s v="BG25"/>
    <n v="1"/>
    <n v="126"/>
    <s v=" TUTI Bogota"/>
    <s v="ZONA BOGOTA"/>
    <s v="TERCEROS"/>
    <s v="2025 SEM 46"/>
    <s v="2128"/>
    <x v="15"/>
    <s v="viernes"/>
    <s v="YASS"/>
    <n v="1"/>
    <n v="6"/>
    <s v="TAT"/>
    <s v="MARIA OLIVA LOZANO RAMIREZ"/>
    <s v="Preventa"/>
    <s v="52204387"/>
    <s v="22639797"/>
    <s v="TIENDA MARY"/>
  </r>
  <r>
    <d v="2025-11-14T00:00:00"/>
    <s v="HHBO001179150"/>
    <s v="YACAN38"/>
    <s v="CANDADO 38 MM"/>
    <s v="YACAN38 - CANDADO 38 MM"/>
    <n v="6"/>
    <n v="2668.75"/>
    <n v="0"/>
    <n v="16012.5"/>
    <s v="BG11"/>
    <n v="1"/>
    <n v="2"/>
    <s v=" CIUDAD BOGOTA"/>
    <s v="ZONA BOGOTA"/>
    <s v="TERCEROS"/>
    <s v="2025 SEM 46"/>
    <s v="2200"/>
    <x v="36"/>
    <s v="viernes"/>
    <s v="YASS"/>
    <n v="1"/>
    <n v="6"/>
    <s v="TAT"/>
    <s v="FEDERMAN PEÑA MONROY"/>
    <s v="Preventa"/>
    <s v="15956687"/>
    <s v="53099291"/>
    <s v="VARIEDADES ORLIS"/>
  </r>
  <r>
    <d v="2025-11-14T00:00:00"/>
    <s v="HHBO001179150"/>
    <s v="PBTAL85X2"/>
    <s v="TALCO 85GR X 2"/>
    <s v="PBTAL85X2 - TALCO 85GR X 2"/>
    <n v="1"/>
    <n v="12290.73"/>
    <n v="0"/>
    <n v="12290.73"/>
    <s v="BG11"/>
    <n v="1"/>
    <n v="2"/>
    <s v=" CIUDAD BOGOTA"/>
    <s v="ZONA BOGOTA"/>
    <s v="TERCEROS"/>
    <s v="2025 SEM 46"/>
    <s v="2200"/>
    <x v="36"/>
    <s v="viernes"/>
    <s v="PREBEL"/>
    <n v="1"/>
    <n v="1"/>
    <s v="TAT"/>
    <s v="FEDERMAN PEÑA MONROY"/>
    <s v="Preventa"/>
    <s v="15956687"/>
    <s v="53099291"/>
    <s v="VARIEDADES ORLIS"/>
  </r>
  <r>
    <d v="2025-11-14T00:00:00"/>
    <s v="HHBU000700621"/>
    <s v="LYGUANT9AMX2"/>
    <s v="LIMPIAYA GUANTE TALLA9 AMARILLO X2"/>
    <s v="LYGUANT9AMX2 - LIMPIAYA GUANTE TALLA9 AMARILLO X2"/>
    <n v="2"/>
    <n v="3025.21"/>
    <n v="0"/>
    <n v="6050.42"/>
    <s v="CU02"/>
    <n v="1"/>
    <n v="211"/>
    <s v=" Tuti Cúcuta"/>
    <s v="ZONA SANTANDER"/>
    <s v="TERCEROS"/>
    <s v="2025 SEM 46"/>
    <s v="1676"/>
    <x v="28"/>
    <s v="viernes"/>
    <s v="ETERNA"/>
    <n v="1"/>
    <n v="2"/>
    <s v="TAT"/>
    <s v="ARES LUDOVIZZI PALENCIA MONTAÑEZ"/>
    <s v="Preventa"/>
    <s v="88202601"/>
    <s v="1093777438"/>
    <s v="TIENDA ABASTO JEAN"/>
  </r>
  <r>
    <d v="2025-11-14T00:00:00"/>
    <s v="HHBU000700621"/>
    <s v="LYGUANT8AMX2"/>
    <s v="LIMPIAYA GUANTE TALLA8 AMARILLO X2"/>
    <s v="LYGUANT8AMX2 - LIMPIAYA GUANTE TALLA8 AMARILLO X2"/>
    <n v="2"/>
    <n v="3025.21"/>
    <n v="0"/>
    <n v="6050.42"/>
    <s v="CU02"/>
    <n v="1"/>
    <n v="211"/>
    <s v=" Tuti Cúcuta"/>
    <s v="ZONA SANTANDER"/>
    <s v="TERCEROS"/>
    <s v="2025 SEM 46"/>
    <s v="1676"/>
    <x v="28"/>
    <s v="viernes"/>
    <s v="ETERNA"/>
    <n v="1"/>
    <n v="2"/>
    <s v="TAT"/>
    <s v="ARES LUDOVIZZI PALENCIA MONTAÑEZ"/>
    <s v="Preventa"/>
    <s v="88202601"/>
    <s v="1093777438"/>
    <s v="TIENDA ABASTO JEAN"/>
  </r>
  <r>
    <d v="2025-11-14T00:00:00"/>
    <s v="HHBU000700621"/>
    <s v="LYGUANT7.5AMX2"/>
    <s v="LIMPIAYA GUATE TALLA7.5 AMARILLO X2"/>
    <s v="LYGUANT7.5AMX2 - LIMPIAYA GUATE TALLA7.5 AMARILLO X2"/>
    <n v="2"/>
    <n v="3025.21"/>
    <n v="0"/>
    <n v="6050.42"/>
    <s v="CU02"/>
    <n v="1"/>
    <n v="211"/>
    <s v=" Tuti Cúcuta"/>
    <s v="ZONA SANTANDER"/>
    <s v="TERCEROS"/>
    <s v="2025 SEM 46"/>
    <s v="1676"/>
    <x v="28"/>
    <s v="viernes"/>
    <s v="ETERNA"/>
    <n v="1"/>
    <n v="2"/>
    <s v="TAT"/>
    <s v="ARES LUDOVIZZI PALENCIA MONTAÑEZ"/>
    <s v="Preventa"/>
    <s v="88202601"/>
    <s v="1093777438"/>
    <s v="TIENDA ABASTO JEAN"/>
  </r>
  <r>
    <d v="2025-11-14T00:00:00"/>
    <s v="HHBU000700621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6"/>
    <s v="1676"/>
    <x v="28"/>
    <s v="viernes"/>
    <s v="YASS"/>
    <n v="1"/>
    <n v="5"/>
    <s v="TAT"/>
    <s v="ARES LUDOVIZZI PALENCIA MONTAÑEZ"/>
    <s v="Preventa"/>
    <s v="88202601"/>
    <s v="1093777438"/>
    <s v="TIENDA ABASTO JEAN"/>
  </r>
  <r>
    <d v="2025-11-14T00:00:00"/>
    <s v="HHBO001179174"/>
    <s v="PBPROCOLDIS"/>
    <s v="PROTECTOR SOLAR COLOR DISPLAY"/>
    <s v="PBPROCOLDIS - PROTECTOR SOLAR COLOR DISPLAY"/>
    <n v="1"/>
    <n v="29400"/>
    <n v="0"/>
    <n v="29400"/>
    <s v="BG13"/>
    <n v="1"/>
    <n v="126"/>
    <s v=" TUTI Bogota"/>
    <s v="ZONA BOGOTA"/>
    <s v="TERCEROS"/>
    <s v="2025 SEM 46"/>
    <s v="2235"/>
    <x v="14"/>
    <s v="viernes"/>
    <s v="PREBEL"/>
    <n v="1"/>
    <n v="1"/>
    <s v="TAT"/>
    <s v="YENI ROCIO LOZANO GALARZA"/>
    <s v="Preventa"/>
    <s v="1077970211"/>
    <s v="1012358399"/>
    <s v="DISTRIBUIDORA Y PAPELERIA JE LOZANO"/>
  </r>
  <r>
    <d v="2025-11-14T00:00:00"/>
    <s v="HHBO001179232"/>
    <s v="YACINT12"/>
    <s v="CINTA TRANSPARENTE PEQUEÑA X 12 UND"/>
    <s v="YACINT12 - CINTA TRANSPARENTE PEQUEÑA X 12 UND"/>
    <n v="1"/>
    <n v="4247.1000000000004"/>
    <n v="0"/>
    <n v="4247.1000000000004"/>
    <s v="BG22"/>
    <n v="1"/>
    <n v="126"/>
    <s v=" TUTI Bogota"/>
    <s v="ZONA BOGOTA"/>
    <s v="TERCEROS"/>
    <s v="2025 SEM 46"/>
    <s v="2112"/>
    <x v="42"/>
    <s v="viernes"/>
    <s v="YASS"/>
    <n v="1"/>
    <n v="1"/>
    <s v="TAT"/>
    <s v="ANA JULIA GARZON QUINTERO"/>
    <s v="Preventa"/>
    <s v="52122936"/>
    <s v="52218661"/>
    <s v="EL MANJAR"/>
  </r>
  <r>
    <d v="2025-11-14T00:00:00"/>
    <s v="HHBO001179260"/>
    <s v="LYVIDR500X1"/>
    <s v="LIMPIAYA LIMPIAVIDRIOS MULTIUSOS 500ML X1"/>
    <s v="LYVIDR500X1 - LIMPIAYA LIMPIAVIDRIOS MULTIUSOS 500ML X1"/>
    <n v="1"/>
    <n v="2647.06"/>
    <n v="0"/>
    <n v="2647.06"/>
    <s v="BG22"/>
    <n v="1"/>
    <n v="2"/>
    <s v=" CIUDAD BOGOTA"/>
    <s v="ZONA BOGOTA"/>
    <s v="TERCEROS"/>
    <s v="2025 SEM 46"/>
    <s v="2112"/>
    <x v="42"/>
    <s v="viernes"/>
    <s v="ETERNA"/>
    <n v="1"/>
    <n v="1"/>
    <s v="TAT"/>
    <s v="MARIA AURORA CASTILLO CORZO"/>
    <s v="Preventa"/>
    <s v="39796704"/>
    <s v="52218661"/>
    <s v="VIVERES LA 33"/>
  </r>
  <r>
    <d v="2025-11-14T00:00:00"/>
    <s v="HHBO001179270"/>
    <s v="YACONDSEX"/>
    <s v="CONDONES X3 UNIDADES ECONOMICO"/>
    <s v="YACONDSEX - CONDONES X3 UNIDADES ECONOMICO"/>
    <n v="10"/>
    <n v="866.2"/>
    <n v="0"/>
    <n v="8662"/>
    <s v="BG22"/>
    <n v="1"/>
    <n v="126"/>
    <s v=" TUTI Bogota"/>
    <s v="ZONA BOGOTA"/>
    <s v="TERCEROS"/>
    <s v="2025 SEM 46"/>
    <s v="2112"/>
    <x v="42"/>
    <s v="viernes"/>
    <s v="YASS"/>
    <n v="1"/>
    <n v="10"/>
    <s v="TAT"/>
    <s v="ALBA ZEMIR PALACIOS PALACIOS"/>
    <s v="Preventa"/>
    <s v="52231878"/>
    <s v="52218661"/>
    <s v="PAPELERIA E MANUEL"/>
  </r>
  <r>
    <d v="2025-11-14T00:00:00"/>
    <s v="HHBO001179273"/>
    <s v="LYBICA1000X1"/>
    <s v="LIMPIAYA LIMPIADOR BICARBONATO 1000ML X1"/>
    <s v="LYBICA1000X1 - LIMPIAYA LIMPIADOR BICARBONATO 1000ML X1"/>
    <n v="2"/>
    <n v="3025.21"/>
    <n v="0"/>
    <n v="6050.42"/>
    <s v="BG13"/>
    <n v="1"/>
    <n v="126"/>
    <s v=" TUTI Bogota"/>
    <s v="ZONA BOGOTA"/>
    <s v="TERCEROS"/>
    <s v="2025 SEM 46"/>
    <s v="2207"/>
    <x v="3"/>
    <s v="viernes"/>
    <s v="ETERNA"/>
    <n v="1"/>
    <n v="2"/>
    <s v="TAT"/>
    <s v="JENNY ANDREA CASTAÑEDA LADINO"/>
    <s v="Preventa"/>
    <s v="1024463159"/>
    <s v="1016001588"/>
    <s v="DISTRIBUIDORA DORADO NORTE"/>
  </r>
  <r>
    <d v="2025-11-14T00:00:00"/>
    <s v="HHBO001179273"/>
    <s v="YATIJEROM"/>
    <s v="TIJERA PUNTA ROMA ECONOMICA"/>
    <s v="YATIJEROM - TIJERA PUNTA ROMA ECONOMICA"/>
    <n v="6"/>
    <n v="864"/>
    <n v="0"/>
    <n v="5184"/>
    <s v="BG13"/>
    <n v="1"/>
    <n v="126"/>
    <s v=" TUTI Bogota"/>
    <s v="ZONA BOGOTA"/>
    <s v="TERCEROS"/>
    <s v="2025 SEM 46"/>
    <s v="2207"/>
    <x v="3"/>
    <s v="viernes"/>
    <s v="YASS"/>
    <n v="1"/>
    <n v="6"/>
    <s v="TAT"/>
    <s v="JENNY ANDREA CASTAÑEDA LADINO"/>
    <s v="Preventa"/>
    <s v="1024463159"/>
    <s v="1016001588"/>
    <s v="DISTRIBUIDORA DORADO NORTE"/>
  </r>
  <r>
    <d v="2025-11-14T00:00:00"/>
    <s v="HHME001468171"/>
    <s v="YAVABY20GR"/>
    <s v="VASELINA BABY, 20 GRAMOS, MARCA JUHNIOS"/>
    <s v="YAVABY20GR - VASELINA BABY, 20 GRAMOS, MARCA JUHNIOS"/>
    <n v="6"/>
    <n v="1444"/>
    <n v="0"/>
    <n v="8664"/>
    <s v="MD02"/>
    <n v="1"/>
    <n v="125"/>
    <s v=" TUTI Medellin"/>
    <s v="ZONA CENTRO"/>
    <s v="TERCEROS"/>
    <s v="2025 SEM 46"/>
    <s v="1340"/>
    <x v="5"/>
    <s v="viernes"/>
    <s v="YASS"/>
    <n v="1"/>
    <n v="6"/>
    <s v="TAT"/>
    <s v="DIEGO ALBERTO CEBALLOS CARDONA"/>
    <s v="Preventa"/>
    <s v="70288282"/>
    <s v="1036639459"/>
    <s v="LA MEJOR ESQUINA"/>
  </r>
  <r>
    <d v="2025-11-14T00:00:00"/>
    <s v="HHME001468174"/>
    <s v="LYGUANT7AMX2"/>
    <s v="LIMPIAYA GUATE TALLA7 AMARILLO X2"/>
    <s v="LYGUANT7AMX2 - LIMPIAYA GUATE TALLA7 AMARILLO X2"/>
    <n v="2"/>
    <n v="3025.21"/>
    <n v="0"/>
    <n v="6050.42"/>
    <s v="MD01"/>
    <n v="1"/>
    <n v="125"/>
    <s v=" TUTI Medellin"/>
    <s v="ZONA CENTRO"/>
    <s v="TERCEROS"/>
    <s v="2025 SEM 46"/>
    <s v="1332"/>
    <x v="44"/>
    <s v="viernes"/>
    <s v="ETERNA"/>
    <n v="1"/>
    <n v="2"/>
    <s v="TAT"/>
    <s v="MARI YANET MUÑOZ ZAPATA"/>
    <s v="Preventa"/>
    <s v="32255411"/>
    <s v="39178423"/>
    <s v="MERCADO LA AGUADITA"/>
  </r>
  <r>
    <d v="2025-11-14T00:00:00"/>
    <s v="HHME001468174"/>
    <s v="LYGUANT7.5AMX2"/>
    <s v="LIMPIAYA GUATE TALLA7.5 AMARILLO X2"/>
    <s v="LYGUANT7.5AMX2 - LIMPIAYA GUATE TALLA7.5 AMARILLO X2"/>
    <n v="2"/>
    <n v="3025.21"/>
    <n v="0"/>
    <n v="6050.42"/>
    <s v="MD01"/>
    <n v="1"/>
    <n v="125"/>
    <s v=" TUTI Medellin"/>
    <s v="ZONA CENTRO"/>
    <s v="TERCEROS"/>
    <s v="2025 SEM 46"/>
    <s v="1332"/>
    <x v="44"/>
    <s v="viernes"/>
    <s v="ETERNA"/>
    <n v="1"/>
    <n v="2"/>
    <s v="TAT"/>
    <s v="MARI YANET MUÑOZ ZAPATA"/>
    <s v="Preventa"/>
    <s v="32255411"/>
    <s v="39178423"/>
    <s v="MERCADO LA AGUADITA"/>
  </r>
  <r>
    <d v="2025-11-14T00:00:00"/>
    <s v="HHME001468174"/>
    <s v="LYGUANT8.5AMX2"/>
    <s v="LIMPIAYA GUANTE TALLA8.5 AMARILLO X2"/>
    <s v="LYGUANT8.5AMX2 - LIMPIAYA GUANTE TALLA8.5 AMARILLO X2"/>
    <n v="2"/>
    <n v="3025.21"/>
    <n v="0"/>
    <n v="6050.42"/>
    <s v="MD01"/>
    <n v="1"/>
    <n v="125"/>
    <s v=" TUTI Medellin"/>
    <s v="ZONA CENTRO"/>
    <s v="TERCEROS"/>
    <s v="2025 SEM 46"/>
    <s v="1332"/>
    <x v="44"/>
    <s v="viernes"/>
    <s v="ETERNA"/>
    <n v="1"/>
    <n v="2"/>
    <s v="TAT"/>
    <s v="MARI YANET MUÑOZ ZAPATA"/>
    <s v="Preventa"/>
    <s v="32255411"/>
    <s v="39178423"/>
    <s v="MERCADO LA AGUADITA"/>
  </r>
  <r>
    <d v="2025-11-14T00:00:00"/>
    <s v="HHMO000626506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8"/>
    <x v="30"/>
    <s v="viernes"/>
    <s v="ETERNA"/>
    <n v="1"/>
    <n v="6"/>
    <s v="TAT"/>
    <s v="DARIO ANTONIO URREA GIRALDO"/>
    <s v="Preventa"/>
    <s v="71002451"/>
    <s v="78716125"/>
    <s v="TIENDA MI RANCHITO"/>
  </r>
  <r>
    <d v="2025-11-14T00:00:00"/>
    <s v="HHMO000626513"/>
    <s v="LYLIMPLAV200DX1"/>
    <s v="LIMPIAYA LIMPIADOR LAVANDA 200 ML X1"/>
    <s v="LYLIMPLAV200DX1 - LIMPIAYA LIMPIADOR LAVANDA 200 ML X1"/>
    <n v="10"/>
    <n v="1120"/>
    <n v="0"/>
    <n v="11200"/>
    <s v="MT11"/>
    <n v="1"/>
    <n v="156"/>
    <s v=" TUTI Monteria"/>
    <s v="ZONA CENTRO"/>
    <s v="TERCEROS"/>
    <s v="2025 SEM 46"/>
    <s v="1738"/>
    <x v="30"/>
    <s v="viernes"/>
    <s v="ETERNA"/>
    <n v="1"/>
    <n v="10"/>
    <s v="TAT"/>
    <s v="SANDRA CAROLINA GOMEZ BEDOYA"/>
    <s v="Preventa"/>
    <s v="1035228537"/>
    <s v="78716125"/>
    <s v="TIENDA MEDINA"/>
  </r>
  <r>
    <d v="2025-11-14T00:00:00"/>
    <s v="HHMO000626513"/>
    <s v="LYSUAV190DX1"/>
    <s v="LIMPIAYA SUAVIZANTE DOYPACK 190 ML X1"/>
    <s v="LYSUAV190DX1 - LIMPIAYA SUAVIZANTE DOYPACK 190 ML X1"/>
    <n v="11"/>
    <n v="977"/>
    <n v="0"/>
    <n v="10747"/>
    <s v="MT11"/>
    <n v="1"/>
    <n v="156"/>
    <s v=" TUTI Monteria"/>
    <s v="ZONA CENTRO"/>
    <s v="TERCEROS"/>
    <s v="2025 SEM 46"/>
    <s v="1738"/>
    <x v="30"/>
    <s v="viernes"/>
    <s v="ETERNA"/>
    <n v="1"/>
    <n v="11"/>
    <s v="TAT"/>
    <s v="SANDRA CAROLINA GOMEZ BEDOYA"/>
    <s v="Preventa"/>
    <s v="1035228537"/>
    <s v="78716125"/>
    <s v="TIENDA MEDINA"/>
  </r>
  <r>
    <d v="2025-11-14T00:00:00"/>
    <s v="HHMO000626513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8"/>
    <x v="30"/>
    <s v="viernes"/>
    <s v="ETERNA"/>
    <n v="1"/>
    <n v="6"/>
    <s v="TAT"/>
    <s v="SANDRA CAROLINA GOMEZ BEDOYA"/>
    <s v="Preventa"/>
    <s v="1035228537"/>
    <s v="78716125"/>
    <s v="TIENDA MEDINA"/>
  </r>
  <r>
    <d v="2025-11-14T00:00:00"/>
    <s v="HHME001468177"/>
    <s v="PBDESCOJINX18"/>
    <s v="DES. AFM DPL ORIG 12G X18"/>
    <s v="PBDESCOJINX18 - DES. AFM DPL ORIG 12G X18"/>
    <n v="2"/>
    <n v="11900"/>
    <n v="714"/>
    <n v="23086"/>
    <s v="MD02"/>
    <n v="1"/>
    <n v="125"/>
    <s v=" TUTI Medellin"/>
    <s v="ZONA CENTRO"/>
    <s v="TERCEROS"/>
    <s v="2025 SEM 46"/>
    <s v="1340"/>
    <x v="5"/>
    <s v="viernes"/>
    <s v="PREBEL"/>
    <n v="1"/>
    <n v="2"/>
    <s v="TAT"/>
    <s v="LUIS EVELIO PAMPLONA ESCUDERO"/>
    <s v="Preventa"/>
    <s v="71005016"/>
    <s v="1036639459"/>
    <s v="MINIMERCADO LA PRADERA"/>
  </r>
  <r>
    <d v="2025-11-14T00:00:00"/>
    <s v="BO000384497"/>
    <s v="PBTAL85X2"/>
    <s v="TALCO 85GR X 2"/>
    <s v="PBTAL85X2 - TALCO 85GR X 2"/>
    <n v="2"/>
    <n v="12290.73"/>
    <n v="0"/>
    <n v="24581.46"/>
    <s v="BG11"/>
    <n v="1"/>
    <n v="2"/>
    <s v=" CIUDAD BOGOTA"/>
    <s v="ZONA BOGOTA"/>
    <s v="TERCEROS"/>
    <s v="2025 SEM 46"/>
    <s v="2198"/>
    <x v="33"/>
    <s v="viernes"/>
    <s v="PREBEL"/>
    <n v="1"/>
    <n v="2"/>
    <s v="TAT"/>
    <s v="JOSE ANATOLIO PEDRAZA MORENO"/>
    <s v="Preventa"/>
    <s v="74362281"/>
    <s v="1129520020"/>
    <s v="FERRETERIA Y PINTURAS"/>
  </r>
  <r>
    <d v="2025-11-14T00:00:00"/>
    <s v="HHBQ000727135"/>
    <s v="PBDESCOJINX18"/>
    <s v="DES. AFM DPL ORIG 12G X18"/>
    <s v="PBDESCOJINX18 - DES. AFM DPL ORIG 12G X18"/>
    <n v="1"/>
    <n v="11900"/>
    <n v="357"/>
    <n v="11543"/>
    <s v="BQ06"/>
    <n v="1"/>
    <n v="155"/>
    <s v=" TUTI Barranquilla"/>
    <s v="ZONA NORTE"/>
    <s v="TERCEROS"/>
    <s v="2025 SEM 46"/>
    <s v="1938"/>
    <x v="27"/>
    <s v="viernes"/>
    <s v="PREBEL"/>
    <n v="1"/>
    <n v="1"/>
    <s v="TAT"/>
    <s v="JOSE CARLOS RUIZ MARTINEZ"/>
    <s v="Preventa"/>
    <s v="7631558"/>
    <s v="8525463"/>
    <s v="TIENDA LA NUEVA 11"/>
  </r>
  <r>
    <d v="2025-11-14T00:00:00"/>
    <s v="HHBO001179337"/>
    <s v="PBDESCLINGEL70GR"/>
    <s v="DESODORANTE CLINICAL EN GEL 70GR"/>
    <s v="PBDESCLINGEL70GR - DESODORANTE CLINICAL EN GEL 70GR"/>
    <n v="4"/>
    <n v="7650"/>
    <n v="0"/>
    <n v="30600"/>
    <s v="BG11"/>
    <n v="1"/>
    <n v="126"/>
    <s v=" TUTI Bogota"/>
    <s v="ZONA BOGOTA"/>
    <s v="TERCEROS"/>
    <s v="2025 SEM 46"/>
    <s v="2197"/>
    <x v="33"/>
    <s v="viernes"/>
    <s v="PREBEL"/>
    <n v="1"/>
    <n v="4"/>
    <s v="TAT"/>
    <s v="ELSA QUINAYAS QUINAYAS MENESES"/>
    <s v="Preventa"/>
    <s v="34567024"/>
    <s v="1129520020"/>
    <s v="EL MUNDO DEL ASEO"/>
  </r>
  <r>
    <d v="2025-11-14T00:00:00"/>
    <s v="HHBO001179337"/>
    <s v="PBDESROLLX72"/>
    <s v="DESODORANTE ROLL-ON 30ML X72H"/>
    <s v="PBDESROLLX72 - DESODORANTE ROLL-ON 30ML X72H"/>
    <n v="12"/>
    <n v="3000"/>
    <n v="0"/>
    <n v="36000"/>
    <s v="BG11"/>
    <n v="1"/>
    <n v="126"/>
    <s v=" TUTI Bogota"/>
    <s v="ZONA BOGOTA"/>
    <s v="TERCEROS"/>
    <s v="2025 SEM 46"/>
    <s v="2197"/>
    <x v="33"/>
    <s v="viernes"/>
    <s v="PREBEL"/>
    <n v="1"/>
    <n v="12"/>
    <s v="TAT"/>
    <s v="ELSA QUINAYAS QUINAYAS MENESES"/>
    <s v="Preventa"/>
    <s v="34567024"/>
    <s v="1129520020"/>
    <s v="EL MUNDO DEL ASEO"/>
  </r>
  <r>
    <d v="2025-11-14T00:00:00"/>
    <s v="HHBO001179337"/>
    <s v="PBDESCREMA72H"/>
    <s v="DESODORANTE COLAPSIBLE 40GR 72H"/>
    <s v="PBDESCREMA72H - DESODORANTE COLAPSIBLE 40GR 72H"/>
    <n v="12"/>
    <n v="3000"/>
    <n v="0"/>
    <n v="36000"/>
    <s v="BG11"/>
    <n v="1"/>
    <n v="126"/>
    <s v=" TUTI Bogota"/>
    <s v="ZONA BOGOTA"/>
    <s v="TERCEROS"/>
    <s v="2025 SEM 46"/>
    <s v="2197"/>
    <x v="33"/>
    <s v="viernes"/>
    <s v="PREBEL"/>
    <n v="1"/>
    <n v="12"/>
    <s v="TAT"/>
    <s v="ELSA QUINAYAS QUINAYAS MENESES"/>
    <s v="Preventa"/>
    <s v="34567024"/>
    <s v="1129520020"/>
    <s v="EL MUNDO DEL ASEO"/>
  </r>
  <r>
    <d v="2025-11-14T00:00:00"/>
    <s v="HHBO001179337"/>
    <s v="PBPROCOLDIS"/>
    <s v="PROTECTOR SOLAR COLOR DISPLAY"/>
    <s v="PBPROCOLDIS - PROTECTOR SOLAR COLOR DISPLAY"/>
    <n v="1"/>
    <n v="29400"/>
    <n v="0"/>
    <n v="29400"/>
    <s v="BG11"/>
    <n v="1"/>
    <n v="126"/>
    <s v=" TUTI Bogota"/>
    <s v="ZONA BOGOTA"/>
    <s v="TERCEROS"/>
    <s v="2025 SEM 46"/>
    <s v="2197"/>
    <x v="33"/>
    <s v="viernes"/>
    <s v="PREBEL"/>
    <n v="1"/>
    <n v="1"/>
    <s v="TAT"/>
    <s v="ELSA QUINAYAS QUINAYAS MENESES"/>
    <s v="Preventa"/>
    <s v="34567024"/>
    <s v="1129520020"/>
    <s v="EL MUNDO DEL ASEO"/>
  </r>
  <r>
    <d v="2025-11-14T00:00:00"/>
    <s v="HHBO001179337"/>
    <s v="PBELNATX100"/>
    <s v="DESODORANTE ELIZABETH ARDEN NATURAL X100"/>
    <s v="PBELNATX100 - DESODORANTE ELIZABETH ARDEN NATURAL X100"/>
    <n v="3"/>
    <n v="7650"/>
    <n v="0"/>
    <n v="22950"/>
    <s v="BG11"/>
    <n v="1"/>
    <n v="126"/>
    <s v=" TUTI Bogota"/>
    <s v="ZONA BOGOTA"/>
    <s v="TERCEROS"/>
    <s v="2025 SEM 46"/>
    <s v="2197"/>
    <x v="33"/>
    <s v="viernes"/>
    <s v="PREBEL"/>
    <n v="1"/>
    <n v="3"/>
    <s v="TAT"/>
    <s v="ELSA QUINAYAS QUINAYAS MENESES"/>
    <s v="Preventa"/>
    <s v="34567024"/>
    <s v="1129520020"/>
    <s v="EL MUNDO DEL ASEO"/>
  </r>
  <r>
    <d v="2025-11-14T00:00:00"/>
    <s v="HHMO000626533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6"/>
    <s v="1739"/>
    <x v="1"/>
    <s v="viernes"/>
    <s v="YASS"/>
    <n v="1"/>
    <n v="1"/>
    <s v="TAT"/>
    <s v="RODOLFO ROHATAN BASSIL"/>
    <s v="Preventa"/>
    <s v="1003400089"/>
    <s v="1067887069"/>
    <s v="SUPERTIENDA EL OFERTÓN"/>
  </r>
  <r>
    <d v="2025-11-14T00:00:00"/>
    <s v="HHMO000626533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RODOLFO ROHATAN BASSIL"/>
    <s v="Preventa"/>
    <s v="1003400089"/>
    <s v="1067887069"/>
    <s v="SUPERTIENDA EL OFERTÓN"/>
  </r>
  <r>
    <d v="2025-11-14T00:00:00"/>
    <s v="HHBO001179351"/>
    <s v="YACONDSEX"/>
    <s v="CONDONES X3 UNIDADES ECONOMICO"/>
    <s v="YACONDSEX - CONDONES X3 UNIDADES ECONOMICO"/>
    <n v="12"/>
    <n v="866.2"/>
    <n v="0"/>
    <n v="10394.4"/>
    <s v="BG25"/>
    <n v="1"/>
    <n v="126"/>
    <s v=" TUTI Bogota"/>
    <s v="ZONA BOGOTA"/>
    <s v="TERCEROS"/>
    <s v="2025 SEM 46"/>
    <s v="2131"/>
    <x v="26"/>
    <s v="viernes"/>
    <s v="YASS"/>
    <n v="1"/>
    <n v="12"/>
    <s v="TAT"/>
    <s v="JORGE ELIECER GUIO ROZO"/>
    <s v="Preventa"/>
    <s v="2965660"/>
    <s v="52290464"/>
    <s v="PLACITA LA 18"/>
  </r>
  <r>
    <d v="2025-11-14T00:00:00"/>
    <s v="HHME001468269"/>
    <s v="YAGOM90"/>
    <s v="GOMINA N17 EN SOBRE 90G"/>
    <s v="YAGOM90 - GOMINA N17 EN SOBRE 90G"/>
    <n v="12"/>
    <n v="1092.44"/>
    <n v="0"/>
    <n v="13109.28"/>
    <s v="MD02"/>
    <n v="1"/>
    <n v="125"/>
    <s v=" TUTI Medellin"/>
    <s v="ZONA CENTRO"/>
    <s v="TERCEROS"/>
    <s v="2025 SEM 46"/>
    <s v="1340"/>
    <x v="5"/>
    <s v="viernes"/>
    <s v="YASS"/>
    <n v="1"/>
    <n v="12"/>
    <s v="TAT"/>
    <s v="DEISY JOHANA GUITIERREZ SEPULVEDA"/>
    <s v="Preventa"/>
    <s v="1001763150"/>
    <s v="1036639459"/>
    <s v="LA TERRAZA"/>
  </r>
  <r>
    <d v="2025-11-14T00:00:00"/>
    <s v="HHBO001179396"/>
    <s v="LYBICA1000X1"/>
    <s v="LIMPIAYA LIMPIADOR BICARBONATO 1000ML X1"/>
    <s v="LYBICA1000X1 - LIMPIAYA LIMPIADOR BICARBONATO 1000ML X1"/>
    <n v="3"/>
    <n v="3025.21"/>
    <n v="0"/>
    <n v="9075.6299999999992"/>
    <s v="BG11"/>
    <n v="1"/>
    <n v="126"/>
    <s v=" TUTI Bogota"/>
    <s v="ZONA BOGOTA"/>
    <s v="TERCEROS"/>
    <s v="2025 SEM 46"/>
    <s v="2197"/>
    <x v="33"/>
    <s v="viernes"/>
    <s v="ETERNA"/>
    <n v="1"/>
    <n v="3"/>
    <s v="TAT"/>
    <s v="IBETH ELODIA GUIO TORRES"/>
    <s v="Preventa"/>
    <s v="40400321"/>
    <s v="1129520020"/>
    <s v="ECO ASEO"/>
  </r>
  <r>
    <d v="2025-11-14T00:00:00"/>
    <s v="HHBO001179396"/>
    <s v="LYVIDR500X1"/>
    <s v="LIMPIAYA LIMPIAVIDRIOS MULTIUSOS 500ML X1"/>
    <s v="LYVIDR500X1 - LIMPIAYA LIMPIAVIDRIOS MULTIUSOS 500ML X1"/>
    <n v="4"/>
    <n v="2647.06"/>
    <n v="0"/>
    <n v="10588.24"/>
    <s v="BG11"/>
    <n v="1"/>
    <n v="126"/>
    <s v=" TUTI Bogota"/>
    <s v="ZONA BOGOTA"/>
    <s v="TERCEROS"/>
    <s v="2025 SEM 46"/>
    <s v="2197"/>
    <x v="33"/>
    <s v="viernes"/>
    <s v="ETERNA"/>
    <n v="1"/>
    <n v="4"/>
    <s v="TAT"/>
    <s v="IBETH ELODIA GUIO TORRES"/>
    <s v="Preventa"/>
    <s v="40400321"/>
    <s v="1129520020"/>
    <s v="ECO ASEO"/>
  </r>
  <r>
    <d v="2025-11-14T00:00:00"/>
    <s v="HHBO001179397"/>
    <s v="YACINT12"/>
    <s v="CINTA TRANSPARENTE PEQUEÑA X 12 UND"/>
    <s v="YACINT12 - CINTA TRANSPARENTE PEQUEÑA X 12 UND"/>
    <n v="3"/>
    <n v="4247.1000000000004"/>
    <n v="0"/>
    <n v="12741.3"/>
    <s v="BG11"/>
    <n v="1"/>
    <n v="2"/>
    <s v=" CIUDAD BOGOTA"/>
    <s v="ZONA BOGOTA"/>
    <s v="TERCEROS"/>
    <s v="2025 SEM 46"/>
    <s v="2197"/>
    <x v="33"/>
    <s v="viernes"/>
    <s v="YASS"/>
    <n v="1"/>
    <n v="3"/>
    <s v="TAT"/>
    <s v="FERNANDO AVILA SALDARRIAGA"/>
    <s v="Preventa"/>
    <s v="79189571"/>
    <s v="1129520020"/>
    <s v="FESTYN GLOBOS PIÑATERIA"/>
  </r>
  <r>
    <d v="2025-11-14T00:00:00"/>
    <s v="HHMO000626561"/>
    <s v="YATIJEROM"/>
    <s v="TIJERA PUNTA ROMA ECONOMICA"/>
    <s v="YATIJEROM - TIJERA PUNTA ROMA ECONOMICA"/>
    <n v="12"/>
    <n v="864"/>
    <n v="0"/>
    <n v="10368"/>
    <s v="MT11"/>
    <n v="1"/>
    <n v="156"/>
    <s v=" TUTI Monteria"/>
    <s v="ZONA CENTRO"/>
    <s v="TERCEROS"/>
    <s v="2025 SEM 46"/>
    <s v="1739"/>
    <x v="1"/>
    <s v="viernes"/>
    <s v="YASS"/>
    <n v="1"/>
    <n v="12"/>
    <s v="TAT"/>
    <s v="DIANYS DE JESUS URANGO GUZMAN"/>
    <s v="Preventa"/>
    <s v="50930633"/>
    <s v="1067887069"/>
    <s v="VARIEDADES DIANI"/>
  </r>
  <r>
    <d v="2025-11-14T00:00:00"/>
    <s v="HHMO000626561"/>
    <s v="YALAPIROX12"/>
    <s v="LAPIZ ROJO X12 UND"/>
    <s v="YALAPIROX12 - LAPIZ ROJO X12 UND"/>
    <n v="2"/>
    <n v="4882"/>
    <n v="0"/>
    <n v="9764"/>
    <s v="MT11"/>
    <n v="1"/>
    <n v="156"/>
    <s v=" TUTI Monteria"/>
    <s v="ZONA CENTRO"/>
    <s v="TERCEROS"/>
    <s v="2025 SEM 46"/>
    <s v="1739"/>
    <x v="1"/>
    <s v="viernes"/>
    <s v="YASS"/>
    <n v="1"/>
    <n v="2"/>
    <s v="TAT"/>
    <s v="DIANYS DE JESUS URANGO GUZMAN"/>
    <s v="Preventa"/>
    <s v="50930633"/>
    <s v="1067887069"/>
    <s v="VARIEDADES DIANI"/>
  </r>
  <r>
    <d v="2025-11-14T00:00:00"/>
    <s v="HHME001468050"/>
    <s v="YAPANIAZU"/>
    <s v="PAÑITOS HUMEDOS DAMPY X 20 AZUL"/>
    <s v="YAPANIAZU - PAÑITOS HUMEDOS DAMPY X 20 AZUL"/>
    <n v="3"/>
    <n v="1344.54"/>
    <n v="0"/>
    <n v="4033.62"/>
    <s v="TT02"/>
    <n v="1"/>
    <n v="125"/>
    <s v=" TUTI Medellin"/>
    <s v="ZONA CENTRO"/>
    <s v="TERCEROS"/>
    <s v="2025 SEM 46"/>
    <s v="1320"/>
    <x v="17"/>
    <s v="viernes"/>
    <s v="YASS"/>
    <n v="1"/>
    <n v="3"/>
    <s v="TAT"/>
    <s v="GUSTAVO ALONSO VARGAS ARTEAGA"/>
    <s v="Preventa"/>
    <s v="71798997"/>
    <s v="1037949442"/>
    <s v="TIENDGRANERO LA AURORAA LA DELIA"/>
  </r>
  <r>
    <d v="2025-11-14T00:00:00"/>
    <s v="HHME001468050"/>
    <s v="YAPANIAZUX12"/>
    <s v="PAÑITOS HUMEDOS DAMPY AAZUL X 12UND"/>
    <s v="YAPANIAZUX12 - PAÑITOS HUMEDOS DAMPY AAZUL X 12UND"/>
    <n v="3"/>
    <n v="870"/>
    <n v="0"/>
    <n v="2610"/>
    <s v="TT02"/>
    <n v="1"/>
    <n v="125"/>
    <s v=" TUTI Medellin"/>
    <s v="ZONA CENTRO"/>
    <s v="TERCEROS"/>
    <s v="2025 SEM 46"/>
    <s v="1320"/>
    <x v="17"/>
    <s v="viernes"/>
    <s v="YASS"/>
    <n v="1"/>
    <n v="3"/>
    <s v="TAT"/>
    <s v="GUSTAVO ALONSO VARGAS ARTEAGA"/>
    <s v="Preventa"/>
    <s v="71798997"/>
    <s v="1037949442"/>
    <s v="TIENDGRANERO LA AURORAA LA DELIA"/>
  </r>
  <r>
    <d v="2025-11-14T00:00:00"/>
    <s v="HHME001468050"/>
    <s v="YAGOM90"/>
    <s v="GOMINA N17 EN SOBRE 90G"/>
    <s v="YAGOM90 - GOMINA N17 EN SOBRE 90G"/>
    <n v="6"/>
    <n v="1092.44"/>
    <n v="0"/>
    <n v="6554.64"/>
    <s v="TT02"/>
    <n v="1"/>
    <n v="125"/>
    <s v=" TUTI Medellin"/>
    <s v="ZONA CENTRO"/>
    <s v="TERCEROS"/>
    <s v="2025 SEM 46"/>
    <s v="1320"/>
    <x v="17"/>
    <s v="viernes"/>
    <s v="YASS"/>
    <n v="1"/>
    <n v="6"/>
    <s v="TAT"/>
    <s v="GUSTAVO ALONSO VARGAS ARTEAGA"/>
    <s v="Preventa"/>
    <s v="71798997"/>
    <s v="1037949442"/>
    <s v="TIENDGRANERO LA AURORAA LA DELIA"/>
  </r>
  <r>
    <d v="2025-11-14T00:00:00"/>
    <s v="HHBO001179145"/>
    <s v="PBPROSOMI40ML"/>
    <s v="PROTECTOR SOLAR MINERAL 40GR"/>
    <s v="PBPROSOMI40ML - PROTECTOR SOLAR MINERAL 40GR"/>
    <n v="1"/>
    <n v="35400"/>
    <n v="0"/>
    <n v="35400"/>
    <s v="BG22"/>
    <n v="1"/>
    <n v="126"/>
    <s v=" TUTI Bogota"/>
    <s v="ZONA BOGOTA"/>
    <s v="TERCEROS"/>
    <s v="2025 SEM 46"/>
    <s v="2100"/>
    <x v="34"/>
    <s v="viernes"/>
    <s v="PREBEL"/>
    <n v="1"/>
    <n v="1"/>
    <s v="TAT"/>
    <s v="JEIMI XIOMARA MELGAREJO TORRES"/>
    <s v="Preventa"/>
    <s v="1024582656"/>
    <s v="1073693097"/>
    <s v="CAFETERIA LT"/>
  </r>
  <r>
    <d v="2025-11-14T00:00:00"/>
    <s v="HHBO001179145"/>
    <s v="LYDETE1800DX1"/>
    <s v="DETERGENTE ETERNA DOYPACK 1800 ML X1"/>
    <s v="LYDETE1800DX1 - DETERGENTE ETERNA DOYPACK 1800 ML X1"/>
    <n v="1"/>
    <n v="12000"/>
    <n v="0"/>
    <n v="12000"/>
    <s v="BG22"/>
    <n v="1"/>
    <n v="126"/>
    <s v=" TUTI Bogota"/>
    <s v="ZONA BOGOTA"/>
    <s v="TERCEROS"/>
    <s v="2025 SEM 46"/>
    <s v="2100"/>
    <x v="34"/>
    <s v="viernes"/>
    <s v="ETERNA"/>
    <n v="1"/>
    <n v="1"/>
    <s v="TAT"/>
    <s v="JEIMI XIOMARA MELGAREJO TORRES"/>
    <s v="Preventa"/>
    <s v="1024582656"/>
    <s v="1073693097"/>
    <s v="CAFETERIA LT"/>
  </r>
  <r>
    <d v="2025-11-14T00:00:00"/>
    <s v="HHBO001179145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6"/>
    <s v="2100"/>
    <x v="34"/>
    <s v="viernes"/>
    <s v="ETERNA"/>
    <n v="1"/>
    <n v="1"/>
    <s v="TAT"/>
    <s v="JEIMI XIOMARA MELGAREJO TORRES"/>
    <s v="Preventa"/>
    <s v="1024582656"/>
    <s v="1073693097"/>
    <s v="CAFETERIA LT"/>
  </r>
  <r>
    <d v="2025-11-14T00:00:00"/>
    <s v="HHBO001179145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6"/>
    <s v="2100"/>
    <x v="34"/>
    <s v="viernes"/>
    <s v="ETERNA"/>
    <n v="1"/>
    <n v="1"/>
    <s v="TAT"/>
    <s v="JEIMI XIOMARA MELGAREJO TORRES"/>
    <s v="Preventa"/>
    <s v="1024582656"/>
    <s v="1073693097"/>
    <s v="CAFETERIA LT"/>
  </r>
  <r>
    <d v="2025-11-14T00:00:00"/>
    <s v="HHBO001179145"/>
    <s v="LYGUANT7AMX2"/>
    <s v="LIMPIAYA GUATE TALLA7 AMARILLO X2"/>
    <s v="LYGUANT7AMX2 - LIMPIAYA GUATE TALLA7 AMARILLO X2"/>
    <n v="2"/>
    <n v="3025.21"/>
    <n v="0"/>
    <n v="6050.42"/>
    <s v="BG22"/>
    <n v="1"/>
    <n v="126"/>
    <s v=" TUTI Bogota"/>
    <s v="ZONA BOGOTA"/>
    <s v="TERCEROS"/>
    <s v="2025 SEM 46"/>
    <s v="2100"/>
    <x v="34"/>
    <s v="viernes"/>
    <s v="ETERNA"/>
    <n v="1"/>
    <n v="2"/>
    <s v="TAT"/>
    <s v="JEIMI XIOMARA MELGAREJO TORRES"/>
    <s v="Preventa"/>
    <s v="1024582656"/>
    <s v="1073693097"/>
    <s v="CAFETERIA LT"/>
  </r>
  <r>
    <d v="2025-11-14T00:00:00"/>
    <s v="HHBO001179145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6"/>
    <s v="2100"/>
    <x v="34"/>
    <s v="viernes"/>
    <s v="ETERNA"/>
    <n v="1"/>
    <n v="2"/>
    <s v="TAT"/>
    <s v="JEIMI XIOMARA MELGAREJO TORRES"/>
    <s v="Preventa"/>
    <s v="1024582656"/>
    <s v="1073693097"/>
    <s v="CAFETERIA LT"/>
  </r>
  <r>
    <d v="2025-11-14T00:00:00"/>
    <s v="HHMO000626485"/>
    <s v="YALAPIROX12"/>
    <s v="LAPIZ ROJO X12 UND"/>
    <s v="YALAPIROX12 - LAPIZ ROJO X12 UND"/>
    <n v="2"/>
    <n v="4882"/>
    <n v="0"/>
    <n v="9764"/>
    <s v="MT11"/>
    <n v="1"/>
    <n v="156"/>
    <s v=" TUTI Monteria"/>
    <s v="ZONA CENTRO"/>
    <s v="TERCEROS"/>
    <s v="2025 SEM 46"/>
    <s v="1738"/>
    <x v="30"/>
    <s v="viernes"/>
    <s v="YASS"/>
    <n v="1"/>
    <n v="2"/>
    <s v="TAT"/>
    <s v="JOSE MARIA GUZMAN DOMINGUEZ"/>
    <s v="Preventa"/>
    <s v="92128727"/>
    <s v="78716125"/>
    <s v="TIENDA EL ROMANCE"/>
  </r>
  <r>
    <d v="2025-11-14T00:00:00"/>
    <s v="HHBU000700656"/>
    <s v="LYDETE1800DX1"/>
    <s v="DETERGENTE ETERNA DOYPACK 1800 ML X1"/>
    <s v="LYDETE1800DX1 - DETERGENTE ETERNA DOYPACK 1800 ML X1"/>
    <n v="1"/>
    <n v="12000"/>
    <n v="0"/>
    <n v="12000"/>
    <s v="CU02"/>
    <n v="1"/>
    <n v="211"/>
    <s v=" Tuti Cúcuta"/>
    <s v="ZONA SANTANDER"/>
    <s v="TERCEROS"/>
    <s v="2025 SEM 46"/>
    <s v="1682"/>
    <x v="12"/>
    <s v="viernes"/>
    <s v="ETERNA"/>
    <n v="1"/>
    <n v="1"/>
    <s v="TAT"/>
    <s v="MARIA GLADYS PRADA DE MANTILLA"/>
    <s v="Preventa"/>
    <s v="27890621"/>
    <s v="60375658"/>
    <s v="FERREPINTURAS JE"/>
  </r>
  <r>
    <d v="2025-11-14T00:00:00"/>
    <s v="HHBU000700656"/>
    <s v="YAPADAM150"/>
    <s v="PAÑITOS HUMEDOS DAMPY X 150 UND AZUL"/>
    <s v="YAPADAM150 - PAÑITOS HUMEDOS DAMPY X 150 UND AZUL"/>
    <n v="1"/>
    <n v="6422.4"/>
    <n v="0"/>
    <n v="6422.4"/>
    <s v="CU02"/>
    <n v="1"/>
    <n v="211"/>
    <s v=" Tuti Cúcuta"/>
    <s v="ZONA SANTANDER"/>
    <s v="TERCEROS"/>
    <s v="2025 SEM 46"/>
    <s v="1682"/>
    <x v="12"/>
    <s v="viernes"/>
    <s v="YASS"/>
    <n v="1"/>
    <n v="1"/>
    <s v="TAT"/>
    <s v="MARIA GLADYS PRADA DE MANTILLA"/>
    <s v="Preventa"/>
    <s v="27890621"/>
    <s v="60375658"/>
    <s v="FERREPINTURAS JE"/>
  </r>
  <r>
    <d v="2025-11-14T00:00:00"/>
    <s v="HHBU000700673"/>
    <s v="LYGUANT8.5AMX2"/>
    <s v="LIMPIAYA GUANTE TALLA8.5 AMARILLO X2"/>
    <s v="LYGUANT8.5AMX2 - LIMPIAYA GUANTE TALLA8.5 AMARILLO X2"/>
    <n v="4"/>
    <n v="3025.21"/>
    <n v="0"/>
    <n v="12100.84"/>
    <s v="CU02"/>
    <n v="1"/>
    <n v="211"/>
    <s v=" Tuti Cúcuta"/>
    <s v="ZONA SANTANDER"/>
    <s v="TERCEROS"/>
    <s v="2025 SEM 46"/>
    <s v="1682"/>
    <x v="12"/>
    <s v="viernes"/>
    <s v="ETERNA"/>
    <n v="1"/>
    <n v="4"/>
    <s v="TAT"/>
    <s v="LUZ MARINA GELVEZ PEREZ"/>
    <s v="Preventa"/>
    <s v="60307951"/>
    <s v="60375658"/>
    <s v="CASALITRON"/>
  </r>
  <r>
    <d v="2025-11-14T00:00:00"/>
    <s v="HHME001468125"/>
    <s v="YAGOM90"/>
    <s v="GOMINA N17 EN SOBRE 90G"/>
    <s v="YAGOM90 - GOMINA N17 EN SOBRE 90G"/>
    <n v="8"/>
    <n v="1092.44"/>
    <n v="0"/>
    <n v="8739.52"/>
    <s v="MD30"/>
    <n v="1"/>
    <n v="125"/>
    <s v=" TUTI Medellin"/>
    <s v="ZONA CENTRO"/>
    <s v="TERCEROS"/>
    <s v="2025 SEM 46"/>
    <s v="1347"/>
    <x v="4"/>
    <s v="viernes"/>
    <s v="YASS"/>
    <n v="1"/>
    <n v="8"/>
    <s v="TAT"/>
    <s v="WILMAR LOAIZA ALZATE"/>
    <s v="Preventa"/>
    <s v="1047965223"/>
    <s v="71381318"/>
    <s v="LEGUMBRERIA LA ECONOMIA"/>
  </r>
  <r>
    <d v="2025-11-14T00:00:00"/>
    <s v="HHBO001179241"/>
    <s v="YABOLSAMED"/>
    <s v="BOLSA BASURA PAQUETE X8 UNIDADES"/>
    <s v="YABOLSAMED - BOLSA BASURA PAQUETE X8 UNIDADES"/>
    <n v="15"/>
    <n v="1344.54"/>
    <n v="0"/>
    <n v="20168.099999999999"/>
    <s v="BG19"/>
    <n v="1"/>
    <n v="126"/>
    <s v=" TUTI Bogota"/>
    <s v="ZONA BOGOTA"/>
    <s v="TERCEROS"/>
    <s v="2025 SEM 46"/>
    <s v="2177"/>
    <x v="11"/>
    <s v="viernes"/>
    <s v="YASS"/>
    <n v="1"/>
    <n v="15"/>
    <s v="TAT"/>
    <s v="YESSICA PAOLA ARIAS PIDIACHE"/>
    <s v="Preventa"/>
    <s v="1019097642"/>
    <s v="80720009"/>
    <s v="DULCI TORTAS"/>
  </r>
  <r>
    <d v="2025-11-14T00:00:00"/>
    <s v="HHBO001179316"/>
    <s v="YAGELX1"/>
    <s v="GEL MENTHUS JUHNIOS VERDE 30GR X1"/>
    <s v="YAGELX1 - GEL MENTHUS JUHNIOS VERDE 30GR X1"/>
    <n v="4"/>
    <n v="1640"/>
    <n v="0"/>
    <n v="6560"/>
    <s v="BG13"/>
    <n v="1"/>
    <n v="126"/>
    <s v=" TUTI Bogota"/>
    <s v="ZONA BOGOTA"/>
    <s v="TERCEROS"/>
    <s v="2025 SEM 46"/>
    <s v="2232"/>
    <x v="18"/>
    <s v="viernes"/>
    <s v="YASS"/>
    <n v="1"/>
    <n v="4"/>
    <s v="TAT"/>
    <s v="BEATRIZ RICHARD CUELLAR"/>
    <s v="Preventa"/>
    <s v="52420423"/>
    <s v="52460170"/>
    <s v="SERVICIOS J Y B"/>
  </r>
  <r>
    <d v="2025-11-14T00:00:00"/>
    <s v="HHBO001179316"/>
    <s v="SENSHAMANOX1"/>
    <s v="SHAMPO NANOPLEX SACHET 22ML X1"/>
    <s v="SENSHAMANOX1 - SHAMPO NANOPLEX SACHET 22ML X1"/>
    <n v="7"/>
    <n v="1500"/>
    <n v="0"/>
    <n v="10500"/>
    <s v="BG13"/>
    <n v="1"/>
    <n v="126"/>
    <s v=" TUTI Bogota"/>
    <s v="ZONA BOGOTA"/>
    <s v="TERCEROS"/>
    <s v="2025 SEM 46"/>
    <s v="2232"/>
    <x v="18"/>
    <s v="viernes"/>
    <s v="SENSE"/>
    <n v="1"/>
    <n v="7"/>
    <s v="TAT"/>
    <s v="BEATRIZ RICHARD CUELLAR"/>
    <s v="Preventa"/>
    <s v="52420423"/>
    <s v="52460170"/>
    <s v="SERVICIOS J Y B"/>
  </r>
  <r>
    <d v="2025-11-14T00:00:00"/>
    <s v="HHBO001179316"/>
    <s v="PBELDESMIN30"/>
    <s v="EA CLASSIC MINI ROLL ON 30ML"/>
    <s v="PBELDESMIN30 - EA CLASSIC MINI ROLL ON 30ML"/>
    <n v="1"/>
    <n v="3000"/>
    <n v="0"/>
    <n v="3000"/>
    <s v="BG13"/>
    <n v="1"/>
    <n v="126"/>
    <s v=" TUTI Bogota"/>
    <s v="ZONA BOGOTA"/>
    <s v="TERCEROS"/>
    <s v="2025 SEM 46"/>
    <s v="2232"/>
    <x v="18"/>
    <s v="viernes"/>
    <s v="PREBEL"/>
    <n v="1"/>
    <n v="1"/>
    <s v="TAT"/>
    <s v="BEATRIZ RICHARD CUELLAR"/>
    <s v="Preventa"/>
    <s v="52420423"/>
    <s v="52460170"/>
    <s v="SERVICIOS J Y B"/>
  </r>
  <r>
    <d v="2025-11-14T00:00:00"/>
    <s v="HHBQ000727129"/>
    <s v="YAPANIAZU"/>
    <s v="PAÑITOS HUMEDOS DAMPY X 20 AZUL"/>
    <s v="YAPANIAZU - PAÑITOS HUMEDOS DAMPY X 20 AZUL"/>
    <n v="12"/>
    <n v="1344.54"/>
    <n v="0"/>
    <n v="16134.48"/>
    <s v="BQ06"/>
    <n v="1"/>
    <n v="155"/>
    <s v=" TUTI Barranquilla"/>
    <s v="ZONA NORTE"/>
    <s v="TERCEROS"/>
    <s v="2025 SEM 46"/>
    <s v="1938"/>
    <x v="27"/>
    <s v="viernes"/>
    <s v="YASS"/>
    <n v="1"/>
    <n v="12"/>
    <s v="TAT"/>
    <s v="ORLANDO QUINTERO GRANADO"/>
    <s v="Preventa"/>
    <s v="17591032"/>
    <s v="8525463"/>
    <s v="TIENDA PUNTO RICO"/>
  </r>
  <r>
    <d v="2025-11-14T00:00:00"/>
    <s v="HHME001468210"/>
    <s v="LYLIMPLAV200DX1"/>
    <s v="LIMPIAYA LIMPIADOR LAVANDA 200 ML X1"/>
    <s v="LYLIMPLAV200DX1 - LIMPIAYA LIMPIADOR LAVANDA 200 ML X1"/>
    <n v="6"/>
    <n v="1120"/>
    <n v="0"/>
    <n v="6720"/>
    <s v="TT02"/>
    <n v="1"/>
    <n v="125"/>
    <s v=" TUTI Medellin"/>
    <s v="ZONA CENTRO"/>
    <s v="TERCEROS"/>
    <s v="2025 SEM 46"/>
    <s v="1315"/>
    <x v="8"/>
    <s v="viernes"/>
    <s v="ETERNA"/>
    <n v="1"/>
    <n v="6"/>
    <s v="TAT"/>
    <s v="LUZ MARINA SANCHEZ AGUILAR"/>
    <s v="Preventa"/>
    <s v="43010388"/>
    <s v="1152184981"/>
    <s v="VARIEDAD LA 54"/>
  </r>
  <r>
    <d v="2025-11-14T00:00:00"/>
    <s v="HHME001468210"/>
    <s v="LYSUAV190DX1"/>
    <s v="LIMPIAYA SUAVIZANTE DOYPACK 190 ML X1"/>
    <s v="LYSUAV190DX1 - LIMPIAYA SUAVIZANTE DOYPACK 190 ML X1"/>
    <n v="6"/>
    <n v="977"/>
    <n v="0"/>
    <n v="5862"/>
    <s v="TT02"/>
    <n v="1"/>
    <n v="125"/>
    <s v=" TUTI Medellin"/>
    <s v="ZONA CENTRO"/>
    <s v="TERCEROS"/>
    <s v="2025 SEM 46"/>
    <s v="1315"/>
    <x v="8"/>
    <s v="viernes"/>
    <s v="ETERNA"/>
    <n v="1"/>
    <n v="6"/>
    <s v="TAT"/>
    <s v="LUZ MARINA SANCHEZ AGUILAR"/>
    <s v="Preventa"/>
    <s v="43010388"/>
    <s v="1152184981"/>
    <s v="VARIEDAD LA 54"/>
  </r>
  <r>
    <d v="2025-11-14T00:00:00"/>
    <s v="HHME001468210"/>
    <s v="LYDESEN500"/>
    <s v="DESENGRASANTE CITRICO 500ML"/>
    <s v="LYDESEN500 - DESENGRASANTE CITRICO 500ML"/>
    <n v="3"/>
    <n v="2645.48"/>
    <n v="0"/>
    <n v="7936.44"/>
    <s v="TT02"/>
    <n v="1"/>
    <n v="125"/>
    <s v=" TUTI Medellin"/>
    <s v="ZONA CENTRO"/>
    <s v="TERCEROS"/>
    <s v="2025 SEM 46"/>
    <s v="1315"/>
    <x v="8"/>
    <s v="viernes"/>
    <s v="ETERNA"/>
    <n v="1"/>
    <n v="3"/>
    <s v="TAT"/>
    <s v="LUZ MARINA SANCHEZ AGUILAR"/>
    <s v="Preventa"/>
    <s v="43010388"/>
    <s v="1152184981"/>
    <s v="VARIEDAD LA 54"/>
  </r>
  <r>
    <d v="2025-11-14T00:00:00"/>
    <s v="HHME001468213"/>
    <s v="YAPANIAMA"/>
    <s v="PAÑITOS HUMEDOS DAMPY AMARILLOS X 15 UND"/>
    <s v="YAPANIAMA - PAÑITOS HUMEDOS DAMPY AMARILLOS X 15 UND"/>
    <n v="12"/>
    <n v="1260.5"/>
    <n v="0"/>
    <n v="15126"/>
    <s v="MD02"/>
    <n v="1"/>
    <n v="125"/>
    <s v=" TUTI Medellin"/>
    <s v="ZONA CENTRO"/>
    <s v="TERCEROS"/>
    <s v="2025 SEM 46"/>
    <s v="1340"/>
    <x v="5"/>
    <s v="viernes"/>
    <s v="YASS"/>
    <n v="1"/>
    <n v="12"/>
    <s v="TAT"/>
    <s v="LORENA DEL SOCORRO GOMEZ RAMIREZ"/>
    <s v="Preventa"/>
    <s v="43810292"/>
    <s v="1036639459"/>
    <s v="MINUTOS SONSON"/>
  </r>
  <r>
    <d v="2025-11-14T00:00:00"/>
    <s v="HHME001468213"/>
    <s v="LYDETE200DX1"/>
    <s v="LIMPIAYA DETERGENTE DOYPACK 200 ML X1"/>
    <s v="LYDETE200DX1 - LIMPIAYA DETERGENTE DOYPACK 200 ML X1"/>
    <n v="24"/>
    <n v="1440"/>
    <n v="0"/>
    <n v="34560"/>
    <s v="MD02"/>
    <n v="1"/>
    <n v="125"/>
    <s v=" TUTI Medellin"/>
    <s v="ZONA CENTRO"/>
    <s v="TERCEROS"/>
    <s v="2025 SEM 46"/>
    <s v="1340"/>
    <x v="5"/>
    <s v="viernes"/>
    <s v="ETERNA"/>
    <n v="1"/>
    <n v="24"/>
    <s v="TAT"/>
    <s v="LORENA DEL SOCORRO GOMEZ RAMIREZ"/>
    <s v="Preventa"/>
    <s v="43810292"/>
    <s v="1036639459"/>
    <s v="MINUTOS SONSON"/>
  </r>
  <r>
    <d v="2025-11-14T00:00:00"/>
    <s v="HHME001468216"/>
    <s v="PBDESROLLX72"/>
    <s v="DESODORANTE ROLL-ON 30ML X72H"/>
    <s v="PBDESROLLX72 - DESODORANTE ROLL-ON 30ML X72H"/>
    <n v="4"/>
    <n v="3000"/>
    <n v="0"/>
    <n v="12000"/>
    <s v="TT02"/>
    <n v="1"/>
    <n v="125"/>
    <s v=" TUTI Medellin"/>
    <s v="ZONA CENTRO"/>
    <s v="TERCEROS"/>
    <s v="2025 SEM 46"/>
    <s v="1315"/>
    <x v="8"/>
    <s v="viernes"/>
    <s v="PREBEL"/>
    <n v="1"/>
    <n v="4"/>
    <s v="TAT"/>
    <s v="NEVER IVAN SALON SEVERICHE"/>
    <s v="Preventa"/>
    <s v="1128433863"/>
    <s v="1152184981"/>
    <s v="AUTOMARKET VILLA"/>
  </r>
  <r>
    <d v="2025-11-14T00:00:00"/>
    <s v="HHME001468216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6"/>
    <s v="1315"/>
    <x v="8"/>
    <s v="viernes"/>
    <s v="PREBEL"/>
    <n v="1"/>
    <n v="1"/>
    <s v="TAT"/>
    <s v="NEVER IVAN SALON SEVERICHE"/>
    <s v="Preventa"/>
    <s v="1128433863"/>
    <s v="1152184981"/>
    <s v="AUTOMARKET VILLA"/>
  </r>
  <r>
    <d v="2025-11-14T00:00:00"/>
    <s v="HHBO001179371"/>
    <s v="YAGELX1"/>
    <s v="GEL MENTHUS JUHNIOS VERDE 30GR X1"/>
    <s v="YAGELX1 - GEL MENTHUS JUHNIOS VERDE 30GR X1"/>
    <n v="1"/>
    <n v="1640"/>
    <n v="0"/>
    <n v="1640"/>
    <s v="BG13"/>
    <n v="1"/>
    <n v="2"/>
    <s v=" CIUDAD BOGOTA"/>
    <s v="ZONA BOGOTA"/>
    <s v="TERCEROS"/>
    <s v="2025 SEM 46"/>
    <s v="2232"/>
    <x v="18"/>
    <s v="viernes"/>
    <s v="YASS"/>
    <n v="1"/>
    <n v="1"/>
    <s v="TAT"/>
    <s v="NANCY MIREYA CELIS LEAL"/>
    <s v="Preventa"/>
    <s v="52445952"/>
    <s v="52460170"/>
    <s v="CAFETERIA Y RESTAURANTE"/>
  </r>
  <r>
    <d v="2025-11-14T00:00:00"/>
    <s v="HHME001468258"/>
    <s v="YABOLSAMED"/>
    <s v="BOLSA BASURA PAQUETE X8 UNIDADES"/>
    <s v="YABOLSAMED - BOLSA BASURA PAQUETE X8 UNIDADES"/>
    <n v="6"/>
    <n v="1344.54"/>
    <n v="0"/>
    <n v="8067.24"/>
    <s v="MD01"/>
    <n v="1"/>
    <n v="125"/>
    <s v=" TUTI Medellin"/>
    <s v="ZONA CENTRO"/>
    <s v="TERCEROS"/>
    <s v="2025 SEM 46"/>
    <s v="1332"/>
    <x v="44"/>
    <s v="viernes"/>
    <s v="YASS"/>
    <n v="1"/>
    <n v="6"/>
    <s v="TAT"/>
    <s v="ARGENIS DURANGO GOEZ"/>
    <s v="Preventa"/>
    <s v="21581153"/>
    <s v="39178423"/>
    <s v="EL MIRADOR DEL G"/>
  </r>
  <r>
    <d v="2025-11-14T00:00:00"/>
    <s v="HHBO001179389"/>
    <s v="LYDETE1800DX1"/>
    <s v="DETERGENTE ETERNA DOYPACK 1800 ML X1"/>
    <s v="LYDETE1800DX1 - DETERGENTE ETERNA DOYPACK 1800 ML X1"/>
    <n v="1"/>
    <n v="12000"/>
    <n v="0"/>
    <n v="12000"/>
    <s v="BG19"/>
    <n v="1"/>
    <n v="126"/>
    <s v=" TUTI Bogota"/>
    <s v="ZONA BOGOTA"/>
    <s v="TERCEROS"/>
    <s v="2025 SEM 46"/>
    <s v="2191"/>
    <x v="21"/>
    <s v="viernes"/>
    <s v="ETERNA"/>
    <n v="1"/>
    <n v="1"/>
    <s v="TAT"/>
    <s v="YASMITH ANGELA LEMUS MARTINEZ"/>
    <s v="Preventa"/>
    <s v="1032372911"/>
    <s v="79903522"/>
    <s v="BICICLETERIA LA NUEVA TENDENCIA"/>
  </r>
  <r>
    <d v="2025-11-14T00:00:00"/>
    <s v="HHBO001179389"/>
    <s v="LYFIBRABRX24"/>
    <s v="LIMPIAYA FIBRA ABRASIVA X24"/>
    <s v="LYFIBRABRX24 - LIMPIAYA FIBRA ABRASIVA X24"/>
    <n v="1"/>
    <n v="7691.22"/>
    <n v="769.12199999999996"/>
    <n v="6922.098"/>
    <s v="BG19"/>
    <n v="1"/>
    <n v="126"/>
    <s v=" TUTI Bogota"/>
    <s v="ZONA BOGOTA"/>
    <s v="TERCEROS"/>
    <s v="2025 SEM 46"/>
    <s v="2191"/>
    <x v="21"/>
    <s v="viernes"/>
    <s v="ETERNA"/>
    <n v="1"/>
    <n v="1"/>
    <s v="TAT"/>
    <s v="YASMITH ANGELA LEMUS MARTINEZ"/>
    <s v="Preventa"/>
    <s v="1032372911"/>
    <s v="79903522"/>
    <s v="BICICLETERIA LA NUEVA TENDENCIA"/>
  </r>
  <r>
    <d v="2025-11-14T00:00:00"/>
    <s v="HHBO001179389"/>
    <s v="LYBICA1000X1"/>
    <s v="LIMPIAYA LIMPIADOR BICARBONATO 1000ML X1"/>
    <s v="LYBICA1000X1 - LIMPIAYA LIMPIADOR BICARBONATO 1000ML X1"/>
    <n v="2"/>
    <n v="3025.21"/>
    <n v="0"/>
    <n v="6050.42"/>
    <s v="BG19"/>
    <n v="1"/>
    <n v="126"/>
    <s v=" TUTI Bogota"/>
    <s v="ZONA BOGOTA"/>
    <s v="TERCEROS"/>
    <s v="2025 SEM 46"/>
    <s v="2191"/>
    <x v="21"/>
    <s v="viernes"/>
    <s v="ETERNA"/>
    <n v="1"/>
    <n v="2"/>
    <s v="TAT"/>
    <s v="YASMITH ANGELA LEMUS MARTINEZ"/>
    <s v="Preventa"/>
    <s v="1032372911"/>
    <s v="79903522"/>
    <s v="BICICLETERIA LA NUEVA TENDENCIA"/>
  </r>
  <r>
    <d v="2025-11-14T00:00:00"/>
    <s v="HHMO000626556"/>
    <s v="LYSUAV190DX1"/>
    <s v="LIMPIAYA SUAVIZANTE DOYPACK 190 ML X1"/>
    <s v="LYSUAV190DX1 - LIMPIAYA SUAVIZANTE DOYPACK 190 ML X1"/>
    <n v="6"/>
    <n v="977"/>
    <n v="0"/>
    <n v="5862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ESTHER DE LA TRINIDAD"/>
    <s v="Preventa"/>
    <s v="50932467"/>
    <s v="1067887069"/>
    <s v="TIENDA ESTHER"/>
  </r>
  <r>
    <d v="2025-11-14T00:00:00"/>
    <s v="HHMO000626556"/>
    <s v="YAVABY20GR"/>
    <s v="VASELINA BABY, 20 GRAMOS, MARCA JUHNIOS"/>
    <s v="YAVABY20GR - VASELINA BABY, 20 GRAMOS, MARCA JUHNIOS"/>
    <n v="3"/>
    <n v="1444"/>
    <n v="0"/>
    <n v="4332"/>
    <s v="MT11"/>
    <n v="1"/>
    <n v="156"/>
    <s v=" TUTI Monteria"/>
    <s v="ZONA CENTRO"/>
    <s v="TERCEROS"/>
    <s v="2025 SEM 46"/>
    <s v="1739"/>
    <x v="1"/>
    <s v="viernes"/>
    <s v="YASS"/>
    <n v="1"/>
    <n v="3"/>
    <s v="TAT"/>
    <s v="ESTHER DE LA TRINIDAD"/>
    <s v="Preventa"/>
    <s v="50932467"/>
    <s v="1067887069"/>
    <s v="TIENDA ESTHER"/>
  </r>
  <r>
    <d v="2025-11-14T00:00:00"/>
    <s v="HHMO000626556"/>
    <s v="LYLIMJUNTAS"/>
    <s v="LIMPIADOR DE JUNTAS LIMPIAYA"/>
    <s v="LYLIMJUNTAS - LIMPIADOR DE JUNTAS LIMPIAYA"/>
    <n v="1"/>
    <n v="4659"/>
    <n v="0"/>
    <n v="4659"/>
    <s v="MT11"/>
    <n v="1"/>
    <n v="156"/>
    <s v=" TUTI Monteria"/>
    <s v="ZONA CENTRO"/>
    <s v="TERCEROS"/>
    <s v="2025 SEM 46"/>
    <s v="1739"/>
    <x v="1"/>
    <s v="viernes"/>
    <s v="ETERNA"/>
    <n v="1"/>
    <n v="1"/>
    <s v="TAT"/>
    <s v="ESTHER DE LA TRINIDAD"/>
    <s v="Preventa"/>
    <s v="50932467"/>
    <s v="1067887069"/>
    <s v="TIENDA ESTHER"/>
  </r>
  <r>
    <d v="2025-11-14T00:00:00"/>
    <s v="HHMO000626556"/>
    <s v="LYDETE200DX1"/>
    <s v="LIMPIAYA DETERGENTE DOYPACK 200 ML X1"/>
    <s v="LYDETE200DX1 - LIMPIAYA DETERGENTE DOYPACK 200 ML X1"/>
    <n v="3"/>
    <n v="1440"/>
    <n v="0"/>
    <n v="4320"/>
    <s v="MT11"/>
    <n v="1"/>
    <n v="156"/>
    <s v=" TUTI Monteria"/>
    <s v="ZONA CENTRO"/>
    <s v="TERCEROS"/>
    <s v="2025 SEM 46"/>
    <s v="1739"/>
    <x v="1"/>
    <s v="viernes"/>
    <s v="ETERNA"/>
    <n v="1"/>
    <n v="3"/>
    <s v="TAT"/>
    <s v="ESTHER DE LA TRINIDAD"/>
    <s v="Preventa"/>
    <s v="50932467"/>
    <s v="1067887069"/>
    <s v="TIENDA ESTHER"/>
  </r>
  <r>
    <d v="2025-11-14T00:00:00"/>
    <s v="HHMO000626556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ESTHER DE LA TRINIDAD"/>
    <s v="Preventa"/>
    <s v="50932467"/>
    <s v="1067887069"/>
    <s v="TIENDA ESTHER"/>
  </r>
  <r>
    <d v="2025-11-14T00:00:00"/>
    <s v="HHME001468298"/>
    <s v="PBDESCOJINX18"/>
    <s v="DES. AFM DPL ORIG 12G X18"/>
    <s v="PBDESCOJINX18 - DES. AFM DPL ORIG 12G X18"/>
    <n v="2"/>
    <n v="11900"/>
    <n v="714"/>
    <n v="23086"/>
    <s v="MD04"/>
    <n v="1"/>
    <n v="125"/>
    <s v=" TUTI Medellin"/>
    <s v="ZONA CENTRO"/>
    <s v="TERCEROS"/>
    <s v="2025 SEM 46"/>
    <s v="1311"/>
    <x v="39"/>
    <s v="viernes"/>
    <s v="PREBEL"/>
    <n v="1"/>
    <n v="2"/>
    <s v="TAT"/>
    <s v="YEFERSON PELAEZ GIRALDO"/>
    <s v="Preventa"/>
    <s v="1005567346"/>
    <s v="71296053"/>
    <s v="MERKA TODO LA POLA"/>
  </r>
  <r>
    <d v="2025-11-14T00:00:00"/>
    <s v="HHBU000700717"/>
    <s v="LYGUANT7AMX2"/>
    <s v="LIMPIAYA GUATE TALLA7 AMARILLO X2"/>
    <s v="LYGUANT7AMX2 - LIMPIAYA GUATE TALLA7 AMARILLO X2"/>
    <n v="6"/>
    <n v="3025.21"/>
    <n v="0"/>
    <n v="18151.259999999998"/>
    <s v="BM11"/>
    <n v="1"/>
    <n v="6"/>
    <s v=" BUCARAMANGA"/>
    <s v="ZONA SANTANDER"/>
    <s v="TERCEROS"/>
    <s v="2025 SEM 46"/>
    <s v="1640"/>
    <x v="52"/>
    <s v="viernes"/>
    <s v="ETERNA"/>
    <n v="1"/>
    <n v="6"/>
    <s v="TAT"/>
    <s v="MIGUEL ANTONIO ARIZA MERCADO"/>
    <s v="Preventa"/>
    <s v="1098623947"/>
    <s v="63451609"/>
    <s v="MERCO EXPRESS"/>
  </r>
  <r>
    <d v="2025-11-14T00:00:00"/>
    <s v="HHBU000700717"/>
    <s v="LYGUANT8AMX2"/>
    <s v="LIMPIAYA GUANTE TALLA8 AMARILLO X2"/>
    <s v="LYGUANT8AMX2 - LIMPIAYA GUANTE TALLA8 AMARILLO X2"/>
    <n v="6"/>
    <n v="3025.21"/>
    <n v="0"/>
    <n v="18151.259999999998"/>
    <s v="BM11"/>
    <n v="1"/>
    <n v="6"/>
    <s v=" BUCARAMANGA"/>
    <s v="ZONA SANTANDER"/>
    <s v="TERCEROS"/>
    <s v="2025 SEM 46"/>
    <s v="1640"/>
    <x v="52"/>
    <s v="viernes"/>
    <s v="ETERNA"/>
    <n v="1"/>
    <n v="6"/>
    <s v="TAT"/>
    <s v="MIGUEL ANTONIO ARIZA MERCADO"/>
    <s v="Preventa"/>
    <s v="1098623947"/>
    <s v="63451609"/>
    <s v="MERCO EXPRESS"/>
  </r>
  <r>
    <d v="2025-11-14T00:00:00"/>
    <s v="HHBU000700717"/>
    <s v="PBTAL85X2"/>
    <s v="TALCO 85GR X 2"/>
    <s v="PBTAL85X2 - TALCO 85GR X 2"/>
    <n v="3"/>
    <n v="12290.73"/>
    <n v="0"/>
    <n v="36872.19"/>
    <s v="BM11"/>
    <n v="1"/>
    <n v="6"/>
    <s v=" BUCARAMANGA"/>
    <s v="ZONA SANTANDER"/>
    <s v="TERCEROS"/>
    <s v="2025 SEM 46"/>
    <s v="1640"/>
    <x v="52"/>
    <s v="viernes"/>
    <s v="PREBEL"/>
    <n v="1"/>
    <n v="3"/>
    <s v="TAT"/>
    <s v="MIGUEL ANTONIO ARIZA MERCADO"/>
    <s v="Preventa"/>
    <s v="1098623947"/>
    <s v="63451609"/>
    <s v="MERCO EXPRESS"/>
  </r>
  <r>
    <d v="2025-11-14T00:00:00"/>
    <s v="HHBU000700717"/>
    <s v="PBELDESMIN30"/>
    <s v="EA CLASSIC MINI ROLL ON 30ML"/>
    <s v="PBELDESMIN30 - EA CLASSIC MINI ROLL ON 30ML"/>
    <n v="6"/>
    <n v="3000"/>
    <n v="0"/>
    <n v="18000"/>
    <s v="BM11"/>
    <n v="1"/>
    <n v="6"/>
    <s v=" BUCARAMANGA"/>
    <s v="ZONA SANTANDER"/>
    <s v="TERCEROS"/>
    <s v="2025 SEM 46"/>
    <s v="1640"/>
    <x v="52"/>
    <s v="viernes"/>
    <s v="PREBEL"/>
    <n v="1"/>
    <n v="6"/>
    <s v="TAT"/>
    <s v="MIGUEL ANTONIO ARIZA MERCADO"/>
    <s v="Preventa"/>
    <s v="1098623947"/>
    <s v="63451609"/>
    <s v="MERCO EXPRESS"/>
  </r>
  <r>
    <d v="2025-11-14T00:00:00"/>
    <s v="HHBU000700717"/>
    <s v="PBDESCLIROLL"/>
    <s v="DESODORANTE CLINICAL ROLL-ON 30ML"/>
    <s v="PBDESCLIROLL - DESODORANTE CLINICAL ROLL-ON 30ML"/>
    <n v="6"/>
    <n v="3000"/>
    <n v="0"/>
    <n v="18000"/>
    <s v="BM11"/>
    <n v="1"/>
    <n v="6"/>
    <s v=" BUCARAMANGA"/>
    <s v="ZONA SANTANDER"/>
    <s v="TERCEROS"/>
    <s v="2025 SEM 46"/>
    <s v="1640"/>
    <x v="52"/>
    <s v="viernes"/>
    <s v="PREBEL"/>
    <n v="1"/>
    <n v="6"/>
    <s v="TAT"/>
    <s v="MIGUEL ANTONIO ARIZA MERCADO"/>
    <s v="Preventa"/>
    <s v="1098623947"/>
    <s v="63451609"/>
    <s v="MERCO EXPRESS"/>
  </r>
  <r>
    <d v="2025-11-14T00:00:00"/>
    <s v="HHBU000700717"/>
    <s v="PBDESROLL"/>
    <s v="DESODORANTE ROLL-ON 30ML"/>
    <s v="PBDESROLL - DESODORANTE ROLL-ON 30ML"/>
    <n v="6"/>
    <n v="3000"/>
    <n v="0"/>
    <n v="18000"/>
    <s v="BM11"/>
    <n v="1"/>
    <n v="6"/>
    <s v=" BUCARAMANGA"/>
    <s v="ZONA SANTANDER"/>
    <s v="TERCEROS"/>
    <s v="2025 SEM 46"/>
    <s v="1640"/>
    <x v="52"/>
    <s v="viernes"/>
    <s v="PREBEL"/>
    <n v="1"/>
    <n v="6"/>
    <s v="TAT"/>
    <s v="MIGUEL ANTONIO ARIZA MERCADO"/>
    <s v="Preventa"/>
    <s v="1098623947"/>
    <s v="63451609"/>
    <s v="MERCO EXPRESS"/>
  </r>
  <r>
    <d v="2025-11-14T00:00:00"/>
    <s v="HHMO000626562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CARMEN ELENA FURNIELES PADRON"/>
    <s v="Preventa"/>
    <s v="50934155"/>
    <s v="1067887069"/>
    <s v="TIENDA DIOS PROVEE"/>
  </r>
  <r>
    <d v="2025-11-14T00:00:00"/>
    <s v="HHMO000626562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CARMEN ELENA FURNIELES PADRON"/>
    <s v="Preventa"/>
    <s v="50934155"/>
    <s v="1067887069"/>
    <s v="TIENDA DIOS PROVEE"/>
  </r>
  <r>
    <d v="2025-11-14T00:00:00"/>
    <s v="HHMO000626562"/>
    <s v="YABOLSAMED"/>
    <s v="BOLSA BASURA PAQUETE X8 UNIDADES"/>
    <s v="YABOLSAMED - BOLSA BASURA PAQUETE X8 UNIDADES"/>
    <n v="2"/>
    <n v="1344.54"/>
    <n v="0"/>
    <n v="2689.08"/>
    <s v="MT11"/>
    <n v="1"/>
    <n v="156"/>
    <s v=" TUTI Monteria"/>
    <s v="ZONA CENTRO"/>
    <s v="TERCEROS"/>
    <s v="2025 SEM 46"/>
    <s v="1739"/>
    <x v="1"/>
    <s v="viernes"/>
    <s v="YASS"/>
    <n v="1"/>
    <n v="2"/>
    <s v="TAT"/>
    <s v="CARMEN ELENA FURNIELES PADRON"/>
    <s v="Preventa"/>
    <s v="50934155"/>
    <s v="1067887069"/>
    <s v="TIENDA DIOS PROVEE"/>
  </r>
  <r>
    <d v="2025-11-14T00:00:00"/>
    <s v="HHPE000679548"/>
    <s v="PBDESCOJINX18"/>
    <s v="DES. AFM DPL ORIG 12G X18"/>
    <s v="PBDESCOJINX18 - DES. AFM DPL ORIG 12G X18"/>
    <n v="2"/>
    <n v="11900"/>
    <n v="714"/>
    <n v="23086"/>
    <s v="PE05"/>
    <n v="1"/>
    <n v="157"/>
    <s v=" TUTI Pereira"/>
    <s v="ZONA SUR"/>
    <s v="TERCEROS"/>
    <s v="2025 SEM 46"/>
    <s v="1813"/>
    <x v="40"/>
    <s v="viernes"/>
    <s v="PREBEL"/>
    <n v="1"/>
    <n v="2"/>
    <s v="TAT"/>
    <s v="LUZ DARY CANO GONZALEZ"/>
    <s v="Preventa"/>
    <s v="24545067"/>
    <s v="1059785487"/>
    <s v="LUZ DARY CANO"/>
  </r>
  <r>
    <d v="2025-11-14T00:00:00"/>
    <s v="HHBU000700729"/>
    <s v="LYVIDR500X1"/>
    <s v="LIMPIAYA LIMPIAVIDRIOS MULTIUSOS 500ML X1"/>
    <s v="LYVIDR500X1 - LIMPIAYA LIMPIAVIDRIOS MULTIUSOS 500ML X1"/>
    <n v="1"/>
    <n v="2647.06"/>
    <n v="0"/>
    <n v="2647.06"/>
    <s v="BM11"/>
    <n v="1"/>
    <n v="6"/>
    <s v=" BUCARAMANGA"/>
    <s v="ZONA SANTANDER"/>
    <s v="TERCEROS"/>
    <s v="2025 SEM 46"/>
    <s v="1640"/>
    <x v="52"/>
    <s v="viernes"/>
    <s v="ETERNA"/>
    <n v="1"/>
    <n v="1"/>
    <s v="TAT"/>
    <s v="NELLY VERA VERA  BARAJAS"/>
    <s v="Preventa"/>
    <s v="63275125"/>
    <s v="63451609"/>
    <s v="VARIEDADES LA PECHI"/>
  </r>
  <r>
    <d v="2025-11-14T00:00:00"/>
    <s v="HHBU000700729"/>
    <s v="YAPANIAZU"/>
    <s v="PAÑITOS HUMEDOS DAMPY X 20 AZUL"/>
    <s v="YAPANIAZU - PAÑITOS HUMEDOS DAMPY X 20 AZUL"/>
    <n v="1"/>
    <n v="1344.54"/>
    <n v="0"/>
    <n v="1344.54"/>
    <s v="BM11"/>
    <n v="1"/>
    <n v="6"/>
    <s v=" BUCARAMANGA"/>
    <s v="ZONA SANTANDER"/>
    <s v="TERCEROS"/>
    <s v="2025 SEM 46"/>
    <s v="1640"/>
    <x v="52"/>
    <s v="viernes"/>
    <s v="YASS"/>
    <n v="1"/>
    <n v="1"/>
    <s v="TAT"/>
    <s v="NELLY VERA VERA  BARAJAS"/>
    <s v="Preventa"/>
    <s v="63275125"/>
    <s v="63451609"/>
    <s v="VARIEDADES LA PECHI"/>
  </r>
  <r>
    <d v="2025-11-14T00:00:00"/>
    <s v="HHBU000700735"/>
    <s v="YAPANIAZU"/>
    <s v="PAÑITOS HUMEDOS DAMPY X 20 AZUL"/>
    <s v="YAPANIAZU - PAÑITOS HUMEDOS DAMPY X 20 AZUL"/>
    <n v="6"/>
    <n v="1344.54"/>
    <n v="0"/>
    <n v="8067.24"/>
    <s v="BM11"/>
    <n v="1"/>
    <n v="154"/>
    <s v=" TUTI Bucaramanga"/>
    <s v="ZONA SANTANDER"/>
    <s v="TERCEROS"/>
    <s v="2025 SEM 46"/>
    <s v="1640"/>
    <x v="52"/>
    <s v="viernes"/>
    <s v="YASS"/>
    <n v="1"/>
    <n v="6"/>
    <s v="TAT"/>
    <s v="CARMIÑA HERRERA MARIÑO"/>
    <s v="Preventa"/>
    <s v="63290942"/>
    <s v="63451609"/>
    <s v="DONDE CARMIÑA"/>
  </r>
  <r>
    <d v="2025-11-14T00:00:00"/>
    <s v="HHBU000700735"/>
    <s v="YAPADAM150"/>
    <s v="PAÑITOS HUMEDOS DAMPY X 150 UND AZUL"/>
    <s v="YAPADAM150 - PAÑITOS HUMEDOS DAMPY X 150 UND AZUL"/>
    <n v="3"/>
    <n v="6422.4"/>
    <n v="0"/>
    <n v="19267.2"/>
    <s v="BM11"/>
    <n v="1"/>
    <n v="154"/>
    <s v=" TUTI Bucaramanga"/>
    <s v="ZONA SANTANDER"/>
    <s v="TERCEROS"/>
    <s v="2025 SEM 46"/>
    <s v="1640"/>
    <x v="52"/>
    <s v="viernes"/>
    <s v="YASS"/>
    <n v="1"/>
    <n v="3"/>
    <s v="TAT"/>
    <s v="CARMIÑA HERRERA MARIÑO"/>
    <s v="Preventa"/>
    <s v="63290942"/>
    <s v="63451609"/>
    <s v="DONDE CARMIÑA"/>
  </r>
  <r>
    <d v="2025-11-14T00:00:00"/>
    <s v="HHBO001179459"/>
    <s v="LYDESEN500"/>
    <s v="DESENGRASANTE CITRICO 500ML"/>
    <s v="LYDESEN500 - DESENGRASANTE CITRICO 500ML"/>
    <n v="12"/>
    <n v="2645.48"/>
    <n v="0"/>
    <n v="31745.759999999998"/>
    <s v="BG20"/>
    <n v="1"/>
    <n v="126"/>
    <s v=" TUTI Bogota"/>
    <s v="ZONA BOGOTA"/>
    <s v="TERCEROS"/>
    <s v="2025 SEM 46"/>
    <s v="2147"/>
    <x v="29"/>
    <s v="viernes"/>
    <s v="ETERNA"/>
    <n v="1"/>
    <n v="12"/>
    <s v="TAT"/>
    <s v="JAIRO LOZANO WILCHES"/>
    <s v="Preventa"/>
    <s v="80126600"/>
    <s v="79986646"/>
    <s v="SUPERMERCADOS LOS AMIGOS"/>
  </r>
  <r>
    <d v="2025-11-14T00:00:00"/>
    <s v="HHBO001179487"/>
    <s v="LYGUANT7.5AMX2"/>
    <s v="LIMPIAYA GUATE TALLA7.5 AMARILLO X2"/>
    <s v="LYGUANT7.5AMX2 - LIMPIAYA GUATE TALLA7.5 AMARILLO X2"/>
    <n v="6"/>
    <n v="3025.21"/>
    <n v="0"/>
    <n v="18151.259999999998"/>
    <s v="BG20"/>
    <n v="1"/>
    <n v="126"/>
    <s v=" TUTI Bogota"/>
    <s v="ZONA BOGOTA"/>
    <s v="TERCEROS"/>
    <s v="2025 SEM 46"/>
    <s v="2156"/>
    <x v="25"/>
    <s v="viernes"/>
    <s v="ETERNA"/>
    <n v="1"/>
    <n v="6"/>
    <s v="TAT"/>
    <s v="MAIRA ALEJANDRA JIMENEZ PRIETO"/>
    <s v="Preventa"/>
    <s v="1007287595"/>
    <s v="11223739"/>
    <s v="MINIMERCADO SOCORRO"/>
  </r>
  <r>
    <d v="2025-11-14T00:00:00"/>
    <s v="HHBQ000727072"/>
    <s v="PBDESCREMA72H"/>
    <s v="DESODORANTE COLAPSIBLE 40GR 72H"/>
    <s v="PBDESCREMA72H - DESODORANTE COLAPSIBLE 40GR 72H"/>
    <n v="3"/>
    <n v="3000"/>
    <n v="0"/>
    <n v="9000"/>
    <s v="BQ19"/>
    <n v="1"/>
    <n v="155"/>
    <s v=" TUTI Barranquilla"/>
    <s v="ZONA NORTE"/>
    <s v="TERCEROS"/>
    <s v="2025 SEM 46"/>
    <s v="1980"/>
    <x v="13"/>
    <s v="viernes"/>
    <s v="PREBEL"/>
    <n v="1"/>
    <n v="3"/>
    <s v="TAT"/>
    <s v="EDUARDO JOSE MARTINEZ CORREA"/>
    <s v="Preventa"/>
    <s v="92030473"/>
    <s v="57440258"/>
    <s v="DROGI VARIEDADES MARA"/>
  </r>
  <r>
    <d v="2025-11-14T00:00:00"/>
    <s v="HHBQ000727072"/>
    <s v="PBTALCO30"/>
    <s v="TALCO POLVO AFM 30 GR"/>
    <s v="PBTALCO30 - TALCO POLVO AFM 30 GR"/>
    <n v="4"/>
    <n v="2900.04"/>
    <n v="0"/>
    <n v="11600.16"/>
    <s v="BQ19"/>
    <n v="1"/>
    <n v="155"/>
    <s v=" TUTI Barranquilla"/>
    <s v="ZONA NORTE"/>
    <s v="TERCEROS"/>
    <s v="2025 SEM 46"/>
    <s v="1980"/>
    <x v="13"/>
    <s v="viernes"/>
    <s v="PREBEL"/>
    <n v="1"/>
    <n v="4"/>
    <s v="TAT"/>
    <s v="EDUARDO JOSE MARTINEZ CORREA"/>
    <s v="Preventa"/>
    <s v="92030473"/>
    <s v="57440258"/>
    <s v="DROGI VARIEDADES MARA"/>
  </r>
  <r>
    <d v="2025-11-14T00:00:00"/>
    <s v="HHBQ000727072"/>
    <s v="YABOLSAMED"/>
    <s v="BOLSA BASURA PAQUETE X8 UNIDADES"/>
    <s v="YABOLSAMED - BOLSA BASURA PAQUETE X8 UNIDADES"/>
    <n v="4"/>
    <n v="1344.54"/>
    <n v="0"/>
    <n v="5378.16"/>
    <s v="BQ19"/>
    <n v="1"/>
    <n v="155"/>
    <s v=" TUTI Barranquilla"/>
    <s v="ZONA NORTE"/>
    <s v="TERCEROS"/>
    <s v="2025 SEM 46"/>
    <s v="1980"/>
    <x v="13"/>
    <s v="viernes"/>
    <s v="YASS"/>
    <n v="1"/>
    <n v="4"/>
    <s v="TAT"/>
    <s v="EDUARDO JOSE MARTINEZ CORREA"/>
    <s v="Preventa"/>
    <s v="92030473"/>
    <s v="57440258"/>
    <s v="DROGI VARIEDADES MARA"/>
  </r>
  <r>
    <d v="2025-11-14T00:00:00"/>
    <s v="HHBQ000727080"/>
    <s v="YACAN63"/>
    <s v="CANDADO 63 MM"/>
    <s v="YACAN63 - CANDADO 63 MM"/>
    <n v="2"/>
    <n v="5940"/>
    <n v="0"/>
    <n v="11880"/>
    <s v="BQ19"/>
    <n v="1"/>
    <n v="155"/>
    <s v=" TUTI Barranquilla"/>
    <s v="ZONA NORTE"/>
    <s v="TERCEROS"/>
    <s v="2025 SEM 46"/>
    <s v="1980"/>
    <x v="13"/>
    <s v="viernes"/>
    <s v="YASS"/>
    <n v="1"/>
    <n v="2"/>
    <s v="TAT"/>
    <s v="VITALIANO TORRES FAJARDO"/>
    <s v="Preventa"/>
    <s v="7303724"/>
    <s v="57440258"/>
    <s v="TIENDA LOS GIRASOLES"/>
  </r>
  <r>
    <d v="2025-11-14T00:00:00"/>
    <s v="HHME001468103"/>
    <s v="YAPANIAZU"/>
    <s v="PAÑITOS HUMEDOS DAMPY X 20 AZUL"/>
    <s v="YAPANIAZU - PAÑITOS HUMEDOS DAMPY X 20 AZUL"/>
    <n v="8"/>
    <n v="1344.54"/>
    <n v="0"/>
    <n v="10756.32"/>
    <s v="TT02"/>
    <n v="1"/>
    <n v="125"/>
    <s v=" TUTI Medellin"/>
    <s v="ZONA CENTRO"/>
    <s v="TERCEROS"/>
    <s v="2025 SEM 46"/>
    <s v="1315"/>
    <x v="8"/>
    <s v="viernes"/>
    <s v="YASS"/>
    <n v="1"/>
    <n v="8"/>
    <s v="TAT"/>
    <s v="MARTA CECILIA CORDOBA VELEZ"/>
    <s v="Preventa"/>
    <s v="42887437"/>
    <s v="1152184981"/>
    <s v="AUTO SERVICIO LUNA BOSQUE"/>
  </r>
  <r>
    <d v="2025-11-14T00:00:00"/>
    <s v="HHME001468103"/>
    <s v="YAPADAM150"/>
    <s v="PAÑITOS HUMEDOS DAMPY X 150 UND AZUL"/>
    <s v="YAPADAM150 - PAÑITOS HUMEDOS DAMPY X 150 UND AZUL"/>
    <n v="8"/>
    <n v="6422.4"/>
    <n v="0"/>
    <n v="51379.199999999997"/>
    <s v="TT02"/>
    <n v="1"/>
    <n v="125"/>
    <s v=" TUTI Medellin"/>
    <s v="ZONA CENTRO"/>
    <s v="TERCEROS"/>
    <s v="2025 SEM 46"/>
    <s v="1315"/>
    <x v="8"/>
    <s v="viernes"/>
    <s v="YASS"/>
    <n v="1"/>
    <n v="8"/>
    <s v="TAT"/>
    <s v="MARTA CECILIA CORDOBA VELEZ"/>
    <s v="Preventa"/>
    <s v="42887437"/>
    <s v="1152184981"/>
    <s v="AUTO SERVICIO LUNA BOSQUE"/>
  </r>
  <r>
    <d v="2025-11-14T00:00:00"/>
    <s v="HHMO000626519"/>
    <s v="LYGUANT7AMX2"/>
    <s v="LIMPIAYA GUATE TALLA7 AMARILLO X2"/>
    <s v="LYGUANT7AMX2 - LIMPIAYA GUATE TALLA7 AMARILLO X2"/>
    <n v="4"/>
    <n v="3025.21"/>
    <n v="0"/>
    <n v="12100.84"/>
    <s v="MT11"/>
    <n v="1"/>
    <n v="156"/>
    <s v=" TUTI Monteria"/>
    <s v="ZONA CENTRO"/>
    <s v="TERCEROS"/>
    <s v="2025 SEM 46"/>
    <s v="1738"/>
    <x v="30"/>
    <s v="viernes"/>
    <s v="ETERNA"/>
    <n v="1"/>
    <n v="4"/>
    <s v="TAT"/>
    <s v="ELKIN ALONSO QUINTERO NARVAEZ"/>
    <s v="Preventa"/>
    <s v="71116082"/>
    <s v="78716125"/>
    <s v="GRANERO LA UNION PAISA"/>
  </r>
  <r>
    <d v="2025-11-14T00:00:00"/>
    <s v="HHMO000626519"/>
    <s v="LYGUANT8AMX2"/>
    <s v="LIMPIAYA GUANTE TALLA8 AMARILLO X2"/>
    <s v="LYGUANT8AMX2 - LIMPIAYA GUANTE TALLA8 AMARILLO X2"/>
    <n v="4"/>
    <n v="3025.21"/>
    <n v="0"/>
    <n v="12100.84"/>
    <s v="MT11"/>
    <n v="1"/>
    <n v="156"/>
    <s v=" TUTI Monteria"/>
    <s v="ZONA CENTRO"/>
    <s v="TERCEROS"/>
    <s v="2025 SEM 46"/>
    <s v="1738"/>
    <x v="30"/>
    <s v="viernes"/>
    <s v="ETERNA"/>
    <n v="1"/>
    <n v="4"/>
    <s v="TAT"/>
    <s v="ELKIN ALONSO QUINTERO NARVAEZ"/>
    <s v="Preventa"/>
    <s v="71116082"/>
    <s v="78716125"/>
    <s v="GRANERO LA UNION PAISA"/>
  </r>
  <r>
    <d v="2025-11-14T00:00:00"/>
    <s v="HHMO000626519"/>
    <s v="LYGUANT9AMX2"/>
    <s v="LIMPIAYA GUANTE TALLA9 AMARILLO X2"/>
    <s v="LYGUANT9AMX2 - LIMPIAYA GUANTE TALLA9 AMARILLO X2"/>
    <n v="4"/>
    <n v="3025.21"/>
    <n v="0"/>
    <n v="12100.84"/>
    <s v="MT11"/>
    <n v="1"/>
    <n v="156"/>
    <s v=" TUTI Monteria"/>
    <s v="ZONA CENTRO"/>
    <s v="TERCEROS"/>
    <s v="2025 SEM 46"/>
    <s v="1738"/>
    <x v="30"/>
    <s v="viernes"/>
    <s v="ETERNA"/>
    <n v="1"/>
    <n v="4"/>
    <s v="TAT"/>
    <s v="ELKIN ALONSO QUINTERO NARVAEZ"/>
    <s v="Preventa"/>
    <s v="71116082"/>
    <s v="78716125"/>
    <s v="GRANERO LA UNION PAISA"/>
  </r>
  <r>
    <d v="2025-11-14T00:00:00"/>
    <s v="HHBU000700680"/>
    <s v="LYGUANT8NGX2"/>
    <s v="LIMPIAYA GUANTE NEGRO TALLA8 X2"/>
    <s v="LYGUANT8NGX2 - LIMPIAYA GUANTE NEGRO TALLA8 X2"/>
    <n v="2"/>
    <n v="3180"/>
    <n v="0"/>
    <n v="6360"/>
    <s v="BM11"/>
    <n v="1"/>
    <n v="6"/>
    <s v=" BUCARAMANGA"/>
    <s v="ZONA SANTANDER"/>
    <s v="TERCEROS"/>
    <s v="2025 SEM 46"/>
    <s v="1640"/>
    <x v="52"/>
    <s v="viernes"/>
    <s v="ETERNA"/>
    <n v="1"/>
    <n v="2"/>
    <s v="TAT"/>
    <s v="DILSON ARIEL ACOSTA URREA"/>
    <s v="Preventa"/>
    <s v="80734830"/>
    <s v="63451609"/>
    <s v="TIENDA DILSON"/>
  </r>
  <r>
    <d v="2025-11-14T00:00:00"/>
    <s v="HHBU000700680"/>
    <s v="LYGUANT9NGX2"/>
    <s v="LIMPIAYA GUANTE NEGRO TALLA9 X2"/>
    <s v="LYGUANT9NGX2 - LIMPIAYA GUANTE NEGRO TALLA9 X2"/>
    <n v="2"/>
    <n v="3180"/>
    <n v="0"/>
    <n v="6360"/>
    <s v="BM11"/>
    <n v="1"/>
    <n v="6"/>
    <s v=" BUCARAMANGA"/>
    <s v="ZONA SANTANDER"/>
    <s v="TERCEROS"/>
    <s v="2025 SEM 46"/>
    <s v="1640"/>
    <x v="52"/>
    <s v="viernes"/>
    <s v="ETERNA"/>
    <n v="1"/>
    <n v="2"/>
    <s v="TAT"/>
    <s v="DILSON ARIEL ACOSTA URREA"/>
    <s v="Preventa"/>
    <s v="80734830"/>
    <s v="63451609"/>
    <s v="TIENDA DILSON"/>
  </r>
  <r>
    <d v="2025-11-14T00:00:00"/>
    <s v="HHBO001179360"/>
    <s v="PBTAL85X2"/>
    <s v="TALCO 85GR X 2"/>
    <s v="PBTAL85X2 - TALCO 85GR X 2"/>
    <n v="3"/>
    <n v="12290.73"/>
    <n v="0"/>
    <n v="36872.19"/>
    <s v="BG11"/>
    <n v="1"/>
    <n v="2"/>
    <s v=" CIUDAD BOGOTA"/>
    <s v="ZONA BOGOTA"/>
    <s v="TERCEROS"/>
    <s v="2025 SEM 46"/>
    <s v="2197"/>
    <x v="33"/>
    <s v="viernes"/>
    <s v="PREBEL"/>
    <n v="1"/>
    <n v="3"/>
    <s v="TAT"/>
    <s v="MERCADOS ALMENDROS SAS"/>
    <s v="Preventa"/>
    <s v="900758308"/>
    <s v="1129520020"/>
    <s v="AUTO MARKET LAS ACACIAS"/>
  </r>
  <r>
    <d v="2025-11-14T00:00:00"/>
    <s v="HHBO001179360"/>
    <s v="PBDESCOJINX18"/>
    <s v="DES. AFM DPL ORIG 12G X18"/>
    <s v="PBDESCOJINX18 - DES. AFM DPL ORIG 12G X18"/>
    <n v="1"/>
    <n v="11900"/>
    <n v="0"/>
    <n v="11900"/>
    <s v="BG11"/>
    <n v="1"/>
    <n v="2"/>
    <s v=" CIUDAD BOGOTA"/>
    <s v="ZONA BOGOTA"/>
    <s v="TERCEROS"/>
    <s v="2025 SEM 46"/>
    <s v="2197"/>
    <x v="33"/>
    <s v="viernes"/>
    <s v="PREBEL"/>
    <n v="1"/>
    <n v="1"/>
    <s v="TAT"/>
    <s v="MERCADOS ALMENDROS SAS"/>
    <s v="Preventa"/>
    <s v="900758308"/>
    <s v="1129520020"/>
    <s v="AUTO MARKET LAS ACACIAS"/>
  </r>
  <r>
    <d v="2025-11-14T00:00:00"/>
    <s v="HHME001468240"/>
    <s v="YACAN50"/>
    <s v="CANDADO 50 MM"/>
    <s v="YACAN50 - CANDADO 50 MM"/>
    <n v="1"/>
    <n v="4327.7299999999996"/>
    <n v="0"/>
    <n v="4327.7299999999996"/>
    <s v="TT02"/>
    <n v="1"/>
    <n v="125"/>
    <s v=" TUTI Medellin"/>
    <s v="ZONA CENTRO"/>
    <s v="TERCEROS"/>
    <s v="2025 SEM 46"/>
    <s v="1315"/>
    <x v="8"/>
    <s v="viernes"/>
    <s v="YASS"/>
    <n v="1"/>
    <n v="1"/>
    <s v="TAT"/>
    <s v="JUAN DE DIOS GRISALES GALLEGO"/>
    <s v="Preventa"/>
    <s v="75046489"/>
    <s v="1152184981"/>
    <s v="TIENDA EL JUANCHO"/>
  </r>
  <r>
    <d v="2025-11-14T00:00:00"/>
    <s v="HHME001468240"/>
    <s v="PBDESROLLX72"/>
    <s v="DESODORANTE ROLL-ON 30ML X72H"/>
    <s v="PBDESROLLX72 - DESODORANTE ROLL-ON 30ML X72H"/>
    <n v="6"/>
    <n v="3000"/>
    <n v="0"/>
    <n v="18000"/>
    <s v="TT02"/>
    <n v="1"/>
    <n v="125"/>
    <s v=" TUTI Medellin"/>
    <s v="ZONA CENTRO"/>
    <s v="TERCEROS"/>
    <s v="2025 SEM 46"/>
    <s v="1315"/>
    <x v="8"/>
    <s v="viernes"/>
    <s v="PREBEL"/>
    <n v="1"/>
    <n v="6"/>
    <s v="TAT"/>
    <s v="JUAN DE DIOS GRISALES GALLEGO"/>
    <s v="Preventa"/>
    <s v="75046489"/>
    <s v="1152184981"/>
    <s v="TIENDA EL JUANCHO"/>
  </r>
  <r>
    <d v="2025-11-14T00:00:00"/>
    <s v="HHME001468240"/>
    <s v="YASEDA20"/>
    <s v="SEDA DENTAL CON CERA 20 MT"/>
    <s v="YASEDA20 - SEDA DENTAL CON CERA 20 MT"/>
    <n v="12"/>
    <n v="1092.44"/>
    <n v="0"/>
    <n v="13109.28"/>
    <s v="TT02"/>
    <n v="1"/>
    <n v="125"/>
    <s v=" TUTI Medellin"/>
    <s v="ZONA CENTRO"/>
    <s v="TERCEROS"/>
    <s v="2025 SEM 46"/>
    <s v="1315"/>
    <x v="8"/>
    <s v="viernes"/>
    <s v="YASS"/>
    <n v="1"/>
    <n v="12"/>
    <s v="TAT"/>
    <s v="JUAN DE DIOS GRISALES GALLEGO"/>
    <s v="Preventa"/>
    <s v="75046489"/>
    <s v="1152184981"/>
    <s v="TIENDA EL JUANCHO"/>
  </r>
  <r>
    <d v="2025-11-14T00:00:00"/>
    <s v="HHBO001179383"/>
    <s v="PBELDES12X18"/>
    <s v="DES. EA DPL CLASS 12G X 18"/>
    <s v="PBELDES12X18 - DES. EA DPL CLASS 12G X 18"/>
    <n v="1"/>
    <n v="12500"/>
    <n v="375"/>
    <n v="12125"/>
    <s v="BG13"/>
    <n v="1"/>
    <n v="126"/>
    <s v=" TUTI Bogota"/>
    <s v="ZONA BOGOTA"/>
    <s v="TERCEROS"/>
    <s v="2025 SEM 46"/>
    <s v="2232"/>
    <x v="18"/>
    <s v="viernes"/>
    <s v="PREBEL"/>
    <n v="1"/>
    <n v="1"/>
    <s v="TAT"/>
    <s v="ANDRES FERNANDO MURCIA MELO"/>
    <s v="Preventa"/>
    <s v="1069584076"/>
    <s v="52460170"/>
    <s v="SUPERMERCADO RINDEMAX"/>
  </r>
  <r>
    <d v="2025-11-14T00:00:00"/>
    <s v="HHBO001179383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6"/>
    <s v="2232"/>
    <x v="18"/>
    <s v="viernes"/>
    <s v="PREBEL"/>
    <n v="1"/>
    <n v="1"/>
    <s v="TAT"/>
    <s v="ANDRES FERNANDO MURCIA MELO"/>
    <s v="Preventa"/>
    <s v="1069584076"/>
    <s v="52460170"/>
    <s v="SUPERMERCADO RINDEMAX"/>
  </r>
  <r>
    <d v="2025-11-14T00:00:00"/>
    <s v="HHBO001179383"/>
    <s v="PBDES135X272H"/>
    <s v="DESODORANTE CREMA 135GR x2 72H"/>
    <s v="PBDES135X272H - DESODORANTE CREMA 135GR x2 72H"/>
    <n v="2"/>
    <n v="15550"/>
    <n v="0"/>
    <n v="31100"/>
    <s v="BG13"/>
    <n v="1"/>
    <n v="126"/>
    <s v=" TUTI Bogota"/>
    <s v="ZONA BOGOTA"/>
    <s v="TERCEROS"/>
    <s v="2025 SEM 46"/>
    <s v="2232"/>
    <x v="18"/>
    <s v="viernes"/>
    <s v="PREBEL"/>
    <n v="1"/>
    <n v="2"/>
    <s v="TAT"/>
    <s v="ANDRES FERNANDO MURCIA MELO"/>
    <s v="Preventa"/>
    <s v="1069584076"/>
    <s v="52460170"/>
    <s v="SUPERMERCADO RINDEMAX"/>
  </r>
  <r>
    <d v="2025-11-14T00:00:00"/>
    <s v="HHBO001179383"/>
    <s v="PBDESROLLX72"/>
    <s v="DESODORANTE ROLL-ON 30ML X72H"/>
    <s v="PBDESROLLX72 - DESODORANTE ROLL-ON 30ML X72H"/>
    <n v="6"/>
    <n v="3000"/>
    <n v="0"/>
    <n v="18000"/>
    <s v="BG13"/>
    <n v="1"/>
    <n v="126"/>
    <s v=" TUTI Bogota"/>
    <s v="ZONA BOGOTA"/>
    <s v="TERCEROS"/>
    <s v="2025 SEM 46"/>
    <s v="2232"/>
    <x v="18"/>
    <s v="viernes"/>
    <s v="PREBEL"/>
    <n v="1"/>
    <n v="6"/>
    <s v="TAT"/>
    <s v="ANDRES FERNANDO MURCIA MELO"/>
    <s v="Preventa"/>
    <s v="1069584076"/>
    <s v="52460170"/>
    <s v="SUPERMERCADO RINDEMAX"/>
  </r>
  <r>
    <d v="2025-11-14T00:00:00"/>
    <s v="HHBO001179399"/>
    <s v="YACAN20"/>
    <s v="CANDADO 20 MM"/>
    <s v="YACAN20 - CANDADO 20 MM"/>
    <n v="12"/>
    <n v="1218.49"/>
    <n v="0"/>
    <n v="14621.88"/>
    <s v="BG11"/>
    <n v="1"/>
    <n v="2"/>
    <s v=" CIUDAD BOGOTA"/>
    <s v="ZONA BOGOTA"/>
    <s v="TERCEROS"/>
    <s v="2025 SEM 46"/>
    <s v="2197"/>
    <x v="33"/>
    <s v="viernes"/>
    <s v="YASS"/>
    <n v="1"/>
    <n v="12"/>
    <s v="TAT"/>
    <s v="SANDRA YANETH MALDONADO PLAZAS"/>
    <s v="Preventa"/>
    <s v="1018411298"/>
    <s v="1129520020"/>
    <s v="CACHARERIA SARITA"/>
  </r>
  <r>
    <d v="2025-11-14T00:00:00"/>
    <s v="HHMO000626550"/>
    <s v="LYGUANT7AMX2"/>
    <s v="LIMPIAYA GUATE TALLA7 AMARILLO X2"/>
    <s v="LYGUANT7AMX2 - LIMPIAYA GUATE TALLA7 AMARILLO X2"/>
    <n v="6"/>
    <n v="3025.21"/>
    <n v="0"/>
    <n v="18151.259999999998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YEISON CAMILO GOMEZ ZULUAGA"/>
    <s v="Preventa"/>
    <s v="1067904768"/>
    <s v="1067887069"/>
    <s v="TIENDA NUEVA COLOMBIA"/>
  </r>
  <r>
    <d v="2025-11-14T00:00:00"/>
    <s v="HHMO000626550"/>
    <s v="LYGUANT8AMX2"/>
    <s v="LIMPIAYA GUANTE TALLA8 AMARILLO X2"/>
    <s v="LYGUANT8AMX2 - LIMPIAYA GUANTE TALLA8 AMARILLO X2"/>
    <n v="6"/>
    <n v="3025.21"/>
    <n v="0"/>
    <n v="18151.259999999998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YEISON CAMILO GOMEZ ZULUAGA"/>
    <s v="Preventa"/>
    <s v="1067904768"/>
    <s v="1067887069"/>
    <s v="TIENDA NUEVA COLOMBIA"/>
  </r>
  <r>
    <d v="2025-11-14T00:00:00"/>
    <s v="HHMO000626560"/>
    <s v="YATIJEROM"/>
    <s v="TIJERA PUNTA ROMA ECONOMICA"/>
    <s v="YATIJEROM - TIJERA PUNTA ROMA ECONOMICA"/>
    <n v="6"/>
    <n v="864"/>
    <n v="0"/>
    <n v="5184"/>
    <s v="MT11"/>
    <n v="1"/>
    <n v="156"/>
    <s v=" TUTI Monteria"/>
    <s v="ZONA CENTRO"/>
    <s v="TERCEROS"/>
    <s v="2025 SEM 46"/>
    <s v="1739"/>
    <x v="1"/>
    <s v="viernes"/>
    <s v="YASS"/>
    <n v="1"/>
    <n v="6"/>
    <s v="TAT"/>
    <s v="JUAN CARLOS NUÑEZ CAYCEDO"/>
    <s v="Preventa"/>
    <s v="11003812"/>
    <s v="1067887069"/>
    <s v="FERRETERIA Y MATERIALES JC"/>
  </r>
  <r>
    <d v="2025-11-14T00:00:00"/>
    <s v="HHMO000626560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6"/>
    <s v="1739"/>
    <x v="1"/>
    <s v="viernes"/>
    <s v="YASS"/>
    <n v="1"/>
    <n v="1"/>
    <s v="TAT"/>
    <s v="JUAN CARLOS NUÑEZ CAYCEDO"/>
    <s v="Preventa"/>
    <s v="11003812"/>
    <s v="1067887069"/>
    <s v="FERRETERIA Y MATERIALES JC"/>
  </r>
  <r>
    <d v="2025-11-14T00:00:00"/>
    <s v="HHMO000626560"/>
    <s v="LYCEETIPLANCHA"/>
    <s v="CEPILLO ECOLOGICO TIPO PLANCHA"/>
    <s v="LYCEETIPLANCHA - CEPILLO ECOLOGICO TIPO PLANCHA"/>
    <n v="1"/>
    <n v="2700"/>
    <n v="0"/>
    <n v="2700"/>
    <s v="MT11"/>
    <n v="1"/>
    <n v="156"/>
    <s v=" TUTI Monteria"/>
    <s v="ZONA CENTRO"/>
    <s v="TERCEROS"/>
    <s v="2025 SEM 46"/>
    <s v="1739"/>
    <x v="1"/>
    <s v="viernes"/>
    <s v="ETERNA"/>
    <n v="1"/>
    <n v="1"/>
    <s v="TAT"/>
    <s v="JUAN CARLOS NUÑEZ CAYCEDO"/>
    <s v="Preventa"/>
    <s v="11003812"/>
    <s v="1067887069"/>
    <s v="FERRETERIA Y MATERIALES JC"/>
  </r>
  <r>
    <d v="2025-11-14T00:00:00"/>
    <s v="HHBU000700720"/>
    <s v="YACINT12"/>
    <s v="CINTA TRANSPARENTE PEQUEÑA X 12 UND"/>
    <s v="YACINT12 - CINTA TRANSPARENTE PEQUEÑA X 12 UND"/>
    <n v="1"/>
    <n v="4247.1000000000004"/>
    <n v="0"/>
    <n v="4247.1000000000004"/>
    <s v="BM11"/>
    <n v="1"/>
    <n v="6"/>
    <s v=" BUCARAMANGA"/>
    <s v="ZONA SANTANDER"/>
    <s v="TERCEROS"/>
    <s v="2025 SEM 46"/>
    <s v="1640"/>
    <x v="52"/>
    <s v="viernes"/>
    <s v="YASS"/>
    <n v="1"/>
    <n v="1"/>
    <s v="TAT"/>
    <s v="BLANCA NANCY GALVIS RUEDA"/>
    <s v="Preventa"/>
    <s v="63326261"/>
    <s v="63451609"/>
    <s v="BAÑOS PASILLO 16"/>
  </r>
  <r>
    <d v="2025-11-14T00:00:00"/>
    <s v="HHPE000679545"/>
    <s v="PBDESCOJINX18"/>
    <s v="DES. AFM DPL ORIG 12G X18"/>
    <s v="PBDESCOJINX18 - DES. AFM DPL ORIG 12G X18"/>
    <n v="2"/>
    <n v="11900"/>
    <n v="714"/>
    <n v="23086"/>
    <s v="PE05"/>
    <n v="1"/>
    <n v="157"/>
    <s v=" TUTI Pereira"/>
    <s v="ZONA SUR"/>
    <s v="TERCEROS"/>
    <s v="2025 SEM 46"/>
    <s v="1836"/>
    <x v="41"/>
    <s v="viernes"/>
    <s v="PREBEL"/>
    <n v="1"/>
    <n v="2"/>
    <s v="TAT"/>
    <s v="WILLIAM ADOLFO TORO GIRALDO"/>
    <s v="Preventa"/>
    <s v="15991485"/>
    <s v="1088007321"/>
    <s v="MISCELANEA CARTAGENA"/>
  </r>
  <r>
    <d v="2025-11-14T00:00:00"/>
    <s v="HHPE000679549"/>
    <s v="PBDESROLL"/>
    <s v="DESODORANTE ROLL-ON 30ML"/>
    <s v="PBDESROLL - DESODORANTE ROLL-ON 30ML"/>
    <n v="3"/>
    <n v="3000"/>
    <n v="0"/>
    <n v="9000"/>
    <s v="PE05"/>
    <n v="1"/>
    <n v="157"/>
    <s v=" TUTI Pereira"/>
    <s v="ZONA SUR"/>
    <s v="TERCEROS"/>
    <s v="2025 SEM 46"/>
    <s v="1836"/>
    <x v="41"/>
    <s v="viernes"/>
    <s v="PREBEL"/>
    <n v="1"/>
    <n v="3"/>
    <s v="TAT"/>
    <s v="JAVIER ESTUPIÑAN DUQUE"/>
    <s v="Preventa"/>
    <s v="10018239"/>
    <s v="1088007321"/>
    <s v="REMATES MILAN"/>
  </r>
  <r>
    <d v="2025-11-14T00:00:00"/>
    <s v="HHPE000679549"/>
    <s v="PBELDESMIN30"/>
    <s v="EA CLASSIC MINI ROLL ON 30ML"/>
    <s v="PBELDESMIN30 - EA CLASSIC MINI ROLL ON 30ML"/>
    <n v="6"/>
    <n v="3000"/>
    <n v="0"/>
    <n v="18000"/>
    <s v="PE05"/>
    <n v="1"/>
    <n v="157"/>
    <s v=" TUTI Pereira"/>
    <s v="ZONA SUR"/>
    <s v="TERCEROS"/>
    <s v="2025 SEM 46"/>
    <s v="1836"/>
    <x v="41"/>
    <s v="viernes"/>
    <s v="PREBEL"/>
    <n v="1"/>
    <n v="6"/>
    <s v="TAT"/>
    <s v="JAVIER ESTUPIÑAN DUQUE"/>
    <s v="Preventa"/>
    <s v="10018239"/>
    <s v="1088007321"/>
    <s v="REMATES MILAN"/>
  </r>
  <r>
    <d v="2025-11-14T00:00:00"/>
    <s v="HHBU000700730"/>
    <s v="LYESPOOROX12"/>
    <s v="LIMPIAYA ESPONJA ORO/PLATA X12"/>
    <s v="LYESPOOROX12 - LIMPIAYA ESPONJA ORO/PLATA X12"/>
    <n v="1"/>
    <n v="8991.6"/>
    <n v="449.58"/>
    <n v="8542.02"/>
    <s v="BM11"/>
    <n v="1"/>
    <n v="154"/>
    <s v=" TUTI Bucaramanga"/>
    <s v="ZONA SANTANDER"/>
    <s v="TERCEROS"/>
    <s v="2025 SEM 46"/>
    <s v="1640"/>
    <x v="52"/>
    <s v="viernes"/>
    <s v="ETERNA"/>
    <n v="1"/>
    <n v="1"/>
    <s v="TAT"/>
    <s v="ALEXANDER ZABALA DELGADO"/>
    <s v="Preventa"/>
    <s v="91507533"/>
    <s v="63451609"/>
    <s v="AB SERVIPLUS"/>
  </r>
  <r>
    <d v="2025-11-14T00:00:00"/>
    <s v="HHBU000700730"/>
    <s v="YASEDA20"/>
    <s v="SEDA DENTAL CON CERA 20 MT"/>
    <s v="YASEDA20 - SEDA DENTAL CON CERA 20 MT"/>
    <n v="1"/>
    <n v="1092.44"/>
    <n v="0"/>
    <n v="1092.44"/>
    <s v="BM11"/>
    <n v="1"/>
    <n v="154"/>
    <s v=" TUTI Bucaramanga"/>
    <s v="ZONA SANTANDER"/>
    <s v="TERCEROS"/>
    <s v="2025 SEM 46"/>
    <s v="1640"/>
    <x v="52"/>
    <s v="viernes"/>
    <s v="YASS"/>
    <n v="1"/>
    <n v="1"/>
    <s v="TAT"/>
    <s v="ALEXANDER ZABALA DELGADO"/>
    <s v="Preventa"/>
    <s v="91507533"/>
    <s v="63451609"/>
    <s v="AB SERVIPLUS"/>
  </r>
  <r>
    <d v="2025-11-14T00:00:00"/>
    <s v="HHBO001179457"/>
    <s v="YACAN38"/>
    <s v="CANDADO 38 MM"/>
    <s v="YACAN38 - CANDADO 38 MM"/>
    <n v="3"/>
    <n v="2668.75"/>
    <n v="0"/>
    <n v="8006.25"/>
    <s v="BG20"/>
    <n v="1"/>
    <n v="126"/>
    <s v=" TUTI Bogota"/>
    <s v="ZONA BOGOTA"/>
    <s v="TERCEROS"/>
    <s v="2025 SEM 46"/>
    <s v="2147"/>
    <x v="29"/>
    <s v="viernes"/>
    <s v="YASS"/>
    <n v="1"/>
    <n v="3"/>
    <s v="TAT"/>
    <s v="NHORALBA VIVAS RODRIGUEZ"/>
    <s v="Preventa"/>
    <s v="21003523"/>
    <s v="79986646"/>
    <s v="EL EXITAZO"/>
  </r>
  <r>
    <d v="2025-11-14T00:00:00"/>
    <s v="HHBO001179457"/>
    <s v="YACAN40"/>
    <s v="CANDADO 40 MM"/>
    <s v="YACAN40 - CANDADO 40 MM"/>
    <n v="3"/>
    <n v="2992.5"/>
    <n v="0"/>
    <n v="8977.5"/>
    <s v="BG20"/>
    <n v="1"/>
    <n v="126"/>
    <s v=" TUTI Bogota"/>
    <s v="ZONA BOGOTA"/>
    <s v="TERCEROS"/>
    <s v="2025 SEM 46"/>
    <s v="2147"/>
    <x v="29"/>
    <s v="viernes"/>
    <s v="YASS"/>
    <n v="1"/>
    <n v="3"/>
    <s v="TAT"/>
    <s v="NHORALBA VIVAS RODRIGUEZ"/>
    <s v="Preventa"/>
    <s v="21003523"/>
    <s v="79986646"/>
    <s v="EL EXITAZO"/>
  </r>
  <r>
    <d v="2025-11-14T00:00:00"/>
    <s v="HHBO001179507"/>
    <s v="LYESPOOROX12"/>
    <s v="LIMPIAYA ESPONJA ORO/PLATA X12"/>
    <s v="LYESPOOROX12 - LIMPIAYA ESPONJA ORO/PLATA X12"/>
    <n v="1"/>
    <n v="8991.6"/>
    <n v="0"/>
    <n v="8991.6"/>
    <s v="BG20"/>
    <n v="1"/>
    <n v="2"/>
    <s v=" CIUDAD BOGOTA"/>
    <s v="ZONA BOGOTA"/>
    <s v="TERCEROS"/>
    <s v="2025 SEM 46"/>
    <s v="2156"/>
    <x v="25"/>
    <s v="viernes"/>
    <s v="ETERNA"/>
    <n v="1"/>
    <n v="1"/>
    <s v="TAT"/>
    <s v="JENNY STEPHANIE RODRIGUEZ LEGUISAMO"/>
    <s v="Preventa"/>
    <s v="1031131866"/>
    <s v="11223739"/>
    <s v="TIENDA REJAS"/>
  </r>
  <r>
    <d v="2025-11-14T00:00:00"/>
    <s v="HHBO001179522"/>
    <s v="LYLANAACEX6"/>
    <s v="LIMPIAYA LANA ACERO X6"/>
    <s v="LYLANAACEX6 - LIMPIAYA LANA ACERO X6"/>
    <n v="4"/>
    <n v="1180"/>
    <n v="0"/>
    <n v="4720"/>
    <s v="BG20"/>
    <n v="1"/>
    <n v="126"/>
    <s v=" TUTI Bogota"/>
    <s v="ZONA BOGOTA"/>
    <s v="TERCEROS"/>
    <s v="2025 SEM 46"/>
    <s v="2153"/>
    <x v="31"/>
    <s v="viernes"/>
    <s v="ETERNA"/>
    <n v="6"/>
    <n v="24"/>
    <s v="TAT"/>
    <s v="MARISOL CIPAMOCHA ROSALES"/>
    <s v="Preventa"/>
    <s v="1019136038"/>
    <s v="1000685156"/>
    <s v="TIENDA MARISOL3"/>
  </r>
  <r>
    <d v="2025-11-14T00:00:00"/>
    <s v="HHBO001179522"/>
    <s v="LYGUANT7.5AMX2"/>
    <s v="LIMPIAYA GUATE TALLA7.5 AMARILLO X2"/>
    <s v="LYGUANT7.5AMX2 - LIMPIAYA GUATE TALLA7.5 AMARILLO X2"/>
    <n v="3"/>
    <n v="3025.21"/>
    <n v="0"/>
    <n v="9075.6299999999992"/>
    <s v="BG20"/>
    <n v="1"/>
    <n v="126"/>
    <s v=" TUTI Bogota"/>
    <s v="ZONA BOGOTA"/>
    <s v="TERCEROS"/>
    <s v="2025 SEM 46"/>
    <s v="2153"/>
    <x v="31"/>
    <s v="viernes"/>
    <s v="ETERNA"/>
    <n v="1"/>
    <n v="3"/>
    <s v="TAT"/>
    <s v="MARISOL CIPAMOCHA ROSALES"/>
    <s v="Preventa"/>
    <s v="1019136038"/>
    <s v="1000685156"/>
    <s v="TIENDA MARISOL3"/>
  </r>
  <r>
    <d v="2025-11-14T00:00:00"/>
    <s v="HHBO001179522"/>
    <s v="LYSUAV190DX1"/>
    <s v="LIMPIAYA SUAVIZANTE DOYPACK 190 ML X1"/>
    <s v="LYSUAV190DX1 - LIMPIAYA SUAVIZANTE DOYPACK 190 ML X1"/>
    <n v="15"/>
    <n v="977"/>
    <n v="0"/>
    <n v="14655"/>
    <s v="BG20"/>
    <n v="1"/>
    <n v="126"/>
    <s v=" TUTI Bogota"/>
    <s v="ZONA BOGOTA"/>
    <s v="TERCEROS"/>
    <s v="2025 SEM 46"/>
    <s v="2153"/>
    <x v="31"/>
    <s v="viernes"/>
    <s v="ETERNA"/>
    <n v="1"/>
    <n v="15"/>
    <s v="TAT"/>
    <s v="MARISOL CIPAMOCHA ROSALES"/>
    <s v="Preventa"/>
    <s v="1019136038"/>
    <s v="1000685156"/>
    <s v="TIENDA MARISOL3"/>
  </r>
  <r>
    <d v="2025-11-14T00:00:00"/>
    <s v="HHBO001179522"/>
    <s v="LYVIDR500X1"/>
    <s v="LIMPIAYA LIMPIAVIDRIOS MULTIUSOS 500ML X1"/>
    <s v="LYVIDR500X1 - LIMPIAYA LIMPIAVIDRIOS MULTIUSOS 500ML X1"/>
    <n v="3"/>
    <n v="2647.06"/>
    <n v="0"/>
    <n v="7941.18"/>
    <s v="BG20"/>
    <n v="1"/>
    <n v="126"/>
    <s v=" TUTI Bogota"/>
    <s v="ZONA BOGOTA"/>
    <s v="TERCEROS"/>
    <s v="2025 SEM 46"/>
    <s v="2153"/>
    <x v="31"/>
    <s v="viernes"/>
    <s v="ETERNA"/>
    <n v="1"/>
    <n v="3"/>
    <s v="TAT"/>
    <s v="MARISOL CIPAMOCHA ROSALES"/>
    <s v="Preventa"/>
    <s v="1019136038"/>
    <s v="1000685156"/>
    <s v="TIENDA MARISOL3"/>
  </r>
  <r>
    <d v="2025-11-14T00:00:00"/>
    <s v="HHBO001179564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47"/>
    <x v="29"/>
    <s v="viernes"/>
    <s v="PREBEL"/>
    <n v="1"/>
    <n v="1"/>
    <s v="TAT"/>
    <s v="ISABEL CRISTINA ZAFRA MALPICA"/>
    <s v="Preventa"/>
    <s v="41714677"/>
    <s v="79986646"/>
    <s v="DROGAS RETSIM"/>
  </r>
  <r>
    <d v="2025-11-14T00:00:00"/>
    <s v="HHBO001179564"/>
    <s v="PBDESROLL"/>
    <s v="DESODORANTE ROLL-ON 30ML"/>
    <s v="PBDESROLL - DESODORANTE ROLL-ON 30ML"/>
    <n v="3"/>
    <n v="3000"/>
    <n v="0"/>
    <n v="9000"/>
    <s v="BG20"/>
    <n v="1"/>
    <n v="126"/>
    <s v=" TUTI Bogota"/>
    <s v="ZONA BOGOTA"/>
    <s v="TERCEROS"/>
    <s v="2025 SEM 46"/>
    <s v="2147"/>
    <x v="29"/>
    <s v="viernes"/>
    <s v="PREBEL"/>
    <n v="1"/>
    <n v="3"/>
    <s v="TAT"/>
    <s v="ISABEL CRISTINA ZAFRA MALPICA"/>
    <s v="Preventa"/>
    <s v="41714677"/>
    <s v="79986646"/>
    <s v="DROGAS RETSIM"/>
  </r>
  <r>
    <d v="2025-11-14T00:00:00"/>
    <s v="HHBO001179564"/>
    <s v="PBDESCREMA72H"/>
    <s v="DESODORANTE COLAPSIBLE 40GR 72H"/>
    <s v="PBDESCREMA72H - DESODORANTE COLAPSIBLE 40GR 72H"/>
    <n v="3"/>
    <n v="3000"/>
    <n v="0"/>
    <n v="9000"/>
    <s v="BG20"/>
    <n v="1"/>
    <n v="126"/>
    <s v=" TUTI Bogota"/>
    <s v="ZONA BOGOTA"/>
    <s v="TERCEROS"/>
    <s v="2025 SEM 46"/>
    <s v="2147"/>
    <x v="29"/>
    <s v="viernes"/>
    <s v="PREBEL"/>
    <n v="1"/>
    <n v="3"/>
    <s v="TAT"/>
    <s v="ISABEL CRISTINA ZAFRA MALPICA"/>
    <s v="Preventa"/>
    <s v="41714677"/>
    <s v="79986646"/>
    <s v="DROGAS RETSIM"/>
  </r>
  <r>
    <d v="2025-11-14T00:00:00"/>
    <s v="HHBO001179570"/>
    <s v="YACAN63"/>
    <s v="CANDADO 63 MM"/>
    <s v="YACAN63 - CANDADO 63 MM"/>
    <n v="1"/>
    <n v="5940"/>
    <n v="0"/>
    <n v="5940"/>
    <s v="BG20"/>
    <n v="1"/>
    <n v="2"/>
    <s v=" CIUDAD BOGOTA"/>
    <s v="ZONA BOGOTA"/>
    <s v="TERCEROS"/>
    <s v="2025 SEM 46"/>
    <s v="2147"/>
    <x v="29"/>
    <s v="viernes"/>
    <s v="YASS"/>
    <n v="1"/>
    <n v="1"/>
    <s v="TAT"/>
    <s v="JOSE LEONEL ZULUAGA BETANCUR"/>
    <s v="Preventa"/>
    <s v="19243079"/>
    <s v="79986646"/>
    <s v="TIENDA LEO"/>
  </r>
  <r>
    <d v="2025-11-14T00:00:00"/>
    <s v="MO000119085"/>
    <s v="PBDESCLIROLL"/>
    <s v="DESODORANTE CLINICAL ROLL-ON 30ML"/>
    <s v="PBDESCLIROLL - DESODORANTE CLINICAL ROLL-ON 30ML"/>
    <n v="1"/>
    <n v="3000"/>
    <n v="600"/>
    <n v="2400"/>
    <s v="MT00"/>
    <n v="1"/>
    <n v="7"/>
    <s v=" MONTERIA"/>
    <s v="ZONA CENTRO"/>
    <s v="TERCEROS"/>
    <s v="2025 SEM 46"/>
    <s v="9999"/>
    <x v="58"/>
    <s v="viernes"/>
    <s v="PREBEL"/>
    <n v="1"/>
    <n v="1"/>
    <s v="TAT"/>
    <s v="LUIS GABRIEL APONTE CERPA"/>
    <s v="NA"/>
    <s v="78753755"/>
    <s v="9907"/>
    <s v="LUIS GABRIEL APONTE CERPA"/>
  </r>
  <r>
    <d v="2025-11-14T00:00:00"/>
    <s v="MO000119085"/>
    <s v="YAVABY20GR"/>
    <s v="VASELINA BABY, 20 GRAMOS, MARCA JUHNIOS"/>
    <s v="YAVABY20GR - VASELINA BABY, 20 GRAMOS, MARCA JUHNIOS"/>
    <n v="1"/>
    <n v="1444"/>
    <n v="288.8"/>
    <n v="1155.2"/>
    <s v="MT00"/>
    <n v="1"/>
    <n v="7"/>
    <s v=" MONTERIA"/>
    <s v="ZONA CENTRO"/>
    <s v="TERCEROS"/>
    <s v="2025 SEM 46"/>
    <s v="9999"/>
    <x v="58"/>
    <s v="viernes"/>
    <s v="YASS"/>
    <n v="1"/>
    <n v="1"/>
    <s v="TAT"/>
    <s v="LUIS GABRIEL APONTE CERPA"/>
    <s v="NA"/>
    <s v="78753755"/>
    <s v="9907"/>
    <s v="LUIS GABRIEL APONTE CERPA"/>
  </r>
  <r>
    <d v="2025-11-14T00:00:00"/>
    <s v="MO000119085"/>
    <s v="YASEDA20"/>
    <s v="SEDA DENTAL CON CERA 20 MT"/>
    <s v="YASEDA20 - SEDA DENTAL CON CERA 20 MT"/>
    <n v="1"/>
    <n v="1092.43"/>
    <n v="218.48599999999999"/>
    <n v="873.94399999999996"/>
    <s v="MT00"/>
    <n v="1"/>
    <n v="7"/>
    <s v=" MONTERIA"/>
    <s v="ZONA CENTRO"/>
    <s v="TERCEROS"/>
    <s v="2025 SEM 46"/>
    <s v="9999"/>
    <x v="58"/>
    <s v="viernes"/>
    <s v="YASS"/>
    <n v="1"/>
    <n v="1"/>
    <s v="TAT"/>
    <s v="LUIS GABRIEL APONTE CERPA"/>
    <s v="NA"/>
    <s v="78753755"/>
    <s v="9907"/>
    <s v="LUIS GABRIEL APONTE CERPA"/>
  </r>
  <r>
    <d v="2025-11-14T00:00:00"/>
    <s v="MO000119085"/>
    <s v="LYBICA1000X1"/>
    <s v="LIMPIAYA LIMPIADOR BICARBONATO 1000ML X1"/>
    <s v="LYBICA1000X1 - LIMPIAYA LIMPIADOR BICARBONATO 1000ML X1"/>
    <n v="1"/>
    <n v="3025.21"/>
    <n v="605.04200000000003"/>
    <n v="2420.1680000000001"/>
    <s v="MT00"/>
    <n v="1"/>
    <n v="7"/>
    <s v=" MONTERIA"/>
    <s v="ZONA CENTRO"/>
    <s v="TERCEROS"/>
    <s v="2025 SEM 46"/>
    <s v="9999"/>
    <x v="58"/>
    <s v="viernes"/>
    <s v="ETERNA"/>
    <n v="1"/>
    <n v="1"/>
    <s v="TAT"/>
    <s v="LUIS GABRIEL APONTE CERPA"/>
    <s v="NA"/>
    <s v="78753755"/>
    <s v="9907"/>
    <s v="LUIS GABRIEL APONTE CERPA"/>
  </r>
  <r>
    <d v="2025-11-14T00:00:00"/>
    <s v="MO000119085"/>
    <s v="LYDESEN500"/>
    <s v="DESENGRASANTE CITRICO 500ML"/>
    <s v="LYDESEN500 - DESENGRASANTE CITRICO 500ML"/>
    <n v="1"/>
    <n v="2645.47"/>
    <n v="529.09400000000005"/>
    <n v="2116.3760000000002"/>
    <s v="MT00"/>
    <n v="1"/>
    <n v="7"/>
    <s v=" MONTERIA"/>
    <s v="ZONA CENTRO"/>
    <s v="TERCEROS"/>
    <s v="2025 SEM 46"/>
    <s v="9999"/>
    <x v="58"/>
    <s v="viernes"/>
    <s v="ETERNA"/>
    <n v="1"/>
    <n v="1"/>
    <s v="TAT"/>
    <s v="LUIS GABRIEL APONTE CERPA"/>
    <s v="NA"/>
    <s v="78753755"/>
    <s v="9907"/>
    <s v="LUIS GABRIEL APONTE CERPA"/>
  </r>
  <r>
    <d v="2025-11-14T00:00:00"/>
    <s v="MO000119085"/>
    <s v="LYDETE3X1800"/>
    <s v="COMBO DETERGENTE ETERNA 3.000+1.800 OFERTA"/>
    <s v="LYDETE3X1800 - COMBO DETERGENTE ETERNA 3.000+1.800 OFERTA"/>
    <n v="1"/>
    <n v="28655.462"/>
    <n v="5731.0924000000005"/>
    <n v="22924.369600000002"/>
    <s v="MT00"/>
    <n v="1"/>
    <n v="7"/>
    <s v=" MONTERIA"/>
    <s v="ZONA CENTRO"/>
    <s v="TERCEROS"/>
    <s v="2025 SEM 46"/>
    <s v="9999"/>
    <x v="58"/>
    <s v="viernes"/>
    <s v="ETERNA"/>
    <n v="1"/>
    <n v="1"/>
    <s v="TAT"/>
    <s v="LUIS GABRIEL APONTE CERPA"/>
    <s v="NA"/>
    <s v="78753755"/>
    <s v="9907"/>
    <s v="LUIS GABRIEL APONTE CERPA"/>
  </r>
  <r>
    <d v="2025-11-14T00:00:00"/>
    <s v="HHME001468227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6"/>
    <s v="1332"/>
    <x v="44"/>
    <s v="viernes"/>
    <s v="YASS"/>
    <n v="1"/>
    <n v="6"/>
    <s v="TAT"/>
    <s v="DORIS ELENA GOMEZ GAVIRIA"/>
    <s v="Preventa"/>
    <s v="21423982"/>
    <s v="39178423"/>
    <s v="TDA EL DESCANSO"/>
  </r>
  <r>
    <d v="2025-11-14T00:00:00"/>
    <s v="HHME001468227"/>
    <s v="YATIJEROM"/>
    <s v="TIJERA PUNTA ROMA ECONOMICA"/>
    <s v="YATIJEROM - TIJERA PUNTA ROMA ECONOMICA"/>
    <n v="3"/>
    <n v="864"/>
    <n v="0"/>
    <n v="2592"/>
    <s v="MD01"/>
    <n v="1"/>
    <n v="125"/>
    <s v=" TUTI Medellin"/>
    <s v="ZONA CENTRO"/>
    <s v="TERCEROS"/>
    <s v="2025 SEM 46"/>
    <s v="1332"/>
    <x v="44"/>
    <s v="viernes"/>
    <s v="YASS"/>
    <n v="1"/>
    <n v="3"/>
    <s v="TAT"/>
    <s v="DORIS ELENA GOMEZ GAVIRIA"/>
    <s v="Preventa"/>
    <s v="21423982"/>
    <s v="39178423"/>
    <s v="TDA EL DESCANSO"/>
  </r>
  <r>
    <d v="2025-11-14T00:00:00"/>
    <s v="HHME001468252"/>
    <s v="PDSPLASHMORADX12"/>
    <s v="ELLAS LOCIÓN CORPORAL BODY SPLASH MORADO X 260 ML CAJA X 12"/>
    <s v="PDSPLASHMORADX12 - ELLAS LOCIÓN CORPORAL BODY SPLASH MORADO X 260 ML CAJA X 12"/>
    <n v="2"/>
    <n v="7500"/>
    <n v="1500"/>
    <n v="13500"/>
    <s v="TT02"/>
    <n v="1"/>
    <n v="125"/>
    <s v=" TUTI Medellin"/>
    <s v="ZONA CENTRO"/>
    <s v="TERCEROS"/>
    <s v="2025 SEM 46"/>
    <s v="1320"/>
    <x v="17"/>
    <s v="viernes"/>
    <s v="PRODUSA"/>
    <n v="1"/>
    <n v="2"/>
    <s v="TAT"/>
    <s v="LUZ OMAIRA GIRALDO ARISTIZABAL"/>
    <s v="Preventa"/>
    <s v="43738894"/>
    <s v="1037949442"/>
    <s v="MERCADOS ALMEIRA"/>
  </r>
  <r>
    <d v="2025-11-14T00:00:00"/>
    <s v="HHME001468252"/>
    <s v="PDSPLASHROJX12"/>
    <s v="ELLAS LOCIÓN CORPORAL BODY SPLASH ROJO X 260 ML CAJA X 12"/>
    <s v="PDSPLASHROJX12 - ELLAS LOCIÓN CORPORAL BODY SPLASH ROJO X 260 ML CAJA X 12"/>
    <n v="1"/>
    <n v="7500"/>
    <n v="750"/>
    <n v="6750"/>
    <s v="TT02"/>
    <n v="1"/>
    <n v="125"/>
    <s v=" TUTI Medellin"/>
    <s v="ZONA CENTRO"/>
    <s v="TERCEROS"/>
    <s v="2025 SEM 46"/>
    <s v="1320"/>
    <x v="17"/>
    <s v="viernes"/>
    <s v="PRODUSA"/>
    <n v="1"/>
    <n v="1"/>
    <s v="TAT"/>
    <s v="LUZ OMAIRA GIRALDO ARISTIZABAL"/>
    <s v="Preventa"/>
    <s v="43738894"/>
    <s v="1037949442"/>
    <s v="MERCADOS ALMEIRA"/>
  </r>
  <r>
    <d v="2025-11-14T00:00:00"/>
    <s v="HHME001468252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TT02"/>
    <n v="1"/>
    <n v="125"/>
    <s v=" TUTI Medellin"/>
    <s v="ZONA CENTRO"/>
    <s v="TERCEROS"/>
    <s v="2025 SEM 46"/>
    <s v="1320"/>
    <x v="17"/>
    <s v="viernes"/>
    <s v="PRODUSA"/>
    <n v="1"/>
    <n v="1"/>
    <s v="TAT"/>
    <s v="LUZ OMAIRA GIRALDO ARISTIZABAL"/>
    <s v="Preventa"/>
    <s v="43738894"/>
    <s v="1037949442"/>
    <s v="MERCADOS ALMEIRA"/>
  </r>
  <r>
    <d v="2025-11-14T00:00:00"/>
    <s v="HHME001468252"/>
    <s v="DRSERUNSILISACHETX1"/>
    <s v="SERUM DE SILICONA DROMATIC EN SACHET X1"/>
    <s v="DRSERUNSILISACHETX1 - SERUM DE SILICONA DROMATIC EN SACHET X1"/>
    <n v="6"/>
    <n v="2227"/>
    <n v="0"/>
    <n v="13362"/>
    <s v="TT02"/>
    <n v="1"/>
    <n v="125"/>
    <s v=" TUTI Medellin"/>
    <s v="ZONA CENTRO"/>
    <s v="TERCEROS"/>
    <s v="2025 SEM 46"/>
    <s v="1320"/>
    <x v="17"/>
    <s v="viernes"/>
    <s v="DROMATIC"/>
    <n v="1"/>
    <n v="6"/>
    <s v="TAT"/>
    <s v="LUZ OMAIRA GIRALDO ARISTIZABAL"/>
    <s v="Preventa"/>
    <s v="43738894"/>
    <s v="1037949442"/>
    <s v="MERCADOS ALMEIRA"/>
  </r>
  <r>
    <d v="2025-11-14T00:00:00"/>
    <s v="HHME001468252"/>
    <s v="DRDESOPIES"/>
    <s v="DESODORANTE PARA PIES"/>
    <s v="DRDESOPIES - DESODORANTE PARA PIES"/>
    <n v="1"/>
    <n v="9636"/>
    <n v="0"/>
    <n v="9636"/>
    <s v="TT02"/>
    <n v="1"/>
    <n v="125"/>
    <s v=" TUTI Medellin"/>
    <s v="ZONA CENTRO"/>
    <s v="TERCEROS"/>
    <s v="2025 SEM 46"/>
    <s v="1320"/>
    <x v="17"/>
    <s v="viernes"/>
    <s v="DROMATIC"/>
    <n v="1"/>
    <n v="1"/>
    <s v="TAT"/>
    <s v="LUZ OMAIRA GIRALDO ARISTIZABAL"/>
    <s v="Preventa"/>
    <s v="43738894"/>
    <s v="1037949442"/>
    <s v="MERCADOS ALMEIRA"/>
  </r>
  <r>
    <d v="2025-11-14T00:00:00"/>
    <s v="HHME001468252"/>
    <s v="LYLOZA500ML"/>
    <s v="LAVALOZA LIQUIDO 500ML"/>
    <s v="LYLOZA500ML - LAVALOZA LIQUIDO 500ML"/>
    <n v="6"/>
    <n v="2475"/>
    <n v="0"/>
    <n v="14850"/>
    <s v="TT02"/>
    <n v="1"/>
    <n v="125"/>
    <s v=" TUTI Medellin"/>
    <s v="ZONA CENTRO"/>
    <s v="TERCEROS"/>
    <s v="2025 SEM 46"/>
    <s v="1320"/>
    <x v="17"/>
    <s v="viernes"/>
    <s v="ETERNA"/>
    <n v="1"/>
    <n v="6"/>
    <s v="TAT"/>
    <s v="LUZ OMAIRA GIRALDO ARISTIZABAL"/>
    <s v="Preventa"/>
    <s v="43738894"/>
    <s v="1037949442"/>
    <s v="MERCADOS ALMEIRA"/>
  </r>
  <r>
    <d v="2025-11-14T00:00:00"/>
    <s v="HHBO001179393"/>
    <s v="YABOLSAMED"/>
    <s v="BOLSA BASURA PAQUETE X8 UNIDADES"/>
    <s v="YABOLSAMED - BOLSA BASURA PAQUETE X8 UNIDADES"/>
    <n v="6"/>
    <n v="1344.54"/>
    <n v="0"/>
    <n v="8067.24"/>
    <s v="BG13"/>
    <n v="1"/>
    <n v="126"/>
    <s v=" TUTI Bogota"/>
    <s v="ZONA BOGOTA"/>
    <s v="TERCEROS"/>
    <s v="2025 SEM 46"/>
    <s v="2232"/>
    <x v="18"/>
    <s v="viernes"/>
    <s v="YASS"/>
    <n v="1"/>
    <n v="6"/>
    <s v="TAT"/>
    <s v="VALENTINA  CORDOBA MADARIAGA"/>
    <s v="Preventa"/>
    <s v="1015479500"/>
    <s v="52460170"/>
    <s v="LA PETAKITA TIENDA"/>
  </r>
  <r>
    <d v="2025-11-14T00:00:00"/>
    <s v="HHBO001179393"/>
    <s v="YAGELX1"/>
    <s v="GEL MENTHUS JUHNIOS VERDE 30GR X1"/>
    <s v="YAGELX1 - GEL MENTHUS JUHNIOS VERDE 30GR X1"/>
    <n v="6"/>
    <n v="1640"/>
    <n v="0"/>
    <n v="9840"/>
    <s v="BG13"/>
    <n v="1"/>
    <n v="126"/>
    <s v=" TUTI Bogota"/>
    <s v="ZONA BOGOTA"/>
    <s v="TERCEROS"/>
    <s v="2025 SEM 46"/>
    <s v="2232"/>
    <x v="18"/>
    <s v="viernes"/>
    <s v="YASS"/>
    <n v="1"/>
    <n v="6"/>
    <s v="TAT"/>
    <s v="VALENTINA  CORDOBA MADARIAGA"/>
    <s v="Preventa"/>
    <s v="1015479500"/>
    <s v="52460170"/>
    <s v="LA PETAKITA TIENDA"/>
  </r>
  <r>
    <d v="2025-11-14T00:00:00"/>
    <s v="HHBO001179393"/>
    <s v="LYGUANT8AMX2"/>
    <s v="LIMPIAYA GUANTE TALLA8 AMARILLO X2"/>
    <s v="LYGUANT8AMX2 - LIMPIAYA GUANTE TALLA8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viernes"/>
    <s v="ETERNA"/>
    <n v="1"/>
    <n v="3"/>
    <s v="TAT"/>
    <s v="VALENTINA  CORDOBA MADARIAGA"/>
    <s v="Preventa"/>
    <s v="1015479500"/>
    <s v="52460170"/>
    <s v="LA PETAKITA TIENDA"/>
  </r>
  <r>
    <d v="2025-11-14T00:00:00"/>
    <s v="HHBO001179393"/>
    <s v="LYGUANT8.5AMX2"/>
    <s v="LIMPIAYA GUANTE TALLA8.5 AMARILLO X2"/>
    <s v="LYGUANT8.5AMX2 - LIMPIAYA GUANTE TALLA8.5 AMARILLO X2"/>
    <n v="3"/>
    <n v="3025.21"/>
    <n v="0"/>
    <n v="9075.6299999999992"/>
    <s v="BG13"/>
    <n v="1"/>
    <n v="126"/>
    <s v=" TUTI Bogota"/>
    <s v="ZONA BOGOTA"/>
    <s v="TERCEROS"/>
    <s v="2025 SEM 46"/>
    <s v="2232"/>
    <x v="18"/>
    <s v="viernes"/>
    <s v="ETERNA"/>
    <n v="1"/>
    <n v="3"/>
    <s v="TAT"/>
    <s v="VALENTINA  CORDOBA MADARIAGA"/>
    <s v="Preventa"/>
    <s v="1015479500"/>
    <s v="52460170"/>
    <s v="LA PETAKITA TIENDA"/>
  </r>
  <r>
    <d v="2025-11-14T00:00:00"/>
    <s v="HHMO000626545"/>
    <s v="YAPANIAZUX12"/>
    <s v="PAÑITOS HUMEDOS DAMPY AAZUL X 12UND"/>
    <s v="YAPANIAZUX12 - PAÑITOS HUMEDOS DAMPY AAZUL X 12UND"/>
    <n v="12"/>
    <n v="870"/>
    <n v="0"/>
    <n v="10440"/>
    <s v="MT11"/>
    <n v="1"/>
    <n v="156"/>
    <s v=" TUTI Monteria"/>
    <s v="ZONA CENTRO"/>
    <s v="TERCEROS"/>
    <s v="2025 SEM 46"/>
    <s v="1739"/>
    <x v="1"/>
    <s v="viernes"/>
    <s v="YASS"/>
    <n v="1"/>
    <n v="12"/>
    <s v="TAT"/>
    <s v="JUAN CARLOS JIMENEZ GOMEZ"/>
    <s v="Preventa"/>
    <s v="1017194535"/>
    <s v="1067887069"/>
    <s v="TIENDA VILLA CIELO"/>
  </r>
  <r>
    <d v="2025-11-14T00:00:00"/>
    <s v="HHMO000626554"/>
    <s v="LYLOZA500ML"/>
    <s v="LAVALOZA LIQUIDO 500ML"/>
    <s v="LYLOZA500ML - LAVALOZA LIQUIDO 500ML"/>
    <n v="18"/>
    <n v="2475"/>
    <n v="0"/>
    <n v="44550"/>
    <s v="MT11"/>
    <n v="1"/>
    <n v="156"/>
    <s v=" TUTI Monteria"/>
    <s v="ZONA CENTRO"/>
    <s v="TERCEROS"/>
    <s v="2025 SEM 46"/>
    <s v="1739"/>
    <x v="1"/>
    <s v="viernes"/>
    <s v="ETERNA"/>
    <n v="1"/>
    <n v="18"/>
    <s v="TAT"/>
    <s v="DIEGO ALBERTO ZULUAGA BOTERO"/>
    <s v="Preventa"/>
    <s v="1041234180"/>
    <s v="1067887069"/>
    <s v="TIENDA LA ESTRELLA"/>
  </r>
  <r>
    <d v="2025-11-14T00:00:00"/>
    <s v="HHMO000626554"/>
    <s v="LYLOZACREM"/>
    <s v="CREMA LAVALOZA LIMPIAYA"/>
    <s v="LYLOZACREM - CREMA LAVALOZA LIMPIAYA"/>
    <n v="6"/>
    <n v="2615"/>
    <n v="0"/>
    <n v="15690"/>
    <s v="MT11"/>
    <n v="1"/>
    <n v="156"/>
    <s v=" TUTI Monteria"/>
    <s v="ZONA CENTRO"/>
    <s v="TERCEROS"/>
    <s v="2025 SEM 46"/>
    <s v="1739"/>
    <x v="1"/>
    <s v="viernes"/>
    <s v="ETERNA"/>
    <n v="1"/>
    <n v="6"/>
    <s v="TAT"/>
    <s v="DIEGO ALBERTO ZULUAGA BOTERO"/>
    <s v="Preventa"/>
    <s v="1041234180"/>
    <s v="1067887069"/>
    <s v="TIENDA LA ESTRELLA"/>
  </r>
  <r>
    <d v="2025-11-14T00:00:00"/>
    <s v="HHME001468306"/>
    <s v="LYESPOMALLX1"/>
    <s v="LIMPIAYA MALLA ESPONJA X1"/>
    <s v="LYESPOMALLX1 - LIMPIAYA MALLA ESPONJA X1"/>
    <n v="12"/>
    <n v="714.29"/>
    <n v="0"/>
    <n v="8571.48"/>
    <s v="MD04"/>
    <n v="1"/>
    <n v="125"/>
    <s v=" TUTI Medellin"/>
    <s v="ZONA CENTRO"/>
    <s v="TERCEROS"/>
    <s v="2025 SEM 46"/>
    <s v="1311"/>
    <x v="39"/>
    <s v="viernes"/>
    <s v="ETERNA"/>
    <n v="1"/>
    <n v="12"/>
    <s v="TAT"/>
    <s v="MARIA BELARMINA PEREZ"/>
    <s v="Preventa"/>
    <s v="32210770"/>
    <s v="71296053"/>
    <s v="TIENDA KATY"/>
  </r>
  <r>
    <d v="2025-11-14T00:00:00"/>
    <s v="HHBO001179485"/>
    <s v="PBELDES12X18"/>
    <s v="DES. EA DPL CLASS 12G X 18"/>
    <s v="PBELDES12X18 - DES. EA DPL CLASS 12G X 18"/>
    <n v="1"/>
    <n v="12500"/>
    <n v="0"/>
    <n v="12500"/>
    <s v="BG20"/>
    <n v="1"/>
    <n v="2"/>
    <s v=" CIUDAD BOGOTA"/>
    <s v="ZONA BOGOTA"/>
    <s v="TERCEROS"/>
    <s v="2025 SEM 46"/>
    <s v="2156"/>
    <x v="25"/>
    <s v="viernes"/>
    <s v="PREBEL"/>
    <n v="1"/>
    <n v="1"/>
    <s v="TAT"/>
    <s v="OLGA MIRIAM PINEDA"/>
    <s v="Preventa"/>
    <s v="39801879"/>
    <s v="11223739"/>
    <s v="ASEO"/>
  </r>
  <r>
    <d v="2025-11-14T00:00:00"/>
    <s v="HHBO001179520"/>
    <s v="LYGUANT8AMX2"/>
    <s v="LIMPIAYA GUANTE TALLA8 AMARILLO X2"/>
    <s v="LYGUANT8AMX2 - LIMPIAYA GUANTE TALLA8 AMARILLO X2"/>
    <n v="2"/>
    <n v="3025.21"/>
    <n v="0"/>
    <n v="6050.42"/>
    <s v="BG20"/>
    <n v="1"/>
    <n v="126"/>
    <s v=" TUTI Bogota"/>
    <s v="ZONA BOGOTA"/>
    <s v="TERCEROS"/>
    <s v="2025 SEM 46"/>
    <s v="2134"/>
    <x v="32"/>
    <s v="viernes"/>
    <s v="ETERNA"/>
    <n v="1"/>
    <n v="2"/>
    <s v="TAT"/>
    <s v="ANA LUCIA RIVERA VARGAS"/>
    <s v="Preventa"/>
    <s v="51991772"/>
    <s v="79354604"/>
    <s v="LA CIGARRERIA"/>
  </r>
  <r>
    <d v="2025-11-14T00:00:00"/>
    <s v="HHBO001179528"/>
    <s v="LYVIDR500X1"/>
    <s v="LIMPIAYA LIMPIAVIDRIOS MULTIUSOS 500ML X1"/>
    <s v="LYVIDR500X1 - LIMPIAYA LIMPIAVIDRIOS MULTIUSOS 500ML X1"/>
    <n v="1"/>
    <n v="2647.06"/>
    <n v="0"/>
    <n v="2647.06"/>
    <s v="BG20"/>
    <n v="1"/>
    <n v="126"/>
    <s v=" TUTI Bogota"/>
    <s v="ZONA BOGOTA"/>
    <s v="TERCEROS"/>
    <s v="2025 SEM 46"/>
    <s v="2153"/>
    <x v="31"/>
    <s v="viernes"/>
    <s v="ETERNA"/>
    <n v="1"/>
    <n v="1"/>
    <s v="TAT"/>
    <s v="CLAUDIA MILENA SANCHEZ"/>
    <s v="Preventa"/>
    <s v="53088306"/>
    <s v="1000685156"/>
    <s v="INTERNET"/>
  </r>
  <r>
    <d v="2025-11-14T00:00:00"/>
    <s v="HHBO001179528"/>
    <s v="LYDESEN500"/>
    <s v="DESENGRASANTE CITRICO 500ML"/>
    <s v="LYDESEN500 - DESENGRASANTE CITRICO 500ML"/>
    <n v="1"/>
    <n v="2645.48"/>
    <n v="0"/>
    <n v="2645.48"/>
    <s v="BG20"/>
    <n v="1"/>
    <n v="126"/>
    <s v=" TUTI Bogota"/>
    <s v="ZONA BOGOTA"/>
    <s v="TERCEROS"/>
    <s v="2025 SEM 46"/>
    <s v="2153"/>
    <x v="31"/>
    <s v="viernes"/>
    <s v="ETERNA"/>
    <n v="1"/>
    <n v="1"/>
    <s v="TAT"/>
    <s v="CLAUDIA MILENA SANCHEZ"/>
    <s v="Preventa"/>
    <s v="53088306"/>
    <s v="1000685156"/>
    <s v="INTERNET"/>
  </r>
  <r>
    <d v="2025-11-14T00:00:00"/>
    <s v="HHBO001179528"/>
    <s v="LYBICA1000X1"/>
    <s v="LIMPIAYA LIMPIADOR BICARBONATO 1000ML X1"/>
    <s v="LYBICA1000X1 - LIMPIAYA LIMPIADOR BICARBONATO 1000ML X1"/>
    <n v="1"/>
    <n v="3025.21"/>
    <n v="0"/>
    <n v="3025.21"/>
    <s v="BG20"/>
    <n v="1"/>
    <n v="126"/>
    <s v=" TUTI Bogota"/>
    <s v="ZONA BOGOTA"/>
    <s v="TERCEROS"/>
    <s v="2025 SEM 46"/>
    <s v="2153"/>
    <x v="31"/>
    <s v="viernes"/>
    <s v="ETERNA"/>
    <n v="1"/>
    <n v="1"/>
    <s v="TAT"/>
    <s v="CLAUDIA MILENA SANCHEZ"/>
    <s v="Preventa"/>
    <s v="53088306"/>
    <s v="1000685156"/>
    <s v="INTERNET"/>
  </r>
  <r>
    <d v="2025-11-14T00:00:00"/>
    <s v="HHBO001179528"/>
    <s v="LYLAVA1000"/>
    <s v="LIMPIAYA LIMPIADOR MULTIUSOS LAVANDA X 1000"/>
    <s v="LYLAVA1000 - LIMPIAYA LIMPIADOR MULTIUSOS LAVANDA X 1000"/>
    <n v="1"/>
    <n v="2541.83"/>
    <n v="0"/>
    <n v="2541.83"/>
    <s v="BG20"/>
    <n v="1"/>
    <n v="126"/>
    <s v=" TUTI Bogota"/>
    <s v="ZONA BOGOTA"/>
    <s v="TERCEROS"/>
    <s v="2025 SEM 46"/>
    <s v="2153"/>
    <x v="31"/>
    <s v="viernes"/>
    <s v="ETERNA"/>
    <n v="1"/>
    <n v="1"/>
    <s v="TAT"/>
    <s v="CLAUDIA MILENA SANCHEZ"/>
    <s v="Preventa"/>
    <s v="53088306"/>
    <s v="1000685156"/>
    <s v="INTERNET"/>
  </r>
  <r>
    <d v="2025-11-14T00:00:00"/>
    <s v="HHBO001179528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6"/>
    <s v="2153"/>
    <x v="31"/>
    <s v="viernes"/>
    <s v="ETERNA"/>
    <n v="1"/>
    <n v="1"/>
    <s v="TAT"/>
    <s v="CLAUDIA MILENA SANCHEZ"/>
    <s v="Preventa"/>
    <s v="53088306"/>
    <s v="1000685156"/>
    <s v="INTERNET"/>
  </r>
  <r>
    <d v="2025-11-14T00:00:00"/>
    <s v="HHBO001179528"/>
    <s v="YACAN38"/>
    <s v="CANDADO 38 MM"/>
    <s v="YACAN38 - CANDADO 38 MM"/>
    <n v="2"/>
    <n v="2668.75"/>
    <n v="0"/>
    <n v="5337.5"/>
    <s v="BG20"/>
    <n v="1"/>
    <n v="126"/>
    <s v=" TUTI Bogota"/>
    <s v="ZONA BOGOTA"/>
    <s v="TERCEROS"/>
    <s v="2025 SEM 46"/>
    <s v="2153"/>
    <x v="31"/>
    <s v="viernes"/>
    <s v="YASS"/>
    <n v="1"/>
    <n v="2"/>
    <s v="TAT"/>
    <s v="CLAUDIA MILENA SANCHEZ"/>
    <s v="Preventa"/>
    <s v="53088306"/>
    <s v="1000685156"/>
    <s v="INTERNET"/>
  </r>
  <r>
    <d v="2025-11-14T00:00:00"/>
    <s v="HHBO001179528"/>
    <s v="YACAN20"/>
    <s v="CANDADO 20 MM"/>
    <s v="YACAN20 - CANDADO 20 MM"/>
    <n v="3"/>
    <n v="1218.49"/>
    <n v="0"/>
    <n v="3655.47"/>
    <s v="BG20"/>
    <n v="1"/>
    <n v="126"/>
    <s v=" TUTI Bogota"/>
    <s v="ZONA BOGOTA"/>
    <s v="TERCEROS"/>
    <s v="2025 SEM 46"/>
    <s v="2153"/>
    <x v="31"/>
    <s v="viernes"/>
    <s v="YASS"/>
    <n v="1"/>
    <n v="3"/>
    <s v="TAT"/>
    <s v="CLAUDIA MILENA SANCHEZ"/>
    <s v="Preventa"/>
    <s v="53088306"/>
    <s v="1000685156"/>
    <s v="INTERNET"/>
  </r>
  <r>
    <d v="2025-11-14T00:00:00"/>
    <s v="HHBO001179550"/>
    <s v="LYDESEN500"/>
    <s v="DESENGRASANTE CITRICO 500ML"/>
    <s v="LYDESEN500 - DESENGRASANTE CITRICO 500ML"/>
    <n v="5"/>
    <n v="2645.48"/>
    <n v="0"/>
    <n v="13227.4"/>
    <s v="BG20"/>
    <n v="1"/>
    <n v="126"/>
    <s v=" TUTI Bogota"/>
    <s v="ZONA BOGOTA"/>
    <s v="TERCEROS"/>
    <s v="2025 SEM 46"/>
    <s v="2153"/>
    <x v="31"/>
    <s v="viernes"/>
    <s v="ETERNA"/>
    <n v="1"/>
    <n v="5"/>
    <s v="TAT"/>
    <s v="RAUL ARISTIZABAL MARQUEZ"/>
    <s v="Preventa"/>
    <s v="16113169"/>
    <s v="1000685156"/>
    <s v="MINIMERCADO TORO"/>
  </r>
  <r>
    <d v="2025-11-14T00:00:00"/>
    <s v="HHBO001179550"/>
    <s v="LYVIDR500X1"/>
    <s v="LIMPIAYA LIMPIAVIDRIOS MULTIUSOS 500ML X1"/>
    <s v="LYVIDR500X1 - LIMPIAYA LIMPIAVIDRIOS MULTIUSOS 500ML X1"/>
    <n v="5"/>
    <n v="2647.06"/>
    <n v="0"/>
    <n v="13235.3"/>
    <s v="BG20"/>
    <n v="1"/>
    <n v="126"/>
    <s v=" TUTI Bogota"/>
    <s v="ZONA BOGOTA"/>
    <s v="TERCEROS"/>
    <s v="2025 SEM 46"/>
    <s v="2153"/>
    <x v="31"/>
    <s v="viernes"/>
    <s v="ETERNA"/>
    <n v="1"/>
    <n v="5"/>
    <s v="TAT"/>
    <s v="RAUL ARISTIZABAL MARQUEZ"/>
    <s v="Preventa"/>
    <s v="16113169"/>
    <s v="1000685156"/>
    <s v="MINIMERCADO TORO"/>
  </r>
  <r>
    <d v="2025-11-14T00:00:00"/>
    <s v="HHME001468351"/>
    <s v="LYGUANT7.5AMX2"/>
    <s v="LIMPIAYA GUATE TALLA7.5 AMARILLO X2"/>
    <s v="LYGUANT7.5AMX2 - LIMPIAYA GUATE TALLA7.5 AMARILLO X2"/>
    <n v="2"/>
    <n v="3025.21"/>
    <n v="0"/>
    <n v="6050.42"/>
    <s v="MD04"/>
    <n v="1"/>
    <n v="125"/>
    <s v=" TUTI Medellin"/>
    <s v="ZONA CENTRO"/>
    <s v="TERCEROS"/>
    <s v="2025 SEM 46"/>
    <s v="1311"/>
    <x v="39"/>
    <s v="viernes"/>
    <s v="ETERNA"/>
    <n v="1"/>
    <n v="2"/>
    <s v="TAT"/>
    <s v="JUAN CARLOS LUNA HENAO"/>
    <s v="Preventa"/>
    <s v="1128469090"/>
    <s v="71296053"/>
    <s v="LUNA SUPER"/>
  </r>
  <r>
    <d v="2025-11-14T00:00:00"/>
    <s v="HHME001468351"/>
    <s v="LYGUANT9AMX2"/>
    <s v="LIMPIAYA GUANTE TALLA9 AMARILLO X2"/>
    <s v="LYGUANT9AMX2 - LIMPIAYA GUANTE TALLA9 AMARILLO X2"/>
    <n v="2"/>
    <n v="3025.21"/>
    <n v="0"/>
    <n v="6050.42"/>
    <s v="MD04"/>
    <n v="1"/>
    <n v="125"/>
    <s v=" TUTI Medellin"/>
    <s v="ZONA CENTRO"/>
    <s v="TERCEROS"/>
    <s v="2025 SEM 46"/>
    <s v="1311"/>
    <x v="39"/>
    <s v="viernes"/>
    <s v="ETERNA"/>
    <n v="1"/>
    <n v="2"/>
    <s v="TAT"/>
    <s v="JUAN CARLOS LUNA HENAO"/>
    <s v="Preventa"/>
    <s v="1128469090"/>
    <s v="71296053"/>
    <s v="LUNA SUPER"/>
  </r>
  <r>
    <d v="2025-11-14T00:00:00"/>
    <s v="HHPE000679544"/>
    <s v="YASEDA20"/>
    <s v="SEDA DENTAL CON CERA 20 MT"/>
    <s v="YASEDA20 - SEDA DENTAL CON CERA 20 MT"/>
    <n v="5"/>
    <n v="1092.44"/>
    <n v="0"/>
    <n v="5462.2"/>
    <s v="PE05"/>
    <n v="1"/>
    <n v="157"/>
    <s v=" TUTI Pereira"/>
    <s v="ZONA SUR"/>
    <s v="TERCEROS"/>
    <s v="2025 SEM 46"/>
    <s v="1813"/>
    <x v="40"/>
    <s v="viernes"/>
    <s v="YASS"/>
    <n v="1"/>
    <n v="5"/>
    <s v="TAT"/>
    <s v="KATERYN RIOS GIRALDO"/>
    <s v="Preventa"/>
    <s v="1018228983"/>
    <s v="1059785487"/>
    <s v="MINIMERCADO CENTRAL"/>
  </r>
  <r>
    <d v="2025-11-14T00:00:00"/>
    <s v="HHPE000679546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6"/>
    <s v="1813"/>
    <x v="40"/>
    <s v="viernes"/>
    <s v="PREBEL"/>
    <n v="1"/>
    <n v="1"/>
    <s v="TAT"/>
    <s v="EDWIN DE JESUS RIOS GARCIA"/>
    <s v="Preventa"/>
    <s v="3408130"/>
    <s v="1059785487"/>
    <s v="MINIMERCADO GUAYABAL"/>
  </r>
  <r>
    <d v="2025-11-14T00:00:00"/>
    <s v="HHPE000679547"/>
    <s v="YAPANIAMA"/>
    <s v="PAÑITOS HUMEDOS DAMPY AMARILLOS X 15 UND"/>
    <s v="YAPANIAMA - PAÑITOS HUMEDOS DAMPY AMARILLOS X 15 UND"/>
    <n v="5"/>
    <n v="1260.5"/>
    <n v="0"/>
    <n v="6302.5"/>
    <s v="PE05"/>
    <n v="1"/>
    <n v="157"/>
    <s v=" TUTI Pereira"/>
    <s v="ZONA SUR"/>
    <s v="TERCEROS"/>
    <s v="2025 SEM 46"/>
    <s v="1813"/>
    <x v="40"/>
    <s v="viernes"/>
    <s v="YASS"/>
    <n v="1"/>
    <n v="5"/>
    <s v="TAT"/>
    <s v="CLAUDIA ANDREA CARMONA GARCIA"/>
    <s v="Preventa"/>
    <s v="42146841"/>
    <s v="1059785487"/>
    <s v="TIENDA LA MILAGROSA YEI"/>
  </r>
  <r>
    <d v="2025-11-14T00:00:00"/>
    <s v="HHPE000679547"/>
    <s v="YAPADAM150"/>
    <s v="PAÑITOS HUMEDOS DAMPY X 150 UND AZUL"/>
    <s v="YAPADAM150 - PAÑITOS HUMEDOS DAMPY X 150 UND AZUL"/>
    <n v="3"/>
    <n v="6422.4"/>
    <n v="0"/>
    <n v="19267.2"/>
    <s v="PE05"/>
    <n v="1"/>
    <n v="157"/>
    <s v=" TUTI Pereira"/>
    <s v="ZONA SUR"/>
    <s v="TERCEROS"/>
    <s v="2025 SEM 46"/>
    <s v="1813"/>
    <x v="40"/>
    <s v="viernes"/>
    <s v="YASS"/>
    <n v="1"/>
    <n v="3"/>
    <s v="TAT"/>
    <s v="CLAUDIA ANDREA CARMONA GARCIA"/>
    <s v="Preventa"/>
    <s v="42146841"/>
    <s v="1059785487"/>
    <s v="TIENDA LA MILAGROSA YEI"/>
  </r>
  <r>
    <d v="2025-11-14T00:00:00"/>
    <s v="BO000384526"/>
    <s v="LYVIDR500X1"/>
    <s v="LIMPIAYA LIMPIAVIDRIOS MULTIUSOS 500ML X1"/>
    <s v="LYVIDR500X1 - LIMPIAYA LIMPIAVIDRIOS MULTIUSOS 500ML X1"/>
    <n v="10"/>
    <n v="2647.0587999999998"/>
    <n v="0"/>
    <n v="26470.588"/>
    <s v="BG13"/>
    <n v="1"/>
    <n v="2"/>
    <s v=" CIUDAD BOGOTA"/>
    <s v="ZONA BOGOTA"/>
    <s v="TERCEROS"/>
    <s v="2025 SEM 46"/>
    <s v="2208"/>
    <x v="3"/>
    <s v="viernes"/>
    <s v="ETERNA"/>
    <n v="1"/>
    <n v="10"/>
    <s v="TAT"/>
    <s v="SANDRA MILENA JIMENEZ URBINA"/>
    <s v="Preventa"/>
    <s v="52392475"/>
    <s v="1016001588"/>
    <s v="SANDRA MILENA JIMENEZ URBINA"/>
  </r>
  <r>
    <d v="2025-11-14T00:00:00"/>
    <s v="BO000384526"/>
    <s v="LYLOZACREM"/>
    <s v="CREMA LAVALOZA LIMPIAYA"/>
    <s v="LYLOZACREM - CREMA LAVALOZA LIMPIAYA"/>
    <n v="17"/>
    <n v="2615"/>
    <n v="0"/>
    <n v="44455"/>
    <s v="BG13"/>
    <n v="1"/>
    <n v="2"/>
    <s v=" CIUDAD BOGOTA"/>
    <s v="ZONA BOGOTA"/>
    <s v="TERCEROS"/>
    <s v="2025 SEM 46"/>
    <s v="2208"/>
    <x v="3"/>
    <s v="viernes"/>
    <s v="ETERNA"/>
    <n v="1"/>
    <n v="17"/>
    <s v="TAT"/>
    <s v="SANDRA MILENA JIMENEZ URBINA"/>
    <s v="Preventa"/>
    <s v="52392475"/>
    <s v="1016001588"/>
    <s v="SANDRA MILENA JIMENEZ URBINA"/>
  </r>
  <r>
    <d v="2025-11-14T00:00:00"/>
    <s v="HHBO001179469"/>
    <s v="YAGOM90"/>
    <s v="GOMINA N17 EN SOBRE 90G"/>
    <s v="YAGOM90 - GOMINA N17 EN SOBRE 90G"/>
    <n v="24"/>
    <n v="1092.44"/>
    <n v="0"/>
    <n v="26218.560000000001"/>
    <s v="BG20"/>
    <n v="1"/>
    <n v="126"/>
    <s v=" TUTI Bogota"/>
    <s v="ZONA BOGOTA"/>
    <s v="TERCEROS"/>
    <s v="2025 SEM 46"/>
    <s v="2156"/>
    <x v="25"/>
    <s v="viernes"/>
    <s v="YASS"/>
    <n v="1"/>
    <n v="24"/>
    <s v="TAT"/>
    <s v="DANIEL FRANCISCO LAGUNA TRUJILLO"/>
    <s v="Preventa"/>
    <s v="79221097"/>
    <s v="11223739"/>
    <s v="VARIEDADES"/>
  </r>
  <r>
    <d v="2025-11-14T00:00:00"/>
    <s v="HHBO001179578"/>
    <s v="PBDESCOJINX18"/>
    <s v="DES. AFM DPL ORIG 12G X18"/>
    <s v="PBDESCOJINX18 - DES. AFM DPL ORIG 12G X18"/>
    <n v="1"/>
    <n v="11900"/>
    <n v="357"/>
    <n v="11543"/>
    <s v="BG20"/>
    <n v="1"/>
    <n v="126"/>
    <s v=" TUTI Bogota"/>
    <s v="ZONA BOGOTA"/>
    <s v="TERCEROS"/>
    <s v="2025 SEM 46"/>
    <s v="2147"/>
    <x v="29"/>
    <s v="viernes"/>
    <s v="PREBEL"/>
    <n v="1"/>
    <n v="1"/>
    <s v="TAT"/>
    <s v="DUBAN VALENCIA ALBARRACIN"/>
    <s v="Preventa"/>
    <s v="79740791"/>
    <s v="79986646"/>
    <s v="ECO VALEN"/>
  </r>
  <r>
    <d v="2025-11-18T00:00:00"/>
    <s v="HHBU000700742"/>
    <s v="YAPANIAZU"/>
    <s v="PAÑITOS HUMEDOS DAMPY X 20 AZUL"/>
    <s v="YAPANIAZU - PAÑITOS HUMEDOS DAMPY X 20 AZUL"/>
    <n v="6"/>
    <n v="1344.54"/>
    <n v="0"/>
    <n v="8067.24"/>
    <s v="BM10"/>
    <n v="1"/>
    <n v="154"/>
    <s v=" TUTI Bucaramanga"/>
    <s v="ZONA SANTANDER"/>
    <s v="TERCEROS"/>
    <s v="2025 SEM 47"/>
    <s v="1638"/>
    <x v="50"/>
    <s v="martes"/>
    <s v="YASS"/>
    <n v="1"/>
    <n v="6"/>
    <s v="TAT"/>
    <s v="SARA LOZANO PULIDO"/>
    <s v="Preventa"/>
    <s v="28337439"/>
    <s v="63546443"/>
    <s v="KZ SENA"/>
  </r>
  <r>
    <d v="2025-11-18T00:00:00"/>
    <s v="HHBU000700742"/>
    <s v="YAPANIAMAX120"/>
    <s v="PAÑITOS HUMEDOS DAMPY AMARILLOS X 120UND"/>
    <s v="YAPANIAMAX120 - PAÑITOS HUMEDOS DAMPY AMARILLOS X 120UND"/>
    <n v="1"/>
    <n v="6500"/>
    <n v="0"/>
    <n v="6500"/>
    <s v="BM10"/>
    <n v="1"/>
    <n v="154"/>
    <s v=" TUTI Bucaramanga"/>
    <s v="ZONA SANTANDER"/>
    <s v="TERCEROS"/>
    <s v="2025 SEM 47"/>
    <s v="1638"/>
    <x v="50"/>
    <s v="martes"/>
    <s v="YASS"/>
    <n v="1"/>
    <n v="1"/>
    <s v="TAT"/>
    <s v="SARA LOZANO PULIDO"/>
    <s v="Preventa"/>
    <s v="28337439"/>
    <s v="63546443"/>
    <s v="KZ SENA"/>
  </r>
  <r>
    <d v="2025-11-18T00:00:00"/>
    <s v="HHME001468394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7"/>
    <s v="1397"/>
    <x v="2"/>
    <s v="martes"/>
    <s v="PREBEL"/>
    <n v="1"/>
    <n v="2"/>
    <s v="TAT"/>
    <s v="CESAR DE JESUS CORO RAMIREZ"/>
    <s v="Preventa"/>
    <s v="98659805"/>
    <s v="8432406"/>
    <s v="LOS SEPULVEDA"/>
  </r>
  <r>
    <d v="2025-11-18T00:00:00"/>
    <s v="HHBQ000727160"/>
    <s v="LYESPOOROX12"/>
    <s v="LIMPIAYA ESPONJA ORO/PLATA X12"/>
    <s v="LYESPOOROX12 - LIMPIAYA ESPONJA ORO/PLATA X12"/>
    <n v="3"/>
    <n v="8991.6"/>
    <n v="1348.74"/>
    <n v="25626.06"/>
    <s v="VLL04"/>
    <n v="1"/>
    <n v="213"/>
    <s v=" Tuti Valledupar"/>
    <s v="ZONA NORTE"/>
    <s v="TERCEROS"/>
    <s v="2025 SEM 47"/>
    <s v="1914"/>
    <x v="9"/>
    <s v="martes"/>
    <s v="ETERNA"/>
    <n v="1"/>
    <n v="3"/>
    <s v="TAT"/>
    <s v="LEONEL PRADA NUÑEZ"/>
    <s v="Preventa"/>
    <s v="13515301"/>
    <s v="1065124873"/>
    <s v="PROVISIONES EL CONTROL"/>
  </r>
  <r>
    <d v="2025-11-18T00:00:00"/>
    <s v="HHBQ000727160"/>
    <s v="YACAN20"/>
    <s v="CANDADO 20 MM"/>
    <s v="YACAN20 - CANDADO 20 MM"/>
    <n v="12"/>
    <n v="1218.49"/>
    <n v="0"/>
    <n v="14621.88"/>
    <s v="VLL04"/>
    <n v="1"/>
    <n v="213"/>
    <s v=" Tuti Valledupar"/>
    <s v="ZONA NORTE"/>
    <s v="TERCEROS"/>
    <s v="2025 SEM 47"/>
    <s v="1914"/>
    <x v="9"/>
    <s v="martes"/>
    <s v="YASS"/>
    <n v="1"/>
    <n v="12"/>
    <s v="TAT"/>
    <s v="LEONEL PRADA NUÑEZ"/>
    <s v="Preventa"/>
    <s v="13515301"/>
    <s v="1065124873"/>
    <s v="PROVISIONES EL CONTROL"/>
  </r>
  <r>
    <d v="2025-11-18T00:00:00"/>
    <s v="HHBU000700760"/>
    <s v="YACAN63"/>
    <s v="CANDADO 63 MM"/>
    <s v="YACAN63 - CANDADO 63 MM"/>
    <n v="4"/>
    <n v="5940"/>
    <n v="0"/>
    <n v="23760"/>
    <s v="BM11"/>
    <n v="1"/>
    <n v="154"/>
    <s v=" TUTI Bucaramanga"/>
    <s v="ZONA SANTANDER"/>
    <s v="TERCEROS"/>
    <s v="2025 SEM 47"/>
    <s v="1644"/>
    <x v="35"/>
    <s v="martes"/>
    <s v="YASS"/>
    <n v="1"/>
    <n v="4"/>
    <s v="TAT"/>
    <s v="SANDRA MILENA CARVAJAL MUÑOZ"/>
    <s v="Preventa"/>
    <s v="63536826"/>
    <s v="63557106"/>
    <s v="FERRETERIAMULTI HERRAMIENTAS"/>
  </r>
  <r>
    <d v="2025-11-18T00:00:00"/>
    <s v="HHBU000700760"/>
    <s v="YACAN50"/>
    <s v="CANDADO 50 MM"/>
    <s v="YACAN50 - CANDADO 50 MM"/>
    <n v="2"/>
    <n v="4327.7299999999996"/>
    <n v="0"/>
    <n v="8655.4599999999991"/>
    <s v="BM11"/>
    <n v="1"/>
    <n v="154"/>
    <s v=" TUTI Bucaramanga"/>
    <s v="ZONA SANTANDER"/>
    <s v="TERCEROS"/>
    <s v="2025 SEM 47"/>
    <s v="1644"/>
    <x v="35"/>
    <s v="martes"/>
    <s v="YASS"/>
    <n v="1"/>
    <n v="2"/>
    <s v="TAT"/>
    <s v="SANDRA MILENA CARVAJAL MUÑOZ"/>
    <s v="Preventa"/>
    <s v="63536826"/>
    <s v="63557106"/>
    <s v="FERRETERIAMULTI HERRAMIENTAS"/>
  </r>
  <r>
    <d v="2025-11-18T00:00:00"/>
    <s v="HHBO001179640"/>
    <s v="LYDETE3X1800"/>
    <s v="COMBO DETERGENTE ETERNA 3.000+1.800 OFERTA"/>
    <s v="LYDETE3X1800 - COMBO DETERGENTE ETERNA 3.000+1.800 OFERTA"/>
    <n v="2"/>
    <n v="28655.46"/>
    <n v="0"/>
    <n v="57310.92"/>
    <s v="BG11"/>
    <n v="1"/>
    <n v="2"/>
    <s v=" CIUDAD BOGOTA"/>
    <s v="ZONA BOGOTA"/>
    <s v="TERCEROS"/>
    <s v="2025 SEM 47"/>
    <s v="2204"/>
    <x v="47"/>
    <s v="martes"/>
    <s v="ETERNA"/>
    <n v="1"/>
    <n v="2"/>
    <s v="TAT"/>
    <s v="JOHANNA PAOLA LOPEZ  IBAÑEZ"/>
    <s v="Preventa"/>
    <s v="1020760353"/>
    <s v="52906505"/>
    <s v="PAPELERIA 2"/>
  </r>
  <r>
    <d v="2025-11-18T00:00:00"/>
    <s v="HHBO001179640"/>
    <s v="LYDETE1800DX1"/>
    <s v="DETERGENTE ETERNA DOYPACK 1800 ML X1"/>
    <s v="LYDETE1800DX1 - DETERGENTE ETERNA DOYPACK 1800 ML X1"/>
    <n v="1"/>
    <n v="12000"/>
    <n v="0"/>
    <n v="12000"/>
    <s v="BG11"/>
    <n v="1"/>
    <n v="2"/>
    <s v=" CIUDAD BOGOTA"/>
    <s v="ZONA BOGOTA"/>
    <s v="TERCEROS"/>
    <s v="2025 SEM 47"/>
    <s v="2204"/>
    <x v="47"/>
    <s v="martes"/>
    <s v="ETERNA"/>
    <n v="1"/>
    <n v="1"/>
    <s v="TAT"/>
    <s v="JOHANNA PAOLA LOPEZ  IBAÑEZ"/>
    <s v="Preventa"/>
    <s v="1020760353"/>
    <s v="52906505"/>
    <s v="PAPELERIA 2"/>
  </r>
  <r>
    <d v="2025-11-18T00:00:00"/>
    <s v="HHBO001179644"/>
    <s v="LYDESEN500"/>
    <s v="DESENGRASANTE CITRICO 500ML"/>
    <s v="LYDESEN500 - DESENGRASANTE CITRICO 500ML"/>
    <n v="6"/>
    <n v="2645.48"/>
    <n v="0"/>
    <n v="15872.88"/>
    <s v="BG20"/>
    <n v="1"/>
    <n v="126"/>
    <s v=" TUTI Bogota"/>
    <s v="ZONA BOGOTA"/>
    <s v="TERCEROS"/>
    <s v="2025 SEM 47"/>
    <s v="2154"/>
    <x v="31"/>
    <s v="martes"/>
    <s v="ETERNA"/>
    <n v="1"/>
    <n v="6"/>
    <s v="TAT"/>
    <s v="GILDARDO DE JESUS ARISTIZABAL MONTOYA"/>
    <s v="Preventa"/>
    <s v="70381618"/>
    <s v="1000685156"/>
    <s v="EL TRIGAL PAISA"/>
  </r>
  <r>
    <d v="2025-11-18T00:00:00"/>
    <s v="HHBO001179666"/>
    <s v="LYDESEN500"/>
    <s v="DESENGRASANTE CITRICO 500ML"/>
    <s v="LYDESEN500 - DESENGRASANTE CITRICO 500ML"/>
    <n v="1"/>
    <n v="2645.48"/>
    <n v="0"/>
    <n v="2645.48"/>
    <s v="BG13"/>
    <n v="1"/>
    <n v="126"/>
    <s v=" TUTI Bogota"/>
    <s v="ZONA BOGOTA"/>
    <s v="TERCEROS"/>
    <s v="2025 SEM 47"/>
    <s v="2208"/>
    <x v="3"/>
    <s v="martes"/>
    <s v="ETERNA"/>
    <n v="1"/>
    <n v="1"/>
    <s v="TAT"/>
    <s v="CARLOS ARTURO AVILA SOTELO"/>
    <s v="Preventa"/>
    <s v="79144877"/>
    <s v="1016001588"/>
    <s v="LUNITA DE PAPEL"/>
  </r>
  <r>
    <d v="2025-11-18T00:00:00"/>
    <s v="HHBO001179666"/>
    <s v="YACAN20"/>
    <s v="CANDADO 20 MM"/>
    <s v="YACAN20 - CANDADO 20 MM"/>
    <n v="12"/>
    <n v="1218.49"/>
    <n v="0"/>
    <n v="14621.88"/>
    <s v="BG13"/>
    <n v="1"/>
    <n v="126"/>
    <s v=" TUTI Bogota"/>
    <s v="ZONA BOGOTA"/>
    <s v="TERCEROS"/>
    <s v="2025 SEM 47"/>
    <s v="2208"/>
    <x v="3"/>
    <s v="martes"/>
    <s v="YASS"/>
    <n v="1"/>
    <n v="12"/>
    <s v="TAT"/>
    <s v="CARLOS ARTURO AVILA SOTELO"/>
    <s v="Preventa"/>
    <s v="79144877"/>
    <s v="1016001588"/>
    <s v="LUNITA DE PAPEL"/>
  </r>
  <r>
    <d v="2025-11-18T00:00:00"/>
    <s v="HHBO001179677"/>
    <s v="PBDESCLIROLL"/>
    <s v="DESODORANTE CLINICAL ROLL-ON 30ML"/>
    <s v="PBDESCLIROLL - DESODORANTE CLINICAL ROLL-ON 30ML"/>
    <n v="3"/>
    <n v="3000"/>
    <n v="0"/>
    <n v="9000"/>
    <s v="BG19"/>
    <n v="1"/>
    <n v="126"/>
    <s v=" TUTI Bogota"/>
    <s v="ZONA BOGOTA"/>
    <s v="TERCEROS"/>
    <s v="2025 SEM 47"/>
    <s v="2178"/>
    <x v="11"/>
    <s v="martes"/>
    <s v="PREBEL"/>
    <n v="1"/>
    <n v="3"/>
    <s v="TAT"/>
    <s v="LUIS ERNESTO PINEDA GIRALDO"/>
    <s v="Preventa"/>
    <s v="1015467929"/>
    <s v="80720009"/>
    <s v="REMATE"/>
  </r>
  <r>
    <d v="2025-11-18T00:00:00"/>
    <s v="HHME001468530"/>
    <s v="LYGUANT7AMX2"/>
    <s v="LIMPIAYA GUATE TALLA7 AMARILLO X2"/>
    <s v="LYGUANT7AMX2 - LIMPIAYA GUATE TALLA7 AMARILLO X2"/>
    <n v="2"/>
    <n v="3025.21"/>
    <n v="0"/>
    <n v="6050.42"/>
    <s v="MD04"/>
    <n v="1"/>
    <n v="125"/>
    <s v=" TUTI Medellin"/>
    <s v="ZONA CENTRO"/>
    <s v="TERCEROS"/>
    <s v="2025 SEM 47"/>
    <s v="1304"/>
    <x v="6"/>
    <s v="martes"/>
    <s v="ETERNA"/>
    <n v="1"/>
    <n v="2"/>
    <s v="TAT"/>
    <s v="ISORELY ANDREA BARRIENTOS GOMEZ"/>
    <s v="Preventa"/>
    <s v="1042771410"/>
    <s v="1036660589"/>
    <s v="AUTOSERVICIO LA COSECHA"/>
  </r>
  <r>
    <d v="2025-11-18T00:00:00"/>
    <s v="HHME001468530"/>
    <s v="LYGUANT8AMX2"/>
    <s v="LIMPIAYA GUANTE TALLA8 AMARILLO X2"/>
    <s v="LYGUANT8AMX2 - LIMPIAYA GUANTE TALLA8 AMARILLO X2"/>
    <n v="4"/>
    <n v="3025.21"/>
    <n v="0"/>
    <n v="12100.84"/>
    <s v="MD04"/>
    <n v="1"/>
    <n v="125"/>
    <s v=" TUTI Medellin"/>
    <s v="ZONA CENTRO"/>
    <s v="TERCEROS"/>
    <s v="2025 SEM 47"/>
    <s v="1304"/>
    <x v="6"/>
    <s v="martes"/>
    <s v="ETERNA"/>
    <n v="1"/>
    <n v="4"/>
    <s v="TAT"/>
    <s v="ISORELY ANDREA BARRIENTOS GOMEZ"/>
    <s v="Preventa"/>
    <s v="1042771410"/>
    <s v="1036660589"/>
    <s v="AUTOSERVICIO LA COSECHA"/>
  </r>
  <r>
    <d v="2025-11-18T00:00:00"/>
    <s v="HHME001468573"/>
    <s v="YAPADAM150"/>
    <s v="PAÑITOS HUMEDOS DAMPY X 150 UND AZUL"/>
    <s v="YAPADAM150 - PAÑITOS HUMEDOS DAMPY X 150 UND AZUL"/>
    <n v="1"/>
    <n v="6422.4"/>
    <n v="0"/>
    <n v="6422.4"/>
    <s v="MD01"/>
    <n v="1"/>
    <n v="125"/>
    <s v=" TUTI Medellin"/>
    <s v="ZONA CENTRO"/>
    <s v="TERCEROS"/>
    <s v="2025 SEM 47"/>
    <s v="1348"/>
    <x v="7"/>
    <s v="martes"/>
    <s v="YASS"/>
    <n v="1"/>
    <n v="1"/>
    <s v="TAT"/>
    <s v="MARIA ELENA DE LA ASCENSION OSPINA DE HERNANDEZ"/>
    <s v="Preventa"/>
    <s v="32430739"/>
    <s v="1039023085"/>
    <s v="TIENDA JUANCHITO"/>
  </r>
  <r>
    <d v="2025-11-18T00:00:00"/>
    <s v="HHBO001179743"/>
    <s v="LYLAVA1000"/>
    <s v="LIMPIAYA LIMPIADOR MULTIUSOS LAVANDA X 1000"/>
    <s v="LYLAVA1000 - LIMPIAYA LIMPIADOR MULTIUSOS LAVANDA X 1000"/>
    <n v="2"/>
    <n v="2541.83"/>
    <n v="0"/>
    <n v="5083.66"/>
    <s v="BG11"/>
    <n v="1"/>
    <n v="2"/>
    <s v=" CIUDAD BOGOTA"/>
    <s v="ZONA BOGOTA"/>
    <s v="TERCEROS"/>
    <s v="2025 SEM 47"/>
    <s v="2204"/>
    <x v="47"/>
    <s v="martes"/>
    <s v="ETERNA"/>
    <n v="1"/>
    <n v="2"/>
    <s v="TAT"/>
    <s v="NOVASKY SAS"/>
    <s v="Preventa"/>
    <s v="901802074"/>
    <s v="52906505"/>
    <s v="NOVASKY SAS"/>
  </r>
  <r>
    <d v="2025-11-18T00:00:00"/>
    <s v="HHBO001179743"/>
    <s v="LYBICA1000X1"/>
    <s v="LIMPIAYA LIMPIADOR BICARBONATO 1000ML X1"/>
    <s v="LYBICA1000X1 - LIMPIAYA LIMPIADOR BICARBONATO 1000ML X1"/>
    <n v="2"/>
    <n v="3025.21"/>
    <n v="0"/>
    <n v="6050.42"/>
    <s v="BG11"/>
    <n v="1"/>
    <n v="2"/>
    <s v=" CIUDAD BOGOTA"/>
    <s v="ZONA BOGOTA"/>
    <s v="TERCEROS"/>
    <s v="2025 SEM 47"/>
    <s v="2204"/>
    <x v="47"/>
    <s v="martes"/>
    <s v="ETERNA"/>
    <n v="1"/>
    <n v="2"/>
    <s v="TAT"/>
    <s v="NOVASKY SAS"/>
    <s v="Preventa"/>
    <s v="901802074"/>
    <s v="52906505"/>
    <s v="NOVASKY SAS"/>
  </r>
  <r>
    <d v="2025-11-18T00:00:00"/>
    <s v="HHME001468614"/>
    <s v="LYDESEN500"/>
    <s v="DESENGRASANTE CITRICO 500ML"/>
    <s v="LYDESEN500 - DESENGRASANTE CITRICO 500ML"/>
    <n v="6"/>
    <n v="2645.48"/>
    <n v="0"/>
    <n v="15872.88"/>
    <s v="MD06"/>
    <n v="1"/>
    <n v="125"/>
    <s v=" TUTI Medellin"/>
    <s v="ZONA CENTRO"/>
    <s v="TERCEROS"/>
    <s v="2025 SEM 47"/>
    <s v="1308"/>
    <x v="23"/>
    <s v="martes"/>
    <s v="ETERNA"/>
    <n v="1"/>
    <n v="6"/>
    <s v="TAT"/>
    <s v="EDILSON ANTONIO SOTO GIRALDO"/>
    <s v="Preventa"/>
    <s v="1036629928"/>
    <s v="1037594291"/>
    <s v="MINIMARKET EL DEPARTAMENTO"/>
  </r>
  <r>
    <d v="2025-11-18T00:00:00"/>
    <s v="HHME001468614"/>
    <s v="LYGUANT8NGX2"/>
    <s v="LIMPIAYA GUANTE NEGRO TALLA8 X2"/>
    <s v="LYGUANT8NGX2 - LIMPIAYA GUANTE NEGRO TALLA8 X2"/>
    <n v="6"/>
    <n v="3180"/>
    <n v="0"/>
    <n v="19080"/>
    <s v="MD06"/>
    <n v="1"/>
    <n v="125"/>
    <s v=" TUTI Medellin"/>
    <s v="ZONA CENTRO"/>
    <s v="TERCEROS"/>
    <s v="2025 SEM 47"/>
    <s v="1308"/>
    <x v="23"/>
    <s v="martes"/>
    <s v="ETERNA"/>
    <n v="1"/>
    <n v="6"/>
    <s v="TAT"/>
    <s v="EDILSON ANTONIO SOTO GIRALDO"/>
    <s v="Preventa"/>
    <s v="1036629928"/>
    <s v="1037594291"/>
    <s v="MINIMARKET EL DEPARTAMENTO"/>
  </r>
  <r>
    <d v="2025-11-18T00:00:00"/>
    <s v="HHME001468614"/>
    <s v="LYGUANT9NGX2"/>
    <s v="LIMPIAYA GUANTE NEGRO TALLA9 X2"/>
    <s v="LYGUANT9NGX2 - LIMPIAYA GUANTE NEGRO TALLA9 X2"/>
    <n v="6"/>
    <n v="3180"/>
    <n v="0"/>
    <n v="19080"/>
    <s v="MD06"/>
    <n v="1"/>
    <n v="125"/>
    <s v=" TUTI Medellin"/>
    <s v="ZONA CENTRO"/>
    <s v="TERCEROS"/>
    <s v="2025 SEM 47"/>
    <s v="1308"/>
    <x v="23"/>
    <s v="martes"/>
    <s v="ETERNA"/>
    <n v="1"/>
    <n v="6"/>
    <s v="TAT"/>
    <s v="EDILSON ANTONIO SOTO GIRALDO"/>
    <s v="Preventa"/>
    <s v="1036629928"/>
    <s v="1037594291"/>
    <s v="MINIMARKET EL DEPARTAMENTO"/>
  </r>
  <r>
    <d v="2025-11-18T00:00:00"/>
    <s v="HHME001468646"/>
    <s v="KNLIMTEN"/>
    <s v="LIMPIADOR DE TENNIS KNIGHT"/>
    <s v="KNLIMTEN - LIMPIADOR DE TENNIS KNIGHT"/>
    <n v="3"/>
    <n v="6350"/>
    <n v="1905"/>
    <n v="17145"/>
    <s v="MD40"/>
    <n v="1"/>
    <n v="125"/>
    <s v=" TUTI Medellin"/>
    <s v="ZONA CENTRO"/>
    <s v="TERCEROS"/>
    <s v="2025 SEM 47"/>
    <s v="1341"/>
    <x v="22"/>
    <s v="martes"/>
    <s v="KNIGHT"/>
    <n v="1"/>
    <n v="3"/>
    <s v="TAT"/>
    <s v="NESTOR JOSE VASQUEZ MARIN"/>
    <s v="Preventa"/>
    <s v="8297445"/>
    <s v="79389221"/>
    <s v="DROGERIA Y VARIEDADES VAZQUEZ"/>
  </r>
  <r>
    <d v="2025-11-18T00:00:00"/>
    <s v="HHME001468646"/>
    <s v="YAGOM90"/>
    <s v="GOMINA N17 EN SOBRE 90G"/>
    <s v="YAGOM90 - GOMINA N17 EN SOBRE 90G"/>
    <n v="6"/>
    <n v="1092.44"/>
    <n v="0"/>
    <n v="6554.64"/>
    <s v="MD40"/>
    <n v="1"/>
    <n v="125"/>
    <s v=" TUTI Medellin"/>
    <s v="ZONA CENTRO"/>
    <s v="TERCEROS"/>
    <s v="2025 SEM 47"/>
    <s v="1341"/>
    <x v="22"/>
    <s v="martes"/>
    <s v="YASS"/>
    <n v="1"/>
    <n v="6"/>
    <s v="TAT"/>
    <s v="NESTOR JOSE VASQUEZ MARIN"/>
    <s v="Preventa"/>
    <s v="8297445"/>
    <s v="79389221"/>
    <s v="DROGERIA Y VARIEDADES VAZQUEZ"/>
  </r>
  <r>
    <d v="2025-11-18T00:00:00"/>
    <s v="HHME001468646"/>
    <s v="YATIJEROM"/>
    <s v="TIJERA PUNTA ROMA ECONOMICA"/>
    <s v="YATIJEROM - TIJERA PUNTA ROMA ECONOMICA"/>
    <n v="6"/>
    <n v="864"/>
    <n v="0"/>
    <n v="5184"/>
    <s v="MD40"/>
    <n v="1"/>
    <n v="125"/>
    <s v=" TUTI Medellin"/>
    <s v="ZONA CENTRO"/>
    <s v="TERCEROS"/>
    <s v="2025 SEM 47"/>
    <s v="1341"/>
    <x v="22"/>
    <s v="martes"/>
    <s v="YASS"/>
    <n v="1"/>
    <n v="6"/>
    <s v="TAT"/>
    <s v="NESTOR JOSE VASQUEZ MARIN"/>
    <s v="Preventa"/>
    <s v="8297445"/>
    <s v="79389221"/>
    <s v="DROGERIA Y VARIEDADES VAZQUEZ"/>
  </r>
  <r>
    <d v="2025-11-18T00:00:00"/>
    <s v="HHME001468401"/>
    <s v="YAPADAM150"/>
    <s v="PAÑITOS HUMEDOS DAMPY X 150 UND AZUL"/>
    <s v="YAPADAM150 - PAÑITOS HUMEDOS DAMPY X 150 UND AZUL"/>
    <n v="4"/>
    <n v="6422.4"/>
    <n v="0"/>
    <n v="25689.599999999999"/>
    <s v="MD02"/>
    <n v="1"/>
    <n v="1"/>
    <s v=" MEDELLIN"/>
    <s v="ZONA CENTRO"/>
    <s v="TERCEROS"/>
    <s v="2025 SEM 47"/>
    <s v="1329"/>
    <x v="43"/>
    <s v="martes"/>
    <s v="YASS"/>
    <n v="1"/>
    <n v="4"/>
    <s v="TAT"/>
    <s v="LUIS FERNANDO DE JESUS RUIZ URIBE"/>
    <s v="Preventa"/>
    <s v="71659266"/>
    <s v="8063355"/>
    <s v="MINIMERCADO LA 53"/>
  </r>
  <r>
    <d v="2025-11-18T00:00:00"/>
    <s v="HHBU000700753"/>
    <s v="YACAN25"/>
    <s v="CANDADO 25 MM"/>
    <s v="YACAN25 - CANDADO 25 MM"/>
    <n v="12"/>
    <n v="1543"/>
    <n v="0"/>
    <n v="18516"/>
    <s v="BM11"/>
    <n v="1"/>
    <n v="154"/>
    <s v=" TUTI Bucaramanga"/>
    <s v="ZONA SANTANDER"/>
    <s v="TERCEROS"/>
    <s v="2025 SEM 47"/>
    <s v="1644"/>
    <x v="35"/>
    <s v="martes"/>
    <s v="YASS"/>
    <n v="1"/>
    <n v="12"/>
    <s v="TAT"/>
    <s v="EMILIO GARRIDO BERNAL"/>
    <s v="Preventa"/>
    <s v="91422231"/>
    <s v="63557106"/>
    <s v="HOME GARRIDO"/>
  </r>
  <r>
    <d v="2025-11-18T00:00:00"/>
    <s v="HHME001468480"/>
    <s v="YASEDA20"/>
    <s v="SEDA DENTAL CON CERA 20 MT"/>
    <s v="YASEDA20 - SEDA DENTAL CON CERA 20 MT"/>
    <n v="12"/>
    <n v="1092.44"/>
    <n v="0"/>
    <n v="13109.28"/>
    <s v="TT02"/>
    <n v="1"/>
    <n v="125"/>
    <s v=" TUTI Medellin"/>
    <s v="ZONA CENTRO"/>
    <s v="TERCEROS"/>
    <s v="2025 SEM 47"/>
    <s v="1313"/>
    <x v="8"/>
    <s v="martes"/>
    <s v="YASS"/>
    <n v="1"/>
    <n v="12"/>
    <s v="TAT"/>
    <s v="JULY OSORIO OLAYA"/>
    <s v="Preventa"/>
    <s v="43815672"/>
    <s v="1152184981"/>
    <s v="FLORIDA NUEVA"/>
  </r>
  <r>
    <d v="2025-11-18T00:00:00"/>
    <s v="HHME001468480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7"/>
    <s v="1313"/>
    <x v="8"/>
    <s v="martes"/>
    <s v="PREBEL"/>
    <n v="1"/>
    <n v="1"/>
    <s v="TAT"/>
    <s v="JULY OSORIO OLAYA"/>
    <s v="Preventa"/>
    <s v="43815672"/>
    <s v="1152184981"/>
    <s v="FLORIDA NUEVA"/>
  </r>
  <r>
    <d v="2025-11-18T00:00:00"/>
    <s v="HHBO001179658"/>
    <s v="LYDETE1800DX1"/>
    <s v="DETERGENTE ETERNA DOYPACK 1800 ML X1"/>
    <s v="LYDETE1800DX1 - DETERGENTE ETERNA DOYPACK 1800 ML X1"/>
    <n v="2"/>
    <n v="12000"/>
    <n v="0"/>
    <n v="24000"/>
    <s v="BG13"/>
    <n v="1"/>
    <n v="126"/>
    <s v=" TUTI Bogota"/>
    <s v="ZONA BOGOTA"/>
    <s v="TERCEROS"/>
    <s v="2025 SEM 47"/>
    <s v="2208"/>
    <x v="3"/>
    <s v="martes"/>
    <s v="ETERNA"/>
    <n v="1"/>
    <n v="2"/>
    <s v="TAT"/>
    <s v="LUIS ALEJANDRO GUERRA OSORIO"/>
    <s v="Preventa"/>
    <s v="79488682"/>
    <s v="1016001588"/>
    <s v="BICICLETAS EL LAGO"/>
  </r>
  <r>
    <d v="2025-11-18T00:00:00"/>
    <s v="HHBO001179658"/>
    <s v="LYSUAV760DX1"/>
    <s v="LIMPIAYA SUAVIZANTE DOYPACK 760 ML X1"/>
    <s v="LYSUAV760DX1 - LIMPIAYA SUAVIZANTE DOYPACK 760 ML X1"/>
    <n v="1"/>
    <n v="3400"/>
    <n v="0"/>
    <n v="3400"/>
    <s v="BG13"/>
    <n v="1"/>
    <n v="126"/>
    <s v=" TUTI Bogota"/>
    <s v="ZONA BOGOTA"/>
    <s v="TERCEROS"/>
    <s v="2025 SEM 47"/>
    <s v="2208"/>
    <x v="3"/>
    <s v="martes"/>
    <s v="ETERNA"/>
    <n v="1"/>
    <n v="1"/>
    <s v="TAT"/>
    <s v="LUIS ALEJANDRO GUERRA OSORIO"/>
    <s v="Preventa"/>
    <s v="79488682"/>
    <s v="1016001588"/>
    <s v="BICICLETAS EL LAGO"/>
  </r>
  <r>
    <d v="2025-11-18T00:00:00"/>
    <s v="HHBO001179658"/>
    <s v="LYLOZA700DX1"/>
    <s v="LIMPIAYA LAVA LOZA DOYPACK 700 ML X1"/>
    <s v="LYLOZA700DX1 - LIMPIAYA LAVA LOZA DOYPACK 700 ML X1"/>
    <n v="2"/>
    <n v="3562.19"/>
    <n v="0"/>
    <n v="7124.38"/>
    <s v="BG13"/>
    <n v="1"/>
    <n v="126"/>
    <s v=" TUTI Bogota"/>
    <s v="ZONA BOGOTA"/>
    <s v="TERCEROS"/>
    <s v="2025 SEM 47"/>
    <s v="2208"/>
    <x v="3"/>
    <s v="martes"/>
    <s v="ETERNA"/>
    <n v="1"/>
    <n v="2"/>
    <s v="TAT"/>
    <s v="LUIS ALEJANDRO GUERRA OSORIO"/>
    <s v="Preventa"/>
    <s v="79488682"/>
    <s v="1016001588"/>
    <s v="BICICLETAS EL LAGO"/>
  </r>
  <r>
    <d v="2025-11-18T00:00:00"/>
    <s v="HHBO001179658"/>
    <s v="YABOLSAMED"/>
    <s v="BOLSA BASURA PAQUETE X8 UNIDADES"/>
    <s v="YABOLSAMED - BOLSA BASURA PAQUETE X8 UNIDADES"/>
    <n v="3"/>
    <n v="1344.54"/>
    <n v="0"/>
    <n v="4033.62"/>
    <s v="BG13"/>
    <n v="1"/>
    <n v="126"/>
    <s v=" TUTI Bogota"/>
    <s v="ZONA BOGOTA"/>
    <s v="TERCEROS"/>
    <s v="2025 SEM 47"/>
    <s v="2208"/>
    <x v="3"/>
    <s v="martes"/>
    <s v="YASS"/>
    <n v="1"/>
    <n v="3"/>
    <s v="TAT"/>
    <s v="LUIS ALEJANDRO GUERRA OSORIO"/>
    <s v="Preventa"/>
    <s v="79488682"/>
    <s v="1016001588"/>
    <s v="BICICLETAS EL LAGO"/>
  </r>
  <r>
    <d v="2025-11-18T00:00:00"/>
    <s v="HHBO001179663"/>
    <s v="LYESPOMALLX1"/>
    <s v="LIMPIAYA MALLA ESPONJA X1"/>
    <s v="LYESPOMALLX1 - LIMPIAYA MALLA ESPONJA X1"/>
    <n v="7"/>
    <n v="714.29"/>
    <n v="0"/>
    <n v="5000.03"/>
    <s v="BG19"/>
    <n v="1"/>
    <n v="126"/>
    <s v=" TUTI Bogota"/>
    <s v="ZONA BOGOTA"/>
    <s v="TERCEROS"/>
    <s v="2025 SEM 47"/>
    <s v="2178"/>
    <x v="11"/>
    <s v="martes"/>
    <s v="ETERNA"/>
    <n v="1"/>
    <n v="7"/>
    <s v="TAT"/>
    <s v="ORLANDO PULIDO CORTES"/>
    <s v="Preventa"/>
    <s v="79208871"/>
    <s v="80720009"/>
    <s v="CIGARRERIA"/>
  </r>
  <r>
    <d v="2025-11-18T00:00:00"/>
    <s v="HHBO001179699"/>
    <s v="YACAN20"/>
    <s v="CANDADO 20 MM"/>
    <s v="YACAN20 - CANDADO 20 MM"/>
    <n v="12"/>
    <n v="1218.49"/>
    <n v="0"/>
    <n v="14621.88"/>
    <s v="BG13"/>
    <n v="1"/>
    <n v="2"/>
    <s v=" CIUDAD BOGOTA"/>
    <s v="ZONA BOGOTA"/>
    <s v="TERCEROS"/>
    <s v="2025 SEM 47"/>
    <s v="2233"/>
    <x v="18"/>
    <s v="martes"/>
    <s v="YASS"/>
    <n v="1"/>
    <n v="12"/>
    <s v="TAT"/>
    <s v="HECTOR GABRIEL JIMENEZ SILVA"/>
    <s v="Preventa"/>
    <s v="79448974"/>
    <s v="52460170"/>
    <s v="FERRETERIA"/>
  </r>
  <r>
    <d v="2025-11-18T00:00:00"/>
    <s v="HHME001468538"/>
    <s v="LYDESEN500"/>
    <s v="DESENGRASANTE CITRICO 500ML"/>
    <s v="LYDESEN500 - DESENGRASANTE CITRICO 500ML"/>
    <n v="3"/>
    <n v="2645.48"/>
    <n v="0"/>
    <n v="7936.44"/>
    <s v="MD04"/>
    <n v="1"/>
    <n v="125"/>
    <s v=" TUTI Medellin"/>
    <s v="ZONA CENTRO"/>
    <s v="TERCEROS"/>
    <s v="2025 SEM 47"/>
    <s v="1304"/>
    <x v="6"/>
    <s v="martes"/>
    <s v="ETERNA"/>
    <n v="1"/>
    <n v="3"/>
    <s v="TAT"/>
    <s v="MARIA OFELIA JIMENEZ VARGAS"/>
    <s v="Preventa"/>
    <s v="43341189"/>
    <s v="1036660589"/>
    <s v="TIENDA OFE"/>
  </r>
  <r>
    <d v="2025-11-18T00:00:00"/>
    <s v="HHBU000700820"/>
    <s v="PBPROCOLDIS"/>
    <s v="PROTECTOR SOLAR COLOR DISPLAY"/>
    <s v="PBPROCOLDIS - PROTECTOR SOLAR COLOR DISPLAY"/>
    <n v="1"/>
    <n v="29400"/>
    <n v="0"/>
    <n v="29400"/>
    <s v="BM11"/>
    <n v="1"/>
    <n v="154"/>
    <s v=" TUTI Bucaramanga"/>
    <s v="ZONA SANTANDER"/>
    <s v="TERCEROS"/>
    <s v="2025 SEM 47"/>
    <s v="1644"/>
    <x v="35"/>
    <s v="martes"/>
    <s v="PREBEL"/>
    <n v="1"/>
    <n v="1"/>
    <s v="TAT"/>
    <s v="ANGEL KARIME  MARTINEZ VILLALBA"/>
    <s v="Preventa"/>
    <s v="1044212307"/>
    <s v="63557106"/>
    <s v="TIENDA 8"/>
  </r>
  <r>
    <d v="2025-11-18T00:00:00"/>
    <s v="HHME001468616"/>
    <s v="LYGUANT7AMX2"/>
    <s v="LIMPIAYA GUATE TALLA7 AMARILLO X2"/>
    <s v="LYGUANT7AMX2 - LIMPIAYA GUATE TALLA7 AMARILLO X2"/>
    <n v="6"/>
    <n v="3025.21"/>
    <n v="0"/>
    <n v="18151.259999999998"/>
    <s v="TT02"/>
    <n v="1"/>
    <n v="125"/>
    <s v=" TUTI Medellin"/>
    <s v="ZONA CENTRO"/>
    <s v="TERCEROS"/>
    <s v="2025 SEM 47"/>
    <s v="1313"/>
    <x v="8"/>
    <s v="martes"/>
    <s v="ETERNA"/>
    <n v="1"/>
    <n v="6"/>
    <s v="TAT"/>
    <s v="YUDY ANDREA ALZATE CASTAÑO"/>
    <s v="Preventa"/>
    <s v="1045019612"/>
    <s v="1152184981"/>
    <s v="AIRES DE FLORIDA"/>
  </r>
  <r>
    <d v="2025-11-18T00:00:00"/>
    <s v="HHME001468616"/>
    <s v="LYGUANT7.5AMX2"/>
    <s v="LIMPIAYA GUATE TALLA7.5 AMARILLO X2"/>
    <s v="LYGUANT7.5AMX2 - LIMPIAYA GUATE TALLA7.5 AMARILLO X2"/>
    <n v="6"/>
    <n v="3025.21"/>
    <n v="0"/>
    <n v="18151.259999999998"/>
    <s v="TT02"/>
    <n v="1"/>
    <n v="125"/>
    <s v=" TUTI Medellin"/>
    <s v="ZONA CENTRO"/>
    <s v="TERCEROS"/>
    <s v="2025 SEM 47"/>
    <s v="1313"/>
    <x v="8"/>
    <s v="martes"/>
    <s v="ETERNA"/>
    <n v="1"/>
    <n v="6"/>
    <s v="TAT"/>
    <s v="YUDY ANDREA ALZATE CASTAÑO"/>
    <s v="Preventa"/>
    <s v="1045019612"/>
    <s v="1152184981"/>
    <s v="AIRES DE FLORIDA"/>
  </r>
  <r>
    <d v="2025-11-18T00:00:00"/>
    <s v="HHBO001179774"/>
    <s v="YACAN50"/>
    <s v="CANDADO 50 MM"/>
    <s v="YACAN50 - CANDADO 50 MM"/>
    <n v="5"/>
    <n v="4327.7299999999996"/>
    <n v="0"/>
    <n v="21638.65"/>
    <s v="BG11"/>
    <n v="1"/>
    <n v="126"/>
    <s v=" TUTI Bogota"/>
    <s v="ZONA BOGOTA"/>
    <s v="TERCEROS"/>
    <s v="2025 SEM 47"/>
    <s v="2204"/>
    <x v="47"/>
    <s v="martes"/>
    <s v="YASS"/>
    <n v="1"/>
    <n v="5"/>
    <s v="TAT"/>
    <s v="YEIN ABRIL CARDENAS"/>
    <s v="Preventa"/>
    <s v="23780445"/>
    <s v="52906505"/>
    <s v="FERRETERIA ROMER"/>
  </r>
  <r>
    <d v="2025-11-18T00:00:00"/>
    <s v="HHME001468698"/>
    <s v="LYESPOOROX12"/>
    <s v="LIMPIAYA ESPONJA ORO/PLATA X12"/>
    <s v="LYESPOOROX12 - LIMPIAYA ESPONJA ORO/PLATA X12"/>
    <n v="2"/>
    <n v="8991.6"/>
    <n v="899.16"/>
    <n v="17084.04"/>
    <s v="MD40"/>
    <n v="1"/>
    <n v="125"/>
    <s v=" TUTI Medellin"/>
    <s v="ZONA CENTRO"/>
    <s v="TERCEROS"/>
    <s v="2025 SEM 47"/>
    <s v="1341"/>
    <x v="22"/>
    <s v="martes"/>
    <s v="ETERNA"/>
    <n v="1"/>
    <n v="2"/>
    <s v="TAT"/>
    <s v="OSCAR ALIRIO GOMEZ JARAMILLO"/>
    <s v="Preventa"/>
    <s v="70902606"/>
    <s v="79389221"/>
    <s v="MERCADOS JUAN PABLO II"/>
  </r>
  <r>
    <d v="2025-11-18T00:00:00"/>
    <s v="HHBQ000727152"/>
    <s v="YASEDA20"/>
    <s v="SEDA DENTAL CON CERA 20 MT"/>
    <s v="YASEDA20 - SEDA DENTAL CON CERA 20 MT"/>
    <n v="6"/>
    <n v="1092.44"/>
    <n v="0"/>
    <n v="6554.64"/>
    <s v="VLL04"/>
    <n v="1"/>
    <n v="213"/>
    <s v=" Tuti Valledupar"/>
    <s v="ZONA NORTE"/>
    <s v="TERCEROS"/>
    <s v="2025 SEM 47"/>
    <s v="1915"/>
    <x v="9"/>
    <s v="martes"/>
    <s v="YASS"/>
    <n v="1"/>
    <n v="6"/>
    <s v="TAT"/>
    <s v="EDILSO REYES PACHECO"/>
    <s v="Preventa"/>
    <s v="77154636"/>
    <s v="1065124873"/>
    <s v="PROVISIONES ALTOS DE GARUPAL"/>
  </r>
  <r>
    <d v="2025-11-18T00:00:00"/>
    <s v="HHME001468425"/>
    <s v="LYLOZA700DX1"/>
    <s v="LIMPIAYA LAVA LOZA DOYPACK 700 ML X1"/>
    <s v="LYLOZA700DX1 - LIMPIAYA LAVA LOZA DOYPACK 700 ML X1"/>
    <n v="12"/>
    <n v="3562.19"/>
    <n v="0"/>
    <n v="42746.28"/>
    <s v="MD01"/>
    <n v="1"/>
    <n v="125"/>
    <s v=" TUTI Medellin"/>
    <s v="ZONA CENTRO"/>
    <s v="TERCEROS"/>
    <s v="2025 SEM 47"/>
    <s v="1348"/>
    <x v="7"/>
    <s v="martes"/>
    <s v="ETERNA"/>
    <n v="1"/>
    <n v="12"/>
    <s v="TAT"/>
    <s v="INVERSIONES CASA FRUVER S.A.S."/>
    <s v="Preventa"/>
    <s v="901746755"/>
    <s v="1039023085"/>
    <s v="INVERSIONES CASA FRUVER SAS"/>
  </r>
  <r>
    <d v="2025-11-18T00:00:00"/>
    <s v="HHBQ000727193"/>
    <s v="YACAN63"/>
    <s v="CANDADO 63 MM"/>
    <s v="YACAN63 - CANDADO 63 MM"/>
    <n v="1"/>
    <n v="5940"/>
    <n v="0"/>
    <n v="5940"/>
    <s v="BQ19"/>
    <n v="1"/>
    <n v="155"/>
    <s v=" TUTI Barranquilla"/>
    <s v="ZONA NORTE"/>
    <s v="TERCEROS"/>
    <s v="2025 SEM 47"/>
    <s v="1981"/>
    <x v="13"/>
    <s v="martes"/>
    <s v="YASS"/>
    <n v="1"/>
    <n v="1"/>
    <s v="TAT"/>
    <s v="JHON JAIRO PABUENA MORELO"/>
    <s v="Preventa"/>
    <s v="85441219"/>
    <s v="57440258"/>
    <s v="TIENDA RESTAURACION DE DIOS"/>
  </r>
  <r>
    <d v="2025-11-18T00:00:00"/>
    <s v="HHBO001179610"/>
    <s v="YACAN20"/>
    <s v="CANDADO 20 MM"/>
    <s v="YACAN20 - CANDADO 20 MM"/>
    <n v="4"/>
    <n v="1218.49"/>
    <n v="0"/>
    <n v="4873.96"/>
    <s v="BG19"/>
    <n v="1"/>
    <n v="126"/>
    <s v=" TUTI Bogota"/>
    <s v="ZONA BOGOTA"/>
    <s v="TERCEROS"/>
    <s v="2025 SEM 47"/>
    <s v="2178"/>
    <x v="11"/>
    <s v="martes"/>
    <s v="YASS"/>
    <n v="1"/>
    <n v="4"/>
    <s v="TAT"/>
    <s v="MARTHA JULIANA GUERRERO CASTAÑEDA"/>
    <s v="Preventa"/>
    <s v="20743901"/>
    <s v="80720009"/>
    <s v="SOLUCIONES LA 72"/>
  </r>
  <r>
    <d v="2025-11-18T00:00:00"/>
    <s v="HHBQ000727212"/>
    <s v="YACAN63"/>
    <s v="CANDADO 63 MM"/>
    <s v="YACAN63 - CANDADO 63 MM"/>
    <n v="3"/>
    <n v="5940"/>
    <n v="0"/>
    <n v="17820"/>
    <s v="BQ19"/>
    <n v="1"/>
    <n v="155"/>
    <s v=" TUTI Barranquilla"/>
    <s v="ZONA NORTE"/>
    <s v="TERCEROS"/>
    <s v="2025 SEM 47"/>
    <s v="1981"/>
    <x v="13"/>
    <s v="martes"/>
    <s v="YASS"/>
    <n v="1"/>
    <n v="3"/>
    <s v="TAT"/>
    <s v="ROQUE JACINTO PAJARO DIAZ"/>
    <s v="Preventa"/>
    <s v="8742009"/>
    <s v="57440258"/>
    <s v="DONDE PACHO"/>
  </r>
  <r>
    <d v="2025-11-18T00:00:00"/>
    <s v="HHBO001179696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7"/>
    <s v="2157"/>
    <x v="25"/>
    <s v="martes"/>
    <s v="ETERNA"/>
    <n v="1"/>
    <n v="1"/>
    <s v="TAT"/>
    <s v="MARTHA JULIETH MONTAÑA TRUJILLO"/>
    <s v="Preventa"/>
    <s v="53102339"/>
    <s v="11223739"/>
    <s v="MARTHA JULIETH MONTAÑA TRUJILLO"/>
  </r>
  <r>
    <d v="2025-11-18T00:00:00"/>
    <s v="HHBO001179700"/>
    <s v="YATIJEROM"/>
    <s v="TIJERA PUNTA ROMA ECONOMICA"/>
    <s v="YATIJEROM - TIJERA PUNTA ROMA ECONOMICA"/>
    <n v="6"/>
    <n v="864"/>
    <n v="0"/>
    <n v="5184"/>
    <s v="BG13"/>
    <n v="1"/>
    <n v="2"/>
    <s v=" CIUDAD BOGOTA"/>
    <s v="ZONA BOGOTA"/>
    <s v="TERCEROS"/>
    <s v="2025 SEM 47"/>
    <s v="2233"/>
    <x v="18"/>
    <s v="martes"/>
    <s v="YASS"/>
    <n v="1"/>
    <n v="6"/>
    <s v="TAT"/>
    <s v="DAYSSI BIBIANA DIAZ VEGA"/>
    <s v="Preventa"/>
    <s v="52409381"/>
    <s v="52460170"/>
    <s v="FIESTA REGALOS Y JUGUETES"/>
  </r>
  <r>
    <d v="2025-11-18T00:00:00"/>
    <s v="HHBO001179700"/>
    <s v="YACAN38"/>
    <s v="CANDADO 38 MM"/>
    <s v="YACAN38 - CANDADO 38 MM"/>
    <n v="2"/>
    <n v="2668.75"/>
    <n v="0"/>
    <n v="5337.5"/>
    <s v="BG13"/>
    <n v="1"/>
    <n v="2"/>
    <s v=" CIUDAD BOGOTA"/>
    <s v="ZONA BOGOTA"/>
    <s v="TERCEROS"/>
    <s v="2025 SEM 47"/>
    <s v="2233"/>
    <x v="18"/>
    <s v="martes"/>
    <s v="YASS"/>
    <n v="1"/>
    <n v="2"/>
    <s v="TAT"/>
    <s v="DAYSSI BIBIANA DIAZ VEGA"/>
    <s v="Preventa"/>
    <s v="52409381"/>
    <s v="52460170"/>
    <s v="FIESTA REGALOS Y JUGUETES"/>
  </r>
  <r>
    <d v="2025-11-18T00:00:00"/>
    <s v="HHME001468560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7"/>
    <s v="1313"/>
    <x v="8"/>
    <s v="martes"/>
    <s v="PREBEL"/>
    <n v="1"/>
    <n v="1"/>
    <s v="TAT"/>
    <s v="GLORIA STELLA ROJAS GARCIA"/>
    <s v="Preventa"/>
    <s v="43508635"/>
    <s v="1152184981"/>
    <s v="MIX FRUVER"/>
  </r>
  <r>
    <d v="2025-11-18T00:00:00"/>
    <s v="HHBO001179761"/>
    <s v="LYDESEN500"/>
    <s v="DESENGRASANTE CITRICO 500ML"/>
    <s v="LYDESEN500 - DESENGRASANTE CITRICO 500ML"/>
    <n v="1"/>
    <n v="2645.48"/>
    <n v="0"/>
    <n v="2645.48"/>
    <s v="BG25"/>
    <n v="1"/>
    <n v="126"/>
    <s v=" TUTI Bogota"/>
    <s v="ZONA BOGOTA"/>
    <s v="TERCEROS"/>
    <s v="2025 SEM 47"/>
    <s v="2129"/>
    <x v="15"/>
    <s v="martes"/>
    <s v="ETERNA"/>
    <n v="1"/>
    <n v="1"/>
    <s v="TAT"/>
    <s v="CARLOS ROBERTO MUNOZ PARRA"/>
    <s v="Preventa"/>
    <s v="1023011064"/>
    <s v="22639797"/>
    <s v="AUTOSERVICIO LEON DE FATIMA"/>
  </r>
  <r>
    <d v="2025-11-18T00:00:00"/>
    <s v="HHBO001179761"/>
    <s v="LYVIDR500X1"/>
    <s v="LIMPIAYA LIMPIAVIDRIOS MULTIUSOS 500ML X1"/>
    <s v="LYVIDR500X1 - LIMPIAYA LIMPIAVIDRIOS MULTIUSOS 500ML X1"/>
    <n v="1"/>
    <n v="2647.06"/>
    <n v="0"/>
    <n v="2647.06"/>
    <s v="BG25"/>
    <n v="1"/>
    <n v="126"/>
    <s v=" TUTI Bogota"/>
    <s v="ZONA BOGOTA"/>
    <s v="TERCEROS"/>
    <s v="2025 SEM 47"/>
    <s v="2129"/>
    <x v="15"/>
    <s v="martes"/>
    <s v="ETERNA"/>
    <n v="1"/>
    <n v="1"/>
    <s v="TAT"/>
    <s v="CARLOS ROBERTO MUNOZ PARRA"/>
    <s v="Preventa"/>
    <s v="1023011064"/>
    <s v="22639797"/>
    <s v="AUTOSERVICIO LEON DE FATIMA"/>
  </r>
  <r>
    <d v="2025-11-18T00:00:00"/>
    <s v="HHBO001179764"/>
    <s v="LYSUAV760DX1"/>
    <s v="LIMPIAYA SUAVIZANTE DOYPACK 760 ML X1"/>
    <s v="LYSUAV760DX1 - LIMPIAYA SUAVIZANTE DOYPACK 760 ML X1"/>
    <n v="4"/>
    <n v="3400"/>
    <n v="0"/>
    <n v="13600"/>
    <s v="BG11"/>
    <n v="1"/>
    <n v="126"/>
    <s v=" TUTI Bogota"/>
    <s v="ZONA BOGOTA"/>
    <s v="TERCEROS"/>
    <s v="2025 SEM 47"/>
    <s v="2204"/>
    <x v="47"/>
    <s v="martes"/>
    <s v="ETERNA"/>
    <n v="1"/>
    <n v="4"/>
    <s v="TAT"/>
    <s v="CLAUDIA PATRICIA DEL PILAR LABRADOR BOCANEGRA"/>
    <s v="Preventa"/>
    <s v="51686123"/>
    <s v="52906505"/>
    <s v="NACIONAL DE BOBINADOS DINAMO"/>
  </r>
  <r>
    <d v="2025-11-18T00:00:00"/>
    <s v="HHBO001179764"/>
    <s v="LYLANAACEX6"/>
    <s v="LIMPIAYA LANA ACERO X6"/>
    <s v="LYLANAACEX6 - LIMPIAYA LANA ACERO X6"/>
    <n v="5"/>
    <n v="1180"/>
    <n v="0"/>
    <n v="5900"/>
    <s v="BG11"/>
    <n v="1"/>
    <n v="126"/>
    <s v=" TUTI Bogota"/>
    <s v="ZONA BOGOTA"/>
    <s v="TERCEROS"/>
    <s v="2025 SEM 47"/>
    <s v="2204"/>
    <x v="47"/>
    <s v="martes"/>
    <s v="ETERNA"/>
    <n v="6"/>
    <n v="30"/>
    <s v="TAT"/>
    <s v="CLAUDIA PATRICIA DEL PILAR LABRADOR BOCANEGRA"/>
    <s v="Preventa"/>
    <s v="51686123"/>
    <s v="52906505"/>
    <s v="NACIONAL DE BOBINADOS DINAMO"/>
  </r>
  <r>
    <d v="2025-11-18T00:00:00"/>
    <s v="HHBO001179764"/>
    <s v="LYDESEN500"/>
    <s v="DESENGRASANTE CITRICO 500ML"/>
    <s v="LYDESEN500 - DESENGRASANTE CITRICO 500ML"/>
    <n v="1"/>
    <n v="2645.48"/>
    <n v="0"/>
    <n v="2645.48"/>
    <s v="BG11"/>
    <n v="1"/>
    <n v="126"/>
    <s v=" TUTI Bogota"/>
    <s v="ZONA BOGOTA"/>
    <s v="TERCEROS"/>
    <s v="2025 SEM 47"/>
    <s v="2204"/>
    <x v="47"/>
    <s v="martes"/>
    <s v="ETERNA"/>
    <n v="1"/>
    <n v="1"/>
    <s v="TAT"/>
    <s v="CLAUDIA PATRICIA DEL PILAR LABRADOR BOCANEGRA"/>
    <s v="Preventa"/>
    <s v="51686123"/>
    <s v="52906505"/>
    <s v="NACIONAL DE BOBINADOS DINAMO"/>
  </r>
  <r>
    <d v="2025-11-18T00:00:00"/>
    <s v="HHBO001179782"/>
    <s v="YABOLSAMED"/>
    <s v="BOLSA BASURA PAQUETE X8 UNIDADES"/>
    <s v="YABOLSAMED - BOLSA BASURA PAQUETE X8 UNIDADES"/>
    <n v="6"/>
    <n v="1344.54"/>
    <n v="0"/>
    <n v="8067.24"/>
    <s v="BG13"/>
    <n v="1"/>
    <n v="126"/>
    <s v=" TUTI Bogota"/>
    <s v="ZONA BOGOTA"/>
    <s v="TERCEROS"/>
    <s v="2025 SEM 47"/>
    <s v="2208"/>
    <x v="3"/>
    <s v="martes"/>
    <s v="YASS"/>
    <n v="1"/>
    <n v="6"/>
    <s v="TAT"/>
    <s v="JOSE GREGORIO PICO SILVA"/>
    <s v="Preventa"/>
    <s v="79511723"/>
    <s v="1016001588"/>
    <s v="SUPERMERCADO EL COCUY"/>
  </r>
  <r>
    <d v="2025-11-18T00:00:00"/>
    <s v="HHBO001179782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7"/>
    <s v="2208"/>
    <x v="3"/>
    <s v="martes"/>
    <s v="ETERNA"/>
    <n v="1"/>
    <n v="3"/>
    <s v="TAT"/>
    <s v="JOSE GREGORIO PICO SILVA"/>
    <s v="Preventa"/>
    <s v="79511723"/>
    <s v="1016001588"/>
    <s v="SUPERMERCADO EL COCUY"/>
  </r>
  <r>
    <d v="2025-11-18T00:00:00"/>
    <s v="HHBO001179788"/>
    <s v="YACAN20"/>
    <s v="CANDADO 20 MM"/>
    <s v="YACAN20 - CANDADO 20 MM"/>
    <n v="6"/>
    <n v="1218.49"/>
    <n v="0"/>
    <n v="7310.94"/>
    <s v="BG20"/>
    <n v="1"/>
    <n v="2"/>
    <s v=" CIUDAD BOGOTA"/>
    <s v="ZONA BOGOTA"/>
    <s v="TERCEROS"/>
    <s v="2025 SEM 47"/>
    <s v="2157"/>
    <x v="25"/>
    <s v="martes"/>
    <s v="YASS"/>
    <n v="1"/>
    <n v="6"/>
    <s v="TAT"/>
    <s v="EDITH CRISTINA ROJAS NOVOA"/>
    <s v="Preventa"/>
    <s v="51894032"/>
    <s v="11223739"/>
    <s v="EDITH CRISTINA ROJAS NOVOA"/>
  </r>
  <r>
    <d v="2025-11-18T00:00:00"/>
    <s v="HHBO001179788"/>
    <s v="LYGUANT7AMX2"/>
    <s v="LIMPIAYA GUATE TALLA7 AMARILLO X2"/>
    <s v="LYGUANT7AMX2 - LIMPIAYA GUATE TALLA7 AMARILLO X2"/>
    <n v="1"/>
    <n v="3025.21"/>
    <n v="0"/>
    <n v="3025.21"/>
    <s v="BG20"/>
    <n v="1"/>
    <n v="2"/>
    <s v=" CIUDAD BOGOTA"/>
    <s v="ZONA BOGOTA"/>
    <s v="TERCEROS"/>
    <s v="2025 SEM 47"/>
    <s v="2157"/>
    <x v="25"/>
    <s v="martes"/>
    <s v="ETERNA"/>
    <n v="1"/>
    <n v="1"/>
    <s v="TAT"/>
    <s v="EDITH CRISTINA ROJAS NOVOA"/>
    <s v="Preventa"/>
    <s v="51894032"/>
    <s v="11223739"/>
    <s v="EDITH CRISTINA ROJAS NOVOA"/>
  </r>
  <r>
    <d v="2025-11-18T00:00:00"/>
    <s v="HHBO001179788"/>
    <s v="YACAN63"/>
    <s v="CANDADO 63 MM"/>
    <s v="YACAN63 - CANDADO 63 MM"/>
    <n v="1"/>
    <n v="5940"/>
    <n v="0"/>
    <n v="5940"/>
    <s v="BG20"/>
    <n v="1"/>
    <n v="2"/>
    <s v=" CIUDAD BOGOTA"/>
    <s v="ZONA BOGOTA"/>
    <s v="TERCEROS"/>
    <s v="2025 SEM 47"/>
    <s v="2157"/>
    <x v="25"/>
    <s v="martes"/>
    <s v="YASS"/>
    <n v="1"/>
    <n v="1"/>
    <s v="TAT"/>
    <s v="EDITH CRISTINA ROJAS NOVOA"/>
    <s v="Preventa"/>
    <s v="51894032"/>
    <s v="11223739"/>
    <s v="EDITH CRISTINA ROJAS NOVOA"/>
  </r>
  <r>
    <d v="2025-11-18T00:00:00"/>
    <s v="HHME00146865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7"/>
    <s v="1308"/>
    <x v="23"/>
    <s v="martes"/>
    <s v="PREBEL"/>
    <n v="1"/>
    <n v="1"/>
    <s v="TAT"/>
    <s v="MARIA IRENE RENDON GONZALEZ"/>
    <s v="Preventa"/>
    <s v="32411185"/>
    <s v="1037594291"/>
    <s v="TIENDA MIXTA DON JUAN RENDON"/>
  </r>
  <r>
    <d v="2025-11-18T00:00:00"/>
    <s v="HHBO001179817"/>
    <s v="YATIJEROM"/>
    <s v="TIJERA PUNTA ROMA ECONOMICA"/>
    <s v="YATIJEROM - TIJERA PUNTA ROMA ECONOMICA"/>
    <n v="6"/>
    <n v="864"/>
    <n v="0"/>
    <n v="5184"/>
    <s v="BG11"/>
    <n v="1"/>
    <n v="2"/>
    <s v=" CIUDAD BOGOTA"/>
    <s v="ZONA BOGOTA"/>
    <s v="TERCEROS"/>
    <s v="2025 SEM 47"/>
    <s v="2204"/>
    <x v="47"/>
    <s v="martes"/>
    <s v="YASS"/>
    <n v="1"/>
    <n v="6"/>
    <s v="TAT"/>
    <s v="MARILYN GINETH DIAZ RODRIGUEZ"/>
    <s v="Preventa"/>
    <s v="1019145532"/>
    <s v="52906505"/>
    <s v="BELLOTA DE PAPEL"/>
  </r>
  <r>
    <d v="2025-11-18T00:00:00"/>
    <s v="HHBO001179817"/>
    <s v="YACAN20"/>
    <s v="CANDADO 20 MM"/>
    <s v="YACAN20 - CANDADO 20 MM"/>
    <n v="2"/>
    <n v="1218.49"/>
    <n v="0"/>
    <n v="2436.98"/>
    <s v="BG11"/>
    <n v="1"/>
    <n v="2"/>
    <s v=" CIUDAD BOGOTA"/>
    <s v="ZONA BOGOTA"/>
    <s v="TERCEROS"/>
    <s v="2025 SEM 47"/>
    <s v="2204"/>
    <x v="47"/>
    <s v="martes"/>
    <s v="YASS"/>
    <n v="1"/>
    <n v="2"/>
    <s v="TAT"/>
    <s v="MARILYN GINETH DIAZ RODRIGUEZ"/>
    <s v="Preventa"/>
    <s v="1019145532"/>
    <s v="52906505"/>
    <s v="BELLOTA DE PAPEL"/>
  </r>
  <r>
    <d v="2025-11-18T00:00:00"/>
    <s v="HHBO001179817"/>
    <s v="YACAN38"/>
    <s v="CANDADO 38 MM"/>
    <s v="YACAN38 - CANDADO 38 MM"/>
    <n v="2"/>
    <n v="2668.75"/>
    <n v="0"/>
    <n v="5337.5"/>
    <s v="BG11"/>
    <n v="1"/>
    <n v="2"/>
    <s v=" CIUDAD BOGOTA"/>
    <s v="ZONA BOGOTA"/>
    <s v="TERCEROS"/>
    <s v="2025 SEM 47"/>
    <s v="2204"/>
    <x v="47"/>
    <s v="martes"/>
    <s v="YASS"/>
    <n v="1"/>
    <n v="2"/>
    <s v="TAT"/>
    <s v="MARILYN GINETH DIAZ RODRIGUEZ"/>
    <s v="Preventa"/>
    <s v="1019145532"/>
    <s v="52906505"/>
    <s v="BELLOTA DE PAPEL"/>
  </r>
  <r>
    <d v="2025-11-18T00:00:00"/>
    <s v="HHBO001179588"/>
    <s v="YABOLSAMED"/>
    <s v="BOLSA BASURA PAQUETE X8 UNIDADES"/>
    <s v="YABOLSAMED - BOLSA BASURA PAQUETE X8 UNIDADES"/>
    <n v="8"/>
    <n v="1344.54"/>
    <n v="0"/>
    <n v="10756.32"/>
    <s v="BG23"/>
    <n v="1"/>
    <n v="182"/>
    <s v=" TUTI VILLAVICENCIO"/>
    <s v="ZONA BOGOTA"/>
    <s v="TERCEROS"/>
    <s v="2025 SEM 47"/>
    <s v="2251"/>
    <x v="48"/>
    <s v="martes"/>
    <s v="YASS"/>
    <n v="1"/>
    <n v="8"/>
    <s v="TAT"/>
    <s v="PEDRO ALVARO CASTILLO MARTINEZ"/>
    <s v="Preventa"/>
    <s v="79480776"/>
    <s v="1121910983"/>
    <s v="ALVARO"/>
  </r>
  <r>
    <d v="2025-11-18T00:00:00"/>
    <s v="HHME001468387"/>
    <s v="YABOLSAMED"/>
    <s v="BOLSA BASURA PAQUETE X8 UNIDADES"/>
    <s v="YABOLSAMED - BOLSA BASURA PAQUETE X8 UNIDADES"/>
    <n v="10"/>
    <n v="1344.54"/>
    <n v="0"/>
    <n v="13445.4"/>
    <s v="MD06"/>
    <n v="1"/>
    <n v="125"/>
    <s v=" TUTI Medellin"/>
    <s v="ZONA CENTRO"/>
    <s v="TERCEROS"/>
    <s v="2025 SEM 47"/>
    <s v="1397"/>
    <x v="2"/>
    <s v="martes"/>
    <s v="YASS"/>
    <n v="1"/>
    <n v="10"/>
    <s v="TAT"/>
    <s v="CRISTIAN ALEJANDRO  BURITICA DAZA"/>
    <s v="Preventa"/>
    <s v="1152461553"/>
    <s v="8432406"/>
    <s v="GRANERO SIN LIMITES"/>
  </r>
  <r>
    <d v="2025-11-18T00:00:00"/>
    <s v="HHBQ000727147"/>
    <s v="LYESPOOROX12"/>
    <s v="LIMPIAYA ESPONJA ORO/PLATA X12"/>
    <s v="LYESPOOROX12 - LIMPIAYA ESPONJA ORO/PLATA X12"/>
    <n v="1"/>
    <n v="8991.6"/>
    <n v="449.58"/>
    <n v="8542.02"/>
    <s v="VLL04"/>
    <n v="1"/>
    <n v="213"/>
    <s v=" Tuti Valledupar"/>
    <s v="ZONA NORTE"/>
    <s v="TERCEROS"/>
    <s v="2025 SEM 47"/>
    <s v="1914"/>
    <x v="9"/>
    <s v="martes"/>
    <s v="ETERNA"/>
    <n v="1"/>
    <n v="1"/>
    <s v="TAT"/>
    <s v="JANNY LUZ PAEZ OLIVELLA"/>
    <s v="Preventa"/>
    <s v="49788513"/>
    <s v="1065124873"/>
    <s v="VARIEDADES LA BELLE"/>
  </r>
  <r>
    <d v="2025-11-18T00:00:00"/>
    <s v="HHBQ000727148"/>
    <s v="LYGUANT7.5AMX2"/>
    <s v="LIMPIAYA GUATE TALLA7.5 AMARILLO X2"/>
    <s v="LYGUANT7.5AMX2 - LIMPIAYA GUATE TALLA7.5 AMARILLO X2"/>
    <n v="3"/>
    <n v="3025.21"/>
    <n v="0"/>
    <n v="9075.6299999999992"/>
    <s v="VLL04"/>
    <n v="1"/>
    <n v="213"/>
    <s v=" Tuti Valledupar"/>
    <s v="ZONA NORTE"/>
    <s v="TERCEROS"/>
    <s v="2025 SEM 47"/>
    <s v="1914"/>
    <x v="9"/>
    <s v="martes"/>
    <s v="ETERNA"/>
    <n v="1"/>
    <n v="3"/>
    <s v="TAT"/>
    <s v="JANNY LUZ PAEZ OLIVELLA"/>
    <s v="Preventa"/>
    <s v="49788513"/>
    <s v="1065124873"/>
    <s v="VARIEDADES LA BELLE"/>
  </r>
  <r>
    <d v="2025-11-18T00:00:00"/>
    <s v="HHME001468446"/>
    <s v="LYGUANT8NGX2"/>
    <s v="LIMPIAYA GUANTE NEGRO TALLA8 X2"/>
    <s v="LYGUANT8NGX2 - LIMPIAYA GUANTE NEGRO TALLA8 X2"/>
    <n v="5"/>
    <n v="3180"/>
    <n v="0"/>
    <n v="15900"/>
    <s v="MD01"/>
    <n v="1"/>
    <n v="125"/>
    <s v=" TUTI Medellin"/>
    <s v="ZONA CENTRO"/>
    <s v="TERCEROS"/>
    <s v="2025 SEM 47"/>
    <s v="1348"/>
    <x v="7"/>
    <s v="martes"/>
    <s v="ETERNA"/>
    <n v="1"/>
    <n v="5"/>
    <s v="TAT"/>
    <s v="VICTOR JAIME MARTINEZ HENAO"/>
    <s v="Preventa"/>
    <s v="71633787"/>
    <s v="1039023085"/>
    <s v="SALSAMENTARIA BOLIVAR"/>
  </r>
  <r>
    <d v="2025-11-18T00:00:00"/>
    <s v="HHME001468446"/>
    <s v="LYGUANT9NGX2"/>
    <s v="LIMPIAYA GUANTE NEGRO TALLA9 X2"/>
    <s v="LYGUANT9NGX2 - LIMPIAYA GUANTE NEGRO TALLA9 X2"/>
    <n v="5"/>
    <n v="3180"/>
    <n v="0"/>
    <n v="15900"/>
    <s v="MD01"/>
    <n v="1"/>
    <n v="125"/>
    <s v=" TUTI Medellin"/>
    <s v="ZONA CENTRO"/>
    <s v="TERCEROS"/>
    <s v="2025 SEM 47"/>
    <s v="1348"/>
    <x v="7"/>
    <s v="martes"/>
    <s v="ETERNA"/>
    <n v="1"/>
    <n v="5"/>
    <s v="TAT"/>
    <s v="VICTOR JAIME MARTINEZ HENAO"/>
    <s v="Preventa"/>
    <s v="71633787"/>
    <s v="1039023085"/>
    <s v="SALSAMENTARIA BOLIVAR"/>
  </r>
  <r>
    <d v="2025-11-18T00:00:00"/>
    <s v="HHME001468462"/>
    <s v="LYGUANT8AMX2"/>
    <s v="LIMPIAYA GUANTE TALLA8 AMARILLO X2"/>
    <s v="LYGUANT8AMX2 - LIMPIAYA GUANTE TALLA8 AMARILLO X2"/>
    <n v="2"/>
    <n v="3025.21"/>
    <n v="0"/>
    <n v="6050.42"/>
    <s v="MD06"/>
    <n v="1"/>
    <n v="125"/>
    <s v=" TUTI Medellin"/>
    <s v="ZONA CENTRO"/>
    <s v="TERCEROS"/>
    <s v="2025 SEM 47"/>
    <s v="1397"/>
    <x v="2"/>
    <s v="martes"/>
    <s v="ETERNA"/>
    <n v="1"/>
    <n v="2"/>
    <s v="TAT"/>
    <s v="TATIANA QUINTERO ACOSTA"/>
    <s v="Preventa"/>
    <s v="1001016836"/>
    <s v="8432406"/>
    <s v="DISTRIBUIDORA EL RUBI NS"/>
  </r>
  <r>
    <d v="2025-11-18T00:00:00"/>
    <s v="HHME001468462"/>
    <s v="YABOLSAMED"/>
    <s v="BOLSA BASURA PAQUETE X8 UNIDADES"/>
    <s v="YABOLSAMED - BOLSA BASURA PAQUETE X8 UNIDADES"/>
    <n v="4"/>
    <n v="1344.54"/>
    <n v="0"/>
    <n v="5378.16"/>
    <s v="MD06"/>
    <n v="1"/>
    <n v="125"/>
    <s v=" TUTI Medellin"/>
    <s v="ZONA CENTRO"/>
    <s v="TERCEROS"/>
    <s v="2025 SEM 47"/>
    <s v="1397"/>
    <x v="2"/>
    <s v="martes"/>
    <s v="YASS"/>
    <n v="1"/>
    <n v="4"/>
    <s v="TAT"/>
    <s v="TATIANA QUINTERO ACOSTA"/>
    <s v="Preventa"/>
    <s v="1001016836"/>
    <s v="8432406"/>
    <s v="DISTRIBUIDORA EL RUBI NS"/>
  </r>
  <r>
    <d v="2025-11-18T00:00:00"/>
    <s v="HHME001468462"/>
    <s v="YACIN300YARDAS"/>
    <s v="CINTA 300 YARDAS"/>
    <s v="YACIN300YARDAS - CINTA 300 YARDAS"/>
    <n v="1"/>
    <n v="10241"/>
    <n v="0"/>
    <n v="10241"/>
    <s v="MD06"/>
    <n v="1"/>
    <n v="125"/>
    <s v=" TUTI Medellin"/>
    <s v="ZONA CENTRO"/>
    <s v="TERCEROS"/>
    <s v="2025 SEM 47"/>
    <s v="1397"/>
    <x v="2"/>
    <s v="martes"/>
    <s v="YASS"/>
    <n v="1"/>
    <n v="1"/>
    <s v="TAT"/>
    <s v="TATIANA QUINTERO ACOSTA"/>
    <s v="Preventa"/>
    <s v="1001016836"/>
    <s v="8432406"/>
    <s v="DISTRIBUIDORA EL RUBI NS"/>
  </r>
  <r>
    <d v="2025-11-18T00:00:00"/>
    <s v="HHBQ000727219"/>
    <s v="YAPANIAZU"/>
    <s v="PAÑITOS HUMEDOS DAMPY X 20 AZUL"/>
    <s v="YAPANIAZU - PAÑITOS HUMEDOS DAMPY X 20 AZUL"/>
    <n v="10"/>
    <n v="1344.54"/>
    <n v="0"/>
    <n v="13445.4"/>
    <s v="VLL04"/>
    <n v="1"/>
    <n v="213"/>
    <s v=" Tuti Valledupar"/>
    <s v="ZONA NORTE"/>
    <s v="TERCEROS"/>
    <s v="2025 SEM 47"/>
    <s v="1914"/>
    <x v="9"/>
    <s v="martes"/>
    <s v="YASS"/>
    <n v="1"/>
    <n v="10"/>
    <s v="TAT"/>
    <s v="RAMIRO BENAVIDES SIZA"/>
    <s v="Preventa"/>
    <s v="12456937"/>
    <s v="1065124873"/>
    <s v="PROVISIONES LAS 3 HERMANAS"/>
  </r>
  <r>
    <d v="2025-11-18T00:00:00"/>
    <s v="HHBO001179669"/>
    <s v="LYDETE3X1800"/>
    <s v="COMBO DETERGENTE ETERNA 3.000+1.800 OFERTA"/>
    <s v="LYDETE3X1800 - COMBO DETERGENTE ETERNA 3.000+1.800 OFERTA"/>
    <n v="2"/>
    <n v="28655.46"/>
    <n v="0"/>
    <n v="57310.92"/>
    <s v="BG13"/>
    <n v="1"/>
    <n v="126"/>
    <s v=" TUTI Bogota"/>
    <s v="ZONA BOGOTA"/>
    <s v="TERCEROS"/>
    <s v="2025 SEM 47"/>
    <s v="2208"/>
    <x v="3"/>
    <s v="martes"/>
    <s v="ETERNA"/>
    <n v="1"/>
    <n v="2"/>
    <s v="TAT"/>
    <s v="EULISES NIÑO CACERES"/>
    <s v="Preventa"/>
    <s v="5698060"/>
    <s v="1016001588"/>
    <s v="BICICLETAS SIERRA NIÑO"/>
  </r>
  <r>
    <d v="2025-11-18T00:00:00"/>
    <s v="HHBO001179693"/>
    <s v="LYLAVA1000"/>
    <s v="LIMPIAYA LIMPIADOR MULTIUSOS LAVANDA X 1000"/>
    <s v="LYLAVA1000 - LIMPIAYA LIMPIADOR MULTIUSOS LAVANDA X 1000"/>
    <n v="6"/>
    <n v="2541.83"/>
    <n v="0"/>
    <n v="15250.98"/>
    <s v="BG13"/>
    <n v="1"/>
    <n v="126"/>
    <s v=" TUTI Bogota"/>
    <s v="ZONA BOGOTA"/>
    <s v="TERCEROS"/>
    <s v="2025 SEM 47"/>
    <s v="2208"/>
    <x v="3"/>
    <s v="martes"/>
    <s v="ETERNA"/>
    <n v="1"/>
    <n v="6"/>
    <s v="TAT"/>
    <s v="CARLOS EDUARDO MAHECHA ARCHILA"/>
    <s v="Preventa"/>
    <s v="79859519"/>
    <s v="1016001588"/>
    <s v="TIENDA DE TECNOLOGIA"/>
  </r>
  <r>
    <d v="2025-11-18T00:00:00"/>
    <s v="HHBO001179693"/>
    <s v="LYVIDR500X1"/>
    <s v="LIMPIAYA LIMPIAVIDRIOS MULTIUSOS 500ML X1"/>
    <s v="LYVIDR500X1 - LIMPIAYA LIMPIAVIDRIOS MULTIUSOS 500ML X1"/>
    <n v="12"/>
    <n v="2647.06"/>
    <n v="0"/>
    <n v="31764.720000000001"/>
    <s v="BG13"/>
    <n v="1"/>
    <n v="126"/>
    <s v=" TUTI Bogota"/>
    <s v="ZONA BOGOTA"/>
    <s v="TERCEROS"/>
    <s v="2025 SEM 47"/>
    <s v="2208"/>
    <x v="3"/>
    <s v="martes"/>
    <s v="ETERNA"/>
    <n v="1"/>
    <n v="12"/>
    <s v="TAT"/>
    <s v="CARLOS EDUARDO MAHECHA ARCHILA"/>
    <s v="Preventa"/>
    <s v="79859519"/>
    <s v="1016001588"/>
    <s v="TIENDA DE TECNOLOGIA"/>
  </r>
  <r>
    <d v="2025-11-18T00:00:00"/>
    <s v="HHBO001179693"/>
    <s v="LYLOZACREM"/>
    <s v="CREMA LAVALOZA LIMPIAYA"/>
    <s v="LYLOZACREM - CREMA LAVALOZA LIMPIAYA"/>
    <n v="3"/>
    <n v="2615"/>
    <n v="0"/>
    <n v="7845"/>
    <s v="BG13"/>
    <n v="1"/>
    <n v="126"/>
    <s v=" TUTI Bogota"/>
    <s v="ZONA BOGOTA"/>
    <s v="TERCEROS"/>
    <s v="2025 SEM 47"/>
    <s v="2208"/>
    <x v="3"/>
    <s v="martes"/>
    <s v="ETERNA"/>
    <n v="1"/>
    <n v="3"/>
    <s v="TAT"/>
    <s v="CARLOS EDUARDO MAHECHA ARCHILA"/>
    <s v="Preventa"/>
    <s v="79859519"/>
    <s v="1016001588"/>
    <s v="TIENDA DE TECNOLOGIA"/>
  </r>
  <r>
    <d v="2025-11-18T00:00:00"/>
    <s v="HHBO001179715"/>
    <s v="PBDES135X272H"/>
    <s v="DESODORANTE CREMA 135GR x2 72H"/>
    <s v="PBDES135X272H - DESODORANTE CREMA 135GR x2 72H"/>
    <n v="1"/>
    <n v="15550"/>
    <n v="0"/>
    <n v="15550"/>
    <s v="BG13"/>
    <n v="1"/>
    <n v="126"/>
    <s v=" TUTI Bogota"/>
    <s v="ZONA BOGOTA"/>
    <s v="TERCEROS"/>
    <s v="2025 SEM 47"/>
    <s v="2233"/>
    <x v="18"/>
    <s v="martes"/>
    <s v="PREBEL"/>
    <n v="1"/>
    <n v="1"/>
    <s v="TAT"/>
    <s v="DIDIER EDUARDO GARAVITO VASQUEZ"/>
    <s v="Preventa"/>
    <s v="17268181"/>
    <s v="52460170"/>
    <s v="SUPERMERCADO EL CAMPO"/>
  </r>
  <r>
    <d v="2025-11-18T00:00:00"/>
    <s v="HHME001468561"/>
    <s v="PBDESCOJINX18"/>
    <s v="DES. AFM DPL ORIG 12G X18"/>
    <s v="PBDESCOJINX18 - DES. AFM DPL ORIG 12G X18"/>
    <n v="2"/>
    <n v="11900"/>
    <n v="714"/>
    <n v="23086"/>
    <s v="MD04"/>
    <n v="1"/>
    <n v="125"/>
    <s v=" TUTI Medellin"/>
    <s v="ZONA CENTRO"/>
    <s v="TERCEROS"/>
    <s v="2025 SEM 47"/>
    <s v="1304"/>
    <x v="6"/>
    <s v="martes"/>
    <s v="PREBEL"/>
    <n v="1"/>
    <n v="2"/>
    <s v="TAT"/>
    <s v="ALEJANDRA MARIA CASTRILLON LOPERA"/>
    <s v="Preventa"/>
    <s v="1032328050"/>
    <s v="1036660589"/>
    <s v="DETODITO"/>
  </r>
  <r>
    <d v="2025-11-18T00:00:00"/>
    <s v="HHBO001179790"/>
    <s v="YATIJEROM"/>
    <s v="TIJERA PUNTA ROMA ECONOMICA"/>
    <s v="YATIJEROM - TIJERA PUNTA ROMA ECONOMICA"/>
    <n v="12"/>
    <n v="864"/>
    <n v="0"/>
    <n v="10368"/>
    <s v="BG20"/>
    <n v="1"/>
    <n v="126"/>
    <s v=" TUTI Bogota"/>
    <s v="ZONA BOGOTA"/>
    <s v="TERCEROS"/>
    <s v="2025 SEM 47"/>
    <s v="2157"/>
    <x v="25"/>
    <s v="martes"/>
    <s v="YASS"/>
    <n v="1"/>
    <n v="12"/>
    <s v="TAT"/>
    <s v="MONICA ORTIZ NEITE"/>
    <s v="Preventa"/>
    <s v="68285106"/>
    <s v="11223739"/>
    <s v="MISCELANEA Y PAPELERIA"/>
  </r>
  <r>
    <d v="2025-11-18T00:00:00"/>
    <s v="HHME001468688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7"/>
    <s v="1313"/>
    <x v="8"/>
    <s v="martes"/>
    <s v="YASS"/>
    <n v="1"/>
    <n v="12"/>
    <s v="TAT"/>
    <s v="HERMINSUL TABAREZ RAMIREZ"/>
    <s v="Preventa"/>
    <s v="79115745"/>
    <s v="1152184981"/>
    <s v="AUTOSERVICIO VILLA COLOMBIA"/>
  </r>
  <r>
    <d v="2025-11-18T00:00:00"/>
    <s v="HHME001468688"/>
    <s v="YASEDA20"/>
    <s v="SEDA DENTAL CON CERA 20 MT"/>
    <s v="YASEDA20 - SEDA DENTAL CON CERA 20 MT"/>
    <n v="12"/>
    <n v="1092.44"/>
    <n v="0"/>
    <n v="13109.28"/>
    <s v="TT02"/>
    <n v="1"/>
    <n v="125"/>
    <s v=" TUTI Medellin"/>
    <s v="ZONA CENTRO"/>
    <s v="TERCEROS"/>
    <s v="2025 SEM 47"/>
    <s v="1313"/>
    <x v="8"/>
    <s v="martes"/>
    <s v="YASS"/>
    <n v="1"/>
    <n v="12"/>
    <s v="TAT"/>
    <s v="HERMINSUL TABAREZ RAMIREZ"/>
    <s v="Preventa"/>
    <s v="79115745"/>
    <s v="1152184981"/>
    <s v="AUTOSERVICIO VILLA COLOMBIA"/>
  </r>
  <r>
    <d v="2025-11-18T00:00:00"/>
    <s v="HHBO001179851"/>
    <s v="LYGUANT8AMX2"/>
    <s v="LIMPIAYA GUANTE TALLA8 AMARILLO X2"/>
    <s v="LYGUANT8AMX2 - LIMPIAYA GUANTE TALLA8 AMARILLO X2"/>
    <n v="2"/>
    <n v="3025.21"/>
    <n v="0"/>
    <n v="6050.42"/>
    <s v="BG13"/>
    <n v="1"/>
    <n v="2"/>
    <s v=" CIUDAD BOGOTA"/>
    <s v="ZONA BOGOTA"/>
    <s v="TERCEROS"/>
    <s v="2025 SEM 47"/>
    <s v="2233"/>
    <x v="18"/>
    <s v="martes"/>
    <s v="ETERNA"/>
    <n v="1"/>
    <n v="2"/>
    <s v="TAT"/>
    <s v="OMAR DIAZ AGUIRRE"/>
    <s v="Preventa"/>
    <s v="1020779662"/>
    <s v="52460170"/>
    <s v="CANDIDO EXPPRES"/>
  </r>
  <r>
    <d v="2025-11-18T00:00:00"/>
    <s v="HHBO001179851"/>
    <s v="LYGUANT7AMX2"/>
    <s v="LIMPIAYA GUATE TALLA7 AMARILLO X2"/>
    <s v="LYGUANT7AMX2 - LIMPIAYA GUATE TALLA7 AMARILLO X2"/>
    <n v="2"/>
    <n v="3025.21"/>
    <n v="0"/>
    <n v="6050.42"/>
    <s v="BG13"/>
    <n v="1"/>
    <n v="2"/>
    <s v=" CIUDAD BOGOTA"/>
    <s v="ZONA BOGOTA"/>
    <s v="TERCEROS"/>
    <s v="2025 SEM 47"/>
    <s v="2233"/>
    <x v="18"/>
    <s v="martes"/>
    <s v="ETERNA"/>
    <n v="1"/>
    <n v="2"/>
    <s v="TAT"/>
    <s v="OMAR DIAZ AGUIRRE"/>
    <s v="Preventa"/>
    <s v="1020779662"/>
    <s v="52460170"/>
    <s v="CANDIDO EXPPRES"/>
  </r>
  <r>
    <d v="2025-11-18T00:00:00"/>
    <s v="HHBO001179820"/>
    <s v="LYVIDR500X1"/>
    <s v="LIMPIAYA LIMPIAVIDRIOS MULTIUSOS 500ML X1"/>
    <s v="LYVIDR500X1 - LIMPIAYA LIMPIAVIDRIOS MULTIUSOS 500ML X1"/>
    <n v="4"/>
    <n v="2647.06"/>
    <n v="0"/>
    <n v="10588.24"/>
    <s v="BG11"/>
    <n v="1"/>
    <n v="2"/>
    <s v=" CIUDAD BOGOTA"/>
    <s v="ZONA BOGOTA"/>
    <s v="TERCEROS"/>
    <s v="2025 SEM 47"/>
    <s v="2204"/>
    <x v="47"/>
    <s v="martes"/>
    <s v="ETERNA"/>
    <n v="1"/>
    <n v="4"/>
    <s v="TAT"/>
    <s v="HERNAN LEONARDO PALACIOS RODRIGUEZ"/>
    <s v="Preventa"/>
    <s v="79953023"/>
    <s v="52906505"/>
    <s v="NEK PARTS JS"/>
  </r>
  <r>
    <d v="2025-11-18T00:00:00"/>
    <s v="HHBO001179857"/>
    <s v="YACAN50"/>
    <s v="CANDADO 50 MM"/>
    <s v="YACAN50 - CANDADO 50 MM"/>
    <n v="6"/>
    <n v="4327.7299999999996"/>
    <n v="0"/>
    <n v="25966.38"/>
    <s v="BG22"/>
    <n v="1"/>
    <n v="126"/>
    <s v=" TUTI Bogota"/>
    <s v="ZONA BOGOTA"/>
    <s v="TERCEROS"/>
    <s v="2025 SEM 47"/>
    <s v="2113"/>
    <x v="42"/>
    <s v="martes"/>
    <s v="YASS"/>
    <n v="1"/>
    <n v="6"/>
    <s v="TAT"/>
    <s v="DUBAN ALONSO MONTOYA OROZCO"/>
    <s v="Preventa"/>
    <s v="79636158"/>
    <s v="52218661"/>
    <s v="TIENDA POKER"/>
  </r>
  <r>
    <d v="2025-11-18T00:00:00"/>
    <s v="HHME001468718"/>
    <s v="YALAPIROX12"/>
    <s v="LAPIZ ROJO X12 UND"/>
    <s v="YALAPIROX12 - LAPIZ ROJO X12 UND"/>
    <n v="1"/>
    <n v="4882"/>
    <n v="0"/>
    <n v="4882"/>
    <s v="MD04"/>
    <n v="1"/>
    <n v="125"/>
    <s v=" TUTI Medellin"/>
    <s v="ZONA CENTRO"/>
    <s v="TERCEROS"/>
    <s v="2025 SEM 47"/>
    <s v="1304"/>
    <x v="6"/>
    <s v="martes"/>
    <s v="YASS"/>
    <n v="1"/>
    <n v="1"/>
    <s v="TAT"/>
    <s v="YULY ANGELICA LOPEZ GIRALDO"/>
    <s v="Preventa"/>
    <s v="1234989211"/>
    <s v="1036660589"/>
    <s v="EL PARCHE DE LA MONA"/>
  </r>
  <r>
    <d v="2025-11-18T00:00:00"/>
    <s v="HHME001468718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7"/>
    <s v="1304"/>
    <x v="6"/>
    <s v="martes"/>
    <n v="0"/>
    <n v="1"/>
    <n v="1"/>
    <s v="TAT"/>
    <s v="YULY ANGELICA LOPEZ GIRALDO"/>
    <s v="Preventa"/>
    <s v="1234989211"/>
    <s v="1036660589"/>
    <s v="EL PARCHE DE LA MONA"/>
  </r>
  <r>
    <d v="2025-11-18T00:00:00"/>
    <s v="HHME001468718"/>
    <s v="YACONDSEX"/>
    <s v="CONDONES X3 UNIDADES ECONOMICO"/>
    <s v="YACONDSEX - CONDONES X3 UNIDADES ECONOMICO"/>
    <n v="10"/>
    <n v="866.2"/>
    <n v="0"/>
    <n v="8662"/>
    <s v="MD04"/>
    <n v="1"/>
    <n v="125"/>
    <s v=" TUTI Medellin"/>
    <s v="ZONA CENTRO"/>
    <s v="TERCEROS"/>
    <s v="2025 SEM 47"/>
    <s v="1304"/>
    <x v="6"/>
    <s v="martes"/>
    <s v="YASS"/>
    <n v="1"/>
    <n v="10"/>
    <s v="TAT"/>
    <s v="YULY ANGELICA LOPEZ GIRALDO"/>
    <s v="Preventa"/>
    <s v="1234989211"/>
    <s v="1036660589"/>
    <s v="EL PARCHE DE LA MONA"/>
  </r>
  <r>
    <d v="2025-11-18T00:00:00"/>
    <s v="HHBO001179883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7"/>
    <s v="2201"/>
    <x v="36"/>
    <s v="martes"/>
    <s v="ETERNA"/>
    <n v="1"/>
    <n v="1"/>
    <s v="TAT"/>
    <s v="MILTON FERNEY ARIAS"/>
    <s v="Preventa"/>
    <s v="79722721"/>
    <s v="53099291"/>
    <s v="FERNEY ARIAS"/>
  </r>
  <r>
    <d v="2025-11-18T00:00:00"/>
    <s v="HHME001468730"/>
    <s v="PBDESROLL"/>
    <s v="DESODORANTE ROLL-ON 30ML"/>
    <s v="PBDESROLL - DESODORANTE ROLL-ON 30ML"/>
    <n v="6"/>
    <n v="3000"/>
    <n v="0"/>
    <n v="18000"/>
    <s v="MD01"/>
    <n v="1"/>
    <n v="125"/>
    <s v=" TUTI Medellin"/>
    <s v="ZONA CENTRO"/>
    <s v="TERCEROS"/>
    <s v="2025 SEM 47"/>
    <s v="1348"/>
    <x v="7"/>
    <s v="martes"/>
    <s v="PREBEL"/>
    <n v="1"/>
    <n v="6"/>
    <s v="TAT"/>
    <s v="ANDRES FERNANDO VELEZ VARGAS"/>
    <s v="Preventa"/>
    <s v="71775233"/>
    <s v="1039023085"/>
    <s v="LA MEJOR"/>
  </r>
  <r>
    <d v="2025-11-18T00:00:00"/>
    <s v="HHME001468730"/>
    <s v="DRACONDSACHETX1"/>
    <s v="ACONDICIONADOR DROMATIC PARA CRESPOS SACHET X1"/>
    <s v="DRACONDSACHETX1 - ACONDICIONADOR DROMATIC PARA CRESPOS SACHET X1"/>
    <n v="24"/>
    <n v="3320"/>
    <n v="0"/>
    <n v="79680"/>
    <s v="MD01"/>
    <n v="1"/>
    <n v="125"/>
    <s v=" TUTI Medellin"/>
    <s v="ZONA CENTRO"/>
    <s v="TERCEROS"/>
    <s v="2025 SEM 47"/>
    <s v="1348"/>
    <x v="7"/>
    <s v="martes"/>
    <s v="DROMATIC"/>
    <n v="1"/>
    <n v="24"/>
    <s v="TAT"/>
    <s v="ANDRES FERNANDO VELEZ VARGAS"/>
    <s v="Preventa"/>
    <s v="71775233"/>
    <s v="1039023085"/>
    <s v="LA MEJOR"/>
  </r>
  <r>
    <d v="2025-11-18T00:00:00"/>
    <s v="HHBO001179888"/>
    <s v="LYGUANT8AMX2"/>
    <s v="LIMPIAYA GUANTE TALLA8 AMARILLO X2"/>
    <s v="LYGUANT8AMX2 - LIMPIAYA GUANTE TALLA8 AMARILLO X2"/>
    <n v="3"/>
    <n v="3025.21"/>
    <n v="0"/>
    <n v="9075.6299999999992"/>
    <s v="BG11"/>
    <n v="1"/>
    <n v="2"/>
    <s v=" CIUDAD BOGOTA"/>
    <s v="ZONA BOGOTA"/>
    <s v="TERCEROS"/>
    <s v="2025 SEM 47"/>
    <s v="2201"/>
    <x v="36"/>
    <s v="martes"/>
    <s v="ETERNA"/>
    <n v="1"/>
    <n v="3"/>
    <s v="TAT"/>
    <s v="ARGE MANUEL ARRIETA LOBO"/>
    <s v="Preventa"/>
    <s v="1046400159"/>
    <s v="53099291"/>
    <s v="CIGARRERIA LOBO"/>
  </r>
  <r>
    <d v="2025-11-18T00:00:00"/>
    <s v="HHBO001179888"/>
    <s v="LYGUANT9AMX2"/>
    <s v="LIMPIAYA GUANTE TALLA9 AMARILLO X2"/>
    <s v="LYGUANT9AMX2 - LIMPIAYA GUANTE TALLA9 AMARILLO X2"/>
    <n v="3"/>
    <n v="3025.21"/>
    <n v="0"/>
    <n v="9075.6299999999992"/>
    <s v="BG11"/>
    <n v="1"/>
    <n v="2"/>
    <s v=" CIUDAD BOGOTA"/>
    <s v="ZONA BOGOTA"/>
    <s v="TERCEROS"/>
    <s v="2025 SEM 47"/>
    <s v="2201"/>
    <x v="36"/>
    <s v="martes"/>
    <s v="ETERNA"/>
    <n v="1"/>
    <n v="3"/>
    <s v="TAT"/>
    <s v="ARGE MANUEL ARRIETA LOBO"/>
    <s v="Preventa"/>
    <s v="1046400159"/>
    <s v="53099291"/>
    <s v="CIGARRERIA LOBO"/>
  </r>
  <r>
    <d v="2025-11-18T00:00:00"/>
    <s v="HHMO000626690"/>
    <s v="YALAPIROX12"/>
    <s v="LAPIZ ROJO X12 UND"/>
    <s v="YALAPIROX12 - LAPIZ ROJO X12 UND"/>
    <n v="1"/>
    <n v="4882"/>
    <n v="0"/>
    <n v="4882"/>
    <s v="MT11"/>
    <n v="1"/>
    <n v="156"/>
    <s v=" TUTI Monteria"/>
    <s v="ZONA CENTRO"/>
    <s v="TERCEROS"/>
    <s v="2025 SEM 47"/>
    <s v="1731"/>
    <x v="1"/>
    <s v="martes"/>
    <s v="YASS"/>
    <n v="1"/>
    <n v="1"/>
    <s v="TAT"/>
    <s v="EDUARDO SEGUNDO ESPITIA TAMARA"/>
    <s v="Preventa"/>
    <s v="6583642"/>
    <s v="1067887069"/>
    <s v="TIENDA EL MANGO"/>
  </r>
  <r>
    <d v="2025-11-18T00:00:00"/>
    <s v="HHBO001179896"/>
    <s v="YACINT12"/>
    <s v="CINTA TRANSPARENTE PEQUEÑA X 12 UND"/>
    <s v="YACINT12 - CINTA TRANSPARENTE PEQUEÑA X 12 UND"/>
    <n v="1"/>
    <n v="4247.1000000000004"/>
    <n v="0"/>
    <n v="4247.1000000000004"/>
    <s v="BG22"/>
    <n v="1"/>
    <n v="2"/>
    <s v=" CIUDAD BOGOTA"/>
    <s v="ZONA BOGOTA"/>
    <s v="TERCEROS"/>
    <s v="2025 SEM 47"/>
    <s v="2113"/>
    <x v="42"/>
    <s v="martes"/>
    <s v="YASS"/>
    <n v="1"/>
    <n v="1"/>
    <s v="TAT"/>
    <s v="MARIA EMILIA CARRILLO MONTANA"/>
    <s v="Preventa"/>
    <s v="1140428529"/>
    <s v="52218661"/>
    <s v="VARIEDADES VIMA"/>
  </r>
  <r>
    <d v="2025-11-18T00:00:00"/>
    <s v="HHCA000427373"/>
    <s v="LYLOZA180DX1"/>
    <s v="LIMPIAYA LAVA LOZA DOYPACK 180 ML X1"/>
    <s v="LYLOZA180DX1 - LIMPIAYA LAVA LOZA DOYPACK 180 ML X1"/>
    <n v="10"/>
    <n v="1230"/>
    <n v="0"/>
    <n v="12300"/>
    <s v="CL07"/>
    <n v="1"/>
    <n v="171"/>
    <s v=" TUTI Cali"/>
    <s v="ZONA SUR"/>
    <s v="TERCEROS"/>
    <s v="2025 SEM 47"/>
    <s v="1877"/>
    <x v="16"/>
    <s v="martes"/>
    <s v="ETERNA"/>
    <n v="1"/>
    <n v="10"/>
    <s v="TAT"/>
    <s v="LUZ HELENA AYALA TREJOS"/>
    <s v="Preventa"/>
    <s v="67025482"/>
    <s v="1143845966"/>
    <s v="VITAL FRESH"/>
  </r>
  <r>
    <d v="2025-11-18T00:00:00"/>
    <s v="HHBO001179906"/>
    <s v="LYVIDR500X1"/>
    <s v="LIMPIAYA LIMPIAVIDRIOS MULTIUSOS 500ML X1"/>
    <s v="LYVIDR500X1 - LIMPIAYA LIMPIAVIDRIOS MULTIUSOS 500ML X1"/>
    <n v="6"/>
    <n v="2647.06"/>
    <n v="0"/>
    <n v="15882.36"/>
    <s v="BG20"/>
    <n v="1"/>
    <n v="126"/>
    <s v=" TUTI Bogota"/>
    <s v="ZONA BOGOTA"/>
    <s v="TERCEROS"/>
    <s v="2025 SEM 47"/>
    <s v="2148"/>
    <x v="29"/>
    <s v="martes"/>
    <s v="ETERNA"/>
    <n v="1"/>
    <n v="6"/>
    <s v="TAT"/>
    <s v="YEIGMY MILENA RODRIGUEZ CONTRERAS"/>
    <s v="Preventa"/>
    <s v="52768194"/>
    <s v="79986646"/>
    <s v="PA LA JAUS"/>
  </r>
  <r>
    <d v="2025-11-18T00:00:00"/>
    <s v="HHBO001179910"/>
    <s v="YASEDA20"/>
    <s v="SEDA DENTAL CON CERA 20 MT"/>
    <s v="YASEDA20 - SEDA DENTAL CON CERA 20 MT"/>
    <n v="5"/>
    <n v="1092.44"/>
    <n v="0"/>
    <n v="5462.2"/>
    <s v="BG19"/>
    <n v="1"/>
    <n v="126"/>
    <s v=" TUTI Bogota"/>
    <s v="ZONA BOGOTA"/>
    <s v="TERCEROS"/>
    <s v="2025 SEM 47"/>
    <s v="2186"/>
    <x v="46"/>
    <s v="martes"/>
    <s v="YASS"/>
    <n v="1"/>
    <n v="5"/>
    <s v="TAT"/>
    <s v="MARCELA MONTAÑA SABOGAL"/>
    <s v="Preventa"/>
    <s v="51679968"/>
    <s v="9902"/>
    <s v="MERCAEXPRESS"/>
  </r>
  <r>
    <d v="2025-11-18T00:00:00"/>
    <s v="HHBO001179910"/>
    <s v="PBELDES12X18"/>
    <s v="DES. EA DPL CLASS 12G X 18"/>
    <s v="PBELDES12X18 - DES. EA DPL CLASS 12G X 18"/>
    <n v="1"/>
    <n v="12500"/>
    <n v="375"/>
    <n v="12125"/>
    <s v="BG19"/>
    <n v="1"/>
    <n v="126"/>
    <s v=" TUTI Bogota"/>
    <s v="ZONA BOGOTA"/>
    <s v="TERCEROS"/>
    <s v="2025 SEM 47"/>
    <s v="2186"/>
    <x v="46"/>
    <s v="martes"/>
    <s v="PREBEL"/>
    <n v="1"/>
    <n v="1"/>
    <s v="TAT"/>
    <s v="MARCELA MONTAÑA SABOGAL"/>
    <s v="Preventa"/>
    <s v="51679968"/>
    <s v="9902"/>
    <s v="MERCAEXPRESS"/>
  </r>
  <r>
    <d v="2025-11-18T00:00:00"/>
    <s v="HHBO001179910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7"/>
    <s v="2186"/>
    <x v="46"/>
    <s v="martes"/>
    <s v="PREBEL"/>
    <n v="1"/>
    <n v="1"/>
    <s v="TAT"/>
    <s v="MARCELA MONTAÑA SABOGAL"/>
    <s v="Preventa"/>
    <s v="51679968"/>
    <s v="9902"/>
    <s v="MERCAEXPRESS"/>
  </r>
  <r>
    <d v="2025-11-18T00:00:00"/>
    <s v="HHBO001179911"/>
    <s v="LYDETE3X1800"/>
    <s v="COMBO DETERGENTE ETERNA 3.000+1.800 OFERTA"/>
    <s v="LYDETE3X1800 - COMBO DETERGENTE ETERNA 3.000+1.800 OFERTA"/>
    <n v="1"/>
    <n v="28655.46"/>
    <n v="0"/>
    <n v="28655.46"/>
    <s v="BG13"/>
    <n v="1"/>
    <n v="126"/>
    <s v=" TUTI Bogota"/>
    <s v="ZONA BOGOTA"/>
    <s v="TERCEROS"/>
    <s v="2025 SEM 47"/>
    <s v="2233"/>
    <x v="18"/>
    <s v="martes"/>
    <s v="ETERNA"/>
    <n v="1"/>
    <n v="1"/>
    <s v="TAT"/>
    <s v="COMPAÑIA PRODUCTORA Y DISTRIBUIDORA DUMBO SALSA LTDA"/>
    <s v="Preventa"/>
    <s v="900137436"/>
    <s v="52460170"/>
    <s v="DUMPLAST"/>
  </r>
  <r>
    <d v="2025-11-18T00:00:00"/>
    <s v="HHME001468760"/>
    <s v="YATIJEROM"/>
    <s v="TIJERA PUNTA ROMA ECONOMICA"/>
    <s v="YATIJEROM - TIJERA PUNTA ROMA ECONOMICA"/>
    <n v="6"/>
    <n v="864"/>
    <n v="0"/>
    <n v="5184"/>
    <s v="MD04"/>
    <n v="1"/>
    <n v="125"/>
    <s v=" TUTI Medellin"/>
    <s v="ZONA CENTRO"/>
    <s v="TERCEROS"/>
    <s v="2025 SEM 47"/>
    <s v="1304"/>
    <x v="6"/>
    <s v="martes"/>
    <s v="YASS"/>
    <n v="1"/>
    <n v="6"/>
    <s v="TAT"/>
    <s v="LUIS BERNARDO CORREA CARVAJAL"/>
    <s v="Preventa"/>
    <s v="70580005"/>
    <s v="1036660589"/>
    <s v="TIENDA LAS ESCALAS"/>
  </r>
  <r>
    <d v="2025-11-18T00:00:00"/>
    <s v="HHME001468760"/>
    <s v="YALAPIZAMAX12"/>
    <s v="LAPIZ ESCOLAR AMARILLO X12"/>
    <s v="YALAPIZAMAX12 - LAPIZ ESCOLAR AMARILLO X12"/>
    <n v="2"/>
    <n v="4853"/>
    <n v="0"/>
    <n v="9706"/>
    <s v="MD04"/>
    <n v="1"/>
    <n v="125"/>
    <s v=" TUTI Medellin"/>
    <s v="ZONA CENTRO"/>
    <s v="TERCEROS"/>
    <s v="2025 SEM 47"/>
    <s v="1304"/>
    <x v="6"/>
    <s v="martes"/>
    <n v="0"/>
    <n v="1"/>
    <n v="2"/>
    <s v="TAT"/>
    <s v="LUIS BERNARDO CORREA CARVAJAL"/>
    <s v="Preventa"/>
    <s v="70580005"/>
    <s v="1036660589"/>
    <s v="TIENDA LAS ESCALAS"/>
  </r>
  <r>
    <d v="2025-11-18T00:00:00"/>
    <s v="HHME001468760"/>
    <s v="YALAPIROX12"/>
    <s v="LAPIZ ROJO X12 UND"/>
    <s v="YALAPIROX12 - LAPIZ ROJO X12 UND"/>
    <n v="1"/>
    <n v="4882"/>
    <n v="0"/>
    <n v="4882"/>
    <s v="MD04"/>
    <n v="1"/>
    <n v="125"/>
    <s v=" TUTI Medellin"/>
    <s v="ZONA CENTRO"/>
    <s v="TERCEROS"/>
    <s v="2025 SEM 47"/>
    <s v="1304"/>
    <x v="6"/>
    <s v="martes"/>
    <s v="YASS"/>
    <n v="1"/>
    <n v="1"/>
    <s v="TAT"/>
    <s v="LUIS BERNARDO CORREA CARVAJAL"/>
    <s v="Preventa"/>
    <s v="70580005"/>
    <s v="1036660589"/>
    <s v="TIENDA LAS ESCALAS"/>
  </r>
  <r>
    <d v="2025-11-18T00:00:00"/>
    <s v="HHME001468760"/>
    <s v="DRACRILASACHETX1"/>
    <s v="ACRILATO PARA PEINAR DROMATIC SACHET X1"/>
    <s v="DRACRILASACHETX1 - ACRILATO PARA PEINAR DROMATIC SACHET X1"/>
    <n v="6"/>
    <n v="2227"/>
    <n v="0"/>
    <n v="13362"/>
    <s v="MD04"/>
    <n v="1"/>
    <n v="125"/>
    <s v=" TUTI Medellin"/>
    <s v="ZONA CENTRO"/>
    <s v="TERCEROS"/>
    <s v="2025 SEM 47"/>
    <s v="1304"/>
    <x v="6"/>
    <s v="martes"/>
    <s v="DROMATIC"/>
    <n v="1"/>
    <n v="6"/>
    <s v="TAT"/>
    <s v="LUIS BERNARDO CORREA CARVAJAL"/>
    <s v="Preventa"/>
    <s v="70580005"/>
    <s v="1036660589"/>
    <s v="TIENDA LAS ESCALAS"/>
  </r>
  <r>
    <d v="2025-11-18T00:00:00"/>
    <s v="HHBO001179920"/>
    <s v="PBDESCOJINX18"/>
    <s v="DES. AFM DPL ORIG 12G X18"/>
    <s v="PBDESCOJINX18 - DES. AFM DPL ORIG 12G X18"/>
    <n v="2"/>
    <n v="11900"/>
    <n v="714"/>
    <n v="23086"/>
    <s v="BG20"/>
    <n v="1"/>
    <n v="126"/>
    <s v=" TUTI Bogota"/>
    <s v="ZONA BOGOTA"/>
    <s v="TERCEROS"/>
    <s v="2025 SEM 47"/>
    <s v="2148"/>
    <x v="29"/>
    <s v="martes"/>
    <s v="PREBEL"/>
    <n v="1"/>
    <n v="2"/>
    <s v="TAT"/>
    <s v="CRISTIAN STEVEN PICO OVALLE"/>
    <s v="Preventa"/>
    <s v="1012316660"/>
    <s v="79986646"/>
    <s v="MEGAPRODUCTOS"/>
  </r>
  <r>
    <d v="2025-11-18T00:00:00"/>
    <s v="HHBO001179920"/>
    <s v="LYDESEN500"/>
    <s v="DESENGRASANTE CITRICO 500ML"/>
    <s v="LYDESEN500 - DESENGRASANTE CITRICO 500ML"/>
    <n v="6"/>
    <n v="2645.48"/>
    <n v="0"/>
    <n v="15872.88"/>
    <s v="BG20"/>
    <n v="1"/>
    <n v="126"/>
    <s v=" TUTI Bogota"/>
    <s v="ZONA BOGOTA"/>
    <s v="TERCEROS"/>
    <s v="2025 SEM 47"/>
    <s v="2148"/>
    <x v="29"/>
    <s v="martes"/>
    <s v="ETERNA"/>
    <n v="1"/>
    <n v="6"/>
    <s v="TAT"/>
    <s v="CRISTIAN STEVEN PICO OVALLE"/>
    <s v="Preventa"/>
    <s v="1012316660"/>
    <s v="79986646"/>
    <s v="MEGAPRODUCTOS"/>
  </r>
  <r>
    <d v="2025-11-18T00:00:00"/>
    <s v="HHBO001179922"/>
    <s v="YAGOM90"/>
    <s v="GOMINA N17 EN SOBRE 90G"/>
    <s v="YAGOM90 - GOMINA N17 EN SOBRE 90G"/>
    <n v="12"/>
    <n v="1092.44"/>
    <n v="0"/>
    <n v="13109.28"/>
    <s v="BG20"/>
    <n v="1"/>
    <n v="126"/>
    <s v=" TUTI Bogota"/>
    <s v="ZONA BOGOTA"/>
    <s v="TERCEROS"/>
    <s v="2025 SEM 47"/>
    <s v="2148"/>
    <x v="29"/>
    <s v="martes"/>
    <s v="YASS"/>
    <n v="1"/>
    <n v="12"/>
    <s v="TAT"/>
    <s v="GUSTAVO ADOLFO NIÑO GARZON"/>
    <s v="Preventa"/>
    <s v="1024548365"/>
    <s v="79986646"/>
    <s v="LA ESTACION"/>
  </r>
  <r>
    <d v="2025-11-18T00:00:00"/>
    <s v="HHBO001179928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7"/>
    <s v="2233"/>
    <x v="18"/>
    <s v="martes"/>
    <s v="ETERNA"/>
    <n v="1"/>
    <n v="1"/>
    <s v="TAT"/>
    <s v="FERRELECTRICOS EL LEÓN SAS"/>
    <s v="Preventa"/>
    <s v="901381947"/>
    <s v="52460170"/>
    <s v="FERRELETRICOS EL LEON"/>
  </r>
  <r>
    <d v="2025-11-18T00:00:00"/>
    <s v="HHBO001179928"/>
    <s v="LYLOZA700DX1"/>
    <s v="LIMPIAYA LAVA LOZA DOYPACK 700 ML X1"/>
    <s v="LYLOZA700DX1 - LIMPIAYA LAVA LOZA DOYPACK 700 ML X1"/>
    <n v="1"/>
    <n v="3562.19"/>
    <n v="0"/>
    <n v="3562.19"/>
    <s v="BG13"/>
    <n v="1"/>
    <n v="126"/>
    <s v=" TUTI Bogota"/>
    <s v="ZONA BOGOTA"/>
    <s v="TERCEROS"/>
    <s v="2025 SEM 47"/>
    <s v="2233"/>
    <x v="18"/>
    <s v="martes"/>
    <s v="ETERNA"/>
    <n v="1"/>
    <n v="1"/>
    <s v="TAT"/>
    <s v="FERRELECTRICOS EL LEÓN SAS"/>
    <s v="Preventa"/>
    <s v="901381947"/>
    <s v="52460170"/>
    <s v="FERRELETRICOS EL LEON"/>
  </r>
  <r>
    <d v="2025-11-18T00:00:00"/>
    <s v="HHBO001179928"/>
    <s v="PBDESCLINGEL70GR"/>
    <s v="DESODORANTE CLINICAL EN GEL 70GR"/>
    <s v="PBDESCLINGEL70GR - DESODORANTE CLINICAL EN GEL 70GR"/>
    <n v="1"/>
    <n v="7650"/>
    <n v="0"/>
    <n v="7650"/>
    <s v="BG13"/>
    <n v="1"/>
    <n v="126"/>
    <s v=" TUTI Bogota"/>
    <s v="ZONA BOGOTA"/>
    <s v="TERCEROS"/>
    <s v="2025 SEM 47"/>
    <s v="2233"/>
    <x v="18"/>
    <s v="martes"/>
    <s v="PREBEL"/>
    <n v="1"/>
    <n v="1"/>
    <s v="TAT"/>
    <s v="FERRELECTRICOS EL LEÓN SAS"/>
    <s v="Preventa"/>
    <s v="901381947"/>
    <s v="52460170"/>
    <s v="FERRELETRICOS EL LEON"/>
  </r>
  <r>
    <d v="2025-11-18T00:00:00"/>
    <s v="HHBO001179928"/>
    <s v="PBELNATX100"/>
    <s v="DESODORANTE ELIZABETH ARDEN NATURAL X100"/>
    <s v="PBELNATX100 - DESODORANTE ELIZABETH ARDEN NATURAL X100"/>
    <n v="1"/>
    <n v="7650"/>
    <n v="0"/>
    <n v="7650"/>
    <s v="BG13"/>
    <n v="1"/>
    <n v="126"/>
    <s v=" TUTI Bogota"/>
    <s v="ZONA BOGOTA"/>
    <s v="TERCEROS"/>
    <s v="2025 SEM 47"/>
    <s v="2233"/>
    <x v="18"/>
    <s v="martes"/>
    <s v="PREBEL"/>
    <n v="1"/>
    <n v="1"/>
    <s v="TAT"/>
    <s v="FERRELECTRICOS EL LEÓN SAS"/>
    <s v="Preventa"/>
    <s v="901381947"/>
    <s v="52460170"/>
    <s v="FERRELETRICOS EL LEON"/>
  </r>
  <r>
    <d v="2025-11-18T00:00:00"/>
    <s v="HHME001468767"/>
    <s v="YAPADAM150"/>
    <s v="PAÑITOS HUMEDOS DAMPY X 150 UND AZUL"/>
    <s v="YAPADAM150 - PAÑITOS HUMEDOS DAMPY X 150 UND AZUL"/>
    <n v="6"/>
    <n v="6422.4"/>
    <n v="0"/>
    <n v="38534.400000000001"/>
    <s v="MD04"/>
    <n v="1"/>
    <n v="125"/>
    <s v=" TUTI Medellin"/>
    <s v="ZONA CENTRO"/>
    <s v="TERCEROS"/>
    <s v="2025 SEM 47"/>
    <s v="1304"/>
    <x v="6"/>
    <s v="martes"/>
    <s v="YASS"/>
    <n v="1"/>
    <n v="6"/>
    <s v="TAT"/>
    <s v="EDISON DE JESUS ALVAREZ"/>
    <s v="Preventa"/>
    <s v="1128385969"/>
    <s v="1036660589"/>
    <s v="MERCADOS CAMILO H"/>
  </r>
  <r>
    <d v="2025-11-18T00:00:00"/>
    <s v="HHME001468767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7"/>
    <s v="1304"/>
    <x v="6"/>
    <s v="martes"/>
    <s v="PREBEL"/>
    <n v="1"/>
    <n v="1"/>
    <s v="TAT"/>
    <s v="EDISON DE JESUS ALVAREZ"/>
    <s v="Preventa"/>
    <s v="1128385969"/>
    <s v="1036660589"/>
    <s v="MERCADOS CAMILO H"/>
  </r>
  <r>
    <d v="2025-11-18T00:00:00"/>
    <s v="HHME001468804"/>
    <s v="YAPANIAMAX120"/>
    <s v="PAÑITOS HUMEDOS DAMPY AMARILLOS X 120UND"/>
    <s v="YAPANIAMAX120 - PAÑITOS HUMEDOS DAMPY AMARILLOS X 120UND"/>
    <n v="4"/>
    <n v="6500"/>
    <n v="0"/>
    <n v="26000"/>
    <s v="MD40"/>
    <n v="1"/>
    <n v="125"/>
    <s v=" TUTI Medellin"/>
    <s v="ZONA CENTRO"/>
    <s v="TERCEROS"/>
    <s v="2025 SEM 47"/>
    <s v="1331"/>
    <x v="44"/>
    <s v="martes"/>
    <s v="YASS"/>
    <n v="1"/>
    <n v="4"/>
    <s v="TAT"/>
    <s v="LUIS CARLOS GRAJALES MEJIA"/>
    <s v="Preventa"/>
    <s v="71393969"/>
    <s v="39178423"/>
    <s v="MINIMERCADO DONDE LUIS"/>
  </r>
  <r>
    <d v="2025-11-18T00:00:00"/>
    <s v="HHME001468804"/>
    <s v="YACINT12"/>
    <s v="CINTA TRANSPARENTE PEQUEÑA X 12 UND"/>
    <s v="YACINT12 - CINTA TRANSPARENTE PEQUEÑA X 12 UND"/>
    <n v="1"/>
    <n v="4247.1000000000004"/>
    <n v="0"/>
    <n v="4247.1000000000004"/>
    <s v="MD40"/>
    <n v="1"/>
    <n v="125"/>
    <s v=" TUTI Medellin"/>
    <s v="ZONA CENTRO"/>
    <s v="TERCEROS"/>
    <s v="2025 SEM 47"/>
    <s v="1331"/>
    <x v="44"/>
    <s v="martes"/>
    <s v="YASS"/>
    <n v="1"/>
    <n v="1"/>
    <s v="TAT"/>
    <s v="LUIS CARLOS GRAJALES MEJIA"/>
    <s v="Preventa"/>
    <s v="71393969"/>
    <s v="39178423"/>
    <s v="MINIMERCADO DONDE LUIS"/>
  </r>
  <r>
    <d v="2025-11-18T00:00:00"/>
    <s v="HHBO001180058"/>
    <s v="LYLAVA1000"/>
    <s v="LIMPIAYA LIMPIADOR MULTIUSOS LAVANDA X 1000"/>
    <s v="LYLAVA1000 - LIMPIAYA LIMPIADOR MULTIUSOS LAVANDA X 1000"/>
    <n v="1"/>
    <n v="2541.83"/>
    <n v="0"/>
    <n v="2541.83"/>
    <s v="BG13"/>
    <n v="1"/>
    <n v="126"/>
    <s v=" TUTI Bogota"/>
    <s v="ZONA BOGOTA"/>
    <s v="TERCEROS"/>
    <s v="2025 SEM 47"/>
    <s v="2236"/>
    <x v="14"/>
    <s v="martes"/>
    <s v="ETERNA"/>
    <n v="1"/>
    <n v="1"/>
    <s v="TAT"/>
    <s v="JACIBE ABRIL GARCIA"/>
    <s v="Preventa"/>
    <s v="51972382"/>
    <s v="1012358399"/>
    <s v="PAPELERIA"/>
  </r>
  <r>
    <d v="2025-11-18T00:00:00"/>
    <s v="HHBO001180058"/>
    <s v="LYLIMJUNTAS"/>
    <s v="LIMPIADOR DE JUNTAS LIMPIAYA"/>
    <s v="LYLIMJUNTAS - LIMPIADOR DE JUNTAS LIMPIAYA"/>
    <n v="1"/>
    <n v="4659"/>
    <n v="0"/>
    <n v="4659"/>
    <s v="BG13"/>
    <n v="1"/>
    <n v="126"/>
    <s v=" TUTI Bogota"/>
    <s v="ZONA BOGOTA"/>
    <s v="TERCEROS"/>
    <s v="2025 SEM 47"/>
    <s v="2236"/>
    <x v="14"/>
    <s v="martes"/>
    <s v="ETERNA"/>
    <n v="1"/>
    <n v="1"/>
    <s v="TAT"/>
    <s v="JACIBE ABRIL GARCIA"/>
    <s v="Preventa"/>
    <s v="51972382"/>
    <s v="1012358399"/>
    <s v="PAPELERIA"/>
  </r>
  <r>
    <d v="2025-11-18T00:00:00"/>
    <s v="HHBO001180058"/>
    <s v="YASEDA20"/>
    <s v="SEDA DENTAL CON CERA 20 MT"/>
    <s v="YASEDA20 - SEDA DENTAL CON CERA 20 MT"/>
    <n v="3"/>
    <n v="1092.44"/>
    <n v="0"/>
    <n v="3277.32"/>
    <s v="BG13"/>
    <n v="1"/>
    <n v="126"/>
    <s v=" TUTI Bogota"/>
    <s v="ZONA BOGOTA"/>
    <s v="TERCEROS"/>
    <s v="2025 SEM 47"/>
    <s v="2236"/>
    <x v="14"/>
    <s v="martes"/>
    <s v="YASS"/>
    <n v="1"/>
    <n v="3"/>
    <s v="TAT"/>
    <s v="JACIBE ABRIL GARCIA"/>
    <s v="Preventa"/>
    <s v="51972382"/>
    <s v="1012358399"/>
    <s v="PAPELERIA"/>
  </r>
  <r>
    <d v="2025-11-18T00:00:00"/>
    <s v="HHBU000700986"/>
    <s v="DRTERMOSACHETX1"/>
    <s v="TERMOPROTECTOR CAPILAR DROMATIC SACHET X1"/>
    <s v="DRTERMOSACHETX1 - TERMOPROTECTOR CAPILAR DROMATIC SACHET X1"/>
    <n v="3"/>
    <n v="2227"/>
    <n v="0"/>
    <n v="6681"/>
    <s v="CU02"/>
    <n v="1"/>
    <n v="211"/>
    <s v=" Tuti Cúcuta"/>
    <s v="ZONA SANTANDER"/>
    <s v="TERCEROS"/>
    <s v="2025 SEM 47"/>
    <s v="1674"/>
    <x v="24"/>
    <s v="martes"/>
    <s v="DROMATIC"/>
    <n v="1"/>
    <n v="3"/>
    <s v="TAT"/>
    <s v="ROSMIRA PEREZ ROJAS"/>
    <s v="Preventa"/>
    <s v="37369715"/>
    <s v="1090387974"/>
    <s v="ROSMIRA PEREZ ROJAS"/>
  </r>
  <r>
    <d v="2025-11-18T00:00:00"/>
    <s v="HHBU000700986"/>
    <s v="PBELNATX100"/>
    <s v="DESODORANTE ELIZABETH ARDEN NATURAL X100"/>
    <s v="PBELNATX100 - DESODORANTE ELIZABETH ARDEN NATURAL X100"/>
    <n v="1"/>
    <n v="7650"/>
    <n v="0"/>
    <n v="7650"/>
    <s v="CU02"/>
    <n v="1"/>
    <n v="211"/>
    <s v=" Tuti Cúcuta"/>
    <s v="ZONA SANTANDER"/>
    <s v="TERCEROS"/>
    <s v="2025 SEM 47"/>
    <s v="1674"/>
    <x v="24"/>
    <s v="martes"/>
    <s v="PREBEL"/>
    <n v="1"/>
    <n v="1"/>
    <s v="TAT"/>
    <s v="ROSMIRA PEREZ ROJAS"/>
    <s v="Preventa"/>
    <s v="37369715"/>
    <s v="1090387974"/>
    <s v="ROSMIRA PEREZ ROJAS"/>
  </r>
  <r>
    <d v="2025-11-18T00:00:00"/>
    <s v="HHBU000700986"/>
    <s v="PBELDESMIN30"/>
    <s v="EA CLASSIC MINI ROLL ON 30ML"/>
    <s v="PBELDESMIN30 - EA CLASSIC MINI ROLL ON 30ML"/>
    <n v="3"/>
    <n v="3000"/>
    <n v="0"/>
    <n v="9000"/>
    <s v="CU02"/>
    <n v="1"/>
    <n v="211"/>
    <s v=" Tuti Cúcuta"/>
    <s v="ZONA SANTANDER"/>
    <s v="TERCEROS"/>
    <s v="2025 SEM 47"/>
    <s v="1674"/>
    <x v="24"/>
    <s v="martes"/>
    <s v="PREBEL"/>
    <n v="1"/>
    <n v="3"/>
    <s v="TAT"/>
    <s v="ROSMIRA PEREZ ROJAS"/>
    <s v="Preventa"/>
    <s v="37369715"/>
    <s v="1090387974"/>
    <s v="ROSMIRA PEREZ ROJAS"/>
  </r>
  <r>
    <d v="2025-11-18T00:00:00"/>
    <s v="HHBO001180112"/>
    <s v="LYVIDR500X1"/>
    <s v="LIMPIAYA LIMPIAVIDRIOS MULTIUSOS 500ML X1"/>
    <s v="LYVIDR500X1 - LIMPIAYA LIMPIAVIDRIOS MULTIUSOS 500ML X1"/>
    <n v="4"/>
    <n v="2647.06"/>
    <n v="0"/>
    <n v="10588.24"/>
    <s v="BG13"/>
    <n v="1"/>
    <n v="2"/>
    <s v=" CIUDAD BOGOTA"/>
    <s v="ZONA BOGOTA"/>
    <s v="TERCEROS"/>
    <s v="2025 SEM 47"/>
    <s v="2236"/>
    <x v="14"/>
    <s v="martes"/>
    <s v="ETERNA"/>
    <n v="1"/>
    <n v="4"/>
    <s v="TAT"/>
    <s v="YANFRED IBANEZ PALACIOS"/>
    <s v="Preventa"/>
    <s v="1019031443"/>
    <s v="1012358399"/>
    <s v="CIGARRERIA LA MORENA 3D"/>
  </r>
  <r>
    <d v="2025-11-18T00:00:00"/>
    <s v="HHBU000701032"/>
    <s v="PBPROCOLDIS"/>
    <s v="PROTECTOR SOLAR COLOR DISPLAY"/>
    <s v="PBPROCOLDIS - PROTECTOR SOLAR COLOR DISPLAY"/>
    <n v="1"/>
    <n v="29400"/>
    <n v="0"/>
    <n v="29400"/>
    <s v="BM11"/>
    <n v="1"/>
    <n v="6"/>
    <s v=" BUCARAMANGA"/>
    <s v="ZONA SANTANDER"/>
    <s v="TERCEROS"/>
    <s v="2025 SEM 47"/>
    <s v="1641"/>
    <x v="52"/>
    <s v="martes"/>
    <s v="PREBEL"/>
    <n v="1"/>
    <n v="1"/>
    <s v="TAT"/>
    <s v="DIANA CAROLINA BORRERO MARTINEZ"/>
    <s v="Preventa"/>
    <s v="1097304655"/>
    <s v="63451609"/>
    <s v="MI PROVISION"/>
  </r>
  <r>
    <d v="2025-11-18T00:00:00"/>
    <s v="HHME001468977"/>
    <s v="YAPADAM150"/>
    <s v="PAÑITOS HUMEDOS DAMPY X 150 UND AZUL"/>
    <s v="YAPADAM150 - PAÑITOS HUMEDOS DAMPY X 150 UND AZUL"/>
    <n v="2"/>
    <n v="6422.4"/>
    <n v="0"/>
    <n v="12844.8"/>
    <s v="MD01"/>
    <n v="1"/>
    <n v="125"/>
    <s v=" TUTI Medellin"/>
    <s v="ZONA CENTRO"/>
    <s v="TERCEROS"/>
    <s v="2025 SEM 47"/>
    <s v="1331"/>
    <x v="44"/>
    <s v="martes"/>
    <s v="YASS"/>
    <n v="1"/>
    <n v="2"/>
    <s v="TAT"/>
    <s v="ELIZABETH BUITRAGO CASTAÑO"/>
    <s v="Preventa"/>
    <s v="39175255"/>
    <s v="39178423"/>
    <s v="GRANERO LA ESQUINA DEL PARQUE"/>
  </r>
  <r>
    <d v="2025-11-18T00:00:00"/>
    <s v="HHME001468977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01"/>
    <n v="1"/>
    <n v="125"/>
    <s v=" TUTI Medellin"/>
    <s v="ZONA CENTRO"/>
    <s v="TERCEROS"/>
    <s v="2025 SEM 47"/>
    <s v="1331"/>
    <x v="44"/>
    <s v="martes"/>
    <s v="PRODUSA"/>
    <n v="1"/>
    <n v="1"/>
    <s v="TAT"/>
    <s v="ELIZABETH BUITRAGO CASTAÑO"/>
    <s v="Preventa"/>
    <s v="39175255"/>
    <s v="39178423"/>
    <s v="GRANERO LA ESQUINA DEL PARQUE"/>
  </r>
  <r>
    <d v="2025-11-18T00:00:00"/>
    <s v="HHBO001179858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7"/>
    <s v="2113"/>
    <x v="42"/>
    <s v="martes"/>
    <s v="ETERNA"/>
    <n v="1"/>
    <n v="1"/>
    <s v="TAT"/>
    <s v="RUTH STELLA ROJAS MORALES"/>
    <s v="Preventa"/>
    <s v="51997023"/>
    <s v="52218661"/>
    <s v="MINIMERCADO SAMY"/>
  </r>
  <r>
    <d v="2025-11-18T00:00:00"/>
    <s v="HHME001468710"/>
    <s v="PBTAL85X2"/>
    <s v="TALCO 85GR X 2"/>
    <s v="PBTAL85X2 - TALCO 85GR X 2"/>
    <n v="1"/>
    <n v="12290.73"/>
    <n v="0"/>
    <n v="12290.73"/>
    <s v="MD30"/>
    <n v="1"/>
    <n v="125"/>
    <s v=" TUTI Medellin"/>
    <s v="ZONA CENTRO"/>
    <s v="TERCEROS"/>
    <s v="2025 SEM 47"/>
    <s v="1348"/>
    <x v="7"/>
    <s v="martes"/>
    <s v="PREBEL"/>
    <n v="1"/>
    <n v="1"/>
    <s v="TAT"/>
    <s v="FERNANDO RUIZ LOPEZ"/>
    <s v="Preventa"/>
    <s v="8283189"/>
    <s v="1039023085"/>
    <s v="SALSAMENTARIA EL ASILO"/>
  </r>
  <r>
    <d v="2025-11-18T00:00:00"/>
    <s v="HHME001468710"/>
    <s v="YAPANIAZU"/>
    <s v="PAÑITOS HUMEDOS DAMPY X 20 AZUL"/>
    <s v="YAPANIAZU - PAÑITOS HUMEDOS DAMPY X 20 AZUL"/>
    <n v="6"/>
    <n v="1344.54"/>
    <n v="0"/>
    <n v="8067.24"/>
    <s v="MD30"/>
    <n v="1"/>
    <n v="125"/>
    <s v=" TUTI Medellin"/>
    <s v="ZONA CENTRO"/>
    <s v="TERCEROS"/>
    <s v="2025 SEM 47"/>
    <s v="1348"/>
    <x v="7"/>
    <s v="martes"/>
    <s v="YASS"/>
    <n v="1"/>
    <n v="6"/>
    <s v="TAT"/>
    <s v="FERNANDO RUIZ LOPEZ"/>
    <s v="Preventa"/>
    <s v="8283189"/>
    <s v="1039023085"/>
    <s v="SALSAMENTARIA EL ASILO"/>
  </r>
  <r>
    <d v="2025-11-18T00:00:00"/>
    <s v="HHME001468710"/>
    <s v="YAPADAM150"/>
    <s v="PAÑITOS HUMEDOS DAMPY X 150 UND AZUL"/>
    <s v="YAPADAM150 - PAÑITOS HUMEDOS DAMPY X 150 UND AZUL"/>
    <n v="1"/>
    <n v="6422.4"/>
    <n v="0"/>
    <n v="6422.4"/>
    <s v="MD30"/>
    <n v="1"/>
    <n v="125"/>
    <s v=" TUTI Medellin"/>
    <s v="ZONA CENTRO"/>
    <s v="TERCEROS"/>
    <s v="2025 SEM 47"/>
    <s v="1348"/>
    <x v="7"/>
    <s v="martes"/>
    <s v="YASS"/>
    <n v="1"/>
    <n v="1"/>
    <s v="TAT"/>
    <s v="FERNANDO RUIZ LOPEZ"/>
    <s v="Preventa"/>
    <s v="8283189"/>
    <s v="1039023085"/>
    <s v="SALSAMENTARIA EL ASILO"/>
  </r>
  <r>
    <d v="2025-11-18T00:00:00"/>
    <s v="HHME001468752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7"/>
    <s v="1304"/>
    <x v="6"/>
    <s v="martes"/>
    <s v="PREBEL"/>
    <n v="1"/>
    <n v="1"/>
    <s v="TAT"/>
    <s v="CESAR DE JESUS VALENCIA"/>
    <s v="Preventa"/>
    <s v="70575217"/>
    <s v="1036660589"/>
    <s v="TIENDA LA NUEVA"/>
  </r>
  <r>
    <d v="2025-11-18T00:00:00"/>
    <s v="HHBQ000727369"/>
    <s v="LYESPOOROX12"/>
    <s v="LIMPIAYA ESPONJA ORO/PLATA X12"/>
    <s v="LYESPOOROX12 - LIMPIAYA ESPONJA ORO/PLATA X12"/>
    <n v="1"/>
    <n v="8991.6"/>
    <n v="0"/>
    <n v="8991.6"/>
    <s v="BQ06"/>
    <n v="1"/>
    <n v="9"/>
    <s v=" BARRANQUILLA"/>
    <s v="ZONA NORTE"/>
    <s v="TERCEROS"/>
    <s v="2025 SEM 47"/>
    <s v="1942"/>
    <x v="45"/>
    <s v="martes"/>
    <s v="ETERNA"/>
    <n v="1"/>
    <n v="1"/>
    <s v="TAT"/>
    <s v="NESTOR LEONARDO HERRERA PINEDA"/>
    <s v="Preventa"/>
    <s v="72229471"/>
    <s v="1007973225"/>
    <s v="MI COMPRITA"/>
  </r>
  <r>
    <d v="2025-11-18T00:00:00"/>
    <s v="HHBO001180027"/>
    <s v="LYGUANT7AMX2"/>
    <s v="LIMPIAYA GUATE TALLA7 AMARILLO X2"/>
    <s v="LYGUANT7AMX2 - LIMPIAYA GUATE TALLA7 AMARILLO X2"/>
    <n v="6"/>
    <n v="3025.21"/>
    <n v="0"/>
    <n v="18151.259999999998"/>
    <s v="BG11"/>
    <n v="1"/>
    <n v="126"/>
    <s v=" TUTI Bogota"/>
    <s v="ZONA BOGOTA"/>
    <s v="TERCEROS"/>
    <s v="2025 SEM 47"/>
    <s v="2201"/>
    <x v="36"/>
    <s v="martes"/>
    <s v="ETERNA"/>
    <n v="1"/>
    <n v="6"/>
    <s v="TAT"/>
    <s v="ALJAIDY ARRIETA LOBO"/>
    <s v="Preventa"/>
    <s v="1046401947"/>
    <s v="53099291"/>
    <s v="SUPERMERCADO JUAN FELIPE"/>
  </r>
  <r>
    <d v="2025-11-18T00:00:00"/>
    <s v="HHBO001180027"/>
    <s v="LYGUANT8AMX2"/>
    <s v="LIMPIAYA GUANTE TALLA8 AMARILLO X2"/>
    <s v="LYGUANT8AMX2 - LIMPIAYA GUANTE TALLA8 AMARILLO X2"/>
    <n v="6"/>
    <n v="3025.21"/>
    <n v="0"/>
    <n v="18151.259999999998"/>
    <s v="BG11"/>
    <n v="1"/>
    <n v="126"/>
    <s v=" TUTI Bogota"/>
    <s v="ZONA BOGOTA"/>
    <s v="TERCEROS"/>
    <s v="2025 SEM 47"/>
    <s v="2201"/>
    <x v="36"/>
    <s v="martes"/>
    <s v="ETERNA"/>
    <n v="1"/>
    <n v="6"/>
    <s v="TAT"/>
    <s v="ALJAIDY ARRIETA LOBO"/>
    <s v="Preventa"/>
    <s v="1046401947"/>
    <s v="53099291"/>
    <s v="SUPERMERCADO JUAN FELIPE"/>
  </r>
  <r>
    <d v="2025-11-18T00:00:00"/>
    <s v="HHBO001180064"/>
    <s v="LYDETE1800DX1"/>
    <s v="DETERGENTE ETERNA DOYPACK 1800 ML X1"/>
    <s v="LYDETE1800DX1 - DETERGENTE ETERNA DOYPACK 1800 ML X1"/>
    <n v="2"/>
    <n v="12000"/>
    <n v="0"/>
    <n v="24000"/>
    <s v="BG13"/>
    <n v="1"/>
    <n v="126"/>
    <s v=" TUTI Bogota"/>
    <s v="ZONA BOGOTA"/>
    <s v="TERCEROS"/>
    <s v="2025 SEM 47"/>
    <s v="2236"/>
    <x v="14"/>
    <s v="martes"/>
    <s v="ETERNA"/>
    <n v="1"/>
    <n v="2"/>
    <s v="TAT"/>
    <s v="FERREGAS J.H SAS"/>
    <s v="Preventa"/>
    <s v="901565891"/>
    <s v="1012358399"/>
    <s v="FERREGAS JH SAS"/>
  </r>
  <r>
    <d v="2025-11-18T00:00:00"/>
    <s v="HHBU000700991"/>
    <s v="YALAPIROX12"/>
    <s v="LAPIZ ROJO X12 UND"/>
    <s v="YALAPIROX12 - LAPIZ ROJO X12 UND"/>
    <n v="1"/>
    <n v="4882"/>
    <n v="0"/>
    <n v="4882"/>
    <s v="CU02"/>
    <n v="1"/>
    <n v="211"/>
    <s v=" Tuti Cúcuta"/>
    <s v="ZONA SANTANDER"/>
    <s v="TERCEROS"/>
    <s v="2025 SEM 47"/>
    <s v="1674"/>
    <x v="24"/>
    <s v="martes"/>
    <s v="YASS"/>
    <n v="1"/>
    <n v="1"/>
    <s v="TAT"/>
    <s v="MARLENE CORONEL CORONEL"/>
    <s v="Preventa"/>
    <s v="37322277"/>
    <s v="1090387974"/>
    <s v="TIENDA CORONEL"/>
  </r>
  <r>
    <d v="2025-11-18T00:00:00"/>
    <s v="HHBU000700991"/>
    <s v="PBELDESMIN30"/>
    <s v="EA CLASSIC MINI ROLL ON 30ML"/>
    <s v="PBELDESMIN30 - EA CLASSIC MINI ROLL ON 30ML"/>
    <n v="1"/>
    <n v="3000"/>
    <n v="0"/>
    <n v="3000"/>
    <s v="CU02"/>
    <n v="1"/>
    <n v="211"/>
    <s v=" Tuti Cúcuta"/>
    <s v="ZONA SANTANDER"/>
    <s v="TERCEROS"/>
    <s v="2025 SEM 47"/>
    <s v="1674"/>
    <x v="24"/>
    <s v="martes"/>
    <s v="PREBEL"/>
    <n v="1"/>
    <n v="1"/>
    <s v="TAT"/>
    <s v="MARLENE CORONEL CORONEL"/>
    <s v="Preventa"/>
    <s v="37322277"/>
    <s v="1090387974"/>
    <s v="TIENDA CORONEL"/>
  </r>
  <r>
    <d v="2025-11-18T00:00:00"/>
    <s v="HHBU000700991"/>
    <s v="PBELNATX100"/>
    <s v="DESODORANTE ELIZABETH ARDEN NATURAL X100"/>
    <s v="PBELNATX100 - DESODORANTE ELIZABETH ARDEN NATURAL X100"/>
    <n v="2"/>
    <n v="7650"/>
    <n v="0"/>
    <n v="15300"/>
    <s v="CU02"/>
    <n v="1"/>
    <n v="211"/>
    <s v=" Tuti Cúcuta"/>
    <s v="ZONA SANTANDER"/>
    <s v="TERCEROS"/>
    <s v="2025 SEM 47"/>
    <s v="1674"/>
    <x v="24"/>
    <s v="martes"/>
    <s v="PREBEL"/>
    <n v="1"/>
    <n v="2"/>
    <s v="TAT"/>
    <s v="MARLENE CORONEL CORONEL"/>
    <s v="Preventa"/>
    <s v="37322277"/>
    <s v="1090387974"/>
    <s v="TIENDA CORONEL"/>
  </r>
  <r>
    <d v="2025-11-18T00:00:00"/>
    <s v="HHBU000700991"/>
    <s v="DRDESOPIES"/>
    <s v="DESODORANTE PARA PIES"/>
    <s v="DRDESOPIES - DESODORANTE PARA PIES"/>
    <n v="1"/>
    <n v="9636"/>
    <n v="0"/>
    <n v="9636"/>
    <s v="CU02"/>
    <n v="1"/>
    <n v="211"/>
    <s v=" Tuti Cúcuta"/>
    <s v="ZONA SANTANDER"/>
    <s v="TERCEROS"/>
    <s v="2025 SEM 47"/>
    <s v="1674"/>
    <x v="24"/>
    <s v="martes"/>
    <s v="DROMATIC"/>
    <n v="1"/>
    <n v="1"/>
    <s v="TAT"/>
    <s v="MARLENE CORONEL CORONEL"/>
    <s v="Preventa"/>
    <s v="37322277"/>
    <s v="1090387974"/>
    <s v="TIENDA CORONEL"/>
  </r>
  <r>
    <d v="2025-11-18T00:00:00"/>
    <s v="HHBO001180079"/>
    <s v="LYCEETIPLANCHA"/>
    <s v="CEPILLO ECOLOGICO TIPO PLANCHA"/>
    <s v="LYCEETIPLANCHA - CEPILLO ECOLOGICO TIPO PLANCHA"/>
    <n v="2"/>
    <n v="2700"/>
    <n v="0"/>
    <n v="5400"/>
    <s v="BG13"/>
    <n v="1"/>
    <n v="126"/>
    <s v=" TUTI Bogota"/>
    <s v="ZONA BOGOTA"/>
    <s v="TERCEROS"/>
    <s v="2025 SEM 47"/>
    <s v="2236"/>
    <x v="14"/>
    <s v="martes"/>
    <s v="ETERNA"/>
    <n v="1"/>
    <n v="2"/>
    <s v="TAT"/>
    <s v="ELIZABETH SANCHEZ SANCHEZ"/>
    <s v="Preventa"/>
    <s v="51865513"/>
    <s v="1012358399"/>
    <s v="ELIZABETH  SANCHEZ SANCHEZ"/>
  </r>
  <r>
    <d v="2025-11-18T00:00:00"/>
    <s v="HHME001468933"/>
    <s v="LYLAVA1000"/>
    <s v="LIMPIAYA LIMPIADOR MULTIUSOS LAVANDA X 1000"/>
    <s v="LYLAVA1000 - LIMPIAYA LIMPIADOR MULTIUSOS LAVANDA X 1000"/>
    <n v="2"/>
    <n v="2541.83"/>
    <n v="0"/>
    <n v="5083.66"/>
    <s v="MD04"/>
    <n v="1"/>
    <n v="125"/>
    <s v=" TUTI Medellin"/>
    <s v="ZONA CENTRO"/>
    <s v="TERCEROS"/>
    <s v="2025 SEM 47"/>
    <s v="1312"/>
    <x v="39"/>
    <s v="martes"/>
    <s v="ETERNA"/>
    <n v="1"/>
    <n v="2"/>
    <s v="TAT"/>
    <s v="LAURA CRISTINA ORTEGA ACEVEDO"/>
    <s v="Preventa"/>
    <s v="43928229"/>
    <s v="71296053"/>
    <s v="DEPOSITO Y FERRERIA MEDELLIN FLORESTA"/>
  </r>
  <r>
    <d v="2025-11-18T00:00:00"/>
    <s v="HHME001468933"/>
    <s v="YAVABY20GR"/>
    <s v="VASELINA BABY, 20 GRAMOS, MARCA JUHNIOS"/>
    <s v="YAVABY20GR - VASELINA BABY, 20 GRAMOS, MARCA JUHNIOS"/>
    <n v="10"/>
    <n v="1444"/>
    <n v="0"/>
    <n v="14440"/>
    <s v="MD04"/>
    <n v="1"/>
    <n v="125"/>
    <s v=" TUTI Medellin"/>
    <s v="ZONA CENTRO"/>
    <s v="TERCEROS"/>
    <s v="2025 SEM 47"/>
    <s v="1312"/>
    <x v="39"/>
    <s v="martes"/>
    <s v="YASS"/>
    <n v="1"/>
    <n v="10"/>
    <s v="TAT"/>
    <s v="LAURA CRISTINA ORTEGA ACEVEDO"/>
    <s v="Preventa"/>
    <s v="43928229"/>
    <s v="71296053"/>
    <s v="DEPOSITO Y FERRERIA MEDELLIN FLORESTA"/>
  </r>
  <r>
    <d v="2025-11-18T00:00:00"/>
    <s v="HHBQ000727312"/>
    <s v="YACAN40"/>
    <s v="CANDADO 40 MM"/>
    <s v="YACAN40 - CANDADO 40 MM"/>
    <n v="1"/>
    <n v="2992.5"/>
    <n v="0"/>
    <n v="2992.5"/>
    <s v="VLL04"/>
    <n v="1"/>
    <n v="213"/>
    <s v=" Tuti Valledupar"/>
    <s v="ZONA NORTE"/>
    <s v="TERCEROS"/>
    <s v="2025 SEM 47"/>
    <s v="1918"/>
    <x v="0"/>
    <s v="martes"/>
    <s v="YASS"/>
    <n v="1"/>
    <n v="1"/>
    <s v="TAT"/>
    <s v="ELIS JOHANNA MORRON GARCIA"/>
    <s v="Preventa"/>
    <s v="22583763"/>
    <s v="49794720"/>
    <s v="ELECTRNICA SAE"/>
  </r>
  <r>
    <d v="2025-11-18T00:00:00"/>
    <s v="HHBQ000727312"/>
    <s v="YAGELX1"/>
    <s v="GEL MENTHUS JUHNIOS VERDE 30GR X1"/>
    <s v="YAGELX1 - GEL MENTHUS JUHNIOS VERDE 30GR X1"/>
    <n v="2"/>
    <n v="1640"/>
    <n v="0"/>
    <n v="3280"/>
    <s v="VLL04"/>
    <n v="1"/>
    <n v="213"/>
    <s v=" Tuti Valledupar"/>
    <s v="ZONA NORTE"/>
    <s v="TERCEROS"/>
    <s v="2025 SEM 47"/>
    <s v="1918"/>
    <x v="0"/>
    <s v="martes"/>
    <s v="YASS"/>
    <n v="1"/>
    <n v="2"/>
    <s v="TAT"/>
    <s v="ELIS JOHANNA MORRON GARCIA"/>
    <s v="Preventa"/>
    <s v="22583763"/>
    <s v="49794720"/>
    <s v="ELECTRNICA SAE"/>
  </r>
  <r>
    <d v="2025-11-18T00:00:00"/>
    <s v="HHBO001179894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7"/>
    <s v="2233"/>
    <x v="18"/>
    <s v="martes"/>
    <s v="ETERNA"/>
    <n v="1"/>
    <n v="3"/>
    <s v="TAT"/>
    <s v="HUGO FABIAN DIAZ CABALLERO"/>
    <s v="Preventa"/>
    <s v="79981445"/>
    <s v="52460170"/>
    <s v="TIENDA COMUNAL 2"/>
  </r>
  <r>
    <d v="2025-11-18T00:00:00"/>
    <s v="HHCA000427374"/>
    <s v="LYLOZA500ML"/>
    <s v="LAVALOZA LIQUIDO 500ML"/>
    <s v="LYLOZA500ML - LAVALOZA LIQUIDO 500ML"/>
    <n v="12"/>
    <n v="2475"/>
    <n v="0"/>
    <n v="29700"/>
    <s v="CL07"/>
    <n v="1"/>
    <n v="171"/>
    <s v=" TUTI Cali"/>
    <s v="ZONA SUR"/>
    <s v="TERCEROS"/>
    <s v="2025 SEM 47"/>
    <s v="1877"/>
    <x v="16"/>
    <s v="martes"/>
    <s v="ETERNA"/>
    <n v="1"/>
    <n v="12"/>
    <s v="TAT"/>
    <s v="MILTON MAURICIO LOPEZ GONZALEZ"/>
    <s v="Preventa"/>
    <s v="1144072056"/>
    <s v="1143845966"/>
    <s v="TIENDA SERVI HOGAR"/>
  </r>
  <r>
    <d v="2025-11-18T00:00:00"/>
    <s v="HHMO000626693"/>
    <s v="LYLIMJUNTAS"/>
    <s v="LIMPIADOR DE JUNTAS LIMPIAYA"/>
    <s v="LYLIMJUNTAS - LIMPIADOR DE JUNTAS LIMPIAYA"/>
    <n v="1"/>
    <n v="4659"/>
    <n v="0"/>
    <n v="4659"/>
    <s v="MT11"/>
    <n v="1"/>
    <n v="7"/>
    <s v=" MONTERIA"/>
    <s v="ZONA CENTRO"/>
    <s v="TERCEROS"/>
    <s v="2025 SEM 47"/>
    <s v="1731"/>
    <x v="1"/>
    <s v="martes"/>
    <s v="ETERNA"/>
    <n v="1"/>
    <n v="1"/>
    <s v="TAT"/>
    <s v="JAVIER ALBERTO ANTEQUERA CORDOBA"/>
    <s v="Preventa"/>
    <s v="72345823"/>
    <s v="1067887069"/>
    <s v="TIENDA LA PUERTA DEL SOL"/>
  </r>
  <r>
    <d v="2025-11-18T00:00:00"/>
    <s v="HHME001468766"/>
    <s v="PBELNATX100"/>
    <s v="DESODORANTE ELIZABETH ARDEN NATURAL X100"/>
    <s v="PBELNATX100 - DESODORANTE ELIZABETH ARDEN NATURAL X100"/>
    <n v="3"/>
    <n v="7650"/>
    <n v="0"/>
    <n v="22950"/>
    <s v="MD01"/>
    <n v="1"/>
    <n v="125"/>
    <s v=" TUTI Medellin"/>
    <s v="ZONA CENTRO"/>
    <s v="TERCEROS"/>
    <s v="2025 SEM 47"/>
    <s v="1341"/>
    <x v="22"/>
    <s v="martes"/>
    <s v="PREBEL"/>
    <n v="1"/>
    <n v="3"/>
    <s v="TAT"/>
    <s v="CARLOS ARTURO SANCHEZ ARBOLEDA"/>
    <s v="Preventa"/>
    <s v="3630984"/>
    <s v="79389221"/>
    <s v="GRANERO Y SALSAMENTARIA EL AVENAZO"/>
  </r>
  <r>
    <d v="2025-11-18T00:00:00"/>
    <s v="HHME001468766"/>
    <s v="PBELDESMIN30"/>
    <s v="EA CLASSIC MINI ROLL ON 30ML"/>
    <s v="PBELDESMIN30 - EA CLASSIC MINI ROLL ON 30ML"/>
    <n v="1"/>
    <n v="3000"/>
    <n v="0"/>
    <n v="3000"/>
    <s v="MD01"/>
    <n v="1"/>
    <n v="125"/>
    <s v=" TUTI Medellin"/>
    <s v="ZONA CENTRO"/>
    <s v="TERCEROS"/>
    <s v="2025 SEM 47"/>
    <s v="1341"/>
    <x v="22"/>
    <s v="martes"/>
    <s v="PREBEL"/>
    <n v="1"/>
    <n v="1"/>
    <s v="TAT"/>
    <s v="CARLOS ARTURO SANCHEZ ARBOLEDA"/>
    <s v="Preventa"/>
    <s v="3630984"/>
    <s v="79389221"/>
    <s v="GRANERO Y SALSAMENTARIA EL AVENAZO"/>
  </r>
  <r>
    <d v="2025-11-18T00:00:00"/>
    <s v="HHBO001179937"/>
    <s v="LYVIDR500X1"/>
    <s v="LIMPIAYA LIMPIAVIDRIOS MULTIUSOS 500ML X1"/>
    <s v="LYVIDR500X1 - LIMPIAYA LIMPIAVIDRIOS MULTIUSOS 500ML X1"/>
    <n v="2"/>
    <n v="2647.06"/>
    <n v="0"/>
    <n v="5294.12"/>
    <s v="BG19"/>
    <n v="1"/>
    <n v="126"/>
    <s v=" TUTI Bogota"/>
    <s v="ZONA BOGOTA"/>
    <s v="TERCEROS"/>
    <s v="2025 SEM 47"/>
    <s v="2186"/>
    <x v="46"/>
    <s v="martes"/>
    <s v="ETERNA"/>
    <n v="1"/>
    <n v="2"/>
    <s v="TAT"/>
    <s v="HERNAN DAVID CRUZ GONGORA"/>
    <s v="Preventa"/>
    <s v="1024538615"/>
    <s v="9902"/>
    <s v="FERRERTERIA FERRELECTRICOS Y TORNILLOS CP"/>
  </r>
  <r>
    <d v="2025-11-18T00:00:00"/>
    <s v="HHBO001179966"/>
    <s v="DRDESOPIES"/>
    <s v="DESODORANTE PARA PIES"/>
    <s v="DRDESOPIES - DESODORANTE PARA PIES"/>
    <n v="1"/>
    <n v="9636"/>
    <n v="0"/>
    <n v="9636"/>
    <s v="BG22"/>
    <n v="1"/>
    <n v="126"/>
    <s v=" TUTI Bogota"/>
    <s v="ZONA BOGOTA"/>
    <s v="TERCEROS"/>
    <s v="2025 SEM 47"/>
    <s v="2113"/>
    <x v="42"/>
    <s v="martes"/>
    <s v="DROMATIC"/>
    <n v="1"/>
    <n v="1"/>
    <s v="TAT"/>
    <s v="SANDRA PATRICIA CONTRERAS PINEDA"/>
    <s v="Preventa"/>
    <s v="51830155"/>
    <s v="52218661"/>
    <s v="SANDRA PATRICIA CONTRERAS PINEDA"/>
  </r>
  <r>
    <d v="2025-11-18T00:00:00"/>
    <s v="HHBO001179966"/>
    <s v="LYDESEN500"/>
    <s v="DESENGRASANTE CITRICO 500ML"/>
    <s v="LYDESEN500 - DESENGRASANTE CITRICO 500ML"/>
    <n v="1"/>
    <n v="2645.48"/>
    <n v="0"/>
    <n v="2645.48"/>
    <s v="BG22"/>
    <n v="1"/>
    <n v="126"/>
    <s v=" TUTI Bogota"/>
    <s v="ZONA BOGOTA"/>
    <s v="TERCEROS"/>
    <s v="2025 SEM 47"/>
    <s v="2113"/>
    <x v="42"/>
    <s v="martes"/>
    <s v="ETERNA"/>
    <n v="1"/>
    <n v="1"/>
    <s v="TAT"/>
    <s v="SANDRA PATRICIA CONTRERAS PINEDA"/>
    <s v="Preventa"/>
    <s v="51830155"/>
    <s v="52218661"/>
    <s v="SANDRA PATRICIA CONTRERAS PINEDA"/>
  </r>
  <r>
    <d v="2025-11-18T00:00:00"/>
    <s v="HHBO001179966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7"/>
    <s v="2113"/>
    <x v="42"/>
    <s v="martes"/>
    <s v="ETERNA"/>
    <n v="1"/>
    <n v="1"/>
    <s v="TAT"/>
    <s v="SANDRA PATRICIA CONTRERAS PINEDA"/>
    <s v="Preventa"/>
    <s v="51830155"/>
    <s v="52218661"/>
    <s v="SANDRA PATRICIA CONTRERAS PINEDA"/>
  </r>
  <r>
    <d v="2025-11-18T00:00:00"/>
    <s v="HHBO001179966"/>
    <s v="LYBICA1000X1"/>
    <s v="LIMPIAYA LIMPIADOR BICARBONATO 1000ML X1"/>
    <s v="LYBICA1000X1 - LIMPIAYA LIMPIADOR BICARBONATO 1000ML X1"/>
    <n v="1"/>
    <n v="3025.21"/>
    <n v="0"/>
    <n v="3025.21"/>
    <s v="BG22"/>
    <n v="1"/>
    <n v="126"/>
    <s v=" TUTI Bogota"/>
    <s v="ZONA BOGOTA"/>
    <s v="TERCEROS"/>
    <s v="2025 SEM 47"/>
    <s v="2113"/>
    <x v="42"/>
    <s v="martes"/>
    <s v="ETERNA"/>
    <n v="1"/>
    <n v="1"/>
    <s v="TAT"/>
    <s v="SANDRA PATRICIA CONTRERAS PINEDA"/>
    <s v="Preventa"/>
    <s v="51830155"/>
    <s v="52218661"/>
    <s v="SANDRA PATRICIA CONTRERAS PINEDA"/>
  </r>
  <r>
    <d v="2025-11-18T00:00:00"/>
    <s v="HHME00146881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7"/>
    <s v="1308"/>
    <x v="23"/>
    <s v="martes"/>
    <s v="PREBEL"/>
    <n v="1"/>
    <n v="1"/>
    <s v="TAT"/>
    <s v="ALEJANDRA QUINTERO PAMPLONA"/>
    <s v="Preventa"/>
    <s v="1000396306"/>
    <s v="1037594291"/>
    <s v="GRANERO SANTA ROSA"/>
  </r>
  <r>
    <d v="2025-11-18T00:00:00"/>
    <s v="HHME001468833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41"/>
    <x v="22"/>
    <s v="martes"/>
    <s v="PREBEL"/>
    <n v="1"/>
    <n v="1"/>
    <s v="TAT"/>
    <s v="JOSE FERNANDO  RUIZ WOLF"/>
    <s v="Preventa"/>
    <s v="1017199541"/>
    <s v="79389221"/>
    <s v="REJA BLANCA"/>
  </r>
  <r>
    <d v="2025-11-18T00:00:00"/>
    <s v="HHBQ000727398"/>
    <s v="LYGUANT8AMX2"/>
    <s v="LIMPIAYA GUANTE TALLA8 AMARILLO X2"/>
    <s v="LYGUANT8AMX2 - LIMPIAYA GUANTE TALLA8 AMARILLO X2"/>
    <n v="4"/>
    <n v="3025.21"/>
    <n v="0"/>
    <n v="12100.84"/>
    <s v="BQ06"/>
    <n v="1"/>
    <n v="155"/>
    <s v=" TUTI Barranquilla"/>
    <s v="ZONA NORTE"/>
    <s v="TERCEROS"/>
    <s v="2025 SEM 47"/>
    <s v="1944"/>
    <x v="37"/>
    <s v="martes"/>
    <s v="ETERNA"/>
    <n v="1"/>
    <n v="4"/>
    <s v="TAT"/>
    <s v="HELIO DAVID REYES REYES"/>
    <s v="Preventa"/>
    <s v="91078930"/>
    <s v="1042436969"/>
    <s v="VARIEDADES FANTASY"/>
  </r>
  <r>
    <d v="2025-11-18T00:00:00"/>
    <s v="HHBQ000727398"/>
    <s v="LYGUANT9AMX2"/>
    <s v="LIMPIAYA GUANTE TALLA9 AMARILLO X2"/>
    <s v="LYGUANT9AMX2 - LIMPIAYA GUANTE TALLA9 AMARILLO X2"/>
    <n v="4"/>
    <n v="3025.21"/>
    <n v="0"/>
    <n v="12100.84"/>
    <s v="BQ06"/>
    <n v="1"/>
    <n v="155"/>
    <s v=" TUTI Barranquilla"/>
    <s v="ZONA NORTE"/>
    <s v="TERCEROS"/>
    <s v="2025 SEM 47"/>
    <s v="1944"/>
    <x v="37"/>
    <s v="martes"/>
    <s v="ETERNA"/>
    <n v="1"/>
    <n v="4"/>
    <s v="TAT"/>
    <s v="HELIO DAVID REYES REYES"/>
    <s v="Preventa"/>
    <s v="91078930"/>
    <s v="1042436969"/>
    <s v="VARIEDADES FANTASY"/>
  </r>
  <r>
    <d v="2025-11-18T00:00:00"/>
    <s v="HHBU000700928"/>
    <s v="YACAN40"/>
    <s v="CANDADO 40 MM"/>
    <s v="YACAN40 - CANDADO 40 MM"/>
    <n v="3"/>
    <n v="2992.5"/>
    <n v="0"/>
    <n v="8977.5"/>
    <s v="CU02"/>
    <n v="1"/>
    <n v="211"/>
    <s v=" Tuti Cúcuta"/>
    <s v="ZONA SANTANDER"/>
    <s v="TERCEROS"/>
    <s v="2025 SEM 47"/>
    <s v="1677"/>
    <x v="28"/>
    <s v="martes"/>
    <s v="YASS"/>
    <n v="1"/>
    <n v="3"/>
    <s v="TAT"/>
    <s v="BLANCA NUBIA ABRIL GONZALEZ"/>
    <s v="Preventa"/>
    <s v="23694354"/>
    <s v="1093777438"/>
    <s v="BLANCA"/>
  </r>
  <r>
    <d v="2025-11-18T00:00:00"/>
    <s v="HHBU000701006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7"/>
    <s v="1673"/>
    <x v="24"/>
    <s v="martes"/>
    <s v="ETERNA"/>
    <n v="1"/>
    <n v="6"/>
    <s v="TAT"/>
    <s v="SANDRA MILENA OSORIO BOTELLO"/>
    <s v="Preventa"/>
    <s v="37271853"/>
    <s v="1090387974"/>
    <s v="SANDRA MILENA OSORIO BOTERO"/>
  </r>
  <r>
    <d v="2025-11-18T00:00:00"/>
    <s v="HHBO001180116"/>
    <s v="LYGUANT7.5AMX2"/>
    <s v="LIMPIAYA GUATE TALLA7.5 AMARILLO X2"/>
    <s v="LYGUANT7.5AMX2 - LIMPIAYA GUATE TALLA7.5 AMARILLO X2"/>
    <n v="3"/>
    <n v="3025.21"/>
    <n v="0"/>
    <n v="9075.6299999999992"/>
    <s v="BG13"/>
    <n v="1"/>
    <n v="126"/>
    <s v=" TUTI Bogota"/>
    <s v="ZONA BOGOTA"/>
    <s v="TERCEROS"/>
    <s v="2025 SEM 47"/>
    <s v="2236"/>
    <x v="14"/>
    <s v="martes"/>
    <s v="ETERNA"/>
    <n v="1"/>
    <n v="3"/>
    <s v="TAT"/>
    <s v="NANCY GONZALEZ ROBAYO"/>
    <s v="Preventa"/>
    <s v="21181797"/>
    <s v="1012358399"/>
    <s v="TIENDA LOS POTRILLOS"/>
  </r>
  <r>
    <d v="2025-11-18T00:00:00"/>
    <s v="HHME001468975"/>
    <s v="YABOLSAMED"/>
    <s v="BOLSA BASURA PAQUETE X8 UNIDADES"/>
    <s v="YABOLSAMED - BOLSA BASURA PAQUETE X8 UNIDADES"/>
    <n v="20"/>
    <n v="1344.54"/>
    <n v="0"/>
    <n v="26890.799999999999"/>
    <s v="MD40"/>
    <n v="1"/>
    <n v="125"/>
    <s v=" TUTI Medellin"/>
    <s v="ZONA CENTRO"/>
    <s v="TERCEROS"/>
    <s v="2025 SEM 47"/>
    <s v="1331"/>
    <x v="44"/>
    <s v="martes"/>
    <s v="YASS"/>
    <n v="1"/>
    <n v="20"/>
    <s v="TAT"/>
    <s v="ANDRES FELIPE SALTARIN CARTAGENA"/>
    <s v="Preventa"/>
    <s v="1152461413"/>
    <s v="39178423"/>
    <s v="TIENDA EL MOLINO"/>
  </r>
  <r>
    <d v="2025-11-18T00:00:00"/>
    <s v="HHBO001180128"/>
    <s v="YACAN20"/>
    <s v="CANDADO 20 MM"/>
    <s v="YACAN20 - CANDADO 20 MM"/>
    <n v="4"/>
    <n v="1218.49"/>
    <n v="0"/>
    <n v="4873.96"/>
    <s v="BG13"/>
    <n v="1"/>
    <n v="126"/>
    <s v=" TUTI Bogota"/>
    <s v="ZONA BOGOTA"/>
    <s v="TERCEROS"/>
    <s v="2025 SEM 47"/>
    <s v="2236"/>
    <x v="14"/>
    <s v="martes"/>
    <s v="YASS"/>
    <n v="1"/>
    <n v="4"/>
    <s v="TAT"/>
    <s v="JOSE JOAQUIN PINZON RIAÑO"/>
    <s v="Preventa"/>
    <s v="80466757"/>
    <s v="1012358399"/>
    <s v="CIGARRERIA CAVA EXPRESS"/>
  </r>
  <r>
    <d v="2025-11-18T00:00:00"/>
    <s v="HHBO001180128"/>
    <s v="YACAN40"/>
    <s v="CANDADO 40 MM"/>
    <s v="YACAN40 - CANDADO 40 MM"/>
    <n v="3"/>
    <n v="2992.5"/>
    <n v="0"/>
    <n v="8977.5"/>
    <s v="BG13"/>
    <n v="1"/>
    <n v="126"/>
    <s v=" TUTI Bogota"/>
    <s v="ZONA BOGOTA"/>
    <s v="TERCEROS"/>
    <s v="2025 SEM 47"/>
    <s v="2236"/>
    <x v="14"/>
    <s v="martes"/>
    <s v="YASS"/>
    <n v="1"/>
    <n v="3"/>
    <s v="TAT"/>
    <s v="JOSE JOAQUIN PINZON RIAÑO"/>
    <s v="Preventa"/>
    <s v="80466757"/>
    <s v="1012358399"/>
    <s v="CIGARRERIA CAVA EXPRESS"/>
  </r>
  <r>
    <d v="2025-11-18T00:00:00"/>
    <s v="HHBO001180128"/>
    <s v="YACAN38"/>
    <s v="CANDADO 38 MM"/>
    <s v="YACAN38 - CANDADO 38 MM"/>
    <n v="3"/>
    <n v="2668.75"/>
    <n v="0"/>
    <n v="8006.25"/>
    <s v="BG13"/>
    <n v="1"/>
    <n v="126"/>
    <s v=" TUTI Bogota"/>
    <s v="ZONA BOGOTA"/>
    <s v="TERCEROS"/>
    <s v="2025 SEM 47"/>
    <s v="2236"/>
    <x v="14"/>
    <s v="martes"/>
    <s v="YASS"/>
    <n v="1"/>
    <n v="3"/>
    <s v="TAT"/>
    <s v="JOSE JOAQUIN PINZON RIAÑO"/>
    <s v="Preventa"/>
    <s v="80466757"/>
    <s v="1012358399"/>
    <s v="CIGARRERIA CAVA EXPRESS"/>
  </r>
  <r>
    <d v="2025-11-18T00:00:00"/>
    <s v="HHBO001180128"/>
    <s v="YACAN50"/>
    <s v="CANDADO 50 MM"/>
    <s v="YACAN50 - CANDADO 50 MM"/>
    <n v="2"/>
    <n v="4327.7299999999996"/>
    <n v="0"/>
    <n v="8655.4599999999991"/>
    <s v="BG13"/>
    <n v="1"/>
    <n v="126"/>
    <s v=" TUTI Bogota"/>
    <s v="ZONA BOGOTA"/>
    <s v="TERCEROS"/>
    <s v="2025 SEM 47"/>
    <s v="2236"/>
    <x v="14"/>
    <s v="martes"/>
    <s v="YASS"/>
    <n v="1"/>
    <n v="2"/>
    <s v="TAT"/>
    <s v="JOSE JOAQUIN PINZON RIAÑO"/>
    <s v="Preventa"/>
    <s v="80466757"/>
    <s v="1012358399"/>
    <s v="CIGARRERIA CAVA EXPRESS"/>
  </r>
  <r>
    <d v="2025-11-18T00:00:00"/>
    <s v="HHBO001180128"/>
    <s v="YACINT12"/>
    <s v="CINTA TRANSPARENTE PEQUEÑA X 12 UND"/>
    <s v="YACINT12 - CINTA TRANSPARENTE PEQUEÑA X 12 UND"/>
    <n v="1"/>
    <n v="4247.1000000000004"/>
    <n v="0"/>
    <n v="4247.1000000000004"/>
    <s v="BG13"/>
    <n v="1"/>
    <n v="126"/>
    <s v=" TUTI Bogota"/>
    <s v="ZONA BOGOTA"/>
    <s v="TERCEROS"/>
    <s v="2025 SEM 47"/>
    <s v="2236"/>
    <x v="14"/>
    <s v="martes"/>
    <s v="YASS"/>
    <n v="1"/>
    <n v="1"/>
    <s v="TAT"/>
    <s v="JOSE JOAQUIN PINZON RIAÑO"/>
    <s v="Preventa"/>
    <s v="80466757"/>
    <s v="1012358399"/>
    <s v="CIGARRERIA CAVA EXPRESS"/>
  </r>
  <r>
    <d v="2025-11-18T00:00:00"/>
    <s v="HHBO001180128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7"/>
    <s v="2236"/>
    <x v="14"/>
    <s v="martes"/>
    <s v="ETERNA"/>
    <n v="1"/>
    <n v="3"/>
    <s v="TAT"/>
    <s v="JOSE JOAQUIN PINZON RIAÑO"/>
    <s v="Preventa"/>
    <s v="80466757"/>
    <s v="1012358399"/>
    <s v="CIGARRERIA CAVA EXPRESS"/>
  </r>
  <r>
    <d v="2025-11-18T00:00:00"/>
    <s v="HHBO001180128"/>
    <s v="LYESPOMALLX1"/>
    <s v="LIMPIAYA MALLA ESPONJA X1"/>
    <s v="LYESPOMALLX1 - LIMPIAYA MALLA ESPONJA X1"/>
    <n v="3"/>
    <n v="714.29"/>
    <n v="0"/>
    <n v="2142.87"/>
    <s v="BG13"/>
    <n v="1"/>
    <n v="126"/>
    <s v=" TUTI Bogota"/>
    <s v="ZONA BOGOTA"/>
    <s v="TERCEROS"/>
    <s v="2025 SEM 47"/>
    <s v="2236"/>
    <x v="14"/>
    <s v="martes"/>
    <s v="ETERNA"/>
    <n v="1"/>
    <n v="3"/>
    <s v="TAT"/>
    <s v="JOSE JOAQUIN PINZON RIAÑO"/>
    <s v="Preventa"/>
    <s v="80466757"/>
    <s v="1012358399"/>
    <s v="CIGARRERIA CAVA EXPRESS"/>
  </r>
  <r>
    <d v="2025-11-18T00:00:00"/>
    <s v="HHME001468989"/>
    <s v="YAPANIAZUX12"/>
    <s v="PAÑITOS HUMEDOS DAMPY AAZUL X 12UND"/>
    <s v="YAPANIAZUX12 - PAÑITOS HUMEDOS DAMPY AAZUL X 12UND"/>
    <n v="12"/>
    <n v="870"/>
    <n v="0"/>
    <n v="10440"/>
    <s v="TT02"/>
    <n v="1"/>
    <n v="125"/>
    <s v=" TUTI Medellin"/>
    <s v="ZONA CENTRO"/>
    <s v="TERCEROS"/>
    <s v="2025 SEM 47"/>
    <s v="1318"/>
    <x v="17"/>
    <s v="martes"/>
    <s v="YASS"/>
    <n v="1"/>
    <n v="12"/>
    <s v="TAT"/>
    <s v="MARIA CONSUELO VARGAS DE CASTRO"/>
    <s v="Preventa"/>
    <s v="32459816"/>
    <s v="1037949442"/>
    <s v="LA REJA VERDE"/>
  </r>
  <r>
    <d v="2025-11-18T00:00:00"/>
    <s v="HHME001469003"/>
    <s v="YALAPIROX12"/>
    <s v="LAPIZ ROJO X12 UND"/>
    <s v="YALAPIROX12 - LAPIZ ROJO X12 UND"/>
    <n v="2"/>
    <n v="4882"/>
    <n v="0"/>
    <n v="9764"/>
    <s v="TT02"/>
    <n v="1"/>
    <n v="125"/>
    <s v=" TUTI Medellin"/>
    <s v="ZONA CENTRO"/>
    <s v="TERCEROS"/>
    <s v="2025 SEM 47"/>
    <s v="1318"/>
    <x v="17"/>
    <s v="martes"/>
    <s v="YASS"/>
    <n v="1"/>
    <n v="2"/>
    <s v="TAT"/>
    <s v="RAMIRO ANTONIO GIRALDO GIRALDO"/>
    <s v="Preventa"/>
    <s v="70434068"/>
    <s v="1037949442"/>
    <s v="FERRETERIA OLAYA"/>
  </r>
  <r>
    <d v="2025-11-18T00:00:00"/>
    <s v="HHME001469003"/>
    <s v="LYGUANT9AMX2"/>
    <s v="LIMPIAYA GUANTE TALLA9 AMARILLO X2"/>
    <s v="LYGUANT9AMX2 - LIMPIAYA GUANTE TALLA9 AMARILLO X2"/>
    <n v="12"/>
    <n v="3025.21"/>
    <n v="0"/>
    <n v="36302.519999999997"/>
    <s v="TT02"/>
    <n v="1"/>
    <n v="125"/>
    <s v=" TUTI Medellin"/>
    <s v="ZONA CENTRO"/>
    <s v="TERCEROS"/>
    <s v="2025 SEM 47"/>
    <s v="1318"/>
    <x v="17"/>
    <s v="martes"/>
    <s v="ETERNA"/>
    <n v="1"/>
    <n v="12"/>
    <s v="TAT"/>
    <s v="RAMIRO ANTONIO GIRALDO GIRALDO"/>
    <s v="Preventa"/>
    <s v="70434068"/>
    <s v="1037949442"/>
    <s v="FERRETERIA OLAYA"/>
  </r>
  <r>
    <d v="2025-11-18T00:00:00"/>
    <s v="HHME001469003"/>
    <s v="YACINT12"/>
    <s v="CINTA TRANSPARENTE PEQUEÑA X 12 UND"/>
    <s v="YACINT12 - CINTA TRANSPARENTE PEQUEÑA X 12 UND"/>
    <n v="1"/>
    <n v="4247.1000000000004"/>
    <n v="0"/>
    <n v="4247.1000000000004"/>
    <s v="TT02"/>
    <n v="1"/>
    <n v="125"/>
    <s v=" TUTI Medellin"/>
    <s v="ZONA CENTRO"/>
    <s v="TERCEROS"/>
    <s v="2025 SEM 47"/>
    <s v="1318"/>
    <x v="17"/>
    <s v="martes"/>
    <s v="YASS"/>
    <n v="1"/>
    <n v="1"/>
    <s v="TAT"/>
    <s v="RAMIRO ANTONIO GIRALDO GIRALDO"/>
    <s v="Preventa"/>
    <s v="70434068"/>
    <s v="1037949442"/>
    <s v="FERRETERIA OLAYA"/>
  </r>
  <r>
    <d v="2025-11-18T00:00:00"/>
    <s v="HHME001469003"/>
    <s v="YACINASILANEGRA"/>
    <s v="CINTA AISLANTE NEGRA"/>
    <s v="YACINASILANEGRA - CINTA AISLANTE NEGRA"/>
    <n v="24"/>
    <n v="715"/>
    <n v="0"/>
    <n v="17160"/>
    <s v="TT02"/>
    <n v="1"/>
    <n v="125"/>
    <s v=" TUTI Medellin"/>
    <s v="ZONA CENTRO"/>
    <s v="TERCEROS"/>
    <s v="2025 SEM 47"/>
    <s v="1318"/>
    <x v="17"/>
    <s v="martes"/>
    <s v="YASS"/>
    <n v="1"/>
    <n v="24"/>
    <s v="TAT"/>
    <s v="RAMIRO ANTONIO GIRALDO GIRALDO"/>
    <s v="Preventa"/>
    <s v="70434068"/>
    <s v="1037949442"/>
    <s v="FERRETERIA OLAYA"/>
  </r>
  <r>
    <d v="2025-11-18T00:00:00"/>
    <s v="HHBO001180139"/>
    <s v="PBDESCOJINX18"/>
    <s v="DES. AFM DPL ORIG 12G X18"/>
    <s v="PBDESCOJINX18 - DES. AFM DPL ORIG 12G X18"/>
    <n v="1"/>
    <n v="11900"/>
    <n v="357"/>
    <n v="11543"/>
    <s v="BG19"/>
    <n v="1"/>
    <n v="126"/>
    <s v=" TUTI Bogota"/>
    <s v="ZONA BOGOTA"/>
    <s v="TERCEROS"/>
    <s v="2025 SEM 47"/>
    <s v="2192"/>
    <x v="21"/>
    <s v="martes"/>
    <s v="PREBEL"/>
    <n v="1"/>
    <n v="1"/>
    <s v="TAT"/>
    <s v="LUZ MARINA GONZALEZ SALINAS"/>
    <s v="Preventa"/>
    <s v="35506978"/>
    <s v="79903522"/>
    <s v="MISCELANEA Y PAPELERIA"/>
  </r>
  <r>
    <d v="2025-11-18T00:00:00"/>
    <s v="HHBO001180167"/>
    <s v="LYDESEN500"/>
    <s v="DESENGRASANTE CITRICO 500ML"/>
    <s v="LYDESEN500 - DESENGRASANTE CITRICO 500ML"/>
    <n v="6"/>
    <n v="2645.48"/>
    <n v="0"/>
    <n v="15872.88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JOSE NUMAEL CASTELLANOS CASTILLO"/>
    <s v="Preventa"/>
    <s v="19375273"/>
    <s v="1012358399"/>
    <s v="CIGARRERIA SMART"/>
  </r>
  <r>
    <d v="2025-11-18T00:00:00"/>
    <s v="HHBO001180167"/>
    <s v="LYCEETIPLANCHA"/>
    <s v="CEPILLO ECOLOGICO TIPO PLANCHA"/>
    <s v="LYCEETIPLANCHA - CEPILLO ECOLOGICO TIPO PLANCHA"/>
    <n v="6"/>
    <n v="2700"/>
    <n v="0"/>
    <n v="16200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JOSE NUMAEL CASTELLANOS CASTILLO"/>
    <s v="Preventa"/>
    <s v="19375273"/>
    <s v="1012358399"/>
    <s v="CIGARRERIA SMART"/>
  </r>
  <r>
    <d v="2025-11-18T00:00:00"/>
    <s v="HHBO001180167"/>
    <s v="LYGUANT7.5AMX2"/>
    <s v="LIMPIAYA GUATE TALLA7.5 AMARILLO X2"/>
    <s v="LYGUANT7.5AMX2 - LIMPIAYA GUATE TALLA7.5 AMARILLO X2"/>
    <n v="6"/>
    <n v="3025.21"/>
    <n v="0"/>
    <n v="18151.259999999998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JOSE NUMAEL CASTELLANOS CASTILLO"/>
    <s v="Preventa"/>
    <s v="19375273"/>
    <s v="1012358399"/>
    <s v="CIGARRERIA SMART"/>
  </r>
  <r>
    <d v="2025-11-18T00:00:00"/>
    <s v="HHBO001179877"/>
    <s v="YACAN38"/>
    <s v="CANDADO 38 MM"/>
    <s v="YACAN38 - CANDADO 38 MM"/>
    <n v="6"/>
    <n v="2668.75"/>
    <n v="0"/>
    <n v="16012.5"/>
    <s v="BG19"/>
    <n v="1"/>
    <n v="2"/>
    <s v=" CIUDAD BOGOTA"/>
    <s v="ZONA BOGOTA"/>
    <s v="TERCEROS"/>
    <s v="2025 SEM 47"/>
    <s v="2186"/>
    <x v="46"/>
    <s v="martes"/>
    <s v="YASS"/>
    <n v="1"/>
    <n v="6"/>
    <s v="TAT"/>
    <s v="MARTHA YOLANDA CRISOSTOMO GONZALEZ"/>
    <s v="Preventa"/>
    <s v="41715010"/>
    <s v="9902"/>
    <s v="PAPELERIA SEBASTIAN"/>
  </r>
  <r>
    <d v="2025-11-18T00:00:00"/>
    <s v="HHBO001179877"/>
    <s v="YACAN40"/>
    <s v="CANDADO 40 MM"/>
    <s v="YACAN40 - CANDADO 40 MM"/>
    <n v="4"/>
    <n v="2992.5"/>
    <n v="0"/>
    <n v="11970"/>
    <s v="BG19"/>
    <n v="1"/>
    <n v="2"/>
    <s v=" CIUDAD BOGOTA"/>
    <s v="ZONA BOGOTA"/>
    <s v="TERCEROS"/>
    <s v="2025 SEM 47"/>
    <s v="2186"/>
    <x v="46"/>
    <s v="martes"/>
    <s v="YASS"/>
    <n v="1"/>
    <n v="4"/>
    <s v="TAT"/>
    <s v="MARTHA YOLANDA CRISOSTOMO GONZALEZ"/>
    <s v="Preventa"/>
    <s v="41715010"/>
    <s v="9902"/>
    <s v="PAPELERIA SEBASTIAN"/>
  </r>
  <r>
    <d v="2025-11-18T00:00:00"/>
    <s v="HHBO001179877"/>
    <s v="YACAN50"/>
    <s v="CANDADO 50 MM"/>
    <s v="YACAN50 - CANDADO 50 MM"/>
    <n v="4"/>
    <n v="4327.7299999999996"/>
    <n v="0"/>
    <n v="17310.919999999998"/>
    <s v="BG19"/>
    <n v="1"/>
    <n v="2"/>
    <s v=" CIUDAD BOGOTA"/>
    <s v="ZONA BOGOTA"/>
    <s v="TERCEROS"/>
    <s v="2025 SEM 47"/>
    <s v="2186"/>
    <x v="46"/>
    <s v="martes"/>
    <s v="YASS"/>
    <n v="1"/>
    <n v="4"/>
    <s v="TAT"/>
    <s v="MARTHA YOLANDA CRISOSTOMO GONZALEZ"/>
    <s v="Preventa"/>
    <s v="41715010"/>
    <s v="9902"/>
    <s v="PAPELERIA SEBASTIAN"/>
  </r>
  <r>
    <d v="2025-11-18T00:00:00"/>
    <s v="HHCA000427369"/>
    <s v="PBDESCOJINX18"/>
    <s v="DES. AFM DPL ORIG 12G X18"/>
    <s v="PBDESCOJINX18 - DES. AFM DPL ORIG 12G X18"/>
    <n v="1"/>
    <n v="11900"/>
    <n v="595"/>
    <n v="11305"/>
    <s v="CL07"/>
    <n v="1"/>
    <n v="3"/>
    <s v=" CALI"/>
    <s v="ZONA SUR"/>
    <s v="TERCEROS"/>
    <s v="2025 SEM 47"/>
    <s v="1877"/>
    <x v="16"/>
    <s v="martes"/>
    <s v="PREBEL"/>
    <n v="1"/>
    <n v="1"/>
    <s v="TAT"/>
    <s v="JOSE DANILO GIRALDO OSORIO"/>
    <s v="Preventa"/>
    <s v="1060269803"/>
    <s v="1143845966"/>
    <s v="MERCAPOOL"/>
  </r>
  <r>
    <d v="2025-11-18T00:00:00"/>
    <s v="HHME001468744"/>
    <s v="LYSUAV190DX1"/>
    <s v="LIMPIAYA SUAVIZANTE DOYPACK 190 ML X1"/>
    <s v="LYSUAV190DX1 - LIMPIAYA SUAVIZANTE DOYPACK 190 ML X1"/>
    <n v="6"/>
    <n v="977"/>
    <n v="0"/>
    <n v="5862"/>
    <s v="MD02"/>
    <n v="1"/>
    <n v="125"/>
    <s v=" TUTI Medellin"/>
    <s v="ZONA CENTRO"/>
    <s v="TERCEROS"/>
    <s v="2025 SEM 47"/>
    <s v="1344"/>
    <x v="5"/>
    <s v="martes"/>
    <s v="ETERNA"/>
    <n v="1"/>
    <n v="6"/>
    <s v="TAT"/>
    <s v="MARIA GLADYS VARGAS TRUJILLO"/>
    <s v="Preventa"/>
    <s v="42997060"/>
    <s v="1036639459"/>
    <s v="GRANERO 90 27"/>
  </r>
  <r>
    <d v="2025-11-18T00:00:00"/>
    <s v="HHME001468754"/>
    <s v="YAPANIAZU"/>
    <s v="PAÑITOS HUMEDOS DAMPY X 20 AZUL"/>
    <s v="YAPANIAZU - PAÑITOS HUMEDOS DAMPY X 20 AZUL"/>
    <n v="6"/>
    <n v="1344.54"/>
    <n v="0"/>
    <n v="8067.24"/>
    <s v="MD04"/>
    <n v="1"/>
    <n v="125"/>
    <s v=" TUTI Medellin"/>
    <s v="ZONA CENTRO"/>
    <s v="TERCEROS"/>
    <s v="2025 SEM 47"/>
    <s v="1304"/>
    <x v="6"/>
    <s v="martes"/>
    <s v="YASS"/>
    <n v="1"/>
    <n v="6"/>
    <s v="TAT"/>
    <s v="WILBER MARTINEZ RENTERIA"/>
    <s v="Preventa"/>
    <s v="11801742"/>
    <s v="1036660589"/>
    <s v="TIENDA EL VECINO"/>
  </r>
  <r>
    <d v="2025-11-18T00:00:00"/>
    <s v="HHMO000626707"/>
    <s v="YAPANIAMA"/>
    <s v="PAÑITOS HUMEDOS DAMPY AMARILLOS X 15 UND"/>
    <s v="YAPANIAMA - PAÑITOS HUMEDOS DAMPY AMARILLOS X 15 UND"/>
    <n v="4"/>
    <n v="1260.5"/>
    <n v="0"/>
    <n v="5042"/>
    <s v="MT11"/>
    <n v="1"/>
    <n v="156"/>
    <s v=" TUTI Monteria"/>
    <s v="ZONA CENTRO"/>
    <s v="TERCEROS"/>
    <s v="2025 SEM 47"/>
    <s v="1731"/>
    <x v="1"/>
    <s v="martes"/>
    <s v="YASS"/>
    <n v="1"/>
    <n v="4"/>
    <s v="TAT"/>
    <s v="ALONSO DE JESUS OSORIO HINCAPIE"/>
    <s v="Preventa"/>
    <s v="70287545"/>
    <s v="1067887069"/>
    <s v="MERCADITO LOS PAISAS"/>
  </r>
  <r>
    <d v="2025-11-18T00:00:00"/>
    <s v="HHME001468786"/>
    <s v="PBDESOHDROL50MLX2"/>
    <s v="DES EA HYALU-DERMA ROLL ON 5OMLX2"/>
    <s v="PBDESOHDROL50MLX2 - DES EA HYALU-DERMA ROLL ON 5OMLX2"/>
    <n v="2"/>
    <n v="16210.35"/>
    <n v="0"/>
    <n v="32420.7"/>
    <s v="MD04"/>
    <n v="1"/>
    <n v="125"/>
    <s v=" TUTI Medellin"/>
    <s v="ZONA CENTRO"/>
    <s v="TERCEROS"/>
    <s v="2025 SEM 47"/>
    <s v="1312"/>
    <x v="39"/>
    <s v="martes"/>
    <s v="PREBEL"/>
    <n v="1"/>
    <n v="2"/>
    <s v="TAT"/>
    <s v="A . J . EVENTOS, LOGÍSTICA Y MERCADEO S.A.S."/>
    <s v="Preventa"/>
    <s v="900647629"/>
    <s v="71296053"/>
    <s v="A . J . EVENTOS, LOGÍSTICA Y MERCADEO S.A.S."/>
  </r>
  <r>
    <d v="2025-11-18T00:00:00"/>
    <s v="HHME001468786"/>
    <s v="PBDESCLIROLL"/>
    <s v="DESODORANTE CLINICAL ROLL-ON 30ML"/>
    <s v="PBDESCLIROLL - DESODORANTE CLINICAL ROLL-ON 30ML"/>
    <n v="1"/>
    <n v="3000"/>
    <n v="0"/>
    <n v="3000"/>
    <s v="MD04"/>
    <n v="1"/>
    <n v="125"/>
    <s v=" TUTI Medellin"/>
    <s v="ZONA CENTRO"/>
    <s v="TERCEROS"/>
    <s v="2025 SEM 47"/>
    <s v="1312"/>
    <x v="39"/>
    <s v="martes"/>
    <s v="PREBEL"/>
    <n v="1"/>
    <n v="1"/>
    <s v="TAT"/>
    <s v="A . J . EVENTOS, LOGÍSTICA Y MERCADEO S.A.S."/>
    <s v="Preventa"/>
    <s v="900647629"/>
    <s v="71296053"/>
    <s v="A . J . EVENTOS, LOGÍSTICA Y MERCADEO S.A.S."/>
  </r>
  <r>
    <d v="2025-11-18T00:00:00"/>
    <s v="HHME001468786"/>
    <s v="PBTALCO30"/>
    <s v="TALCO POLVO AFM 30 GR"/>
    <s v="PBTALCO30 - TALCO POLVO AFM 30 GR"/>
    <n v="2"/>
    <n v="2900.04"/>
    <n v="0"/>
    <n v="5800.08"/>
    <s v="MD04"/>
    <n v="1"/>
    <n v="125"/>
    <s v=" TUTI Medellin"/>
    <s v="ZONA CENTRO"/>
    <s v="TERCEROS"/>
    <s v="2025 SEM 47"/>
    <s v="1312"/>
    <x v="39"/>
    <s v="martes"/>
    <s v="PREBEL"/>
    <n v="1"/>
    <n v="2"/>
    <s v="TAT"/>
    <s v="A . J . EVENTOS, LOGÍSTICA Y MERCADEO S.A.S."/>
    <s v="Preventa"/>
    <s v="900647629"/>
    <s v="71296053"/>
    <s v="A . J . EVENTOS, LOGÍSTICA Y MERCADEO S.A.S."/>
  </r>
  <r>
    <d v="2025-11-18T00:00:00"/>
    <s v="HHME001468786"/>
    <s v="LYESPOOROX12"/>
    <s v="LIMPIAYA ESPONJA ORO/PLATA X12"/>
    <s v="LYESPOOROX12 - LIMPIAYA ESPONJA ORO/PLATA X12"/>
    <n v="3"/>
    <n v="8991.6"/>
    <n v="1348.74"/>
    <n v="25626.06"/>
    <s v="MD04"/>
    <n v="1"/>
    <n v="125"/>
    <s v=" TUTI Medellin"/>
    <s v="ZONA CENTRO"/>
    <s v="TERCEROS"/>
    <s v="2025 SEM 47"/>
    <s v="1312"/>
    <x v="39"/>
    <s v="martes"/>
    <s v="ETERNA"/>
    <n v="1"/>
    <n v="3"/>
    <s v="TAT"/>
    <s v="A . J . EVENTOS, LOGÍSTICA Y MERCADEO S.A.S."/>
    <s v="Preventa"/>
    <s v="900647629"/>
    <s v="71296053"/>
    <s v="A . J . EVENTOS, LOGÍSTICA Y MERCADEO S.A.S."/>
  </r>
  <r>
    <d v="2025-11-18T00:00:00"/>
    <s v="HHME001468786"/>
    <s v="LYESPODOUSX24"/>
    <s v="LIMPIAYA ESPONJA DOBLEUSO X24"/>
    <s v="LYESPODOUSX24 - LIMPIAYA ESPONJA DOBLEUSO X24"/>
    <n v="1"/>
    <n v="12016.81"/>
    <n v="600.84050000000002"/>
    <n v="11415.969499999999"/>
    <s v="MD04"/>
    <n v="1"/>
    <n v="125"/>
    <s v=" TUTI Medellin"/>
    <s v="ZONA CENTRO"/>
    <s v="TERCEROS"/>
    <s v="2025 SEM 47"/>
    <s v="1312"/>
    <x v="39"/>
    <s v="martes"/>
    <s v="ETERNA"/>
    <n v="1"/>
    <n v="1"/>
    <s v="TAT"/>
    <s v="A . J . EVENTOS, LOGÍSTICA Y MERCADEO S.A.S."/>
    <s v="Preventa"/>
    <s v="900647629"/>
    <s v="71296053"/>
    <s v="A . J . EVENTOS, LOGÍSTICA Y MERCADEO S.A.S."/>
  </r>
  <r>
    <d v="2025-11-18T00:00:00"/>
    <s v="HHME001468786"/>
    <s v="LYLAVA1000"/>
    <s v="LIMPIAYA LIMPIADOR MULTIUSOS LAVANDA X 1000"/>
    <s v="LYLAVA1000 - LIMPIAYA LIMPIADOR MULTIUSOS LAVANDA X 1000"/>
    <n v="2"/>
    <n v="2541.83"/>
    <n v="0"/>
    <n v="5083.66"/>
    <s v="MD04"/>
    <n v="1"/>
    <n v="125"/>
    <s v=" TUTI Medellin"/>
    <s v="ZONA CENTRO"/>
    <s v="TERCEROS"/>
    <s v="2025 SEM 47"/>
    <s v="1312"/>
    <x v="39"/>
    <s v="martes"/>
    <s v="ETERNA"/>
    <n v="1"/>
    <n v="2"/>
    <s v="TAT"/>
    <s v="A . J . EVENTOS, LOGÍSTICA Y MERCADEO S.A.S."/>
    <s v="Preventa"/>
    <s v="900647629"/>
    <s v="71296053"/>
    <s v="A . J . EVENTOS, LOGÍSTICA Y MERCADEO S.A.S."/>
  </r>
  <r>
    <d v="2025-11-18T00:00:00"/>
    <s v="HHME001468801"/>
    <s v="PBDESCOJINX18"/>
    <s v="DES. AFM DPL ORIG 12G X18"/>
    <s v="PBDESCOJINX18 - DES. AFM DPL ORIG 12G X18"/>
    <n v="1"/>
    <n v="11900"/>
    <n v="357"/>
    <n v="11543"/>
    <s v="MD02"/>
    <n v="1"/>
    <n v="125"/>
    <s v=" TUTI Medellin"/>
    <s v="ZONA CENTRO"/>
    <s v="TERCEROS"/>
    <s v="2025 SEM 47"/>
    <s v="1344"/>
    <x v="5"/>
    <s v="martes"/>
    <s v="PREBEL"/>
    <n v="1"/>
    <n v="1"/>
    <s v="TAT"/>
    <s v="GUILLERMO LEON ARANGO GARCIA"/>
    <s v="Preventa"/>
    <s v="98474163"/>
    <s v="1036639459"/>
    <s v="MERCADOS EL BUEN PRECIO"/>
  </r>
  <r>
    <d v="2025-11-18T00:00:00"/>
    <s v="HHBO001179971"/>
    <s v="LYDESEN500"/>
    <s v="DESENGRASANTE CITRICO 500ML"/>
    <s v="LYDESEN500 - DESENGRASANTE CITRICO 500ML"/>
    <n v="5"/>
    <n v="2645.48"/>
    <n v="0"/>
    <n v="13227.4"/>
    <s v="BG13"/>
    <n v="1"/>
    <n v="126"/>
    <s v=" TUTI Bogota"/>
    <s v="ZONA BOGOTA"/>
    <s v="TERCEROS"/>
    <s v="2025 SEM 47"/>
    <s v="2233"/>
    <x v="18"/>
    <s v="martes"/>
    <s v="ETERNA"/>
    <n v="1"/>
    <n v="5"/>
    <s v="TAT"/>
    <s v="PAOLA SOFIA TARAZONA SANABRIA"/>
    <s v="Preventa"/>
    <s v="1098100016"/>
    <s v="52460170"/>
    <s v="TIENDA TARAZONA"/>
  </r>
  <r>
    <d v="2025-11-18T00:00:00"/>
    <s v="HHBO001179971"/>
    <s v="LYVIDR500X1"/>
    <s v="LIMPIAYA LIMPIAVIDRIOS MULTIUSOS 500ML X1"/>
    <s v="LYVIDR500X1 - LIMPIAYA LIMPIAVIDRIOS MULTIUSOS 500ML X1"/>
    <n v="4"/>
    <n v="2647.06"/>
    <n v="0"/>
    <n v="10588.24"/>
    <s v="BG13"/>
    <n v="1"/>
    <n v="126"/>
    <s v=" TUTI Bogota"/>
    <s v="ZONA BOGOTA"/>
    <s v="TERCEROS"/>
    <s v="2025 SEM 47"/>
    <s v="2233"/>
    <x v="18"/>
    <s v="martes"/>
    <s v="ETERNA"/>
    <n v="1"/>
    <n v="4"/>
    <s v="TAT"/>
    <s v="PAOLA SOFIA TARAZONA SANABRIA"/>
    <s v="Preventa"/>
    <s v="1098100016"/>
    <s v="52460170"/>
    <s v="TIENDA TARAZONA"/>
  </r>
  <r>
    <d v="2025-11-18T00:00:00"/>
    <s v="HHBO001179971"/>
    <s v="LYLOZACREM"/>
    <s v="CREMA LAVALOZA LIMPIAYA"/>
    <s v="LYLOZACREM - CREMA LAVALOZA LIMPIAYA"/>
    <n v="4"/>
    <n v="2615"/>
    <n v="0"/>
    <n v="10460"/>
    <s v="BG13"/>
    <n v="1"/>
    <n v="126"/>
    <s v=" TUTI Bogota"/>
    <s v="ZONA BOGOTA"/>
    <s v="TERCEROS"/>
    <s v="2025 SEM 47"/>
    <s v="2233"/>
    <x v="18"/>
    <s v="martes"/>
    <s v="ETERNA"/>
    <n v="1"/>
    <n v="4"/>
    <s v="TAT"/>
    <s v="PAOLA SOFIA TARAZONA SANABRIA"/>
    <s v="Preventa"/>
    <s v="1098100016"/>
    <s v="52460170"/>
    <s v="TIENDA TARAZONA"/>
  </r>
  <r>
    <d v="2025-11-18T00:00:00"/>
    <s v="HHBO001179971"/>
    <s v="LYBICA1000X1"/>
    <s v="LIMPIAYA LIMPIADOR BICARBONATO 1000ML X1"/>
    <s v="LYBICA1000X1 - LIMPIAYA LIMPIADOR BICARBONATO 1000ML X1"/>
    <n v="4"/>
    <n v="3025.21"/>
    <n v="0"/>
    <n v="12100.84"/>
    <s v="BG13"/>
    <n v="1"/>
    <n v="126"/>
    <s v=" TUTI Bogota"/>
    <s v="ZONA BOGOTA"/>
    <s v="TERCEROS"/>
    <s v="2025 SEM 47"/>
    <s v="2233"/>
    <x v="18"/>
    <s v="martes"/>
    <s v="ETERNA"/>
    <n v="1"/>
    <n v="4"/>
    <s v="TAT"/>
    <s v="PAOLA SOFIA TARAZONA SANABRIA"/>
    <s v="Preventa"/>
    <s v="1098100016"/>
    <s v="52460170"/>
    <s v="TIENDA TARAZONA"/>
  </r>
  <r>
    <d v="2025-11-18T00:00:00"/>
    <s v="HHBO001179971"/>
    <s v="LYLAVA1000"/>
    <s v="LIMPIAYA LIMPIADOR MULTIUSOS LAVANDA X 1000"/>
    <s v="LYLAVA1000 - LIMPIAYA LIMPIADOR MULTIUSOS LAVANDA X 1000"/>
    <n v="3"/>
    <n v="2541.83"/>
    <n v="0"/>
    <n v="7625.49"/>
    <s v="BG13"/>
    <n v="1"/>
    <n v="126"/>
    <s v=" TUTI Bogota"/>
    <s v="ZONA BOGOTA"/>
    <s v="TERCEROS"/>
    <s v="2025 SEM 47"/>
    <s v="2233"/>
    <x v="18"/>
    <s v="martes"/>
    <s v="ETERNA"/>
    <n v="1"/>
    <n v="3"/>
    <s v="TAT"/>
    <s v="PAOLA SOFIA TARAZONA SANABRIA"/>
    <s v="Preventa"/>
    <s v="1098100016"/>
    <s v="52460170"/>
    <s v="TIENDA TARAZONA"/>
  </r>
  <r>
    <d v="2025-11-18T00:00:00"/>
    <s v="HHBO001179971"/>
    <s v="LYGUANT7AMX2"/>
    <s v="LIMPIAYA GUATE TALLA7 AMARILLO X2"/>
    <s v="LYGUANT7AMX2 - LIMPIAYA GUATE TALLA7 AMARILLO X2"/>
    <n v="4"/>
    <n v="3025.21"/>
    <n v="0"/>
    <n v="12100.84"/>
    <s v="BG13"/>
    <n v="1"/>
    <n v="126"/>
    <s v=" TUTI Bogota"/>
    <s v="ZONA BOGOTA"/>
    <s v="TERCEROS"/>
    <s v="2025 SEM 47"/>
    <s v="2233"/>
    <x v="18"/>
    <s v="martes"/>
    <s v="ETERNA"/>
    <n v="1"/>
    <n v="4"/>
    <s v="TAT"/>
    <s v="PAOLA SOFIA TARAZONA SANABRIA"/>
    <s v="Preventa"/>
    <s v="1098100016"/>
    <s v="52460170"/>
    <s v="TIENDA TARAZONA"/>
  </r>
  <r>
    <d v="2025-11-18T00:00:00"/>
    <s v="HHBO001179971"/>
    <s v="LYGUANT7.5AMX2"/>
    <s v="LIMPIAYA GUATE TALLA7.5 AMARILLO X2"/>
    <s v="LYGUANT7.5AMX2 - LIMPIAYA GUATE TALLA7.5 AMARILLO X2"/>
    <n v="4"/>
    <n v="3025.21"/>
    <n v="0"/>
    <n v="12100.84"/>
    <s v="BG13"/>
    <n v="1"/>
    <n v="126"/>
    <s v=" TUTI Bogota"/>
    <s v="ZONA BOGOTA"/>
    <s v="TERCEROS"/>
    <s v="2025 SEM 47"/>
    <s v="2233"/>
    <x v="18"/>
    <s v="martes"/>
    <s v="ETERNA"/>
    <n v="1"/>
    <n v="4"/>
    <s v="TAT"/>
    <s v="PAOLA SOFIA TARAZONA SANABRIA"/>
    <s v="Preventa"/>
    <s v="1098100016"/>
    <s v="52460170"/>
    <s v="TIENDA TARAZONA"/>
  </r>
  <r>
    <d v="2025-11-18T00:00:00"/>
    <s v="HHBO001180003"/>
    <s v="LYGUANT7AMX2"/>
    <s v="LIMPIAYA GUATE TALLA7 AMARILLO X2"/>
    <s v="LYGUANT7AMX2 - LIMPIAYA GUATE TALLA7 AMARILLO X2"/>
    <n v="2"/>
    <n v="3025.21"/>
    <n v="0"/>
    <n v="6050.42"/>
    <s v="BG22"/>
    <n v="1"/>
    <n v="126"/>
    <s v=" TUTI Bogota"/>
    <s v="ZONA BOGOTA"/>
    <s v="TERCEROS"/>
    <s v="2025 SEM 47"/>
    <s v="2104"/>
    <x v="10"/>
    <s v="martes"/>
    <s v="ETERNA"/>
    <n v="1"/>
    <n v="2"/>
    <s v="TAT"/>
    <s v="ERIKA JOHANNA FONTECHA SALAZAR"/>
    <s v="Preventa"/>
    <s v="1033767365"/>
    <s v="1073687214"/>
    <s v="VARIEDADES Y DETALLES CELESTE"/>
  </r>
  <r>
    <d v="2025-11-18T00:00:00"/>
    <s v="HHBO001180003"/>
    <s v="LYGUANT7.5AMX2"/>
    <s v="LIMPIAYA GUATE TALLA7.5 AMARILLO X2"/>
    <s v="LYGUANT7.5AMX2 - LIMPIAYA GUATE TALLA7.5 AMARILLO X2"/>
    <n v="2"/>
    <n v="3025.21"/>
    <n v="0"/>
    <n v="6050.42"/>
    <s v="BG22"/>
    <n v="1"/>
    <n v="126"/>
    <s v=" TUTI Bogota"/>
    <s v="ZONA BOGOTA"/>
    <s v="TERCEROS"/>
    <s v="2025 SEM 47"/>
    <s v="2104"/>
    <x v="10"/>
    <s v="martes"/>
    <s v="ETERNA"/>
    <n v="1"/>
    <n v="2"/>
    <s v="TAT"/>
    <s v="ERIKA JOHANNA FONTECHA SALAZAR"/>
    <s v="Preventa"/>
    <s v="1033767365"/>
    <s v="1073687214"/>
    <s v="VARIEDADES Y DETALLES CELESTE"/>
  </r>
  <r>
    <d v="2025-11-18T00:00:00"/>
    <s v="HHBO001180003"/>
    <s v="LYGUANT8AMX2"/>
    <s v="LIMPIAYA GUANTE TALLA8 AMARILLO X2"/>
    <s v="LYGUANT8AMX2 - LIMPIAYA GUANTE TALLA8 AMARILLO X2"/>
    <n v="2"/>
    <n v="3025.21"/>
    <n v="0"/>
    <n v="6050.42"/>
    <s v="BG22"/>
    <n v="1"/>
    <n v="126"/>
    <s v=" TUTI Bogota"/>
    <s v="ZONA BOGOTA"/>
    <s v="TERCEROS"/>
    <s v="2025 SEM 47"/>
    <s v="2104"/>
    <x v="10"/>
    <s v="martes"/>
    <s v="ETERNA"/>
    <n v="1"/>
    <n v="2"/>
    <s v="TAT"/>
    <s v="ERIKA JOHANNA FONTECHA SALAZAR"/>
    <s v="Preventa"/>
    <s v="1033767365"/>
    <s v="1073687214"/>
    <s v="VARIEDADES Y DETALLES CELESTE"/>
  </r>
  <r>
    <d v="2025-11-18T00:00:00"/>
    <s v="HHBO001180003"/>
    <s v="LYGUANT8.5AMX2"/>
    <s v="LIMPIAYA GUANTE TALLA8.5 AMARILLO X2"/>
    <s v="LYGUANT8.5AMX2 - LIMPIAYA GUANTE TALLA8.5 AMARILLO X2"/>
    <n v="3"/>
    <n v="3025.21"/>
    <n v="0"/>
    <n v="9075.6299999999992"/>
    <s v="BG22"/>
    <n v="1"/>
    <n v="126"/>
    <s v=" TUTI Bogota"/>
    <s v="ZONA BOGOTA"/>
    <s v="TERCEROS"/>
    <s v="2025 SEM 47"/>
    <s v="2104"/>
    <x v="10"/>
    <s v="martes"/>
    <s v="ETERNA"/>
    <n v="1"/>
    <n v="3"/>
    <s v="TAT"/>
    <s v="ERIKA JOHANNA FONTECHA SALAZAR"/>
    <s v="Preventa"/>
    <s v="1033767365"/>
    <s v="1073687214"/>
    <s v="VARIEDADES Y DETALLES CELESTE"/>
  </r>
  <r>
    <d v="2025-11-18T00:00:00"/>
    <s v="HHBO001180009"/>
    <s v="LYDETE1800DX1"/>
    <s v="DETERGENTE ETERNA DOYPACK 1800 ML X1"/>
    <s v="LYDETE1800DX1 - DETERGENTE ETERNA DOYPACK 1800 ML X1"/>
    <n v="1"/>
    <n v="12000"/>
    <n v="0"/>
    <n v="12000"/>
    <s v="BG20"/>
    <n v="1"/>
    <n v="126"/>
    <s v=" TUTI Bogota"/>
    <s v="ZONA BOGOTA"/>
    <s v="TERCEROS"/>
    <s v="2025 SEM 47"/>
    <s v="2154"/>
    <x v="31"/>
    <s v="martes"/>
    <s v="ETERNA"/>
    <n v="1"/>
    <n v="1"/>
    <s v="TAT"/>
    <s v="DIANA MARIA CASTILLO MUÑOZ"/>
    <s v="Preventa"/>
    <s v="52876796"/>
    <s v="1000685156"/>
    <s v="PADRE PIO"/>
  </r>
  <r>
    <d v="2025-11-18T00:00:00"/>
    <s v="HHBU000700906"/>
    <s v="SENSHAMANOX1"/>
    <s v="SHAMPO NANOPLEX SACHET 22ML X1"/>
    <s v="SENSHAMANOX1 - SHAMPO NANOPLEX SACHET 22ML X1"/>
    <n v="2"/>
    <n v="1500"/>
    <n v="0"/>
    <n v="3000"/>
    <s v="CU02"/>
    <n v="1"/>
    <n v="211"/>
    <s v=" Tuti Cúcuta"/>
    <s v="ZONA SANTANDER"/>
    <s v="TERCEROS"/>
    <s v="2025 SEM 47"/>
    <s v="1677"/>
    <x v="28"/>
    <s v="martes"/>
    <s v="SENSE"/>
    <n v="1"/>
    <n v="2"/>
    <s v="TAT"/>
    <s v="LEONOR ESCOBAR MELO"/>
    <s v="Preventa"/>
    <s v="60371001"/>
    <s v="1093777438"/>
    <s v="LA CANASTA NEIRA"/>
  </r>
  <r>
    <d v="2025-11-18T00:00:00"/>
    <s v="HHBU000700906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7"/>
    <s v="1677"/>
    <x v="28"/>
    <s v="martes"/>
    <s v="PREBEL"/>
    <n v="1"/>
    <n v="1"/>
    <s v="TAT"/>
    <s v="LEONOR ESCOBAR MELO"/>
    <s v="Preventa"/>
    <s v="60371001"/>
    <s v="1093777438"/>
    <s v="LA CANASTA NEIRA"/>
  </r>
  <r>
    <d v="2025-11-18T00:00:00"/>
    <s v="HHBU000700906"/>
    <s v="DRSERUNSILISACHETX1"/>
    <s v="SERUM DE SILICONA DROMATIC EN SACHET X1"/>
    <s v="DRSERUNSILISACHETX1 - SERUM DE SILICONA DROMATIC EN SACHET X1"/>
    <n v="2"/>
    <n v="2227"/>
    <n v="0"/>
    <n v="4454"/>
    <s v="CU02"/>
    <n v="1"/>
    <n v="211"/>
    <s v=" Tuti Cúcuta"/>
    <s v="ZONA SANTANDER"/>
    <s v="TERCEROS"/>
    <s v="2025 SEM 47"/>
    <s v="1677"/>
    <x v="28"/>
    <s v="martes"/>
    <s v="DROMATIC"/>
    <n v="1"/>
    <n v="2"/>
    <s v="TAT"/>
    <s v="LEONOR ESCOBAR MELO"/>
    <s v="Preventa"/>
    <s v="60371001"/>
    <s v="1093777438"/>
    <s v="LA CANASTA NEIRA"/>
  </r>
  <r>
    <d v="2025-11-18T00:00:00"/>
    <s v="HHBU000700906"/>
    <s v="DRPOLISACHETX1"/>
    <s v="POLIMERO DROMATIC SACHET X1"/>
    <s v="DRPOLISACHETX1 - POLIMERO DROMATIC SACHET X1"/>
    <n v="2"/>
    <n v="2227"/>
    <n v="0"/>
    <n v="4454"/>
    <s v="CU02"/>
    <n v="1"/>
    <n v="211"/>
    <s v=" Tuti Cúcuta"/>
    <s v="ZONA SANTANDER"/>
    <s v="TERCEROS"/>
    <s v="2025 SEM 47"/>
    <s v="1677"/>
    <x v="28"/>
    <s v="martes"/>
    <s v="DROMATIC"/>
    <n v="1"/>
    <n v="2"/>
    <s v="TAT"/>
    <s v="LEONOR ESCOBAR MELO"/>
    <s v="Preventa"/>
    <s v="60371001"/>
    <s v="1093777438"/>
    <s v="LA CANASTA NEIRA"/>
  </r>
  <r>
    <d v="2025-11-18T00:00:00"/>
    <s v="HHBU000700906"/>
    <s v="KNLIMTEN"/>
    <s v="LIMPIADOR DE TENNIS KNIGHT"/>
    <s v="KNLIMTEN - LIMPIADOR DE TENNIS KNIGHT"/>
    <n v="1"/>
    <n v="6350"/>
    <n v="635"/>
    <n v="5715"/>
    <s v="CU02"/>
    <n v="1"/>
    <n v="211"/>
    <s v=" Tuti Cúcuta"/>
    <s v="ZONA SANTANDER"/>
    <s v="TERCEROS"/>
    <s v="2025 SEM 47"/>
    <s v="1677"/>
    <x v="28"/>
    <s v="martes"/>
    <s v="KNIGHT"/>
    <n v="1"/>
    <n v="1"/>
    <s v="TAT"/>
    <s v="LEONOR ESCOBAR MELO"/>
    <s v="Preventa"/>
    <s v="60371001"/>
    <s v="1093777438"/>
    <s v="LA CANASTA NEIRA"/>
  </r>
  <r>
    <d v="2025-11-18T00:00:00"/>
    <s v="HHBU000700906"/>
    <s v="LYGUANT8AMX2"/>
    <s v="LIMPIAYA GUANTE TALLA8 AMARILLO X2"/>
    <s v="LYGUANT8AMX2 - LIMPIAYA GUANTE TALLA8 AMARILLO X2"/>
    <n v="1"/>
    <n v="3025.21"/>
    <n v="0"/>
    <n v="3025.21"/>
    <s v="CU02"/>
    <n v="1"/>
    <n v="211"/>
    <s v=" Tuti Cúcuta"/>
    <s v="ZONA SANTANDER"/>
    <s v="TERCEROS"/>
    <s v="2025 SEM 47"/>
    <s v="1677"/>
    <x v="28"/>
    <s v="martes"/>
    <s v="ETERNA"/>
    <n v="1"/>
    <n v="1"/>
    <s v="TAT"/>
    <s v="LEONOR ESCOBAR MELO"/>
    <s v="Preventa"/>
    <s v="60371001"/>
    <s v="1093777438"/>
    <s v="LA CANASTA NEIRA"/>
  </r>
  <r>
    <d v="2025-11-18T00:00:00"/>
    <s v="HHBU000700916"/>
    <s v="YALAPIROX12"/>
    <s v="LAPIZ ROJO X12 UND"/>
    <s v="YALAPIROX12 - LAPIZ ROJO X12 UND"/>
    <n v="1"/>
    <n v="4882"/>
    <n v="0"/>
    <n v="4882"/>
    <s v="CU02"/>
    <n v="1"/>
    <n v="176"/>
    <s v=" CUCUTA"/>
    <s v="ZONA SANTANDER"/>
    <s v="TERCEROS"/>
    <s v="2025 SEM 47"/>
    <s v="1677"/>
    <x v="28"/>
    <s v="martes"/>
    <s v="YASS"/>
    <n v="1"/>
    <n v="1"/>
    <s v="TAT"/>
    <s v="CARMEN MATILDE CORDERO DUQUE"/>
    <s v="Preventa"/>
    <s v="60379953"/>
    <s v="1093777438"/>
    <s v="KELY"/>
  </r>
  <r>
    <d v="2025-11-18T00:00:00"/>
    <s v="HHBU000700916"/>
    <s v="YALAPIZAMAX12"/>
    <s v="LAPIZ ESCOLAR AMARILLO X12"/>
    <s v="YALAPIZAMAX12 - LAPIZ ESCOLAR AMARILLO X12"/>
    <n v="1"/>
    <n v="4853"/>
    <n v="0"/>
    <n v="4853"/>
    <s v="CU02"/>
    <n v="1"/>
    <n v="176"/>
    <s v=" CUCUTA"/>
    <s v="ZONA SANTANDER"/>
    <s v="TERCEROS"/>
    <s v="2025 SEM 47"/>
    <s v="1677"/>
    <x v="28"/>
    <s v="martes"/>
    <n v="0"/>
    <n v="1"/>
    <n v="1"/>
    <s v="TAT"/>
    <s v="CARMEN MATILDE CORDERO DUQUE"/>
    <s v="Preventa"/>
    <s v="60379953"/>
    <s v="1093777438"/>
    <s v="KELY"/>
  </r>
  <r>
    <d v="2025-11-18T00:00:00"/>
    <s v="HHBU000700920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7"/>
    <s v="1677"/>
    <x v="28"/>
    <s v="martes"/>
    <s v="ETERNA"/>
    <n v="1"/>
    <n v="1"/>
    <s v="TAT"/>
    <s v="OMAIRA VILLAMIZAR GALVIS"/>
    <s v="Preventa"/>
    <s v="60377525"/>
    <s v="1093777438"/>
    <s v="TIENDA MIXTA OMAIRA"/>
  </r>
  <r>
    <d v="2025-11-18T00:00:00"/>
    <s v="HHBU000700936"/>
    <s v="YALAPIROX12"/>
    <s v="LAPIZ ROJO X12 UND"/>
    <s v="YALAPIROX12 - LAPIZ ROJO X12 UND"/>
    <n v="1"/>
    <n v="4882"/>
    <n v="0"/>
    <n v="4882"/>
    <s v="CU02"/>
    <n v="1"/>
    <n v="176"/>
    <s v=" CUCUTA"/>
    <s v="ZONA SANTANDER"/>
    <s v="TERCEROS"/>
    <s v="2025 SEM 47"/>
    <s v="1676"/>
    <x v="28"/>
    <s v="martes"/>
    <s v="YASS"/>
    <n v="1"/>
    <n v="1"/>
    <s v="TAT"/>
    <s v="ALBA MARINA YAÑEZ DE GUTIERREZ"/>
    <s v="Preventa"/>
    <s v="60275202"/>
    <s v="1093777438"/>
    <s v="VARIEDADES ANGIE"/>
  </r>
  <r>
    <d v="2025-11-18T00:00:00"/>
    <s v="HHBU000700975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7"/>
    <s v="1674"/>
    <x v="24"/>
    <s v="martes"/>
    <s v="ETERNA"/>
    <n v="1"/>
    <n v="1"/>
    <s v="TAT"/>
    <s v="GIOVANNA PATRICIA DAVID LOZANO"/>
    <s v="Preventa"/>
    <s v="37442414"/>
    <s v="1090387974"/>
    <s v="VARIEDADES YISAD"/>
  </r>
  <r>
    <d v="2025-11-18T00:00:00"/>
    <s v="HHBU000700975"/>
    <s v="LYLANAACEX6"/>
    <s v="LIMPIAYA LANA ACERO X6"/>
    <s v="LYLANAACEX6 - LIMPIAYA LANA ACERO X6"/>
    <n v="2"/>
    <n v="1180"/>
    <n v="0"/>
    <n v="2360"/>
    <s v="CU02"/>
    <n v="1"/>
    <n v="211"/>
    <s v=" Tuti Cúcuta"/>
    <s v="ZONA SANTANDER"/>
    <s v="TERCEROS"/>
    <s v="2025 SEM 47"/>
    <s v="1674"/>
    <x v="24"/>
    <s v="martes"/>
    <s v="ETERNA"/>
    <n v="6"/>
    <n v="12"/>
    <s v="TAT"/>
    <s v="GIOVANNA PATRICIA DAVID LOZANO"/>
    <s v="Preventa"/>
    <s v="37442414"/>
    <s v="1090387974"/>
    <s v="VARIEDADES YISAD"/>
  </r>
  <r>
    <d v="2025-11-18T00:00:00"/>
    <s v="HHBU000700975"/>
    <s v="LYESPOMALLX1"/>
    <s v="LIMPIAYA MALLA ESPONJA X1"/>
    <s v="LYESPOMALLX1 - LIMPIAYA MALLA ESPONJA X1"/>
    <n v="6"/>
    <n v="714.29"/>
    <n v="0"/>
    <n v="4285.74"/>
    <s v="CU02"/>
    <n v="1"/>
    <n v="211"/>
    <s v=" Tuti Cúcuta"/>
    <s v="ZONA SANTANDER"/>
    <s v="TERCEROS"/>
    <s v="2025 SEM 47"/>
    <s v="1674"/>
    <x v="24"/>
    <s v="martes"/>
    <s v="ETERNA"/>
    <n v="1"/>
    <n v="6"/>
    <s v="TAT"/>
    <s v="GIOVANNA PATRICIA DAVID LOZANO"/>
    <s v="Preventa"/>
    <s v="37442414"/>
    <s v="1090387974"/>
    <s v="VARIEDADES YISAD"/>
  </r>
  <r>
    <d v="2025-11-18T00:00:00"/>
    <s v="HHBU000700975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7"/>
    <s v="1674"/>
    <x v="24"/>
    <s v="martes"/>
    <n v="0"/>
    <n v="1"/>
    <n v="1"/>
    <s v="TAT"/>
    <s v="GIOVANNA PATRICIA DAVID LOZANO"/>
    <s v="Preventa"/>
    <s v="37442414"/>
    <s v="1090387974"/>
    <s v="VARIEDADES YISAD"/>
  </r>
  <r>
    <d v="2025-11-18T00:00:00"/>
    <s v="HHBU000700975"/>
    <s v="YALAPIROX12"/>
    <s v="LAPIZ ROJO X12 UND"/>
    <s v="YALAPIROX12 - LAPIZ ROJO X12 UND"/>
    <n v="1"/>
    <n v="4882"/>
    <n v="0"/>
    <n v="4882"/>
    <s v="CU02"/>
    <n v="1"/>
    <n v="211"/>
    <s v=" Tuti Cúcuta"/>
    <s v="ZONA SANTANDER"/>
    <s v="TERCEROS"/>
    <s v="2025 SEM 47"/>
    <s v="1674"/>
    <x v="24"/>
    <s v="martes"/>
    <s v="YASS"/>
    <n v="1"/>
    <n v="1"/>
    <s v="TAT"/>
    <s v="GIOVANNA PATRICIA DAVID LOZANO"/>
    <s v="Preventa"/>
    <s v="37442414"/>
    <s v="1090387974"/>
    <s v="VARIEDADES YISAD"/>
  </r>
  <r>
    <d v="2025-11-18T00:00:00"/>
    <s v="HHME001468913"/>
    <s v="LYGUANT8AMX2"/>
    <s v="LIMPIAYA GUANTE TALLA8 AMARILLO X2"/>
    <s v="LYGUANT8AMX2 - LIMPIAYA GUANTE TALLA8 AMARILLO X2"/>
    <n v="3"/>
    <n v="3025.21"/>
    <n v="0"/>
    <n v="9075.6299999999992"/>
    <s v="MD02"/>
    <n v="1"/>
    <n v="125"/>
    <s v=" TUTI Medellin"/>
    <s v="ZONA CENTRO"/>
    <s v="TERCEROS"/>
    <s v="2025 SEM 47"/>
    <s v="1346"/>
    <x v="4"/>
    <s v="martes"/>
    <s v="ETERNA"/>
    <n v="1"/>
    <n v="3"/>
    <s v="TAT"/>
    <s v="ALBA LUCIA TORO ARANGO"/>
    <s v="Preventa"/>
    <s v="42891985"/>
    <s v="71381318"/>
    <s v="TIENDA MONTE VERDE"/>
  </r>
  <r>
    <d v="2025-11-18T00:00:00"/>
    <s v="HHME001468913"/>
    <s v="YABOLSAMED"/>
    <s v="BOLSA BASURA PAQUETE X8 UNIDADES"/>
    <s v="YABOLSAMED - BOLSA BASURA PAQUETE X8 UNIDADES"/>
    <n v="4"/>
    <n v="1344.54"/>
    <n v="0"/>
    <n v="5378.16"/>
    <s v="MD02"/>
    <n v="1"/>
    <n v="125"/>
    <s v=" TUTI Medellin"/>
    <s v="ZONA CENTRO"/>
    <s v="TERCEROS"/>
    <s v="2025 SEM 47"/>
    <s v="1346"/>
    <x v="4"/>
    <s v="martes"/>
    <s v="YASS"/>
    <n v="1"/>
    <n v="4"/>
    <s v="TAT"/>
    <s v="ALBA LUCIA TORO ARANGO"/>
    <s v="Preventa"/>
    <s v="42891985"/>
    <s v="71381318"/>
    <s v="TIENDA MONTE VERDE"/>
  </r>
  <r>
    <d v="2025-11-18T00:00:00"/>
    <s v="HHBU000700982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7"/>
    <s v="1674"/>
    <x v="24"/>
    <s v="martes"/>
    <s v="ETERNA"/>
    <n v="1"/>
    <n v="6"/>
    <s v="TAT"/>
    <s v="JOSE DANIEL SOTO GUARIN"/>
    <s v="Preventa"/>
    <s v="1004809259"/>
    <s v="1090387974"/>
    <s v="TIENDA EL MONCHO"/>
  </r>
  <r>
    <d v="2025-11-18T00:00:00"/>
    <s v="HHBU000700982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7"/>
    <s v="1674"/>
    <x v="24"/>
    <s v="martes"/>
    <s v="ETERNA"/>
    <n v="1"/>
    <n v="6"/>
    <s v="TAT"/>
    <s v="JOSE DANIEL SOTO GUARIN"/>
    <s v="Preventa"/>
    <s v="1004809259"/>
    <s v="1090387974"/>
    <s v="TIENDA EL MONCHO"/>
  </r>
  <r>
    <d v="2025-11-18T00:00:00"/>
    <s v="HHBU000700982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7"/>
    <s v="1674"/>
    <x v="24"/>
    <s v="martes"/>
    <s v="YASS"/>
    <n v="1"/>
    <n v="3"/>
    <s v="TAT"/>
    <s v="JOSE DANIEL SOTO GUARIN"/>
    <s v="Preventa"/>
    <s v="1004809259"/>
    <s v="1090387974"/>
    <s v="TIENDA EL MONCHO"/>
  </r>
  <r>
    <d v="2025-11-18T00:00:00"/>
    <s v="HHBO001180092"/>
    <s v="LYVIDR500X1"/>
    <s v="LIMPIAYA LIMPIAVIDRIOS MULTIUSOS 500ML X1"/>
    <s v="LYVIDR500X1 - LIMPIAYA LIMPIAVIDRIOS MULTIUSOS 500ML X1"/>
    <n v="3"/>
    <n v="2647.06"/>
    <n v="0"/>
    <n v="7941.18"/>
    <s v="BG11"/>
    <n v="1"/>
    <n v="2"/>
    <s v=" CIUDAD BOGOTA"/>
    <s v="ZONA BOGOTA"/>
    <s v="TERCEROS"/>
    <s v="2025 SEM 47"/>
    <s v="2198"/>
    <x v="33"/>
    <s v="martes"/>
    <s v="ETERNA"/>
    <n v="1"/>
    <n v="3"/>
    <s v="TAT"/>
    <s v="EDIXON HERNANDO FANDINO RUIZ"/>
    <s v="Preventa"/>
    <s v="80024542"/>
    <s v="1129520020"/>
    <s v="EL MALECON EL SPRING"/>
  </r>
  <r>
    <d v="2025-11-18T00:00:00"/>
    <s v="HHBO001180119"/>
    <s v="LYGUANT8NGX2"/>
    <s v="LIMPIAYA GUANTE NEGRO TALLA8 X2"/>
    <s v="LYGUANT8NGX2 - LIMPIAYA GUANTE NEGRO TALLA8 X2"/>
    <n v="6"/>
    <n v="3180"/>
    <n v="0"/>
    <n v="19080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ZOILA PARRA FORERO"/>
    <s v="Preventa"/>
    <s v="20975798"/>
    <s v="1012358399"/>
    <s v="TIENDA"/>
  </r>
  <r>
    <d v="2025-11-18T00:00:00"/>
    <s v="HHBU000701014"/>
    <s v="YALAPIZAMAX12"/>
    <s v="LAPIZ ESCOLAR AMARILLO X12"/>
    <s v="YALAPIZAMAX12 - LAPIZ ESCOLAR AMARILLO X12"/>
    <n v="6"/>
    <n v="4853"/>
    <n v="0"/>
    <n v="29118"/>
    <s v="CU02"/>
    <n v="1"/>
    <n v="211"/>
    <s v=" Tuti Cúcuta"/>
    <s v="ZONA SANTANDER"/>
    <s v="TERCEROS"/>
    <s v="2025 SEM 47"/>
    <s v="1673"/>
    <x v="24"/>
    <s v="martes"/>
    <n v="0"/>
    <n v="1"/>
    <n v="6"/>
    <s v="TAT"/>
    <s v="EDWAR ALEXANDER  AFANADOR CRUZ"/>
    <s v="Preventa"/>
    <s v="1005059740"/>
    <s v="1090387974"/>
    <s v="PAPELERIA"/>
  </r>
  <r>
    <d v="2025-11-18T00:00:00"/>
    <s v="HHBU000701014"/>
    <s v="YALAPIROX12"/>
    <s v="LAPIZ ROJO X12 UND"/>
    <s v="YALAPIROX12 - LAPIZ ROJO X12 UND"/>
    <n v="6"/>
    <n v="4882"/>
    <n v="0"/>
    <n v="29292"/>
    <s v="CU02"/>
    <n v="1"/>
    <n v="211"/>
    <s v=" Tuti Cúcuta"/>
    <s v="ZONA SANTANDER"/>
    <s v="TERCEROS"/>
    <s v="2025 SEM 47"/>
    <s v="1673"/>
    <x v="24"/>
    <s v="martes"/>
    <s v="YASS"/>
    <n v="1"/>
    <n v="6"/>
    <s v="TAT"/>
    <s v="EDWAR ALEXANDER  AFANADOR CRUZ"/>
    <s v="Preventa"/>
    <s v="1005059740"/>
    <s v="1090387974"/>
    <s v="PAPELERIA"/>
  </r>
  <r>
    <d v="2025-11-18T00:00:00"/>
    <s v="HHME001468951"/>
    <s v="YASEDA20"/>
    <s v="SEDA DENTAL CON CERA 20 MT"/>
    <s v="YASEDA20 - SEDA DENTAL CON CERA 20 MT"/>
    <n v="10"/>
    <n v="1092.44"/>
    <n v="0"/>
    <n v="10924.4"/>
    <s v="MD04"/>
    <n v="1"/>
    <n v="125"/>
    <s v=" TUTI Medellin"/>
    <s v="ZONA CENTRO"/>
    <s v="TERCEROS"/>
    <s v="2025 SEM 47"/>
    <s v="1312"/>
    <x v="39"/>
    <s v="martes"/>
    <s v="YASS"/>
    <n v="1"/>
    <n v="10"/>
    <s v="TAT"/>
    <s v="DIANA MARIA GOMEZ VERGARA"/>
    <s v="Preventa"/>
    <s v="39456055"/>
    <s v="71296053"/>
    <s v="GRAN PUNTO DE LA 78"/>
  </r>
  <r>
    <d v="2025-11-18T00:00:00"/>
    <s v="HHBO001180105"/>
    <s v="PBDESCOJINX18"/>
    <s v="DES. AFM DPL ORIG 12G X18"/>
    <s v="PBDESCOJINX18 - DES. AFM DPL ORIG 12G X18"/>
    <n v="1"/>
    <n v="11900"/>
    <n v="357"/>
    <n v="11543"/>
    <s v="BG13"/>
    <n v="1"/>
    <n v="126"/>
    <s v=" TUTI Bogota"/>
    <s v="ZONA BOGOTA"/>
    <s v="TERCEROS"/>
    <s v="2025 SEM 47"/>
    <s v="2236"/>
    <x v="14"/>
    <s v="martes"/>
    <s v="PREBEL"/>
    <n v="1"/>
    <n v="1"/>
    <s v="TAT"/>
    <s v="MARIA DEL ROSARIO ALDANA"/>
    <s v="Preventa"/>
    <s v="43746947"/>
    <s v="1012358399"/>
    <s v="PAPELERIA"/>
  </r>
  <r>
    <d v="2025-11-18T00:00:00"/>
    <s v="HHME001469006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7"/>
    <s v="1318"/>
    <x v="17"/>
    <s v="martes"/>
    <s v="YASS"/>
    <n v="1"/>
    <n v="12"/>
    <s v="TAT"/>
    <s v="FLOR AMPARO OTALVARO JARAMILLO"/>
    <s v="Preventa"/>
    <s v="43446269"/>
    <s v="1037949442"/>
    <s v="GRANERO DE TODITO"/>
  </r>
  <r>
    <d v="2025-11-18T00:00:00"/>
    <s v="HHME001469006"/>
    <s v="YAPADAM150"/>
    <s v="PAÑITOS HUMEDOS DAMPY X 150 UND AZUL"/>
    <s v="YAPADAM150 - PAÑITOS HUMEDOS DAMPY X 150 UND AZUL"/>
    <n v="4"/>
    <n v="6422.4"/>
    <n v="0"/>
    <n v="25689.599999999999"/>
    <s v="TT02"/>
    <n v="1"/>
    <n v="125"/>
    <s v=" TUTI Medellin"/>
    <s v="ZONA CENTRO"/>
    <s v="TERCEROS"/>
    <s v="2025 SEM 47"/>
    <s v="1318"/>
    <x v="17"/>
    <s v="martes"/>
    <s v="YASS"/>
    <n v="1"/>
    <n v="4"/>
    <s v="TAT"/>
    <s v="FLOR AMPARO OTALVARO JARAMILLO"/>
    <s v="Preventa"/>
    <s v="43446269"/>
    <s v="1037949442"/>
    <s v="GRANERO DE TODITO"/>
  </r>
  <r>
    <d v="2025-11-18T00:00:00"/>
    <s v="HHME001469006"/>
    <s v="LYGUANT8AMX2"/>
    <s v="LIMPIAYA GUANTE TALLA8 AMARILLO X2"/>
    <s v="LYGUANT8AMX2 - LIMPIAYA GUANTE TALLA8 AMARILLO X2"/>
    <n v="4"/>
    <n v="3025.21"/>
    <n v="0"/>
    <n v="12100.84"/>
    <s v="TT02"/>
    <n v="1"/>
    <n v="125"/>
    <s v=" TUTI Medellin"/>
    <s v="ZONA CENTRO"/>
    <s v="TERCEROS"/>
    <s v="2025 SEM 47"/>
    <s v="1318"/>
    <x v="17"/>
    <s v="martes"/>
    <s v="ETERNA"/>
    <n v="1"/>
    <n v="4"/>
    <s v="TAT"/>
    <s v="FLOR AMPARO OTALVARO JARAMILLO"/>
    <s v="Preventa"/>
    <s v="43446269"/>
    <s v="1037949442"/>
    <s v="GRANERO DE TODITO"/>
  </r>
  <r>
    <d v="2025-11-18T00:00:00"/>
    <s v="HHME001469006"/>
    <s v="PBPROCOLDIS"/>
    <s v="PROTECTOR SOLAR COLOR DISPLAY"/>
    <s v="PBPROCOLDIS - PROTECTOR SOLAR COLOR DISPLAY"/>
    <n v="1"/>
    <n v="29400"/>
    <n v="0"/>
    <n v="29400"/>
    <s v="TT02"/>
    <n v="1"/>
    <n v="125"/>
    <s v=" TUTI Medellin"/>
    <s v="ZONA CENTRO"/>
    <s v="TERCEROS"/>
    <s v="2025 SEM 47"/>
    <s v="1318"/>
    <x v="17"/>
    <s v="martes"/>
    <s v="PREBEL"/>
    <n v="1"/>
    <n v="1"/>
    <s v="TAT"/>
    <s v="FLOR AMPARO OTALVARO JARAMILLO"/>
    <s v="Preventa"/>
    <s v="43446269"/>
    <s v="1037949442"/>
    <s v="GRANERO DE TODITO"/>
  </r>
  <r>
    <d v="2025-11-18T00:00:00"/>
    <s v="HHBU000701052"/>
    <s v="PBELDES12X18"/>
    <s v="DES. EA DPL CLASS 12G X 18"/>
    <s v="PBELDES12X18 - DES. EA DPL CLASS 12G X 18"/>
    <n v="1"/>
    <n v="12500"/>
    <n v="0"/>
    <n v="12500"/>
    <s v="BM11"/>
    <n v="1"/>
    <n v="6"/>
    <s v=" BUCARAMANGA"/>
    <s v="ZONA SANTANDER"/>
    <s v="TERCEROS"/>
    <s v="2025 SEM 47"/>
    <s v="1641"/>
    <x v="52"/>
    <s v="martes"/>
    <s v="PREBEL"/>
    <n v="1"/>
    <n v="1"/>
    <s v="TAT"/>
    <s v="ZULMA YOLIMA ALVARADO ESCAMILLA"/>
    <s v="Preventa"/>
    <s v="1098643602"/>
    <s v="63451609"/>
    <s v="INTEGRALES EN GESTION GRUPO EMPRESARIAL"/>
  </r>
  <r>
    <d v="2025-11-18T00:00:00"/>
    <s v="HHBU000701052"/>
    <s v="PBDESCLICOJINX18"/>
    <s v="DES. AFM DPL CLINIC 12G X18"/>
    <s v="PBDESCLICOJINX18 - DES. AFM DPL CLINIC 12G X18"/>
    <n v="1"/>
    <n v="13500"/>
    <n v="0"/>
    <n v="13500"/>
    <s v="BM11"/>
    <n v="1"/>
    <n v="6"/>
    <s v=" BUCARAMANGA"/>
    <s v="ZONA SANTANDER"/>
    <s v="TERCEROS"/>
    <s v="2025 SEM 47"/>
    <s v="1641"/>
    <x v="52"/>
    <s v="martes"/>
    <s v="PREBEL"/>
    <n v="1"/>
    <n v="1"/>
    <s v="TAT"/>
    <s v="ZULMA YOLIMA ALVARADO ESCAMILLA"/>
    <s v="Preventa"/>
    <s v="1098643602"/>
    <s v="63451609"/>
    <s v="INTEGRALES EN GESTION GRUPO EMPRESARIAL"/>
  </r>
  <r>
    <d v="2025-11-18T00:00:00"/>
    <s v="HHBU000701052"/>
    <s v="PBDESCOJINX18"/>
    <s v="DES. AFM DPL ORIG 12G X18"/>
    <s v="PBDESCOJINX18 - DES. AFM DPL ORIG 12G X18"/>
    <n v="1"/>
    <n v="11900"/>
    <n v="0"/>
    <n v="11900"/>
    <s v="BM11"/>
    <n v="1"/>
    <n v="6"/>
    <s v=" BUCARAMANGA"/>
    <s v="ZONA SANTANDER"/>
    <s v="TERCEROS"/>
    <s v="2025 SEM 47"/>
    <s v="1641"/>
    <x v="52"/>
    <s v="martes"/>
    <s v="PREBEL"/>
    <n v="1"/>
    <n v="1"/>
    <s v="TAT"/>
    <s v="ZULMA YOLIMA ALVARADO ESCAMILLA"/>
    <s v="Preventa"/>
    <s v="1098643602"/>
    <s v="63451609"/>
    <s v="INTEGRALES EN GESTION GRUPO EMPRESARIAL"/>
  </r>
  <r>
    <d v="2025-11-18T00:00:00"/>
    <s v="HHME001469040"/>
    <s v="YABOLSAMED"/>
    <s v="BOLSA BASURA PAQUETE X8 UNIDADES"/>
    <s v="YABOLSAMED - BOLSA BASURA PAQUETE X8 UNIDADES"/>
    <n v="10"/>
    <n v="1344.54"/>
    <n v="0"/>
    <n v="13445.4"/>
    <s v="MD04"/>
    <n v="1"/>
    <n v="125"/>
    <s v=" TUTI Medellin"/>
    <s v="ZONA CENTRO"/>
    <s v="TERCEROS"/>
    <s v="2025 SEM 47"/>
    <s v="1312"/>
    <x v="39"/>
    <s v="martes"/>
    <s v="YASS"/>
    <n v="1"/>
    <n v="10"/>
    <s v="TAT"/>
    <s v="JORGE MARIO CORRALES BEDOYA"/>
    <s v="Preventa"/>
    <s v="70661923"/>
    <s v="71296053"/>
    <s v="SALSAMENTARIA ARSE"/>
  </r>
  <r>
    <d v="2025-11-18T00:00:00"/>
    <s v="HHME001469142"/>
    <s v="YAPANIAZU"/>
    <s v="PAÑITOS HUMEDOS DAMPY X 20 AZUL"/>
    <s v="YAPANIAZU - PAÑITOS HUMEDOS DAMPY X 20 AZUL"/>
    <n v="12"/>
    <n v="1344.54"/>
    <n v="0"/>
    <n v="16134.48"/>
    <s v="TT02"/>
    <n v="1"/>
    <n v="125"/>
    <s v=" TUTI Medellin"/>
    <s v="ZONA CENTRO"/>
    <s v="TERCEROS"/>
    <s v="2025 SEM 47"/>
    <s v="1313"/>
    <x v="8"/>
    <s v="martes"/>
    <s v="YASS"/>
    <n v="1"/>
    <n v="12"/>
    <s v="TAT"/>
    <s v="CLARA MONICA SOL URDANETA QUIROGA"/>
    <s v="Preventa"/>
    <s v="51882507"/>
    <s v="1152184981"/>
    <s v="MISCELANEA GOUR"/>
  </r>
  <r>
    <d v="2025-11-18T00:00:00"/>
    <s v="HHBO001180331"/>
    <s v="PBDESCOJINX18"/>
    <s v="DES. AFM DPL ORIG 12G X18"/>
    <s v="PBDESCOJINX18 - DES. AFM DPL ORIG 12G X18"/>
    <n v="1"/>
    <n v="11900"/>
    <n v="357"/>
    <n v="11543"/>
    <s v="BG22"/>
    <n v="1"/>
    <n v="126"/>
    <s v=" TUTI Bogota"/>
    <s v="ZONA BOGOTA"/>
    <s v="TERCEROS"/>
    <s v="2025 SEM 47"/>
    <s v="2101"/>
    <x v="34"/>
    <s v="martes"/>
    <s v="PREBEL"/>
    <n v="1"/>
    <n v="1"/>
    <s v="TAT"/>
    <s v="INGRID YAZMIN TOLOSA LOZANO"/>
    <s v="Preventa"/>
    <s v="1031136841"/>
    <s v="1073693097"/>
    <s v="CEPILLOS TOLOSA"/>
  </r>
  <r>
    <d v="2025-11-18T00:00:00"/>
    <s v="HHBO001180385"/>
    <s v="LYGUANT7AMX2"/>
    <s v="LIMPIAYA GUATE TALLA7 AMARILLO X2"/>
    <s v="LYGUANT7AMX2 - LIMPIAYA GUATE TALLA7 AMARILLO X2"/>
    <n v="3"/>
    <n v="3025.21"/>
    <n v="0"/>
    <n v="9075.6299999999992"/>
    <s v="BG25"/>
    <n v="1"/>
    <n v="126"/>
    <s v=" TUTI Bogota"/>
    <s v="ZONA BOGOTA"/>
    <s v="TERCEROS"/>
    <s v="2025 SEM 47"/>
    <s v="2129"/>
    <x v="15"/>
    <s v="martes"/>
    <s v="ETERNA"/>
    <n v="1"/>
    <n v="3"/>
    <s v="TAT"/>
    <s v="ROSA HELENA FARFAN CARDENAS"/>
    <s v="Preventa"/>
    <s v="39643483"/>
    <s v="22639797"/>
    <s v="SALSAMENTARIA MAFE"/>
  </r>
  <r>
    <d v="2025-11-18T00:00:00"/>
    <s v="HHBO001180385"/>
    <s v="LYGUANT7.5AMX2"/>
    <s v="LIMPIAYA GUATE TALLA7.5 AMARILLO X2"/>
    <s v="LYGUANT7.5AMX2 - LIMPIAYA GUATE TALLA7.5 AMARILLO X2"/>
    <n v="3"/>
    <n v="3025.21"/>
    <n v="0"/>
    <n v="9075.6299999999992"/>
    <s v="BG25"/>
    <n v="1"/>
    <n v="126"/>
    <s v=" TUTI Bogota"/>
    <s v="ZONA BOGOTA"/>
    <s v="TERCEROS"/>
    <s v="2025 SEM 47"/>
    <s v="2129"/>
    <x v="15"/>
    <s v="martes"/>
    <s v="ETERNA"/>
    <n v="1"/>
    <n v="3"/>
    <s v="TAT"/>
    <s v="ROSA HELENA FARFAN CARDENAS"/>
    <s v="Preventa"/>
    <s v="39643483"/>
    <s v="22639797"/>
    <s v="SALSAMENTARIA MAFE"/>
  </r>
  <r>
    <d v="2025-11-18T00:00:00"/>
    <s v="HHPE000679813"/>
    <s v="YACAN63"/>
    <s v="CANDADO 63 MM"/>
    <s v="YACAN63 - CANDADO 63 MM"/>
    <n v="1"/>
    <n v="5940"/>
    <n v="0"/>
    <n v="5940"/>
    <s v="PE05"/>
    <n v="1"/>
    <n v="157"/>
    <s v=" TUTI Pereira"/>
    <s v="ZONA SUR"/>
    <s v="TERCEROS"/>
    <s v="2025 SEM 47"/>
    <s v="1813"/>
    <x v="40"/>
    <s v="martes"/>
    <s v="YASS"/>
    <n v="1"/>
    <n v="1"/>
    <s v="TAT"/>
    <s v="SENAIDA GOMEZ OCAMPO"/>
    <s v="Preventa"/>
    <s v="1093534559"/>
    <s v="1059785487"/>
    <s v="MERCA PAL RANCHO"/>
  </r>
  <r>
    <d v="2025-11-18T00:00:00"/>
    <s v="HHBO001180417"/>
    <s v="YABOLSAMED"/>
    <s v="BOLSA BASURA PAQUETE X8 UNIDADES"/>
    <s v="YABOLSAMED - BOLSA BASURA PAQUETE X8 UNIDADES"/>
    <n v="3"/>
    <n v="1344.54"/>
    <n v="0"/>
    <n v="4033.62"/>
    <s v="BG25"/>
    <n v="1"/>
    <n v="126"/>
    <s v=" TUTI Bogota"/>
    <s v="ZONA BOGOTA"/>
    <s v="TERCEROS"/>
    <s v="2025 SEM 47"/>
    <s v="2132"/>
    <x v="26"/>
    <s v="martes"/>
    <s v="YASS"/>
    <n v="1"/>
    <n v="3"/>
    <s v="TAT"/>
    <s v="RAUL ALFONSO FLOREZ DELGADO"/>
    <s v="Preventa"/>
    <s v="19217597"/>
    <s v="52290464"/>
    <s v="RAUL ALFONSO FLOREZ DELGADO"/>
  </r>
  <r>
    <d v="2025-11-18T00:00:00"/>
    <s v="HHBO001180417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7"/>
    <s v="2132"/>
    <x v="26"/>
    <s v="martes"/>
    <s v="ETERNA"/>
    <n v="1"/>
    <n v="1"/>
    <s v="TAT"/>
    <s v="RAUL ALFONSO FLOREZ DELGADO"/>
    <s v="Preventa"/>
    <s v="19217597"/>
    <s v="52290464"/>
    <s v="RAUL ALFONSO FLOREZ DELGADO"/>
  </r>
  <r>
    <d v="2025-11-18T00:00:00"/>
    <s v="HHBO001180417"/>
    <s v="LYQUITAMANCBL"/>
    <s v="QUITA MANCHAS ROPA BLANCA LIMPIAYA"/>
    <s v="LYQUITAMANCBL - QUITA MANCHAS ROPA BLANCA LIMPIAYA"/>
    <n v="1"/>
    <n v="3742"/>
    <n v="0"/>
    <n v="3742"/>
    <s v="BG25"/>
    <n v="1"/>
    <n v="126"/>
    <s v=" TUTI Bogota"/>
    <s v="ZONA BOGOTA"/>
    <s v="TERCEROS"/>
    <s v="2025 SEM 47"/>
    <s v="2132"/>
    <x v="26"/>
    <s v="martes"/>
    <s v="ETERNA"/>
    <n v="1"/>
    <n v="1"/>
    <s v="TAT"/>
    <s v="RAUL ALFONSO FLOREZ DELGADO"/>
    <s v="Preventa"/>
    <s v="19217597"/>
    <s v="52290464"/>
    <s v="RAUL ALFONSO FLOREZ DELGADO"/>
  </r>
  <r>
    <d v="2025-11-18T00:00:00"/>
    <s v="HHBU000701106"/>
    <s v="PBPROCOLDIS"/>
    <s v="PROTECTOR SOLAR COLOR DISPLAY"/>
    <s v="PBPROCOLDIS - PROTECTOR SOLAR COLOR DISPLAY"/>
    <n v="1"/>
    <n v="29400"/>
    <n v="0"/>
    <n v="29400"/>
    <s v="BM10"/>
    <n v="1"/>
    <n v="154"/>
    <s v=" TUTI Bucaramanga"/>
    <s v="ZONA SANTANDER"/>
    <s v="TERCEROS"/>
    <s v="2025 SEM 47"/>
    <s v="1638"/>
    <x v="50"/>
    <s v="martes"/>
    <s v="PREBEL"/>
    <n v="1"/>
    <n v="1"/>
    <s v="TAT"/>
    <s v="LEONARDO SERRANO RUEDA"/>
    <s v="Preventa"/>
    <s v="13515369"/>
    <s v="63546443"/>
    <s v="TIENDA CONJUNTO"/>
  </r>
  <r>
    <d v="2025-11-18T00:00:00"/>
    <s v="HHBU000701107"/>
    <s v="YAVABY20GR"/>
    <s v="VASELINA BABY, 20 GRAMOS, MARCA JUHNIOS"/>
    <s v="YAVABY20GR - VASELINA BABY, 20 GRAMOS, MARCA JUHNIOS"/>
    <n v="4"/>
    <n v="1444"/>
    <n v="0"/>
    <n v="5776"/>
    <s v="BM10"/>
    <n v="1"/>
    <n v="154"/>
    <s v=" TUTI Bucaramanga"/>
    <s v="ZONA SANTANDER"/>
    <s v="TERCEROS"/>
    <s v="2025 SEM 47"/>
    <s v="1638"/>
    <x v="50"/>
    <s v="martes"/>
    <s v="YASS"/>
    <n v="1"/>
    <n v="4"/>
    <s v="TAT"/>
    <s v="YUDY ROCIO PALOMINO QUINTERO"/>
    <s v="Preventa"/>
    <s v="63345504"/>
    <s v="63546443"/>
    <s v="VARIEDADES"/>
  </r>
  <r>
    <d v="2025-11-18T00:00:00"/>
    <s v="HHMO000626860"/>
    <s v="LYESPOMALLX1"/>
    <s v="LIMPIAYA MALLA ESPONJA X1"/>
    <s v="LYESPOMALLX1 - LIMPIAYA MALLA ESPONJA X1"/>
    <n v="12"/>
    <n v="714.29"/>
    <n v="0"/>
    <n v="8571.48"/>
    <s v="MT11"/>
    <n v="1"/>
    <n v="156"/>
    <s v=" TUTI Monteria"/>
    <s v="ZONA CENTRO"/>
    <s v="TERCEROS"/>
    <s v="2025 SEM 47"/>
    <s v="1736"/>
    <x v="30"/>
    <s v="martes"/>
    <s v="ETERNA"/>
    <n v="1"/>
    <n v="12"/>
    <s v="TAT"/>
    <s v="PABLO EMILIO SOLANO GONZALEZ"/>
    <s v="Preventa"/>
    <s v="9063153"/>
    <s v="78716125"/>
    <s v="CAYI TIENDA"/>
  </r>
  <r>
    <d v="2025-11-18T00:00:00"/>
    <s v="HHBU000701050"/>
    <s v="YAVABY20GR"/>
    <s v="VASELINA BABY, 20 GRAMOS, MARCA JUHNIOS"/>
    <s v="YAVABY20GR - VASELINA BABY, 20 GRAMOS, MARCA JUHNIOS"/>
    <n v="6"/>
    <n v="1444"/>
    <n v="0"/>
    <n v="8664"/>
    <s v="BM11"/>
    <n v="1"/>
    <n v="6"/>
    <s v=" BUCARAMANGA"/>
    <s v="ZONA SANTANDER"/>
    <s v="TERCEROS"/>
    <s v="2025 SEM 47"/>
    <s v="1641"/>
    <x v="52"/>
    <s v="martes"/>
    <s v="YASS"/>
    <n v="1"/>
    <n v="6"/>
    <s v="TAT"/>
    <s v="OLGA PATRICIA GONZALEZ GONZALEZ"/>
    <s v="Preventa"/>
    <s v="1095909292"/>
    <s v="63451609"/>
    <s v="MICROMERCADO JAVI LA 23"/>
  </r>
  <r>
    <d v="2025-11-18T00:00:00"/>
    <s v="HHBU000701050"/>
    <s v="KNLIMTEN"/>
    <s v="LIMPIADOR DE TENNIS KNIGHT"/>
    <s v="KNLIMTEN - LIMPIADOR DE TENNIS KNIGHT"/>
    <n v="1"/>
    <n v="6350"/>
    <n v="0"/>
    <n v="6350"/>
    <s v="BM11"/>
    <n v="1"/>
    <n v="6"/>
    <s v=" BUCARAMANGA"/>
    <s v="ZONA SANTANDER"/>
    <s v="TERCEROS"/>
    <s v="2025 SEM 47"/>
    <s v="1641"/>
    <x v="52"/>
    <s v="martes"/>
    <s v="KNIGHT"/>
    <n v="1"/>
    <n v="1"/>
    <s v="TAT"/>
    <s v="OLGA PATRICIA GONZALEZ GONZALEZ"/>
    <s v="Preventa"/>
    <s v="1095909292"/>
    <s v="63451609"/>
    <s v="MICROMERCADO JAVI LA 23"/>
  </r>
  <r>
    <d v="2025-11-18T00:00:00"/>
    <s v="HHME001469061"/>
    <s v="PBDESCOJINX18"/>
    <s v="DES. AFM DPL ORIG 12G X18"/>
    <s v="PBDESCOJINX18 - DES. AFM DPL ORIG 12G X18"/>
    <n v="1"/>
    <n v="11900"/>
    <n v="357"/>
    <n v="11543"/>
    <s v="MD04"/>
    <n v="1"/>
    <n v="125"/>
    <s v=" TUTI Medellin"/>
    <s v="ZONA CENTRO"/>
    <s v="TERCEROS"/>
    <s v="2025 SEM 47"/>
    <s v="1312"/>
    <x v="39"/>
    <s v="martes"/>
    <s v="PREBEL"/>
    <n v="1"/>
    <n v="1"/>
    <s v="TAT"/>
    <s v="DORANCELLY DEL CARMEN TAMAYO MUÑETON"/>
    <s v="Preventa"/>
    <s v="32553937"/>
    <s v="71296053"/>
    <s v="GRANERO EL PROGRESO"/>
  </r>
  <r>
    <d v="2025-11-18T00:00:00"/>
    <s v="HHME001469088"/>
    <s v="LYCEETIPLANCHA"/>
    <s v="CEPILLO ECOLOGICO TIPO PLANCHA"/>
    <s v="LYCEETIPLANCHA - CEPILLO ECOLOGICO TIPO PLANCHA"/>
    <n v="3"/>
    <n v="2700"/>
    <n v="0"/>
    <n v="8100"/>
    <s v="TT02"/>
    <n v="1"/>
    <n v="125"/>
    <s v=" TUTI Medellin"/>
    <s v="ZONA CENTRO"/>
    <s v="TERCEROS"/>
    <s v="2025 SEM 47"/>
    <s v="1318"/>
    <x v="17"/>
    <s v="martes"/>
    <s v="ETERNA"/>
    <n v="1"/>
    <n v="3"/>
    <s v="TAT"/>
    <s v="EILEEN MARIA MONTANEZ CHAPETA"/>
    <s v="Preventa"/>
    <s v="1094509136"/>
    <s v="1037949442"/>
    <s v="DISTRIBUIDORA MAC"/>
  </r>
  <r>
    <d v="2025-11-18T00:00:00"/>
    <s v="HHME001469100"/>
    <s v="LYDETE3X1800"/>
    <s v="COMBO DETERGENTE ETERNA 3.000+1.800 OFERTA"/>
    <s v="LYDETE3X1800 - COMBO DETERGENTE ETERNA 3.000+1.800 OFERTA"/>
    <n v="1"/>
    <n v="28655.46"/>
    <n v="0"/>
    <n v="28655.46"/>
    <s v="MD01"/>
    <n v="1"/>
    <n v="125"/>
    <s v=" TUTI Medellin"/>
    <s v="ZONA CENTRO"/>
    <s v="TERCEROS"/>
    <s v="2025 SEM 47"/>
    <s v="1331"/>
    <x v="44"/>
    <s v="martes"/>
    <s v="ETERNA"/>
    <n v="1"/>
    <n v="1"/>
    <s v="TAT"/>
    <s v="JAIME ALONSO ZULUAGA SUAREZ"/>
    <s v="Preventa"/>
    <s v="71001777"/>
    <s v="39178423"/>
    <s v="LEGUMBRERIA LA SEXTA"/>
  </r>
  <r>
    <d v="2025-11-18T00:00:00"/>
    <s v="HHME001469100"/>
    <s v="YAPANIAMAX120"/>
    <s v="PAÑITOS HUMEDOS DAMPY AMARILLOS X 120UND"/>
    <s v="YAPANIAMAX120 - PAÑITOS HUMEDOS DAMPY AMARILLOS X 120UND"/>
    <n v="2"/>
    <n v="6500"/>
    <n v="0"/>
    <n v="13000"/>
    <s v="MD01"/>
    <n v="1"/>
    <n v="125"/>
    <s v=" TUTI Medellin"/>
    <s v="ZONA CENTRO"/>
    <s v="TERCEROS"/>
    <s v="2025 SEM 47"/>
    <s v="1331"/>
    <x v="44"/>
    <s v="martes"/>
    <s v="YASS"/>
    <n v="1"/>
    <n v="2"/>
    <s v="TAT"/>
    <s v="JAIME ALONSO ZULUAGA SUAREZ"/>
    <s v="Preventa"/>
    <s v="71001777"/>
    <s v="39178423"/>
    <s v="LEGUMBRERIA LA SEXTA"/>
  </r>
  <r>
    <d v="2025-11-18T00:00:00"/>
    <s v="HHME001469100"/>
    <s v="YAPANIAMA"/>
    <s v="PAÑITOS HUMEDOS DAMPY AMARILLOS X 15 UND"/>
    <s v="YAPANIAMA - PAÑITOS HUMEDOS DAMPY AMARILLOS X 15 UND"/>
    <n v="3"/>
    <n v="1260.5"/>
    <n v="0"/>
    <n v="3781.5"/>
    <s v="MD01"/>
    <n v="1"/>
    <n v="125"/>
    <s v=" TUTI Medellin"/>
    <s v="ZONA CENTRO"/>
    <s v="TERCEROS"/>
    <s v="2025 SEM 47"/>
    <s v="1331"/>
    <x v="44"/>
    <s v="martes"/>
    <s v="YASS"/>
    <n v="1"/>
    <n v="3"/>
    <s v="TAT"/>
    <s v="JAIME ALONSO ZULUAGA SUAREZ"/>
    <s v="Preventa"/>
    <s v="71001777"/>
    <s v="39178423"/>
    <s v="LEGUMBRERIA LA SEXTA"/>
  </r>
  <r>
    <d v="2025-11-18T00:00:00"/>
    <s v="HHBO001180175"/>
    <s v="LYESPOOROX12"/>
    <s v="LIMPIAYA ESPONJA ORO/PLATA X12"/>
    <s v="LYESPOOROX12 - LIMPIAYA ESPONJA ORO/PLATA X12"/>
    <n v="1"/>
    <n v="8991.6"/>
    <n v="449.58"/>
    <n v="8542.02"/>
    <s v="BG13"/>
    <n v="1"/>
    <n v="126"/>
    <s v=" TUTI Bogota"/>
    <s v="ZONA BOGOTA"/>
    <s v="TERCEROS"/>
    <s v="2025 SEM 47"/>
    <s v="2236"/>
    <x v="14"/>
    <s v="martes"/>
    <s v="ETERNA"/>
    <n v="1"/>
    <n v="1"/>
    <s v="TAT"/>
    <s v="SANDRA YANET DIAZ OSTOS"/>
    <s v="Preventa"/>
    <s v="24125313"/>
    <s v="1012358399"/>
    <s v="MINIMERCADO MC"/>
  </r>
  <r>
    <d v="2025-11-18T00:00:00"/>
    <s v="HHBO001180175"/>
    <s v="LYCEETIPLANCHA"/>
    <s v="CEPILLO ECOLOGICO TIPO PLANCHA"/>
    <s v="LYCEETIPLANCHA - CEPILLO ECOLOGICO TIPO PLANCHA"/>
    <n v="6"/>
    <n v="2700"/>
    <n v="0"/>
    <n v="16200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SANDRA YANET DIAZ OSTOS"/>
    <s v="Preventa"/>
    <s v="24125313"/>
    <s v="1012358399"/>
    <s v="MINIMERCADO MC"/>
  </r>
  <r>
    <d v="2025-11-18T00:00:00"/>
    <s v="HHBO001180175"/>
    <s v="LYGUANT7.5AMX2"/>
    <s v="LIMPIAYA GUATE TALLA7.5 AMARILLO X2"/>
    <s v="LYGUANT7.5AMX2 - LIMPIAYA GUATE TALLA7.5 AMARILLO X2"/>
    <n v="6"/>
    <n v="3025.21"/>
    <n v="0"/>
    <n v="18151.259999999998"/>
    <s v="BG13"/>
    <n v="1"/>
    <n v="126"/>
    <s v=" TUTI Bogota"/>
    <s v="ZONA BOGOTA"/>
    <s v="TERCEROS"/>
    <s v="2025 SEM 47"/>
    <s v="2236"/>
    <x v="14"/>
    <s v="martes"/>
    <s v="ETERNA"/>
    <n v="1"/>
    <n v="6"/>
    <s v="TAT"/>
    <s v="SANDRA YANET DIAZ OSTOS"/>
    <s v="Preventa"/>
    <s v="24125313"/>
    <s v="1012358399"/>
    <s v="MINIMERCADO MC"/>
  </r>
  <r>
    <d v="2025-11-18T00:00:00"/>
    <s v="HHME001469111"/>
    <s v="YACONDSEX"/>
    <s v="CONDONES X3 UNIDADES ECONOMICO"/>
    <s v="YACONDSEX - CONDONES X3 UNIDADES ECONOMICO"/>
    <n v="20"/>
    <n v="866.2"/>
    <n v="0"/>
    <n v="17324"/>
    <s v="TT02"/>
    <n v="1"/>
    <n v="125"/>
    <s v=" TUTI Medellin"/>
    <s v="ZONA CENTRO"/>
    <s v="TERCEROS"/>
    <s v="2025 SEM 47"/>
    <s v="1318"/>
    <x v="17"/>
    <s v="martes"/>
    <s v="YASS"/>
    <n v="1"/>
    <n v="20"/>
    <s v="TAT"/>
    <s v="DANIELA GARCIA CARDONA"/>
    <s v="Preventa"/>
    <s v="1216725788"/>
    <s v="1037949442"/>
    <s v="TIENDA DON CHUCHO"/>
  </r>
  <r>
    <d v="2025-11-18T00:00:00"/>
    <s v="HHBO001180187"/>
    <s v="PBTAL85X2"/>
    <s v="TALCO 85GR X 2"/>
    <s v="PBTAL85X2 - TALCO 85GR X 2"/>
    <n v="2"/>
    <n v="12290.73"/>
    <n v="0"/>
    <n v="24581.46"/>
    <s v="BG25"/>
    <n v="1"/>
    <n v="126"/>
    <s v=" TUTI Bogota"/>
    <s v="ZONA BOGOTA"/>
    <s v="TERCEROS"/>
    <s v="2025 SEM 47"/>
    <s v="2138"/>
    <x v="38"/>
    <s v="martes"/>
    <s v="PREBEL"/>
    <n v="1"/>
    <n v="2"/>
    <s v="TAT"/>
    <s v="MUNDIAL DE ELECTRICOS Y HERRAMIENTAS. S.A.S"/>
    <s v="Preventa"/>
    <s v="901360459"/>
    <s v="1024507708"/>
    <s v="MUNDIAL DE ELECTRICOS Y HERRAMIENTAS SAS"/>
  </r>
  <r>
    <d v="2025-11-18T00:00:00"/>
    <s v="HHBO001180187"/>
    <s v="YASEDA20"/>
    <s v="SEDA DENTAL CON CERA 20 MT"/>
    <s v="YASEDA20 - SEDA DENTAL CON CERA 20 MT"/>
    <n v="4"/>
    <n v="1092.44"/>
    <n v="0"/>
    <n v="4369.76"/>
    <s v="BG25"/>
    <n v="1"/>
    <n v="126"/>
    <s v=" TUTI Bogota"/>
    <s v="ZONA BOGOTA"/>
    <s v="TERCEROS"/>
    <s v="2025 SEM 47"/>
    <s v="2138"/>
    <x v="38"/>
    <s v="martes"/>
    <s v="YASS"/>
    <n v="1"/>
    <n v="4"/>
    <s v="TAT"/>
    <s v="MUNDIAL DE ELECTRICOS Y HERRAMIENTAS. S.A.S"/>
    <s v="Preventa"/>
    <s v="901360459"/>
    <s v="1024507708"/>
    <s v="MUNDIAL DE ELECTRICOS Y HERRAMIENTAS SAS"/>
  </r>
  <r>
    <d v="2025-11-18T00:00:00"/>
    <s v="HHME001469118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7"/>
    <s v="1318"/>
    <x v="17"/>
    <s v="martes"/>
    <s v="YASS"/>
    <n v="1"/>
    <n v="12"/>
    <s v="TAT"/>
    <s v="SHARYD ROJAS GUZMAN"/>
    <s v="Preventa"/>
    <s v="1020110145"/>
    <s v="1037949442"/>
    <s v="EL HUECO"/>
  </r>
  <r>
    <d v="2025-11-18T00:00:00"/>
    <s v="HHBO001180314"/>
    <s v="LYGUANT7AMX2"/>
    <s v="LIMPIAYA GUATE TALLA7 AMARILLO X2"/>
    <s v="LYGUANT7AMX2 - LIMPIAYA GUATE TALLA7 AMARILLO X2"/>
    <n v="2"/>
    <n v="3025.21"/>
    <n v="0"/>
    <n v="6050.42"/>
    <s v="BG22"/>
    <n v="1"/>
    <n v="126"/>
    <s v=" TUTI Bogota"/>
    <s v="ZONA BOGOTA"/>
    <s v="TERCEROS"/>
    <s v="2025 SEM 47"/>
    <s v="2101"/>
    <x v="34"/>
    <s v="martes"/>
    <s v="ETERNA"/>
    <n v="1"/>
    <n v="2"/>
    <s v="TAT"/>
    <s v="ANDRES DAVID RIAÑO VARGAS"/>
    <s v="Preventa"/>
    <s v="1026558253"/>
    <s v="1073693097"/>
    <s v="ANDRES DAVID RIANO VARGAS"/>
  </r>
  <r>
    <d v="2025-11-18T00:00:00"/>
    <s v="HHBO001180376"/>
    <s v="YAGELX1"/>
    <s v="GEL MENTHUS JUHNIOS VERDE 30GR X1"/>
    <s v="YAGELX1 - GEL MENTHUS JUHNIOS VERDE 30GR X1"/>
    <n v="2"/>
    <n v="1640"/>
    <n v="0"/>
    <n v="3280"/>
    <s v="BG25"/>
    <n v="1"/>
    <n v="126"/>
    <s v=" TUTI Bogota"/>
    <s v="ZONA BOGOTA"/>
    <s v="TERCEROS"/>
    <s v="2025 SEM 47"/>
    <s v="2129"/>
    <x v="15"/>
    <s v="martes"/>
    <s v="YASS"/>
    <n v="1"/>
    <n v="2"/>
    <s v="TAT"/>
    <s v="MARIA TERESA CHAPARRO RODRIGUEZ"/>
    <s v="Preventa"/>
    <s v="52204837"/>
    <s v="22639797"/>
    <s v="RESTAURANTE"/>
  </r>
  <r>
    <d v="2025-11-18T00:00:00"/>
    <s v="HHME001469169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7"/>
    <s v="1331"/>
    <x v="44"/>
    <s v="martes"/>
    <s v="YASS"/>
    <n v="1"/>
    <n v="12"/>
    <s v="TAT"/>
    <s v="MARIA ROSALIA ECHEVERRY"/>
    <s v="Preventa"/>
    <s v="43023881"/>
    <s v="39178423"/>
    <s v="VARIEDADES M Y R"/>
  </r>
  <r>
    <d v="2025-11-18T00:00:00"/>
    <s v="HHPE000679830"/>
    <s v="YACAN63"/>
    <s v="CANDADO 63 MM"/>
    <s v="YACAN63 - CANDADO 63 MM"/>
    <n v="1"/>
    <n v="5940"/>
    <n v="0"/>
    <n v="5940"/>
    <s v="PE05"/>
    <n v="1"/>
    <n v="157"/>
    <s v=" TUTI Pereira"/>
    <s v="ZONA SUR"/>
    <s v="TERCEROS"/>
    <s v="2025 SEM 47"/>
    <s v="1813"/>
    <x v="40"/>
    <s v="martes"/>
    <s v="YASS"/>
    <n v="1"/>
    <n v="1"/>
    <s v="TAT"/>
    <s v="CESAR AUGUSTO EUSSE RAMOS"/>
    <s v="Preventa"/>
    <s v="18603492"/>
    <s v="1059785487"/>
    <s v="LA HERRADURA"/>
  </r>
  <r>
    <d v="2025-11-18T00:00:00"/>
    <s v="HHBO001180422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7"/>
    <s v="2132"/>
    <x v="26"/>
    <s v="martes"/>
    <s v="ETERNA"/>
    <n v="1"/>
    <n v="1"/>
    <s v="TAT"/>
    <s v="ANDREA MILENA BUITRAGO GUEVARA"/>
    <s v="Preventa"/>
    <s v="52784273"/>
    <s v="52290464"/>
    <s v="VARIEDADES TUNAL"/>
  </r>
  <r>
    <d v="2025-11-18T00:00:00"/>
    <s v="HHBO001180422"/>
    <s v="LYBICA1000X1"/>
    <s v="LIMPIAYA LIMPIADOR BICARBONATO 1000ML X1"/>
    <s v="LYBICA1000X1 - LIMPIAYA LIMPIADOR BICARBONATO 1000ML X1"/>
    <n v="1"/>
    <n v="3025.21"/>
    <n v="0"/>
    <n v="3025.21"/>
    <s v="BG25"/>
    <n v="1"/>
    <n v="126"/>
    <s v=" TUTI Bogota"/>
    <s v="ZONA BOGOTA"/>
    <s v="TERCEROS"/>
    <s v="2025 SEM 47"/>
    <s v="2132"/>
    <x v="26"/>
    <s v="martes"/>
    <s v="ETERNA"/>
    <n v="1"/>
    <n v="1"/>
    <s v="TAT"/>
    <s v="ANDREA MILENA BUITRAGO GUEVARA"/>
    <s v="Preventa"/>
    <s v="52784273"/>
    <s v="52290464"/>
    <s v="VARIEDADES TUNAL"/>
  </r>
  <r>
    <d v="2025-11-18T00:00:00"/>
    <s v="HHBO001180422"/>
    <s v="YACINT12"/>
    <s v="CINTA TRANSPARENTE PEQUEÑA X 12 UND"/>
    <s v="YACINT12 - CINTA TRANSPARENTE PEQUEÑA X 12 UND"/>
    <n v="1"/>
    <n v="4247.1000000000004"/>
    <n v="0"/>
    <n v="4247.1000000000004"/>
    <s v="BG25"/>
    <n v="1"/>
    <n v="126"/>
    <s v=" TUTI Bogota"/>
    <s v="ZONA BOGOTA"/>
    <s v="TERCEROS"/>
    <s v="2025 SEM 47"/>
    <s v="2132"/>
    <x v="26"/>
    <s v="martes"/>
    <s v="YASS"/>
    <n v="1"/>
    <n v="1"/>
    <s v="TAT"/>
    <s v="ANDREA MILENA BUITRAGO GUEVARA"/>
    <s v="Preventa"/>
    <s v="52784273"/>
    <s v="52290464"/>
    <s v="VARIEDADES TUNAL"/>
  </r>
  <r>
    <d v="2025-11-18T00:00:00"/>
    <s v="HHBU000701048"/>
    <s v="YALAPIZAMAX12"/>
    <s v="LAPIZ ESCOLAR AMARILLO X12"/>
    <s v="YALAPIZAMAX12 - LAPIZ ESCOLAR AMARILLO X12"/>
    <n v="1"/>
    <n v="4853"/>
    <n v="0"/>
    <n v="4853"/>
    <s v="BM11"/>
    <n v="1"/>
    <n v="6"/>
    <s v=" BUCARAMANGA"/>
    <s v="ZONA SANTANDER"/>
    <s v="TERCEROS"/>
    <s v="2025 SEM 47"/>
    <s v="1641"/>
    <x v="52"/>
    <s v="martes"/>
    <n v="0"/>
    <n v="1"/>
    <n v="1"/>
    <s v="TAT"/>
    <s v="ANIBAL VELANDIA"/>
    <s v="Preventa"/>
    <s v="91286711"/>
    <s v="63451609"/>
    <s v="TIENDA EMPANADAS DEYANIRA"/>
  </r>
  <r>
    <d v="2025-11-18T00:00:00"/>
    <s v="HHBU000701055"/>
    <s v="LYGUANT8AMX2"/>
    <s v="LIMPIAYA GUANTE TALLA8 AMARILLO X2"/>
    <s v="LYGUANT8AMX2 - LIMPIAYA GUANTE TALLA8 AMARILLO X2"/>
    <n v="6"/>
    <n v="3025.21"/>
    <n v="0"/>
    <n v="18151.259999999998"/>
    <s v="BM11"/>
    <n v="1"/>
    <n v="6"/>
    <s v=" BUCARAMANGA"/>
    <s v="ZONA SANTANDER"/>
    <s v="TERCEROS"/>
    <s v="2025 SEM 47"/>
    <s v="1641"/>
    <x v="52"/>
    <s v="martes"/>
    <s v="ETERNA"/>
    <n v="1"/>
    <n v="6"/>
    <s v="TAT"/>
    <s v="ERIKA LUCEYDI GELVEZ DIAZ"/>
    <s v="Preventa"/>
    <s v="1094278489"/>
    <s v="63451609"/>
    <s v="TIENDA LUCEYDI"/>
  </r>
  <r>
    <d v="2025-11-18T00:00:00"/>
    <s v="HHME001469101"/>
    <s v="YAGOM90"/>
    <s v="GOMINA N17 EN SOBRE 90G"/>
    <s v="YAGOM90 - GOMINA N17 EN SOBRE 90G"/>
    <n v="12"/>
    <n v="1092.44"/>
    <n v="0"/>
    <n v="13109.28"/>
    <s v="TT02"/>
    <n v="1"/>
    <n v="125"/>
    <s v=" TUTI Medellin"/>
    <s v="ZONA CENTRO"/>
    <s v="TERCEROS"/>
    <s v="2025 SEM 47"/>
    <s v="1318"/>
    <x v="17"/>
    <s v="martes"/>
    <s v="YASS"/>
    <n v="1"/>
    <n v="12"/>
    <s v="TAT"/>
    <s v="JUAN GUILLERMO LOPEZ JIMENEZ"/>
    <s v="Preventa"/>
    <s v="1035833638"/>
    <s v="1037949442"/>
    <s v="TIENDA FENIX"/>
  </r>
  <r>
    <d v="2025-11-18T00:00:00"/>
    <s v="HHBO001180181"/>
    <s v="YACAN20"/>
    <s v="CANDADO 20 MM"/>
    <s v="YACAN20 - CANDADO 20 MM"/>
    <n v="4"/>
    <n v="1218.49"/>
    <n v="0"/>
    <n v="4873.96"/>
    <s v="BG19"/>
    <n v="1"/>
    <n v="126"/>
    <s v=" TUTI Bogota"/>
    <s v="ZONA BOGOTA"/>
    <s v="TERCEROS"/>
    <s v="2025 SEM 47"/>
    <s v="2178"/>
    <x v="11"/>
    <s v="martes"/>
    <s v="YASS"/>
    <n v="1"/>
    <n v="4"/>
    <s v="TAT"/>
    <s v="ANDRES FERNANDO SANCHEZ RODRIGUEZ"/>
    <s v="Preventa"/>
    <s v="79789585"/>
    <s v="80720009"/>
    <s v="GLOBAL.COM"/>
  </r>
  <r>
    <d v="2025-11-18T00:00:00"/>
    <s v="HHMO000626833"/>
    <s v="YAVABY20GR"/>
    <s v="VASELINA BABY, 20 GRAMOS, MARCA JUHNIOS"/>
    <s v="YAVABY20GR - VASELINA BABY, 20 GRAMOS, MARCA JUHNIOS"/>
    <n v="6"/>
    <n v="1444"/>
    <n v="0"/>
    <n v="8664"/>
    <s v="MT11"/>
    <n v="1"/>
    <n v="156"/>
    <s v=" TUTI Monteria"/>
    <s v="ZONA CENTRO"/>
    <s v="TERCEROS"/>
    <s v="2025 SEM 47"/>
    <s v="1739"/>
    <x v="1"/>
    <s v="martes"/>
    <s v="YASS"/>
    <n v="1"/>
    <n v="6"/>
    <s v="TAT"/>
    <s v="NELCY ADRIANA MOLINA JORGE"/>
    <s v="Preventa"/>
    <s v="1005676568"/>
    <s v="1067887069"/>
    <s v="PROVEEDORA EL REVENTON"/>
  </r>
  <r>
    <d v="2025-11-18T00:00:00"/>
    <s v="HHMO000626833"/>
    <s v="LYGUANT8AMX2"/>
    <s v="LIMPIAYA GUANTE TALLA8 AMARILLO X2"/>
    <s v="LYGUANT8AMX2 - LIMPIAYA GUANTE TALLA8 AMARILLO X2"/>
    <n v="6"/>
    <n v="3025.21"/>
    <n v="0"/>
    <n v="18151.259999999998"/>
    <s v="MT11"/>
    <n v="1"/>
    <n v="156"/>
    <s v=" TUTI Monteria"/>
    <s v="ZONA CENTRO"/>
    <s v="TERCEROS"/>
    <s v="2025 SEM 47"/>
    <s v="1739"/>
    <x v="1"/>
    <s v="martes"/>
    <s v="ETERNA"/>
    <n v="1"/>
    <n v="6"/>
    <s v="TAT"/>
    <s v="NELCY ADRIANA MOLINA JORGE"/>
    <s v="Preventa"/>
    <s v="1005676568"/>
    <s v="1067887069"/>
    <s v="PROVEEDORA EL REVENTON"/>
  </r>
  <r>
    <d v="2025-11-18T00:00:00"/>
    <s v="HHMO000626833"/>
    <s v="LYLOZACREM"/>
    <s v="CREMA LAVALOZA LIMPIAYA"/>
    <s v="LYLOZACREM - CREMA LAVALOZA LIMPIAYA"/>
    <n v="5"/>
    <n v="2615"/>
    <n v="0"/>
    <n v="13075"/>
    <s v="MT11"/>
    <n v="1"/>
    <n v="156"/>
    <s v=" TUTI Monteria"/>
    <s v="ZONA CENTRO"/>
    <s v="TERCEROS"/>
    <s v="2025 SEM 47"/>
    <s v="1739"/>
    <x v="1"/>
    <s v="martes"/>
    <s v="ETERNA"/>
    <n v="1"/>
    <n v="5"/>
    <s v="TAT"/>
    <s v="NELCY ADRIANA MOLINA JORGE"/>
    <s v="Preventa"/>
    <s v="1005676568"/>
    <s v="1067887069"/>
    <s v="PROVEEDORA EL REVENTON"/>
  </r>
  <r>
    <d v="2025-11-18T00:00:00"/>
    <s v="HHBO001180268"/>
    <s v="LYGUANT8AMX2"/>
    <s v="LIMPIAYA GUANTE TALLA8 AMARILLO X2"/>
    <s v="LYGUANT8AMX2 - LIMPIAYA GUANTE TALLA8 AMARILLO X2"/>
    <n v="1"/>
    <n v="3025.21"/>
    <n v="0"/>
    <n v="3025.21"/>
    <s v="BG25"/>
    <n v="1"/>
    <n v="2"/>
    <s v=" CIUDAD BOGOTA"/>
    <s v="ZONA BOGOTA"/>
    <s v="TERCEROS"/>
    <s v="2025 SEM 47"/>
    <s v="2135"/>
    <x v="32"/>
    <s v="martes"/>
    <s v="ETERNA"/>
    <n v="1"/>
    <n v="1"/>
    <s v="TAT"/>
    <s v="MARIA ALEJANDRA ANTONIO MARQUEZ"/>
    <s v="Preventa"/>
    <s v="1051891802"/>
    <s v="79354604"/>
    <s v="PAPELERIA Y MICELANEA LA 32"/>
  </r>
  <r>
    <d v="2025-11-18T00:00:00"/>
    <s v="HHBO001180268"/>
    <s v="LYGUANT7.5AMX2"/>
    <s v="LIMPIAYA GUATE TALLA7.5 AMARILLO X2"/>
    <s v="LYGUANT7.5AMX2 - LIMPIAYA GUATE TALLA7.5 AMARILLO X2"/>
    <n v="1"/>
    <n v="3025.21"/>
    <n v="0"/>
    <n v="3025.21"/>
    <s v="BG25"/>
    <n v="1"/>
    <n v="2"/>
    <s v=" CIUDAD BOGOTA"/>
    <s v="ZONA BOGOTA"/>
    <s v="TERCEROS"/>
    <s v="2025 SEM 47"/>
    <s v="2135"/>
    <x v="32"/>
    <s v="martes"/>
    <s v="ETERNA"/>
    <n v="1"/>
    <n v="1"/>
    <s v="TAT"/>
    <s v="MARIA ALEJANDRA ANTONIO MARQUEZ"/>
    <s v="Preventa"/>
    <s v="1051891802"/>
    <s v="79354604"/>
    <s v="PAPELERIA Y MICELANEA LA 32"/>
  </r>
  <r>
    <d v="2025-11-18T00:00:00"/>
    <s v="HHBO001180280"/>
    <s v="LYGUANT8AMX2"/>
    <s v="LIMPIAYA GUANTE TALLA8 AMARILLO X2"/>
    <s v="LYGUANT8AMX2 - LIMPIAYA GUANTE TALLA8 AMARILLO X2"/>
    <n v="1"/>
    <n v="3025.21"/>
    <n v="0"/>
    <n v="3025.21"/>
    <s v="BG25"/>
    <n v="1"/>
    <n v="2"/>
    <s v=" CIUDAD BOGOTA"/>
    <s v="ZONA BOGOTA"/>
    <s v="TERCEROS"/>
    <s v="2025 SEM 47"/>
    <s v="2135"/>
    <x v="32"/>
    <s v="martes"/>
    <s v="ETERNA"/>
    <n v="1"/>
    <n v="1"/>
    <s v="TAT"/>
    <s v="LUZ ANGELA RODRIGUEZ CHAPARRO"/>
    <s v="Preventa"/>
    <s v="1013599856"/>
    <s v="79354604"/>
    <s v="VARIEDADES ROHI"/>
  </r>
  <r>
    <d v="2025-11-18T00:00:00"/>
    <s v="HHMO000626869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7"/>
    <s v="1736"/>
    <x v="30"/>
    <s v="martes"/>
    <s v="ETERNA"/>
    <n v="1"/>
    <n v="1"/>
    <s v="TAT"/>
    <s v="MAROLIS RAMOS MARTINEZ"/>
    <s v="Preventa"/>
    <s v="1038807607"/>
    <s v="78716125"/>
    <s v="TIENDA LA ECONOMIA"/>
  </r>
  <r>
    <d v="2025-11-18T00:00:00"/>
    <s v="HHMO000626878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7"/>
    <s v="1736"/>
    <x v="30"/>
    <s v="martes"/>
    <s v="ETERNA"/>
    <n v="1"/>
    <n v="2"/>
    <s v="TAT"/>
    <s v="MARCELA MARIA VARELAS ECHEVERRI"/>
    <s v="Preventa"/>
    <s v="1042766009"/>
    <s v="78716125"/>
    <s v="TIENDA DONDE MARCE"/>
  </r>
  <r>
    <d v="2025-11-18T00:00:00"/>
    <s v="HHBO001180202"/>
    <s v="LYLAVA1000"/>
    <s v="LIMPIAYA LIMPIADOR MULTIUSOS LAVANDA X 1000"/>
    <s v="LYLAVA1000 - LIMPIAYA LIMPIADOR MULTIUSOS LAVANDA X 1000"/>
    <n v="2"/>
    <n v="2541.83"/>
    <n v="0"/>
    <n v="5083.66"/>
    <s v="BG25"/>
    <n v="1"/>
    <n v="126"/>
    <s v=" TUTI Bogota"/>
    <s v="ZONA BOGOTA"/>
    <s v="TERCEROS"/>
    <s v="2025 SEM 47"/>
    <s v="2138"/>
    <x v="38"/>
    <s v="martes"/>
    <s v="ETERNA"/>
    <n v="1"/>
    <n v="2"/>
    <s v="TAT"/>
    <s v="JAIRO FLOREZ ROJAS"/>
    <s v="Preventa"/>
    <s v="13543034"/>
    <s v="1024507708"/>
    <s v="VARIEDADES FONCE"/>
  </r>
  <r>
    <d v="2025-11-18T00:00:00"/>
    <s v="HHBO001180202"/>
    <s v="LYBICA1000X1"/>
    <s v="LIMPIAYA LIMPIADOR BICARBONATO 1000ML X1"/>
    <s v="LYBICA1000X1 - LIMPIAYA LIMPIADOR BICARBONATO 1000ML X1"/>
    <n v="2"/>
    <n v="3025.21"/>
    <n v="0"/>
    <n v="6050.42"/>
    <s v="BG25"/>
    <n v="1"/>
    <n v="126"/>
    <s v=" TUTI Bogota"/>
    <s v="ZONA BOGOTA"/>
    <s v="TERCEROS"/>
    <s v="2025 SEM 47"/>
    <s v="2138"/>
    <x v="38"/>
    <s v="martes"/>
    <s v="ETERNA"/>
    <n v="1"/>
    <n v="2"/>
    <s v="TAT"/>
    <s v="JAIRO FLOREZ ROJAS"/>
    <s v="Preventa"/>
    <s v="13543034"/>
    <s v="1024507708"/>
    <s v="VARIEDADES FONCE"/>
  </r>
  <r>
    <d v="2025-11-18T00:00:00"/>
    <s v="HHBO001180202"/>
    <s v="LYGUANT8NGX2"/>
    <s v="LIMPIAYA GUANTE NEGRO TALLA8 X2"/>
    <s v="LYGUANT8NGX2 - LIMPIAYA GUANTE NEGRO TALLA8 X2"/>
    <n v="1"/>
    <n v="3180"/>
    <n v="0"/>
    <n v="3180"/>
    <s v="BG25"/>
    <n v="1"/>
    <n v="126"/>
    <s v=" TUTI Bogota"/>
    <s v="ZONA BOGOTA"/>
    <s v="TERCEROS"/>
    <s v="2025 SEM 47"/>
    <s v="2138"/>
    <x v="38"/>
    <s v="martes"/>
    <s v="ETERNA"/>
    <n v="1"/>
    <n v="1"/>
    <s v="TAT"/>
    <s v="JAIRO FLOREZ ROJAS"/>
    <s v="Preventa"/>
    <s v="13543034"/>
    <s v="1024507708"/>
    <s v="VARIEDADES FONCE"/>
  </r>
  <r>
    <d v="2025-11-18T00:00:00"/>
    <s v="HHBO001180241"/>
    <s v="LYGUANT8NGX2"/>
    <s v="LIMPIAYA GUANTE NEGRO TALLA8 X2"/>
    <s v="LYGUANT8NGX2 - LIMPIAYA GUANTE NEGRO TALLA8 X2"/>
    <n v="2"/>
    <n v="3180"/>
    <n v="0"/>
    <n v="6360"/>
    <s v="BG25"/>
    <n v="1"/>
    <n v="126"/>
    <s v=" TUTI Bogota"/>
    <s v="ZONA BOGOTA"/>
    <s v="TERCEROS"/>
    <s v="2025 SEM 47"/>
    <s v="2135"/>
    <x v="32"/>
    <s v="martes"/>
    <s v="ETERNA"/>
    <n v="1"/>
    <n v="2"/>
    <s v="TAT"/>
    <s v="NANCY ESPERANZA PAEZ"/>
    <s v="Preventa"/>
    <s v="1032418123"/>
    <s v="79354604"/>
    <s v="PAPELERA"/>
  </r>
  <r>
    <d v="2025-11-18T00:00:00"/>
    <s v="HHBO001180241"/>
    <s v="LYBICA1000X1"/>
    <s v="LIMPIAYA LIMPIADOR BICARBONATO 1000ML X1"/>
    <s v="LYBICA1000X1 - LIMPIAYA LIMPIADOR BICARBONATO 1000ML X1"/>
    <n v="1"/>
    <n v="3025.21"/>
    <n v="0"/>
    <n v="3025.21"/>
    <s v="BG25"/>
    <n v="1"/>
    <n v="126"/>
    <s v=" TUTI Bogota"/>
    <s v="ZONA BOGOTA"/>
    <s v="TERCEROS"/>
    <s v="2025 SEM 47"/>
    <s v="2135"/>
    <x v="32"/>
    <s v="martes"/>
    <s v="ETERNA"/>
    <n v="1"/>
    <n v="1"/>
    <s v="TAT"/>
    <s v="NANCY ESPERANZA PAEZ"/>
    <s v="Preventa"/>
    <s v="1032418123"/>
    <s v="79354604"/>
    <s v="PAPELERA"/>
  </r>
  <r>
    <d v="2025-11-18T00:00:00"/>
    <s v="HHBO001180241"/>
    <s v="LYDESEN500"/>
    <s v="DESENGRASANTE CITRICO 500ML"/>
    <s v="LYDESEN500 - DESENGRASANTE CITRICO 500ML"/>
    <n v="2"/>
    <n v="2645.48"/>
    <n v="0"/>
    <n v="5290.96"/>
    <s v="BG25"/>
    <n v="1"/>
    <n v="126"/>
    <s v=" TUTI Bogota"/>
    <s v="ZONA BOGOTA"/>
    <s v="TERCEROS"/>
    <s v="2025 SEM 47"/>
    <s v="2135"/>
    <x v="32"/>
    <s v="martes"/>
    <s v="ETERNA"/>
    <n v="1"/>
    <n v="2"/>
    <s v="TAT"/>
    <s v="NANCY ESPERANZA PAEZ"/>
    <s v="Preventa"/>
    <s v="1032418123"/>
    <s v="79354604"/>
    <s v="PAPELERA"/>
  </r>
  <r>
    <d v="2025-11-18T00:00:00"/>
    <s v="HHBO001180273"/>
    <s v="YAGOM90"/>
    <s v="GOMINA N17 EN SOBRE 90G"/>
    <s v="YAGOM90 - GOMINA N17 EN SOBRE 90G"/>
    <n v="12"/>
    <n v="1092.44"/>
    <n v="0"/>
    <n v="13109.28"/>
    <s v="BG25"/>
    <n v="1"/>
    <n v="126"/>
    <s v=" TUTI Bogota"/>
    <s v="ZONA BOGOTA"/>
    <s v="TERCEROS"/>
    <s v="2025 SEM 47"/>
    <s v="2135"/>
    <x v="32"/>
    <s v="martes"/>
    <s v="YASS"/>
    <n v="1"/>
    <n v="12"/>
    <s v="TAT"/>
    <s v="LADY JULIETH MOLINA NAVARRETE"/>
    <s v="Preventa"/>
    <s v="52861679"/>
    <s v="79354604"/>
    <s v="VARIEDADES LADY"/>
  </r>
  <r>
    <d v="2025-11-18T00:00:00"/>
    <s v="HHBO001180300"/>
    <s v="LYGUANT8AMX2"/>
    <s v="LIMPIAYA GUANTE TALLA8 AMARILLO X2"/>
    <s v="LYGUANT8AMX2 - LIMPIAYA GUANTE TALLA8 AMARILLO X2"/>
    <n v="6"/>
    <n v="3025.21"/>
    <n v="0"/>
    <n v="18151.259999999998"/>
    <s v="BG22"/>
    <n v="1"/>
    <n v="126"/>
    <s v=" TUTI Bogota"/>
    <s v="ZONA BOGOTA"/>
    <s v="TERCEROS"/>
    <s v="2025 SEM 47"/>
    <s v="2101"/>
    <x v="34"/>
    <s v="martes"/>
    <s v="ETERNA"/>
    <n v="1"/>
    <n v="6"/>
    <s v="TAT"/>
    <s v="RAQUEL ROMERO MENESES"/>
    <s v="Preventa"/>
    <s v="51726794"/>
    <s v="1073693097"/>
    <s v="GUADALUPE RH"/>
  </r>
  <r>
    <d v="2025-11-18T00:00:00"/>
    <s v="HHBO001180307"/>
    <s v="LYLANAACEX6"/>
    <s v="LIMPIAYA LANA ACERO X6"/>
    <s v="LYLANAACEX6 - LIMPIAYA LANA ACERO X6"/>
    <n v="1"/>
    <n v="1180"/>
    <n v="0"/>
    <n v="1180"/>
    <s v="BG22"/>
    <n v="1"/>
    <n v="2"/>
    <s v=" CIUDAD BOGOTA"/>
    <s v="ZONA BOGOTA"/>
    <s v="TERCEROS"/>
    <s v="2025 SEM 47"/>
    <s v="2101"/>
    <x v="34"/>
    <s v="martes"/>
    <s v="ETERNA"/>
    <n v="6"/>
    <n v="6"/>
    <s v="TAT"/>
    <s v="SONIA KARIME LISARAZO VERA"/>
    <s v="Preventa"/>
    <s v="60373523"/>
    <s v="1073693097"/>
    <s v="TIENDA"/>
  </r>
  <r>
    <d v="2025-11-18T00:00:00"/>
    <s v="HHBO001180307"/>
    <s v="LYGUANT7AMX2"/>
    <s v="LIMPIAYA GUATE TALLA7 AMARILLO X2"/>
    <s v="LYGUANT7AMX2 - LIMPIAYA GUATE TALLA7 AMARILLO X2"/>
    <n v="2"/>
    <n v="3025.21"/>
    <n v="0"/>
    <n v="6050.42"/>
    <s v="BG22"/>
    <n v="1"/>
    <n v="2"/>
    <s v=" CIUDAD BOGOTA"/>
    <s v="ZONA BOGOTA"/>
    <s v="TERCEROS"/>
    <s v="2025 SEM 47"/>
    <s v="2101"/>
    <x v="34"/>
    <s v="martes"/>
    <s v="ETERNA"/>
    <n v="1"/>
    <n v="2"/>
    <s v="TAT"/>
    <s v="SONIA KARIME LISARAZO VERA"/>
    <s v="Preventa"/>
    <s v="60373523"/>
    <s v="1073693097"/>
    <s v="TIENDA"/>
  </r>
  <r>
    <d v="2025-11-18T00:00:00"/>
    <s v="HHBO001180307"/>
    <s v="LYGUANT8AMX2"/>
    <s v="LIMPIAYA GUANTE TALLA8 AMARILLO X2"/>
    <s v="LYGUANT8AMX2 - LIMPIAYA GUANTE TALLA8 AMARILLO X2"/>
    <n v="2"/>
    <n v="3025.21"/>
    <n v="0"/>
    <n v="6050.42"/>
    <s v="BG22"/>
    <n v="1"/>
    <n v="2"/>
    <s v=" CIUDAD BOGOTA"/>
    <s v="ZONA BOGOTA"/>
    <s v="TERCEROS"/>
    <s v="2025 SEM 47"/>
    <s v="2101"/>
    <x v="34"/>
    <s v="martes"/>
    <s v="ETERNA"/>
    <n v="1"/>
    <n v="2"/>
    <s v="TAT"/>
    <s v="SONIA KARIME LISARAZO VERA"/>
    <s v="Preventa"/>
    <s v="60373523"/>
    <s v="1073693097"/>
    <s v="TIENDA"/>
  </r>
  <r>
    <d v="2025-11-18T00:00:00"/>
    <s v="HHBO001180337"/>
    <s v="LYLOZACREM"/>
    <s v="CREMA LAVALOZA LIMPIAYA"/>
    <s v="LYLOZACREM - CREMA LAVALOZA LIMPIAYA"/>
    <n v="6"/>
    <n v="2615"/>
    <n v="0"/>
    <n v="15690"/>
    <s v="BG22"/>
    <n v="1"/>
    <n v="126"/>
    <s v=" TUTI Bogota"/>
    <s v="ZONA BOGOTA"/>
    <s v="TERCEROS"/>
    <s v="2025 SEM 47"/>
    <s v="2101"/>
    <x v="34"/>
    <s v="martes"/>
    <s v="ETERNA"/>
    <n v="1"/>
    <n v="6"/>
    <s v="TAT"/>
    <s v="MAURA SANABRIA PINTO"/>
    <s v="Preventa"/>
    <s v="52708709"/>
    <s v="1073693097"/>
    <s v="TIENDA ESQUINA"/>
  </r>
  <r>
    <d v="2025-11-18T00:00:00"/>
    <s v="HHBO001180337"/>
    <s v="YASEDA20"/>
    <s v="SEDA DENTAL CON CERA 20 MT"/>
    <s v="YASEDA20 - SEDA DENTAL CON CERA 20 MT"/>
    <n v="4"/>
    <n v="1092.44"/>
    <n v="0"/>
    <n v="4369.76"/>
    <s v="BG22"/>
    <n v="1"/>
    <n v="126"/>
    <s v=" TUTI Bogota"/>
    <s v="ZONA BOGOTA"/>
    <s v="TERCEROS"/>
    <s v="2025 SEM 47"/>
    <s v="2101"/>
    <x v="34"/>
    <s v="martes"/>
    <s v="YASS"/>
    <n v="1"/>
    <n v="4"/>
    <s v="TAT"/>
    <s v="MAURA SANABRIA PINTO"/>
    <s v="Preventa"/>
    <s v="52708709"/>
    <s v="1073693097"/>
    <s v="TIENDA ESQUINA"/>
  </r>
  <r>
    <d v="2025-11-18T00:00:00"/>
    <s v="HHBO001180361"/>
    <s v="LYGUANT7AMX2"/>
    <s v="LIMPIAYA GUATE TALLA7 AMARILLO X2"/>
    <s v="LYGUANT7AMX2 - LIMPIAYA GUATE TALLA7 AMARILLO X2"/>
    <n v="3"/>
    <n v="3025.21"/>
    <n v="0"/>
    <n v="9075.6299999999992"/>
    <s v="BG22"/>
    <n v="1"/>
    <n v="126"/>
    <s v=" TUTI Bogota"/>
    <s v="ZONA BOGOTA"/>
    <s v="TERCEROS"/>
    <s v="2025 SEM 47"/>
    <s v="2104"/>
    <x v="10"/>
    <s v="martes"/>
    <s v="ETERNA"/>
    <n v="1"/>
    <n v="3"/>
    <s v="TAT"/>
    <s v="MARISOL MARTINEZ CUBIDES"/>
    <s v="Preventa"/>
    <s v="1032398025"/>
    <s v="1073687214"/>
    <s v="MINIMERCADO EL PAISA"/>
  </r>
  <r>
    <d v="2025-11-18T00:00:00"/>
    <s v="HHPE000679818"/>
    <s v="LYLIMPLAV200DX1"/>
    <s v="LIMPIAYA LIMPIADOR LAVANDA 200 ML X1"/>
    <s v="LYLIMPLAV200DX1 - LIMPIAYA LIMPIADOR LAVANDA 200 ML X1"/>
    <n v="10"/>
    <n v="1120"/>
    <n v="0"/>
    <n v="11200"/>
    <s v="PE05"/>
    <n v="1"/>
    <n v="157"/>
    <s v=" TUTI Pereira"/>
    <s v="ZONA SUR"/>
    <s v="TERCEROS"/>
    <s v="2025 SEM 47"/>
    <s v="1813"/>
    <x v="40"/>
    <s v="martes"/>
    <s v="ETERNA"/>
    <n v="1"/>
    <n v="10"/>
    <s v="TAT"/>
    <s v="MARIA HELENA HOYOS ECHEVERRI"/>
    <s v="Preventa"/>
    <s v="42069151"/>
    <s v="1059785487"/>
    <s v="MARIA HELENA HOYOS"/>
  </r>
  <r>
    <d v="2025-11-18T00:00:00"/>
    <s v="HHPE000679818"/>
    <s v="LYDETE1800DX1"/>
    <s v="DETERGENTE ETERNA DOYPACK 1800 ML X1"/>
    <s v="LYDETE1800DX1 - DETERGENTE ETERNA DOYPACK 1800 ML X1"/>
    <n v="1"/>
    <n v="12000"/>
    <n v="0"/>
    <n v="12000"/>
    <s v="PE05"/>
    <n v="1"/>
    <n v="157"/>
    <s v=" TUTI Pereira"/>
    <s v="ZONA SUR"/>
    <s v="TERCEROS"/>
    <s v="2025 SEM 47"/>
    <s v="1813"/>
    <x v="40"/>
    <s v="martes"/>
    <s v="ETERNA"/>
    <n v="1"/>
    <n v="1"/>
    <s v="TAT"/>
    <s v="MARIA HELENA HOYOS ECHEVERRI"/>
    <s v="Preventa"/>
    <s v="42069151"/>
    <s v="1059785487"/>
    <s v="MARIA HELENA HOYOS"/>
  </r>
  <r>
    <d v="2025-11-18T00:00:00"/>
    <s v="HHPE000679829"/>
    <s v="LYESPOOROX12"/>
    <s v="LIMPIAYA ESPONJA ORO/PLATA X12"/>
    <s v="LYESPOOROX12 - LIMPIAYA ESPONJA ORO/PLATA X12"/>
    <n v="1"/>
    <n v="8991.6"/>
    <n v="449.58"/>
    <n v="8542.02"/>
    <s v="PE05"/>
    <n v="1"/>
    <n v="157"/>
    <s v=" TUTI Pereira"/>
    <s v="ZONA SUR"/>
    <s v="TERCEROS"/>
    <s v="2025 SEM 47"/>
    <s v="1813"/>
    <x v="40"/>
    <s v="martes"/>
    <s v="ETERNA"/>
    <n v="1"/>
    <n v="1"/>
    <s v="TAT"/>
    <s v="MARTHA LUCIA GALLEGO COLORADO"/>
    <s v="Preventa"/>
    <s v="25169738"/>
    <s v="1059785487"/>
    <s v="MARTHA LUCIA GALLEGO"/>
  </r>
  <r>
    <d v="2025-11-18T00:00:00"/>
    <s v="HHPE000679829"/>
    <s v="PBELDES12X18"/>
    <s v="DES. EA DPL CLASS 12G X 18"/>
    <s v="PBELDES12X18 - DES. EA DPL CLASS 12G X 18"/>
    <n v="1"/>
    <n v="12500"/>
    <n v="375"/>
    <n v="12125"/>
    <s v="PE05"/>
    <n v="1"/>
    <n v="157"/>
    <s v=" TUTI Pereira"/>
    <s v="ZONA SUR"/>
    <s v="TERCEROS"/>
    <s v="2025 SEM 47"/>
    <s v="1813"/>
    <x v="40"/>
    <s v="martes"/>
    <s v="PREBEL"/>
    <n v="1"/>
    <n v="1"/>
    <s v="TAT"/>
    <s v="MARTHA LUCIA GALLEGO COLORADO"/>
    <s v="Preventa"/>
    <s v="25169738"/>
    <s v="1059785487"/>
    <s v="MARTHA LUCIA GALLEGO"/>
  </r>
  <r>
    <d v="2025-11-18T00:00:00"/>
    <s v="HHMO000626864"/>
    <s v="LYGUANT7AMX2"/>
    <s v="LIMPIAYA GUATE TALLA7 AMARILLO X2"/>
    <s v="LYGUANT7AMX2 - LIMPIAYA GUATE TALLA7 AMARILLO X2"/>
    <n v="2"/>
    <n v="3025.21"/>
    <n v="0"/>
    <n v="6050.42"/>
    <s v="MT11"/>
    <n v="1"/>
    <n v="156"/>
    <s v=" TUTI Monteria"/>
    <s v="ZONA CENTRO"/>
    <s v="TERCEROS"/>
    <s v="2025 SEM 47"/>
    <s v="1736"/>
    <x v="30"/>
    <s v="martes"/>
    <s v="ETERNA"/>
    <n v="1"/>
    <n v="2"/>
    <s v="TAT"/>
    <s v="IVAN JOSE CAMACHO DIAZ"/>
    <s v="Preventa"/>
    <s v="1082890758"/>
    <s v="78716125"/>
    <s v="TIENDA SALOME J C"/>
  </r>
  <r>
    <d v="2025-11-18T00:00:00"/>
    <s v="HHMO000626864"/>
    <s v="LYGUANT8AMX2"/>
    <s v="LIMPIAYA GUANTE TALLA8 AMARILLO X2"/>
    <s v="LYGUANT8AMX2 - LIMPIAYA GUANTE TALLA8 AMARILLO X2"/>
    <n v="2"/>
    <n v="3025.21"/>
    <n v="0"/>
    <n v="6050.42"/>
    <s v="MT11"/>
    <n v="1"/>
    <n v="156"/>
    <s v=" TUTI Monteria"/>
    <s v="ZONA CENTRO"/>
    <s v="TERCEROS"/>
    <s v="2025 SEM 47"/>
    <s v="1736"/>
    <x v="30"/>
    <s v="martes"/>
    <s v="ETERNA"/>
    <n v="1"/>
    <n v="2"/>
    <s v="TAT"/>
    <s v="IVAN JOSE CAMACHO DIAZ"/>
    <s v="Preventa"/>
    <s v="1082890758"/>
    <s v="78716125"/>
    <s v="TIENDA SALOME J C"/>
  </r>
  <r>
    <d v="2025-11-18T00:00:00"/>
    <s v="HHMO000626864"/>
    <s v="LYGUANT9AMX2"/>
    <s v="LIMPIAYA GUANTE TALLA9 AMARILLO X2"/>
    <s v="LYGUANT9AMX2 - LIMPIAYA GUANTE TALLA9 AMARILLO X2"/>
    <n v="2"/>
    <n v="3025.21"/>
    <n v="0"/>
    <n v="6050.42"/>
    <s v="MT11"/>
    <n v="1"/>
    <n v="156"/>
    <s v=" TUTI Monteria"/>
    <s v="ZONA CENTRO"/>
    <s v="TERCEROS"/>
    <s v="2025 SEM 47"/>
    <s v="1736"/>
    <x v="30"/>
    <s v="martes"/>
    <s v="ETERNA"/>
    <n v="1"/>
    <n v="2"/>
    <s v="TAT"/>
    <s v="IVAN JOSE CAMACHO DIAZ"/>
    <s v="Preventa"/>
    <s v="1082890758"/>
    <s v="78716125"/>
    <s v="TIENDA SALOME J C"/>
  </r>
  <r>
    <d v="2025-11-18T00:00:00"/>
    <s v="HHBO001180470"/>
    <s v="YACAN25"/>
    <s v="CANDADO 25 MM"/>
    <s v="YACAN25 - CANDADO 25 MM"/>
    <n v="5"/>
    <n v="1543"/>
    <n v="0"/>
    <n v="7715"/>
    <s v="BG23"/>
    <n v="1"/>
    <n v="182"/>
    <s v=" TUTI VILLAVICENCIO"/>
    <s v="ZONA BOGOTA"/>
    <s v="TERCEROS"/>
    <s v="2025 SEM 47"/>
    <s v="2251"/>
    <x v="48"/>
    <s v="martes"/>
    <s v="YASS"/>
    <n v="1"/>
    <n v="5"/>
    <s v="TAT"/>
    <s v="CAROLINA CARRANZA TRUJILLO"/>
    <s v="Preventa"/>
    <s v="28789150"/>
    <s v="1121910983"/>
    <s v="LA CORALINA"/>
  </r>
  <r>
    <d v="2025-11-18T00:00:00"/>
    <s v="HHMO000626898"/>
    <s v="LYLIMJUNTAS"/>
    <s v="LIMPIADOR DE JUNTAS LIMPIAYA"/>
    <s v="LYLIMJUNTAS - LIMPIADOR DE JUNTAS LIMPIAYA"/>
    <n v="2"/>
    <n v="4659"/>
    <n v="0"/>
    <n v="9318"/>
    <s v="MT11"/>
    <n v="1"/>
    <n v="156"/>
    <s v=" TUTI Monteria"/>
    <s v="ZONA CENTRO"/>
    <s v="TERCEROS"/>
    <s v="2025 SEM 47"/>
    <s v="1736"/>
    <x v="30"/>
    <s v="martes"/>
    <s v="ETERNA"/>
    <n v="1"/>
    <n v="2"/>
    <s v="TAT"/>
    <s v="WILSON ENU AVILA GONZALEZ"/>
    <s v="Preventa"/>
    <s v="78702050"/>
    <s v="78716125"/>
    <s v="TDA CARMEN"/>
  </r>
  <r>
    <d v="2025-11-18T00:00:00"/>
    <s v="HHMO000626898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7"/>
    <s v="1736"/>
    <x v="30"/>
    <s v="martes"/>
    <s v="ETERNA"/>
    <n v="1"/>
    <n v="1"/>
    <s v="TAT"/>
    <s v="WILSON ENU AVILA GONZALEZ"/>
    <s v="Preventa"/>
    <s v="78702050"/>
    <s v="78716125"/>
    <s v="TDA CARMEN"/>
  </r>
  <r>
    <d v="2025-11-18T00:00:00"/>
    <s v="HHMO000626898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7"/>
    <s v="1736"/>
    <x v="30"/>
    <s v="martes"/>
    <s v="ETERNA"/>
    <n v="1"/>
    <n v="1"/>
    <s v="TAT"/>
    <s v="WILSON ENU AVILA GONZALEZ"/>
    <s v="Preventa"/>
    <s v="78702050"/>
    <s v="78716125"/>
    <s v="TDA CARMEN"/>
  </r>
  <r>
    <d v="2025-11-19T00:00:00"/>
    <s v="HHBQ000727606"/>
    <s v="YACINT12"/>
    <s v="CINTA TRANSPARENTE PEQUEÑA X 12 UND"/>
    <s v="YACINT12 - CINTA TRANSPARENTE PEQUEÑA X 12 UND"/>
    <n v="1"/>
    <n v="4247.1000000000004"/>
    <n v="0"/>
    <n v="4247.1000000000004"/>
    <s v="VLL04"/>
    <n v="1"/>
    <n v="213"/>
    <s v=" Tuti Valledupar"/>
    <s v="ZONA NORTE"/>
    <s v="TERCEROS"/>
    <s v="2025 SEM 47"/>
    <s v="1916"/>
    <x v="0"/>
    <s v="miércoles"/>
    <s v="YASS"/>
    <n v="1"/>
    <n v="1"/>
    <s v="TAT"/>
    <s v="LUISA MARIA PEREZ RAMOS"/>
    <s v="Preventa"/>
    <s v="1090376146"/>
    <s v="49794720"/>
    <s v=" LA BENDICION DE DIOS  9 DE MARZO"/>
  </r>
  <r>
    <d v="2025-11-19T00:00:00"/>
    <s v="HHBQ000727606"/>
    <s v="YALAPIROX12"/>
    <s v="LAPIZ ROJO X12 UND"/>
    <s v="YALAPIROX12 - LAPIZ ROJO X12 UND"/>
    <n v="1"/>
    <n v="4882"/>
    <n v="0"/>
    <n v="4882"/>
    <s v="VLL04"/>
    <n v="1"/>
    <n v="213"/>
    <s v=" Tuti Valledupar"/>
    <s v="ZONA NORTE"/>
    <s v="TERCEROS"/>
    <s v="2025 SEM 47"/>
    <s v="1916"/>
    <x v="0"/>
    <s v="miércoles"/>
    <s v="YASS"/>
    <n v="1"/>
    <n v="1"/>
    <s v="TAT"/>
    <s v="LUISA MARIA PEREZ RAMOS"/>
    <s v="Preventa"/>
    <s v="1090376146"/>
    <s v="49794720"/>
    <s v=" LA BENDICION DE DIOS  9 DE MARZO"/>
  </r>
  <r>
    <d v="2025-11-19T00:00:00"/>
    <s v="HHBQ000727606"/>
    <s v="LYDESEN500"/>
    <s v="DESENGRASANTE CITRICO 500ML"/>
    <s v="LYDESEN500 - DESENGRASANTE CITRICO 500ML"/>
    <n v="1"/>
    <n v="2645.48"/>
    <n v="0"/>
    <n v="2645.48"/>
    <s v="VLL04"/>
    <n v="1"/>
    <n v="213"/>
    <s v=" Tuti Valledupar"/>
    <s v="ZONA NORTE"/>
    <s v="TERCEROS"/>
    <s v="2025 SEM 47"/>
    <s v="1916"/>
    <x v="0"/>
    <s v="miércoles"/>
    <s v="ETERNA"/>
    <n v="1"/>
    <n v="1"/>
    <s v="TAT"/>
    <s v="LUISA MARIA PEREZ RAMOS"/>
    <s v="Preventa"/>
    <s v="1090376146"/>
    <s v="49794720"/>
    <s v=" LA BENDICION DE DIOS  9 DE MARZO"/>
  </r>
  <r>
    <d v="2025-11-19T00:00:00"/>
    <s v="HHBQ000727615"/>
    <s v="PBTALCO30"/>
    <s v="TALCO POLVO AFM 30 GR"/>
    <s v="PBTALCO30 - TALCO POLVO AFM 30 GR"/>
    <n v="1"/>
    <n v="2900.04"/>
    <n v="0"/>
    <n v="2900.04"/>
    <s v="VLL04"/>
    <n v="1"/>
    <n v="9"/>
    <s v=" BARRANQUILLA"/>
    <s v="ZONA NORTE"/>
    <s v="TERCEROS"/>
    <s v="2025 SEM 47"/>
    <s v="1916"/>
    <x v="0"/>
    <s v="miércoles"/>
    <s v="PREBEL"/>
    <n v="1"/>
    <n v="1"/>
    <s v="TAT"/>
    <s v="BLANCA PATRICIA CARRILLO VEGA"/>
    <s v="Preventa"/>
    <s v="1120353254"/>
    <s v="49794720"/>
    <s v="TIENDA NUEVA"/>
  </r>
  <r>
    <d v="2025-11-19T00:00:00"/>
    <s v="HHME001469291"/>
    <s v="PBDESCOJINX18"/>
    <s v="DES. AFM DPL ORIG 12G X18"/>
    <s v="PBDESCOJINX18 - DES. AFM DPL ORIG 12G X18"/>
    <n v="2"/>
    <n v="11900"/>
    <n v="0"/>
    <n v="23800"/>
    <s v="TT02"/>
    <n v="1"/>
    <n v="1"/>
    <s v=" MEDELLIN"/>
    <s v="ZONA CENTRO"/>
    <s v="TERCEROS"/>
    <s v="2025 SEM 47"/>
    <s v="1318"/>
    <x v="17"/>
    <s v="miércoles"/>
    <s v="PREBEL"/>
    <n v="1"/>
    <n v="2"/>
    <s v="TAT"/>
    <s v="INVERSIONES PRONAT SAS"/>
    <s v="Preventa"/>
    <s v="901286477"/>
    <s v="1037949442"/>
    <s v="DROGUERIA TAYRONA"/>
  </r>
  <r>
    <d v="2025-11-19T00:00:00"/>
    <s v="HHME001469316"/>
    <s v="LYDETE1800DX1"/>
    <s v="DETERGENTE ETERNA DOYPACK 1800 ML X1"/>
    <s v="LYDETE1800DX1 - DETERGENTE ETERNA DOYPACK 1800 ML X1"/>
    <n v="2"/>
    <n v="12000"/>
    <n v="0"/>
    <n v="24000"/>
    <s v="MD06"/>
    <n v="1"/>
    <n v="125"/>
    <s v=" TUTI Medellin"/>
    <s v="ZONA CENTRO"/>
    <s v="TERCEROS"/>
    <s v="2025 SEM 47"/>
    <s v="1397"/>
    <x v="2"/>
    <s v="miércoles"/>
    <s v="ETERNA"/>
    <n v="1"/>
    <n v="2"/>
    <s v="TAT"/>
    <s v="LUZ DARY TEJADA RAMIREZ"/>
    <s v="Preventa"/>
    <s v="43723217"/>
    <s v="8432406"/>
    <s v="TIENDA VALVUENA APT 106"/>
  </r>
  <r>
    <d v="2025-11-19T00:00:00"/>
    <s v="HHBU000701210"/>
    <s v="YAPANIAMAX120"/>
    <s v="PAÑITOS HUMEDOS DAMPY AMARILLOS X 120UND"/>
    <s v="YAPANIAMAX120 - PAÑITOS HUMEDOS DAMPY AMARILLOS X 120UND"/>
    <n v="2"/>
    <n v="6500"/>
    <n v="0"/>
    <n v="13000"/>
    <s v="BM10"/>
    <n v="1"/>
    <n v="6"/>
    <s v=" BUCARAMANGA"/>
    <s v="ZONA SANTANDER"/>
    <s v="TERCEROS"/>
    <s v="2025 SEM 47"/>
    <s v="1665"/>
    <x v="54"/>
    <s v="miércoles"/>
    <s v="YASS"/>
    <n v="1"/>
    <n v="2"/>
    <s v="TAT"/>
    <s v="CARLOS JULIO VERA BAUTISTA"/>
    <s v="Preventa"/>
    <s v="88209770"/>
    <s v="63546971"/>
    <s v="FERRETERIA VILLABEL JC"/>
  </r>
  <r>
    <d v="2025-11-19T00:00:00"/>
    <s v="HHBU000701210"/>
    <s v="YACINT12"/>
    <s v="CINTA TRANSPARENTE PEQUEÑA X 12 UND"/>
    <s v="YACINT12 - CINTA TRANSPARENTE PEQUEÑA X 12 UND"/>
    <n v="1"/>
    <n v="4247.1000000000004"/>
    <n v="0"/>
    <n v="4247.1000000000004"/>
    <s v="BM10"/>
    <n v="1"/>
    <n v="6"/>
    <s v=" BUCARAMANGA"/>
    <s v="ZONA SANTANDER"/>
    <s v="TERCEROS"/>
    <s v="2025 SEM 47"/>
    <s v="1665"/>
    <x v="54"/>
    <s v="miércoles"/>
    <s v="YASS"/>
    <n v="1"/>
    <n v="1"/>
    <s v="TAT"/>
    <s v="CARLOS JULIO VERA BAUTISTA"/>
    <s v="Preventa"/>
    <s v="88209770"/>
    <s v="63546971"/>
    <s v="FERRETERIA VILLABEL JC"/>
  </r>
  <r>
    <d v="2025-11-19T00:00:00"/>
    <s v="HHBU000701210"/>
    <s v="YATIJEROM"/>
    <s v="TIJERA PUNTA ROMA ECONOMICA"/>
    <s v="YATIJEROM - TIJERA PUNTA ROMA ECONOMICA"/>
    <n v="3"/>
    <n v="864"/>
    <n v="0"/>
    <n v="2592"/>
    <s v="BM10"/>
    <n v="1"/>
    <n v="6"/>
    <s v=" BUCARAMANGA"/>
    <s v="ZONA SANTANDER"/>
    <s v="TERCEROS"/>
    <s v="2025 SEM 47"/>
    <s v="1665"/>
    <x v="54"/>
    <s v="miércoles"/>
    <s v="YASS"/>
    <n v="1"/>
    <n v="3"/>
    <s v="TAT"/>
    <s v="CARLOS JULIO VERA BAUTISTA"/>
    <s v="Preventa"/>
    <s v="88209770"/>
    <s v="63546971"/>
    <s v="FERRETERIA VILLABEL JC"/>
  </r>
  <r>
    <d v="2025-11-19T00:00:00"/>
    <s v="HHBU000701210"/>
    <s v="YABOLSAMED"/>
    <s v="BOLSA BASURA PAQUETE X8 UNIDADES"/>
    <s v="YABOLSAMED - BOLSA BASURA PAQUETE X8 UNIDADES"/>
    <n v="3"/>
    <n v="1344.54"/>
    <n v="0"/>
    <n v="4033.62"/>
    <s v="BM10"/>
    <n v="1"/>
    <n v="6"/>
    <s v=" BUCARAMANGA"/>
    <s v="ZONA SANTANDER"/>
    <s v="TERCEROS"/>
    <s v="2025 SEM 47"/>
    <s v="1665"/>
    <x v="54"/>
    <s v="miércoles"/>
    <s v="YASS"/>
    <n v="1"/>
    <n v="3"/>
    <s v="TAT"/>
    <s v="CARLOS JULIO VERA BAUTISTA"/>
    <s v="Preventa"/>
    <s v="88209770"/>
    <s v="63546971"/>
    <s v="FERRETERIA VILLABEL JC"/>
  </r>
  <r>
    <d v="2025-11-19T00:00:00"/>
    <s v="HHBU000701210"/>
    <s v="YACAN20"/>
    <s v="CANDADO 20 MM"/>
    <s v="YACAN20 - CANDADO 20 MM"/>
    <n v="6"/>
    <n v="1218.49"/>
    <n v="0"/>
    <n v="7310.94"/>
    <s v="BM10"/>
    <n v="1"/>
    <n v="6"/>
    <s v=" BUCARAMANGA"/>
    <s v="ZONA SANTANDER"/>
    <s v="TERCEROS"/>
    <s v="2025 SEM 47"/>
    <s v="1665"/>
    <x v="54"/>
    <s v="miércoles"/>
    <s v="YASS"/>
    <n v="1"/>
    <n v="6"/>
    <s v="TAT"/>
    <s v="CARLOS JULIO VERA BAUTISTA"/>
    <s v="Preventa"/>
    <s v="88209770"/>
    <s v="63546971"/>
    <s v="FERRETERIA VILLABEL JC"/>
  </r>
  <r>
    <d v="2025-11-19T00:00:00"/>
    <s v="HHBU000701210"/>
    <s v="YACAN25"/>
    <s v="CANDADO 25 MM"/>
    <s v="YACAN25 - CANDADO 25 MM"/>
    <n v="3"/>
    <n v="1543"/>
    <n v="0"/>
    <n v="4629"/>
    <s v="BM10"/>
    <n v="1"/>
    <n v="6"/>
    <s v=" BUCARAMANGA"/>
    <s v="ZONA SANTANDER"/>
    <s v="TERCEROS"/>
    <s v="2025 SEM 47"/>
    <s v="1665"/>
    <x v="54"/>
    <s v="miércoles"/>
    <s v="YASS"/>
    <n v="1"/>
    <n v="3"/>
    <s v="TAT"/>
    <s v="CARLOS JULIO VERA BAUTISTA"/>
    <s v="Preventa"/>
    <s v="88209770"/>
    <s v="63546971"/>
    <s v="FERRETERIA VILLABEL JC"/>
  </r>
  <r>
    <d v="2025-11-19T00:00:00"/>
    <s v="HHBU000701210"/>
    <s v="YACAN38"/>
    <s v="CANDADO 38 MM"/>
    <s v="YACAN38 - CANDADO 38 MM"/>
    <n v="3"/>
    <n v="2668.75"/>
    <n v="0"/>
    <n v="8006.25"/>
    <s v="BM10"/>
    <n v="1"/>
    <n v="6"/>
    <s v=" BUCARAMANGA"/>
    <s v="ZONA SANTANDER"/>
    <s v="TERCEROS"/>
    <s v="2025 SEM 47"/>
    <s v="1665"/>
    <x v="54"/>
    <s v="miércoles"/>
    <s v="YASS"/>
    <n v="1"/>
    <n v="3"/>
    <s v="TAT"/>
    <s v="CARLOS JULIO VERA BAUTISTA"/>
    <s v="Preventa"/>
    <s v="88209770"/>
    <s v="63546971"/>
    <s v="FERRETERIA VILLABEL JC"/>
  </r>
  <r>
    <d v="2025-11-19T00:00:00"/>
    <s v="HHBQ000727680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Q15"/>
    <n v="1"/>
    <n v="212"/>
    <s v=" Tuti Cartagena"/>
    <s v="ZONA NORTE"/>
    <s v="TERCEROS"/>
    <s v="2025 SEM 47"/>
    <s v="1958"/>
    <x v="20"/>
    <s v="miércoles"/>
    <s v="PREBEL"/>
    <n v="1"/>
    <n v="1"/>
    <s v="TAT"/>
    <s v="GENNINE ALEXANDRA CARCAMO CASTAÑEDA"/>
    <s v="Preventa"/>
    <s v="45499145"/>
    <s v="1044921552"/>
    <s v="DROGUIVARIEDADES YERAIN"/>
  </r>
  <r>
    <d v="2025-11-19T00:00:00"/>
    <s v="HHME001469463"/>
    <s v="LYGUANT7AMX2"/>
    <s v="LIMPIAYA GUATE TALLA7 AMARILLO X2"/>
    <s v="LYGUANT7AMX2 - LIMPIAYA GUATE TALLA7 AMARILLO X2"/>
    <n v="6"/>
    <n v="3025.21"/>
    <n v="0"/>
    <n v="18151.259999999998"/>
    <s v="MD06"/>
    <n v="1"/>
    <n v="125"/>
    <s v=" TUTI Medellin"/>
    <s v="ZONA CENTRO"/>
    <s v="TERCEROS"/>
    <s v="2025 SEM 47"/>
    <s v="1397"/>
    <x v="2"/>
    <s v="miércoles"/>
    <s v="ETERNA"/>
    <n v="1"/>
    <n v="6"/>
    <s v="TAT"/>
    <s v="JHONATAN ANDRES TOBON JIMENEZ"/>
    <s v="Preventa"/>
    <s v="1020479812"/>
    <s v="8432406"/>
    <s v="LA DESPPENSA"/>
  </r>
  <r>
    <d v="2025-11-19T00:00:00"/>
    <s v="HHME001469463"/>
    <s v="LYGUANT7.5AMX2"/>
    <s v="LIMPIAYA GUATE TALLA7.5 AMARILLO X2"/>
    <s v="LYGUANT7.5AMX2 - LIMPIAYA GUATE TALLA7.5 AMARILLO X2"/>
    <n v="6"/>
    <n v="3025.21"/>
    <n v="0"/>
    <n v="18151.259999999998"/>
    <s v="MD06"/>
    <n v="1"/>
    <n v="125"/>
    <s v=" TUTI Medellin"/>
    <s v="ZONA CENTRO"/>
    <s v="TERCEROS"/>
    <s v="2025 SEM 47"/>
    <s v="1397"/>
    <x v="2"/>
    <s v="miércoles"/>
    <s v="ETERNA"/>
    <n v="1"/>
    <n v="6"/>
    <s v="TAT"/>
    <s v="JHONATAN ANDRES TOBON JIMENEZ"/>
    <s v="Preventa"/>
    <s v="1020479812"/>
    <s v="8432406"/>
    <s v="LA DESPPENSA"/>
  </r>
  <r>
    <d v="2025-11-19T00:00:00"/>
    <s v="HHME001469463"/>
    <s v="LYGUANT8AMX2"/>
    <s v="LIMPIAYA GUANTE TALLA8 AMARILLO X2"/>
    <s v="LYGUANT8AMX2 - LIMPIAYA GUANTE TALLA8 AMARILLO X2"/>
    <n v="6"/>
    <n v="3025.21"/>
    <n v="0"/>
    <n v="18151.259999999998"/>
    <s v="MD06"/>
    <n v="1"/>
    <n v="125"/>
    <s v=" TUTI Medellin"/>
    <s v="ZONA CENTRO"/>
    <s v="TERCEROS"/>
    <s v="2025 SEM 47"/>
    <s v="1397"/>
    <x v="2"/>
    <s v="miércoles"/>
    <s v="ETERNA"/>
    <n v="1"/>
    <n v="6"/>
    <s v="TAT"/>
    <s v="JHONATAN ANDRES TOBON JIMENEZ"/>
    <s v="Preventa"/>
    <s v="1020479812"/>
    <s v="8432406"/>
    <s v="LA DESPPENSA"/>
  </r>
  <r>
    <d v="2025-11-19T00:00:00"/>
    <s v="HHBO001180638"/>
    <s v="LYVIDR500X1"/>
    <s v="LIMPIAYA LIMPIAVIDRIOS MULTIUSOS 500ML X1"/>
    <s v="LYVIDR500X1 - LIMPIAYA LIMPIAVIDRIOS MULTIUSOS 500ML X1"/>
    <n v="1"/>
    <n v="2647.06"/>
    <n v="0"/>
    <n v="2647.06"/>
    <s v="BG13"/>
    <n v="1"/>
    <n v="2"/>
    <s v=" CIUDAD BOGOTA"/>
    <s v="ZONA BOGOTA"/>
    <s v="TERCEROS"/>
    <s v="2025 SEM 47"/>
    <s v="2208"/>
    <x v="3"/>
    <s v="miércoles"/>
    <s v="ETERNA"/>
    <n v="1"/>
    <n v="1"/>
    <s v="TAT"/>
    <s v="LUIS ALIRIO AVILA AVILA"/>
    <s v="Preventa"/>
    <s v="80874595"/>
    <s v="1016001588"/>
    <s v="SUPERSONIDO DONDE YIYO"/>
  </r>
  <r>
    <d v="2025-11-19T00:00:00"/>
    <s v="HHME001469348"/>
    <s v="YABOLSAMED"/>
    <s v="BOLSA BASURA PAQUETE X8 UNIDADES"/>
    <s v="YABOLSAMED - BOLSA BASURA PAQUETE X8 UNIDADES"/>
    <n v="3"/>
    <n v="1344.54"/>
    <n v="0"/>
    <n v="4033.62"/>
    <s v="MD06"/>
    <n v="1"/>
    <n v="125"/>
    <s v=" TUTI Medellin"/>
    <s v="ZONA CENTRO"/>
    <s v="TERCEROS"/>
    <s v="2025 SEM 47"/>
    <s v="1397"/>
    <x v="2"/>
    <s v="miércoles"/>
    <s v="YASS"/>
    <n v="1"/>
    <n v="3"/>
    <s v="TAT"/>
    <s v="JHONATAN ANDRES PARRA ALVAREZ"/>
    <s v="Preventa"/>
    <s v="8064939"/>
    <s v="8432406"/>
    <s v="MARIDOS EN ALQUILER"/>
  </r>
  <r>
    <d v="2025-11-19T00:00:00"/>
    <s v="HHME001469348"/>
    <s v="YACAN20"/>
    <s v="CANDADO 20 MM"/>
    <s v="YACAN20 - CANDADO 20 MM"/>
    <n v="6"/>
    <n v="1218.49"/>
    <n v="0"/>
    <n v="7310.94"/>
    <s v="MD06"/>
    <n v="1"/>
    <n v="125"/>
    <s v=" TUTI Medellin"/>
    <s v="ZONA CENTRO"/>
    <s v="TERCEROS"/>
    <s v="2025 SEM 47"/>
    <s v="1397"/>
    <x v="2"/>
    <s v="miércoles"/>
    <s v="YASS"/>
    <n v="1"/>
    <n v="6"/>
    <s v="TAT"/>
    <s v="JHONATAN ANDRES PARRA ALVAREZ"/>
    <s v="Preventa"/>
    <s v="8064939"/>
    <s v="8432406"/>
    <s v="MARIDOS EN ALQUILER"/>
  </r>
  <r>
    <d v="2025-11-19T00:00:00"/>
    <s v="HHME001469348"/>
    <s v="YACAN50"/>
    <s v="CANDADO 50 MM"/>
    <s v="YACAN50 - CANDADO 50 MM"/>
    <n v="6"/>
    <n v="4327.7299999999996"/>
    <n v="0"/>
    <n v="25966.38"/>
    <s v="MD06"/>
    <n v="1"/>
    <n v="125"/>
    <s v=" TUTI Medellin"/>
    <s v="ZONA CENTRO"/>
    <s v="TERCEROS"/>
    <s v="2025 SEM 47"/>
    <s v="1397"/>
    <x v="2"/>
    <s v="miércoles"/>
    <s v="YASS"/>
    <n v="1"/>
    <n v="6"/>
    <s v="TAT"/>
    <s v="JHONATAN ANDRES PARRA ALVAREZ"/>
    <s v="Preventa"/>
    <s v="8064939"/>
    <s v="8432406"/>
    <s v="MARIDOS EN ALQUILER"/>
  </r>
  <r>
    <d v="2025-11-19T00:00:00"/>
    <s v="HHME001469352"/>
    <s v="PBDESOHDROL50MLX2"/>
    <s v="DES EA HYALU-DERMA ROLL ON 5OMLX2"/>
    <s v="PBDESOHDROL50MLX2 - DES EA HYALU-DERMA ROLL ON 5OMLX2"/>
    <n v="1"/>
    <n v="16210.35"/>
    <n v="0"/>
    <n v="16210.35"/>
    <s v="TT02"/>
    <n v="1"/>
    <n v="125"/>
    <s v=" TUTI Medellin"/>
    <s v="ZONA CENTRO"/>
    <s v="TERCEROS"/>
    <s v="2025 SEM 47"/>
    <s v="1318"/>
    <x v="17"/>
    <s v="miércoles"/>
    <s v="PREBEL"/>
    <n v="1"/>
    <n v="1"/>
    <s v="TAT"/>
    <s v="MARIO EDGAR BOTERO ARANGO"/>
    <s v="Preventa"/>
    <s v="70043687"/>
    <s v="1037949442"/>
    <s v="FERRETERIA SUPER ELECTRICOS"/>
  </r>
  <r>
    <d v="2025-11-19T00:00:00"/>
    <s v="HHME001469365"/>
    <s v="DRTERMOSACHETX1"/>
    <s v="TERMOPROTECTOR CAPILAR DROMATIC SACHET X1"/>
    <s v="DRTERMOSACHETX1 - TERMOPROTECTOR CAPILAR DROMATIC SACHET X1"/>
    <n v="3"/>
    <n v="2227"/>
    <n v="0"/>
    <n v="6681"/>
    <s v="MD06"/>
    <n v="1"/>
    <n v="125"/>
    <s v=" TUTI Medellin"/>
    <s v="ZONA CENTRO"/>
    <s v="TERCEROS"/>
    <s v="2025 SEM 47"/>
    <s v="1397"/>
    <x v="2"/>
    <s v="miércoles"/>
    <s v="DROMATIC"/>
    <n v="1"/>
    <n v="3"/>
    <s v="TAT"/>
    <s v="LEIDY ALEXIS PARRA QUICENO"/>
    <s v="Preventa"/>
    <s v="1037070329"/>
    <s v="8432406"/>
    <s v="FAMA LEYOS"/>
  </r>
  <r>
    <d v="2025-11-19T00:00:00"/>
    <s v="HHME001469365"/>
    <s v="DRSERUNSILISACHETX1"/>
    <s v="SERUM DE SILICONA DROMATIC EN SACHET X1"/>
    <s v="DRSERUNSILISACHETX1 - SERUM DE SILICONA DROMATIC EN SACHET X1"/>
    <n v="3"/>
    <n v="2227"/>
    <n v="0"/>
    <n v="6681"/>
    <s v="MD06"/>
    <n v="1"/>
    <n v="125"/>
    <s v=" TUTI Medellin"/>
    <s v="ZONA CENTRO"/>
    <s v="TERCEROS"/>
    <s v="2025 SEM 47"/>
    <s v="1397"/>
    <x v="2"/>
    <s v="miércoles"/>
    <s v="DROMATIC"/>
    <n v="1"/>
    <n v="3"/>
    <s v="TAT"/>
    <s v="LEIDY ALEXIS PARRA QUICENO"/>
    <s v="Preventa"/>
    <s v="1037070329"/>
    <s v="8432406"/>
    <s v="FAMA LEYOS"/>
  </r>
  <r>
    <d v="2025-11-19T00:00:00"/>
    <s v="HHME001469365"/>
    <s v="DRPOLISACHETX1"/>
    <s v="POLIMERO DROMATIC SACHET X1"/>
    <s v="DRPOLISACHETX1 - POLIMERO DROMATIC SACHET X1"/>
    <n v="3"/>
    <n v="2227"/>
    <n v="0"/>
    <n v="6681"/>
    <s v="MD06"/>
    <n v="1"/>
    <n v="125"/>
    <s v=" TUTI Medellin"/>
    <s v="ZONA CENTRO"/>
    <s v="TERCEROS"/>
    <s v="2025 SEM 47"/>
    <s v="1397"/>
    <x v="2"/>
    <s v="miércoles"/>
    <s v="DROMATIC"/>
    <n v="1"/>
    <n v="3"/>
    <s v="TAT"/>
    <s v="LEIDY ALEXIS PARRA QUICENO"/>
    <s v="Preventa"/>
    <s v="1037070329"/>
    <s v="8432406"/>
    <s v="FAMA LEYOS"/>
  </r>
  <r>
    <d v="2025-11-19T00:00:00"/>
    <s v="HHME001469365"/>
    <s v="DRELIXIRARGANX1"/>
    <s v="ELIXIR DE ARGAN DROMATIC PARA PEINAR Y CEPILLAR X1"/>
    <s v="DRELIXIRARGANX1 - ELIXIR DE ARGAN DROMATIC PARA PEINAR Y CEPILLAR X1"/>
    <n v="3"/>
    <n v="2731"/>
    <n v="0"/>
    <n v="8193"/>
    <s v="MD06"/>
    <n v="1"/>
    <n v="125"/>
    <s v=" TUTI Medellin"/>
    <s v="ZONA CENTRO"/>
    <s v="TERCEROS"/>
    <s v="2025 SEM 47"/>
    <s v="1397"/>
    <x v="2"/>
    <s v="miércoles"/>
    <s v="DROMATIC"/>
    <n v="1"/>
    <n v="3"/>
    <s v="TAT"/>
    <s v="LEIDY ALEXIS PARRA QUICENO"/>
    <s v="Preventa"/>
    <s v="1037070329"/>
    <s v="8432406"/>
    <s v="FAMA LEYOS"/>
  </r>
  <r>
    <d v="2025-11-19T00:00:00"/>
    <s v="HHME001469365"/>
    <s v="DRACRILASACHETX1"/>
    <s v="ACRILATO PARA PEINAR DROMATIC SACHET X1"/>
    <s v="DRACRILASACHETX1 - ACRILATO PARA PEINAR DROMATIC SACHET X1"/>
    <n v="3"/>
    <n v="2227"/>
    <n v="0"/>
    <n v="6681"/>
    <s v="MD06"/>
    <n v="1"/>
    <n v="125"/>
    <s v=" TUTI Medellin"/>
    <s v="ZONA CENTRO"/>
    <s v="TERCEROS"/>
    <s v="2025 SEM 47"/>
    <s v="1397"/>
    <x v="2"/>
    <s v="miércoles"/>
    <s v="DROMATIC"/>
    <n v="1"/>
    <n v="3"/>
    <s v="TAT"/>
    <s v="LEIDY ALEXIS PARRA QUICENO"/>
    <s v="Preventa"/>
    <s v="1037070329"/>
    <s v="8432406"/>
    <s v="FAMA LEYOS"/>
  </r>
  <r>
    <d v="2025-11-19T00:00:00"/>
    <s v="HHBQ000727679"/>
    <s v="PBDESCOJINX18"/>
    <s v="DES. AFM DPL ORIG 12G X18"/>
    <s v="PBDESCOJINX18 - DES. AFM DPL ORIG 12G X18"/>
    <n v="1"/>
    <n v="11900"/>
    <n v="357"/>
    <n v="11543"/>
    <s v="BQ15"/>
    <n v="1"/>
    <n v="212"/>
    <s v=" Tuti Cartagena"/>
    <s v="ZONA NORTE"/>
    <s v="TERCEROS"/>
    <s v="2025 SEM 47"/>
    <s v="1958"/>
    <x v="20"/>
    <s v="miércoles"/>
    <s v="PREBEL"/>
    <n v="1"/>
    <n v="1"/>
    <s v="TAT"/>
    <s v="WILMAR ROPERO AREVALO"/>
    <s v="Preventa"/>
    <s v="1094581114"/>
    <s v="1044921552"/>
    <s v="TIENDA LOS ALMENDROS"/>
  </r>
  <r>
    <d v="2025-11-19T00:00:00"/>
    <s v="HHBO001180560"/>
    <s v="LYLOZA500ML"/>
    <s v="LAVALOZA LIQUIDO 500ML"/>
    <s v="LYLOZA500ML - LAVALOZA LIQUIDO 500ML"/>
    <n v="1"/>
    <n v="2475"/>
    <n v="0"/>
    <n v="2475"/>
    <s v="BG22"/>
    <n v="1"/>
    <n v="2"/>
    <s v=" CIUDAD BOGOTA"/>
    <s v="ZONA BOGOTA"/>
    <s v="TERCEROS"/>
    <s v="2025 SEM 47"/>
    <s v="2101"/>
    <x v="34"/>
    <s v="miércoles"/>
    <s v="ETERNA"/>
    <n v="1"/>
    <n v="1"/>
    <s v="TAT"/>
    <s v="DANIELA ANGELICA MARTINEZ MORALES"/>
    <s v="Preventa"/>
    <s v="1012412814"/>
    <s v="1073693097"/>
    <s v="POLLO SAMUEL"/>
  </r>
  <r>
    <d v="2025-11-19T00:00:00"/>
    <s v="HHBO001180577"/>
    <s v="YACAN40"/>
    <s v="CANDADO 40 MM"/>
    <s v="YACAN40 - CANDADO 40 MM"/>
    <n v="1"/>
    <n v="2992.5"/>
    <n v="0"/>
    <n v="2992.5"/>
    <s v="BG13"/>
    <n v="1"/>
    <n v="2"/>
    <s v=" CIUDAD BOGOTA"/>
    <s v="ZONA BOGOTA"/>
    <s v="TERCEROS"/>
    <s v="2025 SEM 47"/>
    <s v="2208"/>
    <x v="3"/>
    <s v="miércoles"/>
    <s v="YASS"/>
    <n v="1"/>
    <n v="1"/>
    <s v="TAT"/>
    <s v="CARLOS EDUARDO MARIÑO ESTEPA"/>
    <s v="Preventa"/>
    <s v="74321927"/>
    <s v="1016001588"/>
    <s v="FERRETERIA LA MILLA EXTRA"/>
  </r>
  <r>
    <d v="2025-11-19T00:00:00"/>
    <s v="HHBO001180577"/>
    <s v="YACAN50"/>
    <s v="CANDADO 50 MM"/>
    <s v="YACAN50 - CANDADO 50 MM"/>
    <n v="1"/>
    <n v="4327.7299999999996"/>
    <n v="0"/>
    <n v="4327.7299999999996"/>
    <s v="BG13"/>
    <n v="1"/>
    <n v="2"/>
    <s v=" CIUDAD BOGOTA"/>
    <s v="ZONA BOGOTA"/>
    <s v="TERCEROS"/>
    <s v="2025 SEM 47"/>
    <s v="2208"/>
    <x v="3"/>
    <s v="miércoles"/>
    <s v="YASS"/>
    <n v="1"/>
    <n v="1"/>
    <s v="TAT"/>
    <s v="CARLOS EDUARDO MARIÑO ESTEPA"/>
    <s v="Preventa"/>
    <s v="74321927"/>
    <s v="1016001588"/>
    <s v="FERRETERIA LA MILLA EXTRA"/>
  </r>
  <r>
    <d v="2025-11-19T00:00:00"/>
    <s v="HHBO001180577"/>
    <s v="YACAN63"/>
    <s v="CANDADO 63 MM"/>
    <s v="YACAN63 - CANDADO 63 MM"/>
    <n v="1"/>
    <n v="5940"/>
    <n v="0"/>
    <n v="5940"/>
    <s v="BG13"/>
    <n v="1"/>
    <n v="2"/>
    <s v=" CIUDAD BOGOTA"/>
    <s v="ZONA BOGOTA"/>
    <s v="TERCEROS"/>
    <s v="2025 SEM 47"/>
    <s v="2208"/>
    <x v="3"/>
    <s v="miércoles"/>
    <s v="YASS"/>
    <n v="1"/>
    <n v="1"/>
    <s v="TAT"/>
    <s v="CARLOS EDUARDO MARIÑO ESTEPA"/>
    <s v="Preventa"/>
    <s v="74321927"/>
    <s v="1016001588"/>
    <s v="FERRETERIA LA MILLA EXTRA"/>
  </r>
  <r>
    <d v="2025-11-19T00:00:00"/>
    <s v="HHBO001180586"/>
    <s v="LYDESEN500"/>
    <s v="DESENGRASANTE CITRICO 500ML"/>
    <s v="LYDESEN500 - DESENGRASANTE CITRICO 500ML"/>
    <n v="4"/>
    <n v="2645.48"/>
    <n v="0"/>
    <n v="10581.92"/>
    <s v="BG25"/>
    <n v="1"/>
    <n v="126"/>
    <s v=" TUTI Bogota"/>
    <s v="ZONA BOGOTA"/>
    <s v="TERCEROS"/>
    <s v="2025 SEM 47"/>
    <s v="2132"/>
    <x v="26"/>
    <s v="miércoles"/>
    <s v="ETERNA"/>
    <n v="1"/>
    <n v="4"/>
    <s v="TAT"/>
    <s v="RAUL VEGA BLANCO"/>
    <s v="Preventa"/>
    <s v="91291679"/>
    <s v="52290464"/>
    <s v="ARGELIA FRUVER"/>
  </r>
  <r>
    <d v="2025-11-19T00:00:00"/>
    <s v="HHBU000701228"/>
    <s v="YAPANIAZU"/>
    <s v="PAÑITOS HUMEDOS DAMPY X 20 AZUL"/>
    <s v="YAPANIAZU - PAÑITOS HUMEDOS DAMPY X 20 AZUL"/>
    <n v="12"/>
    <n v="1344.54"/>
    <n v="0"/>
    <n v="16134.48"/>
    <s v="BM11"/>
    <n v="1"/>
    <n v="154"/>
    <s v=" TUTI Bucaramanga"/>
    <s v="ZONA SANTANDER"/>
    <s v="TERCEROS"/>
    <s v="2025 SEM 47"/>
    <s v="1641"/>
    <x v="52"/>
    <s v="miércoles"/>
    <s v="YASS"/>
    <n v="1"/>
    <n v="12"/>
    <s v="TAT"/>
    <s v="ALVARO CONTRERAS QUINTANA"/>
    <s v="Preventa"/>
    <s v="13511394"/>
    <s v="63451609"/>
    <s v="MICROMERCADO BAJAMAR"/>
  </r>
  <r>
    <d v="2025-11-19T00:00:00"/>
    <s v="HHBU000701228"/>
    <s v="YAPANIAMA"/>
    <s v="PAÑITOS HUMEDOS DAMPY AMARILLOS X 15 UND"/>
    <s v="YAPANIAMA - PAÑITOS HUMEDOS DAMPY AMARILLOS X 15 UND"/>
    <n v="12"/>
    <n v="1260.5"/>
    <n v="0"/>
    <n v="15126"/>
    <s v="BM11"/>
    <n v="1"/>
    <n v="154"/>
    <s v=" TUTI Bucaramanga"/>
    <s v="ZONA SANTANDER"/>
    <s v="TERCEROS"/>
    <s v="2025 SEM 47"/>
    <s v="1641"/>
    <x v="52"/>
    <s v="miércoles"/>
    <s v="YASS"/>
    <n v="1"/>
    <n v="12"/>
    <s v="TAT"/>
    <s v="ALVARO CONTRERAS QUINTANA"/>
    <s v="Preventa"/>
    <s v="13511394"/>
    <s v="63451609"/>
    <s v="MICROMERCADO BAJAMAR"/>
  </r>
  <r>
    <d v="2025-11-19T00:00:00"/>
    <s v="HHBU000701228"/>
    <s v="PBPROCOLDIS"/>
    <s v="PROTECTOR SOLAR COLOR DISPLAY"/>
    <s v="PBPROCOLDIS - PROTECTOR SOLAR COLOR DISPLAY"/>
    <n v="1"/>
    <n v="29400"/>
    <n v="0"/>
    <n v="29400"/>
    <s v="BM11"/>
    <n v="1"/>
    <n v="154"/>
    <s v=" TUTI Bucaramanga"/>
    <s v="ZONA SANTANDER"/>
    <s v="TERCEROS"/>
    <s v="2025 SEM 47"/>
    <s v="1641"/>
    <x v="52"/>
    <s v="miércoles"/>
    <s v="PREBEL"/>
    <n v="1"/>
    <n v="1"/>
    <s v="TAT"/>
    <s v="ALVARO CONTRERAS QUINTANA"/>
    <s v="Preventa"/>
    <s v="13511394"/>
    <s v="63451609"/>
    <s v="MICROMERCADO BAJAMAR"/>
  </r>
  <r>
    <d v="2025-11-19T00:00:00"/>
    <s v="HHBU000701228"/>
    <s v="PBTALCO30"/>
    <s v="TALCO POLVO AFM 30 GR"/>
    <s v="PBTALCO30 - TALCO POLVO AFM 30 GR"/>
    <n v="4"/>
    <n v="2900.04"/>
    <n v="0"/>
    <n v="11600.16"/>
    <s v="BM11"/>
    <n v="1"/>
    <n v="154"/>
    <s v=" TUTI Bucaramanga"/>
    <s v="ZONA SANTANDER"/>
    <s v="TERCEROS"/>
    <s v="2025 SEM 47"/>
    <s v="1641"/>
    <x v="52"/>
    <s v="miércoles"/>
    <s v="PREBEL"/>
    <n v="1"/>
    <n v="4"/>
    <s v="TAT"/>
    <s v="ALVARO CONTRERAS QUINTANA"/>
    <s v="Preventa"/>
    <s v="13511394"/>
    <s v="63451609"/>
    <s v="MICROMERCADO BAJAMAR"/>
  </r>
  <r>
    <d v="2025-11-19T00:00:00"/>
    <s v="HHBU000701228"/>
    <s v="PBELDES12X18"/>
    <s v="DES. EA DPL CLASS 12G X 18"/>
    <s v="PBELDES12X18 - DES. EA DPL CLASS 12G X 18"/>
    <n v="1"/>
    <n v="12500"/>
    <n v="375"/>
    <n v="12125"/>
    <s v="BM11"/>
    <n v="1"/>
    <n v="154"/>
    <s v=" TUTI Bucaramanga"/>
    <s v="ZONA SANTANDER"/>
    <s v="TERCEROS"/>
    <s v="2025 SEM 47"/>
    <s v="1641"/>
    <x v="52"/>
    <s v="miércoles"/>
    <s v="PREBEL"/>
    <n v="1"/>
    <n v="1"/>
    <s v="TAT"/>
    <s v="ALVARO CONTRERAS QUINTANA"/>
    <s v="Preventa"/>
    <s v="13511394"/>
    <s v="63451609"/>
    <s v="MICROMERCADO BAJAMAR"/>
  </r>
  <r>
    <d v="2025-11-19T00:00:00"/>
    <s v="HHBU000701228"/>
    <s v="LYVIDR500X1"/>
    <s v="LIMPIAYA LIMPIAVIDRIOS MULTIUSOS 500ML X1"/>
    <s v="LYVIDR500X1 - LIMPIAYA LIMPIAVIDRIOS MULTIUSOS 500ML X1"/>
    <n v="2"/>
    <n v="2647.06"/>
    <n v="0"/>
    <n v="5294.12"/>
    <s v="BM11"/>
    <n v="1"/>
    <n v="154"/>
    <s v=" TUTI Bucaramanga"/>
    <s v="ZONA SANTANDER"/>
    <s v="TERCEROS"/>
    <s v="2025 SEM 47"/>
    <s v="1641"/>
    <x v="52"/>
    <s v="miércoles"/>
    <s v="ETERNA"/>
    <n v="1"/>
    <n v="2"/>
    <s v="TAT"/>
    <s v="ALVARO CONTRERAS QUINTANA"/>
    <s v="Preventa"/>
    <s v="13511394"/>
    <s v="63451609"/>
    <s v="MICROMERCADO BAJAMAR"/>
  </r>
  <r>
    <d v="2025-11-19T00:00:00"/>
    <s v="HHBU000701228"/>
    <s v="YACAN38"/>
    <s v="CANDADO 38 MM"/>
    <s v="YACAN38 - CANDADO 38 MM"/>
    <n v="3"/>
    <n v="2668.75"/>
    <n v="0"/>
    <n v="8006.25"/>
    <s v="BM11"/>
    <n v="1"/>
    <n v="154"/>
    <s v=" TUTI Bucaramanga"/>
    <s v="ZONA SANTANDER"/>
    <s v="TERCEROS"/>
    <s v="2025 SEM 47"/>
    <s v="1641"/>
    <x v="52"/>
    <s v="miércoles"/>
    <s v="YASS"/>
    <n v="1"/>
    <n v="3"/>
    <s v="TAT"/>
    <s v="ALVARO CONTRERAS QUINTANA"/>
    <s v="Preventa"/>
    <s v="13511394"/>
    <s v="63451609"/>
    <s v="MICROMERCADO BAJAMAR"/>
  </r>
  <r>
    <d v="2025-11-19T00:00:00"/>
    <s v="HHBU000701228"/>
    <s v="YAGOM90"/>
    <s v="GOMINA N17 EN SOBRE 90G"/>
    <s v="YAGOM90 - GOMINA N17 EN SOBRE 90G"/>
    <n v="6"/>
    <n v="1092.44"/>
    <n v="0"/>
    <n v="6554.64"/>
    <s v="BM11"/>
    <n v="1"/>
    <n v="154"/>
    <s v=" TUTI Bucaramanga"/>
    <s v="ZONA SANTANDER"/>
    <s v="TERCEROS"/>
    <s v="2025 SEM 47"/>
    <s v="1641"/>
    <x v="52"/>
    <s v="miércoles"/>
    <s v="YASS"/>
    <n v="1"/>
    <n v="6"/>
    <s v="TAT"/>
    <s v="ALVARO CONTRERAS QUINTANA"/>
    <s v="Preventa"/>
    <s v="13511394"/>
    <s v="63451609"/>
    <s v="MICROMERCADO BAJAMAR"/>
  </r>
  <r>
    <d v="2025-11-19T00:00:00"/>
    <s v="HHBU000701228"/>
    <s v="YASEDA20"/>
    <s v="SEDA DENTAL CON CERA 20 MT"/>
    <s v="YASEDA20 - SEDA DENTAL CON CERA 20 MT"/>
    <n v="3"/>
    <n v="1092.44"/>
    <n v="0"/>
    <n v="3277.32"/>
    <s v="BM11"/>
    <n v="1"/>
    <n v="154"/>
    <s v=" TUTI Bucaramanga"/>
    <s v="ZONA SANTANDER"/>
    <s v="TERCEROS"/>
    <s v="2025 SEM 47"/>
    <s v="1641"/>
    <x v="52"/>
    <s v="miércoles"/>
    <s v="YASS"/>
    <n v="1"/>
    <n v="3"/>
    <s v="TAT"/>
    <s v="ALVARO CONTRERAS QUINTANA"/>
    <s v="Preventa"/>
    <s v="13511394"/>
    <s v="63451609"/>
    <s v="MICROMERCADO BAJAMAR"/>
  </r>
  <r>
    <d v="2025-11-19T00:00:00"/>
    <s v="HHCA000427451"/>
    <s v="LYLOZA500ML"/>
    <s v="LAVALOZA LIQUIDO 500ML"/>
    <s v="LYLOZA500ML - LAVALOZA LIQUIDO 500ML"/>
    <n v="3"/>
    <n v="2475"/>
    <n v="0"/>
    <n v="7425"/>
    <s v="CL07"/>
    <n v="1"/>
    <n v="3"/>
    <s v=" CALI"/>
    <s v="ZONA SUR"/>
    <s v="TERCEROS"/>
    <s v="2025 SEM 47"/>
    <s v="1878"/>
    <x v="16"/>
    <s v="miércoles"/>
    <s v="ETERNA"/>
    <n v="1"/>
    <n v="3"/>
    <s v="TAT"/>
    <s v="LUZ PIEDAD CHITO URBANO"/>
    <s v="Preventa"/>
    <s v="40993910"/>
    <s v="1143845966"/>
    <s v="GRANERO LA 45"/>
  </r>
  <r>
    <d v="2025-11-19T00:00:00"/>
    <s v="HHCA000427451"/>
    <s v="LYGUANT8AMX2"/>
    <s v="LIMPIAYA GUANTE TALLA8 AMARILLO X2"/>
    <s v="LYGUANT8AMX2 - LIMPIAYA GUANTE TALLA8 AMARILLO X2"/>
    <n v="6"/>
    <n v="3025.21"/>
    <n v="0"/>
    <n v="18151.259999999998"/>
    <s v="CL07"/>
    <n v="1"/>
    <n v="3"/>
    <s v=" CALI"/>
    <s v="ZONA SUR"/>
    <s v="TERCEROS"/>
    <s v="2025 SEM 47"/>
    <s v="1878"/>
    <x v="16"/>
    <s v="miércoles"/>
    <s v="ETERNA"/>
    <n v="1"/>
    <n v="6"/>
    <s v="TAT"/>
    <s v="LUZ PIEDAD CHITO URBANO"/>
    <s v="Preventa"/>
    <s v="40993910"/>
    <s v="1143845966"/>
    <s v="GRANERO LA 45"/>
  </r>
  <r>
    <d v="2025-11-19T00:00:00"/>
    <s v="HHME001469421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7"/>
    <s v="1331"/>
    <x v="44"/>
    <s v="miércoles"/>
    <s v="YASS"/>
    <n v="1"/>
    <n v="12"/>
    <s v="TAT"/>
    <s v="AMANDA DEL SOCORRO BERMUDEZ VILLADA"/>
    <s v="Preventa"/>
    <s v="43835049"/>
    <s v="39178423"/>
    <s v="DISTRIMELAS"/>
  </r>
  <r>
    <d v="2025-11-19T00:00:00"/>
    <s v="HHME001469421"/>
    <s v="YACONDSEX"/>
    <s v="CONDONES X3 UNIDADES ECONOMICO"/>
    <s v="YACONDSEX - CONDONES X3 UNIDADES ECONOMICO"/>
    <n v="24"/>
    <n v="866.2"/>
    <n v="0"/>
    <n v="20788.8"/>
    <s v="MD01"/>
    <n v="1"/>
    <n v="125"/>
    <s v=" TUTI Medellin"/>
    <s v="ZONA CENTRO"/>
    <s v="TERCEROS"/>
    <s v="2025 SEM 47"/>
    <s v="1331"/>
    <x v="44"/>
    <s v="miércoles"/>
    <s v="YASS"/>
    <n v="1"/>
    <n v="24"/>
    <s v="TAT"/>
    <s v="AMANDA DEL SOCORRO BERMUDEZ VILLADA"/>
    <s v="Preventa"/>
    <s v="43835049"/>
    <s v="39178423"/>
    <s v="DISTRIMELAS"/>
  </r>
  <r>
    <d v="2025-11-19T00:00:00"/>
    <s v="HHME001469421"/>
    <s v="YASEDA20"/>
    <s v="SEDA DENTAL CON CERA 20 MT"/>
    <s v="YASEDA20 - SEDA DENTAL CON CERA 20 MT"/>
    <n v="10"/>
    <n v="1092.44"/>
    <n v="0"/>
    <n v="10924.4"/>
    <s v="MD01"/>
    <n v="1"/>
    <n v="125"/>
    <s v=" TUTI Medellin"/>
    <s v="ZONA CENTRO"/>
    <s v="TERCEROS"/>
    <s v="2025 SEM 47"/>
    <s v="1331"/>
    <x v="44"/>
    <s v="miércoles"/>
    <s v="YASS"/>
    <n v="1"/>
    <n v="10"/>
    <s v="TAT"/>
    <s v="AMANDA DEL SOCORRO BERMUDEZ VILLADA"/>
    <s v="Preventa"/>
    <s v="43835049"/>
    <s v="39178423"/>
    <s v="DISTRIMELAS"/>
  </r>
  <r>
    <d v="2025-11-19T00:00:00"/>
    <s v="HHME001469445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7"/>
    <s v="1318"/>
    <x v="17"/>
    <s v="miércoles"/>
    <s v="PREBEL"/>
    <n v="1"/>
    <n v="1"/>
    <s v="TAT"/>
    <s v="ROSELIA DE LAS MISERICORDIAS VELASQUEZ VELASQUEZ"/>
    <s v="Preventa"/>
    <s v="32426051"/>
    <s v="1037949442"/>
    <s v="MERCADOS PELICANO"/>
  </r>
  <r>
    <d v="2025-11-19T00:00:00"/>
    <s v="HHME001469445"/>
    <s v="YASEDA20"/>
    <s v="SEDA DENTAL CON CERA 20 MT"/>
    <s v="YASEDA20 - SEDA DENTAL CON CERA 20 MT"/>
    <n v="6"/>
    <n v="1092.44"/>
    <n v="0"/>
    <n v="6554.64"/>
    <s v="TT02"/>
    <n v="1"/>
    <n v="125"/>
    <s v=" TUTI Medellin"/>
    <s v="ZONA CENTRO"/>
    <s v="TERCEROS"/>
    <s v="2025 SEM 47"/>
    <s v="1318"/>
    <x v="17"/>
    <s v="miércoles"/>
    <s v="YASS"/>
    <n v="1"/>
    <n v="6"/>
    <s v="TAT"/>
    <s v="ROSELIA DE LAS MISERICORDIAS VELASQUEZ VELASQUEZ"/>
    <s v="Preventa"/>
    <s v="32426051"/>
    <s v="1037949442"/>
    <s v="MERCADOS PELICANO"/>
  </r>
  <r>
    <d v="2025-11-19T00:00:00"/>
    <s v="HHME001469445"/>
    <s v="PBPROCOLDIS"/>
    <s v="PROTECTOR SOLAR COLOR DISPLAY"/>
    <s v="PBPROCOLDIS - PROTECTOR SOLAR COLOR DISPLAY"/>
    <n v="1"/>
    <n v="29400"/>
    <n v="0"/>
    <n v="29400"/>
    <s v="TT02"/>
    <n v="1"/>
    <n v="125"/>
    <s v=" TUTI Medellin"/>
    <s v="ZONA CENTRO"/>
    <s v="TERCEROS"/>
    <s v="2025 SEM 47"/>
    <s v="1318"/>
    <x v="17"/>
    <s v="miércoles"/>
    <s v="PREBEL"/>
    <n v="1"/>
    <n v="1"/>
    <s v="TAT"/>
    <s v="ROSELIA DE LAS MISERICORDIAS VELASQUEZ VELASQUEZ"/>
    <s v="Preventa"/>
    <s v="32426051"/>
    <s v="1037949442"/>
    <s v="MERCADOS PELICANO"/>
  </r>
  <r>
    <d v="2025-11-19T00:00:00"/>
    <s v="HHCA000427474"/>
    <s v="YASEDA20"/>
    <s v="SEDA DENTAL CON CERA 20 MT"/>
    <s v="YASEDA20 - SEDA DENTAL CON CERA 20 MT"/>
    <n v="6"/>
    <n v="1092.44"/>
    <n v="0"/>
    <n v="6554.64"/>
    <s v="CL07"/>
    <n v="1"/>
    <n v="3"/>
    <s v=" CALI"/>
    <s v="ZONA SUR"/>
    <s v="TERCEROS"/>
    <s v="2025 SEM 47"/>
    <s v="1877"/>
    <x v="16"/>
    <s v="miércoles"/>
    <s v="YASS"/>
    <n v="1"/>
    <n v="6"/>
    <s v="TAT"/>
    <s v="JOHN FABER GAVIRIA SOTO"/>
    <s v="Preventa"/>
    <s v="6361905"/>
    <s v="1143845966"/>
    <s v="TIENDA Y LICORES EL PEÑON"/>
  </r>
  <r>
    <d v="2025-11-19T00:00:00"/>
    <s v="HHBU000701140"/>
    <s v="YAPADAM150"/>
    <s v="PAÑITOS HUMEDOS DAMPY X 150 UND AZUL"/>
    <s v="YAPADAM150 - PAÑITOS HUMEDOS DAMPY X 150 UND AZUL"/>
    <n v="1"/>
    <n v="6422.4"/>
    <n v="0"/>
    <n v="6422.4"/>
    <s v="BM11"/>
    <n v="1"/>
    <n v="6"/>
    <s v=" BUCARAMANGA"/>
    <s v="ZONA SANTANDER"/>
    <s v="TERCEROS"/>
    <s v="2025 SEM 47"/>
    <s v="1644"/>
    <x v="35"/>
    <s v="miércoles"/>
    <s v="YASS"/>
    <n v="1"/>
    <n v="1"/>
    <s v="TAT"/>
    <s v="NINY PAHOLA SANCHEZ ASCANIO"/>
    <s v="Preventa"/>
    <s v="1065239681"/>
    <s v="63557106"/>
    <s v="MICROMERCADO OJITOS"/>
  </r>
  <r>
    <d v="2025-11-19T00:00:00"/>
    <s v="HHME001469266"/>
    <s v="LYGUANT7AMX2"/>
    <s v="LIMPIAYA GUATE TALLA7 AMARILLO X2"/>
    <s v="LYGUANT7AMX2 - LIMPIAYA GUATE TALLA7 AMARILLO X2"/>
    <n v="4"/>
    <n v="3025.21"/>
    <n v="0"/>
    <n v="12100.84"/>
    <s v="MD06"/>
    <n v="1"/>
    <n v="125"/>
    <s v=" TUTI Medellin"/>
    <s v="ZONA CENTRO"/>
    <s v="TERCEROS"/>
    <s v="2025 SEM 47"/>
    <s v="1397"/>
    <x v="2"/>
    <s v="miércoles"/>
    <s v="ETERNA"/>
    <n v="1"/>
    <n v="4"/>
    <s v="TAT"/>
    <s v="SORAYDA VERGARA JARAMILLO"/>
    <s v="Preventa"/>
    <s v="22011517"/>
    <s v="8432406"/>
    <s v="MINIMERCADO BERNAL 81"/>
  </r>
  <r>
    <d v="2025-11-19T00:00:00"/>
    <s v="HHCA000427459"/>
    <s v="LYLOZA500ML"/>
    <s v="LAVALOZA LIQUIDO 500ML"/>
    <s v="LYLOZA500ML - LAVALOZA LIQUIDO 500ML"/>
    <n v="6"/>
    <n v="2475"/>
    <n v="0"/>
    <n v="14850"/>
    <s v="CL07"/>
    <n v="1"/>
    <n v="3"/>
    <s v=" CALI"/>
    <s v="ZONA SUR"/>
    <s v="TERCEROS"/>
    <s v="2025 SEM 47"/>
    <s v="1878"/>
    <x v="16"/>
    <s v="miércoles"/>
    <s v="ETERNA"/>
    <n v="1"/>
    <n v="6"/>
    <s v="TAT"/>
    <s v="CONSUELO CALDERON OLIVAR"/>
    <s v="Preventa"/>
    <s v="31922957"/>
    <s v="1143845966"/>
    <s v="TIENDA Y GRANERO"/>
  </r>
  <r>
    <d v="2025-11-19T00:00:00"/>
    <s v="HHBO001180611"/>
    <s v="PBELROLL50X2"/>
    <s v="PROM DES EA CLASSIC ROLL ON 50ML X 2"/>
    <s v="PBELROLL50X2 - PROM DES EA CLASSIC ROLL ON 50ML X 2"/>
    <n v="1"/>
    <n v="15579.83"/>
    <n v="778.99149999999997"/>
    <n v="14800.8385"/>
    <s v="BG20"/>
    <n v="1"/>
    <n v="126"/>
    <s v=" TUTI Bogota"/>
    <s v="ZONA BOGOTA"/>
    <s v="TERCEROS"/>
    <s v="2025 SEM 47"/>
    <s v="2148"/>
    <x v="29"/>
    <s v="miércoles"/>
    <s v="PREBEL"/>
    <n v="1"/>
    <n v="1"/>
    <s v="TAT"/>
    <s v="SUPERTIENDAS AUTOSERVICIO LA DESPENSA SAS"/>
    <s v="Preventa"/>
    <s v="900965940"/>
    <s v="79986646"/>
    <s v="SUPERTIENDAS AUTOSERVICIO LA DESPENSA SAS"/>
  </r>
  <r>
    <d v="2025-11-19T00:00:00"/>
    <s v="HHBO001180611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7"/>
    <s v="2148"/>
    <x v="29"/>
    <s v="miércoles"/>
    <s v="PREBEL"/>
    <n v="1"/>
    <n v="1"/>
    <s v="TAT"/>
    <s v="SUPERTIENDAS AUTOSERVICIO LA DESPENSA SAS"/>
    <s v="Preventa"/>
    <s v="900965940"/>
    <s v="79986646"/>
    <s v="SUPERTIENDAS AUTOSERVICIO LA DESPENSA SAS"/>
  </r>
  <r>
    <d v="2025-11-19T00:00:00"/>
    <s v="HHME001469500"/>
    <s v="DRDESOPIES"/>
    <s v="DESODORANTE PARA PIES"/>
    <s v="DRDESOPIES - DESODORANTE PARA PIES"/>
    <n v="1"/>
    <n v="9636"/>
    <n v="0"/>
    <n v="9636"/>
    <s v="TT02"/>
    <n v="1"/>
    <n v="125"/>
    <s v=" TUTI Medellin"/>
    <s v="ZONA CENTRO"/>
    <s v="TERCEROS"/>
    <s v="2025 SEM 47"/>
    <s v="1318"/>
    <x v="17"/>
    <s v="miércoles"/>
    <s v="DROMATIC"/>
    <n v="1"/>
    <n v="1"/>
    <s v="TAT"/>
    <s v="SANDRA MILENA VELEZ ECHEVERRY"/>
    <s v="Preventa"/>
    <s v="1128271784"/>
    <s v="1037949442"/>
    <s v="PAPELERIA DOFFICE"/>
  </r>
  <r>
    <d v="2025-11-19T00:00:00"/>
    <s v="HHME001469500"/>
    <s v="DRPOLISACHETX1"/>
    <s v="POLIMERO DROMATIC SACHET X1"/>
    <s v="DRPOLISACHETX1 - POLIMERO DROMATIC SACHET X1"/>
    <n v="2"/>
    <n v="2227"/>
    <n v="0"/>
    <n v="4454"/>
    <s v="TT02"/>
    <n v="1"/>
    <n v="125"/>
    <s v=" TUTI Medellin"/>
    <s v="ZONA CENTRO"/>
    <s v="TERCEROS"/>
    <s v="2025 SEM 47"/>
    <s v="1318"/>
    <x v="17"/>
    <s v="miércoles"/>
    <s v="DROMATIC"/>
    <n v="1"/>
    <n v="2"/>
    <s v="TAT"/>
    <s v="SANDRA MILENA VELEZ ECHEVERRY"/>
    <s v="Preventa"/>
    <s v="1128271784"/>
    <s v="1037949442"/>
    <s v="PAPELERIA DOFFICE"/>
  </r>
  <r>
    <d v="2025-11-19T00:00:00"/>
    <s v="HHME001469500"/>
    <s v="DRTERMOSACHETX1"/>
    <s v="TERMOPROTECTOR CAPILAR DROMATIC SACHET X1"/>
    <s v="DRTERMOSACHETX1 - TERMOPROTECTOR CAPILAR DROMATIC SACHET X1"/>
    <n v="2"/>
    <n v="2227"/>
    <n v="0"/>
    <n v="4454"/>
    <s v="TT02"/>
    <n v="1"/>
    <n v="125"/>
    <s v=" TUTI Medellin"/>
    <s v="ZONA CENTRO"/>
    <s v="TERCEROS"/>
    <s v="2025 SEM 47"/>
    <s v="1318"/>
    <x v="17"/>
    <s v="miércoles"/>
    <s v="DROMATIC"/>
    <n v="1"/>
    <n v="2"/>
    <s v="TAT"/>
    <s v="SANDRA MILENA VELEZ ECHEVERRY"/>
    <s v="Preventa"/>
    <s v="1128271784"/>
    <s v="1037949442"/>
    <s v="PAPELERIA DOFFICE"/>
  </r>
  <r>
    <d v="2025-11-19T00:00:00"/>
    <s v="HHME001469500"/>
    <s v="DRACRILASACHETX1"/>
    <s v="ACRILATO PARA PEINAR DROMATIC SACHET X1"/>
    <s v="DRACRILASACHETX1 - ACRILATO PARA PEINAR DROMATIC SACHET X1"/>
    <n v="2"/>
    <n v="2227"/>
    <n v="0"/>
    <n v="4454"/>
    <s v="TT02"/>
    <n v="1"/>
    <n v="125"/>
    <s v=" TUTI Medellin"/>
    <s v="ZONA CENTRO"/>
    <s v="TERCEROS"/>
    <s v="2025 SEM 47"/>
    <s v="1318"/>
    <x v="17"/>
    <s v="miércoles"/>
    <s v="DROMATIC"/>
    <n v="1"/>
    <n v="2"/>
    <s v="TAT"/>
    <s v="SANDRA MILENA VELEZ ECHEVERRY"/>
    <s v="Preventa"/>
    <s v="1128271784"/>
    <s v="1037949442"/>
    <s v="PAPELERIA DOFFICE"/>
  </r>
  <r>
    <d v="2025-11-19T00:00:00"/>
    <s v="HHME001469500"/>
    <s v="LYCEETIPLANCHA"/>
    <s v="CEPILLO ECOLOGICO TIPO PLANCHA"/>
    <s v="LYCEETIPLANCHA - CEPILLO ECOLOGICO TIPO PLANCHA"/>
    <n v="1"/>
    <n v="2700"/>
    <n v="0"/>
    <n v="2700"/>
    <s v="TT02"/>
    <n v="1"/>
    <n v="125"/>
    <s v=" TUTI Medellin"/>
    <s v="ZONA CENTRO"/>
    <s v="TERCEROS"/>
    <s v="2025 SEM 47"/>
    <s v="1318"/>
    <x v="17"/>
    <s v="miércoles"/>
    <s v="ETERNA"/>
    <n v="1"/>
    <n v="1"/>
    <s v="TAT"/>
    <s v="SANDRA MILENA VELEZ ECHEVERRY"/>
    <s v="Preventa"/>
    <s v="1128271784"/>
    <s v="1037949442"/>
    <s v="PAPELERIA DOFFICE"/>
  </r>
  <r>
    <d v="2025-11-19T00:00:00"/>
    <s v="HHME001469500"/>
    <s v="LYDESEN500"/>
    <s v="DESENGRASANTE CITRICO 500ML"/>
    <s v="LYDESEN500 - DESENGRASANTE CITRICO 500ML"/>
    <n v="1"/>
    <n v="2645.48"/>
    <n v="0"/>
    <n v="2645.48"/>
    <s v="TT02"/>
    <n v="1"/>
    <n v="125"/>
    <s v=" TUTI Medellin"/>
    <s v="ZONA CENTRO"/>
    <s v="TERCEROS"/>
    <s v="2025 SEM 47"/>
    <s v="1318"/>
    <x v="17"/>
    <s v="miércoles"/>
    <s v="ETERNA"/>
    <n v="1"/>
    <n v="1"/>
    <s v="TAT"/>
    <s v="SANDRA MILENA VELEZ ECHEVERRY"/>
    <s v="Preventa"/>
    <s v="1128271784"/>
    <s v="1037949442"/>
    <s v="PAPELERIA DOFFICE"/>
  </r>
  <r>
    <d v="2025-11-19T00:00:00"/>
    <s v="HHME001469500"/>
    <s v="LYDETE3X1800"/>
    <s v="COMBO DETERGENTE ETERNA 3.000+1.800 OFERTA"/>
    <s v="LYDETE3X1800 - COMBO DETERGENTE ETERNA 3.000+1.800 OFERTA"/>
    <n v="1"/>
    <n v="28655.46"/>
    <n v="0"/>
    <n v="28655.46"/>
    <s v="TT02"/>
    <n v="1"/>
    <n v="125"/>
    <s v=" TUTI Medellin"/>
    <s v="ZONA CENTRO"/>
    <s v="TERCEROS"/>
    <s v="2025 SEM 47"/>
    <s v="1318"/>
    <x v="17"/>
    <s v="miércoles"/>
    <s v="ETERNA"/>
    <n v="1"/>
    <n v="1"/>
    <s v="TAT"/>
    <s v="SANDRA MILENA VELEZ ECHEVERRY"/>
    <s v="Preventa"/>
    <s v="1128271784"/>
    <s v="1037949442"/>
    <s v="PAPELERIA DOFFICE"/>
  </r>
  <r>
    <d v="2025-11-19T00:00:00"/>
    <s v="HHME001469273"/>
    <s v="YAGOM90"/>
    <s v="GOMINA N17 EN SOBRE 90G"/>
    <s v="YAGOM90 - GOMINA N17 EN SOBRE 90G"/>
    <n v="10"/>
    <n v="1092.44"/>
    <n v="0"/>
    <n v="10924.4"/>
    <s v="MD02"/>
    <n v="1"/>
    <n v="125"/>
    <s v=" TUTI Medellin"/>
    <s v="ZONA CENTRO"/>
    <s v="TERCEROS"/>
    <s v="2025 SEM 47"/>
    <s v="1344"/>
    <x v="5"/>
    <s v="miércoles"/>
    <s v="YASS"/>
    <n v="1"/>
    <n v="10"/>
    <s v="TAT"/>
    <s v="VIRTUDES QUEJADA CHAVERRA"/>
    <s v="Preventa"/>
    <s v="35892830"/>
    <s v="1036639459"/>
    <s v="TIENDA PATI"/>
  </r>
  <r>
    <d v="2025-11-19T00:00:00"/>
    <s v="HHME001469273"/>
    <s v="YATIJEROM"/>
    <s v="TIJERA PUNTA ROMA ECONOMICA"/>
    <s v="YATIJEROM - TIJERA PUNTA ROMA ECONOMICA"/>
    <n v="6"/>
    <n v="864"/>
    <n v="0"/>
    <n v="5184"/>
    <s v="MD02"/>
    <n v="1"/>
    <n v="125"/>
    <s v=" TUTI Medellin"/>
    <s v="ZONA CENTRO"/>
    <s v="TERCEROS"/>
    <s v="2025 SEM 47"/>
    <s v="1344"/>
    <x v="5"/>
    <s v="miércoles"/>
    <s v="YASS"/>
    <n v="1"/>
    <n v="6"/>
    <s v="TAT"/>
    <s v="VIRTUDES QUEJADA CHAVERRA"/>
    <s v="Preventa"/>
    <s v="35892830"/>
    <s v="1036639459"/>
    <s v="TIENDA PATI"/>
  </r>
  <r>
    <d v="2025-11-19T00:00:00"/>
    <s v="HHBQ000727619"/>
    <s v="YACAN50"/>
    <s v="CANDADO 50 MM"/>
    <s v="YACAN50 - CANDADO 50 MM"/>
    <n v="2"/>
    <n v="4327.7299999999996"/>
    <n v="0"/>
    <n v="8655.4599999999991"/>
    <s v="BQ19"/>
    <n v="1"/>
    <n v="155"/>
    <s v=" TUTI Barranquilla"/>
    <s v="ZONA NORTE"/>
    <s v="TERCEROS"/>
    <s v="2025 SEM 47"/>
    <s v="1981"/>
    <x v="13"/>
    <s v="miércoles"/>
    <s v="YASS"/>
    <n v="1"/>
    <n v="2"/>
    <s v="TAT"/>
    <s v="FREDY MANUEL MORENO CANTILLO"/>
    <s v="Preventa"/>
    <s v="8701187"/>
    <s v="57440258"/>
    <s v="VARIEDADES FREDY"/>
  </r>
  <r>
    <d v="2025-11-19T00:00:00"/>
    <s v="HHBQ000727619"/>
    <s v="LYGUANT8AMX2"/>
    <s v="LIMPIAYA GUANTE TALLA8 AMARILLO X2"/>
    <s v="LYGUANT8AMX2 - LIMPIAYA GUANTE TALLA8 AMARILLO X2"/>
    <n v="6"/>
    <n v="3025.21"/>
    <n v="0"/>
    <n v="18151.259999999998"/>
    <s v="BQ19"/>
    <n v="1"/>
    <n v="155"/>
    <s v=" TUTI Barranquilla"/>
    <s v="ZONA NORTE"/>
    <s v="TERCEROS"/>
    <s v="2025 SEM 47"/>
    <s v="1981"/>
    <x v="13"/>
    <s v="miércoles"/>
    <s v="ETERNA"/>
    <n v="1"/>
    <n v="6"/>
    <s v="TAT"/>
    <s v="FREDY MANUEL MORENO CANTILLO"/>
    <s v="Preventa"/>
    <s v="8701187"/>
    <s v="57440258"/>
    <s v="VARIEDADES FREDY"/>
  </r>
  <r>
    <d v="2025-11-19T00:00:00"/>
    <s v="HHME001469304"/>
    <s v="YATIJEROM"/>
    <s v="TIJERA PUNTA ROMA ECONOMICA"/>
    <s v="YATIJEROM - TIJERA PUNTA ROMA ECONOMICA"/>
    <n v="24"/>
    <n v="864"/>
    <n v="0"/>
    <n v="20736"/>
    <s v="TT02"/>
    <n v="1"/>
    <n v="125"/>
    <s v=" TUTI Medellin"/>
    <s v="ZONA CENTRO"/>
    <s v="TERCEROS"/>
    <s v="2025 SEM 47"/>
    <s v="1318"/>
    <x v="17"/>
    <s v="miércoles"/>
    <s v="YASS"/>
    <n v="1"/>
    <n v="24"/>
    <s v="TAT"/>
    <s v="INVERSIONES AGROACEVEDO S.A.S."/>
    <s v="Preventa"/>
    <s v="901566530"/>
    <s v="1037949442"/>
    <s v="INVERSIONES AGROACEVEDO S.A.S."/>
  </r>
  <r>
    <d v="2025-11-19T00:00:00"/>
    <s v="HHBQ000727670"/>
    <s v="LYGUANT7AMX2"/>
    <s v="LIMPIAYA GUATE TALLA7 AMARILLO X2"/>
    <s v="LYGUANT7AMX2 - LIMPIAYA GUATE TALLA7 AMARILLO X2"/>
    <n v="3"/>
    <n v="3025.21"/>
    <n v="0"/>
    <n v="9075.6299999999992"/>
    <s v="VLL04"/>
    <n v="1"/>
    <n v="213"/>
    <s v=" Tuti Valledupar"/>
    <s v="ZONA NORTE"/>
    <s v="TERCEROS"/>
    <s v="2025 SEM 47"/>
    <s v="1915"/>
    <x v="9"/>
    <s v="miércoles"/>
    <s v="ETERNA"/>
    <n v="1"/>
    <n v="3"/>
    <s v="TAT"/>
    <s v="JOSE ANTONIO TRIANA BUENO"/>
    <s v="Preventa"/>
    <s v="91065004"/>
    <s v="1065124873"/>
    <s v="MISCELANEA EL AMPARO"/>
  </r>
  <r>
    <d v="2025-11-19T00:00:00"/>
    <s v="HHBQ000727670"/>
    <s v="LYGUANT7.5AMX2"/>
    <s v="LIMPIAYA GUATE TALLA7.5 AMARILLO X2"/>
    <s v="LYGUANT7.5AMX2 - LIMPIAYA GUATE TALLA7.5 AMARILLO X2"/>
    <n v="3"/>
    <n v="3025.21"/>
    <n v="0"/>
    <n v="9075.6299999999992"/>
    <s v="VLL04"/>
    <n v="1"/>
    <n v="213"/>
    <s v=" Tuti Valledupar"/>
    <s v="ZONA NORTE"/>
    <s v="TERCEROS"/>
    <s v="2025 SEM 47"/>
    <s v="1915"/>
    <x v="9"/>
    <s v="miércoles"/>
    <s v="ETERNA"/>
    <n v="1"/>
    <n v="3"/>
    <s v="TAT"/>
    <s v="JOSE ANTONIO TRIANA BUENO"/>
    <s v="Preventa"/>
    <s v="91065004"/>
    <s v="1065124873"/>
    <s v="MISCELANEA EL AMPARO"/>
  </r>
  <r>
    <d v="2025-11-19T00:00:00"/>
    <s v="HHBQ000727670"/>
    <s v="LYGUANT9AMX2"/>
    <s v="LIMPIAYA GUANTE TALLA9 AMARILLO X2"/>
    <s v="LYGUANT9AMX2 - LIMPIAYA GUANTE TALLA9 AMARILLO X2"/>
    <n v="3"/>
    <n v="3025.21"/>
    <n v="0"/>
    <n v="9075.6299999999992"/>
    <s v="VLL04"/>
    <n v="1"/>
    <n v="213"/>
    <s v=" Tuti Valledupar"/>
    <s v="ZONA NORTE"/>
    <s v="TERCEROS"/>
    <s v="2025 SEM 47"/>
    <s v="1915"/>
    <x v="9"/>
    <s v="miércoles"/>
    <s v="ETERNA"/>
    <n v="1"/>
    <n v="3"/>
    <s v="TAT"/>
    <s v="JOSE ANTONIO TRIANA BUENO"/>
    <s v="Preventa"/>
    <s v="91065004"/>
    <s v="1065124873"/>
    <s v="MISCELANEA EL AMPARO"/>
  </r>
  <r>
    <d v="2025-11-19T00:00:00"/>
    <s v="HHME001469358"/>
    <s v="LYLAVA1000"/>
    <s v="LIMPIAYA LIMPIADOR MULTIUSOS LAVANDA X 1000"/>
    <s v="LYLAVA1000 - LIMPIAYA LIMPIADOR MULTIUSOS LAVANDA X 1000"/>
    <n v="1"/>
    <n v="2541.83"/>
    <n v="0"/>
    <n v="2541.83"/>
    <s v="TT02"/>
    <n v="1"/>
    <n v="125"/>
    <s v=" TUTI Medellin"/>
    <s v="ZONA CENTRO"/>
    <s v="TERCEROS"/>
    <s v="2025 SEM 47"/>
    <s v="1318"/>
    <x v="17"/>
    <s v="miércoles"/>
    <s v="ETERNA"/>
    <n v="1"/>
    <n v="1"/>
    <s v="TAT"/>
    <s v="DIANA MARIA REYES GARCIA"/>
    <s v="Preventa"/>
    <s v="65796012"/>
    <s v="1037949442"/>
    <s v="FERREDISAN"/>
  </r>
  <r>
    <d v="2025-11-19T00:00:00"/>
    <s v="HHBU000701221"/>
    <s v="LYSUAV190DX1"/>
    <s v="LIMPIAYA SUAVIZANTE DOYPACK 190 ML X1"/>
    <s v="LYSUAV190DX1 - LIMPIAYA SUAVIZANTE DOYPACK 190 ML X1"/>
    <n v="3"/>
    <n v="977"/>
    <n v="0"/>
    <n v="2931"/>
    <s v="CU02"/>
    <n v="1"/>
    <n v="211"/>
    <s v=" Tuti Cúcuta"/>
    <s v="ZONA SANTANDER"/>
    <s v="TERCEROS"/>
    <s v="2025 SEM 47"/>
    <s v="1677"/>
    <x v="28"/>
    <s v="miércoles"/>
    <s v="ETERNA"/>
    <n v="1"/>
    <n v="3"/>
    <s v="TAT"/>
    <s v="FANNY ESPERANZA GUERRERO MONCADA"/>
    <s v="Preventa"/>
    <s v="60320100"/>
    <s v="1093777438"/>
    <s v="PAPELERIA Y VARIEDADES MALU"/>
  </r>
  <r>
    <d v="2025-11-19T00:00:00"/>
    <s v="HHBU000701221"/>
    <s v="LYLIMPLAV200DX1"/>
    <s v="LIMPIAYA LIMPIADOR LAVANDA 200 ML X1"/>
    <s v="LYLIMPLAV200DX1 - LIMPIAYA LIMPIADOR LAVANDA 200 ML X1"/>
    <n v="6"/>
    <n v="1120"/>
    <n v="0"/>
    <n v="6720"/>
    <s v="CU02"/>
    <n v="1"/>
    <n v="211"/>
    <s v=" Tuti Cúcuta"/>
    <s v="ZONA SANTANDER"/>
    <s v="TERCEROS"/>
    <s v="2025 SEM 47"/>
    <s v="1677"/>
    <x v="28"/>
    <s v="miércoles"/>
    <s v="ETERNA"/>
    <n v="1"/>
    <n v="6"/>
    <s v="TAT"/>
    <s v="FANNY ESPERANZA GUERRERO MONCADA"/>
    <s v="Preventa"/>
    <s v="60320100"/>
    <s v="1093777438"/>
    <s v="PAPELERIA Y VARIEDADES MALU"/>
  </r>
  <r>
    <d v="2025-11-19T00:00:00"/>
    <s v="HHBO001180588"/>
    <s v="LYLOZA500ML"/>
    <s v="LAVALOZA LIQUIDO 500ML"/>
    <s v="LYLOZA500ML - LAVALOZA LIQUIDO 500ML"/>
    <n v="5"/>
    <n v="2475"/>
    <n v="0"/>
    <n v="12375"/>
    <s v="BG13"/>
    <n v="1"/>
    <n v="2"/>
    <s v=" CIUDAD BOGOTA"/>
    <s v="ZONA BOGOTA"/>
    <s v="TERCEROS"/>
    <s v="2025 SEM 47"/>
    <s v="2208"/>
    <x v="3"/>
    <s v="miércoles"/>
    <s v="ETERNA"/>
    <n v="1"/>
    <n v="5"/>
    <s v="TAT"/>
    <s v="ROSA ELVIRA ROJAS BARRERA"/>
    <s v="Preventa"/>
    <s v="23753260"/>
    <s v="1016001588"/>
    <s v="ROSA ELVIRA ROJAS BARRERA"/>
  </r>
  <r>
    <d v="2025-11-19T00:00:00"/>
    <s v="HHBO001180588"/>
    <s v="LYLOZA700DX1"/>
    <s v="LIMPIAYA LAVA LOZA DOYPACK 700 ML X1"/>
    <s v="LYLOZA700DX1 - LIMPIAYA LAVA LOZA DOYPACK 700 ML X1"/>
    <n v="8"/>
    <n v="3562.19"/>
    <n v="0"/>
    <n v="28497.52"/>
    <s v="BG13"/>
    <n v="1"/>
    <n v="2"/>
    <s v=" CIUDAD BOGOTA"/>
    <s v="ZONA BOGOTA"/>
    <s v="TERCEROS"/>
    <s v="2025 SEM 47"/>
    <s v="2208"/>
    <x v="3"/>
    <s v="miércoles"/>
    <s v="ETERNA"/>
    <n v="1"/>
    <n v="8"/>
    <s v="TAT"/>
    <s v="ROSA ELVIRA ROJAS BARRERA"/>
    <s v="Preventa"/>
    <s v="23753260"/>
    <s v="1016001588"/>
    <s v="ROSA ELVIRA ROJAS BARRERA"/>
  </r>
  <r>
    <d v="2025-11-19T00:00:00"/>
    <s v="HHBO001180588"/>
    <s v="LYLOZA180DX1"/>
    <s v="LIMPIAYA LAVA LOZA DOYPACK 180 ML X1"/>
    <s v="LYLOZA180DX1 - LIMPIAYA LAVA LOZA DOYPACK 180 ML X1"/>
    <n v="6"/>
    <n v="1230"/>
    <n v="0"/>
    <n v="7380"/>
    <s v="BG13"/>
    <n v="1"/>
    <n v="2"/>
    <s v=" CIUDAD BOGOTA"/>
    <s v="ZONA BOGOTA"/>
    <s v="TERCEROS"/>
    <s v="2025 SEM 47"/>
    <s v="2208"/>
    <x v="3"/>
    <s v="miércoles"/>
    <s v="ETERNA"/>
    <n v="1"/>
    <n v="6"/>
    <s v="TAT"/>
    <s v="ROSA ELVIRA ROJAS BARRERA"/>
    <s v="Preventa"/>
    <s v="23753260"/>
    <s v="1016001588"/>
    <s v="ROSA ELVIRA ROJAS BARRERA"/>
  </r>
  <r>
    <d v="2025-11-19T00:00:00"/>
    <s v="HHBO001180588"/>
    <s v="LYGUANT8NGX2"/>
    <s v="LIMPIAYA GUANTE NEGRO TALLA8 X2"/>
    <s v="LYGUANT8NGX2 - LIMPIAYA GUANTE NEGRO TALLA8 X2"/>
    <n v="6"/>
    <n v="3180"/>
    <n v="0"/>
    <n v="19080"/>
    <s v="BG13"/>
    <n v="1"/>
    <n v="2"/>
    <s v=" CIUDAD BOGOTA"/>
    <s v="ZONA BOGOTA"/>
    <s v="TERCEROS"/>
    <s v="2025 SEM 47"/>
    <s v="2208"/>
    <x v="3"/>
    <s v="miércoles"/>
    <s v="ETERNA"/>
    <n v="1"/>
    <n v="6"/>
    <s v="TAT"/>
    <s v="ROSA ELVIRA ROJAS BARRERA"/>
    <s v="Preventa"/>
    <s v="23753260"/>
    <s v="1016001588"/>
    <s v="ROSA ELVIRA ROJAS BARRERA"/>
  </r>
  <r>
    <d v="2025-11-19T00:00:00"/>
    <s v="HHBO001180588"/>
    <s v="LYLAVA1000"/>
    <s v="LIMPIAYA LIMPIADOR MULTIUSOS LAVANDA X 1000"/>
    <s v="LYLAVA1000 - LIMPIAYA LIMPIADOR MULTIUSOS LAVANDA X 1000"/>
    <n v="4"/>
    <n v="2541.83"/>
    <n v="0"/>
    <n v="10167.32"/>
    <s v="BG13"/>
    <n v="1"/>
    <n v="2"/>
    <s v=" CIUDAD BOGOTA"/>
    <s v="ZONA BOGOTA"/>
    <s v="TERCEROS"/>
    <s v="2025 SEM 47"/>
    <s v="2208"/>
    <x v="3"/>
    <s v="miércoles"/>
    <s v="ETERNA"/>
    <n v="1"/>
    <n v="4"/>
    <s v="TAT"/>
    <s v="ROSA ELVIRA ROJAS BARRERA"/>
    <s v="Preventa"/>
    <s v="23753260"/>
    <s v="1016001588"/>
    <s v="ROSA ELVIRA ROJAS BARRERA"/>
  </r>
  <r>
    <d v="2025-11-19T00:00:00"/>
    <s v="HHBO001180588"/>
    <s v="PBPROCOLDIS"/>
    <s v="PROTECTOR SOLAR COLOR DISPLAY"/>
    <s v="PBPROCOLDIS - PROTECTOR SOLAR COLOR DISPLAY"/>
    <n v="1"/>
    <n v="29400"/>
    <n v="0"/>
    <n v="29400"/>
    <s v="BG13"/>
    <n v="1"/>
    <n v="2"/>
    <s v=" CIUDAD BOGOTA"/>
    <s v="ZONA BOGOTA"/>
    <s v="TERCEROS"/>
    <s v="2025 SEM 47"/>
    <s v="2208"/>
    <x v="3"/>
    <s v="miércoles"/>
    <s v="PREBEL"/>
    <n v="1"/>
    <n v="1"/>
    <s v="TAT"/>
    <s v="ROSA ELVIRA ROJAS BARRERA"/>
    <s v="Preventa"/>
    <s v="23753260"/>
    <s v="1016001588"/>
    <s v="ROSA ELVIRA ROJAS BARRERA"/>
  </r>
  <r>
    <d v="2025-11-19T00:00:00"/>
    <s v="HHME001469417"/>
    <s v="LYLOZA500ML"/>
    <s v="LAVALOZA LIQUIDO 500ML"/>
    <s v="LYLOZA500ML - LAVALOZA LIQUIDO 500ML"/>
    <n v="12"/>
    <n v="2475"/>
    <n v="0"/>
    <n v="29700"/>
    <s v="MD01"/>
    <n v="1"/>
    <n v="125"/>
    <s v=" TUTI Medellin"/>
    <s v="ZONA CENTRO"/>
    <s v="TERCEROS"/>
    <s v="2025 SEM 47"/>
    <s v="1331"/>
    <x v="44"/>
    <s v="miércoles"/>
    <s v="ETERNA"/>
    <n v="1"/>
    <n v="12"/>
    <s v="TAT"/>
    <s v="CRISTIAN CAMILO OSORIO SUAREZ"/>
    <s v="Preventa"/>
    <s v="1036624818"/>
    <s v="39178423"/>
    <s v="LICORES Y ALGO MAS"/>
  </r>
  <r>
    <d v="2025-11-19T00:00:00"/>
    <s v="HHBO001180671"/>
    <s v="LYDETE3X1800"/>
    <s v="COMBO DETERGENTE ETERNA 3.000+1.800 OFERTA"/>
    <s v="LYDETE3X1800 - COMBO DETERGENTE ETERNA 3.000+1.800 OFERTA"/>
    <n v="2"/>
    <n v="28655.46"/>
    <n v="0"/>
    <n v="57310.92"/>
    <s v="BG25"/>
    <n v="1"/>
    <n v="126"/>
    <s v=" TUTI Bogota"/>
    <s v="ZONA BOGOTA"/>
    <s v="TERCEROS"/>
    <s v="2025 SEM 47"/>
    <s v="2135"/>
    <x v="32"/>
    <s v="miércoles"/>
    <s v="ETERNA"/>
    <n v="1"/>
    <n v="2"/>
    <s v="TAT"/>
    <s v="ANDRES MORENO PARADA"/>
    <s v="Preventa"/>
    <s v="194890"/>
    <s v="79354604"/>
    <s v="DROGUERIA"/>
  </r>
  <r>
    <d v="2025-11-19T00:00:00"/>
    <s v="HHBO001180702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7"/>
    <s v="2148"/>
    <x v="29"/>
    <s v="miércoles"/>
    <s v="PREBEL"/>
    <n v="1"/>
    <n v="1"/>
    <s v="TAT"/>
    <s v="JULIE ALMEIDA CARDOZO RODRIGUEZ"/>
    <s v="Preventa"/>
    <s v="53045553"/>
    <s v="79986646"/>
    <s v="JULIE ALMEIDA CARDOZO RODRIGUEZ"/>
  </r>
  <r>
    <d v="2025-11-19T00:00:00"/>
    <s v="HHME001469523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31"/>
    <x v="44"/>
    <s v="miércoles"/>
    <s v="PREBEL"/>
    <n v="1"/>
    <n v="1"/>
    <s v="TAT"/>
    <s v="JULIAN OLAYA JARAMILLO"/>
    <s v="Preventa"/>
    <s v="1039455377"/>
    <s v="39178423"/>
    <s v="SALSAMENTARIA ENTRE COLINAS 2"/>
  </r>
  <r>
    <d v="2025-11-19T00:00:00"/>
    <s v="HHBO001180727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7"/>
    <s v="2148"/>
    <x v="29"/>
    <s v="miércoles"/>
    <s v="PREBEL"/>
    <n v="1"/>
    <n v="1"/>
    <s v="TAT"/>
    <s v="LUIS ALEJANDRO VARGAS DIAZ"/>
    <s v="Preventa"/>
    <s v="79748367"/>
    <s v="79986646"/>
    <s v="VARIEDADES JAS"/>
  </r>
  <r>
    <d v="2025-11-19T00:00:00"/>
    <s v="HHME001469541"/>
    <s v="PBTALCO30"/>
    <s v="TALCO POLVO AFM 30 GR"/>
    <s v="PBTALCO30 - TALCO POLVO AFM 30 GR"/>
    <n v="2"/>
    <n v="2900.04"/>
    <n v="0"/>
    <n v="5800.08"/>
    <s v="MD01"/>
    <n v="1"/>
    <n v="125"/>
    <s v=" TUTI Medellin"/>
    <s v="ZONA CENTRO"/>
    <s v="TERCEROS"/>
    <s v="2025 SEM 47"/>
    <s v="1331"/>
    <x v="44"/>
    <s v="miércoles"/>
    <s v="PREBEL"/>
    <n v="1"/>
    <n v="2"/>
    <s v="TAT"/>
    <s v="HERNAN DARIO ESTRADA QUIROZ"/>
    <s v="Preventa"/>
    <s v="98524140"/>
    <s v="39178423"/>
    <s v="LA TIENDA DE HERNAN"/>
  </r>
  <r>
    <d v="2025-11-19T00:00:00"/>
    <s v="HHME001469541"/>
    <s v="PBTAL85X2"/>
    <s v="TALCO 85GR X 2"/>
    <s v="PBTAL85X2 - TALCO 85GR X 2"/>
    <n v="1"/>
    <n v="12290.73"/>
    <n v="0"/>
    <n v="12290.73"/>
    <s v="MD01"/>
    <n v="1"/>
    <n v="125"/>
    <s v=" TUTI Medellin"/>
    <s v="ZONA CENTRO"/>
    <s v="TERCEROS"/>
    <s v="2025 SEM 47"/>
    <s v="1331"/>
    <x v="44"/>
    <s v="miércoles"/>
    <s v="PREBEL"/>
    <n v="1"/>
    <n v="1"/>
    <s v="TAT"/>
    <s v="HERNAN DARIO ESTRADA QUIROZ"/>
    <s v="Preventa"/>
    <s v="98524140"/>
    <s v="39178423"/>
    <s v="LA TIENDA DE HERNAN"/>
  </r>
  <r>
    <d v="2025-11-19T00:00:00"/>
    <s v="HHBQ000727799"/>
    <s v="PBELDESMIN30"/>
    <s v="EA CLASSIC MINI ROLL ON 30ML"/>
    <s v="PBELDESMIN30 - EA CLASSIC MINI ROLL ON 30ML"/>
    <n v="6"/>
    <n v="3000"/>
    <n v="0"/>
    <n v="18000"/>
    <s v="VLL04"/>
    <n v="1"/>
    <n v="213"/>
    <s v=" Tuti Valledupar"/>
    <s v="ZONA NORTE"/>
    <s v="TERCEROS"/>
    <s v="2025 SEM 47"/>
    <s v="1918"/>
    <x v="0"/>
    <s v="miércoles"/>
    <s v="PREBEL"/>
    <n v="1"/>
    <n v="6"/>
    <s v="TAT"/>
    <s v="BARBARA AREVALO CARVAJALINO"/>
    <s v="Preventa"/>
    <s v="36516765"/>
    <s v="49794720"/>
    <s v="TIENDA JYJ"/>
  </r>
  <r>
    <d v="2025-11-19T00:00:00"/>
    <s v="HHBQ000727799"/>
    <s v="PBELDES12X18"/>
    <s v="DES. EA DPL CLASS 12G X 18"/>
    <s v="PBELDES12X18 - DES. EA DPL CLASS 12G X 18"/>
    <n v="1"/>
    <n v="12500"/>
    <n v="375"/>
    <n v="12125"/>
    <s v="VLL04"/>
    <n v="1"/>
    <n v="213"/>
    <s v=" Tuti Valledupar"/>
    <s v="ZONA NORTE"/>
    <s v="TERCEROS"/>
    <s v="2025 SEM 47"/>
    <s v="1918"/>
    <x v="0"/>
    <s v="miércoles"/>
    <s v="PREBEL"/>
    <n v="1"/>
    <n v="1"/>
    <s v="TAT"/>
    <s v="BARBARA AREVALO CARVAJALINO"/>
    <s v="Preventa"/>
    <s v="36516765"/>
    <s v="49794720"/>
    <s v="TIENDA JYJ"/>
  </r>
  <r>
    <d v="2025-11-19T00:00:00"/>
    <s v="HHBQ000727799"/>
    <s v="PBDESCOJINX18"/>
    <s v="DES. AFM DPL ORIG 12G X18"/>
    <s v="PBDESCOJINX18 - DES. AFM DPL ORIG 12G X18"/>
    <n v="1"/>
    <n v="11900"/>
    <n v="357"/>
    <n v="11543"/>
    <s v="VLL04"/>
    <n v="1"/>
    <n v="213"/>
    <s v=" Tuti Valledupar"/>
    <s v="ZONA NORTE"/>
    <s v="TERCEROS"/>
    <s v="2025 SEM 47"/>
    <s v="1918"/>
    <x v="0"/>
    <s v="miércoles"/>
    <s v="PREBEL"/>
    <n v="1"/>
    <n v="1"/>
    <s v="TAT"/>
    <s v="BARBARA AREVALO CARVAJALINO"/>
    <s v="Preventa"/>
    <s v="36516765"/>
    <s v="49794720"/>
    <s v="TIENDA JYJ"/>
  </r>
  <r>
    <d v="2025-11-19T00:00:00"/>
    <s v="HHME001469653"/>
    <s v="LYVIDR500X1"/>
    <s v="LIMPIAYA LIMPIAVIDRIOS MULTIUSOS 500ML X1"/>
    <s v="LYVIDR500X1 - LIMPIAYA LIMPIAVIDRIOS MULTIUSOS 500ML X1"/>
    <n v="1"/>
    <n v="2647.06"/>
    <n v="0"/>
    <n v="2647.06"/>
    <s v="TT02"/>
    <n v="1"/>
    <n v="125"/>
    <s v=" TUTI Medellin"/>
    <s v="ZONA CENTRO"/>
    <s v="TERCEROS"/>
    <s v="2025 SEM 47"/>
    <s v="1318"/>
    <x v="17"/>
    <s v="miércoles"/>
    <s v="ETERNA"/>
    <n v="1"/>
    <n v="1"/>
    <s v="TAT"/>
    <s v="LUIS CARLOS ZULUAGA"/>
    <s v="Preventa"/>
    <s v="71727304"/>
    <s v="1037949442"/>
    <s v="MINIMERCADO MI BARRIO"/>
  </r>
  <r>
    <d v="2025-11-19T00:00:00"/>
    <s v="HHBO001180861"/>
    <s v="LYESPOOROX12"/>
    <s v="LIMPIAYA ESPONJA ORO/PLATA X12"/>
    <s v="LYESPOOROX12 - LIMPIAYA ESPONJA ORO/PLATA X12"/>
    <n v="1"/>
    <n v="8991.6"/>
    <n v="0"/>
    <n v="8991.6"/>
    <s v="BG22"/>
    <n v="1"/>
    <n v="2"/>
    <s v=" CIUDAD BOGOTA"/>
    <s v="ZONA BOGOTA"/>
    <s v="TERCEROS"/>
    <s v="2025 SEM 47"/>
    <s v="2101"/>
    <x v="34"/>
    <s v="miércoles"/>
    <s v="ETERNA"/>
    <n v="1"/>
    <n v="1"/>
    <s v="TAT"/>
    <s v="CARLOS HUMBERTO GARCIA LIZARAZO"/>
    <s v="Preventa"/>
    <s v="1117544751"/>
    <s v="1073693097"/>
    <s v="FRUVER"/>
  </r>
  <r>
    <d v="2025-11-19T00:00:00"/>
    <s v="HHBO001180861"/>
    <s v="LYDESEN500"/>
    <s v="DESENGRASANTE CITRICO 500ML"/>
    <s v="LYDESEN500 - DESENGRASANTE CITRICO 500ML"/>
    <n v="1"/>
    <n v="2645.48"/>
    <n v="0"/>
    <n v="2645.48"/>
    <s v="BG22"/>
    <n v="1"/>
    <n v="2"/>
    <s v=" CIUDAD BOGOTA"/>
    <s v="ZONA BOGOTA"/>
    <s v="TERCEROS"/>
    <s v="2025 SEM 47"/>
    <s v="2101"/>
    <x v="34"/>
    <s v="miércoles"/>
    <s v="ETERNA"/>
    <n v="1"/>
    <n v="1"/>
    <s v="TAT"/>
    <s v="CARLOS HUMBERTO GARCIA LIZARAZO"/>
    <s v="Preventa"/>
    <s v="1117544751"/>
    <s v="1073693097"/>
    <s v="FRUVER"/>
  </r>
  <r>
    <d v="2025-11-19T00:00:00"/>
    <s v="HHME001469686"/>
    <s v="LYGUANT8AMX2"/>
    <s v="LIMPIAYA GUANTE TALLA8 AMARILLO X2"/>
    <s v="LYGUANT8AMX2 - LIMPIAYA GUANTE TALLA8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DIANA PATRICIA MELO CRUZ"/>
    <s v="Preventa"/>
    <s v="20688348"/>
    <s v="39178423"/>
    <s v="SUPERMERCADO EL OASIS"/>
  </r>
  <r>
    <d v="2025-11-19T00:00:00"/>
    <s v="HHME001469686"/>
    <s v="LYGUANT7AMX2"/>
    <s v="LIMPIAYA GUATE TALLA7 AMARILLO X2"/>
    <s v="LYGUANT7AMX2 - LIMPIAYA GUATE TALLA7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DIANA PATRICIA MELO CRUZ"/>
    <s v="Preventa"/>
    <s v="20688348"/>
    <s v="39178423"/>
    <s v="SUPERMERCADO EL OASIS"/>
  </r>
  <r>
    <d v="2025-11-19T00:00:00"/>
    <s v="HHME001469686"/>
    <s v="LYGUANT7.5AMX2"/>
    <s v="LIMPIAYA GUATE TALLA7.5 AMARILLO X2"/>
    <s v="LYGUANT7.5AMX2 - LIMPIAYA GUATE TALLA7.5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DIANA PATRICIA MELO CRUZ"/>
    <s v="Preventa"/>
    <s v="20688348"/>
    <s v="39178423"/>
    <s v="SUPERMERCADO EL OASIS"/>
  </r>
  <r>
    <d v="2025-11-19T00:00:00"/>
    <s v="HHME001469686"/>
    <s v="LYGUANT8.5AMX2"/>
    <s v="LIMPIAYA GUANTE TALLA8.5 AMARILLO X2"/>
    <s v="LYGUANT8.5AMX2 - LIMPIAYA GUANTE TALLA8.5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DIANA PATRICIA MELO CRUZ"/>
    <s v="Preventa"/>
    <s v="20688348"/>
    <s v="39178423"/>
    <s v="SUPERMERCADO EL OASIS"/>
  </r>
  <r>
    <d v="2025-11-19T00:00:00"/>
    <s v="HHME001469686"/>
    <s v="LYGUANT9AMX2"/>
    <s v="LIMPIAYA GUANTE TALLA9 AMARILLO X2"/>
    <s v="LYGUANT9AMX2 - LIMPIAYA GUANTE TALLA9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DIANA PATRICIA MELO CRUZ"/>
    <s v="Preventa"/>
    <s v="20688348"/>
    <s v="39178423"/>
    <s v="SUPERMERCADO EL OASIS"/>
  </r>
  <r>
    <d v="2025-11-19T00:00:00"/>
    <s v="HHBO001180905"/>
    <s v="YACAN50"/>
    <s v="CANDADO 50 MM"/>
    <s v="YACAN50 - CANDADO 50 MM"/>
    <n v="1"/>
    <n v="4327.7299999999996"/>
    <n v="0"/>
    <n v="4327.7299999999996"/>
    <s v="BG20"/>
    <n v="1"/>
    <n v="126"/>
    <s v=" TUTI Bogota"/>
    <s v="ZONA BOGOTA"/>
    <s v="TERCEROS"/>
    <s v="2025 SEM 47"/>
    <s v="2157"/>
    <x v="25"/>
    <s v="miércoles"/>
    <s v="YASS"/>
    <n v="1"/>
    <n v="1"/>
    <s v="TAT"/>
    <s v="DORIEL AUGUSTO RAMIREZ VILLEGAS"/>
    <s v="Preventa"/>
    <s v="70384278"/>
    <s v="11223739"/>
    <s v="DORIEL AUGUSTO RAMIREZ VILLEGAS"/>
  </r>
  <r>
    <d v="2025-11-19T00:00:00"/>
    <s v="HHBO001180943"/>
    <s v="YATIJEROM"/>
    <s v="TIJERA PUNTA ROMA ECONOMICA"/>
    <s v="YATIJEROM - TIJERA PUNTA ROMA ECONOMICA"/>
    <n v="2"/>
    <n v="864"/>
    <n v="0"/>
    <n v="1728"/>
    <s v="BG13"/>
    <n v="1"/>
    <n v="2"/>
    <s v=" CIUDAD BOGOTA"/>
    <s v="ZONA BOGOTA"/>
    <s v="TERCEROS"/>
    <s v="2025 SEM 47"/>
    <s v="2233"/>
    <x v="18"/>
    <s v="miércoles"/>
    <s v="YASS"/>
    <n v="1"/>
    <n v="2"/>
    <s v="TAT"/>
    <s v="BLANCO ALIRIO PINZON CRUZ"/>
    <s v="Preventa"/>
    <s v="19329483"/>
    <s v="52460170"/>
    <s v="FERRETERIA LA SELVA"/>
  </r>
  <r>
    <d v="2025-11-19T00:00:00"/>
    <s v="HHBO001180943"/>
    <s v="LYBICA1000X1"/>
    <s v="LIMPIAYA LIMPIADOR BICARBONATO 1000ML X1"/>
    <s v="LYBICA1000X1 - LIMPIAYA LIMPIADOR BICARBONATO 1000ML X1"/>
    <n v="3"/>
    <n v="3025.21"/>
    <n v="0"/>
    <n v="9075.6299999999992"/>
    <s v="BG13"/>
    <n v="1"/>
    <n v="2"/>
    <s v=" CIUDAD BOGOTA"/>
    <s v="ZONA BOGOTA"/>
    <s v="TERCEROS"/>
    <s v="2025 SEM 47"/>
    <s v="2233"/>
    <x v="18"/>
    <s v="miércoles"/>
    <s v="ETERNA"/>
    <n v="1"/>
    <n v="3"/>
    <s v="TAT"/>
    <s v="BLANCO ALIRIO PINZON CRUZ"/>
    <s v="Preventa"/>
    <s v="19329483"/>
    <s v="52460170"/>
    <s v="FERRETERIA LA SELVA"/>
  </r>
  <r>
    <d v="2025-11-19T00:00:00"/>
    <s v="HHBO001180999"/>
    <s v="LYDETE3X1800"/>
    <s v="COMBO DETERGENTE ETERNA 3.000+1.800 OFERTA"/>
    <s v="LYDETE3X1800 - COMBO DETERGENTE ETERNA 3.000+1.800 OFERTA"/>
    <n v="2"/>
    <n v="28655.46"/>
    <n v="0"/>
    <n v="57310.92"/>
    <s v="BG20"/>
    <n v="1"/>
    <n v="2"/>
    <s v=" CIUDAD BOGOTA"/>
    <s v="ZONA BOGOTA"/>
    <s v="TERCEROS"/>
    <s v="2025 SEM 47"/>
    <s v="2157"/>
    <x v="25"/>
    <s v="miércoles"/>
    <s v="ETERNA"/>
    <n v="1"/>
    <n v="2"/>
    <s v="TAT"/>
    <s v="EDILMA PARRA PARRA"/>
    <s v="Preventa"/>
    <s v="23433860"/>
    <s v="11223739"/>
    <s v="EDILMA PARRA PARRA"/>
  </r>
  <r>
    <d v="2025-11-19T00:00:00"/>
    <s v="HHBO001180999"/>
    <s v="LYDETEOS1800DX1"/>
    <s v="DETERGENTE ETERNA DOYPACK ROPA OSCURA 1800ML"/>
    <s v="LYDETEOS1800DX1 - DETERGENTE ETERNA DOYPACK ROPA OSCURA 1800ML"/>
    <n v="1"/>
    <n v="13840"/>
    <n v="0"/>
    <n v="13840"/>
    <s v="BG20"/>
    <n v="1"/>
    <n v="2"/>
    <s v=" CIUDAD BOGOTA"/>
    <s v="ZONA BOGOTA"/>
    <s v="TERCEROS"/>
    <s v="2025 SEM 47"/>
    <s v="2157"/>
    <x v="25"/>
    <s v="miércoles"/>
    <s v="ETERNA"/>
    <n v="1"/>
    <n v="1"/>
    <s v="TAT"/>
    <s v="EDILMA PARRA PARRA"/>
    <s v="Preventa"/>
    <s v="23433860"/>
    <s v="11223739"/>
    <s v="EDILMA PARRA PARRA"/>
  </r>
  <r>
    <d v="2025-11-19T00:00:00"/>
    <s v="HHME001469792"/>
    <s v="YABOLSAMED"/>
    <s v="BOLSA BASURA PAQUETE X8 UNIDADES"/>
    <s v="YABOLSAMED - BOLSA BASURA PAQUETE X8 UNIDADES"/>
    <n v="10"/>
    <n v="1344.54"/>
    <n v="0"/>
    <n v="13445.4"/>
    <s v="MD06"/>
    <n v="1"/>
    <n v="125"/>
    <s v=" TUTI Medellin"/>
    <s v="ZONA CENTRO"/>
    <s v="TERCEROS"/>
    <s v="2025 SEM 47"/>
    <s v="1308"/>
    <x v="23"/>
    <s v="miércoles"/>
    <s v="YASS"/>
    <n v="1"/>
    <n v="10"/>
    <s v="TAT"/>
    <s v="ALBA NURY JIMENEZ CANO"/>
    <s v="Preventa"/>
    <s v="21686519"/>
    <s v="1037594291"/>
    <s v="SALSAMENTARIA SNOOPY"/>
  </r>
  <r>
    <d v="2025-11-19T00:00:00"/>
    <s v="HHME001469836"/>
    <s v="YAPADAM150"/>
    <s v="PAÑITOS HUMEDOS DAMPY X 150 UND AZUL"/>
    <s v="YAPADAM150 - PAÑITOS HUMEDOS DAMPY X 150 UND AZUL"/>
    <n v="4"/>
    <n v="6422.4"/>
    <n v="0"/>
    <n v="25689.599999999999"/>
    <s v="MD01"/>
    <n v="1"/>
    <n v="125"/>
    <s v=" TUTI Medellin"/>
    <s v="ZONA CENTRO"/>
    <s v="TERCEROS"/>
    <s v="2025 SEM 47"/>
    <s v="1341"/>
    <x v="22"/>
    <s v="miércoles"/>
    <s v="YASS"/>
    <n v="1"/>
    <n v="4"/>
    <s v="TAT"/>
    <s v="PAULA ANDREA ZAPATA PUERTA"/>
    <s v="Preventa"/>
    <s v="43830751"/>
    <s v="79389221"/>
    <s v="MERCADOS LA 52"/>
  </r>
  <r>
    <d v="2025-11-19T00:00:00"/>
    <s v="HHME001469836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7"/>
    <s v="1341"/>
    <x v="22"/>
    <s v="miércoles"/>
    <s v="YASS"/>
    <n v="1"/>
    <n v="6"/>
    <s v="TAT"/>
    <s v="PAULA ANDREA ZAPATA PUERTA"/>
    <s v="Preventa"/>
    <s v="43830751"/>
    <s v="79389221"/>
    <s v="MERCADOS LA 52"/>
  </r>
  <r>
    <d v="2025-11-19T00:00:00"/>
    <s v="HHBO001181077"/>
    <s v="LYGUANT9NGX2"/>
    <s v="LIMPIAYA GUANTE NEGRO TALLA9 X2"/>
    <s v="LYGUANT9NGX2 - LIMPIAYA GUANTE NEGRO TALLA9 X2"/>
    <n v="3"/>
    <n v="3180"/>
    <n v="0"/>
    <n v="9540"/>
    <s v="BG13"/>
    <n v="1"/>
    <n v="2"/>
    <s v=" CIUDAD BOGOTA"/>
    <s v="ZONA BOGOTA"/>
    <s v="TERCEROS"/>
    <s v="2025 SEM 47"/>
    <s v="2233"/>
    <x v="18"/>
    <s v="miércoles"/>
    <s v="ETERNA"/>
    <n v="1"/>
    <n v="3"/>
    <s v="TAT"/>
    <s v="YULI ANDREA MENDIVELSO  CARVAJAL"/>
    <s v="Preventa"/>
    <s v="1020778039"/>
    <s v="52460170"/>
    <s v="EL SOCOTRNSE 2 MINI MERCADO"/>
  </r>
  <r>
    <d v="2025-11-19T00:00:00"/>
    <s v="HHBO001180739"/>
    <s v="LYDETE1800DX1"/>
    <s v="DETERGENTE ETERNA DOYPACK 1800 ML X1"/>
    <s v="LYDETE1800DX1 - DETERGENTE ETERNA DOYPACK 1800 ML X1"/>
    <n v="2"/>
    <n v="12000"/>
    <n v="0"/>
    <n v="24000"/>
    <s v="BG22"/>
    <n v="1"/>
    <n v="126"/>
    <s v=" TUTI Bogota"/>
    <s v="ZONA BOGOTA"/>
    <s v="TERCEROS"/>
    <s v="2025 SEM 47"/>
    <s v="2101"/>
    <x v="34"/>
    <s v="miércoles"/>
    <s v="ETERNA"/>
    <n v="1"/>
    <n v="2"/>
    <s v="TAT"/>
    <s v="DARIO HUMBERTO PANTOJA"/>
    <s v="Preventa"/>
    <s v="1073680094"/>
    <s v="1073693097"/>
    <s v="DARIO HUMBERTO PANTOJA"/>
  </r>
  <r>
    <d v="2025-11-19T00:00:00"/>
    <s v="HHBO001180751"/>
    <s v="LYQUITAMANCBL"/>
    <s v="QUITA MANCHAS ROPA BLANCA LIMPIAYA"/>
    <s v="LYQUITAMANCBL - QUITA MANCHAS ROPA BLANCA LIMPIAYA"/>
    <n v="1"/>
    <n v="3742"/>
    <n v="0"/>
    <n v="3742"/>
    <s v="BG13"/>
    <n v="1"/>
    <n v="2"/>
    <s v=" CIUDAD BOGOTA"/>
    <s v="ZONA BOGOTA"/>
    <s v="TERCEROS"/>
    <s v="2025 SEM 47"/>
    <s v="2236"/>
    <x v="14"/>
    <s v="miércoles"/>
    <s v="ETERNA"/>
    <n v="1"/>
    <n v="1"/>
    <s v="TAT"/>
    <s v="LUZ MARINA RAMIREZ"/>
    <s v="Preventa"/>
    <s v="39694829"/>
    <s v="1012358399"/>
    <s v="MISCELANEA LUZ"/>
  </r>
  <r>
    <d v="2025-11-19T00:00:00"/>
    <s v="HHBO001180751"/>
    <s v="LYDETE1800DX1"/>
    <s v="DETERGENTE ETERNA DOYPACK 1800 ML X1"/>
    <s v="LYDETE1800DX1 - DETERGENTE ETERNA DOYPACK 1800 ML X1"/>
    <n v="2"/>
    <n v="12000"/>
    <n v="0"/>
    <n v="24000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LUZ MARINA RAMIREZ"/>
    <s v="Preventa"/>
    <s v="39694829"/>
    <s v="1012358399"/>
    <s v="MISCELANEA LUZ"/>
  </r>
  <r>
    <d v="2025-11-19T00:00:00"/>
    <s v="HHBO001180751"/>
    <s v="LYDESEN500"/>
    <s v="DESENGRASANTE CITRICO 500ML"/>
    <s v="LYDESEN500 - DESENGRASANTE CITRICO 500ML"/>
    <n v="1"/>
    <n v="2645.48"/>
    <n v="0"/>
    <n v="2645.48"/>
    <s v="BG13"/>
    <n v="1"/>
    <n v="2"/>
    <s v=" CIUDAD BOGOTA"/>
    <s v="ZONA BOGOTA"/>
    <s v="TERCEROS"/>
    <s v="2025 SEM 47"/>
    <s v="2236"/>
    <x v="14"/>
    <s v="miércoles"/>
    <s v="ETERNA"/>
    <n v="1"/>
    <n v="1"/>
    <s v="TAT"/>
    <s v="LUZ MARINA RAMIREZ"/>
    <s v="Preventa"/>
    <s v="39694829"/>
    <s v="1012358399"/>
    <s v="MISCELANEA LUZ"/>
  </r>
  <r>
    <d v="2025-11-19T00:00:00"/>
    <s v="HHBO001180776"/>
    <s v="PBDES135X272H"/>
    <s v="DESODORANTE CREMA 135GR x2 72H"/>
    <s v="PBDES135X272H - DESODORANTE CREMA 135GR x2 72H"/>
    <n v="1"/>
    <n v="15550"/>
    <n v="0"/>
    <n v="15550"/>
    <s v="BG25"/>
    <n v="1"/>
    <n v="126"/>
    <s v=" TUTI Bogota"/>
    <s v="ZONA BOGOTA"/>
    <s v="TERCEROS"/>
    <s v="2025 SEM 47"/>
    <s v="2135"/>
    <x v="32"/>
    <s v="miércoles"/>
    <s v="PREBEL"/>
    <n v="1"/>
    <n v="1"/>
    <s v="TAT"/>
    <s v="GLADIS REYES CUELLAR"/>
    <s v="Preventa"/>
    <s v="52074958"/>
    <s v="79354604"/>
    <s v="PRODUCTOS DE ASEO CDS"/>
  </r>
  <r>
    <d v="2025-11-19T00:00:00"/>
    <s v="HHBO001180776"/>
    <s v="LYESPOMALLX1"/>
    <s v="LIMPIAYA MALLA ESPONJA X1"/>
    <s v="LYESPOMALLX1 - LIMPIAYA MALLA ESPONJA X1"/>
    <n v="6"/>
    <n v="714.29"/>
    <n v="0"/>
    <n v="4285.74"/>
    <s v="BG25"/>
    <n v="1"/>
    <n v="126"/>
    <s v=" TUTI Bogota"/>
    <s v="ZONA BOGOTA"/>
    <s v="TERCEROS"/>
    <s v="2025 SEM 47"/>
    <s v="2135"/>
    <x v="32"/>
    <s v="miércoles"/>
    <s v="ETERNA"/>
    <n v="1"/>
    <n v="6"/>
    <s v="TAT"/>
    <s v="GLADIS REYES CUELLAR"/>
    <s v="Preventa"/>
    <s v="52074958"/>
    <s v="79354604"/>
    <s v="PRODUCTOS DE ASEO CDS"/>
  </r>
  <r>
    <d v="2025-11-19T00:00:00"/>
    <s v="HHBO001180776"/>
    <s v="LYSUAV190DX1"/>
    <s v="LIMPIAYA SUAVIZANTE DOYPACK 190 ML X1"/>
    <s v="LYSUAV190DX1 - LIMPIAYA SUAVIZANTE DOYPACK 190 ML X1"/>
    <n v="5"/>
    <n v="977"/>
    <n v="0"/>
    <n v="4885"/>
    <s v="BG25"/>
    <n v="1"/>
    <n v="126"/>
    <s v=" TUTI Bogota"/>
    <s v="ZONA BOGOTA"/>
    <s v="TERCEROS"/>
    <s v="2025 SEM 47"/>
    <s v="2135"/>
    <x v="32"/>
    <s v="miércoles"/>
    <s v="ETERNA"/>
    <n v="1"/>
    <n v="5"/>
    <s v="TAT"/>
    <s v="GLADIS REYES CUELLAR"/>
    <s v="Preventa"/>
    <s v="52074958"/>
    <s v="79354604"/>
    <s v="PRODUCTOS DE ASEO CDS"/>
  </r>
  <r>
    <d v="2025-11-19T00:00:00"/>
    <s v="HHBO001180788"/>
    <s v="LYVIDR500X1"/>
    <s v="LIMPIAYA LIMPIAVIDRIOS MULTIUSOS 500ML X1"/>
    <s v="LYVIDR500X1 - LIMPIAYA LIMPIAVIDRIOS MULTIUSOS 500ML X1"/>
    <n v="3"/>
    <n v="2647.06"/>
    <n v="0"/>
    <n v="7941.18"/>
    <s v="BG25"/>
    <n v="1"/>
    <n v="126"/>
    <s v=" TUTI Bogota"/>
    <s v="ZONA BOGOTA"/>
    <s v="TERCEROS"/>
    <s v="2025 SEM 47"/>
    <s v="2135"/>
    <x v="32"/>
    <s v="miércoles"/>
    <s v="ETERNA"/>
    <n v="1"/>
    <n v="3"/>
    <s v="TAT"/>
    <s v="EDISSON ANDREY GUARIN ROMERO"/>
    <s v="Preventa"/>
    <s v="1024501898"/>
    <s v="79354604"/>
    <s v="SALSAMENTARIA SANTANA"/>
  </r>
  <r>
    <d v="2025-11-19T00:00:00"/>
    <s v="HHBO001180788"/>
    <s v="YACONDSEX"/>
    <s v="CONDONES X3 UNIDADES ECONOMICO"/>
    <s v="YACONDSEX - CONDONES X3 UNIDADES ECONOMICO"/>
    <n v="4"/>
    <n v="866.2"/>
    <n v="0"/>
    <n v="3464.8"/>
    <s v="BG25"/>
    <n v="1"/>
    <n v="126"/>
    <s v=" TUTI Bogota"/>
    <s v="ZONA BOGOTA"/>
    <s v="TERCEROS"/>
    <s v="2025 SEM 47"/>
    <s v="2135"/>
    <x v="32"/>
    <s v="miércoles"/>
    <s v="YASS"/>
    <n v="1"/>
    <n v="4"/>
    <s v="TAT"/>
    <s v="EDISSON ANDREY GUARIN ROMERO"/>
    <s v="Preventa"/>
    <s v="1024501898"/>
    <s v="79354604"/>
    <s v="SALSAMENTARIA SANTANA"/>
  </r>
  <r>
    <d v="2025-11-19T00:00:00"/>
    <s v="HHBO001180788"/>
    <s v="LYFIBRABRX24"/>
    <s v="LIMPIAYA FIBRA ABRASIVA X24"/>
    <s v="LYFIBRABRX24 - LIMPIAYA FIBRA ABRASIVA X24"/>
    <n v="1"/>
    <n v="7691.22"/>
    <n v="769.12199999999996"/>
    <n v="6922.098"/>
    <s v="BG25"/>
    <n v="1"/>
    <n v="126"/>
    <s v=" TUTI Bogota"/>
    <s v="ZONA BOGOTA"/>
    <s v="TERCEROS"/>
    <s v="2025 SEM 47"/>
    <s v="2135"/>
    <x v="32"/>
    <s v="miércoles"/>
    <s v="ETERNA"/>
    <n v="1"/>
    <n v="1"/>
    <s v="TAT"/>
    <s v="EDISSON ANDREY GUARIN ROMERO"/>
    <s v="Preventa"/>
    <s v="1024501898"/>
    <s v="79354604"/>
    <s v="SALSAMENTARIA SANTANA"/>
  </r>
  <r>
    <d v="2025-11-19T00:00:00"/>
    <s v="HHME001469600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7"/>
    <s v="1304"/>
    <x v="6"/>
    <s v="miércoles"/>
    <s v="PREBEL"/>
    <n v="1"/>
    <n v="1"/>
    <s v="TAT"/>
    <s v="LUISA MARIA RIAÑO TAPIAS"/>
    <s v="Preventa"/>
    <s v="1040732894"/>
    <s v="1036660589"/>
    <s v="RINCON DE ENTRERRIOS"/>
  </r>
  <r>
    <d v="2025-11-19T00:00:00"/>
    <s v="HHBU000701295"/>
    <s v="LYBICA1000X1"/>
    <s v="LIMPIAYA LIMPIADOR BICARBONATO 1000ML X1"/>
    <s v="LYBICA1000X1 - LIMPIAYA LIMPIADOR BICARBONATO 1000ML X1"/>
    <n v="1"/>
    <n v="3025.21"/>
    <n v="0"/>
    <n v="3025.21"/>
    <s v="BM10"/>
    <n v="1"/>
    <n v="154"/>
    <s v=" TUTI Bucaramanga"/>
    <s v="ZONA SANTANDER"/>
    <s v="TERCEROS"/>
    <s v="2025 SEM 47"/>
    <s v="1638"/>
    <x v="50"/>
    <s v="miércoles"/>
    <s v="ETERNA"/>
    <n v="1"/>
    <n v="1"/>
    <s v="TAT"/>
    <s v="LUISA MARIA HERNANDEZ VACA"/>
    <s v="Preventa"/>
    <s v="49724901"/>
    <s v="63546443"/>
    <s v="BELLA PARIS"/>
  </r>
  <r>
    <d v="2025-11-19T00:00:00"/>
    <s v="HHBU000701295"/>
    <s v="LYLAVA1000"/>
    <s v="LIMPIAYA LIMPIADOR MULTIUSOS LAVANDA X 1000"/>
    <s v="LYLAVA1000 - LIMPIAYA LIMPIADOR MULTIUSOS LAVANDA X 1000"/>
    <n v="1"/>
    <n v="2541.83"/>
    <n v="0"/>
    <n v="2541.83"/>
    <s v="BM10"/>
    <n v="1"/>
    <n v="154"/>
    <s v=" TUTI Bucaramanga"/>
    <s v="ZONA SANTANDER"/>
    <s v="TERCEROS"/>
    <s v="2025 SEM 47"/>
    <s v="1638"/>
    <x v="50"/>
    <s v="miércoles"/>
    <s v="ETERNA"/>
    <n v="1"/>
    <n v="1"/>
    <s v="TAT"/>
    <s v="LUISA MARIA HERNANDEZ VACA"/>
    <s v="Preventa"/>
    <s v="49724901"/>
    <s v="63546443"/>
    <s v="BELLA PARIS"/>
  </r>
  <r>
    <d v="2025-11-19T00:00:00"/>
    <s v="HHBU000701295"/>
    <s v="LYDETE3X1800"/>
    <s v="COMBO DETERGENTE ETERNA 3.000+1.800 OFERTA"/>
    <s v="LYDETE3X1800 - COMBO DETERGENTE ETERNA 3.000+1.800 OFERTA"/>
    <n v="2"/>
    <n v="28655.46"/>
    <n v="0"/>
    <n v="57310.92"/>
    <s v="BM10"/>
    <n v="1"/>
    <n v="154"/>
    <s v=" TUTI Bucaramanga"/>
    <s v="ZONA SANTANDER"/>
    <s v="TERCEROS"/>
    <s v="2025 SEM 47"/>
    <s v="1638"/>
    <x v="50"/>
    <s v="miércoles"/>
    <s v="ETERNA"/>
    <n v="1"/>
    <n v="2"/>
    <s v="TAT"/>
    <s v="LUISA MARIA HERNANDEZ VACA"/>
    <s v="Preventa"/>
    <s v="49724901"/>
    <s v="63546443"/>
    <s v="BELLA PARIS"/>
  </r>
  <r>
    <d v="2025-11-19T00:00:00"/>
    <s v="HHBU000701295"/>
    <s v="LYSUAV760DX1"/>
    <s v="LIMPIAYA SUAVIZANTE DOYPACK 760 ML X1"/>
    <s v="LYSUAV760DX1 - LIMPIAYA SUAVIZANTE DOYPACK 760 ML X1"/>
    <n v="1"/>
    <n v="3400"/>
    <n v="0"/>
    <n v="3400"/>
    <s v="BM10"/>
    <n v="1"/>
    <n v="154"/>
    <s v=" TUTI Bucaramanga"/>
    <s v="ZONA SANTANDER"/>
    <s v="TERCEROS"/>
    <s v="2025 SEM 47"/>
    <s v="1638"/>
    <x v="50"/>
    <s v="miércoles"/>
    <s v="ETERNA"/>
    <n v="1"/>
    <n v="1"/>
    <s v="TAT"/>
    <s v="LUISA MARIA HERNANDEZ VACA"/>
    <s v="Preventa"/>
    <s v="49724901"/>
    <s v="63546443"/>
    <s v="BELLA PARIS"/>
  </r>
  <r>
    <d v="2025-11-19T00:00:00"/>
    <s v="HHBO001180820"/>
    <s v="LYGUANT7.5AMX2"/>
    <s v="LIMPIAYA GUATE TALLA7.5 AMARILLO X2"/>
    <s v="LYGUANT7.5AMX2 - LIMPIAYA GUATE TALLA7.5 AMARILLO X2"/>
    <n v="1"/>
    <n v="3025.21"/>
    <n v="0"/>
    <n v="3025.21"/>
    <s v="BG13"/>
    <n v="1"/>
    <n v="2"/>
    <s v=" CIUDAD BOGOTA"/>
    <s v="ZONA BOGOTA"/>
    <s v="TERCEROS"/>
    <s v="2025 SEM 47"/>
    <s v="2236"/>
    <x v="14"/>
    <s v="miércoles"/>
    <s v="ETERNA"/>
    <n v="1"/>
    <n v="1"/>
    <s v="TAT"/>
    <s v="MARIA ROSA ELENA ORJUELA GUALTEROS"/>
    <s v="Preventa"/>
    <s v="39684979"/>
    <s v="1012358399"/>
    <s v="TIENDA DIOS CON NOSOTROS"/>
  </r>
  <r>
    <d v="2025-11-19T00:00:00"/>
    <s v="HHBO001180820"/>
    <s v="LYGUANT8.5AMX2"/>
    <s v="LIMPIAYA GUANTE TALLA8.5 AMARILLO X2"/>
    <s v="LYGUANT8.5AMX2 - LIMPIAYA GUANTE TALLA8.5 AMARILLO X2"/>
    <n v="2"/>
    <n v="3025.21"/>
    <n v="0"/>
    <n v="6050.4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MARIA ROSA ELENA ORJUELA GUALTEROS"/>
    <s v="Preventa"/>
    <s v="39684979"/>
    <s v="1012358399"/>
    <s v="TIENDA DIOS CON NOSOTROS"/>
  </r>
  <r>
    <d v="2025-11-19T00:00:00"/>
    <s v="HHBO001180820"/>
    <s v="LYGUANT8AMX2"/>
    <s v="LIMPIAYA GUANTE TALLA8 AMARILLO X2"/>
    <s v="LYGUANT8AMX2 - LIMPIAYA GUANTE TALLA8 AMARILLO X2"/>
    <n v="2"/>
    <n v="3025.21"/>
    <n v="0"/>
    <n v="6050.4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MARIA ROSA ELENA ORJUELA GUALTEROS"/>
    <s v="Preventa"/>
    <s v="39684979"/>
    <s v="1012358399"/>
    <s v="TIENDA DIOS CON NOSOTROS"/>
  </r>
  <r>
    <d v="2025-11-19T00:00:00"/>
    <s v="HHBO001180820"/>
    <s v="LYGUANT9AMX2"/>
    <s v="LIMPIAYA GUANTE TALLA9 AMARILLO X2"/>
    <s v="LYGUANT9AMX2 - LIMPIAYA GUANTE TALLA9 AMARILLO X2"/>
    <n v="2"/>
    <n v="3025.21"/>
    <n v="0"/>
    <n v="6050.4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MARIA ROSA ELENA ORJUELA GUALTEROS"/>
    <s v="Preventa"/>
    <s v="39684979"/>
    <s v="1012358399"/>
    <s v="TIENDA DIOS CON NOSOTROS"/>
  </r>
  <r>
    <d v="2025-11-19T00:00:00"/>
    <s v="HHME001469632"/>
    <s v="YASEDA20"/>
    <s v="SEDA DENTAL CON CERA 20 MT"/>
    <s v="YASEDA20 - SEDA DENTAL CON CERA 20 MT"/>
    <n v="24"/>
    <n v="1092.44"/>
    <n v="0"/>
    <n v="26218.560000000001"/>
    <s v="MD30"/>
    <n v="1"/>
    <n v="125"/>
    <s v=" TUTI Medellin"/>
    <s v="ZONA CENTRO"/>
    <s v="TERCEROS"/>
    <s v="2025 SEM 47"/>
    <s v="1304"/>
    <x v="6"/>
    <s v="miércoles"/>
    <s v="YASS"/>
    <n v="1"/>
    <n v="24"/>
    <s v="TAT"/>
    <s v="BRIAN ALEJANDRO ARCILA MARIN"/>
    <s v="Preventa"/>
    <s v="1028660121"/>
    <s v="1036660589"/>
    <s v="AQUI TODO EN 1"/>
  </r>
  <r>
    <d v="2025-11-19T00:00:00"/>
    <s v="HHBO001180882"/>
    <s v="YAGOM90"/>
    <s v="GOMINA N17 EN SOBRE 90G"/>
    <s v="YAGOM90 - GOMINA N17 EN SOBRE 90G"/>
    <n v="10"/>
    <n v="1092.44"/>
    <n v="0"/>
    <n v="10924.4"/>
    <s v="BG19"/>
    <n v="1"/>
    <n v="126"/>
    <s v=" TUTI Bogota"/>
    <s v="ZONA BOGOTA"/>
    <s v="TERCEROS"/>
    <s v="2025 SEM 47"/>
    <s v="2192"/>
    <x v="21"/>
    <s v="miércoles"/>
    <s v="YASS"/>
    <n v="1"/>
    <n v="10"/>
    <s v="TAT"/>
    <s v="LUZ MARINA DIAZ HUERTAS"/>
    <s v="Preventa"/>
    <s v="1056613192"/>
    <s v="79903522"/>
    <s v="PAPELERIA LUZ DE SOL"/>
  </r>
  <r>
    <d v="2025-11-19T00:00:00"/>
    <s v="HHBO001180882"/>
    <s v="YASEDA20"/>
    <s v="SEDA DENTAL CON CERA 20 MT"/>
    <s v="YASEDA20 - SEDA DENTAL CON CERA 20 MT"/>
    <n v="3"/>
    <n v="1092.44"/>
    <n v="0"/>
    <n v="3277.32"/>
    <s v="BG19"/>
    <n v="1"/>
    <n v="126"/>
    <s v=" TUTI Bogota"/>
    <s v="ZONA BOGOTA"/>
    <s v="TERCEROS"/>
    <s v="2025 SEM 47"/>
    <s v="2192"/>
    <x v="21"/>
    <s v="miércoles"/>
    <s v="YASS"/>
    <n v="1"/>
    <n v="3"/>
    <s v="TAT"/>
    <s v="LUZ MARINA DIAZ HUERTAS"/>
    <s v="Preventa"/>
    <s v="1056613192"/>
    <s v="79903522"/>
    <s v="PAPELERIA LUZ DE SOL"/>
  </r>
  <r>
    <d v="2025-11-19T00:00:00"/>
    <s v="HHBO001180924"/>
    <s v="PBELDESMIN30"/>
    <s v="EA CLASSIC MINI ROLL ON 30ML"/>
    <s v="PBELDESMIN30 - EA CLASSIC MINI ROLL ON 30ML"/>
    <n v="3"/>
    <n v="3000"/>
    <n v="0"/>
    <n v="9000"/>
    <s v="BG13"/>
    <n v="1"/>
    <n v="2"/>
    <s v=" CIUDAD BOGOTA"/>
    <s v="ZONA BOGOTA"/>
    <s v="TERCEROS"/>
    <s v="2025 SEM 47"/>
    <s v="2233"/>
    <x v="18"/>
    <s v="miércoles"/>
    <s v="PREBEL"/>
    <n v="1"/>
    <n v="3"/>
    <s v="TAT"/>
    <s v="YOLANDA LOPEZ GUTIERREZ"/>
    <s v="Preventa"/>
    <s v="52385645"/>
    <s v="52460170"/>
    <s v="TIENDA ESQUINA"/>
  </r>
  <r>
    <d v="2025-11-19T00:00:00"/>
    <s v="HHBO001180924"/>
    <s v="PBDESROLL"/>
    <s v="DESODORANTE ROLL-ON 30ML"/>
    <s v="PBDESROLL - DESODORANTE ROLL-ON 30ML"/>
    <n v="3"/>
    <n v="3000"/>
    <n v="0"/>
    <n v="9000"/>
    <s v="BG13"/>
    <n v="1"/>
    <n v="2"/>
    <s v=" CIUDAD BOGOTA"/>
    <s v="ZONA BOGOTA"/>
    <s v="TERCEROS"/>
    <s v="2025 SEM 47"/>
    <s v="2233"/>
    <x v="18"/>
    <s v="miércoles"/>
    <s v="PREBEL"/>
    <n v="1"/>
    <n v="3"/>
    <s v="TAT"/>
    <s v="YOLANDA LOPEZ GUTIERREZ"/>
    <s v="Preventa"/>
    <s v="52385645"/>
    <s v="52460170"/>
    <s v="TIENDA ESQUINA"/>
  </r>
  <r>
    <d v="2025-11-19T00:00:00"/>
    <s v="HHBO001180924"/>
    <s v="YACINT12"/>
    <s v="CINTA TRANSPARENTE PEQUEÑA X 12 UND"/>
    <s v="YACINT12 - CINTA TRANSPARENTE PEQUEÑA X 12 UND"/>
    <n v="1"/>
    <n v="4247.1000000000004"/>
    <n v="0"/>
    <n v="4247.1000000000004"/>
    <s v="BG13"/>
    <n v="1"/>
    <n v="2"/>
    <s v=" CIUDAD BOGOTA"/>
    <s v="ZONA BOGOTA"/>
    <s v="TERCEROS"/>
    <s v="2025 SEM 47"/>
    <s v="2233"/>
    <x v="18"/>
    <s v="miércoles"/>
    <s v="YASS"/>
    <n v="1"/>
    <n v="1"/>
    <s v="TAT"/>
    <s v="YOLANDA LOPEZ GUTIERREZ"/>
    <s v="Preventa"/>
    <s v="52385645"/>
    <s v="52460170"/>
    <s v="TIENDA ESQUINA"/>
  </r>
  <r>
    <d v="2025-11-19T00:00:00"/>
    <s v="HHBO001180924"/>
    <s v="YABOLSAMED"/>
    <s v="BOLSA BASURA PAQUETE X8 UNIDADES"/>
    <s v="YABOLSAMED - BOLSA BASURA PAQUETE X8 UNIDADES"/>
    <n v="1"/>
    <n v="1344.54"/>
    <n v="0"/>
    <n v="1344.54"/>
    <s v="BG13"/>
    <n v="1"/>
    <n v="2"/>
    <s v=" CIUDAD BOGOTA"/>
    <s v="ZONA BOGOTA"/>
    <s v="TERCEROS"/>
    <s v="2025 SEM 47"/>
    <s v="2233"/>
    <x v="18"/>
    <s v="miércoles"/>
    <s v="YASS"/>
    <n v="1"/>
    <n v="1"/>
    <s v="TAT"/>
    <s v="YOLANDA LOPEZ GUTIERREZ"/>
    <s v="Preventa"/>
    <s v="52385645"/>
    <s v="52460170"/>
    <s v="TIENDA ESQUINA"/>
  </r>
  <r>
    <d v="2025-11-19T00:00:00"/>
    <s v="HHME001469707"/>
    <s v="YACIN300YARDAS"/>
    <s v="CINTA 300 YARDAS"/>
    <s v="YACIN300YARDAS - CINTA 300 YARDAS"/>
    <n v="1"/>
    <n v="10241"/>
    <n v="0"/>
    <n v="10241"/>
    <s v="MD02"/>
    <n v="1"/>
    <n v="125"/>
    <s v=" TUTI Medellin"/>
    <s v="ZONA CENTRO"/>
    <s v="TERCEROS"/>
    <s v="2025 SEM 47"/>
    <s v="1346"/>
    <x v="4"/>
    <s v="miércoles"/>
    <s v="YASS"/>
    <n v="1"/>
    <n v="1"/>
    <s v="TAT"/>
    <s v="LORENA UPEGUI VERA"/>
    <s v="Preventa"/>
    <s v="43581491"/>
    <s v="71381318"/>
    <s v="DUBAI DE LA PALMA"/>
  </r>
  <r>
    <d v="2025-11-19T00:00:00"/>
    <s v="HHMO000627072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7"/>
    <s v="1736"/>
    <x v="30"/>
    <s v="miércoles"/>
    <s v="ETERNA"/>
    <n v="1"/>
    <n v="2"/>
    <s v="TAT"/>
    <s v="YAMILES DEL SOCORRO LLANES PEREIRA"/>
    <s v="Preventa"/>
    <s v="25801860"/>
    <s v="78716125"/>
    <s v="TIENDA LA BENDICION DE DIOS"/>
  </r>
  <r>
    <d v="2025-11-19T00:00:00"/>
    <s v="HHBO001180961"/>
    <s v="PBELDESMIN30"/>
    <s v="EA CLASSIC MINI ROLL ON 30ML"/>
    <s v="PBELDESMIN30 - EA CLASSIC MINI ROLL ON 30ML"/>
    <n v="2"/>
    <n v="3000"/>
    <n v="0"/>
    <n v="6000"/>
    <s v="BG13"/>
    <n v="1"/>
    <n v="2"/>
    <s v=" CIUDAD BOGOTA"/>
    <s v="ZONA BOGOTA"/>
    <s v="TERCEROS"/>
    <s v="2025 SEM 47"/>
    <s v="2233"/>
    <x v="18"/>
    <s v="miércoles"/>
    <s v="PREBEL"/>
    <n v="1"/>
    <n v="2"/>
    <s v="TAT"/>
    <s v="JENNIFER ALICIA RODRIGUEZ ORTIZ"/>
    <s v="Preventa"/>
    <s v="1023872769"/>
    <s v="52460170"/>
    <s v="TIENDA LA OFISC"/>
  </r>
  <r>
    <d v="2025-11-19T00:00:00"/>
    <s v="HHBO001180976"/>
    <s v="YAGOM90"/>
    <s v="GOMINA N17 EN SOBRE 90G"/>
    <s v="YAGOM90 - GOMINA N17 EN SOBRE 90G"/>
    <n v="3"/>
    <n v="1092.44"/>
    <n v="0"/>
    <n v="3277.32"/>
    <s v="BG25"/>
    <n v="1"/>
    <n v="126"/>
    <s v=" TUTI Bogota"/>
    <s v="ZONA BOGOTA"/>
    <s v="TERCEROS"/>
    <s v="2025 SEM 47"/>
    <s v="2135"/>
    <x v="32"/>
    <s v="miércoles"/>
    <s v="YASS"/>
    <n v="1"/>
    <n v="3"/>
    <s v="TAT"/>
    <s v="CLAUDET FERNANDA LOPEZ GARCIA"/>
    <s v="Preventa"/>
    <s v="52763217"/>
    <s v="79354604"/>
    <s v="MINIMERCADO"/>
  </r>
  <r>
    <d v="2025-11-19T00:00:00"/>
    <s v="HHBO001180979"/>
    <s v="PBDESCOJINX18"/>
    <s v="DES. AFM DPL ORIG 12G X18"/>
    <s v="PBDESCOJINX18 - DES. AFM DPL ORIG 12G X18"/>
    <n v="1"/>
    <n v="11900"/>
    <n v="0"/>
    <n v="11900"/>
    <s v="BG13"/>
    <n v="1"/>
    <n v="2"/>
    <s v=" CIUDAD BOGOTA"/>
    <s v="ZONA BOGOTA"/>
    <s v="TERCEROS"/>
    <s v="2025 SEM 47"/>
    <s v="2233"/>
    <x v="18"/>
    <s v="miércoles"/>
    <s v="PREBEL"/>
    <n v="1"/>
    <n v="1"/>
    <s v="TAT"/>
    <s v="WILMER ANDRES HUERTAS HUERTAS"/>
    <s v="Preventa"/>
    <s v="1002683260"/>
    <s v="52460170"/>
    <s v="MINIMERCADO LOMITAS 3"/>
  </r>
  <r>
    <d v="2025-11-19T00:00:00"/>
    <s v="HHBO001180979"/>
    <s v="PBDESCOJINX1872H"/>
    <s v="DES. AFM DPL ORIG 12G X18 72H"/>
    <s v="PBDESCOJINX1872H - DES. AFM DPL ORIG 12G X18 72H"/>
    <n v="1"/>
    <n v="11900"/>
    <n v="0"/>
    <n v="11900"/>
    <s v="BG13"/>
    <n v="1"/>
    <n v="2"/>
    <s v=" CIUDAD BOGOTA"/>
    <s v="ZONA BOGOTA"/>
    <s v="TERCEROS"/>
    <s v="2025 SEM 47"/>
    <s v="2233"/>
    <x v="18"/>
    <s v="miércoles"/>
    <s v="PREBEL"/>
    <n v="1"/>
    <n v="1"/>
    <s v="TAT"/>
    <s v="WILMER ANDRES HUERTAS HUERTAS"/>
    <s v="Preventa"/>
    <s v="1002683260"/>
    <s v="52460170"/>
    <s v="MINIMERCADO LOMITAS 3"/>
  </r>
  <r>
    <d v="2025-11-19T00:00:00"/>
    <s v="HHBO001180979"/>
    <s v="PBPROSOMI40ML"/>
    <s v="PROTECTOR SOLAR MINERAL 40GR"/>
    <s v="PBPROSOMI40ML - PROTECTOR SOLAR MINERAL 40GR"/>
    <n v="1"/>
    <n v="35400"/>
    <n v="0"/>
    <n v="35400"/>
    <s v="BG13"/>
    <n v="1"/>
    <n v="2"/>
    <s v=" CIUDAD BOGOTA"/>
    <s v="ZONA BOGOTA"/>
    <s v="TERCEROS"/>
    <s v="2025 SEM 47"/>
    <s v="2233"/>
    <x v="18"/>
    <s v="miércoles"/>
    <s v="PREBEL"/>
    <n v="1"/>
    <n v="1"/>
    <s v="TAT"/>
    <s v="WILMER ANDRES HUERTAS HUERTAS"/>
    <s v="Preventa"/>
    <s v="1002683260"/>
    <s v="52460170"/>
    <s v="MINIMERCADO LOMITAS 3"/>
  </r>
  <r>
    <d v="2025-11-19T00:00:00"/>
    <s v="HHBO001180981"/>
    <s v="YACAN50"/>
    <s v="CANDADO 50 MM"/>
    <s v="YACAN50 - CANDADO 50 MM"/>
    <n v="2"/>
    <n v="4327.7299999999996"/>
    <n v="0"/>
    <n v="8655.4599999999991"/>
    <s v="BG22"/>
    <n v="1"/>
    <n v="126"/>
    <s v=" TUTI Bogota"/>
    <s v="ZONA BOGOTA"/>
    <s v="TERCEROS"/>
    <s v="2025 SEM 47"/>
    <s v="2113"/>
    <x v="42"/>
    <s v="miércoles"/>
    <s v="YASS"/>
    <n v="1"/>
    <n v="2"/>
    <s v="TAT"/>
    <s v="ICELA HERNANDEZ HERNANDEZ"/>
    <s v="Preventa"/>
    <s v="1020722367"/>
    <s v="52218661"/>
    <s v="DEL VALLE"/>
  </r>
  <r>
    <d v="2025-11-19T00:00:00"/>
    <s v="HHBO001180986"/>
    <s v="PBTALCO30"/>
    <s v="TALCO POLVO AFM 30 GR"/>
    <s v="PBTALCO30 - TALCO POLVO AFM 30 GR"/>
    <n v="1"/>
    <n v="2900.04"/>
    <n v="0"/>
    <n v="2900.04"/>
    <s v="BG20"/>
    <n v="1"/>
    <n v="126"/>
    <s v=" TUTI Bogota"/>
    <s v="ZONA BOGOTA"/>
    <s v="TERCEROS"/>
    <s v="2025 SEM 47"/>
    <s v="2157"/>
    <x v="25"/>
    <s v="miércoles"/>
    <s v="PREBEL"/>
    <n v="1"/>
    <n v="1"/>
    <s v="TAT"/>
    <s v="JUAN CAMILO GARCIA GIL"/>
    <s v="Preventa"/>
    <s v="1032401474"/>
    <s v="11223739"/>
    <s v="PAPELERIA MAJULE"/>
  </r>
  <r>
    <d v="2025-11-19T00:00:00"/>
    <s v="HHBO001180986"/>
    <s v="PBDESCLIROLL"/>
    <s v="DESODORANTE CLINICAL ROLL-ON 30ML"/>
    <s v="PBDESCLIROLL - DESODORANTE CLINICAL ROLL-ON 30ML"/>
    <n v="1"/>
    <n v="3000"/>
    <n v="0"/>
    <n v="3000"/>
    <s v="BG20"/>
    <n v="1"/>
    <n v="126"/>
    <s v=" TUTI Bogota"/>
    <s v="ZONA BOGOTA"/>
    <s v="TERCEROS"/>
    <s v="2025 SEM 47"/>
    <s v="2157"/>
    <x v="25"/>
    <s v="miércoles"/>
    <s v="PREBEL"/>
    <n v="1"/>
    <n v="1"/>
    <s v="TAT"/>
    <s v="JUAN CAMILO GARCIA GIL"/>
    <s v="Preventa"/>
    <s v="1032401474"/>
    <s v="11223739"/>
    <s v="PAPELERIA MAJULE"/>
  </r>
  <r>
    <d v="2025-11-19T00:00:00"/>
    <s v="HHBO001180744"/>
    <s v="YAPANIAZUX12"/>
    <s v="PAÑITOS HUMEDOS DAMPY AAZUL X 12UND"/>
    <s v="YAPANIAZUX12 - PAÑITOS HUMEDOS DAMPY AAZUL X 12UND"/>
    <n v="4"/>
    <n v="870"/>
    <n v="0"/>
    <n v="3480"/>
    <s v="BG23"/>
    <n v="1"/>
    <n v="166"/>
    <s v=" VILLAVICENCIO"/>
    <s v="ZONA BOGOTA"/>
    <s v="TERCEROS"/>
    <s v="2025 SEM 47"/>
    <s v="2914"/>
    <x v="51"/>
    <s v="miércoles"/>
    <s v="YASS"/>
    <n v="1"/>
    <n v="4"/>
    <s v="TAT"/>
    <s v="JOSE HUMBERTO SIERRA CACERES"/>
    <s v="Preventa"/>
    <s v="17339991"/>
    <s v="1121916224"/>
    <s v="HUMBERTO SIERRA"/>
  </r>
  <r>
    <d v="2025-11-19T00:00:00"/>
    <s v="HHBO001180812"/>
    <s v="YAPANIAMA"/>
    <s v="PAÑITOS HUMEDOS DAMPY AMARILLOS X 15 UND"/>
    <s v="YAPANIAMA - PAÑITOS HUMEDOS DAMPY AMARILLOS X 15 UND"/>
    <n v="6"/>
    <n v="1260.5"/>
    <n v="0"/>
    <n v="7563"/>
    <s v="BG23"/>
    <n v="1"/>
    <n v="166"/>
    <s v=" VILLAVICENCIO"/>
    <s v="ZONA BOGOTA"/>
    <s v="TERCEROS"/>
    <s v="2025 SEM 47"/>
    <s v="2914"/>
    <x v="51"/>
    <s v="miércoles"/>
    <s v="YASS"/>
    <n v="1"/>
    <n v="6"/>
    <s v="TAT"/>
    <s v="ARIEL CALA"/>
    <s v="Preventa"/>
    <s v="80490447"/>
    <s v="1121916224"/>
    <s v="ARIEL CALA"/>
  </r>
  <r>
    <d v="2025-11-19T00:00:00"/>
    <s v="HHBO001180830"/>
    <s v="YACAN20"/>
    <s v="CANDADO 20 MM"/>
    <s v="YACAN20 - CANDADO 20 MM"/>
    <n v="4"/>
    <n v="1218.49"/>
    <n v="0"/>
    <n v="4873.96"/>
    <s v="BG13"/>
    <n v="1"/>
    <n v="2"/>
    <s v=" CIUDAD BOGOTA"/>
    <s v="ZONA BOGOTA"/>
    <s v="TERCEROS"/>
    <s v="2025 SEM 47"/>
    <s v="2236"/>
    <x v="14"/>
    <s v="miércoles"/>
    <s v="YASS"/>
    <n v="1"/>
    <n v="4"/>
    <s v="TAT"/>
    <s v="LINDARY MARGARITA CUBILLOS MARTIN"/>
    <s v="Preventa"/>
    <s v="52990636"/>
    <s v="1012358399"/>
    <s v="MISCELANEA MIS DETALLES"/>
  </r>
  <r>
    <d v="2025-11-19T00:00:00"/>
    <s v="HHBO001180902"/>
    <s v="LYESPOMALLX1"/>
    <s v="LIMPIAYA MALLA ESPONJA X1"/>
    <s v="LYESPOMALLX1 - LIMPIAYA MALLA ESPONJA X1"/>
    <n v="3"/>
    <n v="714.29"/>
    <n v="0"/>
    <n v="2142.87"/>
    <s v="BG20"/>
    <n v="1"/>
    <n v="126"/>
    <s v=" TUTI Bogota"/>
    <s v="ZONA BOGOTA"/>
    <s v="TERCEROS"/>
    <s v="2025 SEM 47"/>
    <s v="2157"/>
    <x v="25"/>
    <s v="miércoles"/>
    <s v="ETERNA"/>
    <n v="1"/>
    <n v="3"/>
    <s v="TAT"/>
    <s v="LEIDY YOHANNA CORTES CRUZ"/>
    <s v="Preventa"/>
    <s v="1030574125"/>
    <s v="11223739"/>
    <s v="AUTOSERVICIO AS MERCADOS"/>
  </r>
  <r>
    <d v="2025-11-19T00:00:00"/>
    <s v="HHBO001180902"/>
    <s v="PBELDES12X18"/>
    <s v="DES. EA DPL CLASS 12G X 18"/>
    <s v="PBELDES12X18 - DES. EA DPL CLASS 12G X 18"/>
    <n v="1"/>
    <n v="12500"/>
    <n v="375"/>
    <n v="12125"/>
    <s v="BG20"/>
    <n v="1"/>
    <n v="126"/>
    <s v=" TUTI Bogota"/>
    <s v="ZONA BOGOTA"/>
    <s v="TERCEROS"/>
    <s v="2025 SEM 47"/>
    <s v="2157"/>
    <x v="25"/>
    <s v="miércoles"/>
    <s v="PREBEL"/>
    <n v="1"/>
    <n v="1"/>
    <s v="TAT"/>
    <s v="LEIDY YOHANNA CORTES CRUZ"/>
    <s v="Preventa"/>
    <s v="1030574125"/>
    <s v="11223739"/>
    <s v="AUTOSERVICIO AS MERCADOS"/>
  </r>
  <r>
    <d v="2025-11-19T00:00:00"/>
    <s v="HHME001469714"/>
    <s v="LYLOZA700DX1"/>
    <s v="LIMPIAYA LAVA LOZA DOYPACK 700 ML X1"/>
    <s v="LYLOZA700DX1 - LIMPIAYA LAVA LOZA DOYPACK 700 ML X1"/>
    <n v="6"/>
    <n v="3562.19"/>
    <n v="0"/>
    <n v="21373.14"/>
    <s v="MD06"/>
    <n v="1"/>
    <n v="125"/>
    <s v=" TUTI Medellin"/>
    <s v="ZONA CENTRO"/>
    <s v="TERCEROS"/>
    <s v="2025 SEM 47"/>
    <s v="1308"/>
    <x v="23"/>
    <s v="miércoles"/>
    <s v="ETERNA"/>
    <n v="1"/>
    <n v="6"/>
    <s v="TAT"/>
    <s v="HONY MAURICIO MONTES GARCIA"/>
    <s v="Preventa"/>
    <s v="70954491"/>
    <s v="1037594291"/>
    <s v="CASTILLO LOS ALPES"/>
  </r>
  <r>
    <d v="2025-11-19T00:00:00"/>
    <s v="HHME001469714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7"/>
    <s v="1308"/>
    <x v="23"/>
    <s v="miércoles"/>
    <s v="PREBEL"/>
    <n v="1"/>
    <n v="2"/>
    <s v="TAT"/>
    <s v="HONY MAURICIO MONTES GARCIA"/>
    <s v="Preventa"/>
    <s v="70954491"/>
    <s v="1037594291"/>
    <s v="CASTILLO LOS ALPES"/>
  </r>
  <r>
    <d v="2025-11-19T00:00:00"/>
    <s v="HHME001469714"/>
    <s v="LYGUANT7AMX2"/>
    <s v="LIMPIAYA GUATE TALLA7 AMARILLO X2"/>
    <s v="LYGUANT7AMX2 - LIMPIAYA GUATE TALLA7 AMARILLO X2"/>
    <n v="8"/>
    <n v="3025.21"/>
    <n v="0"/>
    <n v="24201.68"/>
    <s v="MD06"/>
    <n v="1"/>
    <n v="125"/>
    <s v=" TUTI Medellin"/>
    <s v="ZONA CENTRO"/>
    <s v="TERCEROS"/>
    <s v="2025 SEM 47"/>
    <s v="1308"/>
    <x v="23"/>
    <s v="miércoles"/>
    <s v="ETERNA"/>
    <n v="1"/>
    <n v="8"/>
    <s v="TAT"/>
    <s v="HONY MAURICIO MONTES GARCIA"/>
    <s v="Preventa"/>
    <s v="70954491"/>
    <s v="1037594291"/>
    <s v="CASTILLO LOS ALPES"/>
  </r>
  <r>
    <d v="2025-11-19T00:00:00"/>
    <s v="HHME001469714"/>
    <s v="LYGUANT8AMX2"/>
    <s v="LIMPIAYA GUANTE TALLA8 AMARILLO X2"/>
    <s v="LYGUANT8AMX2 - LIMPIAYA GUANTE TALLA8 AMARILLO X2"/>
    <n v="8"/>
    <n v="3025.21"/>
    <n v="0"/>
    <n v="24201.68"/>
    <s v="MD06"/>
    <n v="1"/>
    <n v="125"/>
    <s v=" TUTI Medellin"/>
    <s v="ZONA CENTRO"/>
    <s v="TERCEROS"/>
    <s v="2025 SEM 47"/>
    <s v="1308"/>
    <x v="23"/>
    <s v="miércoles"/>
    <s v="ETERNA"/>
    <n v="1"/>
    <n v="8"/>
    <s v="TAT"/>
    <s v="HONY MAURICIO MONTES GARCIA"/>
    <s v="Preventa"/>
    <s v="70954491"/>
    <s v="1037594291"/>
    <s v="CASTILLO LOS ALPES"/>
  </r>
  <r>
    <d v="2025-11-19T00:00:00"/>
    <s v="HHME001469714"/>
    <s v="LYGUANT9AMX2"/>
    <s v="LIMPIAYA GUANTE TALLA9 AMARILLO X2"/>
    <s v="LYGUANT9AMX2 - LIMPIAYA GUANTE TALLA9 AMARILLO X2"/>
    <n v="8"/>
    <n v="3025.21"/>
    <n v="0"/>
    <n v="24201.68"/>
    <s v="MD06"/>
    <n v="1"/>
    <n v="125"/>
    <s v=" TUTI Medellin"/>
    <s v="ZONA CENTRO"/>
    <s v="TERCEROS"/>
    <s v="2025 SEM 47"/>
    <s v="1308"/>
    <x v="23"/>
    <s v="miércoles"/>
    <s v="ETERNA"/>
    <n v="1"/>
    <n v="8"/>
    <s v="TAT"/>
    <s v="HONY MAURICIO MONTES GARCIA"/>
    <s v="Preventa"/>
    <s v="70954491"/>
    <s v="1037594291"/>
    <s v="CASTILLO LOS ALPES"/>
  </r>
  <r>
    <d v="2025-11-19T00:00:00"/>
    <s v="HHBO001180991"/>
    <s v="PBDES135X272H"/>
    <s v="DESODORANTE CREMA 135GR x2 72H"/>
    <s v="PBDES135X272H - DESODORANTE CREMA 135GR x2 72H"/>
    <n v="1"/>
    <n v="15550"/>
    <n v="0"/>
    <n v="15550"/>
    <s v="BG20"/>
    <n v="1"/>
    <n v="126"/>
    <s v=" TUTI Bogota"/>
    <s v="ZONA BOGOTA"/>
    <s v="TERCEROS"/>
    <s v="2025 SEM 47"/>
    <s v="2157"/>
    <x v="25"/>
    <s v="miércoles"/>
    <s v="PREBEL"/>
    <n v="1"/>
    <n v="1"/>
    <s v="TAT"/>
    <s v="ELSA PATRICIA AGUIRRE ZAPATA"/>
    <s v="Preventa"/>
    <s v="42768656"/>
    <s v="11223739"/>
    <s v="FRESCO HOGAR"/>
  </r>
  <r>
    <d v="2025-11-19T00:00:00"/>
    <s v="HHBO001180991"/>
    <s v="PBDESROLL"/>
    <s v="DESODORANTE ROLL-ON 30ML"/>
    <s v="PBDESROLL - DESODORANTE ROLL-ON 30ML"/>
    <n v="3"/>
    <n v="3000"/>
    <n v="0"/>
    <n v="9000"/>
    <s v="BG20"/>
    <n v="1"/>
    <n v="126"/>
    <s v=" TUTI Bogota"/>
    <s v="ZONA BOGOTA"/>
    <s v="TERCEROS"/>
    <s v="2025 SEM 47"/>
    <s v="2157"/>
    <x v="25"/>
    <s v="miércoles"/>
    <s v="PREBEL"/>
    <n v="1"/>
    <n v="3"/>
    <s v="TAT"/>
    <s v="ELSA PATRICIA AGUIRRE ZAPATA"/>
    <s v="Preventa"/>
    <s v="42768656"/>
    <s v="11223739"/>
    <s v="FRESCO HOGAR"/>
  </r>
  <r>
    <d v="2025-11-19T00:00:00"/>
    <s v="HHBO001180991"/>
    <s v="YATIJEROM"/>
    <s v="TIJERA PUNTA ROMA ECONOMICA"/>
    <s v="YATIJEROM - TIJERA PUNTA ROMA ECONOMICA"/>
    <n v="6"/>
    <n v="864"/>
    <n v="0"/>
    <n v="5184"/>
    <s v="BG20"/>
    <n v="1"/>
    <n v="126"/>
    <s v=" TUTI Bogota"/>
    <s v="ZONA BOGOTA"/>
    <s v="TERCEROS"/>
    <s v="2025 SEM 47"/>
    <s v="2157"/>
    <x v="25"/>
    <s v="miércoles"/>
    <s v="YASS"/>
    <n v="1"/>
    <n v="6"/>
    <s v="TAT"/>
    <s v="ELSA PATRICIA AGUIRRE ZAPATA"/>
    <s v="Preventa"/>
    <s v="42768656"/>
    <s v="11223739"/>
    <s v="FRESCO HOGAR"/>
  </r>
  <r>
    <d v="2025-11-19T00:00:00"/>
    <s v="HHBO001181003"/>
    <s v="LYESPOOROX12"/>
    <s v="LIMPIAYA ESPONJA ORO/PLATA X12"/>
    <s v="LYESPOOROX12 - LIMPIAYA ESPONJA ORO/PLATA X12"/>
    <n v="1"/>
    <n v="8991.6"/>
    <n v="449.58"/>
    <n v="8542.02"/>
    <s v="BG22"/>
    <n v="1"/>
    <n v="126"/>
    <s v=" TUTI Bogota"/>
    <s v="ZONA BOGOTA"/>
    <s v="TERCEROS"/>
    <s v="2025 SEM 47"/>
    <s v="2113"/>
    <x v="42"/>
    <s v="miércoles"/>
    <s v="ETERNA"/>
    <n v="1"/>
    <n v="1"/>
    <s v="TAT"/>
    <s v="ANGIE KATHERINE MERCHAN MOLINA"/>
    <s v="Preventa"/>
    <s v="1121895355"/>
    <s v="52218661"/>
    <s v="MINIMERK SAKE"/>
  </r>
  <r>
    <d v="2025-11-19T00:00:00"/>
    <s v="HHME001469802"/>
    <s v="LYSUAV760DX1"/>
    <s v="LIMPIAYA SUAVIZANTE DOYPACK 760 ML X1"/>
    <s v="LYSUAV760DX1 - LIMPIAYA SUAVIZANTE DOYPACK 760 ML X1"/>
    <n v="1"/>
    <n v="3400"/>
    <n v="0"/>
    <n v="3400"/>
    <s v="MD01"/>
    <n v="1"/>
    <n v="125"/>
    <s v=" TUTI Medellin"/>
    <s v="ZONA CENTRO"/>
    <s v="TERCEROS"/>
    <s v="2025 SEM 47"/>
    <s v="1341"/>
    <x v="22"/>
    <s v="miércoles"/>
    <s v="ETERNA"/>
    <n v="1"/>
    <n v="1"/>
    <s v="TAT"/>
    <s v="ELIANA PATRICIA MUÑOZ ARIAS"/>
    <s v="Preventa"/>
    <s v="43782472"/>
    <s v="79389221"/>
    <s v="FERROELECTRICA SANTA MARIA"/>
  </r>
  <r>
    <d v="2025-11-19T00:00:00"/>
    <s v="HHME001469802"/>
    <s v="LYESPOMALLX1"/>
    <s v="LIMPIAYA MALLA ESPONJA X1"/>
    <s v="LYESPOMALLX1 - LIMPIAYA MALLA ESPONJA X1"/>
    <n v="1"/>
    <n v="714.29"/>
    <n v="0"/>
    <n v="714.29"/>
    <s v="MD01"/>
    <n v="1"/>
    <n v="125"/>
    <s v=" TUTI Medellin"/>
    <s v="ZONA CENTRO"/>
    <s v="TERCEROS"/>
    <s v="2025 SEM 47"/>
    <s v="1341"/>
    <x v="22"/>
    <s v="miércoles"/>
    <s v="ETERNA"/>
    <n v="1"/>
    <n v="1"/>
    <s v="TAT"/>
    <s v="ELIANA PATRICIA MUÑOZ ARIAS"/>
    <s v="Preventa"/>
    <s v="43782472"/>
    <s v="79389221"/>
    <s v="FERROELECTRICA SANTA MARIA"/>
  </r>
  <r>
    <d v="2025-11-19T00:00:00"/>
    <s v="HHME001469832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7"/>
    <s v="1308"/>
    <x v="23"/>
    <s v="miércoles"/>
    <s v="PREBEL"/>
    <n v="1"/>
    <n v="1"/>
    <s v="TAT"/>
    <s v="ESCARLIN MELISA BARBOSA"/>
    <s v="Preventa"/>
    <s v="1017280608"/>
    <s v="1037594291"/>
    <s v="CITY URBAN"/>
  </r>
  <r>
    <d v="2025-11-19T00:00:00"/>
    <s v="HHME001469832"/>
    <s v="YACINASILANEGRA"/>
    <s v="CINTA AISLANTE NEGRA"/>
    <s v="YACINASILANEGRA - CINTA AISLANTE NEGRA"/>
    <n v="10"/>
    <n v="715"/>
    <n v="0"/>
    <n v="7150"/>
    <s v="MD06"/>
    <n v="1"/>
    <n v="125"/>
    <s v=" TUTI Medellin"/>
    <s v="ZONA CENTRO"/>
    <s v="TERCEROS"/>
    <s v="2025 SEM 47"/>
    <s v="1308"/>
    <x v="23"/>
    <s v="miércoles"/>
    <s v="YASS"/>
    <n v="1"/>
    <n v="10"/>
    <s v="TAT"/>
    <s v="ESCARLIN MELISA BARBOSA"/>
    <s v="Preventa"/>
    <s v="1017280608"/>
    <s v="1037594291"/>
    <s v="CITY URBAN"/>
  </r>
  <r>
    <d v="2025-11-19T00:00:00"/>
    <s v="HHBO001181140"/>
    <s v="LYVIDR500X1"/>
    <s v="LIMPIAYA LIMPIAVIDRIOS MULTIUSOS 500ML X1"/>
    <s v="LYVIDR500X1 - LIMPIAYA LIMPIAVIDRIOS MULTIUSOS 500ML X1"/>
    <n v="2"/>
    <n v="2647.06"/>
    <n v="0"/>
    <n v="5294.12"/>
    <s v="BG11"/>
    <n v="1"/>
    <n v="2"/>
    <s v=" CIUDAD BOGOTA"/>
    <s v="ZONA BOGOTA"/>
    <s v="TERCEROS"/>
    <s v="2025 SEM 47"/>
    <s v="2204"/>
    <x v="47"/>
    <s v="miércoles"/>
    <s v="ETERNA"/>
    <n v="1"/>
    <n v="2"/>
    <s v="TAT"/>
    <s v="JOSE NICOLAS HERNANDEZ SOLANO"/>
    <s v="Preventa"/>
    <s v="79151712"/>
    <s v="52906505"/>
    <s v="PANADERIA SAN NICOLAS"/>
  </r>
  <r>
    <d v="2025-11-19T00:00:00"/>
    <s v="HHBO001181158"/>
    <s v="LYBICA1000X1"/>
    <s v="LIMPIAYA LIMPIADOR BICARBONATO 1000ML X1"/>
    <s v="LYBICA1000X1 - LIMPIAYA LIMPIADOR BICARBONATO 1000ML X1"/>
    <n v="12"/>
    <n v="3025.21"/>
    <n v="0"/>
    <n v="36302.519999999997"/>
    <s v="BG20"/>
    <n v="1"/>
    <n v="2"/>
    <s v=" CIUDAD BOGOTA"/>
    <s v="ZONA BOGOTA"/>
    <s v="TERCEROS"/>
    <s v="2025 SEM 47"/>
    <s v="2154"/>
    <x v="31"/>
    <s v="miércoles"/>
    <s v="ETERNA"/>
    <n v="1"/>
    <n v="12"/>
    <s v="TAT"/>
    <s v="ELKIN EMMANUEL MEDINA CAMACHO"/>
    <s v="Preventa"/>
    <s v="1030584567"/>
    <s v="1000685156"/>
    <s v="PRODUCTOS DE ASEO"/>
  </r>
  <r>
    <d v="2025-11-19T00:00:00"/>
    <s v="HHME001469931"/>
    <s v="LYGUANT7AMX2"/>
    <s v="LIMPIAYA GUATE TALLA7 AMARILLO X2"/>
    <s v="LYGUANT7AMX2 - LIMPIAYA GUATE TALLA7 AMARILLO X2"/>
    <n v="2"/>
    <n v="3025.21"/>
    <n v="0"/>
    <n v="6050.42"/>
    <s v="TT02"/>
    <n v="1"/>
    <n v="125"/>
    <s v=" TUTI Medellin"/>
    <s v="ZONA CENTRO"/>
    <s v="TERCEROS"/>
    <s v="2025 SEM 47"/>
    <s v="1313"/>
    <x v="8"/>
    <s v="miércoles"/>
    <s v="ETERNA"/>
    <n v="1"/>
    <n v="2"/>
    <s v="TAT"/>
    <s v="LEIDY YURANY ALVAREZ LOPEZ"/>
    <s v="Preventa"/>
    <s v="43979558"/>
    <s v="1152184981"/>
    <s v="EL DORADO"/>
  </r>
  <r>
    <d v="2025-11-19T00:00:00"/>
    <s v="HHME001469931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7"/>
    <s v="1313"/>
    <x v="8"/>
    <s v="miércoles"/>
    <s v="ETERNA"/>
    <n v="1"/>
    <n v="2"/>
    <s v="TAT"/>
    <s v="LEIDY YURANY ALVAREZ LOPEZ"/>
    <s v="Preventa"/>
    <s v="43979558"/>
    <s v="1152184981"/>
    <s v="EL DORADO"/>
  </r>
  <r>
    <d v="2025-11-19T00:00:00"/>
    <s v="HHBO001180745"/>
    <s v="LYGUANT8AMX2"/>
    <s v="LIMPIAYA GUANTE TALLA8 AMARILLO X2"/>
    <s v="LYGUANT8AMX2 - LIMPIAYA GUANTE TALLA8 AMARILLO X2"/>
    <n v="3"/>
    <n v="3025.21"/>
    <n v="0"/>
    <n v="9075.6299999999992"/>
    <s v="BG13"/>
    <n v="1"/>
    <n v="2"/>
    <s v=" CIUDAD BOGOTA"/>
    <s v="ZONA BOGOTA"/>
    <s v="TERCEROS"/>
    <s v="2025 SEM 47"/>
    <s v="2236"/>
    <x v="14"/>
    <s v="miércoles"/>
    <s v="ETERNA"/>
    <n v="1"/>
    <n v="3"/>
    <s v="TAT"/>
    <s v="MARISOL RODRIGUEZ GAMEZ"/>
    <s v="Preventa"/>
    <s v="53177360"/>
    <s v="1012358399"/>
    <s v="VIVERES MICHEL"/>
  </r>
  <r>
    <d v="2025-11-19T00:00:00"/>
    <s v="HHME001469569"/>
    <s v="LYGUANT7AMX2"/>
    <s v="LIMPIAYA GUATE TALLA7 AMARILLO X2"/>
    <s v="LYGUANT7AMX2 - LIMPIAYA GUATE TALLA7 AMARILLO X2"/>
    <n v="3"/>
    <n v="3025.21"/>
    <n v="0"/>
    <n v="9075.6299999999992"/>
    <s v="MD02"/>
    <n v="1"/>
    <n v="125"/>
    <s v=" TUTI Medellin"/>
    <s v="ZONA CENTRO"/>
    <s v="TERCEROS"/>
    <s v="2025 SEM 47"/>
    <s v="1346"/>
    <x v="4"/>
    <s v="miércoles"/>
    <s v="ETERNA"/>
    <n v="1"/>
    <n v="3"/>
    <s v="TAT"/>
    <s v="JAIBER ANDREY GALEANO BERMUDEZ"/>
    <s v="Preventa"/>
    <s v="8161733"/>
    <s v="71381318"/>
    <s v="FERRETERIA GALEANO"/>
  </r>
  <r>
    <d v="2025-11-19T00:00:00"/>
    <s v="HHME001469569"/>
    <s v="LYGUANT8AMX2"/>
    <s v="LIMPIAYA GUANTE TALLA8 AMARILLO X2"/>
    <s v="LYGUANT8AMX2 - LIMPIAYA GUANTE TALLA8 AMARILLO X2"/>
    <n v="5"/>
    <n v="3025.21"/>
    <n v="0"/>
    <n v="15126.05"/>
    <s v="MD02"/>
    <n v="1"/>
    <n v="125"/>
    <s v=" TUTI Medellin"/>
    <s v="ZONA CENTRO"/>
    <s v="TERCEROS"/>
    <s v="2025 SEM 47"/>
    <s v="1346"/>
    <x v="4"/>
    <s v="miércoles"/>
    <s v="ETERNA"/>
    <n v="1"/>
    <n v="5"/>
    <s v="TAT"/>
    <s v="JAIBER ANDREY GALEANO BERMUDEZ"/>
    <s v="Preventa"/>
    <s v="8161733"/>
    <s v="71381318"/>
    <s v="FERRETERIA GALEANO"/>
  </r>
  <r>
    <d v="2025-11-19T00:00:00"/>
    <s v="HHME001469634"/>
    <s v="LYGUANT7AMX2"/>
    <s v="LIMPIAYA GUATE TALLA7 AMARILLO X2"/>
    <s v="LYGUANT7AMX2 - LIMPIAYA GUATE TALLA7 AMARILLO X2"/>
    <n v="3"/>
    <n v="3025.21"/>
    <n v="0"/>
    <n v="9075.6299999999992"/>
    <s v="TT02"/>
    <n v="1"/>
    <n v="125"/>
    <s v=" TUTI Medellin"/>
    <s v="ZONA CENTRO"/>
    <s v="TERCEROS"/>
    <s v="2025 SEM 47"/>
    <s v="1318"/>
    <x v="17"/>
    <s v="miércoles"/>
    <s v="ETERNA"/>
    <n v="1"/>
    <n v="3"/>
    <s v="TAT"/>
    <s v="DIEGO ALEJANDRO MARIN GIL"/>
    <s v="Preventa"/>
    <s v="1143399421"/>
    <s v="1037949442"/>
    <s v="MERCADO EL CONQUISTADOR"/>
  </r>
  <r>
    <d v="2025-11-19T00:00:00"/>
    <s v="HHME001469634"/>
    <s v="LYGUANT7.5AMX2"/>
    <s v="LIMPIAYA GUATE TALLA7.5 AMARILLO X2"/>
    <s v="LYGUANT7.5AMX2 - LIMPIAYA GUATE TALLA7.5 AMARILLO X2"/>
    <n v="3"/>
    <n v="3025.21"/>
    <n v="0"/>
    <n v="9075.6299999999992"/>
    <s v="TT02"/>
    <n v="1"/>
    <n v="125"/>
    <s v=" TUTI Medellin"/>
    <s v="ZONA CENTRO"/>
    <s v="TERCEROS"/>
    <s v="2025 SEM 47"/>
    <s v="1318"/>
    <x v="17"/>
    <s v="miércoles"/>
    <s v="ETERNA"/>
    <n v="1"/>
    <n v="3"/>
    <s v="TAT"/>
    <s v="DIEGO ALEJANDRO MARIN GIL"/>
    <s v="Preventa"/>
    <s v="1143399421"/>
    <s v="1037949442"/>
    <s v="MERCADO EL CONQUISTADOR"/>
  </r>
  <r>
    <d v="2025-11-19T00:00:00"/>
    <s v="HHME001469634"/>
    <s v="LYGUANT8AMX2"/>
    <s v="LIMPIAYA GUANTE TALLA8 AMARILLO X2"/>
    <s v="LYGUANT8AMX2 - LIMPIAYA GUANTE TALLA8 AMARILLO X2"/>
    <n v="3"/>
    <n v="3025.21"/>
    <n v="0"/>
    <n v="9075.6299999999992"/>
    <s v="TT02"/>
    <n v="1"/>
    <n v="125"/>
    <s v=" TUTI Medellin"/>
    <s v="ZONA CENTRO"/>
    <s v="TERCEROS"/>
    <s v="2025 SEM 47"/>
    <s v="1318"/>
    <x v="17"/>
    <s v="miércoles"/>
    <s v="ETERNA"/>
    <n v="1"/>
    <n v="3"/>
    <s v="TAT"/>
    <s v="DIEGO ALEJANDRO MARIN GIL"/>
    <s v="Preventa"/>
    <s v="1143399421"/>
    <s v="1037949442"/>
    <s v="MERCADO EL CONQUISTADOR"/>
  </r>
  <r>
    <d v="2025-11-19T00:00:00"/>
    <s v="HHME001469634"/>
    <s v="LYGUANT8.5AMX2"/>
    <s v="LIMPIAYA GUANTE TALLA8.5 AMARILLO X2"/>
    <s v="LYGUANT8.5AMX2 - LIMPIAYA GUANTE TALLA8.5 AMARILLO X2"/>
    <n v="3"/>
    <n v="3025.21"/>
    <n v="0"/>
    <n v="9075.6299999999992"/>
    <s v="TT02"/>
    <n v="1"/>
    <n v="125"/>
    <s v=" TUTI Medellin"/>
    <s v="ZONA CENTRO"/>
    <s v="TERCEROS"/>
    <s v="2025 SEM 47"/>
    <s v="1318"/>
    <x v="17"/>
    <s v="miércoles"/>
    <s v="ETERNA"/>
    <n v="1"/>
    <n v="3"/>
    <s v="TAT"/>
    <s v="DIEGO ALEJANDRO MARIN GIL"/>
    <s v="Preventa"/>
    <s v="1143399421"/>
    <s v="1037949442"/>
    <s v="MERCADO EL CONQUISTADOR"/>
  </r>
  <r>
    <d v="2025-11-19T00:00:00"/>
    <s v="HHME001469634"/>
    <s v="LYGUANT9AMX2"/>
    <s v="LIMPIAYA GUANTE TALLA9 AMARILLO X2"/>
    <s v="LYGUANT9AMX2 - LIMPIAYA GUANTE TALLA9 AMARILLO X2"/>
    <n v="3"/>
    <n v="3025.21"/>
    <n v="0"/>
    <n v="9075.6299999999992"/>
    <s v="TT02"/>
    <n v="1"/>
    <n v="125"/>
    <s v=" TUTI Medellin"/>
    <s v="ZONA CENTRO"/>
    <s v="TERCEROS"/>
    <s v="2025 SEM 47"/>
    <s v="1318"/>
    <x v="17"/>
    <s v="miércoles"/>
    <s v="ETERNA"/>
    <n v="1"/>
    <n v="3"/>
    <s v="TAT"/>
    <s v="DIEGO ALEJANDRO MARIN GIL"/>
    <s v="Preventa"/>
    <s v="1143399421"/>
    <s v="1037949442"/>
    <s v="MERCADO EL CONQUISTADOR"/>
  </r>
  <r>
    <d v="2025-11-19T00:00:00"/>
    <s v="HHME001469646"/>
    <s v="YAPANIAZU"/>
    <s v="PAÑITOS HUMEDOS DAMPY X 20 AZUL"/>
    <s v="YAPANIAZU - PAÑITOS HUMEDOS DAMPY X 20 AZUL"/>
    <n v="12"/>
    <n v="1344.54"/>
    <n v="0"/>
    <n v="16134.48"/>
    <s v="TT02"/>
    <n v="1"/>
    <n v="125"/>
    <s v=" TUTI Medellin"/>
    <s v="ZONA CENTRO"/>
    <s v="TERCEROS"/>
    <s v="2025 SEM 47"/>
    <s v="1318"/>
    <x v="17"/>
    <s v="miércoles"/>
    <s v="YASS"/>
    <n v="1"/>
    <n v="12"/>
    <s v="TAT"/>
    <s v="DIEGO FERNANDO GUEVARA MARIN"/>
    <s v="Preventa"/>
    <s v="80745546"/>
    <s v="1037949442"/>
    <s v="DISTRIBUIDORA 3D"/>
  </r>
  <r>
    <d v="2025-11-19T00:00:00"/>
    <s v="HHME001469724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31"/>
    <x v="44"/>
    <s v="miércoles"/>
    <s v="PREBEL"/>
    <n v="1"/>
    <n v="1"/>
    <s v="TAT"/>
    <s v="ELKIN MAURICIO CANO MORALES"/>
    <s v="Preventa"/>
    <s v="3380654"/>
    <s v="39178423"/>
    <s v="GRANERO HISPANIA"/>
  </r>
  <r>
    <d v="2025-11-19T00:00:00"/>
    <s v="HHME001469724"/>
    <s v="LYGUANT7.5AMX2"/>
    <s v="LIMPIAYA GUATE TALLA7.5 AMARILLO X2"/>
    <s v="LYGUANT7.5AMX2 - LIMPIAYA GUATE TALLA7.5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ELKIN MAURICIO CANO MORALES"/>
    <s v="Preventa"/>
    <s v="3380654"/>
    <s v="39178423"/>
    <s v="GRANERO HISPANIA"/>
  </r>
  <r>
    <d v="2025-11-19T00:00:00"/>
    <s v="HHME001469724"/>
    <s v="LYGUANT8AMX2"/>
    <s v="LIMPIAYA GUANTE TALLA8 AMARILLO X2"/>
    <s v="LYGUANT8AMX2 - LIMPIAYA GUANTE TALLA8 AMARILLO X2"/>
    <n v="2"/>
    <n v="3025.21"/>
    <n v="0"/>
    <n v="6050.42"/>
    <s v="MD01"/>
    <n v="1"/>
    <n v="125"/>
    <s v=" TUTI Medellin"/>
    <s v="ZONA CENTRO"/>
    <s v="TERCEROS"/>
    <s v="2025 SEM 47"/>
    <s v="1331"/>
    <x v="44"/>
    <s v="miércoles"/>
    <s v="ETERNA"/>
    <n v="1"/>
    <n v="2"/>
    <s v="TAT"/>
    <s v="ELKIN MAURICIO CANO MORALES"/>
    <s v="Preventa"/>
    <s v="3380654"/>
    <s v="39178423"/>
    <s v="GRANERO HISPANIA"/>
  </r>
  <r>
    <d v="2025-11-19T00:00:00"/>
    <s v="HHBO001181116"/>
    <s v="LYDETE1800DX1"/>
    <s v="DETERGENTE ETERNA DOYPACK 1800 ML X1"/>
    <s v="LYDETE1800DX1 - DETERGENTE ETERNA DOYPACK 1800 ML X1"/>
    <n v="2"/>
    <n v="12000"/>
    <n v="0"/>
    <n v="24000"/>
    <s v="BG11"/>
    <n v="1"/>
    <n v="2"/>
    <s v=" CIUDAD BOGOTA"/>
    <s v="ZONA BOGOTA"/>
    <s v="TERCEROS"/>
    <s v="2025 SEM 47"/>
    <s v="2204"/>
    <x v="47"/>
    <s v="miércoles"/>
    <s v="ETERNA"/>
    <n v="1"/>
    <n v="2"/>
    <s v="TAT"/>
    <s v="MARIA EMILIA LINARES MORERA"/>
    <s v="Preventa"/>
    <s v="52700071"/>
    <s v="52906505"/>
    <s v="TIENDA"/>
  </r>
  <r>
    <d v="2025-11-19T00:00:00"/>
    <s v="HHME001469868"/>
    <s v="LYGUANT8AMX2"/>
    <s v="LIMPIAYA GUANTE TALLA8 AMARILLO X2"/>
    <s v="LYGUANT8AMX2 - LIMPIAYA GUANTE TALLA8 AMARILLO X2"/>
    <n v="5"/>
    <n v="3025.21"/>
    <n v="0"/>
    <n v="15126.05"/>
    <s v="MD04"/>
    <n v="1"/>
    <n v="125"/>
    <s v=" TUTI Medellin"/>
    <s v="ZONA CENTRO"/>
    <s v="TERCEROS"/>
    <s v="2025 SEM 47"/>
    <s v="1304"/>
    <x v="6"/>
    <s v="miércoles"/>
    <s v="ETERNA"/>
    <n v="1"/>
    <n v="5"/>
    <s v="TAT"/>
    <s v="FERNEY ANDRES ALZATE VERGARA"/>
    <s v="Preventa"/>
    <s v="1041324661"/>
    <s v="1036660589"/>
    <s v="BELEN LA PALMA"/>
  </r>
  <r>
    <d v="2025-11-19T00:00:00"/>
    <s v="HHME001469887"/>
    <s v="YAPANIAZUX12"/>
    <s v="PAÑITOS HUMEDOS DAMPY AAZUL X 12UND"/>
    <s v="YAPANIAZUX12 - PAÑITOS HUMEDOS DAMPY AAZUL X 12UND"/>
    <n v="40"/>
    <n v="870"/>
    <n v="0"/>
    <n v="34800"/>
    <s v="MD06"/>
    <n v="1"/>
    <n v="125"/>
    <s v=" TUTI Medellin"/>
    <s v="ZONA CENTRO"/>
    <s v="TERCEROS"/>
    <s v="2025 SEM 47"/>
    <s v="1308"/>
    <x v="23"/>
    <s v="miércoles"/>
    <s v="YASS"/>
    <n v="1"/>
    <n v="40"/>
    <s v="TAT"/>
    <s v="VIRGILIO DE JESUS RIOS PARRA"/>
    <s v="Preventa"/>
    <s v="71000784"/>
    <s v="1037594291"/>
    <s v="MERCADO MIAMI"/>
  </r>
  <r>
    <d v="2025-11-19T00:00:00"/>
    <s v="HHME001469889"/>
    <s v="LYGUANT8AMX2"/>
    <s v="LIMPIAYA GUANTE TALLA8 AMARILLO X2"/>
    <s v="LYGUANT8AMX2 - LIMPIAYA GUANTE TALLA8 AMARILLO X2"/>
    <n v="5"/>
    <n v="3025.21"/>
    <n v="0"/>
    <n v="15126.05"/>
    <s v="MD04"/>
    <n v="1"/>
    <n v="125"/>
    <s v=" TUTI Medellin"/>
    <s v="ZONA CENTRO"/>
    <s v="TERCEROS"/>
    <s v="2025 SEM 47"/>
    <s v="1304"/>
    <x v="6"/>
    <s v="miércoles"/>
    <s v="ETERNA"/>
    <n v="1"/>
    <n v="5"/>
    <s v="TAT"/>
    <s v="LUZ MARINA JIMENEZ JARAMILLO"/>
    <s v="Preventa"/>
    <s v="1007356564"/>
    <s v="1036660589"/>
    <s v="DISTRIBUIDORA Y AUTOSERVICIO ALAMEDA"/>
  </r>
  <r>
    <d v="2025-11-19T00:00:00"/>
    <s v="HHME001469889"/>
    <s v="LYGUANT9AMX2"/>
    <s v="LIMPIAYA GUANTE TALLA9 AMARILLO X2"/>
    <s v="LYGUANT9AMX2 - LIMPIAYA GUANTE TALLA9 AMARILLO X2"/>
    <n v="5"/>
    <n v="3025.21"/>
    <n v="0"/>
    <n v="15126.05"/>
    <s v="MD04"/>
    <n v="1"/>
    <n v="125"/>
    <s v=" TUTI Medellin"/>
    <s v="ZONA CENTRO"/>
    <s v="TERCEROS"/>
    <s v="2025 SEM 47"/>
    <s v="1304"/>
    <x v="6"/>
    <s v="miércoles"/>
    <s v="ETERNA"/>
    <n v="1"/>
    <n v="5"/>
    <s v="TAT"/>
    <s v="LUZ MARINA JIMENEZ JARAMILLO"/>
    <s v="Preventa"/>
    <s v="1007356564"/>
    <s v="1036660589"/>
    <s v="DISTRIBUIDORA Y AUTOSERVICIO ALAMEDA"/>
  </r>
  <r>
    <d v="2025-11-19T00:00:00"/>
    <s v="HHME001469977"/>
    <s v="YASEDA20"/>
    <s v="SEDA DENTAL CON CERA 20 MT"/>
    <s v="YASEDA20 - SEDA DENTAL CON CERA 20 MT"/>
    <n v="12"/>
    <n v="1092.44"/>
    <n v="0"/>
    <n v="13109.28"/>
    <s v="TT02"/>
    <n v="1"/>
    <n v="125"/>
    <s v=" TUTI Medellin"/>
    <s v="ZONA CENTRO"/>
    <s v="TERCEROS"/>
    <s v="2025 SEM 47"/>
    <s v="1313"/>
    <x v="8"/>
    <s v="miércoles"/>
    <s v="YASS"/>
    <n v="1"/>
    <n v="12"/>
    <s v="TAT"/>
    <s v="MARWIN AGUDELO ACEVEDO"/>
    <s v="Preventa"/>
    <s v="1041329152"/>
    <s v="1152184981"/>
    <s v="PREMERCADOS"/>
  </r>
  <r>
    <d v="2025-11-19T00:00:00"/>
    <s v="HHME001469979"/>
    <s v="LYGUANT7AMX2"/>
    <s v="LIMPIAYA GUATE TALLA7 AMARILLO X2"/>
    <s v="LYGUANT7AMX2 - LIMPIAYA GUATE TALLA7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miércoles"/>
    <s v="ETERNA"/>
    <n v="1"/>
    <n v="3"/>
    <s v="TAT"/>
    <s v="WALTER DAVID JIMENEZ"/>
    <s v="Preventa"/>
    <s v="72022762"/>
    <s v="1152184981"/>
    <s v="AUTOSERVICIO LA FRESCA"/>
  </r>
  <r>
    <d v="2025-11-19T00:00:00"/>
    <s v="HHME001469979"/>
    <s v="LYGUANT7.5AMX2"/>
    <s v="LIMPIAYA GUATE TALLA7.5 AMARILLO X2"/>
    <s v="LYGUANT7.5AMX2 - LIMPIAYA GUATE TALLA7.5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miércoles"/>
    <s v="ETERNA"/>
    <n v="1"/>
    <n v="3"/>
    <s v="TAT"/>
    <s v="WALTER DAVID JIMENEZ"/>
    <s v="Preventa"/>
    <s v="72022762"/>
    <s v="1152184981"/>
    <s v="AUTOSERVICIO LA FRESCA"/>
  </r>
  <r>
    <d v="2025-11-19T00:00:00"/>
    <s v="HHME001469979"/>
    <s v="LYGUANT8AMX2"/>
    <s v="LIMPIAYA GUANTE TALLA8 AMARILLO X2"/>
    <s v="LYGUANT8AMX2 - LIMPIAYA GUANTE TALLA8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miércoles"/>
    <s v="ETERNA"/>
    <n v="1"/>
    <n v="3"/>
    <s v="TAT"/>
    <s v="WALTER DAVID JIMENEZ"/>
    <s v="Preventa"/>
    <s v="72022762"/>
    <s v="1152184981"/>
    <s v="AUTOSERVICIO LA FRESCA"/>
  </r>
  <r>
    <d v="2025-11-19T00:00:00"/>
    <s v="HHBU000701368"/>
    <s v="PBDESCOJINX18"/>
    <s v="DES. AFM DPL ORIG 12G X18"/>
    <s v="PBDESCOJINX18 - DES. AFM DPL ORIG 12G X18"/>
    <n v="3"/>
    <n v="11900"/>
    <n v="0"/>
    <n v="35700"/>
    <s v="BM11"/>
    <n v="1"/>
    <n v="6"/>
    <s v=" BUCARAMANGA"/>
    <s v="ZONA SANTANDER"/>
    <s v="TERCEROS"/>
    <s v="2025 SEM 47"/>
    <s v="1641"/>
    <x v="52"/>
    <s v="miércoles"/>
    <s v="PREBEL"/>
    <n v="1"/>
    <n v="3"/>
    <s v="TAT"/>
    <s v="IRENE MUÑOZ CARVAJAL"/>
    <s v="Preventa"/>
    <s v="63487237"/>
    <s v="63451609"/>
    <s v="MERCASOL"/>
  </r>
  <r>
    <d v="2025-11-19T00:00:00"/>
    <s v="HHBO001181212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7"/>
    <s v="2132"/>
    <x v="26"/>
    <s v="miércoles"/>
    <s v="ETERNA"/>
    <n v="1"/>
    <n v="1"/>
    <s v="TAT"/>
    <s v="MAURICIO ALEJANDRO RODRIGUEZ BURGOS "/>
    <s v="Preventa"/>
    <s v="80830002"/>
    <s v="52290464"/>
    <s v="FERRETERIA"/>
  </r>
  <r>
    <d v="2025-11-19T00:00:00"/>
    <s v="HHBO001181212"/>
    <s v="LYLANAACEX6"/>
    <s v="LIMPIAYA LANA ACERO X6"/>
    <s v="LYLANAACEX6 - LIMPIAYA LANA ACERO X6"/>
    <n v="3"/>
    <n v="1180"/>
    <n v="0"/>
    <n v="3540"/>
    <s v="BG25"/>
    <n v="1"/>
    <n v="126"/>
    <s v=" TUTI Bogota"/>
    <s v="ZONA BOGOTA"/>
    <s v="TERCEROS"/>
    <s v="2025 SEM 47"/>
    <s v="2132"/>
    <x v="26"/>
    <s v="miércoles"/>
    <s v="ETERNA"/>
    <n v="6"/>
    <n v="18"/>
    <s v="TAT"/>
    <s v="MAURICIO ALEJANDRO RODRIGUEZ BURGOS "/>
    <s v="Preventa"/>
    <s v="80830002"/>
    <s v="52290464"/>
    <s v="FERRETERIA"/>
  </r>
  <r>
    <d v="2025-11-19T00:00:00"/>
    <s v="HHBO001181212"/>
    <s v="LYLOZA500ML"/>
    <s v="LAVALOZA LIQUIDO 500ML"/>
    <s v="LYLOZA500ML - LAVALOZA LIQUIDO 500ML"/>
    <n v="6"/>
    <n v="2475"/>
    <n v="0"/>
    <n v="14850"/>
    <s v="BG25"/>
    <n v="1"/>
    <n v="126"/>
    <s v=" TUTI Bogota"/>
    <s v="ZONA BOGOTA"/>
    <s v="TERCEROS"/>
    <s v="2025 SEM 47"/>
    <s v="2132"/>
    <x v="26"/>
    <s v="miércoles"/>
    <s v="ETERNA"/>
    <n v="1"/>
    <n v="6"/>
    <s v="TAT"/>
    <s v="MAURICIO ALEJANDRO RODRIGUEZ BURGOS "/>
    <s v="Preventa"/>
    <s v="80830002"/>
    <s v="52290464"/>
    <s v="FERRETERIA"/>
  </r>
  <r>
    <d v="2025-11-19T00:00:00"/>
    <s v="HHBO001181212"/>
    <s v="LYBICA1000X1"/>
    <s v="LIMPIAYA LIMPIADOR BICARBONATO 1000ML X1"/>
    <s v="LYBICA1000X1 - LIMPIAYA LIMPIADOR BICARBONATO 1000ML X1"/>
    <n v="5"/>
    <n v="3025.21"/>
    <n v="0"/>
    <n v="15126.05"/>
    <s v="BG25"/>
    <n v="1"/>
    <n v="126"/>
    <s v=" TUTI Bogota"/>
    <s v="ZONA BOGOTA"/>
    <s v="TERCEROS"/>
    <s v="2025 SEM 47"/>
    <s v="2132"/>
    <x v="26"/>
    <s v="miércoles"/>
    <s v="ETERNA"/>
    <n v="1"/>
    <n v="5"/>
    <s v="TAT"/>
    <s v="MAURICIO ALEJANDRO RODRIGUEZ BURGOS "/>
    <s v="Preventa"/>
    <s v="80830002"/>
    <s v="52290464"/>
    <s v="FERRETERIA"/>
  </r>
  <r>
    <d v="2025-11-19T00:00:00"/>
    <s v="HHME001470058"/>
    <s v="DRDESOPIES"/>
    <s v="DESODORANTE PARA PIES"/>
    <s v="DRDESOPIES - DESODORANTE PARA PIES"/>
    <n v="2"/>
    <n v="9636"/>
    <n v="0"/>
    <n v="19272"/>
    <s v="MD02"/>
    <n v="1"/>
    <n v="1"/>
    <s v=" MEDELLIN"/>
    <s v="ZONA CENTRO"/>
    <s v="TERCEROS"/>
    <s v="2025 SEM 47"/>
    <s v="1329"/>
    <x v="43"/>
    <s v="miércoles"/>
    <s v="DROMATIC"/>
    <n v="1"/>
    <n v="2"/>
    <s v="TAT"/>
    <s v="MARLENY ARTURO WALDO"/>
    <s v="Preventa"/>
    <s v="1113640388"/>
    <s v="8063355"/>
    <s v="EL REY"/>
  </r>
  <r>
    <d v="2025-11-19T00:00:00"/>
    <s v="HHME001470058"/>
    <s v="YAGOM90"/>
    <s v="GOMINA N17 EN SOBRE 90G"/>
    <s v="YAGOM90 - GOMINA N17 EN SOBRE 90G"/>
    <n v="36"/>
    <n v="1092.44"/>
    <n v="0"/>
    <n v="39327.839999999997"/>
    <s v="MD02"/>
    <n v="1"/>
    <n v="1"/>
    <s v=" MEDELLIN"/>
    <s v="ZONA CENTRO"/>
    <s v="TERCEROS"/>
    <s v="2025 SEM 47"/>
    <s v="1329"/>
    <x v="43"/>
    <s v="miércoles"/>
    <s v="YASS"/>
    <n v="1"/>
    <n v="36"/>
    <s v="TAT"/>
    <s v="MARLENY ARTURO WALDO"/>
    <s v="Preventa"/>
    <s v="1113640388"/>
    <s v="8063355"/>
    <s v="EL REY"/>
  </r>
  <r>
    <d v="2025-11-19T00:00:00"/>
    <s v="HHBU000701400"/>
    <s v="YALAPIZAMAX12"/>
    <s v="LAPIZ ESCOLAR AMARILLO X12"/>
    <s v="YALAPIZAMAX12 - LAPIZ ESCOLAR AMARILLO X12"/>
    <n v="1"/>
    <n v="4853"/>
    <n v="0"/>
    <n v="4853"/>
    <s v="CU02"/>
    <n v="1"/>
    <n v="211"/>
    <s v=" Tuti Cúcuta"/>
    <s v="ZONA SANTANDER"/>
    <s v="TERCEROS"/>
    <s v="2025 SEM 47"/>
    <s v="1677"/>
    <x v="28"/>
    <s v="miércoles"/>
    <n v="0"/>
    <n v="1"/>
    <n v="1"/>
    <s v="TAT"/>
    <s v="JHON JAIRO LAGUADO GELVES"/>
    <s v="Preventa"/>
    <s v="5497889"/>
    <s v="1093777438"/>
    <s v="TIENDA LA MARIA"/>
  </r>
  <r>
    <d v="2025-11-19T00:00:00"/>
    <s v="HHBU000701401"/>
    <s v="PBDESCLIROLL"/>
    <s v="DESODORANTE CLINICAL ROLL-ON 30ML"/>
    <s v="PBDESCLIROLL - DESODORANTE CLINICAL ROLL-ON 30ML"/>
    <n v="1"/>
    <n v="3000"/>
    <n v="0"/>
    <n v="3000"/>
    <s v="CU02"/>
    <n v="1"/>
    <n v="176"/>
    <s v=" CUCUTA"/>
    <s v="ZONA SANTANDER"/>
    <s v="TERCEROS"/>
    <s v="2025 SEM 47"/>
    <s v="1677"/>
    <x v="28"/>
    <s v="miércoles"/>
    <s v="PREBEL"/>
    <n v="1"/>
    <n v="1"/>
    <s v="TAT"/>
    <s v="DORIS CRISTINA COLMENARES VILLAMIZAR"/>
    <s v="Preventa"/>
    <s v="60334052"/>
    <s v="1093777438"/>
    <s v="TIENDA MIXTA"/>
  </r>
  <r>
    <d v="2025-11-19T00:00:00"/>
    <s v="HHBU000701401"/>
    <s v="YATOAVEN"/>
    <s v="TOALLAS HIGIENICAS VENUS DELGADAS X 8 UND"/>
    <s v="YATOAVEN - TOALLAS HIGIENICAS VENUS DELGADAS X 8 UND"/>
    <n v="12"/>
    <n v="2016.81"/>
    <n v="0"/>
    <n v="24201.72"/>
    <s v="CU02"/>
    <n v="1"/>
    <n v="176"/>
    <s v=" CUCUTA"/>
    <s v="ZONA SANTANDER"/>
    <s v="TERCEROS"/>
    <s v="2025 SEM 47"/>
    <s v="1677"/>
    <x v="28"/>
    <s v="miércoles"/>
    <s v="YASS"/>
    <n v="1"/>
    <n v="12"/>
    <s v="TAT"/>
    <s v="DORIS CRISTINA COLMENARES VILLAMIZAR"/>
    <s v="Preventa"/>
    <s v="60334052"/>
    <s v="1093777438"/>
    <s v="TIENDA MIXTA"/>
  </r>
  <r>
    <d v="2025-11-19T00:00:00"/>
    <s v="HHBO001181306"/>
    <s v="LYGUANT8AMX2"/>
    <s v="LIMPIAYA GUANTE TALLA8 AMARILLO X2"/>
    <s v="LYGUANT8AMX2 - LIMPIAYA GUANTE TALLA8 AMARILLO X2"/>
    <n v="12"/>
    <n v="3025.21"/>
    <n v="0"/>
    <n v="36302.519999999997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BO001181306"/>
    <s v="LYGUANT8.5AMX2"/>
    <s v="LIMPIAYA GUANTE TALLA8.5 AMARILLO X2"/>
    <s v="LYGUANT8.5AMX2 - LIMPIAYA GUANTE TALLA8.5 AMARILLO X2"/>
    <n v="12"/>
    <n v="3025.21"/>
    <n v="0"/>
    <n v="36302.519999999997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BO001181306"/>
    <s v="LYGUANT9AMX2"/>
    <s v="LIMPIAYA GUANTE TALLA9 AMARILLO X2"/>
    <s v="LYGUANT9AMX2 - LIMPIAYA GUANTE TALLA9 AMARILLO X2"/>
    <n v="12"/>
    <n v="3025.21"/>
    <n v="0"/>
    <n v="36302.519999999997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BO001181306"/>
    <s v="LYGUANT9NGX2"/>
    <s v="LIMPIAYA GUANTE NEGRO TALLA9 X2"/>
    <s v="LYGUANT9NGX2 - LIMPIAYA GUANTE NEGRO TALLA9 X2"/>
    <n v="12"/>
    <n v="3180"/>
    <n v="0"/>
    <n v="38160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BO001181306"/>
    <s v="LYDESEN500"/>
    <s v="DESENGRASANTE CITRICO 500ML"/>
    <s v="LYDESEN500 - DESENGRASANTE CITRICO 500ML"/>
    <n v="24"/>
    <n v="2645.48"/>
    <n v="0"/>
    <n v="63491.519999999997"/>
    <s v="BG23"/>
    <n v="1"/>
    <n v="182"/>
    <s v=" TUTI VILLAVICENCIO"/>
    <s v="ZONA BOGOTA"/>
    <s v="TERCEROS"/>
    <s v="2025 SEM 47"/>
    <s v="2912"/>
    <x v="19"/>
    <s v="miércoles"/>
    <s v="ETERNA"/>
    <n v="1"/>
    <n v="24"/>
    <s v="TAT"/>
    <s v="SERGIO DAVID MONSALVE SILVA"/>
    <s v="Preventa"/>
    <s v="1095701309"/>
    <s v="86065145"/>
    <s v="LA SEGUNDA"/>
  </r>
  <r>
    <d v="2025-11-19T00:00:00"/>
    <s v="HHBO001181306"/>
    <s v="LYSUAV760DX1"/>
    <s v="LIMPIAYA SUAVIZANTE DOYPACK 760 ML X1"/>
    <s v="LYSUAV760DX1 - LIMPIAYA SUAVIZANTE DOYPACK 760 ML X1"/>
    <n v="24"/>
    <n v="3400"/>
    <n v="0"/>
    <n v="81600"/>
    <s v="BG23"/>
    <n v="1"/>
    <n v="182"/>
    <s v=" TUTI VILLAVICENCIO"/>
    <s v="ZONA BOGOTA"/>
    <s v="TERCEROS"/>
    <s v="2025 SEM 47"/>
    <s v="2912"/>
    <x v="19"/>
    <s v="miércoles"/>
    <s v="ETERNA"/>
    <n v="1"/>
    <n v="24"/>
    <s v="TAT"/>
    <s v="SERGIO DAVID MONSALVE SILVA"/>
    <s v="Preventa"/>
    <s v="1095701309"/>
    <s v="86065145"/>
    <s v="LA SEGUNDA"/>
  </r>
  <r>
    <d v="2025-11-19T00:00:00"/>
    <s v="HHBO001181306"/>
    <s v="YAPANIAZUX12"/>
    <s v="PAÑITOS HUMEDOS DAMPY AAZUL X 12UND"/>
    <s v="YAPANIAZUX12 - PAÑITOS HUMEDOS DAMPY AAZUL X 12UND"/>
    <n v="24"/>
    <n v="870"/>
    <n v="0"/>
    <n v="20880"/>
    <s v="BG23"/>
    <n v="1"/>
    <n v="182"/>
    <s v=" TUTI VILLAVICENCIO"/>
    <s v="ZONA BOGOTA"/>
    <s v="TERCEROS"/>
    <s v="2025 SEM 47"/>
    <s v="2912"/>
    <x v="19"/>
    <s v="miércoles"/>
    <s v="YASS"/>
    <n v="1"/>
    <n v="24"/>
    <s v="TAT"/>
    <s v="SERGIO DAVID MONSALVE SILVA"/>
    <s v="Preventa"/>
    <s v="1095701309"/>
    <s v="86065145"/>
    <s v="LA SEGUNDA"/>
  </r>
  <r>
    <d v="2025-11-19T00:00:00"/>
    <s v="HHBO001181306"/>
    <s v="YAPANIAMA"/>
    <s v="PAÑITOS HUMEDOS DAMPY AMARILLOS X 15 UND"/>
    <s v="YAPANIAMA - PAÑITOS HUMEDOS DAMPY AMARILLOS X 15 UND"/>
    <n v="24"/>
    <n v="1260.5"/>
    <n v="0"/>
    <n v="30252"/>
    <s v="BG23"/>
    <n v="1"/>
    <n v="182"/>
    <s v=" TUTI VILLAVICENCIO"/>
    <s v="ZONA BOGOTA"/>
    <s v="TERCEROS"/>
    <s v="2025 SEM 47"/>
    <s v="2912"/>
    <x v="19"/>
    <s v="miércoles"/>
    <s v="YASS"/>
    <n v="1"/>
    <n v="24"/>
    <s v="TAT"/>
    <s v="SERGIO DAVID MONSALVE SILVA"/>
    <s v="Preventa"/>
    <s v="1095701309"/>
    <s v="86065145"/>
    <s v="LA SEGUNDA"/>
  </r>
  <r>
    <d v="2025-11-19T00:00:00"/>
    <s v="HHBO001181306"/>
    <s v="LYDETE200DX1"/>
    <s v="LIMPIAYA DETERGENTE DOYPACK 200 ML X1"/>
    <s v="LYDETE200DX1 - LIMPIAYA DETERGENTE DOYPACK 200 ML X1"/>
    <n v="12"/>
    <n v="1440"/>
    <n v="0"/>
    <n v="17280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BO001181306"/>
    <s v="LYGUANT7.5AMX2"/>
    <s v="LIMPIAYA GUATE TALLA7.5 AMARILLO X2"/>
    <s v="LYGUANT7.5AMX2 - LIMPIAYA GUATE TALLA7.5 AMARILLO X2"/>
    <n v="12"/>
    <n v="3025.21"/>
    <n v="0"/>
    <n v="36302.519999999997"/>
    <s v="BG23"/>
    <n v="1"/>
    <n v="182"/>
    <s v=" TUTI VILLAVICENCIO"/>
    <s v="ZONA BOGOTA"/>
    <s v="TERCEROS"/>
    <s v="2025 SEM 47"/>
    <s v="2912"/>
    <x v="19"/>
    <s v="miércoles"/>
    <s v="ETERNA"/>
    <n v="1"/>
    <n v="12"/>
    <s v="TAT"/>
    <s v="SERGIO DAVID MONSALVE SILVA"/>
    <s v="Preventa"/>
    <s v="1095701309"/>
    <s v="86065145"/>
    <s v="LA SEGUNDA"/>
  </r>
  <r>
    <d v="2025-11-19T00:00:00"/>
    <s v="HHME001470126"/>
    <s v="LYGUANT7.5AMX2"/>
    <s v="LIMPIAYA GUATE TALLA7.5 AMARILLO X2"/>
    <s v="LYGUANT7.5AMX2 - LIMPIAYA GUATE TALLA7.5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miércoles"/>
    <s v="ETERNA"/>
    <n v="1"/>
    <n v="3"/>
    <s v="TAT"/>
    <s v="ILDA OLIVIA VASQUEZ LOTERO"/>
    <s v="Preventa"/>
    <s v="42730104"/>
    <s v="1152184981"/>
    <s v="SEVEN MINIMERCADO"/>
  </r>
  <r>
    <d v="2025-11-19T00:00:00"/>
    <s v="HHME001470126"/>
    <s v="LYGUANT8.5AMX2"/>
    <s v="LIMPIAYA GUANTE TALLA8.5 AMARILLO X2"/>
    <s v="LYGUANT8.5AMX2 - LIMPIAYA GUANTE TALLA8.5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miércoles"/>
    <s v="ETERNA"/>
    <n v="1"/>
    <n v="3"/>
    <s v="TAT"/>
    <s v="ILDA OLIVIA VASQUEZ LOTERO"/>
    <s v="Preventa"/>
    <s v="42730104"/>
    <s v="1152184981"/>
    <s v="SEVEN MINIMERCADO"/>
  </r>
  <r>
    <d v="2025-11-19T00:00:00"/>
    <s v="HHPE000680173"/>
    <s v="PBDESCOJINX18"/>
    <s v="DES. AFM DPL ORIG 12G X18"/>
    <s v="PBDESCOJINX18 - DES. AFM DPL ORIG 12G X18"/>
    <n v="1"/>
    <n v="11900"/>
    <n v="357"/>
    <n v="11543"/>
    <s v="PE05"/>
    <n v="1"/>
    <n v="157"/>
    <s v=" TUTI Pereira"/>
    <s v="ZONA SUR"/>
    <s v="TERCEROS"/>
    <s v="2025 SEM 47"/>
    <s v="1814"/>
    <x v="40"/>
    <s v="miércoles"/>
    <s v="PREBEL"/>
    <n v="1"/>
    <n v="1"/>
    <s v="TAT"/>
    <s v="LUZ ELENA DUQUE VALENCIA"/>
    <s v="Preventa"/>
    <s v="25162197"/>
    <s v="1059785487"/>
    <s v="LUZ ELENA DUQUE VALENCIA"/>
  </r>
  <r>
    <d v="2025-11-19T00:00:00"/>
    <s v="BO000384582"/>
    <s v="LYBICA1000X1"/>
    <s v="LIMPIAYA LIMPIADOR BICARBONATO 1000ML X1"/>
    <s v="LYBICA1000X1 - LIMPIAYA LIMPIADOR BICARBONATO 1000ML X1"/>
    <n v="72"/>
    <n v="3025"/>
    <n v="0"/>
    <n v="217800"/>
    <s v="CC13"/>
    <n v="1"/>
    <n v="93"/>
    <s v=" Mayoristas Bogota"/>
    <s v="ZONA BOGOTA"/>
    <s v="TERCEROS"/>
    <s v="2025 SEM 47"/>
    <s v="2900"/>
    <x v="59"/>
    <s v="miércoles"/>
    <s v="ETERNA"/>
    <n v="1"/>
    <n v="72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CEETIPLANCHA"/>
    <s v="CEPILLO ECOLOGICO TIPO PLANCHA"/>
    <s v="LYCEETIPLANCHA - CEPILLO ECOLOGICO TIPO PLANCHA"/>
    <n v="48"/>
    <n v="2700"/>
    <n v="0"/>
    <n v="129600"/>
    <s v="CC13"/>
    <n v="1"/>
    <n v="93"/>
    <s v=" Mayoristas Bogota"/>
    <s v="ZONA BOGOTA"/>
    <s v="TERCEROS"/>
    <s v="2025 SEM 47"/>
    <s v="2900"/>
    <x v="59"/>
    <s v="miércoles"/>
    <s v="ETERNA"/>
    <n v="1"/>
    <n v="48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DESEN500"/>
    <s v="DESENGRASANTE CITRICO 500ML"/>
    <s v="LYDESEN500 - DESENGRASANTE CITRICO 500ML"/>
    <n v="120"/>
    <n v="2645"/>
    <n v="0"/>
    <n v="317400"/>
    <s v="CC13"/>
    <n v="1"/>
    <n v="93"/>
    <s v=" Mayoristas Bogota"/>
    <s v="ZONA BOGOTA"/>
    <s v="TERCEROS"/>
    <s v="2025 SEM 47"/>
    <s v="2900"/>
    <x v="59"/>
    <s v="miércoles"/>
    <s v="ETERNA"/>
    <n v="1"/>
    <n v="120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DETE200DX1"/>
    <s v="LIMPIAYA DETERGENTE DOYPACK 200 ML X1"/>
    <s v="LYDETE200DX1 - LIMPIAYA DETERGENTE DOYPACK 200 ML X1"/>
    <n v="192"/>
    <n v="1440"/>
    <n v="0"/>
    <n v="276480"/>
    <s v="CC13"/>
    <n v="1"/>
    <n v="93"/>
    <s v=" Mayoristas Bogota"/>
    <s v="ZONA BOGOTA"/>
    <s v="TERCEROS"/>
    <s v="2025 SEM 47"/>
    <s v="2900"/>
    <x v="59"/>
    <s v="miércoles"/>
    <s v="ETERNA"/>
    <n v="1"/>
    <n v="192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ESPODOUSX24"/>
    <s v="LIMPIAYA ESPONJA DOBLEUSO X24"/>
    <s v="LYESPODOUSX24 - LIMPIAYA ESPONJA DOBLEUSO X24"/>
    <n v="48"/>
    <n v="12016"/>
    <n v="0"/>
    <n v="576768"/>
    <s v="CC13"/>
    <n v="1"/>
    <n v="93"/>
    <s v=" Mayoristas Bogota"/>
    <s v="ZONA BOGOTA"/>
    <s v="TERCEROS"/>
    <s v="2025 SEM 47"/>
    <s v="2900"/>
    <x v="59"/>
    <s v="miércoles"/>
    <s v="ETERNA"/>
    <n v="1"/>
    <n v="48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GUANT9NGX2"/>
    <s v="LIMPIAYA GUANTE NEGRO TALLA9 X2"/>
    <s v="LYGUANT9NGX2 - LIMPIAYA GUANTE NEGRO TALLA9 X2"/>
    <n v="144"/>
    <n v="3179"/>
    <n v="0"/>
    <n v="457776"/>
    <s v="CC13"/>
    <n v="1"/>
    <n v="93"/>
    <s v=" Mayoristas Bogota"/>
    <s v="ZONA BOGOTA"/>
    <s v="TERCEROS"/>
    <s v="2025 SEM 47"/>
    <s v="2900"/>
    <x v="59"/>
    <s v="miércoles"/>
    <s v="ETERNA"/>
    <n v="1"/>
    <n v="144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LAVA1000"/>
    <s v="LIMPIAYA LIMPIADOR MULTIUSOS LAVANDA X 1000"/>
    <s v="LYLAVA1000 - LIMPIAYA LIMPIADOR MULTIUSOS LAVANDA X 1000"/>
    <n v="72"/>
    <n v="2542"/>
    <n v="0"/>
    <n v="183024"/>
    <s v="CC13"/>
    <n v="1"/>
    <n v="93"/>
    <s v=" Mayoristas Bogota"/>
    <s v="ZONA BOGOTA"/>
    <s v="TERCEROS"/>
    <s v="2025 SEM 47"/>
    <s v="2900"/>
    <x v="59"/>
    <s v="miércoles"/>
    <s v="ETERNA"/>
    <n v="1"/>
    <n v="72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LOZA180DX1"/>
    <s v="LIMPIAYA LAVA LOZA DOYPACK 180 ML X1"/>
    <s v="LYLOZA180DX1 - LIMPIAYA LAVA LOZA DOYPACK 180 ML X1"/>
    <n v="144"/>
    <n v="1230"/>
    <n v="0"/>
    <n v="177120"/>
    <s v="CC13"/>
    <n v="1"/>
    <n v="93"/>
    <s v=" Mayoristas Bogota"/>
    <s v="ZONA BOGOTA"/>
    <s v="TERCEROS"/>
    <s v="2025 SEM 47"/>
    <s v="2900"/>
    <x v="59"/>
    <s v="miércoles"/>
    <s v="ETERNA"/>
    <n v="1"/>
    <n v="144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LOZA500ML"/>
    <s v="LAVALOZA LIQUIDO 500ML"/>
    <s v="LYLOZA500ML - LAVALOZA LIQUIDO 500ML"/>
    <n v="108"/>
    <n v="2474"/>
    <n v="0"/>
    <n v="267192"/>
    <s v="CC13"/>
    <n v="1"/>
    <n v="93"/>
    <s v=" Mayoristas Bogota"/>
    <s v="ZONA BOGOTA"/>
    <s v="TERCEROS"/>
    <s v="2025 SEM 47"/>
    <s v="2900"/>
    <x v="59"/>
    <s v="miércoles"/>
    <s v="ETERNA"/>
    <n v="1"/>
    <n v="108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LOZA700DX1"/>
    <s v="LIMPIAYA LAVA LOZA DOYPACK 700 ML X1"/>
    <s v="LYLOZA700DX1 - LIMPIAYA LAVA LOZA DOYPACK 700 ML X1"/>
    <n v="84"/>
    <n v="3562"/>
    <n v="0"/>
    <n v="299208"/>
    <s v="CC13"/>
    <n v="1"/>
    <n v="93"/>
    <s v=" Mayoristas Bogota"/>
    <s v="ZONA BOGOTA"/>
    <s v="TERCEROS"/>
    <s v="2025 SEM 47"/>
    <s v="2900"/>
    <x v="59"/>
    <s v="miércoles"/>
    <s v="ETERNA"/>
    <n v="1"/>
    <n v="84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SUAV760DX1"/>
    <s v="LIMPIAYA SUAVIZANTE DOYPACK 760 ML X1"/>
    <s v="LYSUAV760DX1 - LIMPIAYA SUAVIZANTE DOYPACK 760 ML X1"/>
    <n v="84"/>
    <n v="3400"/>
    <n v="0"/>
    <n v="285600"/>
    <s v="CC13"/>
    <n v="1"/>
    <n v="93"/>
    <s v=" Mayoristas Bogota"/>
    <s v="ZONA BOGOTA"/>
    <s v="TERCEROS"/>
    <s v="2025 SEM 47"/>
    <s v="2900"/>
    <x v="59"/>
    <s v="miércoles"/>
    <s v="ETERNA"/>
    <n v="1"/>
    <n v="84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SUAV190DX1"/>
    <s v="LIMPIAYA SUAVIZANTE DOYPACK 190 ML X1"/>
    <s v="LYSUAV190DX1 - LIMPIAYA SUAVIZANTE DOYPACK 190 ML X1"/>
    <n v="192"/>
    <n v="977"/>
    <n v="0"/>
    <n v="187584"/>
    <s v="CC13"/>
    <n v="1"/>
    <n v="93"/>
    <s v=" Mayoristas Bogota"/>
    <s v="ZONA BOGOTA"/>
    <s v="TERCEROS"/>
    <s v="2025 SEM 47"/>
    <s v="2900"/>
    <x v="59"/>
    <s v="miércoles"/>
    <s v="ETERNA"/>
    <n v="1"/>
    <n v="192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LYVIDR500X1"/>
    <s v="LIMPIAYA LIMPIAVIDRIOS MULTIUSOS 500ML X1"/>
    <s v="LYVIDR500X1 - LIMPIAYA LIMPIAVIDRIOS MULTIUSOS 500ML X1"/>
    <n v="96"/>
    <n v="2647"/>
    <n v="0"/>
    <n v="254112"/>
    <s v="CC13"/>
    <n v="1"/>
    <n v="93"/>
    <s v=" Mayoristas Bogota"/>
    <s v="ZONA BOGOTA"/>
    <s v="TERCEROS"/>
    <s v="2025 SEM 47"/>
    <s v="2900"/>
    <x v="59"/>
    <s v="miércoles"/>
    <s v="ETERNA"/>
    <n v="1"/>
    <n v="96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YAPADAM150"/>
    <s v="PAÑITOS HUMEDOS DAMPY X 150 UND AZUL"/>
    <s v="YAPADAM150 - PAÑITOS HUMEDOS DAMPY X 150 UND AZUL"/>
    <n v="84"/>
    <n v="6422"/>
    <n v="0"/>
    <n v="539448"/>
    <s v="CC13"/>
    <n v="1"/>
    <n v="93"/>
    <s v=" Mayoristas Bogota"/>
    <s v="ZONA BOGOTA"/>
    <s v="TERCEROS"/>
    <s v="2025 SEM 47"/>
    <s v="2900"/>
    <x v="59"/>
    <s v="miércoles"/>
    <s v="YASS"/>
    <n v="1"/>
    <n v="84"/>
    <s v="MAYORISTAS"/>
    <s v="COMERCIALIZADORA E IMPORTADORA MAGI SAS"/>
    <s v="Preventa"/>
    <s v="901593355"/>
    <s v="1121816330"/>
    <s v="COMERCIALIZADORA E IMPORTADORA MAGI SAS"/>
  </r>
  <r>
    <d v="2025-11-19T00:00:00"/>
    <s v="BO000384582"/>
    <s v="YAPANIAZU"/>
    <s v="PAÑITOS HUMEDOS DAMPY X 20 AZUL"/>
    <s v="YAPANIAZU - PAÑITOS HUMEDOS DAMPY X 20 AZUL"/>
    <n v="216"/>
    <n v="1345"/>
    <n v="0"/>
    <n v="290520"/>
    <s v="CC13"/>
    <n v="1"/>
    <n v="93"/>
    <s v=" Mayoristas Bogota"/>
    <s v="ZONA BOGOTA"/>
    <s v="TERCEROS"/>
    <s v="2025 SEM 47"/>
    <s v="2900"/>
    <x v="59"/>
    <s v="miércoles"/>
    <s v="YASS"/>
    <n v="1"/>
    <n v="216"/>
    <s v="MAYORISTAS"/>
    <s v="COMERCIALIZADORA E IMPORTADORA MAGI SAS"/>
    <s v="Preventa"/>
    <s v="901593355"/>
    <s v="1121816330"/>
    <s v="COMERCIALIZADORA E IMPORTADORA MAGI SAS"/>
  </r>
  <r>
    <d v="2025-11-19T00:00:00"/>
    <s v="HHBU000701455"/>
    <s v="YABOLSAMED"/>
    <s v="BOLSA BASURA PAQUETE X8 UNIDADES"/>
    <s v="YABOLSAMED - BOLSA BASURA PAQUETE X8 UNIDADES"/>
    <n v="4"/>
    <n v="1344.54"/>
    <n v="0"/>
    <n v="5378.16"/>
    <s v="CU02"/>
    <n v="1"/>
    <n v="211"/>
    <s v=" Tuti Cúcuta"/>
    <s v="ZONA SANTANDER"/>
    <s v="TERCEROS"/>
    <s v="2025 SEM 47"/>
    <s v="1683"/>
    <x v="12"/>
    <s v="miércoles"/>
    <s v="YASS"/>
    <n v="1"/>
    <n v="4"/>
    <s v="TAT"/>
    <s v="MILTON GIOVANNY GONZALEZ ROBAYO"/>
    <s v="Preventa"/>
    <s v="88275288"/>
    <s v="60375658"/>
    <s v="MILTON GIONANNY GONZALEZ ROBAYO"/>
  </r>
  <r>
    <d v="2025-11-19T00:00:00"/>
    <s v="HHBO001181115"/>
    <s v="LYLANAACEX6"/>
    <s v="LIMPIAYA LANA ACERO X6"/>
    <s v="LYLANAACEX6 - LIMPIAYA LANA ACERO X6"/>
    <n v="5"/>
    <n v="1180"/>
    <n v="0"/>
    <n v="5900"/>
    <s v="BG22"/>
    <n v="1"/>
    <n v="126"/>
    <s v=" TUTI Bogota"/>
    <s v="ZONA BOGOTA"/>
    <s v="TERCEROS"/>
    <s v="2025 SEM 47"/>
    <s v="2113"/>
    <x v="42"/>
    <s v="miércoles"/>
    <s v="ETERNA"/>
    <n v="6"/>
    <n v="30"/>
    <s v="TAT"/>
    <s v="EUNICE MARGARITA CORREA ROZO"/>
    <s v="Preventa"/>
    <s v="52025522"/>
    <s v="52218661"/>
    <s v="EUNICE MARGARITA CORREA ROZO"/>
  </r>
  <r>
    <d v="2025-11-19T00:00:00"/>
    <s v="HHBO001181115"/>
    <s v="LYBICA1000X1"/>
    <s v="LIMPIAYA LIMPIADOR BICARBONATO 1000ML X1"/>
    <s v="LYBICA1000X1 - LIMPIAYA LIMPIADOR BICARBONATO 1000ML X1"/>
    <n v="3"/>
    <n v="3025.21"/>
    <n v="0"/>
    <n v="9075.6299999999992"/>
    <s v="BG22"/>
    <n v="1"/>
    <n v="126"/>
    <s v=" TUTI Bogota"/>
    <s v="ZONA BOGOTA"/>
    <s v="TERCEROS"/>
    <s v="2025 SEM 47"/>
    <s v="2113"/>
    <x v="42"/>
    <s v="miércoles"/>
    <s v="ETERNA"/>
    <n v="1"/>
    <n v="3"/>
    <s v="TAT"/>
    <s v="EUNICE MARGARITA CORREA ROZO"/>
    <s v="Preventa"/>
    <s v="52025522"/>
    <s v="52218661"/>
    <s v="EUNICE MARGARITA CORREA ROZO"/>
  </r>
  <r>
    <d v="2025-11-19T00:00:00"/>
    <s v="HHBO001181115"/>
    <s v="LYLIMJUNTAS"/>
    <s v="LIMPIADOR DE JUNTAS LIMPIAYA"/>
    <s v="LYLIMJUNTAS - LIMPIADOR DE JUNTAS LIMPIAYA"/>
    <n v="3"/>
    <n v="4659"/>
    <n v="0"/>
    <n v="13977"/>
    <s v="BG22"/>
    <n v="1"/>
    <n v="126"/>
    <s v=" TUTI Bogota"/>
    <s v="ZONA BOGOTA"/>
    <s v="TERCEROS"/>
    <s v="2025 SEM 47"/>
    <s v="2113"/>
    <x v="42"/>
    <s v="miércoles"/>
    <s v="ETERNA"/>
    <n v="1"/>
    <n v="3"/>
    <s v="TAT"/>
    <s v="EUNICE MARGARITA CORREA ROZO"/>
    <s v="Preventa"/>
    <s v="52025522"/>
    <s v="52218661"/>
    <s v="EUNICE MARGARITA CORREA ROZO"/>
  </r>
  <r>
    <d v="2025-11-19T00:00:00"/>
    <s v="HHBO001181115"/>
    <s v="LYVIDR500X1"/>
    <s v="LIMPIAYA LIMPIAVIDRIOS MULTIUSOS 500ML X1"/>
    <s v="LYVIDR500X1 - LIMPIAYA LIMPIAVIDRIOS MULTIUSOS 500ML X1"/>
    <n v="3"/>
    <n v="2647.06"/>
    <n v="0"/>
    <n v="7941.18"/>
    <s v="BG22"/>
    <n v="1"/>
    <n v="126"/>
    <s v=" TUTI Bogota"/>
    <s v="ZONA BOGOTA"/>
    <s v="TERCEROS"/>
    <s v="2025 SEM 47"/>
    <s v="2113"/>
    <x v="42"/>
    <s v="miércoles"/>
    <s v="ETERNA"/>
    <n v="1"/>
    <n v="3"/>
    <s v="TAT"/>
    <s v="EUNICE MARGARITA CORREA ROZO"/>
    <s v="Preventa"/>
    <s v="52025522"/>
    <s v="52218661"/>
    <s v="EUNICE MARGARITA CORREA ROZO"/>
  </r>
  <r>
    <d v="2025-11-19T00:00:00"/>
    <s v="HHBO001181115"/>
    <s v="LYDESEN500"/>
    <s v="DESENGRASANTE CITRICO 500ML"/>
    <s v="LYDESEN500 - DESENGRASANTE CITRICO 500ML"/>
    <n v="3"/>
    <n v="2645.48"/>
    <n v="0"/>
    <n v="7936.44"/>
    <s v="BG22"/>
    <n v="1"/>
    <n v="126"/>
    <s v=" TUTI Bogota"/>
    <s v="ZONA BOGOTA"/>
    <s v="TERCEROS"/>
    <s v="2025 SEM 47"/>
    <s v="2113"/>
    <x v="42"/>
    <s v="miércoles"/>
    <s v="ETERNA"/>
    <n v="1"/>
    <n v="3"/>
    <s v="TAT"/>
    <s v="EUNICE MARGARITA CORREA ROZO"/>
    <s v="Preventa"/>
    <s v="52025522"/>
    <s v="52218661"/>
    <s v="EUNICE MARGARITA CORREA ROZO"/>
  </r>
  <r>
    <d v="2025-11-19T00:00:00"/>
    <s v="HHBO001181115"/>
    <s v="LYLAVA1000"/>
    <s v="LIMPIAYA LIMPIADOR MULTIUSOS LAVANDA X 1000"/>
    <s v="LYLAVA1000 - LIMPIAYA LIMPIADOR MULTIUSOS LAVANDA X 1000"/>
    <n v="3"/>
    <n v="2541.83"/>
    <n v="0"/>
    <n v="7625.49"/>
    <s v="BG22"/>
    <n v="1"/>
    <n v="126"/>
    <s v=" TUTI Bogota"/>
    <s v="ZONA BOGOTA"/>
    <s v="TERCEROS"/>
    <s v="2025 SEM 47"/>
    <s v="2113"/>
    <x v="42"/>
    <s v="miércoles"/>
    <s v="ETERNA"/>
    <n v="1"/>
    <n v="3"/>
    <s v="TAT"/>
    <s v="EUNICE MARGARITA CORREA ROZO"/>
    <s v="Preventa"/>
    <s v="52025522"/>
    <s v="52218661"/>
    <s v="EUNICE MARGARITA CORREA ROZO"/>
  </r>
  <r>
    <d v="2025-11-19T00:00:00"/>
    <s v="HHBO001181136"/>
    <s v="PBTALCO30"/>
    <s v="TALCO POLVO AFM 30 GR"/>
    <s v="PBTALCO30 - TALCO POLVO AFM 30 GR"/>
    <n v="15"/>
    <n v="2900.04"/>
    <n v="0"/>
    <n v="43500.6"/>
    <s v="BG22"/>
    <n v="1"/>
    <n v="126"/>
    <s v=" TUTI Bogota"/>
    <s v="ZONA BOGOTA"/>
    <s v="TERCEROS"/>
    <s v="2025 SEM 47"/>
    <s v="2113"/>
    <x v="42"/>
    <s v="miércoles"/>
    <s v="PREBEL"/>
    <n v="1"/>
    <n v="15"/>
    <s v="TAT"/>
    <s v="DIANA CAROLINA MELO GONZALEZ"/>
    <s v="Preventa"/>
    <s v="52227144"/>
    <s v="52218661"/>
    <s v="DIANA CAROLINA MELO GONZALEZ"/>
  </r>
  <r>
    <d v="2025-11-19T00:00:00"/>
    <s v="HHBO001181136"/>
    <s v="PBTAL85X2"/>
    <s v="TALCO 85GR X 2"/>
    <s v="PBTAL85X2 - TALCO 85GR X 2"/>
    <n v="1"/>
    <n v="12290.73"/>
    <n v="0"/>
    <n v="12290.73"/>
    <s v="BG22"/>
    <n v="1"/>
    <n v="126"/>
    <s v=" TUTI Bogota"/>
    <s v="ZONA BOGOTA"/>
    <s v="TERCEROS"/>
    <s v="2025 SEM 47"/>
    <s v="2113"/>
    <x v="42"/>
    <s v="miércoles"/>
    <s v="PREBEL"/>
    <n v="1"/>
    <n v="1"/>
    <s v="TAT"/>
    <s v="DIANA CAROLINA MELO GONZALEZ"/>
    <s v="Preventa"/>
    <s v="52227144"/>
    <s v="52218661"/>
    <s v="DIANA CAROLINA MELO GONZALEZ"/>
  </r>
  <r>
    <d v="2025-11-19T00:00:00"/>
    <s v="HHBO001181136"/>
    <s v="YASEDA20"/>
    <s v="SEDA DENTAL CON CERA 20 MT"/>
    <s v="YASEDA20 - SEDA DENTAL CON CERA 20 MT"/>
    <n v="20"/>
    <n v="1092.44"/>
    <n v="0"/>
    <n v="21848.799999999999"/>
    <s v="BG22"/>
    <n v="1"/>
    <n v="126"/>
    <s v=" TUTI Bogota"/>
    <s v="ZONA BOGOTA"/>
    <s v="TERCEROS"/>
    <s v="2025 SEM 47"/>
    <s v="2113"/>
    <x v="42"/>
    <s v="miércoles"/>
    <s v="YASS"/>
    <n v="1"/>
    <n v="20"/>
    <s v="TAT"/>
    <s v="DIANA CAROLINA MELO GONZALEZ"/>
    <s v="Preventa"/>
    <s v="52227144"/>
    <s v="52218661"/>
    <s v="DIANA CAROLINA MELO GONZALEZ"/>
  </r>
  <r>
    <d v="2025-11-19T00:00:00"/>
    <s v="HHBO001181136"/>
    <s v="LYDETEOS1800DX1"/>
    <s v="DETERGENTE ETERNA DOYPACK ROPA OSCURA 1800ML"/>
    <s v="LYDETEOS1800DX1 - DETERGENTE ETERNA DOYPACK ROPA OSCURA 1800ML"/>
    <n v="1"/>
    <n v="13840"/>
    <n v="0"/>
    <n v="13840"/>
    <s v="BG22"/>
    <n v="1"/>
    <n v="126"/>
    <s v=" TUTI Bogota"/>
    <s v="ZONA BOGOTA"/>
    <s v="TERCEROS"/>
    <s v="2025 SEM 47"/>
    <s v="2113"/>
    <x v="42"/>
    <s v="miércoles"/>
    <s v="ETERNA"/>
    <n v="1"/>
    <n v="1"/>
    <s v="TAT"/>
    <s v="DIANA CAROLINA MELO GONZALEZ"/>
    <s v="Preventa"/>
    <s v="52227144"/>
    <s v="52218661"/>
    <s v="DIANA CAROLINA MELO GONZALEZ"/>
  </r>
  <r>
    <d v="2025-11-19T00:00:00"/>
    <s v="HHBO001181137"/>
    <s v="PBPROCOLDIS"/>
    <s v="PROTECTOR SOLAR COLOR DISPLAY"/>
    <s v="PBPROCOLDIS - PROTECTOR SOLAR COLOR DISPLAY"/>
    <n v="1"/>
    <n v="29400"/>
    <n v="0"/>
    <n v="29400"/>
    <s v="BG22"/>
    <n v="1"/>
    <n v="126"/>
    <s v=" TUTI Bogota"/>
    <s v="ZONA BOGOTA"/>
    <s v="TERCEROS"/>
    <s v="2025 SEM 47"/>
    <s v="2113"/>
    <x v="42"/>
    <s v="miércoles"/>
    <s v="PREBEL"/>
    <n v="1"/>
    <n v="1"/>
    <s v="TAT"/>
    <s v="CESAR CAMILO CASILIMAS ACOSTA"/>
    <s v="Preventa"/>
    <s v="1032362155"/>
    <s v="52218661"/>
    <s v="SUPERMERCADO TAPATIO"/>
  </r>
  <r>
    <d v="2025-11-19T00:00:00"/>
    <s v="HHMO000627093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7"/>
    <s v="1736"/>
    <x v="30"/>
    <s v="miércoles"/>
    <s v="ETERNA"/>
    <n v="1"/>
    <n v="1"/>
    <s v="TAT"/>
    <s v="JUAN ALEXANDER GOMEZ ZULUAGA"/>
    <s v="Preventa"/>
    <s v="70906377"/>
    <s v="78716125"/>
    <s v="ABASTOS PAGUE MENOS"/>
  </r>
  <r>
    <d v="2025-11-19T00:00:00"/>
    <s v="HHMO000627111"/>
    <s v="YAPANIAMAX120"/>
    <s v="PAÑITOS HUMEDOS DAMPY AMARILLOS X 120UND"/>
    <s v="YAPANIAMAX120 - PAÑITOS HUMEDOS DAMPY AMARILLOS X 120UND"/>
    <n v="4"/>
    <n v="6500"/>
    <n v="0"/>
    <n v="26000"/>
    <s v="MT11"/>
    <n v="1"/>
    <n v="156"/>
    <s v=" TUTI Monteria"/>
    <s v="ZONA CENTRO"/>
    <s v="TERCEROS"/>
    <s v="2025 SEM 47"/>
    <s v="1736"/>
    <x v="30"/>
    <s v="miércoles"/>
    <s v="YASS"/>
    <n v="1"/>
    <n v="4"/>
    <s v="TAT"/>
    <s v="LUIS CARLOS CORREA CARVAJAL"/>
    <s v="Preventa"/>
    <s v="1131107546"/>
    <s v="78716125"/>
    <s v="DOMIYA RECREO MINIMARKET"/>
  </r>
  <r>
    <d v="2025-11-19T00:00:00"/>
    <s v="HHMO000627112"/>
    <s v="LYGUANT8AMX2"/>
    <s v="LIMPIAYA GUANTE TALLA8 AMARILLO X2"/>
    <s v="LYGUANT8AMX2 - LIMPIAYA GUANTE TALLA8 AMARILLO X2"/>
    <n v="2"/>
    <n v="3025.21"/>
    <n v="0"/>
    <n v="6050.42"/>
    <s v="MT11"/>
    <n v="1"/>
    <n v="156"/>
    <s v=" TUTI Monteria"/>
    <s v="ZONA CENTRO"/>
    <s v="TERCEROS"/>
    <s v="2025 SEM 47"/>
    <s v="1736"/>
    <x v="30"/>
    <s v="miércoles"/>
    <s v="ETERNA"/>
    <n v="1"/>
    <n v="2"/>
    <s v="TAT"/>
    <s v="RAUL DIAZ"/>
    <s v="Preventa"/>
    <s v="78733755"/>
    <s v="78716125"/>
    <s v="KASETA MEDELLIN"/>
  </r>
  <r>
    <d v="2025-11-19T00:00:00"/>
    <s v="HHMO000627112"/>
    <s v="LYGUANT9AMX2"/>
    <s v="LIMPIAYA GUANTE TALLA9 AMARILLO X2"/>
    <s v="LYGUANT9AMX2 - LIMPIAYA GUANTE TALLA9 AMARILLO X2"/>
    <n v="2"/>
    <n v="3025.21"/>
    <n v="0"/>
    <n v="6050.42"/>
    <s v="MT11"/>
    <n v="1"/>
    <n v="156"/>
    <s v=" TUTI Monteria"/>
    <s v="ZONA CENTRO"/>
    <s v="TERCEROS"/>
    <s v="2025 SEM 47"/>
    <s v="1736"/>
    <x v="30"/>
    <s v="miércoles"/>
    <s v="ETERNA"/>
    <n v="1"/>
    <n v="2"/>
    <s v="TAT"/>
    <s v="RAUL DIAZ"/>
    <s v="Preventa"/>
    <s v="78733755"/>
    <s v="78716125"/>
    <s v="KASETA MEDELLIN"/>
  </r>
  <r>
    <d v="2025-11-19T00:00:00"/>
    <s v="HHBO001181231"/>
    <s v="PBPROCOLDIS"/>
    <s v="PROTECTOR SOLAR COLOR DISPLAY"/>
    <s v="PBPROCOLDIS - PROTECTOR SOLAR COLOR DISPLAY"/>
    <n v="1"/>
    <n v="29400"/>
    <n v="0"/>
    <n v="29400"/>
    <s v="BG11"/>
    <n v="1"/>
    <n v="2"/>
    <s v=" CIUDAD BOGOTA"/>
    <s v="ZONA BOGOTA"/>
    <s v="TERCEROS"/>
    <s v="2025 SEM 47"/>
    <s v="2198"/>
    <x v="33"/>
    <s v="miércoles"/>
    <s v="PREBEL"/>
    <n v="1"/>
    <n v="1"/>
    <s v="TAT"/>
    <s v="SAIN RUEDA RUEDA"/>
    <s v="Preventa"/>
    <s v="79056534"/>
    <s v="1129520020"/>
    <s v="TIENDA SR VENTANA"/>
  </r>
  <r>
    <d v="2025-11-19T00:00:00"/>
    <s v="HHBO001181239"/>
    <s v="DRJABONLIQTOC"/>
    <s v="JABON LIQUIDO DE TOCADOR"/>
    <s v="DRJABONLIQTOC - JABON LIQUIDO DE TOCADOR"/>
    <n v="1"/>
    <n v="16723"/>
    <n v="0"/>
    <n v="16723"/>
    <s v="BG13"/>
    <n v="1"/>
    <n v="2"/>
    <s v=" CIUDAD BOGOTA"/>
    <s v="ZONA BOGOTA"/>
    <s v="TERCEROS"/>
    <s v="2025 SEM 47"/>
    <s v="2236"/>
    <x v="14"/>
    <s v="miércoles"/>
    <s v="DROMATIC"/>
    <n v="1"/>
    <n v="1"/>
    <s v="TAT"/>
    <s v="LUZ MARINA URREGO MORERA"/>
    <s v="Preventa"/>
    <s v="21031475"/>
    <s v="1012358399"/>
    <s v="EL RINCONSITO DE SEBAS"/>
  </r>
  <r>
    <d v="2025-11-19T00:00:00"/>
    <s v="HHBO001181239"/>
    <s v="LYCEETIPLANCHA"/>
    <s v="CEPILLO ECOLOGICO TIPO PLANCHA"/>
    <s v="LYCEETIPLANCHA - CEPILLO ECOLOGICO TIPO PLANCHA"/>
    <n v="1"/>
    <n v="2700"/>
    <n v="0"/>
    <n v="2700"/>
    <s v="BG13"/>
    <n v="1"/>
    <n v="2"/>
    <s v=" CIUDAD BOGOTA"/>
    <s v="ZONA BOGOTA"/>
    <s v="TERCEROS"/>
    <s v="2025 SEM 47"/>
    <s v="2236"/>
    <x v="14"/>
    <s v="miércoles"/>
    <s v="ETERNA"/>
    <n v="1"/>
    <n v="1"/>
    <s v="TAT"/>
    <s v="LUZ MARINA URREGO MORERA"/>
    <s v="Preventa"/>
    <s v="21031475"/>
    <s v="1012358399"/>
    <s v="EL RINCONSITO DE SEBAS"/>
  </r>
  <r>
    <d v="2025-11-19T00:00:00"/>
    <s v="HHBO001181239"/>
    <s v="LYDETE200DX1"/>
    <s v="LIMPIAYA DETERGENTE DOYPACK 200 ML X1"/>
    <s v="LYDETE200DX1 - LIMPIAYA DETERGENTE DOYPACK 200 ML X1"/>
    <n v="4"/>
    <n v="1440"/>
    <n v="0"/>
    <n v="5760"/>
    <s v="BG13"/>
    <n v="1"/>
    <n v="2"/>
    <s v=" CIUDAD BOGOTA"/>
    <s v="ZONA BOGOTA"/>
    <s v="TERCEROS"/>
    <s v="2025 SEM 47"/>
    <s v="2236"/>
    <x v="14"/>
    <s v="miércoles"/>
    <s v="ETERNA"/>
    <n v="1"/>
    <n v="4"/>
    <s v="TAT"/>
    <s v="LUZ MARINA URREGO MORERA"/>
    <s v="Preventa"/>
    <s v="21031475"/>
    <s v="1012358399"/>
    <s v="EL RINCONSITO DE SEBAS"/>
  </r>
  <r>
    <d v="2025-11-19T00:00:00"/>
    <s v="HHBO001181251"/>
    <s v="YACAN63"/>
    <s v="CANDADO 63 MM"/>
    <s v="YACAN63 - CANDADO 63 MM"/>
    <n v="1"/>
    <n v="5940"/>
    <n v="0"/>
    <n v="5940"/>
    <s v="BG22"/>
    <n v="1"/>
    <n v="126"/>
    <s v=" TUTI Bogota"/>
    <s v="ZONA BOGOTA"/>
    <s v="TERCEROS"/>
    <s v="2025 SEM 47"/>
    <s v="2104"/>
    <x v="10"/>
    <s v="miércoles"/>
    <s v="YASS"/>
    <n v="1"/>
    <n v="1"/>
    <s v="TAT"/>
    <s v="JOSE ELIAS RAMIREZ HUERTAS"/>
    <s v="Preventa"/>
    <s v="17172383"/>
    <s v="1073687214"/>
    <s v="RAMIRAUTO BOGOTA"/>
  </r>
  <r>
    <d v="2025-11-19T00:00:00"/>
    <s v="HHME001470038"/>
    <s v="YAGOM90"/>
    <s v="GOMINA N17 EN SOBRE 90G"/>
    <s v="YAGOM90 - GOMINA N17 EN SOBRE 90G"/>
    <n v="8"/>
    <n v="1092.44"/>
    <n v="0"/>
    <n v="8739.52"/>
    <s v="MD30"/>
    <n v="1"/>
    <n v="125"/>
    <s v=" TUTI Medellin"/>
    <s v="ZONA CENTRO"/>
    <s v="TERCEROS"/>
    <s v="2025 SEM 47"/>
    <s v="1312"/>
    <x v="39"/>
    <s v="miércoles"/>
    <s v="YASS"/>
    <n v="1"/>
    <n v="8"/>
    <s v="TAT"/>
    <s v="DIEGO ALBERTO MONTOYA ORTIZ"/>
    <s v="Preventa"/>
    <s v="79549187"/>
    <s v="71296053"/>
    <s v="DONDE DIEGO LEGUMBRERIA"/>
  </r>
  <r>
    <d v="2025-11-19T00:00:00"/>
    <s v="HHME001470038"/>
    <s v="PBTALCO30"/>
    <s v="TALCO POLVO AFM 30 GR"/>
    <s v="PBTALCO30 - TALCO POLVO AFM 30 GR"/>
    <n v="4"/>
    <n v="2900.04"/>
    <n v="0"/>
    <n v="11600.16"/>
    <s v="MD30"/>
    <n v="1"/>
    <n v="125"/>
    <s v=" TUTI Medellin"/>
    <s v="ZONA CENTRO"/>
    <s v="TERCEROS"/>
    <s v="2025 SEM 47"/>
    <s v="1312"/>
    <x v="39"/>
    <s v="miércoles"/>
    <s v="PREBEL"/>
    <n v="1"/>
    <n v="4"/>
    <s v="TAT"/>
    <s v="DIEGO ALBERTO MONTOYA ORTIZ"/>
    <s v="Preventa"/>
    <s v="79549187"/>
    <s v="71296053"/>
    <s v="DONDE DIEGO LEGUMBRERIA"/>
  </r>
  <r>
    <d v="2025-11-19T00:00:00"/>
    <s v="HHME001470101"/>
    <s v="SENORIGKIT250ML"/>
    <s v="KIT SHAMPOO +  ACONDICIONADOR ORIGINAL"/>
    <s v="SENORIGKIT250ML - KIT SHAMPOO +  ACONDICIONADOR ORIGINAL"/>
    <n v="1"/>
    <n v="26756"/>
    <n v="0"/>
    <n v="26756"/>
    <s v="MD02"/>
    <n v="1"/>
    <n v="1"/>
    <s v=" MEDELLIN"/>
    <s v="ZONA CENTRO"/>
    <s v="TERCEROS"/>
    <s v="2025 SEM 47"/>
    <s v="1329"/>
    <x v="43"/>
    <s v="miércoles"/>
    <s v="SENSE"/>
    <n v="1"/>
    <n v="1"/>
    <s v="TAT"/>
    <s v="BEATRIZ ELENA GUZMAN ESTRADA"/>
    <s v="Preventa"/>
    <s v="43076511"/>
    <s v="8063355"/>
    <s v="TIENDA LOS RAMIREZ"/>
  </r>
  <r>
    <d v="2025-11-19T00:00:00"/>
    <s v="HHBU000701414"/>
    <s v="YALAPIZAMAX12"/>
    <s v="LAPIZ ESCOLAR AMARILLO X12"/>
    <s v="YALAPIZAMAX12 - LAPIZ ESCOLAR AMARILLO X12"/>
    <n v="1"/>
    <n v="4853"/>
    <n v="0"/>
    <n v="4853"/>
    <s v="CU02"/>
    <n v="1"/>
    <n v="176"/>
    <s v=" CUCUTA"/>
    <s v="ZONA SANTANDER"/>
    <s v="TERCEROS"/>
    <s v="2025 SEM 47"/>
    <s v="1677"/>
    <x v="28"/>
    <s v="miércoles"/>
    <n v="0"/>
    <n v="1"/>
    <n v="1"/>
    <s v="TAT"/>
    <s v="ALIX RODRIGUEZ"/>
    <s v="Preventa"/>
    <s v="60307244"/>
    <s v="1093777438"/>
    <s v="VARIEDADES LAS ANGUSTIASMERCADO PLAZA"/>
  </r>
  <r>
    <d v="2025-11-19T00:00:00"/>
    <s v="HHME001470143"/>
    <s v="YALAPIZAMAX12"/>
    <s v="LAPIZ ESCOLAR AMARILLO X12"/>
    <s v="YALAPIZAMAX12 - LAPIZ ESCOLAR AMARILLO X12"/>
    <n v="1"/>
    <n v="4853"/>
    <n v="0"/>
    <n v="4853"/>
    <s v="MD01"/>
    <n v="1"/>
    <n v="125"/>
    <s v=" TUTI Medellin"/>
    <s v="ZONA CENTRO"/>
    <s v="TERCEROS"/>
    <s v="2025 SEM 47"/>
    <s v="1341"/>
    <x v="22"/>
    <s v="miércoles"/>
    <n v="0"/>
    <n v="1"/>
    <n v="1"/>
    <s v="TAT"/>
    <s v="DEYANIRA ROLDAN OSORIO"/>
    <s v="Preventa"/>
    <s v="43834515"/>
    <s v="79389221"/>
    <s v="S Y G EXPRESIONES"/>
  </r>
  <r>
    <d v="2025-11-19T00:00:00"/>
    <s v="HHME001470143"/>
    <s v="YABOLSAMED"/>
    <s v="BOLSA BASURA PAQUETE X8 UNIDADES"/>
    <s v="YABOLSAMED - BOLSA BASURA PAQUETE X8 UNIDADES"/>
    <n v="2"/>
    <n v="1344.54"/>
    <n v="0"/>
    <n v="2689.08"/>
    <s v="MD01"/>
    <n v="1"/>
    <n v="125"/>
    <s v=" TUTI Medellin"/>
    <s v="ZONA CENTRO"/>
    <s v="TERCEROS"/>
    <s v="2025 SEM 47"/>
    <s v="1341"/>
    <x v="22"/>
    <s v="miércoles"/>
    <s v="YASS"/>
    <n v="1"/>
    <n v="2"/>
    <s v="TAT"/>
    <s v="DEYANIRA ROLDAN OSORIO"/>
    <s v="Preventa"/>
    <s v="43834515"/>
    <s v="79389221"/>
    <s v="S Y G EXPRESIONES"/>
  </r>
  <r>
    <d v="2025-11-19T00:00:00"/>
    <s v="HHPE000680175"/>
    <s v="YASEDA20"/>
    <s v="SEDA DENTAL CON CERA 20 MT"/>
    <s v="YASEDA20 - SEDA DENTAL CON CERA 20 MT"/>
    <n v="12"/>
    <n v="1092.44"/>
    <n v="0"/>
    <n v="13109.28"/>
    <s v="PE05"/>
    <n v="1"/>
    <n v="157"/>
    <s v=" TUTI Pereira"/>
    <s v="ZONA SUR"/>
    <s v="TERCEROS"/>
    <s v="2025 SEM 47"/>
    <s v="1836"/>
    <x v="41"/>
    <s v="miércoles"/>
    <s v="YASS"/>
    <n v="1"/>
    <n v="12"/>
    <s v="TAT"/>
    <s v="JUAN CARLOS OSORIO VALENCIA"/>
    <s v="Preventa"/>
    <s v="94480993"/>
    <s v="1088007321"/>
    <s v="RAPITIENDA PAO"/>
  </r>
  <r>
    <d v="2025-11-19T00:00:00"/>
    <s v="HHBU000701427"/>
    <s v="YALAPIZAMAX12"/>
    <s v="LAPIZ ESCOLAR AMARILLO X12"/>
    <s v="YALAPIZAMAX12 - LAPIZ ESCOLAR AMARILLO X12"/>
    <n v="2"/>
    <n v="4853"/>
    <n v="0"/>
    <n v="9706"/>
    <s v="CU02"/>
    <n v="1"/>
    <n v="211"/>
    <s v=" Tuti Cúcuta"/>
    <s v="ZONA SANTANDER"/>
    <s v="TERCEROS"/>
    <s v="2025 SEM 47"/>
    <s v="1677"/>
    <x v="28"/>
    <s v="miércoles"/>
    <n v="0"/>
    <n v="1"/>
    <n v="2"/>
    <s v="TAT"/>
    <s v="ELIZABETH BECERRA BAUTISTA"/>
    <s v="Preventa"/>
    <s v="60378814"/>
    <s v="1093777438"/>
    <s v="TIENDA LA MAGDALENA"/>
  </r>
  <r>
    <d v="2025-11-19T00:00:00"/>
    <s v="HHME001470179"/>
    <s v="YAPANIAZUX12"/>
    <s v="PAÑITOS HUMEDOS DAMPY AAZUL X 12UND"/>
    <s v="YAPANIAZUX12 - PAÑITOS HUMEDOS DAMPY AAZUL X 12UND"/>
    <n v="15"/>
    <n v="870"/>
    <n v="0"/>
    <n v="13050"/>
    <s v="MD06"/>
    <n v="1"/>
    <n v="125"/>
    <s v=" TUTI Medellin"/>
    <s v="ZONA CENTRO"/>
    <s v="TERCEROS"/>
    <s v="2025 SEM 47"/>
    <s v="1308"/>
    <x v="23"/>
    <s v="miércoles"/>
    <s v="YASS"/>
    <n v="1"/>
    <n v="15"/>
    <s v="TAT"/>
    <s v="YOLIMA GALEANO ATEHORTUA"/>
    <s v="Preventa"/>
    <s v="43613045"/>
    <s v="1037594291"/>
    <s v="EL VENTEADERO DE JERE"/>
  </r>
  <r>
    <d v="2025-11-19T00:00:00"/>
    <s v="HHME001470181"/>
    <s v="PBPROCOLDIS"/>
    <s v="PROTECTOR SOLAR COLOR DISPLAY"/>
    <s v="PBPROCOLDIS - PROTECTOR SOLAR COLOR DISPLAY"/>
    <n v="1"/>
    <n v="29400"/>
    <n v="0"/>
    <n v="29400"/>
    <s v="MD06"/>
    <n v="1"/>
    <n v="125"/>
    <s v=" TUTI Medellin"/>
    <s v="ZONA CENTRO"/>
    <s v="TERCEROS"/>
    <s v="2025 SEM 47"/>
    <s v="1308"/>
    <x v="23"/>
    <s v="miércoles"/>
    <s v="PREBEL"/>
    <n v="1"/>
    <n v="1"/>
    <s v="TAT"/>
    <s v="MARY LUZ ALVAREZ SANCHEZ"/>
    <s v="Preventa"/>
    <s v="43827991"/>
    <s v="1037594291"/>
    <s v="DROGUERIA COPITO DE NIEVE"/>
  </r>
  <r>
    <d v="2025-11-19T00:00:00"/>
    <s v="HHBO001181335"/>
    <s v="PBELDES12X18"/>
    <s v="DES. EA DPL CLASS 12G X 18"/>
    <s v="PBELDES12X18 - DES. EA DPL CLASS 12G X 18"/>
    <n v="1"/>
    <n v="12500"/>
    <n v="0"/>
    <n v="12500"/>
    <s v="BG13"/>
    <n v="1"/>
    <n v="2"/>
    <s v=" CIUDAD BOGOTA"/>
    <s v="ZONA BOGOTA"/>
    <s v="TERCEROS"/>
    <s v="2025 SEM 47"/>
    <s v="2208"/>
    <x v="3"/>
    <s v="miércoles"/>
    <s v="PREBEL"/>
    <n v="1"/>
    <n v="1"/>
    <s v="TAT"/>
    <s v="MARIA BETHY GOMEZ QUINTERO"/>
    <s v="Preventa"/>
    <s v="52294549"/>
    <s v="1016001588"/>
    <s v="SUPERMERCADO EXPRESS ALIADO SURTIMAX"/>
  </r>
  <r>
    <d v="2025-11-19T00:00:00"/>
    <s v="HHBU000701459"/>
    <s v="YAPANIAMA"/>
    <s v="PAÑITOS HUMEDOS DAMPY AMARILLOS X 15 UND"/>
    <s v="YAPANIAMA - PAÑITOS HUMEDOS DAMPY AMARILLOS X 15 UND"/>
    <n v="30"/>
    <n v="1260.5"/>
    <n v="0"/>
    <n v="37815"/>
    <s v="CU02"/>
    <n v="1"/>
    <n v="211"/>
    <s v=" Tuti Cúcuta"/>
    <s v="ZONA SANTANDER"/>
    <s v="TERCEROS"/>
    <s v="2025 SEM 47"/>
    <s v="1683"/>
    <x v="12"/>
    <s v="miércoles"/>
    <s v="YASS"/>
    <n v="1"/>
    <n v="30"/>
    <s v="TAT"/>
    <s v="CARMEN CECILIA ROJAS FRANCO"/>
    <s v="Preventa"/>
    <s v="60288795"/>
    <s v="60375658"/>
    <s v="CARMEN CECILIA ROJAS FRANCO"/>
  </r>
  <r>
    <d v="2025-11-19T00:00:00"/>
    <s v="HHBU000701483"/>
    <s v="YACAN20"/>
    <s v="CANDADO 20 MM"/>
    <s v="YACAN20 - CANDADO 20 MM"/>
    <n v="3"/>
    <n v="1218.49"/>
    <n v="0"/>
    <n v="3655.47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7"/>
    <s v="1674"/>
    <x v="24"/>
    <s v="miércoles"/>
    <s v="ETERNA"/>
    <n v="1"/>
    <n v="6"/>
    <s v="TAT"/>
    <s v="ARNULFO ORTIZ PEREZ"/>
    <s v="Preventa"/>
    <s v="88286223"/>
    <s v="1090387974"/>
    <s v="TIENDA LA BODEGUITA"/>
  </r>
  <r>
    <d v="2025-11-19T00:00:00"/>
    <s v="HHBU000701483"/>
    <s v="YACAN25"/>
    <s v="CANDADO 25 MM"/>
    <s v="YACAN25 - CANDADO 25 MM"/>
    <n v="3"/>
    <n v="1543"/>
    <n v="0"/>
    <n v="4629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YACAN38"/>
    <s v="CANDADO 38 MM"/>
    <s v="YACAN38 - CANDADO 38 MM"/>
    <n v="3"/>
    <n v="2668.75"/>
    <n v="0"/>
    <n v="8006.25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YACAN40"/>
    <s v="CANDADO 40 MM"/>
    <s v="YACAN40 - CANDADO 40 MM"/>
    <n v="3"/>
    <n v="2992.5"/>
    <n v="0"/>
    <n v="8977.5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YACAN50"/>
    <s v="CANDADO 50 MM"/>
    <s v="YACAN50 - CANDADO 50 MM"/>
    <n v="3"/>
    <n v="4327.7299999999996"/>
    <n v="0"/>
    <n v="12983.19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YACAN63"/>
    <s v="CANDADO 63 MM"/>
    <s v="YACAN63 - CANDADO 63 MM"/>
    <n v="3"/>
    <n v="5940"/>
    <n v="0"/>
    <n v="17820"/>
    <s v="CU02"/>
    <n v="1"/>
    <n v="211"/>
    <s v=" Tuti Cúcuta"/>
    <s v="ZONA SANTANDER"/>
    <s v="TERCEROS"/>
    <s v="2025 SEM 47"/>
    <s v="1674"/>
    <x v="24"/>
    <s v="miércoles"/>
    <s v="YASS"/>
    <n v="1"/>
    <n v="3"/>
    <s v="TAT"/>
    <s v="ARNULFO ORTIZ PEREZ"/>
    <s v="Preventa"/>
    <s v="88286223"/>
    <s v="1090387974"/>
    <s v="TIENDA LA BODEGUITA"/>
  </r>
  <r>
    <d v="2025-11-19T00:00:00"/>
    <s v="HHBU000701483"/>
    <s v="YALAPIROX12"/>
    <s v="LAPIZ ROJO X12 UND"/>
    <s v="YALAPIROX12 - LAPIZ ROJO X12 UND"/>
    <n v="1"/>
    <n v="4882"/>
    <n v="0"/>
    <n v="4882"/>
    <s v="CU02"/>
    <n v="1"/>
    <n v="211"/>
    <s v=" Tuti Cúcuta"/>
    <s v="ZONA SANTANDER"/>
    <s v="TERCEROS"/>
    <s v="2025 SEM 47"/>
    <s v="1674"/>
    <x v="24"/>
    <s v="miércoles"/>
    <s v="YASS"/>
    <n v="1"/>
    <n v="1"/>
    <s v="TAT"/>
    <s v="ARNULFO ORTIZ PEREZ"/>
    <s v="Preventa"/>
    <s v="88286223"/>
    <s v="1090387974"/>
    <s v="TIENDA LA BODEGUITA"/>
  </r>
  <r>
    <d v="2025-11-19T00:00:00"/>
    <s v="HHBU000701349"/>
    <s v="PBPROCOL50ML"/>
    <s v="PROTECTOR SOLAR COLOR 50ML"/>
    <s v="PBPROCOL50ML - PROTECTOR SOLAR COLOR 50ML"/>
    <n v="1"/>
    <n v="33667.199999999997"/>
    <n v="1683.36"/>
    <n v="31983.84"/>
    <s v="BM11"/>
    <n v="1"/>
    <n v="154"/>
    <s v=" TUTI Bucaramanga"/>
    <s v="ZONA SANTANDER"/>
    <s v="TERCEROS"/>
    <s v="2025 SEM 47"/>
    <s v="1641"/>
    <x v="52"/>
    <s v="miércoles"/>
    <s v="PREBEL"/>
    <n v="1"/>
    <n v="1"/>
    <s v="TAT"/>
    <s v="YORMARY OLARTE TORRES"/>
    <s v="Preventa"/>
    <s v="63503200"/>
    <s v="63451609"/>
    <s v="MICROMERCADO PHILADELFIA"/>
  </r>
  <r>
    <d v="2025-11-19T00:00:00"/>
    <s v="HHBO001181200"/>
    <s v="DRJABONLIQTOC"/>
    <s v="JABON LIQUIDO DE TOCADOR"/>
    <s v="DRJABONLIQTOC - JABON LIQUIDO DE TOCADOR"/>
    <n v="1"/>
    <n v="16723"/>
    <n v="0"/>
    <n v="16723"/>
    <s v="BG13"/>
    <n v="1"/>
    <n v="2"/>
    <s v=" CIUDAD BOGOTA"/>
    <s v="ZONA BOGOTA"/>
    <s v="TERCEROS"/>
    <s v="2025 SEM 47"/>
    <s v="2236"/>
    <x v="14"/>
    <s v="miércoles"/>
    <s v="DROMATIC"/>
    <n v="1"/>
    <n v="1"/>
    <s v="TAT"/>
    <s v="ROSA LILIA RUBIANO CUCARIAN"/>
    <s v="Preventa"/>
    <s v="24198110"/>
    <s v="1012358399"/>
    <s v="PANADERIA LA ESPIGA"/>
  </r>
  <r>
    <d v="2025-11-19T00:00:00"/>
    <s v="HHBO001181253"/>
    <s v="LYGUANT8NGX2"/>
    <s v="LIMPIAYA GUANTE NEGRO TALLA8 X2"/>
    <s v="LYGUANT8NGX2 - LIMPIAYA GUANTE NEGRO TALLA8 X2"/>
    <n v="2"/>
    <n v="3180"/>
    <n v="0"/>
    <n v="6360"/>
    <s v="BG11"/>
    <n v="1"/>
    <n v="2"/>
    <s v=" CIUDAD BOGOTA"/>
    <s v="ZONA BOGOTA"/>
    <s v="TERCEROS"/>
    <s v="2025 SEM 47"/>
    <s v="2198"/>
    <x v="33"/>
    <s v="miércoles"/>
    <s v="ETERNA"/>
    <n v="1"/>
    <n v="2"/>
    <s v="TAT"/>
    <s v="ESTEFANIA RODRIGUEZ GRAJALES"/>
    <s v="Preventa"/>
    <s v="1061368034"/>
    <s v="1129520020"/>
    <s v="TIENDA SAMUEL"/>
  </r>
  <r>
    <d v="2025-11-19T00:00:00"/>
    <s v="HHBQ000728023"/>
    <s v="LYGUANT9AMX2"/>
    <s v="LIMPIAYA GUANTE TALLA9 AMARILLO X2"/>
    <s v="LYGUANT9AMX2 - LIMPIAYA GUANTE TALLA9 AMARILLO X2"/>
    <n v="12"/>
    <n v="3025.21"/>
    <n v="0"/>
    <n v="36302.519999999997"/>
    <s v="BQ06"/>
    <n v="1"/>
    <n v="155"/>
    <s v=" TUTI Barranquilla"/>
    <s v="ZONA NORTE"/>
    <s v="TERCEROS"/>
    <s v="2025 SEM 47"/>
    <s v="1939"/>
    <x v="27"/>
    <s v="miércoles"/>
    <s v="ETERNA"/>
    <n v="1"/>
    <n v="12"/>
    <s v="TAT"/>
    <s v="REINALDO AYALA CALDERON"/>
    <s v="Preventa"/>
    <s v="91110359"/>
    <s v="8525463"/>
    <s v="VARIEDADES REYMAR"/>
  </r>
  <r>
    <d v="2025-11-19T00:00:00"/>
    <s v="HHME001470148"/>
    <s v="LYBICA1000X1"/>
    <s v="LIMPIAYA LIMPIADOR BICARBONATO 1000ML X1"/>
    <s v="LYBICA1000X1 - LIMPIAYA LIMPIADOR BICARBONATO 1000ML X1"/>
    <n v="1"/>
    <n v="3025.21"/>
    <n v="0"/>
    <n v="3025.21"/>
    <s v="MD04"/>
    <n v="1"/>
    <n v="125"/>
    <s v=" TUTI Medellin"/>
    <s v="ZONA CENTRO"/>
    <s v="TERCEROS"/>
    <s v="2025 SEM 47"/>
    <s v="1312"/>
    <x v="39"/>
    <s v="miércoles"/>
    <s v="ETERNA"/>
    <n v="1"/>
    <n v="1"/>
    <s v="TAT"/>
    <s v="MARIANA DE JESUS LOPEZ VASQUEZ"/>
    <s v="Preventa"/>
    <s v="42901764"/>
    <s v="71296053"/>
    <s v="RESTAURANTE DELICIAS DE MARIANA"/>
  </r>
  <r>
    <d v="2025-11-19T00:00:00"/>
    <s v="HHME001470148"/>
    <s v="LYDETE3X1800"/>
    <s v="COMBO DETERGENTE ETERNA 3.000+1.800 OFERTA"/>
    <s v="LYDETE3X1800 - COMBO DETERGENTE ETERNA 3.000+1.800 OFERTA"/>
    <n v="1"/>
    <n v="28655.46"/>
    <n v="0"/>
    <n v="28655.46"/>
    <s v="MD04"/>
    <n v="1"/>
    <n v="125"/>
    <s v=" TUTI Medellin"/>
    <s v="ZONA CENTRO"/>
    <s v="TERCEROS"/>
    <s v="2025 SEM 47"/>
    <s v="1312"/>
    <x v="39"/>
    <s v="miércoles"/>
    <s v="ETERNA"/>
    <n v="1"/>
    <n v="1"/>
    <s v="TAT"/>
    <s v="MARIANA DE JESUS LOPEZ VASQUEZ"/>
    <s v="Preventa"/>
    <s v="42901764"/>
    <s v="71296053"/>
    <s v="RESTAURANTE DELICIAS DE MARIANA"/>
  </r>
  <r>
    <d v="2025-11-19T00:00:00"/>
    <s v="HHME001470148"/>
    <s v="LYLOZA700DX1"/>
    <s v="LIMPIAYA LAVA LOZA DOYPACK 700 ML X1"/>
    <s v="LYLOZA700DX1 - LIMPIAYA LAVA LOZA DOYPACK 700 ML X1"/>
    <n v="1"/>
    <n v="3562.19"/>
    <n v="0"/>
    <n v="3562.19"/>
    <s v="MD04"/>
    <n v="1"/>
    <n v="125"/>
    <s v=" TUTI Medellin"/>
    <s v="ZONA CENTRO"/>
    <s v="TERCEROS"/>
    <s v="2025 SEM 47"/>
    <s v="1312"/>
    <x v="39"/>
    <s v="miércoles"/>
    <s v="ETERNA"/>
    <n v="1"/>
    <n v="1"/>
    <s v="TAT"/>
    <s v="MARIANA DE JESUS LOPEZ VASQUEZ"/>
    <s v="Preventa"/>
    <s v="42901764"/>
    <s v="71296053"/>
    <s v="RESTAURANTE DELICIAS DE MARIANA"/>
  </r>
  <r>
    <d v="2025-11-19T00:00:00"/>
    <s v="HHME001470164"/>
    <s v="PBDESCLIROLL"/>
    <s v="DESODORANTE CLINICAL ROLL-ON 30ML"/>
    <s v="PBDESCLIROLL - DESODORANTE CLINICAL ROLL-ON 30ML"/>
    <n v="4"/>
    <n v="3000"/>
    <n v="0"/>
    <n v="12000"/>
    <s v="MD06"/>
    <n v="1"/>
    <n v="125"/>
    <s v=" TUTI Medellin"/>
    <s v="ZONA CENTRO"/>
    <s v="TERCEROS"/>
    <s v="2025 SEM 47"/>
    <s v="1308"/>
    <x v="23"/>
    <s v="miércoles"/>
    <s v="PREBEL"/>
    <n v="1"/>
    <n v="4"/>
    <s v="TAT"/>
    <s v="JUAN FERNANDO DAVID MARIN"/>
    <s v="Preventa"/>
    <s v="1032010942"/>
    <s v="1037594291"/>
    <s v="TIENDA HERCULES"/>
  </r>
  <r>
    <d v="2025-11-19T00:00:00"/>
    <s v="HHME001470164"/>
    <s v="YATIJEROM"/>
    <s v="TIJERA PUNTA ROMA ECONOMICA"/>
    <s v="YATIJEROM - TIJERA PUNTA ROMA ECONOMICA"/>
    <n v="6"/>
    <n v="864"/>
    <n v="0"/>
    <n v="5184"/>
    <s v="MD06"/>
    <n v="1"/>
    <n v="125"/>
    <s v=" TUTI Medellin"/>
    <s v="ZONA CENTRO"/>
    <s v="TERCEROS"/>
    <s v="2025 SEM 47"/>
    <s v="1308"/>
    <x v="23"/>
    <s v="miércoles"/>
    <s v="YASS"/>
    <n v="1"/>
    <n v="6"/>
    <s v="TAT"/>
    <s v="JUAN FERNANDO DAVID MARIN"/>
    <s v="Preventa"/>
    <s v="1032010942"/>
    <s v="1037594291"/>
    <s v="TIENDA HERCULES"/>
  </r>
  <r>
    <d v="2025-11-19T00:00:00"/>
    <s v="HHME001470164"/>
    <s v="PBELDESMIN30"/>
    <s v="EA CLASSIC MINI ROLL ON 30ML"/>
    <s v="PBELDESMIN30 - EA CLASSIC MINI ROLL ON 30ML"/>
    <n v="3"/>
    <n v="3000"/>
    <n v="0"/>
    <n v="9000"/>
    <s v="MD06"/>
    <n v="1"/>
    <n v="125"/>
    <s v=" TUTI Medellin"/>
    <s v="ZONA CENTRO"/>
    <s v="TERCEROS"/>
    <s v="2025 SEM 47"/>
    <s v="1308"/>
    <x v="23"/>
    <s v="miércoles"/>
    <s v="PREBEL"/>
    <n v="1"/>
    <n v="3"/>
    <s v="TAT"/>
    <s v="JUAN FERNANDO DAVID MARIN"/>
    <s v="Preventa"/>
    <s v="1032010942"/>
    <s v="1037594291"/>
    <s v="TIENDA HERCULES"/>
  </r>
  <r>
    <d v="2025-11-19T00:00:00"/>
    <s v="HHBO001181332"/>
    <s v="LYDESEN500"/>
    <s v="DESENGRASANTE CITRICO 500ML"/>
    <s v="LYDESEN500 - DESENGRASANTE CITRICO 500ML"/>
    <n v="3"/>
    <n v="2645.48"/>
    <n v="0"/>
    <n v="7936.44"/>
    <s v="BG13"/>
    <n v="1"/>
    <n v="2"/>
    <s v=" CIUDAD BOGOTA"/>
    <s v="ZONA BOGOTA"/>
    <s v="TERCEROS"/>
    <s v="2025 SEM 47"/>
    <s v="2208"/>
    <x v="3"/>
    <s v="miércoles"/>
    <s v="ETERNA"/>
    <n v="1"/>
    <n v="3"/>
    <s v="TAT"/>
    <s v="EDNA MARCELA GOMEZ QUINTERO"/>
    <s v="Preventa"/>
    <s v="20363362"/>
    <s v="1016001588"/>
    <s v="SURTIMARKET LA VILLA"/>
  </r>
  <r>
    <d v="2025-11-19T00:00:00"/>
    <s v="HHBU000701511"/>
    <s v="YALAPIZAMAX12"/>
    <s v="LAPIZ ESCOLAR AMARILLO X12"/>
    <s v="YALAPIZAMAX12 - LAPIZ ESCOLAR AMARILLO X12"/>
    <n v="2"/>
    <n v="4853"/>
    <n v="0"/>
    <n v="9706"/>
    <s v="CU02"/>
    <n v="1"/>
    <n v="211"/>
    <s v=" Tuti Cúcuta"/>
    <s v="ZONA SANTANDER"/>
    <s v="TERCEROS"/>
    <s v="2025 SEM 47"/>
    <s v="1674"/>
    <x v="24"/>
    <s v="miércoles"/>
    <n v="0"/>
    <n v="1"/>
    <n v="2"/>
    <s v="TAT"/>
    <s v="MARTHA LIVIA  VARGAS BERMON"/>
    <s v="Preventa"/>
    <s v="60398290"/>
    <s v="1090387974"/>
    <s v=" TIENDA Y VARIEDADES JUALIX"/>
  </r>
  <r>
    <d v="2025-11-19T00:00:00"/>
    <s v="HHME001470276"/>
    <s v="YAPADAM150"/>
    <s v="PAÑITOS HUMEDOS DAMPY X 150 UND AZUL"/>
    <s v="YAPADAM150 - PAÑITOS HUMEDOS DAMPY X 150 UND AZUL"/>
    <n v="3"/>
    <n v="6422.4"/>
    <n v="0"/>
    <n v="19267.2"/>
    <s v="TT02"/>
    <n v="1"/>
    <n v="125"/>
    <s v=" TUTI Medellin"/>
    <s v="ZONA CENTRO"/>
    <s v="TERCEROS"/>
    <s v="2025 SEM 47"/>
    <s v="1313"/>
    <x v="8"/>
    <s v="miércoles"/>
    <s v="YASS"/>
    <n v="1"/>
    <n v="3"/>
    <s v="TAT"/>
    <s v="SONIA MARIA ECHEVERRI PEREZ"/>
    <s v="Preventa"/>
    <s v="43364148"/>
    <s v="1152184981"/>
    <s v="SALSAMENTARIA SYV"/>
  </r>
  <r>
    <d v="2025-11-19T00:00:00"/>
    <s v="HHBO001181203"/>
    <s v="YACAN63"/>
    <s v="CANDADO 63 MM"/>
    <s v="YACAN63 - CANDADO 63 MM"/>
    <n v="3"/>
    <n v="5940"/>
    <n v="0"/>
    <n v="17820"/>
    <s v="BG22"/>
    <n v="1"/>
    <n v="126"/>
    <s v=" TUTI Bogota"/>
    <s v="ZONA BOGOTA"/>
    <s v="TERCEROS"/>
    <s v="2025 SEM 47"/>
    <s v="2104"/>
    <x v="10"/>
    <s v="miércoles"/>
    <s v="YASS"/>
    <n v="1"/>
    <n v="3"/>
    <s v="TAT"/>
    <s v="SAFETY TOOLS SAS"/>
    <s v="Preventa"/>
    <s v="901648903"/>
    <s v="1073687214"/>
    <s v="SAFETY TOOLS SAS"/>
  </r>
  <r>
    <d v="2025-11-19T00:00:00"/>
    <s v="HHBO001181203"/>
    <s v="LYCEETIPLANCHA"/>
    <s v="CEPILLO ECOLOGICO TIPO PLANCHA"/>
    <s v="LYCEETIPLANCHA - CEPILLO ECOLOGICO TIPO PLANCHA"/>
    <n v="1"/>
    <n v="2700"/>
    <n v="0"/>
    <n v="2700"/>
    <s v="BG22"/>
    <n v="1"/>
    <n v="126"/>
    <s v=" TUTI Bogota"/>
    <s v="ZONA BOGOTA"/>
    <s v="TERCEROS"/>
    <s v="2025 SEM 47"/>
    <s v="2104"/>
    <x v="10"/>
    <s v="miércoles"/>
    <s v="ETERNA"/>
    <n v="1"/>
    <n v="1"/>
    <s v="TAT"/>
    <s v="SAFETY TOOLS SAS"/>
    <s v="Preventa"/>
    <s v="901648903"/>
    <s v="1073687214"/>
    <s v="SAFETY TOOLS SAS"/>
  </r>
  <r>
    <d v="2025-11-19T00:00:00"/>
    <s v="HHBO001181255"/>
    <s v="YACAN20"/>
    <s v="CANDADO 20 MM"/>
    <s v="YACAN20 - CANDADO 20 MM"/>
    <n v="8"/>
    <n v="1218.49"/>
    <n v="0"/>
    <n v="9747.92"/>
    <s v="BG13"/>
    <n v="1"/>
    <n v="2"/>
    <s v=" CIUDAD BOGOTA"/>
    <s v="ZONA BOGOTA"/>
    <s v="TERCEROS"/>
    <s v="2025 SEM 47"/>
    <s v="2236"/>
    <x v="14"/>
    <s v="miércoles"/>
    <s v="YASS"/>
    <n v="1"/>
    <n v="8"/>
    <s v="TAT"/>
    <s v="ARTURO ALFONSO BUITRAGO"/>
    <s v="Preventa"/>
    <s v="80422626"/>
    <s v="1012358399"/>
    <s v="TIENDA LA DEPORTIVA"/>
  </r>
  <r>
    <d v="2025-11-19T00:00:00"/>
    <s v="HHBO001181255"/>
    <s v="YACAN38"/>
    <s v="CANDADO 38 MM"/>
    <s v="YACAN38 - CANDADO 38 MM"/>
    <n v="3"/>
    <n v="2668.75"/>
    <n v="0"/>
    <n v="8006.25"/>
    <s v="BG13"/>
    <n v="1"/>
    <n v="2"/>
    <s v=" CIUDAD BOGOTA"/>
    <s v="ZONA BOGOTA"/>
    <s v="TERCEROS"/>
    <s v="2025 SEM 47"/>
    <s v="2236"/>
    <x v="14"/>
    <s v="miércoles"/>
    <s v="YASS"/>
    <n v="1"/>
    <n v="3"/>
    <s v="TAT"/>
    <s v="ARTURO ALFONSO BUITRAGO"/>
    <s v="Preventa"/>
    <s v="80422626"/>
    <s v="1012358399"/>
    <s v="TIENDA LA DEPORTIVA"/>
  </r>
  <r>
    <d v="2025-11-19T00:00:00"/>
    <s v="HHBO001181255"/>
    <s v="LYBICA1000X1"/>
    <s v="LIMPIAYA LIMPIADOR BICARBONATO 1000ML X1"/>
    <s v="LYBICA1000X1 - LIMPIAYA LIMPIADOR BICARBONATO 1000ML X1"/>
    <n v="2"/>
    <n v="3025.21"/>
    <n v="0"/>
    <n v="6050.4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ARTURO ALFONSO BUITRAGO"/>
    <s v="Preventa"/>
    <s v="80422626"/>
    <s v="1012358399"/>
    <s v="TIENDA LA DEPORTIVA"/>
  </r>
  <r>
    <d v="2025-11-19T00:00:00"/>
    <s v="HHBO001181255"/>
    <s v="LYLIMJUNTAS"/>
    <s v="LIMPIADOR DE JUNTAS LIMPIAYA"/>
    <s v="LYLIMJUNTAS - LIMPIADOR DE JUNTAS LIMPIAYA"/>
    <n v="2"/>
    <n v="4659"/>
    <n v="0"/>
    <n v="9318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ARTURO ALFONSO BUITRAGO"/>
    <s v="Preventa"/>
    <s v="80422626"/>
    <s v="1012358399"/>
    <s v="TIENDA LA DEPORTIVA"/>
  </r>
  <r>
    <d v="2025-11-19T00:00:00"/>
    <s v="HHBO001181255"/>
    <s v="LYDESEN500"/>
    <s v="DESENGRASANTE CITRICO 500ML"/>
    <s v="LYDESEN500 - DESENGRASANTE CITRICO 500ML"/>
    <n v="3"/>
    <n v="2645.48"/>
    <n v="0"/>
    <n v="7936.44"/>
    <s v="BG13"/>
    <n v="1"/>
    <n v="2"/>
    <s v=" CIUDAD BOGOTA"/>
    <s v="ZONA BOGOTA"/>
    <s v="TERCEROS"/>
    <s v="2025 SEM 47"/>
    <s v="2236"/>
    <x v="14"/>
    <s v="miércoles"/>
    <s v="ETERNA"/>
    <n v="1"/>
    <n v="3"/>
    <s v="TAT"/>
    <s v="ARTURO ALFONSO BUITRAGO"/>
    <s v="Preventa"/>
    <s v="80422626"/>
    <s v="1012358399"/>
    <s v="TIENDA LA DEPORTIVA"/>
  </r>
  <r>
    <d v="2025-11-19T00:00:00"/>
    <s v="HHBO001181279"/>
    <s v="PBELDES12X18"/>
    <s v="DES. EA DPL CLASS 12G X 18"/>
    <s v="PBELDES12X18 - DES. EA DPL CLASS 12G X 18"/>
    <n v="1"/>
    <n v="12500"/>
    <n v="0"/>
    <n v="12500"/>
    <s v="BG13"/>
    <n v="1"/>
    <n v="2"/>
    <s v=" CIUDAD BOGOTA"/>
    <s v="ZONA BOGOTA"/>
    <s v="TERCEROS"/>
    <s v="2025 SEM 47"/>
    <s v="2236"/>
    <x v="14"/>
    <s v="miércoles"/>
    <s v="PREBEL"/>
    <n v="1"/>
    <n v="1"/>
    <s v="TAT"/>
    <s v="IVAN DARIO CRUZ SUAREZ"/>
    <s v="Preventa"/>
    <s v="1020765102"/>
    <s v="1012358399"/>
    <s v="MINIMERCADO S Y M"/>
  </r>
  <r>
    <d v="2025-11-19T00:00:00"/>
    <s v="HHBO001181281"/>
    <s v="LYESPOOROX12"/>
    <s v="LIMPIAYA ESPONJA ORO/PLATA X12"/>
    <s v="LYESPOOROX12 - LIMPIAYA ESPONJA ORO/PLATA X12"/>
    <n v="1"/>
    <n v="8991.6"/>
    <n v="0"/>
    <n v="8991.6"/>
    <s v="BG13"/>
    <n v="1"/>
    <n v="2"/>
    <s v=" CIUDAD BOGOTA"/>
    <s v="ZONA BOGOTA"/>
    <s v="TERCEROS"/>
    <s v="2025 SEM 47"/>
    <s v="2236"/>
    <x v="14"/>
    <s v="miércoles"/>
    <s v="ETERNA"/>
    <n v="1"/>
    <n v="1"/>
    <s v="TAT"/>
    <s v="MARIA DEL CARMEN CARABALLO RODRIGUEZ"/>
    <s v="Preventa"/>
    <s v="52219984"/>
    <s v="1012358399"/>
    <s v="TIENDA Y DULCURA SUA"/>
  </r>
  <r>
    <d v="2025-11-19T00:00:00"/>
    <s v="HHBO001181281"/>
    <s v="LYVIDR500X1"/>
    <s v="LIMPIAYA LIMPIAVIDRIOS MULTIUSOS 500ML X1"/>
    <s v="LYVIDR500X1 - LIMPIAYA LIMPIAVIDRIOS MULTIUSOS 500ML X1"/>
    <n v="2"/>
    <n v="2647.06"/>
    <n v="0"/>
    <n v="5294.1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MARIA DEL CARMEN CARABALLO RODRIGUEZ"/>
    <s v="Preventa"/>
    <s v="52219984"/>
    <s v="1012358399"/>
    <s v="TIENDA Y DULCURA SUA"/>
  </r>
  <r>
    <d v="2025-11-19T00:00:00"/>
    <s v="HHBO001181281"/>
    <s v="LYBICA1000X1"/>
    <s v="LIMPIAYA LIMPIADOR BICARBONATO 1000ML X1"/>
    <s v="LYBICA1000X1 - LIMPIAYA LIMPIADOR BICARBONATO 1000ML X1"/>
    <n v="2"/>
    <n v="3025.21"/>
    <n v="0"/>
    <n v="6050.42"/>
    <s v="BG13"/>
    <n v="1"/>
    <n v="2"/>
    <s v=" CIUDAD BOGOTA"/>
    <s v="ZONA BOGOTA"/>
    <s v="TERCEROS"/>
    <s v="2025 SEM 47"/>
    <s v="2236"/>
    <x v="14"/>
    <s v="miércoles"/>
    <s v="ETERNA"/>
    <n v="1"/>
    <n v="2"/>
    <s v="TAT"/>
    <s v="MARIA DEL CARMEN CARABALLO RODRIGUEZ"/>
    <s v="Preventa"/>
    <s v="52219984"/>
    <s v="1012358399"/>
    <s v="TIENDA Y DULCURA SUA"/>
  </r>
  <r>
    <d v="2025-11-19T00:00:00"/>
    <s v="HHME001470085"/>
    <s v="PBDESCOJINX18"/>
    <s v="DES. AFM DPL ORIG 12G X18"/>
    <s v="PBDESCOJINX18 - DES. AFM DPL ORIG 12G X18"/>
    <n v="1"/>
    <n v="11900"/>
    <n v="0"/>
    <n v="11900"/>
    <s v="MD02"/>
    <n v="1"/>
    <n v="1"/>
    <s v=" MEDELLIN"/>
    <s v="ZONA CENTRO"/>
    <s v="TERCEROS"/>
    <s v="2025 SEM 47"/>
    <s v="1329"/>
    <x v="43"/>
    <s v="miércoles"/>
    <s v="PREBEL"/>
    <n v="1"/>
    <n v="1"/>
    <s v="TAT"/>
    <s v="JOHN FREDY ALVAREZ RIOS"/>
    <s v="Preventa"/>
    <s v="70327274"/>
    <s v="8063355"/>
    <s v="FRUVER Y ABARROTES JP"/>
  </r>
  <r>
    <d v="2025-11-19T00:00:00"/>
    <s v="HHBO001181387"/>
    <s v="LYLOZACREM"/>
    <s v="CREMA LAVALOZA LIMPIAYA"/>
    <s v="LYLOZACREM - CREMA LAVALOZA LIMPIAYA"/>
    <n v="1"/>
    <n v="2615"/>
    <n v="0"/>
    <n v="2615"/>
    <s v="BG11"/>
    <n v="1"/>
    <n v="2"/>
    <s v=" CIUDAD BOGOTA"/>
    <s v="ZONA BOGOTA"/>
    <s v="TERCEROS"/>
    <s v="2025 SEM 47"/>
    <s v="2198"/>
    <x v="33"/>
    <s v="miércoles"/>
    <s v="ETERNA"/>
    <n v="1"/>
    <n v="1"/>
    <s v="TAT"/>
    <s v="HENRY SILVA ROMERO"/>
    <s v="Preventa"/>
    <s v="79245842"/>
    <s v="1129520020"/>
    <s v="HENRYS FERETERIA"/>
  </r>
  <r>
    <d v="2025-11-19T00:00:00"/>
    <s v="HHBO001181387"/>
    <s v="PBELROLL50X2"/>
    <s v="PROM DES EA CLASSIC ROLL ON 50ML X 2"/>
    <s v="PBELROLL50X2 - PROM DES EA CLASSIC ROLL ON 50ML X 2"/>
    <n v="1"/>
    <n v="15579.83"/>
    <n v="0"/>
    <n v="15579.83"/>
    <s v="BG11"/>
    <n v="1"/>
    <n v="2"/>
    <s v=" CIUDAD BOGOTA"/>
    <s v="ZONA BOGOTA"/>
    <s v="TERCEROS"/>
    <s v="2025 SEM 47"/>
    <s v="2198"/>
    <x v="33"/>
    <s v="miércoles"/>
    <s v="PREBEL"/>
    <n v="1"/>
    <n v="1"/>
    <s v="TAT"/>
    <s v="HENRY SILVA ROMERO"/>
    <s v="Preventa"/>
    <s v="79245842"/>
    <s v="1129520020"/>
    <s v="HENRYS FERETERIA"/>
  </r>
  <r>
    <d v="2025-11-19T00:00:00"/>
    <s v="HHME001470268"/>
    <s v="LYGUANT9AMX2"/>
    <s v="LIMPIAYA GUANTE TALLA9 AMARILLO X2"/>
    <s v="LYGUANT9AMX2 - LIMPIAYA GUANTE TALLA9 AMARILLO X2"/>
    <n v="6"/>
    <n v="3025.21"/>
    <n v="0"/>
    <n v="18151.259999999998"/>
    <s v="MD04"/>
    <n v="1"/>
    <n v="125"/>
    <s v=" TUTI Medellin"/>
    <s v="ZONA CENTRO"/>
    <s v="TERCEROS"/>
    <s v="2025 SEM 47"/>
    <s v="1312"/>
    <x v="39"/>
    <s v="miércoles"/>
    <s v="ETERNA"/>
    <n v="1"/>
    <n v="6"/>
    <s v="TAT"/>
    <s v="AUTOSERVICIO LA FINQUITA JD S.A.S"/>
    <s v="Preventa"/>
    <s v="901688849"/>
    <s v="71296053"/>
    <s v="AUTOSERVICIO LA FINQUITA JD SAS"/>
  </r>
  <r>
    <d v="2025-11-19T00:00:00"/>
    <s v="HHBO001181405"/>
    <s v="LYDESEN500"/>
    <s v="DESENGRASANTE CITRICO 500ML"/>
    <s v="LYDESEN500 - DESENGRASANTE CITRICO 500ML"/>
    <n v="6"/>
    <n v="2645.48"/>
    <n v="0"/>
    <n v="15872.88"/>
    <s v="BG25"/>
    <n v="1"/>
    <n v="126"/>
    <s v=" TUTI Bogota"/>
    <s v="ZONA BOGOTA"/>
    <s v="TERCEROS"/>
    <s v="2025 SEM 47"/>
    <s v="2138"/>
    <x v="38"/>
    <s v="miércoles"/>
    <s v="ETERNA"/>
    <n v="1"/>
    <n v="6"/>
    <s v="TAT"/>
    <s v="CESAR DARIO GALVIS AGUDELO"/>
    <s v="Preventa"/>
    <s v="14450447"/>
    <s v="1024507708"/>
    <s v="SUPER LA 75"/>
  </r>
  <r>
    <d v="2025-11-19T00:00:00"/>
    <s v="HHBO001181359"/>
    <s v="PBPROCOLDIS"/>
    <s v="PROTECTOR SOLAR COLOR DISPLAY"/>
    <s v="PBPROCOLDIS - PROTECTOR SOLAR COLOR DISPLAY"/>
    <n v="1"/>
    <n v="29400"/>
    <n v="0"/>
    <n v="29400"/>
    <s v="BG13"/>
    <n v="1"/>
    <n v="2"/>
    <s v=" CIUDAD BOGOTA"/>
    <s v="ZONA BOGOTA"/>
    <s v="TERCEROS"/>
    <s v="2025 SEM 47"/>
    <s v="2208"/>
    <x v="3"/>
    <s v="miércoles"/>
    <s v="PREBEL"/>
    <n v="1"/>
    <n v="1"/>
    <s v="TAT"/>
    <s v="BLANCA AZUCENA SEGURA SANABRIA"/>
    <s v="Preventa"/>
    <s v="23474834"/>
    <s v="1016001588"/>
    <s v="PRODUCTOS DE ASEO Y LIMPIEZA AROMAS"/>
  </r>
  <r>
    <d v="2025-11-19T00:00:00"/>
    <s v="HHBU000701471"/>
    <s v="LYLOZACREM"/>
    <s v="CREMA LAVALOZA LIMPIAYA"/>
    <s v="LYLOZACREM - CREMA LAVALOZA LIMPIAYA"/>
    <n v="6"/>
    <n v="2615"/>
    <n v="0"/>
    <n v="15690"/>
    <s v="CU02"/>
    <n v="1"/>
    <n v="211"/>
    <s v=" Tuti Cúcuta"/>
    <s v="ZONA SANTANDER"/>
    <s v="TERCEROS"/>
    <s v="2025 SEM 47"/>
    <s v="1683"/>
    <x v="12"/>
    <s v="miércoles"/>
    <s v="ETERNA"/>
    <n v="1"/>
    <n v="6"/>
    <s v="TAT"/>
    <s v="VICTOR IVAN ZULUAGA GIRALDO"/>
    <s v="Preventa"/>
    <s v="1045019369"/>
    <s v="60375658"/>
    <s v="TIENDA MIXTA"/>
  </r>
  <r>
    <d v="2025-11-19T00:00:00"/>
    <s v="HHBU000701523"/>
    <s v="LYLOZA180DX1"/>
    <s v="LIMPIAYA LAVA LOZA DOYPACK 180 ML X1"/>
    <s v="LYLOZA180DX1 - LIMPIAYA LAVA LOZA DOYPACK 180 ML X1"/>
    <n v="6"/>
    <n v="1230"/>
    <n v="0"/>
    <n v="7380"/>
    <s v="CU02"/>
    <n v="1"/>
    <n v="211"/>
    <s v=" Tuti Cúcuta"/>
    <s v="ZONA SANTANDER"/>
    <s v="TERCEROS"/>
    <s v="2025 SEM 47"/>
    <s v="1674"/>
    <x v="24"/>
    <s v="miércoles"/>
    <s v="ETERNA"/>
    <n v="1"/>
    <n v="6"/>
    <s v="TAT"/>
    <s v="RAMON DAVID BALMACEA VILA"/>
    <s v="Preventa"/>
    <s v="9715164"/>
    <s v="1090387974"/>
    <s v="RAMON DAVID BALMACEA VILA"/>
  </r>
  <r>
    <d v="2025-11-19T00:00:00"/>
    <s v="HHBU000701523"/>
    <s v="LYLOZA700DX1"/>
    <s v="LIMPIAYA LAVA LOZA DOYPACK 700 ML X1"/>
    <s v="LYLOZA700DX1 - LIMPIAYA LAVA LOZA DOYPACK 700 ML X1"/>
    <n v="6"/>
    <n v="3562.19"/>
    <n v="0"/>
    <n v="21373.14"/>
    <s v="CU02"/>
    <n v="1"/>
    <n v="211"/>
    <s v=" Tuti Cúcuta"/>
    <s v="ZONA SANTANDER"/>
    <s v="TERCEROS"/>
    <s v="2025 SEM 47"/>
    <s v="1674"/>
    <x v="24"/>
    <s v="miércoles"/>
    <s v="ETERNA"/>
    <n v="1"/>
    <n v="6"/>
    <s v="TAT"/>
    <s v="RAMON DAVID BALMACEA VILA"/>
    <s v="Preventa"/>
    <s v="9715164"/>
    <s v="1090387974"/>
    <s v="RAMON DAVID BALMACEA VILA"/>
  </r>
  <r>
    <d v="2025-11-19T00:00:00"/>
    <s v="HHBO001181400"/>
    <s v="LYLOZACREM"/>
    <s v="CREMA LAVALOZA LIMPIAYA"/>
    <s v="LYLOZACREM - CREMA LAVALOZA LIMPIAYA"/>
    <n v="1"/>
    <n v="2615"/>
    <n v="0"/>
    <n v="2615"/>
    <s v="BG25"/>
    <n v="1"/>
    <n v="126"/>
    <s v=" TUTI Bogota"/>
    <s v="ZONA BOGOTA"/>
    <s v="TERCEROS"/>
    <s v="2025 SEM 47"/>
    <s v="2138"/>
    <x v="38"/>
    <s v="miércoles"/>
    <s v="ETERNA"/>
    <n v="1"/>
    <n v="1"/>
    <s v="TAT"/>
    <s v="OSCAR JAVIER OLARTE MOLANO"/>
    <s v="Preventa"/>
    <s v="80251153"/>
    <s v="1024507708"/>
    <s v="ABC PAPELERIAS"/>
  </r>
  <r>
    <d v="2025-11-19T00:00:00"/>
    <s v="HHBO001181400"/>
    <s v="LYBICA1000X1"/>
    <s v="LIMPIAYA LIMPIADOR BICARBONATO 1000ML X1"/>
    <s v="LYBICA1000X1 - LIMPIAYA LIMPIADOR BICARBONATO 1000ML X1"/>
    <n v="1"/>
    <n v="3025.21"/>
    <n v="0"/>
    <n v="3025.21"/>
    <s v="BG25"/>
    <n v="1"/>
    <n v="126"/>
    <s v=" TUTI Bogota"/>
    <s v="ZONA BOGOTA"/>
    <s v="TERCEROS"/>
    <s v="2025 SEM 47"/>
    <s v="2138"/>
    <x v="38"/>
    <s v="miércoles"/>
    <s v="ETERNA"/>
    <n v="1"/>
    <n v="1"/>
    <s v="TAT"/>
    <s v="OSCAR JAVIER OLARTE MOLANO"/>
    <s v="Preventa"/>
    <s v="80251153"/>
    <s v="1024507708"/>
    <s v="ABC PAPELERIAS"/>
  </r>
  <r>
    <d v="2025-11-19T00:00:00"/>
    <s v="HHBO001181400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7"/>
    <s v="2138"/>
    <x v="38"/>
    <s v="miércoles"/>
    <s v="ETERNA"/>
    <n v="1"/>
    <n v="1"/>
    <s v="TAT"/>
    <s v="OSCAR JAVIER OLARTE MOLANO"/>
    <s v="Preventa"/>
    <s v="80251153"/>
    <s v="1024507708"/>
    <s v="ABC PAPELERIAS"/>
  </r>
  <r>
    <d v="2025-11-19T00:00:00"/>
    <s v="HHBO001181420"/>
    <s v="PBDESCOJINX18"/>
    <s v="DES. AFM DPL ORIG 12G X18"/>
    <s v="PBDESCOJINX18 - DES. AFM DPL ORIG 12G X18"/>
    <n v="2"/>
    <n v="11900"/>
    <n v="714"/>
    <n v="23086"/>
    <s v="BG25"/>
    <n v="1"/>
    <n v="126"/>
    <s v=" TUTI Bogota"/>
    <s v="ZONA BOGOTA"/>
    <s v="TERCEROS"/>
    <s v="2025 SEM 47"/>
    <s v="2138"/>
    <x v="38"/>
    <s v="miércoles"/>
    <s v="PREBEL"/>
    <n v="1"/>
    <n v="2"/>
    <s v="TAT"/>
    <s v="ELIZABETH VERGARA VERGARA GONZALEZ"/>
    <s v="Preventa"/>
    <s v="1024465335"/>
    <s v="1024507708"/>
    <s v="AUTOSERVICIO LA BAHIA"/>
  </r>
  <r>
    <d v="2025-11-19T00:00:00"/>
    <s v="HHBO001181420"/>
    <s v="PBDESCREMA72H"/>
    <s v="DESODORANTE COLAPSIBLE 40GR 72H"/>
    <s v="PBDESCREMA72H - DESODORANTE COLAPSIBLE 40GR 72H"/>
    <n v="6"/>
    <n v="3000"/>
    <n v="0"/>
    <n v="18000"/>
    <s v="BG25"/>
    <n v="1"/>
    <n v="126"/>
    <s v=" TUTI Bogota"/>
    <s v="ZONA BOGOTA"/>
    <s v="TERCEROS"/>
    <s v="2025 SEM 47"/>
    <s v="2138"/>
    <x v="38"/>
    <s v="miércoles"/>
    <s v="PREBEL"/>
    <n v="1"/>
    <n v="6"/>
    <s v="TAT"/>
    <s v="ELIZABETH VERGARA VERGARA GONZALEZ"/>
    <s v="Preventa"/>
    <s v="1024465335"/>
    <s v="1024507708"/>
    <s v="AUTOSERVICIO LA BAHIA"/>
  </r>
  <r>
    <d v="2025-11-19T00:00:00"/>
    <s v="HHBO001181430"/>
    <s v="LYLOZA700DX1"/>
    <s v="LIMPIAYA LAVA LOZA DOYPACK 700 ML X1"/>
    <s v="LYLOZA700DX1 - LIMPIAYA LAVA LOZA DOYPACK 700 ML X1"/>
    <n v="4"/>
    <n v="3562.19"/>
    <n v="0"/>
    <n v="14248.76"/>
    <s v="BG13"/>
    <n v="1"/>
    <n v="2"/>
    <s v=" CIUDAD BOGOTA"/>
    <s v="ZONA BOGOTA"/>
    <s v="TERCEROS"/>
    <s v="2025 SEM 47"/>
    <s v="2208"/>
    <x v="3"/>
    <s v="miércoles"/>
    <s v="ETERNA"/>
    <n v="1"/>
    <n v="4"/>
    <s v="TAT"/>
    <s v="JUAN PABLO ARIAS"/>
    <s v="Preventa"/>
    <s v="80505437"/>
    <s v="1016001588"/>
    <s v="BICICLETERIA ARIAS BIKES"/>
  </r>
  <r>
    <d v="2025-11-19T00:00:00"/>
    <s v="HHBO001181430"/>
    <s v="LYSUAV760DX1"/>
    <s v="LIMPIAYA SUAVIZANTE DOYPACK 760 ML X1"/>
    <s v="LYSUAV760DX1 - LIMPIAYA SUAVIZANTE DOYPACK 760 ML X1"/>
    <n v="2"/>
    <n v="3400"/>
    <n v="0"/>
    <n v="6800"/>
    <s v="BG13"/>
    <n v="1"/>
    <n v="2"/>
    <s v=" CIUDAD BOGOTA"/>
    <s v="ZONA BOGOTA"/>
    <s v="TERCEROS"/>
    <s v="2025 SEM 47"/>
    <s v="2208"/>
    <x v="3"/>
    <s v="miércoles"/>
    <s v="ETERNA"/>
    <n v="1"/>
    <n v="2"/>
    <s v="TAT"/>
    <s v="JUAN PABLO ARIAS"/>
    <s v="Preventa"/>
    <s v="80505437"/>
    <s v="1016001588"/>
    <s v="BICICLETERIA ARIAS BIKES"/>
  </r>
  <r>
    <d v="2025-11-19T00:00:00"/>
    <s v="HHBO001181430"/>
    <s v="LYDETE1800DX1"/>
    <s v="DETERGENTE ETERNA DOYPACK 1800 ML X1"/>
    <s v="LYDETE1800DX1 - DETERGENTE ETERNA DOYPACK 1800 ML X1"/>
    <n v="1"/>
    <n v="12000"/>
    <n v="0"/>
    <n v="12000"/>
    <s v="BG13"/>
    <n v="1"/>
    <n v="2"/>
    <s v=" CIUDAD BOGOTA"/>
    <s v="ZONA BOGOTA"/>
    <s v="TERCEROS"/>
    <s v="2025 SEM 47"/>
    <s v="2208"/>
    <x v="3"/>
    <s v="miércoles"/>
    <s v="ETERNA"/>
    <n v="1"/>
    <n v="1"/>
    <s v="TAT"/>
    <s v="JUAN PABLO ARIAS"/>
    <s v="Preventa"/>
    <s v="80505437"/>
    <s v="1016001588"/>
    <s v="BICICLETERIA ARIAS BIKES"/>
  </r>
  <r>
    <d v="2025-11-19T00:00:00"/>
    <s v="HHMO000627233"/>
    <s v="LYSUAV760DX1"/>
    <s v="LIMPIAYA SUAVIZANTE DOYPACK 760 ML X1"/>
    <s v="LYSUAV760DX1 - LIMPIAYA SUAVIZANTE DOYPACK 760 ML X1"/>
    <n v="6"/>
    <n v="3400"/>
    <n v="0"/>
    <n v="20400"/>
    <s v="MT11"/>
    <n v="1"/>
    <n v="156"/>
    <s v=" TUTI Monteria"/>
    <s v="ZONA CENTRO"/>
    <s v="TERCEROS"/>
    <s v="2025 SEM 47"/>
    <s v="1731"/>
    <x v="1"/>
    <s v="miércoles"/>
    <s v="ETERNA"/>
    <n v="1"/>
    <n v="6"/>
    <s v="TAT"/>
    <s v="JOSE JAVIER VILLEGAS CASARRUBIA"/>
    <s v="Preventa"/>
    <s v="1071349331"/>
    <s v="1067887069"/>
    <s v="TIENDA LA 61B"/>
  </r>
  <r>
    <d v="2025-11-19T00:00:00"/>
    <s v="HHMO000627233"/>
    <s v="LYLOZA700DX1"/>
    <s v="LIMPIAYA LAVA LOZA DOYPACK 700 ML X1"/>
    <s v="LYLOZA700DX1 - LIMPIAYA LAVA LOZA DOYPACK 700 ML X1"/>
    <n v="6"/>
    <n v="3562.19"/>
    <n v="0"/>
    <n v="21373.14"/>
    <s v="MT11"/>
    <n v="1"/>
    <n v="156"/>
    <s v=" TUTI Monteria"/>
    <s v="ZONA CENTRO"/>
    <s v="TERCEROS"/>
    <s v="2025 SEM 47"/>
    <s v="1731"/>
    <x v="1"/>
    <s v="miércoles"/>
    <s v="ETERNA"/>
    <n v="1"/>
    <n v="6"/>
    <s v="TAT"/>
    <s v="JOSE JAVIER VILLEGAS CASARRUBIA"/>
    <s v="Preventa"/>
    <s v="1071349331"/>
    <s v="1067887069"/>
    <s v="TIENDA LA 61B"/>
  </r>
  <r>
    <d v="2025-11-19T00:00:00"/>
    <s v="HHBO001181453"/>
    <s v="LYDETE1800DX1"/>
    <s v="DETERGENTE ETERNA DOYPACK 1800 ML X1"/>
    <s v="LYDETE1800DX1 - DETERGENTE ETERNA DOYPACK 1800 ML X1"/>
    <n v="1"/>
    <n v="12000"/>
    <n v="0"/>
    <n v="12000"/>
    <s v="BG13"/>
    <n v="1"/>
    <n v="2"/>
    <s v=" CIUDAD BOGOTA"/>
    <s v="ZONA BOGOTA"/>
    <s v="TERCEROS"/>
    <s v="2025 SEM 47"/>
    <s v="2208"/>
    <x v="3"/>
    <s v="miércoles"/>
    <s v="ETERNA"/>
    <n v="1"/>
    <n v="1"/>
    <s v="TAT"/>
    <s v="OLGA LUCIA GONZALEZ CARDENAS"/>
    <s v="Preventa"/>
    <s v="52250683"/>
    <s v="1016001588"/>
    <s v="CIGARRERIA CAPRISS"/>
  </r>
  <r>
    <d v="2025-11-19T00:00:00"/>
    <s v="HHBO001181453"/>
    <s v="LYSUAV190DX1"/>
    <s v="LIMPIAYA SUAVIZANTE DOYPACK 190 ML X1"/>
    <s v="LYSUAV190DX1 - LIMPIAYA SUAVIZANTE DOYPACK 190 ML X1"/>
    <n v="6"/>
    <n v="977"/>
    <n v="0"/>
    <n v="5862"/>
    <s v="BG13"/>
    <n v="1"/>
    <n v="2"/>
    <s v=" CIUDAD BOGOTA"/>
    <s v="ZONA BOGOTA"/>
    <s v="TERCEROS"/>
    <s v="2025 SEM 47"/>
    <s v="2208"/>
    <x v="3"/>
    <s v="miércoles"/>
    <s v="ETERNA"/>
    <n v="1"/>
    <n v="6"/>
    <s v="TAT"/>
    <s v="OLGA LUCIA GONZALEZ CARDENAS"/>
    <s v="Preventa"/>
    <s v="52250683"/>
    <s v="1016001588"/>
    <s v="CIGARRERIA CAPRISS"/>
  </r>
  <r>
    <d v="2025-11-19T00:00:00"/>
    <s v="HHME001470338"/>
    <s v="LYBICA1000X1"/>
    <s v="LIMPIAYA LIMPIADOR BICARBONATO 1000ML X1"/>
    <s v="LYBICA1000X1 - LIMPIAYA LIMPIADOR BICARBONATO 1000ML X1"/>
    <n v="12"/>
    <n v="3025.21"/>
    <n v="0"/>
    <n v="36302.519999999997"/>
    <s v="MD01"/>
    <n v="1"/>
    <n v="125"/>
    <s v=" TUTI Medellin"/>
    <s v="ZONA CENTRO"/>
    <s v="TERCEROS"/>
    <s v="2025 SEM 47"/>
    <s v="1348"/>
    <x v="7"/>
    <s v="miércoles"/>
    <s v="ETERNA"/>
    <n v="1"/>
    <n v="12"/>
    <s v="TAT"/>
    <s v="MINIMERCADO SENDERO VERDE-SOCIEDAD POR ACCIONES SIMPLIFICADA"/>
    <s v="Preventa"/>
    <s v="901589240"/>
    <s v="1039023085"/>
    <s v="MINIMERCADO SENDERO VERDE SAS"/>
  </r>
  <r>
    <d v="2025-11-19T00:00:00"/>
    <s v="HHME001470338"/>
    <s v="LYESPOOROX12"/>
    <s v="LIMPIAYA ESPONJA ORO/PLATA X12"/>
    <s v="LYESPOOROX12 - LIMPIAYA ESPONJA ORO/PLATA X12"/>
    <n v="2"/>
    <n v="8991.6"/>
    <n v="899.16"/>
    <n v="17084.04"/>
    <s v="MD01"/>
    <n v="1"/>
    <n v="125"/>
    <s v=" TUTI Medellin"/>
    <s v="ZONA CENTRO"/>
    <s v="TERCEROS"/>
    <s v="2025 SEM 47"/>
    <s v="1348"/>
    <x v="7"/>
    <s v="miércoles"/>
    <s v="ETERNA"/>
    <n v="1"/>
    <n v="2"/>
    <s v="TAT"/>
    <s v="MINIMERCADO SENDERO VERDE-SOCIEDAD POR ACCIONES SIMPLIFICADA"/>
    <s v="Preventa"/>
    <s v="901589240"/>
    <s v="1039023085"/>
    <s v="MINIMERCADO SENDERO VERDE SAS"/>
  </r>
  <r>
    <d v="2025-11-19T00:00:00"/>
    <s v="HHBU000701559"/>
    <s v="LYDESEN500"/>
    <s v="DESENGRASANTE CITRICO 500ML"/>
    <s v="LYDESEN500 - DESENGRASANTE CITRICO 500ML"/>
    <n v="3"/>
    <n v="2645.48"/>
    <n v="0"/>
    <n v="7936.44"/>
    <s v="BM11"/>
    <n v="1"/>
    <n v="154"/>
    <s v=" TUTI Bucaramanga"/>
    <s v="ZONA SANTANDER"/>
    <s v="TERCEROS"/>
    <s v="2025 SEM 47"/>
    <s v="1640"/>
    <x v="52"/>
    <s v="miércoles"/>
    <s v="ETERNA"/>
    <n v="1"/>
    <n v="3"/>
    <s v="TAT"/>
    <s v="GILBERT BECERRA ROA"/>
    <s v="Preventa"/>
    <s v="13637944"/>
    <s v="63451609"/>
    <s v="TIENDA ABASTO AL DA"/>
  </r>
  <r>
    <d v="2025-11-19T00:00:00"/>
    <s v="HHME001470356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7"/>
    <s v="1348"/>
    <x v="7"/>
    <s v="miércoles"/>
    <s v="YASS"/>
    <n v="1"/>
    <n v="6"/>
    <s v="TAT"/>
    <s v="FLOR ANGELA QUINTANA ALVAREZ"/>
    <s v="Preventa"/>
    <s v="43606462"/>
    <s v="1039023085"/>
    <s v="VARIEDADES JIHEH"/>
  </r>
  <r>
    <d v="2025-11-19T00:00:00"/>
    <s v="HHME001470356"/>
    <s v="YACAN38"/>
    <s v="CANDADO 38 MM"/>
    <s v="YACAN38 - CANDADO 38 MM"/>
    <n v="2"/>
    <n v="2668.75"/>
    <n v="0"/>
    <n v="5337.5"/>
    <s v="MD01"/>
    <n v="1"/>
    <n v="125"/>
    <s v=" TUTI Medellin"/>
    <s v="ZONA CENTRO"/>
    <s v="TERCEROS"/>
    <s v="2025 SEM 47"/>
    <s v="1348"/>
    <x v="7"/>
    <s v="miércoles"/>
    <s v="YASS"/>
    <n v="1"/>
    <n v="2"/>
    <s v="TAT"/>
    <s v="FLOR ANGELA QUINTANA ALVAREZ"/>
    <s v="Preventa"/>
    <s v="43606462"/>
    <s v="1039023085"/>
    <s v="VARIEDADES JIHEH"/>
  </r>
  <r>
    <d v="2025-11-19T00:00:00"/>
    <s v="HHBO001181385"/>
    <s v="LYESPOOROX12"/>
    <s v="LIMPIAYA ESPONJA ORO/PLATA X12"/>
    <s v="LYESPOOROX12 - LIMPIAYA ESPONJA ORO/PLATA X12"/>
    <n v="1"/>
    <n v="8991.6"/>
    <n v="0"/>
    <n v="8991.6"/>
    <s v="BG13"/>
    <n v="1"/>
    <n v="2"/>
    <s v=" CIUDAD BOGOTA"/>
    <s v="ZONA BOGOTA"/>
    <s v="TERCEROS"/>
    <s v="2025 SEM 47"/>
    <s v="2208"/>
    <x v="3"/>
    <s v="miércoles"/>
    <s v="ETERNA"/>
    <n v="1"/>
    <n v="1"/>
    <s v="TAT"/>
    <s v="ALEXANDER SUAREZ OROZCO"/>
    <s v="Preventa"/>
    <s v="10274116"/>
    <s v="1016001588"/>
    <s v="EL CAMBRAY"/>
  </r>
  <r>
    <d v="2025-11-19T00:00:00"/>
    <s v="HHBO001181385"/>
    <s v="LYBICA1000X1"/>
    <s v="LIMPIAYA LIMPIADOR BICARBONATO 1000ML X1"/>
    <s v="LYBICA1000X1 - LIMPIAYA LIMPIADOR BICARBONATO 1000ML X1"/>
    <n v="3"/>
    <n v="3025.21"/>
    <n v="0"/>
    <n v="9075.6299999999992"/>
    <s v="BG13"/>
    <n v="1"/>
    <n v="2"/>
    <s v=" CIUDAD BOGOTA"/>
    <s v="ZONA BOGOTA"/>
    <s v="TERCEROS"/>
    <s v="2025 SEM 47"/>
    <s v="2208"/>
    <x v="3"/>
    <s v="miércoles"/>
    <s v="ETERNA"/>
    <n v="1"/>
    <n v="3"/>
    <s v="TAT"/>
    <s v="ALEXANDER SUAREZ OROZCO"/>
    <s v="Preventa"/>
    <s v="10274116"/>
    <s v="1016001588"/>
    <s v="EL CAMBRAY"/>
  </r>
  <r>
    <d v="2025-11-19T00:00:00"/>
    <s v="HHBU000701517"/>
    <s v="LYLOZACREM"/>
    <s v="CREMA LAVALOZA LIMPIAYA"/>
    <s v="LYLOZACREM - CREMA LAVALOZA LIMPIAYA"/>
    <n v="4"/>
    <n v="2615"/>
    <n v="0"/>
    <n v="10460"/>
    <s v="CU02"/>
    <n v="1"/>
    <n v="211"/>
    <s v=" Tuti Cúcuta"/>
    <s v="ZONA SANTANDER"/>
    <s v="TERCEROS"/>
    <s v="2025 SEM 47"/>
    <s v="1674"/>
    <x v="24"/>
    <s v="miércoles"/>
    <s v="ETERNA"/>
    <n v="1"/>
    <n v="4"/>
    <s v="TAT"/>
    <s v="DEIVIS ANTONIO BOLANO SANCHEZ"/>
    <s v="Preventa"/>
    <s v="1149456243"/>
    <s v="1090387974"/>
    <s v="EL POLLO FRESCO"/>
  </r>
  <r>
    <d v="2025-11-19T00:00:00"/>
    <s v="HHBU000701517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7"/>
    <s v="1674"/>
    <x v="24"/>
    <s v="miércoles"/>
    <s v="ETERNA"/>
    <n v="1"/>
    <n v="6"/>
    <s v="TAT"/>
    <s v="DEIVIS ANTONIO BOLANO SANCHEZ"/>
    <s v="Preventa"/>
    <s v="1149456243"/>
    <s v="1090387974"/>
    <s v="EL POLLO FRESCO"/>
  </r>
  <r>
    <d v="2025-11-19T00:00:00"/>
    <s v="HHBU000701525"/>
    <s v="PBDESCLIROLL"/>
    <s v="DESODORANTE CLINICAL ROLL-ON 30ML"/>
    <s v="PBDESCLIROLL - DESODORANTE CLINICAL ROLL-ON 30ML"/>
    <n v="2"/>
    <n v="3000"/>
    <n v="0"/>
    <n v="6000"/>
    <s v="CU02"/>
    <n v="1"/>
    <n v="211"/>
    <s v=" Tuti Cúcuta"/>
    <s v="ZONA SANTANDER"/>
    <s v="TERCEROS"/>
    <s v="2025 SEM 47"/>
    <s v="1674"/>
    <x v="24"/>
    <s v="miércoles"/>
    <s v="PREBEL"/>
    <n v="1"/>
    <n v="2"/>
    <s v="TAT"/>
    <s v="AUGUSTO JOSE HERNANDEZ BOTELLO"/>
    <s v="Preventa"/>
    <s v="1093752940"/>
    <s v="1090387974"/>
    <s v="LOS TRES AUGUSTOS"/>
  </r>
  <r>
    <d v="2025-11-19T00:00:00"/>
    <s v="HHMO000627221"/>
    <s v="LYGUANT8AMX2"/>
    <s v="LIMPIAYA GUANTE TALLA8 AMARILLO X2"/>
    <s v="LYGUANT8AMX2 - LIMPIAYA GUANTE TALLA8 AMARILLO X2"/>
    <n v="6"/>
    <n v="3025.21"/>
    <n v="0"/>
    <n v="18151.259999999998"/>
    <s v="MT11"/>
    <n v="1"/>
    <n v="156"/>
    <s v=" TUTI Monteria"/>
    <s v="ZONA CENTRO"/>
    <s v="TERCEROS"/>
    <s v="2025 SEM 47"/>
    <s v="1731"/>
    <x v="1"/>
    <s v="miércoles"/>
    <s v="ETERNA"/>
    <n v="1"/>
    <n v="6"/>
    <s v="TAT"/>
    <s v="VICTOR NAZAR MARTINEZ FLOREZ"/>
    <s v="Preventa"/>
    <s v="15647446"/>
    <s v="1067887069"/>
    <s v="SUPERTIENDA MEDELLIN LA 64"/>
  </r>
  <r>
    <d v="2025-11-19T00:00:00"/>
    <s v="HHMO000627221"/>
    <s v="YASEDA20"/>
    <s v="SEDA DENTAL CON CERA 20 MT"/>
    <s v="YASEDA20 - SEDA DENTAL CON CERA 20 MT"/>
    <n v="6"/>
    <n v="1092.44"/>
    <n v="0"/>
    <n v="6554.64"/>
    <s v="MT11"/>
    <n v="1"/>
    <n v="156"/>
    <s v=" TUTI Monteria"/>
    <s v="ZONA CENTRO"/>
    <s v="TERCEROS"/>
    <s v="2025 SEM 47"/>
    <s v="1731"/>
    <x v="1"/>
    <s v="miércoles"/>
    <s v="YASS"/>
    <n v="1"/>
    <n v="6"/>
    <s v="TAT"/>
    <s v="VICTOR NAZAR MARTINEZ FLOREZ"/>
    <s v="Preventa"/>
    <s v="15647446"/>
    <s v="1067887069"/>
    <s v="SUPERTIENDA MEDELLIN LA 64"/>
  </r>
  <r>
    <d v="2025-11-19T00:00:00"/>
    <s v="HHMO000627221"/>
    <s v="LYCEETIPLANCHA"/>
    <s v="CEPILLO ECOLOGICO TIPO PLANCHA"/>
    <s v="LYCEETIPLANCHA - CEPILLO ECOLOGICO TIPO PLANCHA"/>
    <n v="6"/>
    <n v="2700"/>
    <n v="0"/>
    <n v="16200"/>
    <s v="MT11"/>
    <n v="1"/>
    <n v="156"/>
    <s v=" TUTI Monteria"/>
    <s v="ZONA CENTRO"/>
    <s v="TERCEROS"/>
    <s v="2025 SEM 47"/>
    <s v="1731"/>
    <x v="1"/>
    <s v="miércoles"/>
    <s v="ETERNA"/>
    <n v="1"/>
    <n v="6"/>
    <s v="TAT"/>
    <s v="VICTOR NAZAR MARTINEZ FLOREZ"/>
    <s v="Preventa"/>
    <s v="15647446"/>
    <s v="1067887069"/>
    <s v="SUPERTIENDA MEDELLIN LA 64"/>
  </r>
  <r>
    <d v="2025-11-19T00:00:00"/>
    <s v="HHMO000627221"/>
    <s v="LYLIMJUNTAS"/>
    <s v="LIMPIADOR DE JUNTAS LIMPIAYA"/>
    <s v="LYLIMJUNTAS - LIMPIADOR DE JUNTAS LIMPIAYA"/>
    <n v="3"/>
    <n v="4659"/>
    <n v="0"/>
    <n v="13977"/>
    <s v="MT11"/>
    <n v="1"/>
    <n v="156"/>
    <s v=" TUTI Monteria"/>
    <s v="ZONA CENTRO"/>
    <s v="TERCEROS"/>
    <s v="2025 SEM 47"/>
    <s v="1731"/>
    <x v="1"/>
    <s v="miércoles"/>
    <s v="ETERNA"/>
    <n v="1"/>
    <n v="3"/>
    <s v="TAT"/>
    <s v="VICTOR NAZAR MARTINEZ FLOREZ"/>
    <s v="Preventa"/>
    <s v="15647446"/>
    <s v="1067887069"/>
    <s v="SUPERTIENDA MEDELLIN LA 64"/>
  </r>
  <r>
    <d v="2025-11-19T00:00:00"/>
    <s v="HHBQ000728133"/>
    <s v="YACAN63"/>
    <s v="CANDADO 63 MM"/>
    <s v="YACAN63 - CANDADO 63 MM"/>
    <n v="3"/>
    <n v="5940"/>
    <n v="0"/>
    <n v="17820"/>
    <s v="BQ15"/>
    <n v="1"/>
    <n v="212"/>
    <s v=" Tuti Cartagena"/>
    <s v="ZONA NORTE"/>
    <s v="TERCEROS"/>
    <s v="2025 SEM 47"/>
    <s v="1958"/>
    <x v="20"/>
    <s v="miércoles"/>
    <s v="YASS"/>
    <n v="1"/>
    <n v="3"/>
    <s v="TAT"/>
    <s v="EMILIO JEREZ BALAGUERA"/>
    <s v="Preventa"/>
    <s v="7919698"/>
    <s v="1044921552"/>
    <s v="TIENDA EL PUEBLO"/>
  </r>
  <r>
    <d v="2025-11-19T00:00:00"/>
    <s v="HHBQ000728133"/>
    <s v="YALAPIZAMAX12"/>
    <s v="LAPIZ ESCOLAR AMARILLO X12"/>
    <s v="YALAPIZAMAX12 - LAPIZ ESCOLAR AMARILLO X12"/>
    <n v="1"/>
    <n v="4853"/>
    <n v="0"/>
    <n v="4853"/>
    <s v="BQ15"/>
    <n v="1"/>
    <n v="212"/>
    <s v=" Tuti Cartagena"/>
    <s v="ZONA NORTE"/>
    <s v="TERCEROS"/>
    <s v="2025 SEM 47"/>
    <s v="1958"/>
    <x v="20"/>
    <s v="miércoles"/>
    <n v="0"/>
    <n v="1"/>
    <n v="1"/>
    <s v="TAT"/>
    <s v="EMILIO JEREZ BALAGUERA"/>
    <s v="Preventa"/>
    <s v="7919698"/>
    <s v="1044921552"/>
    <s v="TIENDA EL PUEBLO"/>
  </r>
  <r>
    <d v="2025-11-19T00:00:00"/>
    <s v="HHBQ000728133"/>
    <s v="YAPANIAZU"/>
    <s v="PAÑITOS HUMEDOS DAMPY X 20 AZUL"/>
    <s v="YAPANIAZU - PAÑITOS HUMEDOS DAMPY X 20 AZUL"/>
    <n v="6"/>
    <n v="1344.54"/>
    <n v="0"/>
    <n v="8067.24"/>
    <s v="BQ15"/>
    <n v="1"/>
    <n v="212"/>
    <s v=" Tuti Cartagena"/>
    <s v="ZONA NORTE"/>
    <s v="TERCEROS"/>
    <s v="2025 SEM 47"/>
    <s v="1958"/>
    <x v="20"/>
    <s v="miércoles"/>
    <s v="YASS"/>
    <n v="1"/>
    <n v="6"/>
    <s v="TAT"/>
    <s v="EMILIO JEREZ BALAGUERA"/>
    <s v="Preventa"/>
    <s v="7919698"/>
    <s v="1044921552"/>
    <s v="TIENDA EL PUEBLO"/>
  </r>
  <r>
    <d v="2025-11-19T00:00:00"/>
    <s v="HHMO000627253"/>
    <s v="LYVIDR500X1"/>
    <s v="LIMPIAYA LIMPIAVIDRIOS MULTIUSOS 500ML X1"/>
    <s v="LYVIDR500X1 - LIMPIAYA LIMPIAVIDRIOS MULTIUSOS 500ML X1"/>
    <n v="6"/>
    <n v="2647.06"/>
    <n v="0"/>
    <n v="15882.36"/>
    <s v="MT11"/>
    <n v="1"/>
    <n v="156"/>
    <s v=" TUTI Monteria"/>
    <s v="ZONA CENTRO"/>
    <s v="TERCEROS"/>
    <s v="2025 SEM 47"/>
    <s v="1731"/>
    <x v="1"/>
    <s v="miércoles"/>
    <s v="ETERNA"/>
    <n v="1"/>
    <n v="6"/>
    <s v="TAT"/>
    <s v="BIBIANA MARIA SALAZAR MONTES"/>
    <s v="Preventa"/>
    <s v="35116708"/>
    <s v="1067887069"/>
    <s v="MINIMARKET Y LICORERA DOMI YA ALTOS DE MONTEVERDE"/>
  </r>
  <r>
    <d v="2025-11-19T00:00:00"/>
    <s v="HHBO001181455"/>
    <s v="YACAN20"/>
    <s v="CANDADO 20 MM"/>
    <s v="YACAN20 - CANDADO 20 MM"/>
    <n v="10"/>
    <n v="1218.49"/>
    <n v="0"/>
    <n v="12184.9"/>
    <s v="BG13"/>
    <n v="1"/>
    <n v="2"/>
    <s v=" CIUDAD BOGOTA"/>
    <s v="ZONA BOGOTA"/>
    <s v="TERCEROS"/>
    <s v="2025 SEM 47"/>
    <s v="2208"/>
    <x v="3"/>
    <s v="miércoles"/>
    <s v="YASS"/>
    <n v="1"/>
    <n v="10"/>
    <s v="TAT"/>
    <s v="OSCAR FABIAN GOMEZ RIVERA"/>
    <s v="Preventa"/>
    <s v="1018445146"/>
    <s v="1016001588"/>
    <s v="OXKAR PAPELERIA Y VIVERES"/>
  </r>
  <r>
    <d v="2025-11-19T00:00:00"/>
    <s v="HHBO001181455"/>
    <s v="YACAN38"/>
    <s v="CANDADO 38 MM"/>
    <s v="YACAN38 - CANDADO 38 MM"/>
    <n v="3"/>
    <n v="2668.75"/>
    <n v="0"/>
    <n v="8006.25"/>
    <s v="BG13"/>
    <n v="1"/>
    <n v="2"/>
    <s v=" CIUDAD BOGOTA"/>
    <s v="ZONA BOGOTA"/>
    <s v="TERCEROS"/>
    <s v="2025 SEM 47"/>
    <s v="2208"/>
    <x v="3"/>
    <s v="miércoles"/>
    <s v="YASS"/>
    <n v="1"/>
    <n v="3"/>
    <s v="TAT"/>
    <s v="OSCAR FABIAN GOMEZ RIVERA"/>
    <s v="Preventa"/>
    <s v="1018445146"/>
    <s v="1016001588"/>
    <s v="OXKAR PAPELERIA Y VIVERES"/>
  </r>
  <r>
    <d v="2025-11-19T00:00:00"/>
    <s v="HHME001470334"/>
    <s v="YAGOM90"/>
    <s v="GOMINA N17 EN SOBRE 90G"/>
    <s v="YAGOM90 - GOMINA N17 EN SOBRE 90G"/>
    <n v="5"/>
    <n v="1092.44"/>
    <n v="0"/>
    <n v="5462.2"/>
    <s v="MD01"/>
    <n v="1"/>
    <n v="125"/>
    <s v=" TUTI Medellin"/>
    <s v="ZONA CENTRO"/>
    <s v="TERCEROS"/>
    <s v="2025 SEM 47"/>
    <s v="1348"/>
    <x v="7"/>
    <s v="miércoles"/>
    <s v="YASS"/>
    <n v="1"/>
    <n v="5"/>
    <s v="TAT"/>
    <s v="MARGARITA MARIA VELASQUEZ MUÑOZ"/>
    <s v="Preventa"/>
    <s v="39760295"/>
    <s v="1039023085"/>
    <s v="MI TIENDA"/>
  </r>
  <r>
    <d v="2025-11-19T00:00:00"/>
    <s v="HHBO001181439"/>
    <s v="YABOLSAMED"/>
    <s v="BOLSA BASURA PAQUETE X8 UNIDADES"/>
    <s v="YABOLSAMED - BOLSA BASURA PAQUETE X8 UNIDADES"/>
    <n v="3"/>
    <n v="1344.54"/>
    <n v="0"/>
    <n v="4033.62"/>
    <s v="BG13"/>
    <n v="1"/>
    <n v="2"/>
    <s v=" CIUDAD BOGOTA"/>
    <s v="ZONA BOGOTA"/>
    <s v="TERCEROS"/>
    <s v="2025 SEM 47"/>
    <s v="2208"/>
    <x v="3"/>
    <s v="miércoles"/>
    <s v="YASS"/>
    <n v="1"/>
    <n v="3"/>
    <s v="TAT"/>
    <s v="NUBIA LUCIA BUITRAGO OVIEDO"/>
    <s v="Preventa"/>
    <s v="53178957"/>
    <s v="1016001588"/>
    <s v="LECHAT ACCESORIOS"/>
  </r>
  <r>
    <d v="2025-11-19T00:00:00"/>
    <s v="HHBO001181439"/>
    <s v="LYVIDR500X1"/>
    <s v="LIMPIAYA LIMPIAVIDRIOS MULTIUSOS 500ML X1"/>
    <s v="LYVIDR500X1 - LIMPIAYA LIMPIAVIDRIOS MULTIUSOS 500ML X1"/>
    <n v="1"/>
    <n v="2647.06"/>
    <n v="0"/>
    <n v="2647.06"/>
    <s v="BG13"/>
    <n v="1"/>
    <n v="2"/>
    <s v=" CIUDAD BOGOTA"/>
    <s v="ZONA BOGOTA"/>
    <s v="TERCEROS"/>
    <s v="2025 SEM 47"/>
    <s v="2208"/>
    <x v="3"/>
    <s v="miércoles"/>
    <s v="ETERNA"/>
    <n v="1"/>
    <n v="1"/>
    <s v="TAT"/>
    <s v="NUBIA LUCIA BUITRAGO OVIEDO"/>
    <s v="Preventa"/>
    <s v="53178957"/>
    <s v="1016001588"/>
    <s v="LECHAT ACCESORIOS"/>
  </r>
  <r>
    <d v="2025-11-19T00:00:00"/>
    <s v="HHME001470362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7"/>
    <s v="1348"/>
    <x v="7"/>
    <s v="miércoles"/>
    <s v="YASS"/>
    <n v="1"/>
    <n v="6"/>
    <s v="TAT"/>
    <s v="HORAMILTA RODRIGUEZ DIAZ"/>
    <s v="Preventa"/>
    <s v="43441670"/>
    <s v="1039023085"/>
    <s v="TIENDA TITA"/>
  </r>
  <r>
    <d v="2025-11-19T00:00:00"/>
    <s v="HHME001470362"/>
    <s v="YAPANIAZUX12"/>
    <s v="PAÑITOS HUMEDOS DAMPY AAZUL X 12UND"/>
    <s v="YAPANIAZUX12 - PAÑITOS HUMEDOS DAMPY AAZUL X 12UND"/>
    <n v="12"/>
    <n v="870"/>
    <n v="0"/>
    <n v="10440"/>
    <s v="MD01"/>
    <n v="1"/>
    <n v="125"/>
    <s v=" TUTI Medellin"/>
    <s v="ZONA CENTRO"/>
    <s v="TERCEROS"/>
    <s v="2025 SEM 47"/>
    <s v="1348"/>
    <x v="7"/>
    <s v="miércoles"/>
    <s v="YASS"/>
    <n v="1"/>
    <n v="12"/>
    <s v="TAT"/>
    <s v="HORAMILTA RODRIGUEZ DIAZ"/>
    <s v="Preventa"/>
    <s v="43441670"/>
    <s v="1039023085"/>
    <s v="TIENDA TITA"/>
  </r>
  <r>
    <d v="2025-11-19T00:00:00"/>
    <s v="HHBO001181447"/>
    <s v="PBDESCLINGEL70GR"/>
    <s v="DESODORANTE CLINICAL EN GEL 70GR"/>
    <s v="PBDESCLINGEL70GR - DESODORANTE CLINICAL EN GEL 70GR"/>
    <n v="3"/>
    <n v="7650"/>
    <n v="0"/>
    <n v="22950"/>
    <s v="BG11"/>
    <n v="1"/>
    <n v="2"/>
    <s v=" CIUDAD BOGOTA"/>
    <s v="ZONA BOGOTA"/>
    <s v="TERCEROS"/>
    <s v="2025 SEM 47"/>
    <s v="2201"/>
    <x v="36"/>
    <s v="miércoles"/>
    <s v="PREBEL"/>
    <n v="1"/>
    <n v="3"/>
    <s v="TAT"/>
    <s v="ELSA IRENE PINEDA CIFUENTES"/>
    <s v="Preventa"/>
    <s v="51879491"/>
    <s v="53099291"/>
    <s v="DROGUERIA SERVI FAMILIAR"/>
  </r>
  <r>
    <d v="2025-11-19T00:00:00"/>
    <s v="HHBO001181447"/>
    <s v="PBDESCLIROLL"/>
    <s v="DESODORANTE CLINICAL ROLL-ON 30ML"/>
    <s v="PBDESCLIROLL - DESODORANTE CLINICAL ROLL-ON 30ML"/>
    <n v="3"/>
    <n v="3000"/>
    <n v="0"/>
    <n v="9000"/>
    <s v="BG11"/>
    <n v="1"/>
    <n v="2"/>
    <s v=" CIUDAD BOGOTA"/>
    <s v="ZONA BOGOTA"/>
    <s v="TERCEROS"/>
    <s v="2025 SEM 47"/>
    <s v="2201"/>
    <x v="36"/>
    <s v="miércoles"/>
    <s v="PREBEL"/>
    <n v="1"/>
    <n v="3"/>
    <s v="TAT"/>
    <s v="ELSA IRENE PINEDA CIFUENTES"/>
    <s v="Preventa"/>
    <s v="51879491"/>
    <s v="53099291"/>
    <s v="DROGUERIA SERVI FAMILIAR"/>
  </r>
  <r>
    <d v="2025-11-19T00:00:00"/>
    <s v="HHBO001181447"/>
    <s v="PBDESROLL"/>
    <s v="DESODORANTE ROLL-ON 30ML"/>
    <s v="PBDESROLL - DESODORANTE ROLL-ON 30ML"/>
    <n v="3"/>
    <n v="3000"/>
    <n v="0"/>
    <n v="9000"/>
    <s v="BG11"/>
    <n v="1"/>
    <n v="2"/>
    <s v=" CIUDAD BOGOTA"/>
    <s v="ZONA BOGOTA"/>
    <s v="TERCEROS"/>
    <s v="2025 SEM 47"/>
    <s v="2201"/>
    <x v="36"/>
    <s v="miércoles"/>
    <s v="PREBEL"/>
    <n v="1"/>
    <n v="3"/>
    <s v="TAT"/>
    <s v="ELSA IRENE PINEDA CIFUENTES"/>
    <s v="Preventa"/>
    <s v="51879491"/>
    <s v="53099291"/>
    <s v="DROGUERIA SERVI FAMILIAR"/>
  </r>
  <r>
    <d v="2025-11-19T00:00:00"/>
    <s v="HHME001470365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48"/>
    <x v="7"/>
    <s v="miércoles"/>
    <s v="PREBEL"/>
    <n v="1"/>
    <n v="1"/>
    <s v="TAT"/>
    <s v="VARIEDADES LOS ARIAS"/>
    <s v="Preventa"/>
    <s v="3492197"/>
    <s v="1039023085"/>
    <s v="VARIEDADES LOS ARIAS"/>
  </r>
  <r>
    <d v="2025-11-19T00:00:00"/>
    <s v="HHME001470365"/>
    <s v="LYDETE1800DX1"/>
    <s v="DETERGENTE ETERNA DOYPACK 1800 ML X1"/>
    <s v="LYDETE1800DX1 - DETERGENTE ETERNA DOYPACK 1800 ML X1"/>
    <n v="1"/>
    <n v="12000"/>
    <n v="0"/>
    <n v="12000"/>
    <s v="MD01"/>
    <n v="1"/>
    <n v="125"/>
    <s v=" TUTI Medellin"/>
    <s v="ZONA CENTRO"/>
    <s v="TERCEROS"/>
    <s v="2025 SEM 47"/>
    <s v="1348"/>
    <x v="7"/>
    <s v="miércoles"/>
    <s v="ETERNA"/>
    <n v="1"/>
    <n v="1"/>
    <s v="TAT"/>
    <s v="VARIEDADES LOS ARIAS"/>
    <s v="Preventa"/>
    <s v="3492197"/>
    <s v="1039023085"/>
    <s v="VARIEDADES LOS ARIAS"/>
  </r>
  <r>
    <d v="2025-11-19T00:00:00"/>
    <s v="HHBO001181486"/>
    <s v="LYLANAACEX6"/>
    <s v="LIMPIAYA LANA ACERO X6"/>
    <s v="LYLANAACEX6 - LIMPIAYA LANA ACERO X6"/>
    <n v="10"/>
    <n v="1180"/>
    <n v="0"/>
    <n v="11800"/>
    <s v="BG11"/>
    <n v="1"/>
    <n v="2"/>
    <s v=" CIUDAD BOGOTA"/>
    <s v="ZONA BOGOTA"/>
    <s v="TERCEROS"/>
    <s v="2025 SEM 47"/>
    <s v="2201"/>
    <x v="36"/>
    <s v="miércoles"/>
    <s v="ETERNA"/>
    <n v="6"/>
    <n v="60"/>
    <s v="TAT"/>
    <s v="VICTOR JULIO RINCON BECERRA"/>
    <s v="Preventa"/>
    <s v="19446173"/>
    <s v="53099291"/>
    <s v="SUPERMERCADO MONTANA EX"/>
  </r>
  <r>
    <d v="2025-11-19T00:00:00"/>
    <s v="HHBO001181497"/>
    <s v="LYDETE1800DX1"/>
    <s v="DETERGENTE ETERNA DOYPACK 1800 ML X1"/>
    <s v="LYDETE1800DX1 - DETERGENTE ETERNA DOYPACK 1800 ML X1"/>
    <n v="1"/>
    <n v="12000"/>
    <n v="0"/>
    <n v="12000"/>
    <s v="BG11"/>
    <n v="1"/>
    <n v="2"/>
    <s v=" CIUDAD BOGOTA"/>
    <s v="ZONA BOGOTA"/>
    <s v="TERCEROS"/>
    <s v="2025 SEM 47"/>
    <s v="2201"/>
    <x v="36"/>
    <s v="miércoles"/>
    <s v="ETERNA"/>
    <n v="1"/>
    <n v="1"/>
    <s v="TAT"/>
    <s v="ANA BERTA ESTRADA GUTIERREZ"/>
    <s v="Preventa"/>
    <s v="64558995"/>
    <s v="53099291"/>
    <s v="SUPER CAR"/>
  </r>
  <r>
    <d v="2025-11-20T00:00:00"/>
    <s v="HHBU000701593"/>
    <s v="YALAPIZAMAX12"/>
    <s v="LAPIZ ESCOLAR AMARILLO X12"/>
    <s v="YALAPIZAMAX12 - LAPIZ ESCOLAR AMARILLO X12"/>
    <n v="2"/>
    <n v="4853"/>
    <n v="0"/>
    <n v="9706"/>
    <s v="CU02"/>
    <n v="1"/>
    <n v="211"/>
    <s v=" Tuti Cúcuta"/>
    <s v="ZONA SANTANDER"/>
    <s v="TERCEROS"/>
    <s v="2025 SEM 47"/>
    <s v="1677"/>
    <x v="28"/>
    <s v="jueves"/>
    <n v="0"/>
    <n v="1"/>
    <n v="2"/>
    <s v="TAT"/>
    <s v="CARMEN YULIETH CONTRERAS HERRERA"/>
    <s v="Preventa"/>
    <s v="1092732094"/>
    <s v="1093777438"/>
    <s v="TIENDA LA WICHA"/>
  </r>
  <r>
    <d v="2025-11-20T00:00:00"/>
    <s v="HHBU000701593"/>
    <s v="YAGOM90"/>
    <s v="GOMINA N17 EN SOBRE 90G"/>
    <s v="YAGOM90 - GOMINA N17 EN SOBRE 90G"/>
    <n v="12"/>
    <n v="1092.44"/>
    <n v="0"/>
    <n v="13109.28"/>
    <s v="CU02"/>
    <n v="1"/>
    <n v="211"/>
    <s v=" Tuti Cúcuta"/>
    <s v="ZONA SANTANDER"/>
    <s v="TERCEROS"/>
    <s v="2025 SEM 47"/>
    <s v="1677"/>
    <x v="28"/>
    <s v="jueves"/>
    <s v="YASS"/>
    <n v="1"/>
    <n v="12"/>
    <s v="TAT"/>
    <s v="CARMEN YULIETH CONTRERAS HERRERA"/>
    <s v="Preventa"/>
    <s v="1092732094"/>
    <s v="1093777438"/>
    <s v="TIENDA LA WICHA"/>
  </r>
  <r>
    <d v="2025-11-20T00:00:00"/>
    <s v="HHME001470487"/>
    <s v="YASEDA20"/>
    <s v="SEDA DENTAL CON CERA 20 MT"/>
    <s v="YASEDA20 - SEDA DENTAL CON CERA 20 MT"/>
    <n v="4"/>
    <n v="1092.44"/>
    <n v="0"/>
    <n v="4369.76"/>
    <s v="MD30"/>
    <n v="1"/>
    <n v="125"/>
    <s v=" TUTI Medellin"/>
    <s v="ZONA CENTRO"/>
    <s v="TERCEROS"/>
    <s v="2025 SEM 47"/>
    <s v="1313"/>
    <x v="8"/>
    <s v="jueves"/>
    <s v="YASS"/>
    <n v="1"/>
    <n v="4"/>
    <s v="TAT"/>
    <s v="ARLEY HURTADO BONILLA"/>
    <s v="Preventa"/>
    <s v="1077426129"/>
    <s v="1152184981"/>
    <s v="MINI MERCADO MAYORCA"/>
  </r>
  <r>
    <d v="2025-11-20T00:00:00"/>
    <s v="HHME001470487"/>
    <s v="YAPANIAZU"/>
    <s v="PAÑITOS HUMEDOS DAMPY X 20 AZUL"/>
    <s v="YAPANIAZU - PAÑITOS HUMEDOS DAMPY X 20 AZUL"/>
    <n v="5"/>
    <n v="1344.54"/>
    <n v="0"/>
    <n v="6722.7"/>
    <s v="MD30"/>
    <n v="1"/>
    <n v="125"/>
    <s v=" TUTI Medellin"/>
    <s v="ZONA CENTRO"/>
    <s v="TERCEROS"/>
    <s v="2025 SEM 47"/>
    <s v="1313"/>
    <x v="8"/>
    <s v="jueves"/>
    <s v="YASS"/>
    <n v="1"/>
    <n v="5"/>
    <s v="TAT"/>
    <s v="ARLEY HURTADO BONILLA"/>
    <s v="Preventa"/>
    <s v="1077426129"/>
    <s v="1152184981"/>
    <s v="MINI MERCADO MAYORCA"/>
  </r>
  <r>
    <d v="2025-11-20T00:00:00"/>
    <s v="ME000603796"/>
    <s v="LYGUANT7.5AMX2"/>
    <s v="LIMPIAYA GUATE TALLA7.5 AMARILLO X2"/>
    <s v="LYGUANT7.5AMX2 - LIMPIAYA GUATE TALLA7.5 AMARILLO X2"/>
    <n v="2"/>
    <n v="3025.2100999999998"/>
    <n v="0"/>
    <n v="6050.4201999999996"/>
    <s v="MD02"/>
    <n v="1"/>
    <n v="1"/>
    <s v=" MEDELLIN"/>
    <s v="ZONA CENTRO"/>
    <s v="TERCEROS"/>
    <s v="2025 SEM 47"/>
    <s v="1329"/>
    <x v="43"/>
    <s v="jueves"/>
    <s v="ETERNA"/>
    <n v="1"/>
    <n v="2"/>
    <s v="TAT"/>
    <s v="ALBA LUCIA GARCIA HOYOS"/>
    <s v="Preventa"/>
    <s v="32393029"/>
    <s v="8063355"/>
    <s v="EL RINCONCITO"/>
  </r>
  <r>
    <d v="2025-11-20T00:00:00"/>
    <s v="ME000603796"/>
    <s v="LYGUANT7AMX2"/>
    <s v="LIMPIAYA GUATE TALLA7 AMARILLO X2"/>
    <s v="LYGUANT7AMX2 - LIMPIAYA GUATE TALLA7 AMARILLO X2"/>
    <n v="2"/>
    <n v="3025.2100999999998"/>
    <n v="0"/>
    <n v="6050.4201999999996"/>
    <s v="MD02"/>
    <n v="1"/>
    <n v="1"/>
    <s v=" MEDELLIN"/>
    <s v="ZONA CENTRO"/>
    <s v="TERCEROS"/>
    <s v="2025 SEM 47"/>
    <s v="1329"/>
    <x v="43"/>
    <s v="jueves"/>
    <s v="ETERNA"/>
    <n v="1"/>
    <n v="2"/>
    <s v="TAT"/>
    <s v="ALBA LUCIA GARCIA HOYOS"/>
    <s v="Preventa"/>
    <s v="32393029"/>
    <s v="8063355"/>
    <s v="EL RINCONCITO"/>
  </r>
  <r>
    <d v="2025-11-20T00:00:00"/>
    <s v="ME000603796"/>
    <s v="LYGUANT8AMX2"/>
    <s v="LIMPIAYA GUANTE TALLA8 AMARILLO X2"/>
    <s v="LYGUANT8AMX2 - LIMPIAYA GUANTE TALLA8 AMARILLO X2"/>
    <n v="2"/>
    <n v="3025.2100999999998"/>
    <n v="0"/>
    <n v="6050.4201999999996"/>
    <s v="MD02"/>
    <n v="1"/>
    <n v="1"/>
    <s v=" MEDELLIN"/>
    <s v="ZONA CENTRO"/>
    <s v="TERCEROS"/>
    <s v="2025 SEM 47"/>
    <s v="1329"/>
    <x v="43"/>
    <s v="jueves"/>
    <s v="ETERNA"/>
    <n v="1"/>
    <n v="2"/>
    <s v="TAT"/>
    <s v="ALBA LUCIA GARCIA HOYOS"/>
    <s v="Preventa"/>
    <s v="32393029"/>
    <s v="8063355"/>
    <s v="EL RINCONCITO"/>
  </r>
  <r>
    <d v="2025-11-20T00:00:00"/>
    <s v="HHBU000701587"/>
    <s v="YAPANIAMA"/>
    <s v="PAÑITOS HUMEDOS DAMPY AMARILLOS X 15 UND"/>
    <s v="YAPANIAMA - PAÑITOS HUMEDOS DAMPY AMARILLOS X 15 UND"/>
    <n v="2"/>
    <n v="1260.5"/>
    <n v="0"/>
    <n v="2521"/>
    <s v="CU02"/>
    <n v="1"/>
    <n v="176"/>
    <s v=" CUCUTA"/>
    <s v="ZONA SANTANDER"/>
    <s v="TERCEROS"/>
    <s v="2025 SEM 47"/>
    <s v="1677"/>
    <x v="28"/>
    <s v="jueves"/>
    <s v="YASS"/>
    <n v="1"/>
    <n v="2"/>
    <s v="TAT"/>
    <s v="CARLOS MANUEL FORERO SANDOVAL"/>
    <s v="Preventa"/>
    <s v="13450617"/>
    <s v="1093777438"/>
    <s v="CARLOS  MANUEL FORERO SANDOVAL"/>
  </r>
  <r>
    <d v="2025-11-20T00:00:00"/>
    <s v="HHME001470472"/>
    <s v="LYESPOOROX12"/>
    <s v="LIMPIAYA ESPONJA ORO/PLATA X12"/>
    <s v="LYESPOOROX12 - LIMPIAYA ESPONJA ORO/PLATA X12"/>
    <n v="1"/>
    <n v="8991.6"/>
    <n v="449.58"/>
    <n v="8542.02"/>
    <s v="MD06"/>
    <n v="1"/>
    <n v="125"/>
    <s v=" TUTI Medellin"/>
    <s v="ZONA CENTRO"/>
    <s v="TERCEROS"/>
    <s v="2025 SEM 47"/>
    <s v="1308"/>
    <x v="23"/>
    <s v="jueves"/>
    <s v="ETERNA"/>
    <n v="1"/>
    <n v="1"/>
    <s v="TAT"/>
    <s v="YESICA TATIANA GIRALDO ZULUAGA"/>
    <s v="Preventa"/>
    <s v="1007114993"/>
    <s v="1037594291"/>
    <s v="GRANERO J G"/>
  </r>
  <r>
    <d v="2025-11-20T00:00:00"/>
    <s v="HHME001470472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7"/>
    <s v="1308"/>
    <x v="23"/>
    <s v="jueves"/>
    <s v="PREBEL"/>
    <n v="1"/>
    <n v="1"/>
    <s v="TAT"/>
    <s v="YESICA TATIANA GIRALDO ZULUAGA"/>
    <s v="Preventa"/>
    <s v="1007114993"/>
    <s v="1037594291"/>
    <s v="GRANERO J G"/>
  </r>
  <r>
    <d v="2025-11-20T00:00:00"/>
    <s v="HHME001470472"/>
    <s v="LYGUANT7AMX2"/>
    <s v="LIMPIAYA GUATE TALLA7 AMARILLO X2"/>
    <s v="LYGUANT7AMX2 - LIMPIAYA GUATE TALLA7 AMARILLO X2"/>
    <n v="5"/>
    <n v="3025.21"/>
    <n v="0"/>
    <n v="15126.05"/>
    <s v="MD06"/>
    <n v="1"/>
    <n v="125"/>
    <s v=" TUTI Medellin"/>
    <s v="ZONA CENTRO"/>
    <s v="TERCEROS"/>
    <s v="2025 SEM 47"/>
    <s v="1308"/>
    <x v="23"/>
    <s v="jueves"/>
    <s v="ETERNA"/>
    <n v="1"/>
    <n v="5"/>
    <s v="TAT"/>
    <s v="YESICA TATIANA GIRALDO ZULUAGA"/>
    <s v="Preventa"/>
    <s v="1007114993"/>
    <s v="1037594291"/>
    <s v="GRANERO J G"/>
  </r>
  <r>
    <d v="2025-11-20T00:00:00"/>
    <s v="HHME001470472"/>
    <s v="LYGUANT7.5AMX2"/>
    <s v="LIMPIAYA GUATE TALLA7.5 AMARILLO X2"/>
    <s v="LYGUANT7.5AMX2 - LIMPIAYA GUATE TALLA7.5 AMARILLO X2"/>
    <n v="3"/>
    <n v="3025.21"/>
    <n v="0"/>
    <n v="9075.6299999999992"/>
    <s v="MD06"/>
    <n v="1"/>
    <n v="125"/>
    <s v=" TUTI Medellin"/>
    <s v="ZONA CENTRO"/>
    <s v="TERCEROS"/>
    <s v="2025 SEM 47"/>
    <s v="1308"/>
    <x v="23"/>
    <s v="jueves"/>
    <s v="ETERNA"/>
    <n v="1"/>
    <n v="3"/>
    <s v="TAT"/>
    <s v="YESICA TATIANA GIRALDO ZULUAGA"/>
    <s v="Preventa"/>
    <s v="1007114993"/>
    <s v="1037594291"/>
    <s v="GRANERO J G"/>
  </r>
  <r>
    <d v="2025-11-20T00:00:00"/>
    <s v="HHME001470472"/>
    <s v="DRSERUNSILISACHETX1"/>
    <s v="SERUM DE SILICONA DROMATIC EN SACHET X1"/>
    <s v="DRSERUNSILISACHETX1 - SERUM DE SILICONA DROMATIC EN SACHET X1"/>
    <n v="6"/>
    <n v="2227"/>
    <n v="0"/>
    <n v="13362"/>
    <s v="MD06"/>
    <n v="1"/>
    <n v="125"/>
    <s v=" TUTI Medellin"/>
    <s v="ZONA CENTRO"/>
    <s v="TERCEROS"/>
    <s v="2025 SEM 47"/>
    <s v="1308"/>
    <x v="23"/>
    <s v="jueves"/>
    <s v="DROMATIC"/>
    <n v="1"/>
    <n v="6"/>
    <s v="TAT"/>
    <s v="YESICA TATIANA GIRALDO ZULUAGA"/>
    <s v="Preventa"/>
    <s v="1007114993"/>
    <s v="1037594291"/>
    <s v="GRANERO J G"/>
  </r>
  <r>
    <d v="2025-11-20T00:00:00"/>
    <s v="HHBO001181565"/>
    <s v="YAGOM90"/>
    <s v="GOMINA N17 EN SOBRE 90G"/>
    <s v="YAGOM90 - GOMINA N17 EN SOBRE 90G"/>
    <n v="12"/>
    <n v="1092.44"/>
    <n v="0"/>
    <n v="13109.28"/>
    <s v="BG19"/>
    <n v="1"/>
    <n v="126"/>
    <s v=" TUTI Bogota"/>
    <s v="ZONA BOGOTA"/>
    <s v="TERCEROS"/>
    <s v="2025 SEM 47"/>
    <s v="2186"/>
    <x v="46"/>
    <s v="jueves"/>
    <s v="YASS"/>
    <n v="1"/>
    <n v="12"/>
    <s v="TAT"/>
    <s v="LAURA FERNANDA SUAREZ CACERES"/>
    <s v="Preventa"/>
    <s v="1001217746"/>
    <s v="9902"/>
    <s v="PAPELERIA"/>
  </r>
  <r>
    <d v="2025-11-20T00:00:00"/>
    <s v="HHME001470620"/>
    <s v="LYGUANT9NGX2"/>
    <s v="LIMPIAYA GUANTE NEGRO TALLA9 X2"/>
    <s v="LYGUANT9NGX2 - LIMPIAYA GUANTE NEGRO TALLA9 X2"/>
    <n v="3"/>
    <n v="3180"/>
    <n v="0"/>
    <n v="9540"/>
    <s v="TT02"/>
    <n v="1"/>
    <n v="125"/>
    <s v=" TUTI Medellin"/>
    <s v="ZONA CENTRO"/>
    <s v="TERCEROS"/>
    <s v="2025 SEM 47"/>
    <s v="1313"/>
    <x v="8"/>
    <s v="jueves"/>
    <s v="ETERNA"/>
    <n v="1"/>
    <n v="3"/>
    <s v="TAT"/>
    <s v="MARIA ESTEFA GOMEZ CARO"/>
    <s v="Preventa"/>
    <s v="31876743"/>
    <s v="1152184981"/>
    <s v="CAPRICHO"/>
  </r>
  <r>
    <d v="2025-11-20T00:00:00"/>
    <s v="HHME001470620"/>
    <s v="LYGUANT9AMX2"/>
    <s v="LIMPIAYA GUANTE TALLA9 AMARILLO X2"/>
    <s v="LYGUANT9AMX2 - LIMPIAYA GUANTE TALLA9 AMARILLO X2"/>
    <n v="3"/>
    <n v="3025.21"/>
    <n v="0"/>
    <n v="9075.6299999999992"/>
    <s v="TT02"/>
    <n v="1"/>
    <n v="125"/>
    <s v=" TUTI Medellin"/>
    <s v="ZONA CENTRO"/>
    <s v="TERCEROS"/>
    <s v="2025 SEM 47"/>
    <s v="1313"/>
    <x v="8"/>
    <s v="jueves"/>
    <s v="ETERNA"/>
    <n v="1"/>
    <n v="3"/>
    <s v="TAT"/>
    <s v="MARIA ESTEFA GOMEZ CARO"/>
    <s v="Preventa"/>
    <s v="31876743"/>
    <s v="1152184981"/>
    <s v="CAPRICHO"/>
  </r>
  <r>
    <d v="2025-11-20T00:00:00"/>
    <s v="HHME001470622"/>
    <s v="YABOLSAMED"/>
    <s v="BOLSA BASURA PAQUETE X8 UNIDADES"/>
    <s v="YABOLSAMED - BOLSA BASURA PAQUETE X8 UNIDADES"/>
    <n v="10"/>
    <n v="1344.54"/>
    <n v="0"/>
    <n v="13445.4"/>
    <s v="MD04"/>
    <n v="1"/>
    <n v="125"/>
    <s v=" TUTI Medellin"/>
    <s v="ZONA CENTRO"/>
    <s v="TERCEROS"/>
    <s v="2025 SEM 47"/>
    <s v="1312"/>
    <x v="39"/>
    <s v="jueves"/>
    <s v="YASS"/>
    <n v="1"/>
    <n v="10"/>
    <s v="TAT"/>
    <s v="MANUELA RIVILLAS GAVIRIA"/>
    <s v="Preventa"/>
    <s v="1040752195"/>
    <s v="71296053"/>
    <s v="TIENDA BENDICION DE DIOS"/>
  </r>
  <r>
    <d v="2025-11-20T00:00:00"/>
    <s v="HHPE000680291"/>
    <s v="DRSHAMPSACHETX1"/>
    <s v="SHAMPOO ENEN DROMATIC SACHET X1"/>
    <s v="DRSHAMPSACHETX1 - SHAMPOO ENEN DROMATIC SACHET X1"/>
    <n v="16"/>
    <n v="883"/>
    <n v="0"/>
    <n v="14128"/>
    <s v="PE05"/>
    <n v="1"/>
    <n v="157"/>
    <s v=" TUTI Pereira"/>
    <s v="ZONA SUR"/>
    <s v="TERCEROS"/>
    <s v="2025 SEM 47"/>
    <s v="1836"/>
    <x v="41"/>
    <s v="jueves"/>
    <s v="DROMATIC"/>
    <n v="1"/>
    <n v="16"/>
    <s v="TAT"/>
    <s v="YULY PAULIN LEAL BEDOYA"/>
    <s v="Preventa"/>
    <s v="25026849"/>
    <s v="1088007321"/>
    <s v="FARMA SALUD PERLA"/>
  </r>
  <r>
    <d v="2025-11-20T00:00:00"/>
    <s v="HHPE000680291"/>
    <s v="YAPANIAZU"/>
    <s v="PAÑITOS HUMEDOS DAMPY X 20 AZUL"/>
    <s v="YAPANIAZU - PAÑITOS HUMEDOS DAMPY X 20 AZUL"/>
    <n v="3"/>
    <n v="1344.54"/>
    <n v="0"/>
    <n v="4033.62"/>
    <s v="PE05"/>
    <n v="1"/>
    <n v="157"/>
    <s v=" TUTI Pereira"/>
    <s v="ZONA SUR"/>
    <s v="TERCEROS"/>
    <s v="2025 SEM 47"/>
    <s v="1836"/>
    <x v="41"/>
    <s v="jueves"/>
    <s v="YASS"/>
    <n v="1"/>
    <n v="3"/>
    <s v="TAT"/>
    <s v="YULY PAULIN LEAL BEDOYA"/>
    <s v="Preventa"/>
    <s v="25026849"/>
    <s v="1088007321"/>
    <s v="FARMA SALUD PERLA"/>
  </r>
  <r>
    <d v="2025-11-20T00:00:00"/>
    <s v="HHBQ000728193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7"/>
    <s v="1955"/>
    <x v="56"/>
    <s v="jueves"/>
    <s v="YASS"/>
    <n v="1"/>
    <n v="1"/>
    <s v="TAT"/>
    <s v="WILMER FABIAN LAGUADO MEJIA"/>
    <s v="Preventa"/>
    <s v="1098679803"/>
    <s v="1047509489"/>
    <s v="TIENDA LA NACIONALISTA"/>
  </r>
  <r>
    <d v="2025-11-20T00:00:00"/>
    <s v="HHME001470588"/>
    <s v="YAGOM90"/>
    <s v="GOMINA N17 EN SOBRE 90G"/>
    <s v="YAGOM90 - GOMINA N17 EN SOBRE 90G"/>
    <n v="12"/>
    <n v="1092.44"/>
    <n v="0"/>
    <n v="13109.28"/>
    <s v="MD06"/>
    <n v="1"/>
    <n v="125"/>
    <s v=" TUTI Medellin"/>
    <s v="ZONA CENTRO"/>
    <s v="TERCEROS"/>
    <s v="2025 SEM 47"/>
    <s v="1308"/>
    <x v="23"/>
    <s v="jueves"/>
    <s v="YASS"/>
    <n v="1"/>
    <n v="12"/>
    <s v="TAT"/>
    <s v="DELLY MILENA HENAO HENAO"/>
    <s v="Preventa"/>
    <s v="1041329767"/>
    <s v="1037594291"/>
    <s v="MERAKI"/>
  </r>
  <r>
    <d v="2025-11-20T00:00:00"/>
    <s v="HHME001470467"/>
    <s v="YABOLSAMED"/>
    <s v="BOLSA BASURA PAQUETE X8 UNIDADES"/>
    <s v="YABOLSAMED - BOLSA BASURA PAQUETE X8 UNIDADES"/>
    <n v="10"/>
    <n v="1344.54"/>
    <n v="0"/>
    <n v="13445.4"/>
    <s v="MD02"/>
    <n v="1"/>
    <n v="1"/>
    <s v=" MEDELLIN"/>
    <s v="ZONA CENTRO"/>
    <s v="TERCEROS"/>
    <s v="2025 SEM 47"/>
    <s v="1329"/>
    <x v="43"/>
    <s v="jueves"/>
    <s v="YASS"/>
    <n v="1"/>
    <n v="10"/>
    <s v="TAT"/>
    <s v="GLORIA MYRYAM MARIN VELASQUEZ"/>
    <s v="Preventa"/>
    <s v="43444751"/>
    <s v="8063355"/>
    <s v="TIENDA LA GLORIA"/>
  </r>
  <r>
    <d v="2025-11-20T00:00:00"/>
    <s v="HHME001470467"/>
    <s v="YAPANIAMA"/>
    <s v="PAÑITOS HUMEDOS DAMPY AMARILLOS X 15 UND"/>
    <s v="YAPANIAMA - PAÑITOS HUMEDOS DAMPY AMARILLOS X 15 UND"/>
    <n v="8"/>
    <n v="1260.5"/>
    <n v="0"/>
    <n v="10084"/>
    <s v="MD02"/>
    <n v="1"/>
    <n v="1"/>
    <s v=" MEDELLIN"/>
    <s v="ZONA CENTRO"/>
    <s v="TERCEROS"/>
    <s v="2025 SEM 47"/>
    <s v="1329"/>
    <x v="43"/>
    <s v="jueves"/>
    <s v="YASS"/>
    <n v="1"/>
    <n v="8"/>
    <s v="TAT"/>
    <s v="GLORIA MYRYAM MARIN VELASQUEZ"/>
    <s v="Preventa"/>
    <s v="43444751"/>
    <s v="8063355"/>
    <s v="TIENDA LA GLORIA"/>
  </r>
  <r>
    <d v="2025-11-20T00:00:00"/>
    <s v="HHME001470467"/>
    <s v="YACINASILANEGRA"/>
    <s v="CINTA AISLANTE NEGRA"/>
    <s v="YACINASILANEGRA - CINTA AISLANTE NEGRA"/>
    <n v="6"/>
    <n v="715"/>
    <n v="0"/>
    <n v="4290"/>
    <s v="MD02"/>
    <n v="1"/>
    <n v="1"/>
    <s v=" MEDELLIN"/>
    <s v="ZONA CENTRO"/>
    <s v="TERCEROS"/>
    <s v="2025 SEM 47"/>
    <s v="1329"/>
    <x v="43"/>
    <s v="jueves"/>
    <s v="YASS"/>
    <n v="1"/>
    <n v="6"/>
    <s v="TAT"/>
    <s v="GLORIA MYRYAM MARIN VELASQUEZ"/>
    <s v="Preventa"/>
    <s v="43444751"/>
    <s v="8063355"/>
    <s v="TIENDA LA GLORIA"/>
  </r>
  <r>
    <d v="2025-11-20T00:00:00"/>
    <s v="HHME001470569"/>
    <s v="LYDETEOS1800DX1"/>
    <s v="DETERGENTE ETERNA DOYPACK ROPA OSCURA 1800ML"/>
    <s v="LYDETEOS1800DX1 - DETERGENTE ETERNA DOYPACK ROPA OSCURA 1800ML"/>
    <n v="1"/>
    <n v="13840"/>
    <n v="0"/>
    <n v="13840"/>
    <s v="MD06"/>
    <n v="1"/>
    <n v="125"/>
    <s v=" TUTI Medellin"/>
    <s v="ZONA CENTRO"/>
    <s v="TERCEROS"/>
    <s v="2025 SEM 47"/>
    <s v="1308"/>
    <x v="23"/>
    <s v="jueves"/>
    <s v="ETERNA"/>
    <n v="1"/>
    <n v="1"/>
    <s v="TAT"/>
    <s v="MIRIAM YOLANDA GARCIA RIAÑO"/>
    <s v="Preventa"/>
    <s v="41746287"/>
    <s v="1037594291"/>
    <s v="LA VENTANITA DE AURORA"/>
  </r>
  <r>
    <d v="2025-11-20T00:00:00"/>
    <s v="HHBO001181582"/>
    <s v="PBDESCLINGEL70GR"/>
    <s v="DESODORANTE CLINICAL EN GEL 70GR"/>
    <s v="PBDESCLINGEL70GR - DESODORANTE CLINICAL EN GEL 70GR"/>
    <n v="2"/>
    <n v="7650"/>
    <n v="0"/>
    <n v="15300"/>
    <s v="BG19"/>
    <n v="1"/>
    <n v="126"/>
    <s v=" TUTI Bogota"/>
    <s v="ZONA BOGOTA"/>
    <s v="TERCEROS"/>
    <s v="2025 SEM 47"/>
    <s v="2186"/>
    <x v="46"/>
    <s v="jueves"/>
    <s v="PREBEL"/>
    <n v="1"/>
    <n v="2"/>
    <s v="TAT"/>
    <s v="IVONY LORENA RESTREPO JULIO"/>
    <s v="Preventa"/>
    <s v="1001034956"/>
    <s v="9902"/>
    <s v="SUPERMERCADO"/>
  </r>
  <r>
    <d v="2025-11-20T00:00:00"/>
    <s v="HHBO001181582"/>
    <s v="PBDESCLICOJINX18"/>
    <s v="DES. AFM DPL CLINIC 12G X18"/>
    <s v="PBDESCLICOJINX18 - DES. AFM DPL CLINIC 12G X18"/>
    <n v="1"/>
    <n v="13500"/>
    <n v="675"/>
    <n v="12825"/>
    <s v="BG19"/>
    <n v="1"/>
    <n v="126"/>
    <s v=" TUTI Bogota"/>
    <s v="ZONA BOGOTA"/>
    <s v="TERCEROS"/>
    <s v="2025 SEM 47"/>
    <s v="2186"/>
    <x v="46"/>
    <s v="jueves"/>
    <s v="PREBEL"/>
    <n v="1"/>
    <n v="1"/>
    <s v="TAT"/>
    <s v="IVONY LORENA RESTREPO JULIO"/>
    <s v="Preventa"/>
    <s v="1001034956"/>
    <s v="9902"/>
    <s v="SUPERMERCADO"/>
  </r>
  <r>
    <d v="2025-11-20T00:00:00"/>
    <s v="HHBO001181582"/>
    <s v="LYGUANT7AMX2"/>
    <s v="LIMPIAYA GUATE TALLA7 AMARILLO X2"/>
    <s v="LYGUANT7AMX2 - LIMPIAYA GUATE TALLA7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IVONY LORENA RESTREPO JULIO"/>
    <s v="Preventa"/>
    <s v="1001034956"/>
    <s v="9902"/>
    <s v="SUPERMERCADO"/>
  </r>
  <r>
    <d v="2025-11-20T00:00:00"/>
    <s v="HHBO001181582"/>
    <s v="LYGUANT7.5AMX2"/>
    <s v="LIMPIAYA GUATE TALLA7.5 AMARILLO X2"/>
    <s v="LYGUANT7.5AMX2 - LIMPIAYA GUATE TALLA7.5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IVONY LORENA RESTREPO JULIO"/>
    <s v="Preventa"/>
    <s v="1001034956"/>
    <s v="9902"/>
    <s v="SUPERMERCADO"/>
  </r>
  <r>
    <d v="2025-11-20T00:00:00"/>
    <s v="HHBO001181582"/>
    <s v="LYGUANT8AMX2"/>
    <s v="LIMPIAYA GUANTE TALLA8 AMARILLO X2"/>
    <s v="LYGUANT8AMX2 - LIMPIAYA GUANTE TALLA8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IVONY LORENA RESTREPO JULIO"/>
    <s v="Preventa"/>
    <s v="1001034956"/>
    <s v="9902"/>
    <s v="SUPERMERCADO"/>
  </r>
  <r>
    <d v="2025-11-20T00:00:00"/>
    <s v="HHBO001181582"/>
    <s v="LYGUANT8.5AMX2"/>
    <s v="LIMPIAYA GUANTE TALLA8.5 AMARILLO X2"/>
    <s v="LYGUANT8.5AMX2 - LIMPIAYA GUANTE TALLA8.5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IVONY LORENA RESTREPO JULIO"/>
    <s v="Preventa"/>
    <s v="1001034956"/>
    <s v="9902"/>
    <s v="SUPERMERCADO"/>
  </r>
  <r>
    <d v="2025-11-20T00:00:00"/>
    <s v="HHBO001181582"/>
    <s v="PBDESCLIROLL"/>
    <s v="DESODORANTE CLINICAL ROLL-ON 30ML"/>
    <s v="PBDESCLIROLL - DESODORANTE CLINICAL ROLL-ON 30ML"/>
    <n v="2"/>
    <n v="3000"/>
    <n v="0"/>
    <n v="6000"/>
    <s v="BG19"/>
    <n v="1"/>
    <n v="126"/>
    <s v=" TUTI Bogota"/>
    <s v="ZONA BOGOTA"/>
    <s v="TERCEROS"/>
    <s v="2025 SEM 47"/>
    <s v="2186"/>
    <x v="46"/>
    <s v="jueves"/>
    <s v="PREBEL"/>
    <n v="1"/>
    <n v="2"/>
    <s v="TAT"/>
    <s v="IVONY LORENA RESTREPO JULIO"/>
    <s v="Preventa"/>
    <s v="1001034956"/>
    <s v="9902"/>
    <s v="SUPERMERCADO"/>
  </r>
  <r>
    <d v="2025-11-20T00:00:00"/>
    <s v="HHBO001181582"/>
    <s v="PBDESROLL"/>
    <s v="DESODORANTE ROLL-ON 30ML"/>
    <s v="PBDESROLL - DESODORANTE ROLL-ON 30ML"/>
    <n v="2"/>
    <n v="3000"/>
    <n v="300"/>
    <n v="5700"/>
    <s v="BG19"/>
    <n v="1"/>
    <n v="126"/>
    <s v=" TUTI Bogota"/>
    <s v="ZONA BOGOTA"/>
    <s v="TERCEROS"/>
    <s v="2025 SEM 47"/>
    <s v="2186"/>
    <x v="46"/>
    <s v="jueves"/>
    <s v="PREBEL"/>
    <n v="1"/>
    <n v="2"/>
    <s v="TAT"/>
    <s v="IVONY LORENA RESTREPO JULIO"/>
    <s v="Preventa"/>
    <s v="1001034956"/>
    <s v="9902"/>
    <s v="SUPERMERCADO"/>
  </r>
  <r>
    <d v="2025-11-20T00:00:00"/>
    <s v="HHBO001181624"/>
    <s v="SENNANOSKIT250ML"/>
    <s v="KIT SHAMPOO +  ACONDICIONADOR NANO"/>
    <s v="SENNANOSKIT250ML - KIT SHAMPOO +  ACONDICIONADOR NANO"/>
    <n v="1"/>
    <n v="29445"/>
    <n v="1472.25"/>
    <n v="27972.75"/>
    <s v="BG11"/>
    <n v="1"/>
    <n v="126"/>
    <s v=" TUTI Bogota"/>
    <s v="ZONA BOGOTA"/>
    <s v="TERCEROS"/>
    <s v="2025 SEM 47"/>
    <s v="2201"/>
    <x v="36"/>
    <s v="jueves"/>
    <s v="DROMATIC"/>
    <n v="1"/>
    <n v="1"/>
    <s v="TAT"/>
    <s v="ALFONSINA CRUZ RUIZ"/>
    <s v="Preventa"/>
    <s v="52589644"/>
    <s v="53099291"/>
    <s v="TIENDA"/>
  </r>
  <r>
    <d v="2025-11-20T00:00:00"/>
    <s v="HHBO001181624"/>
    <s v="DRSERUNSILISACHETX1"/>
    <s v="SERUM DE SILICONA DROMATIC EN SACHET X1"/>
    <s v="DRSERUNSILISACHETX1 - SERUM DE SILICONA DROMATIC EN SACHET X1"/>
    <n v="1"/>
    <n v="2227"/>
    <n v="0"/>
    <n v="2227"/>
    <s v="BG11"/>
    <n v="1"/>
    <n v="126"/>
    <s v=" TUTI Bogota"/>
    <s v="ZONA BOGOTA"/>
    <s v="TERCEROS"/>
    <s v="2025 SEM 47"/>
    <s v="2201"/>
    <x v="36"/>
    <s v="jueves"/>
    <s v="DROMATIC"/>
    <n v="1"/>
    <n v="1"/>
    <s v="TAT"/>
    <s v="ALFONSINA CRUZ RUIZ"/>
    <s v="Preventa"/>
    <s v="52589644"/>
    <s v="53099291"/>
    <s v="TIENDA"/>
  </r>
  <r>
    <d v="2025-11-20T00:00:00"/>
    <s v="HHBO001181632"/>
    <s v="LYGUANT8NGX2"/>
    <s v="LIMPIAYA GUANTE NEGRO TALLA8 X2"/>
    <s v="LYGUANT8NGX2 - LIMPIAYA GUANTE NEGRO TALLA8 X2"/>
    <n v="6"/>
    <n v="3180"/>
    <n v="0"/>
    <n v="19080"/>
    <s v="BG11"/>
    <n v="1"/>
    <n v="126"/>
    <s v=" TUTI Bogota"/>
    <s v="ZONA BOGOTA"/>
    <s v="TERCEROS"/>
    <s v="2025 SEM 47"/>
    <s v="2201"/>
    <x v="36"/>
    <s v="jueves"/>
    <s v="ETERNA"/>
    <n v="1"/>
    <n v="6"/>
    <s v="TAT"/>
    <s v="NELSON GABRIEL ARIAS MEJIA"/>
    <s v="Preventa"/>
    <s v="80186134"/>
    <s v="53099291"/>
    <s v="SUPERMERCADO LOS PAISAS"/>
  </r>
  <r>
    <d v="2025-11-20T00:00:00"/>
    <s v="HHBO001181632"/>
    <s v="LYGUANT9NGX2"/>
    <s v="LIMPIAYA GUANTE NEGRO TALLA9 X2"/>
    <s v="LYGUANT9NGX2 - LIMPIAYA GUANTE NEGRO TALLA9 X2"/>
    <n v="6"/>
    <n v="3180"/>
    <n v="0"/>
    <n v="19080"/>
    <s v="BG11"/>
    <n v="1"/>
    <n v="126"/>
    <s v=" TUTI Bogota"/>
    <s v="ZONA BOGOTA"/>
    <s v="TERCEROS"/>
    <s v="2025 SEM 47"/>
    <s v="2201"/>
    <x v="36"/>
    <s v="jueves"/>
    <s v="ETERNA"/>
    <n v="1"/>
    <n v="6"/>
    <s v="TAT"/>
    <s v="NELSON GABRIEL ARIAS MEJIA"/>
    <s v="Preventa"/>
    <s v="80186134"/>
    <s v="53099291"/>
    <s v="SUPERMERCADO LOS PAISAS"/>
  </r>
  <r>
    <d v="2025-11-20T00:00:00"/>
    <s v="HHBO001181645"/>
    <s v="YABOLSAMED"/>
    <s v="BOLSA BASURA PAQUETE X8 UNIDADES"/>
    <s v="YABOLSAMED - BOLSA BASURA PAQUETE X8 UNIDADES"/>
    <n v="20"/>
    <n v="1344.54"/>
    <n v="0"/>
    <n v="26890.799999999999"/>
    <s v="BG20"/>
    <n v="1"/>
    <n v="126"/>
    <s v=" TUTI Bogota"/>
    <s v="ZONA BOGOTA"/>
    <s v="TERCEROS"/>
    <s v="2025 SEM 47"/>
    <s v="2154"/>
    <x v="31"/>
    <s v="jueves"/>
    <s v="YASS"/>
    <n v="1"/>
    <n v="20"/>
    <s v="TAT"/>
    <s v="OTONIEL VALERO MALAGON"/>
    <s v="Preventa"/>
    <s v="19295024"/>
    <s v="1000685156"/>
    <s v="ROSA"/>
  </r>
  <r>
    <d v="2025-11-20T00:00:00"/>
    <s v="HHBO001181679"/>
    <s v="LYLOZA180DX1"/>
    <s v="LIMPIAYA LAVA LOZA DOYPACK 180 ML X1"/>
    <s v="LYLOZA180DX1 - LIMPIAYA LAVA LOZA DOYPACK 180 ML X1"/>
    <n v="3"/>
    <n v="1230"/>
    <n v="0"/>
    <n v="3690"/>
    <s v="BG22"/>
    <n v="1"/>
    <n v="126"/>
    <s v=" TUTI Bogota"/>
    <s v="ZONA BOGOTA"/>
    <s v="TERCEROS"/>
    <s v="2025 SEM 47"/>
    <s v="2113"/>
    <x v="42"/>
    <s v="jueves"/>
    <s v="ETERNA"/>
    <n v="1"/>
    <n v="3"/>
    <s v="TAT"/>
    <s v="LAUDISE RAMIREZ RUIZ"/>
    <s v="Preventa"/>
    <s v="39724747"/>
    <s v="52218661"/>
    <s v="MINIMERCADO NUEVO KENNEDY"/>
  </r>
  <r>
    <d v="2025-11-20T00:00:00"/>
    <s v="HHBO001181718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7"/>
    <s v="2233"/>
    <x v="18"/>
    <s v="jueves"/>
    <s v="ETERNA"/>
    <n v="1"/>
    <n v="3"/>
    <s v="TAT"/>
    <s v="OSCAR ANDREY BUITRAGO BOHORQUEZ"/>
    <s v="Preventa"/>
    <s v="1016085893"/>
    <s v="52460170"/>
    <s v="MERK EXPRESS"/>
  </r>
  <r>
    <d v="2025-11-20T00:00:00"/>
    <s v="HHBO001181718"/>
    <s v="YABOLSAMED"/>
    <s v="BOLSA BASURA PAQUETE X8 UNIDADES"/>
    <s v="YABOLSAMED - BOLSA BASURA PAQUETE X8 UNIDADES"/>
    <n v="4"/>
    <n v="1344.54"/>
    <n v="0"/>
    <n v="5378.16"/>
    <s v="BG13"/>
    <n v="1"/>
    <n v="126"/>
    <s v=" TUTI Bogota"/>
    <s v="ZONA BOGOTA"/>
    <s v="TERCEROS"/>
    <s v="2025 SEM 47"/>
    <s v="2233"/>
    <x v="18"/>
    <s v="jueves"/>
    <s v="YASS"/>
    <n v="1"/>
    <n v="4"/>
    <s v="TAT"/>
    <s v="OSCAR ANDREY BUITRAGO BOHORQUEZ"/>
    <s v="Preventa"/>
    <s v="1016085893"/>
    <s v="52460170"/>
    <s v="MERK EXPRESS"/>
  </r>
  <r>
    <d v="2025-11-20T00:00:00"/>
    <s v="HHBO001181720"/>
    <s v="YABOLSAMED"/>
    <s v="BOLSA BASURA PAQUETE X8 UNIDADES"/>
    <s v="YABOLSAMED - BOLSA BASURA PAQUETE X8 UNIDADES"/>
    <n v="25"/>
    <n v="1344.54"/>
    <n v="0"/>
    <n v="33613.5"/>
    <s v="BG20"/>
    <n v="1"/>
    <n v="126"/>
    <s v=" TUTI Bogota"/>
    <s v="ZONA BOGOTA"/>
    <s v="TERCEROS"/>
    <s v="2025 SEM 47"/>
    <s v="2148"/>
    <x v="29"/>
    <s v="jueves"/>
    <s v="YASS"/>
    <n v="1"/>
    <n v="25"/>
    <s v="TAT"/>
    <s v="BRYAN VARELA CONTRERAS"/>
    <s v="Preventa"/>
    <s v="1022437497"/>
    <s v="79986646"/>
    <s v="MINIMERCADO VARELA"/>
  </r>
  <r>
    <d v="2025-11-20T00:00:00"/>
    <s v="HHME001470800"/>
    <s v="YAPANIAZUX12"/>
    <s v="PAÑITOS HUMEDOS DAMPY AAZUL X 12UND"/>
    <s v="YAPANIAZUX12 - PAÑITOS HUMEDOS DAMPY AAZUL X 12UND"/>
    <n v="3"/>
    <n v="870"/>
    <n v="0"/>
    <n v="2610"/>
    <s v="MD01"/>
    <n v="1"/>
    <n v="125"/>
    <s v=" TUTI Medellin"/>
    <s v="ZONA CENTRO"/>
    <s v="TERCEROS"/>
    <s v="2025 SEM 47"/>
    <s v="1331"/>
    <x v="44"/>
    <s v="jueves"/>
    <s v="YASS"/>
    <n v="1"/>
    <n v="3"/>
    <s v="TAT"/>
    <s v="ANA MARIA LUJAN ESCOBAR"/>
    <s v="Preventa"/>
    <s v="43185275"/>
    <s v="39178423"/>
    <s v="SAJU CAFE"/>
  </r>
  <r>
    <d v="2025-11-20T00:00:00"/>
    <s v="HHME001470800"/>
    <s v="YAGOM90"/>
    <s v="GOMINA N17 EN SOBRE 90G"/>
    <s v="YAGOM90 - GOMINA N17 EN SOBRE 90G"/>
    <n v="5"/>
    <n v="1092.44"/>
    <n v="0"/>
    <n v="5462.2"/>
    <s v="MD01"/>
    <n v="1"/>
    <n v="125"/>
    <s v=" TUTI Medellin"/>
    <s v="ZONA CENTRO"/>
    <s v="TERCEROS"/>
    <s v="2025 SEM 47"/>
    <s v="1331"/>
    <x v="44"/>
    <s v="jueves"/>
    <s v="YASS"/>
    <n v="1"/>
    <n v="5"/>
    <s v="TAT"/>
    <s v="ANA MARIA LUJAN ESCOBAR"/>
    <s v="Preventa"/>
    <s v="43185275"/>
    <s v="39178423"/>
    <s v="SAJU CAFE"/>
  </r>
  <r>
    <d v="2025-11-20T00:00:00"/>
    <s v="HHBO001181733"/>
    <s v="YACONDSEX"/>
    <s v="CONDONES X3 UNIDADES ECONOMICO"/>
    <s v="YACONDSEX - CONDONES X3 UNIDADES ECONOMICO"/>
    <n v="3"/>
    <n v="866.2"/>
    <n v="0"/>
    <n v="2598.6"/>
    <s v="BG22"/>
    <n v="1"/>
    <n v="126"/>
    <s v=" TUTI Bogota"/>
    <s v="ZONA BOGOTA"/>
    <s v="TERCEROS"/>
    <s v="2025 SEM 47"/>
    <s v="2113"/>
    <x v="42"/>
    <s v="jueves"/>
    <s v="YASS"/>
    <n v="1"/>
    <n v="3"/>
    <s v="TAT"/>
    <s v="CARLOS ALBERTO ALVAREZ FORERO"/>
    <s v="Preventa"/>
    <s v="79363779"/>
    <s v="52218661"/>
    <s v="CARLOS ALBERTO ALVAREZ FORERO"/>
  </r>
  <r>
    <d v="2025-11-20T00:00:00"/>
    <s v="HHBO001181734"/>
    <s v="LYLOZA700DX1"/>
    <s v="LIMPIAYA LAVA LOZA DOYPACK 700 ML X1"/>
    <s v="LYLOZA700DX1 - LIMPIAYA LAVA LOZA DOYPACK 700 ML X1"/>
    <n v="5"/>
    <n v="3562.19"/>
    <n v="0"/>
    <n v="17810.95"/>
    <s v="BG22"/>
    <n v="1"/>
    <n v="126"/>
    <s v=" TUTI Bogota"/>
    <s v="ZONA BOGOTA"/>
    <s v="TERCEROS"/>
    <s v="2025 SEM 47"/>
    <s v="2113"/>
    <x v="42"/>
    <s v="jueves"/>
    <s v="ETERNA"/>
    <n v="1"/>
    <n v="5"/>
    <s v="TAT"/>
    <s v="JESUS ALBERTO AGUILERA"/>
    <s v="Preventa"/>
    <s v="19308597"/>
    <s v="52218661"/>
    <s v="JESUS ALBERTO AGUILERA"/>
  </r>
  <r>
    <d v="2025-11-20T00:00:00"/>
    <s v="HHME001470504"/>
    <s v="PBDESCOJINX18"/>
    <s v="DES. AFM DPL ORIG 12G X18"/>
    <s v="PBDESCOJINX18 - DES. AFM DPL ORIG 12G X18"/>
    <n v="2"/>
    <n v="11900"/>
    <n v="714"/>
    <n v="23086"/>
    <s v="MD06"/>
    <n v="1"/>
    <n v="125"/>
    <s v=" TUTI Medellin"/>
    <s v="ZONA CENTRO"/>
    <s v="TERCEROS"/>
    <s v="2025 SEM 47"/>
    <s v="1308"/>
    <x v="23"/>
    <s v="jueves"/>
    <s v="PREBEL"/>
    <n v="1"/>
    <n v="2"/>
    <s v="TAT"/>
    <s v="RUBEN DARIO BOTERO ZULUAGA"/>
    <s v="Preventa"/>
    <s v="70905696"/>
    <s v="1037594291"/>
    <s v="RAPITIENDA LA PLACITA"/>
  </r>
  <r>
    <d v="2025-11-20T00:00:00"/>
    <s v="HHME001470504"/>
    <s v="PBELDES12X18"/>
    <s v="DES. EA DPL CLASS 12G X 18"/>
    <s v="PBELDES12X18 - DES. EA DPL CLASS 12G X 18"/>
    <n v="1"/>
    <n v="12500"/>
    <n v="375"/>
    <n v="12125"/>
    <s v="MD06"/>
    <n v="1"/>
    <n v="125"/>
    <s v=" TUTI Medellin"/>
    <s v="ZONA CENTRO"/>
    <s v="TERCEROS"/>
    <s v="2025 SEM 47"/>
    <s v="1308"/>
    <x v="23"/>
    <s v="jueves"/>
    <s v="PREBEL"/>
    <n v="1"/>
    <n v="1"/>
    <s v="TAT"/>
    <s v="RUBEN DARIO BOTERO ZULUAGA"/>
    <s v="Preventa"/>
    <s v="70905696"/>
    <s v="1037594291"/>
    <s v="RAPITIENDA LA PLACITA"/>
  </r>
  <r>
    <d v="2025-11-20T00:00:00"/>
    <s v="HHBO001181549"/>
    <s v="LYLOZA500ML"/>
    <s v="LAVALOZA LIQUIDO 500ML"/>
    <s v="LYLOZA500ML - LAVALOZA LIQUIDO 500ML"/>
    <n v="6"/>
    <n v="2475"/>
    <n v="0"/>
    <n v="14850"/>
    <s v="BG23"/>
    <n v="1"/>
    <n v="182"/>
    <s v=" TUTI VILLAVICENCIO"/>
    <s v="ZONA BOGOTA"/>
    <s v="TERCEROS"/>
    <s v="2025 SEM 47"/>
    <s v="2914"/>
    <x v="51"/>
    <s v="jueves"/>
    <s v="ETERNA"/>
    <n v="1"/>
    <n v="6"/>
    <s v="TAT"/>
    <s v="WILLIAM EDUARDO MORENO RODRIGUEZ"/>
    <s v="Preventa"/>
    <s v="79605850"/>
    <s v="1121916224"/>
    <s v="SUPERMERCADO LA BENDICION"/>
  </r>
  <r>
    <d v="2025-11-20T00:00:00"/>
    <s v="HHBO001181549"/>
    <s v="LYESPOOROX12"/>
    <s v="LIMPIAYA ESPONJA ORO/PLATA X12"/>
    <s v="LYESPOOROX12 - LIMPIAYA ESPONJA ORO/PLATA X12"/>
    <n v="1"/>
    <n v="8991.6"/>
    <n v="449.58"/>
    <n v="8542.02"/>
    <s v="BG23"/>
    <n v="1"/>
    <n v="182"/>
    <s v=" TUTI VILLAVICENCIO"/>
    <s v="ZONA BOGOTA"/>
    <s v="TERCEROS"/>
    <s v="2025 SEM 47"/>
    <s v="2914"/>
    <x v="51"/>
    <s v="jueves"/>
    <s v="ETERNA"/>
    <n v="1"/>
    <n v="1"/>
    <s v="TAT"/>
    <s v="WILLIAM EDUARDO MORENO RODRIGUEZ"/>
    <s v="Preventa"/>
    <s v="79605850"/>
    <s v="1121916224"/>
    <s v="SUPERMERCADO LA BENDICION"/>
  </r>
  <r>
    <d v="2025-11-20T00:00:00"/>
    <s v="HHME001470601"/>
    <s v="YAPADAM150"/>
    <s v="PAÑITOS HUMEDOS DAMPY X 150 UND AZUL"/>
    <s v="YAPADAM150 - PAÑITOS HUMEDOS DAMPY X 150 UND AZUL"/>
    <n v="4"/>
    <n v="6422.4"/>
    <n v="0"/>
    <n v="25689.599999999999"/>
    <s v="MD06"/>
    <n v="1"/>
    <n v="125"/>
    <s v=" TUTI Medellin"/>
    <s v="ZONA CENTRO"/>
    <s v="TERCEROS"/>
    <s v="2025 SEM 47"/>
    <s v="1308"/>
    <x v="23"/>
    <s v="jueves"/>
    <s v="YASS"/>
    <n v="1"/>
    <n v="4"/>
    <s v="TAT"/>
    <s v="ALVARO ANTONIO SERNA PUERTA"/>
    <s v="Preventa"/>
    <s v="70286126"/>
    <s v="1037594291"/>
    <s v="TIENDA LA ESTACION"/>
  </r>
  <r>
    <d v="2025-11-20T00:00:00"/>
    <s v="HHME001470608"/>
    <s v="PBDESCOJINX18"/>
    <s v="DES. AFM DPL ORIG 12G X18"/>
    <s v="PBDESCOJINX18 - DES. AFM DPL ORIG 12G X18"/>
    <n v="1"/>
    <n v="11900"/>
    <n v="357"/>
    <n v="11543"/>
    <s v="MD06"/>
    <n v="1"/>
    <n v="125"/>
    <s v=" TUTI Medellin"/>
    <s v="ZONA CENTRO"/>
    <s v="TERCEROS"/>
    <s v="2025 SEM 47"/>
    <s v="1308"/>
    <x v="23"/>
    <s v="jueves"/>
    <s v="PREBEL"/>
    <n v="1"/>
    <n v="1"/>
    <s v="TAT"/>
    <s v="EDWIN ANDRES MEJIA ARTEAGA"/>
    <s v="Preventa"/>
    <s v="98639254"/>
    <s v="1037594291"/>
    <s v="EL PLAN DE CAMPIN"/>
  </r>
  <r>
    <d v="2025-11-20T00:00:00"/>
    <s v="HHBO001181575"/>
    <s v="YAPADAM150"/>
    <s v="PAÑITOS HUMEDOS DAMPY X 150 UND AZUL"/>
    <s v="YAPADAM150 - PAÑITOS HUMEDOS DAMPY X 150 UND AZUL"/>
    <n v="4"/>
    <n v="6422.4"/>
    <n v="0"/>
    <n v="25689.599999999999"/>
    <s v="BG20"/>
    <n v="1"/>
    <n v="126"/>
    <s v=" TUTI Bogota"/>
    <s v="ZONA BOGOTA"/>
    <s v="TERCEROS"/>
    <s v="2025 SEM 47"/>
    <s v="2154"/>
    <x v="31"/>
    <s v="jueves"/>
    <s v="YASS"/>
    <n v="1"/>
    <n v="4"/>
    <s v="TAT"/>
    <s v="MARGARITA RINCON RIVERA"/>
    <s v="Preventa"/>
    <s v="1032413269"/>
    <s v="1000685156"/>
    <s v="MARGARITA RINCON RIVERA"/>
  </r>
  <r>
    <d v="2025-11-20T00:00:00"/>
    <s v="HHBO001181595"/>
    <s v="LYGUANT7.5AMX2"/>
    <s v="LIMPIAYA GUATE TALLA7.5 AMARILLO X2"/>
    <s v="LYGUANT7.5AMX2 - LIMPIAYA GUATE TALLA7.5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MARIA MERCEDES QUIROGA QUIROGA"/>
    <s v="Preventa"/>
    <s v="20626135"/>
    <s v="9902"/>
    <s v="MARIA MERCEDES QUIROGA QUIROGA"/>
  </r>
  <r>
    <d v="2025-11-20T00:00:00"/>
    <s v="HHBO001181595"/>
    <s v="LYGUANT8NGX2"/>
    <s v="LIMPIAYA GUANTE NEGRO TALLA8 X2"/>
    <s v="LYGUANT8NGX2 - LIMPIAYA GUANTE NEGRO TALLA8 X2"/>
    <n v="2"/>
    <n v="3180"/>
    <n v="0"/>
    <n v="6360"/>
    <s v="BG19"/>
    <n v="1"/>
    <n v="126"/>
    <s v=" TUTI Bogota"/>
    <s v="ZONA BOGOTA"/>
    <s v="TERCEROS"/>
    <s v="2025 SEM 47"/>
    <s v="2186"/>
    <x v="46"/>
    <s v="jueves"/>
    <s v="ETERNA"/>
    <n v="1"/>
    <n v="2"/>
    <s v="TAT"/>
    <s v="MARIA MERCEDES QUIROGA QUIROGA"/>
    <s v="Preventa"/>
    <s v="20626135"/>
    <s v="9902"/>
    <s v="MARIA MERCEDES QUIROGA QUIROGA"/>
  </r>
  <r>
    <d v="2025-11-20T00:00:00"/>
    <s v="HHBO001181595"/>
    <s v="LYGUANT9NGX2"/>
    <s v="LIMPIAYA GUANTE NEGRO TALLA9 X2"/>
    <s v="LYGUANT9NGX2 - LIMPIAYA GUANTE NEGRO TALLA9 X2"/>
    <n v="2"/>
    <n v="3180"/>
    <n v="0"/>
    <n v="6360"/>
    <s v="BG19"/>
    <n v="1"/>
    <n v="126"/>
    <s v=" TUTI Bogota"/>
    <s v="ZONA BOGOTA"/>
    <s v="TERCEROS"/>
    <s v="2025 SEM 47"/>
    <s v="2186"/>
    <x v="46"/>
    <s v="jueves"/>
    <s v="ETERNA"/>
    <n v="1"/>
    <n v="2"/>
    <s v="TAT"/>
    <s v="MARIA MERCEDES QUIROGA QUIROGA"/>
    <s v="Preventa"/>
    <s v="20626135"/>
    <s v="9902"/>
    <s v="MARIA MERCEDES QUIROGA QUIROGA"/>
  </r>
  <r>
    <d v="2025-11-20T00:00:00"/>
    <s v="HHBO001181595"/>
    <s v="LYLOZACREM"/>
    <s v="CREMA LAVALOZA LIMPIAYA"/>
    <s v="LYLOZACREM - CREMA LAVALOZA LIMPIAYA"/>
    <n v="4"/>
    <n v="2615"/>
    <n v="0"/>
    <n v="10460"/>
    <s v="BG19"/>
    <n v="1"/>
    <n v="126"/>
    <s v=" TUTI Bogota"/>
    <s v="ZONA BOGOTA"/>
    <s v="TERCEROS"/>
    <s v="2025 SEM 47"/>
    <s v="2186"/>
    <x v="46"/>
    <s v="jueves"/>
    <s v="ETERNA"/>
    <n v="1"/>
    <n v="4"/>
    <s v="TAT"/>
    <s v="MARIA MERCEDES QUIROGA QUIROGA"/>
    <s v="Preventa"/>
    <s v="20626135"/>
    <s v="9902"/>
    <s v="MARIA MERCEDES QUIROGA QUIROGA"/>
  </r>
  <r>
    <d v="2025-11-20T00:00:00"/>
    <s v="HHBO001181595"/>
    <s v="LYLOZA180DX1"/>
    <s v="LIMPIAYA LAVA LOZA DOYPACK 180 ML X1"/>
    <s v="LYLOZA180DX1 - LIMPIAYA LAVA LOZA DOYPACK 180 ML X1"/>
    <n v="6"/>
    <n v="1230"/>
    <n v="0"/>
    <n v="7380"/>
    <s v="BG19"/>
    <n v="1"/>
    <n v="126"/>
    <s v=" TUTI Bogota"/>
    <s v="ZONA BOGOTA"/>
    <s v="TERCEROS"/>
    <s v="2025 SEM 47"/>
    <s v="2186"/>
    <x v="46"/>
    <s v="jueves"/>
    <s v="ETERNA"/>
    <n v="1"/>
    <n v="6"/>
    <s v="TAT"/>
    <s v="MARIA MERCEDES QUIROGA QUIROGA"/>
    <s v="Preventa"/>
    <s v="20626135"/>
    <s v="9902"/>
    <s v="MARIA MERCEDES QUIROGA QUIROGA"/>
  </r>
  <r>
    <d v="2025-11-20T00:00:00"/>
    <s v="HHME001470637"/>
    <s v="YAPADAM150"/>
    <s v="PAÑITOS HUMEDOS DAMPY X 150 UND AZUL"/>
    <s v="YAPADAM150 - PAÑITOS HUMEDOS DAMPY X 150 UND AZUL"/>
    <n v="4"/>
    <n v="6422.4"/>
    <n v="0"/>
    <n v="25689.599999999999"/>
    <s v="MD06"/>
    <n v="1"/>
    <n v="125"/>
    <s v=" TUTI Medellin"/>
    <s v="ZONA CENTRO"/>
    <s v="TERCEROS"/>
    <s v="2025 SEM 47"/>
    <s v="1308"/>
    <x v="23"/>
    <s v="jueves"/>
    <s v="YASS"/>
    <n v="1"/>
    <n v="4"/>
    <s v="TAT"/>
    <s v="ALBA RESTREPO"/>
    <s v="Preventa"/>
    <s v="24413093"/>
    <s v="1037594291"/>
    <s v="CARPA VERDE"/>
  </r>
  <r>
    <d v="2025-11-20T00:00:00"/>
    <s v="HHME001470646"/>
    <s v="YAGOM90"/>
    <s v="GOMINA N17 EN SOBRE 90G"/>
    <s v="YAGOM90 - GOMINA N17 EN SOBRE 90G"/>
    <n v="12"/>
    <n v="1092.44"/>
    <n v="0"/>
    <n v="13109.28"/>
    <s v="MD01"/>
    <n v="1"/>
    <n v="125"/>
    <s v=" TUTI Medellin"/>
    <s v="ZONA CENTRO"/>
    <s v="TERCEROS"/>
    <s v="2025 SEM 47"/>
    <s v="1331"/>
    <x v="44"/>
    <s v="jueves"/>
    <s v="YASS"/>
    <n v="1"/>
    <n v="12"/>
    <s v="TAT"/>
    <s v="JOSE DAVID SANCHEZ MORALES"/>
    <s v="Preventa"/>
    <s v="70290849"/>
    <s v="39178423"/>
    <s v="MAYE"/>
  </r>
  <r>
    <d v="2025-11-20T00:00:00"/>
    <s v="HHME001470646"/>
    <s v="LYGUANT7AMX2"/>
    <s v="LIMPIAYA GUATE TALLA7 AMARILLO X2"/>
    <s v="LYGUANT7AMX2 - LIMPIAYA GUATE TALLA7 AMARILLO X2"/>
    <n v="3"/>
    <n v="3025.21"/>
    <n v="0"/>
    <n v="9075.6299999999992"/>
    <s v="MD01"/>
    <n v="1"/>
    <n v="125"/>
    <s v=" TUTI Medellin"/>
    <s v="ZONA CENTRO"/>
    <s v="TERCEROS"/>
    <s v="2025 SEM 47"/>
    <s v="1331"/>
    <x v="44"/>
    <s v="jueves"/>
    <s v="ETERNA"/>
    <n v="1"/>
    <n v="3"/>
    <s v="TAT"/>
    <s v="JOSE DAVID SANCHEZ MORALES"/>
    <s v="Preventa"/>
    <s v="70290849"/>
    <s v="39178423"/>
    <s v="MAYE"/>
  </r>
  <r>
    <d v="2025-11-20T00:00:00"/>
    <s v="HHME001470646"/>
    <s v="LYGUANT8AMX2"/>
    <s v="LIMPIAYA GUANTE TALLA8 AMARILLO X2"/>
    <s v="LYGUANT8AMX2 - LIMPIAYA GUANTE TALLA8 AMARILLO X2"/>
    <n v="4"/>
    <n v="3025.21"/>
    <n v="0"/>
    <n v="12100.84"/>
    <s v="MD01"/>
    <n v="1"/>
    <n v="125"/>
    <s v=" TUTI Medellin"/>
    <s v="ZONA CENTRO"/>
    <s v="TERCEROS"/>
    <s v="2025 SEM 47"/>
    <s v="1331"/>
    <x v="44"/>
    <s v="jueves"/>
    <s v="ETERNA"/>
    <n v="1"/>
    <n v="4"/>
    <s v="TAT"/>
    <s v="JOSE DAVID SANCHEZ MORALES"/>
    <s v="Preventa"/>
    <s v="70290849"/>
    <s v="39178423"/>
    <s v="MAYE"/>
  </r>
  <r>
    <d v="2025-11-20T00:00:00"/>
    <s v="HHME001470646"/>
    <s v="LYGUANT9AMX2"/>
    <s v="LIMPIAYA GUANTE TALLA9 AMARILLO X2"/>
    <s v="LYGUANT9AMX2 - LIMPIAYA GUANTE TALLA9 AMARILLO X2"/>
    <n v="3"/>
    <n v="3025.21"/>
    <n v="0"/>
    <n v="9075.6299999999992"/>
    <s v="MD01"/>
    <n v="1"/>
    <n v="125"/>
    <s v=" TUTI Medellin"/>
    <s v="ZONA CENTRO"/>
    <s v="TERCEROS"/>
    <s v="2025 SEM 47"/>
    <s v="1331"/>
    <x v="44"/>
    <s v="jueves"/>
    <s v="ETERNA"/>
    <n v="1"/>
    <n v="3"/>
    <s v="TAT"/>
    <s v="JOSE DAVID SANCHEZ MORALES"/>
    <s v="Preventa"/>
    <s v="70290849"/>
    <s v="39178423"/>
    <s v="MAYE"/>
  </r>
  <r>
    <d v="2025-11-20T00:00:00"/>
    <s v="HHME001470670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7"/>
    <s v="1313"/>
    <x v="8"/>
    <s v="jueves"/>
    <s v="PREBEL"/>
    <n v="1"/>
    <n v="1"/>
    <s v="TAT"/>
    <s v="SARA SOFIA MONTES GIRALDO"/>
    <s v="Preventa"/>
    <s v="1042243392"/>
    <s v="1152184981"/>
    <s v="FRUTERA JARIS"/>
  </r>
  <r>
    <d v="2025-11-20T00:00:00"/>
    <s v="HHBO001181767"/>
    <s v="LYESPOOROX12"/>
    <s v="LIMPIAYA ESPONJA ORO/PLATA X12"/>
    <s v="LYESPOOROX12 - LIMPIAYA ESPONJA ORO/PLATA X12"/>
    <n v="1"/>
    <n v="8991.6"/>
    <n v="449.58"/>
    <n v="8542.02"/>
    <s v="BG23"/>
    <n v="1"/>
    <n v="182"/>
    <s v=" TUTI VILLAVICENCIO"/>
    <s v="ZONA BOGOTA"/>
    <s v="TERCEROS"/>
    <s v="2025 SEM 47"/>
    <s v="2911"/>
    <x v="19"/>
    <s v="jueves"/>
    <s v="ETERNA"/>
    <n v="1"/>
    <n v="1"/>
    <s v="TAT"/>
    <s v="PEDRO ELIAS ROMERO QUECHO"/>
    <s v="Preventa"/>
    <s v="91078728"/>
    <s v="86065145"/>
    <s v="TIENDA EL PITY"/>
  </r>
  <r>
    <d v="2025-11-20T00:00:00"/>
    <s v="NC000054597"/>
    <s v="LYLAVA1000"/>
    <s v="LIMPIAYA LIMPIADOR MULTIUSOS LAVANDA X 1000"/>
    <s v="LYLAVA1000 - LIMPIAYA LIMPIADOR MULTIUSOS LAVANDA X 1000"/>
    <n v="-4"/>
    <n v="2541.83"/>
    <n v="0"/>
    <n v="-10167.32"/>
    <s v="BG11"/>
    <n v="1"/>
    <n v="2"/>
    <s v=" CIUDAD BOGOTA"/>
    <s v="ZONA BOGOTA"/>
    <s v="TERCEROS"/>
    <s v="2025 SEM 47"/>
    <s v="2204"/>
    <x v="47"/>
    <s v="jueves"/>
    <s v="ETERNA"/>
    <n v="1"/>
    <n v="-4"/>
    <s v="TAT"/>
    <s v="LISBETH MORENO ROCHA"/>
    <s v="Preventa"/>
    <s v="52918205"/>
    <s v="52906505"/>
    <s v="Principal"/>
  </r>
  <r>
    <d v="2025-11-20T00:00:00"/>
    <s v="HHME001470859"/>
    <s v="YAGOM90"/>
    <s v="GOMINA N17 EN SOBRE 90G"/>
    <s v="YAGOM90 - GOMINA N17 EN SOBRE 90G"/>
    <n v="6"/>
    <n v="1092.44"/>
    <n v="0"/>
    <n v="6554.64"/>
    <s v="MD04"/>
    <n v="1"/>
    <n v="125"/>
    <s v=" TUTI Medellin"/>
    <s v="ZONA CENTRO"/>
    <s v="TERCEROS"/>
    <s v="2025 SEM 47"/>
    <s v="1312"/>
    <x v="39"/>
    <s v="jueves"/>
    <s v="YASS"/>
    <n v="1"/>
    <n v="6"/>
    <s v="TAT"/>
    <s v="LUIS FERNANDO HOLGUIN GIRALDO"/>
    <s v="Preventa"/>
    <s v="98463830"/>
    <s v="71296053"/>
    <s v="TIENDA LA FRESITA"/>
  </r>
  <r>
    <d v="2025-11-20T00:00:00"/>
    <s v="HHME001470622"/>
    <s v="PBTALCO30"/>
    <s v="TALCO POLVO AFM 30 GR"/>
    <s v="PBTALCO30 - TALCO POLVO AFM 30 GR"/>
    <n v="4"/>
    <n v="2900.04"/>
    <n v="0"/>
    <n v="11600.16"/>
    <s v="MD04"/>
    <n v="1"/>
    <n v="125"/>
    <s v=" TUTI Medellin"/>
    <s v="ZONA CENTRO"/>
    <s v="TERCEROS"/>
    <s v="2025 SEM 47"/>
    <s v="1312"/>
    <x v="39"/>
    <s v="jueves"/>
    <s v="PREBEL"/>
    <n v="1"/>
    <n v="4"/>
    <s v="TAT"/>
    <s v="MANUELA RIVILLAS GAVIRIA"/>
    <s v="Preventa"/>
    <s v="1040752195"/>
    <s v="71296053"/>
    <s v="TIENDA BENDICION DE DIOS"/>
  </r>
  <r>
    <d v="2025-11-20T00:00:00"/>
    <s v="HHME001470622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7"/>
    <s v="1312"/>
    <x v="39"/>
    <s v="jueves"/>
    <s v="YASS"/>
    <n v="1"/>
    <n v="12"/>
    <s v="TAT"/>
    <s v="MANUELA RIVILLAS GAVIRIA"/>
    <s v="Preventa"/>
    <s v="1040752195"/>
    <s v="71296053"/>
    <s v="TIENDA BENDICION DE DIOS"/>
  </r>
  <r>
    <d v="2025-11-20T00:00:00"/>
    <s v="HHME001470622"/>
    <s v="YAVABY20GR"/>
    <s v="VASELINA BABY, 20 GRAMOS, MARCA JUHNIOS"/>
    <s v="YAVABY20GR - VASELINA BABY, 20 GRAMOS, MARCA JUHNIOS"/>
    <n v="6"/>
    <n v="1444"/>
    <n v="0"/>
    <n v="8664"/>
    <s v="MD04"/>
    <n v="1"/>
    <n v="125"/>
    <s v=" TUTI Medellin"/>
    <s v="ZONA CENTRO"/>
    <s v="TERCEROS"/>
    <s v="2025 SEM 47"/>
    <s v="1312"/>
    <x v="39"/>
    <s v="jueves"/>
    <s v="YASS"/>
    <n v="1"/>
    <n v="6"/>
    <s v="TAT"/>
    <s v="MANUELA RIVILLAS GAVIRIA"/>
    <s v="Preventa"/>
    <s v="1040752195"/>
    <s v="71296053"/>
    <s v="TIENDA BENDICION DE DIOS"/>
  </r>
  <r>
    <d v="2025-11-20T00:00:00"/>
    <s v="HHBO001181587"/>
    <s v="LYDESEN500"/>
    <s v="DESENGRASANTE CITRICO 500ML"/>
    <s v="LYDESEN500 - DESENGRASANTE CITRICO 500ML"/>
    <n v="2"/>
    <n v="2645.48"/>
    <n v="0"/>
    <n v="5290.96"/>
    <s v="BG20"/>
    <n v="1"/>
    <n v="126"/>
    <s v=" TUTI Bogota"/>
    <s v="ZONA BOGOTA"/>
    <s v="TERCEROS"/>
    <s v="2025 SEM 47"/>
    <s v="2154"/>
    <x v="31"/>
    <s v="jueves"/>
    <s v="ETERNA"/>
    <n v="1"/>
    <n v="2"/>
    <s v="TAT"/>
    <s v="MELVI PATRICIA NEMPEQUE NUMPAQUE "/>
    <s v="Preventa"/>
    <s v="23280473"/>
    <s v="1000685156"/>
    <s v="TIENDA MARGARITAS # 2"/>
  </r>
  <r>
    <d v="2025-11-20T00:00:00"/>
    <s v="HHME001470630"/>
    <s v="YAGOM90"/>
    <s v="GOMINA N17 EN SOBRE 90G"/>
    <s v="YAGOM90 - GOMINA N17 EN SOBRE 90G"/>
    <n v="6"/>
    <n v="1092.44"/>
    <n v="0"/>
    <n v="6554.64"/>
    <s v="MD06"/>
    <n v="1"/>
    <n v="125"/>
    <s v=" TUTI Medellin"/>
    <s v="ZONA CENTRO"/>
    <s v="TERCEROS"/>
    <s v="2025 SEM 47"/>
    <s v="1308"/>
    <x v="23"/>
    <s v="jueves"/>
    <s v="YASS"/>
    <n v="1"/>
    <n v="6"/>
    <s v="TAT"/>
    <s v="JOHANNA MARCELA FAURA RAMIREZ"/>
    <s v="Preventa"/>
    <s v="1027522327"/>
    <s v="1037594291"/>
    <s v="FRUTAS Y VERDURAS LA 69"/>
  </r>
  <r>
    <d v="2025-11-20T00:00:00"/>
    <s v="HHME001470630"/>
    <s v="YABOLSAMED"/>
    <s v="BOLSA BASURA PAQUETE X8 UNIDADES"/>
    <s v="YABOLSAMED - BOLSA BASURA PAQUETE X8 UNIDADES"/>
    <n v="10"/>
    <n v="1344.54"/>
    <n v="0"/>
    <n v="13445.4"/>
    <s v="MD06"/>
    <n v="1"/>
    <n v="125"/>
    <s v=" TUTI Medellin"/>
    <s v="ZONA CENTRO"/>
    <s v="TERCEROS"/>
    <s v="2025 SEM 47"/>
    <s v="1308"/>
    <x v="23"/>
    <s v="jueves"/>
    <s v="YASS"/>
    <n v="1"/>
    <n v="10"/>
    <s v="TAT"/>
    <s v="JOHANNA MARCELA FAURA RAMIREZ"/>
    <s v="Preventa"/>
    <s v="1027522327"/>
    <s v="1037594291"/>
    <s v="FRUTAS Y VERDURAS LA 69"/>
  </r>
  <r>
    <d v="2025-11-20T00:00:00"/>
    <s v="HHBO001181640"/>
    <s v="LYSUAV760DX1"/>
    <s v="LIMPIAYA SUAVIZANTE DOYPACK 760 ML X1"/>
    <s v="LYSUAV760DX1 - LIMPIAYA SUAVIZANTE DOYPACK 760 ML X1"/>
    <n v="5"/>
    <n v="3400"/>
    <n v="0"/>
    <n v="17000"/>
    <s v="BG19"/>
    <n v="1"/>
    <n v="126"/>
    <s v=" TUTI Bogota"/>
    <s v="ZONA BOGOTA"/>
    <s v="TERCEROS"/>
    <s v="2025 SEM 47"/>
    <s v="2186"/>
    <x v="46"/>
    <s v="jueves"/>
    <s v="ETERNA"/>
    <n v="1"/>
    <n v="5"/>
    <s v="TAT"/>
    <s v="HUGO FELIX JUNKO ARIAS"/>
    <s v="Preventa"/>
    <s v="79942948"/>
    <s v="9902"/>
    <s v="FRUTIVERDURAS"/>
  </r>
  <r>
    <d v="2025-11-20T00:00:00"/>
    <s v="HHBO001181640"/>
    <s v="LYLAVA1000"/>
    <s v="LIMPIAYA LIMPIADOR MULTIUSOS LAVANDA X 1000"/>
    <s v="LYLAVA1000 - LIMPIAYA LIMPIADOR MULTIUSOS LAVANDA X 1000"/>
    <n v="6"/>
    <n v="2541.83"/>
    <n v="0"/>
    <n v="15250.98"/>
    <s v="BG19"/>
    <n v="1"/>
    <n v="126"/>
    <s v=" TUTI Bogota"/>
    <s v="ZONA BOGOTA"/>
    <s v="TERCEROS"/>
    <s v="2025 SEM 47"/>
    <s v="2186"/>
    <x v="46"/>
    <s v="jueves"/>
    <s v="ETERNA"/>
    <n v="1"/>
    <n v="6"/>
    <s v="TAT"/>
    <s v="HUGO FELIX JUNKO ARIAS"/>
    <s v="Preventa"/>
    <s v="79942948"/>
    <s v="9902"/>
    <s v="FRUTIVERDURAS"/>
  </r>
  <r>
    <d v="2025-11-20T00:00:00"/>
    <s v="HHBO001181640"/>
    <s v="LYCEETIPLANCHA"/>
    <s v="CEPILLO ECOLOGICO TIPO PLANCHA"/>
    <s v="LYCEETIPLANCHA - CEPILLO ECOLOGICO TIPO PLANCHA"/>
    <n v="3"/>
    <n v="2700"/>
    <n v="0"/>
    <n v="8100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HUGO FELIX JUNKO ARIAS"/>
    <s v="Preventa"/>
    <s v="79942948"/>
    <s v="9902"/>
    <s v="FRUTIVERDURAS"/>
  </r>
  <r>
    <d v="2025-11-20T00:00:00"/>
    <s v="HHBO001181650"/>
    <s v="LYGUANT7.5AMX2"/>
    <s v="LIMPIAYA GUATE TALLA7.5 AMARILLO X2"/>
    <s v="LYGUANT7.5AMX2 - LIMPIAYA GUATE TALLA7.5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JEHISON JOHANY RIOS ORTIZ"/>
    <s v="Preventa"/>
    <s v="1014211987"/>
    <s v="9902"/>
    <s v="CIGARRERIA IGUAZU"/>
  </r>
  <r>
    <d v="2025-11-20T00:00:00"/>
    <s v="HHBO001181650"/>
    <s v="LYGUANT8AMX2"/>
    <s v="LIMPIAYA GUANTE TALLA8 AMARILLO X2"/>
    <s v="LYGUANT8AMX2 - LIMPIAYA GUANTE TALLA8 AMARILLO X2"/>
    <n v="3"/>
    <n v="3025.21"/>
    <n v="0"/>
    <n v="9075.6299999999992"/>
    <s v="BG19"/>
    <n v="1"/>
    <n v="126"/>
    <s v=" TUTI Bogota"/>
    <s v="ZONA BOGOTA"/>
    <s v="TERCEROS"/>
    <s v="2025 SEM 47"/>
    <s v="2186"/>
    <x v="46"/>
    <s v="jueves"/>
    <s v="ETERNA"/>
    <n v="1"/>
    <n v="3"/>
    <s v="TAT"/>
    <s v="JEHISON JOHANY RIOS ORTIZ"/>
    <s v="Preventa"/>
    <s v="1014211987"/>
    <s v="9902"/>
    <s v="CIGARRERIA IGUAZU"/>
  </r>
  <r>
    <d v="2025-11-20T00:00:00"/>
    <s v="HHME001470717"/>
    <s v="YAPADAM150"/>
    <s v="PAÑITOS HUMEDOS DAMPY X 150 UND AZUL"/>
    <s v="YAPADAM150 - PAÑITOS HUMEDOS DAMPY X 150 UND AZUL"/>
    <n v="2"/>
    <n v="6422.4"/>
    <n v="0"/>
    <n v="12844.8"/>
    <s v="TT02"/>
    <n v="1"/>
    <n v="125"/>
    <s v=" TUTI Medellin"/>
    <s v="ZONA CENTRO"/>
    <s v="TERCEROS"/>
    <s v="2025 SEM 47"/>
    <s v="1313"/>
    <x v="8"/>
    <s v="jueves"/>
    <s v="YASS"/>
    <n v="1"/>
    <n v="2"/>
    <s v="TAT"/>
    <s v="GABRIEL HERNANY VALENCIA PEREZ"/>
    <s v="Preventa"/>
    <s v="70507638"/>
    <s v="1152184981"/>
    <s v="GRANERO MIXTO EL POLY"/>
  </r>
  <r>
    <d v="2025-11-20T00:00:00"/>
    <s v="HHME001470717"/>
    <s v="PBDESCOJINX18"/>
    <s v="DES. AFM DPL ORIG 12G X18"/>
    <s v="PBDESCOJINX18 - DES. AFM DPL ORIG 12G X18"/>
    <n v="1"/>
    <n v="11900"/>
    <n v="357"/>
    <n v="11543"/>
    <s v="TT02"/>
    <n v="1"/>
    <n v="125"/>
    <s v=" TUTI Medellin"/>
    <s v="ZONA CENTRO"/>
    <s v="TERCEROS"/>
    <s v="2025 SEM 47"/>
    <s v="1313"/>
    <x v="8"/>
    <s v="jueves"/>
    <s v="PREBEL"/>
    <n v="1"/>
    <n v="1"/>
    <s v="TAT"/>
    <s v="GABRIEL HERNANY VALENCIA PEREZ"/>
    <s v="Preventa"/>
    <s v="70507638"/>
    <s v="1152184981"/>
    <s v="GRANERO MIXTO EL POLY"/>
  </r>
  <r>
    <d v="2025-11-20T00:00:00"/>
    <s v="HHMO000627402"/>
    <s v="LYGUANT8AMX2"/>
    <s v="LIMPIAYA GUANTE TALLA8 AMARILLO X2"/>
    <s v="LYGUANT8AMX2 - LIMPIAYA GUANTE TALLA8 AMARILLO X2"/>
    <n v="6"/>
    <n v="3025.21"/>
    <n v="0"/>
    <n v="18151.259999999998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IDA YANETH CARVAJAL FERNANDEZ"/>
    <s v="Preventa"/>
    <s v="30686643"/>
    <s v="78716125"/>
    <s v="SUPER TDA EL EXITO"/>
  </r>
  <r>
    <d v="2025-11-20T00:00:00"/>
    <s v="HHMO000627402"/>
    <s v="LYGUANT9AMX2"/>
    <s v="LIMPIAYA GUANTE TALLA9 AMARILLO X2"/>
    <s v="LYGUANT9AMX2 - LIMPIAYA GUANTE TALLA9 AMARILLO X2"/>
    <n v="6"/>
    <n v="3025.21"/>
    <n v="0"/>
    <n v="18151.259999999998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IDA YANETH CARVAJAL FERNANDEZ"/>
    <s v="Preventa"/>
    <s v="30686643"/>
    <s v="78716125"/>
    <s v="SUPER TDA EL EXITO"/>
  </r>
  <r>
    <d v="2025-11-20T00:00:00"/>
    <s v="HHMO000627402"/>
    <s v="LYLIMJUNTAS"/>
    <s v="LIMPIADOR DE JUNTAS LIMPIAYA"/>
    <s v="LYLIMJUNTAS - LIMPIADOR DE JUNTAS LIMPIAYA"/>
    <n v="2"/>
    <n v="4659"/>
    <n v="0"/>
    <n v="9318"/>
    <s v="MT11"/>
    <n v="1"/>
    <n v="156"/>
    <s v=" TUTI Monteria"/>
    <s v="ZONA CENTRO"/>
    <s v="TERCEROS"/>
    <s v="2025 SEM 47"/>
    <s v="1736"/>
    <x v="30"/>
    <s v="jueves"/>
    <s v="ETERNA"/>
    <n v="1"/>
    <n v="2"/>
    <s v="TAT"/>
    <s v="LIDA YANETH CARVAJAL FERNANDEZ"/>
    <s v="Preventa"/>
    <s v="30686643"/>
    <s v="78716125"/>
    <s v="SUPER TDA EL EXITO"/>
  </r>
  <r>
    <d v="2025-11-20T00:00:00"/>
    <s v="HHMO000627402"/>
    <s v="LYVIDR500X1"/>
    <s v="LIMPIAYA LIMPIAVIDRIOS MULTIUSOS 500ML X1"/>
    <s v="LYVIDR500X1 - LIMPIAYA LIMPIAVIDRIOS MULTIUSOS 500ML X1"/>
    <n v="6"/>
    <n v="2647.06"/>
    <n v="0"/>
    <n v="15882.36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IDA YANETH CARVAJAL FERNANDEZ"/>
    <s v="Preventa"/>
    <s v="30686643"/>
    <s v="78716125"/>
    <s v="SUPER TDA EL EXITO"/>
  </r>
  <r>
    <d v="2025-11-20T00:00:00"/>
    <s v="HHMO000627402"/>
    <s v="LYDESEN500"/>
    <s v="DESENGRASANTE CITRICO 500ML"/>
    <s v="LYDESEN500 - DESENGRASANTE CITRICO 500ML"/>
    <n v="6"/>
    <n v="2645.48"/>
    <n v="0"/>
    <n v="15872.88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IDA YANETH CARVAJAL FERNANDEZ"/>
    <s v="Preventa"/>
    <s v="30686643"/>
    <s v="78716125"/>
    <s v="SUPER TDA EL EXITO"/>
  </r>
  <r>
    <d v="2025-11-20T00:00:00"/>
    <s v="HHMO000627402"/>
    <s v="LYBICA1000X1"/>
    <s v="LIMPIAYA LIMPIADOR BICARBONATO 1000ML X1"/>
    <s v="LYBICA1000X1 - LIMPIAYA LIMPIADOR BICARBONATO 1000ML X1"/>
    <n v="6"/>
    <n v="3025.21"/>
    <n v="0"/>
    <n v="18151.259999999998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IDA YANETH CARVAJAL FERNANDEZ"/>
    <s v="Preventa"/>
    <s v="30686643"/>
    <s v="78716125"/>
    <s v="SUPER TDA EL EXITO"/>
  </r>
  <r>
    <d v="2025-11-20T00:00:00"/>
    <s v="HHBO001181747"/>
    <s v="LYLOZA500ML"/>
    <s v="LAVALOZA LIQUIDO 500ML"/>
    <s v="LYLOZA500ML - LAVALOZA LIQUIDO 500ML"/>
    <n v="6"/>
    <n v="2475"/>
    <n v="0"/>
    <n v="14850"/>
    <s v="BG23"/>
    <n v="1"/>
    <n v="182"/>
    <s v=" TUTI VILLAVICENCIO"/>
    <s v="ZONA BOGOTA"/>
    <s v="TERCEROS"/>
    <s v="2025 SEM 47"/>
    <s v="2911"/>
    <x v="19"/>
    <s v="jueves"/>
    <s v="ETERNA"/>
    <n v="1"/>
    <n v="6"/>
    <s v="TAT"/>
    <s v="SERGIO VEGA GONZALEZ"/>
    <s v="Preventa"/>
    <s v="1101154048"/>
    <s v="86065145"/>
    <s v="SERGIO VEGA GONZALEZ"/>
  </r>
  <r>
    <d v="2025-11-20T00:00:00"/>
    <s v="HHBO001181749"/>
    <s v="LYLOZACREM"/>
    <s v="CREMA LAVALOZA LIMPIAYA"/>
    <s v="LYLOZACREM - CREMA LAVALOZA LIMPIAYA"/>
    <n v="6"/>
    <n v="2615"/>
    <n v="0"/>
    <n v="15690"/>
    <s v="BG25"/>
    <n v="1"/>
    <n v="126"/>
    <s v=" TUTI Bogota"/>
    <s v="ZONA BOGOTA"/>
    <s v="TERCEROS"/>
    <s v="2025 SEM 47"/>
    <s v="2138"/>
    <x v="38"/>
    <s v="jueves"/>
    <s v="ETERNA"/>
    <n v="1"/>
    <n v="6"/>
    <s v="TAT"/>
    <s v="JOHN ALEXANDER VELASQUEZ DIAZ"/>
    <s v="Preventa"/>
    <s v="79844388"/>
    <s v="1024507708"/>
    <s v="LA ECONOMIA"/>
  </r>
  <r>
    <d v="2025-11-20T00:00:00"/>
    <s v="HHBO001181749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JOHN ALEXANDER VELASQUEZ DIAZ"/>
    <s v="Preventa"/>
    <s v="79844388"/>
    <s v="1024507708"/>
    <s v="LA ECONOMIA"/>
  </r>
  <r>
    <d v="2025-11-20T00:00:00"/>
    <s v="HHME001470849"/>
    <s v="YAPANIAMA"/>
    <s v="PAÑITOS HUMEDOS DAMPY AMARILLOS X 15 UND"/>
    <s v="YAPANIAMA - PAÑITOS HUMEDOS DAMPY AMARILLOS X 15 UND"/>
    <n v="10"/>
    <n v="1260.5"/>
    <n v="0"/>
    <n v="12605"/>
    <s v="MD04"/>
    <n v="1"/>
    <n v="125"/>
    <s v=" TUTI Medellin"/>
    <s v="ZONA CENTRO"/>
    <s v="TERCEROS"/>
    <s v="2025 SEM 47"/>
    <s v="1312"/>
    <x v="39"/>
    <s v="jueves"/>
    <s v="YASS"/>
    <n v="1"/>
    <n v="10"/>
    <s v="TAT"/>
    <s v="MONICA MARIA PANIAGUA TORRES"/>
    <s v="Preventa"/>
    <s v="43078445"/>
    <s v="71296053"/>
    <s v="DROGUERIA MONI"/>
  </r>
  <r>
    <d v="2025-11-20T00:00:00"/>
    <s v="HHME001470849"/>
    <s v="YAGOM90"/>
    <s v="GOMINA N17 EN SOBRE 90G"/>
    <s v="YAGOM90 - GOMINA N17 EN SOBRE 90G"/>
    <n v="4"/>
    <n v="1092.44"/>
    <n v="0"/>
    <n v="4369.76"/>
    <s v="MD04"/>
    <n v="1"/>
    <n v="125"/>
    <s v=" TUTI Medellin"/>
    <s v="ZONA CENTRO"/>
    <s v="TERCEROS"/>
    <s v="2025 SEM 47"/>
    <s v="1312"/>
    <x v="39"/>
    <s v="jueves"/>
    <s v="YASS"/>
    <n v="1"/>
    <n v="4"/>
    <s v="TAT"/>
    <s v="MONICA MARIA PANIAGUA TORRES"/>
    <s v="Preventa"/>
    <s v="43078445"/>
    <s v="71296053"/>
    <s v="DROGUERIA MONI"/>
  </r>
  <r>
    <d v="2025-11-20T00:00:00"/>
    <s v="HHME001470849"/>
    <s v="YASEDA20"/>
    <s v="SEDA DENTAL CON CERA 20 MT"/>
    <s v="YASEDA20 - SEDA DENTAL CON CERA 20 MT"/>
    <n v="4"/>
    <n v="1092.44"/>
    <n v="0"/>
    <n v="4369.76"/>
    <s v="MD04"/>
    <n v="1"/>
    <n v="125"/>
    <s v=" TUTI Medellin"/>
    <s v="ZONA CENTRO"/>
    <s v="TERCEROS"/>
    <s v="2025 SEM 47"/>
    <s v="1312"/>
    <x v="39"/>
    <s v="jueves"/>
    <s v="YASS"/>
    <n v="1"/>
    <n v="4"/>
    <s v="TAT"/>
    <s v="MONICA MARIA PANIAGUA TORRES"/>
    <s v="Preventa"/>
    <s v="43078445"/>
    <s v="71296053"/>
    <s v="DROGUERIA MONI"/>
  </r>
  <r>
    <d v="2025-11-20T00:00:00"/>
    <s v="HHBO001181843"/>
    <s v="YAPADAM150"/>
    <s v="PAÑITOS HUMEDOS DAMPY X 150 UND AZUL"/>
    <s v="YAPADAM150 - PAÑITOS HUMEDOS DAMPY X 150 UND AZUL"/>
    <n v="3"/>
    <n v="6422.4"/>
    <n v="0"/>
    <n v="19267.2"/>
    <s v="BG25"/>
    <n v="1"/>
    <n v="126"/>
    <s v=" TUTI Bogota"/>
    <s v="ZONA BOGOTA"/>
    <s v="TERCEROS"/>
    <s v="2025 SEM 47"/>
    <s v="2138"/>
    <x v="38"/>
    <s v="jueves"/>
    <s v="YASS"/>
    <n v="1"/>
    <n v="3"/>
    <s v="TAT"/>
    <s v="JHON FREDY AREVALO QUEVEDO"/>
    <s v="Preventa"/>
    <s v="1070753692"/>
    <s v="1024507708"/>
    <s v="AUTOSERVICIOS EL MANA"/>
  </r>
  <r>
    <d v="2025-11-20T00:00:00"/>
    <s v="HHBO001181843"/>
    <s v="LYLANAACEX6"/>
    <s v="LIMPIAYA LANA ACERO X6"/>
    <s v="LYLANAACEX6 - LIMPIAYA LANA ACERO X6"/>
    <n v="3"/>
    <n v="1180"/>
    <n v="0"/>
    <n v="3540"/>
    <s v="BG25"/>
    <n v="1"/>
    <n v="126"/>
    <s v=" TUTI Bogota"/>
    <s v="ZONA BOGOTA"/>
    <s v="TERCEROS"/>
    <s v="2025 SEM 47"/>
    <s v="2138"/>
    <x v="38"/>
    <s v="jueves"/>
    <s v="ETERNA"/>
    <n v="6"/>
    <n v="18"/>
    <s v="TAT"/>
    <s v="JHON FREDY AREVALO QUEVEDO"/>
    <s v="Preventa"/>
    <s v="1070753692"/>
    <s v="1024507708"/>
    <s v="AUTOSERVICIOS EL MANA"/>
  </r>
  <r>
    <d v="2025-11-20T00:00:00"/>
    <s v="HHBO001181843"/>
    <s v="LYESPOMALLX1"/>
    <s v="LIMPIAYA MALLA ESPONJA X1"/>
    <s v="LYESPOMALLX1 - LIMPIAYA MALLA ESPONJA X1"/>
    <n v="3"/>
    <n v="714.29"/>
    <n v="0"/>
    <n v="2142.87"/>
    <s v="BG25"/>
    <n v="1"/>
    <n v="126"/>
    <s v=" TUTI Bogota"/>
    <s v="ZONA BOGOTA"/>
    <s v="TERCEROS"/>
    <s v="2025 SEM 47"/>
    <s v="2138"/>
    <x v="38"/>
    <s v="jueves"/>
    <s v="ETERNA"/>
    <n v="1"/>
    <n v="3"/>
    <s v="TAT"/>
    <s v="JHON FREDY AREVALO QUEVEDO"/>
    <s v="Preventa"/>
    <s v="1070753692"/>
    <s v="1024507708"/>
    <s v="AUTOSERVICIOS EL MANA"/>
  </r>
  <r>
    <d v="2025-11-20T00:00:00"/>
    <s v="HHBO001181843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7"/>
    <s v="2138"/>
    <x v="38"/>
    <s v="jueves"/>
    <s v="ETERNA"/>
    <n v="1"/>
    <n v="3"/>
    <s v="TAT"/>
    <s v="JHON FREDY AREVALO QUEVEDO"/>
    <s v="Preventa"/>
    <s v="1070753692"/>
    <s v="1024507708"/>
    <s v="AUTOSERVICIOS EL MANA"/>
  </r>
  <r>
    <d v="2025-11-20T00:00:00"/>
    <s v="HHBO001181843"/>
    <s v="LYGUANT7.5AMX2"/>
    <s v="LIMPIAYA GUATE TALLA7.5 AMARILLO X2"/>
    <s v="LYGUANT7.5AMX2 - LIMPIAYA GUATE TALLA7.5 AMARILLO X2"/>
    <n v="2"/>
    <n v="3025.21"/>
    <n v="0"/>
    <n v="6050.42"/>
    <s v="BG25"/>
    <n v="1"/>
    <n v="126"/>
    <s v=" TUTI Bogota"/>
    <s v="ZONA BOGOTA"/>
    <s v="TERCEROS"/>
    <s v="2025 SEM 47"/>
    <s v="2138"/>
    <x v="38"/>
    <s v="jueves"/>
    <s v="ETERNA"/>
    <n v="1"/>
    <n v="2"/>
    <s v="TAT"/>
    <s v="JHON FREDY AREVALO QUEVEDO"/>
    <s v="Preventa"/>
    <s v="1070753692"/>
    <s v="1024507708"/>
    <s v="AUTOSERVICIOS EL MANA"/>
  </r>
  <r>
    <d v="2025-11-20T00:00:00"/>
    <s v="HHBO001181843"/>
    <s v="LYGUANT8AMX2"/>
    <s v="LIMPIAYA GUANTE TALLA8 AMARILLO X2"/>
    <s v="LYGUANT8AMX2 - LIMPIAYA GUANTE TALLA8 AMARILLO X2"/>
    <n v="2"/>
    <n v="3025.21"/>
    <n v="0"/>
    <n v="6050.42"/>
    <s v="BG25"/>
    <n v="1"/>
    <n v="126"/>
    <s v=" TUTI Bogota"/>
    <s v="ZONA BOGOTA"/>
    <s v="TERCEROS"/>
    <s v="2025 SEM 47"/>
    <s v="2138"/>
    <x v="38"/>
    <s v="jueves"/>
    <s v="ETERNA"/>
    <n v="1"/>
    <n v="2"/>
    <s v="TAT"/>
    <s v="JHON FREDY AREVALO QUEVEDO"/>
    <s v="Preventa"/>
    <s v="1070753692"/>
    <s v="1024507708"/>
    <s v="AUTOSERVICIOS EL MANA"/>
  </r>
  <r>
    <d v="2025-11-20T00:00:00"/>
    <s v="HHCA000427647"/>
    <s v="PBPROCOLDIS"/>
    <s v="PROTECTOR SOLAR COLOR DISPLAY"/>
    <s v="PBPROCOLDIS - PROTECTOR SOLAR COLOR DISPLAY"/>
    <n v="1"/>
    <n v="29400"/>
    <n v="0"/>
    <n v="29400"/>
    <s v="CL07"/>
    <n v="1"/>
    <n v="171"/>
    <s v=" TUTI Cali"/>
    <s v="ZONA SUR"/>
    <s v="TERCEROS"/>
    <s v="2025 SEM 47"/>
    <s v="1878"/>
    <x v="16"/>
    <s v="jueves"/>
    <s v="PREBEL"/>
    <n v="1"/>
    <n v="1"/>
    <s v="TAT"/>
    <s v="ANA ROCIO BENITEZ BENAVIDES"/>
    <s v="Preventa"/>
    <s v="31992592"/>
    <s v="1143845966"/>
    <s v="TIENDA MIXTA"/>
  </r>
  <r>
    <d v="2025-11-20T00:00:00"/>
    <s v="HHBO001181906"/>
    <s v="YAPADAM150"/>
    <s v="PAÑITOS HUMEDOS DAMPY X 150 UND AZUL"/>
    <s v="YAPADAM150 - PAÑITOS HUMEDOS DAMPY X 150 UND AZUL"/>
    <n v="1"/>
    <n v="6422.4"/>
    <n v="0"/>
    <n v="6422.4"/>
    <s v="BG20"/>
    <n v="1"/>
    <n v="126"/>
    <s v=" TUTI Bogota"/>
    <s v="ZONA BOGOTA"/>
    <s v="TERCEROS"/>
    <s v="2025 SEM 47"/>
    <s v="2157"/>
    <x v="25"/>
    <s v="jueves"/>
    <s v="YASS"/>
    <n v="1"/>
    <n v="1"/>
    <s v="TAT"/>
    <s v="LILIANA HERNANDEZ NIÑO"/>
    <s v="Preventa"/>
    <s v="20647969"/>
    <s v="11223739"/>
    <s v="SUPERMERCADO PIPE"/>
  </r>
  <r>
    <d v="2025-11-20T00:00:00"/>
    <s v="HHBO001181932"/>
    <s v="PBELDES12X18"/>
    <s v="DES. EA DPL CLASS 12G X 18"/>
    <s v="PBELDES12X18 - DES. EA DPL CLASS 12G X 18"/>
    <n v="1"/>
    <n v="12500"/>
    <n v="375"/>
    <n v="12125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MARIA GILMA MARIN RIOS"/>
    <s v="Preventa"/>
    <s v="24868532"/>
    <s v="1024507708"/>
    <s v="SUPER TIENDA AHORRAMAS"/>
  </r>
  <r>
    <d v="2025-11-20T00:00:00"/>
    <s v="HHBO001181932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MARIA GILMA MARIN RIOS"/>
    <s v="Preventa"/>
    <s v="24868532"/>
    <s v="1024507708"/>
    <s v="SUPER TIENDA AHORRAMAS"/>
  </r>
  <r>
    <d v="2025-11-20T00:00:00"/>
    <s v="HHBO001181942"/>
    <s v="YAGOM90"/>
    <s v="GOMINA N17 EN SOBRE 90G"/>
    <s v="YAGOM90 - GOMINA N17 EN SOBRE 90G"/>
    <n v="6"/>
    <n v="1092.44"/>
    <n v="0"/>
    <n v="6554.64"/>
    <s v="BG22"/>
    <n v="1"/>
    <n v="126"/>
    <s v=" TUTI Bogota"/>
    <s v="ZONA BOGOTA"/>
    <s v="TERCEROS"/>
    <s v="2025 SEM 47"/>
    <s v="2101"/>
    <x v="34"/>
    <s v="jueves"/>
    <s v="YASS"/>
    <n v="1"/>
    <n v="6"/>
    <s v="TAT"/>
    <s v="GLADIS BERNAL DUARTE"/>
    <s v="Preventa"/>
    <s v="39637854"/>
    <s v="1073693097"/>
    <s v="TIENDA GLADIS"/>
  </r>
  <r>
    <d v="2025-11-20T00:00:00"/>
    <s v="HHBO001181942"/>
    <s v="LYLOZACREM"/>
    <s v="CREMA LAVALOZA LIMPIAYA"/>
    <s v="LYLOZACREM - CREMA LAVALOZA LIMPIAYA"/>
    <n v="6"/>
    <n v="2615"/>
    <n v="0"/>
    <n v="15690"/>
    <s v="BG22"/>
    <n v="1"/>
    <n v="126"/>
    <s v=" TUTI Bogota"/>
    <s v="ZONA BOGOTA"/>
    <s v="TERCEROS"/>
    <s v="2025 SEM 47"/>
    <s v="2101"/>
    <x v="34"/>
    <s v="jueves"/>
    <s v="ETERNA"/>
    <n v="1"/>
    <n v="6"/>
    <s v="TAT"/>
    <s v="GLADIS BERNAL DUARTE"/>
    <s v="Preventa"/>
    <s v="39637854"/>
    <s v="1073693097"/>
    <s v="TIENDA GLADIS"/>
  </r>
  <r>
    <d v="2025-11-20T00:00:00"/>
    <s v="HHBO001181945"/>
    <s v="PBDESCOJINX18"/>
    <s v="DES. AFM DPL ORIG 12G X18"/>
    <s v="PBDESCOJINX18 - DES. AFM DPL ORIG 12G X18"/>
    <n v="1"/>
    <n v="11900"/>
    <n v="357"/>
    <n v="11543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DEISY MARCELA LARA ROMERO"/>
    <s v="Preventa"/>
    <s v="52229630"/>
    <s v="1024507708"/>
    <s v="DISTRIBUCIONES CASITA DE ASEO"/>
  </r>
  <r>
    <d v="2025-11-20T00:00:00"/>
    <s v="HHBO001181948"/>
    <s v="PBDES135X272H"/>
    <s v="DESODORANTE CREMA 135GR x2 72H"/>
    <s v="PBDES135X272H - DESODORANTE CREMA 135GR x2 72H"/>
    <n v="1"/>
    <n v="15550"/>
    <n v="0"/>
    <n v="15550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NELSON ORTIZ GOMEZ"/>
    <s v="Preventa"/>
    <s v="79499019"/>
    <s v="1024507708"/>
    <s v="FERRETODITO"/>
  </r>
  <r>
    <d v="2025-11-20T00:00:00"/>
    <s v="HHBO001181948"/>
    <s v="YACAN50"/>
    <s v="CANDADO 50 MM"/>
    <s v="YACAN50 - CANDADO 50 MM"/>
    <n v="6"/>
    <n v="4327.7299999999996"/>
    <n v="0"/>
    <n v="25966.38"/>
    <s v="BG25"/>
    <n v="1"/>
    <n v="126"/>
    <s v=" TUTI Bogota"/>
    <s v="ZONA BOGOTA"/>
    <s v="TERCEROS"/>
    <s v="2025 SEM 47"/>
    <s v="2138"/>
    <x v="38"/>
    <s v="jueves"/>
    <s v="YASS"/>
    <n v="1"/>
    <n v="6"/>
    <s v="TAT"/>
    <s v="NELSON ORTIZ GOMEZ"/>
    <s v="Preventa"/>
    <s v="79499019"/>
    <s v="1024507708"/>
    <s v="FERRETODITO"/>
  </r>
  <r>
    <d v="2025-11-20T00:00:00"/>
    <s v="HHBO001181948"/>
    <s v="YACAN63"/>
    <s v="CANDADO 63 MM"/>
    <s v="YACAN63 - CANDADO 63 MM"/>
    <n v="6"/>
    <n v="5940"/>
    <n v="0"/>
    <n v="35640"/>
    <s v="BG25"/>
    <n v="1"/>
    <n v="126"/>
    <s v=" TUTI Bogota"/>
    <s v="ZONA BOGOTA"/>
    <s v="TERCEROS"/>
    <s v="2025 SEM 47"/>
    <s v="2138"/>
    <x v="38"/>
    <s v="jueves"/>
    <s v="YASS"/>
    <n v="1"/>
    <n v="6"/>
    <s v="TAT"/>
    <s v="NELSON ORTIZ GOMEZ"/>
    <s v="Preventa"/>
    <s v="79499019"/>
    <s v="1024507708"/>
    <s v="FERRETODITO"/>
  </r>
  <r>
    <d v="2025-11-20T00:00:00"/>
    <s v="HHME001470705"/>
    <s v="LYLOZA180DX1"/>
    <s v="LIMPIAYA LAVA LOZA DOYPACK 180 ML X1"/>
    <s v="LYLOZA180DX1 - LIMPIAYA LAVA LOZA DOYPACK 180 ML X1"/>
    <n v="3"/>
    <n v="1230"/>
    <n v="0"/>
    <n v="3690"/>
    <s v="TT02"/>
    <n v="1"/>
    <n v="125"/>
    <s v=" TUTI Medellin"/>
    <s v="ZONA CENTRO"/>
    <s v="TERCEROS"/>
    <s v="2025 SEM 47"/>
    <s v="1313"/>
    <x v="8"/>
    <s v="jueves"/>
    <s v="ETERNA"/>
    <n v="1"/>
    <n v="3"/>
    <s v="TAT"/>
    <s v="GRANOS Y VERDURAS DE JESUS VERGARA CASTAÑO"/>
    <s v="Preventa"/>
    <s v="15435671"/>
    <s v="1152184981"/>
    <s v="GRANOS Y VERDURAS"/>
  </r>
  <r>
    <d v="2025-11-20T00:00:00"/>
    <s v="HHME001470705"/>
    <s v="LYLIMPLAV200DX1"/>
    <s v="LIMPIAYA LIMPIADOR LAVANDA 200 ML X1"/>
    <s v="LYLIMPLAV200DX1 - LIMPIAYA LIMPIADOR LAVANDA 200 ML X1"/>
    <n v="3"/>
    <n v="1120"/>
    <n v="0"/>
    <n v="3360"/>
    <s v="TT02"/>
    <n v="1"/>
    <n v="125"/>
    <s v=" TUTI Medellin"/>
    <s v="ZONA CENTRO"/>
    <s v="TERCEROS"/>
    <s v="2025 SEM 47"/>
    <s v="1313"/>
    <x v="8"/>
    <s v="jueves"/>
    <s v="ETERNA"/>
    <n v="1"/>
    <n v="3"/>
    <s v="TAT"/>
    <s v="GRANOS Y VERDURAS DE JESUS VERGARA CASTAÑO"/>
    <s v="Preventa"/>
    <s v="15435671"/>
    <s v="1152184981"/>
    <s v="GRANOS Y VERDURAS"/>
  </r>
  <r>
    <d v="2025-11-20T00:00:00"/>
    <s v="HHME001470705"/>
    <s v="LYSUAV190DX1"/>
    <s v="LIMPIAYA SUAVIZANTE DOYPACK 190 ML X1"/>
    <s v="LYSUAV190DX1 - LIMPIAYA SUAVIZANTE DOYPACK 190 ML X1"/>
    <n v="3"/>
    <n v="977"/>
    <n v="0"/>
    <n v="2931"/>
    <s v="TT02"/>
    <n v="1"/>
    <n v="125"/>
    <s v=" TUTI Medellin"/>
    <s v="ZONA CENTRO"/>
    <s v="TERCEROS"/>
    <s v="2025 SEM 47"/>
    <s v="1313"/>
    <x v="8"/>
    <s v="jueves"/>
    <s v="ETERNA"/>
    <n v="1"/>
    <n v="3"/>
    <s v="TAT"/>
    <s v="GRANOS Y VERDURAS DE JESUS VERGARA CASTAÑO"/>
    <s v="Preventa"/>
    <s v="15435671"/>
    <s v="1152184981"/>
    <s v="GRANOS Y VERDURAS"/>
  </r>
  <r>
    <d v="2025-11-20T00:00:00"/>
    <s v="HHBO001181658"/>
    <s v="YATIJEROM"/>
    <s v="TIJERA PUNTA ROMA ECONOMICA"/>
    <s v="YATIJEROM - TIJERA PUNTA ROMA ECONOMICA"/>
    <n v="12"/>
    <n v="864"/>
    <n v="0"/>
    <n v="10368"/>
    <s v="BG11"/>
    <n v="1"/>
    <n v="126"/>
    <s v=" TUTI Bogota"/>
    <s v="ZONA BOGOTA"/>
    <s v="TERCEROS"/>
    <s v="2025 SEM 47"/>
    <s v="2201"/>
    <x v="36"/>
    <s v="jueves"/>
    <s v="YASS"/>
    <n v="1"/>
    <n v="12"/>
    <s v="TAT"/>
    <s v="MAURICIO CALDERON RUIZ"/>
    <s v="Preventa"/>
    <s v="19445677"/>
    <s v="53099291"/>
    <s v="PAPELERIA BOSQUE DE PAPEL"/>
  </r>
  <r>
    <d v="2025-11-20T00:00:00"/>
    <s v="HHBO001181681"/>
    <s v="YAPADAM150"/>
    <s v="PAÑITOS HUMEDOS DAMPY X 150 UND AZUL"/>
    <s v="YAPADAM150 - PAÑITOS HUMEDOS DAMPY X 150 UND AZUL"/>
    <n v="3"/>
    <n v="6422.4"/>
    <n v="0"/>
    <n v="19267.2"/>
    <s v="BG20"/>
    <n v="1"/>
    <n v="126"/>
    <s v=" TUTI Bogota"/>
    <s v="ZONA BOGOTA"/>
    <s v="TERCEROS"/>
    <s v="2025 SEM 47"/>
    <s v="2148"/>
    <x v="29"/>
    <s v="jueves"/>
    <s v="YASS"/>
    <n v="1"/>
    <n v="3"/>
    <s v="TAT"/>
    <s v="JIMENA ALFONSO ORJUELA"/>
    <s v="Preventa"/>
    <s v="52267817"/>
    <s v="79986646"/>
    <s v="VARIEDADES BRITALIA"/>
  </r>
  <r>
    <d v="2025-11-20T00:00:00"/>
    <s v="HHBO001181681"/>
    <s v="LYLANAACEX6"/>
    <s v="LIMPIAYA LANA ACERO X6"/>
    <s v="LYLANAACEX6 - LIMPIAYA LANA ACERO X6"/>
    <n v="1"/>
    <n v="1180"/>
    <n v="0"/>
    <n v="1180"/>
    <s v="BG20"/>
    <n v="1"/>
    <n v="126"/>
    <s v=" TUTI Bogota"/>
    <s v="ZONA BOGOTA"/>
    <s v="TERCEROS"/>
    <s v="2025 SEM 47"/>
    <s v="2148"/>
    <x v="29"/>
    <s v="jueves"/>
    <s v="ETERNA"/>
    <n v="6"/>
    <n v="6"/>
    <s v="TAT"/>
    <s v="JIMENA ALFONSO ORJUELA"/>
    <s v="Preventa"/>
    <s v="52267817"/>
    <s v="79986646"/>
    <s v="VARIEDADES BRITALIA"/>
  </r>
  <r>
    <d v="2025-11-20T00:00:00"/>
    <s v="HHBO001181681"/>
    <s v="LYGUANT7AMX2"/>
    <s v="LIMPIAYA GUATE TALLA7 AMARILLO X2"/>
    <s v="LYGUANT7AMX2 - LIMPIAYA GUATE TALLA7 AMARILLO X2"/>
    <n v="1"/>
    <n v="3025.21"/>
    <n v="0"/>
    <n v="3025.21"/>
    <s v="BG20"/>
    <n v="1"/>
    <n v="126"/>
    <s v=" TUTI Bogota"/>
    <s v="ZONA BOGOTA"/>
    <s v="TERCEROS"/>
    <s v="2025 SEM 47"/>
    <s v="2148"/>
    <x v="29"/>
    <s v="jueves"/>
    <s v="ETERNA"/>
    <n v="1"/>
    <n v="1"/>
    <s v="TAT"/>
    <s v="JIMENA ALFONSO ORJUELA"/>
    <s v="Preventa"/>
    <s v="52267817"/>
    <s v="79986646"/>
    <s v="VARIEDADES BRITALIA"/>
  </r>
  <r>
    <d v="2025-11-20T00:00:00"/>
    <s v="HHBO001181681"/>
    <s v="YASEDA20"/>
    <s v="SEDA DENTAL CON CERA 20 MT"/>
    <s v="YASEDA20 - SEDA DENTAL CON CERA 20 MT"/>
    <n v="1"/>
    <n v="1092.44"/>
    <n v="0"/>
    <n v="1092.44"/>
    <s v="BG20"/>
    <n v="1"/>
    <n v="126"/>
    <s v=" TUTI Bogota"/>
    <s v="ZONA BOGOTA"/>
    <s v="TERCEROS"/>
    <s v="2025 SEM 47"/>
    <s v="2148"/>
    <x v="29"/>
    <s v="jueves"/>
    <s v="YASS"/>
    <n v="1"/>
    <n v="1"/>
    <s v="TAT"/>
    <s v="JIMENA ALFONSO ORJUELA"/>
    <s v="Preventa"/>
    <s v="52267817"/>
    <s v="79986646"/>
    <s v="VARIEDADES BRITALIA"/>
  </r>
  <r>
    <d v="2025-11-20T00:00:00"/>
    <s v="HHME001470760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31"/>
    <x v="44"/>
    <s v="jueves"/>
    <s v="PREBEL"/>
    <n v="1"/>
    <n v="1"/>
    <s v="TAT"/>
    <s v="PAULA ANDREA CASTRILLON ARENAS"/>
    <s v="Preventa"/>
    <s v="43835574"/>
    <s v="39178423"/>
    <s v="ECONOMY"/>
  </r>
  <r>
    <d v="2025-11-20T00:00:00"/>
    <s v="HHMO000627412"/>
    <s v="LYLIMJUNTAS"/>
    <s v="LIMPIADOR DE JUNTAS LIMPIAYA"/>
    <s v="LYLIMJUNTAS - LIMPIADOR DE JUNTAS LIMPIAYA"/>
    <n v="3"/>
    <n v="4659"/>
    <n v="0"/>
    <n v="13977"/>
    <s v="MT11"/>
    <n v="1"/>
    <n v="156"/>
    <s v=" TUTI Monteria"/>
    <s v="ZONA CENTRO"/>
    <s v="TERCEROS"/>
    <s v="2025 SEM 47"/>
    <s v="1736"/>
    <x v="30"/>
    <s v="jueves"/>
    <s v="ETERNA"/>
    <n v="1"/>
    <n v="3"/>
    <s v="TAT"/>
    <s v="JOSE REINOLFO SALAZAR"/>
    <s v="Preventa"/>
    <s v="70691812"/>
    <s v="78716125"/>
    <s v="TIENDA CRISTO REY"/>
  </r>
  <r>
    <d v="2025-11-20T00:00:00"/>
    <s v="HHMO000627412"/>
    <s v="LYDESEN500"/>
    <s v="DESENGRASANTE CITRICO 500ML"/>
    <s v="LYDESEN500 - DESENGRASANTE CITRICO 500ML"/>
    <n v="3"/>
    <n v="2645.48"/>
    <n v="0"/>
    <n v="7936.44"/>
    <s v="MT11"/>
    <n v="1"/>
    <n v="156"/>
    <s v=" TUTI Monteria"/>
    <s v="ZONA CENTRO"/>
    <s v="TERCEROS"/>
    <s v="2025 SEM 47"/>
    <s v="1736"/>
    <x v="30"/>
    <s v="jueves"/>
    <s v="ETERNA"/>
    <n v="1"/>
    <n v="3"/>
    <s v="TAT"/>
    <s v="JOSE REINOLFO SALAZAR"/>
    <s v="Preventa"/>
    <s v="70691812"/>
    <s v="78716125"/>
    <s v="TIENDA CRISTO REY"/>
  </r>
  <r>
    <d v="2025-11-20T00:00:00"/>
    <s v="HHMO000627412"/>
    <s v="LYBICA1000X1"/>
    <s v="LIMPIAYA LIMPIADOR BICARBONATO 1000ML X1"/>
    <s v="LYBICA1000X1 - LIMPIAYA LIMPIADOR BICARBONATO 1000ML X1"/>
    <n v="3"/>
    <n v="3025.21"/>
    <n v="0"/>
    <n v="9075.6299999999992"/>
    <s v="MT11"/>
    <n v="1"/>
    <n v="156"/>
    <s v=" TUTI Monteria"/>
    <s v="ZONA CENTRO"/>
    <s v="TERCEROS"/>
    <s v="2025 SEM 47"/>
    <s v="1736"/>
    <x v="30"/>
    <s v="jueves"/>
    <s v="ETERNA"/>
    <n v="1"/>
    <n v="3"/>
    <s v="TAT"/>
    <s v="JOSE REINOLFO SALAZAR"/>
    <s v="Preventa"/>
    <s v="70691812"/>
    <s v="78716125"/>
    <s v="TIENDA CRISTO REY"/>
  </r>
  <r>
    <d v="2025-11-20T00:00:00"/>
    <s v="HHMO000627412"/>
    <s v="LYGUANT8AMX2"/>
    <s v="LIMPIAYA GUANTE TALLA8 AMARILLO X2"/>
    <s v="LYGUANT8AMX2 - LIMPIAYA GUANTE TALLA8 AMARILLO X2"/>
    <n v="4"/>
    <n v="3025.21"/>
    <n v="0"/>
    <n v="12100.84"/>
    <s v="MT11"/>
    <n v="1"/>
    <n v="156"/>
    <s v=" TUTI Monteria"/>
    <s v="ZONA CENTRO"/>
    <s v="TERCEROS"/>
    <s v="2025 SEM 47"/>
    <s v="1736"/>
    <x v="30"/>
    <s v="jueves"/>
    <s v="ETERNA"/>
    <n v="1"/>
    <n v="4"/>
    <s v="TAT"/>
    <s v="JOSE REINOLFO SALAZAR"/>
    <s v="Preventa"/>
    <s v="70691812"/>
    <s v="78716125"/>
    <s v="TIENDA CRISTO REY"/>
  </r>
  <r>
    <d v="2025-11-20T00:00:00"/>
    <s v="HHMO000627412"/>
    <s v="LYGUANT9AMX2"/>
    <s v="LIMPIAYA GUANTE TALLA9 AMARILLO X2"/>
    <s v="LYGUANT9AMX2 - LIMPIAYA GUANTE TALLA9 AMARILLO X2"/>
    <n v="4"/>
    <n v="3025.21"/>
    <n v="0"/>
    <n v="12100.84"/>
    <s v="MT11"/>
    <n v="1"/>
    <n v="156"/>
    <s v=" TUTI Monteria"/>
    <s v="ZONA CENTRO"/>
    <s v="TERCEROS"/>
    <s v="2025 SEM 47"/>
    <s v="1736"/>
    <x v="30"/>
    <s v="jueves"/>
    <s v="ETERNA"/>
    <n v="1"/>
    <n v="4"/>
    <s v="TAT"/>
    <s v="JOSE REINOLFO SALAZAR"/>
    <s v="Preventa"/>
    <s v="70691812"/>
    <s v="78716125"/>
    <s v="TIENDA CRISTO REY"/>
  </r>
  <r>
    <d v="2025-11-20T00:00:00"/>
    <s v="HHCA000427649"/>
    <s v="PBDESCOJINX18"/>
    <s v="DES. AFM DPL ORIG 12G X18"/>
    <s v="PBDESCOJINX18 - DES. AFM DPL ORIG 12G X18"/>
    <n v="1"/>
    <n v="11900"/>
    <n v="357"/>
    <n v="11543"/>
    <s v="CL07"/>
    <n v="1"/>
    <n v="171"/>
    <s v=" TUTI Cali"/>
    <s v="ZONA SUR"/>
    <s v="TERCEROS"/>
    <s v="2025 SEM 47"/>
    <s v="1878"/>
    <x v="16"/>
    <s v="jueves"/>
    <s v="PREBEL"/>
    <n v="1"/>
    <n v="1"/>
    <s v="TAT"/>
    <s v="JENER HERNAN TORO MEJIA"/>
    <s v="Preventa"/>
    <s v="94191622"/>
    <s v="1143845966"/>
    <s v="GRANERO LENIS"/>
  </r>
  <r>
    <d v="2025-11-20T00:00:00"/>
    <s v="HHME001470972"/>
    <s v="YALAPIZAMAX12"/>
    <s v="LAPIZ ESCOLAR AMARILLO X12"/>
    <s v="YALAPIZAMAX12 - LAPIZ ESCOLAR AMARILLO X12"/>
    <n v="1"/>
    <n v="4853"/>
    <n v="0"/>
    <n v="4853"/>
    <s v="MD04"/>
    <n v="1"/>
    <n v="125"/>
    <s v=" TUTI Medellin"/>
    <s v="ZONA CENTRO"/>
    <s v="TERCEROS"/>
    <s v="2025 SEM 47"/>
    <s v="1304"/>
    <x v="6"/>
    <s v="jueves"/>
    <n v="0"/>
    <n v="1"/>
    <n v="1"/>
    <s v="TAT"/>
    <s v="SILVIA LUZ JIMENEZ RESTREPO"/>
    <s v="Preventa"/>
    <s v="50933322"/>
    <s v="1036660589"/>
    <s v="TIENDA LA ESQUINA"/>
  </r>
  <r>
    <d v="2025-11-20T00:00:00"/>
    <s v="HHME001470972"/>
    <s v="YALAPIROX12"/>
    <s v="LAPIZ ROJO X12 UND"/>
    <s v="YALAPIROX12 - LAPIZ ROJO X12 UND"/>
    <n v="1"/>
    <n v="4882"/>
    <n v="0"/>
    <n v="4882"/>
    <s v="MD04"/>
    <n v="1"/>
    <n v="125"/>
    <s v=" TUTI Medellin"/>
    <s v="ZONA CENTRO"/>
    <s v="TERCEROS"/>
    <s v="2025 SEM 47"/>
    <s v="1304"/>
    <x v="6"/>
    <s v="jueves"/>
    <s v="YASS"/>
    <n v="1"/>
    <n v="1"/>
    <s v="TAT"/>
    <s v="SILVIA LUZ JIMENEZ RESTREPO"/>
    <s v="Preventa"/>
    <s v="50933322"/>
    <s v="1036660589"/>
    <s v="TIENDA LA ESQUINA"/>
  </r>
  <r>
    <d v="2025-11-20T00:00:00"/>
    <s v="HHME001470972"/>
    <s v="YAGOM90"/>
    <s v="GOMINA N17 EN SOBRE 90G"/>
    <s v="YAGOM90 - GOMINA N17 EN SOBRE 90G"/>
    <n v="6"/>
    <n v="1092.44"/>
    <n v="0"/>
    <n v="6554.64"/>
    <s v="MD04"/>
    <n v="1"/>
    <n v="125"/>
    <s v=" TUTI Medellin"/>
    <s v="ZONA CENTRO"/>
    <s v="TERCEROS"/>
    <s v="2025 SEM 47"/>
    <s v="1304"/>
    <x v="6"/>
    <s v="jueves"/>
    <s v="YASS"/>
    <n v="1"/>
    <n v="6"/>
    <s v="TAT"/>
    <s v="SILVIA LUZ JIMENEZ RESTREPO"/>
    <s v="Preventa"/>
    <s v="50933322"/>
    <s v="1036660589"/>
    <s v="TIENDA LA ESQUINA"/>
  </r>
  <r>
    <d v="2025-11-20T00:00:00"/>
    <s v="HHME001470972"/>
    <s v="DRPOLISACHETX1"/>
    <s v="POLIMERO DROMATIC SACHET X1"/>
    <s v="DRPOLISACHETX1 - POLIMERO DROMATIC SACHET X1"/>
    <n v="6"/>
    <n v="2227"/>
    <n v="0"/>
    <n v="13362"/>
    <s v="MD04"/>
    <n v="1"/>
    <n v="125"/>
    <s v=" TUTI Medellin"/>
    <s v="ZONA CENTRO"/>
    <s v="TERCEROS"/>
    <s v="2025 SEM 47"/>
    <s v="1304"/>
    <x v="6"/>
    <s v="jueves"/>
    <s v="DROMATIC"/>
    <n v="1"/>
    <n v="6"/>
    <s v="TAT"/>
    <s v="SILVIA LUZ JIMENEZ RESTREPO"/>
    <s v="Preventa"/>
    <s v="50933322"/>
    <s v="1036660589"/>
    <s v="TIENDA LA ESQUINA"/>
  </r>
  <r>
    <d v="2025-11-20T00:00:00"/>
    <s v="HHBO001181961"/>
    <s v="LYGUANT8AMX2"/>
    <s v="LIMPIAYA GUANTE TALLA8 AMARILLO X2"/>
    <s v="LYGUANT8AMX2 - LIMPIAYA GUANTE TALLA8 AMARILLO X2"/>
    <n v="3"/>
    <n v="3025.21"/>
    <n v="0"/>
    <n v="9075.6299999999992"/>
    <s v="BG22"/>
    <n v="1"/>
    <n v="126"/>
    <s v=" TUTI Bogota"/>
    <s v="ZONA BOGOTA"/>
    <s v="TERCEROS"/>
    <s v="2025 SEM 47"/>
    <s v="2104"/>
    <x v="10"/>
    <s v="jueves"/>
    <s v="ETERNA"/>
    <n v="1"/>
    <n v="3"/>
    <s v="TAT"/>
    <s v="MARTHA LUCIA CASALLAS VILLANUEVA"/>
    <s v="Preventa"/>
    <s v="39648119"/>
    <s v="1073687214"/>
    <s v="VARIEDADES JULI'S"/>
  </r>
  <r>
    <d v="2025-11-20T00:00:00"/>
    <s v="HHBO001181968"/>
    <s v="YALAPIZAMAX12"/>
    <s v="LAPIZ ESCOLAR AMARILLO X12"/>
    <s v="YALAPIZAMAX12 - LAPIZ ESCOLAR AMARILLO X12"/>
    <n v="1"/>
    <n v="4853"/>
    <n v="0"/>
    <n v="4853"/>
    <s v="BG25"/>
    <n v="1"/>
    <n v="126"/>
    <s v=" TUTI Bogota"/>
    <s v="ZONA BOGOTA"/>
    <s v="TERCEROS"/>
    <s v="2025 SEM 47"/>
    <s v="2138"/>
    <x v="38"/>
    <s v="jueves"/>
    <n v="0"/>
    <n v="1"/>
    <n v="1"/>
    <s v="TAT"/>
    <s v="DIANA CUELLAR"/>
    <s v="Preventa"/>
    <s v="52504169"/>
    <s v="1024507708"/>
    <s v="TECNO D Y D"/>
  </r>
  <r>
    <d v="2025-11-20T00:00:00"/>
    <s v="HHBO001181968"/>
    <s v="PBDESCREMA"/>
    <s v="DESODORANTE COLAPSIBLE 40GR"/>
    <s v="PBDESCREMA - DESODORANTE COLAPSIBLE 40GR"/>
    <n v="3"/>
    <n v="3000"/>
    <n v="450"/>
    <n v="8550"/>
    <s v="BG25"/>
    <n v="1"/>
    <n v="126"/>
    <s v=" TUTI Bogota"/>
    <s v="ZONA BOGOTA"/>
    <s v="TERCEROS"/>
    <s v="2025 SEM 47"/>
    <s v="2138"/>
    <x v="38"/>
    <s v="jueves"/>
    <s v="PREBEL"/>
    <n v="1"/>
    <n v="3"/>
    <s v="TAT"/>
    <s v="DIANA CUELLAR"/>
    <s v="Preventa"/>
    <s v="52504169"/>
    <s v="1024507708"/>
    <s v="TECNO D Y D"/>
  </r>
  <r>
    <d v="2025-11-20T00:00:00"/>
    <s v="HHBO001181976"/>
    <s v="YACONDSEX"/>
    <s v="CONDONES X3 UNIDADES ECONOMICO"/>
    <s v="YACONDSEX - CONDONES X3 UNIDADES ECONOMICO"/>
    <n v="20"/>
    <n v="866.2"/>
    <n v="0"/>
    <n v="17324"/>
    <s v="BG20"/>
    <n v="1"/>
    <n v="126"/>
    <s v=" TUTI Bogota"/>
    <s v="ZONA BOGOTA"/>
    <s v="TERCEROS"/>
    <s v="2025 SEM 47"/>
    <s v="2148"/>
    <x v="29"/>
    <s v="jueves"/>
    <s v="YASS"/>
    <n v="1"/>
    <n v="20"/>
    <s v="TAT"/>
    <s v="DIANA CAROLINA MORENO MURILLO"/>
    <s v="Preventa"/>
    <s v="53101646"/>
    <s v="79986646"/>
    <s v="DROGUERIA FARMASANAR"/>
  </r>
  <r>
    <d v="2025-11-20T00:00:00"/>
    <s v="HHBO001181976"/>
    <s v="PBDESROLL"/>
    <s v="DESODORANTE ROLL-ON 30ML"/>
    <s v="PBDESROLL - DESODORANTE ROLL-ON 30ML"/>
    <n v="3"/>
    <n v="3000"/>
    <n v="450"/>
    <n v="8550"/>
    <s v="BG20"/>
    <n v="1"/>
    <n v="126"/>
    <s v=" TUTI Bogota"/>
    <s v="ZONA BOGOTA"/>
    <s v="TERCEROS"/>
    <s v="2025 SEM 47"/>
    <s v="2148"/>
    <x v="29"/>
    <s v="jueves"/>
    <s v="PREBEL"/>
    <n v="1"/>
    <n v="3"/>
    <s v="TAT"/>
    <s v="DIANA CAROLINA MORENO MURILLO"/>
    <s v="Preventa"/>
    <s v="53101646"/>
    <s v="79986646"/>
    <s v="DROGUERIA FARMASANAR"/>
  </r>
  <r>
    <d v="2025-11-20T00:00:00"/>
    <s v="HHBO001181990"/>
    <s v="YAPADAM150"/>
    <s v="PAÑITOS HUMEDOS DAMPY X 150 UND AZUL"/>
    <s v="YAPADAM150 - PAÑITOS HUMEDOS DAMPY X 150 UND AZUL"/>
    <n v="4"/>
    <n v="6422.4"/>
    <n v="0"/>
    <n v="25689.599999999999"/>
    <s v="BG13"/>
    <n v="1"/>
    <n v="126"/>
    <s v=" TUTI Bogota"/>
    <s v="ZONA BOGOTA"/>
    <s v="TERCEROS"/>
    <s v="2025 SEM 47"/>
    <s v="2208"/>
    <x v="3"/>
    <s v="jueves"/>
    <s v="YASS"/>
    <n v="1"/>
    <n v="4"/>
    <s v="TAT"/>
    <s v="YESIRED CANO ARENAS"/>
    <s v="Preventa"/>
    <s v="1004528388"/>
    <s v="1016001588"/>
    <s v="SUPERMERCADO EL VENCEDOR"/>
  </r>
  <r>
    <d v="2025-11-20T00:00:00"/>
    <s v="HHBO001181991"/>
    <s v="LYLOZA500ML"/>
    <s v="LAVALOZA LIQUIDO 500ML"/>
    <s v="LYLOZA500ML - LAVALOZA LIQUIDO 500ML"/>
    <n v="12"/>
    <n v="2475"/>
    <n v="0"/>
    <n v="29700"/>
    <s v="BG23"/>
    <n v="1"/>
    <n v="182"/>
    <s v=" TUTI VILLAVICENCIO"/>
    <s v="ZONA BOGOTA"/>
    <s v="TERCEROS"/>
    <s v="2025 SEM 47"/>
    <s v="2911"/>
    <x v="19"/>
    <s v="jueves"/>
    <s v="ETERNA"/>
    <n v="1"/>
    <n v="12"/>
    <s v="TAT"/>
    <s v="SANDRA  MILENA BETANCOUR PEDREROS"/>
    <s v="Preventa"/>
    <s v="41205219"/>
    <s v="86065145"/>
    <s v="TIENDA LA ESQUINA"/>
  </r>
  <r>
    <d v="2025-11-20T00:00:00"/>
    <s v="HHBO001181991"/>
    <s v="PBTAL85X2"/>
    <s v="TALCO 85GR X 2"/>
    <s v="PBTAL85X2 - TALCO 85GR X 2"/>
    <n v="1"/>
    <n v="12290.73"/>
    <n v="0"/>
    <n v="12290.73"/>
    <s v="BG23"/>
    <n v="1"/>
    <n v="182"/>
    <s v=" TUTI VILLAVICENCIO"/>
    <s v="ZONA BOGOTA"/>
    <s v="TERCEROS"/>
    <s v="2025 SEM 47"/>
    <s v="2911"/>
    <x v="19"/>
    <s v="jueves"/>
    <s v="PREBEL"/>
    <n v="1"/>
    <n v="1"/>
    <s v="TAT"/>
    <s v="SANDRA  MILENA BETANCOUR PEDREROS"/>
    <s v="Preventa"/>
    <s v="41205219"/>
    <s v="86065145"/>
    <s v="TIENDA LA ESQUINA"/>
  </r>
  <r>
    <d v="2025-11-20T00:00:00"/>
    <s v="HHME001471016"/>
    <s v="YABOLSAMED"/>
    <s v="BOLSA BASURA PAQUETE X8 UNIDADES"/>
    <s v="YABOLSAMED - BOLSA BASURA PAQUETE X8 UNIDADES"/>
    <n v="10"/>
    <n v="1344.54"/>
    <n v="0"/>
    <n v="13445.4"/>
    <s v="MD01"/>
    <n v="1"/>
    <n v="125"/>
    <s v=" TUTI Medellin"/>
    <s v="ZONA CENTRO"/>
    <s v="TERCEROS"/>
    <s v="2025 SEM 47"/>
    <s v="1341"/>
    <x v="22"/>
    <s v="jueves"/>
    <s v="YASS"/>
    <n v="1"/>
    <n v="10"/>
    <s v="TAT"/>
    <s v="NORVI NATALIA PARRA"/>
    <s v="Preventa"/>
    <s v="1033338306"/>
    <s v="79389221"/>
    <s v="LICO TIENDA"/>
  </r>
  <r>
    <d v="2025-11-20T00:00:00"/>
    <s v="HHBO001182003"/>
    <s v="PBELDES12X18"/>
    <s v="DES. EA DPL CLASS 12G X 18"/>
    <s v="PBELDES12X18 - DES. EA DPL CLASS 12G X 18"/>
    <n v="1"/>
    <n v="12500"/>
    <n v="375"/>
    <n v="12125"/>
    <s v="BG11"/>
    <n v="1"/>
    <n v="126"/>
    <s v=" TUTI Bogota"/>
    <s v="ZONA BOGOTA"/>
    <s v="TERCEROS"/>
    <s v="2025 SEM 47"/>
    <s v="2204"/>
    <x v="47"/>
    <s v="jueves"/>
    <s v="PREBEL"/>
    <n v="1"/>
    <n v="1"/>
    <s v="TAT"/>
    <s v="BLANCA JAEL GARCIA VELANDIA"/>
    <s v="Preventa"/>
    <s v="52494062"/>
    <s v="52906505"/>
    <s v="TIENDA ESTRADA"/>
  </r>
  <r>
    <d v="2025-11-20T00:00:00"/>
    <s v="HHBO001182003"/>
    <s v="LYGUANT8NGX2"/>
    <s v="LIMPIAYA GUANTE NEGRO TALLA8 X2"/>
    <s v="LYGUANT8NGX2 - LIMPIAYA GUANTE NEGRO TALLA8 X2"/>
    <n v="6"/>
    <n v="3180"/>
    <n v="0"/>
    <n v="19080"/>
    <s v="BG11"/>
    <n v="1"/>
    <n v="126"/>
    <s v=" TUTI Bogota"/>
    <s v="ZONA BOGOTA"/>
    <s v="TERCEROS"/>
    <s v="2025 SEM 47"/>
    <s v="2204"/>
    <x v="47"/>
    <s v="jueves"/>
    <s v="ETERNA"/>
    <n v="1"/>
    <n v="6"/>
    <s v="TAT"/>
    <s v="BLANCA JAEL GARCIA VELANDIA"/>
    <s v="Preventa"/>
    <s v="52494062"/>
    <s v="52906505"/>
    <s v="TIENDA ESTRADA"/>
  </r>
  <r>
    <d v="2025-11-20T00:00:00"/>
    <s v="HHBO001182003"/>
    <s v="LYESPOOROX12"/>
    <s v="LIMPIAYA ESPONJA ORO/PLATA X12"/>
    <s v="LYESPOOROX12 - LIMPIAYA ESPONJA ORO/PLATA X12"/>
    <n v="1"/>
    <n v="8991.6"/>
    <n v="449.58"/>
    <n v="8542.02"/>
    <s v="BG11"/>
    <n v="1"/>
    <n v="126"/>
    <s v=" TUTI Bogota"/>
    <s v="ZONA BOGOTA"/>
    <s v="TERCEROS"/>
    <s v="2025 SEM 47"/>
    <s v="2204"/>
    <x v="47"/>
    <s v="jueves"/>
    <s v="ETERNA"/>
    <n v="1"/>
    <n v="1"/>
    <s v="TAT"/>
    <s v="BLANCA JAEL GARCIA VELANDIA"/>
    <s v="Preventa"/>
    <s v="52494062"/>
    <s v="52906505"/>
    <s v="TIENDA ESTRADA"/>
  </r>
  <r>
    <d v="2025-11-20T00:00:00"/>
    <s v="HHBO001182006"/>
    <s v="LYDETE3X1800"/>
    <s v="COMBO DETERGENTE ETERNA 3.000+1.800 OFERTA"/>
    <s v="LYDETE3X1800 - COMBO DETERGENTE ETERNA 3.000+1.800 OFERTA"/>
    <n v="3"/>
    <n v="28655.46"/>
    <n v="0"/>
    <n v="85966.38"/>
    <s v="BG25"/>
    <n v="1"/>
    <n v="126"/>
    <s v=" TUTI Bogota"/>
    <s v="ZONA BOGOTA"/>
    <s v="TERCEROS"/>
    <s v="2025 SEM 47"/>
    <s v="2129"/>
    <x v="15"/>
    <s v="jueves"/>
    <s v="ETERNA"/>
    <n v="1"/>
    <n v="3"/>
    <s v="TAT"/>
    <s v="JOSE ROBINSON HURTADO PARDO"/>
    <s v="Preventa"/>
    <s v="79992152"/>
    <s v="22639797"/>
    <s v="AUTOLUJOS Y EMBLEMAS ROBIN"/>
  </r>
  <r>
    <d v="2025-11-20T00:00:00"/>
    <s v="HHBO001182006"/>
    <s v="LYDESEN500"/>
    <s v="DESENGRASANTE CITRICO 500ML"/>
    <s v="LYDESEN500 - DESENGRASANTE CITRICO 500ML"/>
    <n v="12"/>
    <n v="2645.48"/>
    <n v="0"/>
    <n v="31745.759999999998"/>
    <s v="BG25"/>
    <n v="1"/>
    <n v="126"/>
    <s v=" TUTI Bogota"/>
    <s v="ZONA BOGOTA"/>
    <s v="TERCEROS"/>
    <s v="2025 SEM 47"/>
    <s v="2129"/>
    <x v="15"/>
    <s v="jueves"/>
    <s v="ETERNA"/>
    <n v="1"/>
    <n v="12"/>
    <s v="TAT"/>
    <s v="JOSE ROBINSON HURTADO PARDO"/>
    <s v="Preventa"/>
    <s v="79992152"/>
    <s v="22639797"/>
    <s v="AUTOLUJOS Y EMBLEMAS ROBIN"/>
  </r>
  <r>
    <d v="2025-11-20T00:00:00"/>
    <s v="HHBO001182006"/>
    <s v="LYLIMJUNTAS"/>
    <s v="LIMPIADOR DE JUNTAS LIMPIAYA"/>
    <s v="LYLIMJUNTAS - LIMPIADOR DE JUNTAS LIMPIAYA"/>
    <n v="5"/>
    <n v="4659"/>
    <n v="0"/>
    <n v="23295"/>
    <s v="BG25"/>
    <n v="1"/>
    <n v="126"/>
    <s v=" TUTI Bogota"/>
    <s v="ZONA BOGOTA"/>
    <s v="TERCEROS"/>
    <s v="2025 SEM 47"/>
    <s v="2129"/>
    <x v="15"/>
    <s v="jueves"/>
    <s v="ETERNA"/>
    <n v="1"/>
    <n v="5"/>
    <s v="TAT"/>
    <s v="JOSE ROBINSON HURTADO PARDO"/>
    <s v="Preventa"/>
    <s v="79992152"/>
    <s v="22639797"/>
    <s v="AUTOLUJOS Y EMBLEMAS ROBIN"/>
  </r>
  <r>
    <d v="2025-11-20T00:00:00"/>
    <s v="HHBO001182006"/>
    <s v="LYVIDR500X1"/>
    <s v="LIMPIAYA LIMPIAVIDRIOS MULTIUSOS 500ML X1"/>
    <s v="LYVIDR500X1 - LIMPIAYA LIMPIAVIDRIOS MULTIUSOS 500ML X1"/>
    <n v="4"/>
    <n v="2647.06"/>
    <n v="0"/>
    <n v="10588.24"/>
    <s v="BG25"/>
    <n v="1"/>
    <n v="126"/>
    <s v=" TUTI Bogota"/>
    <s v="ZONA BOGOTA"/>
    <s v="TERCEROS"/>
    <s v="2025 SEM 47"/>
    <s v="2129"/>
    <x v="15"/>
    <s v="jueves"/>
    <s v="ETERNA"/>
    <n v="1"/>
    <n v="4"/>
    <s v="TAT"/>
    <s v="JOSE ROBINSON HURTADO PARDO"/>
    <s v="Preventa"/>
    <s v="79992152"/>
    <s v="22639797"/>
    <s v="AUTOLUJOS Y EMBLEMAS ROBIN"/>
  </r>
  <r>
    <d v="2025-11-20T00:00:00"/>
    <s v="HHBO001182006"/>
    <s v="LYBICA1000X1"/>
    <s v="LIMPIAYA LIMPIADOR BICARBONATO 1000ML X1"/>
    <s v="LYBICA1000X1 - LIMPIAYA LIMPIADOR BICARBONATO 1000ML X1"/>
    <n v="2"/>
    <n v="3025.21"/>
    <n v="0"/>
    <n v="6050.42"/>
    <s v="BG25"/>
    <n v="1"/>
    <n v="126"/>
    <s v=" TUTI Bogota"/>
    <s v="ZONA BOGOTA"/>
    <s v="TERCEROS"/>
    <s v="2025 SEM 47"/>
    <s v="2129"/>
    <x v="15"/>
    <s v="jueves"/>
    <s v="ETERNA"/>
    <n v="1"/>
    <n v="2"/>
    <s v="TAT"/>
    <s v="JOSE ROBINSON HURTADO PARDO"/>
    <s v="Preventa"/>
    <s v="79992152"/>
    <s v="22639797"/>
    <s v="AUTOLUJOS Y EMBLEMAS ROBIN"/>
  </r>
  <r>
    <d v="2025-11-20T00:00:00"/>
    <s v="HHBO001182006"/>
    <s v="LYSUAV760DX1"/>
    <s v="LIMPIAYA SUAVIZANTE DOYPACK 760 ML X1"/>
    <s v="LYSUAV760DX1 - LIMPIAYA SUAVIZANTE DOYPACK 760 ML X1"/>
    <n v="3"/>
    <n v="3400"/>
    <n v="0"/>
    <n v="10200"/>
    <s v="BG25"/>
    <n v="1"/>
    <n v="126"/>
    <s v=" TUTI Bogota"/>
    <s v="ZONA BOGOTA"/>
    <s v="TERCEROS"/>
    <s v="2025 SEM 47"/>
    <s v="2129"/>
    <x v="15"/>
    <s v="jueves"/>
    <s v="ETERNA"/>
    <n v="1"/>
    <n v="3"/>
    <s v="TAT"/>
    <s v="JOSE ROBINSON HURTADO PARDO"/>
    <s v="Preventa"/>
    <s v="79992152"/>
    <s v="22639797"/>
    <s v="AUTOLUJOS Y EMBLEMAS ROBIN"/>
  </r>
  <r>
    <d v="2025-11-20T00:00:00"/>
    <s v="HHME001470889"/>
    <s v="YAGOM90"/>
    <s v="GOMINA N17 EN SOBRE 90G"/>
    <s v="YAGOM90 - GOMINA N17 EN SOBRE 90G"/>
    <n v="6"/>
    <n v="1092.44"/>
    <n v="0"/>
    <n v="6554.64"/>
    <s v="MD02"/>
    <n v="1"/>
    <n v="1"/>
    <s v=" MEDELLIN"/>
    <s v="ZONA CENTRO"/>
    <s v="TERCEROS"/>
    <s v="2025 SEM 47"/>
    <s v="1329"/>
    <x v="43"/>
    <s v="jueves"/>
    <s v="YASS"/>
    <n v="1"/>
    <n v="6"/>
    <s v="TAT"/>
    <s v="NANCY LONDONO ROLDAN"/>
    <s v="Preventa"/>
    <s v="43115905"/>
    <s v="8063355"/>
    <s v="MERCADOS ZL"/>
  </r>
  <r>
    <d v="2025-11-20T00:00:00"/>
    <s v="HHME001470889"/>
    <s v="YABOLSAMED"/>
    <s v="BOLSA BASURA PAQUETE X8 UNIDADES"/>
    <s v="YABOLSAMED - BOLSA BASURA PAQUETE X8 UNIDADES"/>
    <n v="10"/>
    <n v="1344.54"/>
    <n v="0"/>
    <n v="13445.4"/>
    <s v="MD02"/>
    <n v="1"/>
    <n v="1"/>
    <s v=" MEDELLIN"/>
    <s v="ZONA CENTRO"/>
    <s v="TERCEROS"/>
    <s v="2025 SEM 47"/>
    <s v="1329"/>
    <x v="43"/>
    <s v="jueves"/>
    <s v="YASS"/>
    <n v="1"/>
    <n v="10"/>
    <s v="TAT"/>
    <s v="NANCY LONDONO ROLDAN"/>
    <s v="Preventa"/>
    <s v="43115905"/>
    <s v="8063355"/>
    <s v="MERCADOS ZL"/>
  </r>
  <r>
    <d v="2025-11-20T00:00:00"/>
    <s v="HHBO001181824"/>
    <s v="PBPROCOLDIS"/>
    <s v="PROTECTOR SOLAR COLOR DISPLAY"/>
    <s v="PBPROCOLDIS - PROTECTOR SOLAR COLOR DISPLAY"/>
    <n v="1"/>
    <n v="29400"/>
    <n v="0"/>
    <n v="29400"/>
    <s v="BG25"/>
    <n v="1"/>
    <n v="126"/>
    <s v=" TUTI Bogota"/>
    <s v="ZONA BOGOTA"/>
    <s v="TERCEROS"/>
    <s v="2025 SEM 47"/>
    <s v="2138"/>
    <x v="38"/>
    <s v="jueves"/>
    <s v="PREBEL"/>
    <n v="1"/>
    <n v="1"/>
    <s v="TAT"/>
    <s v="JAQUELINE RAMIREZ GOMEZ"/>
    <s v="Preventa"/>
    <s v="52483827"/>
    <s v="1024507708"/>
    <s v="JYR PRODUCTOS DE ASEO"/>
  </r>
  <r>
    <d v="2025-11-20T00:00:00"/>
    <s v="HHBO001181824"/>
    <s v="YAPADAM150"/>
    <s v="PAÑITOS HUMEDOS DAMPY X 150 UND AZUL"/>
    <s v="YAPADAM150 - PAÑITOS HUMEDOS DAMPY X 150 UND AZUL"/>
    <n v="3"/>
    <n v="6422.4"/>
    <n v="0"/>
    <n v="19267.2"/>
    <s v="BG25"/>
    <n v="1"/>
    <n v="126"/>
    <s v=" TUTI Bogota"/>
    <s v="ZONA BOGOTA"/>
    <s v="TERCEROS"/>
    <s v="2025 SEM 47"/>
    <s v="2138"/>
    <x v="38"/>
    <s v="jueves"/>
    <s v="YASS"/>
    <n v="1"/>
    <n v="3"/>
    <s v="TAT"/>
    <s v="JAQUELINE RAMIREZ GOMEZ"/>
    <s v="Preventa"/>
    <s v="52483827"/>
    <s v="1024507708"/>
    <s v="JYR PRODUCTOS DE ASEO"/>
  </r>
  <r>
    <d v="2025-11-20T00:00:00"/>
    <s v="HHBO001181834"/>
    <s v="LYLOZACREM"/>
    <s v="CREMA LAVALOZA LIMPIAYA"/>
    <s v="LYLOZACREM - CREMA LAVALOZA LIMPIAYA"/>
    <n v="3"/>
    <n v="2615"/>
    <n v="0"/>
    <n v="7845"/>
    <s v="BG20"/>
    <n v="1"/>
    <n v="126"/>
    <s v=" TUTI Bogota"/>
    <s v="ZONA BOGOTA"/>
    <s v="TERCEROS"/>
    <s v="2025 SEM 47"/>
    <s v="2157"/>
    <x v="25"/>
    <s v="jueves"/>
    <s v="ETERNA"/>
    <n v="1"/>
    <n v="3"/>
    <s v="TAT"/>
    <s v="FABIAN ANDRES BOHORQUEZ BULLA"/>
    <s v="Preventa"/>
    <s v="1033732451"/>
    <s v="11223739"/>
    <s v="CIGARRERIA TAYRONA"/>
  </r>
  <r>
    <d v="2025-11-20T00:00:00"/>
    <s v="HHBO001181834"/>
    <s v="YAPADAM150"/>
    <s v="PAÑITOS HUMEDOS DAMPY X 150 UND AZUL"/>
    <s v="YAPADAM150 - PAÑITOS HUMEDOS DAMPY X 150 UND AZUL"/>
    <n v="6"/>
    <n v="6422.4"/>
    <n v="0"/>
    <n v="38534.400000000001"/>
    <s v="BG20"/>
    <n v="1"/>
    <n v="126"/>
    <s v=" TUTI Bogota"/>
    <s v="ZONA BOGOTA"/>
    <s v="TERCEROS"/>
    <s v="2025 SEM 47"/>
    <s v="2157"/>
    <x v="25"/>
    <s v="jueves"/>
    <s v="YASS"/>
    <n v="1"/>
    <n v="6"/>
    <s v="TAT"/>
    <s v="FABIAN ANDRES BOHORQUEZ BULLA"/>
    <s v="Preventa"/>
    <s v="1033732451"/>
    <s v="11223739"/>
    <s v="CIGARRERIA TAYRONA"/>
  </r>
  <r>
    <d v="2025-11-20T00:00:00"/>
    <s v="HHCA000427646"/>
    <s v="PBPROSO10ML"/>
    <s v="PROTECTOR SOLAR CARA Y CUERPO NATURAL DISPLAY 10ML 24 UNIDAD"/>
    <s v="PBPROSO10ML - PROTECTOR SOLAR CARA Y CUERPO NATURAL DISPLAY 10ML 24 UNIDAD"/>
    <n v="1"/>
    <n v="35072.400000000001"/>
    <n v="1753.62"/>
    <n v="33318.78"/>
    <s v="CL07"/>
    <n v="1"/>
    <n v="171"/>
    <s v=" TUTI Cali"/>
    <s v="ZONA SUR"/>
    <s v="TERCEROS"/>
    <s v="2025 SEM 47"/>
    <s v="1878"/>
    <x v="16"/>
    <s v="jueves"/>
    <s v="PREBEL"/>
    <n v="1"/>
    <n v="1"/>
    <s v="TAT"/>
    <s v="RIGOBERTO SANCHEZ MONTENEGRO"/>
    <s v="Preventa"/>
    <s v="4666415"/>
    <s v="1143845966"/>
    <s v="RAPITIENDA LA 70"/>
  </r>
  <r>
    <d v="2025-11-20T00:00:00"/>
    <s v="HHBO001181847"/>
    <s v="DRTERMOSACHETX1"/>
    <s v="TERMOPROTECTOR CAPILAR DROMATIC SACHET X1"/>
    <s v="DRTERMOSACHETX1 - TERMOPROTECTOR CAPILAR DROMATIC SACHET X1"/>
    <n v="6"/>
    <n v="2227"/>
    <n v="0"/>
    <n v="13362"/>
    <s v="BG22"/>
    <n v="1"/>
    <n v="126"/>
    <s v=" TUTI Bogota"/>
    <s v="ZONA BOGOTA"/>
    <s v="TERCEROS"/>
    <s v="2025 SEM 47"/>
    <s v="2113"/>
    <x v="42"/>
    <s v="jueves"/>
    <s v="DROMATIC"/>
    <n v="1"/>
    <n v="6"/>
    <s v="TAT"/>
    <s v="SANDRA PATRICIA RODRIGUEZ RAFIA"/>
    <s v="Preventa"/>
    <s v="52310119"/>
    <s v="52218661"/>
    <s v="MISCELANEA Y PAPELERIA ANGELITOS MIOS"/>
  </r>
  <r>
    <d v="2025-11-20T00:00:00"/>
    <s v="HHBO001181847"/>
    <s v="YASEDA20"/>
    <s v="SEDA DENTAL CON CERA 20 MT"/>
    <s v="YASEDA20 - SEDA DENTAL CON CERA 20 MT"/>
    <n v="10"/>
    <n v="1092.44"/>
    <n v="0"/>
    <n v="10924.4"/>
    <s v="BG22"/>
    <n v="1"/>
    <n v="126"/>
    <s v=" TUTI Bogota"/>
    <s v="ZONA BOGOTA"/>
    <s v="TERCEROS"/>
    <s v="2025 SEM 47"/>
    <s v="2113"/>
    <x v="42"/>
    <s v="jueves"/>
    <s v="YASS"/>
    <n v="1"/>
    <n v="10"/>
    <s v="TAT"/>
    <s v="SANDRA PATRICIA RODRIGUEZ RAFIA"/>
    <s v="Preventa"/>
    <s v="52310119"/>
    <s v="52218661"/>
    <s v="MISCELANEA Y PAPELERIA ANGELITOS MIOS"/>
  </r>
  <r>
    <d v="2025-11-20T00:00:00"/>
    <s v="HHBO001181847"/>
    <s v="LYGUANT7AMX2"/>
    <s v="LIMPIAYA GUATE TALLA7 AMARILLO X2"/>
    <s v="LYGUANT7AMX2 - LIMPIAYA GUATE TALLA7 AMARILLO X2"/>
    <n v="3"/>
    <n v="3025.21"/>
    <n v="0"/>
    <n v="9075.6299999999992"/>
    <s v="BG22"/>
    <n v="1"/>
    <n v="126"/>
    <s v=" TUTI Bogota"/>
    <s v="ZONA BOGOTA"/>
    <s v="TERCEROS"/>
    <s v="2025 SEM 47"/>
    <s v="2113"/>
    <x v="42"/>
    <s v="jueves"/>
    <s v="ETERNA"/>
    <n v="1"/>
    <n v="3"/>
    <s v="TAT"/>
    <s v="SANDRA PATRICIA RODRIGUEZ RAFIA"/>
    <s v="Preventa"/>
    <s v="52310119"/>
    <s v="52218661"/>
    <s v="MISCELANEA Y PAPELERIA ANGELITOS MIOS"/>
  </r>
  <r>
    <d v="2025-11-20T00:00:00"/>
    <s v="HHBO001181847"/>
    <s v="LYGUANT8AMX2"/>
    <s v="LIMPIAYA GUANTE TALLA8 AMARILLO X2"/>
    <s v="LYGUANT8AMX2 - LIMPIAYA GUANTE TALLA8 AMARILLO X2"/>
    <n v="3"/>
    <n v="3025.21"/>
    <n v="0"/>
    <n v="9075.6299999999992"/>
    <s v="BG22"/>
    <n v="1"/>
    <n v="126"/>
    <s v=" TUTI Bogota"/>
    <s v="ZONA BOGOTA"/>
    <s v="TERCEROS"/>
    <s v="2025 SEM 47"/>
    <s v="2113"/>
    <x v="42"/>
    <s v="jueves"/>
    <s v="ETERNA"/>
    <n v="1"/>
    <n v="3"/>
    <s v="TAT"/>
    <s v="SANDRA PATRICIA RODRIGUEZ RAFIA"/>
    <s v="Preventa"/>
    <s v="52310119"/>
    <s v="52218661"/>
    <s v="MISCELANEA Y PAPELERIA ANGELITOS MIOS"/>
  </r>
  <r>
    <d v="2025-11-20T00:00:00"/>
    <s v="HHBO001181847"/>
    <s v="LYGUANT9AMX2"/>
    <s v="LIMPIAYA GUANTE TALLA9 AMARILLO X2"/>
    <s v="LYGUANT9AMX2 - LIMPIAYA GUANTE TALLA9 AMARILLO X2"/>
    <n v="3"/>
    <n v="3025.21"/>
    <n v="0"/>
    <n v="9075.6299999999992"/>
    <s v="BG22"/>
    <n v="1"/>
    <n v="126"/>
    <s v=" TUTI Bogota"/>
    <s v="ZONA BOGOTA"/>
    <s v="TERCEROS"/>
    <s v="2025 SEM 47"/>
    <s v="2113"/>
    <x v="42"/>
    <s v="jueves"/>
    <s v="ETERNA"/>
    <n v="1"/>
    <n v="3"/>
    <s v="TAT"/>
    <s v="SANDRA PATRICIA RODRIGUEZ RAFIA"/>
    <s v="Preventa"/>
    <s v="52310119"/>
    <s v="52218661"/>
    <s v="MISCELANEA Y PAPELERIA ANGELITOS MIOS"/>
  </r>
  <r>
    <d v="2025-11-20T00:00:00"/>
    <s v="HHME001470941"/>
    <s v="YASEDA20"/>
    <s v="SEDA DENTAL CON CERA 20 MT"/>
    <s v="YASEDA20 - SEDA DENTAL CON CERA 20 MT"/>
    <n v="12"/>
    <n v="1092.44"/>
    <n v="0"/>
    <n v="13109.28"/>
    <s v="MD04"/>
    <n v="1"/>
    <n v="125"/>
    <s v=" TUTI Medellin"/>
    <s v="ZONA CENTRO"/>
    <s v="TERCEROS"/>
    <s v="2025 SEM 47"/>
    <s v="1304"/>
    <x v="6"/>
    <s v="jueves"/>
    <s v="YASS"/>
    <n v="1"/>
    <n v="12"/>
    <s v="TAT"/>
    <s v="FABIAN DE JESUS MARIN HENAO"/>
    <s v="Preventa"/>
    <s v="6790167"/>
    <s v="1036660589"/>
    <s v="GRANERO LA UNION"/>
  </r>
  <r>
    <d v="2025-11-20T00:00:00"/>
    <s v="HHBO001181911"/>
    <s v="LYLOZA500ML"/>
    <s v="LAVALOZA LIQUIDO 500ML"/>
    <s v="LYLOZA500ML - LAVALOZA LIQUIDO 500ML"/>
    <n v="6"/>
    <n v="2475"/>
    <n v="0"/>
    <n v="14850"/>
    <s v="BG23"/>
    <n v="1"/>
    <n v="182"/>
    <s v=" TUTI VILLAVICENCIO"/>
    <s v="ZONA BOGOTA"/>
    <s v="TERCEROS"/>
    <s v="2025 SEM 47"/>
    <s v="2911"/>
    <x v="19"/>
    <s v="jueves"/>
    <s v="ETERNA"/>
    <n v="1"/>
    <n v="6"/>
    <s v="TAT"/>
    <s v="DIEGO RICARDO DAZA VELASQUEZ"/>
    <s v="Preventa"/>
    <s v="1018492746"/>
    <s v="86065145"/>
    <s v="EKONOMAX"/>
  </r>
  <r>
    <d v="2025-11-20T00:00:00"/>
    <s v="HHBO001181997"/>
    <s v="LYDETE1800DX1"/>
    <s v="DETERGENTE ETERNA DOYPACK 1800 ML X1"/>
    <s v="LYDETE1800DX1 - DETERGENTE ETERNA DOYPACK 1800 ML X1"/>
    <n v="1"/>
    <n v="12000"/>
    <n v="0"/>
    <n v="12000"/>
    <s v="BG13"/>
    <n v="1"/>
    <n v="126"/>
    <s v=" TUTI Bogota"/>
    <s v="ZONA BOGOTA"/>
    <s v="TERCEROS"/>
    <s v="2025 SEM 47"/>
    <s v="2208"/>
    <x v="3"/>
    <s v="jueves"/>
    <s v="ETERNA"/>
    <n v="1"/>
    <n v="1"/>
    <s v="TAT"/>
    <s v="EQUIPA EXPRESS SUMINISTROS SAS"/>
    <s v="Preventa"/>
    <s v="901050399"/>
    <s v="1016001588"/>
    <s v="EQUIPA EXPRESS SUMINISTROS SAS"/>
  </r>
  <r>
    <d v="2025-11-20T00:00:00"/>
    <s v="HHBO001181997"/>
    <s v="YABOLSAMED"/>
    <s v="BOLSA BASURA PAQUETE X8 UNIDADES"/>
    <s v="YABOLSAMED - BOLSA BASURA PAQUETE X8 UNIDADES"/>
    <n v="3"/>
    <n v="1344.54"/>
    <n v="0"/>
    <n v="4033.62"/>
    <s v="BG13"/>
    <n v="1"/>
    <n v="126"/>
    <s v=" TUTI Bogota"/>
    <s v="ZONA BOGOTA"/>
    <s v="TERCEROS"/>
    <s v="2025 SEM 47"/>
    <s v="2208"/>
    <x v="3"/>
    <s v="jueves"/>
    <s v="YASS"/>
    <n v="1"/>
    <n v="3"/>
    <s v="TAT"/>
    <s v="EQUIPA EXPRESS SUMINISTROS SAS"/>
    <s v="Preventa"/>
    <s v="901050399"/>
    <s v="1016001588"/>
    <s v="EQUIPA EXPRESS SUMINISTROS SAS"/>
  </r>
  <r>
    <d v="2025-11-20T00:00:00"/>
    <s v="HHME001471015"/>
    <s v="YAGOM90"/>
    <s v="GOMINA N17 EN SOBRE 90G"/>
    <s v="YAGOM90 - GOMINA N17 EN SOBRE 90G"/>
    <n v="6"/>
    <n v="1092.44"/>
    <n v="0"/>
    <n v="6554.64"/>
    <s v="TT02"/>
    <n v="1"/>
    <n v="125"/>
    <s v=" TUTI Medellin"/>
    <s v="ZONA CENTRO"/>
    <s v="TERCEROS"/>
    <s v="2025 SEM 47"/>
    <s v="1313"/>
    <x v="8"/>
    <s v="jueves"/>
    <s v="YASS"/>
    <n v="1"/>
    <n v="6"/>
    <s v="TAT"/>
    <s v="ELIZABETH LONDOÑO GOMEZ"/>
    <s v="Preventa"/>
    <s v="40327805"/>
    <s v="1152184981"/>
    <s v="MYL MERCADIARIO"/>
  </r>
  <r>
    <d v="2025-11-20T00:00:00"/>
    <s v="HHBQ000728362"/>
    <s v="YACAN63"/>
    <s v="CANDADO 63 MM"/>
    <s v="YACAN63 - CANDADO 63 MM"/>
    <n v="1"/>
    <n v="5940"/>
    <n v="0"/>
    <n v="5940"/>
    <s v="BQ15"/>
    <n v="1"/>
    <n v="212"/>
    <s v=" Tuti Cartagena"/>
    <s v="ZONA NORTE"/>
    <s v="TERCEROS"/>
    <s v="2025 SEM 47"/>
    <s v="1958"/>
    <x v="20"/>
    <s v="jueves"/>
    <s v="YASS"/>
    <n v="1"/>
    <n v="1"/>
    <s v="TAT"/>
    <s v="PAULA ANDREA CARABALLO MESTRA"/>
    <s v="Preventa"/>
    <s v="1193549664"/>
    <s v="1044921552"/>
    <s v="TIENDA LA BUENA FE"/>
  </r>
  <r>
    <d v="2025-11-20T00:00:00"/>
    <s v="HHBQ000728362"/>
    <s v="YAPANIAMA"/>
    <s v="PAÑITOS HUMEDOS DAMPY AMARILLOS X 15 UND"/>
    <s v="YAPANIAMA - PAÑITOS HUMEDOS DAMPY AMARILLOS X 15 UND"/>
    <n v="6"/>
    <n v="1260.5"/>
    <n v="0"/>
    <n v="7563"/>
    <s v="BQ15"/>
    <n v="1"/>
    <n v="212"/>
    <s v=" Tuti Cartagena"/>
    <s v="ZONA NORTE"/>
    <s v="TERCEROS"/>
    <s v="2025 SEM 47"/>
    <s v="1958"/>
    <x v="20"/>
    <s v="jueves"/>
    <s v="YASS"/>
    <n v="1"/>
    <n v="6"/>
    <s v="TAT"/>
    <s v="PAULA ANDREA CARABALLO MESTRA"/>
    <s v="Preventa"/>
    <s v="1193549664"/>
    <s v="1044921552"/>
    <s v="TIENDA LA BUENA FE"/>
  </r>
  <r>
    <d v="2025-11-20T00:00:00"/>
    <s v="HHME001471053"/>
    <s v="LYGUANT8AMX2"/>
    <s v="LIMPIAYA GUANTE TALLA8 AMARILLO X2"/>
    <s v="LYGUANT8AMX2 - LIMPIAYA GUANTE TALLA8 AMARILLO X2"/>
    <n v="2"/>
    <n v="3025.21"/>
    <n v="0"/>
    <n v="6050.42"/>
    <s v="TT02"/>
    <n v="1"/>
    <n v="125"/>
    <s v=" TUTI Medellin"/>
    <s v="ZONA CENTRO"/>
    <s v="TERCEROS"/>
    <s v="2025 SEM 47"/>
    <s v="1318"/>
    <x v="17"/>
    <s v="jueves"/>
    <s v="ETERNA"/>
    <n v="1"/>
    <n v="2"/>
    <s v="TAT"/>
    <s v="LADY JOHANA CANO GIL"/>
    <s v="Preventa"/>
    <s v="1040731415"/>
    <s v="1037949442"/>
    <s v="MERKA MAX"/>
  </r>
  <r>
    <d v="2025-11-20T00:00:00"/>
    <s v="HHME001471053"/>
    <s v="LYGUANT7AMX2"/>
    <s v="LIMPIAYA GUATE TALLA7 AMARILLO X2"/>
    <s v="LYGUANT7AMX2 - LIMPIAYA GUATE TALLA7 AMARILLO X2"/>
    <n v="2"/>
    <n v="3025.21"/>
    <n v="0"/>
    <n v="6050.42"/>
    <s v="TT02"/>
    <n v="1"/>
    <n v="125"/>
    <s v=" TUTI Medellin"/>
    <s v="ZONA CENTRO"/>
    <s v="TERCEROS"/>
    <s v="2025 SEM 47"/>
    <s v="1318"/>
    <x v="17"/>
    <s v="jueves"/>
    <s v="ETERNA"/>
    <n v="1"/>
    <n v="2"/>
    <s v="TAT"/>
    <s v="LADY JOHANA CANO GIL"/>
    <s v="Preventa"/>
    <s v="1040731415"/>
    <s v="1037949442"/>
    <s v="MERKA MAX"/>
  </r>
  <r>
    <d v="2025-11-20T00:00:00"/>
    <s v="HHME001471053"/>
    <s v="LYVIDR500X1"/>
    <s v="LIMPIAYA LIMPIAVIDRIOS MULTIUSOS 500ML X1"/>
    <s v="LYVIDR500X1 - LIMPIAYA LIMPIAVIDRIOS MULTIUSOS 500ML X1"/>
    <n v="2"/>
    <n v="2647.06"/>
    <n v="0"/>
    <n v="5294.12"/>
    <s v="TT02"/>
    <n v="1"/>
    <n v="125"/>
    <s v=" TUTI Medellin"/>
    <s v="ZONA CENTRO"/>
    <s v="TERCEROS"/>
    <s v="2025 SEM 47"/>
    <s v="1318"/>
    <x v="17"/>
    <s v="jueves"/>
    <s v="ETERNA"/>
    <n v="1"/>
    <n v="2"/>
    <s v="TAT"/>
    <s v="LADY JOHANA CANO GIL"/>
    <s v="Preventa"/>
    <s v="1040731415"/>
    <s v="1037949442"/>
    <s v="MERKA MAX"/>
  </r>
  <r>
    <d v="2025-11-20T00:00:00"/>
    <s v="HHME001471053"/>
    <s v="YAPADAM150"/>
    <s v="PAÑITOS HUMEDOS DAMPY X 150 UND AZUL"/>
    <s v="YAPADAM150 - PAÑITOS HUMEDOS DAMPY X 150 UND AZUL"/>
    <n v="4"/>
    <n v="6422.4"/>
    <n v="0"/>
    <n v="25689.599999999999"/>
    <s v="TT02"/>
    <n v="1"/>
    <n v="125"/>
    <s v=" TUTI Medellin"/>
    <s v="ZONA CENTRO"/>
    <s v="TERCEROS"/>
    <s v="2025 SEM 47"/>
    <s v="1318"/>
    <x v="17"/>
    <s v="jueves"/>
    <s v="YASS"/>
    <n v="1"/>
    <n v="4"/>
    <s v="TAT"/>
    <s v="LADY JOHANA CANO GIL"/>
    <s v="Preventa"/>
    <s v="1040731415"/>
    <s v="1037949442"/>
    <s v="MERKA MAX"/>
  </r>
  <r>
    <d v="2025-11-20T00:00:00"/>
    <s v="HHME001471078"/>
    <s v="PBDESROLL"/>
    <s v="DESODORANTE ROLL-ON 30ML"/>
    <s v="PBDESROLL - DESODORANTE ROLL-ON 30ML"/>
    <n v="3"/>
    <n v="3000"/>
    <n v="450"/>
    <n v="8550"/>
    <s v="MD06"/>
    <n v="1"/>
    <n v="125"/>
    <s v=" TUTI Medellin"/>
    <s v="ZONA CENTRO"/>
    <s v="TERCEROS"/>
    <s v="2025 SEM 47"/>
    <s v="1397"/>
    <x v="2"/>
    <s v="jueves"/>
    <s v="PREBEL"/>
    <n v="1"/>
    <n v="3"/>
    <s v="TAT"/>
    <s v="MARIA ANGELICA HERNANANDES"/>
    <s v="Preventa"/>
    <s v="21404829"/>
    <s v="8432406"/>
    <s v="MARIA ANGELICA HERNANANDES"/>
  </r>
  <r>
    <d v="2025-11-20T00:00:00"/>
    <s v="HHBU000701768"/>
    <s v="LYESPOOROX12"/>
    <s v="LIMPIAYA ESPONJA ORO/PLATA X12"/>
    <s v="LYESPOOROX12 - LIMPIAYA ESPONJA ORO/PLATA X12"/>
    <n v="1"/>
    <n v="8991.6"/>
    <n v="449.58"/>
    <n v="8542.02"/>
    <s v="BM11"/>
    <n v="1"/>
    <n v="154"/>
    <s v=" TUTI Bucaramanga"/>
    <s v="ZONA SANTANDER"/>
    <s v="TERCEROS"/>
    <s v="2025 SEM 47"/>
    <s v="1641"/>
    <x v="52"/>
    <s v="jueves"/>
    <s v="ETERNA"/>
    <n v="1"/>
    <n v="1"/>
    <s v="TAT"/>
    <s v="NAYIBE ADRIANA GABRIEL PABON"/>
    <s v="Preventa"/>
    <s v="1098684250"/>
    <s v="63451609"/>
    <s v="GRANERO ADRIANA"/>
  </r>
  <r>
    <d v="2025-11-20T00:00:00"/>
    <s v="HHBU000701768"/>
    <s v="LYESPOMALLX1"/>
    <s v="LIMPIAYA MALLA ESPONJA X1"/>
    <s v="LYESPOMALLX1 - LIMPIAYA MALLA ESPONJA X1"/>
    <n v="4"/>
    <n v="714.29"/>
    <n v="0"/>
    <n v="2857.16"/>
    <s v="BM11"/>
    <n v="1"/>
    <n v="154"/>
    <s v=" TUTI Bucaramanga"/>
    <s v="ZONA SANTANDER"/>
    <s v="TERCEROS"/>
    <s v="2025 SEM 47"/>
    <s v="1641"/>
    <x v="52"/>
    <s v="jueves"/>
    <s v="ETERNA"/>
    <n v="1"/>
    <n v="4"/>
    <s v="TAT"/>
    <s v="NAYIBE ADRIANA GABRIEL PABON"/>
    <s v="Preventa"/>
    <s v="1098684250"/>
    <s v="63451609"/>
    <s v="GRANERO ADRIANA"/>
  </r>
  <r>
    <d v="2025-11-20T00:00:00"/>
    <s v="HHBU000701768"/>
    <s v="YABOLSAMED"/>
    <s v="BOLSA BASURA PAQUETE X8 UNIDADES"/>
    <s v="YABOLSAMED - BOLSA BASURA PAQUETE X8 UNIDADES"/>
    <n v="4"/>
    <n v="1344.54"/>
    <n v="0"/>
    <n v="5378.16"/>
    <s v="BM11"/>
    <n v="1"/>
    <n v="154"/>
    <s v=" TUTI Bucaramanga"/>
    <s v="ZONA SANTANDER"/>
    <s v="TERCEROS"/>
    <s v="2025 SEM 47"/>
    <s v="1641"/>
    <x v="52"/>
    <s v="jueves"/>
    <s v="YASS"/>
    <n v="1"/>
    <n v="4"/>
    <s v="TAT"/>
    <s v="NAYIBE ADRIANA GABRIEL PABON"/>
    <s v="Preventa"/>
    <s v="1098684250"/>
    <s v="63451609"/>
    <s v="GRANERO ADRIANA"/>
  </r>
  <r>
    <d v="2025-11-20T00:00:00"/>
    <s v="HHBO001182092"/>
    <s v="LYGUANT8AMX2"/>
    <s v="LIMPIAYA GUANTE TALLA8 AMARILLO X2"/>
    <s v="LYGUANT8AMX2 - LIMPIAYA GUANTE TALLA8 AMARILLO X2"/>
    <n v="6"/>
    <n v="3025.21"/>
    <n v="0"/>
    <n v="18151.259999999998"/>
    <s v="BG22"/>
    <n v="1"/>
    <n v="126"/>
    <s v=" TUTI Bogota"/>
    <s v="ZONA BOGOTA"/>
    <s v="TERCEROS"/>
    <s v="2025 SEM 47"/>
    <s v="2104"/>
    <x v="10"/>
    <s v="jueves"/>
    <s v="ETERNA"/>
    <n v="1"/>
    <n v="6"/>
    <s v="TAT"/>
    <s v="JUAN LUIS URREGO AGUIRRE"/>
    <s v="Preventa"/>
    <s v="1000856604"/>
    <s v="1073687214"/>
    <s v="LA NARANJA"/>
  </r>
  <r>
    <d v="2025-11-20T00:00:00"/>
    <s v="HHME001471183"/>
    <s v="YABOLSAMED"/>
    <s v="BOLSA BASURA PAQUETE X8 UNIDADES"/>
    <s v="YABOLSAMED - BOLSA BASURA PAQUETE X8 UNIDADES"/>
    <n v="10"/>
    <n v="1344.54"/>
    <n v="0"/>
    <n v="13445.4"/>
    <s v="MD01"/>
    <n v="1"/>
    <n v="125"/>
    <s v=" TUTI Medellin"/>
    <s v="ZONA CENTRO"/>
    <s v="TERCEROS"/>
    <s v="2025 SEM 47"/>
    <s v="1348"/>
    <x v="7"/>
    <s v="jueves"/>
    <s v="YASS"/>
    <n v="1"/>
    <n v="10"/>
    <s v="TAT"/>
    <s v="LUZ MERY ISAZA CALLE"/>
    <s v="Preventa"/>
    <s v="42793659"/>
    <s v="1039023085"/>
    <s v="LOS COMINOS"/>
  </r>
  <r>
    <d v="2025-11-20T00:00:00"/>
    <s v="HHME001471183"/>
    <s v="PBDESCOJINX18"/>
    <s v="DES. AFM DPL ORIG 12G X18"/>
    <s v="PBDESCOJINX18 - DES. AFM DPL ORIG 12G X18"/>
    <n v="1"/>
    <n v="11900"/>
    <n v="357"/>
    <n v="11543"/>
    <s v="MD01"/>
    <n v="1"/>
    <n v="125"/>
    <s v=" TUTI Medellin"/>
    <s v="ZONA CENTRO"/>
    <s v="TERCEROS"/>
    <s v="2025 SEM 47"/>
    <s v="1348"/>
    <x v="7"/>
    <s v="jueves"/>
    <s v="PREBEL"/>
    <n v="1"/>
    <n v="1"/>
    <s v="TAT"/>
    <s v="LUZ MERY ISAZA CALLE"/>
    <s v="Preventa"/>
    <s v="42793659"/>
    <s v="1039023085"/>
    <s v="LOS COMINOS"/>
  </r>
  <r>
    <d v="2025-11-20T00:00:00"/>
    <s v="HHME001471183"/>
    <s v="YAGOM90"/>
    <s v="GOMINA N17 EN SOBRE 90G"/>
    <s v="YAGOM90 - GOMINA N17 EN SOBRE 90G"/>
    <n v="6"/>
    <n v="1092.44"/>
    <n v="0"/>
    <n v="6554.64"/>
    <s v="MD01"/>
    <n v="1"/>
    <n v="125"/>
    <s v=" TUTI Medellin"/>
    <s v="ZONA CENTRO"/>
    <s v="TERCEROS"/>
    <s v="2025 SEM 47"/>
    <s v="1348"/>
    <x v="7"/>
    <s v="jueves"/>
    <s v="YASS"/>
    <n v="1"/>
    <n v="6"/>
    <s v="TAT"/>
    <s v="LUZ MERY ISAZA CALLE"/>
    <s v="Preventa"/>
    <s v="42793659"/>
    <s v="1039023085"/>
    <s v="LOS COMINOS"/>
  </r>
  <r>
    <d v="2025-11-20T00:00:00"/>
    <s v="HHME001471186"/>
    <s v="YAPANIAZU"/>
    <s v="PAÑITOS HUMEDOS DAMPY X 20 AZUL"/>
    <s v="YAPANIAZU - PAÑITOS HUMEDOS DAMPY X 20 AZUL"/>
    <n v="5"/>
    <n v="1344.54"/>
    <n v="0"/>
    <n v="6722.7"/>
    <s v="MD30"/>
    <n v="1"/>
    <n v="125"/>
    <s v=" TUTI Medellin"/>
    <s v="ZONA CENTRO"/>
    <s v="TERCEROS"/>
    <s v="2025 SEM 47"/>
    <s v="1318"/>
    <x v="17"/>
    <s v="jueves"/>
    <s v="YASS"/>
    <n v="1"/>
    <n v="5"/>
    <s v="TAT"/>
    <s v="EDWIN ORLANDO MAZO PINEDA"/>
    <s v="Preventa"/>
    <s v="71333121"/>
    <s v="1037949442"/>
    <s v="KIOSKO POSTOBON IKL"/>
  </r>
  <r>
    <d v="2025-11-20T00:00:00"/>
    <s v="HHME001471200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7"/>
    <s v="1318"/>
    <x v="17"/>
    <s v="jueves"/>
    <s v="PREBEL"/>
    <n v="1"/>
    <n v="1"/>
    <s v="TAT"/>
    <s v="JULIANA MARIA SALAZAR CORREA"/>
    <s v="Preventa"/>
    <s v="1026147516"/>
    <s v="1037949442"/>
    <s v="KIOSCO MALTA"/>
  </r>
  <r>
    <d v="2025-11-20T00:00:00"/>
    <s v="HHBO001182170"/>
    <s v="YACAN40"/>
    <s v="CANDADO 40 MM"/>
    <s v="YACAN40 - CANDADO 40 MM"/>
    <n v="4"/>
    <n v="2992.5"/>
    <n v="0"/>
    <n v="11970"/>
    <s v="BG22"/>
    <n v="1"/>
    <n v="126"/>
    <s v=" TUTI Bogota"/>
    <s v="ZONA BOGOTA"/>
    <s v="TERCEROS"/>
    <s v="2025 SEM 47"/>
    <s v="2101"/>
    <x v="34"/>
    <s v="jueves"/>
    <s v="YASS"/>
    <n v="1"/>
    <n v="4"/>
    <s v="TAT"/>
    <s v="GLORIA LILIANA BEDOYA GRANADA"/>
    <s v="Preventa"/>
    <s v="51960824"/>
    <s v="1073693097"/>
    <s v="GLORIA LILIANA BEDOYA GRANADA"/>
  </r>
  <r>
    <d v="2025-11-20T00:00:00"/>
    <s v="HHBO001182173"/>
    <s v="YAPADAM150"/>
    <s v="PAÑITOS HUMEDOS DAMPY X 150 UND AZUL"/>
    <s v="YAPADAM150 - PAÑITOS HUMEDOS DAMPY X 150 UND AZUL"/>
    <n v="4"/>
    <n v="6422.4"/>
    <n v="0"/>
    <n v="25689.599999999999"/>
    <s v="BG22"/>
    <n v="1"/>
    <n v="126"/>
    <s v=" TUTI Bogota"/>
    <s v="ZONA BOGOTA"/>
    <s v="TERCEROS"/>
    <s v="2025 SEM 47"/>
    <s v="2101"/>
    <x v="34"/>
    <s v="jueves"/>
    <s v="YASS"/>
    <n v="1"/>
    <n v="4"/>
    <s v="TAT"/>
    <s v="MARTHA NURY BASABE MARTINEZ"/>
    <s v="Preventa"/>
    <s v="40177732"/>
    <s v="1073693097"/>
    <s v="REMATE"/>
  </r>
  <r>
    <d v="2025-11-20T00:00:00"/>
    <s v="HHBO001181806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7"/>
    <s v="2157"/>
    <x v="25"/>
    <s v="jueves"/>
    <s v="ETERNA"/>
    <n v="1"/>
    <n v="1"/>
    <s v="TAT"/>
    <s v="ANGIE XIMENA GALEANO VILLAMIL"/>
    <s v="Preventa"/>
    <s v="1019605236"/>
    <s v="11223739"/>
    <s v="TIENDA ESQUINA"/>
  </r>
  <r>
    <d v="2025-11-20T00:00:00"/>
    <s v="HHBO001181806"/>
    <s v="YAPADAM150"/>
    <s v="PAÑITOS HUMEDOS DAMPY X 150 UND AZUL"/>
    <s v="YAPADAM150 - PAÑITOS HUMEDOS DAMPY X 150 UND AZUL"/>
    <n v="2"/>
    <n v="6422.4"/>
    <n v="0"/>
    <n v="12844.8"/>
    <s v="BG20"/>
    <n v="1"/>
    <n v="126"/>
    <s v=" TUTI Bogota"/>
    <s v="ZONA BOGOTA"/>
    <s v="TERCEROS"/>
    <s v="2025 SEM 47"/>
    <s v="2157"/>
    <x v="25"/>
    <s v="jueves"/>
    <s v="YASS"/>
    <n v="1"/>
    <n v="2"/>
    <s v="TAT"/>
    <s v="ANGIE XIMENA GALEANO VILLAMIL"/>
    <s v="Preventa"/>
    <s v="1019605236"/>
    <s v="11223739"/>
    <s v="TIENDA ESQUINA"/>
  </r>
  <r>
    <d v="2025-11-20T00:00:00"/>
    <s v="HHBO001181810"/>
    <s v="LYESPOOROX12"/>
    <s v="LIMPIAYA ESPONJA ORO/PLATA X12"/>
    <s v="LYESPOOROX12 - LIMPIAYA ESPONJA ORO/PLATA X12"/>
    <n v="1"/>
    <n v="8991.6"/>
    <n v="449.58"/>
    <n v="8542.02"/>
    <s v="BG20"/>
    <n v="1"/>
    <n v="126"/>
    <s v=" TUTI Bogota"/>
    <s v="ZONA BOGOTA"/>
    <s v="TERCEROS"/>
    <s v="2025 SEM 47"/>
    <s v="2157"/>
    <x v="25"/>
    <s v="jueves"/>
    <s v="ETERNA"/>
    <n v="1"/>
    <n v="1"/>
    <s v="TAT"/>
    <s v="WILSON ARIAS ARIAS"/>
    <s v="Preventa"/>
    <s v="79885599"/>
    <s v="11223739"/>
    <s v="MINIMERCADO ARIAS"/>
  </r>
  <r>
    <d v="2025-11-20T00:00:00"/>
    <s v="HHBO001181833"/>
    <s v="LYLOZA700DX1"/>
    <s v="LIMPIAYA LAVA LOZA DOYPACK 700 ML X1"/>
    <s v="LYLOZA700DX1 - LIMPIAYA LAVA LOZA DOYPACK 700 ML X1"/>
    <n v="3"/>
    <n v="3562.19"/>
    <n v="0"/>
    <n v="10686.57"/>
    <s v="BG25"/>
    <n v="1"/>
    <n v="126"/>
    <s v=" TUTI Bogota"/>
    <s v="ZONA BOGOTA"/>
    <s v="TERCEROS"/>
    <s v="2025 SEM 47"/>
    <s v="2138"/>
    <x v="38"/>
    <s v="jueves"/>
    <s v="ETERNA"/>
    <n v="1"/>
    <n v="3"/>
    <s v="TAT"/>
    <s v="ANA CIELO RAMOS PIRAQUIVE"/>
    <s v="Preventa"/>
    <s v="51648356"/>
    <s v="1024507708"/>
    <s v="DONDE ANA"/>
  </r>
  <r>
    <d v="2025-11-20T00:00:00"/>
    <s v="HHBO001181833"/>
    <s v="LYDESEN500"/>
    <s v="DESENGRASANTE CITRICO 500ML"/>
    <s v="LYDESEN500 - DESENGRASANTE CITRICO 500ML"/>
    <n v="1"/>
    <n v="2645.48"/>
    <n v="0"/>
    <n v="2645.48"/>
    <s v="BG25"/>
    <n v="1"/>
    <n v="126"/>
    <s v=" TUTI Bogota"/>
    <s v="ZONA BOGOTA"/>
    <s v="TERCEROS"/>
    <s v="2025 SEM 47"/>
    <s v="2138"/>
    <x v="38"/>
    <s v="jueves"/>
    <s v="ETERNA"/>
    <n v="1"/>
    <n v="1"/>
    <s v="TAT"/>
    <s v="ANA CIELO RAMOS PIRAQUIVE"/>
    <s v="Preventa"/>
    <s v="51648356"/>
    <s v="1024507708"/>
    <s v="DONDE ANA"/>
  </r>
  <r>
    <d v="2025-11-20T00:00:00"/>
    <s v="HHBO001181833"/>
    <s v="LYGUANT7.5AMX2"/>
    <s v="LIMPIAYA GUATE TALLA7.5 AMARILLO X2"/>
    <s v="LYGUANT7.5AMX2 - LIMPIAYA GUATE TALLA7.5 AMARILLO X2"/>
    <n v="2"/>
    <n v="3025.21"/>
    <n v="0"/>
    <n v="6050.42"/>
    <s v="BG25"/>
    <n v="1"/>
    <n v="126"/>
    <s v=" TUTI Bogota"/>
    <s v="ZONA BOGOTA"/>
    <s v="TERCEROS"/>
    <s v="2025 SEM 47"/>
    <s v="2138"/>
    <x v="38"/>
    <s v="jueves"/>
    <s v="ETERNA"/>
    <n v="1"/>
    <n v="2"/>
    <s v="TAT"/>
    <s v="ANA CIELO RAMOS PIRAQUIVE"/>
    <s v="Preventa"/>
    <s v="51648356"/>
    <s v="1024507708"/>
    <s v="DONDE ANA"/>
  </r>
  <r>
    <d v="2025-11-20T00:00:00"/>
    <s v="HHBO001181833"/>
    <s v="LYGUANT8AMX2"/>
    <s v="LIMPIAYA GUANTE TALLA8 AMARILLO X2"/>
    <s v="LYGUANT8AMX2 - LIMPIAYA GUANTE TALLA8 AMARILLO X2"/>
    <n v="2"/>
    <n v="3025.21"/>
    <n v="0"/>
    <n v="6050.42"/>
    <s v="BG25"/>
    <n v="1"/>
    <n v="126"/>
    <s v=" TUTI Bogota"/>
    <s v="ZONA BOGOTA"/>
    <s v="TERCEROS"/>
    <s v="2025 SEM 47"/>
    <s v="2138"/>
    <x v="38"/>
    <s v="jueves"/>
    <s v="ETERNA"/>
    <n v="1"/>
    <n v="2"/>
    <s v="TAT"/>
    <s v="ANA CIELO RAMOS PIRAQUIVE"/>
    <s v="Preventa"/>
    <s v="51648356"/>
    <s v="1024507708"/>
    <s v="DONDE ANA"/>
  </r>
  <r>
    <d v="2025-11-20T00:00:00"/>
    <s v="HHCA000427648"/>
    <s v="YALAPIROX12"/>
    <s v="LAPIZ ROJO X12 UND"/>
    <s v="YALAPIROX12 - LAPIZ ROJO X12 UND"/>
    <n v="2"/>
    <n v="4882"/>
    <n v="0"/>
    <n v="9764"/>
    <s v="CL07"/>
    <n v="1"/>
    <n v="171"/>
    <s v=" TUTI Cali"/>
    <s v="ZONA SUR"/>
    <s v="TERCEROS"/>
    <s v="2025 SEM 47"/>
    <s v="1878"/>
    <x v="16"/>
    <s v="jueves"/>
    <s v="YASS"/>
    <n v="1"/>
    <n v="2"/>
    <s v="TAT"/>
    <s v="ORLANDO SUAZA GALLEGO"/>
    <s v="Preventa"/>
    <s v="6511377"/>
    <s v="1143845966"/>
    <s v="TIENDA LA ESPERANZA"/>
  </r>
  <r>
    <d v="2025-11-20T00:00:00"/>
    <s v="HHBO001181868"/>
    <s v="LYVIDR500X1"/>
    <s v="LIMPIAYA LIMPIAVIDRIOS MULTIUSOS 500ML X1"/>
    <s v="LYVIDR500X1 - LIMPIAYA LIMPIAVIDRIOS MULTIUSOS 500ML X1"/>
    <n v="3"/>
    <n v="2647.06"/>
    <n v="0"/>
    <n v="7941.18"/>
    <s v="BG13"/>
    <n v="1"/>
    <n v="126"/>
    <s v=" TUTI Bogota"/>
    <s v="ZONA BOGOTA"/>
    <s v="TERCEROS"/>
    <s v="2025 SEM 47"/>
    <s v="2233"/>
    <x v="18"/>
    <s v="jueves"/>
    <s v="ETERNA"/>
    <n v="1"/>
    <n v="3"/>
    <s v="TAT"/>
    <s v="GERMAN AUGUSTO ABREO SANDOVAL"/>
    <s v="Preventa"/>
    <s v="1020755043"/>
    <s v="52460170"/>
    <s v="SURTI FRUVER A 26"/>
  </r>
  <r>
    <d v="2025-11-20T00:00:00"/>
    <s v="HHBO001181868"/>
    <s v="LYGUANT7AMX2"/>
    <s v="LIMPIAYA GUATE TALLA7 AMARILLO X2"/>
    <s v="LYGUANT7AMX2 - LIMPIAYA GUATE TALLA7 AMARILLO X2"/>
    <n v="3"/>
    <n v="3025.21"/>
    <n v="0"/>
    <n v="9075.6299999999992"/>
    <s v="BG13"/>
    <n v="1"/>
    <n v="126"/>
    <s v=" TUTI Bogota"/>
    <s v="ZONA BOGOTA"/>
    <s v="TERCEROS"/>
    <s v="2025 SEM 47"/>
    <s v="2233"/>
    <x v="18"/>
    <s v="jueves"/>
    <s v="ETERNA"/>
    <n v="1"/>
    <n v="3"/>
    <s v="TAT"/>
    <s v="GERMAN AUGUSTO ABREO SANDOVAL"/>
    <s v="Preventa"/>
    <s v="1020755043"/>
    <s v="52460170"/>
    <s v="SURTI FRUVER A 26"/>
  </r>
  <r>
    <d v="2025-11-20T00:00:00"/>
    <s v="HHBO001181868"/>
    <s v="LYGUANT7.5AMX2"/>
    <s v="LIMPIAYA GUATE TALLA7.5 AMARILLO X2"/>
    <s v="LYGUANT7.5AMX2 - LIMPIAYA GUATE TALLA7.5 AMARILLO X2"/>
    <n v="3"/>
    <n v="3025.21"/>
    <n v="0"/>
    <n v="9075.6299999999992"/>
    <s v="BG13"/>
    <n v="1"/>
    <n v="126"/>
    <s v=" TUTI Bogota"/>
    <s v="ZONA BOGOTA"/>
    <s v="TERCEROS"/>
    <s v="2025 SEM 47"/>
    <s v="2233"/>
    <x v="18"/>
    <s v="jueves"/>
    <s v="ETERNA"/>
    <n v="1"/>
    <n v="3"/>
    <s v="TAT"/>
    <s v="GERMAN AUGUSTO ABREO SANDOVAL"/>
    <s v="Preventa"/>
    <s v="1020755043"/>
    <s v="52460170"/>
    <s v="SURTI FRUVER A 26"/>
  </r>
  <r>
    <d v="2025-11-20T00:00:00"/>
    <s v="HHBO001181868"/>
    <s v="LYGUANT8AMX2"/>
    <s v="LIMPIAYA GUANTE TALLA8 AMARILLO X2"/>
    <s v="LYGUANT8AMX2 - LIMPIAYA GUANTE TALLA8 AMARILLO X2"/>
    <n v="4"/>
    <n v="3025.21"/>
    <n v="0"/>
    <n v="12100.84"/>
    <s v="BG13"/>
    <n v="1"/>
    <n v="126"/>
    <s v=" TUTI Bogota"/>
    <s v="ZONA BOGOTA"/>
    <s v="TERCEROS"/>
    <s v="2025 SEM 47"/>
    <s v="2233"/>
    <x v="18"/>
    <s v="jueves"/>
    <s v="ETERNA"/>
    <n v="1"/>
    <n v="4"/>
    <s v="TAT"/>
    <s v="GERMAN AUGUSTO ABREO SANDOVAL"/>
    <s v="Preventa"/>
    <s v="1020755043"/>
    <s v="52460170"/>
    <s v="SURTI FRUVER A 26"/>
  </r>
  <r>
    <d v="2025-11-20T00:00:00"/>
    <s v="HHME001470962"/>
    <s v="LYGUANT7AMX2"/>
    <s v="LIMPIAYA GUATE TALLA7 AMARILLO X2"/>
    <s v="LYGUANT7AMX2 - LIMPIAYA GUATE TALLA7 AMARILLO X2"/>
    <n v="2"/>
    <n v="3025.21"/>
    <n v="0"/>
    <n v="6050.42"/>
    <s v="MD06"/>
    <n v="1"/>
    <n v="125"/>
    <s v=" TUTI Medellin"/>
    <s v="ZONA CENTRO"/>
    <s v="TERCEROS"/>
    <s v="2025 SEM 47"/>
    <s v="1397"/>
    <x v="2"/>
    <s v="jueves"/>
    <s v="ETERNA"/>
    <n v="1"/>
    <n v="2"/>
    <s v="TAT"/>
    <s v="DIANA PATRICIA CARDONA GAVIRIA"/>
    <s v="Preventa"/>
    <s v="42781312"/>
    <s v="8432406"/>
    <s v="MAGDALA 51A"/>
  </r>
  <r>
    <d v="2025-11-20T00:00:00"/>
    <s v="HHME001470971"/>
    <s v="LYLOZA700DX1"/>
    <s v="LIMPIAYA LAVA LOZA DOYPACK 700 ML X1"/>
    <s v="LYLOZA700DX1 - LIMPIAYA LAVA LOZA DOYPACK 700 ML X1"/>
    <n v="3"/>
    <n v="3562.19"/>
    <n v="0"/>
    <n v="10686.57"/>
    <s v="MD04"/>
    <n v="1"/>
    <n v="125"/>
    <s v=" TUTI Medellin"/>
    <s v="ZONA CENTRO"/>
    <s v="TERCEROS"/>
    <s v="2025 SEM 47"/>
    <s v="1304"/>
    <x v="6"/>
    <s v="jueves"/>
    <s v="ETERNA"/>
    <n v="1"/>
    <n v="3"/>
    <s v="TAT"/>
    <s v="LUZ MERY SOTO BLANDON"/>
    <s v="Preventa"/>
    <s v="39384485"/>
    <s v="1036660589"/>
    <s v="TIENDA LA ESQUINA"/>
  </r>
  <r>
    <d v="2025-11-20T00:00:00"/>
    <s v="HHBO001181935"/>
    <s v="YAGOM90"/>
    <s v="GOMINA N17 EN SOBRE 90G"/>
    <s v="YAGOM90 - GOMINA N17 EN SOBRE 90G"/>
    <n v="5"/>
    <n v="1092.44"/>
    <n v="0"/>
    <n v="5462.2"/>
    <s v="BG25"/>
    <n v="1"/>
    <n v="126"/>
    <s v=" TUTI Bogota"/>
    <s v="ZONA BOGOTA"/>
    <s v="TERCEROS"/>
    <s v="2025 SEM 47"/>
    <s v="2138"/>
    <x v="38"/>
    <s v="jueves"/>
    <s v="YASS"/>
    <n v="1"/>
    <n v="5"/>
    <s v="TAT"/>
    <s v="SANDRA PATRICIA MONSALVE TORRES"/>
    <s v="Preventa"/>
    <s v="52159438"/>
    <s v="1024507708"/>
    <s v="EL PULPO DISTRIBUIDORA"/>
  </r>
  <r>
    <d v="2025-11-20T00:00:00"/>
    <s v="HHBO001181935"/>
    <s v="LYLIMJUNTAS"/>
    <s v="LIMPIADOR DE JUNTAS LIMPIAYA"/>
    <s v="LYLIMJUNTAS - LIMPIADOR DE JUNTAS LIMPIAYA"/>
    <n v="1"/>
    <n v="4659"/>
    <n v="0"/>
    <n v="4659"/>
    <s v="BG25"/>
    <n v="1"/>
    <n v="126"/>
    <s v=" TUTI Bogota"/>
    <s v="ZONA BOGOTA"/>
    <s v="TERCEROS"/>
    <s v="2025 SEM 47"/>
    <s v="2138"/>
    <x v="38"/>
    <s v="jueves"/>
    <s v="ETERNA"/>
    <n v="1"/>
    <n v="1"/>
    <s v="TAT"/>
    <s v="SANDRA PATRICIA MONSALVE TORRES"/>
    <s v="Preventa"/>
    <s v="52159438"/>
    <s v="1024507708"/>
    <s v="EL PULPO DISTRIBUIDORA"/>
  </r>
  <r>
    <d v="2025-11-20T00:00:00"/>
    <s v="HHBO001182005"/>
    <s v="LYGUANT8NGX2"/>
    <s v="LIMPIAYA GUANTE NEGRO TALLA8 X2"/>
    <s v="LYGUANT8NGX2 - LIMPIAYA GUANTE NEGRO TALLA8 X2"/>
    <n v="3"/>
    <n v="3180"/>
    <n v="0"/>
    <n v="9540"/>
    <s v="BG22"/>
    <n v="1"/>
    <n v="126"/>
    <s v=" TUTI Bogota"/>
    <s v="ZONA BOGOTA"/>
    <s v="TERCEROS"/>
    <s v="2025 SEM 47"/>
    <s v="2104"/>
    <x v="10"/>
    <s v="jueves"/>
    <s v="ETERNA"/>
    <n v="1"/>
    <n v="3"/>
    <s v="TAT"/>
    <s v="MARIA EVERY PERILLA SANCHEZ"/>
    <s v="Preventa"/>
    <s v="41490313"/>
    <s v="1073687214"/>
    <s v="TIENDA EL BUNDE"/>
  </r>
  <r>
    <d v="2025-11-20T00:00:00"/>
    <s v="HHBO001182005"/>
    <s v="LYGUANT9NGX2"/>
    <s v="LIMPIAYA GUANTE NEGRO TALLA9 X2"/>
    <s v="LYGUANT9NGX2 - LIMPIAYA GUANTE NEGRO TALLA9 X2"/>
    <n v="3"/>
    <n v="3180"/>
    <n v="0"/>
    <n v="9540"/>
    <s v="BG22"/>
    <n v="1"/>
    <n v="126"/>
    <s v=" TUTI Bogota"/>
    <s v="ZONA BOGOTA"/>
    <s v="TERCEROS"/>
    <s v="2025 SEM 47"/>
    <s v="2104"/>
    <x v="10"/>
    <s v="jueves"/>
    <s v="ETERNA"/>
    <n v="1"/>
    <n v="3"/>
    <s v="TAT"/>
    <s v="MARIA EVERY PERILLA SANCHEZ"/>
    <s v="Preventa"/>
    <s v="41490313"/>
    <s v="1073687214"/>
    <s v="TIENDA EL BUNDE"/>
  </r>
  <r>
    <d v="2025-11-20T00:00:00"/>
    <s v="HHME001471056"/>
    <s v="YAPADAM150"/>
    <s v="PAÑITOS HUMEDOS DAMPY X 150 UND AZUL"/>
    <s v="YAPADAM150 - PAÑITOS HUMEDOS DAMPY X 150 UND AZUL"/>
    <n v="2"/>
    <n v="6422.4"/>
    <n v="0"/>
    <n v="12844.8"/>
    <s v="MD04"/>
    <n v="1"/>
    <n v="125"/>
    <s v=" TUTI Medellin"/>
    <s v="ZONA CENTRO"/>
    <s v="TERCEROS"/>
    <s v="2025 SEM 47"/>
    <s v="1304"/>
    <x v="6"/>
    <s v="jueves"/>
    <s v="YASS"/>
    <n v="1"/>
    <n v="2"/>
    <s v="TAT"/>
    <s v="ELIANA MARCELA ESCOBAR RESTREPO"/>
    <s v="Preventa"/>
    <s v="43841463"/>
    <s v="1036660589"/>
    <s v="LAS ESCALITAS"/>
  </r>
  <r>
    <d v="2025-11-20T00:00:00"/>
    <s v="HHME001471057"/>
    <s v="YAPANIAZUX12"/>
    <s v="PAÑITOS HUMEDOS DAMPY AAZUL X 12UND"/>
    <s v="YAPANIAZUX12 - PAÑITOS HUMEDOS DAMPY AAZUL X 12UND"/>
    <n v="6"/>
    <n v="870"/>
    <n v="0"/>
    <n v="5220"/>
    <s v="TT02"/>
    <n v="1"/>
    <n v="125"/>
    <s v=" TUTI Medellin"/>
    <s v="ZONA CENTRO"/>
    <s v="TERCEROS"/>
    <s v="2025 SEM 47"/>
    <s v="1318"/>
    <x v="17"/>
    <s v="jueves"/>
    <s v="YASS"/>
    <n v="1"/>
    <n v="6"/>
    <s v="TAT"/>
    <s v="JOHN ALBERTO MOLINA RODAS"/>
    <s v="Preventa"/>
    <s v="98478208"/>
    <s v="1037949442"/>
    <s v="SALSAMENTARIA EL CALIDOSO"/>
  </r>
  <r>
    <d v="2025-11-20T00:00:00"/>
    <s v="HHME001471057"/>
    <s v="YAPADAM150"/>
    <s v="PAÑITOS HUMEDOS DAMPY X 150 UND AZUL"/>
    <s v="YAPADAM150 - PAÑITOS HUMEDOS DAMPY X 150 UND AZUL"/>
    <n v="1"/>
    <n v="6422.4"/>
    <n v="0"/>
    <n v="6422.4"/>
    <s v="TT02"/>
    <n v="1"/>
    <n v="125"/>
    <s v=" TUTI Medellin"/>
    <s v="ZONA CENTRO"/>
    <s v="TERCEROS"/>
    <s v="2025 SEM 47"/>
    <s v="1318"/>
    <x v="17"/>
    <s v="jueves"/>
    <s v="YASS"/>
    <n v="1"/>
    <n v="1"/>
    <s v="TAT"/>
    <s v="JOHN ALBERTO MOLINA RODAS"/>
    <s v="Preventa"/>
    <s v="98478208"/>
    <s v="1037949442"/>
    <s v="SALSAMENTARIA EL CALIDOSO"/>
  </r>
  <r>
    <d v="2025-11-20T00:00:00"/>
    <s v="HHME001471057"/>
    <s v="LYESPOOROX12"/>
    <s v="LIMPIAYA ESPONJA ORO/PLATA X12"/>
    <s v="LYESPOOROX12 - LIMPIAYA ESPONJA ORO/PLATA X12"/>
    <n v="1"/>
    <n v="8991.6"/>
    <n v="449.58"/>
    <n v="8542.02"/>
    <s v="TT02"/>
    <n v="1"/>
    <n v="125"/>
    <s v=" TUTI Medellin"/>
    <s v="ZONA CENTRO"/>
    <s v="TERCEROS"/>
    <s v="2025 SEM 47"/>
    <s v="1318"/>
    <x v="17"/>
    <s v="jueves"/>
    <s v="ETERNA"/>
    <n v="1"/>
    <n v="1"/>
    <s v="TAT"/>
    <s v="JOHN ALBERTO MOLINA RODAS"/>
    <s v="Preventa"/>
    <s v="98478208"/>
    <s v="1037949442"/>
    <s v="SALSAMENTARIA EL CALIDOSO"/>
  </r>
  <r>
    <d v="2025-11-20T00:00:00"/>
    <s v="HHBO001182026"/>
    <s v="LYDESEN500"/>
    <s v="DESENGRASANTE CITRICO 500ML"/>
    <s v="LYDESEN500 - DESENGRASANTE CITRICO 500ML"/>
    <n v="1"/>
    <n v="2645.48"/>
    <n v="0"/>
    <n v="2645.48"/>
    <s v="BG20"/>
    <n v="1"/>
    <n v="126"/>
    <s v=" TUTI Bogota"/>
    <s v="ZONA BOGOTA"/>
    <s v="TERCEROS"/>
    <s v="2025 SEM 47"/>
    <s v="2148"/>
    <x v="29"/>
    <s v="jueves"/>
    <s v="ETERNA"/>
    <n v="1"/>
    <n v="1"/>
    <s v="TAT"/>
    <s v="MATILDE PIÑEROS CRUZ"/>
    <s v="Preventa"/>
    <s v="28994670"/>
    <s v="79986646"/>
    <s v="FERRETERIA"/>
  </r>
  <r>
    <d v="2025-11-20T00:00:00"/>
    <s v="HHBO001182026"/>
    <s v="PBELDESMIN30"/>
    <s v="EA CLASSIC MINI ROLL ON 30ML"/>
    <s v="PBELDESMIN30 - EA CLASSIC MINI ROLL ON 30ML"/>
    <n v="1"/>
    <n v="3000"/>
    <n v="0"/>
    <n v="3000"/>
    <s v="BG20"/>
    <n v="1"/>
    <n v="126"/>
    <s v=" TUTI Bogota"/>
    <s v="ZONA BOGOTA"/>
    <s v="TERCEROS"/>
    <s v="2025 SEM 47"/>
    <s v="2148"/>
    <x v="29"/>
    <s v="jueves"/>
    <s v="PREBEL"/>
    <n v="1"/>
    <n v="1"/>
    <s v="TAT"/>
    <s v="MATILDE PIÑEROS CRUZ"/>
    <s v="Preventa"/>
    <s v="28994670"/>
    <s v="79986646"/>
    <s v="FERRETERIA"/>
  </r>
  <r>
    <d v="2025-11-20T00:00:00"/>
    <s v="HHBU000701762"/>
    <s v="YASEDA20"/>
    <s v="SEDA DENTAL CON CERA 20 MT"/>
    <s v="YASEDA20 - SEDA DENTAL CON CERA 20 MT"/>
    <n v="4"/>
    <n v="1092.44"/>
    <n v="0"/>
    <n v="4369.76"/>
    <s v="BM11"/>
    <n v="1"/>
    <n v="6"/>
    <s v=" BUCARAMANGA"/>
    <s v="ZONA SANTANDER"/>
    <s v="TERCEROS"/>
    <s v="2025 SEM 47"/>
    <s v="1641"/>
    <x v="52"/>
    <s v="jueves"/>
    <s v="YASS"/>
    <n v="1"/>
    <n v="4"/>
    <s v="TAT"/>
    <s v="EUGENIA SAAVEDRA PINZON"/>
    <s v="Preventa"/>
    <s v="30203063"/>
    <s v="63451609"/>
    <s v="LA BENDICION DE ANTONELA"/>
  </r>
  <r>
    <d v="2025-11-20T00:00:00"/>
    <s v="HHME001471123"/>
    <s v="YAPADAM150"/>
    <s v="PAÑITOS HUMEDOS DAMPY X 150 UND AZUL"/>
    <s v="YAPADAM150 - PAÑITOS HUMEDOS DAMPY X 150 UND AZUL"/>
    <n v="2"/>
    <n v="6422.4"/>
    <n v="0"/>
    <n v="12844.8"/>
    <s v="MD30"/>
    <n v="1"/>
    <n v="125"/>
    <s v=" TUTI Medellin"/>
    <s v="ZONA CENTRO"/>
    <s v="TERCEROS"/>
    <s v="2025 SEM 47"/>
    <s v="1318"/>
    <x v="17"/>
    <s v="jueves"/>
    <s v="YASS"/>
    <n v="1"/>
    <n v="2"/>
    <s v="TAT"/>
    <s v="JULIO CESAR TOBON MONTOYA"/>
    <s v="Preventa"/>
    <s v="71589066"/>
    <s v="1037949442"/>
    <s v="HORNO Y SABOR"/>
  </r>
  <r>
    <d v="2025-11-20T00:00:00"/>
    <s v="HHBU000701772"/>
    <s v="LYCEETIPLANCHA"/>
    <s v="CEPILLO ECOLOGICO TIPO PLANCHA"/>
    <s v="LYCEETIPLANCHA - CEPILLO ECOLOGICO TIPO PLANCHA"/>
    <n v="1"/>
    <n v="2700"/>
    <n v="0"/>
    <n v="2700"/>
    <s v="BM11"/>
    <n v="1"/>
    <n v="6"/>
    <s v=" BUCARAMANGA"/>
    <s v="ZONA SANTANDER"/>
    <s v="TERCEROS"/>
    <s v="2025 SEM 47"/>
    <s v="1641"/>
    <x v="52"/>
    <s v="jueves"/>
    <s v="ETERNA"/>
    <n v="1"/>
    <n v="1"/>
    <s v="TAT"/>
    <s v="CRISTHIAN ALEXANDER ORTEGA VANEGAS"/>
    <s v="Preventa"/>
    <s v="1127578168"/>
    <s v="63451609"/>
    <s v="MARKET DE WILSON"/>
  </r>
  <r>
    <d v="2025-11-20T00:00:00"/>
    <s v="HHBU000701772"/>
    <s v="YATIJEROM"/>
    <s v="TIJERA PUNTA ROMA ECONOMICA"/>
    <s v="YATIJEROM - TIJERA PUNTA ROMA ECONOMICA"/>
    <n v="1"/>
    <n v="864"/>
    <n v="0"/>
    <n v="864"/>
    <s v="BM11"/>
    <n v="1"/>
    <n v="6"/>
    <s v=" BUCARAMANGA"/>
    <s v="ZONA SANTANDER"/>
    <s v="TERCEROS"/>
    <s v="2025 SEM 47"/>
    <s v="1641"/>
    <x v="52"/>
    <s v="jueves"/>
    <s v="YASS"/>
    <n v="1"/>
    <n v="1"/>
    <s v="TAT"/>
    <s v="CRISTHIAN ALEXANDER ORTEGA VANEGAS"/>
    <s v="Preventa"/>
    <s v="1127578168"/>
    <s v="63451609"/>
    <s v="MARKET DE WILSON"/>
  </r>
  <r>
    <d v="2025-11-20T00:00:00"/>
    <s v="HHME001471160"/>
    <s v="YASEDA20"/>
    <s v="SEDA DENTAL CON CERA 20 MT"/>
    <s v="YASEDA20 - SEDA DENTAL CON CERA 20 MT"/>
    <n v="2"/>
    <n v="1092.44"/>
    <n v="0"/>
    <n v="2184.88"/>
    <s v="MD02"/>
    <n v="1"/>
    <n v="125"/>
    <s v=" TUTI Medellin"/>
    <s v="ZONA CENTRO"/>
    <s v="TERCEROS"/>
    <s v="2025 SEM 47"/>
    <s v="1344"/>
    <x v="5"/>
    <s v="jueves"/>
    <s v="YASS"/>
    <n v="1"/>
    <n v="2"/>
    <s v="TAT"/>
    <s v="ANA ROSA RUIZ DE CASTAÑO"/>
    <s v="Preventa"/>
    <s v="21398929"/>
    <s v="1036639459"/>
    <s v="PUERTA CAJE"/>
  </r>
  <r>
    <d v="2025-11-20T00:00:00"/>
    <s v="HHME001471160"/>
    <s v="YAGOM90"/>
    <s v="GOMINA N17 EN SOBRE 90G"/>
    <s v="YAGOM90 - GOMINA N17 EN SOBRE 90G"/>
    <n v="3"/>
    <n v="1092.44"/>
    <n v="0"/>
    <n v="3277.32"/>
    <s v="MD02"/>
    <n v="1"/>
    <n v="125"/>
    <s v=" TUTI Medellin"/>
    <s v="ZONA CENTRO"/>
    <s v="TERCEROS"/>
    <s v="2025 SEM 47"/>
    <s v="1344"/>
    <x v="5"/>
    <s v="jueves"/>
    <s v="YASS"/>
    <n v="1"/>
    <n v="3"/>
    <s v="TAT"/>
    <s v="ANA ROSA RUIZ DE CASTAÑO"/>
    <s v="Preventa"/>
    <s v="21398929"/>
    <s v="1036639459"/>
    <s v="PUERTA CAJE"/>
  </r>
  <r>
    <d v="2025-11-20T00:00:00"/>
    <s v="HHMO000627496"/>
    <s v="LYVIDR500X1"/>
    <s v="LIMPIAYA LIMPIAVIDRIOS MULTIUSOS 500ML X1"/>
    <s v="LYVIDR500X1 - LIMPIAYA LIMPIAVIDRIOS MULTIUSOS 500ML X1"/>
    <n v="6"/>
    <n v="2647.06"/>
    <n v="0"/>
    <n v="15882.36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LUIS CARLOS TORDECILLA PACHECO"/>
    <s v="Preventa"/>
    <s v="1003005022"/>
    <s v="78716125"/>
    <s v="MULTIVARIEDADES  FAILUZ"/>
  </r>
  <r>
    <d v="2025-11-20T00:00:00"/>
    <s v="HHBO001182123"/>
    <s v="YACAN38"/>
    <s v="CANDADO 38 MM"/>
    <s v="YACAN38 - CANDADO 38 MM"/>
    <n v="6"/>
    <n v="2668.75"/>
    <n v="0"/>
    <n v="16012.5"/>
    <s v="BG19"/>
    <n v="1"/>
    <n v="2"/>
    <s v=" CIUDAD BOGOTA"/>
    <s v="ZONA BOGOTA"/>
    <s v="TERCEROS"/>
    <s v="2025 SEM 47"/>
    <s v="2186"/>
    <x v="46"/>
    <s v="jueves"/>
    <s v="YASS"/>
    <n v="1"/>
    <n v="6"/>
    <s v="TAT"/>
    <s v="CRISTHIAN CAMILO CUESTA ANGEL"/>
    <s v="Preventa"/>
    <s v="1007428085"/>
    <s v="9902"/>
    <s v="CERRAJERIA KAMILO LLAVES"/>
  </r>
  <r>
    <d v="2025-11-20T00:00:00"/>
    <s v="BO000384612"/>
    <s v="YACAN63"/>
    <s v="CANDADO 63 MM"/>
    <s v="YACAN63 - CANDADO 63 MM"/>
    <n v="2"/>
    <n v="5940"/>
    <n v="0"/>
    <n v="11880"/>
    <s v="BG00"/>
    <n v="1"/>
    <n v="2"/>
    <s v=" CIUDAD BOGOTA"/>
    <s v="ZONA BOGOTA"/>
    <s v="TERCEROS"/>
    <s v="2025 SEM 47"/>
    <s v="2132"/>
    <x v="26"/>
    <s v="jueves"/>
    <s v="YASS"/>
    <n v="1"/>
    <n v="2"/>
    <s v="TAT"/>
    <s v="JUAN BAUTISTA VALLEJO AVILA"/>
    <s v="Preventa"/>
    <s v="4269615"/>
    <s v="52290464"/>
    <s v="SUPERMERCADO EL ECONOMICON"/>
  </r>
  <r>
    <d v="2025-11-20T00:00:00"/>
    <s v="HHME001471233"/>
    <s v="YAGOM90"/>
    <s v="GOMINA N17 EN SOBRE 90G"/>
    <s v="YAGOM90 - GOMINA N17 EN SOBRE 90G"/>
    <n v="6"/>
    <n v="1092.44"/>
    <n v="0"/>
    <n v="6554.64"/>
    <s v="MD04"/>
    <n v="1"/>
    <n v="125"/>
    <s v=" TUTI Medellin"/>
    <s v="ZONA CENTRO"/>
    <s v="TERCEROS"/>
    <s v="2025 SEM 47"/>
    <s v="1304"/>
    <x v="6"/>
    <s v="jueves"/>
    <s v="YASS"/>
    <n v="1"/>
    <n v="6"/>
    <s v="TAT"/>
    <s v="SANTIAGO VANEGAS SUAREZ"/>
    <s v="Preventa"/>
    <s v="1035971472"/>
    <s v="1036660589"/>
    <s v="FRUSANTI"/>
  </r>
  <r>
    <d v="2025-11-20T00:00:00"/>
    <s v="HHBO001182012"/>
    <s v="YASEDA20"/>
    <s v="SEDA DENTAL CON CERA 20 MT"/>
    <s v="YASEDA20 - SEDA DENTAL CON CERA 20 MT"/>
    <n v="4"/>
    <n v="1092.44"/>
    <n v="0"/>
    <n v="4369.76"/>
    <s v="BG25"/>
    <n v="1"/>
    <n v="126"/>
    <s v=" TUTI Bogota"/>
    <s v="ZONA BOGOTA"/>
    <s v="TERCEROS"/>
    <s v="2025 SEM 47"/>
    <s v="2129"/>
    <x v="15"/>
    <s v="jueves"/>
    <s v="YASS"/>
    <n v="1"/>
    <n v="4"/>
    <s v="TAT"/>
    <s v="CARLOS EDUARDO COMBITA ACOSTA"/>
    <s v="Preventa"/>
    <s v="7312065"/>
    <s v="22639797"/>
    <s v="VARIEDADES TOTO"/>
  </r>
  <r>
    <d v="2025-11-20T00:00:00"/>
    <s v="HHME001471068"/>
    <s v="YAGOM90"/>
    <s v="GOMINA N17 EN SOBRE 90G"/>
    <s v="YAGOM90 - GOMINA N17 EN SOBRE 90G"/>
    <n v="12"/>
    <n v="1092.44"/>
    <n v="0"/>
    <n v="13109.28"/>
    <s v="MD04"/>
    <n v="1"/>
    <n v="125"/>
    <s v=" TUTI Medellin"/>
    <s v="ZONA CENTRO"/>
    <s v="TERCEROS"/>
    <s v="2025 SEM 47"/>
    <s v="1304"/>
    <x v="6"/>
    <s v="jueves"/>
    <s v="YASS"/>
    <n v="1"/>
    <n v="12"/>
    <s v="TAT"/>
    <s v="FABER EDIVER LLANOS RESTREPO"/>
    <s v="Preventa"/>
    <s v="71142473"/>
    <s v="1036660589"/>
    <s v="REVUELTERIA Y GRANERO EL RODEO"/>
  </r>
  <r>
    <d v="2025-11-20T00:00:00"/>
    <s v="HHME001471081"/>
    <s v="PBDES135X272H"/>
    <s v="DESODORANTE CREMA 135GR x2 72H"/>
    <s v="PBDES135X272H - DESODORANTE CREMA 135GR x2 72H"/>
    <n v="1"/>
    <n v="15550"/>
    <n v="0"/>
    <n v="15550"/>
    <s v="MD06"/>
    <n v="1"/>
    <n v="125"/>
    <s v=" TUTI Medellin"/>
    <s v="ZONA CENTRO"/>
    <s v="TERCEROS"/>
    <s v="2025 SEM 47"/>
    <s v="1397"/>
    <x v="2"/>
    <s v="jueves"/>
    <s v="PREBEL"/>
    <n v="1"/>
    <n v="1"/>
    <s v="TAT"/>
    <s v="MANUEL FERNANDO QUINTERO VANEGAS"/>
    <s v="Preventa"/>
    <s v="1128445438"/>
    <s v="8432406"/>
    <s v="FERRETERIA EL PUNTAZO DE ITAGUI"/>
  </r>
  <r>
    <d v="2025-11-20T00:00:00"/>
    <s v="HHBU000701770"/>
    <s v="PBDESCOJINX18"/>
    <s v="DES. AFM DPL ORIG 12G X18"/>
    <s v="PBDESCOJINX18 - DES. AFM DPL ORIG 12G X18"/>
    <n v="1"/>
    <n v="11900"/>
    <n v="0"/>
    <n v="11900"/>
    <s v="BM11"/>
    <n v="1"/>
    <n v="6"/>
    <s v=" BUCARAMANGA"/>
    <s v="ZONA SANTANDER"/>
    <s v="TERCEROS"/>
    <s v="2025 SEM 47"/>
    <s v="1641"/>
    <x v="52"/>
    <s v="jueves"/>
    <s v="PREBEL"/>
    <n v="1"/>
    <n v="1"/>
    <s v="TAT"/>
    <s v="JOHAN SEBASTIAN CHAPARRO MOGOTOCORO"/>
    <s v="Preventa"/>
    <s v="1098787699"/>
    <s v="63451609"/>
    <s v="GRANERO 35"/>
  </r>
  <r>
    <d v="2025-11-20T00:00:00"/>
    <s v="HHBU000701770"/>
    <s v="YACINT12"/>
    <s v="CINTA TRANSPARENTE PEQUEÑA X 12 UND"/>
    <s v="YACINT12 - CINTA TRANSPARENTE PEQUEÑA X 12 UND"/>
    <n v="1"/>
    <n v="4247.1000000000004"/>
    <n v="0"/>
    <n v="4247.1000000000004"/>
    <s v="BM11"/>
    <n v="1"/>
    <n v="6"/>
    <s v=" BUCARAMANGA"/>
    <s v="ZONA SANTANDER"/>
    <s v="TERCEROS"/>
    <s v="2025 SEM 47"/>
    <s v="1641"/>
    <x v="52"/>
    <s v="jueves"/>
    <s v="YASS"/>
    <n v="1"/>
    <n v="1"/>
    <s v="TAT"/>
    <s v="JOHAN SEBASTIAN CHAPARRO MOGOTOCORO"/>
    <s v="Preventa"/>
    <s v="1098787699"/>
    <s v="63451609"/>
    <s v="GRANERO 35"/>
  </r>
  <r>
    <d v="2025-11-20T00:00:00"/>
    <s v="HHBO001182085"/>
    <s v="PBDESCOJINX18"/>
    <s v="DES. AFM DPL ORIG 12G X18"/>
    <s v="PBDESCOJINX18 - DES. AFM DPL ORIG 12G X18"/>
    <n v="1"/>
    <n v="11900"/>
    <n v="0"/>
    <n v="11900"/>
    <s v="BG19"/>
    <n v="1"/>
    <n v="2"/>
    <s v=" CIUDAD BOGOTA"/>
    <s v="ZONA BOGOTA"/>
    <s v="TERCEROS"/>
    <s v="2025 SEM 47"/>
    <s v="2186"/>
    <x v="46"/>
    <s v="jueves"/>
    <s v="PREBEL"/>
    <n v="1"/>
    <n v="1"/>
    <s v="TAT"/>
    <s v="BLANCA CECILIA RODRIGUEZ SOLANO"/>
    <s v="Preventa"/>
    <s v="41460546"/>
    <s v="9902"/>
    <s v="TIENDA ADRIANA"/>
  </r>
  <r>
    <d v="2025-11-20T00:00:00"/>
    <s v="HHBO001182086"/>
    <s v="YACAN50"/>
    <s v="CANDADO 50 MM"/>
    <s v="YACAN50 - CANDADO 50 MM"/>
    <n v="1"/>
    <n v="4327.7299999999996"/>
    <n v="0"/>
    <n v="4327.7299999999996"/>
    <s v="BG22"/>
    <n v="1"/>
    <n v="126"/>
    <s v=" TUTI Bogota"/>
    <s v="ZONA BOGOTA"/>
    <s v="TERCEROS"/>
    <s v="2025 SEM 47"/>
    <s v="2104"/>
    <x v="10"/>
    <s v="jueves"/>
    <s v="YASS"/>
    <n v="1"/>
    <n v="1"/>
    <s v="TAT"/>
    <s v="GUILLERMO RODRIGUEZ"/>
    <s v="Preventa"/>
    <s v="14269273"/>
    <s v="1073687214"/>
    <s v="GUILLERMO RODRIGUEZ"/>
  </r>
  <r>
    <d v="2025-11-20T00:00:00"/>
    <s v="HHMO000627499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7"/>
    <s v="1736"/>
    <x v="30"/>
    <s v="jueves"/>
    <s v="ETERNA"/>
    <n v="1"/>
    <n v="2"/>
    <s v="TAT"/>
    <s v="HERNAN ANTONIO MENDOZA MANCHEGO"/>
    <s v="Preventa"/>
    <s v="7381842"/>
    <s v="78716125"/>
    <s v="TIENDA LA MEJOR ESQUINA"/>
  </r>
  <r>
    <d v="2025-11-20T00:00:00"/>
    <s v="HHMO000627504"/>
    <s v="LYESPOOROX12"/>
    <s v="LIMPIAYA ESPONJA ORO/PLATA X12"/>
    <s v="LYESPOOROX12 - LIMPIAYA ESPONJA ORO/PLATA X12"/>
    <n v="2"/>
    <n v="8991.6"/>
    <n v="899.16"/>
    <n v="17084.04"/>
    <s v="MT11"/>
    <n v="1"/>
    <n v="156"/>
    <s v=" TUTI Monteria"/>
    <s v="ZONA CENTRO"/>
    <s v="TERCEROS"/>
    <s v="2025 SEM 47"/>
    <s v="1736"/>
    <x v="30"/>
    <s v="jueves"/>
    <s v="ETERNA"/>
    <n v="1"/>
    <n v="2"/>
    <s v="TAT"/>
    <s v="FERNEY GIRALDO"/>
    <s v="Preventa"/>
    <s v="98512947"/>
    <s v="78716125"/>
    <s v="TIENDA PORVENIR"/>
  </r>
  <r>
    <d v="2025-11-20T00:00:00"/>
    <s v="HHBO001182134"/>
    <s v="YASEDA20"/>
    <s v="SEDA DENTAL CON CERA 20 MT"/>
    <s v="YASEDA20 - SEDA DENTAL CON CERA 20 MT"/>
    <n v="6"/>
    <n v="1092.44"/>
    <n v="0"/>
    <n v="6554.64"/>
    <s v="BG13"/>
    <n v="1"/>
    <n v="126"/>
    <s v=" TUTI Bogota"/>
    <s v="ZONA BOGOTA"/>
    <s v="TERCEROS"/>
    <s v="2025 SEM 47"/>
    <s v="2236"/>
    <x v="14"/>
    <s v="jueves"/>
    <s v="YASS"/>
    <n v="1"/>
    <n v="6"/>
    <s v="TAT"/>
    <s v="DIANURY YANCILY SERRANO LOPEZ"/>
    <s v="Preventa"/>
    <s v="1010183069"/>
    <s v="1012358399"/>
    <s v="MONKEY MINIMARKET"/>
  </r>
  <r>
    <d v="2025-11-20T00:00:00"/>
    <s v="HHBO001182151"/>
    <s v="PBELDES12X18"/>
    <s v="DES. EA DPL CLASS 12G X 18"/>
    <s v="PBELDES12X18 - DES. EA DPL CLASS 12G X 18"/>
    <n v="1"/>
    <n v="12500"/>
    <n v="375"/>
    <n v="12125"/>
    <s v="BG23"/>
    <n v="1"/>
    <n v="182"/>
    <s v=" TUTI VILLAVICENCIO"/>
    <s v="ZONA BOGOTA"/>
    <s v="TERCEROS"/>
    <s v="2025 SEM 47"/>
    <s v="2253"/>
    <x v="48"/>
    <s v="jueves"/>
    <s v="PREBEL"/>
    <n v="1"/>
    <n v="1"/>
    <s v="TAT"/>
    <s v="JAIME RUIZ"/>
    <s v="Preventa"/>
    <s v="86040151"/>
    <s v="1121910983"/>
    <s v="JAIME RUIZ"/>
  </r>
  <r>
    <d v="2025-11-20T00:00:00"/>
    <s v="HHPE000680515"/>
    <s v="LYGUANT7.5AMX2"/>
    <s v="LIMPIAYA GUATE TALLA7.5 AMARILLO X2"/>
    <s v="LYGUANT7.5AMX2 - LIMPIAYA GUATE TALLA7.5 AMARILLO X2"/>
    <n v="2"/>
    <n v="3025.21"/>
    <n v="0"/>
    <n v="6050.42"/>
    <s v="PE05"/>
    <n v="1"/>
    <n v="157"/>
    <s v=" TUTI Pereira"/>
    <s v="ZONA SUR"/>
    <s v="TERCEROS"/>
    <s v="2025 SEM 47"/>
    <s v="1814"/>
    <x v="40"/>
    <s v="jueves"/>
    <s v="ETERNA"/>
    <n v="1"/>
    <n v="2"/>
    <s v="TAT"/>
    <s v="JOHN FREDY SANTA"/>
    <s v="Preventa"/>
    <s v="10034361"/>
    <s v="1059785487"/>
    <s v="MERCA RAPI"/>
  </r>
  <r>
    <d v="2025-11-20T00:00:00"/>
    <s v="HHPE000680515"/>
    <s v="LYGUANT8.5AMX2"/>
    <s v="LIMPIAYA GUANTE TALLA8.5 AMARILLO X2"/>
    <s v="LYGUANT8.5AMX2 - LIMPIAYA GUANTE TALLA8.5 AMARILLO X2"/>
    <n v="2"/>
    <n v="3025.21"/>
    <n v="0"/>
    <n v="6050.42"/>
    <s v="PE05"/>
    <n v="1"/>
    <n v="157"/>
    <s v=" TUTI Pereira"/>
    <s v="ZONA SUR"/>
    <s v="TERCEROS"/>
    <s v="2025 SEM 47"/>
    <s v="1814"/>
    <x v="40"/>
    <s v="jueves"/>
    <s v="ETERNA"/>
    <n v="1"/>
    <n v="2"/>
    <s v="TAT"/>
    <s v="JOHN FREDY SANTA"/>
    <s v="Preventa"/>
    <s v="10034361"/>
    <s v="1059785487"/>
    <s v="MERCA RAPI"/>
  </r>
  <r>
    <d v="2025-11-20T00:00:00"/>
    <s v="HHPE000680515"/>
    <s v="LYGUANT8AMX2"/>
    <s v="LIMPIAYA GUANTE TALLA8 AMARILLO X2"/>
    <s v="LYGUANT8AMX2 - LIMPIAYA GUANTE TALLA8 AMARILLO X2"/>
    <n v="2"/>
    <n v="3025.21"/>
    <n v="0"/>
    <n v="6050.42"/>
    <s v="PE05"/>
    <n v="1"/>
    <n v="157"/>
    <s v=" TUTI Pereira"/>
    <s v="ZONA SUR"/>
    <s v="TERCEROS"/>
    <s v="2025 SEM 47"/>
    <s v="1814"/>
    <x v="40"/>
    <s v="jueves"/>
    <s v="ETERNA"/>
    <n v="1"/>
    <n v="2"/>
    <s v="TAT"/>
    <s v="JOHN FREDY SANTA"/>
    <s v="Preventa"/>
    <s v="10034361"/>
    <s v="1059785487"/>
    <s v="MERCA RAPI"/>
  </r>
  <r>
    <d v="2025-11-20T00:00:00"/>
    <s v="HHPE000680521"/>
    <s v="YASEDA20"/>
    <s v="SEDA DENTAL CON CERA 20 MT"/>
    <s v="YASEDA20 - SEDA DENTAL CON CERA 20 MT"/>
    <n v="5"/>
    <n v="1092.44"/>
    <n v="0"/>
    <n v="5462.2"/>
    <s v="PE05"/>
    <n v="1"/>
    <n v="157"/>
    <s v=" TUTI Pereira"/>
    <s v="ZONA SUR"/>
    <s v="TERCEROS"/>
    <s v="2025 SEM 47"/>
    <s v="1814"/>
    <x v="40"/>
    <s v="jueves"/>
    <s v="YASS"/>
    <n v="1"/>
    <n v="5"/>
    <s v="TAT"/>
    <s v="JESUS NOLBERIS HERNANDEZ LOPEZ"/>
    <s v="Preventa"/>
    <s v="18601501"/>
    <s v="1059785487"/>
    <s v="RICURAS DEL TRIUNFO"/>
  </r>
  <r>
    <d v="2025-11-20T00:00:00"/>
    <s v="HHPE000680521"/>
    <s v="YAPANIAMA"/>
    <s v="PAÑITOS HUMEDOS DAMPY AMARILLOS X 15 UND"/>
    <s v="YAPANIAMA - PAÑITOS HUMEDOS DAMPY AMARILLOS X 15 UND"/>
    <n v="1"/>
    <n v="1260.5"/>
    <n v="0"/>
    <n v="1260.5"/>
    <s v="PE05"/>
    <n v="1"/>
    <n v="157"/>
    <s v=" TUTI Pereira"/>
    <s v="ZONA SUR"/>
    <s v="TERCEROS"/>
    <s v="2025 SEM 47"/>
    <s v="1814"/>
    <x v="40"/>
    <s v="jueves"/>
    <s v="YASS"/>
    <n v="1"/>
    <n v="1"/>
    <s v="TAT"/>
    <s v="JESUS NOLBERIS HERNANDEZ LOPEZ"/>
    <s v="Preventa"/>
    <s v="18601501"/>
    <s v="1059785487"/>
    <s v="RICURAS DEL TRIUNFO"/>
  </r>
  <r>
    <d v="2025-11-20T00:00:00"/>
    <s v="HHPE000680521"/>
    <s v="YACAN63"/>
    <s v="CANDADO 63 MM"/>
    <s v="YACAN63 - CANDADO 63 MM"/>
    <n v="2"/>
    <n v="5940"/>
    <n v="0"/>
    <n v="11880"/>
    <s v="PE05"/>
    <n v="1"/>
    <n v="157"/>
    <s v=" TUTI Pereira"/>
    <s v="ZONA SUR"/>
    <s v="TERCEROS"/>
    <s v="2025 SEM 47"/>
    <s v="1814"/>
    <x v="40"/>
    <s v="jueves"/>
    <s v="YASS"/>
    <n v="1"/>
    <n v="2"/>
    <s v="TAT"/>
    <s v="JESUS NOLBERIS HERNANDEZ LOPEZ"/>
    <s v="Preventa"/>
    <s v="18601501"/>
    <s v="1059785487"/>
    <s v="RICURAS DEL TRIUNFO"/>
  </r>
  <r>
    <d v="2025-11-20T00:00:00"/>
    <s v="HHBO001182160"/>
    <s v="LYGUANT7AMX2"/>
    <s v="LIMPIAYA GUATE TALLA7 AMARILLO X2"/>
    <s v="LYGUANT7AMX2 - LIMPIAYA GUATE TALLA7 AMARILLO X2"/>
    <n v="3"/>
    <n v="3025.21"/>
    <n v="0"/>
    <n v="9075.6299999999992"/>
    <s v="BG13"/>
    <n v="1"/>
    <n v="126"/>
    <s v=" TUTI Bogota"/>
    <s v="ZONA BOGOTA"/>
    <s v="TERCEROS"/>
    <s v="2025 SEM 47"/>
    <s v="2236"/>
    <x v="14"/>
    <s v="jueves"/>
    <s v="ETERNA"/>
    <n v="1"/>
    <n v="3"/>
    <s v="TAT"/>
    <s v="LUZ GARZON MATEUS"/>
    <s v="Preventa"/>
    <s v="51940719"/>
    <s v="1012358399"/>
    <s v="CIGARRERIA YENNY"/>
  </r>
  <r>
    <d v="2025-11-20T00:00:00"/>
    <s v="HHBO001182160"/>
    <s v="LYGUANT7.5AMX2"/>
    <s v="LIMPIAYA GUATE TALLA7.5 AMARILLO X2"/>
    <s v="LYGUANT7.5AMX2 - LIMPIAYA GUATE TALLA7.5 AMARILLO X2"/>
    <n v="3"/>
    <n v="3025.21"/>
    <n v="0"/>
    <n v="9075.6299999999992"/>
    <s v="BG13"/>
    <n v="1"/>
    <n v="126"/>
    <s v=" TUTI Bogota"/>
    <s v="ZONA BOGOTA"/>
    <s v="TERCEROS"/>
    <s v="2025 SEM 47"/>
    <s v="2236"/>
    <x v="14"/>
    <s v="jueves"/>
    <s v="ETERNA"/>
    <n v="1"/>
    <n v="3"/>
    <s v="TAT"/>
    <s v="LUZ GARZON MATEUS"/>
    <s v="Preventa"/>
    <s v="51940719"/>
    <s v="1012358399"/>
    <s v="CIGARRERIA YENNY"/>
  </r>
  <r>
    <d v="2025-11-20T00:00:00"/>
    <s v="HHBO001182212"/>
    <s v="YACINT12"/>
    <s v="CINTA TRANSPARENTE PEQUEÑA X 12 UND"/>
    <s v="YACINT12 - CINTA TRANSPARENTE PEQUEÑA X 12 UND"/>
    <n v="1"/>
    <n v="4247.1000000000004"/>
    <n v="0"/>
    <n v="4247.1000000000004"/>
    <s v="BG25"/>
    <n v="1"/>
    <n v="126"/>
    <s v=" TUTI Bogota"/>
    <s v="ZONA BOGOTA"/>
    <s v="TERCEROS"/>
    <s v="2025 SEM 47"/>
    <s v="2132"/>
    <x v="26"/>
    <s v="jueves"/>
    <s v="YASS"/>
    <n v="1"/>
    <n v="1"/>
    <s v="TAT"/>
    <s v="REGINALDO BERRIO MANCO"/>
    <s v="Preventa"/>
    <s v="70432999"/>
    <s v="52290464"/>
    <s v="CIGARRERA Y LICORERA ALAN"/>
  </r>
  <r>
    <d v="2025-11-20T00:00:00"/>
    <s v="HHBO001182212"/>
    <s v="YATIJEROM"/>
    <s v="TIJERA PUNTA ROMA ECONOMICA"/>
    <s v="YATIJEROM - TIJERA PUNTA ROMA ECONOMICA"/>
    <n v="3"/>
    <n v="864"/>
    <n v="0"/>
    <n v="2592"/>
    <s v="BG25"/>
    <n v="1"/>
    <n v="126"/>
    <s v=" TUTI Bogota"/>
    <s v="ZONA BOGOTA"/>
    <s v="TERCEROS"/>
    <s v="2025 SEM 47"/>
    <s v="2132"/>
    <x v="26"/>
    <s v="jueves"/>
    <s v="YASS"/>
    <n v="1"/>
    <n v="3"/>
    <s v="TAT"/>
    <s v="REGINALDO BERRIO MANCO"/>
    <s v="Preventa"/>
    <s v="70432999"/>
    <s v="52290464"/>
    <s v="CIGARRERA Y LICORERA ALAN"/>
  </r>
  <r>
    <d v="2025-11-20T00:00:00"/>
    <s v="HHBO001182212"/>
    <s v="PBDESCLIROLL"/>
    <s v="DESODORANTE CLINICAL ROLL-ON 30ML"/>
    <s v="PBDESCLIROLL - DESODORANTE CLINICAL ROLL-ON 30ML"/>
    <n v="2"/>
    <n v="3000"/>
    <n v="0"/>
    <n v="6000"/>
    <s v="BG25"/>
    <n v="1"/>
    <n v="126"/>
    <s v=" TUTI Bogota"/>
    <s v="ZONA BOGOTA"/>
    <s v="TERCEROS"/>
    <s v="2025 SEM 47"/>
    <s v="2132"/>
    <x v="26"/>
    <s v="jueves"/>
    <s v="PREBEL"/>
    <n v="1"/>
    <n v="2"/>
    <s v="TAT"/>
    <s v="REGINALDO BERRIO MANCO"/>
    <s v="Preventa"/>
    <s v="70432999"/>
    <s v="52290464"/>
    <s v="CIGARRERA Y LICORERA ALAN"/>
  </r>
  <r>
    <d v="2025-11-20T00:00:00"/>
    <s v="HHMO000627534"/>
    <s v="LYDESEN500"/>
    <s v="DESENGRASANTE CITRICO 500ML"/>
    <s v="LYDESEN500 - DESENGRASANTE CITRICO 500ML"/>
    <n v="3"/>
    <n v="2645.48"/>
    <n v="0"/>
    <n v="7936.44"/>
    <s v="MT11"/>
    <n v="1"/>
    <n v="156"/>
    <s v=" TUTI Monteria"/>
    <s v="ZONA CENTRO"/>
    <s v="TERCEROS"/>
    <s v="2025 SEM 47"/>
    <s v="1736"/>
    <x v="30"/>
    <s v="jueves"/>
    <s v="ETERNA"/>
    <n v="1"/>
    <n v="3"/>
    <s v="TAT"/>
    <s v="JAIRO ALONSO RAMIREZ ZULUAGA"/>
    <s v="Preventa"/>
    <s v="1064996115"/>
    <s v="78716125"/>
    <s v="SUPERTIENDA EL RETIRO"/>
  </r>
  <r>
    <d v="2025-11-20T00:00:00"/>
    <s v="HHMO000627534"/>
    <s v="LYBICA1000X1"/>
    <s v="LIMPIAYA LIMPIADOR BICARBONATO 1000ML X1"/>
    <s v="LYBICA1000X1 - LIMPIAYA LIMPIADOR BICARBONATO 1000ML X1"/>
    <n v="3"/>
    <n v="3025.21"/>
    <n v="0"/>
    <n v="9075.6299999999992"/>
    <s v="MT11"/>
    <n v="1"/>
    <n v="156"/>
    <s v=" TUTI Monteria"/>
    <s v="ZONA CENTRO"/>
    <s v="TERCEROS"/>
    <s v="2025 SEM 47"/>
    <s v="1736"/>
    <x v="30"/>
    <s v="jueves"/>
    <s v="ETERNA"/>
    <n v="1"/>
    <n v="3"/>
    <s v="TAT"/>
    <s v="JAIRO ALONSO RAMIREZ ZULUAGA"/>
    <s v="Preventa"/>
    <s v="1064996115"/>
    <s v="78716125"/>
    <s v="SUPERTIENDA EL RETIRO"/>
  </r>
  <r>
    <d v="2025-11-20T00:00:00"/>
    <s v="HHBO001182244"/>
    <s v="YACAN40"/>
    <s v="CANDADO 40 MM"/>
    <s v="YACAN40 - CANDADO 40 MM"/>
    <n v="3"/>
    <n v="2992.5"/>
    <n v="0"/>
    <n v="8977.5"/>
    <s v="BG25"/>
    <n v="1"/>
    <n v="126"/>
    <s v=" TUTI Bogota"/>
    <s v="ZONA BOGOTA"/>
    <s v="TERCEROS"/>
    <s v="2025 SEM 47"/>
    <s v="2132"/>
    <x v="26"/>
    <s v="jueves"/>
    <s v="YASS"/>
    <n v="1"/>
    <n v="3"/>
    <s v="TAT"/>
    <s v="YEISON MOISES BOHORQUEZ GOMEZ"/>
    <s v="Preventa"/>
    <s v="1106363658"/>
    <s v="52290464"/>
    <s v="VIDRIOS Y ESPEJOS EL TIGRE"/>
  </r>
  <r>
    <d v="2025-11-20T00:00:00"/>
    <s v="HHBO001182244"/>
    <s v="YACAN50"/>
    <s v="CANDADO 50 MM"/>
    <s v="YACAN50 - CANDADO 50 MM"/>
    <n v="4"/>
    <n v="4327.7299999999996"/>
    <n v="0"/>
    <n v="17310.919999999998"/>
    <s v="BG25"/>
    <n v="1"/>
    <n v="126"/>
    <s v=" TUTI Bogota"/>
    <s v="ZONA BOGOTA"/>
    <s v="TERCEROS"/>
    <s v="2025 SEM 47"/>
    <s v="2132"/>
    <x v="26"/>
    <s v="jueves"/>
    <s v="YASS"/>
    <n v="1"/>
    <n v="4"/>
    <s v="TAT"/>
    <s v="YEISON MOISES BOHORQUEZ GOMEZ"/>
    <s v="Preventa"/>
    <s v="1106363658"/>
    <s v="52290464"/>
    <s v="VIDRIOS Y ESPEJOS EL TIGRE"/>
  </r>
  <r>
    <d v="2025-11-20T00:00:00"/>
    <s v="HHBO001182244"/>
    <s v="YACAN38"/>
    <s v="CANDADO 38 MM"/>
    <s v="YACAN38 - CANDADO 38 MM"/>
    <n v="5"/>
    <n v="2668.75"/>
    <n v="0"/>
    <n v="13343.75"/>
    <s v="BG25"/>
    <n v="1"/>
    <n v="126"/>
    <s v=" TUTI Bogota"/>
    <s v="ZONA BOGOTA"/>
    <s v="TERCEROS"/>
    <s v="2025 SEM 47"/>
    <s v="2132"/>
    <x v="26"/>
    <s v="jueves"/>
    <s v="YASS"/>
    <n v="1"/>
    <n v="5"/>
    <s v="TAT"/>
    <s v="YEISON MOISES BOHORQUEZ GOMEZ"/>
    <s v="Preventa"/>
    <s v="1106363658"/>
    <s v="52290464"/>
    <s v="VIDRIOS Y ESPEJOS EL TIGRE"/>
  </r>
  <r>
    <d v="2025-11-20T00:00:00"/>
    <s v="HHBO001182244"/>
    <s v="YACAN63"/>
    <s v="CANDADO 63 MM"/>
    <s v="YACAN63 - CANDADO 63 MM"/>
    <n v="4"/>
    <n v="5940"/>
    <n v="0"/>
    <n v="23760"/>
    <s v="BG25"/>
    <n v="1"/>
    <n v="126"/>
    <s v=" TUTI Bogota"/>
    <s v="ZONA BOGOTA"/>
    <s v="TERCEROS"/>
    <s v="2025 SEM 47"/>
    <s v="2132"/>
    <x v="26"/>
    <s v="jueves"/>
    <s v="YASS"/>
    <n v="1"/>
    <n v="4"/>
    <s v="TAT"/>
    <s v="YEISON MOISES BOHORQUEZ GOMEZ"/>
    <s v="Preventa"/>
    <s v="1106363658"/>
    <s v="52290464"/>
    <s v="VIDRIOS Y ESPEJOS EL TIGRE"/>
  </r>
  <r>
    <d v="2025-11-20T00:00:00"/>
    <s v="HHBO001182269"/>
    <s v="PBTALCO30"/>
    <s v="TALCO POLVO AFM 30 GR"/>
    <s v="PBTALCO30 - TALCO POLVO AFM 30 GR"/>
    <n v="1"/>
    <n v="2900.04"/>
    <n v="0"/>
    <n v="2900.04"/>
    <s v="BG25"/>
    <n v="1"/>
    <n v="126"/>
    <s v=" TUTI Bogota"/>
    <s v="ZONA BOGOTA"/>
    <s v="TERCEROS"/>
    <s v="2025 SEM 47"/>
    <s v="2132"/>
    <x v="26"/>
    <s v="jueves"/>
    <s v="PREBEL"/>
    <n v="1"/>
    <n v="1"/>
    <s v="TAT"/>
    <s v="RODOLFO ADRIAN MARTINEZ GRANADOS"/>
    <s v="Preventa"/>
    <s v="79448498"/>
    <s v="52290464"/>
    <s v="ELECTRICOS"/>
  </r>
  <r>
    <d v="2025-11-20T00:00:00"/>
    <s v="HHBO001182269"/>
    <s v="LYDETE3X1800"/>
    <s v="COMBO DETERGENTE ETERNA 3.000+1.800 OFERTA"/>
    <s v="LYDETE3X1800 - COMBO DETERGENTE ETERNA 3.000+1.800 OFERTA"/>
    <n v="1"/>
    <n v="28655.46"/>
    <n v="0"/>
    <n v="28655.46"/>
    <s v="BG25"/>
    <n v="1"/>
    <n v="126"/>
    <s v=" TUTI Bogota"/>
    <s v="ZONA BOGOTA"/>
    <s v="TERCEROS"/>
    <s v="2025 SEM 47"/>
    <s v="2132"/>
    <x v="26"/>
    <s v="jueves"/>
    <s v="ETERNA"/>
    <n v="1"/>
    <n v="1"/>
    <s v="TAT"/>
    <s v="RODOLFO ADRIAN MARTINEZ GRANADOS"/>
    <s v="Preventa"/>
    <s v="79448498"/>
    <s v="52290464"/>
    <s v="ELECTRICOS"/>
  </r>
  <r>
    <d v="2025-11-20T00:00:00"/>
    <s v="HHBO001182269"/>
    <s v="PBDES135X272H"/>
    <s v="DESODORANTE CREMA 135GR x2 72H"/>
    <s v="PBDES135X272H - DESODORANTE CREMA 135GR x2 72H"/>
    <n v="1"/>
    <n v="15550"/>
    <n v="0"/>
    <n v="15550"/>
    <s v="BG25"/>
    <n v="1"/>
    <n v="126"/>
    <s v=" TUTI Bogota"/>
    <s v="ZONA BOGOTA"/>
    <s v="TERCEROS"/>
    <s v="2025 SEM 47"/>
    <s v="2132"/>
    <x v="26"/>
    <s v="jueves"/>
    <s v="PREBEL"/>
    <n v="1"/>
    <n v="1"/>
    <s v="TAT"/>
    <s v="RODOLFO ADRIAN MARTINEZ GRANADOS"/>
    <s v="Preventa"/>
    <s v="79448498"/>
    <s v="52290464"/>
    <s v="ELECTRICOS"/>
  </r>
  <r>
    <d v="2025-11-20T00:00:00"/>
    <s v="HHME001471334"/>
    <s v="PBDESROLLX72"/>
    <s v="DESODORANTE ROLL-ON 30ML X72H"/>
    <s v="PBDESROLLX72 - DESODORANTE ROLL-ON 30ML X72H"/>
    <n v="6"/>
    <n v="3000"/>
    <n v="0"/>
    <n v="18000"/>
    <s v="MD30"/>
    <n v="1"/>
    <n v="125"/>
    <s v=" TUTI Medellin"/>
    <s v="ZONA CENTRO"/>
    <s v="TERCEROS"/>
    <s v="2025 SEM 47"/>
    <s v="1318"/>
    <x v="17"/>
    <s v="jueves"/>
    <s v="PREBEL"/>
    <n v="1"/>
    <n v="6"/>
    <s v="TAT"/>
    <s v="HUNTER MARKET"/>
    <s v="Preventa"/>
    <s v="901607500"/>
    <s v="1037949442"/>
    <s v="MRE TRADE SAS"/>
  </r>
  <r>
    <d v="2025-11-20T00:00:00"/>
    <s v="HHME001471334"/>
    <s v="PBDESCLIROLL"/>
    <s v="DESODORANTE CLINICAL ROLL-ON 30ML"/>
    <s v="PBDESCLIROLL - DESODORANTE CLINICAL ROLL-ON 30ML"/>
    <n v="6"/>
    <n v="3000"/>
    <n v="0"/>
    <n v="18000"/>
    <s v="MD30"/>
    <n v="1"/>
    <n v="125"/>
    <s v=" TUTI Medellin"/>
    <s v="ZONA CENTRO"/>
    <s v="TERCEROS"/>
    <s v="2025 SEM 47"/>
    <s v="1318"/>
    <x v="17"/>
    <s v="jueves"/>
    <s v="PREBEL"/>
    <n v="1"/>
    <n v="6"/>
    <s v="TAT"/>
    <s v="HUNTER MARKET"/>
    <s v="Preventa"/>
    <s v="901607500"/>
    <s v="1037949442"/>
    <s v="MRE TRADE SAS"/>
  </r>
  <r>
    <d v="2025-11-20T00:00:00"/>
    <s v="HHME001471334"/>
    <s v="YAVABY20GR"/>
    <s v="VASELINA BABY, 20 GRAMOS, MARCA JUHNIOS"/>
    <s v="YAVABY20GR - VASELINA BABY, 20 GRAMOS, MARCA JUHNIOS"/>
    <n v="7"/>
    <n v="1444"/>
    <n v="0"/>
    <n v="10108"/>
    <s v="MD30"/>
    <n v="1"/>
    <n v="125"/>
    <s v=" TUTI Medellin"/>
    <s v="ZONA CENTRO"/>
    <s v="TERCEROS"/>
    <s v="2025 SEM 47"/>
    <s v="1318"/>
    <x v="17"/>
    <s v="jueves"/>
    <s v="YASS"/>
    <n v="1"/>
    <n v="7"/>
    <s v="TAT"/>
    <s v="HUNTER MARKET"/>
    <s v="Preventa"/>
    <s v="901607500"/>
    <s v="1037949442"/>
    <s v="MRE TRADE SAS"/>
  </r>
  <r>
    <d v="2025-11-20T00:00:00"/>
    <s v="HHME001471334"/>
    <s v="LYCEETIPLANCHA"/>
    <s v="CEPILLO ECOLOGICO TIPO PLANCHA"/>
    <s v="LYCEETIPLANCHA - CEPILLO ECOLOGICO TIPO PLANCHA"/>
    <n v="2"/>
    <n v="2700"/>
    <n v="0"/>
    <n v="5400"/>
    <s v="MD30"/>
    <n v="1"/>
    <n v="125"/>
    <s v=" TUTI Medellin"/>
    <s v="ZONA CENTRO"/>
    <s v="TERCEROS"/>
    <s v="2025 SEM 47"/>
    <s v="1318"/>
    <x v="17"/>
    <s v="jueves"/>
    <s v="ETERNA"/>
    <n v="1"/>
    <n v="2"/>
    <s v="TAT"/>
    <s v="HUNTER MARKET"/>
    <s v="Preventa"/>
    <s v="901607500"/>
    <s v="1037949442"/>
    <s v="MRE TRADE SAS"/>
  </r>
  <r>
    <d v="2025-11-20T00:00:00"/>
    <s v="HHME001471334"/>
    <s v="YAPANIAMA"/>
    <s v="PAÑITOS HUMEDOS DAMPY AMARILLOS X 15 UND"/>
    <s v="YAPANIAMA - PAÑITOS HUMEDOS DAMPY AMARILLOS X 15 UND"/>
    <n v="10"/>
    <n v="1260.5"/>
    <n v="0"/>
    <n v="12605"/>
    <s v="MD30"/>
    <n v="1"/>
    <n v="125"/>
    <s v=" TUTI Medellin"/>
    <s v="ZONA CENTRO"/>
    <s v="TERCEROS"/>
    <s v="2025 SEM 47"/>
    <s v="1318"/>
    <x v="17"/>
    <s v="jueves"/>
    <s v="YASS"/>
    <n v="1"/>
    <n v="10"/>
    <s v="TAT"/>
    <s v="HUNTER MARKET"/>
    <s v="Preventa"/>
    <s v="901607500"/>
    <s v="1037949442"/>
    <s v="MRE TRADE SAS"/>
  </r>
  <r>
    <d v="2025-11-20T00:00:00"/>
    <s v="HHME001471347"/>
    <s v="YAPADAM150"/>
    <s v="PAÑITOS HUMEDOS DAMPY X 150 UND AZUL"/>
    <s v="YAPADAM150 - PAÑITOS HUMEDOS DAMPY X 150 UND AZUL"/>
    <n v="10"/>
    <n v="6422.4"/>
    <n v="0"/>
    <n v="64224"/>
    <s v="MD30"/>
    <n v="1"/>
    <n v="125"/>
    <s v=" TUTI Medellin"/>
    <s v="ZONA CENTRO"/>
    <s v="TERCEROS"/>
    <s v="2025 SEM 47"/>
    <s v="1318"/>
    <x v="17"/>
    <s v="jueves"/>
    <s v="YASS"/>
    <n v="1"/>
    <n v="10"/>
    <s v="TAT"/>
    <s v="LUISA FERNANDA ACEVEDO SANCHEZ"/>
    <s v="Preventa"/>
    <s v="1017187777"/>
    <s v="1037949442"/>
    <s v="ZEEKO STORE"/>
  </r>
  <r>
    <d v="2025-11-20T00:00:00"/>
    <s v="HHME001471347"/>
    <s v="YACINT12"/>
    <s v="CINTA TRANSPARENTE PEQUEÑA X 12 UND"/>
    <s v="YACINT12 - CINTA TRANSPARENTE PEQUEÑA X 12 UND"/>
    <n v="2"/>
    <n v="4247.1000000000004"/>
    <n v="0"/>
    <n v="8494.2000000000007"/>
    <s v="MD30"/>
    <n v="1"/>
    <n v="125"/>
    <s v=" TUTI Medellin"/>
    <s v="ZONA CENTRO"/>
    <s v="TERCEROS"/>
    <s v="2025 SEM 47"/>
    <s v="1318"/>
    <x v="17"/>
    <s v="jueves"/>
    <s v="YASS"/>
    <n v="1"/>
    <n v="2"/>
    <s v="TAT"/>
    <s v="LUISA FERNANDA ACEVEDO SANCHEZ"/>
    <s v="Preventa"/>
    <s v="1017187777"/>
    <s v="1037949442"/>
    <s v="ZEEKO STORE"/>
  </r>
  <r>
    <d v="2025-11-20T00:00:00"/>
    <s v="HHPE000680620"/>
    <s v="LYDETE3X1800"/>
    <s v="COMBO DETERGENTE ETERNA 3.000+1.800 OFERTA"/>
    <s v="LYDETE3X1800 - COMBO DETERGENTE ETERNA 3.000+1.800 OFERTA"/>
    <n v="1"/>
    <n v="28655.46"/>
    <n v="0"/>
    <n v="28655.46"/>
    <s v="PE05"/>
    <n v="1"/>
    <n v="157"/>
    <s v=" TUTI Pereira"/>
    <s v="ZONA SUR"/>
    <s v="TERCEROS"/>
    <s v="2025 SEM 47"/>
    <s v="1836"/>
    <x v="41"/>
    <s v="jueves"/>
    <s v="ETERNA"/>
    <n v="1"/>
    <n v="1"/>
    <s v="TAT"/>
    <s v="JAIRO RODRIGUEZ GRAJALES"/>
    <s v="Preventa"/>
    <s v="7508225"/>
    <s v="1088007321"/>
    <s v="MISCELANEA TABIO"/>
  </r>
  <r>
    <d v="2025-11-20T00:00:00"/>
    <s v="HHPE000680622"/>
    <s v="LYESPOOROX12"/>
    <s v="LIMPIAYA ESPONJA ORO/PLATA X12"/>
    <s v="LYESPOOROX12 - LIMPIAYA ESPONJA ORO/PLATA X12"/>
    <n v="1"/>
    <n v="8991.6"/>
    <n v="449.58"/>
    <n v="8542.02"/>
    <s v="PE05"/>
    <n v="1"/>
    <n v="157"/>
    <s v=" TUTI Pereira"/>
    <s v="ZONA SUR"/>
    <s v="TERCEROS"/>
    <s v="2025 SEM 47"/>
    <s v="1836"/>
    <x v="41"/>
    <s v="jueves"/>
    <s v="ETERNA"/>
    <n v="1"/>
    <n v="1"/>
    <s v="TAT"/>
    <s v="GERMAN ROJO CUERVO"/>
    <s v="Preventa"/>
    <s v="10272431"/>
    <s v="1088007321"/>
    <s v="GERMAN ROJO CUERVO"/>
  </r>
  <r>
    <d v="2025-11-20T00:00:00"/>
    <s v="HHME001471066"/>
    <s v="LYGUANT7AMX2"/>
    <s v="LIMPIAYA GUATE TALLA7 AMARILLO X2"/>
    <s v="LYGUANT7AMX2 - LIMPIAYA GUATE TALLA7 AMARILLO X2"/>
    <n v="2"/>
    <n v="3025.21"/>
    <n v="0"/>
    <n v="6050.42"/>
    <s v="MD04"/>
    <n v="1"/>
    <n v="125"/>
    <s v=" TUTI Medellin"/>
    <s v="ZONA CENTRO"/>
    <s v="TERCEROS"/>
    <s v="2025 SEM 47"/>
    <s v="1304"/>
    <x v="6"/>
    <s v="jueves"/>
    <s v="ETERNA"/>
    <n v="1"/>
    <n v="2"/>
    <s v="TAT"/>
    <s v="MARIA PIEDAD MEJIA ARANGO"/>
    <s v="Preventa"/>
    <s v="43192229"/>
    <s v="1036660589"/>
    <s v="TIENDA EL PLAN"/>
  </r>
  <r>
    <d v="2025-11-20T00:00:00"/>
    <s v="HHME001471066"/>
    <s v="LYGUANT8AMX2"/>
    <s v="LIMPIAYA GUANTE TALLA8 AMARILLO X2"/>
    <s v="LYGUANT8AMX2 - LIMPIAYA GUANTE TALLA8 AMARILLO X2"/>
    <n v="2"/>
    <n v="3025.21"/>
    <n v="0"/>
    <n v="6050.42"/>
    <s v="MD04"/>
    <n v="1"/>
    <n v="125"/>
    <s v=" TUTI Medellin"/>
    <s v="ZONA CENTRO"/>
    <s v="TERCEROS"/>
    <s v="2025 SEM 47"/>
    <s v="1304"/>
    <x v="6"/>
    <s v="jueves"/>
    <s v="ETERNA"/>
    <n v="1"/>
    <n v="2"/>
    <s v="TAT"/>
    <s v="MARIA PIEDAD MEJIA ARANGO"/>
    <s v="Preventa"/>
    <s v="43192229"/>
    <s v="1036660589"/>
    <s v="TIENDA EL PLAN"/>
  </r>
  <r>
    <d v="2025-11-20T00:00:00"/>
    <s v="HHME001471066"/>
    <s v="LYGUANT9AMX2"/>
    <s v="LIMPIAYA GUANTE TALLA9 AMARILLO X2"/>
    <s v="LYGUANT9AMX2 - LIMPIAYA GUANTE TALLA9 AMARILLO X2"/>
    <n v="2"/>
    <n v="3025.21"/>
    <n v="0"/>
    <n v="6050.42"/>
    <s v="MD04"/>
    <n v="1"/>
    <n v="125"/>
    <s v=" TUTI Medellin"/>
    <s v="ZONA CENTRO"/>
    <s v="TERCEROS"/>
    <s v="2025 SEM 47"/>
    <s v="1304"/>
    <x v="6"/>
    <s v="jueves"/>
    <s v="ETERNA"/>
    <n v="1"/>
    <n v="2"/>
    <s v="TAT"/>
    <s v="MARIA PIEDAD MEJIA ARANGO"/>
    <s v="Preventa"/>
    <s v="43192229"/>
    <s v="1036660589"/>
    <s v="TIENDA EL PLAN"/>
  </r>
  <r>
    <d v="2025-11-20T00:00:00"/>
    <s v="HHBU000701773"/>
    <s v="PBELDES12X18"/>
    <s v="DES. EA DPL CLASS 12G X 18"/>
    <s v="PBELDES12X18 - DES. EA DPL CLASS 12G X 18"/>
    <n v="1"/>
    <n v="12500"/>
    <n v="375"/>
    <n v="12125"/>
    <s v="BM11"/>
    <n v="1"/>
    <n v="154"/>
    <s v=" TUTI Bucaramanga"/>
    <s v="ZONA SANTANDER"/>
    <s v="TERCEROS"/>
    <s v="2025 SEM 47"/>
    <s v="1641"/>
    <x v="52"/>
    <s v="jueves"/>
    <s v="PREBEL"/>
    <n v="1"/>
    <n v="1"/>
    <s v="TAT"/>
    <s v="OSCAR DAVID OSMA BONILLA"/>
    <s v="Preventa"/>
    <s v="1097492940"/>
    <s v="63451609"/>
    <s v="FRUVER LA 50"/>
  </r>
  <r>
    <d v="2025-11-20T00:00:00"/>
    <s v="HHBU000701773"/>
    <s v="PBDESCOJINX18"/>
    <s v="DES. AFM DPL ORIG 12G X18"/>
    <s v="PBDESCOJINX18 - DES. AFM DPL ORIG 12G X18"/>
    <n v="1"/>
    <n v="11900"/>
    <n v="357"/>
    <n v="11543"/>
    <s v="BM11"/>
    <n v="1"/>
    <n v="154"/>
    <s v=" TUTI Bucaramanga"/>
    <s v="ZONA SANTANDER"/>
    <s v="TERCEROS"/>
    <s v="2025 SEM 47"/>
    <s v="1641"/>
    <x v="52"/>
    <s v="jueves"/>
    <s v="PREBEL"/>
    <n v="1"/>
    <n v="1"/>
    <s v="TAT"/>
    <s v="OSCAR DAVID OSMA BONILLA"/>
    <s v="Preventa"/>
    <s v="1097492940"/>
    <s v="63451609"/>
    <s v="FRUVER LA 50"/>
  </r>
  <r>
    <d v="2025-11-20T00:00:00"/>
    <s v="HHBO001182080"/>
    <s v="YAPADAM150"/>
    <s v="PAÑITOS HUMEDOS DAMPY X 150 UND AZUL"/>
    <s v="YAPADAM150 - PAÑITOS HUMEDOS DAMPY X 150 UND AZUL"/>
    <n v="1"/>
    <n v="6422.4"/>
    <n v="0"/>
    <n v="6422.4"/>
    <s v="BG22"/>
    <n v="1"/>
    <n v="126"/>
    <s v=" TUTI Bogota"/>
    <s v="ZONA BOGOTA"/>
    <s v="TERCEROS"/>
    <s v="2025 SEM 47"/>
    <s v="2104"/>
    <x v="10"/>
    <s v="jueves"/>
    <s v="YASS"/>
    <n v="1"/>
    <n v="1"/>
    <s v="TAT"/>
    <s v="MARIA DEL ROSARIO PLAZAS GUTIERREZ"/>
    <s v="Preventa"/>
    <s v="39710046"/>
    <s v="1073687214"/>
    <s v="MARIA DEL ROSARIO PLAZAS GUTIERREZ"/>
  </r>
  <r>
    <d v="2025-11-20T00:00:00"/>
    <s v="HHME001471202"/>
    <s v="YAPADAM150"/>
    <s v="PAÑITOS HUMEDOS DAMPY X 150 UND AZUL"/>
    <s v="YAPADAM150 - PAÑITOS HUMEDOS DAMPY X 150 UND AZUL"/>
    <n v="4"/>
    <n v="6422.4"/>
    <n v="0"/>
    <n v="25689.599999999999"/>
    <s v="MD04"/>
    <n v="1"/>
    <n v="125"/>
    <s v=" TUTI Medellin"/>
    <s v="ZONA CENTRO"/>
    <s v="TERCEROS"/>
    <s v="2025 SEM 47"/>
    <s v="1304"/>
    <x v="6"/>
    <s v="jueves"/>
    <s v="YASS"/>
    <n v="1"/>
    <n v="4"/>
    <s v="TAT"/>
    <s v="DANIELA RAMIREZ CRUZ"/>
    <s v="Preventa"/>
    <s v="1006209465"/>
    <s v="1036660589"/>
    <s v="TIENDA LA SALIDA"/>
  </r>
  <r>
    <d v="2025-11-20T00:00:00"/>
    <s v="HHMO000627502"/>
    <s v="LYESPOMALLX1"/>
    <s v="LIMPIAYA MALLA ESPONJA X1"/>
    <s v="LYESPOMALLX1 - LIMPIAYA MALLA ESPONJA X1"/>
    <n v="12"/>
    <n v="714.29"/>
    <n v="0"/>
    <n v="8571.48"/>
    <s v="MT11"/>
    <n v="1"/>
    <n v="156"/>
    <s v=" TUTI Monteria"/>
    <s v="ZONA CENTRO"/>
    <s v="TERCEROS"/>
    <s v="2025 SEM 47"/>
    <s v="1736"/>
    <x v="30"/>
    <s v="jueves"/>
    <s v="ETERNA"/>
    <n v="1"/>
    <n v="12"/>
    <s v="TAT"/>
    <s v="OLGA PATRICIA PADILLA ESCOBAR"/>
    <s v="Preventa"/>
    <s v="35115715"/>
    <s v="78716125"/>
    <s v="TIENDA EL ESQUINAZO"/>
  </r>
  <r>
    <d v="2025-11-20T00:00:00"/>
    <s v="HHME001471208"/>
    <s v="YACAN25"/>
    <s v="CANDADO 25 MM"/>
    <s v="YACAN25 - CANDADO 25 MM"/>
    <n v="4"/>
    <n v="1543"/>
    <n v="0"/>
    <n v="6172"/>
    <s v="TT02"/>
    <n v="1"/>
    <n v="125"/>
    <s v=" TUTI Medellin"/>
    <s v="ZONA CENTRO"/>
    <s v="TERCEROS"/>
    <s v="2025 SEM 47"/>
    <s v="1318"/>
    <x v="17"/>
    <s v="jueves"/>
    <s v="YASS"/>
    <n v="1"/>
    <n v="4"/>
    <s v="TAT"/>
    <s v="DIANA  ISABEL TAMAYO"/>
    <s v="Preventa"/>
    <s v="21980754"/>
    <s v="1037949442"/>
    <s v="VARIEDADES ISA"/>
  </r>
  <r>
    <d v="2025-11-20T00:00:00"/>
    <s v="HHBO001182163"/>
    <s v="LYVIDR500X1"/>
    <s v="LIMPIAYA LIMPIAVIDRIOS MULTIUSOS 500ML X1"/>
    <s v="LYVIDR500X1 - LIMPIAYA LIMPIAVIDRIOS MULTIUSOS 500ML X1"/>
    <n v="6"/>
    <n v="2647.06"/>
    <n v="0"/>
    <n v="15882.36"/>
    <s v="BG11"/>
    <n v="1"/>
    <n v="2"/>
    <s v=" CIUDAD BOGOTA"/>
    <s v="ZONA BOGOTA"/>
    <s v="TERCEROS"/>
    <s v="2025 SEM 47"/>
    <s v="2204"/>
    <x v="47"/>
    <s v="jueves"/>
    <s v="ETERNA"/>
    <n v="1"/>
    <n v="6"/>
    <s v="TAT"/>
    <s v="MARITZA MILENA QUINCHOA GARAVITO"/>
    <s v="Preventa"/>
    <s v="40316867"/>
    <s v="52906505"/>
    <s v="PLASTICOS Y DESECHABLES BELLAVISTA"/>
  </r>
  <r>
    <d v="2025-11-20T00:00:00"/>
    <s v="HHBO001182177"/>
    <s v="YAGOM90"/>
    <s v="GOMINA N17 EN SOBRE 90G"/>
    <s v="YAGOM90 - GOMINA N17 EN SOBRE 90G"/>
    <n v="6"/>
    <n v="1092.44"/>
    <n v="0"/>
    <n v="6554.64"/>
    <s v="BG19"/>
    <n v="1"/>
    <n v="2"/>
    <s v=" CIUDAD BOGOTA"/>
    <s v="ZONA BOGOTA"/>
    <s v="TERCEROS"/>
    <s v="2025 SEM 47"/>
    <s v="2186"/>
    <x v="46"/>
    <s v="jueves"/>
    <s v="YASS"/>
    <n v="1"/>
    <n v="6"/>
    <s v="TAT"/>
    <s v="PAULA ANDREA RICO SALAZAR"/>
    <s v="Preventa"/>
    <s v="1015456501"/>
    <s v="9902"/>
    <s v="PAPELERIA SAMI"/>
  </r>
  <r>
    <d v="2025-11-20T00:00:00"/>
    <s v="HHBO001182181"/>
    <s v="YAPADAM150"/>
    <s v="PAÑITOS HUMEDOS DAMPY X 150 UND AZUL"/>
    <s v="YAPADAM150 - PAÑITOS HUMEDOS DAMPY X 150 UND AZUL"/>
    <n v="4"/>
    <n v="6422.4"/>
    <n v="0"/>
    <n v="25689.599999999999"/>
    <s v="BG20"/>
    <n v="1"/>
    <n v="126"/>
    <s v=" TUTI Bogota"/>
    <s v="ZONA BOGOTA"/>
    <s v="TERCEROS"/>
    <s v="2025 SEM 47"/>
    <s v="2154"/>
    <x v="31"/>
    <s v="jueves"/>
    <s v="YASS"/>
    <n v="1"/>
    <n v="4"/>
    <s v="TAT"/>
    <s v="LUZ DARY CORTES BALLEN"/>
    <s v="Preventa"/>
    <s v="33702812"/>
    <s v="1000685156"/>
    <s v="DISTRIBUIDORA SERENDIPIA"/>
  </r>
  <r>
    <d v="2025-11-20T00:00:00"/>
    <s v="HHME001471287"/>
    <s v="PBDES135X272H"/>
    <s v="DESODORANTE CREMA 135GR x2 72H"/>
    <s v="PBDES135X272H - DESODORANTE CREMA 135GR x2 72H"/>
    <n v="1"/>
    <n v="15550"/>
    <n v="0"/>
    <n v="15550"/>
    <s v="MD02"/>
    <n v="1"/>
    <n v="125"/>
    <s v=" TUTI Medellin"/>
    <s v="ZONA CENTRO"/>
    <s v="TERCEROS"/>
    <s v="2025 SEM 47"/>
    <s v="1346"/>
    <x v="4"/>
    <s v="jueves"/>
    <s v="PREBEL"/>
    <n v="1"/>
    <n v="1"/>
    <s v="TAT"/>
    <s v="OSCAR ACEVEDO"/>
    <s v="Preventa"/>
    <s v="71222625"/>
    <s v="71381318"/>
    <s v="CLINICA DEL PC Y CELULAR"/>
  </r>
  <r>
    <d v="2025-11-20T00:00:00"/>
    <s v="HHME001471292"/>
    <s v="LYVIDR500X1"/>
    <s v="LIMPIAYA LIMPIAVIDRIOS MULTIUSOS 500ML X1"/>
    <s v="LYVIDR500X1 - LIMPIAYA LIMPIAVIDRIOS MULTIUSOS 500ML X1"/>
    <n v="3"/>
    <n v="2647.06"/>
    <n v="0"/>
    <n v="7941.18"/>
    <s v="MD01"/>
    <n v="1"/>
    <n v="125"/>
    <s v=" TUTI Medellin"/>
    <s v="ZONA CENTRO"/>
    <s v="TERCEROS"/>
    <s v="2025 SEM 47"/>
    <s v="1348"/>
    <x v="7"/>
    <s v="jueves"/>
    <s v="ETERNA"/>
    <n v="1"/>
    <n v="3"/>
    <s v="TAT"/>
    <s v="CARLOS MARIO CORREA PINEDA"/>
    <s v="Preventa"/>
    <s v="8464339"/>
    <s v="1039023085"/>
    <s v="GRANERO LOS PIONEROS"/>
  </r>
  <r>
    <d v="2025-11-20T00:00:00"/>
    <s v="HHME001471292"/>
    <s v="LYDESEN500"/>
    <s v="DESENGRASANTE CITRICO 500ML"/>
    <s v="LYDESEN500 - DESENGRASANTE CITRICO 500ML"/>
    <n v="2"/>
    <n v="2645.48"/>
    <n v="0"/>
    <n v="5290.96"/>
    <s v="MD01"/>
    <n v="1"/>
    <n v="125"/>
    <s v=" TUTI Medellin"/>
    <s v="ZONA CENTRO"/>
    <s v="TERCEROS"/>
    <s v="2025 SEM 47"/>
    <s v="1348"/>
    <x v="7"/>
    <s v="jueves"/>
    <s v="ETERNA"/>
    <n v="1"/>
    <n v="2"/>
    <s v="TAT"/>
    <s v="CARLOS MARIO CORREA PINEDA"/>
    <s v="Preventa"/>
    <s v="8464339"/>
    <s v="1039023085"/>
    <s v="GRANERO LOS PIONEROS"/>
  </r>
  <r>
    <d v="2025-11-20T00:00:00"/>
    <s v="HHME001471292"/>
    <s v="LYGUANT9NGX2"/>
    <s v="LIMPIAYA GUANTE NEGRO TALLA9 X2"/>
    <s v="LYGUANT9NGX2 - LIMPIAYA GUANTE NEGRO TALLA9 X2"/>
    <n v="3"/>
    <n v="3180"/>
    <n v="0"/>
    <n v="9540"/>
    <s v="MD01"/>
    <n v="1"/>
    <n v="125"/>
    <s v=" TUTI Medellin"/>
    <s v="ZONA CENTRO"/>
    <s v="TERCEROS"/>
    <s v="2025 SEM 47"/>
    <s v="1348"/>
    <x v="7"/>
    <s v="jueves"/>
    <s v="ETERNA"/>
    <n v="1"/>
    <n v="3"/>
    <s v="TAT"/>
    <s v="CARLOS MARIO CORREA PINEDA"/>
    <s v="Preventa"/>
    <s v="8464339"/>
    <s v="1039023085"/>
    <s v="GRANERO LOS PIONEROS"/>
  </r>
  <r>
    <d v="2025-11-20T00:00:00"/>
    <s v="HHBO001182219"/>
    <s v="LYDESEN500"/>
    <s v="DESENGRASANTE CITRICO 500ML"/>
    <s v="LYDESEN500 - DESENGRASANTE CITRICO 500ML"/>
    <n v="1"/>
    <n v="2645.48"/>
    <n v="0"/>
    <n v="2645.48"/>
    <s v="BG22"/>
    <n v="1"/>
    <n v="2"/>
    <s v=" CIUDAD BOGOTA"/>
    <s v="ZONA BOGOTA"/>
    <s v="TERCEROS"/>
    <s v="2025 SEM 47"/>
    <s v="2113"/>
    <x v="42"/>
    <s v="jueves"/>
    <s v="ETERNA"/>
    <n v="1"/>
    <n v="1"/>
    <s v="TAT"/>
    <s v="CLAUDIA MORELIA GIRALDO GIRALDO"/>
    <s v="Preventa"/>
    <s v="43403991"/>
    <s v="52218661"/>
    <s v="RELOJERIA BARACA"/>
  </r>
  <r>
    <d v="2025-11-20T00:00:00"/>
    <s v="HHME001471306"/>
    <s v="YABOLSAMED"/>
    <s v="BOLSA BASURA PAQUETE X8 UNIDADES"/>
    <s v="YABOLSAMED - BOLSA BASURA PAQUETE X8 UNIDADES"/>
    <n v="2"/>
    <n v="1344.54"/>
    <n v="0"/>
    <n v="2689.08"/>
    <s v="TT02"/>
    <n v="1"/>
    <n v="125"/>
    <s v=" TUTI Medellin"/>
    <s v="ZONA CENTRO"/>
    <s v="TERCEROS"/>
    <s v="2025 SEM 47"/>
    <s v="1318"/>
    <x v="17"/>
    <s v="jueves"/>
    <s v="YASS"/>
    <n v="1"/>
    <n v="2"/>
    <s v="TAT"/>
    <s v="MAURICIO RAMIREZ"/>
    <s v="Preventa"/>
    <s v="71745079"/>
    <s v="1037949442"/>
    <s v="DISTRIBUIDORA EL CARMELO"/>
  </r>
  <r>
    <d v="2025-11-20T00:00:00"/>
    <s v="HHME001471308"/>
    <s v="PBDESCOJINX18"/>
    <s v="DES. AFM DPL ORIG 12G X18"/>
    <s v="PBDESCOJINX18 - DES. AFM DPL ORIG 12G X18"/>
    <n v="1"/>
    <n v="11900"/>
    <n v="357"/>
    <n v="11543"/>
    <s v="MD30"/>
    <n v="1"/>
    <n v="125"/>
    <s v=" TUTI Medellin"/>
    <s v="ZONA CENTRO"/>
    <s v="TERCEROS"/>
    <s v="2025 SEM 47"/>
    <s v="1318"/>
    <x v="17"/>
    <s v="jueves"/>
    <s v="PREBEL"/>
    <n v="1"/>
    <n v="1"/>
    <s v="TAT"/>
    <s v="CRISTINA ISABEL MUÑOZ ALVAREZ"/>
    <s v="Preventa"/>
    <s v="1027959853"/>
    <s v="1037949442"/>
    <s v="LA ESQUINA DE LA VENTANITA"/>
  </r>
  <r>
    <d v="2025-11-20T00:00:00"/>
    <s v="HHME001471308"/>
    <s v="PDSPLASHMORADX12"/>
    <s v="ELLAS LOCIÓN CORPORAL BODY SPLASH MORADO X 260 ML CAJA X 12"/>
    <s v="PDSPLASHMORADX12 - ELLAS LOCIÓN CORPORAL BODY SPLASH MORADO X 260 ML CAJA X 12"/>
    <n v="1"/>
    <n v="7500"/>
    <n v="750"/>
    <n v="6750"/>
    <s v="MD30"/>
    <n v="1"/>
    <n v="125"/>
    <s v=" TUTI Medellin"/>
    <s v="ZONA CENTRO"/>
    <s v="TERCEROS"/>
    <s v="2025 SEM 47"/>
    <s v="1318"/>
    <x v="17"/>
    <s v="jueves"/>
    <s v="PRODUSA"/>
    <n v="1"/>
    <n v="1"/>
    <s v="TAT"/>
    <s v="CRISTINA ISABEL MUÑOZ ALVAREZ"/>
    <s v="Preventa"/>
    <s v="1027959853"/>
    <s v="1037949442"/>
    <s v="LA ESQUINA DE LA VENTANITA"/>
  </r>
  <r>
    <d v="2025-11-20T00:00:00"/>
    <s v="HHME001471308"/>
    <s v="PDSPLASHAMARIX12"/>
    <s v="ELLAS LOCIÓN CORPORAL BODY SPLASH AMARILLO X 260 ML CAJA X 1"/>
    <s v="PDSPLASHAMARIX12 - ELLAS LOCIÓN CORPORAL BODY SPLASH AMARILLO X 260 ML CAJA X 1"/>
    <n v="1"/>
    <n v="7500"/>
    <n v="750"/>
    <n v="6750"/>
    <s v="MD30"/>
    <n v="1"/>
    <n v="125"/>
    <s v=" TUTI Medellin"/>
    <s v="ZONA CENTRO"/>
    <s v="TERCEROS"/>
    <s v="2025 SEM 47"/>
    <s v="1318"/>
    <x v="17"/>
    <s v="jueves"/>
    <s v="PRODUSA"/>
    <n v="1"/>
    <n v="1"/>
    <s v="TAT"/>
    <s v="CRISTINA ISABEL MUÑOZ ALVAREZ"/>
    <s v="Preventa"/>
    <s v="1027959853"/>
    <s v="1037949442"/>
    <s v="LA ESQUINA DE LA VENTANITA"/>
  </r>
  <r>
    <d v="2025-11-20T00:00:00"/>
    <s v="HHBQ000728494"/>
    <s v="LYGUANT9AMX2"/>
    <s v="LIMPIAYA GUANTE TALLA9 AMARILLO X2"/>
    <s v="LYGUANT9AMX2 - LIMPIAYA GUANTE TALLA9 AMARILLO X2"/>
    <n v="6"/>
    <n v="3025.21"/>
    <n v="0"/>
    <n v="18151.259999999998"/>
    <s v="BQ06"/>
    <n v="1"/>
    <n v="155"/>
    <s v=" TUTI Barranquilla"/>
    <s v="ZONA NORTE"/>
    <s v="TERCEROS"/>
    <s v="2025 SEM 47"/>
    <s v="1939"/>
    <x v="27"/>
    <s v="jueves"/>
    <s v="ETERNA"/>
    <n v="1"/>
    <n v="6"/>
    <s v="TAT"/>
    <s v="MARLENE CONTRERAS CONTRERAS"/>
    <s v="Preventa"/>
    <s v="32770136"/>
    <s v="8525463"/>
    <s v="CACHARRERIA LA BENDICION DE DIOS"/>
  </r>
  <r>
    <d v="2025-11-20T00:00:00"/>
    <s v="HHBU000701875"/>
    <s v="YAGOM90"/>
    <s v="GOMINA N17 EN SOBRE 90G"/>
    <s v="YAGOM90 - GOMINA N17 EN SOBRE 90G"/>
    <n v="10"/>
    <n v="1092.44"/>
    <n v="0"/>
    <n v="10924.4"/>
    <s v="CU02"/>
    <n v="1"/>
    <n v="176"/>
    <s v=" CUCUTA"/>
    <s v="ZONA SANTANDER"/>
    <s v="TERCEROS"/>
    <s v="2025 SEM 47"/>
    <s v="1677"/>
    <x v="28"/>
    <s v="jueves"/>
    <s v="YASS"/>
    <n v="1"/>
    <n v="10"/>
    <s v="TAT"/>
    <s v="BEATRIZ MOGOLLON HERNNDEZ"/>
    <s v="Preventa"/>
    <s v="27681920"/>
    <s v="1093777438"/>
    <s v="TIENDA BEATRIZ"/>
  </r>
  <r>
    <d v="2025-11-20T00:00:00"/>
    <s v="HHBU000701875"/>
    <s v="DRPOLISACHETX1"/>
    <s v="POLIMERO DROMATIC SACHET X1"/>
    <s v="DRPOLISACHETX1 - POLIMERO DROMATIC SACHET X1"/>
    <n v="6"/>
    <n v="2227"/>
    <n v="0"/>
    <n v="13362"/>
    <s v="CU02"/>
    <n v="1"/>
    <n v="176"/>
    <s v=" CUCUTA"/>
    <s v="ZONA SANTANDER"/>
    <s v="TERCEROS"/>
    <s v="2025 SEM 47"/>
    <s v="1677"/>
    <x v="28"/>
    <s v="jueves"/>
    <s v="DROMATIC"/>
    <n v="1"/>
    <n v="6"/>
    <s v="TAT"/>
    <s v="BEATRIZ MOGOLLON HERNNDEZ"/>
    <s v="Preventa"/>
    <s v="27681920"/>
    <s v="1093777438"/>
    <s v="TIENDA BEATRIZ"/>
  </r>
  <r>
    <d v="2025-11-20T00:00:00"/>
    <s v="HHBU000701875"/>
    <s v="YAACECA8ML"/>
    <s v="ACEITE CAPILAR DE ARGAN JUHNIOS 8 MILILITROS"/>
    <s v="YAACECA8ML - ACEITE CAPILAR DE ARGAN JUHNIOS 8 MILILITROS"/>
    <n v="4"/>
    <n v="1170.96"/>
    <n v="0"/>
    <n v="4683.84"/>
    <s v="CU02"/>
    <n v="1"/>
    <n v="176"/>
    <s v=" CUCUTA"/>
    <s v="ZONA SANTANDER"/>
    <s v="TERCEROS"/>
    <s v="2025 SEM 47"/>
    <s v="1677"/>
    <x v="28"/>
    <s v="jueves"/>
    <s v="YASS"/>
    <n v="1"/>
    <n v="4"/>
    <s v="TAT"/>
    <s v="BEATRIZ MOGOLLON HERNNDEZ"/>
    <s v="Preventa"/>
    <s v="27681920"/>
    <s v="1093777438"/>
    <s v="TIENDA BEATRIZ"/>
  </r>
  <r>
    <d v="2025-11-20T00:00:00"/>
    <s v="HHBU000701875"/>
    <s v="YAGOM30"/>
    <s v="GOMINA N17 EN SOBRE 30G"/>
    <s v="YAGOM30 - GOMINA N17 EN SOBRE 30G"/>
    <n v="10"/>
    <n v="672.27"/>
    <n v="0"/>
    <n v="6722.7"/>
    <s v="CU02"/>
    <n v="1"/>
    <n v="176"/>
    <s v=" CUCUTA"/>
    <s v="ZONA SANTANDER"/>
    <s v="TERCEROS"/>
    <s v="2025 SEM 47"/>
    <s v="1677"/>
    <x v="28"/>
    <s v="jueves"/>
    <s v="YASS"/>
    <n v="1"/>
    <n v="10"/>
    <s v="TAT"/>
    <s v="BEATRIZ MOGOLLON HERNNDEZ"/>
    <s v="Preventa"/>
    <s v="27681920"/>
    <s v="1093777438"/>
    <s v="TIENDA BEATRIZ"/>
  </r>
  <r>
    <d v="2025-11-20T00:00:00"/>
    <s v="HHBO001182325"/>
    <s v="LYDESEN500"/>
    <s v="DESENGRASANTE CITRICO 500ML"/>
    <s v="LYDESEN500 - DESENGRASANTE CITRICO 500ML"/>
    <n v="8"/>
    <n v="2645.48"/>
    <n v="0"/>
    <n v="21163.84"/>
    <s v="BG25"/>
    <n v="1"/>
    <n v="126"/>
    <s v=" TUTI Bogota"/>
    <s v="ZONA BOGOTA"/>
    <s v="TERCEROS"/>
    <s v="2025 SEM 47"/>
    <s v="2129"/>
    <x v="15"/>
    <s v="jueves"/>
    <s v="ETERNA"/>
    <n v="1"/>
    <n v="8"/>
    <s v="TAT"/>
    <s v="CARLOS FERNANDO CELIS RIVERA"/>
    <s v="Preventa"/>
    <s v="79843280"/>
    <s v="22639797"/>
    <s v="MERCAMUNDO"/>
  </r>
  <r>
    <d v="2025-11-20T00:00:00"/>
    <s v="HHBO001182325"/>
    <s v="LYLAVA1000"/>
    <s v="LIMPIAYA LIMPIADOR MULTIUSOS LAVANDA X 1000"/>
    <s v="LYLAVA1000 - LIMPIAYA LIMPIADOR MULTIUSOS LAVANDA X 1000"/>
    <n v="6"/>
    <n v="2541.83"/>
    <n v="0"/>
    <n v="15250.98"/>
    <s v="BG25"/>
    <n v="1"/>
    <n v="126"/>
    <s v=" TUTI Bogota"/>
    <s v="ZONA BOGOTA"/>
    <s v="TERCEROS"/>
    <s v="2025 SEM 47"/>
    <s v="2129"/>
    <x v="15"/>
    <s v="jueves"/>
    <s v="ETERNA"/>
    <n v="1"/>
    <n v="6"/>
    <s v="TAT"/>
    <s v="CARLOS FERNANDO CELIS RIVERA"/>
    <s v="Preventa"/>
    <s v="79843280"/>
    <s v="22639797"/>
    <s v="MERCAMUNDO"/>
  </r>
  <r>
    <d v="2025-11-20T00:00:00"/>
    <s v="HHBO001182325"/>
    <s v="LYBICA1000X1"/>
    <s v="LIMPIAYA LIMPIADOR BICARBONATO 1000ML X1"/>
    <s v="LYBICA1000X1 - LIMPIAYA LIMPIADOR BICARBONATO 1000ML X1"/>
    <n v="6"/>
    <n v="3025.21"/>
    <n v="0"/>
    <n v="18151.259999999998"/>
    <s v="BG25"/>
    <n v="1"/>
    <n v="126"/>
    <s v=" TUTI Bogota"/>
    <s v="ZONA BOGOTA"/>
    <s v="TERCEROS"/>
    <s v="2025 SEM 47"/>
    <s v="2129"/>
    <x v="15"/>
    <s v="jueves"/>
    <s v="ETERNA"/>
    <n v="1"/>
    <n v="6"/>
    <s v="TAT"/>
    <s v="CARLOS FERNANDO CELIS RIVERA"/>
    <s v="Preventa"/>
    <s v="79843280"/>
    <s v="22639797"/>
    <s v="MERCAMUNDO"/>
  </r>
  <r>
    <d v="2025-11-20T00:00:00"/>
    <s v="HHBO001182329"/>
    <s v="LYLOZACREM"/>
    <s v="CREMA LAVALOZA LIMPIAYA"/>
    <s v="LYLOZACREM - CREMA LAVALOZA LIMPIAYA"/>
    <n v="6"/>
    <n v="2615"/>
    <n v="0"/>
    <n v="15690"/>
    <s v="BG25"/>
    <n v="1"/>
    <n v="126"/>
    <s v=" TUTI Bogota"/>
    <s v="ZONA BOGOTA"/>
    <s v="TERCEROS"/>
    <s v="2025 SEM 47"/>
    <s v="2129"/>
    <x v="15"/>
    <s v="jueves"/>
    <s v="ETERNA"/>
    <n v="1"/>
    <n v="6"/>
    <s v="TAT"/>
    <s v="LUISA HORTUA"/>
    <s v="Preventa"/>
    <s v="1012370638"/>
    <s v="22639797"/>
    <s v="LUISA"/>
  </r>
  <r>
    <d v="2025-11-20T00:00:00"/>
    <s v="HHBO001182329"/>
    <s v="LYLOZA500ML"/>
    <s v="LAVALOZA LIQUIDO 500ML"/>
    <s v="LYLOZA500ML - LAVALOZA LIQUIDO 500ML"/>
    <n v="6"/>
    <n v="2475"/>
    <n v="0"/>
    <n v="14850"/>
    <s v="BG25"/>
    <n v="1"/>
    <n v="126"/>
    <s v=" TUTI Bogota"/>
    <s v="ZONA BOGOTA"/>
    <s v="TERCEROS"/>
    <s v="2025 SEM 47"/>
    <s v="2129"/>
    <x v="15"/>
    <s v="jueves"/>
    <s v="ETERNA"/>
    <n v="1"/>
    <n v="6"/>
    <s v="TAT"/>
    <s v="LUISA HORTUA"/>
    <s v="Preventa"/>
    <s v="1012370638"/>
    <s v="22639797"/>
    <s v="LUISA"/>
  </r>
  <r>
    <d v="2025-11-20T00:00:00"/>
    <s v="HHBO001182329"/>
    <s v="LYDESEN500"/>
    <s v="DESENGRASANTE CITRICO 500ML"/>
    <s v="LYDESEN500 - DESENGRASANTE CITRICO 500ML"/>
    <n v="3"/>
    <n v="2645.48"/>
    <n v="0"/>
    <n v="7936.44"/>
    <s v="BG25"/>
    <n v="1"/>
    <n v="126"/>
    <s v=" TUTI Bogota"/>
    <s v="ZONA BOGOTA"/>
    <s v="TERCEROS"/>
    <s v="2025 SEM 47"/>
    <s v="2129"/>
    <x v="15"/>
    <s v="jueves"/>
    <s v="ETERNA"/>
    <n v="1"/>
    <n v="3"/>
    <s v="TAT"/>
    <s v="LUISA HORTUA"/>
    <s v="Preventa"/>
    <s v="1012370638"/>
    <s v="22639797"/>
    <s v="LUISA"/>
  </r>
  <r>
    <d v="2025-11-20T00:00:00"/>
    <s v="HHMO000627531"/>
    <s v="LYLOZA500ML"/>
    <s v="LAVALOZA LIQUIDO 500ML"/>
    <s v="LYLOZA500ML - LAVALOZA LIQUIDO 500ML"/>
    <n v="1"/>
    <n v="2475"/>
    <n v="0"/>
    <n v="2475"/>
    <s v="MT11"/>
    <n v="1"/>
    <n v="156"/>
    <s v=" TUTI Monteria"/>
    <s v="ZONA CENTRO"/>
    <s v="TERCEROS"/>
    <s v="2025 SEM 47"/>
    <s v="1736"/>
    <x v="30"/>
    <s v="jueves"/>
    <s v="ETERNA"/>
    <n v="1"/>
    <n v="1"/>
    <s v="TAT"/>
    <s v="MARIA ANDREA DURANTE CAMACHO"/>
    <s v="Preventa"/>
    <s v="1062961401"/>
    <s v="78716125"/>
    <s v="VARIEDADES MARIA"/>
  </r>
  <r>
    <d v="2025-11-20T00:00:00"/>
    <s v="HHMO000627531"/>
    <s v="LYESPOMALLX1"/>
    <s v="LIMPIAYA MALLA ESPONJA X1"/>
    <s v="LYESPOMALLX1 - LIMPIAYA MALLA ESPONJA X1"/>
    <n v="1"/>
    <n v="714.29"/>
    <n v="0"/>
    <n v="714.29"/>
    <s v="MT11"/>
    <n v="1"/>
    <n v="156"/>
    <s v=" TUTI Monteria"/>
    <s v="ZONA CENTRO"/>
    <s v="TERCEROS"/>
    <s v="2025 SEM 47"/>
    <s v="1736"/>
    <x v="30"/>
    <s v="jueves"/>
    <s v="ETERNA"/>
    <n v="1"/>
    <n v="1"/>
    <s v="TAT"/>
    <s v="MARIA ANDREA DURANTE CAMACHO"/>
    <s v="Preventa"/>
    <s v="1062961401"/>
    <s v="78716125"/>
    <s v="VARIEDADES MARIA"/>
  </r>
  <r>
    <d v="2025-11-20T00:00:00"/>
    <s v="HHMO000627531"/>
    <s v="LYBICA1000X1"/>
    <s v="LIMPIAYA LIMPIADOR BICARBONATO 1000ML X1"/>
    <s v="LYBICA1000X1 - LIMPIAYA LIMPIADOR BICARBONATO 1000ML X1"/>
    <n v="1"/>
    <n v="3025.21"/>
    <n v="0"/>
    <n v="3025.21"/>
    <s v="MT11"/>
    <n v="1"/>
    <n v="156"/>
    <s v=" TUTI Monteria"/>
    <s v="ZONA CENTRO"/>
    <s v="TERCEROS"/>
    <s v="2025 SEM 47"/>
    <s v="1736"/>
    <x v="30"/>
    <s v="jueves"/>
    <s v="ETERNA"/>
    <n v="1"/>
    <n v="1"/>
    <s v="TAT"/>
    <s v="MARIA ANDREA DURANTE CAMACHO"/>
    <s v="Preventa"/>
    <s v="1062961401"/>
    <s v="78716125"/>
    <s v="VARIEDADES MARIA"/>
  </r>
  <r>
    <d v="2025-11-20T00:00:00"/>
    <s v="HHBU000701806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7"/>
    <s v="1674"/>
    <x v="24"/>
    <s v="jueves"/>
    <s v="ETERNA"/>
    <n v="1"/>
    <n v="1"/>
    <s v="TAT"/>
    <s v="FRANKLIN ORLANDO USECHE CARDENAS"/>
    <s v="Preventa"/>
    <s v="1006409502"/>
    <s v="1090387974"/>
    <s v="TIENDA LAS MOROCHAS"/>
  </r>
  <r>
    <d v="2025-11-20T00:00:00"/>
    <s v="HHBU000701806"/>
    <s v="LYESPODOUSX24"/>
    <s v="LIMPIAYA ESPONJA DOBLEUSO X24"/>
    <s v="LYESPODOUSX24 - LIMPIAYA ESPONJA DOBLEUSO X24"/>
    <n v="1"/>
    <n v="12016.81"/>
    <n v="600.84050000000002"/>
    <n v="11415.969499999999"/>
    <s v="CU02"/>
    <n v="1"/>
    <n v="211"/>
    <s v=" Tuti Cúcuta"/>
    <s v="ZONA SANTANDER"/>
    <s v="TERCEROS"/>
    <s v="2025 SEM 47"/>
    <s v="1674"/>
    <x v="24"/>
    <s v="jueves"/>
    <s v="ETERNA"/>
    <n v="1"/>
    <n v="1"/>
    <s v="TAT"/>
    <s v="FRANKLIN ORLANDO USECHE CARDENAS"/>
    <s v="Preventa"/>
    <s v="1006409502"/>
    <s v="1090387974"/>
    <s v="TIENDA LAS MOROCHAS"/>
  </r>
  <r>
    <d v="2025-11-20T00:00:00"/>
    <s v="HHBU000701825"/>
    <s v="YALAPIZAMAX12"/>
    <s v="LAPIZ ESCOLAR AMARILLO X12"/>
    <s v="YALAPIZAMAX12 - LAPIZ ESCOLAR AMARILLO X12"/>
    <n v="2"/>
    <n v="4853"/>
    <n v="0"/>
    <n v="9706"/>
    <s v="CU02"/>
    <n v="1"/>
    <n v="211"/>
    <s v=" Tuti Cúcuta"/>
    <s v="ZONA SANTANDER"/>
    <s v="TERCEROS"/>
    <s v="2025 SEM 47"/>
    <s v="1674"/>
    <x v="24"/>
    <s v="jueves"/>
    <n v="0"/>
    <n v="1"/>
    <n v="2"/>
    <s v="TAT"/>
    <s v="JESUS EMIRO MORA SARABIA"/>
    <s v="Preventa"/>
    <s v="88137891"/>
    <s v="1090387974"/>
    <s v="INVERSIONES MORA"/>
  </r>
  <r>
    <d v="2025-11-20T00:00:00"/>
    <s v="HHBU000701825"/>
    <s v="LYGUANT9NGX2"/>
    <s v="LIMPIAYA GUANTE NEGRO TALLA9 X2"/>
    <s v="LYGUANT9NGX2 - LIMPIAYA GUANTE NEGRO TALLA9 X2"/>
    <n v="2"/>
    <n v="3180"/>
    <n v="0"/>
    <n v="6360"/>
    <s v="CU02"/>
    <n v="1"/>
    <n v="211"/>
    <s v=" Tuti Cúcuta"/>
    <s v="ZONA SANTANDER"/>
    <s v="TERCEROS"/>
    <s v="2025 SEM 47"/>
    <s v="1674"/>
    <x v="24"/>
    <s v="jueves"/>
    <s v="ETERNA"/>
    <n v="1"/>
    <n v="2"/>
    <s v="TAT"/>
    <s v="JESUS EMIRO MORA SARABIA"/>
    <s v="Preventa"/>
    <s v="88137891"/>
    <s v="1090387974"/>
    <s v="INVERSIONES MORA"/>
  </r>
  <r>
    <d v="2025-11-20T00:00:00"/>
    <s v="HHME001471357"/>
    <s v="LYVIDR500X1"/>
    <s v="LIMPIAYA LIMPIAVIDRIOS MULTIUSOS 500ML X1"/>
    <s v="LYVIDR500X1 - LIMPIAYA LIMPIAVIDRIOS MULTIUSOS 500ML X1"/>
    <n v="3"/>
    <n v="2647.06"/>
    <n v="0"/>
    <n v="7941.18"/>
    <s v="MD30"/>
    <n v="1"/>
    <n v="125"/>
    <s v=" TUTI Medellin"/>
    <s v="ZONA CENTRO"/>
    <s v="TERCEROS"/>
    <s v="2025 SEM 47"/>
    <s v="1318"/>
    <x v="17"/>
    <s v="jueves"/>
    <s v="ETERNA"/>
    <n v="1"/>
    <n v="3"/>
    <s v="TAT"/>
    <s v="YULI NATALIA OBANDO CARDONA"/>
    <s v="Preventa"/>
    <s v="1036598228"/>
    <s v="1037949442"/>
    <s v="FARMALUZ"/>
  </r>
  <r>
    <d v="2025-11-20T00:00:00"/>
    <s v="HHME001471357"/>
    <s v="PBTALCO30"/>
    <s v="TALCO POLVO AFM 30 GR"/>
    <s v="PBTALCO30 - TALCO POLVO AFM 30 GR"/>
    <n v="2"/>
    <n v="2900.04"/>
    <n v="0"/>
    <n v="5800.08"/>
    <s v="MD30"/>
    <n v="1"/>
    <n v="125"/>
    <s v=" TUTI Medellin"/>
    <s v="ZONA CENTRO"/>
    <s v="TERCEROS"/>
    <s v="2025 SEM 47"/>
    <s v="1318"/>
    <x v="17"/>
    <s v="jueves"/>
    <s v="PREBEL"/>
    <n v="1"/>
    <n v="2"/>
    <s v="TAT"/>
    <s v="YULI NATALIA OBANDO CARDONA"/>
    <s v="Preventa"/>
    <s v="1036598228"/>
    <s v="1037949442"/>
    <s v="FARMALUZ"/>
  </r>
  <r>
    <d v="2025-11-20T00:00:00"/>
    <s v="HHME001471357"/>
    <s v="PBDESROLL"/>
    <s v="DESODORANTE ROLL-ON 30ML"/>
    <s v="PBDESROLL - DESODORANTE ROLL-ON 30ML"/>
    <n v="6"/>
    <n v="3000"/>
    <n v="900"/>
    <n v="17100"/>
    <s v="MD30"/>
    <n v="1"/>
    <n v="125"/>
    <s v=" TUTI Medellin"/>
    <s v="ZONA CENTRO"/>
    <s v="TERCEROS"/>
    <s v="2025 SEM 47"/>
    <s v="1318"/>
    <x v="17"/>
    <s v="jueves"/>
    <s v="PREBEL"/>
    <n v="1"/>
    <n v="6"/>
    <s v="TAT"/>
    <s v="YULI NATALIA OBANDO CARDONA"/>
    <s v="Preventa"/>
    <s v="1036598228"/>
    <s v="1037949442"/>
    <s v="FARMALUZ"/>
  </r>
  <r>
    <d v="2025-11-20T00:00:00"/>
    <s v="HHME001471357"/>
    <s v="PBPROCOLDIS"/>
    <s v="PROTECTOR SOLAR COLOR DISPLAY"/>
    <s v="PBPROCOLDIS - PROTECTOR SOLAR COLOR DISPLAY"/>
    <n v="1"/>
    <n v="29400"/>
    <n v="0"/>
    <n v="29400"/>
    <s v="MD30"/>
    <n v="1"/>
    <n v="125"/>
    <s v=" TUTI Medellin"/>
    <s v="ZONA CENTRO"/>
    <s v="TERCEROS"/>
    <s v="2025 SEM 47"/>
    <s v="1318"/>
    <x v="17"/>
    <s v="jueves"/>
    <s v="PREBEL"/>
    <n v="1"/>
    <n v="1"/>
    <s v="TAT"/>
    <s v="YULI NATALIA OBANDO CARDONA"/>
    <s v="Preventa"/>
    <s v="1036598228"/>
    <s v="1037949442"/>
    <s v="FARMALUZ"/>
  </r>
  <r>
    <d v="2025-11-20T00:00:00"/>
    <s v="HHME001471357"/>
    <s v="LYDETE3X1800"/>
    <s v="COMBO DETERGENTE ETERNA 3.000+1.800 OFERTA"/>
    <s v="LYDETE3X1800 - COMBO DETERGENTE ETERNA 3.000+1.800 OFERTA"/>
    <n v="1"/>
    <n v="28655.46"/>
    <n v="0"/>
    <n v="28655.46"/>
    <s v="MD30"/>
    <n v="1"/>
    <n v="125"/>
    <s v=" TUTI Medellin"/>
    <s v="ZONA CENTRO"/>
    <s v="TERCEROS"/>
    <s v="2025 SEM 47"/>
    <s v="1318"/>
    <x v="17"/>
    <s v="jueves"/>
    <s v="ETERNA"/>
    <n v="1"/>
    <n v="1"/>
    <s v="TAT"/>
    <s v="YULI NATALIA OBANDO CARDONA"/>
    <s v="Preventa"/>
    <s v="1036598228"/>
    <s v="1037949442"/>
    <s v="FARMALUZ"/>
  </r>
  <r>
    <d v="2025-11-20T00:00:00"/>
    <s v="HHME001471357"/>
    <s v="LYLOZA700DX1"/>
    <s v="LIMPIAYA LAVA LOZA DOYPACK 700 ML X1"/>
    <s v="LYLOZA700DX1 - LIMPIAYA LAVA LOZA DOYPACK 700 ML X1"/>
    <n v="3"/>
    <n v="3562.19"/>
    <n v="0"/>
    <n v="10686.57"/>
    <s v="MD30"/>
    <n v="1"/>
    <n v="125"/>
    <s v=" TUTI Medellin"/>
    <s v="ZONA CENTRO"/>
    <s v="TERCEROS"/>
    <s v="2025 SEM 47"/>
    <s v="1318"/>
    <x v="17"/>
    <s v="jueves"/>
    <s v="ETERNA"/>
    <n v="1"/>
    <n v="3"/>
    <s v="TAT"/>
    <s v="YULI NATALIA OBANDO CARDONA"/>
    <s v="Preventa"/>
    <s v="1036598228"/>
    <s v="1037949442"/>
    <s v="FARMALUZ"/>
  </r>
  <r>
    <d v="2025-11-20T00:00:00"/>
    <s v="HHPE000680621"/>
    <s v="LYDETE3X1800"/>
    <s v="COMBO DETERGENTE ETERNA 3.000+1.800 OFERTA"/>
    <s v="LYDETE3X1800 - COMBO DETERGENTE ETERNA 3.000+1.800 OFERTA"/>
    <n v="1"/>
    <n v="28655.46"/>
    <n v="0"/>
    <n v="28655.46"/>
    <s v="PE05"/>
    <n v="1"/>
    <n v="157"/>
    <s v=" TUTI Pereira"/>
    <s v="ZONA SUR"/>
    <s v="TERCEROS"/>
    <s v="2025 SEM 47"/>
    <s v="1836"/>
    <x v="41"/>
    <s v="jueves"/>
    <s v="ETERNA"/>
    <n v="1"/>
    <n v="1"/>
    <s v="TAT"/>
    <s v="MARIA CECILIA CEBALLOS ARBELAEZ"/>
    <s v="Preventa"/>
    <s v="21908828"/>
    <s v="1088007321"/>
    <s v="MARIA CECILIA CEBALLOS"/>
  </r>
  <r>
    <d v="2025-11-20T00:00:00"/>
    <s v="HHPE000680621"/>
    <s v="DRSHAMPSACHETX1"/>
    <s v="SHAMPOO ENEN DROMATIC SACHET X1"/>
    <s v="DRSHAMPSACHETX1 - SHAMPOO ENEN DROMATIC SACHET X1"/>
    <n v="3"/>
    <n v="883"/>
    <n v="0"/>
    <n v="2649"/>
    <s v="PE05"/>
    <n v="1"/>
    <n v="157"/>
    <s v=" TUTI Pereira"/>
    <s v="ZONA SUR"/>
    <s v="TERCEROS"/>
    <s v="2025 SEM 47"/>
    <s v="1836"/>
    <x v="41"/>
    <s v="jueves"/>
    <s v="DROMATIC"/>
    <n v="1"/>
    <n v="3"/>
    <s v="TAT"/>
    <s v="MARIA CECILIA CEBALLOS ARBELAEZ"/>
    <s v="Preventa"/>
    <s v="21908828"/>
    <s v="1088007321"/>
    <s v="MARIA CECILIA CEBALLOS"/>
  </r>
  <r>
    <d v="2025-11-20T00:00:00"/>
    <s v="HHPE000680623"/>
    <s v="LYLAVA1000"/>
    <s v="LIMPIAYA LIMPIADOR MULTIUSOS LAVANDA X 1000"/>
    <s v="LYLAVA1000 - LIMPIAYA LIMPIADOR MULTIUSOS LAVANDA X 1000"/>
    <n v="3"/>
    <n v="2541.83"/>
    <n v="0"/>
    <n v="7625.49"/>
    <s v="PE05"/>
    <n v="1"/>
    <n v="157"/>
    <s v=" TUTI Pereira"/>
    <s v="ZONA SUR"/>
    <s v="TERCEROS"/>
    <s v="2025 SEM 47"/>
    <s v="1836"/>
    <x v="41"/>
    <s v="jueves"/>
    <s v="ETERNA"/>
    <n v="1"/>
    <n v="3"/>
    <s v="TAT"/>
    <s v="SANDRA MILENA ARBOLEDA CARDONA"/>
    <s v="Preventa"/>
    <s v="25024447"/>
    <s v="1088007321"/>
    <s v="LA GRAN ESQUINA"/>
  </r>
  <r>
    <d v="2025-11-20T00:00:00"/>
    <s v="HHBU000701872"/>
    <s v="YAGOM90"/>
    <s v="GOMINA N17 EN SOBRE 90G"/>
    <s v="YAGOM90 - GOMINA N17 EN SOBRE 90G"/>
    <n v="12"/>
    <n v="1092.44"/>
    <n v="0"/>
    <n v="13109.28"/>
    <s v="CU02"/>
    <n v="1"/>
    <n v="211"/>
    <s v=" Tuti Cúcuta"/>
    <s v="ZONA SANTANDER"/>
    <s v="TERCEROS"/>
    <s v="2025 SEM 47"/>
    <s v="1677"/>
    <x v="28"/>
    <s v="jueves"/>
    <s v="YASS"/>
    <n v="1"/>
    <n v="12"/>
    <s v="TAT"/>
    <s v="JOSE ANTONIO RUBIO CARRILLO"/>
    <s v="Preventa"/>
    <s v="13446017"/>
    <s v="1093777438"/>
    <s v="TIENDA LOS GEMELOS"/>
  </r>
  <r>
    <d v="2025-11-20T00:00:00"/>
    <s v="HHBU000701872"/>
    <s v="DRSHAMPSACHETX1"/>
    <s v="SHAMPOO ENEN DROMATIC SACHET X1"/>
    <s v="DRSHAMPSACHETX1 - SHAMPOO ENEN DROMATIC SACHET X1"/>
    <n v="5"/>
    <n v="883"/>
    <n v="0"/>
    <n v="4415"/>
    <s v="CU02"/>
    <n v="1"/>
    <n v="211"/>
    <s v=" Tuti Cúcuta"/>
    <s v="ZONA SANTANDER"/>
    <s v="TERCEROS"/>
    <s v="2025 SEM 47"/>
    <s v="1677"/>
    <x v="28"/>
    <s v="jueves"/>
    <s v="DROMATIC"/>
    <n v="1"/>
    <n v="5"/>
    <s v="TAT"/>
    <s v="JOSE ANTONIO RUBIO CARRILLO"/>
    <s v="Preventa"/>
    <s v="13446017"/>
    <s v="1093777438"/>
    <s v="TIENDA LOS GEMELOS"/>
  </r>
  <r>
    <d v="2025-11-20T00:00:00"/>
    <s v="HHBU000701874"/>
    <s v="DRDESOPIES"/>
    <s v="DESODORANTE PARA PIES"/>
    <s v="DRDESOPIES - DESODORANTE PARA PIES"/>
    <n v="3"/>
    <n v="9636"/>
    <n v="0"/>
    <n v="28908"/>
    <s v="CU02"/>
    <n v="1"/>
    <n v="211"/>
    <s v=" Tuti Cúcuta"/>
    <s v="ZONA SANTANDER"/>
    <s v="TERCEROS"/>
    <s v="2025 SEM 47"/>
    <s v="1677"/>
    <x v="28"/>
    <s v="jueves"/>
    <s v="DROMATIC"/>
    <n v="1"/>
    <n v="3"/>
    <s v="TAT"/>
    <s v="BEATRIZ MOGOLLON HERNNDEZ"/>
    <s v="Preventa"/>
    <s v="27681920"/>
    <s v="1093777438"/>
    <s v="TIENDA BEATRIZ"/>
  </r>
  <r>
    <d v="2025-11-20T00:00:00"/>
    <s v="HHBU000701874"/>
    <s v="DRTERMOSACHETX1"/>
    <s v="TERMOPROTECTOR CAPILAR DROMATIC SACHET X1"/>
    <s v="DRTERMOSACHETX1 - TERMOPROTECTOR CAPILAR DROMATIC SACHET X1"/>
    <n v="6"/>
    <n v="2227"/>
    <n v="0"/>
    <n v="13362"/>
    <s v="CU02"/>
    <n v="1"/>
    <n v="211"/>
    <s v=" Tuti Cúcuta"/>
    <s v="ZONA SANTANDER"/>
    <s v="TERCEROS"/>
    <s v="2025 SEM 47"/>
    <s v="1677"/>
    <x v="28"/>
    <s v="jueves"/>
    <s v="DROMATIC"/>
    <n v="1"/>
    <n v="6"/>
    <s v="TAT"/>
    <s v="BEATRIZ MOGOLLON HERNNDEZ"/>
    <s v="Preventa"/>
    <s v="27681920"/>
    <s v="1093777438"/>
    <s v="TIENDA BEATRIZ"/>
  </r>
  <r>
    <d v="2025-11-20T00:00:00"/>
    <s v="HHBU000701874"/>
    <s v="DRSERUNSILISACHETX1"/>
    <s v="SERUM DE SILICONA DROMATIC EN SACHET X1"/>
    <s v="DRSERUNSILISACHETX1 - SERUM DE SILICONA DROMATIC EN SACHET X1"/>
    <n v="6"/>
    <n v="2227"/>
    <n v="0"/>
    <n v="13362"/>
    <s v="CU02"/>
    <n v="1"/>
    <n v="211"/>
    <s v=" Tuti Cúcuta"/>
    <s v="ZONA SANTANDER"/>
    <s v="TERCEROS"/>
    <s v="2025 SEM 47"/>
    <s v="1677"/>
    <x v="28"/>
    <s v="jueves"/>
    <s v="DROMATIC"/>
    <n v="1"/>
    <n v="6"/>
    <s v="TAT"/>
    <s v="BEATRIZ MOGOLLON HERNNDEZ"/>
    <s v="Preventa"/>
    <s v="27681920"/>
    <s v="1093777438"/>
    <s v="TIENDA BEATRIZ"/>
  </r>
  <r>
    <d v="2025-11-20T00:00:00"/>
    <s v="HHBO001182319"/>
    <s v="PBTALCO30"/>
    <s v="TALCO POLVO AFM 30 GR"/>
    <s v="PBTALCO30 - TALCO POLVO AFM 30 GR"/>
    <n v="5"/>
    <n v="2900.04"/>
    <n v="0"/>
    <n v="14500.2"/>
    <s v="BG11"/>
    <n v="1"/>
    <n v="126"/>
    <s v=" TUTI Bogota"/>
    <s v="ZONA BOGOTA"/>
    <s v="TERCEROS"/>
    <s v="2025 SEM 47"/>
    <s v="2204"/>
    <x v="47"/>
    <s v="jueves"/>
    <s v="PREBEL"/>
    <n v="1"/>
    <n v="5"/>
    <s v="TAT"/>
    <s v="HAROLD FABIAN CAMELO OVALLE"/>
    <s v="Preventa"/>
    <s v="1015455328"/>
    <s v="52906505"/>
    <s v="REMATE LA ESTRADA"/>
  </r>
  <r>
    <d v="2025-11-20T00:00:00"/>
    <s v="HHBO001182319"/>
    <s v="YAGOM90"/>
    <s v="GOMINA N17 EN SOBRE 90G"/>
    <s v="YAGOM90 - GOMINA N17 EN SOBRE 90G"/>
    <n v="10"/>
    <n v="1092.44"/>
    <n v="0"/>
    <n v="10924.4"/>
    <s v="BG11"/>
    <n v="1"/>
    <n v="126"/>
    <s v=" TUTI Bogota"/>
    <s v="ZONA BOGOTA"/>
    <s v="TERCEROS"/>
    <s v="2025 SEM 47"/>
    <s v="2204"/>
    <x v="47"/>
    <s v="jueves"/>
    <s v="YASS"/>
    <n v="1"/>
    <n v="10"/>
    <s v="TAT"/>
    <s v="HAROLD FABIAN CAMELO OVALLE"/>
    <s v="Preventa"/>
    <s v="1015455328"/>
    <s v="52906505"/>
    <s v="REMATE LA ESTRADA"/>
  </r>
  <r>
    <d v="2025-11-20T00:00:00"/>
    <s v="HHBU000701900"/>
    <s v="PBDESCLINGEL70GR"/>
    <s v="DESODORANTE CLINICAL EN GEL 70GR"/>
    <s v="PBDESCLINGEL70GR - DESODORANTE CLINICAL EN GEL 70GR"/>
    <n v="3"/>
    <n v="7650"/>
    <n v="0"/>
    <n v="22950"/>
    <s v="CU02"/>
    <n v="1"/>
    <n v="211"/>
    <s v=" Tuti Cúcuta"/>
    <s v="ZONA SANTANDER"/>
    <s v="TERCEROS"/>
    <s v="2025 SEM 47"/>
    <s v="1683"/>
    <x v="12"/>
    <s v="jueves"/>
    <s v="PREBEL"/>
    <n v="1"/>
    <n v="3"/>
    <s v="TAT"/>
    <s v="HERY GUARIN VALENCIA"/>
    <s v="Preventa"/>
    <s v="88159028"/>
    <s v="60375658"/>
    <s v="HOTEL LA INSULA"/>
  </r>
  <r>
    <d v="2025-11-20T00:00:00"/>
    <s v="HHBU000701900"/>
    <s v="PBDESCOJINX18"/>
    <s v="DES. AFM DPL ORIG 12G X18"/>
    <s v="PBDESCOJINX18 - DES. AFM DPL ORIG 12G X18"/>
    <n v="1"/>
    <n v="11900"/>
    <n v="357"/>
    <n v="11543"/>
    <s v="CU02"/>
    <n v="1"/>
    <n v="211"/>
    <s v=" Tuti Cúcuta"/>
    <s v="ZONA SANTANDER"/>
    <s v="TERCEROS"/>
    <s v="2025 SEM 47"/>
    <s v="1683"/>
    <x v="12"/>
    <s v="jueves"/>
    <s v="PREBEL"/>
    <n v="1"/>
    <n v="1"/>
    <s v="TAT"/>
    <s v="HERY GUARIN VALENCIA"/>
    <s v="Preventa"/>
    <s v="88159028"/>
    <s v="60375658"/>
    <s v="HOTEL LA INSULA"/>
  </r>
  <r>
    <d v="2025-11-20T00:00:00"/>
    <s v="HHBU000701900"/>
    <s v="PBELDES12X18"/>
    <s v="DES. EA DPL CLASS 12G X 18"/>
    <s v="PBELDES12X18 - DES. EA DPL CLASS 12G X 18"/>
    <n v="1"/>
    <n v="12500"/>
    <n v="375"/>
    <n v="12125"/>
    <s v="CU02"/>
    <n v="1"/>
    <n v="211"/>
    <s v=" Tuti Cúcuta"/>
    <s v="ZONA SANTANDER"/>
    <s v="TERCEROS"/>
    <s v="2025 SEM 47"/>
    <s v="1683"/>
    <x v="12"/>
    <s v="jueves"/>
    <s v="PREBEL"/>
    <n v="1"/>
    <n v="1"/>
    <s v="TAT"/>
    <s v="HERY GUARIN VALENCIA"/>
    <s v="Preventa"/>
    <s v="88159028"/>
    <s v="60375658"/>
    <s v="HOTEL LA INSULA"/>
  </r>
  <r>
    <d v="2025-11-20T00:00:00"/>
    <s v="HHBU000701900"/>
    <s v="LYBICA1000X1"/>
    <s v="LIMPIAYA LIMPIADOR BICARBONATO 1000ML X1"/>
    <s v="LYBICA1000X1 - LIMPIAYA LIMPIADOR BICARBONATO 1000ML X1"/>
    <n v="1"/>
    <n v="3025.21"/>
    <n v="0"/>
    <n v="3025.21"/>
    <s v="CU02"/>
    <n v="1"/>
    <n v="211"/>
    <s v=" Tuti Cúcuta"/>
    <s v="ZONA SANTANDER"/>
    <s v="TERCEROS"/>
    <s v="2025 SEM 47"/>
    <s v="1683"/>
    <x v="12"/>
    <s v="jueves"/>
    <s v="ETERNA"/>
    <n v="1"/>
    <n v="1"/>
    <s v="TAT"/>
    <s v="HERY GUARIN VALENCIA"/>
    <s v="Preventa"/>
    <s v="88159028"/>
    <s v="60375658"/>
    <s v="HOTEL LA INSULA"/>
  </r>
  <r>
    <d v="2025-11-20T00:00:00"/>
    <s v="HHBU000701900"/>
    <s v="LYDETEOS1800DX1"/>
    <s v="DETERGENTE ETERNA DOYPACK ROPA OSCURA 1800ML"/>
    <s v="LYDETEOS1800DX1 - DETERGENTE ETERNA DOYPACK ROPA OSCURA 1800ML"/>
    <n v="1"/>
    <n v="13840"/>
    <n v="0"/>
    <n v="13840"/>
    <s v="CU02"/>
    <n v="1"/>
    <n v="211"/>
    <s v=" Tuti Cúcuta"/>
    <s v="ZONA SANTANDER"/>
    <s v="TERCEROS"/>
    <s v="2025 SEM 47"/>
    <s v="1683"/>
    <x v="12"/>
    <s v="jueves"/>
    <s v="ETERNA"/>
    <n v="1"/>
    <n v="1"/>
    <s v="TAT"/>
    <s v="HERY GUARIN VALENCIA"/>
    <s v="Preventa"/>
    <s v="88159028"/>
    <s v="60375658"/>
    <s v="HOTEL LA INSULA"/>
  </r>
  <r>
    <d v="2025-11-20T00:00:00"/>
    <s v="HHBU000701900"/>
    <s v="LYCEETIPLANCHA"/>
    <s v="CEPILLO ECOLOGICO TIPO PLANCHA"/>
    <s v="LYCEETIPLANCHA - CEPILLO ECOLOGICO TIPO PLANCHA"/>
    <n v="2"/>
    <n v="2700"/>
    <n v="0"/>
    <n v="5400"/>
    <s v="CU02"/>
    <n v="1"/>
    <n v="211"/>
    <s v=" Tuti Cúcuta"/>
    <s v="ZONA SANTANDER"/>
    <s v="TERCEROS"/>
    <s v="2025 SEM 47"/>
    <s v="1683"/>
    <x v="12"/>
    <s v="jueves"/>
    <s v="ETERNA"/>
    <n v="1"/>
    <n v="2"/>
    <s v="TAT"/>
    <s v="HERY GUARIN VALENCIA"/>
    <s v="Preventa"/>
    <s v="88159028"/>
    <s v="60375658"/>
    <s v="HOTEL LA INSULA"/>
  </r>
  <r>
    <d v="2025-11-20T00:00:00"/>
    <s v="HHBU000701900"/>
    <s v="YAVABY20GR"/>
    <s v="VASELINA BABY, 20 GRAMOS, MARCA JUHNIOS"/>
    <s v="YAVABY20GR - VASELINA BABY, 20 GRAMOS, MARCA JUHNIOS"/>
    <n v="4"/>
    <n v="1444"/>
    <n v="0"/>
    <n v="5776"/>
    <s v="CU02"/>
    <n v="1"/>
    <n v="211"/>
    <s v=" Tuti Cúcuta"/>
    <s v="ZONA SANTANDER"/>
    <s v="TERCEROS"/>
    <s v="2025 SEM 47"/>
    <s v="1683"/>
    <x v="12"/>
    <s v="jueves"/>
    <s v="YASS"/>
    <n v="1"/>
    <n v="4"/>
    <s v="TAT"/>
    <s v="HERY GUARIN VALENCIA"/>
    <s v="Preventa"/>
    <s v="88159028"/>
    <s v="60375658"/>
    <s v="HOTEL LA INSULA"/>
  </r>
  <r>
    <d v="2025-11-20T00:00:00"/>
    <s v="HHBU000701900"/>
    <s v="YASEDA20"/>
    <s v="SEDA DENTAL CON CERA 20 MT"/>
    <s v="YASEDA20 - SEDA DENTAL CON CERA 20 MT"/>
    <n v="3"/>
    <n v="1092.44"/>
    <n v="0"/>
    <n v="3277.32"/>
    <s v="CU02"/>
    <n v="1"/>
    <n v="211"/>
    <s v=" Tuti Cúcuta"/>
    <s v="ZONA SANTANDER"/>
    <s v="TERCEROS"/>
    <s v="2025 SEM 47"/>
    <s v="1683"/>
    <x v="12"/>
    <s v="jueves"/>
    <s v="YASS"/>
    <n v="1"/>
    <n v="3"/>
    <s v="TAT"/>
    <s v="HERY GUARIN VALENCIA"/>
    <s v="Preventa"/>
    <s v="88159028"/>
    <s v="60375658"/>
    <s v="HOTEL LA INSULA"/>
  </r>
  <r>
    <d v="2025-11-20T00:00:00"/>
    <s v="HHBU000701900"/>
    <s v="DRELIXIRARGANX1"/>
    <s v="ELIXIR DE ARGAN DROMATIC PARA PEINAR Y CEPILLAR X1"/>
    <s v="DRELIXIRARGANX1 - ELIXIR DE ARGAN DROMATIC PARA PEINAR Y CEPILLAR X1"/>
    <n v="3"/>
    <n v="2731"/>
    <n v="0"/>
    <n v="8193"/>
    <s v="CU02"/>
    <n v="1"/>
    <n v="211"/>
    <s v=" Tuti Cúcuta"/>
    <s v="ZONA SANTANDER"/>
    <s v="TERCEROS"/>
    <s v="2025 SEM 47"/>
    <s v="1683"/>
    <x v="12"/>
    <s v="jueves"/>
    <s v="DROMATIC"/>
    <n v="1"/>
    <n v="3"/>
    <s v="TAT"/>
    <s v="HERY GUARIN VALENCIA"/>
    <s v="Preventa"/>
    <s v="88159028"/>
    <s v="60375658"/>
    <s v="HOTEL LA INSULA"/>
  </r>
  <r>
    <d v="2025-11-20T00:00:00"/>
    <s v="HHBU000701900"/>
    <s v="YACAN50"/>
    <s v="CANDADO 50 MM"/>
    <s v="YACAN50 - CANDADO 50 MM"/>
    <n v="6"/>
    <n v="4327.7299999999996"/>
    <n v="0"/>
    <n v="25966.38"/>
    <s v="CU02"/>
    <n v="1"/>
    <n v="211"/>
    <s v=" Tuti Cúcuta"/>
    <s v="ZONA SANTANDER"/>
    <s v="TERCEROS"/>
    <s v="2025 SEM 47"/>
    <s v="1683"/>
    <x v="12"/>
    <s v="jueves"/>
    <s v="YASS"/>
    <n v="1"/>
    <n v="6"/>
    <s v="TAT"/>
    <s v="HERY GUARIN VALENCIA"/>
    <s v="Preventa"/>
    <s v="88159028"/>
    <s v="60375658"/>
    <s v="HOTEL LA INSULA"/>
  </r>
  <r>
    <d v="2025-11-20T00:00:00"/>
    <s v="HHBU000701900"/>
    <s v="YACAN38"/>
    <s v="CANDADO 38 MM"/>
    <s v="YACAN38 - CANDADO 38 MM"/>
    <n v="12"/>
    <n v="2668.75"/>
    <n v="0"/>
    <n v="32025"/>
    <s v="CU02"/>
    <n v="1"/>
    <n v="211"/>
    <s v=" Tuti Cúcuta"/>
    <s v="ZONA SANTANDER"/>
    <s v="TERCEROS"/>
    <s v="2025 SEM 47"/>
    <s v="1683"/>
    <x v="12"/>
    <s v="jueves"/>
    <s v="YASS"/>
    <n v="1"/>
    <n v="12"/>
    <s v="TAT"/>
    <s v="HERY GUARIN VALENCIA"/>
    <s v="Preventa"/>
    <s v="88159028"/>
    <s v="60375658"/>
    <s v="HOTEL LA INSULA"/>
  </r>
  <r>
    <d v="2025-11-20T00:00:00"/>
    <s v="HHBU000701900"/>
    <s v="YACAN25"/>
    <s v="CANDADO 25 MM"/>
    <s v="YACAN25 - CANDADO 25 MM"/>
    <n v="12"/>
    <n v="1543"/>
    <n v="0"/>
    <n v="18516"/>
    <s v="CU02"/>
    <n v="1"/>
    <n v="211"/>
    <s v=" Tuti Cúcuta"/>
    <s v="ZONA SANTANDER"/>
    <s v="TERCEROS"/>
    <s v="2025 SEM 47"/>
    <s v="1683"/>
    <x v="12"/>
    <s v="jueves"/>
    <s v="YASS"/>
    <n v="1"/>
    <n v="12"/>
    <s v="TAT"/>
    <s v="HERY GUARIN VALENCIA"/>
    <s v="Preventa"/>
    <s v="88159028"/>
    <s v="60375658"/>
    <s v="HOTEL LA INSULA"/>
  </r>
  <r>
    <d v="2025-11-20T00:00:00"/>
    <s v="HHBU000701900"/>
    <s v="LYDETE3X1800"/>
    <s v="COMBO DETERGENTE ETERNA 3.000+1.800 OFERTA"/>
    <s v="LYDETE3X1800 - COMBO DETERGENTE ETERNA 3.000+1.800 OFERTA"/>
    <n v="1"/>
    <n v="28655.46"/>
    <n v="0"/>
    <n v="28655.46"/>
    <s v="CU02"/>
    <n v="1"/>
    <n v="211"/>
    <s v=" Tuti Cúcuta"/>
    <s v="ZONA SANTANDER"/>
    <s v="TERCEROS"/>
    <s v="2025 SEM 47"/>
    <s v="1683"/>
    <x v="12"/>
    <s v="jueves"/>
    <s v="ETERNA"/>
    <n v="1"/>
    <n v="1"/>
    <s v="TAT"/>
    <s v="HERY GUARIN VALENCIA"/>
    <s v="Preventa"/>
    <s v="88159028"/>
    <s v="60375658"/>
    <s v="HOTEL LA INSULA"/>
  </r>
  <r>
    <d v="2025-11-20T00:00:00"/>
    <s v="HHBQ000728530"/>
    <s v="PBTALCO30"/>
    <s v="TALCO POLVO AFM 30 GR"/>
    <s v="PBTALCO30 - TALCO POLVO AFM 30 GR"/>
    <n v="6"/>
    <n v="2900.04"/>
    <n v="0"/>
    <n v="17400.240000000002"/>
    <s v="BQ06"/>
    <n v="1"/>
    <n v="155"/>
    <s v=" TUTI Barranquilla"/>
    <s v="ZONA NORTE"/>
    <s v="TERCEROS"/>
    <s v="2025 SEM 47"/>
    <s v="1945"/>
    <x v="37"/>
    <s v="jueves"/>
    <s v="PREBEL"/>
    <n v="1"/>
    <n v="6"/>
    <s v="TAT"/>
    <s v="JOSE ANTONIO RODRIGUEZ CASTELLANOS"/>
    <s v="Preventa"/>
    <s v="72434492"/>
    <s v="1042436969"/>
    <s v="TIENDA LA PIRAMIDE"/>
  </r>
  <r>
    <d v="2025-11-20T00:00:00"/>
    <s v="HHME001471427"/>
    <s v="LYGUANT8AMX2"/>
    <s v="LIMPIAYA GUANTE TALLA8 AMARILLO X2"/>
    <s v="LYGUANT8AMX2 - LIMPIAYA GUANTE TALLA8 AMARILLO X2"/>
    <n v="4"/>
    <n v="3025.21"/>
    <n v="0"/>
    <n v="12100.84"/>
    <s v="MD30"/>
    <n v="1"/>
    <n v="125"/>
    <s v=" TUTI Medellin"/>
    <s v="ZONA CENTRO"/>
    <s v="TERCEROS"/>
    <s v="2025 SEM 47"/>
    <s v="1318"/>
    <x v="17"/>
    <s v="jueves"/>
    <s v="ETERNA"/>
    <n v="1"/>
    <n v="4"/>
    <s v="TAT"/>
    <s v="DORA PATRICIA VELEZ DIAZ"/>
    <s v="Preventa"/>
    <s v="43725162"/>
    <s v="1037949442"/>
    <s v="ALMACEN Y PAPELERIA EL AMOGO"/>
  </r>
  <r>
    <d v="2025-11-20T00:00:00"/>
    <s v="HHME001471427"/>
    <s v="LYGUANT8.5AMX2"/>
    <s v="LIMPIAYA GUANTE TALLA8.5 AMARILLO X2"/>
    <s v="LYGUANT8.5AMX2 - LIMPIAYA GUANTE TALLA8.5 AMARILLO X2"/>
    <n v="4"/>
    <n v="3025.21"/>
    <n v="0"/>
    <n v="12100.84"/>
    <s v="MD30"/>
    <n v="1"/>
    <n v="125"/>
    <s v=" TUTI Medellin"/>
    <s v="ZONA CENTRO"/>
    <s v="TERCEROS"/>
    <s v="2025 SEM 47"/>
    <s v="1318"/>
    <x v="17"/>
    <s v="jueves"/>
    <s v="ETERNA"/>
    <n v="1"/>
    <n v="4"/>
    <s v="TAT"/>
    <s v="DORA PATRICIA VELEZ DIAZ"/>
    <s v="Preventa"/>
    <s v="43725162"/>
    <s v="1037949442"/>
    <s v="ALMACEN Y PAPELERIA EL AMOGO"/>
  </r>
  <r>
    <d v="2025-11-20T00:00:00"/>
    <s v="HHME001471427"/>
    <s v="LYGUANT9AMX2"/>
    <s v="LIMPIAYA GUANTE TALLA9 AMARILLO X2"/>
    <s v="LYGUANT9AMX2 - LIMPIAYA GUANTE TALLA9 AMARILLO X2"/>
    <n v="4"/>
    <n v="3025.21"/>
    <n v="0"/>
    <n v="12100.84"/>
    <s v="MD30"/>
    <n v="1"/>
    <n v="125"/>
    <s v=" TUTI Medellin"/>
    <s v="ZONA CENTRO"/>
    <s v="TERCEROS"/>
    <s v="2025 SEM 47"/>
    <s v="1318"/>
    <x v="17"/>
    <s v="jueves"/>
    <s v="ETERNA"/>
    <n v="1"/>
    <n v="4"/>
    <s v="TAT"/>
    <s v="DORA PATRICIA VELEZ DIAZ"/>
    <s v="Preventa"/>
    <s v="43725162"/>
    <s v="1037949442"/>
    <s v="ALMACEN Y PAPELERIA EL AMOGO"/>
  </r>
  <r>
    <d v="2025-11-20T00:00:00"/>
    <s v="HHBQ000728595"/>
    <s v="YABOLSAMED"/>
    <s v="BOLSA BASURA PAQUETE X8 UNIDADES"/>
    <s v="YABOLSAMED - BOLSA BASURA PAQUETE X8 UNIDADES"/>
    <n v="1"/>
    <n v="1344.54"/>
    <n v="0"/>
    <n v="1344.54"/>
    <s v="BQ15"/>
    <n v="1"/>
    <n v="212"/>
    <s v=" Tuti Cartagena"/>
    <s v="ZONA NORTE"/>
    <s v="TERCEROS"/>
    <s v="2025 SEM 47"/>
    <s v="1955"/>
    <x v="56"/>
    <s v="jueves"/>
    <s v="YASS"/>
    <n v="1"/>
    <n v="1"/>
    <s v="TAT"/>
    <s v="MARLENY GARCIA"/>
    <s v="Preventa"/>
    <s v="41891807"/>
    <s v="1047509489"/>
    <s v="TIENDA EL BARATON"/>
  </r>
  <r>
    <d v="2025-11-20T00:00:00"/>
    <s v="HHME001471440"/>
    <s v="LYGUANT7AMX2"/>
    <s v="LIMPIAYA GUATE TALLA7 AMARILLO X2"/>
    <s v="LYGUANT7AMX2 - LIMPIAYA GUATE TALLA7 AMARILLO X2"/>
    <n v="6"/>
    <n v="3025.21"/>
    <n v="0"/>
    <n v="18151.259999999998"/>
    <s v="MD30"/>
    <n v="1"/>
    <n v="125"/>
    <s v=" TUTI Medellin"/>
    <s v="ZONA CENTRO"/>
    <s v="TERCEROS"/>
    <s v="2025 SEM 47"/>
    <s v="1318"/>
    <x v="17"/>
    <s v="jueves"/>
    <s v="ETERNA"/>
    <n v="1"/>
    <n v="6"/>
    <s v="TAT"/>
    <s v="YEFERSON STEVEN TABORDA HIDALGO"/>
    <s v="Preventa"/>
    <s v="1036663167"/>
    <s v="1037949442"/>
    <s v="GRO TABORDA OCHOA"/>
  </r>
  <r>
    <d v="2025-11-20T00:00:00"/>
    <s v="HHBO001182401"/>
    <s v="LYBICA1000X1"/>
    <s v="LIMPIAYA LIMPIADOR BICARBONATO 1000ML X1"/>
    <s v="LYBICA1000X1 - LIMPIAYA LIMPIADOR BICARBONATO 1000ML X1"/>
    <n v="2"/>
    <n v="3025.21"/>
    <n v="0"/>
    <n v="6050.42"/>
    <s v="BG25"/>
    <n v="1"/>
    <n v="126"/>
    <s v=" TUTI Bogota"/>
    <s v="ZONA BOGOTA"/>
    <s v="TERCEROS"/>
    <s v="2025 SEM 47"/>
    <s v="2135"/>
    <x v="32"/>
    <s v="jueves"/>
    <s v="ETERNA"/>
    <n v="1"/>
    <n v="2"/>
    <s v="TAT"/>
    <s v="JOSE ARNULFO BOCANEGRA BRIÑEZ"/>
    <s v="Preventa"/>
    <s v="14223819"/>
    <s v="79354604"/>
    <s v="JOSE ARNULFO BOCANEGRA"/>
  </r>
  <r>
    <d v="2025-11-20T00:00:00"/>
    <s v="HHBO001182414"/>
    <s v="YAPADAM150"/>
    <s v="PAÑITOS HUMEDOS DAMPY X 150 UND AZUL"/>
    <s v="YAPADAM150 - PAÑITOS HUMEDOS DAMPY X 150 UND AZUL"/>
    <n v="1"/>
    <n v="6422.4"/>
    <n v="0"/>
    <n v="6422.4"/>
    <s v="BG19"/>
    <n v="1"/>
    <n v="126"/>
    <s v=" TUTI Bogota"/>
    <s v="ZONA BOGOTA"/>
    <s v="TERCEROS"/>
    <s v="2025 SEM 47"/>
    <s v="2186"/>
    <x v="46"/>
    <s v="jueves"/>
    <s v="YASS"/>
    <n v="1"/>
    <n v="1"/>
    <s v="TAT"/>
    <s v="MARIA ISABEL DIAZ TORRES"/>
    <s v="Preventa"/>
    <s v="51955240"/>
    <s v="9902"/>
    <s v="DEPOSITO JOSE J DIAZ"/>
  </r>
  <r>
    <d v="2025-11-20T00:00:00"/>
    <s v="HHBO001182414"/>
    <s v="LYCEETIPLANCHA"/>
    <s v="CEPILLO ECOLOGICO TIPO PLANCHA"/>
    <s v="LYCEETIPLANCHA - CEPILLO ECOLOGICO TIPO PLANCHA"/>
    <n v="6"/>
    <n v="2700"/>
    <n v="0"/>
    <n v="16200"/>
    <s v="BG19"/>
    <n v="1"/>
    <n v="126"/>
    <s v=" TUTI Bogota"/>
    <s v="ZONA BOGOTA"/>
    <s v="TERCEROS"/>
    <s v="2025 SEM 47"/>
    <s v="2186"/>
    <x v="46"/>
    <s v="jueves"/>
    <s v="ETERNA"/>
    <n v="1"/>
    <n v="6"/>
    <s v="TAT"/>
    <s v="MARIA ISABEL DIAZ TORRES"/>
    <s v="Preventa"/>
    <s v="51955240"/>
    <s v="9902"/>
    <s v="DEPOSITO JOSE J DIAZ"/>
  </r>
  <r>
    <d v="2025-11-20T00:00:00"/>
    <s v="HHBO001182414"/>
    <s v="PBELDESMIN30"/>
    <s v="EA CLASSIC MINI ROLL ON 30ML"/>
    <s v="PBELDESMIN30 - EA CLASSIC MINI ROLL ON 30ML"/>
    <n v="4"/>
    <n v="3000"/>
    <n v="0"/>
    <n v="12000"/>
    <s v="BG19"/>
    <n v="1"/>
    <n v="126"/>
    <s v=" TUTI Bogota"/>
    <s v="ZONA BOGOTA"/>
    <s v="TERCEROS"/>
    <s v="2025 SEM 47"/>
    <s v="2186"/>
    <x v="46"/>
    <s v="jueves"/>
    <s v="PREBEL"/>
    <n v="1"/>
    <n v="4"/>
    <s v="TAT"/>
    <s v="MARIA ISABEL DIAZ TORRES"/>
    <s v="Preventa"/>
    <s v="51955240"/>
    <s v="9902"/>
    <s v="DEPOSITO JOSE J DIAZ"/>
  </r>
  <r>
    <d v="2025-11-20T00:00:00"/>
    <s v="HHME001471480"/>
    <s v="PBTALCO30"/>
    <s v="TALCO POLVO AFM 30 GR"/>
    <s v="PBTALCO30 - TALCO POLVO AFM 30 GR"/>
    <n v="6"/>
    <n v="2900.04"/>
    <n v="0"/>
    <n v="17400.240000000002"/>
    <s v="MD01"/>
    <n v="1"/>
    <n v="125"/>
    <s v=" TUTI Medellin"/>
    <s v="ZONA CENTRO"/>
    <s v="TERCEROS"/>
    <s v="2025 SEM 47"/>
    <s v="1348"/>
    <x v="7"/>
    <s v="jueves"/>
    <s v="PREBEL"/>
    <n v="1"/>
    <n v="6"/>
    <s v="TAT"/>
    <s v="LUIS EDUARDO HENAO PEREZ"/>
    <s v="Preventa"/>
    <s v="15326466"/>
    <s v="1039023085"/>
    <s v="RESTAURANTE Y CAFETERIA EL MESON DEL EDEN"/>
  </r>
  <r>
    <d v="2025-11-20T00:00:00"/>
    <s v="HHME001471480"/>
    <s v="PBDESCLIROLL"/>
    <s v="DESODORANTE CLINICAL ROLL-ON 30ML"/>
    <s v="PBDESCLIROLL - DESODORANTE CLINICAL ROLL-ON 30ML"/>
    <n v="5"/>
    <n v="3000"/>
    <n v="0"/>
    <n v="15000"/>
    <s v="MD01"/>
    <n v="1"/>
    <n v="125"/>
    <s v=" TUTI Medellin"/>
    <s v="ZONA CENTRO"/>
    <s v="TERCEROS"/>
    <s v="2025 SEM 47"/>
    <s v="1348"/>
    <x v="7"/>
    <s v="jueves"/>
    <s v="PREBEL"/>
    <n v="1"/>
    <n v="5"/>
    <s v="TAT"/>
    <s v="LUIS EDUARDO HENAO PEREZ"/>
    <s v="Preventa"/>
    <s v="15326466"/>
    <s v="1039023085"/>
    <s v="RESTAURANTE Y CAFETERIA EL MESON DEL EDEN"/>
  </r>
  <r>
    <d v="2025-11-20T00:00:00"/>
    <s v="HHBU000701984"/>
    <s v="YAPANIAZUX12"/>
    <s v="PAÑITOS HUMEDOS DAMPY AAZUL X 12UND"/>
    <s v="YAPANIAZUX12 - PAÑITOS HUMEDOS DAMPY AAZUL X 12UND"/>
    <n v="4"/>
    <n v="870"/>
    <n v="0"/>
    <n v="3480"/>
    <s v="BM11"/>
    <n v="1"/>
    <n v="154"/>
    <s v=" TUTI Bucaramanga"/>
    <s v="ZONA SANTANDER"/>
    <s v="TERCEROS"/>
    <s v="2025 SEM 47"/>
    <s v="1644"/>
    <x v="35"/>
    <s v="jueves"/>
    <s v="YASS"/>
    <n v="1"/>
    <n v="4"/>
    <s v="TAT"/>
    <s v="ORLANDO JIMENEZ RONDON"/>
    <s v="Preventa"/>
    <s v="5581496"/>
    <s v="63557106"/>
    <s v="TIENDA POKER"/>
  </r>
  <r>
    <d v="2025-11-20T00:00:00"/>
    <s v="HHMO000627532"/>
    <s v="LYESPOOROX12"/>
    <s v="LIMPIAYA ESPONJA ORO/PLATA X12"/>
    <s v="LYESPOOROX12 - LIMPIAYA ESPONJA ORO/PLATA X12"/>
    <n v="1"/>
    <n v="8991.6"/>
    <n v="449.58"/>
    <n v="8542.02"/>
    <s v="MT11"/>
    <n v="1"/>
    <n v="156"/>
    <s v=" TUTI Monteria"/>
    <s v="ZONA CENTRO"/>
    <s v="TERCEROS"/>
    <s v="2025 SEM 47"/>
    <s v="1736"/>
    <x v="30"/>
    <s v="jueves"/>
    <s v="ETERNA"/>
    <n v="1"/>
    <n v="1"/>
    <s v="TAT"/>
    <s v="LAUREANO MANUEL MARTINEZ MENDOZA"/>
    <s v="Preventa"/>
    <s v="78020530"/>
    <s v="78716125"/>
    <s v="TIENDA M Y L"/>
  </r>
  <r>
    <d v="2025-11-20T00:00:00"/>
    <s v="HHMO000627532"/>
    <s v="LYESPOMALLX1"/>
    <s v="LIMPIAYA MALLA ESPONJA X1"/>
    <s v="LYESPOMALLX1 - LIMPIAYA MALLA ESPONJA X1"/>
    <n v="12"/>
    <n v="714.29"/>
    <n v="0"/>
    <n v="8571.48"/>
    <s v="MT11"/>
    <n v="1"/>
    <n v="156"/>
    <s v=" TUTI Monteria"/>
    <s v="ZONA CENTRO"/>
    <s v="TERCEROS"/>
    <s v="2025 SEM 47"/>
    <s v="1736"/>
    <x v="30"/>
    <s v="jueves"/>
    <s v="ETERNA"/>
    <n v="1"/>
    <n v="12"/>
    <s v="TAT"/>
    <s v="LAUREANO MANUEL MARTINEZ MENDOZA"/>
    <s v="Preventa"/>
    <s v="78020530"/>
    <s v="78716125"/>
    <s v="TIENDA M Y L"/>
  </r>
  <r>
    <d v="2025-11-20T00:00:00"/>
    <s v="HHBU000701800"/>
    <s v="LYLOZA500ML"/>
    <s v="LAVALOZA LIQUIDO 500ML"/>
    <s v="LYLOZA500ML - LAVALOZA LIQUIDO 500ML"/>
    <n v="6"/>
    <n v="2475"/>
    <n v="0"/>
    <n v="14850"/>
    <s v="CU02"/>
    <n v="1"/>
    <n v="211"/>
    <s v=" Tuti Cúcuta"/>
    <s v="ZONA SANTANDER"/>
    <s v="TERCEROS"/>
    <s v="2025 SEM 47"/>
    <s v="1674"/>
    <x v="24"/>
    <s v="jueves"/>
    <s v="ETERNA"/>
    <n v="1"/>
    <n v="6"/>
    <s v="TAT"/>
    <s v="IDERNAIL CONTRERAS"/>
    <s v="Preventa"/>
    <s v="1064836359"/>
    <s v="1090387974"/>
    <s v="TIENDA MIXTA MATTHEW"/>
  </r>
  <r>
    <d v="2025-11-20T00:00:00"/>
    <s v="HHBU000701810"/>
    <s v="LYESPOOROX12"/>
    <s v="LIMPIAYA ESPONJA ORO/PLATA X12"/>
    <s v="LYESPOOROX12 - LIMPIAYA ESPONJA ORO/PLATA X12"/>
    <n v="1"/>
    <n v="8991.6"/>
    <n v="449.58"/>
    <n v="8542.02"/>
    <s v="CU02"/>
    <n v="1"/>
    <n v="211"/>
    <s v=" Tuti Cúcuta"/>
    <s v="ZONA SANTANDER"/>
    <s v="TERCEROS"/>
    <s v="2025 SEM 47"/>
    <s v="1674"/>
    <x v="24"/>
    <s v="jueves"/>
    <s v="ETERNA"/>
    <n v="1"/>
    <n v="1"/>
    <s v="TAT"/>
    <s v="MILDRED LEMUS VARGAS"/>
    <s v="Preventa"/>
    <s v="1093744373"/>
    <s v="1090387974"/>
    <s v="TIENDA MIXTA MILDRED"/>
  </r>
  <r>
    <d v="2025-11-20T00:00:00"/>
    <s v="HHBO001182246"/>
    <s v="YATIJEROM"/>
    <s v="TIJERA PUNTA ROMA ECONOMICA"/>
    <s v="YATIJEROM - TIJERA PUNTA ROMA ECONOMICA"/>
    <n v="4"/>
    <n v="864"/>
    <n v="0"/>
    <n v="3456"/>
    <s v="BG25"/>
    <n v="1"/>
    <n v="126"/>
    <s v=" TUTI Bogota"/>
    <s v="ZONA BOGOTA"/>
    <s v="TERCEROS"/>
    <s v="2025 SEM 47"/>
    <s v="2132"/>
    <x v="26"/>
    <s v="jueves"/>
    <s v="YASS"/>
    <n v="1"/>
    <n v="4"/>
    <s v="TAT"/>
    <s v="FERRETERIA BRAKHOT SAS"/>
    <s v="Preventa"/>
    <s v="901763435"/>
    <s v="52290464"/>
    <s v="FERRETERIA BRAKHOT SAS"/>
  </r>
  <r>
    <d v="2025-11-20T00:00:00"/>
    <s v="HHBO001182246"/>
    <s v="LYESPOOROX12"/>
    <s v="LIMPIAYA ESPONJA ORO/PLATA X12"/>
    <s v="LYESPOOROX12 - LIMPIAYA ESPONJA ORO/PLATA X12"/>
    <n v="1"/>
    <n v="8991.6"/>
    <n v="449.58"/>
    <n v="8542.02"/>
    <s v="BG25"/>
    <n v="1"/>
    <n v="126"/>
    <s v=" TUTI Bogota"/>
    <s v="ZONA BOGOTA"/>
    <s v="TERCEROS"/>
    <s v="2025 SEM 47"/>
    <s v="2132"/>
    <x v="26"/>
    <s v="jueves"/>
    <s v="ETERNA"/>
    <n v="1"/>
    <n v="1"/>
    <s v="TAT"/>
    <s v="FERRETERIA BRAKHOT SAS"/>
    <s v="Preventa"/>
    <s v="901763435"/>
    <s v="52290464"/>
    <s v="FERRETERIA BRAKHOT SAS"/>
  </r>
  <r>
    <d v="2025-11-20T00:00:00"/>
    <s v="HHBU000701823"/>
    <s v="YABOLSAMED"/>
    <s v="BOLSA BASURA PAQUETE X8 UNIDADES"/>
    <s v="YABOLSAMED - BOLSA BASURA PAQUETE X8 UNIDADES"/>
    <n v="5"/>
    <n v="1344.54"/>
    <n v="0"/>
    <n v="6722.7"/>
    <s v="CU02"/>
    <n v="1"/>
    <n v="211"/>
    <s v=" Tuti Cúcuta"/>
    <s v="ZONA SANTANDER"/>
    <s v="TERCEROS"/>
    <s v="2025 SEM 47"/>
    <s v="1674"/>
    <x v="24"/>
    <s v="jueves"/>
    <s v="YASS"/>
    <n v="1"/>
    <n v="5"/>
    <s v="TAT"/>
    <s v="PARMENIO ORTIZ PIÑA"/>
    <s v="Preventa"/>
    <s v="5483149"/>
    <s v="1090387974"/>
    <s v="TIENDA PARMENIO"/>
  </r>
  <r>
    <d v="2025-11-20T00:00:00"/>
    <s v="HHBU000701828"/>
    <s v="LYLOZA500ML"/>
    <s v="LAVALOZA LIQUIDO 500ML"/>
    <s v="LYLOZA500ML - LAVALOZA LIQUIDO 500ML"/>
    <n v="12"/>
    <n v="2475"/>
    <n v="0"/>
    <n v="29700"/>
    <s v="CU02"/>
    <n v="1"/>
    <n v="211"/>
    <s v=" Tuti Cúcuta"/>
    <s v="ZONA SANTANDER"/>
    <s v="TERCEROS"/>
    <s v="2025 SEM 47"/>
    <s v="1674"/>
    <x v="24"/>
    <s v="jueves"/>
    <s v="ETERNA"/>
    <n v="1"/>
    <n v="12"/>
    <s v="TAT"/>
    <s v="DIOSVAIDE YULIETH PEÑARANDA GARCIA"/>
    <s v="Preventa"/>
    <s v="60386276"/>
    <s v="1090387974"/>
    <s v="MUNIABASTOS Y VARIEDADES RENACER"/>
  </r>
  <r>
    <d v="2025-11-20T00:00:00"/>
    <s v="HHBU000701864"/>
    <s v="PBELNATX100"/>
    <s v="DESODORANTE ELIZABETH ARDEN NATURAL X100"/>
    <s v="PBELNATX100 - DESODORANTE ELIZABETH ARDEN NATURAL X100"/>
    <n v="2"/>
    <n v="7650"/>
    <n v="0"/>
    <n v="15300"/>
    <s v="CU02"/>
    <n v="1"/>
    <n v="211"/>
    <s v=" Tuti Cúcuta"/>
    <s v="ZONA SANTANDER"/>
    <s v="TERCEROS"/>
    <s v="2025 SEM 47"/>
    <s v="1674"/>
    <x v="24"/>
    <s v="jueves"/>
    <s v="PREBEL"/>
    <n v="1"/>
    <n v="2"/>
    <s v="TAT"/>
    <s v="LIZETH YURANIS SOTO MJOGOLLON"/>
    <s v="Preventa"/>
    <s v="1010077793"/>
    <s v="1090387974"/>
    <s v="VARIEDADES DAYLI"/>
  </r>
  <r>
    <d v="2025-11-20T00:00:00"/>
    <s v="HHBU000701864"/>
    <s v="LYDETE3X1800"/>
    <s v="COMBO DETERGENTE ETERNA 3.000+1.800 OFERTA"/>
    <s v="LYDETE3X1800 - COMBO DETERGENTE ETERNA 3.000+1.800 OFERTA"/>
    <n v="1"/>
    <n v="28655.46"/>
    <n v="0"/>
    <n v="28655.46"/>
    <s v="CU02"/>
    <n v="1"/>
    <n v="211"/>
    <s v=" Tuti Cúcuta"/>
    <s v="ZONA SANTANDER"/>
    <s v="TERCEROS"/>
    <s v="2025 SEM 47"/>
    <s v="1674"/>
    <x v="24"/>
    <s v="jueves"/>
    <s v="ETERNA"/>
    <n v="1"/>
    <n v="1"/>
    <s v="TAT"/>
    <s v="LIZETH YURANIS SOTO MJOGOLLON"/>
    <s v="Preventa"/>
    <s v="1010077793"/>
    <s v="1090387974"/>
    <s v="VARIEDADES DAYLI"/>
  </r>
  <r>
    <d v="2025-11-20T00:00:00"/>
    <s v="HHBU000701877"/>
    <s v="YACAN63"/>
    <s v="CANDADO 63 MM"/>
    <s v="YACAN63 - CANDADO 63 MM"/>
    <n v="2"/>
    <n v="5940"/>
    <n v="0"/>
    <n v="11880"/>
    <s v="CU02"/>
    <n v="1"/>
    <n v="211"/>
    <s v=" Tuti Cúcuta"/>
    <s v="ZONA SANTANDER"/>
    <s v="TERCEROS"/>
    <s v="2025 SEM 47"/>
    <s v="1677"/>
    <x v="28"/>
    <s v="jueves"/>
    <s v="YASS"/>
    <n v="1"/>
    <n v="2"/>
    <s v="TAT"/>
    <s v="OSCAR CORONEL"/>
    <s v="Preventa"/>
    <s v="13377387"/>
    <s v="1093777438"/>
    <s v="OSCAR CORONEL"/>
  </r>
  <r>
    <d v="2025-11-20T00:00:00"/>
    <s v="HHBU000701877"/>
    <s v="YACAN50"/>
    <s v="CANDADO 50 MM"/>
    <s v="YACAN50 - CANDADO 50 MM"/>
    <n v="2"/>
    <n v="4327.7299999999996"/>
    <n v="0"/>
    <n v="8655.4599999999991"/>
    <s v="CU02"/>
    <n v="1"/>
    <n v="211"/>
    <s v=" Tuti Cúcuta"/>
    <s v="ZONA SANTANDER"/>
    <s v="TERCEROS"/>
    <s v="2025 SEM 47"/>
    <s v="1677"/>
    <x v="28"/>
    <s v="jueves"/>
    <s v="YASS"/>
    <n v="1"/>
    <n v="2"/>
    <s v="TAT"/>
    <s v="OSCAR CORONEL"/>
    <s v="Preventa"/>
    <s v="13377387"/>
    <s v="1093777438"/>
    <s v="OSCAR CORONEL"/>
  </r>
  <r>
    <d v="2025-11-20T00:00:00"/>
    <s v="HHBU000701877"/>
    <s v="YACAN40"/>
    <s v="CANDADO 40 MM"/>
    <s v="YACAN40 - CANDADO 40 MM"/>
    <n v="4"/>
    <n v="2992.5"/>
    <n v="0"/>
    <n v="11970"/>
    <s v="CU02"/>
    <n v="1"/>
    <n v="211"/>
    <s v=" Tuti Cúcuta"/>
    <s v="ZONA SANTANDER"/>
    <s v="TERCEROS"/>
    <s v="2025 SEM 47"/>
    <s v="1677"/>
    <x v="28"/>
    <s v="jueves"/>
    <s v="YASS"/>
    <n v="1"/>
    <n v="4"/>
    <s v="TAT"/>
    <s v="OSCAR CORONEL"/>
    <s v="Preventa"/>
    <s v="13377387"/>
    <s v="1093777438"/>
    <s v="OSCAR CORONEL"/>
  </r>
  <r>
    <d v="2025-11-20T00:00:00"/>
    <s v="HHME001471379"/>
    <s v="YAPANIAZU"/>
    <s v="PAÑITOS HUMEDOS DAMPY X 20 AZUL"/>
    <s v="YAPANIAZU - PAÑITOS HUMEDOS DAMPY X 20 AZUL"/>
    <n v="10"/>
    <n v="1344.54"/>
    <n v="0"/>
    <n v="13445.4"/>
    <s v="MD30"/>
    <n v="1"/>
    <n v="125"/>
    <s v=" TUTI Medellin"/>
    <s v="ZONA CENTRO"/>
    <s v="TERCEROS"/>
    <s v="2025 SEM 47"/>
    <s v="1318"/>
    <x v="17"/>
    <s v="jueves"/>
    <s v="YASS"/>
    <n v="1"/>
    <n v="10"/>
    <s v="TAT"/>
    <s v="JHON JAIRO ARANGO QUINTERO"/>
    <s v="Preventa"/>
    <s v="1036599322"/>
    <s v="1037949442"/>
    <s v="LICO SUR"/>
  </r>
  <r>
    <d v="2025-11-20T00:00:00"/>
    <s v="HHBU000701890"/>
    <s v="YATOAVEN"/>
    <s v="TOALLAS HIGIENICAS VENUS DELGADAS X 8 UND"/>
    <s v="YATOAVEN - TOALLAS HIGIENICAS VENUS DELGADAS X 8 UND"/>
    <n v="5"/>
    <n v="2016.81"/>
    <n v="1008.405"/>
    <n v="9075.6450000000004"/>
    <s v="CU02"/>
    <n v="1"/>
    <n v="211"/>
    <s v=" Tuti Cúcuta"/>
    <s v="ZONA SANTANDER"/>
    <s v="TERCEROS"/>
    <s v="2025 SEM 47"/>
    <s v="1677"/>
    <x v="28"/>
    <s v="jueves"/>
    <s v="YASS"/>
    <n v="1"/>
    <n v="5"/>
    <s v="TAT"/>
    <s v="ZORAYDA MACHADO FRANCO"/>
    <s v="Preventa"/>
    <s v="37333903"/>
    <s v="1093777438"/>
    <s v="IENDA  LOS MACHADO"/>
  </r>
  <r>
    <d v="2025-11-20T00:00:00"/>
    <s v="HHBQ000728558"/>
    <s v="LYGUANT7.5AMX2"/>
    <s v="LIMPIAYA GUATE TALLA7.5 AMARILLO X2"/>
    <s v="LYGUANT7.5AMX2 - LIMPIAYA GUATE TALLA7.5 AMARILLO X2"/>
    <n v="6"/>
    <n v="3025.21"/>
    <n v="0"/>
    <n v="18151.259999999998"/>
    <s v="BQ06"/>
    <n v="1"/>
    <n v="155"/>
    <s v=" TUTI Barranquilla"/>
    <s v="ZONA NORTE"/>
    <s v="TERCEROS"/>
    <s v="2025 SEM 47"/>
    <s v="1939"/>
    <x v="27"/>
    <s v="jueves"/>
    <s v="ETERNA"/>
    <n v="1"/>
    <n v="6"/>
    <s v="TAT"/>
    <s v="OMAIRA SANDOVAL RONDON"/>
    <s v="Preventa"/>
    <s v="32715888"/>
    <s v="8525463"/>
    <s v="TIENDA LA BOMBONERA"/>
  </r>
  <r>
    <d v="2025-11-20T00:00:00"/>
    <s v="HHME001471423"/>
    <s v="YAPADAM150"/>
    <s v="PAÑITOS HUMEDOS DAMPY X 150 UND AZUL"/>
    <s v="YAPADAM150 - PAÑITOS HUMEDOS DAMPY X 150 UND AZUL"/>
    <n v="4"/>
    <n v="6422.4"/>
    <n v="0"/>
    <n v="25689.599999999999"/>
    <s v="MD30"/>
    <n v="1"/>
    <n v="125"/>
    <s v=" TUTI Medellin"/>
    <s v="ZONA CENTRO"/>
    <s v="TERCEROS"/>
    <s v="2025 SEM 47"/>
    <s v="1318"/>
    <x v="17"/>
    <s v="jueves"/>
    <s v="YASS"/>
    <n v="1"/>
    <n v="4"/>
    <s v="TAT"/>
    <s v="LUZ MARINA QUINTERO MARIN"/>
    <s v="Preventa"/>
    <s v="43046647"/>
    <s v="1037949442"/>
    <s v="KIOSKO POSTOBON"/>
  </r>
  <r>
    <d v="2025-11-20T00:00:00"/>
    <s v="HHME001471442"/>
    <s v="YAPADAM150"/>
    <s v="PAÑITOS HUMEDOS DAMPY X 150 UND AZUL"/>
    <s v="YAPADAM150 - PAÑITOS HUMEDOS DAMPY X 150 UND AZUL"/>
    <n v="3"/>
    <n v="6422.4"/>
    <n v="0"/>
    <n v="19267.2"/>
    <s v="MD30"/>
    <n v="1"/>
    <n v="125"/>
    <s v=" TUTI Medellin"/>
    <s v="ZONA CENTRO"/>
    <s v="TERCEROS"/>
    <s v="2025 SEM 47"/>
    <s v="1318"/>
    <x v="17"/>
    <s v="jueves"/>
    <s v="YASS"/>
    <n v="1"/>
    <n v="3"/>
    <s v="TAT"/>
    <s v="JORGE ELIAS TAMAYO SILVA"/>
    <s v="Preventa"/>
    <s v="70576938"/>
    <s v="1037949442"/>
    <s v="SALSAMENTARIAEL ARBOLITO"/>
  </r>
  <r>
    <d v="2025-11-20T00:00:00"/>
    <s v="HHME001471442"/>
    <s v="YAPANIAMA"/>
    <s v="PAÑITOS HUMEDOS DAMPY AMARILLOS X 15 UND"/>
    <s v="YAPANIAMA - PAÑITOS HUMEDOS DAMPY AMARILLOS X 15 UND"/>
    <n v="4"/>
    <n v="1260.5"/>
    <n v="0"/>
    <n v="5042"/>
    <s v="MD30"/>
    <n v="1"/>
    <n v="125"/>
    <s v=" TUTI Medellin"/>
    <s v="ZONA CENTRO"/>
    <s v="TERCEROS"/>
    <s v="2025 SEM 47"/>
    <s v="1318"/>
    <x v="17"/>
    <s v="jueves"/>
    <s v="YASS"/>
    <n v="1"/>
    <n v="4"/>
    <s v="TAT"/>
    <s v="JORGE ELIAS TAMAYO SILVA"/>
    <s v="Preventa"/>
    <s v="70576938"/>
    <s v="1037949442"/>
    <s v="SALSAMENTARIAEL ARBOLITO"/>
  </r>
  <r>
    <d v="2025-11-20T00:00:00"/>
    <s v="HHBO001182461"/>
    <s v="LYDETE1800DX1"/>
    <s v="DETERGENTE ETERNA DOYPACK 1800 ML X1"/>
    <s v="LYDETE1800DX1 - DETERGENTE ETERNA DOYPACK 1800 ML X1"/>
    <n v="2"/>
    <n v="12000"/>
    <n v="0"/>
    <n v="24000"/>
    <s v="BG13"/>
    <n v="1"/>
    <n v="126"/>
    <s v=" TUTI Bogota"/>
    <s v="ZONA BOGOTA"/>
    <s v="TERCEROS"/>
    <s v="2025 SEM 47"/>
    <s v="2236"/>
    <x v="14"/>
    <s v="jueves"/>
    <s v="ETERNA"/>
    <n v="1"/>
    <n v="2"/>
    <s v="TAT"/>
    <s v="DORA DE JESUS ARISTIZABAL MONTOYA"/>
    <s v="Preventa"/>
    <s v="24322692"/>
    <s v="1012358399"/>
    <s v="FERRETERIA LA VILLA DE DORITA"/>
  </r>
  <r>
    <d v="2025-11-20T00:00:00"/>
    <s v="HHBO001182461"/>
    <s v="YATIJEROM"/>
    <s v="TIJERA PUNTA ROMA ECONOMICA"/>
    <s v="YATIJEROM - TIJERA PUNTA ROMA ECONOMICA"/>
    <n v="6"/>
    <n v="864"/>
    <n v="0"/>
    <n v="5184"/>
    <s v="BG13"/>
    <n v="1"/>
    <n v="126"/>
    <s v=" TUTI Bogota"/>
    <s v="ZONA BOGOTA"/>
    <s v="TERCEROS"/>
    <s v="2025 SEM 47"/>
    <s v="2236"/>
    <x v="14"/>
    <s v="jueves"/>
    <s v="YASS"/>
    <n v="1"/>
    <n v="6"/>
    <s v="TAT"/>
    <s v="DORA DE JESUS ARISTIZABAL MONTOYA"/>
    <s v="Preventa"/>
    <s v="24322692"/>
    <s v="1012358399"/>
    <s v="FERRETERIA LA VILLA DE DORITA"/>
  </r>
  <r>
    <d v="2025-11-20T00:00:00"/>
    <s v="HHBO001182464"/>
    <s v="YACONDSEX"/>
    <s v="CONDONES X3 UNIDADES ECONOMICO"/>
    <s v="YACONDSEX - CONDONES X3 UNIDADES ECONOMICO"/>
    <n v="48"/>
    <n v="866.2"/>
    <n v="0"/>
    <n v="41577.599999999999"/>
    <s v="BG13"/>
    <n v="1"/>
    <n v="126"/>
    <s v=" TUTI Bogota"/>
    <s v="ZONA BOGOTA"/>
    <s v="TERCEROS"/>
    <s v="2025 SEM 47"/>
    <s v="2236"/>
    <x v="14"/>
    <s v="jueves"/>
    <s v="YASS"/>
    <n v="1"/>
    <n v="48"/>
    <s v="TAT"/>
    <s v="LEIDY YULIANA ROMERO AGUDELO"/>
    <s v="Preventa"/>
    <s v="1016026838"/>
    <s v="1012358399"/>
    <s v="ESTILO Y HOGAR COMPANY"/>
  </r>
  <r>
    <d v="2025-11-20T00:00:00"/>
    <s v="HHBO001182483"/>
    <s v="LYDESEN500"/>
    <s v="DESENGRASANTE CITRICO 500ML"/>
    <s v="LYDESEN500 - DESENGRASANTE CITRICO 500ML"/>
    <n v="2"/>
    <n v="2645.48"/>
    <n v="0"/>
    <n v="5290.96"/>
    <s v="BG13"/>
    <n v="1"/>
    <n v="2"/>
    <s v=" CIUDAD BOGOTA"/>
    <s v="ZONA BOGOTA"/>
    <s v="TERCEROS"/>
    <s v="2025 SEM 47"/>
    <s v="2233"/>
    <x v="18"/>
    <s v="jueves"/>
    <s v="ETERNA"/>
    <n v="1"/>
    <n v="2"/>
    <s v="TAT"/>
    <s v="LUIS EDUARDO PEÑA VARGAS"/>
    <s v="Preventa"/>
    <s v="1012393828"/>
    <s v="52460170"/>
    <s v="LUIS EDUARDO PEÑA VARGAS"/>
  </r>
  <r>
    <d v="2025-11-20T00:00:00"/>
    <s v="HHBO001182483"/>
    <s v="LYGUANT7AMX2"/>
    <s v="LIMPIAYA GUATE TALLA7 AMARILLO X2"/>
    <s v="LYGUANT7AMX2 - LIMPIAYA GUATE TALLA7 AMARILLO X2"/>
    <n v="3"/>
    <n v="3025.21"/>
    <n v="0"/>
    <n v="9075.6299999999992"/>
    <s v="BG13"/>
    <n v="1"/>
    <n v="2"/>
    <s v=" CIUDAD BOGOTA"/>
    <s v="ZONA BOGOTA"/>
    <s v="TERCEROS"/>
    <s v="2025 SEM 47"/>
    <s v="2233"/>
    <x v="18"/>
    <s v="jueves"/>
    <s v="ETERNA"/>
    <n v="1"/>
    <n v="3"/>
    <s v="TAT"/>
    <s v="LUIS EDUARDO PEÑA VARGAS"/>
    <s v="Preventa"/>
    <s v="1012393828"/>
    <s v="52460170"/>
    <s v="LUIS EDUARDO PEÑA VARGAS"/>
  </r>
  <r>
    <d v="2025-11-20T00:00:00"/>
    <s v="HHBU000701867"/>
    <s v="PBELDESMIN30"/>
    <s v="EA CLASSIC MINI ROLL ON 30ML"/>
    <s v="PBELDESMIN30 - EA CLASSIC MINI ROLL ON 30ML"/>
    <n v="4"/>
    <n v="3000"/>
    <n v="0"/>
    <n v="12000"/>
    <s v="CU02"/>
    <n v="1"/>
    <n v="176"/>
    <s v=" CUCUTA"/>
    <s v="ZONA SANTANDER"/>
    <s v="TERCEROS"/>
    <s v="2025 SEM 47"/>
    <s v="1677"/>
    <x v="28"/>
    <s v="jueves"/>
    <s v="PREBEL"/>
    <n v="1"/>
    <n v="4"/>
    <s v="TAT"/>
    <s v="FERNEY ANDRES SANTIAGO GUEVERA"/>
    <s v="Preventa"/>
    <s v="1093296497"/>
    <s v="1093777438"/>
    <s v="ABASTO MANTIAL"/>
  </r>
  <r>
    <d v="2025-11-20T00:00:00"/>
    <s v="HHBU000701871"/>
    <s v="LYCEETIPLANCHA"/>
    <s v="CEPILLO ECOLOGICO TIPO PLANCHA"/>
    <s v="LYCEETIPLANCHA - CEPILLO ECOLOGICO TIPO PLANCHA"/>
    <n v="1"/>
    <n v="2700"/>
    <n v="0"/>
    <n v="2700"/>
    <s v="CU02"/>
    <n v="1"/>
    <n v="211"/>
    <s v=" Tuti Cúcuta"/>
    <s v="ZONA SANTANDER"/>
    <s v="TERCEROS"/>
    <s v="2025 SEM 47"/>
    <s v="1677"/>
    <x v="28"/>
    <s v="jueves"/>
    <s v="ETERNA"/>
    <n v="1"/>
    <n v="1"/>
    <s v="TAT"/>
    <s v="CARLOS MANUEL FORERO SANDOVAL"/>
    <s v="Preventa"/>
    <s v="13450617"/>
    <s v="1093777438"/>
    <s v="CARLOS  MANUEL FORERO SANDOVAL"/>
  </r>
  <r>
    <d v="2025-11-20T00:00:00"/>
    <s v="HHBU000701896"/>
    <s v="YAGOM30"/>
    <s v="GOMINA N17 EN SOBRE 30G"/>
    <s v="YAGOM30 - GOMINA N17 EN SOBRE 30G"/>
    <n v="8"/>
    <n v="672.27"/>
    <n v="0"/>
    <n v="5378.16"/>
    <s v="CU02"/>
    <n v="1"/>
    <n v="176"/>
    <s v=" CUCUTA"/>
    <s v="ZONA SANTANDER"/>
    <s v="TERCEROS"/>
    <s v="2025 SEM 47"/>
    <s v="1677"/>
    <x v="28"/>
    <s v="jueves"/>
    <s v="YASS"/>
    <n v="1"/>
    <n v="8"/>
    <s v="TAT"/>
    <s v="JORGE ISAAC QUIÑONES QUIÑONES "/>
    <s v="Preventa"/>
    <s v="16660136"/>
    <s v="1093777438"/>
    <s v="JORGE ISAAC QUIÑONES QUIÑONES "/>
  </r>
  <r>
    <d v="2025-11-20T00:00:00"/>
    <s v="HHBU000701896"/>
    <s v="YABOLSAMED"/>
    <s v="BOLSA BASURA PAQUETE X8 UNIDADES"/>
    <s v="YABOLSAMED - BOLSA BASURA PAQUETE X8 UNIDADES"/>
    <n v="1"/>
    <n v="1344.54"/>
    <n v="0"/>
    <n v="1344.54"/>
    <s v="CU02"/>
    <n v="1"/>
    <n v="176"/>
    <s v=" CUCUTA"/>
    <s v="ZONA SANTANDER"/>
    <s v="TERCEROS"/>
    <s v="2025 SEM 47"/>
    <s v="1677"/>
    <x v="28"/>
    <s v="jueves"/>
    <s v="YASS"/>
    <n v="1"/>
    <n v="1"/>
    <s v="TAT"/>
    <s v="JORGE ISAAC QUIÑONES QUIÑONES "/>
    <s v="Preventa"/>
    <s v="16660136"/>
    <s v="1093777438"/>
    <s v="JORGE ISAAC QUIÑONES QUIÑONES "/>
  </r>
  <r>
    <d v="2025-11-20T00:00:00"/>
    <s v="HHBU000701912"/>
    <s v="LYGUANT8AMX2"/>
    <s v="LIMPIAYA GUANTE TALLA8 AMARILLO X2"/>
    <s v="LYGUANT8AMX2 - LIMPIAYA GUANTE TALLA8 AMARILLO X2"/>
    <n v="2"/>
    <n v="3025.21"/>
    <n v="0"/>
    <n v="6050.42"/>
    <s v="CU02"/>
    <n v="1"/>
    <n v="211"/>
    <s v=" Tuti Cúcuta"/>
    <s v="ZONA SANTANDER"/>
    <s v="TERCEROS"/>
    <s v="2025 SEM 47"/>
    <s v="1683"/>
    <x v="12"/>
    <s v="jueves"/>
    <s v="ETERNA"/>
    <n v="1"/>
    <n v="2"/>
    <s v="TAT"/>
    <s v="BERTHA CECILIA REYES VARGAS"/>
    <s v="Preventa"/>
    <s v="51714670"/>
    <s v="60375658"/>
    <s v="MINIMERCADO CHIPI"/>
  </r>
  <r>
    <d v="2025-11-20T00:00:00"/>
    <s v="HHBU000701912"/>
    <s v="LYVIDR500X1"/>
    <s v="LIMPIAYA LIMPIAVIDRIOS MULTIUSOS 500ML X1"/>
    <s v="LYVIDR500X1 - LIMPIAYA LIMPIAVIDRIOS MULTIUSOS 500ML X1"/>
    <n v="2"/>
    <n v="2647.06"/>
    <n v="0"/>
    <n v="5294.12"/>
    <s v="CU02"/>
    <n v="1"/>
    <n v="211"/>
    <s v=" Tuti Cúcuta"/>
    <s v="ZONA SANTANDER"/>
    <s v="TERCEROS"/>
    <s v="2025 SEM 47"/>
    <s v="1683"/>
    <x v="12"/>
    <s v="jueves"/>
    <s v="ETERNA"/>
    <n v="1"/>
    <n v="2"/>
    <s v="TAT"/>
    <s v="BERTHA CECILIA REYES VARGAS"/>
    <s v="Preventa"/>
    <s v="51714670"/>
    <s v="60375658"/>
    <s v="MINIMERCADO CHIPI"/>
  </r>
  <r>
    <d v="2025-11-20T00:00:00"/>
    <s v="HHBQ000728526"/>
    <s v="PBDESCOJINX18"/>
    <s v="DES. AFM DPL ORIG 12G X18"/>
    <s v="PBDESCOJINX18 - DES. AFM DPL ORIG 12G X18"/>
    <n v="1"/>
    <n v="11900"/>
    <n v="357"/>
    <n v="11543"/>
    <s v="BQ06"/>
    <n v="1"/>
    <n v="155"/>
    <s v=" TUTI Barranquilla"/>
    <s v="ZONA NORTE"/>
    <s v="TERCEROS"/>
    <s v="2025 SEM 47"/>
    <s v="1945"/>
    <x v="37"/>
    <s v="jueves"/>
    <s v="PREBEL"/>
    <n v="1"/>
    <n v="1"/>
    <s v="TAT"/>
    <s v="JAVIER PALACIO BENITEZ"/>
    <s v="Preventa"/>
    <s v="5506103"/>
    <s v="1042436969"/>
    <s v="MERCADITO EL SOL"/>
  </r>
  <r>
    <d v="2025-11-20T00:00:00"/>
    <s v="HHBQ000728526"/>
    <s v="PBPROSO10ML"/>
    <s v="PROTECTOR SOLAR CARA Y CUERPO NATURAL DISPLAY 10ML 24 UNIDAD"/>
    <s v="PBPROSO10ML - PROTECTOR SOLAR CARA Y CUERPO NATURAL DISPLAY 10ML 24 UNIDAD"/>
    <n v="1"/>
    <n v="35072.400000000001"/>
    <n v="0"/>
    <n v="35072.400000000001"/>
    <s v="BQ06"/>
    <n v="1"/>
    <n v="155"/>
    <s v=" TUTI Barranquilla"/>
    <s v="ZONA NORTE"/>
    <s v="TERCEROS"/>
    <s v="2025 SEM 47"/>
    <s v="1945"/>
    <x v="37"/>
    <s v="jueves"/>
    <s v="PREBEL"/>
    <n v="1"/>
    <n v="1"/>
    <s v="TAT"/>
    <s v="JAVIER PALACIO BENITEZ"/>
    <s v="Preventa"/>
    <s v="5506103"/>
    <s v="1042436969"/>
    <s v="MERCADITO EL SOL"/>
  </r>
  <r>
    <d v="2025-11-20T00:00:00"/>
    <s v="HHBQ000728526"/>
    <s v="LYSUAV190DX1"/>
    <s v="LIMPIAYA SUAVIZANTE DOYPACK 190 ML X1"/>
    <s v="LYSUAV190DX1 - LIMPIAYA SUAVIZANTE DOYPACK 190 ML X1"/>
    <n v="12"/>
    <n v="977"/>
    <n v="0"/>
    <n v="11724"/>
    <s v="BQ06"/>
    <n v="1"/>
    <n v="155"/>
    <s v=" TUTI Barranquilla"/>
    <s v="ZONA NORTE"/>
    <s v="TERCEROS"/>
    <s v="2025 SEM 47"/>
    <s v="1945"/>
    <x v="37"/>
    <s v="jueves"/>
    <s v="ETERNA"/>
    <n v="1"/>
    <n v="12"/>
    <s v="TAT"/>
    <s v="JAVIER PALACIO BENITEZ"/>
    <s v="Preventa"/>
    <s v="5506103"/>
    <s v="1042436969"/>
    <s v="MERCADITO EL SOL"/>
  </r>
  <r>
    <d v="2025-11-20T00:00:00"/>
    <s v="HHBQ000728526"/>
    <s v="LYSUAV760DX1"/>
    <s v="LIMPIAYA SUAVIZANTE DOYPACK 760 ML X1"/>
    <s v="LYSUAV760DX1 - LIMPIAYA SUAVIZANTE DOYPACK 760 ML X1"/>
    <n v="6"/>
    <n v="3400"/>
    <n v="0"/>
    <n v="20400"/>
    <s v="BQ06"/>
    <n v="1"/>
    <n v="155"/>
    <s v=" TUTI Barranquilla"/>
    <s v="ZONA NORTE"/>
    <s v="TERCEROS"/>
    <s v="2025 SEM 47"/>
    <s v="1945"/>
    <x v="37"/>
    <s v="jueves"/>
    <s v="ETERNA"/>
    <n v="1"/>
    <n v="6"/>
    <s v="TAT"/>
    <s v="JAVIER PALACIO BENITEZ"/>
    <s v="Preventa"/>
    <s v="5506103"/>
    <s v="1042436969"/>
    <s v="MERCADITO EL SOL"/>
  </r>
  <r>
    <d v="2025-11-20T00:00:00"/>
    <s v="HHBQ000728582"/>
    <s v="LYVIDR500X1"/>
    <s v="LIMPIAYA LIMPIAVIDRIOS MULTIUSOS 500ML X1"/>
    <s v="LYVIDR500X1 - LIMPIAYA LIMPIAVIDRIOS MULTIUSOS 500ML X1"/>
    <n v="6"/>
    <n v="2647.06"/>
    <n v="0"/>
    <n v="15882.36"/>
    <s v="BQ15"/>
    <n v="1"/>
    <n v="212"/>
    <s v=" Tuti Cartagena"/>
    <s v="ZONA NORTE"/>
    <s v="TERCEROS"/>
    <s v="2025 SEM 47"/>
    <s v="1958"/>
    <x v="20"/>
    <s v="jueves"/>
    <s v="ETERNA"/>
    <n v="1"/>
    <n v="6"/>
    <s v="TAT"/>
    <s v="ELBERT DE JESUS OLIVERA MEJIA"/>
    <s v="Preventa"/>
    <s v="1143406338"/>
    <s v="1044921552"/>
    <s v="TD CELESTE"/>
  </r>
  <r>
    <d v="2025-11-20T00:00:00"/>
    <s v="HHBO001182435"/>
    <s v="LYLOZA700DX1"/>
    <s v="LIMPIAYA LAVA LOZA DOYPACK 700 ML X1"/>
    <s v="LYLOZA700DX1 - LIMPIAYA LAVA LOZA DOYPACK 700 ML X1"/>
    <n v="3"/>
    <n v="3562.19"/>
    <n v="0"/>
    <n v="10686.57"/>
    <s v="BG19"/>
    <n v="1"/>
    <n v="126"/>
    <s v=" TUTI Bogota"/>
    <s v="ZONA BOGOTA"/>
    <s v="TERCEROS"/>
    <s v="2025 SEM 47"/>
    <s v="2178"/>
    <x v="11"/>
    <s v="jueves"/>
    <s v="ETERNA"/>
    <n v="1"/>
    <n v="3"/>
    <s v="TAT"/>
    <s v="HEIDY YULIETH RODRIGUEZ GARZON"/>
    <s v="Preventa"/>
    <s v="1072655698"/>
    <s v="80720009"/>
    <s v="TIENDA DEL HOGAR ARIAS"/>
  </r>
  <r>
    <d v="2025-11-20T00:00:00"/>
    <s v="HHBO001182435"/>
    <s v="LYBICA1000X1"/>
    <s v="LIMPIAYA LIMPIADOR BICARBONATO 1000ML X1"/>
    <s v="LYBICA1000X1 - LIMPIAYA LIMPIADOR BICARBONATO 1000ML X1"/>
    <n v="6"/>
    <n v="3025.21"/>
    <n v="0"/>
    <n v="18151.259999999998"/>
    <s v="BG19"/>
    <n v="1"/>
    <n v="126"/>
    <s v=" TUTI Bogota"/>
    <s v="ZONA BOGOTA"/>
    <s v="TERCEROS"/>
    <s v="2025 SEM 47"/>
    <s v="2178"/>
    <x v="11"/>
    <s v="jueves"/>
    <s v="ETERNA"/>
    <n v="1"/>
    <n v="6"/>
    <s v="TAT"/>
    <s v="HEIDY YULIETH RODRIGUEZ GARZON"/>
    <s v="Preventa"/>
    <s v="1072655698"/>
    <s v="80720009"/>
    <s v="TIENDA DEL HOGAR ARIAS"/>
  </r>
  <r>
    <d v="2025-11-20T00:00:00"/>
    <s v="HHBO001182435"/>
    <s v="LYLAVA1000"/>
    <s v="LIMPIAYA LIMPIADOR MULTIUSOS LAVANDA X 1000"/>
    <s v="LYLAVA1000 - LIMPIAYA LIMPIADOR MULTIUSOS LAVANDA X 1000"/>
    <n v="6"/>
    <n v="2541.83"/>
    <n v="0"/>
    <n v="15250.98"/>
    <s v="BG19"/>
    <n v="1"/>
    <n v="126"/>
    <s v=" TUTI Bogota"/>
    <s v="ZONA BOGOTA"/>
    <s v="TERCEROS"/>
    <s v="2025 SEM 47"/>
    <s v="2178"/>
    <x v="11"/>
    <s v="jueves"/>
    <s v="ETERNA"/>
    <n v="1"/>
    <n v="6"/>
    <s v="TAT"/>
    <s v="HEIDY YULIETH RODRIGUEZ GARZON"/>
    <s v="Preventa"/>
    <s v="1072655698"/>
    <s v="80720009"/>
    <s v="TIENDA DEL HOGAR ARIAS"/>
  </r>
  <r>
    <d v="2025-11-20T00:00:00"/>
    <s v="HHBO001182505"/>
    <s v="YATIJEROM"/>
    <s v="TIJERA PUNTA ROMA ECONOMICA"/>
    <s v="YATIJEROM - TIJERA PUNTA ROMA ECONOMICA"/>
    <n v="12"/>
    <n v="864"/>
    <n v="0"/>
    <n v="10368"/>
    <s v="BG13"/>
    <n v="1"/>
    <n v="126"/>
    <s v=" TUTI Bogota"/>
    <s v="ZONA BOGOTA"/>
    <s v="TERCEROS"/>
    <s v="2025 SEM 47"/>
    <s v="2208"/>
    <x v="3"/>
    <s v="jueves"/>
    <s v="YASS"/>
    <n v="1"/>
    <n v="12"/>
    <s v="TAT"/>
    <s v="LIBARDO DE JESUS NIÑO MARIÑO"/>
    <s v="Preventa"/>
    <s v="74344680"/>
    <s v="1016001588"/>
    <s v="SERVIRES UNIVERSIDADES"/>
  </r>
  <r>
    <d v="2025-11-20T00:00:00"/>
    <s v="HHBU000702031"/>
    <s v="YATIJEROM"/>
    <s v="TIJERA PUNTA ROMA ECONOMICA"/>
    <s v="YATIJEROM - TIJERA PUNTA ROMA ECONOMICA"/>
    <n v="6"/>
    <n v="864"/>
    <n v="0"/>
    <n v="5184"/>
    <s v="BM10"/>
    <n v="1"/>
    <n v="154"/>
    <s v=" TUTI Bucaramanga"/>
    <s v="ZONA SANTANDER"/>
    <s v="TERCEROS"/>
    <s v="2025 SEM 47"/>
    <s v="1638"/>
    <x v="50"/>
    <s v="jueves"/>
    <s v="YASS"/>
    <n v="1"/>
    <n v="6"/>
    <s v="TAT"/>
    <s v="ARMANDO MONSALVE TORRES"/>
    <s v="Preventa"/>
    <s v="91177547"/>
    <s v="63546443"/>
    <s v="TIENDA MI ESQUINITA"/>
  </r>
  <r>
    <d v="2025-11-20T00:00:00"/>
    <s v="HHBU000702031"/>
    <s v="YABOLSAMED"/>
    <s v="BOLSA BASURA PAQUETE X8 UNIDADES"/>
    <s v="YABOLSAMED - BOLSA BASURA PAQUETE X8 UNIDADES"/>
    <n v="6"/>
    <n v="1344.54"/>
    <n v="0"/>
    <n v="8067.24"/>
    <s v="BM10"/>
    <n v="1"/>
    <n v="154"/>
    <s v=" TUTI Bucaramanga"/>
    <s v="ZONA SANTANDER"/>
    <s v="TERCEROS"/>
    <s v="2025 SEM 47"/>
    <s v="1638"/>
    <x v="50"/>
    <s v="jueves"/>
    <s v="YASS"/>
    <n v="1"/>
    <n v="6"/>
    <s v="TAT"/>
    <s v="ARMANDO MONSALVE TORRES"/>
    <s v="Preventa"/>
    <s v="91177547"/>
    <s v="63546443"/>
    <s v="TIENDA MI ESQUINITA"/>
  </r>
  <r>
    <d v="2025-11-20T00:00:00"/>
    <s v="HHBQ000728555"/>
    <s v="LYVIDR500X1"/>
    <s v="LIMPIAYA LIMPIAVIDRIOS MULTIUSOS 500ML X1"/>
    <s v="LYVIDR500X1 - LIMPIAYA LIMPIAVIDRIOS MULTIUSOS 500ML X1"/>
    <n v="6"/>
    <n v="2647.06"/>
    <n v="0"/>
    <n v="15882.36"/>
    <s v="BQ06"/>
    <n v="1"/>
    <n v="155"/>
    <s v=" TUTI Barranquilla"/>
    <s v="ZONA NORTE"/>
    <s v="TERCEROS"/>
    <s v="2025 SEM 47"/>
    <s v="1939"/>
    <x v="27"/>
    <s v="jueves"/>
    <s v="ETERNA"/>
    <n v="1"/>
    <n v="6"/>
    <s v="TAT"/>
    <s v="ORLEY SARMIENTO castro"/>
    <s v="Preventa"/>
    <s v="5661264"/>
    <s v="8525463"/>
    <s v="TIENDA LA CONQUISTA"/>
  </r>
  <r>
    <d v="2025-11-20T00:00:00"/>
    <s v="HHME001471419"/>
    <s v="PBDESCLIROLL"/>
    <s v="DESODORANTE CLINICAL ROLL-ON 30ML"/>
    <s v="PBDESCLIROLL - DESODORANTE CLINICAL ROLL-ON 30ML"/>
    <n v="1"/>
    <n v="3000"/>
    <n v="0"/>
    <n v="3000"/>
    <s v="MD30"/>
    <n v="1"/>
    <n v="125"/>
    <s v=" TUTI Medellin"/>
    <s v="ZONA CENTRO"/>
    <s v="TERCEROS"/>
    <s v="2025 SEM 47"/>
    <s v="1313"/>
    <x v="8"/>
    <s v="jueves"/>
    <s v="PREBEL"/>
    <n v="1"/>
    <n v="1"/>
    <s v="TAT"/>
    <s v="DIANA PATRICIA LONDOÑO JIMENEZ"/>
    <s v="Preventa"/>
    <s v="43053899"/>
    <s v="1152184981"/>
    <s v="TIENDA NATURISTA EVOLUCION"/>
  </r>
  <r>
    <d v="2025-11-20T00:00:00"/>
    <s v="HHBU000701989"/>
    <s v="YACAN38"/>
    <s v="CANDADO 38 MM"/>
    <s v="YACAN38 - CANDADO 38 MM"/>
    <n v="1"/>
    <n v="2668.75"/>
    <n v="0"/>
    <n v="2668.75"/>
    <s v="BM11"/>
    <n v="1"/>
    <n v="154"/>
    <s v=" TUTI Bucaramanga"/>
    <s v="ZONA SANTANDER"/>
    <s v="TERCEROS"/>
    <s v="2025 SEM 47"/>
    <s v="1644"/>
    <x v="35"/>
    <s v="jueves"/>
    <s v="YASS"/>
    <n v="1"/>
    <n v="1"/>
    <s v="TAT"/>
    <s v="MARIA ALEJANDRA RINCON FORERO"/>
    <s v="Preventa"/>
    <s v="1098800029"/>
    <s v="63557106"/>
    <s v="UNIVERSAL MARKET"/>
  </r>
  <r>
    <d v="2025-11-20T00:00:00"/>
    <s v="HHBO001182446"/>
    <s v="PBELROLL50X2"/>
    <s v="PROM DES EA CLASSIC ROLL ON 50ML X 2"/>
    <s v="PBELROLL50X2 - PROM DES EA CLASSIC ROLL ON 50ML X 2"/>
    <n v="1"/>
    <n v="15579.83"/>
    <n v="778.99149999999997"/>
    <n v="14800.8385"/>
    <s v="BG13"/>
    <n v="1"/>
    <n v="126"/>
    <s v=" TUTI Bogota"/>
    <s v="ZONA BOGOTA"/>
    <s v="TERCEROS"/>
    <s v="2025 SEM 47"/>
    <s v="2236"/>
    <x v="14"/>
    <s v="jueves"/>
    <s v="PREBEL"/>
    <n v="1"/>
    <n v="1"/>
    <s v="TAT"/>
    <s v="WILMER COHEN TORRES"/>
    <s v="Preventa"/>
    <s v="73204449"/>
    <s v="1012358399"/>
    <s v="FERREMETALICAS COHEN"/>
  </r>
  <r>
    <d v="2025-11-20T00:00:00"/>
    <s v="HHBO001182456"/>
    <s v="YACAN38"/>
    <s v="CANDADO 38 MM"/>
    <s v="YACAN38 - CANDADO 38 MM"/>
    <n v="6"/>
    <n v="2668.75"/>
    <n v="0"/>
    <n v="16012.5"/>
    <s v="BG13"/>
    <n v="1"/>
    <n v="126"/>
    <s v=" TUTI Bogota"/>
    <s v="ZONA BOGOTA"/>
    <s v="TERCEROS"/>
    <s v="2025 SEM 47"/>
    <s v="2236"/>
    <x v="14"/>
    <s v="jueves"/>
    <s v="YASS"/>
    <n v="1"/>
    <n v="6"/>
    <s v="TAT"/>
    <s v="RICHARDE PACHECO RIOS"/>
    <s v="Preventa"/>
    <s v="79555048"/>
    <s v="1012358399"/>
    <s v="FERRE LLAVE"/>
  </r>
  <r>
    <d v="2025-11-20T00:00:00"/>
    <s v="HHBO001182456"/>
    <s v="YACAN20"/>
    <s v="CANDADO 20 MM"/>
    <s v="YACAN20 - CANDADO 20 MM"/>
    <n v="6"/>
    <n v="1218.49"/>
    <n v="0"/>
    <n v="7310.94"/>
    <s v="BG13"/>
    <n v="1"/>
    <n v="126"/>
    <s v=" TUTI Bogota"/>
    <s v="ZONA BOGOTA"/>
    <s v="TERCEROS"/>
    <s v="2025 SEM 47"/>
    <s v="2236"/>
    <x v="14"/>
    <s v="jueves"/>
    <s v="YASS"/>
    <n v="1"/>
    <n v="6"/>
    <s v="TAT"/>
    <s v="RICHARDE PACHECO RIOS"/>
    <s v="Preventa"/>
    <s v="79555048"/>
    <s v="1012358399"/>
    <s v="FERRE LLAVE"/>
  </r>
  <r>
    <d v="2025-11-20T00:00:00"/>
    <s v="HHBO001182495"/>
    <s v="LYBICA1000X1"/>
    <s v="LIMPIAYA LIMPIADOR BICARBONATO 1000ML X1"/>
    <s v="LYBICA1000X1 - LIMPIAYA LIMPIADOR BICARBONATO 1000ML X1"/>
    <n v="1"/>
    <n v="3025.21"/>
    <n v="0"/>
    <n v="3025.21"/>
    <s v="BG19"/>
    <n v="1"/>
    <n v="126"/>
    <s v=" TUTI Bogota"/>
    <s v="ZONA BOGOTA"/>
    <s v="TERCEROS"/>
    <s v="2025 SEM 47"/>
    <s v="2178"/>
    <x v="11"/>
    <s v="jueves"/>
    <s v="ETERNA"/>
    <n v="1"/>
    <n v="1"/>
    <s v="TAT"/>
    <s v="ANA MARIA RUGELES TOVAR"/>
    <s v="Preventa"/>
    <s v="52966812"/>
    <s v="80720009"/>
    <s v="PAPELERIA"/>
  </r>
  <r>
    <d v="2025-11-20T00:00:00"/>
    <s v="HHBO001182498"/>
    <s v="PBELDES12X18"/>
    <s v="DES. EA DPL CLASS 12G X 18"/>
    <s v="PBELDES12X18 - DES. EA DPL CLASS 12G X 18"/>
    <n v="2"/>
    <n v="12500"/>
    <n v="750"/>
    <n v="24250"/>
    <s v="BG19"/>
    <n v="1"/>
    <n v="126"/>
    <s v=" TUTI Bogota"/>
    <s v="ZONA BOGOTA"/>
    <s v="TERCEROS"/>
    <s v="2025 SEM 47"/>
    <s v="2178"/>
    <x v="11"/>
    <s v="jueves"/>
    <s v="PREBEL"/>
    <n v="1"/>
    <n v="2"/>
    <s v="TAT"/>
    <s v="ELMER AUGUSTO SALCEDO SALCEDO"/>
    <s v="Preventa"/>
    <s v="80391708"/>
    <s v="80720009"/>
    <s v="MERCADOS DANDINI"/>
  </r>
  <r>
    <d v="2025-11-20T00:00:00"/>
    <s v="HHBU000701984"/>
    <s v="YAPANIAZU"/>
    <s v="PAÑITOS HUMEDOS DAMPY X 20 AZUL"/>
    <s v="YAPANIAZU - PAÑITOS HUMEDOS DAMPY X 20 AZUL"/>
    <n v="4"/>
    <n v="1344.54"/>
    <n v="0"/>
    <n v="5378.16"/>
    <s v="BM11"/>
    <n v="1"/>
    <n v="154"/>
    <s v=" TUTI Bucaramanga"/>
    <s v="ZONA SANTANDER"/>
    <s v="TERCEROS"/>
    <s v="2025 SEM 47"/>
    <s v="1644"/>
    <x v="35"/>
    <s v="jueves"/>
    <s v="YASS"/>
    <n v="1"/>
    <n v="4"/>
    <s v="TAT"/>
    <s v="ORLANDO JIMENEZ RONDON"/>
    <s v="Preventa"/>
    <s v="5581496"/>
    <s v="63557106"/>
    <s v="TIENDA POKER"/>
  </r>
  <r>
    <d v="2025-11-20T00:00:00"/>
    <s v="HHBO001182437"/>
    <s v="LYGUANT8NGX2"/>
    <s v="LIMPIAYA GUANTE NEGRO TALLA8 X2"/>
    <s v="LYGUANT8NGX2 - LIMPIAYA GUANTE NEGRO TALLA8 X2"/>
    <n v="1"/>
    <n v="3180"/>
    <n v="0"/>
    <n v="3180"/>
    <s v="BG13"/>
    <n v="1"/>
    <n v="126"/>
    <s v=" TUTI Bogota"/>
    <s v="ZONA BOGOTA"/>
    <s v="TERCEROS"/>
    <s v="2025 SEM 47"/>
    <s v="2236"/>
    <x v="14"/>
    <s v="jueves"/>
    <s v="ETERNA"/>
    <n v="1"/>
    <n v="1"/>
    <s v="TAT"/>
    <s v="LUIS ARMANDO GUASCA MORALES"/>
    <s v="Preventa"/>
    <s v="79328713"/>
    <s v="1012358399"/>
    <s v="REPARAUTOS"/>
  </r>
  <r>
    <d v="2025-11-20T00:00:00"/>
    <s v="HHBO001182437"/>
    <s v="LYLANAACEX6"/>
    <s v="LIMPIAYA LANA ACERO X6"/>
    <s v="LYLANAACEX6 - LIMPIAYA LANA ACERO X6"/>
    <n v="1"/>
    <n v="1180"/>
    <n v="0"/>
    <n v="1180"/>
    <s v="BG13"/>
    <n v="1"/>
    <n v="126"/>
    <s v=" TUTI Bogota"/>
    <s v="ZONA BOGOTA"/>
    <s v="TERCEROS"/>
    <s v="2025 SEM 47"/>
    <s v="2236"/>
    <x v="14"/>
    <s v="jueves"/>
    <s v="ETERNA"/>
    <n v="6"/>
    <n v="6"/>
    <s v="TAT"/>
    <s v="LUIS ARMANDO GUASCA MORALES"/>
    <s v="Preventa"/>
    <s v="79328713"/>
    <s v="1012358399"/>
    <s v="REPARAUTOS"/>
  </r>
  <r>
    <d v="2025-11-20T00:00:00"/>
    <s v="HHMO000627644"/>
    <s v="YASEDA20"/>
    <s v="SEDA DENTAL CON CERA 20 MT"/>
    <s v="YASEDA20 - SEDA DENTAL CON CERA 20 MT"/>
    <n v="3"/>
    <n v="1092.44"/>
    <n v="0"/>
    <n v="3277.32"/>
    <s v="MT11"/>
    <n v="1"/>
    <n v="156"/>
    <s v=" TUTI Monteria"/>
    <s v="ZONA CENTRO"/>
    <s v="TERCEROS"/>
    <s v="2025 SEM 47"/>
    <s v="1731"/>
    <x v="1"/>
    <s v="jueves"/>
    <s v="YASS"/>
    <n v="1"/>
    <n v="3"/>
    <s v="TAT"/>
    <s v="JORGE DAVID MARTINEZ AVILA"/>
    <s v="Preventa"/>
    <s v="6888026"/>
    <s v="1067887069"/>
    <s v="TIENDA EL DESCANSO"/>
  </r>
  <r>
    <d v="2025-11-20T00:00:00"/>
    <s v="HHMO000627644"/>
    <s v="LYLANAACEX6"/>
    <s v="LIMPIAYA LANA ACERO X6"/>
    <s v="LYLANAACEX6 - LIMPIAYA LANA ACERO X6"/>
    <n v="4"/>
    <n v="1180"/>
    <n v="0"/>
    <n v="4720"/>
    <s v="MT11"/>
    <n v="1"/>
    <n v="156"/>
    <s v=" TUTI Monteria"/>
    <s v="ZONA CENTRO"/>
    <s v="TERCEROS"/>
    <s v="2025 SEM 47"/>
    <s v="1731"/>
    <x v="1"/>
    <s v="jueves"/>
    <s v="ETERNA"/>
    <n v="6"/>
    <n v="24"/>
    <s v="TAT"/>
    <s v="JORGE DAVID MARTINEZ AVILA"/>
    <s v="Preventa"/>
    <s v="6888026"/>
    <s v="1067887069"/>
    <s v="TIENDA EL DESCANSO"/>
  </r>
  <r>
    <d v="2025-11-20T00:00:00"/>
    <s v="HHMO000627696"/>
    <s v="LYLOZA500ML"/>
    <s v="LAVALOZA LIQUIDO 500ML"/>
    <s v="LYLOZA500ML - LAVALOZA LIQUIDO 500ML"/>
    <n v="6"/>
    <n v="2475"/>
    <n v="0"/>
    <n v="14850"/>
    <s v="MT11"/>
    <n v="1"/>
    <n v="156"/>
    <s v=" TUTI Monteria"/>
    <s v="ZONA CENTRO"/>
    <s v="TERCEROS"/>
    <s v="2025 SEM 47"/>
    <s v="1736"/>
    <x v="30"/>
    <s v="jueves"/>
    <s v="ETERNA"/>
    <n v="1"/>
    <n v="6"/>
    <s v="TAT"/>
    <s v="GUILLERMO LEON ZAPATA QUINTERO"/>
    <s v="Preventa"/>
    <s v="1067863626"/>
    <s v="78716125"/>
    <s v="TIENDA EL MEMO"/>
  </r>
  <r>
    <d v="2025-11-20T00:00:00"/>
    <s v="HHBU000702028"/>
    <s v="YACAN20"/>
    <s v="CANDADO 20 MM"/>
    <s v="YACAN20 - CANDADO 20 MM"/>
    <n v="1"/>
    <n v="1218.49"/>
    <n v="0"/>
    <n v="1218.49"/>
    <s v="BM10"/>
    <n v="1"/>
    <n v="154"/>
    <s v=" TUTI Bucaramanga"/>
    <s v="ZONA SANTANDER"/>
    <s v="TERCEROS"/>
    <s v="2025 SEM 47"/>
    <s v="1638"/>
    <x v="50"/>
    <s v="jueves"/>
    <s v="YASS"/>
    <n v="1"/>
    <n v="1"/>
    <s v="TAT"/>
    <s v="ANDELFO MANTILLA GONZALEZ"/>
    <s v="Preventa"/>
    <s v="5645782"/>
    <s v="63546443"/>
    <s v="SALSAMENTARIA LAS NIEVES"/>
  </r>
  <r>
    <m/>
    <m/>
    <m/>
    <m/>
    <m/>
    <m/>
    <m/>
    <m/>
    <m/>
    <m/>
    <m/>
    <m/>
    <m/>
    <m/>
    <m/>
    <m/>
    <m/>
    <x v="6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E4BDA-0146-4753-BA09-65186BFD2826}" name="TablaDinámica1" cacheId="290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65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2">
        <item x="6"/>
        <item x="23"/>
        <item x="39"/>
        <item x="8"/>
        <item x="17"/>
        <item x="43"/>
        <item x="44"/>
        <item x="22"/>
        <item x="7"/>
        <item x="5"/>
        <item x="4"/>
        <item x="2"/>
        <item x="52"/>
        <item x="50"/>
        <item x="24"/>
        <item x="35"/>
        <item x="28"/>
        <item x="12"/>
        <item x="54"/>
        <item x="30"/>
        <item x="1"/>
        <item x="40"/>
        <item x="41"/>
        <item x="16"/>
        <item x="9"/>
        <item x="0"/>
        <item x="49"/>
        <item x="53"/>
        <item x="27"/>
        <item x="45"/>
        <item x="37"/>
        <item x="20"/>
        <item x="13"/>
        <item x="19"/>
        <item x="51"/>
        <item x="34"/>
        <item x="10"/>
        <item x="42"/>
        <item x="15"/>
        <item x="26"/>
        <item x="32"/>
        <item x="38"/>
        <item x="29"/>
        <item x="31"/>
        <item x="25"/>
        <item x="11"/>
        <item x="46"/>
        <item x="21"/>
        <item x="33"/>
        <item x="36"/>
        <item x="47"/>
        <item x="3"/>
        <item x="18"/>
        <item x="14"/>
        <item x="48"/>
        <item x="60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a de Import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A24AD-0746-4E3B-9166-E99B127D9F9F}" name="TablaDinámica1" cacheId="290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6" firstHeaderRow="1" firstDataRow="1" firstDataCol="1"/>
  <pivotFields count="9">
    <pivotField axis="axisRow" showAll="0">
      <items count="13">
        <item x="2"/>
        <item x="6"/>
        <item x="10"/>
        <item x="8"/>
        <item x="1"/>
        <item x="0"/>
        <item x="4"/>
        <item x="3"/>
        <item x="9"/>
        <item x="7"/>
        <item x="11"/>
        <item x="5"/>
        <item t="default"/>
      </items>
    </pivotField>
    <pivotField showAll="0"/>
    <pivotField showAll="0"/>
    <pivotField showAll="0"/>
    <pivotField showAll="0"/>
    <pivotField showAll="0"/>
    <pivotField dataField="1" numFmtId="167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 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822F5-1F32-433D-B0A5-C4F5718A37B8}" name="TablaDinámica4" cacheId="290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6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numFmtId="167" showAll="0"/>
    <pivotField axis="axisRow" showAll="0">
      <items count="60">
        <item m="1" x="58"/>
        <item x="0"/>
        <item x="4"/>
        <item x="27"/>
        <item x="42"/>
        <item x="6"/>
        <item x="54"/>
        <item x="15"/>
        <item x="16"/>
        <item x="20"/>
        <item x="28"/>
        <item x="32"/>
        <item x="1"/>
        <item x="49"/>
        <item x="51"/>
        <item x="2"/>
        <item x="50"/>
        <item x="34"/>
        <item x="3"/>
        <item x="52"/>
        <item x="9"/>
        <item x="46"/>
        <item x="25"/>
        <item x="8"/>
        <item x="10"/>
        <item x="38"/>
        <item x="33"/>
        <item x="47"/>
        <item x="23"/>
        <item x="5"/>
        <item x="7"/>
        <item x="55"/>
        <item x="30"/>
        <item x="11"/>
        <item x="35"/>
        <item x="17"/>
        <item x="36"/>
        <item x="39"/>
        <item x="41"/>
        <item x="45"/>
        <item x="31"/>
        <item x="22"/>
        <item x="14"/>
        <item x="18"/>
        <item x="43"/>
        <item x="53"/>
        <item x="13"/>
        <item x="40"/>
        <item x="24"/>
        <item x="37"/>
        <item x="12"/>
        <item x="19"/>
        <item x="29"/>
        <item x="26"/>
        <item x="21"/>
        <item x="44"/>
        <item x="57"/>
        <item x="48"/>
        <item x="56"/>
        <item t="default"/>
      </items>
    </pivotField>
    <pivotField showAll="0"/>
  </pivotFields>
  <rowFields count="1">
    <field x="7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uma de VALOR 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EE36E-AB0B-4382-A842-B9F0722323EA}" name="TablaDinámica5" cacheId="290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2:E61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numFmtId="167" showAll="0"/>
    <pivotField axis="axisRow" showAll="0">
      <items count="60">
        <item m="1" x="58"/>
        <item x="0"/>
        <item x="4"/>
        <item x="27"/>
        <item x="42"/>
        <item x="6"/>
        <item x="54"/>
        <item x="15"/>
        <item x="16"/>
        <item x="20"/>
        <item x="28"/>
        <item x="32"/>
        <item x="1"/>
        <item x="49"/>
        <item x="51"/>
        <item x="2"/>
        <item x="50"/>
        <item x="34"/>
        <item x="3"/>
        <item x="52"/>
        <item x="9"/>
        <item x="46"/>
        <item x="25"/>
        <item x="8"/>
        <item x="10"/>
        <item x="38"/>
        <item x="33"/>
        <item x="47"/>
        <item x="23"/>
        <item x="5"/>
        <item x="7"/>
        <item x="55"/>
        <item x="30"/>
        <item x="11"/>
        <item x="35"/>
        <item x="17"/>
        <item x="36"/>
        <item x="39"/>
        <item x="41"/>
        <item x="45"/>
        <item x="31"/>
        <item x="22"/>
        <item x="14"/>
        <item x="18"/>
        <item x="43"/>
        <item x="53"/>
        <item x="13"/>
        <item x="40"/>
        <item x="24"/>
        <item x="37"/>
        <item x="12"/>
        <item x="19"/>
        <item x="29"/>
        <item x="26"/>
        <item x="21"/>
        <item x="44"/>
        <item x="57"/>
        <item x="48"/>
        <item x="56"/>
        <item t="default"/>
      </items>
    </pivotField>
    <pivotField showAll="0"/>
  </pivotFields>
  <rowFields count="1">
    <field x="7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Cuenta de PEDIDO TUTI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23B74-BC3E-4143-923C-6D0B59925660}" name="TablaDinámica3" cacheId="290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0:C23" firstHeaderRow="1" firstDataRow="1" firstDataCol="1"/>
  <pivotFields count="7">
    <pivotField axis="axisRow" showAll="0">
      <items count="13">
        <item x="2"/>
        <item x="6"/>
        <item x="10"/>
        <item x="8"/>
        <item x="1"/>
        <item x="0"/>
        <item x="4"/>
        <item x="3"/>
        <item x="9"/>
        <item x="7"/>
        <item x="1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VENDEDO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4AAD-993D-461E-B3A4-84BFA123B35D}">
  <dimension ref="A1:I8318"/>
  <sheetViews>
    <sheetView workbookViewId="0">
      <pane ySplit="1" topLeftCell="A3759" activePane="bottomLeft" state="frozen"/>
      <selection pane="bottomLeft" activeCell="D1" sqref="D1:D1048576"/>
      <selection activeCell="D1" sqref="D1:D1048576"/>
    </sheetView>
  </sheetViews>
  <sheetFormatPr defaultColWidth="11.42578125" defaultRowHeight="15"/>
  <cols>
    <col min="1" max="1" width="20.42578125" style="4" customWidth="1"/>
    <col min="2" max="2" width="10.5703125" style="4" customWidth="1"/>
    <col min="3" max="3" width="18.140625" style="171" bestFit="1" customWidth="1"/>
    <col min="4" max="4" width="52.7109375" style="4" customWidth="1"/>
    <col min="5" max="5" width="57.7109375" style="4" customWidth="1"/>
    <col min="6" max="6" width="10.28515625" style="4" bestFit="1" customWidth="1"/>
    <col min="7" max="7" width="14.7109375" style="221" bestFit="1" customWidth="1"/>
    <col min="8" max="9" width="11.42578125" style="4"/>
    <col min="10" max="16384" width="11.42578125" style="3"/>
  </cols>
  <sheetData>
    <row r="1" spans="1:9" s="2" customFormat="1" ht="42.75" customHeight="1">
      <c r="A1" s="1" t="s">
        <v>0</v>
      </c>
      <c r="B1" s="1" t="s">
        <v>1</v>
      </c>
      <c r="C1" s="190" t="s">
        <v>2</v>
      </c>
      <c r="D1" s="1" t="s">
        <v>3</v>
      </c>
      <c r="E1" s="1" t="s">
        <v>4</v>
      </c>
      <c r="F1" s="1" t="s">
        <v>5</v>
      </c>
      <c r="G1" s="220" t="s">
        <v>6</v>
      </c>
      <c r="H1" s="1" t="s">
        <v>7</v>
      </c>
      <c r="I1" s="1" t="s">
        <v>8</v>
      </c>
    </row>
    <row r="2" spans="1:9">
      <c r="A2" s="4" t="s">
        <v>9</v>
      </c>
      <c r="B2" s="4">
        <v>105780</v>
      </c>
      <c r="C2" s="171">
        <v>45961.558530092596</v>
      </c>
      <c r="D2" s="4" t="s">
        <v>10</v>
      </c>
      <c r="E2" s="4" t="s">
        <v>11</v>
      </c>
      <c r="F2" s="4" t="s">
        <v>12</v>
      </c>
      <c r="G2" s="294">
        <v>6554.64</v>
      </c>
      <c r="H2" s="4">
        <v>102</v>
      </c>
      <c r="I2" s="4">
        <v>1306</v>
      </c>
    </row>
    <row r="3" spans="1:9">
      <c r="A3" s="4" t="s">
        <v>9</v>
      </c>
      <c r="B3" s="4">
        <v>105781</v>
      </c>
      <c r="C3" s="171">
        <v>45961.560856481483</v>
      </c>
      <c r="D3" s="4" t="s">
        <v>13</v>
      </c>
      <c r="E3" s="4" t="s">
        <v>14</v>
      </c>
      <c r="F3" s="4" t="s">
        <v>12</v>
      </c>
      <c r="G3" s="294">
        <v>10793.95</v>
      </c>
      <c r="H3" s="4">
        <v>117</v>
      </c>
      <c r="I3" s="4">
        <v>1398</v>
      </c>
    </row>
    <row r="4" spans="1:9">
      <c r="A4" s="4" t="s">
        <v>9</v>
      </c>
      <c r="B4" s="4">
        <v>105782</v>
      </c>
      <c r="C4" s="171">
        <v>45961.564259259256</v>
      </c>
      <c r="D4" s="4" t="s">
        <v>15</v>
      </c>
      <c r="E4" s="4" t="s">
        <v>14</v>
      </c>
      <c r="F4" s="4" t="s">
        <v>12</v>
      </c>
      <c r="G4" s="294">
        <v>56613.32</v>
      </c>
      <c r="H4" s="4">
        <v>117</v>
      </c>
      <c r="I4" s="4">
        <v>1398</v>
      </c>
    </row>
    <row r="5" spans="1:9">
      <c r="A5" s="4" t="s">
        <v>16</v>
      </c>
      <c r="B5" s="4">
        <v>105783</v>
      </c>
      <c r="C5" s="171">
        <v>45961.565162037034</v>
      </c>
      <c r="D5" s="4" t="s">
        <v>17</v>
      </c>
      <c r="E5" s="4" t="s">
        <v>18</v>
      </c>
      <c r="F5" s="4" t="s">
        <v>12</v>
      </c>
      <c r="G5" s="294">
        <v>12145.39</v>
      </c>
      <c r="H5" s="4">
        <v>409</v>
      </c>
      <c r="I5" s="4">
        <v>1674</v>
      </c>
    </row>
    <row r="6" spans="1:9">
      <c r="A6" s="4" t="s">
        <v>16</v>
      </c>
      <c r="B6" s="4">
        <v>105784</v>
      </c>
      <c r="C6" s="171">
        <v>45961.56722222222</v>
      </c>
      <c r="D6" s="4" t="s">
        <v>19</v>
      </c>
      <c r="E6" s="4" t="s">
        <v>20</v>
      </c>
      <c r="F6" s="4" t="s">
        <v>12</v>
      </c>
      <c r="G6" s="294">
        <v>32850.82</v>
      </c>
      <c r="H6" s="4">
        <v>413</v>
      </c>
      <c r="I6" s="4">
        <v>1684</v>
      </c>
    </row>
    <row r="7" spans="1:9">
      <c r="A7" s="4" t="s">
        <v>9</v>
      </c>
      <c r="B7" s="4">
        <v>105785</v>
      </c>
      <c r="C7" s="171">
        <v>45961.5703125</v>
      </c>
      <c r="D7" s="4" t="s">
        <v>21</v>
      </c>
      <c r="E7" s="4" t="s">
        <v>11</v>
      </c>
      <c r="F7" s="4" t="s">
        <v>12</v>
      </c>
      <c r="G7" s="294">
        <v>21109.55</v>
      </c>
      <c r="H7" s="4">
        <v>102</v>
      </c>
      <c r="I7" s="4">
        <v>1306</v>
      </c>
    </row>
    <row r="8" spans="1:9">
      <c r="A8" s="4" t="s">
        <v>9</v>
      </c>
      <c r="B8" s="4">
        <v>105786</v>
      </c>
      <c r="C8" s="171">
        <v>45961.572534722225</v>
      </c>
      <c r="D8" s="4" t="s">
        <v>22</v>
      </c>
      <c r="E8" s="4" t="s">
        <v>23</v>
      </c>
      <c r="F8" s="4" t="s">
        <v>12</v>
      </c>
      <c r="G8" s="294">
        <v>23086</v>
      </c>
      <c r="H8" s="4">
        <v>103</v>
      </c>
      <c r="I8" s="4">
        <v>1309</v>
      </c>
    </row>
    <row r="9" spans="1:9">
      <c r="A9" s="4" t="s">
        <v>24</v>
      </c>
      <c r="B9" s="4">
        <v>105787</v>
      </c>
      <c r="C9" s="171">
        <v>45961.575613425928</v>
      </c>
      <c r="D9" s="4" t="s">
        <v>25</v>
      </c>
      <c r="E9" s="4" t="s">
        <v>26</v>
      </c>
      <c r="F9" s="4" t="s">
        <v>12</v>
      </c>
      <c r="G9" s="294">
        <v>31932.92</v>
      </c>
      <c r="H9" s="4">
        <v>714</v>
      </c>
      <c r="I9" s="4">
        <v>1940</v>
      </c>
    </row>
    <row r="10" spans="1:9">
      <c r="A10" s="4" t="s">
        <v>9</v>
      </c>
      <c r="B10" s="4">
        <v>105788</v>
      </c>
      <c r="C10" s="171">
        <v>45961.581273148149</v>
      </c>
      <c r="D10" s="4" t="s">
        <v>27</v>
      </c>
      <c r="E10" s="4" t="s">
        <v>28</v>
      </c>
      <c r="F10" s="4" t="s">
        <v>12</v>
      </c>
      <c r="G10" s="294">
        <v>24652.28</v>
      </c>
      <c r="H10" s="4">
        <v>107</v>
      </c>
      <c r="I10" s="4">
        <v>1321</v>
      </c>
    </row>
    <row r="11" spans="1:9">
      <c r="A11" s="4" t="s">
        <v>24</v>
      </c>
      <c r="B11" s="4">
        <v>105789</v>
      </c>
      <c r="C11" s="171">
        <v>45961.581504629627</v>
      </c>
      <c r="D11" s="4" t="s">
        <v>29</v>
      </c>
      <c r="E11" s="4" t="s">
        <v>30</v>
      </c>
      <c r="F11" s="4" t="s">
        <v>12</v>
      </c>
      <c r="G11" s="294">
        <v>49336.6</v>
      </c>
      <c r="H11" s="4">
        <v>715</v>
      </c>
      <c r="I11" s="4">
        <v>1945</v>
      </c>
    </row>
    <row r="12" spans="1:9">
      <c r="A12" s="4" t="s">
        <v>31</v>
      </c>
      <c r="B12" s="4">
        <v>105790</v>
      </c>
      <c r="C12" s="171">
        <v>45961.585520833331</v>
      </c>
      <c r="D12" s="4" t="s">
        <v>32</v>
      </c>
      <c r="E12" s="4" t="s">
        <v>33</v>
      </c>
      <c r="F12" s="4" t="s">
        <v>12</v>
      </c>
      <c r="G12" s="294">
        <v>28907.64</v>
      </c>
      <c r="H12" s="4">
        <v>612</v>
      </c>
      <c r="I12" s="4">
        <v>1834</v>
      </c>
    </row>
    <row r="13" spans="1:9">
      <c r="A13" s="4" t="s">
        <v>34</v>
      </c>
      <c r="B13" s="4">
        <v>105791</v>
      </c>
      <c r="C13" s="171">
        <v>45961.586342592593</v>
      </c>
      <c r="D13" s="4" t="s">
        <v>35</v>
      </c>
      <c r="E13" s="4" t="s">
        <v>36</v>
      </c>
      <c r="F13" s="4" t="s">
        <v>12</v>
      </c>
      <c r="G13" s="294">
        <v>28349.8</v>
      </c>
      <c r="H13" s="4">
        <v>509</v>
      </c>
      <c r="I13" s="4">
        <v>1737</v>
      </c>
    </row>
    <row r="14" spans="1:9">
      <c r="A14" s="4" t="s">
        <v>9</v>
      </c>
      <c r="B14" s="4">
        <v>105792</v>
      </c>
      <c r="C14" s="171">
        <v>45961.587719907409</v>
      </c>
      <c r="D14" s="4" t="s">
        <v>37</v>
      </c>
      <c r="E14" s="4" t="s">
        <v>14</v>
      </c>
      <c r="F14" s="4" t="s">
        <v>12</v>
      </c>
      <c r="G14" s="294">
        <v>30076.74</v>
      </c>
      <c r="H14" s="4">
        <v>117</v>
      </c>
      <c r="I14" s="4">
        <v>1398</v>
      </c>
    </row>
    <row r="15" spans="1:9">
      <c r="A15" s="4" t="s">
        <v>16</v>
      </c>
      <c r="B15" s="4">
        <v>105793</v>
      </c>
      <c r="C15" s="171">
        <v>45961.58798611111</v>
      </c>
      <c r="D15" s="4" t="s">
        <v>38</v>
      </c>
      <c r="E15" s="4" t="s">
        <v>18</v>
      </c>
      <c r="F15" s="4" t="s">
        <v>12</v>
      </c>
      <c r="G15" s="294">
        <v>12582</v>
      </c>
      <c r="H15" s="4">
        <v>409</v>
      </c>
      <c r="I15" s="4">
        <v>1675</v>
      </c>
    </row>
    <row r="16" spans="1:9">
      <c r="A16" s="4" t="s">
        <v>16</v>
      </c>
      <c r="B16" s="4">
        <v>105794</v>
      </c>
      <c r="C16" s="171">
        <v>45961.593252314815</v>
      </c>
      <c r="D16" s="4" t="s">
        <v>39</v>
      </c>
      <c r="E16" s="4" t="s">
        <v>20</v>
      </c>
      <c r="F16" s="4" t="s">
        <v>12</v>
      </c>
      <c r="G16" s="294">
        <v>90210.16</v>
      </c>
      <c r="H16" s="4">
        <v>413</v>
      </c>
      <c r="I16" s="4">
        <v>1684</v>
      </c>
    </row>
    <row r="17" spans="1:9">
      <c r="A17" s="4" t="s">
        <v>9</v>
      </c>
      <c r="B17" s="4">
        <v>105795</v>
      </c>
      <c r="C17" s="171">
        <v>45961.594282407408</v>
      </c>
      <c r="D17" s="4" t="s">
        <v>40</v>
      </c>
      <c r="E17" s="4" t="s">
        <v>14</v>
      </c>
      <c r="F17" s="4" t="s">
        <v>12</v>
      </c>
      <c r="G17" s="294">
        <v>23086</v>
      </c>
      <c r="H17" s="4">
        <v>117</v>
      </c>
      <c r="I17" s="4">
        <v>1398</v>
      </c>
    </row>
    <row r="18" spans="1:9">
      <c r="A18" s="4" t="s">
        <v>41</v>
      </c>
      <c r="B18" s="4">
        <v>105796</v>
      </c>
      <c r="C18" s="171">
        <v>45961.594664351855</v>
      </c>
      <c r="D18" s="4" t="s">
        <v>42</v>
      </c>
      <c r="E18" s="4" t="s">
        <v>43</v>
      </c>
      <c r="F18" s="4" t="s">
        <v>12</v>
      </c>
      <c r="G18" s="294">
        <v>36406.78</v>
      </c>
      <c r="H18" s="4">
        <v>620</v>
      </c>
      <c r="I18" s="4">
        <v>1878</v>
      </c>
    </row>
    <row r="19" spans="1:9">
      <c r="A19" s="4" t="s">
        <v>24</v>
      </c>
      <c r="B19" s="4">
        <v>105797</v>
      </c>
      <c r="C19" s="171">
        <v>45961.596967592595</v>
      </c>
      <c r="D19" s="4" t="s">
        <v>44</v>
      </c>
      <c r="E19" s="4" t="s">
        <v>26</v>
      </c>
      <c r="F19" s="4" t="s">
        <v>12</v>
      </c>
      <c r="G19" s="294">
        <v>31932.92</v>
      </c>
      <c r="H19" s="4">
        <v>714</v>
      </c>
      <c r="I19" s="4">
        <v>1940</v>
      </c>
    </row>
    <row r="20" spans="1:9">
      <c r="A20" s="4" t="s">
        <v>24</v>
      </c>
      <c r="B20" s="4">
        <v>105798</v>
      </c>
      <c r="C20" s="171">
        <v>45961.598055555558</v>
      </c>
      <c r="D20" s="4" t="s">
        <v>45</v>
      </c>
      <c r="E20" s="4" t="s">
        <v>30</v>
      </c>
      <c r="F20" s="4" t="s">
        <v>12</v>
      </c>
      <c r="G20" s="294">
        <v>122622.28</v>
      </c>
      <c r="H20" s="4">
        <v>715</v>
      </c>
      <c r="I20" s="4">
        <v>1945</v>
      </c>
    </row>
    <row r="21" spans="1:9">
      <c r="A21" s="4" t="s">
        <v>16</v>
      </c>
      <c r="B21" s="4">
        <v>105799</v>
      </c>
      <c r="C21" s="171">
        <v>45961.598287037035</v>
      </c>
      <c r="D21" s="4" t="s">
        <v>46</v>
      </c>
      <c r="E21" s="4" t="s">
        <v>20</v>
      </c>
      <c r="F21" s="4" t="s">
        <v>12</v>
      </c>
      <c r="G21" s="294">
        <v>41353.01</v>
      </c>
      <c r="H21" s="4">
        <v>413</v>
      </c>
      <c r="I21" s="4">
        <v>1684</v>
      </c>
    </row>
    <row r="22" spans="1:9">
      <c r="A22" s="4" t="s">
        <v>9</v>
      </c>
      <c r="B22" s="4">
        <v>105800</v>
      </c>
      <c r="C22" s="171">
        <v>45961.598310185182</v>
      </c>
      <c r="D22" s="4" t="s">
        <v>47</v>
      </c>
      <c r="E22" s="4" t="s">
        <v>14</v>
      </c>
      <c r="F22" s="4" t="s">
        <v>12</v>
      </c>
      <c r="G22" s="294">
        <v>45380.68</v>
      </c>
      <c r="H22" s="4">
        <v>117</v>
      </c>
      <c r="I22" s="4">
        <v>1398</v>
      </c>
    </row>
    <row r="23" spans="1:9">
      <c r="A23" s="4" t="s">
        <v>9</v>
      </c>
      <c r="B23" s="4">
        <v>105801</v>
      </c>
      <c r="C23" s="171">
        <v>45961.59988425926</v>
      </c>
      <c r="D23" s="4" t="s">
        <v>48</v>
      </c>
      <c r="E23" s="4" t="s">
        <v>23</v>
      </c>
      <c r="F23" s="4" t="s">
        <v>12</v>
      </c>
      <c r="G23" s="294">
        <v>17145</v>
      </c>
      <c r="H23" s="4">
        <v>103</v>
      </c>
      <c r="I23" s="4">
        <v>1309</v>
      </c>
    </row>
    <row r="24" spans="1:9">
      <c r="A24" s="4" t="s">
        <v>16</v>
      </c>
      <c r="B24" s="4">
        <v>105802</v>
      </c>
      <c r="C24" s="171">
        <v>45961.601064814815</v>
      </c>
      <c r="D24" s="4" t="s">
        <v>49</v>
      </c>
      <c r="E24" s="4" t="s">
        <v>18</v>
      </c>
      <c r="F24" s="4" t="s">
        <v>12</v>
      </c>
      <c r="G24" s="294">
        <v>24711.26</v>
      </c>
      <c r="H24" s="4">
        <v>409</v>
      </c>
      <c r="I24" s="4">
        <v>1675</v>
      </c>
    </row>
    <row r="25" spans="1:9">
      <c r="A25" s="4" t="s">
        <v>16</v>
      </c>
      <c r="B25" s="4">
        <v>105803</v>
      </c>
      <c r="C25" s="171">
        <v>45961.603634259256</v>
      </c>
      <c r="D25" s="4" t="s">
        <v>50</v>
      </c>
      <c r="E25" s="4" t="s">
        <v>20</v>
      </c>
      <c r="F25" s="4" t="s">
        <v>12</v>
      </c>
      <c r="G25" s="294">
        <v>9957.99</v>
      </c>
      <c r="H25" s="4">
        <v>413</v>
      </c>
      <c r="I25" s="4">
        <v>1684</v>
      </c>
    </row>
    <row r="26" spans="1:9">
      <c r="A26" s="4" t="s">
        <v>24</v>
      </c>
      <c r="B26" s="4">
        <v>105804</v>
      </c>
      <c r="C26" s="171">
        <v>45961.604016203702</v>
      </c>
      <c r="D26" s="4" t="s">
        <v>51</v>
      </c>
      <c r="E26" s="4" t="s">
        <v>52</v>
      </c>
      <c r="F26" s="4" t="s">
        <v>12</v>
      </c>
      <c r="G26" s="294">
        <v>25625</v>
      </c>
      <c r="H26" s="4">
        <v>720</v>
      </c>
      <c r="I26" s="4">
        <v>1982</v>
      </c>
    </row>
    <row r="27" spans="1:9">
      <c r="A27" s="4" t="s">
        <v>16</v>
      </c>
      <c r="B27" s="4">
        <v>105805</v>
      </c>
      <c r="C27" s="171">
        <v>45961.605104166665</v>
      </c>
      <c r="D27" s="4" t="s">
        <v>50</v>
      </c>
      <c r="E27" s="4" t="s">
        <v>20</v>
      </c>
      <c r="F27" s="4" t="s">
        <v>12</v>
      </c>
      <c r="G27" s="294">
        <v>17814.54</v>
      </c>
      <c r="H27" s="4">
        <v>413</v>
      </c>
      <c r="I27" s="4">
        <v>1684</v>
      </c>
    </row>
    <row r="28" spans="1:9">
      <c r="A28" s="4" t="s">
        <v>53</v>
      </c>
      <c r="B28" s="4">
        <v>105806</v>
      </c>
      <c r="C28" s="171">
        <v>45961.60659722222</v>
      </c>
      <c r="D28" s="4" t="s">
        <v>54</v>
      </c>
      <c r="E28" s="4" t="s">
        <v>55</v>
      </c>
      <c r="F28" s="4" t="s">
        <v>12</v>
      </c>
      <c r="G28" s="294">
        <v>32696.28</v>
      </c>
      <c r="H28" s="4">
        <v>936</v>
      </c>
      <c r="I28" s="4">
        <v>2202</v>
      </c>
    </row>
    <row r="29" spans="1:9">
      <c r="A29" s="4" t="s">
        <v>9</v>
      </c>
      <c r="B29" s="4">
        <v>105807</v>
      </c>
      <c r="C29" s="171">
        <v>45961.609409722223</v>
      </c>
      <c r="D29" s="4" t="s">
        <v>56</v>
      </c>
      <c r="E29" s="4" t="s">
        <v>14</v>
      </c>
      <c r="F29" s="4" t="s">
        <v>12</v>
      </c>
      <c r="G29" s="294">
        <v>13109.28</v>
      </c>
      <c r="H29" s="4">
        <v>117</v>
      </c>
      <c r="I29" s="4">
        <v>1398</v>
      </c>
    </row>
    <row r="30" spans="1:9">
      <c r="A30" s="4" t="s">
        <v>53</v>
      </c>
      <c r="B30" s="4">
        <v>105808</v>
      </c>
      <c r="C30" s="171">
        <v>45961.609490740739</v>
      </c>
      <c r="D30" s="4" t="s">
        <v>57</v>
      </c>
      <c r="E30" s="4" t="s">
        <v>58</v>
      </c>
      <c r="F30" s="4" t="s">
        <v>12</v>
      </c>
      <c r="G30" s="294">
        <v>25427.74</v>
      </c>
      <c r="H30" s="4">
        <v>932</v>
      </c>
      <c r="I30" s="4">
        <v>2179</v>
      </c>
    </row>
    <row r="31" spans="1:9">
      <c r="A31" s="4" t="s">
        <v>16</v>
      </c>
      <c r="B31" s="4">
        <v>105809</v>
      </c>
      <c r="C31" s="171">
        <v>45961.610115740739</v>
      </c>
      <c r="D31" s="4" t="s">
        <v>59</v>
      </c>
      <c r="E31" s="4" t="s">
        <v>20</v>
      </c>
      <c r="F31" s="4" t="s">
        <v>12</v>
      </c>
      <c r="G31" s="294">
        <v>28235.279999999999</v>
      </c>
      <c r="H31" s="4">
        <v>413</v>
      </c>
      <c r="I31" s="4">
        <v>1684</v>
      </c>
    </row>
    <row r="32" spans="1:9">
      <c r="A32" s="4" t="s">
        <v>53</v>
      </c>
      <c r="B32" s="4">
        <v>105810</v>
      </c>
      <c r="C32" s="171">
        <v>45961.610520833332</v>
      </c>
      <c r="D32" s="4" t="s">
        <v>60</v>
      </c>
      <c r="E32" s="4" t="s">
        <v>61</v>
      </c>
      <c r="F32" s="4" t="s">
        <v>12</v>
      </c>
      <c r="G32" s="294">
        <v>66955.14</v>
      </c>
      <c r="H32" s="4">
        <v>921</v>
      </c>
      <c r="I32" s="4">
        <v>2139</v>
      </c>
    </row>
    <row r="33" spans="1:9">
      <c r="A33" s="4" t="s">
        <v>9</v>
      </c>
      <c r="B33" s="4">
        <v>105812</v>
      </c>
      <c r="C33" s="171">
        <v>45961.611608796295</v>
      </c>
      <c r="D33" s="4" t="s">
        <v>62</v>
      </c>
      <c r="E33" s="4" t="s">
        <v>63</v>
      </c>
      <c r="F33" s="4" t="s">
        <v>12</v>
      </c>
      <c r="G33" s="294">
        <v>22906.799999999999</v>
      </c>
      <c r="H33" s="4">
        <v>111</v>
      </c>
      <c r="I33" s="4">
        <v>1337</v>
      </c>
    </row>
    <row r="34" spans="1:9">
      <c r="A34" s="4" t="s">
        <v>9</v>
      </c>
      <c r="B34" s="4">
        <v>105813</v>
      </c>
      <c r="C34" s="171">
        <v>45961.611967592595</v>
      </c>
      <c r="D34" s="4" t="s">
        <v>64</v>
      </c>
      <c r="E34" s="4" t="s">
        <v>65</v>
      </c>
      <c r="F34" s="4" t="s">
        <v>12</v>
      </c>
      <c r="G34" s="294">
        <v>71121.81</v>
      </c>
      <c r="H34" s="4">
        <v>113</v>
      </c>
      <c r="I34" s="4">
        <v>1333</v>
      </c>
    </row>
    <row r="35" spans="1:9">
      <c r="A35" s="4" t="s">
        <v>9</v>
      </c>
      <c r="B35" s="4">
        <v>105814</v>
      </c>
      <c r="C35" s="171">
        <v>45961.612627314818</v>
      </c>
      <c r="D35" s="4" t="s">
        <v>66</v>
      </c>
      <c r="E35" s="4" t="s">
        <v>28</v>
      </c>
      <c r="F35" s="4" t="s">
        <v>12</v>
      </c>
      <c r="G35" s="294">
        <v>7425</v>
      </c>
      <c r="H35" s="4">
        <v>107</v>
      </c>
      <c r="I35" s="4">
        <v>1321</v>
      </c>
    </row>
    <row r="36" spans="1:9">
      <c r="A36" s="4" t="s">
        <v>67</v>
      </c>
      <c r="B36" s="4">
        <v>105815</v>
      </c>
      <c r="C36" s="171">
        <v>45961.613553240742</v>
      </c>
      <c r="D36" s="4" t="s">
        <v>68</v>
      </c>
      <c r="E36" s="7" t="s">
        <v>69</v>
      </c>
      <c r="F36" s="4" t="s">
        <v>12</v>
      </c>
      <c r="G36" s="294">
        <v>25210.2</v>
      </c>
      <c r="H36" s="4">
        <v>906</v>
      </c>
      <c r="I36" s="4">
        <v>2915</v>
      </c>
    </row>
    <row r="37" spans="1:9">
      <c r="A37" s="4" t="s">
        <v>67</v>
      </c>
      <c r="B37" s="4">
        <v>105816</v>
      </c>
      <c r="C37" s="171">
        <v>45961.614363425928</v>
      </c>
      <c r="D37" s="4" t="s">
        <v>70</v>
      </c>
      <c r="E37" s="4" t="s">
        <v>69</v>
      </c>
      <c r="F37" s="4" t="s">
        <v>12</v>
      </c>
      <c r="G37" s="294">
        <v>47899.38</v>
      </c>
      <c r="H37" s="4">
        <v>906</v>
      </c>
      <c r="I37" s="4">
        <v>2915</v>
      </c>
    </row>
    <row r="38" spans="1:9">
      <c r="A38" s="4" t="s">
        <v>53</v>
      </c>
      <c r="B38" s="4">
        <v>105817</v>
      </c>
      <c r="C38" s="171">
        <v>45961.616087962961</v>
      </c>
      <c r="D38" s="4" t="s">
        <v>71</v>
      </c>
      <c r="E38" s="4" t="s">
        <v>72</v>
      </c>
      <c r="F38" s="4" t="s">
        <v>12</v>
      </c>
      <c r="G38" s="294">
        <v>23319.33</v>
      </c>
      <c r="H38" s="4">
        <v>923</v>
      </c>
      <c r="I38" s="4">
        <v>2149</v>
      </c>
    </row>
    <row r="39" spans="1:9">
      <c r="A39" s="4" t="s">
        <v>67</v>
      </c>
      <c r="B39" s="4">
        <v>105818</v>
      </c>
      <c r="C39" s="171">
        <v>45961.616354166668</v>
      </c>
      <c r="D39" s="4" t="s">
        <v>73</v>
      </c>
      <c r="E39" s="4" t="s">
        <v>69</v>
      </c>
      <c r="F39" s="4" t="s">
        <v>12</v>
      </c>
      <c r="G39" s="294">
        <v>31932.92</v>
      </c>
      <c r="H39" s="4">
        <v>906</v>
      </c>
      <c r="I39" s="4">
        <v>2915</v>
      </c>
    </row>
    <row r="40" spans="1:9">
      <c r="A40" s="4" t="s">
        <v>67</v>
      </c>
      <c r="B40" s="4">
        <v>105819</v>
      </c>
      <c r="C40" s="171">
        <v>45961.616979166669</v>
      </c>
      <c r="D40" s="4" t="s">
        <v>74</v>
      </c>
      <c r="E40" s="4" t="s">
        <v>69</v>
      </c>
      <c r="F40" s="4" t="s">
        <v>12</v>
      </c>
      <c r="G40" s="294">
        <v>25210.2</v>
      </c>
      <c r="H40" s="4">
        <v>906</v>
      </c>
      <c r="I40" s="4">
        <v>2915</v>
      </c>
    </row>
    <row r="41" spans="1:9">
      <c r="A41" s="4" t="s">
        <v>53</v>
      </c>
      <c r="B41" s="4">
        <v>105820</v>
      </c>
      <c r="C41" s="171">
        <v>45961.617442129631</v>
      </c>
      <c r="D41" s="4" t="s">
        <v>75</v>
      </c>
      <c r="E41" s="4" t="s">
        <v>76</v>
      </c>
      <c r="F41" s="4" t="s">
        <v>12</v>
      </c>
      <c r="G41" s="294">
        <v>32260.16</v>
      </c>
      <c r="H41" s="4">
        <v>937</v>
      </c>
      <c r="I41" s="4">
        <v>2206</v>
      </c>
    </row>
    <row r="42" spans="1:9">
      <c r="A42" s="4" t="s">
        <v>9</v>
      </c>
      <c r="B42" s="4">
        <v>105821</v>
      </c>
      <c r="C42" s="171">
        <v>45961.618414351855</v>
      </c>
      <c r="D42" s="4" t="s">
        <v>77</v>
      </c>
      <c r="E42" s="4" t="s">
        <v>78</v>
      </c>
      <c r="F42" s="4" t="s">
        <v>12</v>
      </c>
      <c r="G42" s="294">
        <v>26773.11</v>
      </c>
      <c r="H42" s="4">
        <v>114</v>
      </c>
      <c r="I42" s="4">
        <v>1342</v>
      </c>
    </row>
    <row r="43" spans="1:9">
      <c r="A43" s="4" t="s">
        <v>67</v>
      </c>
      <c r="B43" s="4">
        <v>105822</v>
      </c>
      <c r="C43" s="171">
        <v>45961.618935185186</v>
      </c>
      <c r="D43" s="4" t="s">
        <v>79</v>
      </c>
      <c r="E43" s="4" t="s">
        <v>69</v>
      </c>
      <c r="F43" s="4" t="s">
        <v>12</v>
      </c>
      <c r="G43" s="294">
        <v>47899.38</v>
      </c>
      <c r="H43" s="4">
        <v>906</v>
      </c>
      <c r="I43" s="4">
        <v>2914</v>
      </c>
    </row>
    <row r="44" spans="1:9">
      <c r="A44" s="4" t="s">
        <v>16</v>
      </c>
      <c r="B44" s="4">
        <v>105823</v>
      </c>
      <c r="C44" s="171">
        <v>45961.619780092595</v>
      </c>
      <c r="D44" s="4" t="s">
        <v>80</v>
      </c>
      <c r="E44" s="4" t="s">
        <v>18</v>
      </c>
      <c r="F44" s="4" t="s">
        <v>12</v>
      </c>
      <c r="G44" s="294">
        <v>2689.08</v>
      </c>
      <c r="H44" s="4">
        <v>409</v>
      </c>
      <c r="I44" s="4">
        <v>1675</v>
      </c>
    </row>
    <row r="45" spans="1:9">
      <c r="A45" s="4" t="s">
        <v>9</v>
      </c>
      <c r="B45" s="4">
        <v>105824</v>
      </c>
      <c r="C45" s="171">
        <v>45961.620069444441</v>
      </c>
      <c r="D45" s="4" t="s">
        <v>81</v>
      </c>
      <c r="E45" s="4" t="s">
        <v>23</v>
      </c>
      <c r="F45" s="4" t="s">
        <v>12</v>
      </c>
      <c r="G45" s="294">
        <v>18609.580000000002</v>
      </c>
      <c r="H45" s="4">
        <v>103</v>
      </c>
      <c r="I45" s="4">
        <v>1309</v>
      </c>
    </row>
    <row r="46" spans="1:9">
      <c r="A46" s="4" t="s">
        <v>67</v>
      </c>
      <c r="B46" s="4">
        <v>105825</v>
      </c>
      <c r="C46" s="171">
        <v>45961.621111111112</v>
      </c>
      <c r="D46" s="4" t="s">
        <v>82</v>
      </c>
      <c r="E46" s="4" t="s">
        <v>69</v>
      </c>
      <c r="F46" s="4" t="s">
        <v>12</v>
      </c>
      <c r="G46" s="294">
        <v>35924.339999999997</v>
      </c>
      <c r="H46" s="4">
        <v>906</v>
      </c>
      <c r="I46" s="4">
        <v>2914</v>
      </c>
    </row>
    <row r="47" spans="1:9">
      <c r="A47" s="4" t="s">
        <v>53</v>
      </c>
      <c r="B47" s="4">
        <v>105826</v>
      </c>
      <c r="C47" s="171">
        <v>45961.622210648151</v>
      </c>
      <c r="D47" s="4" t="s">
        <v>83</v>
      </c>
      <c r="E47" s="4" t="s">
        <v>84</v>
      </c>
      <c r="F47" s="4" t="s">
        <v>12</v>
      </c>
      <c r="G47" s="294">
        <v>38436.97</v>
      </c>
      <c r="H47" s="4">
        <v>946</v>
      </c>
      <c r="I47" s="4">
        <v>2237</v>
      </c>
    </row>
    <row r="48" spans="1:9">
      <c r="A48" s="4" t="s">
        <v>67</v>
      </c>
      <c r="B48" s="4">
        <v>105827</v>
      </c>
      <c r="C48" s="171">
        <v>45961.622708333336</v>
      </c>
      <c r="D48" s="4" t="s">
        <v>85</v>
      </c>
      <c r="E48" s="4" t="s">
        <v>69</v>
      </c>
      <c r="F48" s="4" t="s">
        <v>12</v>
      </c>
      <c r="G48" s="294">
        <v>18907.560000000001</v>
      </c>
      <c r="H48" s="4">
        <v>906</v>
      </c>
      <c r="I48" s="4">
        <v>2915</v>
      </c>
    </row>
    <row r="49" spans="1:9">
      <c r="A49" s="4" t="s">
        <v>53</v>
      </c>
      <c r="B49" s="4">
        <v>105829</v>
      </c>
      <c r="C49" s="171">
        <v>45961.623020833336</v>
      </c>
      <c r="D49" s="4" t="s">
        <v>86</v>
      </c>
      <c r="E49" s="4" t="s">
        <v>87</v>
      </c>
      <c r="F49" s="4" t="s">
        <v>12</v>
      </c>
      <c r="G49" s="294">
        <v>26652.81</v>
      </c>
      <c r="H49" s="4">
        <v>920</v>
      </c>
      <c r="I49" s="4">
        <v>2136</v>
      </c>
    </row>
    <row r="50" spans="1:9">
      <c r="A50" s="4" t="s">
        <v>67</v>
      </c>
      <c r="B50" s="4">
        <v>105830</v>
      </c>
      <c r="C50" s="171">
        <v>45961.623298611114</v>
      </c>
      <c r="D50" s="4" t="s">
        <v>88</v>
      </c>
      <c r="E50" s="4" t="s">
        <v>69</v>
      </c>
      <c r="F50" s="4" t="s">
        <v>12</v>
      </c>
      <c r="G50" s="294">
        <v>18907.560000000001</v>
      </c>
      <c r="H50" s="4">
        <v>906</v>
      </c>
      <c r="I50" s="4">
        <v>2915</v>
      </c>
    </row>
    <row r="51" spans="1:9">
      <c r="A51" s="4" t="s">
        <v>53</v>
      </c>
      <c r="B51" s="4">
        <v>105832</v>
      </c>
      <c r="C51" s="171">
        <v>45961.62431712963</v>
      </c>
      <c r="D51" s="4" t="s">
        <v>89</v>
      </c>
      <c r="E51" s="4" t="s">
        <v>61</v>
      </c>
      <c r="F51" s="4" t="s">
        <v>12</v>
      </c>
      <c r="G51" s="294">
        <v>67456.77</v>
      </c>
      <c r="H51" s="4">
        <v>921</v>
      </c>
      <c r="I51" s="4">
        <v>2139</v>
      </c>
    </row>
    <row r="52" spans="1:9">
      <c r="A52" s="4" t="s">
        <v>67</v>
      </c>
      <c r="B52" s="4">
        <v>105833</v>
      </c>
      <c r="C52" s="171">
        <v>45961.624386574076</v>
      </c>
      <c r="D52" s="4" t="s">
        <v>90</v>
      </c>
      <c r="E52" s="4" t="s">
        <v>69</v>
      </c>
      <c r="F52" s="4" t="s">
        <v>12</v>
      </c>
      <c r="G52" s="294">
        <v>25210.2</v>
      </c>
      <c r="H52" s="4">
        <v>906</v>
      </c>
      <c r="I52" s="4">
        <v>2915</v>
      </c>
    </row>
    <row r="53" spans="1:9">
      <c r="A53" s="4" t="s">
        <v>9</v>
      </c>
      <c r="B53" s="4">
        <v>105834</v>
      </c>
      <c r="C53" s="171">
        <v>45961.625104166669</v>
      </c>
      <c r="D53" s="4" t="s">
        <v>91</v>
      </c>
      <c r="E53" s="7" t="s">
        <v>78</v>
      </c>
      <c r="F53" s="4" t="s">
        <v>12</v>
      </c>
      <c r="G53" s="294">
        <v>6720</v>
      </c>
      <c r="H53" s="4">
        <v>114</v>
      </c>
      <c r="I53" s="4">
        <v>1342</v>
      </c>
    </row>
    <row r="54" spans="1:9">
      <c r="A54" s="4" t="s">
        <v>67</v>
      </c>
      <c r="B54" s="4">
        <v>105835</v>
      </c>
      <c r="C54" s="171">
        <v>45961.625358796293</v>
      </c>
      <c r="D54" s="4" t="s">
        <v>92</v>
      </c>
      <c r="E54" s="4" t="s">
        <v>69</v>
      </c>
      <c r="F54" s="4" t="s">
        <v>12</v>
      </c>
      <c r="G54" s="294">
        <v>95798.76</v>
      </c>
      <c r="H54" s="4">
        <v>906</v>
      </c>
      <c r="I54" s="4">
        <v>2915</v>
      </c>
    </row>
    <row r="55" spans="1:9">
      <c r="A55" s="4" t="s">
        <v>9</v>
      </c>
      <c r="B55" s="4">
        <v>105836</v>
      </c>
      <c r="C55" s="171">
        <v>45961.625914351855</v>
      </c>
      <c r="D55" s="4" t="s">
        <v>93</v>
      </c>
      <c r="E55" s="4" t="s">
        <v>28</v>
      </c>
      <c r="F55" s="4" t="s">
        <v>12</v>
      </c>
      <c r="G55" s="294">
        <v>67764.33</v>
      </c>
      <c r="H55" s="4">
        <v>107</v>
      </c>
      <c r="I55" s="4">
        <v>1321</v>
      </c>
    </row>
    <row r="56" spans="1:9">
      <c r="A56" s="4" t="s">
        <v>24</v>
      </c>
      <c r="B56" s="4">
        <v>105838</v>
      </c>
      <c r="C56" s="171">
        <v>45961.626516203702</v>
      </c>
      <c r="D56" s="4" t="s">
        <v>94</v>
      </c>
      <c r="E56" s="4" t="s">
        <v>95</v>
      </c>
      <c r="F56" s="4" t="s">
        <v>12</v>
      </c>
      <c r="G56" s="294">
        <v>31932.92</v>
      </c>
      <c r="H56" s="4">
        <v>713</v>
      </c>
      <c r="I56" s="4">
        <v>1937</v>
      </c>
    </row>
    <row r="57" spans="1:9">
      <c r="A57" s="4" t="s">
        <v>9</v>
      </c>
      <c r="B57" s="4">
        <v>105839</v>
      </c>
      <c r="C57" s="171">
        <v>45961.627442129633</v>
      </c>
      <c r="D57" s="4" t="s">
        <v>96</v>
      </c>
      <c r="E57" s="4" t="s">
        <v>23</v>
      </c>
      <c r="F57" s="4" t="s">
        <v>12</v>
      </c>
      <c r="G57" s="294">
        <v>70538.320000000007</v>
      </c>
      <c r="H57" s="4">
        <v>103</v>
      </c>
      <c r="I57" s="4">
        <v>1309</v>
      </c>
    </row>
    <row r="58" spans="1:9">
      <c r="A58" s="4" t="s">
        <v>53</v>
      </c>
      <c r="B58" s="4">
        <v>105840</v>
      </c>
      <c r="C58" s="171">
        <v>45961.627766203703</v>
      </c>
      <c r="D58" s="4" t="s">
        <v>97</v>
      </c>
      <c r="E58" s="4" t="s">
        <v>72</v>
      </c>
      <c r="F58" s="4" t="s">
        <v>12</v>
      </c>
      <c r="G58" s="294">
        <v>16806.8</v>
      </c>
      <c r="H58" s="4">
        <v>923</v>
      </c>
      <c r="I58" s="4">
        <v>2149</v>
      </c>
    </row>
    <row r="59" spans="1:9">
      <c r="A59" s="4" t="s">
        <v>53</v>
      </c>
      <c r="B59" s="4">
        <v>105841</v>
      </c>
      <c r="C59" s="171">
        <v>45961.62777777778</v>
      </c>
      <c r="D59" s="4" t="s">
        <v>98</v>
      </c>
      <c r="E59" s="4" t="s">
        <v>58</v>
      </c>
      <c r="F59" s="4" t="s">
        <v>12</v>
      </c>
      <c r="G59" s="294">
        <v>31932.92</v>
      </c>
      <c r="H59" s="4">
        <v>932</v>
      </c>
      <c r="I59" s="4">
        <v>2179</v>
      </c>
    </row>
    <row r="60" spans="1:9">
      <c r="A60" s="4" t="s">
        <v>9</v>
      </c>
      <c r="B60" s="4">
        <v>105842</v>
      </c>
      <c r="C60" s="171">
        <v>45961.628495370373</v>
      </c>
      <c r="D60" s="4" t="s">
        <v>99</v>
      </c>
      <c r="E60" s="4" t="s">
        <v>65</v>
      </c>
      <c r="F60" s="4" t="s">
        <v>12</v>
      </c>
      <c r="G60" s="294">
        <v>40336.199999999997</v>
      </c>
      <c r="H60" s="4">
        <v>113</v>
      </c>
      <c r="I60" s="4">
        <v>1333</v>
      </c>
    </row>
    <row r="61" spans="1:9">
      <c r="A61" s="4" t="s">
        <v>53</v>
      </c>
      <c r="B61" s="4">
        <v>105843</v>
      </c>
      <c r="C61" s="171">
        <v>45961.628680555557</v>
      </c>
      <c r="D61" s="4" t="s">
        <v>100</v>
      </c>
      <c r="E61" s="4" t="s">
        <v>76</v>
      </c>
      <c r="F61" s="4" t="s">
        <v>12</v>
      </c>
      <c r="G61" s="294">
        <v>101032.42</v>
      </c>
      <c r="H61" s="4">
        <v>937</v>
      </c>
      <c r="I61" s="4">
        <v>2206</v>
      </c>
    </row>
    <row r="62" spans="1:9">
      <c r="A62" s="4" t="s">
        <v>67</v>
      </c>
      <c r="B62" s="4">
        <v>105844</v>
      </c>
      <c r="C62" s="171">
        <v>45961.628680555557</v>
      </c>
      <c r="D62" s="4" t="s">
        <v>101</v>
      </c>
      <c r="E62" s="4" t="s">
        <v>69</v>
      </c>
      <c r="F62" s="4" t="s">
        <v>12</v>
      </c>
      <c r="G62" s="294">
        <v>47899.38</v>
      </c>
      <c r="H62" s="4">
        <v>906</v>
      </c>
      <c r="I62" s="4">
        <v>2915</v>
      </c>
    </row>
    <row r="63" spans="1:9">
      <c r="A63" s="4" t="s">
        <v>9</v>
      </c>
      <c r="B63" s="4">
        <v>105845</v>
      </c>
      <c r="C63" s="171">
        <v>45961.629155092596</v>
      </c>
      <c r="D63" s="4" t="s">
        <v>102</v>
      </c>
      <c r="E63" s="4" t="s">
        <v>28</v>
      </c>
      <c r="F63" s="4" t="s">
        <v>12</v>
      </c>
      <c r="G63" s="294">
        <v>27226.89</v>
      </c>
      <c r="H63" s="4">
        <v>107</v>
      </c>
      <c r="I63" s="4">
        <v>1321</v>
      </c>
    </row>
    <row r="64" spans="1:9">
      <c r="A64" s="4" t="s">
        <v>67</v>
      </c>
      <c r="B64" s="4">
        <v>105846</v>
      </c>
      <c r="C64" s="171">
        <v>45961.629652777781</v>
      </c>
      <c r="D64" s="4" t="s">
        <v>103</v>
      </c>
      <c r="E64" s="7" t="s">
        <v>69</v>
      </c>
      <c r="F64" s="4" t="s">
        <v>12</v>
      </c>
      <c r="G64" s="294">
        <v>35294.1</v>
      </c>
      <c r="H64" s="4">
        <v>906</v>
      </c>
      <c r="I64" s="4">
        <v>2914</v>
      </c>
    </row>
    <row r="65" spans="1:9">
      <c r="A65" s="4" t="s">
        <v>53</v>
      </c>
      <c r="B65" s="4">
        <v>105848</v>
      </c>
      <c r="C65" s="171">
        <v>45961.632881944446</v>
      </c>
      <c r="D65" s="4" t="s">
        <v>104</v>
      </c>
      <c r="E65" s="4" t="s">
        <v>58</v>
      </c>
      <c r="F65" s="4" t="s">
        <v>12</v>
      </c>
      <c r="G65" s="294">
        <v>6800</v>
      </c>
      <c r="H65" s="4">
        <v>932</v>
      </c>
      <c r="I65" s="4">
        <v>2179</v>
      </c>
    </row>
    <row r="66" spans="1:9">
      <c r="A66" s="4" t="s">
        <v>34</v>
      </c>
      <c r="B66" s="4">
        <v>105849</v>
      </c>
      <c r="C66" s="171">
        <v>45961.634548611109</v>
      </c>
      <c r="D66" s="4" t="s">
        <v>105</v>
      </c>
      <c r="E66" s="4" t="s">
        <v>36</v>
      </c>
      <c r="F66" s="4" t="s">
        <v>12</v>
      </c>
      <c r="G66" s="294">
        <v>25714.28</v>
      </c>
      <c r="H66" s="4">
        <v>509</v>
      </c>
      <c r="I66" s="4">
        <v>1737</v>
      </c>
    </row>
    <row r="67" spans="1:9">
      <c r="A67" s="4" t="s">
        <v>67</v>
      </c>
      <c r="B67" s="4">
        <v>105850</v>
      </c>
      <c r="C67" s="171">
        <v>45961.636446759258</v>
      </c>
      <c r="D67" s="4" t="s">
        <v>106</v>
      </c>
      <c r="E67" s="4" t="s">
        <v>69</v>
      </c>
      <c r="F67" s="4" t="s">
        <v>12</v>
      </c>
      <c r="G67" s="294">
        <v>81428.59</v>
      </c>
      <c r="H67" s="4">
        <v>906</v>
      </c>
      <c r="I67" s="4">
        <v>2914</v>
      </c>
    </row>
    <row r="68" spans="1:9">
      <c r="A68" s="4" t="s">
        <v>24</v>
      </c>
      <c r="B68" s="4">
        <v>105851</v>
      </c>
      <c r="C68" s="171">
        <v>45961.637673611112</v>
      </c>
      <c r="D68" s="4" t="s">
        <v>107</v>
      </c>
      <c r="E68" s="4" t="s">
        <v>95</v>
      </c>
      <c r="F68" s="4" t="s">
        <v>12</v>
      </c>
      <c r="G68" s="294">
        <v>19904.669999999998</v>
      </c>
      <c r="H68" s="4">
        <v>713</v>
      </c>
      <c r="I68" s="4">
        <v>1937</v>
      </c>
    </row>
    <row r="69" spans="1:9">
      <c r="A69" s="4" t="s">
        <v>9</v>
      </c>
      <c r="B69" s="4">
        <v>105852</v>
      </c>
      <c r="C69" s="171">
        <v>45961.642384259256</v>
      </c>
      <c r="D69" s="4" t="s">
        <v>108</v>
      </c>
      <c r="E69" s="4" t="s">
        <v>78</v>
      </c>
      <c r="F69" s="4" t="s">
        <v>12</v>
      </c>
      <c r="G69" s="294">
        <v>8872.94</v>
      </c>
      <c r="H69" s="4">
        <v>114</v>
      </c>
      <c r="I69" s="4">
        <v>1342</v>
      </c>
    </row>
    <row r="70" spans="1:9">
      <c r="A70" s="4" t="s">
        <v>53</v>
      </c>
      <c r="B70" s="4">
        <v>105853</v>
      </c>
      <c r="C70" s="171">
        <v>45961.642650462964</v>
      </c>
      <c r="D70" s="4" t="s">
        <v>109</v>
      </c>
      <c r="E70" s="4" t="s">
        <v>61</v>
      </c>
      <c r="F70" s="4" t="s">
        <v>12</v>
      </c>
      <c r="G70" s="294">
        <v>8473.9500000000007</v>
      </c>
      <c r="H70" s="4">
        <v>921</v>
      </c>
      <c r="I70" s="4">
        <v>2139</v>
      </c>
    </row>
    <row r="71" spans="1:9">
      <c r="A71" s="4" t="s">
        <v>53</v>
      </c>
      <c r="B71" s="4">
        <v>105854</v>
      </c>
      <c r="C71" s="171">
        <v>45961.643530092595</v>
      </c>
      <c r="D71" s="4" t="s">
        <v>110</v>
      </c>
      <c r="E71" s="4" t="s">
        <v>111</v>
      </c>
      <c r="F71" s="4" t="s">
        <v>12</v>
      </c>
      <c r="G71" s="294">
        <v>49669.97</v>
      </c>
      <c r="H71" s="4">
        <v>934</v>
      </c>
      <c r="I71" s="4">
        <v>2196</v>
      </c>
    </row>
    <row r="72" spans="1:9">
      <c r="A72" s="4" t="s">
        <v>53</v>
      </c>
      <c r="B72" s="4">
        <v>105855</v>
      </c>
      <c r="C72" s="171">
        <v>45961.644861111112</v>
      </c>
      <c r="D72" s="4" t="s">
        <v>112</v>
      </c>
      <c r="E72" s="7" t="s">
        <v>55</v>
      </c>
      <c r="F72" s="4" t="s">
        <v>12</v>
      </c>
      <c r="G72" s="294">
        <v>28445.38</v>
      </c>
      <c r="H72" s="4">
        <v>936</v>
      </c>
      <c r="I72" s="4">
        <v>2202</v>
      </c>
    </row>
    <row r="73" spans="1:9">
      <c r="A73" s="4" t="s">
        <v>53</v>
      </c>
      <c r="B73" s="4">
        <v>105856</v>
      </c>
      <c r="C73" s="171">
        <v>45961.645312499997</v>
      </c>
      <c r="D73" s="4" t="s">
        <v>113</v>
      </c>
      <c r="E73" s="4" t="s">
        <v>72</v>
      </c>
      <c r="F73" s="4" t="s">
        <v>12</v>
      </c>
      <c r="G73" s="294">
        <v>21176.400000000001</v>
      </c>
      <c r="H73" s="4">
        <v>923</v>
      </c>
      <c r="I73" s="4">
        <v>2149</v>
      </c>
    </row>
    <row r="74" spans="1:9">
      <c r="A74" s="4" t="s">
        <v>9</v>
      </c>
      <c r="B74" s="4">
        <v>105857</v>
      </c>
      <c r="C74" s="171">
        <v>45961.64571759259</v>
      </c>
      <c r="D74" s="4" t="s">
        <v>114</v>
      </c>
      <c r="E74" s="4" t="s">
        <v>28</v>
      </c>
      <c r="F74" s="4" t="s">
        <v>12</v>
      </c>
      <c r="G74" s="294">
        <v>83999.13</v>
      </c>
      <c r="H74" s="4">
        <v>107</v>
      </c>
      <c r="I74" s="4">
        <v>1321</v>
      </c>
    </row>
    <row r="75" spans="1:9">
      <c r="A75" s="4" t="s">
        <v>31</v>
      </c>
      <c r="B75" s="4">
        <v>105858</v>
      </c>
      <c r="C75" s="171">
        <v>45961.645879629628</v>
      </c>
      <c r="D75" s="4" t="s">
        <v>115</v>
      </c>
      <c r="E75" s="4" t="s">
        <v>116</v>
      </c>
      <c r="F75" s="4" t="s">
        <v>12</v>
      </c>
      <c r="G75" s="294">
        <v>35464.92</v>
      </c>
      <c r="H75" s="4">
        <v>605</v>
      </c>
      <c r="I75" s="4">
        <v>1814</v>
      </c>
    </row>
    <row r="76" spans="1:9">
      <c r="A76" s="4" t="s">
        <v>53</v>
      </c>
      <c r="B76" s="4">
        <v>105859</v>
      </c>
      <c r="C76" s="171">
        <v>45961.651365740741</v>
      </c>
      <c r="D76" s="4" t="s">
        <v>117</v>
      </c>
      <c r="E76" s="4" t="s">
        <v>118</v>
      </c>
      <c r="F76" s="4" t="s">
        <v>12</v>
      </c>
      <c r="G76" s="294">
        <v>57479.03</v>
      </c>
      <c r="H76" s="4">
        <v>945</v>
      </c>
      <c r="I76" s="4">
        <v>2234</v>
      </c>
    </row>
    <row r="77" spans="1:9">
      <c r="A77" s="4" t="s">
        <v>16</v>
      </c>
      <c r="B77" s="4">
        <v>105860</v>
      </c>
      <c r="C77" s="171">
        <v>45961.65215277778</v>
      </c>
      <c r="D77" s="4" t="s">
        <v>119</v>
      </c>
      <c r="E77" s="4" t="s">
        <v>20</v>
      </c>
      <c r="F77" s="4" t="s">
        <v>12</v>
      </c>
      <c r="G77" s="294">
        <v>30803.19</v>
      </c>
      <c r="H77" s="4">
        <v>413</v>
      </c>
      <c r="I77" s="4">
        <v>1684</v>
      </c>
    </row>
    <row r="78" spans="1:9">
      <c r="A78" s="4" t="s">
        <v>9</v>
      </c>
      <c r="B78" s="4">
        <v>105861</v>
      </c>
      <c r="C78" s="171">
        <v>45961.653287037036</v>
      </c>
      <c r="D78" s="4" t="s">
        <v>120</v>
      </c>
      <c r="E78" s="4" t="s">
        <v>14</v>
      </c>
      <c r="F78" s="4" t="s">
        <v>12</v>
      </c>
      <c r="G78" s="294">
        <v>13109.28</v>
      </c>
      <c r="H78" s="4">
        <v>117</v>
      </c>
      <c r="I78" s="4">
        <v>1398</v>
      </c>
    </row>
    <row r="79" spans="1:9">
      <c r="A79" s="4" t="s">
        <v>9</v>
      </c>
      <c r="B79" s="4">
        <v>105862</v>
      </c>
      <c r="C79" s="171">
        <v>45961.653333333335</v>
      </c>
      <c r="D79" s="4" t="s">
        <v>121</v>
      </c>
      <c r="E79" s="4" t="s">
        <v>65</v>
      </c>
      <c r="F79" s="4" t="s">
        <v>12</v>
      </c>
      <c r="G79" s="294">
        <v>16134.48</v>
      </c>
      <c r="H79" s="4">
        <v>113</v>
      </c>
      <c r="I79" s="4">
        <v>1333</v>
      </c>
    </row>
    <row r="80" spans="1:9">
      <c r="A80" s="4" t="s">
        <v>9</v>
      </c>
      <c r="B80" s="4">
        <v>105863</v>
      </c>
      <c r="C80" s="171">
        <v>45961.653553240743</v>
      </c>
      <c r="D80" s="4" t="s">
        <v>122</v>
      </c>
      <c r="E80" s="4" t="s">
        <v>23</v>
      </c>
      <c r="F80" s="4" t="s">
        <v>12</v>
      </c>
      <c r="G80" s="294">
        <v>11543</v>
      </c>
      <c r="H80" s="4">
        <v>103</v>
      </c>
      <c r="I80" s="4">
        <v>1309</v>
      </c>
    </row>
    <row r="81" spans="1:9">
      <c r="A81" s="4" t="s">
        <v>16</v>
      </c>
      <c r="B81" s="4">
        <v>105864</v>
      </c>
      <c r="C81" s="171">
        <v>45961.654803240737</v>
      </c>
      <c r="D81" s="4" t="s">
        <v>123</v>
      </c>
      <c r="E81" s="4" t="s">
        <v>18</v>
      </c>
      <c r="F81" s="4" t="s">
        <v>12</v>
      </c>
      <c r="G81" s="294">
        <v>9540</v>
      </c>
      <c r="H81" s="4">
        <v>409</v>
      </c>
      <c r="I81" s="4">
        <v>1675</v>
      </c>
    </row>
    <row r="82" spans="1:9">
      <c r="A82" s="4" t="s">
        <v>9</v>
      </c>
      <c r="B82" s="4">
        <v>105865</v>
      </c>
      <c r="C82" s="171">
        <v>45961.655162037037</v>
      </c>
      <c r="D82" s="4" t="s">
        <v>124</v>
      </c>
      <c r="E82" s="4" t="s">
        <v>65</v>
      </c>
      <c r="F82" s="4" t="s">
        <v>12</v>
      </c>
      <c r="G82" s="294">
        <v>40336.199999999997</v>
      </c>
      <c r="H82" s="4">
        <v>113</v>
      </c>
      <c r="I82" s="4">
        <v>1333</v>
      </c>
    </row>
    <row r="83" spans="1:9">
      <c r="A83" s="4" t="s">
        <v>9</v>
      </c>
      <c r="B83" s="4">
        <v>105866</v>
      </c>
      <c r="C83" s="171">
        <v>45961.655590277776</v>
      </c>
      <c r="D83" s="4" t="s">
        <v>125</v>
      </c>
      <c r="E83" s="4" t="s">
        <v>126</v>
      </c>
      <c r="F83" s="4" t="s">
        <v>12</v>
      </c>
      <c r="G83" s="294">
        <v>37159.64</v>
      </c>
      <c r="H83" s="4">
        <v>104</v>
      </c>
      <c r="I83" s="4">
        <v>1310</v>
      </c>
    </row>
    <row r="84" spans="1:9">
      <c r="A84" s="4" t="s">
        <v>9</v>
      </c>
      <c r="B84" s="4">
        <v>105868</v>
      </c>
      <c r="C84" s="171">
        <v>45961.655949074076</v>
      </c>
      <c r="D84" s="4" t="s">
        <v>127</v>
      </c>
      <c r="E84" s="4" t="s">
        <v>128</v>
      </c>
      <c r="F84" s="4" t="s">
        <v>12</v>
      </c>
      <c r="G84" s="294">
        <v>22731.13</v>
      </c>
      <c r="H84" s="4">
        <v>115</v>
      </c>
      <c r="I84" s="4">
        <v>1338</v>
      </c>
    </row>
    <row r="85" spans="1:9">
      <c r="A85" s="4" t="s">
        <v>9</v>
      </c>
      <c r="B85" s="4">
        <v>105869</v>
      </c>
      <c r="C85" s="171">
        <v>45961.65724537037</v>
      </c>
      <c r="D85" s="4" t="s">
        <v>129</v>
      </c>
      <c r="E85" s="4" t="s">
        <v>128</v>
      </c>
      <c r="F85" s="4" t="s">
        <v>12</v>
      </c>
      <c r="G85" s="294">
        <v>26689.45</v>
      </c>
      <c r="H85" s="4">
        <v>115</v>
      </c>
      <c r="I85" s="4">
        <v>1338</v>
      </c>
    </row>
    <row r="86" spans="1:9">
      <c r="A86" s="4" t="s">
        <v>9</v>
      </c>
      <c r="B86" s="4">
        <v>105870</v>
      </c>
      <c r="C86" s="171">
        <v>45961.658379629633</v>
      </c>
      <c r="D86" s="4" t="s">
        <v>130</v>
      </c>
      <c r="E86" s="4" t="s">
        <v>11</v>
      </c>
      <c r="F86" s="4" t="s">
        <v>12</v>
      </c>
      <c r="G86" s="294">
        <v>4078.15</v>
      </c>
      <c r="H86" s="4">
        <v>102</v>
      </c>
      <c r="I86" s="4">
        <v>1306</v>
      </c>
    </row>
    <row r="87" spans="1:9">
      <c r="A87" s="4" t="s">
        <v>9</v>
      </c>
      <c r="B87" s="4">
        <v>105871</v>
      </c>
      <c r="C87" s="171">
        <v>45961.658576388887</v>
      </c>
      <c r="D87" s="4" t="s">
        <v>129</v>
      </c>
      <c r="E87" s="4" t="s">
        <v>128</v>
      </c>
      <c r="F87" s="4" t="s">
        <v>12</v>
      </c>
      <c r="G87" s="294">
        <v>22111.8</v>
      </c>
      <c r="H87" s="4">
        <v>115</v>
      </c>
      <c r="I87" s="4">
        <v>1338</v>
      </c>
    </row>
    <row r="88" spans="1:9">
      <c r="A88" s="4" t="s">
        <v>53</v>
      </c>
      <c r="B88" s="4">
        <v>105872</v>
      </c>
      <c r="C88" s="171">
        <v>45961.65996527778</v>
      </c>
      <c r="D88" s="4" t="s">
        <v>131</v>
      </c>
      <c r="E88" s="4" t="s">
        <v>84</v>
      </c>
      <c r="F88" s="4" t="s">
        <v>12</v>
      </c>
      <c r="G88" s="294">
        <v>21170.16</v>
      </c>
      <c r="H88" s="4">
        <v>946</v>
      </c>
      <c r="I88" s="4">
        <v>2237</v>
      </c>
    </row>
    <row r="89" spans="1:9">
      <c r="A89" s="4" t="s">
        <v>9</v>
      </c>
      <c r="B89" s="4">
        <v>105873</v>
      </c>
      <c r="C89" s="171">
        <v>45961.660150462965</v>
      </c>
      <c r="D89" s="4" t="s">
        <v>132</v>
      </c>
      <c r="E89" s="4" t="s">
        <v>78</v>
      </c>
      <c r="F89" s="4" t="s">
        <v>12</v>
      </c>
      <c r="G89" s="294">
        <v>11543</v>
      </c>
      <c r="H89" s="4">
        <v>114</v>
      </c>
      <c r="I89" s="4">
        <v>1342</v>
      </c>
    </row>
    <row r="90" spans="1:9">
      <c r="A90" s="4" t="s">
        <v>53</v>
      </c>
      <c r="B90" s="4">
        <v>105874</v>
      </c>
      <c r="C90" s="171">
        <v>45961.661030092589</v>
      </c>
      <c r="D90" s="4" t="s">
        <v>133</v>
      </c>
      <c r="E90" s="4" t="s">
        <v>134</v>
      </c>
      <c r="F90" s="4" t="s">
        <v>12</v>
      </c>
      <c r="G90" s="294">
        <v>21456.55</v>
      </c>
      <c r="H90" s="4">
        <v>938</v>
      </c>
      <c r="I90" s="4">
        <v>2209</v>
      </c>
    </row>
    <row r="91" spans="1:9">
      <c r="A91" s="4" t="s">
        <v>9</v>
      </c>
      <c r="B91" s="4">
        <v>105875</v>
      </c>
      <c r="C91" s="171">
        <v>45961.661134259259</v>
      </c>
      <c r="D91" s="4" t="s">
        <v>135</v>
      </c>
      <c r="E91" s="4" t="s">
        <v>128</v>
      </c>
      <c r="F91" s="4" t="s">
        <v>12</v>
      </c>
      <c r="G91" s="294">
        <v>27113.18</v>
      </c>
      <c r="H91" s="4">
        <v>115</v>
      </c>
      <c r="I91" s="4">
        <v>1338</v>
      </c>
    </row>
    <row r="92" spans="1:9">
      <c r="A92" s="4" t="s">
        <v>53</v>
      </c>
      <c r="B92" s="4">
        <v>105876</v>
      </c>
      <c r="C92" s="171">
        <v>45961.662638888891</v>
      </c>
      <c r="D92" s="4" t="s">
        <v>136</v>
      </c>
      <c r="E92" s="4" t="s">
        <v>72</v>
      </c>
      <c r="F92" s="4" t="s">
        <v>12</v>
      </c>
      <c r="G92" s="294">
        <v>21176.400000000001</v>
      </c>
      <c r="H92" s="4">
        <v>923</v>
      </c>
      <c r="I92" s="4">
        <v>2149</v>
      </c>
    </row>
    <row r="93" spans="1:9">
      <c r="A93" s="4" t="s">
        <v>137</v>
      </c>
      <c r="B93" s="4">
        <v>105877</v>
      </c>
      <c r="C93" s="171">
        <v>45961.666458333333</v>
      </c>
      <c r="D93" s="4" t="s">
        <v>138</v>
      </c>
      <c r="E93" s="4" t="s">
        <v>139</v>
      </c>
      <c r="F93" s="4" t="s">
        <v>12</v>
      </c>
      <c r="G93" s="294">
        <v>36920.61</v>
      </c>
      <c r="H93" s="4">
        <v>718</v>
      </c>
      <c r="I93" s="4">
        <v>1959</v>
      </c>
    </row>
    <row r="94" spans="1:9">
      <c r="A94" s="4" t="s">
        <v>53</v>
      </c>
      <c r="B94" s="4">
        <v>105878</v>
      </c>
      <c r="C94" s="171">
        <v>45961.667233796295</v>
      </c>
      <c r="D94" s="4" t="s">
        <v>140</v>
      </c>
      <c r="E94" s="4" t="s">
        <v>84</v>
      </c>
      <c r="F94" s="4" t="s">
        <v>12</v>
      </c>
      <c r="G94" s="294">
        <v>53179.28</v>
      </c>
      <c r="H94" s="4">
        <v>946</v>
      </c>
      <c r="I94" s="4">
        <v>2237</v>
      </c>
    </row>
    <row r="95" spans="1:9">
      <c r="A95" s="4" t="s">
        <v>53</v>
      </c>
      <c r="B95" s="4">
        <v>105879</v>
      </c>
      <c r="C95" s="171">
        <v>45961.671249999999</v>
      </c>
      <c r="D95" s="4" t="s">
        <v>141</v>
      </c>
      <c r="E95" s="4" t="s">
        <v>72</v>
      </c>
      <c r="F95" s="4" t="s">
        <v>12</v>
      </c>
      <c r="G95" s="294">
        <v>31764.6</v>
      </c>
      <c r="H95" s="4">
        <v>923</v>
      </c>
      <c r="I95" s="4">
        <v>2149</v>
      </c>
    </row>
    <row r="96" spans="1:9">
      <c r="A96" s="4" t="s">
        <v>53</v>
      </c>
      <c r="B96" s="4">
        <v>105880</v>
      </c>
      <c r="C96" s="171">
        <v>45961.673472222225</v>
      </c>
      <c r="D96" s="4" t="s">
        <v>142</v>
      </c>
      <c r="E96" s="4" t="s">
        <v>143</v>
      </c>
      <c r="F96" s="4" t="s">
        <v>12</v>
      </c>
      <c r="G96" s="294">
        <v>14621.82</v>
      </c>
      <c r="H96" s="4">
        <v>919</v>
      </c>
      <c r="I96" s="4">
        <v>2133</v>
      </c>
    </row>
    <row r="97" spans="1:9">
      <c r="A97" s="4" t="s">
        <v>53</v>
      </c>
      <c r="B97" s="4">
        <v>105882</v>
      </c>
      <c r="C97" s="171">
        <v>45961.675381944442</v>
      </c>
      <c r="D97" s="4" t="s">
        <v>144</v>
      </c>
      <c r="E97" s="4" t="s">
        <v>143</v>
      </c>
      <c r="F97" s="4" t="s">
        <v>12</v>
      </c>
      <c r="G97" s="294">
        <v>12290.73</v>
      </c>
      <c r="H97" s="4">
        <v>919</v>
      </c>
      <c r="I97" s="4">
        <v>2133</v>
      </c>
    </row>
    <row r="98" spans="1:9">
      <c r="A98" s="4" t="s">
        <v>53</v>
      </c>
      <c r="B98" s="4">
        <v>105883</v>
      </c>
      <c r="C98" s="171">
        <v>45961.677083333336</v>
      </c>
      <c r="D98" s="4" t="s">
        <v>145</v>
      </c>
      <c r="E98" s="4" t="s">
        <v>84</v>
      </c>
      <c r="F98" s="4" t="s">
        <v>12</v>
      </c>
      <c r="G98" s="294">
        <v>12000</v>
      </c>
      <c r="H98" s="4">
        <v>946</v>
      </c>
      <c r="I98" s="4">
        <v>2237</v>
      </c>
    </row>
    <row r="99" spans="1:9">
      <c r="A99" s="4" t="s">
        <v>9</v>
      </c>
      <c r="B99" s="4">
        <v>105884</v>
      </c>
      <c r="C99" s="171">
        <v>45961.677800925929</v>
      </c>
      <c r="D99" s="4" t="s">
        <v>146</v>
      </c>
      <c r="E99" s="4" t="s">
        <v>78</v>
      </c>
      <c r="F99" s="4" t="s">
        <v>12</v>
      </c>
      <c r="G99" s="294">
        <v>116377.97</v>
      </c>
      <c r="H99" s="4">
        <v>114</v>
      </c>
      <c r="I99" s="4">
        <v>1342</v>
      </c>
    </row>
    <row r="100" spans="1:9">
      <c r="A100" s="4" t="s">
        <v>9</v>
      </c>
      <c r="B100" s="4">
        <v>105885</v>
      </c>
      <c r="C100" s="171">
        <v>45961.678032407406</v>
      </c>
      <c r="D100" s="4" t="s">
        <v>147</v>
      </c>
      <c r="E100" s="4" t="s">
        <v>11</v>
      </c>
      <c r="F100" s="4" t="s">
        <v>12</v>
      </c>
      <c r="G100" s="294">
        <v>12720</v>
      </c>
      <c r="H100" s="4">
        <v>102</v>
      </c>
      <c r="I100" s="4">
        <v>1306</v>
      </c>
    </row>
    <row r="101" spans="1:9">
      <c r="A101" s="4" t="s">
        <v>9</v>
      </c>
      <c r="B101" s="4">
        <v>105886</v>
      </c>
      <c r="C101" s="171">
        <v>45961.678333333337</v>
      </c>
      <c r="D101" s="4" t="s">
        <v>148</v>
      </c>
      <c r="E101" s="4" t="s">
        <v>78</v>
      </c>
      <c r="F101" s="4" t="s">
        <v>12</v>
      </c>
      <c r="G101" s="294">
        <v>11543</v>
      </c>
      <c r="H101" s="4">
        <v>114</v>
      </c>
      <c r="I101" s="4">
        <v>1342</v>
      </c>
    </row>
    <row r="102" spans="1:9">
      <c r="A102" s="4" t="s">
        <v>53</v>
      </c>
      <c r="B102" s="4">
        <v>105887</v>
      </c>
      <c r="C102" s="171">
        <v>45961.678784722222</v>
      </c>
      <c r="D102" s="4" t="s">
        <v>149</v>
      </c>
      <c r="E102" s="7" t="s">
        <v>76</v>
      </c>
      <c r="F102" s="4" t="s">
        <v>12</v>
      </c>
      <c r="G102" s="294">
        <v>46550</v>
      </c>
      <c r="H102" s="4">
        <v>937</v>
      </c>
      <c r="I102" s="4">
        <v>2206</v>
      </c>
    </row>
    <row r="103" spans="1:9">
      <c r="A103" s="4" t="s">
        <v>16</v>
      </c>
      <c r="B103" s="4">
        <v>105888</v>
      </c>
      <c r="C103" s="171">
        <v>45961.680046296293</v>
      </c>
      <c r="D103" s="4" t="s">
        <v>150</v>
      </c>
      <c r="E103" s="4" t="s">
        <v>18</v>
      </c>
      <c r="F103" s="4" t="s">
        <v>12</v>
      </c>
      <c r="G103" s="294">
        <v>34312.61</v>
      </c>
      <c r="H103" s="4">
        <v>409</v>
      </c>
      <c r="I103" s="4">
        <v>1675</v>
      </c>
    </row>
    <row r="104" spans="1:9">
      <c r="A104" s="4" t="s">
        <v>53</v>
      </c>
      <c r="B104" s="4">
        <v>105889</v>
      </c>
      <c r="C104" s="171">
        <v>45961.681331018517</v>
      </c>
      <c r="D104" s="4" t="s">
        <v>151</v>
      </c>
      <c r="E104" s="4" t="s">
        <v>84</v>
      </c>
      <c r="F104" s="4" t="s">
        <v>12</v>
      </c>
      <c r="G104" s="294">
        <v>17741.919999999998</v>
      </c>
      <c r="H104" s="4">
        <v>946</v>
      </c>
      <c r="I104" s="4">
        <v>2237</v>
      </c>
    </row>
    <row r="105" spans="1:9">
      <c r="A105" s="4" t="s">
        <v>9</v>
      </c>
      <c r="B105" s="4">
        <v>105890</v>
      </c>
      <c r="C105" s="171">
        <v>45961.681342592594</v>
      </c>
      <c r="D105" s="4" t="s">
        <v>152</v>
      </c>
      <c r="E105" s="4" t="s">
        <v>153</v>
      </c>
      <c r="F105" s="4" t="s">
        <v>12</v>
      </c>
      <c r="G105" s="294">
        <v>3575</v>
      </c>
      <c r="H105" s="4">
        <v>116</v>
      </c>
      <c r="I105" s="4">
        <v>1345</v>
      </c>
    </row>
    <row r="106" spans="1:9">
      <c r="A106" s="4" t="s">
        <v>9</v>
      </c>
      <c r="B106" s="4">
        <v>105891</v>
      </c>
      <c r="C106" s="171">
        <v>45961.681944444441</v>
      </c>
      <c r="D106" s="4" t="s">
        <v>154</v>
      </c>
      <c r="E106" s="4" t="s">
        <v>28</v>
      </c>
      <c r="F106" s="4" t="s">
        <v>12</v>
      </c>
      <c r="G106" s="294">
        <v>10793.95</v>
      </c>
      <c r="H106" s="4">
        <v>107</v>
      </c>
      <c r="I106" s="4">
        <v>1321</v>
      </c>
    </row>
    <row r="107" spans="1:9">
      <c r="A107" s="4" t="s">
        <v>53</v>
      </c>
      <c r="B107" s="4">
        <v>105892</v>
      </c>
      <c r="C107" s="171">
        <v>45961.682083333333</v>
      </c>
      <c r="D107" s="4" t="s">
        <v>155</v>
      </c>
      <c r="E107" s="4" t="s">
        <v>143</v>
      </c>
      <c r="F107" s="4" t="s">
        <v>12</v>
      </c>
      <c r="G107" s="294">
        <v>16948.2</v>
      </c>
      <c r="H107" s="4">
        <v>919</v>
      </c>
      <c r="I107" s="4">
        <v>2133</v>
      </c>
    </row>
    <row r="108" spans="1:9">
      <c r="A108" s="4" t="s">
        <v>156</v>
      </c>
      <c r="B108" s="4">
        <v>105893</v>
      </c>
      <c r="C108" s="171">
        <v>45961.684155092589</v>
      </c>
      <c r="D108" s="4" t="s">
        <v>157</v>
      </c>
      <c r="E108" s="4" t="s">
        <v>158</v>
      </c>
      <c r="F108" s="4" t="s">
        <v>12</v>
      </c>
      <c r="G108" s="294">
        <v>32144.22</v>
      </c>
      <c r="H108" s="4">
        <v>706</v>
      </c>
      <c r="I108" s="4">
        <v>1916</v>
      </c>
    </row>
    <row r="109" spans="1:9">
      <c r="A109" s="4" t="s">
        <v>31</v>
      </c>
      <c r="B109" s="4">
        <v>105894</v>
      </c>
      <c r="C109" s="171">
        <v>45961.685659722221</v>
      </c>
      <c r="D109" s="4" t="s">
        <v>159</v>
      </c>
      <c r="E109" s="4" t="s">
        <v>33</v>
      </c>
      <c r="F109" s="4" t="s">
        <v>12</v>
      </c>
      <c r="G109" s="294">
        <v>31932.92</v>
      </c>
      <c r="H109" s="4">
        <v>612</v>
      </c>
      <c r="I109" s="4">
        <v>1834</v>
      </c>
    </row>
    <row r="110" spans="1:9">
      <c r="A110" s="4" t="s">
        <v>9</v>
      </c>
      <c r="B110" s="4">
        <v>105895</v>
      </c>
      <c r="C110" s="171">
        <v>45961.686076388891</v>
      </c>
      <c r="D110" s="4" t="s">
        <v>160</v>
      </c>
      <c r="E110" s="4" t="s">
        <v>153</v>
      </c>
      <c r="F110" s="4" t="s">
        <v>12</v>
      </c>
      <c r="G110" s="294">
        <v>52031.31</v>
      </c>
      <c r="H110" s="4">
        <v>116</v>
      </c>
      <c r="I110" s="4">
        <v>1345</v>
      </c>
    </row>
    <row r="111" spans="1:9">
      <c r="A111" s="4" t="s">
        <v>53</v>
      </c>
      <c r="B111" s="4">
        <v>105896</v>
      </c>
      <c r="C111" s="171">
        <v>45961.687083333331</v>
      </c>
      <c r="D111" s="4" t="s">
        <v>161</v>
      </c>
      <c r="E111" s="4" t="s">
        <v>111</v>
      </c>
      <c r="F111" s="4" t="s">
        <v>12</v>
      </c>
      <c r="G111" s="294">
        <v>12410.42</v>
      </c>
      <c r="H111" s="4">
        <v>934</v>
      </c>
      <c r="I111" s="4">
        <v>2196</v>
      </c>
    </row>
    <row r="112" spans="1:9">
      <c r="A112" s="4" t="s">
        <v>53</v>
      </c>
      <c r="B112" s="4">
        <v>105897</v>
      </c>
      <c r="C112" s="171">
        <v>45961.690995370373</v>
      </c>
      <c r="D112" s="4" t="s">
        <v>162</v>
      </c>
      <c r="E112" s="4" t="s">
        <v>55</v>
      </c>
      <c r="F112" s="4" t="s">
        <v>12</v>
      </c>
      <c r="G112" s="294">
        <v>130697.19</v>
      </c>
      <c r="H112" s="4">
        <v>936</v>
      </c>
      <c r="I112" s="4">
        <v>2202</v>
      </c>
    </row>
    <row r="113" spans="1:9">
      <c r="A113" s="4" t="s">
        <v>24</v>
      </c>
      <c r="B113" s="4">
        <v>105899</v>
      </c>
      <c r="C113" s="171">
        <v>45961.692175925928</v>
      </c>
      <c r="D113" s="4" t="s">
        <v>163</v>
      </c>
      <c r="E113" s="4" t="s">
        <v>30</v>
      </c>
      <c r="F113" s="4" t="s">
        <v>12</v>
      </c>
      <c r="G113" s="294">
        <v>42117.78</v>
      </c>
      <c r="H113" s="4">
        <v>715</v>
      </c>
      <c r="I113" s="4">
        <v>1945</v>
      </c>
    </row>
    <row r="114" spans="1:9">
      <c r="A114" s="4" t="s">
        <v>53</v>
      </c>
      <c r="B114" s="4">
        <v>105900</v>
      </c>
      <c r="C114" s="171">
        <v>45961.695810185185</v>
      </c>
      <c r="D114" s="4" t="s">
        <v>164</v>
      </c>
      <c r="E114" s="4" t="s">
        <v>143</v>
      </c>
      <c r="F114" s="4" t="s">
        <v>12</v>
      </c>
      <c r="G114" s="294">
        <v>42628.59</v>
      </c>
      <c r="H114" s="4">
        <v>919</v>
      </c>
      <c r="I114" s="4">
        <v>2133</v>
      </c>
    </row>
    <row r="115" spans="1:9">
      <c r="A115" s="4" t="s">
        <v>31</v>
      </c>
      <c r="B115" s="4">
        <v>105901</v>
      </c>
      <c r="C115" s="171">
        <v>45961.69604166667</v>
      </c>
      <c r="D115" s="4" t="s">
        <v>165</v>
      </c>
      <c r="E115" s="4" t="s">
        <v>116</v>
      </c>
      <c r="F115" s="4" t="s">
        <v>12</v>
      </c>
      <c r="G115" s="294">
        <v>149887.07999999999</v>
      </c>
      <c r="H115" s="4">
        <v>605</v>
      </c>
      <c r="I115" s="4">
        <v>1814</v>
      </c>
    </row>
    <row r="116" spans="1:9">
      <c r="A116" s="4" t="s">
        <v>53</v>
      </c>
      <c r="B116" s="4">
        <v>105902</v>
      </c>
      <c r="C116" s="171">
        <v>45961.701261574075</v>
      </c>
      <c r="D116" s="4" t="s">
        <v>166</v>
      </c>
      <c r="E116" s="7" t="s">
        <v>143</v>
      </c>
      <c r="F116" s="4" t="s">
        <v>12</v>
      </c>
      <c r="G116" s="294">
        <v>24201.72</v>
      </c>
      <c r="H116" s="4">
        <v>919</v>
      </c>
      <c r="I116" s="4">
        <v>2133</v>
      </c>
    </row>
    <row r="117" spans="1:9">
      <c r="A117" s="4" t="s">
        <v>53</v>
      </c>
      <c r="B117" s="4">
        <v>105903</v>
      </c>
      <c r="C117" s="171">
        <v>45961.702789351853</v>
      </c>
      <c r="D117" s="4" t="s">
        <v>167</v>
      </c>
      <c r="E117" s="4" t="s">
        <v>118</v>
      </c>
      <c r="F117" s="4" t="s">
        <v>12</v>
      </c>
      <c r="G117" s="294">
        <v>51342.89</v>
      </c>
      <c r="H117" s="4">
        <v>945</v>
      </c>
      <c r="I117" s="4">
        <v>2234</v>
      </c>
    </row>
    <row r="118" spans="1:9">
      <c r="A118" s="4" t="s">
        <v>53</v>
      </c>
      <c r="B118" s="4">
        <v>105904</v>
      </c>
      <c r="C118" s="171">
        <v>45961.703055555554</v>
      </c>
      <c r="D118" s="4" t="s">
        <v>168</v>
      </c>
      <c r="E118" s="4" t="s">
        <v>111</v>
      </c>
      <c r="F118" s="4" t="s">
        <v>12</v>
      </c>
      <c r="G118" s="294">
        <v>16172</v>
      </c>
      <c r="H118" s="4">
        <v>934</v>
      </c>
      <c r="I118" s="4">
        <v>2196</v>
      </c>
    </row>
    <row r="119" spans="1:9">
      <c r="A119" s="4" t="s">
        <v>16</v>
      </c>
      <c r="B119" s="4">
        <v>105905</v>
      </c>
      <c r="C119" s="171">
        <v>45961.703148148146</v>
      </c>
      <c r="D119" s="4" t="s">
        <v>169</v>
      </c>
      <c r="E119" s="4" t="s">
        <v>170</v>
      </c>
      <c r="F119" s="4" t="s">
        <v>12</v>
      </c>
      <c r="G119" s="294">
        <v>4102.5200000000004</v>
      </c>
      <c r="H119" s="4">
        <v>411</v>
      </c>
      <c r="I119" s="4">
        <v>1678</v>
      </c>
    </row>
    <row r="120" spans="1:9">
      <c r="A120" s="4" t="s">
        <v>9</v>
      </c>
      <c r="B120" s="4">
        <v>105906</v>
      </c>
      <c r="C120" s="171">
        <v>45961.703611111108</v>
      </c>
      <c r="D120" s="4" t="s">
        <v>171</v>
      </c>
      <c r="E120" s="4" t="s">
        <v>11</v>
      </c>
      <c r="F120" s="4" t="s">
        <v>12</v>
      </c>
      <c r="G120" s="294">
        <v>48296.639999999999</v>
      </c>
      <c r="H120" s="4">
        <v>102</v>
      </c>
      <c r="I120" s="4">
        <v>1306</v>
      </c>
    </row>
    <row r="121" spans="1:9">
      <c r="A121" s="4" t="s">
        <v>53</v>
      </c>
      <c r="B121" s="4">
        <v>105907</v>
      </c>
      <c r="C121" s="171">
        <v>45961.705057870371</v>
      </c>
      <c r="D121" s="4" t="s">
        <v>172</v>
      </c>
      <c r="E121" s="4" t="s">
        <v>87</v>
      </c>
      <c r="F121" s="4" t="s">
        <v>12</v>
      </c>
      <c r="G121" s="294">
        <v>12710.92</v>
      </c>
      <c r="H121" s="4">
        <v>920</v>
      </c>
      <c r="I121" s="4">
        <v>2136</v>
      </c>
    </row>
    <row r="122" spans="1:9">
      <c r="A122" s="4" t="s">
        <v>53</v>
      </c>
      <c r="B122" s="4">
        <v>105908</v>
      </c>
      <c r="C122" s="171">
        <v>45961.705266203702</v>
      </c>
      <c r="D122" s="4" t="s">
        <v>173</v>
      </c>
      <c r="E122" s="7" t="s">
        <v>134</v>
      </c>
      <c r="F122" s="4" t="s">
        <v>12</v>
      </c>
      <c r="G122" s="294">
        <v>31755.24</v>
      </c>
      <c r="H122" s="4">
        <v>938</v>
      </c>
      <c r="I122" s="4">
        <v>2209</v>
      </c>
    </row>
    <row r="123" spans="1:9">
      <c r="A123" s="4" t="s">
        <v>9</v>
      </c>
      <c r="B123" s="4">
        <v>105909</v>
      </c>
      <c r="C123" s="171">
        <v>45961.707662037035</v>
      </c>
      <c r="D123" s="4" t="s">
        <v>174</v>
      </c>
      <c r="E123" s="4" t="s">
        <v>28</v>
      </c>
      <c r="F123" s="4" t="s">
        <v>12</v>
      </c>
      <c r="G123" s="294">
        <v>46554.74</v>
      </c>
      <c r="H123" s="4">
        <v>107</v>
      </c>
      <c r="I123" s="4">
        <v>1321</v>
      </c>
    </row>
    <row r="124" spans="1:9">
      <c r="A124" s="4" t="s">
        <v>67</v>
      </c>
      <c r="B124" s="4">
        <v>105911</v>
      </c>
      <c r="C124" s="171">
        <v>45961.708645833336</v>
      </c>
      <c r="D124" s="4" t="s">
        <v>175</v>
      </c>
      <c r="E124" s="4" t="s">
        <v>176</v>
      </c>
      <c r="F124" s="4" t="s">
        <v>12</v>
      </c>
      <c r="G124" s="294">
        <v>705771.39</v>
      </c>
      <c r="H124" s="4">
        <v>905</v>
      </c>
      <c r="I124" s="4">
        <v>2910</v>
      </c>
    </row>
    <row r="125" spans="1:9">
      <c r="A125" s="4" t="s">
        <v>9</v>
      </c>
      <c r="B125" s="4">
        <v>105912</v>
      </c>
      <c r="C125" s="171">
        <v>45961.712314814817</v>
      </c>
      <c r="D125" s="4" t="s">
        <v>177</v>
      </c>
      <c r="E125" s="4" t="s">
        <v>28</v>
      </c>
      <c r="F125" s="4" t="s">
        <v>12</v>
      </c>
      <c r="G125" s="294">
        <v>30332.05</v>
      </c>
      <c r="H125" s="4">
        <v>107</v>
      </c>
      <c r="I125" s="4">
        <v>1321</v>
      </c>
    </row>
    <row r="126" spans="1:9">
      <c r="A126" s="4" t="s">
        <v>53</v>
      </c>
      <c r="B126" s="4">
        <v>105913</v>
      </c>
      <c r="C126" s="171">
        <v>45961.713263888887</v>
      </c>
      <c r="D126" s="4" t="s">
        <v>178</v>
      </c>
      <c r="E126" s="4" t="s">
        <v>61</v>
      </c>
      <c r="F126" s="4" t="s">
        <v>12</v>
      </c>
      <c r="G126" s="294">
        <v>52906.55</v>
      </c>
      <c r="H126" s="4">
        <v>921</v>
      </c>
      <c r="I126" s="4">
        <v>2139</v>
      </c>
    </row>
    <row r="127" spans="1:9">
      <c r="A127" s="4" t="s">
        <v>9</v>
      </c>
      <c r="B127" s="4">
        <v>105914</v>
      </c>
      <c r="C127" s="171">
        <v>45961.713437500002</v>
      </c>
      <c r="D127" s="4" t="s">
        <v>179</v>
      </c>
      <c r="E127" s="4" t="s">
        <v>126</v>
      </c>
      <c r="F127" s="4" t="s">
        <v>12</v>
      </c>
      <c r="G127" s="294">
        <v>246399.6</v>
      </c>
      <c r="H127" s="4">
        <v>104</v>
      </c>
      <c r="I127" s="4">
        <v>1310</v>
      </c>
    </row>
    <row r="128" spans="1:9">
      <c r="A128" s="4" t="s">
        <v>53</v>
      </c>
      <c r="B128" s="4">
        <v>105915</v>
      </c>
      <c r="C128" s="171">
        <v>45961.713750000003</v>
      </c>
      <c r="D128" s="4" t="s">
        <v>180</v>
      </c>
      <c r="E128" s="4" t="s">
        <v>143</v>
      </c>
      <c r="F128" s="4" t="s">
        <v>12</v>
      </c>
      <c r="G128" s="294">
        <v>21176.400000000001</v>
      </c>
      <c r="H128" s="4">
        <v>919</v>
      </c>
      <c r="I128" s="4">
        <v>2133</v>
      </c>
    </row>
    <row r="129" spans="1:9">
      <c r="A129" s="4" t="s">
        <v>53</v>
      </c>
      <c r="B129" s="4">
        <v>105916</v>
      </c>
      <c r="C129" s="171">
        <v>45961.714826388888</v>
      </c>
      <c r="D129" s="4" t="s">
        <v>181</v>
      </c>
      <c r="E129" s="4" t="s">
        <v>84</v>
      </c>
      <c r="F129" s="4" t="s">
        <v>12</v>
      </c>
      <c r="G129" s="294">
        <v>6723.66</v>
      </c>
      <c r="H129" s="4">
        <v>946</v>
      </c>
      <c r="I129" s="4">
        <v>2237</v>
      </c>
    </row>
    <row r="130" spans="1:9">
      <c r="A130" s="4" t="s">
        <v>9</v>
      </c>
      <c r="B130" s="4">
        <v>105917</v>
      </c>
      <c r="C130" s="171">
        <v>45961.717893518522</v>
      </c>
      <c r="D130" s="4" t="s">
        <v>182</v>
      </c>
      <c r="E130" s="4" t="s">
        <v>153</v>
      </c>
      <c r="F130" s="4" t="s">
        <v>12</v>
      </c>
      <c r="G130" s="294">
        <v>8664</v>
      </c>
      <c r="H130" s="4">
        <v>116</v>
      </c>
      <c r="I130" s="4">
        <v>1345</v>
      </c>
    </row>
    <row r="131" spans="1:9">
      <c r="A131" s="4" t="s">
        <v>53</v>
      </c>
      <c r="B131" s="4">
        <v>105918</v>
      </c>
      <c r="C131" s="171">
        <v>45961.719259259262</v>
      </c>
      <c r="D131" s="4" t="s">
        <v>183</v>
      </c>
      <c r="E131" s="4" t="s">
        <v>61</v>
      </c>
      <c r="F131" s="4" t="s">
        <v>12</v>
      </c>
      <c r="G131" s="294">
        <v>18800</v>
      </c>
      <c r="H131" s="4">
        <v>921</v>
      </c>
      <c r="I131" s="4">
        <v>2139</v>
      </c>
    </row>
    <row r="132" spans="1:9">
      <c r="A132" s="4" t="s">
        <v>9</v>
      </c>
      <c r="B132" s="4">
        <v>105919</v>
      </c>
      <c r="C132" s="171">
        <v>45961.720567129632</v>
      </c>
      <c r="D132" s="4" t="s">
        <v>184</v>
      </c>
      <c r="E132" s="4" t="s">
        <v>126</v>
      </c>
      <c r="F132" s="4" t="s">
        <v>12</v>
      </c>
      <c r="G132" s="294">
        <v>50313.26</v>
      </c>
      <c r="H132" s="4">
        <v>104</v>
      </c>
      <c r="I132" s="4">
        <v>1310</v>
      </c>
    </row>
    <row r="133" spans="1:9">
      <c r="A133" s="4" t="s">
        <v>53</v>
      </c>
      <c r="B133" s="4">
        <v>105920</v>
      </c>
      <c r="C133" s="171">
        <v>45961.723645833335</v>
      </c>
      <c r="D133" s="4" t="s">
        <v>185</v>
      </c>
      <c r="E133" s="4" t="s">
        <v>186</v>
      </c>
      <c r="F133" s="4" t="s">
        <v>12</v>
      </c>
      <c r="G133" s="294">
        <v>27731.11</v>
      </c>
      <c r="H133" s="4">
        <v>907</v>
      </c>
      <c r="I133" s="4">
        <v>2102</v>
      </c>
    </row>
    <row r="134" spans="1:9">
      <c r="A134" s="4" t="s">
        <v>53</v>
      </c>
      <c r="B134" s="4">
        <v>105921</v>
      </c>
      <c r="C134" s="171">
        <v>45961.723749999997</v>
      </c>
      <c r="D134" s="4" t="s">
        <v>187</v>
      </c>
      <c r="E134" s="4" t="s">
        <v>72</v>
      </c>
      <c r="F134" s="4" t="s">
        <v>12</v>
      </c>
      <c r="G134" s="294">
        <v>18907.55</v>
      </c>
      <c r="H134" s="4">
        <v>923</v>
      </c>
      <c r="I134" s="4">
        <v>2149</v>
      </c>
    </row>
    <row r="135" spans="1:9">
      <c r="A135" s="4" t="s">
        <v>53</v>
      </c>
      <c r="B135" s="4">
        <v>105922</v>
      </c>
      <c r="C135" s="171">
        <v>45961.724039351851</v>
      </c>
      <c r="D135" s="4" t="s">
        <v>188</v>
      </c>
      <c r="E135" s="7" t="s">
        <v>134</v>
      </c>
      <c r="F135" s="4" t="s">
        <v>12</v>
      </c>
      <c r="G135" s="294">
        <v>41212.92</v>
      </c>
      <c r="H135" s="4">
        <v>938</v>
      </c>
      <c r="I135" s="4">
        <v>2209</v>
      </c>
    </row>
    <row r="136" spans="1:9">
      <c r="A136" s="4" t="s">
        <v>9</v>
      </c>
      <c r="B136" s="4">
        <v>105923</v>
      </c>
      <c r="C136" s="171">
        <v>45961.724317129629</v>
      </c>
      <c r="D136" s="4" t="s">
        <v>189</v>
      </c>
      <c r="E136" s="4" t="s">
        <v>126</v>
      </c>
      <c r="F136" s="4" t="s">
        <v>12</v>
      </c>
      <c r="G136" s="294">
        <v>82680.77</v>
      </c>
      <c r="H136" s="4">
        <v>104</v>
      </c>
      <c r="I136" s="4">
        <v>1310</v>
      </c>
    </row>
    <row r="137" spans="1:9">
      <c r="A137" s="4" t="s">
        <v>16</v>
      </c>
      <c r="B137" s="4">
        <v>105925</v>
      </c>
      <c r="C137" s="171">
        <v>45961.725902777776</v>
      </c>
      <c r="D137" s="4" t="s">
        <v>190</v>
      </c>
      <c r="E137" s="4" t="s">
        <v>170</v>
      </c>
      <c r="F137" s="4" t="s">
        <v>12</v>
      </c>
      <c r="G137" s="294">
        <v>31186</v>
      </c>
      <c r="H137" s="4">
        <v>411</v>
      </c>
      <c r="I137" s="4">
        <v>1678</v>
      </c>
    </row>
    <row r="138" spans="1:9">
      <c r="A138" s="4" t="s">
        <v>53</v>
      </c>
      <c r="B138" s="4">
        <v>105926</v>
      </c>
      <c r="C138" s="171">
        <v>45961.726712962962</v>
      </c>
      <c r="D138" s="4" t="s">
        <v>191</v>
      </c>
      <c r="E138" s="4" t="s">
        <v>72</v>
      </c>
      <c r="F138" s="4" t="s">
        <v>12</v>
      </c>
      <c r="G138" s="294">
        <v>29495.759999999998</v>
      </c>
      <c r="H138" s="4">
        <v>923</v>
      </c>
      <c r="I138" s="4">
        <v>2149</v>
      </c>
    </row>
    <row r="139" spans="1:9">
      <c r="A139" s="4" t="s">
        <v>53</v>
      </c>
      <c r="B139" s="4">
        <v>105927</v>
      </c>
      <c r="C139" s="171">
        <v>45961.727835648147</v>
      </c>
      <c r="D139" s="4" t="s">
        <v>192</v>
      </c>
      <c r="E139" s="4" t="s">
        <v>143</v>
      </c>
      <c r="F139" s="4" t="s">
        <v>12</v>
      </c>
      <c r="G139" s="294">
        <v>53157.35</v>
      </c>
      <c r="H139" s="4">
        <v>919</v>
      </c>
      <c r="I139" s="4">
        <v>2133</v>
      </c>
    </row>
    <row r="140" spans="1:9">
      <c r="A140" s="4" t="s">
        <v>16</v>
      </c>
      <c r="B140" s="4">
        <v>105928</v>
      </c>
      <c r="C140" s="171">
        <v>45961.72792824074</v>
      </c>
      <c r="D140" s="4" t="s">
        <v>193</v>
      </c>
      <c r="E140" s="4" t="s">
        <v>20</v>
      </c>
      <c r="F140" s="4" t="s">
        <v>12</v>
      </c>
      <c r="G140" s="294">
        <v>87638.24</v>
      </c>
      <c r="H140" s="4">
        <v>413</v>
      </c>
      <c r="I140" s="4">
        <v>1684</v>
      </c>
    </row>
    <row r="141" spans="1:9">
      <c r="A141" s="4" t="s">
        <v>53</v>
      </c>
      <c r="B141" s="4">
        <v>105929</v>
      </c>
      <c r="C141" s="171">
        <v>45961.730358796296</v>
      </c>
      <c r="D141" s="4" t="s">
        <v>194</v>
      </c>
      <c r="E141" s="4" t="s">
        <v>61</v>
      </c>
      <c r="F141" s="4" t="s">
        <v>12</v>
      </c>
      <c r="G141" s="294">
        <v>28655.46</v>
      </c>
      <c r="H141" s="4">
        <v>921</v>
      </c>
      <c r="I141" s="4">
        <v>2139</v>
      </c>
    </row>
    <row r="142" spans="1:9">
      <c r="A142" s="4" t="s">
        <v>9</v>
      </c>
      <c r="B142" s="4">
        <v>105930</v>
      </c>
      <c r="C142" s="171">
        <v>45961.731192129628</v>
      </c>
      <c r="D142" s="4" t="s">
        <v>195</v>
      </c>
      <c r="E142" s="4" t="s">
        <v>126</v>
      </c>
      <c r="F142" s="4" t="s">
        <v>12</v>
      </c>
      <c r="G142" s="294">
        <v>20843.849999999999</v>
      </c>
      <c r="H142" s="4">
        <v>104</v>
      </c>
      <c r="I142" s="4">
        <v>1310</v>
      </c>
    </row>
    <row r="143" spans="1:9">
      <c r="A143" s="4" t="s">
        <v>53</v>
      </c>
      <c r="B143" s="4">
        <v>105931</v>
      </c>
      <c r="C143" s="171">
        <v>45961.731412037036</v>
      </c>
      <c r="D143" s="4" t="s">
        <v>196</v>
      </c>
      <c r="E143" s="4" t="s">
        <v>72</v>
      </c>
      <c r="F143" s="4" t="s">
        <v>12</v>
      </c>
      <c r="G143" s="294">
        <v>18907.560000000001</v>
      </c>
      <c r="H143" s="4">
        <v>923</v>
      </c>
      <c r="I143" s="4">
        <v>2149</v>
      </c>
    </row>
    <row r="144" spans="1:9">
      <c r="A144" s="4" t="s">
        <v>53</v>
      </c>
      <c r="B144" s="4">
        <v>105932</v>
      </c>
      <c r="C144" s="171">
        <v>45961.734189814815</v>
      </c>
      <c r="D144" s="4" t="s">
        <v>197</v>
      </c>
      <c r="E144" s="4" t="s">
        <v>198</v>
      </c>
      <c r="F144" s="4" t="s">
        <v>12</v>
      </c>
      <c r="G144" s="294">
        <v>106013.54</v>
      </c>
      <c r="H144" s="4">
        <v>935</v>
      </c>
      <c r="I144" s="4">
        <v>2199</v>
      </c>
    </row>
    <row r="145" spans="1:9">
      <c r="A145" s="4" t="s">
        <v>156</v>
      </c>
      <c r="B145" s="4">
        <v>105933</v>
      </c>
      <c r="C145" s="171">
        <v>45961.735138888886</v>
      </c>
      <c r="D145" s="4" t="s">
        <v>199</v>
      </c>
      <c r="E145" s="4" t="s">
        <v>200</v>
      </c>
      <c r="F145" s="4" t="s">
        <v>12</v>
      </c>
      <c r="G145" s="294">
        <v>29718.42</v>
      </c>
      <c r="H145" s="4">
        <v>705</v>
      </c>
      <c r="I145" s="4">
        <v>1913</v>
      </c>
    </row>
    <row r="146" spans="1:9">
      <c r="A146" s="4" t="s">
        <v>16</v>
      </c>
      <c r="B146" s="4">
        <v>105934</v>
      </c>
      <c r="C146" s="171">
        <v>45961.736064814817</v>
      </c>
      <c r="D146" s="4" t="s">
        <v>201</v>
      </c>
      <c r="E146" s="4" t="s">
        <v>170</v>
      </c>
      <c r="F146" s="4" t="s">
        <v>12</v>
      </c>
      <c r="G146" s="294">
        <v>28824.66</v>
      </c>
      <c r="H146" s="4">
        <v>411</v>
      </c>
      <c r="I146" s="4">
        <v>1678</v>
      </c>
    </row>
    <row r="147" spans="1:9">
      <c r="A147" s="4" t="s">
        <v>53</v>
      </c>
      <c r="B147" s="4">
        <v>105935</v>
      </c>
      <c r="C147" s="171">
        <v>45961.738622685189</v>
      </c>
      <c r="D147" s="4" t="s">
        <v>202</v>
      </c>
      <c r="E147" s="4" t="s">
        <v>76</v>
      </c>
      <c r="F147" s="4" t="s">
        <v>12</v>
      </c>
      <c r="G147" s="294">
        <v>32731.040000000001</v>
      </c>
      <c r="H147" s="4">
        <v>937</v>
      </c>
      <c r="I147" s="4">
        <v>2206</v>
      </c>
    </row>
    <row r="148" spans="1:9">
      <c r="A148" s="4" t="s">
        <v>9</v>
      </c>
      <c r="B148" s="4">
        <v>105936</v>
      </c>
      <c r="C148" s="171">
        <v>45961.738680555558</v>
      </c>
      <c r="D148" s="4" t="s">
        <v>203</v>
      </c>
      <c r="E148" s="4" t="s">
        <v>28</v>
      </c>
      <c r="F148" s="4" t="s">
        <v>12</v>
      </c>
      <c r="G148" s="294">
        <v>12100.84</v>
      </c>
      <c r="H148" s="4">
        <v>107</v>
      </c>
      <c r="I148" s="4">
        <v>1321</v>
      </c>
    </row>
    <row r="149" spans="1:9">
      <c r="A149" s="4" t="s">
        <v>53</v>
      </c>
      <c r="B149" s="4">
        <v>105937</v>
      </c>
      <c r="C149" s="171">
        <v>45961.74009259259</v>
      </c>
      <c r="D149" s="4" t="s">
        <v>204</v>
      </c>
      <c r="E149" s="4" t="s">
        <v>61</v>
      </c>
      <c r="F149" s="4" t="s">
        <v>12</v>
      </c>
      <c r="G149" s="294">
        <v>36000</v>
      </c>
      <c r="H149" s="4">
        <v>921</v>
      </c>
      <c r="I149" s="4">
        <v>2139</v>
      </c>
    </row>
    <row r="150" spans="1:9">
      <c r="A150" s="4" t="s">
        <v>53</v>
      </c>
      <c r="B150" s="4">
        <v>105938</v>
      </c>
      <c r="C150" s="171">
        <v>45961.74015046296</v>
      </c>
      <c r="D150" s="4" t="s">
        <v>205</v>
      </c>
      <c r="E150" s="4" t="s">
        <v>87</v>
      </c>
      <c r="F150" s="4" t="s">
        <v>12</v>
      </c>
      <c r="G150" s="294">
        <v>35287.26</v>
      </c>
      <c r="H150" s="4">
        <v>920</v>
      </c>
      <c r="I150" s="4">
        <v>2136</v>
      </c>
    </row>
    <row r="151" spans="1:9">
      <c r="A151" s="4" t="s">
        <v>9</v>
      </c>
      <c r="B151" s="4">
        <v>105939</v>
      </c>
      <c r="C151" s="171">
        <v>45961.740914351853</v>
      </c>
      <c r="D151" s="4" t="s">
        <v>206</v>
      </c>
      <c r="E151" s="4" t="s">
        <v>65</v>
      </c>
      <c r="F151" s="4" t="s">
        <v>12</v>
      </c>
      <c r="G151" s="294">
        <v>11543</v>
      </c>
      <c r="H151" s="4">
        <v>113</v>
      </c>
      <c r="I151" s="4">
        <v>1333</v>
      </c>
    </row>
    <row r="152" spans="1:9">
      <c r="A152" s="4" t="s">
        <v>53</v>
      </c>
      <c r="B152" s="4">
        <v>105940</v>
      </c>
      <c r="C152" s="171">
        <v>45961.742627314816</v>
      </c>
      <c r="D152" s="4" t="s">
        <v>207</v>
      </c>
      <c r="E152" s="4" t="s">
        <v>118</v>
      </c>
      <c r="F152" s="4" t="s">
        <v>12</v>
      </c>
      <c r="G152" s="294">
        <v>44924.04</v>
      </c>
      <c r="H152" s="4">
        <v>945</v>
      </c>
      <c r="I152" s="4">
        <v>2234</v>
      </c>
    </row>
    <row r="153" spans="1:9">
      <c r="A153" s="4" t="s">
        <v>9</v>
      </c>
      <c r="B153" s="4">
        <v>105941</v>
      </c>
      <c r="C153" s="171">
        <v>45961.743067129632</v>
      </c>
      <c r="D153" s="4" t="s">
        <v>208</v>
      </c>
      <c r="E153" s="4" t="s">
        <v>126</v>
      </c>
      <c r="F153" s="4" t="s">
        <v>12</v>
      </c>
      <c r="G153" s="294">
        <v>225212.23</v>
      </c>
      <c r="H153" s="4">
        <v>104</v>
      </c>
      <c r="I153" s="4">
        <v>1310</v>
      </c>
    </row>
    <row r="154" spans="1:9">
      <c r="A154" s="4" t="s">
        <v>9</v>
      </c>
      <c r="B154" s="4">
        <v>105942</v>
      </c>
      <c r="C154" s="171">
        <v>45961.746423611112</v>
      </c>
      <c r="D154" s="4" t="s">
        <v>209</v>
      </c>
      <c r="E154" s="7" t="s">
        <v>23</v>
      </c>
      <c r="F154" s="4" t="s">
        <v>12</v>
      </c>
      <c r="G154" s="294">
        <v>5776</v>
      </c>
      <c r="H154" s="4">
        <v>103</v>
      </c>
      <c r="I154" s="4">
        <v>1309</v>
      </c>
    </row>
    <row r="155" spans="1:9">
      <c r="A155" s="4" t="s">
        <v>53</v>
      </c>
      <c r="B155" s="4">
        <v>105943</v>
      </c>
      <c r="C155" s="171">
        <v>45961.747627314813</v>
      </c>
      <c r="D155" s="4" t="s">
        <v>210</v>
      </c>
      <c r="E155" s="4" t="s">
        <v>118</v>
      </c>
      <c r="F155" s="4" t="s">
        <v>12</v>
      </c>
      <c r="G155" s="294">
        <v>88696.68</v>
      </c>
      <c r="H155" s="4">
        <v>945</v>
      </c>
      <c r="I155" s="4">
        <v>2234</v>
      </c>
    </row>
    <row r="156" spans="1:9">
      <c r="A156" s="4" t="s">
        <v>9</v>
      </c>
      <c r="B156" s="4">
        <v>105944</v>
      </c>
      <c r="C156" s="171">
        <v>45961.750324074077</v>
      </c>
      <c r="D156" s="4" t="s">
        <v>211</v>
      </c>
      <c r="E156" s="4" t="s">
        <v>126</v>
      </c>
      <c r="F156" s="4" t="s">
        <v>12</v>
      </c>
      <c r="G156" s="294">
        <v>42859.29</v>
      </c>
      <c r="H156" s="4">
        <v>104</v>
      </c>
      <c r="I156" s="4">
        <v>1310</v>
      </c>
    </row>
    <row r="157" spans="1:9">
      <c r="A157" s="4" t="s">
        <v>9</v>
      </c>
      <c r="B157" s="4">
        <v>105945</v>
      </c>
      <c r="C157" s="171">
        <v>45961.752152777779</v>
      </c>
      <c r="D157" s="4" t="s">
        <v>212</v>
      </c>
      <c r="E157" s="4" t="s">
        <v>65</v>
      </c>
      <c r="F157" s="4" t="s">
        <v>12</v>
      </c>
      <c r="G157" s="294">
        <v>24253.919999999998</v>
      </c>
      <c r="H157" s="4">
        <v>113</v>
      </c>
      <c r="I157" s="4">
        <v>1333</v>
      </c>
    </row>
    <row r="158" spans="1:9">
      <c r="A158" s="4" t="s">
        <v>53</v>
      </c>
      <c r="B158" s="4">
        <v>105946</v>
      </c>
      <c r="C158" s="171">
        <v>45961.755011574074</v>
      </c>
      <c r="D158" s="4" t="s">
        <v>213</v>
      </c>
      <c r="E158" s="4" t="s">
        <v>134</v>
      </c>
      <c r="F158" s="4" t="s">
        <v>12</v>
      </c>
      <c r="G158" s="294">
        <v>47994</v>
      </c>
      <c r="H158" s="4">
        <v>938</v>
      </c>
      <c r="I158" s="4">
        <v>2209</v>
      </c>
    </row>
    <row r="159" spans="1:9">
      <c r="A159" s="4" t="s">
        <v>9</v>
      </c>
      <c r="B159" s="4">
        <v>105947</v>
      </c>
      <c r="C159" s="171">
        <v>45961.755347222221</v>
      </c>
      <c r="D159" s="4" t="s">
        <v>214</v>
      </c>
      <c r="E159" s="4" t="s">
        <v>126</v>
      </c>
      <c r="F159" s="4" t="s">
        <v>12</v>
      </c>
      <c r="G159" s="294">
        <v>20126.009999999998</v>
      </c>
      <c r="H159" s="4">
        <v>104</v>
      </c>
      <c r="I159" s="4">
        <v>1310</v>
      </c>
    </row>
    <row r="160" spans="1:9">
      <c r="A160" s="4" t="s">
        <v>9</v>
      </c>
      <c r="B160" s="4">
        <v>105948</v>
      </c>
      <c r="C160" s="171">
        <v>45961.759062500001</v>
      </c>
      <c r="D160" s="4" t="s">
        <v>215</v>
      </c>
      <c r="E160" s="4" t="s">
        <v>126</v>
      </c>
      <c r="F160" s="4" t="s">
        <v>12</v>
      </c>
      <c r="G160" s="294">
        <v>28739.42</v>
      </c>
      <c r="H160" s="4">
        <v>104</v>
      </c>
      <c r="I160" s="4">
        <v>1310</v>
      </c>
    </row>
    <row r="161" spans="1:9">
      <c r="A161" s="4" t="s">
        <v>53</v>
      </c>
      <c r="B161" s="4">
        <v>105949</v>
      </c>
      <c r="C161" s="171">
        <v>45961.759328703702</v>
      </c>
      <c r="D161" s="4" t="s">
        <v>216</v>
      </c>
      <c r="E161" s="4" t="s">
        <v>143</v>
      </c>
      <c r="F161" s="4" t="s">
        <v>12</v>
      </c>
      <c r="G161" s="294">
        <v>21176.400000000001</v>
      </c>
      <c r="H161" s="4">
        <v>919</v>
      </c>
      <c r="I161" s="4">
        <v>2133</v>
      </c>
    </row>
    <row r="162" spans="1:9">
      <c r="A162" s="4" t="s">
        <v>53</v>
      </c>
      <c r="B162" s="4">
        <v>105950</v>
      </c>
      <c r="C162" s="171">
        <v>45961.760729166665</v>
      </c>
      <c r="D162" s="4" t="s">
        <v>217</v>
      </c>
      <c r="E162" s="4" t="s">
        <v>186</v>
      </c>
      <c r="F162" s="4" t="s">
        <v>12</v>
      </c>
      <c r="G162" s="294">
        <v>21587.9</v>
      </c>
      <c r="H162" s="4">
        <v>907</v>
      </c>
      <c r="I162" s="4">
        <v>2102</v>
      </c>
    </row>
    <row r="163" spans="1:9">
      <c r="A163" s="4" t="s">
        <v>9</v>
      </c>
      <c r="B163" s="4">
        <v>105951</v>
      </c>
      <c r="C163" s="171">
        <v>45961.763344907406</v>
      </c>
      <c r="D163" s="4" t="s">
        <v>218</v>
      </c>
      <c r="E163" s="4" t="s">
        <v>65</v>
      </c>
      <c r="F163" s="4" t="s">
        <v>12</v>
      </c>
      <c r="G163" s="294">
        <v>30252.1</v>
      </c>
      <c r="H163" s="4">
        <v>113</v>
      </c>
      <c r="I163" s="4">
        <v>1333</v>
      </c>
    </row>
    <row r="164" spans="1:9">
      <c r="A164" s="4" t="s">
        <v>53</v>
      </c>
      <c r="B164" s="4">
        <v>105952</v>
      </c>
      <c r="C164" s="171">
        <v>45961.765115740738</v>
      </c>
      <c r="D164" s="4" t="s">
        <v>219</v>
      </c>
      <c r="E164" s="4" t="s">
        <v>72</v>
      </c>
      <c r="F164" s="4" t="s">
        <v>12</v>
      </c>
      <c r="G164" s="294">
        <v>12125</v>
      </c>
      <c r="H164" s="4">
        <v>923</v>
      </c>
      <c r="I164" s="4">
        <v>2149</v>
      </c>
    </row>
    <row r="165" spans="1:9">
      <c r="A165" s="4" t="s">
        <v>53</v>
      </c>
      <c r="B165" s="4">
        <v>105953</v>
      </c>
      <c r="C165" s="171">
        <v>45961.767858796295</v>
      </c>
      <c r="D165" s="4" t="s">
        <v>220</v>
      </c>
      <c r="E165" s="4" t="s">
        <v>72</v>
      </c>
      <c r="F165" s="4" t="s">
        <v>12</v>
      </c>
      <c r="G165" s="294">
        <v>15786</v>
      </c>
      <c r="H165" s="4">
        <v>923</v>
      </c>
      <c r="I165" s="4">
        <v>2149</v>
      </c>
    </row>
    <row r="166" spans="1:9">
      <c r="A166" s="4" t="s">
        <v>9</v>
      </c>
      <c r="B166" s="4">
        <v>105954</v>
      </c>
      <c r="C166" s="171">
        <v>45961.77002314815</v>
      </c>
      <c r="D166" s="4" t="s">
        <v>221</v>
      </c>
      <c r="E166" s="4" t="s">
        <v>126</v>
      </c>
      <c r="F166" s="4" t="s">
        <v>12</v>
      </c>
      <c r="G166" s="294">
        <v>197042.05</v>
      </c>
      <c r="H166" s="4">
        <v>104</v>
      </c>
      <c r="I166" s="4">
        <v>1310</v>
      </c>
    </row>
    <row r="167" spans="1:9">
      <c r="A167" s="4" t="s">
        <v>156</v>
      </c>
      <c r="B167" s="4">
        <v>105956</v>
      </c>
      <c r="C167" s="171">
        <v>45961.770590277774</v>
      </c>
      <c r="D167" s="4" t="s">
        <v>222</v>
      </c>
      <c r="E167" s="4" t="s">
        <v>158</v>
      </c>
      <c r="F167" s="4" t="s">
        <v>12</v>
      </c>
      <c r="G167" s="294">
        <v>36058.949999999997</v>
      </c>
      <c r="H167" s="4">
        <v>706</v>
      </c>
      <c r="I167" s="4">
        <v>1918</v>
      </c>
    </row>
    <row r="168" spans="1:9">
      <c r="A168" s="4" t="s">
        <v>137</v>
      </c>
      <c r="B168" s="4">
        <v>105957</v>
      </c>
      <c r="C168" s="171">
        <v>45961.771909722222</v>
      </c>
      <c r="D168" s="4" t="s">
        <v>223</v>
      </c>
      <c r="E168" s="4" t="s">
        <v>139</v>
      </c>
      <c r="F168" s="4" t="s">
        <v>12</v>
      </c>
      <c r="G168" s="294">
        <v>31932.92</v>
      </c>
      <c r="H168" s="4">
        <v>718</v>
      </c>
      <c r="I168" s="4">
        <v>1959</v>
      </c>
    </row>
    <row r="169" spans="1:9">
      <c r="A169" s="4" t="s">
        <v>53</v>
      </c>
      <c r="B169" s="4">
        <v>105958</v>
      </c>
      <c r="C169" s="171">
        <v>45961.772118055553</v>
      </c>
      <c r="D169" s="4" t="s">
        <v>224</v>
      </c>
      <c r="E169" s="4" t="s">
        <v>225</v>
      </c>
      <c r="F169" s="4" t="s">
        <v>12</v>
      </c>
      <c r="G169" s="294">
        <v>14896.44</v>
      </c>
      <c r="H169" s="4">
        <v>908</v>
      </c>
      <c r="I169" s="4">
        <v>2105</v>
      </c>
    </row>
    <row r="170" spans="1:9">
      <c r="A170" s="4" t="s">
        <v>53</v>
      </c>
      <c r="B170" s="4">
        <v>105959</v>
      </c>
      <c r="C170" s="171">
        <v>45961.77239583333</v>
      </c>
      <c r="D170" s="4" t="s">
        <v>226</v>
      </c>
      <c r="E170" s="4" t="s">
        <v>87</v>
      </c>
      <c r="F170" s="4" t="s">
        <v>12</v>
      </c>
      <c r="G170" s="294">
        <v>60643</v>
      </c>
      <c r="H170" s="4">
        <v>920</v>
      </c>
      <c r="I170" s="4">
        <v>2136</v>
      </c>
    </row>
    <row r="171" spans="1:9">
      <c r="A171" s="4" t="s">
        <v>53</v>
      </c>
      <c r="B171" s="4">
        <v>105960</v>
      </c>
      <c r="C171" s="171">
        <v>45961.772418981483</v>
      </c>
      <c r="D171" s="4" t="s">
        <v>227</v>
      </c>
      <c r="E171" s="4" t="s">
        <v>111</v>
      </c>
      <c r="F171" s="4" t="s">
        <v>12</v>
      </c>
      <c r="G171" s="294">
        <v>49124.14</v>
      </c>
      <c r="H171" s="4">
        <v>934</v>
      </c>
      <c r="I171" s="4">
        <v>2196</v>
      </c>
    </row>
    <row r="172" spans="1:9">
      <c r="A172" s="4" t="s">
        <v>53</v>
      </c>
      <c r="B172" s="4">
        <v>105961</v>
      </c>
      <c r="C172" s="171">
        <v>45961.775289351855</v>
      </c>
      <c r="D172" s="4" t="s">
        <v>228</v>
      </c>
      <c r="E172" s="4" t="s">
        <v>134</v>
      </c>
      <c r="F172" s="4" t="s">
        <v>12</v>
      </c>
      <c r="G172" s="294">
        <v>13358.2</v>
      </c>
      <c r="H172" s="4">
        <v>938</v>
      </c>
      <c r="I172" s="4">
        <v>2209</v>
      </c>
    </row>
    <row r="173" spans="1:9">
      <c r="A173" s="4" t="s">
        <v>53</v>
      </c>
      <c r="B173" s="4">
        <v>105962</v>
      </c>
      <c r="C173" s="171">
        <v>45961.775335648148</v>
      </c>
      <c r="D173" s="4" t="s">
        <v>229</v>
      </c>
      <c r="E173" s="4" t="s">
        <v>111</v>
      </c>
      <c r="F173" s="4" t="s">
        <v>12</v>
      </c>
      <c r="G173" s="294">
        <v>6962.19</v>
      </c>
      <c r="H173" s="4">
        <v>934</v>
      </c>
      <c r="I173" s="4">
        <v>2196</v>
      </c>
    </row>
    <row r="174" spans="1:9">
      <c r="A174" s="4" t="s">
        <v>53</v>
      </c>
      <c r="B174" s="4">
        <v>105963</v>
      </c>
      <c r="C174" s="171">
        <v>45961.778182870374</v>
      </c>
      <c r="D174" s="4" t="s">
        <v>230</v>
      </c>
      <c r="E174" s="4" t="s">
        <v>231</v>
      </c>
      <c r="F174" s="4" t="s">
        <v>12</v>
      </c>
      <c r="G174" s="294">
        <v>57479.03</v>
      </c>
      <c r="H174" s="4">
        <v>933</v>
      </c>
      <c r="I174" s="4">
        <v>2190</v>
      </c>
    </row>
    <row r="175" spans="1:9">
      <c r="A175" s="4" t="s">
        <v>53</v>
      </c>
      <c r="B175" s="4">
        <v>105964</v>
      </c>
      <c r="C175" s="171">
        <v>45961.779386574075</v>
      </c>
      <c r="D175" s="4" t="s">
        <v>232</v>
      </c>
      <c r="E175" s="4" t="s">
        <v>143</v>
      </c>
      <c r="F175" s="4" t="s">
        <v>12</v>
      </c>
      <c r="G175" s="294">
        <v>28527.3</v>
      </c>
      <c r="H175" s="4">
        <v>919</v>
      </c>
      <c r="I175" s="4">
        <v>2133</v>
      </c>
    </row>
    <row r="176" spans="1:9">
      <c r="A176" s="4" t="s">
        <v>53</v>
      </c>
      <c r="B176" s="4">
        <v>105965</v>
      </c>
      <c r="C176" s="171">
        <v>45961.779965277776</v>
      </c>
      <c r="D176" s="4" t="s">
        <v>233</v>
      </c>
      <c r="E176" s="4" t="s">
        <v>231</v>
      </c>
      <c r="F176" s="4" t="s">
        <v>12</v>
      </c>
      <c r="G176" s="294">
        <v>766390.08</v>
      </c>
      <c r="H176" s="4">
        <v>933</v>
      </c>
      <c r="I176" s="4">
        <v>2190</v>
      </c>
    </row>
    <row r="177" spans="1:9">
      <c r="A177" s="4" t="s">
        <v>156</v>
      </c>
      <c r="B177" s="4">
        <v>105966</v>
      </c>
      <c r="C177" s="171">
        <v>45961.780358796299</v>
      </c>
      <c r="D177" s="4" t="s">
        <v>234</v>
      </c>
      <c r="E177" s="4" t="s">
        <v>200</v>
      </c>
      <c r="F177" s="4" t="s">
        <v>12</v>
      </c>
      <c r="G177" s="294">
        <v>33351.46</v>
      </c>
      <c r="H177" s="4">
        <v>705</v>
      </c>
      <c r="I177" s="4">
        <v>1913</v>
      </c>
    </row>
    <row r="178" spans="1:9">
      <c r="A178" s="4" t="s">
        <v>31</v>
      </c>
      <c r="B178" s="4">
        <v>105967</v>
      </c>
      <c r="C178" s="171">
        <v>45961.780474537038</v>
      </c>
      <c r="D178" s="4" t="s">
        <v>235</v>
      </c>
      <c r="E178" s="4" t="s">
        <v>116</v>
      </c>
      <c r="F178" s="4" t="s">
        <v>12</v>
      </c>
      <c r="G178" s="294">
        <v>14002.52</v>
      </c>
      <c r="H178" s="4">
        <v>605</v>
      </c>
      <c r="I178" s="4">
        <v>1814</v>
      </c>
    </row>
    <row r="179" spans="1:9">
      <c r="A179" s="4" t="s">
        <v>137</v>
      </c>
      <c r="B179" s="4">
        <v>105968</v>
      </c>
      <c r="C179" s="171">
        <v>45961.781481481485</v>
      </c>
      <c r="D179" s="4" t="s">
        <v>236</v>
      </c>
      <c r="E179" s="4" t="s">
        <v>139</v>
      </c>
      <c r="F179" s="4" t="s">
        <v>12</v>
      </c>
      <c r="G179" s="294">
        <v>13943.87</v>
      </c>
      <c r="H179" s="4">
        <v>718</v>
      </c>
      <c r="I179" s="4">
        <v>1959</v>
      </c>
    </row>
    <row r="180" spans="1:9">
      <c r="A180" s="4" t="s">
        <v>53</v>
      </c>
      <c r="B180" s="4">
        <v>105969</v>
      </c>
      <c r="C180" s="171">
        <v>45961.785057870373</v>
      </c>
      <c r="D180" s="4" t="s">
        <v>237</v>
      </c>
      <c r="E180" s="4" t="s">
        <v>134</v>
      </c>
      <c r="F180" s="4" t="s">
        <v>12</v>
      </c>
      <c r="G180" s="294">
        <v>29400</v>
      </c>
      <c r="H180" s="4">
        <v>938</v>
      </c>
      <c r="I180" s="4">
        <v>2209</v>
      </c>
    </row>
    <row r="181" spans="1:9">
      <c r="A181" s="4" t="s">
        <v>137</v>
      </c>
      <c r="B181" s="4">
        <v>105970</v>
      </c>
      <c r="C181" s="171">
        <v>45961.786759259259</v>
      </c>
      <c r="D181" s="4" t="s">
        <v>238</v>
      </c>
      <c r="E181" s="4" t="s">
        <v>139</v>
      </c>
      <c r="F181" s="4" t="s">
        <v>12</v>
      </c>
      <c r="G181" s="294">
        <v>57319.46</v>
      </c>
      <c r="H181" s="4">
        <v>718</v>
      </c>
      <c r="I181" s="4">
        <v>1959</v>
      </c>
    </row>
    <row r="182" spans="1:9">
      <c r="A182" s="4" t="s">
        <v>53</v>
      </c>
      <c r="B182" s="4">
        <v>105971</v>
      </c>
      <c r="C182" s="171">
        <v>45961.787210648145</v>
      </c>
      <c r="D182" s="4" t="s">
        <v>239</v>
      </c>
      <c r="E182" s="4" t="s">
        <v>61</v>
      </c>
      <c r="F182" s="4" t="s">
        <v>12</v>
      </c>
      <c r="G182" s="294">
        <v>42346.22</v>
      </c>
      <c r="H182" s="4">
        <v>921</v>
      </c>
      <c r="I182" s="4">
        <v>2139</v>
      </c>
    </row>
    <row r="183" spans="1:9">
      <c r="A183" s="4" t="s">
        <v>9</v>
      </c>
      <c r="B183" s="4">
        <v>105972</v>
      </c>
      <c r="C183" s="171">
        <v>45961.790069444447</v>
      </c>
      <c r="D183" s="4" t="s">
        <v>240</v>
      </c>
      <c r="E183" s="4" t="s">
        <v>28</v>
      </c>
      <c r="F183" s="4" t="s">
        <v>12</v>
      </c>
      <c r="G183" s="294">
        <v>25441.67</v>
      </c>
      <c r="H183" s="4">
        <v>107</v>
      </c>
      <c r="I183" s="4">
        <v>1321</v>
      </c>
    </row>
    <row r="184" spans="1:9">
      <c r="A184" s="4" t="s">
        <v>137</v>
      </c>
      <c r="B184" s="4">
        <v>105973</v>
      </c>
      <c r="C184" s="171">
        <v>45961.792708333334</v>
      </c>
      <c r="D184" s="4" t="s">
        <v>241</v>
      </c>
      <c r="E184" s="4" t="s">
        <v>139</v>
      </c>
      <c r="F184" s="4" t="s">
        <v>12</v>
      </c>
      <c r="G184" s="294">
        <v>41259.86</v>
      </c>
      <c r="H184" s="4">
        <v>718</v>
      </c>
      <c r="I184" s="4">
        <v>1959</v>
      </c>
    </row>
    <row r="185" spans="1:9">
      <c r="A185" s="4" t="s">
        <v>53</v>
      </c>
      <c r="B185" s="4">
        <v>105974</v>
      </c>
      <c r="C185" s="171">
        <v>45961.793124999997</v>
      </c>
      <c r="D185" s="4" t="s">
        <v>242</v>
      </c>
      <c r="E185" s="4" t="s">
        <v>87</v>
      </c>
      <c r="F185" s="4" t="s">
        <v>12</v>
      </c>
      <c r="G185" s="294">
        <v>49495.89</v>
      </c>
      <c r="H185" s="4">
        <v>920</v>
      </c>
      <c r="I185" s="4">
        <v>2136</v>
      </c>
    </row>
    <row r="186" spans="1:9">
      <c r="A186" s="4" t="s">
        <v>53</v>
      </c>
      <c r="B186" s="4">
        <v>105975</v>
      </c>
      <c r="C186" s="171">
        <v>45961.793483796297</v>
      </c>
      <c r="D186" s="4" t="s">
        <v>243</v>
      </c>
      <c r="E186" s="4" t="s">
        <v>76</v>
      </c>
      <c r="F186" s="4" t="s">
        <v>12</v>
      </c>
      <c r="G186" s="294">
        <v>39396.639999999999</v>
      </c>
      <c r="H186" s="4">
        <v>937</v>
      </c>
      <c r="I186" s="4">
        <v>2206</v>
      </c>
    </row>
    <row r="187" spans="1:9">
      <c r="A187" s="4" t="s">
        <v>9</v>
      </c>
      <c r="B187" s="4">
        <v>105976</v>
      </c>
      <c r="C187" s="171">
        <v>45961.794259259259</v>
      </c>
      <c r="D187" s="4" t="s">
        <v>244</v>
      </c>
      <c r="E187" s="4" t="s">
        <v>28</v>
      </c>
      <c r="F187" s="4" t="s">
        <v>12</v>
      </c>
      <c r="G187" s="294">
        <v>19464.740000000002</v>
      </c>
      <c r="H187" s="4">
        <v>107</v>
      </c>
      <c r="I187" s="4">
        <v>1321</v>
      </c>
    </row>
    <row r="188" spans="1:9">
      <c r="A188" s="4" t="s">
        <v>53</v>
      </c>
      <c r="B188" s="4">
        <v>105977</v>
      </c>
      <c r="C188" s="171">
        <v>45961.794999999998</v>
      </c>
      <c r="D188" s="4" t="s">
        <v>245</v>
      </c>
      <c r="E188" s="4" t="s">
        <v>143</v>
      </c>
      <c r="F188" s="4" t="s">
        <v>12</v>
      </c>
      <c r="G188" s="294">
        <v>75630.2</v>
      </c>
      <c r="H188" s="4">
        <v>919</v>
      </c>
      <c r="I188" s="4">
        <v>2133</v>
      </c>
    </row>
    <row r="189" spans="1:9">
      <c r="A189" s="4" t="s">
        <v>9</v>
      </c>
      <c r="B189" s="4">
        <v>105979</v>
      </c>
      <c r="C189" s="171">
        <v>45961.798541666663</v>
      </c>
      <c r="D189" s="4" t="s">
        <v>246</v>
      </c>
      <c r="E189" s="4" t="s">
        <v>65</v>
      </c>
      <c r="F189" s="4" t="s">
        <v>12</v>
      </c>
      <c r="G189" s="294">
        <v>27985.919999999998</v>
      </c>
      <c r="H189" s="4">
        <v>113</v>
      </c>
      <c r="I189" s="4">
        <v>1333</v>
      </c>
    </row>
    <row r="190" spans="1:9">
      <c r="A190" s="4" t="s">
        <v>9</v>
      </c>
      <c r="B190" s="4">
        <v>105980</v>
      </c>
      <c r="C190" s="171">
        <v>45961.799178240741</v>
      </c>
      <c r="D190" s="4" t="s">
        <v>247</v>
      </c>
      <c r="E190" s="4" t="s">
        <v>11</v>
      </c>
      <c r="F190" s="4" t="s">
        <v>12</v>
      </c>
      <c r="G190" s="294">
        <v>5290.96</v>
      </c>
      <c r="H190" s="4">
        <v>102</v>
      </c>
      <c r="I190" s="4">
        <v>1306</v>
      </c>
    </row>
    <row r="191" spans="1:9">
      <c r="A191" s="4" t="s">
        <v>53</v>
      </c>
      <c r="B191" s="4">
        <v>105981</v>
      </c>
      <c r="C191" s="171">
        <v>45961.799745370372</v>
      </c>
      <c r="D191" s="4" t="s">
        <v>248</v>
      </c>
      <c r="E191" s="4" t="s">
        <v>143</v>
      </c>
      <c r="F191" s="4" t="s">
        <v>12</v>
      </c>
      <c r="G191" s="294">
        <v>28312.18</v>
      </c>
      <c r="H191" s="4">
        <v>919</v>
      </c>
      <c r="I191" s="4">
        <v>2133</v>
      </c>
    </row>
    <row r="192" spans="1:9">
      <c r="A192" s="4" t="s">
        <v>9</v>
      </c>
      <c r="B192" s="4">
        <v>105982</v>
      </c>
      <c r="C192" s="171">
        <v>45961.799849537034</v>
      </c>
      <c r="D192" s="4" t="s">
        <v>249</v>
      </c>
      <c r="E192" s="4" t="s">
        <v>126</v>
      </c>
      <c r="F192" s="4" t="s">
        <v>12</v>
      </c>
      <c r="G192" s="294">
        <v>89672.46</v>
      </c>
      <c r="H192" s="4">
        <v>104</v>
      </c>
      <c r="I192" s="4">
        <v>1310</v>
      </c>
    </row>
    <row r="193" spans="1:9">
      <c r="A193" s="4" t="s">
        <v>9</v>
      </c>
      <c r="B193" s="4">
        <v>105984</v>
      </c>
      <c r="C193" s="171">
        <v>45961.801157407404</v>
      </c>
      <c r="D193" s="4" t="s">
        <v>250</v>
      </c>
      <c r="E193" s="4" t="s">
        <v>14</v>
      </c>
      <c r="F193" s="4" t="s">
        <v>12</v>
      </c>
      <c r="G193" s="294">
        <v>9075.6299999999992</v>
      </c>
      <c r="H193" s="4">
        <v>117</v>
      </c>
      <c r="I193" s="4">
        <v>1398</v>
      </c>
    </row>
    <row r="194" spans="1:9">
      <c r="A194" s="4" t="s">
        <v>53</v>
      </c>
      <c r="B194" s="4">
        <v>105985</v>
      </c>
      <c r="C194" s="171">
        <v>45961.802037037036</v>
      </c>
      <c r="D194" s="4" t="s">
        <v>251</v>
      </c>
      <c r="E194" s="4" t="s">
        <v>186</v>
      </c>
      <c r="F194" s="4" t="s">
        <v>12</v>
      </c>
      <c r="G194" s="294">
        <v>61606.38</v>
      </c>
      <c r="H194" s="4">
        <v>907</v>
      </c>
      <c r="I194" s="4">
        <v>2102</v>
      </c>
    </row>
    <row r="195" spans="1:9">
      <c r="A195" s="4" t="s">
        <v>53</v>
      </c>
      <c r="B195" s="4">
        <v>105986</v>
      </c>
      <c r="C195" s="171">
        <v>45961.802662037036</v>
      </c>
      <c r="D195" s="4" t="s">
        <v>252</v>
      </c>
      <c r="E195" s="4" t="s">
        <v>134</v>
      </c>
      <c r="F195" s="4" t="s">
        <v>12</v>
      </c>
      <c r="G195" s="294">
        <v>15562.19</v>
      </c>
      <c r="H195" s="4">
        <v>938</v>
      </c>
      <c r="I195" s="4">
        <v>2209</v>
      </c>
    </row>
    <row r="196" spans="1:9">
      <c r="A196" s="4" t="s">
        <v>137</v>
      </c>
      <c r="B196" s="4">
        <v>105987</v>
      </c>
      <c r="C196" s="171">
        <v>45961.803287037037</v>
      </c>
      <c r="D196" s="4" t="s">
        <v>253</v>
      </c>
      <c r="E196" s="4" t="s">
        <v>139</v>
      </c>
      <c r="F196" s="4" t="s">
        <v>12</v>
      </c>
      <c r="G196" s="294">
        <v>40588.379999999997</v>
      </c>
      <c r="H196" s="4">
        <v>718</v>
      </c>
      <c r="I196" s="4">
        <v>1959</v>
      </c>
    </row>
    <row r="197" spans="1:9">
      <c r="A197" s="4" t="s">
        <v>53</v>
      </c>
      <c r="B197" s="4">
        <v>105988</v>
      </c>
      <c r="C197" s="171">
        <v>45961.806469907409</v>
      </c>
      <c r="D197" s="4" t="s">
        <v>254</v>
      </c>
      <c r="E197" s="4" t="s">
        <v>55</v>
      </c>
      <c r="F197" s="4" t="s">
        <v>12</v>
      </c>
      <c r="G197" s="294">
        <v>137312.51999999999</v>
      </c>
      <c r="H197" s="4">
        <v>936</v>
      </c>
      <c r="I197" s="4">
        <v>2202</v>
      </c>
    </row>
    <row r="198" spans="1:9">
      <c r="A198" s="4" t="s">
        <v>53</v>
      </c>
      <c r="B198" s="4">
        <v>105990</v>
      </c>
      <c r="C198" s="171">
        <v>45961.808449074073</v>
      </c>
      <c r="D198" s="4" t="s">
        <v>255</v>
      </c>
      <c r="E198" s="4" t="s">
        <v>87</v>
      </c>
      <c r="F198" s="4" t="s">
        <v>12</v>
      </c>
      <c r="G198" s="294">
        <v>29543</v>
      </c>
      <c r="H198" s="4">
        <v>920</v>
      </c>
      <c r="I198" s="4">
        <v>2136</v>
      </c>
    </row>
    <row r="199" spans="1:9">
      <c r="A199" s="4" t="s">
        <v>53</v>
      </c>
      <c r="B199" s="4">
        <v>105991</v>
      </c>
      <c r="C199" s="171">
        <v>45961.808715277781</v>
      </c>
      <c r="D199" s="4" t="s">
        <v>256</v>
      </c>
      <c r="E199" s="4" t="s">
        <v>76</v>
      </c>
      <c r="F199" s="4" t="s">
        <v>12</v>
      </c>
      <c r="G199" s="294">
        <v>53674.11</v>
      </c>
      <c r="H199" s="4">
        <v>937</v>
      </c>
      <c r="I199" s="4">
        <v>2206</v>
      </c>
    </row>
    <row r="200" spans="1:9">
      <c r="A200" s="4" t="s">
        <v>53</v>
      </c>
      <c r="B200" s="4">
        <v>105992</v>
      </c>
      <c r="C200" s="171">
        <v>45961.809062499997</v>
      </c>
      <c r="D200" s="4" t="s">
        <v>257</v>
      </c>
      <c r="E200" s="4" t="s">
        <v>111</v>
      </c>
      <c r="F200" s="4" t="s">
        <v>12</v>
      </c>
      <c r="G200" s="294">
        <v>14296.64</v>
      </c>
      <c r="H200" s="4">
        <v>934</v>
      </c>
      <c r="I200" s="4">
        <v>2196</v>
      </c>
    </row>
    <row r="201" spans="1:9">
      <c r="A201" s="4" t="s">
        <v>53</v>
      </c>
      <c r="B201" s="4">
        <v>105993</v>
      </c>
      <c r="C201" s="171">
        <v>45961.813287037039</v>
      </c>
      <c r="D201" s="4" t="s">
        <v>258</v>
      </c>
      <c r="E201" s="4" t="s">
        <v>143</v>
      </c>
      <c r="F201" s="4" t="s">
        <v>12</v>
      </c>
      <c r="G201" s="294">
        <v>30504</v>
      </c>
      <c r="H201" s="4">
        <v>919</v>
      </c>
      <c r="I201" s="4">
        <v>2133</v>
      </c>
    </row>
    <row r="202" spans="1:9">
      <c r="A202" s="4" t="s">
        <v>9</v>
      </c>
      <c r="B202" s="4">
        <v>105994</v>
      </c>
      <c r="C202" s="171">
        <v>45961.813472222224</v>
      </c>
      <c r="D202" s="4" t="s">
        <v>259</v>
      </c>
      <c r="E202" s="4" t="s">
        <v>126</v>
      </c>
      <c r="F202" s="4" t="s">
        <v>12</v>
      </c>
      <c r="G202" s="294">
        <v>25210.2</v>
      </c>
      <c r="H202" s="4">
        <v>104</v>
      </c>
      <c r="I202" s="4">
        <v>1310</v>
      </c>
    </row>
    <row r="203" spans="1:9">
      <c r="A203" s="4" t="s">
        <v>31</v>
      </c>
      <c r="B203" s="4">
        <v>105995</v>
      </c>
      <c r="C203" s="171">
        <v>45961.814074074071</v>
      </c>
      <c r="D203" s="4" t="s">
        <v>260</v>
      </c>
      <c r="E203" s="4" t="s">
        <v>116</v>
      </c>
      <c r="F203" s="4" t="s">
        <v>12</v>
      </c>
      <c r="G203" s="294">
        <v>32719.4</v>
      </c>
      <c r="H203" s="4">
        <v>605</v>
      </c>
      <c r="I203" s="4">
        <v>1814</v>
      </c>
    </row>
    <row r="204" spans="1:9">
      <c r="A204" s="4" t="s">
        <v>137</v>
      </c>
      <c r="B204" s="4">
        <v>105996</v>
      </c>
      <c r="C204" s="171">
        <v>45961.816111111111</v>
      </c>
      <c r="D204" s="4" t="s">
        <v>261</v>
      </c>
      <c r="E204" s="4" t="s">
        <v>139</v>
      </c>
      <c r="F204" s="4" t="s">
        <v>12</v>
      </c>
      <c r="G204" s="294">
        <v>23319.33</v>
      </c>
      <c r="H204" s="4">
        <v>718</v>
      </c>
      <c r="I204" s="4">
        <v>1959</v>
      </c>
    </row>
    <row r="205" spans="1:9">
      <c r="A205" s="4" t="s">
        <v>9</v>
      </c>
      <c r="B205" s="4">
        <v>105997</v>
      </c>
      <c r="C205" s="171">
        <v>45961.816886574074</v>
      </c>
      <c r="D205" s="4" t="s">
        <v>262</v>
      </c>
      <c r="E205" s="4" t="s">
        <v>63</v>
      </c>
      <c r="F205" s="4" t="s">
        <v>12</v>
      </c>
      <c r="G205" s="294">
        <v>24243.69</v>
      </c>
      <c r="H205" s="4">
        <v>111</v>
      </c>
      <c r="I205" s="4">
        <v>1337</v>
      </c>
    </row>
    <row r="206" spans="1:9">
      <c r="A206" s="4" t="s">
        <v>53</v>
      </c>
      <c r="B206" s="4">
        <v>105999</v>
      </c>
      <c r="C206" s="171">
        <v>45961.81759259259</v>
      </c>
      <c r="D206" s="4" t="s">
        <v>263</v>
      </c>
      <c r="E206" s="4" t="s">
        <v>118</v>
      </c>
      <c r="F206" s="4" t="s">
        <v>12</v>
      </c>
      <c r="G206" s="294">
        <v>32800.839999999997</v>
      </c>
      <c r="H206" s="4">
        <v>945</v>
      </c>
      <c r="I206" s="4">
        <v>2234</v>
      </c>
    </row>
    <row r="207" spans="1:9">
      <c r="A207" s="4" t="s">
        <v>9</v>
      </c>
      <c r="B207" s="4">
        <v>106000</v>
      </c>
      <c r="C207" s="171">
        <v>45961.818368055552</v>
      </c>
      <c r="D207" s="4" t="s">
        <v>264</v>
      </c>
      <c r="E207" s="4" t="s">
        <v>126</v>
      </c>
      <c r="F207" s="4" t="s">
        <v>12</v>
      </c>
      <c r="G207" s="294">
        <v>70243.63</v>
      </c>
      <c r="H207" s="4">
        <v>104</v>
      </c>
      <c r="I207" s="4">
        <v>1310</v>
      </c>
    </row>
    <row r="208" spans="1:9">
      <c r="A208" s="4" t="s">
        <v>9</v>
      </c>
      <c r="B208" s="4">
        <v>106001</v>
      </c>
      <c r="C208" s="171">
        <v>45961.818738425929</v>
      </c>
      <c r="D208" s="4" t="s">
        <v>265</v>
      </c>
      <c r="E208" s="4" t="s">
        <v>14</v>
      </c>
      <c r="F208" s="4" t="s">
        <v>12</v>
      </c>
      <c r="G208" s="294">
        <v>10924.4</v>
      </c>
      <c r="H208" s="4">
        <v>117</v>
      </c>
      <c r="I208" s="4">
        <v>1398</v>
      </c>
    </row>
    <row r="209" spans="1:9">
      <c r="A209" s="4" t="s">
        <v>53</v>
      </c>
      <c r="B209" s="4">
        <v>106002</v>
      </c>
      <c r="C209" s="171">
        <v>45961.818969907406</v>
      </c>
      <c r="D209" s="4" t="s">
        <v>266</v>
      </c>
      <c r="E209" s="4" t="s">
        <v>111</v>
      </c>
      <c r="F209" s="4" t="s">
        <v>12</v>
      </c>
      <c r="G209" s="294">
        <v>15126.04</v>
      </c>
      <c r="H209" s="4">
        <v>934</v>
      </c>
      <c r="I209" s="4">
        <v>2196</v>
      </c>
    </row>
    <row r="210" spans="1:9">
      <c r="A210" s="4" t="s">
        <v>9</v>
      </c>
      <c r="B210" s="4">
        <v>106003</v>
      </c>
      <c r="C210" s="171">
        <v>45961.819826388892</v>
      </c>
      <c r="D210" s="4" t="s">
        <v>267</v>
      </c>
      <c r="E210" s="4" t="s">
        <v>28</v>
      </c>
      <c r="F210" s="4" t="s">
        <v>12</v>
      </c>
      <c r="G210" s="294">
        <v>29400</v>
      </c>
      <c r="H210" s="4">
        <v>107</v>
      </c>
      <c r="I210" s="4">
        <v>1321</v>
      </c>
    </row>
    <row r="211" spans="1:9">
      <c r="A211" s="4" t="s">
        <v>137</v>
      </c>
      <c r="B211" s="4">
        <v>106004</v>
      </c>
      <c r="C211" s="171">
        <v>45961.820601851854</v>
      </c>
      <c r="D211" s="4" t="s">
        <v>268</v>
      </c>
      <c r="E211" s="4" t="s">
        <v>139</v>
      </c>
      <c r="F211" s="4" t="s">
        <v>12</v>
      </c>
      <c r="G211" s="294">
        <v>63865.84</v>
      </c>
      <c r="H211" s="4">
        <v>718</v>
      </c>
      <c r="I211" s="4">
        <v>1959</v>
      </c>
    </row>
    <row r="212" spans="1:9">
      <c r="A212" s="4" t="s">
        <v>9</v>
      </c>
      <c r="B212" s="4">
        <v>106005</v>
      </c>
      <c r="C212" s="171">
        <v>45961.821192129632</v>
      </c>
      <c r="D212" s="4" t="s">
        <v>269</v>
      </c>
      <c r="E212" s="4" t="s">
        <v>78</v>
      </c>
      <c r="F212" s="4" t="s">
        <v>12</v>
      </c>
      <c r="G212" s="294">
        <v>14377.27</v>
      </c>
      <c r="H212" s="4">
        <v>114</v>
      </c>
      <c r="I212" s="4">
        <v>1342</v>
      </c>
    </row>
    <row r="213" spans="1:9">
      <c r="A213" s="4" t="s">
        <v>53</v>
      </c>
      <c r="B213" s="4">
        <v>106006</v>
      </c>
      <c r="C213" s="171">
        <v>45961.821215277778</v>
      </c>
      <c r="D213" s="4" t="s">
        <v>270</v>
      </c>
      <c r="E213" s="4" t="s">
        <v>118</v>
      </c>
      <c r="F213" s="4" t="s">
        <v>12</v>
      </c>
      <c r="G213" s="294">
        <v>60656.76</v>
      </c>
      <c r="H213" s="4">
        <v>945</v>
      </c>
      <c r="I213" s="4">
        <v>2234</v>
      </c>
    </row>
    <row r="214" spans="1:9">
      <c r="A214" s="4" t="s">
        <v>53</v>
      </c>
      <c r="B214" s="4">
        <v>106007</v>
      </c>
      <c r="C214" s="171">
        <v>45961.82236111111</v>
      </c>
      <c r="D214" s="4" t="s">
        <v>271</v>
      </c>
      <c r="E214" s="4" t="s">
        <v>61</v>
      </c>
      <c r="F214" s="4" t="s">
        <v>12</v>
      </c>
      <c r="G214" s="294">
        <v>39650.080000000002</v>
      </c>
      <c r="H214" s="4">
        <v>921</v>
      </c>
      <c r="I214" s="4">
        <v>2139</v>
      </c>
    </row>
    <row r="215" spans="1:9">
      <c r="A215" s="4" t="s">
        <v>53</v>
      </c>
      <c r="B215" s="4">
        <v>106008</v>
      </c>
      <c r="C215" s="171">
        <v>45961.822766203702</v>
      </c>
      <c r="D215" s="4" t="s">
        <v>272</v>
      </c>
      <c r="E215" s="4" t="s">
        <v>87</v>
      </c>
      <c r="F215" s="4" t="s">
        <v>12</v>
      </c>
      <c r="G215" s="294">
        <v>43871.05</v>
      </c>
      <c r="H215" s="4">
        <v>920</v>
      </c>
      <c r="I215" s="4">
        <v>2136</v>
      </c>
    </row>
    <row r="216" spans="1:9">
      <c r="A216" s="4" t="s">
        <v>16</v>
      </c>
      <c r="B216" s="4">
        <v>106009</v>
      </c>
      <c r="C216" s="171">
        <v>45961.823113425926</v>
      </c>
      <c r="D216" s="4" t="s">
        <v>273</v>
      </c>
      <c r="E216" s="4" t="s">
        <v>18</v>
      </c>
      <c r="F216" s="4" t="s">
        <v>12</v>
      </c>
      <c r="G216" s="294">
        <v>24556.93</v>
      </c>
      <c r="H216" s="4">
        <v>409</v>
      </c>
      <c r="I216" s="4">
        <v>1675</v>
      </c>
    </row>
    <row r="217" spans="1:9">
      <c r="A217" s="4" t="s">
        <v>53</v>
      </c>
      <c r="B217" s="4">
        <v>106010</v>
      </c>
      <c r="C217" s="171">
        <v>45961.824930555558</v>
      </c>
      <c r="D217" s="4" t="s">
        <v>274</v>
      </c>
      <c r="E217" s="4" t="s">
        <v>55</v>
      </c>
      <c r="F217" s="4" t="s">
        <v>12</v>
      </c>
      <c r="G217" s="294">
        <v>191597.52</v>
      </c>
      <c r="H217" s="4">
        <v>936</v>
      </c>
      <c r="I217" s="4">
        <v>2202</v>
      </c>
    </row>
    <row r="218" spans="1:9">
      <c r="A218" s="4" t="s">
        <v>9</v>
      </c>
      <c r="B218" s="4">
        <v>106011</v>
      </c>
      <c r="C218" s="171">
        <v>45961.824942129628</v>
      </c>
      <c r="D218" s="4" t="s">
        <v>275</v>
      </c>
      <c r="E218" s="4" t="s">
        <v>126</v>
      </c>
      <c r="F218" s="4" t="s">
        <v>12</v>
      </c>
      <c r="G218" s="294">
        <v>37240</v>
      </c>
      <c r="H218" s="4">
        <v>104</v>
      </c>
      <c r="I218" s="4">
        <v>1310</v>
      </c>
    </row>
    <row r="219" spans="1:9">
      <c r="A219" s="4" t="s">
        <v>137</v>
      </c>
      <c r="B219" s="4">
        <v>106012</v>
      </c>
      <c r="C219" s="171">
        <v>45961.83090277778</v>
      </c>
      <c r="D219" s="4" t="s">
        <v>276</v>
      </c>
      <c r="E219" s="4" t="s">
        <v>139</v>
      </c>
      <c r="F219" s="4" t="s">
        <v>12</v>
      </c>
      <c r="G219" s="294">
        <v>86633.64</v>
      </c>
      <c r="H219" s="4">
        <v>718</v>
      </c>
      <c r="I219" s="4">
        <v>1959</v>
      </c>
    </row>
    <row r="220" spans="1:9">
      <c r="A220" s="4" t="s">
        <v>156</v>
      </c>
      <c r="B220" s="4">
        <v>106013</v>
      </c>
      <c r="C220" s="171">
        <v>45961.831597222219</v>
      </c>
      <c r="D220" s="4" t="s">
        <v>277</v>
      </c>
      <c r="E220" s="4" t="s">
        <v>158</v>
      </c>
      <c r="F220" s="4" t="s">
        <v>12</v>
      </c>
      <c r="G220" s="294">
        <v>8655.4599999999991</v>
      </c>
      <c r="H220" s="4">
        <v>706</v>
      </c>
      <c r="I220" s="4">
        <v>1917</v>
      </c>
    </row>
    <row r="221" spans="1:9">
      <c r="A221" s="4" t="s">
        <v>53</v>
      </c>
      <c r="B221" s="4">
        <v>106014</v>
      </c>
      <c r="C221" s="171">
        <v>45961.833379629628</v>
      </c>
      <c r="D221" s="4" t="s">
        <v>278</v>
      </c>
      <c r="E221" s="4" t="s">
        <v>143</v>
      </c>
      <c r="F221" s="4" t="s">
        <v>12</v>
      </c>
      <c r="G221" s="294">
        <v>17142.86</v>
      </c>
      <c r="H221" s="4">
        <v>919</v>
      </c>
      <c r="I221" s="4">
        <v>2133</v>
      </c>
    </row>
    <row r="222" spans="1:9">
      <c r="A222" s="4" t="s">
        <v>53</v>
      </c>
      <c r="B222" s="4">
        <v>106015</v>
      </c>
      <c r="C222" s="171">
        <v>45961.834513888891</v>
      </c>
      <c r="D222" s="4" t="s">
        <v>279</v>
      </c>
      <c r="E222" s="4" t="s">
        <v>134</v>
      </c>
      <c r="F222" s="4" t="s">
        <v>12</v>
      </c>
      <c r="G222" s="294">
        <v>153436.95000000001</v>
      </c>
      <c r="H222" s="4">
        <v>938</v>
      </c>
      <c r="I222" s="4">
        <v>2209</v>
      </c>
    </row>
    <row r="223" spans="1:9">
      <c r="A223" s="4" t="s">
        <v>9</v>
      </c>
      <c r="B223" s="4">
        <v>106016</v>
      </c>
      <c r="C223" s="171">
        <v>45961.836006944446</v>
      </c>
      <c r="D223" s="4" t="s">
        <v>280</v>
      </c>
      <c r="E223" s="4" t="s">
        <v>65</v>
      </c>
      <c r="F223" s="4" t="s">
        <v>12</v>
      </c>
      <c r="G223" s="294">
        <v>11543</v>
      </c>
      <c r="H223" s="4">
        <v>113</v>
      </c>
      <c r="I223" s="4">
        <v>1333</v>
      </c>
    </row>
    <row r="224" spans="1:9">
      <c r="A224" s="4" t="s">
        <v>53</v>
      </c>
      <c r="B224" s="4">
        <v>106017</v>
      </c>
      <c r="C224" s="171">
        <v>45961.836527777778</v>
      </c>
      <c r="D224" s="4" t="s">
        <v>281</v>
      </c>
      <c r="E224" s="4" t="s">
        <v>61</v>
      </c>
      <c r="F224" s="4" t="s">
        <v>12</v>
      </c>
      <c r="G224" s="294">
        <v>15888.66</v>
      </c>
      <c r="H224" s="4">
        <v>921</v>
      </c>
      <c r="I224" s="4">
        <v>2139</v>
      </c>
    </row>
    <row r="225" spans="1:9">
      <c r="A225" s="4" t="s">
        <v>9</v>
      </c>
      <c r="B225" s="4">
        <v>106018</v>
      </c>
      <c r="C225" s="171">
        <v>45961.837916666664</v>
      </c>
      <c r="D225" s="4" t="s">
        <v>282</v>
      </c>
      <c r="E225" s="4" t="s">
        <v>28</v>
      </c>
      <c r="F225" s="4" t="s">
        <v>12</v>
      </c>
      <c r="G225" s="294">
        <v>33223.69</v>
      </c>
      <c r="H225" s="4">
        <v>107</v>
      </c>
      <c r="I225" s="4">
        <v>1321</v>
      </c>
    </row>
    <row r="226" spans="1:9">
      <c r="A226" s="4" t="s">
        <v>53</v>
      </c>
      <c r="B226" s="4">
        <v>106019</v>
      </c>
      <c r="C226" s="171">
        <v>45961.839456018519</v>
      </c>
      <c r="D226" s="4" t="s">
        <v>283</v>
      </c>
      <c r="E226" s="4" t="s">
        <v>284</v>
      </c>
      <c r="F226" s="4" t="s">
        <v>12</v>
      </c>
      <c r="G226" s="294">
        <v>19600</v>
      </c>
      <c r="H226" s="4">
        <v>911</v>
      </c>
      <c r="I226" s="4">
        <v>2114</v>
      </c>
    </row>
    <row r="227" spans="1:9">
      <c r="A227" s="4" t="s">
        <v>9</v>
      </c>
      <c r="B227" s="4">
        <v>106020</v>
      </c>
      <c r="C227" s="171">
        <v>45961.839641203704</v>
      </c>
      <c r="D227" s="4" t="s">
        <v>285</v>
      </c>
      <c r="E227" s="4" t="s">
        <v>126</v>
      </c>
      <c r="F227" s="4" t="s">
        <v>12</v>
      </c>
      <c r="G227" s="294">
        <v>31507.5</v>
      </c>
      <c r="H227" s="4">
        <v>104</v>
      </c>
      <c r="I227" s="4">
        <v>1310</v>
      </c>
    </row>
    <row r="228" spans="1:9">
      <c r="A228" s="4" t="s">
        <v>137</v>
      </c>
      <c r="B228" s="4">
        <v>106021</v>
      </c>
      <c r="C228" s="171">
        <v>45961.84034722222</v>
      </c>
      <c r="D228" s="4" t="s">
        <v>286</v>
      </c>
      <c r="E228" s="4" t="s">
        <v>139</v>
      </c>
      <c r="F228" s="4" t="s">
        <v>12</v>
      </c>
      <c r="G228" s="294">
        <v>37521.07</v>
      </c>
      <c r="H228" s="4">
        <v>718</v>
      </c>
      <c r="I228" s="4">
        <v>1925</v>
      </c>
    </row>
    <row r="229" spans="1:9">
      <c r="A229" s="4" t="s">
        <v>53</v>
      </c>
      <c r="B229" s="4">
        <v>106022</v>
      </c>
      <c r="C229" s="171">
        <v>45961.841770833336</v>
      </c>
      <c r="D229" s="4" t="s">
        <v>287</v>
      </c>
      <c r="E229" s="4" t="s">
        <v>284</v>
      </c>
      <c r="F229" s="4" t="s">
        <v>12</v>
      </c>
      <c r="G229" s="294">
        <v>40072.25</v>
      </c>
      <c r="H229" s="4">
        <v>911</v>
      </c>
      <c r="I229" s="4">
        <v>2114</v>
      </c>
    </row>
    <row r="230" spans="1:9">
      <c r="A230" s="4" t="s">
        <v>53</v>
      </c>
      <c r="B230" s="4">
        <v>106023</v>
      </c>
      <c r="C230" s="171">
        <v>45961.842974537038</v>
      </c>
      <c r="D230" s="4" t="s">
        <v>288</v>
      </c>
      <c r="E230" s="4" t="s">
        <v>284</v>
      </c>
      <c r="F230" s="4" t="s">
        <v>12</v>
      </c>
      <c r="G230" s="294">
        <v>6302.52</v>
      </c>
      <c r="H230" s="4">
        <v>911</v>
      </c>
      <c r="I230" s="4">
        <v>2114</v>
      </c>
    </row>
    <row r="231" spans="1:9">
      <c r="A231" s="4" t="s">
        <v>53</v>
      </c>
      <c r="B231" s="4">
        <v>106024</v>
      </c>
      <c r="C231" s="171">
        <v>45961.844097222223</v>
      </c>
      <c r="D231" s="4" t="s">
        <v>289</v>
      </c>
      <c r="E231" s="4" t="s">
        <v>284</v>
      </c>
      <c r="F231" s="4" t="s">
        <v>12</v>
      </c>
      <c r="G231" s="294">
        <v>32899.129999999997</v>
      </c>
      <c r="H231" s="4">
        <v>911</v>
      </c>
      <c r="I231" s="4">
        <v>2114</v>
      </c>
    </row>
    <row r="232" spans="1:9">
      <c r="A232" s="4" t="s">
        <v>137</v>
      </c>
      <c r="B232" s="4">
        <v>106025</v>
      </c>
      <c r="C232" s="171">
        <v>45961.845023148147</v>
      </c>
      <c r="D232" s="4" t="s">
        <v>290</v>
      </c>
      <c r="E232" s="4" t="s">
        <v>139</v>
      </c>
      <c r="F232" s="4" t="s">
        <v>12</v>
      </c>
      <c r="G232" s="294">
        <v>336579.85</v>
      </c>
      <c r="H232" s="4">
        <v>718</v>
      </c>
      <c r="I232" s="4">
        <v>1959</v>
      </c>
    </row>
    <row r="233" spans="1:9">
      <c r="A233" s="4" t="s">
        <v>53</v>
      </c>
      <c r="B233" s="4">
        <v>106027</v>
      </c>
      <c r="C233" s="171">
        <v>45961.845393518517</v>
      </c>
      <c r="D233" s="4" t="s">
        <v>291</v>
      </c>
      <c r="E233" s="4" t="s">
        <v>284</v>
      </c>
      <c r="F233" s="4" t="s">
        <v>12</v>
      </c>
      <c r="G233" s="294">
        <v>30252.05</v>
      </c>
      <c r="H233" s="4">
        <v>911</v>
      </c>
      <c r="I233" s="4">
        <v>2114</v>
      </c>
    </row>
    <row r="234" spans="1:9">
      <c r="A234" s="4" t="s">
        <v>9</v>
      </c>
      <c r="B234" s="4">
        <v>106028</v>
      </c>
      <c r="C234" s="171">
        <v>45961.846365740741</v>
      </c>
      <c r="D234" s="4" t="s">
        <v>292</v>
      </c>
      <c r="E234" s="4" t="s">
        <v>153</v>
      </c>
      <c r="F234" s="4" t="s">
        <v>12</v>
      </c>
      <c r="G234" s="294">
        <v>11543</v>
      </c>
      <c r="H234" s="4">
        <v>116</v>
      </c>
      <c r="I234" s="4">
        <v>1345</v>
      </c>
    </row>
    <row r="235" spans="1:9">
      <c r="A235" s="4" t="s">
        <v>53</v>
      </c>
      <c r="B235" s="4">
        <v>106029</v>
      </c>
      <c r="C235" s="171">
        <v>45961.848321759258</v>
      </c>
      <c r="D235" s="4" t="s">
        <v>293</v>
      </c>
      <c r="E235" s="4" t="s">
        <v>284</v>
      </c>
      <c r="F235" s="4" t="s">
        <v>12</v>
      </c>
      <c r="G235" s="294">
        <v>33781.49</v>
      </c>
      <c r="H235" s="4">
        <v>911</v>
      </c>
      <c r="I235" s="4">
        <v>2114</v>
      </c>
    </row>
    <row r="236" spans="1:9">
      <c r="A236" s="4" t="s">
        <v>9</v>
      </c>
      <c r="B236" s="4">
        <v>106030</v>
      </c>
      <c r="C236" s="171">
        <v>45961.848865740743</v>
      </c>
      <c r="D236" s="4" t="s">
        <v>294</v>
      </c>
      <c r="E236" s="4" t="s">
        <v>11</v>
      </c>
      <c r="F236" s="4" t="s">
        <v>12</v>
      </c>
      <c r="G236" s="294">
        <v>59084.52</v>
      </c>
      <c r="H236" s="4">
        <v>102</v>
      </c>
      <c r="I236" s="4">
        <v>1306</v>
      </c>
    </row>
    <row r="237" spans="1:9">
      <c r="A237" s="4" t="s">
        <v>53</v>
      </c>
      <c r="B237" s="4">
        <v>106031</v>
      </c>
      <c r="C237" s="171">
        <v>45961.849652777775</v>
      </c>
      <c r="D237" s="4" t="s">
        <v>295</v>
      </c>
      <c r="E237" s="4" t="s">
        <v>118</v>
      </c>
      <c r="F237" s="4" t="s">
        <v>12</v>
      </c>
      <c r="G237" s="294">
        <v>70411.649999999994</v>
      </c>
      <c r="H237" s="4">
        <v>945</v>
      </c>
      <c r="I237" s="4">
        <v>2234</v>
      </c>
    </row>
    <row r="238" spans="1:9">
      <c r="A238" s="4" t="s">
        <v>53</v>
      </c>
      <c r="B238" s="4">
        <v>106032</v>
      </c>
      <c r="C238" s="171">
        <v>45961.850312499999</v>
      </c>
      <c r="D238" s="4" t="s">
        <v>296</v>
      </c>
      <c r="E238" s="4" t="s">
        <v>284</v>
      </c>
      <c r="F238" s="4" t="s">
        <v>12</v>
      </c>
      <c r="G238" s="294">
        <v>26218.43</v>
      </c>
      <c r="H238" s="4">
        <v>911</v>
      </c>
      <c r="I238" s="4">
        <v>2114</v>
      </c>
    </row>
    <row r="239" spans="1:9">
      <c r="A239" s="4" t="s">
        <v>9</v>
      </c>
      <c r="B239" s="4">
        <v>106033</v>
      </c>
      <c r="C239" s="171">
        <v>45961.850740740738</v>
      </c>
      <c r="D239" s="4" t="s">
        <v>297</v>
      </c>
      <c r="E239" s="4" t="s">
        <v>28</v>
      </c>
      <c r="F239" s="4" t="s">
        <v>12</v>
      </c>
      <c r="G239" s="294">
        <v>5462.2</v>
      </c>
      <c r="H239" s="4">
        <v>107</v>
      </c>
      <c r="I239" s="4">
        <v>1321</v>
      </c>
    </row>
    <row r="240" spans="1:9">
      <c r="A240" s="4" t="s">
        <v>137</v>
      </c>
      <c r="B240" s="4">
        <v>106034</v>
      </c>
      <c r="C240" s="171">
        <v>45961.851145833331</v>
      </c>
      <c r="D240" s="4" t="s">
        <v>298</v>
      </c>
      <c r="E240" s="4" t="s">
        <v>139</v>
      </c>
      <c r="F240" s="4" t="s">
        <v>12</v>
      </c>
      <c r="G240" s="294">
        <v>31932.92</v>
      </c>
      <c r="H240" s="4">
        <v>718</v>
      </c>
      <c r="I240" s="4">
        <v>1959</v>
      </c>
    </row>
    <row r="241" spans="1:9">
      <c r="A241" s="4" t="s">
        <v>53</v>
      </c>
      <c r="B241" s="4">
        <v>106035</v>
      </c>
      <c r="C241" s="171">
        <v>45961.851365740738</v>
      </c>
      <c r="D241" s="4" t="s">
        <v>299</v>
      </c>
      <c r="E241" s="4" t="s">
        <v>284</v>
      </c>
      <c r="F241" s="4" t="s">
        <v>12</v>
      </c>
      <c r="G241" s="294">
        <v>27731.11</v>
      </c>
      <c r="H241" s="4">
        <v>911</v>
      </c>
      <c r="I241" s="4">
        <v>2114</v>
      </c>
    </row>
    <row r="242" spans="1:9">
      <c r="A242" s="4" t="s">
        <v>9</v>
      </c>
      <c r="B242" s="4">
        <v>106036</v>
      </c>
      <c r="C242" s="171">
        <v>45961.852141203701</v>
      </c>
      <c r="D242" s="4" t="s">
        <v>300</v>
      </c>
      <c r="E242" s="4" t="s">
        <v>126</v>
      </c>
      <c r="F242" s="4" t="s">
        <v>12</v>
      </c>
      <c r="G242" s="294">
        <v>25210.2</v>
      </c>
      <c r="H242" s="4">
        <v>104</v>
      </c>
      <c r="I242" s="4">
        <v>1310</v>
      </c>
    </row>
    <row r="243" spans="1:9">
      <c r="A243" s="4" t="s">
        <v>53</v>
      </c>
      <c r="B243" s="4">
        <v>106037</v>
      </c>
      <c r="C243" s="171">
        <v>45961.852916666663</v>
      </c>
      <c r="D243" s="4" t="s">
        <v>301</v>
      </c>
      <c r="E243" s="4" t="s">
        <v>143</v>
      </c>
      <c r="F243" s="4" t="s">
        <v>12</v>
      </c>
      <c r="G243" s="294">
        <v>53730.400000000001</v>
      </c>
      <c r="H243" s="4">
        <v>919</v>
      </c>
      <c r="I243" s="4">
        <v>2133</v>
      </c>
    </row>
    <row r="244" spans="1:9">
      <c r="A244" s="4" t="s">
        <v>53</v>
      </c>
      <c r="B244" s="4">
        <v>106038</v>
      </c>
      <c r="C244" s="171">
        <v>45961.853368055556</v>
      </c>
      <c r="D244" s="4" t="s">
        <v>302</v>
      </c>
      <c r="E244" s="4" t="s">
        <v>61</v>
      </c>
      <c r="F244" s="4" t="s">
        <v>12</v>
      </c>
      <c r="G244" s="294">
        <v>32679.68</v>
      </c>
      <c r="H244" s="4">
        <v>921</v>
      </c>
      <c r="I244" s="4">
        <v>2139</v>
      </c>
    </row>
    <row r="245" spans="1:9">
      <c r="A245" s="4" t="s">
        <v>53</v>
      </c>
      <c r="B245" s="4">
        <v>106039</v>
      </c>
      <c r="C245" s="171">
        <v>45961.853796296295</v>
      </c>
      <c r="D245" s="4" t="s">
        <v>303</v>
      </c>
      <c r="E245" s="4" t="s">
        <v>284</v>
      </c>
      <c r="F245" s="4" t="s">
        <v>12</v>
      </c>
      <c r="G245" s="294">
        <v>37380.94</v>
      </c>
      <c r="H245" s="4">
        <v>911</v>
      </c>
      <c r="I245" s="4">
        <v>2114</v>
      </c>
    </row>
    <row r="246" spans="1:9">
      <c r="A246" s="4" t="s">
        <v>137</v>
      </c>
      <c r="B246" s="4">
        <v>106040</v>
      </c>
      <c r="C246" s="171">
        <v>45961.854305555556</v>
      </c>
      <c r="D246" s="4" t="s">
        <v>304</v>
      </c>
      <c r="E246" s="4" t="s">
        <v>139</v>
      </c>
      <c r="F246" s="4" t="s">
        <v>12</v>
      </c>
      <c r="G246" s="294">
        <v>26722.68</v>
      </c>
      <c r="H246" s="4">
        <v>718</v>
      </c>
      <c r="I246" s="4">
        <v>1959</v>
      </c>
    </row>
    <row r="247" spans="1:9">
      <c r="A247" s="4" t="s">
        <v>53</v>
      </c>
      <c r="B247" s="4">
        <v>106041</v>
      </c>
      <c r="C247" s="171">
        <v>45961.855127314811</v>
      </c>
      <c r="D247" s="4" t="s">
        <v>305</v>
      </c>
      <c r="E247" s="4" t="s">
        <v>284</v>
      </c>
      <c r="F247" s="4" t="s">
        <v>12</v>
      </c>
      <c r="G247" s="294">
        <v>32869.440000000002</v>
      </c>
      <c r="H247" s="4">
        <v>911</v>
      </c>
      <c r="I247" s="4">
        <v>2114</v>
      </c>
    </row>
    <row r="248" spans="1:9">
      <c r="A248" s="4" t="s">
        <v>53</v>
      </c>
      <c r="B248" s="4">
        <v>106042</v>
      </c>
      <c r="C248" s="171">
        <v>45961.857534722221</v>
      </c>
      <c r="D248" s="4" t="s">
        <v>306</v>
      </c>
      <c r="E248" s="4" t="s">
        <v>284</v>
      </c>
      <c r="F248" s="4" t="s">
        <v>12</v>
      </c>
      <c r="G248" s="294">
        <v>30252.05</v>
      </c>
      <c r="H248" s="4">
        <v>911</v>
      </c>
      <c r="I248" s="4">
        <v>2114</v>
      </c>
    </row>
    <row r="249" spans="1:9">
      <c r="A249" s="4" t="s">
        <v>53</v>
      </c>
      <c r="B249" s="4">
        <v>106043</v>
      </c>
      <c r="C249" s="171">
        <v>45961.859872685185</v>
      </c>
      <c r="D249" s="4" t="s">
        <v>307</v>
      </c>
      <c r="E249" s="4" t="s">
        <v>284</v>
      </c>
      <c r="F249" s="4" t="s">
        <v>12</v>
      </c>
      <c r="G249" s="294">
        <v>27156.32</v>
      </c>
      <c r="H249" s="4">
        <v>911</v>
      </c>
      <c r="I249" s="4">
        <v>2114</v>
      </c>
    </row>
    <row r="250" spans="1:9">
      <c r="A250" s="4" t="s">
        <v>53</v>
      </c>
      <c r="B250" s="4">
        <v>106044</v>
      </c>
      <c r="C250" s="171">
        <v>45961.860694444447</v>
      </c>
      <c r="D250" s="4" t="s">
        <v>308</v>
      </c>
      <c r="E250" s="4" t="s">
        <v>72</v>
      </c>
      <c r="F250" s="4" t="s">
        <v>12</v>
      </c>
      <c r="G250" s="294">
        <v>32557.98</v>
      </c>
      <c r="H250" s="4">
        <v>923</v>
      </c>
      <c r="I250" s="4">
        <v>2149</v>
      </c>
    </row>
    <row r="251" spans="1:9">
      <c r="A251" s="4" t="s">
        <v>53</v>
      </c>
      <c r="B251" s="4">
        <v>106045</v>
      </c>
      <c r="C251" s="171">
        <v>45961.860891203702</v>
      </c>
      <c r="D251" s="4" t="s">
        <v>309</v>
      </c>
      <c r="E251" s="4" t="s">
        <v>198</v>
      </c>
      <c r="F251" s="4" t="s">
        <v>12</v>
      </c>
      <c r="G251" s="294">
        <v>90090.29</v>
      </c>
      <c r="H251" s="4">
        <v>935</v>
      </c>
      <c r="I251" s="4">
        <v>2199</v>
      </c>
    </row>
    <row r="252" spans="1:9">
      <c r="A252" s="4" t="s">
        <v>9</v>
      </c>
      <c r="B252" s="4">
        <v>106046</v>
      </c>
      <c r="C252" s="171">
        <v>45961.861087962963</v>
      </c>
      <c r="D252" s="4" t="s">
        <v>310</v>
      </c>
      <c r="E252" s="4" t="s">
        <v>311</v>
      </c>
      <c r="F252" s="4" t="s">
        <v>12</v>
      </c>
      <c r="G252" s="294">
        <v>20965</v>
      </c>
      <c r="H252" s="4">
        <v>105</v>
      </c>
      <c r="I252" s="4">
        <v>1314</v>
      </c>
    </row>
    <row r="253" spans="1:9">
      <c r="A253" s="4" t="s">
        <v>53</v>
      </c>
      <c r="B253" s="4">
        <v>106047</v>
      </c>
      <c r="C253" s="171">
        <v>45961.861446759256</v>
      </c>
      <c r="D253" s="4" t="s">
        <v>312</v>
      </c>
      <c r="E253" s="4" t="s">
        <v>284</v>
      </c>
      <c r="F253" s="4" t="s">
        <v>12</v>
      </c>
      <c r="G253" s="294">
        <v>30252.05</v>
      </c>
      <c r="H253" s="4">
        <v>911</v>
      </c>
      <c r="I253" s="4">
        <v>2114</v>
      </c>
    </row>
    <row r="254" spans="1:9">
      <c r="A254" s="4" t="s">
        <v>9</v>
      </c>
      <c r="B254" s="4">
        <v>106048</v>
      </c>
      <c r="C254" s="171">
        <v>45961.861817129633</v>
      </c>
      <c r="D254" s="4" t="s">
        <v>313</v>
      </c>
      <c r="E254" s="4" t="s">
        <v>311</v>
      </c>
      <c r="F254" s="4" t="s">
        <v>12</v>
      </c>
      <c r="G254" s="294">
        <v>96000</v>
      </c>
      <c r="H254" s="4">
        <v>105</v>
      </c>
      <c r="I254" s="4">
        <v>1314</v>
      </c>
    </row>
    <row r="255" spans="1:9">
      <c r="A255" s="4" t="s">
        <v>156</v>
      </c>
      <c r="B255" s="4">
        <v>106049</v>
      </c>
      <c r="C255" s="171">
        <v>45961.861840277779</v>
      </c>
      <c r="D255" s="4" t="s">
        <v>314</v>
      </c>
      <c r="E255" s="4" t="s">
        <v>200</v>
      </c>
      <c r="F255" s="4" t="s">
        <v>12</v>
      </c>
      <c r="G255" s="294">
        <v>40540.629999999997</v>
      </c>
      <c r="H255" s="4">
        <v>705</v>
      </c>
      <c r="I255" s="4">
        <v>1915</v>
      </c>
    </row>
    <row r="256" spans="1:9">
      <c r="A256" s="4" t="s">
        <v>53</v>
      </c>
      <c r="B256" s="4">
        <v>106050</v>
      </c>
      <c r="C256" s="171">
        <v>45961.862754629627</v>
      </c>
      <c r="D256" s="4" t="s">
        <v>315</v>
      </c>
      <c r="E256" s="4" t="s">
        <v>316</v>
      </c>
      <c r="F256" s="4" t="s">
        <v>12</v>
      </c>
      <c r="G256" s="294">
        <v>20257.73</v>
      </c>
      <c r="H256" s="4">
        <v>925</v>
      </c>
      <c r="I256" s="4">
        <v>2155</v>
      </c>
    </row>
    <row r="257" spans="1:9">
      <c r="A257" s="4" t="s">
        <v>53</v>
      </c>
      <c r="B257" s="4">
        <v>106051</v>
      </c>
      <c r="C257" s="171">
        <v>45961.86277777778</v>
      </c>
      <c r="D257" s="4" t="s">
        <v>317</v>
      </c>
      <c r="E257" s="4" t="s">
        <v>284</v>
      </c>
      <c r="F257" s="4" t="s">
        <v>12</v>
      </c>
      <c r="G257" s="294">
        <v>27456.55</v>
      </c>
      <c r="H257" s="4">
        <v>911</v>
      </c>
      <c r="I257" s="4">
        <v>2114</v>
      </c>
    </row>
    <row r="258" spans="1:9">
      <c r="A258" s="4" t="s">
        <v>53</v>
      </c>
      <c r="B258" s="4">
        <v>106052</v>
      </c>
      <c r="C258" s="171">
        <v>45961.864629629628</v>
      </c>
      <c r="D258" s="4" t="s">
        <v>318</v>
      </c>
      <c r="E258" s="4" t="s">
        <v>284</v>
      </c>
      <c r="F258" s="4" t="s">
        <v>12</v>
      </c>
      <c r="G258" s="294">
        <v>109768.7</v>
      </c>
      <c r="H258" s="4">
        <v>911</v>
      </c>
      <c r="I258" s="4">
        <v>2112</v>
      </c>
    </row>
    <row r="259" spans="1:9">
      <c r="A259" s="4" t="s">
        <v>53</v>
      </c>
      <c r="B259" s="4">
        <v>106053</v>
      </c>
      <c r="C259" s="171">
        <v>45961.864930555559</v>
      </c>
      <c r="D259" s="4" t="s">
        <v>319</v>
      </c>
      <c r="E259" s="4" t="s">
        <v>316</v>
      </c>
      <c r="F259" s="4" t="s">
        <v>12</v>
      </c>
      <c r="G259" s="294">
        <v>640653.78</v>
      </c>
      <c r="H259" s="4">
        <v>925</v>
      </c>
      <c r="I259" s="4">
        <v>2155</v>
      </c>
    </row>
    <row r="260" spans="1:9">
      <c r="A260" s="4" t="s">
        <v>9</v>
      </c>
      <c r="B260" s="4">
        <v>106054</v>
      </c>
      <c r="C260" s="171">
        <v>45961.865613425929</v>
      </c>
      <c r="D260" s="4" t="s">
        <v>320</v>
      </c>
      <c r="E260" s="4" t="s">
        <v>65</v>
      </c>
      <c r="F260" s="4" t="s">
        <v>12</v>
      </c>
      <c r="G260" s="294">
        <v>16738.16</v>
      </c>
      <c r="H260" s="4">
        <v>113</v>
      </c>
      <c r="I260" s="4">
        <v>1333</v>
      </c>
    </row>
    <row r="261" spans="1:9">
      <c r="A261" s="4" t="s">
        <v>53</v>
      </c>
      <c r="B261" s="4">
        <v>106055</v>
      </c>
      <c r="C261" s="171">
        <v>45961.865833333337</v>
      </c>
      <c r="D261" s="4" t="s">
        <v>321</v>
      </c>
      <c r="E261" s="4" t="s">
        <v>55</v>
      </c>
      <c r="F261" s="4" t="s">
        <v>12</v>
      </c>
      <c r="G261" s="294">
        <v>17039.419999999998</v>
      </c>
      <c r="H261" s="4">
        <v>936</v>
      </c>
      <c r="I261" s="4">
        <v>2202</v>
      </c>
    </row>
    <row r="262" spans="1:9">
      <c r="A262" s="4" t="s">
        <v>53</v>
      </c>
      <c r="B262" s="4">
        <v>106056</v>
      </c>
      <c r="C262" s="171">
        <v>45961.866793981484</v>
      </c>
      <c r="D262" s="4" t="s">
        <v>322</v>
      </c>
      <c r="E262" s="4" t="s">
        <v>61</v>
      </c>
      <c r="F262" s="4" t="s">
        <v>12</v>
      </c>
      <c r="G262" s="294">
        <v>17703.02</v>
      </c>
      <c r="H262" s="4">
        <v>921</v>
      </c>
      <c r="I262" s="4">
        <v>2139</v>
      </c>
    </row>
    <row r="263" spans="1:9">
      <c r="A263" s="4" t="s">
        <v>156</v>
      </c>
      <c r="B263" s="4">
        <v>106057</v>
      </c>
      <c r="C263" s="171">
        <v>45961.866956018515</v>
      </c>
      <c r="D263" s="4" t="s">
        <v>323</v>
      </c>
      <c r="E263" s="4" t="s">
        <v>158</v>
      </c>
      <c r="F263" s="4" t="s">
        <v>12</v>
      </c>
      <c r="G263" s="294">
        <v>37585.94</v>
      </c>
      <c r="H263" s="4">
        <v>706</v>
      </c>
      <c r="I263" s="4">
        <v>1917</v>
      </c>
    </row>
    <row r="264" spans="1:9">
      <c r="A264" s="4" t="s">
        <v>9</v>
      </c>
      <c r="B264" s="4">
        <v>106058</v>
      </c>
      <c r="C264" s="171">
        <v>45961.86791666667</v>
      </c>
      <c r="D264" s="4" t="s">
        <v>324</v>
      </c>
      <c r="E264" s="4" t="s">
        <v>126</v>
      </c>
      <c r="F264" s="4" t="s">
        <v>12</v>
      </c>
      <c r="G264" s="294">
        <v>156665.14000000001</v>
      </c>
      <c r="H264" s="4">
        <v>104</v>
      </c>
      <c r="I264" s="4">
        <v>1310</v>
      </c>
    </row>
    <row r="265" spans="1:9">
      <c r="A265" s="4" t="s">
        <v>137</v>
      </c>
      <c r="B265" s="4">
        <v>106060</v>
      </c>
      <c r="C265" s="171">
        <v>45961.868032407408</v>
      </c>
      <c r="D265" s="4" t="s">
        <v>325</v>
      </c>
      <c r="E265" s="4" t="s">
        <v>139</v>
      </c>
      <c r="F265" s="4" t="s">
        <v>12</v>
      </c>
      <c r="G265" s="294">
        <v>80282.67</v>
      </c>
      <c r="H265" s="4">
        <v>718</v>
      </c>
      <c r="I265" s="4">
        <v>1959</v>
      </c>
    </row>
    <row r="266" spans="1:9">
      <c r="A266" s="4" t="s">
        <v>53</v>
      </c>
      <c r="B266" s="4">
        <v>106061</v>
      </c>
      <c r="C266" s="171">
        <v>45961.868148148147</v>
      </c>
      <c r="D266" s="4" t="s">
        <v>326</v>
      </c>
      <c r="E266" s="4" t="s">
        <v>55</v>
      </c>
      <c r="F266" s="4" t="s">
        <v>12</v>
      </c>
      <c r="G266" s="294">
        <v>97517.88</v>
      </c>
      <c r="H266" s="4">
        <v>936</v>
      </c>
      <c r="I266" s="4">
        <v>2202</v>
      </c>
    </row>
    <row r="267" spans="1:9">
      <c r="A267" s="4" t="s">
        <v>9</v>
      </c>
      <c r="B267" s="4">
        <v>106062</v>
      </c>
      <c r="C267" s="171">
        <v>45961.871516203704</v>
      </c>
      <c r="D267" s="4" t="s">
        <v>327</v>
      </c>
      <c r="E267" s="4" t="s">
        <v>126</v>
      </c>
      <c r="F267" s="4" t="s">
        <v>12</v>
      </c>
      <c r="G267" s="294">
        <v>16806.8</v>
      </c>
      <c r="H267" s="4">
        <v>104</v>
      </c>
      <c r="I267" s="4">
        <v>1310</v>
      </c>
    </row>
    <row r="268" spans="1:9">
      <c r="A268" s="4" t="s">
        <v>53</v>
      </c>
      <c r="B268" s="4">
        <v>106063</v>
      </c>
      <c r="C268" s="171">
        <v>45961.872164351851</v>
      </c>
      <c r="D268" s="4" t="s">
        <v>328</v>
      </c>
      <c r="E268" s="7" t="s">
        <v>198</v>
      </c>
      <c r="F268" s="4" t="s">
        <v>12</v>
      </c>
      <c r="G268" s="294">
        <v>29940</v>
      </c>
      <c r="H268" s="4">
        <v>935</v>
      </c>
      <c r="I268" s="4">
        <v>2199</v>
      </c>
    </row>
    <row r="269" spans="1:9">
      <c r="A269" s="4" t="s">
        <v>9</v>
      </c>
      <c r="B269" s="4">
        <v>106064</v>
      </c>
      <c r="C269" s="171">
        <v>45961.873159722221</v>
      </c>
      <c r="D269" s="4" t="s">
        <v>329</v>
      </c>
      <c r="E269" s="4" t="s">
        <v>23</v>
      </c>
      <c r="F269" s="4" t="s">
        <v>12</v>
      </c>
      <c r="G269" s="294">
        <v>4369.76</v>
      </c>
      <c r="H269" s="4">
        <v>103</v>
      </c>
      <c r="I269" s="4">
        <v>1309</v>
      </c>
    </row>
    <row r="270" spans="1:9">
      <c r="A270" s="4" t="s">
        <v>156</v>
      </c>
      <c r="B270" s="4">
        <v>106065</v>
      </c>
      <c r="C270" s="171">
        <v>45961.873541666668</v>
      </c>
      <c r="D270" s="4" t="s">
        <v>330</v>
      </c>
      <c r="E270" s="4" t="s">
        <v>158</v>
      </c>
      <c r="F270" s="4" t="s">
        <v>12</v>
      </c>
      <c r="G270" s="294">
        <v>123894.18</v>
      </c>
      <c r="H270" s="4">
        <v>706</v>
      </c>
      <c r="I270" s="4">
        <v>1917</v>
      </c>
    </row>
    <row r="271" spans="1:9">
      <c r="A271" s="4" t="s">
        <v>9</v>
      </c>
      <c r="B271" s="4">
        <v>106066</v>
      </c>
      <c r="C271" s="171">
        <v>45961.873668981483</v>
      </c>
      <c r="D271" s="4" t="s">
        <v>331</v>
      </c>
      <c r="E271" s="4" t="s">
        <v>23</v>
      </c>
      <c r="F271" s="4" t="s">
        <v>12</v>
      </c>
      <c r="G271" s="294">
        <v>13109.28</v>
      </c>
      <c r="H271" s="4">
        <v>103</v>
      </c>
      <c r="I271" s="4">
        <v>1309</v>
      </c>
    </row>
    <row r="272" spans="1:9">
      <c r="A272" s="4" t="s">
        <v>9</v>
      </c>
      <c r="B272" s="4">
        <v>106067</v>
      </c>
      <c r="C272" s="171">
        <v>45961.874085648145</v>
      </c>
      <c r="D272" s="4" t="s">
        <v>332</v>
      </c>
      <c r="E272" s="4" t="s">
        <v>23</v>
      </c>
      <c r="F272" s="4" t="s">
        <v>12</v>
      </c>
      <c r="G272" s="294">
        <v>4033.62</v>
      </c>
      <c r="H272" s="4">
        <v>103</v>
      </c>
      <c r="I272" s="4">
        <v>1309</v>
      </c>
    </row>
    <row r="273" spans="1:9">
      <c r="A273" s="4" t="s">
        <v>9</v>
      </c>
      <c r="B273" s="4">
        <v>106068</v>
      </c>
      <c r="C273" s="171">
        <v>45961.874409722222</v>
      </c>
      <c r="D273" s="4" t="s">
        <v>333</v>
      </c>
      <c r="E273" s="4" t="s">
        <v>23</v>
      </c>
      <c r="F273" s="4" t="s">
        <v>12</v>
      </c>
      <c r="G273" s="294">
        <v>13109.28</v>
      </c>
      <c r="H273" s="4">
        <v>103</v>
      </c>
      <c r="I273" s="4">
        <v>1309</v>
      </c>
    </row>
    <row r="274" spans="1:9">
      <c r="A274" s="4" t="s">
        <v>53</v>
      </c>
      <c r="B274" s="4">
        <v>106069</v>
      </c>
      <c r="C274" s="171">
        <v>45961.874976851854</v>
      </c>
      <c r="D274" s="4" t="s">
        <v>334</v>
      </c>
      <c r="E274" s="4" t="s">
        <v>72</v>
      </c>
      <c r="F274" s="4" t="s">
        <v>12</v>
      </c>
      <c r="G274" s="294">
        <v>21219.07</v>
      </c>
      <c r="H274" s="4">
        <v>923</v>
      </c>
      <c r="I274" s="4">
        <v>2149</v>
      </c>
    </row>
    <row r="275" spans="1:9">
      <c r="A275" s="4" t="s">
        <v>156</v>
      </c>
      <c r="B275" s="4">
        <v>106070</v>
      </c>
      <c r="C275" s="171">
        <v>45961.876087962963</v>
      </c>
      <c r="D275" s="4" t="s">
        <v>335</v>
      </c>
      <c r="E275" s="4" t="s">
        <v>158</v>
      </c>
      <c r="F275" s="4" t="s">
        <v>12</v>
      </c>
      <c r="G275" s="294">
        <v>7278.99</v>
      </c>
      <c r="H275" s="4">
        <v>706</v>
      </c>
      <c r="I275" s="4">
        <v>1918</v>
      </c>
    </row>
    <row r="276" spans="1:9">
      <c r="A276" s="4" t="s">
        <v>53</v>
      </c>
      <c r="B276" s="4">
        <v>106071</v>
      </c>
      <c r="C276" s="171">
        <v>45961.878101851849</v>
      </c>
      <c r="D276" s="4" t="s">
        <v>336</v>
      </c>
      <c r="E276" s="4" t="s">
        <v>76</v>
      </c>
      <c r="F276" s="4" t="s">
        <v>12</v>
      </c>
      <c r="G276" s="294">
        <v>39644.550000000003</v>
      </c>
      <c r="H276" s="4">
        <v>937</v>
      </c>
      <c r="I276" s="4">
        <v>2206</v>
      </c>
    </row>
    <row r="277" spans="1:9">
      <c r="A277" s="4" t="s">
        <v>31</v>
      </c>
      <c r="B277" s="4">
        <v>106072</v>
      </c>
      <c r="C277" s="171">
        <v>45961.879652777781</v>
      </c>
      <c r="D277" s="4" t="s">
        <v>337</v>
      </c>
      <c r="E277" s="4" t="s">
        <v>116</v>
      </c>
      <c r="F277" s="4" t="s">
        <v>12</v>
      </c>
      <c r="G277" s="294">
        <v>271346.75</v>
      </c>
      <c r="H277" s="4">
        <v>605</v>
      </c>
      <c r="I277" s="4">
        <v>1814</v>
      </c>
    </row>
    <row r="278" spans="1:9">
      <c r="A278" s="4" t="s">
        <v>9</v>
      </c>
      <c r="B278" s="4">
        <v>106073</v>
      </c>
      <c r="C278" s="171">
        <v>45961.882233796299</v>
      </c>
      <c r="D278" s="4" t="s">
        <v>338</v>
      </c>
      <c r="E278" s="4" t="s">
        <v>126</v>
      </c>
      <c r="F278" s="4" t="s">
        <v>12</v>
      </c>
      <c r="G278" s="294">
        <v>85714.48</v>
      </c>
      <c r="H278" s="4">
        <v>104</v>
      </c>
      <c r="I278" s="4">
        <v>1310</v>
      </c>
    </row>
    <row r="279" spans="1:9">
      <c r="A279" s="4" t="s">
        <v>53</v>
      </c>
      <c r="B279" s="4">
        <v>106075</v>
      </c>
      <c r="C279" s="171">
        <v>45961.885567129626</v>
      </c>
      <c r="D279" s="4" t="s">
        <v>339</v>
      </c>
      <c r="E279" s="4" t="s">
        <v>143</v>
      </c>
      <c r="F279" s="4" t="s">
        <v>12</v>
      </c>
      <c r="G279" s="294">
        <v>10588.2</v>
      </c>
      <c r="H279" s="4">
        <v>919</v>
      </c>
      <c r="I279" s="4">
        <v>2133</v>
      </c>
    </row>
    <row r="280" spans="1:9">
      <c r="A280" s="4" t="s">
        <v>53</v>
      </c>
      <c r="B280" s="4">
        <v>106076</v>
      </c>
      <c r="C280" s="171">
        <v>45961.885995370372</v>
      </c>
      <c r="D280" s="4" t="s">
        <v>340</v>
      </c>
      <c r="E280" s="4" t="s">
        <v>198</v>
      </c>
      <c r="F280" s="4" t="s">
        <v>12</v>
      </c>
      <c r="G280" s="294">
        <v>20136.439999999999</v>
      </c>
      <c r="H280" s="4">
        <v>935</v>
      </c>
      <c r="I280" s="4">
        <v>2199</v>
      </c>
    </row>
    <row r="281" spans="1:9">
      <c r="A281" s="4" t="s">
        <v>53</v>
      </c>
      <c r="B281" s="4">
        <v>106077</v>
      </c>
      <c r="C281" s="171">
        <v>45961.888506944444</v>
      </c>
      <c r="D281" s="4" t="s">
        <v>341</v>
      </c>
      <c r="E281" s="4" t="s">
        <v>225</v>
      </c>
      <c r="F281" s="4" t="s">
        <v>12</v>
      </c>
      <c r="G281" s="294">
        <v>32637.63</v>
      </c>
      <c r="H281" s="4">
        <v>908</v>
      </c>
      <c r="I281" s="4">
        <v>2105</v>
      </c>
    </row>
    <row r="282" spans="1:9">
      <c r="A282" s="4" t="s">
        <v>53</v>
      </c>
      <c r="B282" s="4">
        <v>106078</v>
      </c>
      <c r="C282" s="171">
        <v>45961.889039351852</v>
      </c>
      <c r="D282" s="4" t="s">
        <v>342</v>
      </c>
      <c r="E282" s="4" t="s">
        <v>84</v>
      </c>
      <c r="F282" s="4" t="s">
        <v>12</v>
      </c>
      <c r="G282" s="294">
        <v>38414.82</v>
      </c>
      <c r="H282" s="4">
        <v>946</v>
      </c>
      <c r="I282" s="4">
        <v>2237</v>
      </c>
    </row>
    <row r="283" spans="1:9">
      <c r="A283" s="4" t="s">
        <v>53</v>
      </c>
      <c r="B283" s="4">
        <v>106079</v>
      </c>
      <c r="C283" s="171">
        <v>45961.889409722222</v>
      </c>
      <c r="D283" s="4" t="s">
        <v>343</v>
      </c>
      <c r="E283" s="4" t="s">
        <v>72</v>
      </c>
      <c r="F283" s="4" t="s">
        <v>12</v>
      </c>
      <c r="G283" s="294">
        <v>28224</v>
      </c>
      <c r="H283" s="4">
        <v>923</v>
      </c>
      <c r="I283" s="4">
        <v>2149</v>
      </c>
    </row>
    <row r="284" spans="1:9">
      <c r="A284" s="4" t="s">
        <v>67</v>
      </c>
      <c r="B284" s="4">
        <v>106080</v>
      </c>
      <c r="C284" s="171">
        <v>45961.889421296299</v>
      </c>
      <c r="D284" s="4" t="s">
        <v>344</v>
      </c>
      <c r="E284" s="4" t="s">
        <v>345</v>
      </c>
      <c r="F284" s="4" t="s">
        <v>12</v>
      </c>
      <c r="G284" s="294">
        <v>1319236.3400000001</v>
      </c>
      <c r="H284" s="4">
        <v>964</v>
      </c>
      <c r="I284" s="4">
        <v>2251</v>
      </c>
    </row>
    <row r="285" spans="1:9">
      <c r="A285" s="4" t="s">
        <v>9</v>
      </c>
      <c r="B285" s="4">
        <v>106081</v>
      </c>
      <c r="C285" s="171">
        <v>45961.889872685184</v>
      </c>
      <c r="D285" s="4" t="s">
        <v>346</v>
      </c>
      <c r="E285" s="4" t="s">
        <v>126</v>
      </c>
      <c r="F285" s="4" t="s">
        <v>12</v>
      </c>
      <c r="G285" s="294">
        <v>33277.24</v>
      </c>
      <c r="H285" s="4">
        <v>104</v>
      </c>
      <c r="I285" s="4">
        <v>1310</v>
      </c>
    </row>
    <row r="286" spans="1:9">
      <c r="A286" s="4" t="s">
        <v>53</v>
      </c>
      <c r="B286" s="4">
        <v>106082</v>
      </c>
      <c r="C286" s="171">
        <v>45961.8903587963</v>
      </c>
      <c r="D286" s="4" t="s">
        <v>347</v>
      </c>
      <c r="E286" s="4" t="s">
        <v>225</v>
      </c>
      <c r="F286" s="4" t="s">
        <v>12</v>
      </c>
      <c r="G286" s="294">
        <v>20956.3</v>
      </c>
      <c r="H286" s="4">
        <v>908</v>
      </c>
      <c r="I286" s="4">
        <v>2105</v>
      </c>
    </row>
    <row r="287" spans="1:9">
      <c r="A287" s="4" t="s">
        <v>67</v>
      </c>
      <c r="B287" s="4">
        <v>106083</v>
      </c>
      <c r="C287" s="171">
        <v>45961.891516203701</v>
      </c>
      <c r="D287" s="4" t="s">
        <v>348</v>
      </c>
      <c r="E287" s="4" t="s">
        <v>345</v>
      </c>
      <c r="F287" s="4" t="s">
        <v>12</v>
      </c>
      <c r="G287" s="294">
        <v>91008.6</v>
      </c>
      <c r="H287" s="4">
        <v>964</v>
      </c>
      <c r="I287" s="4">
        <v>2253</v>
      </c>
    </row>
    <row r="288" spans="1:9">
      <c r="A288" s="4" t="s">
        <v>53</v>
      </c>
      <c r="B288" s="4">
        <v>106084</v>
      </c>
      <c r="C288" s="171">
        <v>45961.891875000001</v>
      </c>
      <c r="D288" s="4" t="s">
        <v>349</v>
      </c>
      <c r="E288" s="4" t="s">
        <v>84</v>
      </c>
      <c r="F288" s="4" t="s">
        <v>12</v>
      </c>
      <c r="G288" s="294">
        <v>52689.11</v>
      </c>
      <c r="H288" s="4">
        <v>946</v>
      </c>
      <c r="I288" s="4">
        <v>2237</v>
      </c>
    </row>
    <row r="289" spans="1:9">
      <c r="A289" s="4" t="s">
        <v>53</v>
      </c>
      <c r="B289" s="4">
        <v>106085</v>
      </c>
      <c r="C289" s="171">
        <v>45961.89271990741</v>
      </c>
      <c r="D289" s="4" t="s">
        <v>350</v>
      </c>
      <c r="E289" s="4" t="s">
        <v>198</v>
      </c>
      <c r="F289" s="4" t="s">
        <v>12</v>
      </c>
      <c r="G289" s="294">
        <v>27731.11</v>
      </c>
      <c r="H289" s="4">
        <v>935</v>
      </c>
      <c r="I289" s="4">
        <v>2199</v>
      </c>
    </row>
    <row r="290" spans="1:9">
      <c r="A290" s="4" t="s">
        <v>67</v>
      </c>
      <c r="B290" s="4">
        <v>106086</v>
      </c>
      <c r="C290" s="171">
        <v>45961.892743055556</v>
      </c>
      <c r="D290" s="4" t="s">
        <v>351</v>
      </c>
      <c r="E290" s="4" t="s">
        <v>345</v>
      </c>
      <c r="F290" s="4" t="s">
        <v>12</v>
      </c>
      <c r="G290" s="294">
        <v>47899.38</v>
      </c>
      <c r="H290" s="4">
        <v>964</v>
      </c>
      <c r="I290" s="4">
        <v>2253</v>
      </c>
    </row>
    <row r="291" spans="1:9">
      <c r="A291" s="4" t="s">
        <v>67</v>
      </c>
      <c r="B291" s="4">
        <v>106087</v>
      </c>
      <c r="C291" s="171">
        <v>45961.894849537035</v>
      </c>
      <c r="D291" s="4" t="s">
        <v>352</v>
      </c>
      <c r="E291" s="4" t="s">
        <v>345</v>
      </c>
      <c r="F291" s="4" t="s">
        <v>12</v>
      </c>
      <c r="G291" s="294">
        <v>47899.29</v>
      </c>
      <c r="H291" s="4">
        <v>964</v>
      </c>
      <c r="I291" s="4">
        <v>2251</v>
      </c>
    </row>
    <row r="292" spans="1:9">
      <c r="A292" s="4" t="s">
        <v>53</v>
      </c>
      <c r="B292" s="4">
        <v>106088</v>
      </c>
      <c r="C292" s="171">
        <v>45961.896921296298</v>
      </c>
      <c r="D292" s="4" t="s">
        <v>353</v>
      </c>
      <c r="E292" s="4" t="s">
        <v>354</v>
      </c>
      <c r="F292" s="4" t="s">
        <v>12</v>
      </c>
      <c r="G292" s="294">
        <v>229916.11</v>
      </c>
      <c r="H292" s="4">
        <v>918</v>
      </c>
      <c r="I292" s="4">
        <v>2130</v>
      </c>
    </row>
    <row r="293" spans="1:9">
      <c r="A293" s="4" t="s">
        <v>137</v>
      </c>
      <c r="B293" s="4">
        <v>106089</v>
      </c>
      <c r="C293" s="171">
        <v>45961.897187499999</v>
      </c>
      <c r="D293" s="4" t="s">
        <v>355</v>
      </c>
      <c r="E293" s="4" t="s">
        <v>139</v>
      </c>
      <c r="F293" s="4" t="s">
        <v>12</v>
      </c>
      <c r="G293" s="294">
        <v>30798.41</v>
      </c>
      <c r="H293" s="4">
        <v>718</v>
      </c>
      <c r="I293" s="4">
        <v>1959</v>
      </c>
    </row>
    <row r="294" spans="1:9">
      <c r="A294" s="4" t="s">
        <v>67</v>
      </c>
      <c r="B294" s="4">
        <v>106090</v>
      </c>
      <c r="C294" s="171">
        <v>45961.897337962961</v>
      </c>
      <c r="D294" s="4" t="s">
        <v>356</v>
      </c>
      <c r="E294" s="4" t="s">
        <v>345</v>
      </c>
      <c r="F294" s="4" t="s">
        <v>12</v>
      </c>
      <c r="G294" s="294">
        <v>34567.33</v>
      </c>
      <c r="H294" s="4">
        <v>964</v>
      </c>
      <c r="I294" s="4">
        <v>2251</v>
      </c>
    </row>
    <row r="295" spans="1:9">
      <c r="A295" s="4" t="s">
        <v>53</v>
      </c>
      <c r="B295" s="4">
        <v>106091</v>
      </c>
      <c r="C295" s="171">
        <v>45961.897789351853</v>
      </c>
      <c r="D295" s="4" t="s">
        <v>357</v>
      </c>
      <c r="E295" s="4" t="s">
        <v>354</v>
      </c>
      <c r="F295" s="4" t="s">
        <v>12</v>
      </c>
      <c r="G295" s="294">
        <v>25092.44</v>
      </c>
      <c r="H295" s="4">
        <v>918</v>
      </c>
      <c r="I295" s="4">
        <v>2130</v>
      </c>
    </row>
    <row r="296" spans="1:9">
      <c r="A296" s="4" t="s">
        <v>9</v>
      </c>
      <c r="B296" s="4">
        <v>106092</v>
      </c>
      <c r="C296" s="171">
        <v>45961.914143518516</v>
      </c>
      <c r="D296" s="4" t="s">
        <v>358</v>
      </c>
      <c r="E296" s="4" t="s">
        <v>28</v>
      </c>
      <c r="F296" s="4" t="s">
        <v>12</v>
      </c>
      <c r="G296" s="294">
        <v>17314.34</v>
      </c>
      <c r="H296" s="4">
        <v>107</v>
      </c>
      <c r="I296" s="4">
        <v>1321</v>
      </c>
    </row>
    <row r="297" spans="1:9">
      <c r="A297" s="4" t="s">
        <v>53</v>
      </c>
      <c r="B297" s="4">
        <v>106093</v>
      </c>
      <c r="C297" s="171">
        <v>45961.91814814815</v>
      </c>
      <c r="D297" s="4" t="s">
        <v>359</v>
      </c>
      <c r="E297" s="4" t="s">
        <v>61</v>
      </c>
      <c r="F297" s="4" t="s">
        <v>12</v>
      </c>
      <c r="G297" s="294">
        <v>57479.03</v>
      </c>
      <c r="H297" s="4">
        <v>921</v>
      </c>
      <c r="I297" s="4">
        <v>2139</v>
      </c>
    </row>
    <row r="298" spans="1:9">
      <c r="A298" s="4" t="s">
        <v>53</v>
      </c>
      <c r="B298" s="4">
        <v>106094</v>
      </c>
      <c r="C298" s="171">
        <v>45961.929236111115</v>
      </c>
      <c r="D298" s="4" t="s">
        <v>360</v>
      </c>
      <c r="E298" s="4" t="s">
        <v>198</v>
      </c>
      <c r="F298" s="4" t="s">
        <v>12</v>
      </c>
      <c r="G298" s="294">
        <v>28655.46</v>
      </c>
      <c r="H298" s="4">
        <v>935</v>
      </c>
      <c r="I298" s="4">
        <v>2199</v>
      </c>
    </row>
    <row r="299" spans="1:9">
      <c r="A299" s="4" t="s">
        <v>53</v>
      </c>
      <c r="B299" s="4">
        <v>106095</v>
      </c>
      <c r="C299" s="171">
        <v>45961.930532407408</v>
      </c>
      <c r="D299" s="4" t="s">
        <v>361</v>
      </c>
      <c r="E299" s="4" t="s">
        <v>72</v>
      </c>
      <c r="F299" s="4" t="s">
        <v>12</v>
      </c>
      <c r="G299" s="294">
        <v>30252.12</v>
      </c>
      <c r="H299" s="4">
        <v>923</v>
      </c>
      <c r="I299" s="4">
        <v>2149</v>
      </c>
    </row>
    <row r="300" spans="1:9">
      <c r="A300" s="4" t="s">
        <v>53</v>
      </c>
      <c r="B300" s="4">
        <v>106096</v>
      </c>
      <c r="C300" s="171">
        <v>45961.938344907408</v>
      </c>
      <c r="D300" s="4" t="s">
        <v>362</v>
      </c>
      <c r="E300" s="4" t="s">
        <v>198</v>
      </c>
      <c r="F300" s="4" t="s">
        <v>12</v>
      </c>
      <c r="G300" s="294">
        <v>15824.85</v>
      </c>
      <c r="H300" s="4">
        <v>935</v>
      </c>
      <c r="I300" s="4">
        <v>2199</v>
      </c>
    </row>
    <row r="301" spans="1:9">
      <c r="A301" s="4" t="s">
        <v>34</v>
      </c>
      <c r="B301" s="4">
        <v>106097</v>
      </c>
      <c r="C301" s="171">
        <v>45961.965902777774</v>
      </c>
      <c r="D301" s="4" t="s">
        <v>363</v>
      </c>
      <c r="E301" s="4" t="s">
        <v>364</v>
      </c>
      <c r="F301" s="4" t="s">
        <v>12</v>
      </c>
      <c r="G301" s="294">
        <v>30039.33</v>
      </c>
      <c r="H301" s="4">
        <v>510</v>
      </c>
      <c r="I301" s="4">
        <v>1714</v>
      </c>
    </row>
    <row r="302" spans="1:9">
      <c r="A302" s="4" t="s">
        <v>34</v>
      </c>
      <c r="B302" s="4">
        <v>106098</v>
      </c>
      <c r="C302" s="171">
        <v>45961.967349537037</v>
      </c>
      <c r="D302" s="4" t="s">
        <v>365</v>
      </c>
      <c r="E302" s="4" t="s">
        <v>364</v>
      </c>
      <c r="F302" s="4" t="s">
        <v>12</v>
      </c>
      <c r="G302" s="294">
        <v>48337.46</v>
      </c>
      <c r="H302" s="4">
        <v>510</v>
      </c>
      <c r="I302" s="4">
        <v>1714</v>
      </c>
    </row>
    <row r="303" spans="1:9">
      <c r="A303" s="4" t="s">
        <v>34</v>
      </c>
      <c r="B303" s="4">
        <v>106099</v>
      </c>
      <c r="C303" s="171">
        <v>45961.968599537038</v>
      </c>
      <c r="D303" s="4" t="s">
        <v>366</v>
      </c>
      <c r="E303" s="4" t="s">
        <v>364</v>
      </c>
      <c r="F303" s="4" t="s">
        <v>12</v>
      </c>
      <c r="G303" s="294">
        <v>35400.239999999998</v>
      </c>
      <c r="H303" s="4">
        <v>510</v>
      </c>
      <c r="I303" s="4">
        <v>1714</v>
      </c>
    </row>
    <row r="304" spans="1:9">
      <c r="A304" s="4" t="s">
        <v>16</v>
      </c>
      <c r="B304" s="4">
        <v>106100</v>
      </c>
      <c r="C304" s="171">
        <v>45965.535150462965</v>
      </c>
      <c r="D304" s="4" t="s">
        <v>367</v>
      </c>
      <c r="E304" s="4" t="s">
        <v>18</v>
      </c>
      <c r="F304" s="4" t="s">
        <v>12</v>
      </c>
      <c r="G304" s="294">
        <v>13495.31</v>
      </c>
      <c r="H304" s="4">
        <v>409</v>
      </c>
      <c r="I304" s="4">
        <v>1675</v>
      </c>
    </row>
    <row r="305" spans="1:9">
      <c r="A305" s="4" t="s">
        <v>24</v>
      </c>
      <c r="B305" s="4">
        <v>106101</v>
      </c>
      <c r="C305" s="171">
        <v>45965.542638888888</v>
      </c>
      <c r="D305" s="4" t="s">
        <v>368</v>
      </c>
      <c r="E305" s="4" t="s">
        <v>95</v>
      </c>
      <c r="F305" s="4" t="s">
        <v>12</v>
      </c>
      <c r="G305" s="294">
        <v>73466.48</v>
      </c>
      <c r="H305" s="4">
        <v>713</v>
      </c>
      <c r="I305" s="4">
        <v>1937</v>
      </c>
    </row>
    <row r="306" spans="1:9">
      <c r="A306" s="4" t="s">
        <v>24</v>
      </c>
      <c r="B306" s="4">
        <v>106102</v>
      </c>
      <c r="C306" s="171">
        <v>45965.553229166668</v>
      </c>
      <c r="D306" s="4" t="s">
        <v>369</v>
      </c>
      <c r="E306" s="4" t="s">
        <v>30</v>
      </c>
      <c r="F306" s="4" t="s">
        <v>12</v>
      </c>
      <c r="G306" s="294">
        <v>67605.03</v>
      </c>
      <c r="H306" s="4">
        <v>715</v>
      </c>
      <c r="I306" s="4">
        <v>1943</v>
      </c>
    </row>
    <row r="307" spans="1:9">
      <c r="A307" s="4" t="s">
        <v>53</v>
      </c>
      <c r="B307" s="4">
        <v>106104</v>
      </c>
      <c r="C307" s="171">
        <v>45965.557430555556</v>
      </c>
      <c r="D307" s="4" t="s">
        <v>370</v>
      </c>
      <c r="E307" s="4" t="s">
        <v>354</v>
      </c>
      <c r="F307" s="4" t="s">
        <v>12</v>
      </c>
      <c r="G307" s="294">
        <v>18000</v>
      </c>
      <c r="H307" s="4">
        <v>918</v>
      </c>
      <c r="I307" s="4">
        <v>2130</v>
      </c>
    </row>
    <row r="308" spans="1:9">
      <c r="A308" s="4" t="s">
        <v>16</v>
      </c>
      <c r="B308" s="4">
        <v>106105</v>
      </c>
      <c r="C308" s="171">
        <v>45965.557928240742</v>
      </c>
      <c r="D308" s="4" t="s">
        <v>371</v>
      </c>
      <c r="E308" s="4" t="s">
        <v>20</v>
      </c>
      <c r="F308" s="4" t="s">
        <v>12</v>
      </c>
      <c r="G308" s="294">
        <v>27395</v>
      </c>
      <c r="H308" s="4">
        <v>413</v>
      </c>
      <c r="I308" s="4">
        <v>1684</v>
      </c>
    </row>
    <row r="309" spans="1:9">
      <c r="A309" s="4" t="s">
        <v>24</v>
      </c>
      <c r="B309" s="4">
        <v>106106</v>
      </c>
      <c r="C309" s="171">
        <v>45965.558680555558</v>
      </c>
      <c r="D309" s="4" t="s">
        <v>372</v>
      </c>
      <c r="E309" s="4" t="s">
        <v>52</v>
      </c>
      <c r="F309" s="4" t="s">
        <v>12</v>
      </c>
      <c r="G309" s="294">
        <v>31932.92</v>
      </c>
      <c r="H309" s="4">
        <v>720</v>
      </c>
      <c r="I309" s="4">
        <v>1982</v>
      </c>
    </row>
    <row r="310" spans="1:9">
      <c r="A310" s="4" t="s">
        <v>53</v>
      </c>
      <c r="B310" s="4">
        <v>106107</v>
      </c>
      <c r="C310" s="171">
        <v>45965.562071759261</v>
      </c>
      <c r="D310" s="4" t="s">
        <v>373</v>
      </c>
      <c r="E310" s="4" t="s">
        <v>354</v>
      </c>
      <c r="F310" s="4" t="s">
        <v>12</v>
      </c>
      <c r="G310" s="294">
        <v>32773.08</v>
      </c>
      <c r="H310" s="4">
        <v>918</v>
      </c>
      <c r="I310" s="4">
        <v>2130</v>
      </c>
    </row>
    <row r="311" spans="1:9">
      <c r="A311" s="4" t="s">
        <v>16</v>
      </c>
      <c r="B311" s="4">
        <v>106109</v>
      </c>
      <c r="C311" s="171">
        <v>45965.562650462962</v>
      </c>
      <c r="D311" s="4" t="s">
        <v>374</v>
      </c>
      <c r="E311" s="4" t="s">
        <v>20</v>
      </c>
      <c r="F311" s="4" t="s">
        <v>12</v>
      </c>
      <c r="G311" s="294">
        <v>26722.68</v>
      </c>
      <c r="H311" s="4">
        <v>413</v>
      </c>
      <c r="I311" s="4">
        <v>1684</v>
      </c>
    </row>
    <row r="312" spans="1:9">
      <c r="A312" s="4" t="s">
        <v>24</v>
      </c>
      <c r="B312" s="4">
        <v>106110</v>
      </c>
      <c r="C312" s="171">
        <v>45965.566574074073</v>
      </c>
      <c r="D312" s="4" t="s">
        <v>375</v>
      </c>
      <c r="E312" s="4" t="s">
        <v>376</v>
      </c>
      <c r="F312" s="4" t="s">
        <v>12</v>
      </c>
      <c r="G312" s="294">
        <v>31932.92</v>
      </c>
      <c r="H312" s="4">
        <v>712</v>
      </c>
      <c r="I312" s="4">
        <v>1934</v>
      </c>
    </row>
    <row r="313" spans="1:9">
      <c r="A313" s="4" t="s">
        <v>24</v>
      </c>
      <c r="B313" s="4">
        <v>106111</v>
      </c>
      <c r="C313" s="171">
        <v>45965.567337962966</v>
      </c>
      <c r="D313" s="4" t="s">
        <v>377</v>
      </c>
      <c r="E313" s="4" t="s">
        <v>52</v>
      </c>
      <c r="F313" s="4" t="s">
        <v>12</v>
      </c>
      <c r="G313" s="294">
        <v>8067.24</v>
      </c>
      <c r="H313" s="4">
        <v>720</v>
      </c>
      <c r="I313" s="4">
        <v>1982</v>
      </c>
    </row>
    <row r="314" spans="1:9">
      <c r="A314" s="4" t="s">
        <v>53</v>
      </c>
      <c r="B314" s="4">
        <v>106112</v>
      </c>
      <c r="C314" s="171">
        <v>45965.567685185182</v>
      </c>
      <c r="D314" s="4" t="s">
        <v>378</v>
      </c>
      <c r="E314" s="4" t="s">
        <v>55</v>
      </c>
      <c r="F314" s="4" t="s">
        <v>12</v>
      </c>
      <c r="G314" s="294">
        <v>18235.5</v>
      </c>
      <c r="H314" s="4">
        <v>936</v>
      </c>
      <c r="I314" s="4">
        <v>2202</v>
      </c>
    </row>
    <row r="315" spans="1:9">
      <c r="A315" s="4" t="s">
        <v>9</v>
      </c>
      <c r="B315" s="4">
        <v>106113</v>
      </c>
      <c r="C315" s="171">
        <v>45965.574270833335</v>
      </c>
      <c r="D315" s="4" t="s">
        <v>379</v>
      </c>
      <c r="E315" s="4" t="s">
        <v>11</v>
      </c>
      <c r="F315" s="4" t="s">
        <v>12</v>
      </c>
      <c r="G315" s="294">
        <v>12100.84</v>
      </c>
      <c r="H315" s="4">
        <v>102</v>
      </c>
      <c r="I315" s="4">
        <v>1306</v>
      </c>
    </row>
    <row r="316" spans="1:9">
      <c r="A316" s="4" t="s">
        <v>24</v>
      </c>
      <c r="B316" s="4">
        <v>106114</v>
      </c>
      <c r="C316" s="171">
        <v>45965.575729166667</v>
      </c>
      <c r="D316" s="4" t="s">
        <v>380</v>
      </c>
      <c r="E316" s="7" t="s">
        <v>52</v>
      </c>
      <c r="F316" s="4" t="s">
        <v>12</v>
      </c>
      <c r="G316" s="294">
        <v>16806.8</v>
      </c>
      <c r="H316" s="4">
        <v>720</v>
      </c>
      <c r="I316" s="4">
        <v>1982</v>
      </c>
    </row>
    <row r="317" spans="1:9">
      <c r="A317" s="4" t="s">
        <v>9</v>
      </c>
      <c r="B317" s="4">
        <v>106115</v>
      </c>
      <c r="C317" s="171">
        <v>45965.577789351853</v>
      </c>
      <c r="D317" s="4" t="s">
        <v>381</v>
      </c>
      <c r="E317" s="4" t="s">
        <v>28</v>
      </c>
      <c r="F317" s="4" t="s">
        <v>12</v>
      </c>
      <c r="G317" s="294">
        <v>11543</v>
      </c>
      <c r="H317" s="4">
        <v>107</v>
      </c>
      <c r="I317" s="4">
        <v>1321</v>
      </c>
    </row>
    <row r="318" spans="1:9">
      <c r="A318" s="4" t="s">
        <v>53</v>
      </c>
      <c r="B318" s="4">
        <v>106116</v>
      </c>
      <c r="C318" s="171">
        <v>45965.578715277778</v>
      </c>
      <c r="D318" s="4" t="s">
        <v>382</v>
      </c>
      <c r="E318" s="4" t="s">
        <v>87</v>
      </c>
      <c r="F318" s="4" t="s">
        <v>12</v>
      </c>
      <c r="G318" s="294">
        <v>43444.71</v>
      </c>
      <c r="H318" s="4">
        <v>920</v>
      </c>
      <c r="I318" s="4">
        <v>2136</v>
      </c>
    </row>
    <row r="319" spans="1:9">
      <c r="A319" s="4" t="s">
        <v>24</v>
      </c>
      <c r="B319" s="4">
        <v>106117</v>
      </c>
      <c r="C319" s="171">
        <v>45965.581828703704</v>
      </c>
      <c r="D319" s="4" t="s">
        <v>383</v>
      </c>
      <c r="E319" s="4" t="s">
        <v>95</v>
      </c>
      <c r="F319" s="4" t="s">
        <v>12</v>
      </c>
      <c r="G319" s="294">
        <v>9075.6299999999992</v>
      </c>
      <c r="H319" s="4">
        <v>713</v>
      </c>
      <c r="I319" s="4">
        <v>1937</v>
      </c>
    </row>
    <row r="320" spans="1:9">
      <c r="A320" s="4" t="s">
        <v>53</v>
      </c>
      <c r="B320" s="4">
        <v>106118</v>
      </c>
      <c r="C320" s="171">
        <v>45965.583067129628</v>
      </c>
      <c r="D320" s="4" t="s">
        <v>384</v>
      </c>
      <c r="E320" s="7" t="s">
        <v>143</v>
      </c>
      <c r="F320" s="4" t="s">
        <v>12</v>
      </c>
      <c r="G320" s="294">
        <v>33231.24</v>
      </c>
      <c r="H320" s="4">
        <v>919</v>
      </c>
      <c r="I320" s="4">
        <v>2133</v>
      </c>
    </row>
    <row r="321" spans="1:9">
      <c r="A321" s="4" t="s">
        <v>53</v>
      </c>
      <c r="B321" s="4">
        <v>106119</v>
      </c>
      <c r="C321" s="171">
        <v>45965.586076388892</v>
      </c>
      <c r="D321" s="4" t="s">
        <v>385</v>
      </c>
      <c r="E321" s="4" t="s">
        <v>84</v>
      </c>
      <c r="F321" s="4" t="s">
        <v>12</v>
      </c>
      <c r="G321" s="294">
        <v>53868.61</v>
      </c>
      <c r="H321" s="4">
        <v>946</v>
      </c>
      <c r="I321" s="4">
        <v>2237</v>
      </c>
    </row>
    <row r="322" spans="1:9">
      <c r="A322" s="4" t="s">
        <v>53</v>
      </c>
      <c r="B322" s="4">
        <v>106120</v>
      </c>
      <c r="C322" s="171">
        <v>45965.587696759256</v>
      </c>
      <c r="D322" s="4" t="s">
        <v>386</v>
      </c>
      <c r="E322" s="7" t="s">
        <v>354</v>
      </c>
      <c r="F322" s="4" t="s">
        <v>12</v>
      </c>
      <c r="G322" s="294">
        <v>39915.879999999997</v>
      </c>
      <c r="H322" s="4">
        <v>918</v>
      </c>
      <c r="I322" s="4">
        <v>2130</v>
      </c>
    </row>
    <row r="323" spans="1:9">
      <c r="A323" s="4" t="s">
        <v>53</v>
      </c>
      <c r="B323" s="4">
        <v>106121</v>
      </c>
      <c r="C323" s="171">
        <v>45965.590254629627</v>
      </c>
      <c r="D323" s="4" t="s">
        <v>387</v>
      </c>
      <c r="E323" s="7" t="s">
        <v>84</v>
      </c>
      <c r="F323" s="4" t="s">
        <v>12</v>
      </c>
      <c r="G323" s="294">
        <v>14621.82</v>
      </c>
      <c r="H323" s="4">
        <v>946</v>
      </c>
      <c r="I323" s="4">
        <v>2237</v>
      </c>
    </row>
    <row r="324" spans="1:9">
      <c r="A324" s="4" t="s">
        <v>24</v>
      </c>
      <c r="B324" s="4">
        <v>106122</v>
      </c>
      <c r="C324" s="171">
        <v>45965.590474537035</v>
      </c>
      <c r="D324" s="4" t="s">
        <v>388</v>
      </c>
      <c r="E324" s="4" t="s">
        <v>26</v>
      </c>
      <c r="F324" s="4" t="s">
        <v>12</v>
      </c>
      <c r="G324" s="294">
        <v>31932.92</v>
      </c>
      <c r="H324" s="4">
        <v>714</v>
      </c>
      <c r="I324" s="4">
        <v>1940</v>
      </c>
    </row>
    <row r="325" spans="1:9">
      <c r="A325" s="4" t="s">
        <v>24</v>
      </c>
      <c r="B325" s="4">
        <v>106123</v>
      </c>
      <c r="C325" s="171">
        <v>45965.59547453704</v>
      </c>
      <c r="D325" s="4" t="s">
        <v>389</v>
      </c>
      <c r="E325" s="4" t="s">
        <v>95</v>
      </c>
      <c r="F325" s="4" t="s">
        <v>12</v>
      </c>
      <c r="G325" s="294">
        <v>56715.38</v>
      </c>
      <c r="H325" s="4">
        <v>713</v>
      </c>
      <c r="I325" s="4">
        <v>1937</v>
      </c>
    </row>
    <row r="326" spans="1:9">
      <c r="A326" s="4" t="s">
        <v>16</v>
      </c>
      <c r="B326" s="4">
        <v>106124</v>
      </c>
      <c r="C326" s="171">
        <v>45965.59579861111</v>
      </c>
      <c r="D326" s="4" t="s">
        <v>390</v>
      </c>
      <c r="E326" s="7" t="s">
        <v>18</v>
      </c>
      <c r="F326" s="4" t="s">
        <v>12</v>
      </c>
      <c r="G326" s="294">
        <v>11415.97</v>
      </c>
      <c r="H326" s="4">
        <v>409</v>
      </c>
      <c r="I326" s="4">
        <v>1675</v>
      </c>
    </row>
    <row r="327" spans="1:9">
      <c r="A327" s="4" t="s">
        <v>53</v>
      </c>
      <c r="B327" s="4">
        <v>106125</v>
      </c>
      <c r="C327" s="171">
        <v>45965.598391203705</v>
      </c>
      <c r="D327" s="4" t="s">
        <v>391</v>
      </c>
      <c r="E327" s="4" t="s">
        <v>134</v>
      </c>
      <c r="F327" s="4" t="s">
        <v>12</v>
      </c>
      <c r="G327" s="294">
        <v>155079.04000000001</v>
      </c>
      <c r="H327" s="4">
        <v>938</v>
      </c>
      <c r="I327" s="4">
        <v>2209</v>
      </c>
    </row>
    <row r="328" spans="1:9">
      <c r="A328" s="4" t="s">
        <v>16</v>
      </c>
      <c r="B328" s="4">
        <v>106126</v>
      </c>
      <c r="C328" s="171">
        <v>45965.599432870367</v>
      </c>
      <c r="D328" s="4" t="s">
        <v>392</v>
      </c>
      <c r="E328" s="7" t="s">
        <v>20</v>
      </c>
      <c r="F328" s="4" t="s">
        <v>12</v>
      </c>
      <c r="G328" s="294">
        <v>19915.98</v>
      </c>
      <c r="H328" s="4">
        <v>413</v>
      </c>
      <c r="I328" s="4">
        <v>1684</v>
      </c>
    </row>
    <row r="329" spans="1:9">
      <c r="A329" s="4" t="s">
        <v>53</v>
      </c>
      <c r="B329" s="4">
        <v>106127</v>
      </c>
      <c r="C329" s="171">
        <v>45965.599791666667</v>
      </c>
      <c r="D329" s="4" t="s">
        <v>393</v>
      </c>
      <c r="E329" s="4" t="s">
        <v>118</v>
      </c>
      <c r="F329" s="4" t="s">
        <v>12</v>
      </c>
      <c r="G329" s="294">
        <v>45617.02</v>
      </c>
      <c r="H329" s="4">
        <v>945</v>
      </c>
      <c r="I329" s="4">
        <v>2234</v>
      </c>
    </row>
    <row r="330" spans="1:9">
      <c r="A330" s="4" t="s">
        <v>53</v>
      </c>
      <c r="B330" s="4">
        <v>106128</v>
      </c>
      <c r="C330" s="171">
        <v>45965.602708333332</v>
      </c>
      <c r="D330" s="4" t="s">
        <v>394</v>
      </c>
      <c r="E330" s="7" t="s">
        <v>76</v>
      </c>
      <c r="F330" s="4" t="s">
        <v>12</v>
      </c>
      <c r="G330" s="294">
        <v>37375.980000000003</v>
      </c>
      <c r="H330" s="4">
        <v>937</v>
      </c>
      <c r="I330" s="4">
        <v>2206</v>
      </c>
    </row>
    <row r="331" spans="1:9">
      <c r="A331" s="4" t="s">
        <v>53</v>
      </c>
      <c r="B331" s="4">
        <v>106130</v>
      </c>
      <c r="C331" s="171">
        <v>45965.604004629633</v>
      </c>
      <c r="D331" s="4" t="s">
        <v>395</v>
      </c>
      <c r="E331" s="7" t="s">
        <v>72</v>
      </c>
      <c r="F331" s="4" t="s">
        <v>12</v>
      </c>
      <c r="G331" s="294">
        <v>27896.400000000001</v>
      </c>
      <c r="H331" s="4">
        <v>923</v>
      </c>
      <c r="I331" s="4">
        <v>2149</v>
      </c>
    </row>
    <row r="332" spans="1:9">
      <c r="A332" s="4" t="s">
        <v>53</v>
      </c>
      <c r="B332" s="4">
        <v>106131</v>
      </c>
      <c r="C332" s="171">
        <v>45965.606562499997</v>
      </c>
      <c r="D332" s="4" t="s">
        <v>396</v>
      </c>
      <c r="E332" s="4" t="s">
        <v>354</v>
      </c>
      <c r="F332" s="4" t="s">
        <v>12</v>
      </c>
      <c r="G332" s="294">
        <v>2645.48</v>
      </c>
      <c r="H332" s="4">
        <v>918</v>
      </c>
      <c r="I332" s="4">
        <v>2130</v>
      </c>
    </row>
    <row r="333" spans="1:9">
      <c r="A333" s="4" t="s">
        <v>24</v>
      </c>
      <c r="B333" s="4">
        <v>106132</v>
      </c>
      <c r="C333" s="171">
        <v>45965.606944444444</v>
      </c>
      <c r="D333" s="4" t="s">
        <v>397</v>
      </c>
      <c r="E333" s="4" t="s">
        <v>398</v>
      </c>
      <c r="F333" s="4" t="s">
        <v>12</v>
      </c>
      <c r="G333" s="294">
        <v>33475.629999999997</v>
      </c>
      <c r="H333" s="4">
        <v>711</v>
      </c>
      <c r="I333" s="4">
        <v>1931</v>
      </c>
    </row>
    <row r="334" spans="1:9">
      <c r="A334" s="4" t="s">
        <v>16</v>
      </c>
      <c r="B334" s="4">
        <v>106133</v>
      </c>
      <c r="C334" s="171">
        <v>45965.607094907406</v>
      </c>
      <c r="D334" s="4" t="s">
        <v>399</v>
      </c>
      <c r="E334" s="7" t="s">
        <v>18</v>
      </c>
      <c r="F334" s="4" t="s">
        <v>12</v>
      </c>
      <c r="G334" s="294">
        <v>29700</v>
      </c>
      <c r="H334" s="4">
        <v>409</v>
      </c>
      <c r="I334" s="4">
        <v>1675</v>
      </c>
    </row>
    <row r="335" spans="1:9">
      <c r="A335" s="4" t="s">
        <v>24</v>
      </c>
      <c r="B335" s="4">
        <v>106134</v>
      </c>
      <c r="C335" s="171">
        <v>45965.608923611115</v>
      </c>
      <c r="D335" s="4" t="s">
        <v>400</v>
      </c>
      <c r="E335" s="7" t="s">
        <v>52</v>
      </c>
      <c r="F335" s="4" t="s">
        <v>12</v>
      </c>
      <c r="G335" s="294">
        <v>19600</v>
      </c>
      <c r="H335" s="4">
        <v>720</v>
      </c>
      <c r="I335" s="4">
        <v>1982</v>
      </c>
    </row>
    <row r="336" spans="1:9">
      <c r="A336" s="4" t="s">
        <v>53</v>
      </c>
      <c r="B336" s="4">
        <v>106135</v>
      </c>
      <c r="C336" s="171">
        <v>45965.608946759261</v>
      </c>
      <c r="D336" s="4" t="s">
        <v>401</v>
      </c>
      <c r="E336" s="7" t="s">
        <v>111</v>
      </c>
      <c r="F336" s="4" t="s">
        <v>12</v>
      </c>
      <c r="G336" s="294">
        <v>49737.13</v>
      </c>
      <c r="H336" s="4">
        <v>934</v>
      </c>
      <c r="I336" s="4">
        <v>2196</v>
      </c>
    </row>
    <row r="337" spans="1:9">
      <c r="A337" s="4" t="s">
        <v>53</v>
      </c>
      <c r="B337" s="4">
        <v>106136</v>
      </c>
      <c r="C337" s="171">
        <v>45965.609293981484</v>
      </c>
      <c r="D337" s="4" t="s">
        <v>402</v>
      </c>
      <c r="E337" s="4" t="s">
        <v>84</v>
      </c>
      <c r="F337" s="4" t="s">
        <v>12</v>
      </c>
      <c r="G337" s="294">
        <v>60298.42</v>
      </c>
      <c r="H337" s="4">
        <v>946</v>
      </c>
      <c r="I337" s="4">
        <v>2237</v>
      </c>
    </row>
    <row r="338" spans="1:9">
      <c r="A338" s="4" t="s">
        <v>9</v>
      </c>
      <c r="B338" s="4">
        <v>106137</v>
      </c>
      <c r="C338" s="171">
        <v>45965.609351851854</v>
      </c>
      <c r="D338" s="4" t="s">
        <v>403</v>
      </c>
      <c r="E338" s="7" t="s">
        <v>14</v>
      </c>
      <c r="F338" s="4" t="s">
        <v>12</v>
      </c>
      <c r="G338" s="294">
        <v>16361.34</v>
      </c>
      <c r="H338" s="4">
        <v>117</v>
      </c>
      <c r="I338" s="4">
        <v>1349</v>
      </c>
    </row>
    <row r="339" spans="1:9">
      <c r="A339" s="4" t="s">
        <v>53</v>
      </c>
      <c r="B339" s="4">
        <v>106138</v>
      </c>
      <c r="C339" s="171">
        <v>45965.613692129627</v>
      </c>
      <c r="D339" s="4" t="s">
        <v>404</v>
      </c>
      <c r="E339" s="7" t="s">
        <v>72</v>
      </c>
      <c r="F339" s="4" t="s">
        <v>12</v>
      </c>
      <c r="G339" s="294">
        <v>28224</v>
      </c>
      <c r="H339" s="4">
        <v>923</v>
      </c>
      <c r="I339" s="4">
        <v>2149</v>
      </c>
    </row>
    <row r="340" spans="1:9">
      <c r="A340" s="4" t="s">
        <v>53</v>
      </c>
      <c r="B340" s="4">
        <v>106139</v>
      </c>
      <c r="C340" s="171">
        <v>45965.615543981483</v>
      </c>
      <c r="D340" s="4" t="s">
        <v>405</v>
      </c>
      <c r="E340" s="7" t="s">
        <v>55</v>
      </c>
      <c r="F340" s="4" t="s">
        <v>12</v>
      </c>
      <c r="G340" s="294">
        <v>19066.39</v>
      </c>
      <c r="H340" s="4">
        <v>936</v>
      </c>
      <c r="I340" s="4">
        <v>2202</v>
      </c>
    </row>
    <row r="341" spans="1:9">
      <c r="A341" s="4" t="s">
        <v>16</v>
      </c>
      <c r="B341" s="4">
        <v>106140</v>
      </c>
      <c r="C341" s="171">
        <v>45965.616030092591</v>
      </c>
      <c r="D341" s="4" t="s">
        <v>406</v>
      </c>
      <c r="E341" s="7" t="s">
        <v>18</v>
      </c>
      <c r="F341" s="4" t="s">
        <v>12</v>
      </c>
      <c r="G341" s="294">
        <v>14306.85</v>
      </c>
      <c r="H341" s="4">
        <v>409</v>
      </c>
      <c r="I341" s="4">
        <v>1675</v>
      </c>
    </row>
    <row r="342" spans="1:9">
      <c r="A342" s="4" t="s">
        <v>53</v>
      </c>
      <c r="B342" s="4">
        <v>106141</v>
      </c>
      <c r="C342" s="171">
        <v>45965.619097222225</v>
      </c>
      <c r="D342" s="4" t="s">
        <v>407</v>
      </c>
      <c r="E342" s="7" t="s">
        <v>84</v>
      </c>
      <c r="F342" s="4" t="s">
        <v>12</v>
      </c>
      <c r="G342" s="294">
        <v>68757.73</v>
      </c>
      <c r="H342" s="4">
        <v>946</v>
      </c>
      <c r="I342" s="4">
        <v>2237</v>
      </c>
    </row>
    <row r="343" spans="1:9">
      <c r="A343" s="4" t="s">
        <v>34</v>
      </c>
      <c r="B343" s="4">
        <v>106142</v>
      </c>
      <c r="C343" s="171">
        <v>45965.623518518521</v>
      </c>
      <c r="D343" s="4" t="s">
        <v>408</v>
      </c>
      <c r="E343" s="4" t="s">
        <v>36</v>
      </c>
      <c r="F343" s="4" t="s">
        <v>12</v>
      </c>
      <c r="G343" s="294">
        <v>49915.98</v>
      </c>
      <c r="H343" s="4">
        <v>509</v>
      </c>
      <c r="I343" s="4">
        <v>1737</v>
      </c>
    </row>
    <row r="344" spans="1:9">
      <c r="A344" s="4" t="s">
        <v>53</v>
      </c>
      <c r="B344" s="4">
        <v>106143</v>
      </c>
      <c r="C344" s="171">
        <v>45965.624085648145</v>
      </c>
      <c r="D344" s="4" t="s">
        <v>409</v>
      </c>
      <c r="E344" s="4" t="s">
        <v>55</v>
      </c>
      <c r="F344" s="4" t="s">
        <v>12</v>
      </c>
      <c r="G344" s="294">
        <v>48857.15</v>
      </c>
      <c r="H344" s="4">
        <v>936</v>
      </c>
      <c r="I344" s="4">
        <v>2202</v>
      </c>
    </row>
    <row r="345" spans="1:9">
      <c r="A345" s="4" t="s">
        <v>34</v>
      </c>
      <c r="B345" s="4">
        <v>106144</v>
      </c>
      <c r="C345" s="171">
        <v>45965.624872685185</v>
      </c>
      <c r="D345" s="4" t="s">
        <v>408</v>
      </c>
      <c r="E345" s="4" t="s">
        <v>36</v>
      </c>
      <c r="F345" s="4" t="s">
        <v>12</v>
      </c>
      <c r="G345" s="294">
        <v>84855.14</v>
      </c>
      <c r="H345" s="4">
        <v>509</v>
      </c>
      <c r="I345" s="4">
        <v>1737</v>
      </c>
    </row>
    <row r="346" spans="1:9">
      <c r="A346" s="4" t="s">
        <v>53</v>
      </c>
      <c r="B346" s="4">
        <v>106145</v>
      </c>
      <c r="C346" s="171">
        <v>45965.625520833331</v>
      </c>
      <c r="D346" s="4" t="s">
        <v>410</v>
      </c>
      <c r="E346" s="4" t="s">
        <v>58</v>
      </c>
      <c r="F346" s="4" t="s">
        <v>12</v>
      </c>
      <c r="G346" s="294">
        <v>28930.22</v>
      </c>
      <c r="H346" s="4">
        <v>932</v>
      </c>
      <c r="I346" s="4">
        <v>2179</v>
      </c>
    </row>
    <row r="347" spans="1:9">
      <c r="A347" s="4" t="s">
        <v>16</v>
      </c>
      <c r="B347" s="4">
        <v>106146</v>
      </c>
      <c r="C347" s="171">
        <v>45965.627303240741</v>
      </c>
      <c r="D347" s="4" t="s">
        <v>411</v>
      </c>
      <c r="E347" s="4" t="s">
        <v>18</v>
      </c>
      <c r="F347" s="4" t="s">
        <v>12</v>
      </c>
      <c r="G347" s="294">
        <v>6720</v>
      </c>
      <c r="H347" s="4">
        <v>409</v>
      </c>
      <c r="I347" s="4">
        <v>1675</v>
      </c>
    </row>
    <row r="348" spans="1:9">
      <c r="A348" s="4" t="s">
        <v>34</v>
      </c>
      <c r="B348" s="4">
        <v>106147</v>
      </c>
      <c r="C348" s="171">
        <v>45965.628912037035</v>
      </c>
      <c r="D348" s="4" t="s">
        <v>412</v>
      </c>
      <c r="E348" s="4" t="s">
        <v>36</v>
      </c>
      <c r="F348" s="4" t="s">
        <v>12</v>
      </c>
      <c r="G348" s="294">
        <v>47899.38</v>
      </c>
      <c r="H348" s="4">
        <v>509</v>
      </c>
      <c r="I348" s="4">
        <v>1737</v>
      </c>
    </row>
    <row r="349" spans="1:9">
      <c r="A349" s="4" t="s">
        <v>53</v>
      </c>
      <c r="B349" s="4">
        <v>106148</v>
      </c>
      <c r="C349" s="171">
        <v>45965.630729166667</v>
      </c>
      <c r="D349" s="4" t="s">
        <v>413</v>
      </c>
      <c r="E349" s="4" t="s">
        <v>143</v>
      </c>
      <c r="F349" s="4" t="s">
        <v>12</v>
      </c>
      <c r="G349" s="294">
        <v>6355.46</v>
      </c>
      <c r="H349" s="4">
        <v>919</v>
      </c>
      <c r="I349" s="4">
        <v>2133</v>
      </c>
    </row>
    <row r="350" spans="1:9">
      <c r="A350" s="4" t="s">
        <v>16</v>
      </c>
      <c r="B350" s="4">
        <v>106149</v>
      </c>
      <c r="C350" s="171">
        <v>45965.631122685183</v>
      </c>
      <c r="D350" s="4" t="s">
        <v>414</v>
      </c>
      <c r="E350" s="4" t="s">
        <v>170</v>
      </c>
      <c r="F350" s="4" t="s">
        <v>12</v>
      </c>
      <c r="G350" s="294">
        <v>6567.33</v>
      </c>
      <c r="H350" s="4">
        <v>411</v>
      </c>
      <c r="I350" s="4">
        <v>1678</v>
      </c>
    </row>
    <row r="351" spans="1:9">
      <c r="A351" s="4" t="s">
        <v>53</v>
      </c>
      <c r="B351" s="4">
        <v>106150</v>
      </c>
      <c r="C351" s="171">
        <v>45965.631666666668</v>
      </c>
      <c r="D351" s="4" t="s">
        <v>415</v>
      </c>
      <c r="E351" s="4" t="s">
        <v>143</v>
      </c>
      <c r="F351" s="4" t="s">
        <v>12</v>
      </c>
      <c r="G351" s="294">
        <v>21176.400000000001</v>
      </c>
      <c r="H351" s="4">
        <v>919</v>
      </c>
      <c r="I351" s="4">
        <v>2133</v>
      </c>
    </row>
    <row r="352" spans="1:9">
      <c r="A352" s="4" t="s">
        <v>24</v>
      </c>
      <c r="B352" s="4">
        <v>106151</v>
      </c>
      <c r="C352" s="171">
        <v>45965.632974537039</v>
      </c>
      <c r="D352" s="4" t="s">
        <v>416</v>
      </c>
      <c r="E352" s="4" t="s">
        <v>52</v>
      </c>
      <c r="F352" s="4" t="s">
        <v>12</v>
      </c>
      <c r="G352" s="294">
        <v>32941.279999999999</v>
      </c>
      <c r="H352" s="4">
        <v>720</v>
      </c>
      <c r="I352" s="4">
        <v>1982</v>
      </c>
    </row>
    <row r="353" spans="1:9">
      <c r="A353" s="4" t="s">
        <v>53</v>
      </c>
      <c r="B353" s="4">
        <v>106152</v>
      </c>
      <c r="C353" s="171">
        <v>45965.633796296293</v>
      </c>
      <c r="D353" s="4" t="s">
        <v>417</v>
      </c>
      <c r="E353" s="4" t="s">
        <v>87</v>
      </c>
      <c r="F353" s="4" t="s">
        <v>12</v>
      </c>
      <c r="G353" s="294">
        <v>12254.13</v>
      </c>
      <c r="H353" s="4">
        <v>920</v>
      </c>
      <c r="I353" s="4">
        <v>2136</v>
      </c>
    </row>
    <row r="354" spans="1:9">
      <c r="A354" s="4" t="s">
        <v>9</v>
      </c>
      <c r="B354" s="4">
        <v>106153</v>
      </c>
      <c r="C354" s="171">
        <v>45965.634236111109</v>
      </c>
      <c r="D354" s="4" t="s">
        <v>418</v>
      </c>
      <c r="E354" s="4" t="s">
        <v>23</v>
      </c>
      <c r="F354" s="4" t="s">
        <v>12</v>
      </c>
      <c r="G354" s="294">
        <v>115631.29</v>
      </c>
      <c r="H354" s="4">
        <v>103</v>
      </c>
      <c r="I354" s="4">
        <v>1309</v>
      </c>
    </row>
    <row r="355" spans="1:9">
      <c r="A355" s="4" t="s">
        <v>16</v>
      </c>
      <c r="B355" s="4">
        <v>106154</v>
      </c>
      <c r="C355" s="171">
        <v>45965.636388888888</v>
      </c>
      <c r="D355" s="4" t="s">
        <v>419</v>
      </c>
      <c r="E355" s="4" t="s">
        <v>170</v>
      </c>
      <c r="F355" s="4" t="s">
        <v>12</v>
      </c>
      <c r="G355" s="294">
        <v>6567.33</v>
      </c>
      <c r="H355" s="4">
        <v>411</v>
      </c>
      <c r="I355" s="4">
        <v>1678</v>
      </c>
    </row>
    <row r="356" spans="1:9">
      <c r="A356" s="4" t="s">
        <v>24</v>
      </c>
      <c r="B356" s="4">
        <v>106155</v>
      </c>
      <c r="C356" s="171">
        <v>45965.637013888889</v>
      </c>
      <c r="D356" s="4" t="s">
        <v>420</v>
      </c>
      <c r="E356" s="4" t="s">
        <v>52</v>
      </c>
      <c r="F356" s="4" t="s">
        <v>12</v>
      </c>
      <c r="G356" s="294">
        <v>19600</v>
      </c>
      <c r="H356" s="4">
        <v>720</v>
      </c>
      <c r="I356" s="4">
        <v>1982</v>
      </c>
    </row>
    <row r="357" spans="1:9">
      <c r="A357" s="4" t="s">
        <v>53</v>
      </c>
      <c r="B357" s="4">
        <v>106156</v>
      </c>
      <c r="C357" s="171">
        <v>45965.637071759258</v>
      </c>
      <c r="D357" s="4" t="s">
        <v>421</v>
      </c>
      <c r="E357" s="4" t="s">
        <v>143</v>
      </c>
      <c r="F357" s="4" t="s">
        <v>12</v>
      </c>
      <c r="G357" s="294">
        <v>11543</v>
      </c>
      <c r="H357" s="4">
        <v>919</v>
      </c>
      <c r="I357" s="4">
        <v>2133</v>
      </c>
    </row>
    <row r="358" spans="1:9">
      <c r="A358" s="4" t="s">
        <v>53</v>
      </c>
      <c r="B358" s="4">
        <v>106157</v>
      </c>
      <c r="C358" s="171">
        <v>45965.638229166667</v>
      </c>
      <c r="D358" s="4" t="s">
        <v>422</v>
      </c>
      <c r="E358" s="4" t="s">
        <v>84</v>
      </c>
      <c r="F358" s="4" t="s">
        <v>12</v>
      </c>
      <c r="G358" s="294">
        <v>32700.49</v>
      </c>
      <c r="H358" s="4">
        <v>946</v>
      </c>
      <c r="I358" s="4">
        <v>2237</v>
      </c>
    </row>
    <row r="359" spans="1:9">
      <c r="A359" s="4" t="s">
        <v>423</v>
      </c>
      <c r="B359" s="4">
        <v>106158</v>
      </c>
      <c r="C359" s="171">
        <v>45965.639131944445</v>
      </c>
      <c r="D359" s="4" t="s">
        <v>424</v>
      </c>
      <c r="E359" s="4" t="s">
        <v>425</v>
      </c>
      <c r="F359" s="4" t="s">
        <v>12</v>
      </c>
      <c r="G359" s="294">
        <v>56125.62</v>
      </c>
      <c r="H359" s="4">
        <v>405</v>
      </c>
      <c r="I359" s="4">
        <v>1642</v>
      </c>
    </row>
    <row r="360" spans="1:9">
      <c r="A360" s="4" t="s">
        <v>34</v>
      </c>
      <c r="B360" s="4">
        <v>106159</v>
      </c>
      <c r="C360" s="171">
        <v>45965.639791666668</v>
      </c>
      <c r="D360" s="4" t="s">
        <v>426</v>
      </c>
      <c r="E360" s="4" t="s">
        <v>36</v>
      </c>
      <c r="F360" s="4" t="s">
        <v>12</v>
      </c>
      <c r="G360" s="294">
        <v>19791.240000000002</v>
      </c>
      <c r="H360" s="4">
        <v>509</v>
      </c>
      <c r="I360" s="4">
        <v>1737</v>
      </c>
    </row>
    <row r="361" spans="1:9">
      <c r="A361" s="4" t="s">
        <v>137</v>
      </c>
      <c r="B361" s="4">
        <v>106160</v>
      </c>
      <c r="C361" s="171">
        <v>45965.640138888892</v>
      </c>
      <c r="D361" s="4" t="s">
        <v>427</v>
      </c>
      <c r="E361" s="4" t="s">
        <v>139</v>
      </c>
      <c r="F361" s="4" t="s">
        <v>12</v>
      </c>
      <c r="G361" s="294">
        <v>93109.48</v>
      </c>
      <c r="H361" s="4">
        <v>718</v>
      </c>
      <c r="I361" s="4">
        <v>1959</v>
      </c>
    </row>
    <row r="362" spans="1:9">
      <c r="A362" s="4" t="s">
        <v>9</v>
      </c>
      <c r="B362" s="4">
        <v>106162</v>
      </c>
      <c r="C362" s="171">
        <v>45965.641886574071</v>
      </c>
      <c r="D362" s="4" t="s">
        <v>428</v>
      </c>
      <c r="E362" s="4" t="s">
        <v>23</v>
      </c>
      <c r="F362" s="4" t="s">
        <v>12</v>
      </c>
      <c r="G362" s="294">
        <v>8739.52</v>
      </c>
      <c r="H362" s="4">
        <v>103</v>
      </c>
      <c r="I362" s="4">
        <v>1309</v>
      </c>
    </row>
    <row r="363" spans="1:9">
      <c r="A363" s="4" t="s">
        <v>24</v>
      </c>
      <c r="B363" s="4">
        <v>106163</v>
      </c>
      <c r="C363" s="171">
        <v>45965.642210648148</v>
      </c>
      <c r="D363" s="4" t="s">
        <v>429</v>
      </c>
      <c r="E363" s="4" t="s">
        <v>95</v>
      </c>
      <c r="F363" s="4" t="s">
        <v>12</v>
      </c>
      <c r="G363" s="294">
        <v>33433.620000000003</v>
      </c>
      <c r="H363" s="4">
        <v>713</v>
      </c>
      <c r="I363" s="4">
        <v>1937</v>
      </c>
    </row>
    <row r="364" spans="1:9">
      <c r="A364" s="4" t="s">
        <v>9</v>
      </c>
      <c r="B364" s="4">
        <v>106164</v>
      </c>
      <c r="C364" s="171">
        <v>45965.642569444448</v>
      </c>
      <c r="D364" s="4" t="s">
        <v>430</v>
      </c>
      <c r="E364" s="4" t="s">
        <v>11</v>
      </c>
      <c r="F364" s="4" t="s">
        <v>12</v>
      </c>
      <c r="G364" s="294">
        <v>11298.66</v>
      </c>
      <c r="H364" s="4">
        <v>102</v>
      </c>
      <c r="I364" s="4">
        <v>1306</v>
      </c>
    </row>
    <row r="365" spans="1:9">
      <c r="A365" s="4" t="s">
        <v>16</v>
      </c>
      <c r="B365" s="4">
        <v>106165</v>
      </c>
      <c r="C365" s="171">
        <v>45965.643125000002</v>
      </c>
      <c r="D365" s="4" t="s">
        <v>431</v>
      </c>
      <c r="E365" s="4" t="s">
        <v>18</v>
      </c>
      <c r="F365" s="4" t="s">
        <v>12</v>
      </c>
      <c r="G365" s="294">
        <v>22437</v>
      </c>
      <c r="H365" s="4">
        <v>409</v>
      </c>
      <c r="I365" s="4">
        <v>1675</v>
      </c>
    </row>
    <row r="366" spans="1:9">
      <c r="A366" s="4" t="s">
        <v>9</v>
      </c>
      <c r="B366" s="4">
        <v>106166</v>
      </c>
      <c r="C366" s="171">
        <v>45965.645590277774</v>
      </c>
      <c r="D366" s="4" t="s">
        <v>432</v>
      </c>
      <c r="E366" s="4" t="s">
        <v>14</v>
      </c>
      <c r="F366" s="4" t="s">
        <v>12</v>
      </c>
      <c r="G366" s="294">
        <v>11543</v>
      </c>
      <c r="H366" s="4">
        <v>117</v>
      </c>
      <c r="I366" s="4">
        <v>1398</v>
      </c>
    </row>
    <row r="367" spans="1:9">
      <c r="A367" s="4" t="s">
        <v>53</v>
      </c>
      <c r="B367" s="4">
        <v>106167</v>
      </c>
      <c r="C367" s="171">
        <v>45965.647152777776</v>
      </c>
      <c r="D367" s="4" t="s">
        <v>433</v>
      </c>
      <c r="E367" s="4" t="s">
        <v>198</v>
      </c>
      <c r="F367" s="4" t="s">
        <v>12</v>
      </c>
      <c r="G367" s="294">
        <v>35722.019999999997</v>
      </c>
      <c r="H367" s="4">
        <v>935</v>
      </c>
      <c r="I367" s="4">
        <v>2199</v>
      </c>
    </row>
    <row r="368" spans="1:9">
      <c r="A368" s="4" t="s">
        <v>137</v>
      </c>
      <c r="B368" s="4">
        <v>106168</v>
      </c>
      <c r="C368" s="171">
        <v>45965.647835648146</v>
      </c>
      <c r="D368" s="4" t="s">
        <v>434</v>
      </c>
      <c r="E368" s="4" t="s">
        <v>139</v>
      </c>
      <c r="F368" s="4" t="s">
        <v>12</v>
      </c>
      <c r="G368" s="294">
        <v>31932.92</v>
      </c>
      <c r="H368" s="4">
        <v>718</v>
      </c>
      <c r="I368" s="4">
        <v>1958</v>
      </c>
    </row>
    <row r="369" spans="1:9">
      <c r="A369" s="4" t="s">
        <v>53</v>
      </c>
      <c r="B369" s="4">
        <v>106169</v>
      </c>
      <c r="C369" s="171">
        <v>45965.648425925923</v>
      </c>
      <c r="D369" s="4" t="s">
        <v>435</v>
      </c>
      <c r="E369" s="4" t="s">
        <v>143</v>
      </c>
      <c r="F369" s="4" t="s">
        <v>12</v>
      </c>
      <c r="G369" s="294">
        <v>11268.06</v>
      </c>
      <c r="H369" s="4">
        <v>919</v>
      </c>
      <c r="I369" s="4">
        <v>2133</v>
      </c>
    </row>
    <row r="370" spans="1:9">
      <c r="A370" s="4" t="s">
        <v>9</v>
      </c>
      <c r="B370" s="4">
        <v>106170</v>
      </c>
      <c r="C370" s="171">
        <v>45965.650416666664</v>
      </c>
      <c r="D370" s="4" t="s">
        <v>436</v>
      </c>
      <c r="E370" s="4" t="s">
        <v>126</v>
      </c>
      <c r="F370" s="4" t="s">
        <v>12</v>
      </c>
      <c r="G370" s="294">
        <v>19335.419999999998</v>
      </c>
      <c r="H370" s="4">
        <v>104</v>
      </c>
      <c r="I370" s="4">
        <v>1310</v>
      </c>
    </row>
    <row r="371" spans="1:9">
      <c r="A371" s="4" t="s">
        <v>53</v>
      </c>
      <c r="B371" s="4">
        <v>106171</v>
      </c>
      <c r="C371" s="171">
        <v>45965.65047453704</v>
      </c>
      <c r="D371" s="4" t="s">
        <v>437</v>
      </c>
      <c r="E371" s="4" t="s">
        <v>58</v>
      </c>
      <c r="F371" s="4" t="s">
        <v>12</v>
      </c>
      <c r="G371" s="294">
        <v>34078.550000000003</v>
      </c>
      <c r="H371" s="4">
        <v>932</v>
      </c>
      <c r="I371" s="4">
        <v>2179</v>
      </c>
    </row>
    <row r="372" spans="1:9">
      <c r="A372" s="4" t="s">
        <v>9</v>
      </c>
      <c r="B372" s="4">
        <v>106172</v>
      </c>
      <c r="C372" s="171">
        <v>45965.650520833333</v>
      </c>
      <c r="D372" s="4" t="s">
        <v>438</v>
      </c>
      <c r="E372" s="4" t="s">
        <v>63</v>
      </c>
      <c r="F372" s="4" t="s">
        <v>12</v>
      </c>
      <c r="G372" s="294">
        <v>57836.08</v>
      </c>
      <c r="H372" s="4">
        <v>111</v>
      </c>
      <c r="I372" s="4">
        <v>1337</v>
      </c>
    </row>
    <row r="373" spans="1:9">
      <c r="A373" s="4" t="s">
        <v>53</v>
      </c>
      <c r="B373" s="4">
        <v>106173</v>
      </c>
      <c r="C373" s="171">
        <v>45965.650902777779</v>
      </c>
      <c r="D373" s="4" t="s">
        <v>439</v>
      </c>
      <c r="E373" s="4" t="s">
        <v>76</v>
      </c>
      <c r="F373" s="4" t="s">
        <v>12</v>
      </c>
      <c r="G373" s="294">
        <v>33928.629999999997</v>
      </c>
      <c r="H373" s="4">
        <v>937</v>
      </c>
      <c r="I373" s="4">
        <v>2206</v>
      </c>
    </row>
    <row r="374" spans="1:9">
      <c r="A374" s="4" t="s">
        <v>53</v>
      </c>
      <c r="B374" s="4">
        <v>106174</v>
      </c>
      <c r="C374" s="171">
        <v>45965.65148148148</v>
      </c>
      <c r="D374" s="4" t="s">
        <v>440</v>
      </c>
      <c r="E374" s="4" t="s">
        <v>76</v>
      </c>
      <c r="F374" s="4" t="s">
        <v>12</v>
      </c>
      <c r="G374" s="294">
        <v>31932.92</v>
      </c>
      <c r="H374" s="4">
        <v>937</v>
      </c>
      <c r="I374" s="4">
        <v>2206</v>
      </c>
    </row>
    <row r="375" spans="1:9">
      <c r="A375" s="4" t="s">
        <v>9</v>
      </c>
      <c r="B375" s="4">
        <v>106175</v>
      </c>
      <c r="C375" s="171">
        <v>45965.653425925928</v>
      </c>
      <c r="D375" s="4" t="s">
        <v>441</v>
      </c>
      <c r="E375" s="4" t="s">
        <v>78</v>
      </c>
      <c r="F375" s="4" t="s">
        <v>12</v>
      </c>
      <c r="G375" s="294">
        <v>18151.259999999998</v>
      </c>
      <c r="H375" s="4">
        <v>114</v>
      </c>
      <c r="I375" s="4">
        <v>1342</v>
      </c>
    </row>
    <row r="376" spans="1:9">
      <c r="A376" s="4" t="s">
        <v>53</v>
      </c>
      <c r="B376" s="4">
        <v>106176</v>
      </c>
      <c r="C376" s="171">
        <v>45965.656608796293</v>
      </c>
      <c r="D376" s="4" t="s">
        <v>442</v>
      </c>
      <c r="E376" s="4" t="s">
        <v>111</v>
      </c>
      <c r="F376" s="4" t="s">
        <v>12</v>
      </c>
      <c r="G376" s="294">
        <v>39338.74</v>
      </c>
      <c r="H376" s="4">
        <v>934</v>
      </c>
      <c r="I376" s="4">
        <v>2196</v>
      </c>
    </row>
    <row r="377" spans="1:9">
      <c r="A377" s="4" t="s">
        <v>24</v>
      </c>
      <c r="B377" s="4">
        <v>106177</v>
      </c>
      <c r="C377" s="171">
        <v>45965.656956018516</v>
      </c>
      <c r="D377" s="4" t="s">
        <v>443</v>
      </c>
      <c r="E377" s="4" t="s">
        <v>52</v>
      </c>
      <c r="F377" s="4" t="s">
        <v>12</v>
      </c>
      <c r="G377" s="294">
        <v>16806.8</v>
      </c>
      <c r="H377" s="4">
        <v>720</v>
      </c>
      <c r="I377" s="4">
        <v>1982</v>
      </c>
    </row>
    <row r="378" spans="1:9">
      <c r="A378" s="4" t="s">
        <v>53</v>
      </c>
      <c r="B378" s="4">
        <v>106178</v>
      </c>
      <c r="C378" s="171">
        <v>45965.656990740739</v>
      </c>
      <c r="D378" s="4" t="s">
        <v>444</v>
      </c>
      <c r="E378" s="4" t="s">
        <v>76</v>
      </c>
      <c r="F378" s="4" t="s">
        <v>12</v>
      </c>
      <c r="G378" s="294">
        <v>53781.56</v>
      </c>
      <c r="H378" s="4">
        <v>937</v>
      </c>
      <c r="I378" s="4">
        <v>2206</v>
      </c>
    </row>
    <row r="379" spans="1:9">
      <c r="A379" s="4" t="s">
        <v>67</v>
      </c>
      <c r="B379" s="4">
        <v>106180</v>
      </c>
      <c r="C379" s="171">
        <v>45965.657685185186</v>
      </c>
      <c r="D379" s="4" t="s">
        <v>445</v>
      </c>
      <c r="E379" s="4" t="s">
        <v>69</v>
      </c>
      <c r="F379" s="4" t="s">
        <v>12</v>
      </c>
      <c r="G379" s="294">
        <v>91462.15</v>
      </c>
      <c r="H379" s="4">
        <v>906</v>
      </c>
      <c r="I379" s="4">
        <v>2915</v>
      </c>
    </row>
    <row r="380" spans="1:9">
      <c r="A380" s="4" t="s">
        <v>53</v>
      </c>
      <c r="B380" s="4">
        <v>106182</v>
      </c>
      <c r="C380" s="171">
        <v>45965.65792824074</v>
      </c>
      <c r="D380" s="4" t="s">
        <v>446</v>
      </c>
      <c r="E380" s="4" t="s">
        <v>55</v>
      </c>
      <c r="F380" s="4" t="s">
        <v>12</v>
      </c>
      <c r="G380" s="294">
        <v>207287.64</v>
      </c>
      <c r="H380" s="4">
        <v>936</v>
      </c>
      <c r="I380" s="4">
        <v>2202</v>
      </c>
    </row>
    <row r="381" spans="1:9">
      <c r="A381" s="4" t="s">
        <v>16</v>
      </c>
      <c r="B381" s="4">
        <v>106183</v>
      </c>
      <c r="C381" s="171">
        <v>45965.65834490741</v>
      </c>
      <c r="D381" s="4" t="s">
        <v>447</v>
      </c>
      <c r="E381" s="4" t="s">
        <v>170</v>
      </c>
      <c r="F381" s="4" t="s">
        <v>12</v>
      </c>
      <c r="G381" s="294">
        <v>56065.3</v>
      </c>
      <c r="H381" s="4">
        <v>411</v>
      </c>
      <c r="I381" s="4">
        <v>1678</v>
      </c>
    </row>
    <row r="382" spans="1:9">
      <c r="A382" s="4" t="s">
        <v>53</v>
      </c>
      <c r="B382" s="4">
        <v>106184</v>
      </c>
      <c r="C382" s="171">
        <v>45965.658379629633</v>
      </c>
      <c r="D382" s="4" t="s">
        <v>448</v>
      </c>
      <c r="E382" s="4" t="s">
        <v>186</v>
      </c>
      <c r="F382" s="4" t="s">
        <v>12</v>
      </c>
      <c r="G382" s="294">
        <v>8006.25</v>
      </c>
      <c r="H382" s="4">
        <v>907</v>
      </c>
      <c r="I382" s="4">
        <v>2102</v>
      </c>
    </row>
    <row r="383" spans="1:9">
      <c r="A383" s="4" t="s">
        <v>53</v>
      </c>
      <c r="B383" s="4">
        <v>106185</v>
      </c>
      <c r="C383" s="171">
        <v>45965.65896990741</v>
      </c>
      <c r="D383" s="4" t="s">
        <v>396</v>
      </c>
      <c r="E383" s="4" t="s">
        <v>354</v>
      </c>
      <c r="F383" s="4" t="s">
        <v>12</v>
      </c>
      <c r="G383" s="294">
        <v>2645.48</v>
      </c>
      <c r="H383" s="4">
        <v>918</v>
      </c>
      <c r="I383" s="4">
        <v>2130</v>
      </c>
    </row>
    <row r="384" spans="1:9">
      <c r="A384" s="4" t="s">
        <v>53</v>
      </c>
      <c r="B384" s="4">
        <v>106186</v>
      </c>
      <c r="C384" s="171">
        <v>45965.659467592595</v>
      </c>
      <c r="D384" s="4" t="s">
        <v>449</v>
      </c>
      <c r="E384" s="4" t="s">
        <v>354</v>
      </c>
      <c r="F384" s="4" t="s">
        <v>12</v>
      </c>
      <c r="G384" s="294">
        <v>14621.82</v>
      </c>
      <c r="H384" s="4">
        <v>918</v>
      </c>
      <c r="I384" s="4">
        <v>2130</v>
      </c>
    </row>
    <row r="385" spans="1:9">
      <c r="A385" s="4" t="s">
        <v>423</v>
      </c>
      <c r="B385" s="4">
        <v>106188</v>
      </c>
      <c r="C385" s="171">
        <v>45965.660324074073</v>
      </c>
      <c r="D385" s="4" t="s">
        <v>450</v>
      </c>
      <c r="E385" s="4" t="s">
        <v>451</v>
      </c>
      <c r="F385" s="4" t="s">
        <v>12</v>
      </c>
      <c r="G385" s="294">
        <v>13949.58</v>
      </c>
      <c r="H385" s="4">
        <v>410</v>
      </c>
      <c r="I385" s="4">
        <v>1645</v>
      </c>
    </row>
    <row r="386" spans="1:9">
      <c r="A386" s="4" t="s">
        <v>137</v>
      </c>
      <c r="B386" s="4">
        <v>106189</v>
      </c>
      <c r="C386" s="171">
        <v>45965.660324074073</v>
      </c>
      <c r="D386" s="4" t="s">
        <v>452</v>
      </c>
      <c r="E386" s="4" t="s">
        <v>139</v>
      </c>
      <c r="F386" s="4" t="s">
        <v>12</v>
      </c>
      <c r="G386" s="294">
        <v>31932.92</v>
      </c>
      <c r="H386" s="4">
        <v>718</v>
      </c>
      <c r="I386" s="4">
        <v>1959</v>
      </c>
    </row>
    <row r="387" spans="1:9">
      <c r="A387" s="4" t="s">
        <v>16</v>
      </c>
      <c r="B387" s="4">
        <v>106190</v>
      </c>
      <c r="C387" s="171">
        <v>45965.660937499997</v>
      </c>
      <c r="D387" s="4" t="s">
        <v>453</v>
      </c>
      <c r="E387" s="4" t="s">
        <v>18</v>
      </c>
      <c r="F387" s="4" t="s">
        <v>12</v>
      </c>
      <c r="G387" s="294">
        <v>3025.21</v>
      </c>
      <c r="H387" s="4">
        <v>409</v>
      </c>
      <c r="I387" s="4">
        <v>1675</v>
      </c>
    </row>
    <row r="388" spans="1:9">
      <c r="A388" s="4" t="s">
        <v>31</v>
      </c>
      <c r="B388" s="4">
        <v>106191</v>
      </c>
      <c r="C388" s="171">
        <v>45965.66138888889</v>
      </c>
      <c r="D388" s="4" t="s">
        <v>454</v>
      </c>
      <c r="E388" s="7" t="s">
        <v>33</v>
      </c>
      <c r="F388" s="4" t="s">
        <v>12</v>
      </c>
      <c r="G388" s="294">
        <v>31932.92</v>
      </c>
      <c r="H388" s="4">
        <v>612</v>
      </c>
      <c r="I388" s="4">
        <v>1834</v>
      </c>
    </row>
    <row r="389" spans="1:9">
      <c r="A389" s="4" t="s">
        <v>53</v>
      </c>
      <c r="B389" s="4">
        <v>106192</v>
      </c>
      <c r="C389" s="171">
        <v>45965.661689814813</v>
      </c>
      <c r="D389" s="4" t="s">
        <v>455</v>
      </c>
      <c r="E389" s="4" t="s">
        <v>84</v>
      </c>
      <c r="F389" s="4" t="s">
        <v>12</v>
      </c>
      <c r="G389" s="294">
        <v>22956.799999999999</v>
      </c>
      <c r="H389" s="4">
        <v>946</v>
      </c>
      <c r="I389" s="4">
        <v>2237</v>
      </c>
    </row>
    <row r="390" spans="1:9">
      <c r="A390" s="4" t="s">
        <v>24</v>
      </c>
      <c r="B390" s="4">
        <v>106193</v>
      </c>
      <c r="C390" s="171">
        <v>45965.66337962963</v>
      </c>
      <c r="D390" s="4" t="s">
        <v>456</v>
      </c>
      <c r="E390" s="7" t="s">
        <v>95</v>
      </c>
      <c r="F390" s="4" t="s">
        <v>12</v>
      </c>
      <c r="G390" s="294">
        <v>204597.41</v>
      </c>
      <c r="H390" s="4">
        <v>713</v>
      </c>
      <c r="I390" s="4">
        <v>1937</v>
      </c>
    </row>
    <row r="391" spans="1:9">
      <c r="A391" s="4" t="s">
        <v>53</v>
      </c>
      <c r="B391" s="4">
        <v>106194</v>
      </c>
      <c r="C391" s="171">
        <v>45965.664074074077</v>
      </c>
      <c r="D391" s="4" t="s">
        <v>457</v>
      </c>
      <c r="E391" s="4" t="s">
        <v>72</v>
      </c>
      <c r="F391" s="4" t="s">
        <v>12</v>
      </c>
      <c r="G391" s="294">
        <v>16638.64</v>
      </c>
      <c r="H391" s="4">
        <v>923</v>
      </c>
      <c r="I391" s="4">
        <v>2149</v>
      </c>
    </row>
    <row r="392" spans="1:9">
      <c r="A392" s="4" t="s">
        <v>9</v>
      </c>
      <c r="B392" s="4">
        <v>106195</v>
      </c>
      <c r="C392" s="171">
        <v>45965.664421296293</v>
      </c>
      <c r="D392" s="4" t="s">
        <v>458</v>
      </c>
      <c r="E392" s="4" t="s">
        <v>126</v>
      </c>
      <c r="F392" s="4" t="s">
        <v>12</v>
      </c>
      <c r="G392" s="294">
        <v>101385.06</v>
      </c>
      <c r="H392" s="4">
        <v>104</v>
      </c>
      <c r="I392" s="4">
        <v>1310</v>
      </c>
    </row>
    <row r="393" spans="1:9">
      <c r="A393" s="4" t="s">
        <v>53</v>
      </c>
      <c r="B393" s="4">
        <v>106196</v>
      </c>
      <c r="C393" s="171">
        <v>45965.665810185186</v>
      </c>
      <c r="D393" s="4" t="s">
        <v>459</v>
      </c>
      <c r="E393" s="4" t="s">
        <v>84</v>
      </c>
      <c r="F393" s="4" t="s">
        <v>12</v>
      </c>
      <c r="G393" s="294">
        <v>12100.84</v>
      </c>
      <c r="H393" s="4">
        <v>946</v>
      </c>
      <c r="I393" s="4">
        <v>2237</v>
      </c>
    </row>
    <row r="394" spans="1:9">
      <c r="A394" s="4" t="s">
        <v>53</v>
      </c>
      <c r="B394" s="4">
        <v>106197</v>
      </c>
      <c r="C394" s="171">
        <v>45965.666689814818</v>
      </c>
      <c r="D394" s="4" t="s">
        <v>460</v>
      </c>
      <c r="E394" s="4" t="s">
        <v>198</v>
      </c>
      <c r="F394" s="4" t="s">
        <v>12</v>
      </c>
      <c r="G394" s="294">
        <v>55899.24</v>
      </c>
      <c r="H394" s="4">
        <v>935</v>
      </c>
      <c r="I394" s="4">
        <v>2199</v>
      </c>
    </row>
    <row r="395" spans="1:9">
      <c r="A395" s="4" t="s">
        <v>53</v>
      </c>
      <c r="B395" s="4">
        <v>106198</v>
      </c>
      <c r="C395" s="171">
        <v>45965.66814814815</v>
      </c>
      <c r="D395" s="4" t="s">
        <v>461</v>
      </c>
      <c r="E395" s="4" t="s">
        <v>55</v>
      </c>
      <c r="F395" s="4" t="s">
        <v>12</v>
      </c>
      <c r="G395" s="294">
        <v>9722.02</v>
      </c>
      <c r="H395" s="4">
        <v>936</v>
      </c>
      <c r="I395" s="4">
        <v>2202</v>
      </c>
    </row>
    <row r="396" spans="1:9">
      <c r="A396" s="4" t="s">
        <v>53</v>
      </c>
      <c r="B396" s="4">
        <v>106199</v>
      </c>
      <c r="C396" s="171">
        <v>45965.669976851852</v>
      </c>
      <c r="D396" s="4" t="s">
        <v>462</v>
      </c>
      <c r="E396" s="4" t="s">
        <v>76</v>
      </c>
      <c r="F396" s="4" t="s">
        <v>12</v>
      </c>
      <c r="G396" s="294">
        <v>29700</v>
      </c>
      <c r="H396" s="4">
        <v>937</v>
      </c>
      <c r="I396" s="4">
        <v>2206</v>
      </c>
    </row>
    <row r="397" spans="1:9">
      <c r="A397" s="4" t="s">
        <v>423</v>
      </c>
      <c r="B397" s="4">
        <v>106200</v>
      </c>
      <c r="C397" s="171">
        <v>45965.670381944445</v>
      </c>
      <c r="D397" s="4" t="s">
        <v>463</v>
      </c>
      <c r="E397" s="4" t="s">
        <v>425</v>
      </c>
      <c r="F397" s="4" t="s">
        <v>12</v>
      </c>
      <c r="G397" s="294">
        <v>35294.1</v>
      </c>
      <c r="H397" s="4">
        <v>405</v>
      </c>
      <c r="I397" s="4">
        <v>1642</v>
      </c>
    </row>
    <row r="398" spans="1:9">
      <c r="A398" s="4" t="s">
        <v>53</v>
      </c>
      <c r="B398" s="4">
        <v>106202</v>
      </c>
      <c r="C398" s="171">
        <v>45965.670486111114</v>
      </c>
      <c r="D398" s="4" t="s">
        <v>464</v>
      </c>
      <c r="E398" s="4" t="s">
        <v>118</v>
      </c>
      <c r="F398" s="4" t="s">
        <v>12</v>
      </c>
      <c r="G398" s="294">
        <v>36084.04</v>
      </c>
      <c r="H398" s="4">
        <v>945</v>
      </c>
      <c r="I398" s="4">
        <v>2234</v>
      </c>
    </row>
    <row r="399" spans="1:9">
      <c r="A399" s="4" t="s">
        <v>16</v>
      </c>
      <c r="B399" s="4">
        <v>106203</v>
      </c>
      <c r="C399" s="171">
        <v>45965.670613425929</v>
      </c>
      <c r="D399" s="4" t="s">
        <v>465</v>
      </c>
      <c r="E399" s="4" t="s">
        <v>18</v>
      </c>
      <c r="F399" s="4" t="s">
        <v>12</v>
      </c>
      <c r="G399" s="294">
        <v>6779.19</v>
      </c>
      <c r="H399" s="4">
        <v>409</v>
      </c>
      <c r="I399" s="4">
        <v>1675</v>
      </c>
    </row>
    <row r="400" spans="1:9">
      <c r="A400" s="4" t="s">
        <v>9</v>
      </c>
      <c r="B400" s="4">
        <v>106204</v>
      </c>
      <c r="C400" s="171">
        <v>45965.670925925922</v>
      </c>
      <c r="D400" s="4" t="s">
        <v>466</v>
      </c>
      <c r="E400" s="4" t="s">
        <v>126</v>
      </c>
      <c r="F400" s="4" t="s">
        <v>12</v>
      </c>
      <c r="G400" s="294">
        <v>81490.210000000006</v>
      </c>
      <c r="H400" s="4">
        <v>104</v>
      </c>
      <c r="I400" s="4">
        <v>1310</v>
      </c>
    </row>
    <row r="401" spans="1:9">
      <c r="A401" s="4" t="s">
        <v>423</v>
      </c>
      <c r="B401" s="4">
        <v>106205</v>
      </c>
      <c r="C401" s="171">
        <v>45965.673773148148</v>
      </c>
      <c r="D401" s="4" t="s">
        <v>467</v>
      </c>
      <c r="E401" s="4" t="s">
        <v>451</v>
      </c>
      <c r="F401" s="4" t="s">
        <v>12</v>
      </c>
      <c r="G401" s="294">
        <v>36302.519999999997</v>
      </c>
      <c r="H401" s="4">
        <v>410</v>
      </c>
      <c r="I401" s="4">
        <v>1645</v>
      </c>
    </row>
    <row r="402" spans="1:9">
      <c r="A402" s="4" t="s">
        <v>137</v>
      </c>
      <c r="B402" s="4">
        <v>106206</v>
      </c>
      <c r="C402" s="171">
        <v>45965.674317129633</v>
      </c>
      <c r="D402" s="4" t="s">
        <v>468</v>
      </c>
      <c r="E402" s="4" t="s">
        <v>139</v>
      </c>
      <c r="F402" s="4" t="s">
        <v>12</v>
      </c>
      <c r="G402" s="294">
        <v>46554.74</v>
      </c>
      <c r="H402" s="4">
        <v>718</v>
      </c>
      <c r="I402" s="4">
        <v>1959</v>
      </c>
    </row>
    <row r="403" spans="1:9">
      <c r="A403" s="4" t="s">
        <v>53</v>
      </c>
      <c r="B403" s="4">
        <v>106208</v>
      </c>
      <c r="C403" s="171">
        <v>45965.675185185188</v>
      </c>
      <c r="D403" s="4" t="s">
        <v>469</v>
      </c>
      <c r="E403" s="4" t="s">
        <v>118</v>
      </c>
      <c r="F403" s="4" t="s">
        <v>12</v>
      </c>
      <c r="G403" s="294">
        <v>46621.85</v>
      </c>
      <c r="H403" s="4">
        <v>945</v>
      </c>
      <c r="I403" s="4">
        <v>2234</v>
      </c>
    </row>
    <row r="404" spans="1:9">
      <c r="A404" s="4" t="s">
        <v>53</v>
      </c>
      <c r="B404" s="4">
        <v>106209</v>
      </c>
      <c r="C404" s="171">
        <v>45965.677662037036</v>
      </c>
      <c r="D404" s="4" t="s">
        <v>470</v>
      </c>
      <c r="E404" s="4" t="s">
        <v>61</v>
      </c>
      <c r="F404" s="4" t="s">
        <v>12</v>
      </c>
      <c r="G404" s="294">
        <v>50047.360000000001</v>
      </c>
      <c r="H404" s="4">
        <v>921</v>
      </c>
      <c r="I404" s="4">
        <v>2139</v>
      </c>
    </row>
    <row r="405" spans="1:9">
      <c r="A405" s="4" t="s">
        <v>24</v>
      </c>
      <c r="B405" s="4">
        <v>106210</v>
      </c>
      <c r="C405" s="171">
        <v>45965.677766203706</v>
      </c>
      <c r="D405" s="4" t="s">
        <v>471</v>
      </c>
      <c r="E405" s="4" t="s">
        <v>95</v>
      </c>
      <c r="F405" s="4" t="s">
        <v>12</v>
      </c>
      <c r="G405" s="294">
        <v>53614.38</v>
      </c>
      <c r="H405" s="4">
        <v>713</v>
      </c>
      <c r="I405" s="4">
        <v>1937</v>
      </c>
    </row>
    <row r="406" spans="1:9">
      <c r="A406" s="4" t="s">
        <v>53</v>
      </c>
      <c r="B406" s="4">
        <v>106211</v>
      </c>
      <c r="C406" s="171">
        <v>45965.678657407407</v>
      </c>
      <c r="D406" s="4" t="s">
        <v>472</v>
      </c>
      <c r="E406" s="4" t="s">
        <v>186</v>
      </c>
      <c r="F406" s="4" t="s">
        <v>12</v>
      </c>
      <c r="G406" s="294">
        <v>3639.5</v>
      </c>
      <c r="H406" s="4">
        <v>907</v>
      </c>
      <c r="I406" s="4">
        <v>2102</v>
      </c>
    </row>
    <row r="407" spans="1:9">
      <c r="A407" s="4" t="s">
        <v>9</v>
      </c>
      <c r="B407" s="4">
        <v>106212</v>
      </c>
      <c r="C407" s="171">
        <v>45965.679340277777</v>
      </c>
      <c r="D407" s="4" t="s">
        <v>473</v>
      </c>
      <c r="E407" s="4" t="s">
        <v>63</v>
      </c>
      <c r="F407" s="4" t="s">
        <v>12</v>
      </c>
      <c r="G407" s="294">
        <v>31411.66</v>
      </c>
      <c r="H407" s="4">
        <v>111</v>
      </c>
      <c r="I407" s="4">
        <v>1337</v>
      </c>
    </row>
    <row r="408" spans="1:9">
      <c r="A408" s="4" t="s">
        <v>53</v>
      </c>
      <c r="B408" s="4">
        <v>106213</v>
      </c>
      <c r="C408" s="171">
        <v>45965.679814814815</v>
      </c>
      <c r="D408" s="4" t="s">
        <v>474</v>
      </c>
      <c r="E408" s="4" t="s">
        <v>55</v>
      </c>
      <c r="F408" s="4" t="s">
        <v>12</v>
      </c>
      <c r="G408" s="294">
        <v>37815.1</v>
      </c>
      <c r="H408" s="4">
        <v>936</v>
      </c>
      <c r="I408" s="4">
        <v>2202</v>
      </c>
    </row>
    <row r="409" spans="1:9">
      <c r="A409" s="4" t="s">
        <v>53</v>
      </c>
      <c r="B409" s="4">
        <v>106215</v>
      </c>
      <c r="C409" s="171">
        <v>45965.681967592594</v>
      </c>
      <c r="D409" s="4" t="s">
        <v>475</v>
      </c>
      <c r="E409" s="4" t="s">
        <v>87</v>
      </c>
      <c r="F409" s="4" t="s">
        <v>12</v>
      </c>
      <c r="G409" s="294">
        <v>53886.66</v>
      </c>
      <c r="H409" s="4">
        <v>920</v>
      </c>
      <c r="I409" s="4">
        <v>2136</v>
      </c>
    </row>
    <row r="410" spans="1:9">
      <c r="A410" s="4" t="s">
        <v>53</v>
      </c>
      <c r="B410" s="4">
        <v>106216</v>
      </c>
      <c r="C410" s="171">
        <v>45965.683275462965</v>
      </c>
      <c r="D410" s="4" t="s">
        <v>476</v>
      </c>
      <c r="E410" s="4" t="s">
        <v>72</v>
      </c>
      <c r="F410" s="4" t="s">
        <v>12</v>
      </c>
      <c r="G410" s="294">
        <v>28076.42</v>
      </c>
      <c r="H410" s="4">
        <v>923</v>
      </c>
      <c r="I410" s="4">
        <v>2149</v>
      </c>
    </row>
    <row r="411" spans="1:9">
      <c r="A411" s="4" t="s">
        <v>137</v>
      </c>
      <c r="B411" s="4">
        <v>106217</v>
      </c>
      <c r="C411" s="171">
        <v>45965.687280092592</v>
      </c>
      <c r="D411" s="4" t="s">
        <v>477</v>
      </c>
      <c r="E411" s="4" t="s">
        <v>139</v>
      </c>
      <c r="F411" s="4" t="s">
        <v>12</v>
      </c>
      <c r="G411" s="294">
        <v>43109.21</v>
      </c>
      <c r="H411" s="4">
        <v>718</v>
      </c>
      <c r="I411" s="4">
        <v>1959</v>
      </c>
    </row>
    <row r="412" spans="1:9">
      <c r="A412" s="4" t="s">
        <v>9</v>
      </c>
      <c r="B412" s="4">
        <v>106218</v>
      </c>
      <c r="C412" s="171">
        <v>45965.687962962962</v>
      </c>
      <c r="D412" s="4" t="s">
        <v>478</v>
      </c>
      <c r="E412" s="4" t="s">
        <v>28</v>
      </c>
      <c r="F412" s="4" t="s">
        <v>12</v>
      </c>
      <c r="G412" s="294">
        <v>57310.92</v>
      </c>
      <c r="H412" s="4">
        <v>107</v>
      </c>
      <c r="I412" s="4">
        <v>1321</v>
      </c>
    </row>
    <row r="413" spans="1:9">
      <c r="A413" s="4" t="s">
        <v>423</v>
      </c>
      <c r="B413" s="4">
        <v>106219</v>
      </c>
      <c r="C413" s="171">
        <v>45965.68886574074</v>
      </c>
      <c r="D413" s="4" t="s">
        <v>479</v>
      </c>
      <c r="E413" s="7" t="s">
        <v>425</v>
      </c>
      <c r="F413" s="4" t="s">
        <v>12</v>
      </c>
      <c r="G413" s="294">
        <v>54547.97</v>
      </c>
      <c r="H413" s="4">
        <v>405</v>
      </c>
      <c r="I413" s="4">
        <v>1642</v>
      </c>
    </row>
    <row r="414" spans="1:9">
      <c r="A414" s="4" t="s">
        <v>9</v>
      </c>
      <c r="B414" s="4">
        <v>106221</v>
      </c>
      <c r="C414" s="171">
        <v>45965.688969907409</v>
      </c>
      <c r="D414" s="4" t="s">
        <v>480</v>
      </c>
      <c r="E414" s="7" t="s">
        <v>65</v>
      </c>
      <c r="F414" s="4" t="s">
        <v>12</v>
      </c>
      <c r="G414" s="294">
        <v>92766.68</v>
      </c>
      <c r="H414" s="4">
        <v>113</v>
      </c>
      <c r="I414" s="4">
        <v>1333</v>
      </c>
    </row>
    <row r="415" spans="1:9">
      <c r="A415" s="4" t="s">
        <v>24</v>
      </c>
      <c r="B415" s="4">
        <v>106222</v>
      </c>
      <c r="C415" s="171">
        <v>45965.689525462964</v>
      </c>
      <c r="D415" s="4" t="s">
        <v>481</v>
      </c>
      <c r="E415" s="4" t="s">
        <v>52</v>
      </c>
      <c r="F415" s="4" t="s">
        <v>12</v>
      </c>
      <c r="G415" s="294">
        <v>34770</v>
      </c>
      <c r="H415" s="4">
        <v>720</v>
      </c>
      <c r="I415" s="4">
        <v>1982</v>
      </c>
    </row>
    <row r="416" spans="1:9">
      <c r="A416" s="4" t="s">
        <v>67</v>
      </c>
      <c r="B416" s="4">
        <v>106223</v>
      </c>
      <c r="C416" s="171">
        <v>45965.69158564815</v>
      </c>
      <c r="D416" s="4" t="s">
        <v>482</v>
      </c>
      <c r="E416" s="4" t="s">
        <v>69</v>
      </c>
      <c r="F416" s="4" t="s">
        <v>12</v>
      </c>
      <c r="G416" s="294">
        <v>120171.58</v>
      </c>
      <c r="H416" s="4">
        <v>906</v>
      </c>
      <c r="I416" s="4">
        <v>2915</v>
      </c>
    </row>
    <row r="417" spans="1:9">
      <c r="A417" s="4" t="s">
        <v>9</v>
      </c>
      <c r="B417" s="4">
        <v>106224</v>
      </c>
      <c r="C417" s="171">
        <v>45965.691944444443</v>
      </c>
      <c r="D417" s="4" t="s">
        <v>483</v>
      </c>
      <c r="E417" s="4" t="s">
        <v>11</v>
      </c>
      <c r="F417" s="4" t="s">
        <v>12</v>
      </c>
      <c r="G417" s="294">
        <v>19123.939999999999</v>
      </c>
      <c r="H417" s="4">
        <v>102</v>
      </c>
      <c r="I417" s="4">
        <v>1306</v>
      </c>
    </row>
    <row r="418" spans="1:9">
      <c r="A418" s="4" t="s">
        <v>53</v>
      </c>
      <c r="B418" s="4">
        <v>106225</v>
      </c>
      <c r="C418" s="171">
        <v>45965.697893518518</v>
      </c>
      <c r="D418" s="4" t="s">
        <v>484</v>
      </c>
      <c r="E418" s="4" t="s">
        <v>55</v>
      </c>
      <c r="F418" s="4" t="s">
        <v>12</v>
      </c>
      <c r="G418" s="294">
        <v>16386.54</v>
      </c>
      <c r="H418" s="4">
        <v>936</v>
      </c>
      <c r="I418" s="4">
        <v>2202</v>
      </c>
    </row>
    <row r="419" spans="1:9">
      <c r="A419" s="4" t="s">
        <v>53</v>
      </c>
      <c r="B419" s="4">
        <v>106227</v>
      </c>
      <c r="C419" s="171">
        <v>45965.699849537035</v>
      </c>
      <c r="D419" s="4" t="s">
        <v>485</v>
      </c>
      <c r="E419" s="4" t="s">
        <v>61</v>
      </c>
      <c r="F419" s="4" t="s">
        <v>12</v>
      </c>
      <c r="G419" s="294">
        <v>8473.9500000000007</v>
      </c>
      <c r="H419" s="4">
        <v>921</v>
      </c>
      <c r="I419" s="4">
        <v>2139</v>
      </c>
    </row>
    <row r="420" spans="1:9">
      <c r="A420" s="4" t="s">
        <v>53</v>
      </c>
      <c r="B420" s="4">
        <v>106228</v>
      </c>
      <c r="C420" s="171">
        <v>45965.701180555552</v>
      </c>
      <c r="D420" s="4" t="s">
        <v>486</v>
      </c>
      <c r="E420" s="4" t="s">
        <v>58</v>
      </c>
      <c r="F420" s="4" t="s">
        <v>12</v>
      </c>
      <c r="G420" s="294">
        <v>28692</v>
      </c>
      <c r="H420" s="4">
        <v>932</v>
      </c>
      <c r="I420" s="4">
        <v>2179</v>
      </c>
    </row>
    <row r="421" spans="1:9">
      <c r="A421" s="4" t="s">
        <v>53</v>
      </c>
      <c r="B421" s="4">
        <v>106229</v>
      </c>
      <c r="C421" s="171">
        <v>45965.701261574075</v>
      </c>
      <c r="D421" s="4" t="s">
        <v>487</v>
      </c>
      <c r="E421" s="4" t="s">
        <v>72</v>
      </c>
      <c r="F421" s="4" t="s">
        <v>12</v>
      </c>
      <c r="G421" s="294">
        <v>12710.92</v>
      </c>
      <c r="H421" s="4">
        <v>923</v>
      </c>
      <c r="I421" s="4">
        <v>2149</v>
      </c>
    </row>
    <row r="422" spans="1:9">
      <c r="A422" s="4" t="s">
        <v>67</v>
      </c>
      <c r="B422" s="4">
        <v>106230</v>
      </c>
      <c r="C422" s="171">
        <v>45965.702939814815</v>
      </c>
      <c r="D422" s="4" t="s">
        <v>488</v>
      </c>
      <c r="E422" s="7" t="s">
        <v>69</v>
      </c>
      <c r="F422" s="4" t="s">
        <v>12</v>
      </c>
      <c r="G422" s="294">
        <v>51879.69</v>
      </c>
      <c r="H422" s="4">
        <v>906</v>
      </c>
      <c r="I422" s="4">
        <v>2915</v>
      </c>
    </row>
    <row r="423" spans="1:9">
      <c r="A423" s="4" t="s">
        <v>9</v>
      </c>
      <c r="B423" s="4">
        <v>106231</v>
      </c>
      <c r="C423" s="171">
        <v>45965.703726851854</v>
      </c>
      <c r="D423" s="4" t="s">
        <v>489</v>
      </c>
      <c r="E423" s="4" t="s">
        <v>63</v>
      </c>
      <c r="F423" s="4" t="s">
        <v>12</v>
      </c>
      <c r="G423" s="294">
        <v>22215.1</v>
      </c>
      <c r="H423" s="4">
        <v>111</v>
      </c>
      <c r="I423" s="4">
        <v>1337</v>
      </c>
    </row>
    <row r="424" spans="1:9">
      <c r="A424" s="4" t="s">
        <v>9</v>
      </c>
      <c r="B424" s="4">
        <v>106233</v>
      </c>
      <c r="C424" s="171">
        <v>45965.703900462962</v>
      </c>
      <c r="D424" s="4" t="s">
        <v>490</v>
      </c>
      <c r="E424" s="4" t="s">
        <v>23</v>
      </c>
      <c r="F424" s="4" t="s">
        <v>12</v>
      </c>
      <c r="G424" s="294">
        <v>16190.92</v>
      </c>
      <c r="H424" s="4">
        <v>103</v>
      </c>
      <c r="I424" s="4">
        <v>1309</v>
      </c>
    </row>
    <row r="425" spans="1:9">
      <c r="A425" s="4" t="s">
        <v>53</v>
      </c>
      <c r="B425" s="4">
        <v>106234</v>
      </c>
      <c r="C425" s="171">
        <v>45965.704791666663</v>
      </c>
      <c r="D425" s="4" t="s">
        <v>491</v>
      </c>
      <c r="E425" s="4" t="s">
        <v>55</v>
      </c>
      <c r="F425" s="4" t="s">
        <v>12</v>
      </c>
      <c r="G425" s="294">
        <v>6355.46</v>
      </c>
      <c r="H425" s="4">
        <v>936</v>
      </c>
      <c r="I425" s="4">
        <v>2202</v>
      </c>
    </row>
    <row r="426" spans="1:9">
      <c r="A426" s="4" t="s">
        <v>53</v>
      </c>
      <c r="B426" s="4">
        <v>106235</v>
      </c>
      <c r="C426" s="171">
        <v>45965.704872685186</v>
      </c>
      <c r="D426" s="4" t="s">
        <v>492</v>
      </c>
      <c r="E426" s="4" t="s">
        <v>143</v>
      </c>
      <c r="F426" s="4" t="s">
        <v>12</v>
      </c>
      <c r="G426" s="294">
        <v>69736</v>
      </c>
      <c r="H426" s="4">
        <v>919</v>
      </c>
      <c r="I426" s="4">
        <v>2133</v>
      </c>
    </row>
    <row r="427" spans="1:9">
      <c r="A427" s="4" t="s">
        <v>53</v>
      </c>
      <c r="B427" s="4">
        <v>106236</v>
      </c>
      <c r="C427" s="171">
        <v>45965.709618055553</v>
      </c>
      <c r="D427" s="4" t="s">
        <v>493</v>
      </c>
      <c r="E427" s="4" t="s">
        <v>84</v>
      </c>
      <c r="F427" s="4" t="s">
        <v>12</v>
      </c>
      <c r="G427" s="294">
        <v>27097.97</v>
      </c>
      <c r="H427" s="4">
        <v>946</v>
      </c>
      <c r="I427" s="4">
        <v>2237</v>
      </c>
    </row>
    <row r="428" spans="1:9">
      <c r="A428" s="4" t="s">
        <v>16</v>
      </c>
      <c r="B428" s="4">
        <v>106237</v>
      </c>
      <c r="C428" s="171">
        <v>45965.710069444445</v>
      </c>
      <c r="D428" s="4" t="s">
        <v>494</v>
      </c>
      <c r="E428" s="4" t="s">
        <v>170</v>
      </c>
      <c r="F428" s="4" t="s">
        <v>12</v>
      </c>
      <c r="G428" s="294">
        <v>5396.97</v>
      </c>
      <c r="H428" s="4">
        <v>411</v>
      </c>
      <c r="I428" s="4">
        <v>1678</v>
      </c>
    </row>
    <row r="429" spans="1:9">
      <c r="A429" s="4" t="s">
        <v>53</v>
      </c>
      <c r="B429" s="4">
        <v>106238</v>
      </c>
      <c r="C429" s="171">
        <v>45965.711770833332</v>
      </c>
      <c r="D429" s="4" t="s">
        <v>495</v>
      </c>
      <c r="E429" s="4" t="s">
        <v>111</v>
      </c>
      <c r="F429" s="4" t="s">
        <v>12</v>
      </c>
      <c r="G429" s="294">
        <v>55031.28</v>
      </c>
      <c r="H429" s="4">
        <v>934</v>
      </c>
      <c r="I429" s="4">
        <v>2196</v>
      </c>
    </row>
    <row r="430" spans="1:9">
      <c r="A430" s="4" t="s">
        <v>16</v>
      </c>
      <c r="B430" s="4">
        <v>106239</v>
      </c>
      <c r="C430" s="171">
        <v>45965.711944444447</v>
      </c>
      <c r="D430" s="4" t="s">
        <v>496</v>
      </c>
      <c r="E430" s="4" t="s">
        <v>20</v>
      </c>
      <c r="F430" s="4" t="s">
        <v>12</v>
      </c>
      <c r="G430" s="294">
        <v>28117.759999999998</v>
      </c>
      <c r="H430" s="4">
        <v>413</v>
      </c>
      <c r="I430" s="4">
        <v>1684</v>
      </c>
    </row>
    <row r="431" spans="1:9">
      <c r="A431" s="4" t="s">
        <v>53</v>
      </c>
      <c r="B431" s="4">
        <v>106240</v>
      </c>
      <c r="C431" s="171">
        <v>45965.713553240741</v>
      </c>
      <c r="D431" s="4" t="s">
        <v>497</v>
      </c>
      <c r="E431" s="4" t="s">
        <v>231</v>
      </c>
      <c r="F431" s="4" t="s">
        <v>12</v>
      </c>
      <c r="G431" s="294">
        <v>183370.08</v>
      </c>
      <c r="H431" s="4">
        <v>933</v>
      </c>
      <c r="I431" s="4">
        <v>2190</v>
      </c>
    </row>
    <row r="432" spans="1:9">
      <c r="A432" s="4" t="s">
        <v>24</v>
      </c>
      <c r="B432" s="4">
        <v>106241</v>
      </c>
      <c r="C432" s="171">
        <v>45965.715902777774</v>
      </c>
      <c r="D432" s="4" t="s">
        <v>498</v>
      </c>
      <c r="E432" s="7" t="s">
        <v>95</v>
      </c>
      <c r="F432" s="4" t="s">
        <v>12</v>
      </c>
      <c r="G432" s="294">
        <v>460366.28</v>
      </c>
      <c r="H432" s="4">
        <v>713</v>
      </c>
      <c r="I432" s="4">
        <v>1937</v>
      </c>
    </row>
    <row r="433" spans="1:9">
      <c r="A433" s="4" t="s">
        <v>9</v>
      </c>
      <c r="B433" s="4">
        <v>106243</v>
      </c>
      <c r="C433" s="171">
        <v>45965.71607638889</v>
      </c>
      <c r="D433" s="4" t="s">
        <v>499</v>
      </c>
      <c r="E433" s="4" t="s">
        <v>65</v>
      </c>
      <c r="F433" s="4" t="s">
        <v>12</v>
      </c>
      <c r="G433" s="294">
        <v>4247.1000000000004</v>
      </c>
      <c r="H433" s="4">
        <v>113</v>
      </c>
      <c r="I433" s="4">
        <v>1333</v>
      </c>
    </row>
    <row r="434" spans="1:9">
      <c r="A434" s="4" t="s">
        <v>67</v>
      </c>
      <c r="B434" s="4">
        <v>106244</v>
      </c>
      <c r="C434" s="171">
        <v>45965.716631944444</v>
      </c>
      <c r="D434" s="4" t="s">
        <v>500</v>
      </c>
      <c r="E434" s="4" t="s">
        <v>69</v>
      </c>
      <c r="F434" s="4" t="s">
        <v>12</v>
      </c>
      <c r="G434" s="294">
        <v>129822.9</v>
      </c>
      <c r="H434" s="4">
        <v>906</v>
      </c>
      <c r="I434" s="4">
        <v>2915</v>
      </c>
    </row>
    <row r="435" spans="1:9">
      <c r="A435" s="4" t="s">
        <v>53</v>
      </c>
      <c r="B435" s="4">
        <v>106245</v>
      </c>
      <c r="C435" s="171">
        <v>45965.718206018515</v>
      </c>
      <c r="D435" s="4" t="s">
        <v>501</v>
      </c>
      <c r="E435" s="4" t="s">
        <v>231</v>
      </c>
      <c r="F435" s="4" t="s">
        <v>12</v>
      </c>
      <c r="G435" s="294">
        <v>30252.1</v>
      </c>
      <c r="H435" s="4">
        <v>933</v>
      </c>
      <c r="I435" s="4">
        <v>2190</v>
      </c>
    </row>
    <row r="436" spans="1:9">
      <c r="A436" s="4" t="s">
        <v>53</v>
      </c>
      <c r="B436" s="4">
        <v>106246</v>
      </c>
      <c r="C436" s="171">
        <v>45965.722129629627</v>
      </c>
      <c r="D436" s="4" t="s">
        <v>502</v>
      </c>
      <c r="E436" s="4" t="s">
        <v>354</v>
      </c>
      <c r="F436" s="4" t="s">
        <v>12</v>
      </c>
      <c r="G436" s="294">
        <v>37920.199999999997</v>
      </c>
      <c r="H436" s="4">
        <v>918</v>
      </c>
      <c r="I436" s="4">
        <v>2130</v>
      </c>
    </row>
    <row r="437" spans="1:9">
      <c r="A437" s="4" t="s">
        <v>34</v>
      </c>
      <c r="B437" s="4">
        <v>106247</v>
      </c>
      <c r="C437" s="171">
        <v>45965.723912037036</v>
      </c>
      <c r="D437" s="4" t="s">
        <v>503</v>
      </c>
      <c r="E437" s="4" t="s">
        <v>36</v>
      </c>
      <c r="F437" s="4" t="s">
        <v>12</v>
      </c>
      <c r="G437" s="294">
        <v>28374.03</v>
      </c>
      <c r="H437" s="4">
        <v>509</v>
      </c>
      <c r="I437" s="4">
        <v>1737</v>
      </c>
    </row>
    <row r="438" spans="1:9">
      <c r="A438" s="4" t="s">
        <v>53</v>
      </c>
      <c r="B438" s="4">
        <v>106248</v>
      </c>
      <c r="C438" s="171">
        <v>45965.724386574075</v>
      </c>
      <c r="D438" s="4" t="s">
        <v>504</v>
      </c>
      <c r="E438" s="4" t="s">
        <v>76</v>
      </c>
      <c r="F438" s="4" t="s">
        <v>12</v>
      </c>
      <c r="G438" s="294">
        <v>177918.28</v>
      </c>
      <c r="H438" s="4">
        <v>937</v>
      </c>
      <c r="I438" s="4">
        <v>2206</v>
      </c>
    </row>
    <row r="439" spans="1:9">
      <c r="A439" s="4" t="s">
        <v>53</v>
      </c>
      <c r="B439" s="4">
        <v>106249</v>
      </c>
      <c r="C439" s="171">
        <v>45965.725266203706</v>
      </c>
      <c r="D439" s="4" t="s">
        <v>505</v>
      </c>
      <c r="E439" s="4" t="s">
        <v>58</v>
      </c>
      <c r="F439" s="4" t="s">
        <v>12</v>
      </c>
      <c r="G439" s="294">
        <v>15800.14</v>
      </c>
      <c r="H439" s="4">
        <v>932</v>
      </c>
      <c r="I439" s="4">
        <v>2179</v>
      </c>
    </row>
    <row r="440" spans="1:9">
      <c r="A440" s="4" t="s">
        <v>53</v>
      </c>
      <c r="B440" s="4">
        <v>106250</v>
      </c>
      <c r="C440" s="171">
        <v>45965.726504629631</v>
      </c>
      <c r="D440" s="4" t="s">
        <v>506</v>
      </c>
      <c r="E440" s="4" t="s">
        <v>55</v>
      </c>
      <c r="F440" s="4" t="s">
        <v>12</v>
      </c>
      <c r="G440" s="294">
        <v>17699.990000000002</v>
      </c>
      <c r="H440" s="4">
        <v>936</v>
      </c>
      <c r="I440" s="4">
        <v>2202</v>
      </c>
    </row>
    <row r="441" spans="1:9">
      <c r="A441" s="4" t="s">
        <v>53</v>
      </c>
      <c r="B441" s="4">
        <v>106251</v>
      </c>
      <c r="C441" s="171">
        <v>45965.727094907408</v>
      </c>
      <c r="D441" s="4" t="s">
        <v>507</v>
      </c>
      <c r="E441" s="4" t="s">
        <v>61</v>
      </c>
      <c r="F441" s="4" t="s">
        <v>12</v>
      </c>
      <c r="G441" s="294">
        <v>21435.8</v>
      </c>
      <c r="H441" s="4">
        <v>921</v>
      </c>
      <c r="I441" s="4">
        <v>2139</v>
      </c>
    </row>
    <row r="442" spans="1:9">
      <c r="A442" s="4" t="s">
        <v>53</v>
      </c>
      <c r="B442" s="4">
        <v>106252</v>
      </c>
      <c r="C442" s="171">
        <v>45965.731689814813</v>
      </c>
      <c r="D442" s="4" t="s">
        <v>508</v>
      </c>
      <c r="E442" s="7" t="s">
        <v>58</v>
      </c>
      <c r="F442" s="4" t="s">
        <v>12</v>
      </c>
      <c r="G442" s="294">
        <v>104579.8</v>
      </c>
      <c r="H442" s="4">
        <v>932</v>
      </c>
      <c r="I442" s="4">
        <v>2179</v>
      </c>
    </row>
    <row r="443" spans="1:9">
      <c r="A443" s="4" t="s">
        <v>9</v>
      </c>
      <c r="B443" s="4">
        <v>106253</v>
      </c>
      <c r="C443" s="171">
        <v>45965.732442129629</v>
      </c>
      <c r="D443" s="4" t="s">
        <v>509</v>
      </c>
      <c r="E443" s="4" t="s">
        <v>126</v>
      </c>
      <c r="F443" s="4" t="s">
        <v>12</v>
      </c>
      <c r="G443" s="294">
        <v>85659.67</v>
      </c>
      <c r="H443" s="4">
        <v>104</v>
      </c>
      <c r="I443" s="4">
        <v>1310</v>
      </c>
    </row>
    <row r="444" spans="1:9">
      <c r="A444" s="4" t="s">
        <v>423</v>
      </c>
      <c r="B444" s="4">
        <v>106254</v>
      </c>
      <c r="C444" s="171">
        <v>45965.734363425923</v>
      </c>
      <c r="D444" s="4" t="s">
        <v>510</v>
      </c>
      <c r="E444" s="4" t="s">
        <v>425</v>
      </c>
      <c r="F444" s="4" t="s">
        <v>12</v>
      </c>
      <c r="G444" s="294">
        <v>18907.560000000001</v>
      </c>
      <c r="H444" s="4">
        <v>405</v>
      </c>
      <c r="I444" s="4">
        <v>1642</v>
      </c>
    </row>
    <row r="445" spans="1:9">
      <c r="A445" s="4" t="s">
        <v>9</v>
      </c>
      <c r="B445" s="4">
        <v>106256</v>
      </c>
      <c r="C445" s="171">
        <v>45965.737928240742</v>
      </c>
      <c r="D445" s="4" t="s">
        <v>511</v>
      </c>
      <c r="E445" s="4" t="s">
        <v>63</v>
      </c>
      <c r="F445" s="4" t="s">
        <v>12</v>
      </c>
      <c r="G445" s="294">
        <v>20832.75</v>
      </c>
      <c r="H445" s="4">
        <v>111</v>
      </c>
      <c r="I445" s="4">
        <v>1337</v>
      </c>
    </row>
    <row r="446" spans="1:9">
      <c r="A446" s="4" t="s">
        <v>53</v>
      </c>
      <c r="B446" s="4">
        <v>106257</v>
      </c>
      <c r="C446" s="171">
        <v>45965.738599537035</v>
      </c>
      <c r="D446" s="4" t="s">
        <v>512</v>
      </c>
      <c r="E446" s="4" t="s">
        <v>61</v>
      </c>
      <c r="F446" s="4" t="s">
        <v>12</v>
      </c>
      <c r="G446" s="294">
        <v>19690.96</v>
      </c>
      <c r="H446" s="4">
        <v>921</v>
      </c>
      <c r="I446" s="4">
        <v>2139</v>
      </c>
    </row>
    <row r="447" spans="1:9">
      <c r="A447" s="4" t="s">
        <v>53</v>
      </c>
      <c r="B447" s="4">
        <v>106258</v>
      </c>
      <c r="C447" s="171">
        <v>45965.741840277777</v>
      </c>
      <c r="D447" s="4" t="s">
        <v>513</v>
      </c>
      <c r="E447" s="4" t="s">
        <v>225</v>
      </c>
      <c r="F447" s="4" t="s">
        <v>12</v>
      </c>
      <c r="G447" s="294">
        <v>21176.400000000001</v>
      </c>
      <c r="H447" s="4">
        <v>908</v>
      </c>
      <c r="I447" s="4">
        <v>2105</v>
      </c>
    </row>
    <row r="448" spans="1:9">
      <c r="A448" s="4" t="s">
        <v>9</v>
      </c>
      <c r="B448" s="4">
        <v>106259</v>
      </c>
      <c r="C448" s="171">
        <v>45965.744131944448</v>
      </c>
      <c r="D448" s="4" t="s">
        <v>514</v>
      </c>
      <c r="E448" s="4" t="s">
        <v>126</v>
      </c>
      <c r="F448" s="4" t="s">
        <v>12</v>
      </c>
      <c r="G448" s="294">
        <v>421109.9</v>
      </c>
      <c r="H448" s="4">
        <v>104</v>
      </c>
      <c r="I448" s="4">
        <v>1310</v>
      </c>
    </row>
    <row r="449" spans="1:9">
      <c r="A449" s="4" t="s">
        <v>67</v>
      </c>
      <c r="B449" s="4">
        <v>106261</v>
      </c>
      <c r="C449" s="171">
        <v>45965.745000000003</v>
      </c>
      <c r="D449" s="4" t="s">
        <v>515</v>
      </c>
      <c r="E449" s="4" t="s">
        <v>69</v>
      </c>
      <c r="F449" s="4" t="s">
        <v>12</v>
      </c>
      <c r="G449" s="294">
        <v>47899.38</v>
      </c>
      <c r="H449" s="4">
        <v>906</v>
      </c>
      <c r="I449" s="4">
        <v>2915</v>
      </c>
    </row>
    <row r="450" spans="1:9">
      <c r="A450" s="4" t="s">
        <v>53</v>
      </c>
      <c r="B450" s="4">
        <v>106262</v>
      </c>
      <c r="C450" s="171">
        <v>45965.745891203704</v>
      </c>
      <c r="D450" s="4" t="s">
        <v>516</v>
      </c>
      <c r="E450" s="4" t="s">
        <v>55</v>
      </c>
      <c r="F450" s="4" t="s">
        <v>12</v>
      </c>
      <c r="G450" s="294">
        <v>39117.58</v>
      </c>
      <c r="H450" s="4">
        <v>936</v>
      </c>
      <c r="I450" s="4">
        <v>2202</v>
      </c>
    </row>
    <row r="451" spans="1:9">
      <c r="A451" s="4" t="s">
        <v>53</v>
      </c>
      <c r="B451" s="4">
        <v>106263</v>
      </c>
      <c r="C451" s="171">
        <v>45965.747627314813</v>
      </c>
      <c r="D451" s="4" t="s">
        <v>517</v>
      </c>
      <c r="E451" s="4" t="s">
        <v>186</v>
      </c>
      <c r="F451" s="4" t="s">
        <v>12</v>
      </c>
      <c r="G451" s="294">
        <v>17596.97</v>
      </c>
      <c r="H451" s="4">
        <v>907</v>
      </c>
      <c r="I451" s="4">
        <v>2102</v>
      </c>
    </row>
    <row r="452" spans="1:9">
      <c r="A452" s="4" t="s">
        <v>67</v>
      </c>
      <c r="B452" s="4">
        <v>106264</v>
      </c>
      <c r="C452" s="171">
        <v>45965.749618055554</v>
      </c>
      <c r="D452" s="4" t="s">
        <v>518</v>
      </c>
      <c r="E452" s="4" t="s">
        <v>69</v>
      </c>
      <c r="F452" s="4" t="s">
        <v>12</v>
      </c>
      <c r="G452" s="294">
        <v>112538.02</v>
      </c>
      <c r="H452" s="4">
        <v>906</v>
      </c>
      <c r="I452" s="4">
        <v>2915</v>
      </c>
    </row>
    <row r="453" spans="1:9">
      <c r="A453" s="4" t="s">
        <v>9</v>
      </c>
      <c r="B453" s="4">
        <v>106266</v>
      </c>
      <c r="C453" s="171">
        <v>45965.752025462964</v>
      </c>
      <c r="D453" s="4" t="s">
        <v>519</v>
      </c>
      <c r="E453" s="4" t="s">
        <v>14</v>
      </c>
      <c r="F453" s="4" t="s">
        <v>12</v>
      </c>
      <c r="G453" s="294">
        <v>16190.92</v>
      </c>
      <c r="H453" s="4">
        <v>117</v>
      </c>
      <c r="I453" s="4">
        <v>1398</v>
      </c>
    </row>
    <row r="454" spans="1:9">
      <c r="A454" s="4" t="s">
        <v>53</v>
      </c>
      <c r="B454" s="4">
        <v>106267</v>
      </c>
      <c r="C454" s="171">
        <v>45965.753263888888</v>
      </c>
      <c r="D454" s="4" t="s">
        <v>520</v>
      </c>
      <c r="E454" s="7" t="s">
        <v>111</v>
      </c>
      <c r="F454" s="4" t="s">
        <v>12</v>
      </c>
      <c r="G454" s="294">
        <v>89816.639999999999</v>
      </c>
      <c r="H454" s="4">
        <v>934</v>
      </c>
      <c r="I454" s="4">
        <v>2196</v>
      </c>
    </row>
    <row r="455" spans="1:9">
      <c r="A455" s="4" t="s">
        <v>24</v>
      </c>
      <c r="B455" s="4">
        <v>106268</v>
      </c>
      <c r="C455" s="171">
        <v>45965.754351851851</v>
      </c>
      <c r="D455" s="4" t="s">
        <v>521</v>
      </c>
      <c r="E455" s="4" t="s">
        <v>376</v>
      </c>
      <c r="F455" s="4" t="s">
        <v>12</v>
      </c>
      <c r="G455" s="294">
        <v>19789.61</v>
      </c>
      <c r="H455" s="4">
        <v>712</v>
      </c>
      <c r="I455" s="4">
        <v>1934</v>
      </c>
    </row>
    <row r="456" spans="1:9">
      <c r="A456" s="4" t="s">
        <v>53</v>
      </c>
      <c r="B456" s="4">
        <v>106269</v>
      </c>
      <c r="C456" s="171">
        <v>45965.756655092591</v>
      </c>
      <c r="D456" s="4" t="s">
        <v>522</v>
      </c>
      <c r="E456" s="4" t="s">
        <v>118</v>
      </c>
      <c r="F456" s="4" t="s">
        <v>12</v>
      </c>
      <c r="G456" s="294">
        <v>54807.87</v>
      </c>
      <c r="H456" s="4">
        <v>945</v>
      </c>
      <c r="I456" s="4">
        <v>2234</v>
      </c>
    </row>
    <row r="457" spans="1:9">
      <c r="A457" s="4" t="s">
        <v>34</v>
      </c>
      <c r="B457" s="4">
        <v>106270</v>
      </c>
      <c r="C457" s="171">
        <v>45965.756828703707</v>
      </c>
      <c r="D457" s="4" t="s">
        <v>523</v>
      </c>
      <c r="E457" s="4" t="s">
        <v>364</v>
      </c>
      <c r="F457" s="4" t="s">
        <v>12</v>
      </c>
      <c r="G457" s="294">
        <v>150221.98000000001</v>
      </c>
      <c r="H457" s="4">
        <v>510</v>
      </c>
      <c r="I457" s="4">
        <v>1714</v>
      </c>
    </row>
    <row r="458" spans="1:9">
      <c r="A458" s="4" t="s">
        <v>9</v>
      </c>
      <c r="B458" s="4">
        <v>106271</v>
      </c>
      <c r="C458" s="171">
        <v>45965.758009259262</v>
      </c>
      <c r="D458" s="4" t="s">
        <v>524</v>
      </c>
      <c r="E458" s="4" t="s">
        <v>126</v>
      </c>
      <c r="F458" s="4" t="s">
        <v>12</v>
      </c>
      <c r="G458" s="294">
        <v>103481.04</v>
      </c>
      <c r="H458" s="4">
        <v>104</v>
      </c>
      <c r="I458" s="4">
        <v>1310</v>
      </c>
    </row>
    <row r="459" spans="1:9">
      <c r="A459" s="4" t="s">
        <v>53</v>
      </c>
      <c r="B459" s="4">
        <v>106273</v>
      </c>
      <c r="C459" s="171">
        <v>45965.758981481478</v>
      </c>
      <c r="D459" s="4" t="s">
        <v>525</v>
      </c>
      <c r="E459" s="4" t="s">
        <v>225</v>
      </c>
      <c r="F459" s="4" t="s">
        <v>12</v>
      </c>
      <c r="G459" s="294">
        <v>52689.11</v>
      </c>
      <c r="H459" s="4">
        <v>908</v>
      </c>
      <c r="I459" s="4">
        <v>2105</v>
      </c>
    </row>
    <row r="460" spans="1:9">
      <c r="A460" s="4" t="s">
        <v>53</v>
      </c>
      <c r="B460" s="4">
        <v>106274</v>
      </c>
      <c r="C460" s="171">
        <v>45965.759641203702</v>
      </c>
      <c r="D460" s="4" t="s">
        <v>526</v>
      </c>
      <c r="E460" s="4" t="s">
        <v>84</v>
      </c>
      <c r="F460" s="4" t="s">
        <v>12</v>
      </c>
      <c r="G460" s="294">
        <v>55158.42</v>
      </c>
      <c r="H460" s="4">
        <v>946</v>
      </c>
      <c r="I460" s="4">
        <v>2237</v>
      </c>
    </row>
    <row r="461" spans="1:9">
      <c r="A461" s="4" t="s">
        <v>53</v>
      </c>
      <c r="B461" s="4">
        <v>106275</v>
      </c>
      <c r="C461" s="171">
        <v>45965.759872685187</v>
      </c>
      <c r="D461" s="4" t="s">
        <v>527</v>
      </c>
      <c r="E461" s="4" t="s">
        <v>198</v>
      </c>
      <c r="F461" s="4" t="s">
        <v>12</v>
      </c>
      <c r="G461" s="294">
        <v>15552</v>
      </c>
      <c r="H461" s="4">
        <v>935</v>
      </c>
      <c r="I461" s="4">
        <v>2199</v>
      </c>
    </row>
    <row r="462" spans="1:9">
      <c r="A462" s="4" t="s">
        <v>53</v>
      </c>
      <c r="B462" s="4">
        <v>106276</v>
      </c>
      <c r="C462" s="171">
        <v>45965.760196759256</v>
      </c>
      <c r="D462" s="4" t="s">
        <v>528</v>
      </c>
      <c r="E462" s="4" t="s">
        <v>354</v>
      </c>
      <c r="F462" s="4" t="s">
        <v>12</v>
      </c>
      <c r="G462" s="294">
        <v>46974.82</v>
      </c>
      <c r="H462" s="4">
        <v>918</v>
      </c>
      <c r="I462" s="4">
        <v>2130</v>
      </c>
    </row>
    <row r="463" spans="1:9">
      <c r="A463" s="4" t="s">
        <v>67</v>
      </c>
      <c r="B463" s="4">
        <v>106278</v>
      </c>
      <c r="C463" s="171">
        <v>45965.763564814813</v>
      </c>
      <c r="D463" s="4" t="s">
        <v>529</v>
      </c>
      <c r="E463" s="4" t="s">
        <v>69</v>
      </c>
      <c r="F463" s="4" t="s">
        <v>12</v>
      </c>
      <c r="G463" s="294">
        <v>24327.77</v>
      </c>
      <c r="H463" s="4">
        <v>906</v>
      </c>
      <c r="I463" s="4">
        <v>2915</v>
      </c>
    </row>
    <row r="464" spans="1:9">
      <c r="A464" s="4" t="s">
        <v>53</v>
      </c>
      <c r="B464" s="4">
        <v>106279</v>
      </c>
      <c r="C464" s="171">
        <v>45965.763958333337</v>
      </c>
      <c r="D464" s="4" t="s">
        <v>530</v>
      </c>
      <c r="E464" s="4" t="s">
        <v>225</v>
      </c>
      <c r="F464" s="4" t="s">
        <v>12</v>
      </c>
      <c r="G464" s="294">
        <v>18560.16</v>
      </c>
      <c r="H464" s="4">
        <v>908</v>
      </c>
      <c r="I464" s="4">
        <v>2105</v>
      </c>
    </row>
    <row r="465" spans="1:9">
      <c r="A465" s="4" t="s">
        <v>53</v>
      </c>
      <c r="B465" s="4">
        <v>106280</v>
      </c>
      <c r="C465" s="171">
        <v>45965.764710648145</v>
      </c>
      <c r="D465" s="4" t="s">
        <v>531</v>
      </c>
      <c r="E465" s="4" t="s">
        <v>186</v>
      </c>
      <c r="F465" s="4" t="s">
        <v>12</v>
      </c>
      <c r="G465" s="294">
        <v>62299.360000000001</v>
      </c>
      <c r="H465" s="4">
        <v>907</v>
      </c>
      <c r="I465" s="4">
        <v>2102</v>
      </c>
    </row>
    <row r="466" spans="1:9">
      <c r="A466" s="4" t="s">
        <v>53</v>
      </c>
      <c r="B466" s="4">
        <v>106281</v>
      </c>
      <c r="C466" s="171">
        <v>45965.764745370368</v>
      </c>
      <c r="D466" s="4" t="s">
        <v>532</v>
      </c>
      <c r="E466" s="4" t="s">
        <v>55</v>
      </c>
      <c r="F466" s="4" t="s">
        <v>12</v>
      </c>
      <c r="G466" s="294">
        <v>25466.15</v>
      </c>
      <c r="H466" s="4">
        <v>936</v>
      </c>
      <c r="I466" s="4">
        <v>2202</v>
      </c>
    </row>
    <row r="467" spans="1:9">
      <c r="A467" s="4" t="s">
        <v>53</v>
      </c>
      <c r="B467" s="4">
        <v>106282</v>
      </c>
      <c r="C467" s="171">
        <v>45965.765150462961</v>
      </c>
      <c r="D467" s="4" t="s">
        <v>533</v>
      </c>
      <c r="E467" s="4" t="s">
        <v>61</v>
      </c>
      <c r="F467" s="4" t="s">
        <v>12</v>
      </c>
      <c r="G467" s="294">
        <v>37759.68</v>
      </c>
      <c r="H467" s="4">
        <v>921</v>
      </c>
      <c r="I467" s="4">
        <v>2139</v>
      </c>
    </row>
    <row r="468" spans="1:9">
      <c r="A468" s="4" t="s">
        <v>34</v>
      </c>
      <c r="B468" s="4">
        <v>106284</v>
      </c>
      <c r="C468" s="171">
        <v>45965.766250000001</v>
      </c>
      <c r="D468" s="4" t="s">
        <v>534</v>
      </c>
      <c r="E468" s="4" t="s">
        <v>364</v>
      </c>
      <c r="F468" s="4" t="s">
        <v>12</v>
      </c>
      <c r="G468" s="294">
        <v>490373.97</v>
      </c>
      <c r="H468" s="4">
        <v>510</v>
      </c>
      <c r="I468" s="4">
        <v>1714</v>
      </c>
    </row>
    <row r="469" spans="1:9">
      <c r="A469" s="4" t="s">
        <v>53</v>
      </c>
      <c r="B469" s="4">
        <v>106286</v>
      </c>
      <c r="C469" s="171">
        <v>45965.767372685186</v>
      </c>
      <c r="D469" s="4" t="s">
        <v>535</v>
      </c>
      <c r="E469" s="4" t="s">
        <v>72</v>
      </c>
      <c r="F469" s="4" t="s">
        <v>12</v>
      </c>
      <c r="G469" s="294">
        <v>16806.8</v>
      </c>
      <c r="H469" s="4">
        <v>923</v>
      </c>
      <c r="I469" s="4">
        <v>2149</v>
      </c>
    </row>
    <row r="470" spans="1:9">
      <c r="A470" s="4" t="s">
        <v>31</v>
      </c>
      <c r="B470" s="4">
        <v>106287</v>
      </c>
      <c r="C470" s="171">
        <v>45965.767592592594</v>
      </c>
      <c r="D470" s="4" t="s">
        <v>536</v>
      </c>
      <c r="E470" s="4" t="s">
        <v>116</v>
      </c>
      <c r="F470" s="4" t="s">
        <v>12</v>
      </c>
      <c r="G470" s="294">
        <v>114400.51</v>
      </c>
      <c r="H470" s="4">
        <v>605</v>
      </c>
      <c r="I470" s="4">
        <v>1815</v>
      </c>
    </row>
    <row r="471" spans="1:9">
      <c r="A471" s="4" t="s">
        <v>67</v>
      </c>
      <c r="B471" s="4">
        <v>106288</v>
      </c>
      <c r="C471" s="171">
        <v>45965.769525462965</v>
      </c>
      <c r="D471" s="4" t="s">
        <v>537</v>
      </c>
      <c r="E471" s="7" t="s">
        <v>69</v>
      </c>
      <c r="F471" s="4" t="s">
        <v>12</v>
      </c>
      <c r="G471" s="294">
        <v>54021.75</v>
      </c>
      <c r="H471" s="4">
        <v>906</v>
      </c>
      <c r="I471" s="4">
        <v>2915</v>
      </c>
    </row>
    <row r="472" spans="1:9">
      <c r="A472" s="4" t="s">
        <v>53</v>
      </c>
      <c r="B472" s="4">
        <v>106289</v>
      </c>
      <c r="C472" s="171">
        <v>45965.769826388889</v>
      </c>
      <c r="D472" s="4" t="s">
        <v>538</v>
      </c>
      <c r="E472" s="4" t="s">
        <v>72</v>
      </c>
      <c r="F472" s="4" t="s">
        <v>12</v>
      </c>
      <c r="G472" s="294">
        <v>19080</v>
      </c>
      <c r="H472" s="4">
        <v>923</v>
      </c>
      <c r="I472" s="4">
        <v>2149</v>
      </c>
    </row>
    <row r="473" spans="1:9">
      <c r="A473" s="4" t="s">
        <v>53</v>
      </c>
      <c r="B473" s="4">
        <v>106290</v>
      </c>
      <c r="C473" s="171">
        <v>45965.769953703704</v>
      </c>
      <c r="D473" s="4" t="s">
        <v>539</v>
      </c>
      <c r="E473" s="4" t="s">
        <v>118</v>
      </c>
      <c r="F473" s="4" t="s">
        <v>12</v>
      </c>
      <c r="G473" s="294">
        <v>18634.48</v>
      </c>
      <c r="H473" s="4">
        <v>945</v>
      </c>
      <c r="I473" s="4">
        <v>2234</v>
      </c>
    </row>
    <row r="474" spans="1:9">
      <c r="A474" s="4" t="s">
        <v>53</v>
      </c>
      <c r="B474" s="4">
        <v>106291</v>
      </c>
      <c r="C474" s="171">
        <v>45965.771828703706</v>
      </c>
      <c r="D474" s="4" t="s">
        <v>540</v>
      </c>
      <c r="E474" s="4" t="s">
        <v>84</v>
      </c>
      <c r="F474" s="4" t="s">
        <v>12</v>
      </c>
      <c r="G474" s="294">
        <v>20368.990000000002</v>
      </c>
      <c r="H474" s="4">
        <v>946</v>
      </c>
      <c r="I474" s="4">
        <v>2237</v>
      </c>
    </row>
    <row r="475" spans="1:9">
      <c r="A475" s="4" t="s">
        <v>53</v>
      </c>
      <c r="B475" s="4">
        <v>106292</v>
      </c>
      <c r="C475" s="171">
        <v>45965.772152777776</v>
      </c>
      <c r="D475" s="4" t="s">
        <v>538</v>
      </c>
      <c r="E475" s="4" t="s">
        <v>72</v>
      </c>
      <c r="F475" s="4" t="s">
        <v>12</v>
      </c>
      <c r="G475" s="294">
        <v>73533.78</v>
      </c>
      <c r="H475" s="4">
        <v>923</v>
      </c>
      <c r="I475" s="4">
        <v>2149</v>
      </c>
    </row>
    <row r="476" spans="1:9">
      <c r="A476" s="4" t="s">
        <v>31</v>
      </c>
      <c r="B476" s="4">
        <v>106293</v>
      </c>
      <c r="C476" s="171">
        <v>45965.775185185186</v>
      </c>
      <c r="D476" s="4" t="s">
        <v>541</v>
      </c>
      <c r="E476" s="4" t="s">
        <v>33</v>
      </c>
      <c r="F476" s="4" t="s">
        <v>12</v>
      </c>
      <c r="G476" s="294">
        <v>108970.63</v>
      </c>
      <c r="H476" s="4">
        <v>612</v>
      </c>
      <c r="I476" s="4">
        <v>1834</v>
      </c>
    </row>
    <row r="477" spans="1:9">
      <c r="A477" s="4" t="s">
        <v>53</v>
      </c>
      <c r="B477" s="4">
        <v>106294</v>
      </c>
      <c r="C477" s="171">
        <v>45965.776365740741</v>
      </c>
      <c r="D477" s="4" t="s">
        <v>542</v>
      </c>
      <c r="E477" s="4" t="s">
        <v>284</v>
      </c>
      <c r="F477" s="4" t="s">
        <v>12</v>
      </c>
      <c r="G477" s="294">
        <v>14621.88</v>
      </c>
      <c r="H477" s="4">
        <v>911</v>
      </c>
      <c r="I477" s="4">
        <v>2114</v>
      </c>
    </row>
    <row r="478" spans="1:9">
      <c r="A478" s="4" t="s">
        <v>53</v>
      </c>
      <c r="B478" s="4">
        <v>106295</v>
      </c>
      <c r="C478" s="171">
        <v>45965.777187500003</v>
      </c>
      <c r="D478" s="4" t="s">
        <v>543</v>
      </c>
      <c r="E478" s="4" t="s">
        <v>284</v>
      </c>
      <c r="F478" s="4" t="s">
        <v>12</v>
      </c>
      <c r="G478" s="294">
        <v>21176.400000000001</v>
      </c>
      <c r="H478" s="4">
        <v>911</v>
      </c>
      <c r="I478" s="4">
        <v>2114</v>
      </c>
    </row>
    <row r="479" spans="1:9">
      <c r="A479" s="4" t="s">
        <v>67</v>
      </c>
      <c r="B479" s="4">
        <v>106296</v>
      </c>
      <c r="C479" s="171">
        <v>45965.777349537035</v>
      </c>
      <c r="D479" s="4" t="s">
        <v>544</v>
      </c>
      <c r="E479" s="4" t="s">
        <v>69</v>
      </c>
      <c r="F479" s="4" t="s">
        <v>12</v>
      </c>
      <c r="G479" s="294">
        <v>79273.03</v>
      </c>
      <c r="H479" s="4">
        <v>906</v>
      </c>
      <c r="I479" s="4">
        <v>2915</v>
      </c>
    </row>
    <row r="480" spans="1:9">
      <c r="A480" s="4" t="s">
        <v>53</v>
      </c>
      <c r="B480" s="4">
        <v>106297</v>
      </c>
      <c r="C480" s="171">
        <v>45965.778229166666</v>
      </c>
      <c r="D480" s="4" t="s">
        <v>545</v>
      </c>
      <c r="E480" s="4" t="s">
        <v>284</v>
      </c>
      <c r="F480" s="4" t="s">
        <v>12</v>
      </c>
      <c r="G480" s="294">
        <v>27731.16</v>
      </c>
      <c r="H480" s="4">
        <v>911</v>
      </c>
      <c r="I480" s="4">
        <v>2114</v>
      </c>
    </row>
    <row r="481" spans="1:9">
      <c r="A481" s="4" t="s">
        <v>53</v>
      </c>
      <c r="B481" s="4">
        <v>106298</v>
      </c>
      <c r="C481" s="171">
        <v>45965.779351851852</v>
      </c>
      <c r="D481" s="4" t="s">
        <v>546</v>
      </c>
      <c r="E481" s="4" t="s">
        <v>284</v>
      </c>
      <c r="F481" s="4" t="s">
        <v>12</v>
      </c>
      <c r="G481" s="294">
        <v>67058.759999999995</v>
      </c>
      <c r="H481" s="4">
        <v>911</v>
      </c>
      <c r="I481" s="4">
        <v>2114</v>
      </c>
    </row>
    <row r="482" spans="1:9">
      <c r="A482" s="4" t="s">
        <v>53</v>
      </c>
      <c r="B482" s="4">
        <v>106300</v>
      </c>
      <c r="C482" s="171">
        <v>45965.781099537038</v>
      </c>
      <c r="D482" s="4" t="s">
        <v>547</v>
      </c>
      <c r="E482" s="4" t="s">
        <v>284</v>
      </c>
      <c r="F482" s="4" t="s">
        <v>12</v>
      </c>
      <c r="G482" s="294">
        <v>26606.799999999999</v>
      </c>
      <c r="H482" s="4">
        <v>911</v>
      </c>
      <c r="I482" s="4">
        <v>2114</v>
      </c>
    </row>
    <row r="483" spans="1:9">
      <c r="A483" s="4" t="s">
        <v>9</v>
      </c>
      <c r="B483" s="4">
        <v>106301</v>
      </c>
      <c r="C483" s="171">
        <v>45965.781157407408</v>
      </c>
      <c r="D483" s="4" t="s">
        <v>548</v>
      </c>
      <c r="E483" s="4" t="s">
        <v>126</v>
      </c>
      <c r="F483" s="4" t="s">
        <v>12</v>
      </c>
      <c r="G483" s="294">
        <v>46966.48</v>
      </c>
      <c r="H483" s="4">
        <v>104</v>
      </c>
      <c r="I483" s="4">
        <v>1310</v>
      </c>
    </row>
    <row r="484" spans="1:9">
      <c r="A484" s="4" t="s">
        <v>53</v>
      </c>
      <c r="B484" s="4">
        <v>106302</v>
      </c>
      <c r="C484" s="171">
        <v>45965.782210648147</v>
      </c>
      <c r="D484" s="4" t="s">
        <v>549</v>
      </c>
      <c r="E484" s="4" t="s">
        <v>354</v>
      </c>
      <c r="F484" s="4" t="s">
        <v>12</v>
      </c>
      <c r="G484" s="294">
        <v>37050</v>
      </c>
      <c r="H484" s="4">
        <v>918</v>
      </c>
      <c r="I484" s="4">
        <v>2130</v>
      </c>
    </row>
    <row r="485" spans="1:9">
      <c r="A485" s="4" t="s">
        <v>53</v>
      </c>
      <c r="B485" s="4">
        <v>106303</v>
      </c>
      <c r="C485" s="171">
        <v>45965.782604166663</v>
      </c>
      <c r="D485" s="4" t="s">
        <v>550</v>
      </c>
      <c r="E485" s="4" t="s">
        <v>284</v>
      </c>
      <c r="F485" s="4" t="s">
        <v>12</v>
      </c>
      <c r="G485" s="294">
        <v>12710.92</v>
      </c>
      <c r="H485" s="4">
        <v>911</v>
      </c>
      <c r="I485" s="4">
        <v>2114</v>
      </c>
    </row>
    <row r="486" spans="1:9">
      <c r="A486" s="4" t="s">
        <v>53</v>
      </c>
      <c r="B486" s="4">
        <v>106304</v>
      </c>
      <c r="C486" s="171">
        <v>45965.783333333333</v>
      </c>
      <c r="D486" s="4" t="s">
        <v>551</v>
      </c>
      <c r="E486" s="4" t="s">
        <v>72</v>
      </c>
      <c r="F486" s="4" t="s">
        <v>12</v>
      </c>
      <c r="G486" s="294">
        <v>38120.06</v>
      </c>
      <c r="H486" s="4">
        <v>923</v>
      </c>
      <c r="I486" s="4">
        <v>2149</v>
      </c>
    </row>
    <row r="487" spans="1:9">
      <c r="A487" s="4" t="s">
        <v>53</v>
      </c>
      <c r="B487" s="4">
        <v>106305</v>
      </c>
      <c r="C487" s="171">
        <v>45965.783946759257</v>
      </c>
      <c r="D487" s="4" t="s">
        <v>552</v>
      </c>
      <c r="E487" s="4" t="s">
        <v>284</v>
      </c>
      <c r="F487" s="4" t="s">
        <v>12</v>
      </c>
      <c r="G487" s="294">
        <v>20514.64</v>
      </c>
      <c r="H487" s="4">
        <v>911</v>
      </c>
      <c r="I487" s="4">
        <v>2114</v>
      </c>
    </row>
    <row r="488" spans="1:9">
      <c r="A488" s="4" t="s">
        <v>53</v>
      </c>
      <c r="B488" s="4">
        <v>106306</v>
      </c>
      <c r="C488" s="171">
        <v>45965.784548611111</v>
      </c>
      <c r="D488" s="4" t="s">
        <v>553</v>
      </c>
      <c r="E488" s="4" t="s">
        <v>186</v>
      </c>
      <c r="F488" s="4" t="s">
        <v>12</v>
      </c>
      <c r="G488" s="294">
        <v>25260</v>
      </c>
      <c r="H488" s="4">
        <v>907</v>
      </c>
      <c r="I488" s="4">
        <v>2102</v>
      </c>
    </row>
    <row r="489" spans="1:9">
      <c r="A489" s="4" t="s">
        <v>53</v>
      </c>
      <c r="B489" s="4">
        <v>106307</v>
      </c>
      <c r="C489" s="171">
        <v>45965.78496527778</v>
      </c>
      <c r="D489" s="4" t="s">
        <v>554</v>
      </c>
      <c r="E489" s="7" t="s">
        <v>284</v>
      </c>
      <c r="F489" s="4" t="s">
        <v>12</v>
      </c>
      <c r="G489" s="294">
        <v>16806.8</v>
      </c>
      <c r="H489" s="4">
        <v>911</v>
      </c>
      <c r="I489" s="4">
        <v>2114</v>
      </c>
    </row>
    <row r="490" spans="1:9">
      <c r="A490" s="4" t="s">
        <v>53</v>
      </c>
      <c r="B490" s="4">
        <v>106308</v>
      </c>
      <c r="C490" s="171">
        <v>45965.78564814815</v>
      </c>
      <c r="D490" s="4" t="s">
        <v>555</v>
      </c>
      <c r="E490" s="4" t="s">
        <v>55</v>
      </c>
      <c r="F490" s="4" t="s">
        <v>12</v>
      </c>
      <c r="G490" s="294">
        <v>16803.45</v>
      </c>
      <c r="H490" s="4">
        <v>936</v>
      </c>
      <c r="I490" s="4">
        <v>2202</v>
      </c>
    </row>
    <row r="491" spans="1:9">
      <c r="A491" s="4" t="s">
        <v>9</v>
      </c>
      <c r="B491" s="4">
        <v>106309</v>
      </c>
      <c r="C491" s="171">
        <v>45965.785740740743</v>
      </c>
      <c r="D491" s="4" t="s">
        <v>556</v>
      </c>
      <c r="E491" s="4" t="s">
        <v>126</v>
      </c>
      <c r="F491" s="4" t="s">
        <v>12</v>
      </c>
      <c r="G491" s="294">
        <v>82217.070000000007</v>
      </c>
      <c r="H491" s="4">
        <v>104</v>
      </c>
      <c r="I491" s="4">
        <v>1310</v>
      </c>
    </row>
    <row r="492" spans="1:9">
      <c r="A492" s="4" t="s">
        <v>53</v>
      </c>
      <c r="B492" s="4">
        <v>106310</v>
      </c>
      <c r="C492" s="171">
        <v>45965.786423611113</v>
      </c>
      <c r="D492" s="4" t="s">
        <v>557</v>
      </c>
      <c r="E492" s="4" t="s">
        <v>284</v>
      </c>
      <c r="F492" s="4" t="s">
        <v>12</v>
      </c>
      <c r="G492" s="294">
        <v>16806.8</v>
      </c>
      <c r="H492" s="4">
        <v>911</v>
      </c>
      <c r="I492" s="4">
        <v>2114</v>
      </c>
    </row>
    <row r="493" spans="1:9">
      <c r="A493" s="4" t="s">
        <v>53</v>
      </c>
      <c r="B493" s="4">
        <v>106311</v>
      </c>
      <c r="C493" s="171">
        <v>45965.786643518521</v>
      </c>
      <c r="D493" s="4" t="s">
        <v>558</v>
      </c>
      <c r="E493" s="4" t="s">
        <v>134</v>
      </c>
      <c r="F493" s="4" t="s">
        <v>12</v>
      </c>
      <c r="G493" s="294">
        <v>41018.800000000003</v>
      </c>
      <c r="H493" s="4">
        <v>938</v>
      </c>
      <c r="I493" s="4">
        <v>2209</v>
      </c>
    </row>
    <row r="494" spans="1:9">
      <c r="A494" s="4" t="s">
        <v>53</v>
      </c>
      <c r="B494" s="4">
        <v>106312</v>
      </c>
      <c r="C494" s="171">
        <v>45965.79011574074</v>
      </c>
      <c r="D494" s="4" t="s">
        <v>559</v>
      </c>
      <c r="E494" s="4" t="s">
        <v>76</v>
      </c>
      <c r="F494" s="4" t="s">
        <v>12</v>
      </c>
      <c r="G494" s="294">
        <v>71894.92</v>
      </c>
      <c r="H494" s="4">
        <v>937</v>
      </c>
      <c r="I494" s="4">
        <v>2206</v>
      </c>
    </row>
    <row r="495" spans="1:9">
      <c r="A495" s="4" t="s">
        <v>53</v>
      </c>
      <c r="B495" s="4">
        <v>106313</v>
      </c>
      <c r="C495" s="171">
        <v>45965.790671296294</v>
      </c>
      <c r="D495" s="4" t="s">
        <v>560</v>
      </c>
      <c r="E495" s="4" t="s">
        <v>87</v>
      </c>
      <c r="F495" s="4" t="s">
        <v>12</v>
      </c>
      <c r="G495" s="294">
        <v>71832.92</v>
      </c>
      <c r="H495" s="4">
        <v>920</v>
      </c>
      <c r="I495" s="4">
        <v>2136</v>
      </c>
    </row>
    <row r="496" spans="1:9">
      <c r="A496" s="4" t="s">
        <v>53</v>
      </c>
      <c r="B496" s="4">
        <v>106314</v>
      </c>
      <c r="C496" s="171">
        <v>45965.795567129629</v>
      </c>
      <c r="D496" s="4" t="s">
        <v>561</v>
      </c>
      <c r="E496" s="4" t="s">
        <v>55</v>
      </c>
      <c r="F496" s="4" t="s">
        <v>12</v>
      </c>
      <c r="G496" s="294">
        <v>25151.279999999999</v>
      </c>
      <c r="H496" s="4">
        <v>936</v>
      </c>
      <c r="I496" s="4">
        <v>2202</v>
      </c>
    </row>
    <row r="497" spans="1:9">
      <c r="A497" s="4" t="s">
        <v>423</v>
      </c>
      <c r="B497" s="4">
        <v>106315</v>
      </c>
      <c r="C497" s="171">
        <v>45965.79587962963</v>
      </c>
      <c r="D497" s="4" t="s">
        <v>562</v>
      </c>
      <c r="E497" s="4" t="s">
        <v>425</v>
      </c>
      <c r="F497" s="4" t="s">
        <v>12</v>
      </c>
      <c r="G497" s="294">
        <v>5371.01</v>
      </c>
      <c r="H497" s="4">
        <v>405</v>
      </c>
      <c r="I497" s="4">
        <v>1642</v>
      </c>
    </row>
    <row r="498" spans="1:9">
      <c r="A498" s="4" t="s">
        <v>53</v>
      </c>
      <c r="B498" s="4">
        <v>106316</v>
      </c>
      <c r="C498" s="171">
        <v>45965.796550925923</v>
      </c>
      <c r="D498" s="4" t="s">
        <v>563</v>
      </c>
      <c r="E498" s="4" t="s">
        <v>76</v>
      </c>
      <c r="F498" s="4" t="s">
        <v>12</v>
      </c>
      <c r="G498" s="294">
        <v>57479.03</v>
      </c>
      <c r="H498" s="4">
        <v>937</v>
      </c>
      <c r="I498" s="4">
        <v>2206</v>
      </c>
    </row>
    <row r="499" spans="1:9">
      <c r="A499" s="4" t="s">
        <v>53</v>
      </c>
      <c r="B499" s="4">
        <v>106317</v>
      </c>
      <c r="C499" s="171">
        <v>45965.798981481479</v>
      </c>
      <c r="D499" s="4" t="s">
        <v>564</v>
      </c>
      <c r="E499" s="4" t="s">
        <v>198</v>
      </c>
      <c r="F499" s="4" t="s">
        <v>12</v>
      </c>
      <c r="G499" s="294">
        <v>21176.47</v>
      </c>
      <c r="H499" s="4">
        <v>935</v>
      </c>
      <c r="I499" s="4">
        <v>2199</v>
      </c>
    </row>
    <row r="500" spans="1:9">
      <c r="A500" s="4" t="s">
        <v>53</v>
      </c>
      <c r="B500" s="4">
        <v>106318</v>
      </c>
      <c r="C500" s="171">
        <v>45965.799004629633</v>
      </c>
      <c r="D500" s="4" t="s">
        <v>565</v>
      </c>
      <c r="E500" s="4" t="s">
        <v>84</v>
      </c>
      <c r="F500" s="4" t="s">
        <v>12</v>
      </c>
      <c r="G500" s="294">
        <v>30252.1</v>
      </c>
      <c r="H500" s="4">
        <v>946</v>
      </c>
      <c r="I500" s="4">
        <v>2237</v>
      </c>
    </row>
    <row r="501" spans="1:9">
      <c r="A501" s="4" t="s">
        <v>53</v>
      </c>
      <c r="B501" s="4">
        <v>106319</v>
      </c>
      <c r="C501" s="171">
        <v>45965.800451388888</v>
      </c>
      <c r="D501" s="4" t="s">
        <v>566</v>
      </c>
      <c r="E501" s="4" t="s">
        <v>76</v>
      </c>
      <c r="F501" s="4" t="s">
        <v>12</v>
      </c>
      <c r="G501" s="294">
        <v>56045.82</v>
      </c>
      <c r="H501" s="4">
        <v>937</v>
      </c>
      <c r="I501" s="4">
        <v>2206</v>
      </c>
    </row>
    <row r="502" spans="1:9">
      <c r="A502" s="4" t="s">
        <v>53</v>
      </c>
      <c r="B502" s="4">
        <v>106320</v>
      </c>
      <c r="C502" s="171">
        <v>45965.802847222221</v>
      </c>
      <c r="D502" s="4" t="s">
        <v>567</v>
      </c>
      <c r="E502" s="4" t="s">
        <v>87</v>
      </c>
      <c r="F502" s="4" t="s">
        <v>12</v>
      </c>
      <c r="G502" s="294">
        <v>144182.85</v>
      </c>
      <c r="H502" s="4">
        <v>920</v>
      </c>
      <c r="I502" s="4">
        <v>2136</v>
      </c>
    </row>
    <row r="503" spans="1:9">
      <c r="A503" s="4" t="s">
        <v>53</v>
      </c>
      <c r="B503" s="4">
        <v>106321</v>
      </c>
      <c r="C503" s="171">
        <v>45965.80296296296</v>
      </c>
      <c r="D503" s="4" t="s">
        <v>568</v>
      </c>
      <c r="E503" s="4" t="s">
        <v>143</v>
      </c>
      <c r="F503" s="4" t="s">
        <v>12</v>
      </c>
      <c r="G503" s="294">
        <v>12200</v>
      </c>
      <c r="H503" s="4">
        <v>919</v>
      </c>
      <c r="I503" s="4">
        <v>2133</v>
      </c>
    </row>
    <row r="504" spans="1:9">
      <c r="A504" s="4" t="s">
        <v>53</v>
      </c>
      <c r="B504" s="4">
        <v>106322</v>
      </c>
      <c r="C504" s="171">
        <v>45965.804930555554</v>
      </c>
      <c r="D504" s="4" t="s">
        <v>569</v>
      </c>
      <c r="E504" s="4" t="s">
        <v>143</v>
      </c>
      <c r="F504" s="4" t="s">
        <v>12</v>
      </c>
      <c r="G504" s="294">
        <v>18650.919999999998</v>
      </c>
      <c r="H504" s="4">
        <v>919</v>
      </c>
      <c r="I504" s="4">
        <v>2133</v>
      </c>
    </row>
    <row r="505" spans="1:9">
      <c r="A505" s="4" t="s">
        <v>53</v>
      </c>
      <c r="B505" s="4">
        <v>106323</v>
      </c>
      <c r="C505" s="171">
        <v>45965.806307870371</v>
      </c>
      <c r="D505" s="4" t="s">
        <v>570</v>
      </c>
      <c r="E505" s="4" t="s">
        <v>143</v>
      </c>
      <c r="F505" s="4" t="s">
        <v>12</v>
      </c>
      <c r="G505" s="294">
        <v>10588.2</v>
      </c>
      <c r="H505" s="4">
        <v>919</v>
      </c>
      <c r="I505" s="4">
        <v>2133</v>
      </c>
    </row>
    <row r="506" spans="1:9">
      <c r="A506" s="4" t="s">
        <v>53</v>
      </c>
      <c r="B506" s="4">
        <v>106324</v>
      </c>
      <c r="C506" s="171">
        <v>45965.808912037035</v>
      </c>
      <c r="D506" s="4" t="s">
        <v>571</v>
      </c>
      <c r="E506" s="4" t="s">
        <v>111</v>
      </c>
      <c r="F506" s="4" t="s">
        <v>12</v>
      </c>
      <c r="G506" s="294">
        <v>16806.8</v>
      </c>
      <c r="H506" s="4">
        <v>934</v>
      </c>
      <c r="I506" s="4">
        <v>2196</v>
      </c>
    </row>
    <row r="507" spans="1:9">
      <c r="A507" s="4" t="s">
        <v>9</v>
      </c>
      <c r="B507" s="4">
        <v>106325</v>
      </c>
      <c r="C507" s="171">
        <v>45965.809745370374</v>
      </c>
      <c r="D507" s="4" t="s">
        <v>572</v>
      </c>
      <c r="E507" s="4" t="s">
        <v>28</v>
      </c>
      <c r="F507" s="4" t="s">
        <v>12</v>
      </c>
      <c r="G507" s="294">
        <v>13109.28</v>
      </c>
      <c r="H507" s="4">
        <v>107</v>
      </c>
      <c r="I507" s="4">
        <v>1321</v>
      </c>
    </row>
    <row r="508" spans="1:9">
      <c r="A508" s="4" t="s">
        <v>9</v>
      </c>
      <c r="B508" s="4">
        <v>106326</v>
      </c>
      <c r="C508" s="171">
        <v>45965.810127314813</v>
      </c>
      <c r="D508" s="4" t="s">
        <v>573</v>
      </c>
      <c r="E508" s="4" t="s">
        <v>128</v>
      </c>
      <c r="F508" s="4" t="s">
        <v>12</v>
      </c>
      <c r="G508" s="294">
        <v>56409.440000000002</v>
      </c>
      <c r="H508" s="4">
        <v>115</v>
      </c>
      <c r="I508" s="4">
        <v>1338</v>
      </c>
    </row>
    <row r="509" spans="1:9">
      <c r="A509" s="4" t="s">
        <v>9</v>
      </c>
      <c r="B509" s="4">
        <v>106327</v>
      </c>
      <c r="C509" s="171">
        <v>45965.811354166668</v>
      </c>
      <c r="D509" s="4" t="s">
        <v>574</v>
      </c>
      <c r="E509" s="4" t="s">
        <v>128</v>
      </c>
      <c r="F509" s="4" t="s">
        <v>12</v>
      </c>
      <c r="G509" s="294">
        <v>26568.3</v>
      </c>
      <c r="H509" s="4">
        <v>115</v>
      </c>
      <c r="I509" s="4">
        <v>1338</v>
      </c>
    </row>
    <row r="510" spans="1:9">
      <c r="A510" s="4" t="s">
        <v>137</v>
      </c>
      <c r="B510" s="4">
        <v>106328</v>
      </c>
      <c r="C510" s="171">
        <v>45965.811828703707</v>
      </c>
      <c r="D510" s="4" t="s">
        <v>575</v>
      </c>
      <c r="E510" s="4" t="s">
        <v>139</v>
      </c>
      <c r="F510" s="4" t="s">
        <v>12</v>
      </c>
      <c r="G510" s="294">
        <v>54086.29</v>
      </c>
      <c r="H510" s="4">
        <v>718</v>
      </c>
      <c r="I510" s="4">
        <v>1959</v>
      </c>
    </row>
    <row r="511" spans="1:9">
      <c r="A511" s="4" t="s">
        <v>9</v>
      </c>
      <c r="B511" s="4">
        <v>106329</v>
      </c>
      <c r="C511" s="171">
        <v>45965.811921296299</v>
      </c>
      <c r="D511" s="4" t="s">
        <v>576</v>
      </c>
      <c r="E511" s="4" t="s">
        <v>11</v>
      </c>
      <c r="F511" s="4" t="s">
        <v>12</v>
      </c>
      <c r="G511" s="294">
        <v>57310.92</v>
      </c>
      <c r="H511" s="4">
        <v>102</v>
      </c>
      <c r="I511" s="4">
        <v>1306</v>
      </c>
    </row>
    <row r="512" spans="1:9">
      <c r="A512" s="4" t="s">
        <v>137</v>
      </c>
      <c r="B512" s="4">
        <v>106330</v>
      </c>
      <c r="C512" s="171">
        <v>45965.812638888892</v>
      </c>
      <c r="D512" s="4" t="s">
        <v>577</v>
      </c>
      <c r="E512" s="4" t="s">
        <v>139</v>
      </c>
      <c r="F512" s="4" t="s">
        <v>12</v>
      </c>
      <c r="G512" s="294">
        <v>47899.38</v>
      </c>
      <c r="H512" s="4">
        <v>718</v>
      </c>
      <c r="I512" s="4">
        <v>1959</v>
      </c>
    </row>
    <row r="513" spans="1:9">
      <c r="A513" s="4" t="s">
        <v>9</v>
      </c>
      <c r="B513" s="4">
        <v>106331</v>
      </c>
      <c r="C513" s="171">
        <v>45965.812685185185</v>
      </c>
      <c r="D513" s="4" t="s">
        <v>578</v>
      </c>
      <c r="E513" s="4" t="s">
        <v>128</v>
      </c>
      <c r="F513" s="4" t="s">
        <v>12</v>
      </c>
      <c r="G513" s="294">
        <v>64619.29</v>
      </c>
      <c r="H513" s="4">
        <v>115</v>
      </c>
      <c r="I513" s="4">
        <v>1338</v>
      </c>
    </row>
    <row r="514" spans="1:9">
      <c r="A514" s="4" t="s">
        <v>137</v>
      </c>
      <c r="B514" s="4">
        <v>106332</v>
      </c>
      <c r="C514" s="171">
        <v>45965.813379629632</v>
      </c>
      <c r="D514" s="4" t="s">
        <v>579</v>
      </c>
      <c r="E514" s="4" t="s">
        <v>139</v>
      </c>
      <c r="F514" s="4" t="s">
        <v>12</v>
      </c>
      <c r="G514" s="294">
        <v>45156.92</v>
      </c>
      <c r="H514" s="4">
        <v>718</v>
      </c>
      <c r="I514" s="4">
        <v>1959</v>
      </c>
    </row>
    <row r="515" spans="1:9">
      <c r="A515" s="4" t="s">
        <v>9</v>
      </c>
      <c r="B515" s="4">
        <v>106333</v>
      </c>
      <c r="C515" s="171">
        <v>45965.814479166664</v>
      </c>
      <c r="D515" s="4" t="s">
        <v>580</v>
      </c>
      <c r="E515" s="4" t="s">
        <v>128</v>
      </c>
      <c r="F515" s="4" t="s">
        <v>12</v>
      </c>
      <c r="G515" s="294">
        <v>19051.21</v>
      </c>
      <c r="H515" s="4">
        <v>115</v>
      </c>
      <c r="I515" s="4">
        <v>1338</v>
      </c>
    </row>
    <row r="516" spans="1:9">
      <c r="A516" s="4" t="s">
        <v>9</v>
      </c>
      <c r="B516" s="4">
        <v>106334</v>
      </c>
      <c r="C516" s="171">
        <v>45965.815034722225</v>
      </c>
      <c r="D516" s="4" t="s">
        <v>581</v>
      </c>
      <c r="E516" s="4" t="s">
        <v>128</v>
      </c>
      <c r="F516" s="4" t="s">
        <v>12</v>
      </c>
      <c r="G516" s="294">
        <v>18800</v>
      </c>
      <c r="H516" s="4">
        <v>115</v>
      </c>
      <c r="I516" s="4">
        <v>1338</v>
      </c>
    </row>
    <row r="517" spans="1:9">
      <c r="A517" s="4" t="s">
        <v>9</v>
      </c>
      <c r="B517" s="4">
        <v>106335</v>
      </c>
      <c r="C517" s="171">
        <v>45965.815324074072</v>
      </c>
      <c r="D517" s="4" t="s">
        <v>582</v>
      </c>
      <c r="E517" s="4" t="s">
        <v>14</v>
      </c>
      <c r="F517" s="4" t="s">
        <v>12</v>
      </c>
      <c r="G517" s="294">
        <v>11543</v>
      </c>
      <c r="H517" s="4">
        <v>117</v>
      </c>
      <c r="I517" s="4">
        <v>1398</v>
      </c>
    </row>
    <row r="518" spans="1:9">
      <c r="A518" s="4" t="s">
        <v>9</v>
      </c>
      <c r="B518" s="4">
        <v>106336</v>
      </c>
      <c r="C518" s="171">
        <v>45965.815405092595</v>
      </c>
      <c r="D518" s="4" t="s">
        <v>583</v>
      </c>
      <c r="E518" s="4" t="s">
        <v>128</v>
      </c>
      <c r="F518" s="4" t="s">
        <v>12</v>
      </c>
      <c r="G518" s="294">
        <v>18151.259999999998</v>
      </c>
      <c r="H518" s="4">
        <v>115</v>
      </c>
      <c r="I518" s="4">
        <v>1338</v>
      </c>
    </row>
    <row r="519" spans="1:9">
      <c r="A519" s="4" t="s">
        <v>53</v>
      </c>
      <c r="B519" s="4">
        <v>106337</v>
      </c>
      <c r="C519" s="171">
        <v>45965.822534722225</v>
      </c>
      <c r="D519" s="4" t="s">
        <v>584</v>
      </c>
      <c r="E519" s="4" t="s">
        <v>225</v>
      </c>
      <c r="F519" s="4" t="s">
        <v>12</v>
      </c>
      <c r="G519" s="294">
        <v>30252.05</v>
      </c>
      <c r="H519" s="4">
        <v>908</v>
      </c>
      <c r="I519" s="4">
        <v>2105</v>
      </c>
    </row>
    <row r="520" spans="1:9">
      <c r="A520" s="4" t="s">
        <v>53</v>
      </c>
      <c r="B520" s="4">
        <v>106338</v>
      </c>
      <c r="C520" s="171">
        <v>45965.82545138889</v>
      </c>
      <c r="D520" s="4" t="s">
        <v>585</v>
      </c>
      <c r="E520" s="4" t="s">
        <v>354</v>
      </c>
      <c r="F520" s="4" t="s">
        <v>12</v>
      </c>
      <c r="G520" s="294">
        <v>6355.46</v>
      </c>
      <c r="H520" s="4">
        <v>918</v>
      </c>
      <c r="I520" s="4">
        <v>2130</v>
      </c>
    </row>
    <row r="521" spans="1:9">
      <c r="A521" s="4" t="s">
        <v>53</v>
      </c>
      <c r="B521" s="4">
        <v>106339</v>
      </c>
      <c r="C521" s="171">
        <v>45965.828368055554</v>
      </c>
      <c r="D521" s="4" t="s">
        <v>586</v>
      </c>
      <c r="E521" s="4" t="s">
        <v>118</v>
      </c>
      <c r="F521" s="4" t="s">
        <v>12</v>
      </c>
      <c r="G521" s="294">
        <v>19600</v>
      </c>
      <c r="H521" s="4">
        <v>945</v>
      </c>
      <c r="I521" s="4">
        <v>2234</v>
      </c>
    </row>
    <row r="522" spans="1:9">
      <c r="A522" s="4" t="s">
        <v>53</v>
      </c>
      <c r="B522" s="4">
        <v>106340</v>
      </c>
      <c r="C522" s="171">
        <v>45965.828599537039</v>
      </c>
      <c r="D522" s="4" t="s">
        <v>587</v>
      </c>
      <c r="E522" s="4" t="s">
        <v>186</v>
      </c>
      <c r="F522" s="4" t="s">
        <v>12</v>
      </c>
      <c r="G522" s="294">
        <v>217583.44</v>
      </c>
      <c r="H522" s="4">
        <v>907</v>
      </c>
      <c r="I522" s="4">
        <v>2102</v>
      </c>
    </row>
    <row r="523" spans="1:9">
      <c r="A523" s="4" t="s">
        <v>53</v>
      </c>
      <c r="B523" s="4">
        <v>106341</v>
      </c>
      <c r="C523" s="171">
        <v>45965.829675925925</v>
      </c>
      <c r="D523" s="4" t="s">
        <v>588</v>
      </c>
      <c r="E523" s="7" t="s">
        <v>134</v>
      </c>
      <c r="F523" s="4" t="s">
        <v>12</v>
      </c>
      <c r="G523" s="294">
        <v>462370.55</v>
      </c>
      <c r="H523" s="4">
        <v>938</v>
      </c>
      <c r="I523" s="4">
        <v>2209</v>
      </c>
    </row>
    <row r="524" spans="1:9">
      <c r="A524" s="4" t="s">
        <v>53</v>
      </c>
      <c r="B524" s="4">
        <v>106343</v>
      </c>
      <c r="C524" s="171">
        <v>45965.831354166665</v>
      </c>
      <c r="D524" s="4" t="s">
        <v>589</v>
      </c>
      <c r="E524" s="4" t="s">
        <v>225</v>
      </c>
      <c r="F524" s="4" t="s">
        <v>12</v>
      </c>
      <c r="G524" s="294">
        <v>15630.23</v>
      </c>
      <c r="H524" s="4">
        <v>908</v>
      </c>
      <c r="I524" s="4">
        <v>2105</v>
      </c>
    </row>
    <row r="525" spans="1:9">
      <c r="A525" s="4" t="s">
        <v>156</v>
      </c>
      <c r="B525" s="4">
        <v>106344</v>
      </c>
      <c r="C525" s="171">
        <v>45965.831909722219</v>
      </c>
      <c r="D525" s="4" t="s">
        <v>590</v>
      </c>
      <c r="E525" s="4" t="s">
        <v>158</v>
      </c>
      <c r="F525" s="4" t="s">
        <v>12</v>
      </c>
      <c r="G525" s="294">
        <v>18151.259999999998</v>
      </c>
      <c r="H525" s="4">
        <v>706</v>
      </c>
      <c r="I525" s="4">
        <v>1916</v>
      </c>
    </row>
    <row r="526" spans="1:9">
      <c r="A526" s="4" t="s">
        <v>67</v>
      </c>
      <c r="B526" s="4">
        <v>106345</v>
      </c>
      <c r="C526" s="171">
        <v>45965.83258101852</v>
      </c>
      <c r="D526" s="4" t="s">
        <v>591</v>
      </c>
      <c r="E526" s="4" t="s">
        <v>69</v>
      </c>
      <c r="F526" s="4" t="s">
        <v>12</v>
      </c>
      <c r="G526" s="294">
        <v>95798.76</v>
      </c>
      <c r="H526" s="4">
        <v>906</v>
      </c>
      <c r="I526" s="4">
        <v>2915</v>
      </c>
    </row>
    <row r="527" spans="1:9">
      <c r="A527" s="4" t="s">
        <v>9</v>
      </c>
      <c r="B527" s="4">
        <v>106346</v>
      </c>
      <c r="C527" s="171">
        <v>45965.832916666666</v>
      </c>
      <c r="D527" s="4" t="s">
        <v>592</v>
      </c>
      <c r="E527" s="4" t="s">
        <v>126</v>
      </c>
      <c r="F527" s="4" t="s">
        <v>12</v>
      </c>
      <c r="G527" s="294">
        <v>49402.5</v>
      </c>
      <c r="H527" s="4">
        <v>104</v>
      </c>
      <c r="I527" s="4">
        <v>1310</v>
      </c>
    </row>
    <row r="528" spans="1:9">
      <c r="A528" s="4" t="s">
        <v>9</v>
      </c>
      <c r="B528" s="4">
        <v>106347</v>
      </c>
      <c r="C528" s="171">
        <v>45965.833472222221</v>
      </c>
      <c r="D528" s="4" t="s">
        <v>593</v>
      </c>
      <c r="E528" s="4" t="s">
        <v>14</v>
      </c>
      <c r="F528" s="4" t="s">
        <v>12</v>
      </c>
      <c r="G528" s="294">
        <v>6749.58</v>
      </c>
      <c r="H528" s="4">
        <v>117</v>
      </c>
      <c r="I528" s="4">
        <v>1398</v>
      </c>
    </row>
    <row r="529" spans="1:9">
      <c r="A529" s="4" t="s">
        <v>53</v>
      </c>
      <c r="B529" s="4">
        <v>106348</v>
      </c>
      <c r="C529" s="171">
        <v>45965.835034722222</v>
      </c>
      <c r="D529" s="4" t="s">
        <v>594</v>
      </c>
      <c r="E529" s="4" t="s">
        <v>134</v>
      </c>
      <c r="F529" s="4" t="s">
        <v>12</v>
      </c>
      <c r="G529" s="294">
        <v>82832.03</v>
      </c>
      <c r="H529" s="4">
        <v>938</v>
      </c>
      <c r="I529" s="4">
        <v>2209</v>
      </c>
    </row>
    <row r="530" spans="1:9">
      <c r="A530" s="4" t="s">
        <v>53</v>
      </c>
      <c r="B530" s="4">
        <v>106349</v>
      </c>
      <c r="C530" s="171">
        <v>45965.835405092592</v>
      </c>
      <c r="D530" s="4" t="s">
        <v>595</v>
      </c>
      <c r="E530" s="4" t="s">
        <v>225</v>
      </c>
      <c r="F530" s="4" t="s">
        <v>12</v>
      </c>
      <c r="G530" s="294">
        <v>16806.8</v>
      </c>
      <c r="H530" s="4">
        <v>908</v>
      </c>
      <c r="I530" s="4">
        <v>2105</v>
      </c>
    </row>
    <row r="531" spans="1:9">
      <c r="A531" s="4" t="s">
        <v>53</v>
      </c>
      <c r="B531" s="4">
        <v>106350</v>
      </c>
      <c r="C531" s="171">
        <v>45965.837858796294</v>
      </c>
      <c r="D531" s="4" t="s">
        <v>596</v>
      </c>
      <c r="E531" s="4" t="s">
        <v>225</v>
      </c>
      <c r="F531" s="4" t="s">
        <v>12</v>
      </c>
      <c r="G531" s="294">
        <v>28125.46</v>
      </c>
      <c r="H531" s="4">
        <v>908</v>
      </c>
      <c r="I531" s="4">
        <v>2105</v>
      </c>
    </row>
    <row r="532" spans="1:9">
      <c r="A532" s="4" t="s">
        <v>53</v>
      </c>
      <c r="B532" s="4">
        <v>106351</v>
      </c>
      <c r="C532" s="171">
        <v>45965.838645833333</v>
      </c>
      <c r="D532" s="4" t="s">
        <v>597</v>
      </c>
      <c r="E532" s="7" t="s">
        <v>118</v>
      </c>
      <c r="F532" s="4" t="s">
        <v>12</v>
      </c>
      <c r="G532" s="294">
        <v>71054.86</v>
      </c>
      <c r="H532" s="4">
        <v>945</v>
      </c>
      <c r="I532" s="4">
        <v>2234</v>
      </c>
    </row>
    <row r="533" spans="1:9">
      <c r="A533" s="4" t="s">
        <v>53</v>
      </c>
      <c r="B533" s="4">
        <v>106352</v>
      </c>
      <c r="C533" s="171">
        <v>45965.83865740741</v>
      </c>
      <c r="D533" s="4" t="s">
        <v>598</v>
      </c>
      <c r="E533" s="4" t="s">
        <v>72</v>
      </c>
      <c r="F533" s="4" t="s">
        <v>12</v>
      </c>
      <c r="G533" s="294">
        <v>16806.8</v>
      </c>
      <c r="H533" s="4">
        <v>923</v>
      </c>
      <c r="I533" s="4">
        <v>2149</v>
      </c>
    </row>
    <row r="534" spans="1:9">
      <c r="A534" s="4" t="s">
        <v>67</v>
      </c>
      <c r="B534" s="4">
        <v>106353</v>
      </c>
      <c r="C534" s="171">
        <v>45965.839432870373</v>
      </c>
      <c r="D534" s="4" t="s">
        <v>599</v>
      </c>
      <c r="E534" s="4" t="s">
        <v>176</v>
      </c>
      <c r="F534" s="4" t="s">
        <v>12</v>
      </c>
      <c r="G534" s="294">
        <v>54478.91</v>
      </c>
      <c r="H534" s="4">
        <v>905</v>
      </c>
      <c r="I534" s="4">
        <v>2912</v>
      </c>
    </row>
    <row r="535" spans="1:9">
      <c r="A535" s="4" t="s">
        <v>67</v>
      </c>
      <c r="B535" s="4">
        <v>106355</v>
      </c>
      <c r="C535" s="171">
        <v>45965.842268518521</v>
      </c>
      <c r="D535" s="4" t="s">
        <v>600</v>
      </c>
      <c r="E535" s="4" t="s">
        <v>345</v>
      </c>
      <c r="F535" s="4" t="s">
        <v>12</v>
      </c>
      <c r="G535" s="294">
        <v>117439.38</v>
      </c>
      <c r="H535" s="4">
        <v>964</v>
      </c>
      <c r="I535" s="4">
        <v>2253</v>
      </c>
    </row>
    <row r="536" spans="1:9">
      <c r="A536" s="4" t="s">
        <v>67</v>
      </c>
      <c r="B536" s="4">
        <v>106356</v>
      </c>
      <c r="C536" s="171">
        <v>45965.843032407407</v>
      </c>
      <c r="D536" s="4" t="s">
        <v>601</v>
      </c>
      <c r="E536" s="4" t="s">
        <v>176</v>
      </c>
      <c r="F536" s="4" t="s">
        <v>12</v>
      </c>
      <c r="G536" s="294">
        <v>45903.43</v>
      </c>
      <c r="H536" s="4">
        <v>905</v>
      </c>
      <c r="I536" s="4">
        <v>2912</v>
      </c>
    </row>
    <row r="537" spans="1:9">
      <c r="A537" s="4" t="s">
        <v>53</v>
      </c>
      <c r="B537" s="4">
        <v>106357</v>
      </c>
      <c r="C537" s="171">
        <v>45965.843541666669</v>
      </c>
      <c r="D537" s="4" t="s">
        <v>602</v>
      </c>
      <c r="E537" s="7" t="s">
        <v>134</v>
      </c>
      <c r="F537" s="4" t="s">
        <v>12</v>
      </c>
      <c r="G537" s="294">
        <v>31686.9</v>
      </c>
      <c r="H537" s="4">
        <v>938</v>
      </c>
      <c r="I537" s="4">
        <v>2209</v>
      </c>
    </row>
    <row r="538" spans="1:9">
      <c r="A538" s="4" t="s">
        <v>53</v>
      </c>
      <c r="B538" s="4">
        <v>106358</v>
      </c>
      <c r="C538" s="171">
        <v>45965.844201388885</v>
      </c>
      <c r="D538" s="4" t="s">
        <v>603</v>
      </c>
      <c r="E538" s="4" t="s">
        <v>87</v>
      </c>
      <c r="F538" s="4" t="s">
        <v>12</v>
      </c>
      <c r="G538" s="294">
        <v>36120</v>
      </c>
      <c r="H538" s="4">
        <v>920</v>
      </c>
      <c r="I538" s="4">
        <v>2136</v>
      </c>
    </row>
    <row r="539" spans="1:9">
      <c r="A539" s="4" t="s">
        <v>67</v>
      </c>
      <c r="B539" s="4">
        <v>106359</v>
      </c>
      <c r="C539" s="171">
        <v>45965.844363425924</v>
      </c>
      <c r="D539" s="4" t="s">
        <v>604</v>
      </c>
      <c r="E539" s="4" t="s">
        <v>176</v>
      </c>
      <c r="F539" s="4" t="s">
        <v>12</v>
      </c>
      <c r="G539" s="294">
        <v>25210.2</v>
      </c>
      <c r="H539" s="4">
        <v>905</v>
      </c>
      <c r="I539" s="4">
        <v>2912</v>
      </c>
    </row>
    <row r="540" spans="1:9">
      <c r="A540" s="4" t="s">
        <v>67</v>
      </c>
      <c r="B540" s="4">
        <v>106360</v>
      </c>
      <c r="C540" s="171">
        <v>45965.844768518517</v>
      </c>
      <c r="D540" s="4" t="s">
        <v>344</v>
      </c>
      <c r="E540" s="4" t="s">
        <v>345</v>
      </c>
      <c r="F540" s="4" t="s">
        <v>12</v>
      </c>
      <c r="G540" s="294">
        <v>39279.440000000002</v>
      </c>
      <c r="H540" s="4">
        <v>964</v>
      </c>
      <c r="I540" s="4">
        <v>2251</v>
      </c>
    </row>
    <row r="541" spans="1:9">
      <c r="A541" s="4" t="s">
        <v>67</v>
      </c>
      <c r="B541" s="4">
        <v>106361</v>
      </c>
      <c r="C541" s="171">
        <v>45965.846886574072</v>
      </c>
      <c r="D541" s="4" t="s">
        <v>605</v>
      </c>
      <c r="E541" s="4" t="s">
        <v>345</v>
      </c>
      <c r="F541" s="4" t="s">
        <v>12</v>
      </c>
      <c r="G541" s="294">
        <v>56251.09</v>
      </c>
      <c r="H541" s="4">
        <v>964</v>
      </c>
      <c r="I541" s="4">
        <v>2251</v>
      </c>
    </row>
    <row r="542" spans="1:9">
      <c r="A542" s="4" t="s">
        <v>67</v>
      </c>
      <c r="B542" s="4">
        <v>106362</v>
      </c>
      <c r="C542" s="171">
        <v>45965.847280092596</v>
      </c>
      <c r="D542" s="4" t="s">
        <v>606</v>
      </c>
      <c r="E542" s="4" t="s">
        <v>176</v>
      </c>
      <c r="F542" s="4" t="s">
        <v>12</v>
      </c>
      <c r="G542" s="294">
        <v>44067.27</v>
      </c>
      <c r="H542" s="4">
        <v>905</v>
      </c>
      <c r="I542" s="4">
        <v>2912</v>
      </c>
    </row>
    <row r="543" spans="1:9">
      <c r="A543" s="4" t="s">
        <v>67</v>
      </c>
      <c r="B543" s="4">
        <v>106363</v>
      </c>
      <c r="C543" s="171">
        <v>45965.848912037036</v>
      </c>
      <c r="D543" s="4" t="s">
        <v>607</v>
      </c>
      <c r="E543" s="4" t="s">
        <v>345</v>
      </c>
      <c r="F543" s="4" t="s">
        <v>12</v>
      </c>
      <c r="G543" s="294">
        <v>47349.29</v>
      </c>
      <c r="H543" s="4">
        <v>964</v>
      </c>
      <c r="I543" s="4">
        <v>2251</v>
      </c>
    </row>
    <row r="544" spans="1:9">
      <c r="A544" s="4" t="s">
        <v>67</v>
      </c>
      <c r="B544" s="4">
        <v>106364</v>
      </c>
      <c r="C544" s="171">
        <v>45965.848969907405</v>
      </c>
      <c r="D544" s="4" t="s">
        <v>608</v>
      </c>
      <c r="E544" s="4" t="s">
        <v>69</v>
      </c>
      <c r="F544" s="4" t="s">
        <v>12</v>
      </c>
      <c r="G544" s="294">
        <v>20363.25</v>
      </c>
      <c r="H544" s="4">
        <v>906</v>
      </c>
      <c r="I544" s="4">
        <v>2915</v>
      </c>
    </row>
    <row r="545" spans="1:9">
      <c r="A545" s="4" t="s">
        <v>67</v>
      </c>
      <c r="B545" s="4">
        <v>106365</v>
      </c>
      <c r="C545" s="171">
        <v>45965.849942129629</v>
      </c>
      <c r="D545" s="4" t="s">
        <v>609</v>
      </c>
      <c r="E545" s="4" t="s">
        <v>176</v>
      </c>
      <c r="F545" s="4" t="s">
        <v>12</v>
      </c>
      <c r="G545" s="294">
        <v>142321.20000000001</v>
      </c>
      <c r="H545" s="4">
        <v>905</v>
      </c>
      <c r="I545" s="4">
        <v>2912</v>
      </c>
    </row>
    <row r="546" spans="1:9">
      <c r="A546" s="4" t="s">
        <v>9</v>
      </c>
      <c r="B546" s="4">
        <v>106367</v>
      </c>
      <c r="C546" s="171">
        <v>45965.850671296299</v>
      </c>
      <c r="D546" s="4" t="s">
        <v>610</v>
      </c>
      <c r="E546" s="4" t="s">
        <v>63</v>
      </c>
      <c r="F546" s="4" t="s">
        <v>12</v>
      </c>
      <c r="G546" s="294">
        <v>34621.980000000003</v>
      </c>
      <c r="H546" s="4">
        <v>111</v>
      </c>
      <c r="I546" s="4">
        <v>1337</v>
      </c>
    </row>
    <row r="547" spans="1:9">
      <c r="A547" s="4" t="s">
        <v>137</v>
      </c>
      <c r="B547" s="4">
        <v>106368</v>
      </c>
      <c r="C547" s="171">
        <v>45965.850856481484</v>
      </c>
      <c r="D547" s="4" t="s">
        <v>611</v>
      </c>
      <c r="E547" s="4" t="s">
        <v>139</v>
      </c>
      <c r="F547" s="4" t="s">
        <v>12</v>
      </c>
      <c r="G547" s="294">
        <v>100334.75</v>
      </c>
      <c r="H547" s="4">
        <v>718</v>
      </c>
      <c r="I547" s="4">
        <v>1959</v>
      </c>
    </row>
    <row r="548" spans="1:9">
      <c r="A548" s="4" t="s">
        <v>67</v>
      </c>
      <c r="B548" s="4">
        <v>106369</v>
      </c>
      <c r="C548" s="171">
        <v>45965.851122685184</v>
      </c>
      <c r="D548" s="4" t="s">
        <v>612</v>
      </c>
      <c r="E548" s="4" t="s">
        <v>345</v>
      </c>
      <c r="F548" s="4" t="s">
        <v>12</v>
      </c>
      <c r="G548" s="294">
        <v>31998.880000000001</v>
      </c>
      <c r="H548" s="4">
        <v>964</v>
      </c>
      <c r="I548" s="4">
        <v>2251</v>
      </c>
    </row>
    <row r="549" spans="1:9">
      <c r="A549" s="4" t="s">
        <v>9</v>
      </c>
      <c r="B549" s="4">
        <v>106370</v>
      </c>
      <c r="C549" s="171">
        <v>45965.852233796293</v>
      </c>
      <c r="D549" s="4" t="s">
        <v>613</v>
      </c>
      <c r="E549" s="4" t="s">
        <v>14</v>
      </c>
      <c r="F549" s="4" t="s">
        <v>12</v>
      </c>
      <c r="G549" s="294">
        <v>27489.59</v>
      </c>
      <c r="H549" s="4">
        <v>117</v>
      </c>
      <c r="I549" s="4">
        <v>1398</v>
      </c>
    </row>
    <row r="550" spans="1:9">
      <c r="A550" s="4" t="s">
        <v>156</v>
      </c>
      <c r="B550" s="4">
        <v>106371</v>
      </c>
      <c r="C550" s="171">
        <v>45965.852453703701</v>
      </c>
      <c r="D550" s="4" t="s">
        <v>614</v>
      </c>
      <c r="E550" s="4" t="s">
        <v>158</v>
      </c>
      <c r="F550" s="4" t="s">
        <v>12</v>
      </c>
      <c r="G550" s="294">
        <v>40754.33</v>
      </c>
      <c r="H550" s="4">
        <v>706</v>
      </c>
      <c r="I550" s="4">
        <v>1918</v>
      </c>
    </row>
    <row r="551" spans="1:9">
      <c r="A551" s="4" t="s">
        <v>67</v>
      </c>
      <c r="B551" s="4">
        <v>106372</v>
      </c>
      <c r="C551" s="171">
        <v>45965.853043981479</v>
      </c>
      <c r="D551" s="4" t="s">
        <v>615</v>
      </c>
      <c r="E551" s="4" t="s">
        <v>176</v>
      </c>
      <c r="F551" s="4" t="s">
        <v>12</v>
      </c>
      <c r="G551" s="294">
        <v>36859.81</v>
      </c>
      <c r="H551" s="4">
        <v>905</v>
      </c>
      <c r="I551" s="4">
        <v>2912</v>
      </c>
    </row>
    <row r="552" spans="1:9">
      <c r="A552" s="4" t="s">
        <v>67</v>
      </c>
      <c r="B552" s="4">
        <v>106373</v>
      </c>
      <c r="C552" s="171">
        <v>45965.853506944448</v>
      </c>
      <c r="D552" s="4" t="s">
        <v>616</v>
      </c>
      <c r="E552" s="4" t="s">
        <v>345</v>
      </c>
      <c r="F552" s="4" t="s">
        <v>12</v>
      </c>
      <c r="G552" s="294">
        <v>49833.58</v>
      </c>
      <c r="H552" s="4">
        <v>964</v>
      </c>
      <c r="I552" s="4">
        <v>2251</v>
      </c>
    </row>
    <row r="553" spans="1:9">
      <c r="A553" s="4" t="s">
        <v>67</v>
      </c>
      <c r="B553" s="4">
        <v>106374</v>
      </c>
      <c r="C553" s="171">
        <v>45965.855173611111</v>
      </c>
      <c r="D553" s="4" t="s">
        <v>617</v>
      </c>
      <c r="E553" s="4" t="s">
        <v>176</v>
      </c>
      <c r="F553" s="4" t="s">
        <v>12</v>
      </c>
      <c r="G553" s="294">
        <v>97323.21</v>
      </c>
      <c r="H553" s="4">
        <v>905</v>
      </c>
      <c r="I553" s="4">
        <v>2912</v>
      </c>
    </row>
    <row r="554" spans="1:9">
      <c r="A554" s="4" t="s">
        <v>67</v>
      </c>
      <c r="B554" s="4">
        <v>106375</v>
      </c>
      <c r="C554" s="171">
        <v>45965.856759259259</v>
      </c>
      <c r="D554" s="4" t="s">
        <v>618</v>
      </c>
      <c r="E554" s="4" t="s">
        <v>345</v>
      </c>
      <c r="F554" s="4" t="s">
        <v>12</v>
      </c>
      <c r="G554" s="294">
        <v>108012.55</v>
      </c>
      <c r="H554" s="4">
        <v>964</v>
      </c>
      <c r="I554" s="4">
        <v>2254</v>
      </c>
    </row>
    <row r="555" spans="1:9">
      <c r="A555" s="4" t="s">
        <v>53</v>
      </c>
      <c r="B555" s="4">
        <v>106376</v>
      </c>
      <c r="C555" s="171">
        <v>45965.858773148146</v>
      </c>
      <c r="D555" s="4" t="s">
        <v>619</v>
      </c>
      <c r="E555" s="4" t="s">
        <v>76</v>
      </c>
      <c r="F555" s="4" t="s">
        <v>12</v>
      </c>
      <c r="G555" s="294">
        <v>21279.01</v>
      </c>
      <c r="H555" s="4">
        <v>937</v>
      </c>
      <c r="I555" s="4">
        <v>2206</v>
      </c>
    </row>
    <row r="556" spans="1:9">
      <c r="A556" s="4" t="s">
        <v>9</v>
      </c>
      <c r="B556" s="4">
        <v>106377</v>
      </c>
      <c r="C556" s="171">
        <v>45965.858854166669</v>
      </c>
      <c r="D556" s="4" t="s">
        <v>620</v>
      </c>
      <c r="E556" s="4" t="s">
        <v>11</v>
      </c>
      <c r="F556" s="4" t="s">
        <v>12</v>
      </c>
      <c r="G556" s="294">
        <v>14557.98</v>
      </c>
      <c r="H556" s="4">
        <v>102</v>
      </c>
      <c r="I556" s="4">
        <v>1306</v>
      </c>
    </row>
    <row r="557" spans="1:9">
      <c r="A557" s="4" t="s">
        <v>67</v>
      </c>
      <c r="B557" s="4">
        <v>106378</v>
      </c>
      <c r="C557" s="171">
        <v>45965.861041666663</v>
      </c>
      <c r="D557" s="4" t="s">
        <v>621</v>
      </c>
      <c r="E557" s="4" t="s">
        <v>345</v>
      </c>
      <c r="F557" s="4" t="s">
        <v>12</v>
      </c>
      <c r="G557" s="294">
        <v>210453.59</v>
      </c>
      <c r="H557" s="4">
        <v>964</v>
      </c>
      <c r="I557" s="4">
        <v>2914</v>
      </c>
    </row>
    <row r="558" spans="1:9">
      <c r="A558" s="4" t="s">
        <v>67</v>
      </c>
      <c r="B558" s="4">
        <v>106379</v>
      </c>
      <c r="C558" s="171">
        <v>45965.86309027778</v>
      </c>
      <c r="D558" s="4" t="s">
        <v>622</v>
      </c>
      <c r="E558" s="4" t="s">
        <v>176</v>
      </c>
      <c r="F558" s="4" t="s">
        <v>12</v>
      </c>
      <c r="G558" s="294">
        <v>53647.03</v>
      </c>
      <c r="H558" s="4">
        <v>905</v>
      </c>
      <c r="I558" s="4">
        <v>2912</v>
      </c>
    </row>
    <row r="559" spans="1:9">
      <c r="A559" s="4" t="s">
        <v>67</v>
      </c>
      <c r="B559" s="4">
        <v>106380</v>
      </c>
      <c r="C559" s="171">
        <v>45965.863206018519</v>
      </c>
      <c r="D559" s="4" t="s">
        <v>623</v>
      </c>
      <c r="E559" s="4" t="s">
        <v>345</v>
      </c>
      <c r="F559" s="4" t="s">
        <v>12</v>
      </c>
      <c r="G559" s="294">
        <v>105498.08</v>
      </c>
      <c r="H559" s="4">
        <v>964</v>
      </c>
      <c r="I559" s="4">
        <v>2254</v>
      </c>
    </row>
    <row r="560" spans="1:9">
      <c r="A560" s="4" t="s">
        <v>9</v>
      </c>
      <c r="B560" s="4">
        <v>106381</v>
      </c>
      <c r="C560" s="171">
        <v>45965.865011574075</v>
      </c>
      <c r="D560" s="4" t="s">
        <v>624</v>
      </c>
      <c r="E560" s="7" t="s">
        <v>65</v>
      </c>
      <c r="F560" s="4" t="s">
        <v>12</v>
      </c>
      <c r="G560" s="294">
        <v>58536.67</v>
      </c>
      <c r="H560" s="4">
        <v>113</v>
      </c>
      <c r="I560" s="4">
        <v>1333</v>
      </c>
    </row>
    <row r="561" spans="1:9">
      <c r="A561" s="4" t="s">
        <v>53</v>
      </c>
      <c r="B561" s="4">
        <v>106382</v>
      </c>
      <c r="C561" s="171">
        <v>45965.865405092591</v>
      </c>
      <c r="D561" s="4" t="s">
        <v>625</v>
      </c>
      <c r="E561" s="4" t="s">
        <v>134</v>
      </c>
      <c r="F561" s="4" t="s">
        <v>12</v>
      </c>
      <c r="G561" s="294">
        <v>56753.95</v>
      </c>
      <c r="H561" s="4">
        <v>938</v>
      </c>
      <c r="I561" s="4">
        <v>2209</v>
      </c>
    </row>
    <row r="562" spans="1:9">
      <c r="A562" s="4" t="s">
        <v>67</v>
      </c>
      <c r="B562" s="4">
        <v>106383</v>
      </c>
      <c r="C562" s="171">
        <v>45965.865428240744</v>
      </c>
      <c r="D562" s="4" t="s">
        <v>626</v>
      </c>
      <c r="E562" s="4" t="s">
        <v>176</v>
      </c>
      <c r="F562" s="4" t="s">
        <v>12</v>
      </c>
      <c r="G562" s="294">
        <v>44294.11</v>
      </c>
      <c r="H562" s="4">
        <v>905</v>
      </c>
      <c r="I562" s="4">
        <v>2911</v>
      </c>
    </row>
    <row r="563" spans="1:9">
      <c r="A563" s="4" t="s">
        <v>156</v>
      </c>
      <c r="B563" s="4">
        <v>106385</v>
      </c>
      <c r="C563" s="171">
        <v>45965.865972222222</v>
      </c>
      <c r="D563" s="4" t="s">
        <v>627</v>
      </c>
      <c r="E563" s="4" t="s">
        <v>200</v>
      </c>
      <c r="F563" s="4" t="s">
        <v>12</v>
      </c>
      <c r="G563" s="294">
        <v>39117.58</v>
      </c>
      <c r="H563" s="4">
        <v>705</v>
      </c>
      <c r="I563" s="4">
        <v>1913</v>
      </c>
    </row>
    <row r="564" spans="1:9">
      <c r="A564" s="4" t="s">
        <v>67</v>
      </c>
      <c r="B564" s="4">
        <v>106386</v>
      </c>
      <c r="C564" s="171">
        <v>45965.866493055553</v>
      </c>
      <c r="D564" s="4" t="s">
        <v>628</v>
      </c>
      <c r="E564" s="4" t="s">
        <v>345</v>
      </c>
      <c r="F564" s="4" t="s">
        <v>12</v>
      </c>
      <c r="G564" s="294">
        <v>64536.06</v>
      </c>
      <c r="H564" s="4">
        <v>964</v>
      </c>
      <c r="I564" s="4">
        <v>2254</v>
      </c>
    </row>
    <row r="565" spans="1:9">
      <c r="A565" s="4" t="s">
        <v>156</v>
      </c>
      <c r="B565" s="4">
        <v>106387</v>
      </c>
      <c r="C565" s="171">
        <v>45965.868194444447</v>
      </c>
      <c r="D565" s="4" t="s">
        <v>629</v>
      </c>
      <c r="E565" s="4" t="s">
        <v>200</v>
      </c>
      <c r="F565" s="4" t="s">
        <v>12</v>
      </c>
      <c r="G565" s="294">
        <v>47899.38</v>
      </c>
      <c r="H565" s="4">
        <v>705</v>
      </c>
      <c r="I565" s="4">
        <v>1913</v>
      </c>
    </row>
    <row r="566" spans="1:9">
      <c r="A566" s="4" t="s">
        <v>9</v>
      </c>
      <c r="B566" s="4">
        <v>106388</v>
      </c>
      <c r="C566" s="171">
        <v>45965.868252314816</v>
      </c>
      <c r="D566" s="4" t="s">
        <v>630</v>
      </c>
      <c r="E566" s="4" t="s">
        <v>11</v>
      </c>
      <c r="F566" s="4" t="s">
        <v>12</v>
      </c>
      <c r="G566" s="294">
        <v>12125</v>
      </c>
      <c r="H566" s="4">
        <v>102</v>
      </c>
      <c r="I566" s="4">
        <v>1306</v>
      </c>
    </row>
    <row r="567" spans="1:9">
      <c r="A567" s="4" t="s">
        <v>67</v>
      </c>
      <c r="B567" s="4">
        <v>106389</v>
      </c>
      <c r="C567" s="171">
        <v>45965.868437500001</v>
      </c>
      <c r="D567" s="4" t="s">
        <v>631</v>
      </c>
      <c r="E567" s="4" t="s">
        <v>176</v>
      </c>
      <c r="F567" s="4" t="s">
        <v>12</v>
      </c>
      <c r="G567" s="294">
        <v>213551.26</v>
      </c>
      <c r="H567" s="4">
        <v>905</v>
      </c>
      <c r="I567" s="4">
        <v>2912</v>
      </c>
    </row>
    <row r="568" spans="1:9">
      <c r="A568" s="4" t="s">
        <v>53</v>
      </c>
      <c r="B568" s="4">
        <v>106390</v>
      </c>
      <c r="C568" s="171">
        <v>45965.869884259257</v>
      </c>
      <c r="D568" s="4" t="s">
        <v>632</v>
      </c>
      <c r="E568" s="4" t="s">
        <v>231</v>
      </c>
      <c r="F568" s="4" t="s">
        <v>12</v>
      </c>
      <c r="G568" s="294">
        <v>18205.21</v>
      </c>
      <c r="H568" s="4">
        <v>933</v>
      </c>
      <c r="I568" s="4">
        <v>2190</v>
      </c>
    </row>
    <row r="569" spans="1:9">
      <c r="A569" s="4" t="s">
        <v>67</v>
      </c>
      <c r="B569" s="4">
        <v>106391</v>
      </c>
      <c r="C569" s="171">
        <v>45965.870289351849</v>
      </c>
      <c r="D569" s="4" t="s">
        <v>633</v>
      </c>
      <c r="E569" s="4" t="s">
        <v>176</v>
      </c>
      <c r="F569" s="4" t="s">
        <v>12</v>
      </c>
      <c r="G569" s="294">
        <v>41060.92</v>
      </c>
      <c r="H569" s="4">
        <v>905</v>
      </c>
      <c r="I569" s="4">
        <v>2912</v>
      </c>
    </row>
    <row r="570" spans="1:9">
      <c r="A570" s="4" t="s">
        <v>16</v>
      </c>
      <c r="B570" s="4">
        <v>106393</v>
      </c>
      <c r="C570" s="171">
        <v>45965.870428240742</v>
      </c>
      <c r="D570" s="4" t="s">
        <v>634</v>
      </c>
      <c r="E570" s="4" t="s">
        <v>20</v>
      </c>
      <c r="F570" s="4" t="s">
        <v>12</v>
      </c>
      <c r="G570" s="294">
        <v>19500</v>
      </c>
      <c r="H570" s="4">
        <v>413</v>
      </c>
      <c r="I570" s="4">
        <v>1682</v>
      </c>
    </row>
    <row r="571" spans="1:9">
      <c r="A571" s="4" t="s">
        <v>53</v>
      </c>
      <c r="B571" s="4">
        <v>106394</v>
      </c>
      <c r="C571" s="171">
        <v>45965.87060185185</v>
      </c>
      <c r="D571" s="4" t="s">
        <v>635</v>
      </c>
      <c r="E571" s="4" t="s">
        <v>87</v>
      </c>
      <c r="F571" s="4" t="s">
        <v>12</v>
      </c>
      <c r="G571" s="294">
        <v>67453.919999999998</v>
      </c>
      <c r="H571" s="4">
        <v>920</v>
      </c>
      <c r="I571" s="4">
        <v>2136</v>
      </c>
    </row>
    <row r="572" spans="1:9">
      <c r="A572" s="4" t="s">
        <v>156</v>
      </c>
      <c r="B572" s="4">
        <v>106396</v>
      </c>
      <c r="C572" s="171">
        <v>45965.873113425929</v>
      </c>
      <c r="D572" s="4" t="s">
        <v>636</v>
      </c>
      <c r="E572" s="4" t="s">
        <v>200</v>
      </c>
      <c r="F572" s="4" t="s">
        <v>12</v>
      </c>
      <c r="G572" s="294">
        <v>31932.92</v>
      </c>
      <c r="H572" s="4">
        <v>705</v>
      </c>
      <c r="I572" s="4">
        <v>1913</v>
      </c>
    </row>
    <row r="573" spans="1:9">
      <c r="A573" s="4" t="s">
        <v>53</v>
      </c>
      <c r="B573" s="4">
        <v>106397</v>
      </c>
      <c r="C573" s="171">
        <v>45965.873842592591</v>
      </c>
      <c r="D573" s="4" t="s">
        <v>637</v>
      </c>
      <c r="E573" s="4" t="s">
        <v>231</v>
      </c>
      <c r="F573" s="4" t="s">
        <v>12</v>
      </c>
      <c r="G573" s="294">
        <v>8473.9500000000007</v>
      </c>
      <c r="H573" s="4">
        <v>933</v>
      </c>
      <c r="I573" s="4">
        <v>2190</v>
      </c>
    </row>
    <row r="574" spans="1:9">
      <c r="A574" s="4" t="s">
        <v>16</v>
      </c>
      <c r="B574" s="4">
        <v>106398</v>
      </c>
      <c r="C574" s="171">
        <v>45965.874525462961</v>
      </c>
      <c r="D574" s="4" t="s">
        <v>638</v>
      </c>
      <c r="E574" s="4" t="s">
        <v>18</v>
      </c>
      <c r="F574" s="4" t="s">
        <v>12</v>
      </c>
      <c r="G574" s="294">
        <v>13475.42</v>
      </c>
      <c r="H574" s="4">
        <v>409</v>
      </c>
      <c r="I574" s="4">
        <v>1675</v>
      </c>
    </row>
    <row r="575" spans="1:9">
      <c r="A575" s="4" t="s">
        <v>156</v>
      </c>
      <c r="B575" s="4">
        <v>106399</v>
      </c>
      <c r="C575" s="171">
        <v>45965.875949074078</v>
      </c>
      <c r="D575" s="4" t="s">
        <v>639</v>
      </c>
      <c r="E575" s="4" t="s">
        <v>200</v>
      </c>
      <c r="F575" s="4" t="s">
        <v>12</v>
      </c>
      <c r="G575" s="294">
        <v>47899.38</v>
      </c>
      <c r="H575" s="4">
        <v>705</v>
      </c>
      <c r="I575" s="4">
        <v>1913</v>
      </c>
    </row>
    <row r="576" spans="1:9">
      <c r="A576" s="4" t="s">
        <v>9</v>
      </c>
      <c r="B576" s="4">
        <v>106400</v>
      </c>
      <c r="C576" s="171">
        <v>45965.87636574074</v>
      </c>
      <c r="D576" s="4" t="s">
        <v>640</v>
      </c>
      <c r="E576" s="4" t="s">
        <v>65</v>
      </c>
      <c r="F576" s="4" t="s">
        <v>12</v>
      </c>
      <c r="G576" s="294">
        <v>7626.6</v>
      </c>
      <c r="H576" s="4">
        <v>113</v>
      </c>
      <c r="I576" s="4">
        <v>1333</v>
      </c>
    </row>
    <row r="577" spans="1:9">
      <c r="A577" s="4" t="s">
        <v>16</v>
      </c>
      <c r="B577" s="4">
        <v>106401</v>
      </c>
      <c r="C577" s="171">
        <v>45965.876701388886</v>
      </c>
      <c r="D577" s="4" t="s">
        <v>641</v>
      </c>
      <c r="E577" s="4" t="s">
        <v>170</v>
      </c>
      <c r="F577" s="4" t="s">
        <v>12</v>
      </c>
      <c r="G577" s="294">
        <v>36302.519999999997</v>
      </c>
      <c r="H577" s="4">
        <v>411</v>
      </c>
      <c r="I577" s="4">
        <v>1678</v>
      </c>
    </row>
    <row r="578" spans="1:9">
      <c r="A578" s="4" t="s">
        <v>67</v>
      </c>
      <c r="B578" s="4">
        <v>106402</v>
      </c>
      <c r="C578" s="171">
        <v>45965.881365740737</v>
      </c>
      <c r="D578" s="4" t="s">
        <v>642</v>
      </c>
      <c r="E578" s="4" t="s">
        <v>176</v>
      </c>
      <c r="F578" s="4" t="s">
        <v>12</v>
      </c>
      <c r="G578" s="294">
        <v>7650</v>
      </c>
      <c r="H578" s="4">
        <v>905</v>
      </c>
      <c r="I578" s="4">
        <v>2912</v>
      </c>
    </row>
    <row r="579" spans="1:9">
      <c r="A579" s="4" t="s">
        <v>423</v>
      </c>
      <c r="B579" s="4">
        <v>106403</v>
      </c>
      <c r="C579" s="171">
        <v>45965.881574074076</v>
      </c>
      <c r="D579" s="4" t="s">
        <v>643</v>
      </c>
      <c r="E579" s="4" t="s">
        <v>644</v>
      </c>
      <c r="F579" s="4" t="s">
        <v>12</v>
      </c>
      <c r="G579" s="294">
        <v>15872.88</v>
      </c>
      <c r="H579" s="4">
        <v>407</v>
      </c>
      <c r="I579" s="4">
        <v>1643</v>
      </c>
    </row>
    <row r="580" spans="1:9">
      <c r="A580" s="4" t="s">
        <v>9</v>
      </c>
      <c r="B580" s="4">
        <v>106404</v>
      </c>
      <c r="C580" s="171">
        <v>45965.885243055556</v>
      </c>
      <c r="D580" s="4" t="s">
        <v>645</v>
      </c>
      <c r="E580" s="7" t="s">
        <v>23</v>
      </c>
      <c r="F580" s="4" t="s">
        <v>12</v>
      </c>
      <c r="G580" s="294">
        <v>8908</v>
      </c>
      <c r="H580" s="4">
        <v>103</v>
      </c>
      <c r="I580" s="4">
        <v>1309</v>
      </c>
    </row>
    <row r="581" spans="1:9">
      <c r="A581" s="4" t="s">
        <v>423</v>
      </c>
      <c r="B581" s="4">
        <v>106405</v>
      </c>
      <c r="C581" s="171">
        <v>45965.886979166666</v>
      </c>
      <c r="D581" s="4" t="s">
        <v>646</v>
      </c>
      <c r="E581" s="4" t="s">
        <v>644</v>
      </c>
      <c r="F581" s="4" t="s">
        <v>12</v>
      </c>
      <c r="G581" s="294">
        <v>15499.46</v>
      </c>
      <c r="H581" s="4">
        <v>407</v>
      </c>
      <c r="I581" s="4">
        <v>1643</v>
      </c>
    </row>
    <row r="582" spans="1:9">
      <c r="A582" s="4" t="s">
        <v>53</v>
      </c>
      <c r="B582" s="4">
        <v>106406</v>
      </c>
      <c r="C582" s="171">
        <v>45965.887685185182</v>
      </c>
      <c r="D582" s="4" t="s">
        <v>254</v>
      </c>
      <c r="E582" s="4" t="s">
        <v>55</v>
      </c>
      <c r="F582" s="4" t="s">
        <v>12</v>
      </c>
      <c r="G582" s="294">
        <v>137312.51999999999</v>
      </c>
      <c r="H582" s="4">
        <v>936</v>
      </c>
      <c r="I582" s="4">
        <v>2202</v>
      </c>
    </row>
    <row r="583" spans="1:9">
      <c r="A583" s="4" t="s">
        <v>53</v>
      </c>
      <c r="B583" s="4">
        <v>106408</v>
      </c>
      <c r="C583" s="171">
        <v>45965.888738425929</v>
      </c>
      <c r="D583" s="4" t="s">
        <v>647</v>
      </c>
      <c r="E583" s="4" t="s">
        <v>316</v>
      </c>
      <c r="F583" s="4" t="s">
        <v>12</v>
      </c>
      <c r="G583" s="294">
        <v>12701</v>
      </c>
      <c r="H583" s="4">
        <v>925</v>
      </c>
      <c r="I583" s="4">
        <v>2155</v>
      </c>
    </row>
    <row r="584" spans="1:9">
      <c r="A584" s="4" t="s">
        <v>53</v>
      </c>
      <c r="B584" s="4">
        <v>106409</v>
      </c>
      <c r="C584" s="171">
        <v>45965.888831018521</v>
      </c>
      <c r="D584" s="4" t="s">
        <v>274</v>
      </c>
      <c r="E584" s="4" t="s">
        <v>55</v>
      </c>
      <c r="F584" s="4" t="s">
        <v>12</v>
      </c>
      <c r="G584" s="294">
        <v>191597.52</v>
      </c>
      <c r="H584" s="4">
        <v>936</v>
      </c>
      <c r="I584" s="4">
        <v>2202</v>
      </c>
    </row>
    <row r="585" spans="1:9">
      <c r="A585" s="4" t="s">
        <v>423</v>
      </c>
      <c r="B585" s="4">
        <v>106410</v>
      </c>
      <c r="C585" s="171">
        <v>45965.889594907407</v>
      </c>
      <c r="D585" s="4" t="s">
        <v>648</v>
      </c>
      <c r="E585" s="4" t="s">
        <v>644</v>
      </c>
      <c r="F585" s="4" t="s">
        <v>12</v>
      </c>
      <c r="G585" s="294">
        <v>16294.53</v>
      </c>
      <c r="H585" s="4">
        <v>407</v>
      </c>
      <c r="I585" s="4">
        <v>1643</v>
      </c>
    </row>
    <row r="586" spans="1:9">
      <c r="A586" s="4" t="s">
        <v>53</v>
      </c>
      <c r="B586" s="4">
        <v>106411</v>
      </c>
      <c r="C586" s="171">
        <v>45965.890081018515</v>
      </c>
      <c r="D586" s="4" t="s">
        <v>649</v>
      </c>
      <c r="E586" s="4" t="s">
        <v>316</v>
      </c>
      <c r="F586" s="4" t="s">
        <v>12</v>
      </c>
      <c r="G586" s="294">
        <v>13735.46</v>
      </c>
      <c r="H586" s="4">
        <v>925</v>
      </c>
      <c r="I586" s="4">
        <v>2155</v>
      </c>
    </row>
    <row r="587" spans="1:9">
      <c r="A587" s="4" t="s">
        <v>53</v>
      </c>
      <c r="B587" s="4">
        <v>106412</v>
      </c>
      <c r="C587" s="171">
        <v>45965.890590277777</v>
      </c>
      <c r="D587" s="4" t="s">
        <v>650</v>
      </c>
      <c r="E587" s="4" t="s">
        <v>118</v>
      </c>
      <c r="F587" s="4" t="s">
        <v>12</v>
      </c>
      <c r="G587" s="294">
        <v>34028.879999999997</v>
      </c>
      <c r="H587" s="4">
        <v>945</v>
      </c>
      <c r="I587" s="4">
        <v>2234</v>
      </c>
    </row>
    <row r="588" spans="1:9">
      <c r="A588" s="4" t="s">
        <v>9</v>
      </c>
      <c r="B588" s="4">
        <v>106413</v>
      </c>
      <c r="C588" s="171">
        <v>45965.89099537037</v>
      </c>
      <c r="D588" s="4" t="s">
        <v>651</v>
      </c>
      <c r="E588" s="4" t="s">
        <v>78</v>
      </c>
      <c r="F588" s="4" t="s">
        <v>12</v>
      </c>
      <c r="G588" s="294">
        <v>7845</v>
      </c>
      <c r="H588" s="4">
        <v>114</v>
      </c>
      <c r="I588" s="4">
        <v>1342</v>
      </c>
    </row>
    <row r="589" spans="1:9">
      <c r="A589" s="4" t="s">
        <v>53</v>
      </c>
      <c r="B589" s="4">
        <v>106414</v>
      </c>
      <c r="C589" s="171">
        <v>45965.891053240739</v>
      </c>
      <c r="D589" s="4" t="s">
        <v>652</v>
      </c>
      <c r="E589" s="4" t="s">
        <v>316</v>
      </c>
      <c r="F589" s="4" t="s">
        <v>12</v>
      </c>
      <c r="G589" s="294">
        <v>8542.02</v>
      </c>
      <c r="H589" s="4">
        <v>925</v>
      </c>
      <c r="I589" s="4">
        <v>2155</v>
      </c>
    </row>
    <row r="590" spans="1:9">
      <c r="A590" s="4" t="s">
        <v>423</v>
      </c>
      <c r="B590" s="4">
        <v>106415</v>
      </c>
      <c r="C590" s="171">
        <v>45965.891655092593</v>
      </c>
      <c r="D590" s="4" t="s">
        <v>653</v>
      </c>
      <c r="E590" s="4" t="s">
        <v>644</v>
      </c>
      <c r="F590" s="4" t="s">
        <v>12</v>
      </c>
      <c r="G590" s="294">
        <v>11543</v>
      </c>
      <c r="H590" s="4">
        <v>407</v>
      </c>
      <c r="I590" s="4">
        <v>1643</v>
      </c>
    </row>
    <row r="591" spans="1:9">
      <c r="A591" s="4" t="s">
        <v>53</v>
      </c>
      <c r="B591" s="4">
        <v>106416</v>
      </c>
      <c r="C591" s="171">
        <v>45965.892083333332</v>
      </c>
      <c r="D591" s="4" t="s">
        <v>321</v>
      </c>
      <c r="E591" s="4" t="s">
        <v>55</v>
      </c>
      <c r="F591" s="4" t="s">
        <v>12</v>
      </c>
      <c r="G591" s="294">
        <v>41702.769999999997</v>
      </c>
      <c r="H591" s="4">
        <v>936</v>
      </c>
      <c r="I591" s="4">
        <v>2202</v>
      </c>
    </row>
    <row r="592" spans="1:9">
      <c r="A592" s="4" t="s">
        <v>16</v>
      </c>
      <c r="B592" s="4">
        <v>106417</v>
      </c>
      <c r="C592" s="171">
        <v>45965.89267361111</v>
      </c>
      <c r="D592" s="4" t="s">
        <v>654</v>
      </c>
      <c r="E592" s="4" t="s">
        <v>18</v>
      </c>
      <c r="F592" s="4" t="s">
        <v>12</v>
      </c>
      <c r="G592" s="294">
        <v>23165.75</v>
      </c>
      <c r="H592" s="4">
        <v>409</v>
      </c>
      <c r="I592" s="4">
        <v>1675</v>
      </c>
    </row>
    <row r="593" spans="1:9">
      <c r="A593" s="4" t="s">
        <v>423</v>
      </c>
      <c r="B593" s="4">
        <v>106418</v>
      </c>
      <c r="C593" s="171">
        <v>45965.893055555556</v>
      </c>
      <c r="D593" s="4" t="s">
        <v>655</v>
      </c>
      <c r="E593" s="4" t="s">
        <v>644</v>
      </c>
      <c r="F593" s="4" t="s">
        <v>12</v>
      </c>
      <c r="G593" s="294">
        <v>18151.259999999998</v>
      </c>
      <c r="H593" s="4">
        <v>407</v>
      </c>
      <c r="I593" s="4">
        <v>1643</v>
      </c>
    </row>
    <row r="594" spans="1:9">
      <c r="A594" s="4" t="s">
        <v>423</v>
      </c>
      <c r="B594" s="4">
        <v>106419</v>
      </c>
      <c r="C594" s="171">
        <v>45965.89329861111</v>
      </c>
      <c r="D594" s="4" t="s">
        <v>656</v>
      </c>
      <c r="E594" s="4" t="s">
        <v>425</v>
      </c>
      <c r="F594" s="4" t="s">
        <v>12</v>
      </c>
      <c r="G594" s="294">
        <v>151912.95000000001</v>
      </c>
      <c r="H594" s="4">
        <v>405</v>
      </c>
      <c r="I594" s="4">
        <v>1642</v>
      </c>
    </row>
    <row r="595" spans="1:9">
      <c r="A595" s="4" t="s">
        <v>53</v>
      </c>
      <c r="B595" s="4">
        <v>106421</v>
      </c>
      <c r="C595" s="171">
        <v>45965.893587962964</v>
      </c>
      <c r="D595" s="4" t="s">
        <v>326</v>
      </c>
      <c r="E595" s="4" t="s">
        <v>55</v>
      </c>
      <c r="F595" s="4" t="s">
        <v>12</v>
      </c>
      <c r="G595" s="294">
        <v>97517.88</v>
      </c>
      <c r="H595" s="4">
        <v>936</v>
      </c>
      <c r="I595" s="4">
        <v>2202</v>
      </c>
    </row>
    <row r="596" spans="1:9">
      <c r="A596" s="4" t="s">
        <v>53</v>
      </c>
      <c r="B596" s="4">
        <v>106422</v>
      </c>
      <c r="C596" s="171">
        <v>45965.894317129627</v>
      </c>
      <c r="D596" s="4" t="s">
        <v>657</v>
      </c>
      <c r="E596" s="4" t="s">
        <v>316</v>
      </c>
      <c r="F596" s="4" t="s">
        <v>12</v>
      </c>
      <c r="G596" s="294">
        <v>55263.92</v>
      </c>
      <c r="H596" s="4">
        <v>925</v>
      </c>
      <c r="I596" s="4">
        <v>2155</v>
      </c>
    </row>
    <row r="597" spans="1:9">
      <c r="A597" s="4" t="s">
        <v>9</v>
      </c>
      <c r="B597" s="4">
        <v>106423</v>
      </c>
      <c r="C597" s="171">
        <v>45965.895567129628</v>
      </c>
      <c r="D597" s="4" t="s">
        <v>658</v>
      </c>
      <c r="E597" s="4" t="s">
        <v>78</v>
      </c>
      <c r="F597" s="4" t="s">
        <v>12</v>
      </c>
      <c r="G597" s="294">
        <v>64486.17</v>
      </c>
      <c r="H597" s="4">
        <v>114</v>
      </c>
      <c r="I597" s="4">
        <v>1342</v>
      </c>
    </row>
    <row r="598" spans="1:9">
      <c r="A598" s="4" t="s">
        <v>53</v>
      </c>
      <c r="B598" s="4">
        <v>106424</v>
      </c>
      <c r="C598" s="171">
        <v>45965.895624999997</v>
      </c>
      <c r="D598" s="4" t="s">
        <v>659</v>
      </c>
      <c r="E598" s="4" t="s">
        <v>316</v>
      </c>
      <c r="F598" s="4" t="s">
        <v>12</v>
      </c>
      <c r="G598" s="294">
        <v>28110.240000000002</v>
      </c>
      <c r="H598" s="4">
        <v>925</v>
      </c>
      <c r="I598" s="4">
        <v>2155</v>
      </c>
    </row>
    <row r="599" spans="1:9">
      <c r="A599" s="4" t="s">
        <v>53</v>
      </c>
      <c r="B599" s="4">
        <v>106425</v>
      </c>
      <c r="C599" s="171">
        <v>45965.896550925929</v>
      </c>
      <c r="D599" s="4" t="s">
        <v>660</v>
      </c>
      <c r="E599" s="4" t="s">
        <v>316</v>
      </c>
      <c r="F599" s="4" t="s">
        <v>12</v>
      </c>
      <c r="G599" s="294">
        <v>8977.5</v>
      </c>
      <c r="H599" s="4">
        <v>925</v>
      </c>
      <c r="I599" s="4">
        <v>2155</v>
      </c>
    </row>
    <row r="600" spans="1:9">
      <c r="A600" s="4" t="s">
        <v>9</v>
      </c>
      <c r="B600" s="4">
        <v>106426</v>
      </c>
      <c r="C600" s="171">
        <v>45965.896562499998</v>
      </c>
      <c r="D600" s="4" t="s">
        <v>661</v>
      </c>
      <c r="E600" s="4" t="s">
        <v>78</v>
      </c>
      <c r="F600" s="4" t="s">
        <v>12</v>
      </c>
      <c r="G600" s="294">
        <v>29400</v>
      </c>
      <c r="H600" s="4">
        <v>114</v>
      </c>
      <c r="I600" s="4">
        <v>1342</v>
      </c>
    </row>
    <row r="601" spans="1:9">
      <c r="A601" s="4" t="s">
        <v>53</v>
      </c>
      <c r="B601" s="4">
        <v>106427</v>
      </c>
      <c r="C601" s="171">
        <v>45965.897372685184</v>
      </c>
      <c r="D601" s="4" t="s">
        <v>75</v>
      </c>
      <c r="E601" s="4" t="s">
        <v>76</v>
      </c>
      <c r="F601" s="4" t="s">
        <v>12</v>
      </c>
      <c r="G601" s="294">
        <v>32260.16</v>
      </c>
      <c r="H601" s="4">
        <v>937</v>
      </c>
      <c r="I601" s="4">
        <v>2206</v>
      </c>
    </row>
    <row r="602" spans="1:9">
      <c r="A602" s="4" t="s">
        <v>53</v>
      </c>
      <c r="B602" s="4">
        <v>106428</v>
      </c>
      <c r="C602" s="171">
        <v>45965.897662037038</v>
      </c>
      <c r="D602" s="4" t="s">
        <v>100</v>
      </c>
      <c r="E602" s="4" t="s">
        <v>76</v>
      </c>
      <c r="F602" s="4" t="s">
        <v>12</v>
      </c>
      <c r="G602" s="294">
        <v>101032.42</v>
      </c>
      <c r="H602" s="4">
        <v>937</v>
      </c>
      <c r="I602" s="4">
        <v>2206</v>
      </c>
    </row>
    <row r="603" spans="1:9">
      <c r="A603" s="4" t="s">
        <v>53</v>
      </c>
      <c r="B603" s="4">
        <v>106429</v>
      </c>
      <c r="C603" s="171">
        <v>45965.897951388892</v>
      </c>
      <c r="D603" s="4" t="s">
        <v>149</v>
      </c>
      <c r="E603" s="4" t="s">
        <v>76</v>
      </c>
      <c r="F603" s="4" t="s">
        <v>12</v>
      </c>
      <c r="G603" s="294">
        <v>46550</v>
      </c>
      <c r="H603" s="4">
        <v>937</v>
      </c>
      <c r="I603" s="4">
        <v>2206</v>
      </c>
    </row>
    <row r="604" spans="1:9">
      <c r="A604" s="4" t="s">
        <v>53</v>
      </c>
      <c r="B604" s="4">
        <v>106430</v>
      </c>
      <c r="C604" s="171">
        <v>45965.898032407407</v>
      </c>
      <c r="D604" s="4" t="s">
        <v>662</v>
      </c>
      <c r="E604" s="4" t="s">
        <v>316</v>
      </c>
      <c r="F604" s="4" t="s">
        <v>12</v>
      </c>
      <c r="G604" s="294">
        <v>9075.6299999999992</v>
      </c>
      <c r="H604" s="4">
        <v>925</v>
      </c>
      <c r="I604" s="4">
        <v>2155</v>
      </c>
    </row>
    <row r="605" spans="1:9">
      <c r="A605" s="4" t="s">
        <v>53</v>
      </c>
      <c r="B605" s="4">
        <v>106431</v>
      </c>
      <c r="C605" s="171">
        <v>45965.898344907408</v>
      </c>
      <c r="D605" s="4" t="s">
        <v>202</v>
      </c>
      <c r="E605" s="4" t="s">
        <v>76</v>
      </c>
      <c r="F605" s="4" t="s">
        <v>12</v>
      </c>
      <c r="G605" s="294">
        <v>32731.040000000001</v>
      </c>
      <c r="H605" s="4">
        <v>937</v>
      </c>
      <c r="I605" s="4">
        <v>2206</v>
      </c>
    </row>
    <row r="606" spans="1:9">
      <c r="A606" s="4" t="s">
        <v>53</v>
      </c>
      <c r="B606" s="4">
        <v>106432</v>
      </c>
      <c r="C606" s="171">
        <v>45965.898796296293</v>
      </c>
      <c r="D606" s="4" t="s">
        <v>663</v>
      </c>
      <c r="E606" s="4" t="s">
        <v>316</v>
      </c>
      <c r="F606" s="4" t="s">
        <v>12</v>
      </c>
      <c r="G606" s="294">
        <v>4236.97</v>
      </c>
      <c r="H606" s="4">
        <v>925</v>
      </c>
      <c r="I606" s="4">
        <v>2155</v>
      </c>
    </row>
    <row r="607" spans="1:9">
      <c r="A607" s="4" t="s">
        <v>9</v>
      </c>
      <c r="B607" s="4">
        <v>106433</v>
      </c>
      <c r="C607" s="171">
        <v>45965.900381944448</v>
      </c>
      <c r="D607" s="4" t="s">
        <v>664</v>
      </c>
      <c r="E607" s="4" t="s">
        <v>126</v>
      </c>
      <c r="F607" s="4" t="s">
        <v>12</v>
      </c>
      <c r="G607" s="294">
        <v>43438.21</v>
      </c>
      <c r="H607" s="4">
        <v>104</v>
      </c>
      <c r="I607" s="4">
        <v>1310</v>
      </c>
    </row>
    <row r="608" spans="1:9">
      <c r="A608" s="4" t="s">
        <v>9</v>
      </c>
      <c r="B608" s="4">
        <v>106434</v>
      </c>
      <c r="C608" s="171">
        <v>45965.901203703703</v>
      </c>
      <c r="D608" s="4" t="s">
        <v>665</v>
      </c>
      <c r="E608" s="4" t="s">
        <v>126</v>
      </c>
      <c r="F608" s="4" t="s">
        <v>12</v>
      </c>
      <c r="G608" s="294">
        <v>39029.760000000002</v>
      </c>
      <c r="H608" s="4">
        <v>104</v>
      </c>
      <c r="I608" s="4">
        <v>1310</v>
      </c>
    </row>
    <row r="609" spans="1:9">
      <c r="A609" s="4" t="s">
        <v>53</v>
      </c>
      <c r="B609" s="4">
        <v>106435</v>
      </c>
      <c r="C609" s="171">
        <v>45965.901828703703</v>
      </c>
      <c r="D609" s="4" t="s">
        <v>243</v>
      </c>
      <c r="E609" s="4" t="s">
        <v>76</v>
      </c>
      <c r="F609" s="4" t="s">
        <v>12</v>
      </c>
      <c r="G609" s="294">
        <v>39396.639999999999</v>
      </c>
      <c r="H609" s="4">
        <v>937</v>
      </c>
      <c r="I609" s="4">
        <v>2206</v>
      </c>
    </row>
    <row r="610" spans="1:9">
      <c r="A610" s="4" t="s">
        <v>53</v>
      </c>
      <c r="B610" s="4">
        <v>106436</v>
      </c>
      <c r="C610" s="171">
        <v>45965.902361111112</v>
      </c>
      <c r="D610" s="4" t="s">
        <v>256</v>
      </c>
      <c r="E610" s="4" t="s">
        <v>76</v>
      </c>
      <c r="F610" s="4" t="s">
        <v>12</v>
      </c>
      <c r="G610" s="294">
        <v>53674.11</v>
      </c>
      <c r="H610" s="4">
        <v>937</v>
      </c>
      <c r="I610" s="4">
        <v>2206</v>
      </c>
    </row>
    <row r="611" spans="1:9">
      <c r="A611" s="4" t="s">
        <v>53</v>
      </c>
      <c r="B611" s="4">
        <v>106437</v>
      </c>
      <c r="C611" s="171">
        <v>45965.902638888889</v>
      </c>
      <c r="D611" s="4" t="s">
        <v>336</v>
      </c>
      <c r="E611" s="4" t="s">
        <v>76</v>
      </c>
      <c r="F611" s="4" t="s">
        <v>12</v>
      </c>
      <c r="G611" s="294">
        <v>39644.550000000003</v>
      </c>
      <c r="H611" s="4">
        <v>937</v>
      </c>
      <c r="I611" s="4">
        <v>2206</v>
      </c>
    </row>
    <row r="612" spans="1:9">
      <c r="A612" s="4" t="s">
        <v>423</v>
      </c>
      <c r="B612" s="4">
        <v>106438</v>
      </c>
      <c r="C612" s="171">
        <v>45965.902951388889</v>
      </c>
      <c r="D612" s="4" t="s">
        <v>666</v>
      </c>
      <c r="E612" s="4" t="s">
        <v>425</v>
      </c>
      <c r="F612" s="4" t="s">
        <v>12</v>
      </c>
      <c r="G612" s="294">
        <v>91878.720000000001</v>
      </c>
      <c r="H612" s="4">
        <v>405</v>
      </c>
      <c r="I612" s="4">
        <v>1642</v>
      </c>
    </row>
    <row r="613" spans="1:9">
      <c r="A613" s="4" t="s">
        <v>9</v>
      </c>
      <c r="B613" s="4">
        <v>106440</v>
      </c>
      <c r="C613" s="171">
        <v>45965.907523148147</v>
      </c>
      <c r="D613" s="4" t="s">
        <v>667</v>
      </c>
      <c r="E613" s="4" t="s">
        <v>126</v>
      </c>
      <c r="F613" s="4" t="s">
        <v>12</v>
      </c>
      <c r="G613" s="294">
        <v>102306.02</v>
      </c>
      <c r="H613" s="4">
        <v>104</v>
      </c>
      <c r="I613" s="4">
        <v>1310</v>
      </c>
    </row>
    <row r="614" spans="1:9">
      <c r="A614" s="4" t="s">
        <v>423</v>
      </c>
      <c r="B614" s="4">
        <v>106441</v>
      </c>
      <c r="C614" s="171">
        <v>45965.911319444444</v>
      </c>
      <c r="D614" s="4" t="s">
        <v>668</v>
      </c>
      <c r="E614" s="4" t="s">
        <v>425</v>
      </c>
      <c r="F614" s="4" t="s">
        <v>12</v>
      </c>
      <c r="G614" s="294">
        <v>49945.3</v>
      </c>
      <c r="H614" s="4">
        <v>405</v>
      </c>
      <c r="I614" s="4">
        <v>1642</v>
      </c>
    </row>
    <row r="615" spans="1:9">
      <c r="A615" s="4" t="s">
        <v>9</v>
      </c>
      <c r="B615" s="4">
        <v>106442</v>
      </c>
      <c r="C615" s="171">
        <v>45965.920532407406</v>
      </c>
      <c r="D615" s="4" t="s">
        <v>669</v>
      </c>
      <c r="E615" s="4" t="s">
        <v>11</v>
      </c>
      <c r="F615" s="4" t="s">
        <v>12</v>
      </c>
      <c r="G615" s="294">
        <v>12100.84</v>
      </c>
      <c r="H615" s="4">
        <v>102</v>
      </c>
      <c r="I615" s="4">
        <v>1306</v>
      </c>
    </row>
    <row r="616" spans="1:9">
      <c r="A616" s="4" t="s">
        <v>156</v>
      </c>
      <c r="B616" s="4">
        <v>106443</v>
      </c>
      <c r="C616" s="171">
        <v>45965.927685185183</v>
      </c>
      <c r="D616" s="4" t="s">
        <v>670</v>
      </c>
      <c r="E616" s="4" t="s">
        <v>200</v>
      </c>
      <c r="F616" s="4" t="s">
        <v>12</v>
      </c>
      <c r="G616" s="294">
        <v>139080</v>
      </c>
      <c r="H616" s="4">
        <v>705</v>
      </c>
      <c r="I616" s="4">
        <v>1914</v>
      </c>
    </row>
    <row r="617" spans="1:9">
      <c r="A617" s="4" t="s">
        <v>156</v>
      </c>
      <c r="B617" s="4">
        <v>106444</v>
      </c>
      <c r="C617" s="171">
        <v>45965.930451388886</v>
      </c>
      <c r="D617" s="4" t="s">
        <v>671</v>
      </c>
      <c r="E617" s="4" t="s">
        <v>200</v>
      </c>
      <c r="F617" s="4" t="s">
        <v>12</v>
      </c>
      <c r="G617" s="294">
        <v>55100</v>
      </c>
      <c r="H617" s="4">
        <v>705</v>
      </c>
      <c r="I617" s="4">
        <v>1913</v>
      </c>
    </row>
    <row r="618" spans="1:9">
      <c r="A618" s="4" t="s">
        <v>9</v>
      </c>
      <c r="B618" s="4">
        <v>106445</v>
      </c>
      <c r="C618" s="171">
        <v>45965.941319444442</v>
      </c>
      <c r="D618" s="4" t="s">
        <v>672</v>
      </c>
      <c r="E618" s="7" t="s">
        <v>126</v>
      </c>
      <c r="F618" s="4" t="s">
        <v>12</v>
      </c>
      <c r="G618" s="294">
        <v>43465.8</v>
      </c>
      <c r="H618" s="4">
        <v>104</v>
      </c>
      <c r="I618" s="4">
        <v>1310</v>
      </c>
    </row>
    <row r="619" spans="1:9">
      <c r="A619" s="4" t="s">
        <v>34</v>
      </c>
      <c r="B619" s="4">
        <v>106446</v>
      </c>
      <c r="C619" s="171">
        <v>45965.99695601852</v>
      </c>
      <c r="D619" s="4" t="s">
        <v>673</v>
      </c>
      <c r="E619" s="4" t="s">
        <v>364</v>
      </c>
      <c r="F619" s="4" t="s">
        <v>12</v>
      </c>
      <c r="G619" s="294">
        <v>9024.3799999999992</v>
      </c>
      <c r="H619" s="4">
        <v>510</v>
      </c>
      <c r="I619" s="4">
        <v>1714</v>
      </c>
    </row>
    <row r="620" spans="1:9">
      <c r="A620" s="4" t="s">
        <v>16</v>
      </c>
      <c r="B620" s="4">
        <v>106447</v>
      </c>
      <c r="C620" s="171" t="s">
        <v>674</v>
      </c>
      <c r="D620" s="4" t="s">
        <v>675</v>
      </c>
      <c r="E620" s="4" t="s">
        <v>18</v>
      </c>
      <c r="F620" s="4" t="s">
        <v>12</v>
      </c>
      <c r="G620" s="269">
        <v>20911.226890756305</v>
      </c>
      <c r="H620" s="4">
        <v>409</v>
      </c>
      <c r="I620" s="4">
        <v>1675</v>
      </c>
    </row>
    <row r="621" spans="1:9">
      <c r="A621" s="4" t="s">
        <v>24</v>
      </c>
      <c r="B621" s="4">
        <v>106448</v>
      </c>
      <c r="C621" s="171" t="s">
        <v>676</v>
      </c>
      <c r="D621" s="4" t="s">
        <v>677</v>
      </c>
      <c r="E621" s="4" t="s">
        <v>52</v>
      </c>
      <c r="F621" s="4" t="s">
        <v>12</v>
      </c>
      <c r="G621" s="269">
        <v>31932.915966386554</v>
      </c>
      <c r="H621" s="4">
        <v>720</v>
      </c>
      <c r="I621" s="4">
        <v>1982</v>
      </c>
    </row>
    <row r="622" spans="1:9">
      <c r="A622" s="4" t="s">
        <v>24</v>
      </c>
      <c r="B622" s="4">
        <v>106449</v>
      </c>
      <c r="C622" s="171" t="s">
        <v>678</v>
      </c>
      <c r="D622" s="4" t="s">
        <v>679</v>
      </c>
      <c r="E622" s="4" t="s">
        <v>52</v>
      </c>
      <c r="F622" s="4" t="s">
        <v>12</v>
      </c>
      <c r="G622" s="269">
        <v>16806.798319327732</v>
      </c>
      <c r="H622" s="4">
        <v>720</v>
      </c>
      <c r="I622" s="4">
        <v>1982</v>
      </c>
    </row>
    <row r="623" spans="1:9">
      <c r="A623" s="4" t="s">
        <v>24</v>
      </c>
      <c r="B623" s="4">
        <v>106450</v>
      </c>
      <c r="C623" s="171" t="s">
        <v>680</v>
      </c>
      <c r="D623" s="4" t="s">
        <v>681</v>
      </c>
      <c r="E623" s="4" t="s">
        <v>52</v>
      </c>
      <c r="F623" s="4" t="s">
        <v>12</v>
      </c>
      <c r="G623" s="269">
        <v>8067.2436974789925</v>
      </c>
      <c r="H623" s="4">
        <v>720</v>
      </c>
      <c r="I623" s="4">
        <v>1982</v>
      </c>
    </row>
    <row r="624" spans="1:9">
      <c r="A624" s="4" t="s">
        <v>24</v>
      </c>
      <c r="B624" s="4">
        <v>106451</v>
      </c>
      <c r="C624" s="171" t="s">
        <v>682</v>
      </c>
      <c r="D624" s="4" t="s">
        <v>683</v>
      </c>
      <c r="E624" s="4" t="s">
        <v>26</v>
      </c>
      <c r="F624" s="4" t="s">
        <v>12</v>
      </c>
      <c r="G624" s="269">
        <v>31932.915966386554</v>
      </c>
      <c r="H624" s="4">
        <v>714</v>
      </c>
      <c r="I624" s="4">
        <v>1942</v>
      </c>
    </row>
    <row r="625" spans="1:9">
      <c r="A625" s="4" t="s">
        <v>16</v>
      </c>
      <c r="B625" s="4">
        <v>106452</v>
      </c>
      <c r="C625" s="171" t="s">
        <v>684</v>
      </c>
      <c r="D625" s="4" t="s">
        <v>685</v>
      </c>
      <c r="E625" s="7" t="s">
        <v>170</v>
      </c>
      <c r="F625" s="4" t="s">
        <v>12</v>
      </c>
      <c r="G625" s="269">
        <v>12983.193277310926</v>
      </c>
      <c r="H625" s="4">
        <v>411</v>
      </c>
      <c r="I625" s="4">
        <v>1678</v>
      </c>
    </row>
    <row r="626" spans="1:9">
      <c r="A626" s="4" t="s">
        <v>9</v>
      </c>
      <c r="B626" s="4">
        <v>106453</v>
      </c>
      <c r="C626" s="171" t="s">
        <v>686</v>
      </c>
      <c r="D626" s="4" t="s">
        <v>687</v>
      </c>
      <c r="E626" s="4" t="s">
        <v>14</v>
      </c>
      <c r="F626" s="4" t="s">
        <v>12</v>
      </c>
      <c r="G626" s="269">
        <v>11543</v>
      </c>
      <c r="H626" s="4">
        <v>117</v>
      </c>
      <c r="I626" s="4">
        <v>1398</v>
      </c>
    </row>
    <row r="627" spans="1:9">
      <c r="A627" s="4" t="s">
        <v>16</v>
      </c>
      <c r="B627" s="4">
        <v>106454</v>
      </c>
      <c r="C627" s="171" t="s">
        <v>688</v>
      </c>
      <c r="D627" s="4" t="s">
        <v>689</v>
      </c>
      <c r="E627" s="4" t="s">
        <v>18</v>
      </c>
      <c r="F627" s="4" t="s">
        <v>12</v>
      </c>
      <c r="G627" s="269">
        <v>8542.0168067226896</v>
      </c>
      <c r="H627" s="4">
        <v>409</v>
      </c>
      <c r="I627" s="4">
        <v>1675</v>
      </c>
    </row>
    <row r="628" spans="1:9">
      <c r="A628" s="4" t="s">
        <v>34</v>
      </c>
      <c r="B628" s="4">
        <v>106455</v>
      </c>
      <c r="C628" s="171" t="s">
        <v>690</v>
      </c>
      <c r="D628" s="4" t="s">
        <v>691</v>
      </c>
      <c r="E628" s="4" t="s">
        <v>36</v>
      </c>
      <c r="F628" s="4" t="s">
        <v>12</v>
      </c>
      <c r="G628" s="269">
        <v>128333.69747899161</v>
      </c>
      <c r="H628" s="4">
        <v>509</v>
      </c>
      <c r="I628" s="4">
        <v>1737</v>
      </c>
    </row>
    <row r="629" spans="1:9">
      <c r="A629" s="4" t="s">
        <v>24</v>
      </c>
      <c r="B629" s="4">
        <v>106456</v>
      </c>
      <c r="C629" s="171" t="s">
        <v>692</v>
      </c>
      <c r="D629" s="4" t="s">
        <v>693</v>
      </c>
      <c r="E629" s="4" t="s">
        <v>376</v>
      </c>
      <c r="F629" s="4" t="s">
        <v>12</v>
      </c>
      <c r="G629" s="269">
        <v>41290.495798319331</v>
      </c>
      <c r="H629" s="4">
        <v>712</v>
      </c>
      <c r="I629" s="4">
        <v>1934</v>
      </c>
    </row>
    <row r="630" spans="1:9">
      <c r="A630" s="4" t="s">
        <v>16</v>
      </c>
      <c r="B630" s="4">
        <v>106457</v>
      </c>
      <c r="C630" s="171" t="s">
        <v>694</v>
      </c>
      <c r="D630" s="4" t="s">
        <v>695</v>
      </c>
      <c r="E630" s="4" t="s">
        <v>20</v>
      </c>
      <c r="F630" s="4" t="s">
        <v>12</v>
      </c>
      <c r="G630" s="269">
        <v>28541.823529411762</v>
      </c>
      <c r="H630" s="4">
        <v>413</v>
      </c>
      <c r="I630" s="4">
        <v>1684</v>
      </c>
    </row>
    <row r="631" spans="1:9">
      <c r="A631" s="4" t="s">
        <v>9</v>
      </c>
      <c r="B631" s="4">
        <v>106459</v>
      </c>
      <c r="C631" s="171" t="s">
        <v>696</v>
      </c>
      <c r="D631" s="4" t="s">
        <v>697</v>
      </c>
      <c r="E631" s="4" t="s">
        <v>28</v>
      </c>
      <c r="F631" s="4" t="s">
        <v>12</v>
      </c>
      <c r="G631" s="269">
        <v>31008.361344537814</v>
      </c>
      <c r="H631" s="4">
        <v>107</v>
      </c>
      <c r="I631" s="4">
        <v>1321</v>
      </c>
    </row>
    <row r="632" spans="1:9">
      <c r="A632" s="4" t="s">
        <v>9</v>
      </c>
      <c r="B632" s="4">
        <v>106461</v>
      </c>
      <c r="C632" s="171" t="s">
        <v>698</v>
      </c>
      <c r="D632" s="4" t="s">
        <v>699</v>
      </c>
      <c r="E632" s="4" t="s">
        <v>153</v>
      </c>
      <c r="F632" s="4" t="s">
        <v>12</v>
      </c>
      <c r="G632" s="269">
        <v>5776.2016806722695</v>
      </c>
      <c r="H632" s="4">
        <v>116</v>
      </c>
      <c r="I632" s="4">
        <v>1345</v>
      </c>
    </row>
    <row r="633" spans="1:9">
      <c r="A633" s="4" t="s">
        <v>16</v>
      </c>
      <c r="B633" s="4">
        <v>106462</v>
      </c>
      <c r="C633" s="171" t="s">
        <v>700</v>
      </c>
      <c r="D633" s="4" t="s">
        <v>701</v>
      </c>
      <c r="E633" s="4" t="s">
        <v>20</v>
      </c>
      <c r="F633" s="4" t="s">
        <v>12</v>
      </c>
      <c r="G633" s="269">
        <v>33341.579831932781</v>
      </c>
      <c r="H633" s="4">
        <v>413</v>
      </c>
      <c r="I633" s="4">
        <v>1684</v>
      </c>
    </row>
    <row r="634" spans="1:9">
      <c r="A634" s="4" t="s">
        <v>16</v>
      </c>
      <c r="B634" s="4">
        <v>106463</v>
      </c>
      <c r="C634" s="171" t="s">
        <v>702</v>
      </c>
      <c r="D634" s="4" t="s">
        <v>703</v>
      </c>
      <c r="E634" s="4" t="s">
        <v>18</v>
      </c>
      <c r="F634" s="4" t="s">
        <v>12</v>
      </c>
      <c r="G634" s="269">
        <v>9262.1512605042008</v>
      </c>
      <c r="H634" s="4">
        <v>409</v>
      </c>
      <c r="I634" s="4">
        <v>1675</v>
      </c>
    </row>
    <row r="635" spans="1:9">
      <c r="A635" s="4" t="s">
        <v>9</v>
      </c>
      <c r="B635" s="4">
        <v>106464</v>
      </c>
      <c r="C635" s="171" t="s">
        <v>704</v>
      </c>
      <c r="D635" s="4" t="s">
        <v>705</v>
      </c>
      <c r="E635" s="4" t="s">
        <v>28</v>
      </c>
      <c r="F635" s="4" t="s">
        <v>12</v>
      </c>
      <c r="G635" s="269">
        <v>25462.201680672271</v>
      </c>
      <c r="H635" s="4">
        <v>107</v>
      </c>
      <c r="I635" s="4">
        <v>1321</v>
      </c>
    </row>
    <row r="636" spans="1:9">
      <c r="A636" s="4" t="s">
        <v>41</v>
      </c>
      <c r="B636" s="4">
        <v>106465</v>
      </c>
      <c r="C636" s="171" t="s">
        <v>706</v>
      </c>
      <c r="D636" s="4" t="s">
        <v>707</v>
      </c>
      <c r="E636" s="4" t="s">
        <v>43</v>
      </c>
      <c r="F636" s="4" t="s">
        <v>12</v>
      </c>
      <c r="G636" s="269">
        <v>214482.36974789915</v>
      </c>
      <c r="H636" s="4">
        <v>620</v>
      </c>
      <c r="I636" s="4">
        <v>1879</v>
      </c>
    </row>
    <row r="637" spans="1:9">
      <c r="A637" s="4" t="s">
        <v>53</v>
      </c>
      <c r="B637" s="4">
        <v>106466</v>
      </c>
      <c r="C637" s="171" t="s">
        <v>708</v>
      </c>
      <c r="D637" s="4" t="s">
        <v>709</v>
      </c>
      <c r="E637" s="4" t="s">
        <v>87</v>
      </c>
      <c r="F637" s="4" t="s">
        <v>12</v>
      </c>
      <c r="G637" s="269">
        <v>33529.436974789918</v>
      </c>
      <c r="H637" s="4">
        <v>920</v>
      </c>
      <c r="I637" s="4">
        <v>2136</v>
      </c>
    </row>
    <row r="638" spans="1:9">
      <c r="A638" s="4" t="s">
        <v>53</v>
      </c>
      <c r="B638" s="4">
        <v>106467</v>
      </c>
      <c r="C638" s="171" t="s">
        <v>710</v>
      </c>
      <c r="D638" s="4" t="s">
        <v>711</v>
      </c>
      <c r="E638" s="4" t="s">
        <v>354</v>
      </c>
      <c r="F638" s="4" t="s">
        <v>12</v>
      </c>
      <c r="G638" s="269">
        <v>46717.579831932773</v>
      </c>
      <c r="H638" s="4">
        <v>918</v>
      </c>
      <c r="I638" s="4">
        <v>2130</v>
      </c>
    </row>
    <row r="639" spans="1:9">
      <c r="A639" s="4" t="s">
        <v>53</v>
      </c>
      <c r="B639" s="4">
        <v>106468</v>
      </c>
      <c r="C639" s="171" t="s">
        <v>712</v>
      </c>
      <c r="D639" s="4" t="s">
        <v>713</v>
      </c>
      <c r="E639" s="4" t="s">
        <v>225</v>
      </c>
      <c r="F639" s="4" t="s">
        <v>12</v>
      </c>
      <c r="G639" s="269">
        <v>24250</v>
      </c>
      <c r="H639" s="4">
        <v>908</v>
      </c>
      <c r="I639" s="4">
        <v>2105</v>
      </c>
    </row>
    <row r="640" spans="1:9">
      <c r="A640" s="4" t="s">
        <v>16</v>
      </c>
      <c r="B640" s="4">
        <v>106469</v>
      </c>
      <c r="C640" s="171" t="s">
        <v>714</v>
      </c>
      <c r="D640" s="4" t="s">
        <v>715</v>
      </c>
      <c r="E640" s="4" t="s">
        <v>170</v>
      </c>
      <c r="F640" s="4" t="s">
        <v>12</v>
      </c>
      <c r="G640" s="269">
        <v>20701.596638655465</v>
      </c>
      <c r="H640" s="4">
        <v>411</v>
      </c>
      <c r="I640" s="4">
        <v>1678</v>
      </c>
    </row>
    <row r="641" spans="1:9">
      <c r="A641" s="4" t="s">
        <v>34</v>
      </c>
      <c r="B641" s="4">
        <v>106470</v>
      </c>
      <c r="C641" s="171" t="s">
        <v>716</v>
      </c>
      <c r="D641" s="4" t="s">
        <v>717</v>
      </c>
      <c r="E641" s="4" t="s">
        <v>36</v>
      </c>
      <c r="F641" s="4" t="s">
        <v>12</v>
      </c>
      <c r="G641" s="269">
        <v>38582.915966386558</v>
      </c>
      <c r="H641" s="4">
        <v>509</v>
      </c>
      <c r="I641" s="4">
        <v>1737</v>
      </c>
    </row>
    <row r="642" spans="1:9">
      <c r="A642" s="4" t="s">
        <v>16</v>
      </c>
      <c r="B642" s="4">
        <v>106471</v>
      </c>
      <c r="C642" s="171" t="s">
        <v>718</v>
      </c>
      <c r="D642" s="4" t="s">
        <v>719</v>
      </c>
      <c r="E642" s="4" t="s">
        <v>18</v>
      </c>
      <c r="F642" s="4" t="s">
        <v>12</v>
      </c>
      <c r="G642" s="269">
        <v>16223.546218487396</v>
      </c>
      <c r="H642" s="4">
        <v>409</v>
      </c>
      <c r="I642" s="4">
        <v>1675</v>
      </c>
    </row>
    <row r="643" spans="1:9">
      <c r="A643" s="4" t="s">
        <v>53</v>
      </c>
      <c r="B643" s="4">
        <v>106472</v>
      </c>
      <c r="C643" s="171" t="s">
        <v>720</v>
      </c>
      <c r="D643" s="4" t="s">
        <v>721</v>
      </c>
      <c r="E643" s="7" t="s">
        <v>134</v>
      </c>
      <c r="F643" s="4" t="s">
        <v>12</v>
      </c>
      <c r="G643" s="269">
        <v>17640</v>
      </c>
      <c r="H643" s="4">
        <v>938</v>
      </c>
      <c r="I643" s="4">
        <v>2209</v>
      </c>
    </row>
    <row r="644" spans="1:9">
      <c r="A644" s="4" t="s">
        <v>9</v>
      </c>
      <c r="B644" s="4">
        <v>106473</v>
      </c>
      <c r="C644" s="171" t="s">
        <v>722</v>
      </c>
      <c r="D644" s="4" t="s">
        <v>723</v>
      </c>
      <c r="E644" s="4" t="s">
        <v>23</v>
      </c>
      <c r="F644" s="4" t="s">
        <v>12</v>
      </c>
      <c r="G644" s="269">
        <v>11543</v>
      </c>
      <c r="H644" s="4">
        <v>103</v>
      </c>
      <c r="I644" s="4">
        <v>1309</v>
      </c>
    </row>
    <row r="645" spans="1:9">
      <c r="A645" s="4" t="s">
        <v>24</v>
      </c>
      <c r="B645" s="4">
        <v>106474</v>
      </c>
      <c r="C645" s="171" t="s">
        <v>724</v>
      </c>
      <c r="D645" s="4" t="s">
        <v>725</v>
      </c>
      <c r="E645" s="4" t="s">
        <v>376</v>
      </c>
      <c r="F645" s="4" t="s">
        <v>12</v>
      </c>
      <c r="G645" s="269">
        <v>31932.915966386554</v>
      </c>
      <c r="H645" s="4">
        <v>712</v>
      </c>
      <c r="I645" s="4">
        <v>1934</v>
      </c>
    </row>
    <row r="646" spans="1:9">
      <c r="A646" s="4" t="s">
        <v>16</v>
      </c>
      <c r="B646" s="4">
        <v>106475</v>
      </c>
      <c r="C646" s="171" t="s">
        <v>726</v>
      </c>
      <c r="D646" s="4" t="s">
        <v>727</v>
      </c>
      <c r="E646" s="4" t="s">
        <v>18</v>
      </c>
      <c r="F646" s="4" t="s">
        <v>12</v>
      </c>
      <c r="G646" s="269">
        <v>12145.394957983193</v>
      </c>
      <c r="H646" s="4">
        <v>409</v>
      </c>
      <c r="I646" s="4">
        <v>1675</v>
      </c>
    </row>
    <row r="647" spans="1:9">
      <c r="A647" s="4" t="s">
        <v>9</v>
      </c>
      <c r="B647" s="4">
        <v>106476</v>
      </c>
      <c r="C647" s="171" t="s">
        <v>728</v>
      </c>
      <c r="D647" s="4" t="s">
        <v>729</v>
      </c>
      <c r="E647" s="4" t="s">
        <v>28</v>
      </c>
      <c r="F647" s="4" t="s">
        <v>12</v>
      </c>
      <c r="G647" s="269">
        <v>13109.277310924372</v>
      </c>
      <c r="H647" s="4">
        <v>107</v>
      </c>
      <c r="I647" s="4">
        <v>1321</v>
      </c>
    </row>
    <row r="648" spans="1:9">
      <c r="A648" s="4" t="s">
        <v>53</v>
      </c>
      <c r="B648" s="4">
        <v>106477</v>
      </c>
      <c r="C648" s="171" t="s">
        <v>730</v>
      </c>
      <c r="D648" s="4" t="s">
        <v>731</v>
      </c>
      <c r="E648" s="4" t="s">
        <v>84</v>
      </c>
      <c r="F648" s="4" t="s">
        <v>12</v>
      </c>
      <c r="G648" s="269">
        <v>17084.042016806721</v>
      </c>
      <c r="H648" s="4">
        <v>946</v>
      </c>
      <c r="I648" s="4">
        <v>2237</v>
      </c>
    </row>
    <row r="649" spans="1:9">
      <c r="A649" s="4" t="s">
        <v>9</v>
      </c>
      <c r="B649" s="4">
        <v>106478</v>
      </c>
      <c r="C649" s="171" t="s">
        <v>732</v>
      </c>
      <c r="D649" s="4" t="s">
        <v>733</v>
      </c>
      <c r="E649" s="4" t="s">
        <v>28</v>
      </c>
      <c r="F649" s="4" t="s">
        <v>12</v>
      </c>
      <c r="G649" s="269">
        <v>47845.521008403361</v>
      </c>
      <c r="H649" s="4">
        <v>107</v>
      </c>
      <c r="I649" s="4">
        <v>1321</v>
      </c>
    </row>
    <row r="650" spans="1:9">
      <c r="A650" s="4" t="s">
        <v>53</v>
      </c>
      <c r="B650" s="4">
        <v>106479</v>
      </c>
      <c r="C650" s="171" t="s">
        <v>734</v>
      </c>
      <c r="D650" s="4" t="s">
        <v>735</v>
      </c>
      <c r="E650" s="4" t="s">
        <v>55</v>
      </c>
      <c r="F650" s="4" t="s">
        <v>12</v>
      </c>
      <c r="G650" s="269">
        <v>306555.57983193279</v>
      </c>
      <c r="H650" s="4">
        <v>936</v>
      </c>
      <c r="I650" s="4">
        <v>2202</v>
      </c>
    </row>
    <row r="651" spans="1:9">
      <c r="A651" s="4" t="s">
        <v>41</v>
      </c>
      <c r="B651" s="4">
        <v>106480</v>
      </c>
      <c r="C651" s="171" t="s">
        <v>736</v>
      </c>
      <c r="D651" s="4" t="s">
        <v>737</v>
      </c>
      <c r="E651" s="4" t="s">
        <v>43</v>
      </c>
      <c r="F651" s="4" t="s">
        <v>12</v>
      </c>
      <c r="G651" s="269">
        <v>96557.226890756312</v>
      </c>
      <c r="H651" s="4">
        <v>620</v>
      </c>
      <c r="I651" s="4">
        <v>1879</v>
      </c>
    </row>
    <row r="652" spans="1:9">
      <c r="A652" s="4" t="s">
        <v>53</v>
      </c>
      <c r="B652" s="4">
        <v>106481</v>
      </c>
      <c r="C652" s="171" t="s">
        <v>738</v>
      </c>
      <c r="D652" s="4" t="s">
        <v>739</v>
      </c>
      <c r="E652" s="4" t="s">
        <v>118</v>
      </c>
      <c r="F652" s="4" t="s">
        <v>12</v>
      </c>
      <c r="G652" s="269">
        <v>17629.89075630252</v>
      </c>
      <c r="H652" s="4">
        <v>945</v>
      </c>
      <c r="I652" s="4">
        <v>2234</v>
      </c>
    </row>
    <row r="653" spans="1:9">
      <c r="A653" s="4" t="s">
        <v>53</v>
      </c>
      <c r="B653" s="4">
        <v>106482</v>
      </c>
      <c r="C653" s="171" t="s">
        <v>740</v>
      </c>
      <c r="D653" s="4" t="s">
        <v>741</v>
      </c>
      <c r="E653" s="4" t="s">
        <v>87</v>
      </c>
      <c r="F653" s="4" t="s">
        <v>12</v>
      </c>
      <c r="G653" s="269">
        <v>33529.436974789918</v>
      </c>
      <c r="H653" s="4">
        <v>920</v>
      </c>
      <c r="I653" s="4">
        <v>2136</v>
      </c>
    </row>
    <row r="654" spans="1:9">
      <c r="A654" s="4" t="s">
        <v>9</v>
      </c>
      <c r="B654" s="4">
        <v>106483</v>
      </c>
      <c r="C654" s="171" t="s">
        <v>742</v>
      </c>
      <c r="D654" s="4" t="s">
        <v>743</v>
      </c>
      <c r="E654" s="4" t="s">
        <v>28</v>
      </c>
      <c r="F654" s="4" t="s">
        <v>12</v>
      </c>
      <c r="G654" s="269">
        <v>13445.403361344539</v>
      </c>
      <c r="H654" s="4">
        <v>107</v>
      </c>
      <c r="I654" s="4">
        <v>1321</v>
      </c>
    </row>
    <row r="655" spans="1:9">
      <c r="A655" s="4" t="s">
        <v>53</v>
      </c>
      <c r="B655" s="4">
        <v>106484</v>
      </c>
      <c r="C655" s="171" t="s">
        <v>744</v>
      </c>
      <c r="D655" s="4" t="s">
        <v>745</v>
      </c>
      <c r="E655" s="4" t="s">
        <v>118</v>
      </c>
      <c r="F655" s="4" t="s">
        <v>12</v>
      </c>
      <c r="G655" s="269">
        <v>11022.697478991597</v>
      </c>
      <c r="H655" s="4">
        <v>945</v>
      </c>
      <c r="I655" s="4">
        <v>2234</v>
      </c>
    </row>
    <row r="656" spans="1:9">
      <c r="A656" s="4" t="s">
        <v>53</v>
      </c>
      <c r="B656" s="4">
        <v>106485</v>
      </c>
      <c r="C656" s="171" t="s">
        <v>746</v>
      </c>
      <c r="D656" s="4" t="s">
        <v>747</v>
      </c>
      <c r="E656" s="4" t="s">
        <v>84</v>
      </c>
      <c r="F656" s="4" t="s">
        <v>12</v>
      </c>
      <c r="G656" s="269">
        <v>36233.277310924372</v>
      </c>
      <c r="H656" s="4">
        <v>946</v>
      </c>
      <c r="I656" s="4">
        <v>2237</v>
      </c>
    </row>
    <row r="657" spans="1:9">
      <c r="A657" s="4" t="s">
        <v>53</v>
      </c>
      <c r="B657" s="4">
        <v>106486</v>
      </c>
      <c r="C657" s="171" t="s">
        <v>748</v>
      </c>
      <c r="D657" s="4" t="s">
        <v>735</v>
      </c>
      <c r="E657" s="4" t="s">
        <v>55</v>
      </c>
      <c r="F657" s="4" t="s">
        <v>12</v>
      </c>
      <c r="G657" s="269">
        <v>433968.13445378153</v>
      </c>
      <c r="H657" s="4">
        <v>936</v>
      </c>
      <c r="I657" s="4">
        <v>2202</v>
      </c>
    </row>
    <row r="658" spans="1:9">
      <c r="A658" s="4" t="s">
        <v>53</v>
      </c>
      <c r="B658" s="4">
        <v>106487</v>
      </c>
      <c r="C658" s="171" t="s">
        <v>749</v>
      </c>
      <c r="D658" s="4" t="s">
        <v>750</v>
      </c>
      <c r="E658" s="4" t="s">
        <v>186</v>
      </c>
      <c r="F658" s="4" t="s">
        <v>12</v>
      </c>
      <c r="G658" s="269">
        <v>14621.882352941178</v>
      </c>
      <c r="H658" s="4">
        <v>907</v>
      </c>
      <c r="I658" s="4">
        <v>2102</v>
      </c>
    </row>
    <row r="659" spans="1:9">
      <c r="A659" s="4" t="s">
        <v>53</v>
      </c>
      <c r="B659" s="4">
        <v>106488</v>
      </c>
      <c r="C659" s="171" t="s">
        <v>751</v>
      </c>
      <c r="D659" s="4" t="s">
        <v>752</v>
      </c>
      <c r="E659" s="4" t="s">
        <v>76</v>
      </c>
      <c r="F659" s="4" t="s">
        <v>12</v>
      </c>
      <c r="G659" s="269">
        <v>24000</v>
      </c>
      <c r="H659" s="4">
        <v>937</v>
      </c>
      <c r="I659" s="4">
        <v>2206</v>
      </c>
    </row>
    <row r="660" spans="1:9">
      <c r="A660" s="4" t="s">
        <v>9</v>
      </c>
      <c r="B660" s="4">
        <v>106489</v>
      </c>
      <c r="C660" s="171" t="s">
        <v>753</v>
      </c>
      <c r="D660" s="4" t="s">
        <v>754</v>
      </c>
      <c r="E660" s="4" t="s">
        <v>63</v>
      </c>
      <c r="F660" s="4" t="s">
        <v>12</v>
      </c>
      <c r="G660" s="269">
        <v>120451.04201680672</v>
      </c>
      <c r="H660" s="4">
        <v>111</v>
      </c>
      <c r="I660" s="4">
        <v>1337</v>
      </c>
    </row>
    <row r="661" spans="1:9">
      <c r="A661" s="4" t="s">
        <v>9</v>
      </c>
      <c r="B661" s="4">
        <v>106490</v>
      </c>
      <c r="C661" s="171" t="s">
        <v>755</v>
      </c>
      <c r="D661" s="4" t="s">
        <v>756</v>
      </c>
      <c r="E661" s="4" t="s">
        <v>28</v>
      </c>
      <c r="F661" s="4" t="s">
        <v>12</v>
      </c>
      <c r="G661" s="269">
        <v>25470.798319327732</v>
      </c>
      <c r="H661" s="4">
        <v>107</v>
      </c>
      <c r="I661" s="4">
        <v>1321</v>
      </c>
    </row>
    <row r="662" spans="1:9">
      <c r="A662" s="4" t="s">
        <v>423</v>
      </c>
      <c r="B662" s="4">
        <v>106491</v>
      </c>
      <c r="C662" s="171" t="s">
        <v>757</v>
      </c>
      <c r="D662" s="4" t="s">
        <v>758</v>
      </c>
      <c r="E662" s="4" t="s">
        <v>759</v>
      </c>
      <c r="F662" s="4" t="s">
        <v>12</v>
      </c>
      <c r="G662" s="269">
        <v>43458.899159663866</v>
      </c>
      <c r="H662" s="4">
        <v>415</v>
      </c>
      <c r="I662" s="4">
        <v>1666</v>
      </c>
    </row>
    <row r="663" spans="1:9">
      <c r="A663" s="4" t="s">
        <v>9</v>
      </c>
      <c r="B663" s="4">
        <v>106493</v>
      </c>
      <c r="C663" s="171" t="s">
        <v>760</v>
      </c>
      <c r="D663" s="4" t="s">
        <v>761</v>
      </c>
      <c r="E663" s="7" t="s">
        <v>23</v>
      </c>
      <c r="F663" s="4" t="s">
        <v>12</v>
      </c>
      <c r="G663" s="269">
        <v>27093</v>
      </c>
      <c r="H663" s="4">
        <v>103</v>
      </c>
      <c r="I663" s="4">
        <v>1309</v>
      </c>
    </row>
    <row r="664" spans="1:9">
      <c r="A664" s="4" t="s">
        <v>53</v>
      </c>
      <c r="B664" s="4">
        <v>106494</v>
      </c>
      <c r="C664" s="171" t="s">
        <v>762</v>
      </c>
      <c r="D664" s="4" t="s">
        <v>763</v>
      </c>
      <c r="E664" s="4" t="s">
        <v>84</v>
      </c>
      <c r="F664" s="4" t="s">
        <v>12</v>
      </c>
      <c r="G664" s="269">
        <v>20676.067226890758</v>
      </c>
      <c r="H664" s="4">
        <v>946</v>
      </c>
      <c r="I664" s="4">
        <v>2237</v>
      </c>
    </row>
    <row r="665" spans="1:9">
      <c r="A665" s="4" t="s">
        <v>16</v>
      </c>
      <c r="B665" s="4">
        <v>106495</v>
      </c>
      <c r="C665" s="171" t="s">
        <v>764</v>
      </c>
      <c r="D665" s="4" t="s">
        <v>765</v>
      </c>
      <c r="E665" s="4" t="s">
        <v>170</v>
      </c>
      <c r="F665" s="4" t="s">
        <v>12</v>
      </c>
      <c r="G665" s="269">
        <v>14182.151260504201</v>
      </c>
      <c r="H665" s="4">
        <v>411</v>
      </c>
      <c r="I665" s="4">
        <v>1678</v>
      </c>
    </row>
    <row r="666" spans="1:9">
      <c r="A666" s="4" t="s">
        <v>423</v>
      </c>
      <c r="B666" s="4">
        <v>106496</v>
      </c>
      <c r="C666" s="171" t="s">
        <v>766</v>
      </c>
      <c r="D666" s="4" t="s">
        <v>767</v>
      </c>
      <c r="E666" s="4" t="s">
        <v>425</v>
      </c>
      <c r="F666" s="4" t="s">
        <v>12</v>
      </c>
      <c r="G666" s="269">
        <v>10588.20168067227</v>
      </c>
      <c r="H666" s="4">
        <v>405</v>
      </c>
      <c r="I666" s="4">
        <v>1642</v>
      </c>
    </row>
    <row r="667" spans="1:9">
      <c r="A667" s="4" t="s">
        <v>53</v>
      </c>
      <c r="B667" s="4">
        <v>106497</v>
      </c>
      <c r="C667" s="171" t="s">
        <v>768</v>
      </c>
      <c r="D667" s="4" t="s">
        <v>769</v>
      </c>
      <c r="E667" s="4" t="s">
        <v>186</v>
      </c>
      <c r="F667" s="4" t="s">
        <v>12</v>
      </c>
      <c r="G667" s="269">
        <v>20288.235294117647</v>
      </c>
      <c r="H667" s="4">
        <v>907</v>
      </c>
      <c r="I667" s="4">
        <v>2102</v>
      </c>
    </row>
    <row r="668" spans="1:9">
      <c r="A668" s="4" t="s">
        <v>53</v>
      </c>
      <c r="B668" s="4">
        <v>106498</v>
      </c>
      <c r="C668" s="171" t="s">
        <v>770</v>
      </c>
      <c r="D668" s="4" t="s">
        <v>771</v>
      </c>
      <c r="E668" s="4" t="s">
        <v>58</v>
      </c>
      <c r="F668" s="4" t="s">
        <v>12</v>
      </c>
      <c r="G668" s="269">
        <v>10368</v>
      </c>
      <c r="H668" s="4">
        <v>932</v>
      </c>
      <c r="I668" s="4">
        <v>2179</v>
      </c>
    </row>
    <row r="669" spans="1:9">
      <c r="A669" s="4" t="s">
        <v>156</v>
      </c>
      <c r="B669" s="4">
        <v>106499</v>
      </c>
      <c r="C669" s="171" t="s">
        <v>772</v>
      </c>
      <c r="D669" s="4" t="s">
        <v>773</v>
      </c>
      <c r="E669" s="7" t="s">
        <v>200</v>
      </c>
      <c r="F669" s="4" t="s">
        <v>12</v>
      </c>
      <c r="G669" s="269">
        <v>68169.773109243702</v>
      </c>
      <c r="H669" s="4">
        <v>705</v>
      </c>
      <c r="I669" s="4">
        <v>1913</v>
      </c>
    </row>
    <row r="670" spans="1:9">
      <c r="A670" s="4" t="s">
        <v>53</v>
      </c>
      <c r="B670" s="4">
        <v>106500</v>
      </c>
      <c r="C670" s="171" t="s">
        <v>774</v>
      </c>
      <c r="D670" s="4" t="s">
        <v>775</v>
      </c>
      <c r="E670" s="4" t="s">
        <v>118</v>
      </c>
      <c r="F670" s="4" t="s">
        <v>12</v>
      </c>
      <c r="G670" s="269">
        <v>105617.57983193277</v>
      </c>
      <c r="H670" s="4">
        <v>945</v>
      </c>
      <c r="I670" s="4">
        <v>2234</v>
      </c>
    </row>
    <row r="671" spans="1:9">
      <c r="A671" s="4" t="s">
        <v>53</v>
      </c>
      <c r="B671" s="4">
        <v>106501</v>
      </c>
      <c r="C671" s="171" t="s">
        <v>776</v>
      </c>
      <c r="D671" s="4" t="s">
        <v>777</v>
      </c>
      <c r="E671" s="4" t="s">
        <v>87</v>
      </c>
      <c r="F671" s="4" t="s">
        <v>12</v>
      </c>
      <c r="G671" s="269">
        <v>33529.436974789918</v>
      </c>
      <c r="H671" s="4">
        <v>920</v>
      </c>
      <c r="I671" s="4">
        <v>2136</v>
      </c>
    </row>
    <row r="672" spans="1:9">
      <c r="A672" s="4" t="s">
        <v>24</v>
      </c>
      <c r="B672" s="4">
        <v>106502</v>
      </c>
      <c r="C672" s="171" t="s">
        <v>778</v>
      </c>
      <c r="D672" s="4" t="s">
        <v>779</v>
      </c>
      <c r="E672" s="4" t="s">
        <v>30</v>
      </c>
      <c r="F672" s="4" t="s">
        <v>12</v>
      </c>
      <c r="G672" s="269">
        <v>39777.151260504201</v>
      </c>
      <c r="H672" s="4">
        <v>715</v>
      </c>
      <c r="I672" s="4">
        <v>1943</v>
      </c>
    </row>
    <row r="673" spans="1:9">
      <c r="A673" s="4" t="s">
        <v>53</v>
      </c>
      <c r="B673" s="4">
        <v>106503</v>
      </c>
      <c r="C673" s="171" t="s">
        <v>780</v>
      </c>
      <c r="D673" s="4" t="s">
        <v>781</v>
      </c>
      <c r="E673" s="4" t="s">
        <v>186</v>
      </c>
      <c r="F673" s="4" t="s">
        <v>12</v>
      </c>
      <c r="G673" s="269">
        <v>52289.899159663873</v>
      </c>
      <c r="H673" s="4">
        <v>907</v>
      </c>
      <c r="I673" s="4">
        <v>2102</v>
      </c>
    </row>
    <row r="674" spans="1:9">
      <c r="A674" s="4" t="s">
        <v>423</v>
      </c>
      <c r="B674" s="4">
        <v>106504</v>
      </c>
      <c r="C674" s="171" t="s">
        <v>782</v>
      </c>
      <c r="D674" s="4" t="s">
        <v>783</v>
      </c>
      <c r="E674" s="4" t="s">
        <v>425</v>
      </c>
      <c r="F674" s="4" t="s">
        <v>12</v>
      </c>
      <c r="G674" s="269">
        <v>107043.42857142857</v>
      </c>
      <c r="H674" s="4">
        <v>405</v>
      </c>
      <c r="I674" s="4">
        <v>1642</v>
      </c>
    </row>
    <row r="675" spans="1:9">
      <c r="A675" s="4" t="s">
        <v>53</v>
      </c>
      <c r="B675" s="4">
        <v>106505</v>
      </c>
      <c r="C675" s="171" t="s">
        <v>784</v>
      </c>
      <c r="D675" s="4" t="s">
        <v>785</v>
      </c>
      <c r="E675" s="7" t="s">
        <v>58</v>
      </c>
      <c r="F675" s="4" t="s">
        <v>12</v>
      </c>
      <c r="G675" s="269">
        <v>27047.058823529413</v>
      </c>
      <c r="H675" s="4">
        <v>932</v>
      </c>
      <c r="I675" s="4">
        <v>2179</v>
      </c>
    </row>
    <row r="676" spans="1:9">
      <c r="A676" s="4" t="s">
        <v>41</v>
      </c>
      <c r="B676" s="4">
        <v>106506</v>
      </c>
      <c r="C676" s="171" t="s">
        <v>786</v>
      </c>
      <c r="D676" s="4" t="s">
        <v>787</v>
      </c>
      <c r="E676" s="4" t="s">
        <v>43</v>
      </c>
      <c r="F676" s="4" t="s">
        <v>12</v>
      </c>
      <c r="G676" s="269">
        <v>75390.71428571429</v>
      </c>
      <c r="H676" s="4">
        <v>620</v>
      </c>
      <c r="I676" s="4">
        <v>1879</v>
      </c>
    </row>
    <row r="677" spans="1:9">
      <c r="A677" s="4" t="s">
        <v>24</v>
      </c>
      <c r="B677" s="4">
        <v>106507</v>
      </c>
      <c r="C677" s="171" t="s">
        <v>788</v>
      </c>
      <c r="D677" s="4" t="s">
        <v>789</v>
      </c>
      <c r="E677" s="4" t="s">
        <v>52</v>
      </c>
      <c r="F677" s="4" t="s">
        <v>12</v>
      </c>
      <c r="G677" s="269">
        <v>53448.000000000007</v>
      </c>
      <c r="H677" s="4">
        <v>720</v>
      </c>
      <c r="I677" s="4">
        <v>1982</v>
      </c>
    </row>
    <row r="678" spans="1:9">
      <c r="A678" s="4" t="s">
        <v>53</v>
      </c>
      <c r="B678" s="4">
        <v>106508</v>
      </c>
      <c r="C678" s="171" t="s">
        <v>790</v>
      </c>
      <c r="D678" s="4" t="s">
        <v>791</v>
      </c>
      <c r="E678" s="4" t="s">
        <v>76</v>
      </c>
      <c r="F678" s="4" t="s">
        <v>12</v>
      </c>
      <c r="G678" s="269">
        <v>28148.722689075636</v>
      </c>
      <c r="H678" s="4">
        <v>937</v>
      </c>
      <c r="I678" s="4">
        <v>2206</v>
      </c>
    </row>
    <row r="679" spans="1:9">
      <c r="A679" s="4" t="s">
        <v>53</v>
      </c>
      <c r="B679" s="4">
        <v>106509</v>
      </c>
      <c r="C679" s="171" t="s">
        <v>792</v>
      </c>
      <c r="D679" s="4" t="s">
        <v>793</v>
      </c>
      <c r="E679" s="7" t="s">
        <v>186</v>
      </c>
      <c r="F679" s="4" t="s">
        <v>12</v>
      </c>
      <c r="G679" s="269">
        <v>47469.176470588238</v>
      </c>
      <c r="H679" s="4">
        <v>907</v>
      </c>
      <c r="I679" s="4">
        <v>2102</v>
      </c>
    </row>
    <row r="680" spans="1:9">
      <c r="A680" s="4" t="s">
        <v>53</v>
      </c>
      <c r="B680" s="4">
        <v>106510</v>
      </c>
      <c r="C680" s="171" t="s">
        <v>794</v>
      </c>
      <c r="D680" s="4" t="s">
        <v>795</v>
      </c>
      <c r="E680" s="4" t="s">
        <v>87</v>
      </c>
      <c r="F680" s="4" t="s">
        <v>12</v>
      </c>
      <c r="G680" s="269">
        <v>67058.865546218498</v>
      </c>
      <c r="H680" s="4">
        <v>920</v>
      </c>
      <c r="I680" s="4">
        <v>2136</v>
      </c>
    </row>
    <row r="681" spans="1:9">
      <c r="A681" s="4" t="s">
        <v>9</v>
      </c>
      <c r="B681" s="4">
        <v>106511</v>
      </c>
      <c r="C681" s="171" t="s">
        <v>796</v>
      </c>
      <c r="D681" s="4" t="s">
        <v>797</v>
      </c>
      <c r="E681" s="4" t="s">
        <v>14</v>
      </c>
      <c r="F681" s="4" t="s">
        <v>12</v>
      </c>
      <c r="G681" s="269">
        <v>8156.3025210084033</v>
      </c>
      <c r="H681" s="4">
        <v>117</v>
      </c>
      <c r="I681" s="4">
        <v>1398</v>
      </c>
    </row>
    <row r="682" spans="1:9">
      <c r="A682" s="4" t="s">
        <v>16</v>
      </c>
      <c r="B682" s="4">
        <v>106512</v>
      </c>
      <c r="C682" s="171" t="s">
        <v>798</v>
      </c>
      <c r="D682" s="4" t="s">
        <v>799</v>
      </c>
      <c r="E682" s="7" t="s">
        <v>18</v>
      </c>
      <c r="F682" s="4" t="s">
        <v>12</v>
      </c>
      <c r="G682" s="269">
        <v>50928</v>
      </c>
      <c r="H682" s="4">
        <v>409</v>
      </c>
      <c r="I682" s="4">
        <v>1675</v>
      </c>
    </row>
    <row r="683" spans="1:9">
      <c r="A683" s="4" t="s">
        <v>9</v>
      </c>
      <c r="B683" s="4">
        <v>106513</v>
      </c>
      <c r="C683" s="171" t="s">
        <v>800</v>
      </c>
      <c r="D683" s="4" t="s">
        <v>801</v>
      </c>
      <c r="E683" s="4" t="s">
        <v>23</v>
      </c>
      <c r="F683" s="4" t="s">
        <v>12</v>
      </c>
      <c r="G683" s="269">
        <v>35675.478991596639</v>
      </c>
      <c r="H683" s="4">
        <v>103</v>
      </c>
      <c r="I683" s="4">
        <v>1309</v>
      </c>
    </row>
    <row r="684" spans="1:9">
      <c r="A684" s="4" t="s">
        <v>53</v>
      </c>
      <c r="B684" s="4">
        <v>106514</v>
      </c>
      <c r="C684" s="171" t="s">
        <v>802</v>
      </c>
      <c r="D684" s="4" t="s">
        <v>803</v>
      </c>
      <c r="E684" s="4" t="s">
        <v>354</v>
      </c>
      <c r="F684" s="4" t="s">
        <v>12</v>
      </c>
      <c r="G684" s="269">
        <v>37065.042016806728</v>
      </c>
      <c r="H684" s="4">
        <v>918</v>
      </c>
      <c r="I684" s="4">
        <v>2130</v>
      </c>
    </row>
    <row r="685" spans="1:9">
      <c r="A685" s="4" t="s">
        <v>423</v>
      </c>
      <c r="B685" s="4">
        <v>106515</v>
      </c>
      <c r="C685" s="171" t="s">
        <v>804</v>
      </c>
      <c r="D685" s="4" t="s">
        <v>805</v>
      </c>
      <c r="E685" s="7" t="s">
        <v>425</v>
      </c>
      <c r="F685" s="4" t="s">
        <v>12</v>
      </c>
      <c r="G685" s="269">
        <v>45983.184873949584</v>
      </c>
      <c r="H685" s="4">
        <v>405</v>
      </c>
      <c r="I685" s="4">
        <v>1642</v>
      </c>
    </row>
    <row r="686" spans="1:9">
      <c r="A686" s="4" t="s">
        <v>9</v>
      </c>
      <c r="B686" s="4">
        <v>106516</v>
      </c>
      <c r="C686" s="171" t="s">
        <v>806</v>
      </c>
      <c r="D686" s="4" t="s">
        <v>807</v>
      </c>
      <c r="E686" s="4" t="s">
        <v>23</v>
      </c>
      <c r="F686" s="4" t="s">
        <v>12</v>
      </c>
      <c r="G686" s="269">
        <v>7220</v>
      </c>
      <c r="H686" s="4">
        <v>103</v>
      </c>
      <c r="I686" s="4">
        <v>1309</v>
      </c>
    </row>
    <row r="687" spans="1:9">
      <c r="A687" s="4" t="s">
        <v>24</v>
      </c>
      <c r="B687" s="4">
        <v>106517</v>
      </c>
      <c r="C687" s="171" t="s">
        <v>808</v>
      </c>
      <c r="D687" s="4" t="s">
        <v>809</v>
      </c>
      <c r="E687" s="4" t="s">
        <v>52</v>
      </c>
      <c r="F687" s="4" t="s">
        <v>12</v>
      </c>
      <c r="G687" s="269">
        <v>16806.798319327732</v>
      </c>
      <c r="H687" s="4">
        <v>720</v>
      </c>
      <c r="I687" s="4">
        <v>1982</v>
      </c>
    </row>
    <row r="688" spans="1:9">
      <c r="A688" s="4" t="s">
        <v>53</v>
      </c>
      <c r="B688" s="4">
        <v>106518</v>
      </c>
      <c r="C688" s="171" t="s">
        <v>810</v>
      </c>
      <c r="D688" s="4" t="s">
        <v>811</v>
      </c>
      <c r="E688" s="4" t="s">
        <v>134</v>
      </c>
      <c r="F688" s="4" t="s">
        <v>12</v>
      </c>
      <c r="G688" s="269">
        <v>58104.184873949576</v>
      </c>
      <c r="H688" s="4">
        <v>938</v>
      </c>
      <c r="I688" s="4">
        <v>2209</v>
      </c>
    </row>
    <row r="689" spans="1:9">
      <c r="A689" s="4" t="s">
        <v>9</v>
      </c>
      <c r="B689" s="4">
        <v>106519</v>
      </c>
      <c r="C689" s="171" t="s">
        <v>812</v>
      </c>
      <c r="D689" s="4" t="s">
        <v>813</v>
      </c>
      <c r="E689" s="4" t="s">
        <v>126</v>
      </c>
      <c r="F689" s="4" t="s">
        <v>12</v>
      </c>
      <c r="G689" s="269">
        <v>47899.378151260506</v>
      </c>
      <c r="H689" s="4">
        <v>104</v>
      </c>
      <c r="I689" s="4">
        <v>1310</v>
      </c>
    </row>
    <row r="690" spans="1:9">
      <c r="A690" s="4" t="s">
        <v>53</v>
      </c>
      <c r="B690" s="4">
        <v>106520</v>
      </c>
      <c r="C690" s="171" t="s">
        <v>814</v>
      </c>
      <c r="D690" s="4" t="s">
        <v>815</v>
      </c>
      <c r="E690" s="4" t="s">
        <v>84</v>
      </c>
      <c r="F690" s="4" t="s">
        <v>12</v>
      </c>
      <c r="G690" s="269">
        <v>42643</v>
      </c>
      <c r="H690" s="4">
        <v>946</v>
      </c>
      <c r="I690" s="4">
        <v>2237</v>
      </c>
    </row>
    <row r="691" spans="1:9">
      <c r="A691" s="4" t="s">
        <v>137</v>
      </c>
      <c r="B691" s="4">
        <v>106521</v>
      </c>
      <c r="C691" s="171" t="s">
        <v>816</v>
      </c>
      <c r="D691" s="4" t="s">
        <v>817</v>
      </c>
      <c r="E691" s="4" t="s">
        <v>139</v>
      </c>
      <c r="F691" s="4" t="s">
        <v>12</v>
      </c>
      <c r="G691" s="269">
        <v>38148.487394957985</v>
      </c>
      <c r="H691" s="4">
        <v>718</v>
      </c>
      <c r="I691" s="4">
        <v>1959</v>
      </c>
    </row>
    <row r="692" spans="1:9">
      <c r="A692" s="4" t="s">
        <v>53</v>
      </c>
      <c r="B692" s="4">
        <v>106522</v>
      </c>
      <c r="C692" s="171" t="s">
        <v>818</v>
      </c>
      <c r="D692" s="4" t="s">
        <v>819</v>
      </c>
      <c r="E692" s="4" t="s">
        <v>134</v>
      </c>
      <c r="F692" s="4" t="s">
        <v>12</v>
      </c>
      <c r="G692" s="269">
        <v>36084.042016806728</v>
      </c>
      <c r="H692" s="4">
        <v>938</v>
      </c>
      <c r="I692" s="4">
        <v>2209</v>
      </c>
    </row>
    <row r="693" spans="1:9">
      <c r="A693" s="4" t="s">
        <v>53</v>
      </c>
      <c r="B693" s="4">
        <v>106523</v>
      </c>
      <c r="C693" s="171" t="s">
        <v>820</v>
      </c>
      <c r="D693" s="4" t="s">
        <v>821</v>
      </c>
      <c r="E693" s="4" t="s">
        <v>143</v>
      </c>
      <c r="F693" s="4" t="s">
        <v>12</v>
      </c>
      <c r="G693" s="269">
        <v>2668.747899159664</v>
      </c>
      <c r="H693" s="4">
        <v>919</v>
      </c>
      <c r="I693" s="4">
        <v>2133</v>
      </c>
    </row>
    <row r="694" spans="1:9">
      <c r="A694" s="4" t="s">
        <v>53</v>
      </c>
      <c r="B694" s="4">
        <v>106524</v>
      </c>
      <c r="C694" s="171" t="s">
        <v>822</v>
      </c>
      <c r="D694" s="4" t="s">
        <v>823</v>
      </c>
      <c r="E694" s="4" t="s">
        <v>225</v>
      </c>
      <c r="F694" s="4" t="s">
        <v>12</v>
      </c>
      <c r="G694" s="269">
        <v>30252.050420168071</v>
      </c>
      <c r="H694" s="4">
        <v>908</v>
      </c>
      <c r="I694" s="4">
        <v>2105</v>
      </c>
    </row>
    <row r="695" spans="1:9">
      <c r="A695" s="4" t="s">
        <v>53</v>
      </c>
      <c r="B695" s="4">
        <v>106525</v>
      </c>
      <c r="C695" s="171" t="s">
        <v>824</v>
      </c>
      <c r="D695" s="4" t="s">
        <v>825</v>
      </c>
      <c r="E695" s="7" t="s">
        <v>84</v>
      </c>
      <c r="F695" s="4" t="s">
        <v>12</v>
      </c>
      <c r="G695" s="269">
        <v>20543</v>
      </c>
      <c r="H695" s="4">
        <v>946</v>
      </c>
      <c r="I695" s="4">
        <v>2237</v>
      </c>
    </row>
    <row r="696" spans="1:9">
      <c r="A696" s="4" t="s">
        <v>9</v>
      </c>
      <c r="B696" s="4">
        <v>106526</v>
      </c>
      <c r="C696" s="171" t="s">
        <v>826</v>
      </c>
      <c r="D696" s="4" t="s">
        <v>827</v>
      </c>
      <c r="E696" s="4" t="s">
        <v>65</v>
      </c>
      <c r="F696" s="4" t="s">
        <v>12</v>
      </c>
      <c r="G696" s="269">
        <v>8180.6722689075632</v>
      </c>
      <c r="H696" s="4">
        <v>113</v>
      </c>
      <c r="I696" s="4">
        <v>1333</v>
      </c>
    </row>
    <row r="697" spans="1:9">
      <c r="A697" s="4" t="s">
        <v>53</v>
      </c>
      <c r="B697" s="4">
        <v>106527</v>
      </c>
      <c r="C697" s="171" t="s">
        <v>828</v>
      </c>
      <c r="D697" s="4" t="s">
        <v>829</v>
      </c>
      <c r="E697" s="4" t="s">
        <v>111</v>
      </c>
      <c r="F697" s="4" t="s">
        <v>12</v>
      </c>
      <c r="G697" s="269">
        <v>27000</v>
      </c>
      <c r="H697" s="4">
        <v>934</v>
      </c>
      <c r="I697" s="4">
        <v>2196</v>
      </c>
    </row>
    <row r="698" spans="1:9">
      <c r="A698" s="4" t="s">
        <v>9</v>
      </c>
      <c r="B698" s="4">
        <v>106528</v>
      </c>
      <c r="C698" s="171" t="s">
        <v>828</v>
      </c>
      <c r="D698" s="4" t="s">
        <v>830</v>
      </c>
      <c r="E698" s="4" t="s">
        <v>11</v>
      </c>
      <c r="F698" s="4" t="s">
        <v>12</v>
      </c>
      <c r="G698" s="269">
        <v>92095.579831932788</v>
      </c>
      <c r="H698" s="4">
        <v>102</v>
      </c>
      <c r="I698" s="4">
        <v>1306</v>
      </c>
    </row>
    <row r="699" spans="1:9">
      <c r="A699" s="4" t="s">
        <v>53</v>
      </c>
      <c r="B699" s="4">
        <v>106529</v>
      </c>
      <c r="C699" s="171" t="s">
        <v>831</v>
      </c>
      <c r="D699" s="4" t="s">
        <v>832</v>
      </c>
      <c r="E699" s="4" t="s">
        <v>225</v>
      </c>
      <c r="F699" s="4" t="s">
        <v>12</v>
      </c>
      <c r="G699" s="269">
        <v>13363.46218487395</v>
      </c>
      <c r="H699" s="4">
        <v>908</v>
      </c>
      <c r="I699" s="4">
        <v>2105</v>
      </c>
    </row>
    <row r="700" spans="1:9">
      <c r="A700" s="4" t="s">
        <v>53</v>
      </c>
      <c r="B700" s="4">
        <v>106530</v>
      </c>
      <c r="C700" s="171" t="s">
        <v>833</v>
      </c>
      <c r="D700" s="4" t="s">
        <v>834</v>
      </c>
      <c r="E700" s="4" t="s">
        <v>58</v>
      </c>
      <c r="F700" s="4" t="s">
        <v>12</v>
      </c>
      <c r="G700" s="269">
        <v>39329.747899159665</v>
      </c>
      <c r="H700" s="4">
        <v>932</v>
      </c>
      <c r="I700" s="4">
        <v>2179</v>
      </c>
    </row>
    <row r="701" spans="1:9">
      <c r="A701" s="4" t="s">
        <v>9</v>
      </c>
      <c r="B701" s="4">
        <v>106531</v>
      </c>
      <c r="C701" s="171" t="s">
        <v>835</v>
      </c>
      <c r="D701" s="4" t="s">
        <v>836</v>
      </c>
      <c r="E701" s="4" t="s">
        <v>28</v>
      </c>
      <c r="F701" s="4" t="s">
        <v>12</v>
      </c>
      <c r="G701" s="269">
        <v>18932.672268907565</v>
      </c>
      <c r="H701" s="4">
        <v>107</v>
      </c>
      <c r="I701" s="4">
        <v>1321</v>
      </c>
    </row>
    <row r="702" spans="1:9">
      <c r="A702" s="4" t="s">
        <v>9</v>
      </c>
      <c r="B702" s="4">
        <v>106532</v>
      </c>
      <c r="C702" s="171" t="s">
        <v>837</v>
      </c>
      <c r="D702" s="4" t="s">
        <v>838</v>
      </c>
      <c r="E702" s="7" t="s">
        <v>28</v>
      </c>
      <c r="F702" s="4" t="s">
        <v>12</v>
      </c>
      <c r="G702" s="269">
        <v>11543</v>
      </c>
      <c r="H702" s="4">
        <v>107</v>
      </c>
      <c r="I702" s="4">
        <v>1321</v>
      </c>
    </row>
    <row r="703" spans="1:9">
      <c r="A703" s="4" t="s">
        <v>53</v>
      </c>
      <c r="B703" s="4">
        <v>106533</v>
      </c>
      <c r="C703" s="171" t="s">
        <v>839</v>
      </c>
      <c r="D703" s="4" t="s">
        <v>840</v>
      </c>
      <c r="E703" s="4" t="s">
        <v>61</v>
      </c>
      <c r="F703" s="4" t="s">
        <v>12</v>
      </c>
      <c r="G703" s="269">
        <v>137061.00840336137</v>
      </c>
      <c r="H703" s="4">
        <v>921</v>
      </c>
      <c r="I703" s="4">
        <v>2139</v>
      </c>
    </row>
    <row r="704" spans="1:9">
      <c r="A704" s="4" t="s">
        <v>9</v>
      </c>
      <c r="B704" s="4">
        <v>106534</v>
      </c>
      <c r="C704" s="171" t="s">
        <v>841</v>
      </c>
      <c r="D704" s="4" t="s">
        <v>842</v>
      </c>
      <c r="E704" s="7" t="s">
        <v>28</v>
      </c>
      <c r="F704" s="4" t="s">
        <v>12</v>
      </c>
      <c r="G704" s="269">
        <v>26722.680672268911</v>
      </c>
      <c r="H704" s="4">
        <v>107</v>
      </c>
      <c r="I704" s="4">
        <v>1321</v>
      </c>
    </row>
    <row r="705" spans="1:9">
      <c r="A705" s="4" t="s">
        <v>16</v>
      </c>
      <c r="B705" s="4">
        <v>106535</v>
      </c>
      <c r="C705" s="171" t="s">
        <v>843</v>
      </c>
      <c r="D705" s="4" t="s">
        <v>844</v>
      </c>
      <c r="E705" s="4" t="s">
        <v>170</v>
      </c>
      <c r="F705" s="4" t="s">
        <v>12</v>
      </c>
      <c r="G705" s="269">
        <v>7355.0000000000009</v>
      </c>
      <c r="H705" s="4">
        <v>411</v>
      </c>
      <c r="I705" s="4">
        <v>1678</v>
      </c>
    </row>
    <row r="706" spans="1:9">
      <c r="A706" s="4" t="s">
        <v>53</v>
      </c>
      <c r="B706" s="4">
        <v>106536</v>
      </c>
      <c r="C706" s="171" t="s">
        <v>845</v>
      </c>
      <c r="D706" s="4" t="s">
        <v>846</v>
      </c>
      <c r="E706" s="4" t="s">
        <v>84</v>
      </c>
      <c r="F706" s="4" t="s">
        <v>12</v>
      </c>
      <c r="G706" s="269">
        <v>9585.2100840336134</v>
      </c>
      <c r="H706" s="4">
        <v>946</v>
      </c>
      <c r="I706" s="4">
        <v>2237</v>
      </c>
    </row>
    <row r="707" spans="1:9">
      <c r="A707" s="4" t="s">
        <v>423</v>
      </c>
      <c r="B707" s="4">
        <v>106537</v>
      </c>
      <c r="C707" s="171" t="s">
        <v>847</v>
      </c>
      <c r="D707" s="4" t="s">
        <v>848</v>
      </c>
      <c r="E707" s="7" t="s">
        <v>425</v>
      </c>
      <c r="F707" s="4" t="s">
        <v>12</v>
      </c>
      <c r="G707" s="269">
        <v>55563.26050420168</v>
      </c>
      <c r="H707" s="4">
        <v>405</v>
      </c>
      <c r="I707" s="4">
        <v>1642</v>
      </c>
    </row>
    <row r="708" spans="1:9">
      <c r="A708" s="4" t="s">
        <v>53</v>
      </c>
      <c r="B708" s="4">
        <v>106538</v>
      </c>
      <c r="C708" s="171" t="s">
        <v>849</v>
      </c>
      <c r="D708" s="4" t="s">
        <v>850</v>
      </c>
      <c r="E708" s="4" t="s">
        <v>84</v>
      </c>
      <c r="F708" s="4" t="s">
        <v>12</v>
      </c>
      <c r="G708" s="269">
        <v>12100.840336134454</v>
      </c>
      <c r="H708" s="4">
        <v>946</v>
      </c>
      <c r="I708" s="4">
        <v>2237</v>
      </c>
    </row>
    <row r="709" spans="1:9">
      <c r="A709" s="4" t="s">
        <v>16</v>
      </c>
      <c r="B709" s="4">
        <v>106539</v>
      </c>
      <c r="C709" s="171" t="s">
        <v>851</v>
      </c>
      <c r="D709" s="4" t="s">
        <v>852</v>
      </c>
      <c r="E709" s="7" t="s">
        <v>20</v>
      </c>
      <c r="F709" s="4" t="s">
        <v>12</v>
      </c>
      <c r="G709" s="269">
        <v>26722.680672268911</v>
      </c>
      <c r="H709" s="4">
        <v>413</v>
      </c>
      <c r="I709" s="4">
        <v>1684</v>
      </c>
    </row>
    <row r="710" spans="1:9">
      <c r="A710" s="4" t="s">
        <v>9</v>
      </c>
      <c r="B710" s="4">
        <v>106540</v>
      </c>
      <c r="C710" s="171" t="s">
        <v>853</v>
      </c>
      <c r="D710" s="4" t="s">
        <v>854</v>
      </c>
      <c r="E710" s="4" t="s">
        <v>65</v>
      </c>
      <c r="F710" s="4" t="s">
        <v>12</v>
      </c>
      <c r="G710" s="269">
        <v>25744.722689075632</v>
      </c>
      <c r="H710" s="4">
        <v>113</v>
      </c>
      <c r="I710" s="4">
        <v>1333</v>
      </c>
    </row>
    <row r="711" spans="1:9">
      <c r="A711" s="4" t="s">
        <v>53</v>
      </c>
      <c r="B711" s="4">
        <v>106541</v>
      </c>
      <c r="C711" s="171" t="s">
        <v>855</v>
      </c>
      <c r="D711" s="4" t="s">
        <v>856</v>
      </c>
      <c r="E711" s="4" t="s">
        <v>84</v>
      </c>
      <c r="F711" s="4" t="s">
        <v>12</v>
      </c>
      <c r="G711" s="269">
        <v>16270</v>
      </c>
      <c r="H711" s="4">
        <v>946</v>
      </c>
      <c r="I711" s="4">
        <v>2237</v>
      </c>
    </row>
    <row r="712" spans="1:9">
      <c r="A712" s="4" t="s">
        <v>9</v>
      </c>
      <c r="B712" s="4">
        <v>106542</v>
      </c>
      <c r="C712" s="171" t="s">
        <v>857</v>
      </c>
      <c r="D712" s="4" t="s">
        <v>858</v>
      </c>
      <c r="E712" s="4" t="s">
        <v>23</v>
      </c>
      <c r="F712" s="4" t="s">
        <v>12</v>
      </c>
      <c r="G712" s="269">
        <v>18097.638655462186</v>
      </c>
      <c r="H712" s="4">
        <v>103</v>
      </c>
      <c r="I712" s="4">
        <v>1309</v>
      </c>
    </row>
    <row r="713" spans="1:9">
      <c r="A713" s="4" t="s">
        <v>9</v>
      </c>
      <c r="B713" s="4">
        <v>106543</v>
      </c>
      <c r="C713" s="171" t="s">
        <v>859</v>
      </c>
      <c r="D713" s="4" t="s">
        <v>860</v>
      </c>
      <c r="E713" s="7" t="s">
        <v>14</v>
      </c>
      <c r="F713" s="4" t="s">
        <v>12</v>
      </c>
      <c r="G713" s="269">
        <v>23086</v>
      </c>
      <c r="H713" s="4">
        <v>117</v>
      </c>
      <c r="I713" s="4">
        <v>1398</v>
      </c>
    </row>
    <row r="714" spans="1:9">
      <c r="A714" s="4" t="s">
        <v>53</v>
      </c>
      <c r="B714" s="4">
        <v>106544</v>
      </c>
      <c r="C714" s="171" t="s">
        <v>861</v>
      </c>
      <c r="D714" s="4" t="s">
        <v>862</v>
      </c>
      <c r="E714" s="4" t="s">
        <v>143</v>
      </c>
      <c r="F714" s="4" t="s">
        <v>12</v>
      </c>
      <c r="G714" s="269">
        <v>26600</v>
      </c>
      <c r="H714" s="4">
        <v>919</v>
      </c>
      <c r="I714" s="4">
        <v>2133</v>
      </c>
    </row>
    <row r="715" spans="1:9">
      <c r="A715" s="4" t="s">
        <v>53</v>
      </c>
      <c r="B715" s="4">
        <v>106545</v>
      </c>
      <c r="C715" s="171" t="s">
        <v>863</v>
      </c>
      <c r="D715" s="4" t="s">
        <v>864</v>
      </c>
      <c r="E715" s="4" t="s">
        <v>84</v>
      </c>
      <c r="F715" s="4" t="s">
        <v>12</v>
      </c>
      <c r="G715" s="269">
        <v>11543</v>
      </c>
      <c r="H715" s="4">
        <v>946</v>
      </c>
      <c r="I715" s="4">
        <v>2237</v>
      </c>
    </row>
    <row r="716" spans="1:9">
      <c r="A716" s="4" t="s">
        <v>24</v>
      </c>
      <c r="B716" s="4">
        <v>106546</v>
      </c>
      <c r="C716" s="171" t="s">
        <v>865</v>
      </c>
      <c r="D716" s="4" t="s">
        <v>866</v>
      </c>
      <c r="E716" s="4" t="s">
        <v>376</v>
      </c>
      <c r="F716" s="4" t="s">
        <v>12</v>
      </c>
      <c r="G716" s="269">
        <v>31932.915966386554</v>
      </c>
      <c r="H716" s="4">
        <v>712</v>
      </c>
      <c r="I716" s="4">
        <v>1934</v>
      </c>
    </row>
    <row r="717" spans="1:9">
      <c r="A717" s="4" t="s">
        <v>53</v>
      </c>
      <c r="B717" s="4">
        <v>106547</v>
      </c>
      <c r="C717" s="171" t="s">
        <v>867</v>
      </c>
      <c r="D717" s="4" t="s">
        <v>868</v>
      </c>
      <c r="E717" s="7" t="s">
        <v>186</v>
      </c>
      <c r="F717" s="4" t="s">
        <v>12</v>
      </c>
      <c r="G717" s="269">
        <v>29492.638655462186</v>
      </c>
      <c r="H717" s="4">
        <v>907</v>
      </c>
      <c r="I717" s="4">
        <v>2102</v>
      </c>
    </row>
    <row r="718" spans="1:9">
      <c r="A718" s="4" t="s">
        <v>53</v>
      </c>
      <c r="B718" s="4">
        <v>106548</v>
      </c>
      <c r="C718" s="171" t="s">
        <v>869</v>
      </c>
      <c r="D718" s="4" t="s">
        <v>870</v>
      </c>
      <c r="E718" s="4" t="s">
        <v>55</v>
      </c>
      <c r="F718" s="4" t="s">
        <v>12</v>
      </c>
      <c r="G718" s="269">
        <v>38952.218487394959</v>
      </c>
      <c r="H718" s="4">
        <v>936</v>
      </c>
      <c r="I718" s="4">
        <v>2202</v>
      </c>
    </row>
    <row r="719" spans="1:9">
      <c r="A719" s="4" t="s">
        <v>53</v>
      </c>
      <c r="B719" s="4">
        <v>106549</v>
      </c>
      <c r="C719" s="171" t="s">
        <v>871</v>
      </c>
      <c r="D719" s="4" t="s">
        <v>769</v>
      </c>
      <c r="E719" s="4" t="s">
        <v>186</v>
      </c>
      <c r="F719" s="4" t="s">
        <v>12</v>
      </c>
      <c r="G719" s="269">
        <v>14891.26050420168</v>
      </c>
      <c r="H719" s="4">
        <v>907</v>
      </c>
      <c r="I719" s="4">
        <v>2102</v>
      </c>
    </row>
    <row r="720" spans="1:9">
      <c r="A720" s="4" t="s">
        <v>53</v>
      </c>
      <c r="B720" s="4">
        <v>106550</v>
      </c>
      <c r="C720" s="171" t="s">
        <v>872</v>
      </c>
      <c r="D720" s="4" t="s">
        <v>873</v>
      </c>
      <c r="E720" s="4" t="s">
        <v>84</v>
      </c>
      <c r="F720" s="4" t="s">
        <v>12</v>
      </c>
      <c r="G720" s="269">
        <v>17142.873949579833</v>
      </c>
      <c r="H720" s="4">
        <v>946</v>
      </c>
      <c r="I720" s="4">
        <v>2237</v>
      </c>
    </row>
    <row r="721" spans="1:9">
      <c r="A721" s="4" t="s">
        <v>53</v>
      </c>
      <c r="B721" s="4">
        <v>106551</v>
      </c>
      <c r="C721" s="171" t="s">
        <v>874</v>
      </c>
      <c r="D721" s="4" t="s">
        <v>875</v>
      </c>
      <c r="E721" s="7" t="s">
        <v>198</v>
      </c>
      <c r="F721" s="4" t="s">
        <v>12</v>
      </c>
      <c r="G721" s="269">
        <v>81894.97478991597</v>
      </c>
      <c r="H721" s="4">
        <v>935</v>
      </c>
      <c r="I721" s="4">
        <v>2199</v>
      </c>
    </row>
    <row r="722" spans="1:9">
      <c r="A722" s="4" t="s">
        <v>53</v>
      </c>
      <c r="B722" s="4">
        <v>106552</v>
      </c>
      <c r="C722" s="171" t="s">
        <v>876</v>
      </c>
      <c r="D722" s="4" t="s">
        <v>877</v>
      </c>
      <c r="E722" s="4" t="s">
        <v>134</v>
      </c>
      <c r="F722" s="4" t="s">
        <v>12</v>
      </c>
      <c r="G722" s="269">
        <v>24000</v>
      </c>
      <c r="H722" s="4">
        <v>938</v>
      </c>
      <c r="I722" s="4">
        <v>2209</v>
      </c>
    </row>
    <row r="723" spans="1:9">
      <c r="A723" s="4" t="s">
        <v>53</v>
      </c>
      <c r="B723" s="4">
        <v>106553</v>
      </c>
      <c r="C723" s="171" t="s">
        <v>878</v>
      </c>
      <c r="D723" s="4" t="s">
        <v>879</v>
      </c>
      <c r="E723" s="4" t="s">
        <v>61</v>
      </c>
      <c r="F723" s="4" t="s">
        <v>12</v>
      </c>
      <c r="G723" s="269">
        <v>261137.52100840339</v>
      </c>
      <c r="H723" s="4">
        <v>921</v>
      </c>
      <c r="I723" s="4">
        <v>2139</v>
      </c>
    </row>
    <row r="724" spans="1:9">
      <c r="A724" s="4" t="s">
        <v>9</v>
      </c>
      <c r="B724" s="4">
        <v>106554</v>
      </c>
      <c r="C724" s="171" t="s">
        <v>878</v>
      </c>
      <c r="D724" s="4" t="s">
        <v>880</v>
      </c>
      <c r="E724" s="7" t="s">
        <v>28</v>
      </c>
      <c r="F724" s="4" t="s">
        <v>12</v>
      </c>
      <c r="G724" s="269">
        <v>16806.798319327732</v>
      </c>
      <c r="H724" s="4">
        <v>107</v>
      </c>
      <c r="I724" s="4">
        <v>1321</v>
      </c>
    </row>
    <row r="725" spans="1:9">
      <c r="A725" s="4" t="s">
        <v>9</v>
      </c>
      <c r="B725" s="4">
        <v>106555</v>
      </c>
      <c r="C725" s="171" t="s">
        <v>881</v>
      </c>
      <c r="D725" s="4" t="s">
        <v>882</v>
      </c>
      <c r="E725" s="4" t="s">
        <v>311</v>
      </c>
      <c r="F725" s="4" t="s">
        <v>12</v>
      </c>
      <c r="G725" s="269">
        <v>117352.73949579833</v>
      </c>
      <c r="H725" s="4">
        <v>105</v>
      </c>
      <c r="I725" s="4">
        <v>1314</v>
      </c>
    </row>
    <row r="726" spans="1:9">
      <c r="A726" s="4" t="s">
        <v>16</v>
      </c>
      <c r="B726" s="4">
        <v>106556</v>
      </c>
      <c r="C726" s="171" t="s">
        <v>883</v>
      </c>
      <c r="D726" s="4" t="s">
        <v>884</v>
      </c>
      <c r="E726" s="4" t="s">
        <v>170</v>
      </c>
      <c r="F726" s="4" t="s">
        <v>12</v>
      </c>
      <c r="G726" s="269">
        <v>25043</v>
      </c>
      <c r="H726" s="4">
        <v>411</v>
      </c>
      <c r="I726" s="4">
        <v>1678</v>
      </c>
    </row>
    <row r="727" spans="1:9">
      <c r="A727" s="4" t="s">
        <v>9</v>
      </c>
      <c r="B727" s="4">
        <v>106557</v>
      </c>
      <c r="C727" s="171" t="s">
        <v>885</v>
      </c>
      <c r="D727" s="4" t="s">
        <v>886</v>
      </c>
      <c r="E727" s="4" t="s">
        <v>311</v>
      </c>
      <c r="F727" s="4" t="s">
        <v>12</v>
      </c>
      <c r="G727" s="269">
        <v>25210.201680672271</v>
      </c>
      <c r="H727" s="4">
        <v>105</v>
      </c>
      <c r="I727" s="4">
        <v>1314</v>
      </c>
    </row>
    <row r="728" spans="1:9">
      <c r="A728" s="4" t="s">
        <v>53</v>
      </c>
      <c r="B728" s="4">
        <v>106558</v>
      </c>
      <c r="C728" s="171" t="s">
        <v>887</v>
      </c>
      <c r="D728" s="4" t="s">
        <v>888</v>
      </c>
      <c r="E728" s="4" t="s">
        <v>76</v>
      </c>
      <c r="F728" s="4" t="s">
        <v>12</v>
      </c>
      <c r="G728" s="269">
        <v>12000</v>
      </c>
      <c r="H728" s="4">
        <v>937</v>
      </c>
      <c r="I728" s="4">
        <v>2206</v>
      </c>
    </row>
    <row r="729" spans="1:9">
      <c r="A729" s="4" t="s">
        <v>53</v>
      </c>
      <c r="B729" s="4">
        <v>106559</v>
      </c>
      <c r="C729" s="171" t="s">
        <v>889</v>
      </c>
      <c r="D729" s="4" t="s">
        <v>890</v>
      </c>
      <c r="E729" s="4" t="s">
        <v>76</v>
      </c>
      <c r="F729" s="4" t="s">
        <v>12</v>
      </c>
      <c r="G729" s="269">
        <v>31932.915966386554</v>
      </c>
      <c r="H729" s="4">
        <v>937</v>
      </c>
      <c r="I729" s="4">
        <v>2206</v>
      </c>
    </row>
    <row r="730" spans="1:9">
      <c r="A730" s="4" t="s">
        <v>53</v>
      </c>
      <c r="B730" s="4">
        <v>106560</v>
      </c>
      <c r="C730" s="171" t="s">
        <v>891</v>
      </c>
      <c r="D730" s="4" t="s">
        <v>892</v>
      </c>
      <c r="E730" s="4" t="s">
        <v>84</v>
      </c>
      <c r="F730" s="4" t="s">
        <v>12</v>
      </c>
      <c r="G730" s="269">
        <v>17084.042016806721</v>
      </c>
      <c r="H730" s="4">
        <v>946</v>
      </c>
      <c r="I730" s="4">
        <v>2237</v>
      </c>
    </row>
    <row r="731" spans="1:9">
      <c r="A731" s="4" t="s">
        <v>24</v>
      </c>
      <c r="B731" s="4">
        <v>106561</v>
      </c>
      <c r="C731" s="171" t="s">
        <v>893</v>
      </c>
      <c r="D731" s="4" t="s">
        <v>894</v>
      </c>
      <c r="E731" s="4" t="s">
        <v>26</v>
      </c>
      <c r="F731" s="4" t="s">
        <v>12</v>
      </c>
      <c r="G731" s="269">
        <v>31932.915966386554</v>
      </c>
      <c r="H731" s="4">
        <v>714</v>
      </c>
      <c r="I731" s="4">
        <v>1940</v>
      </c>
    </row>
    <row r="732" spans="1:9">
      <c r="A732" s="4" t="s">
        <v>53</v>
      </c>
      <c r="B732" s="4">
        <v>106562</v>
      </c>
      <c r="C732" s="171" t="s">
        <v>895</v>
      </c>
      <c r="D732" s="4" t="s">
        <v>896</v>
      </c>
      <c r="E732" s="4" t="s">
        <v>72</v>
      </c>
      <c r="F732" s="4" t="s">
        <v>12</v>
      </c>
      <c r="G732" s="269">
        <v>21176.403361344539</v>
      </c>
      <c r="H732" s="4">
        <v>923</v>
      </c>
      <c r="I732" s="4">
        <v>2149</v>
      </c>
    </row>
    <row r="733" spans="1:9">
      <c r="A733" s="4" t="s">
        <v>24</v>
      </c>
      <c r="B733" s="4">
        <v>106563</v>
      </c>
      <c r="C733" s="171" t="s">
        <v>897</v>
      </c>
      <c r="D733" s="4" t="s">
        <v>898</v>
      </c>
      <c r="E733" s="4" t="s">
        <v>95</v>
      </c>
      <c r="F733" s="4" t="s">
        <v>12</v>
      </c>
      <c r="G733" s="269">
        <v>47899.378151260506</v>
      </c>
      <c r="H733" s="4">
        <v>713</v>
      </c>
      <c r="I733" s="4">
        <v>1937</v>
      </c>
    </row>
    <row r="734" spans="1:9">
      <c r="A734" s="4" t="s">
        <v>53</v>
      </c>
      <c r="B734" s="4">
        <v>106564</v>
      </c>
      <c r="C734" s="171" t="s">
        <v>899</v>
      </c>
      <c r="D734" s="4" t="s">
        <v>900</v>
      </c>
      <c r="E734" s="4" t="s">
        <v>118</v>
      </c>
      <c r="F734" s="4" t="s">
        <v>12</v>
      </c>
      <c r="G734" s="269">
        <v>56698.79831932774</v>
      </c>
      <c r="H734" s="4">
        <v>945</v>
      </c>
      <c r="I734" s="4">
        <v>2234</v>
      </c>
    </row>
    <row r="735" spans="1:9">
      <c r="A735" s="4" t="s">
        <v>31</v>
      </c>
      <c r="B735" s="4">
        <v>106565</v>
      </c>
      <c r="C735" s="171" t="s">
        <v>901</v>
      </c>
      <c r="D735" s="4" t="s">
        <v>902</v>
      </c>
      <c r="E735" s="4" t="s">
        <v>116</v>
      </c>
      <c r="F735" s="4" t="s">
        <v>12</v>
      </c>
      <c r="G735" s="269">
        <v>38236.042016806721</v>
      </c>
      <c r="H735" s="4">
        <v>605</v>
      </c>
      <c r="I735" s="4">
        <v>1815</v>
      </c>
    </row>
    <row r="736" spans="1:9">
      <c r="A736" s="4" t="s">
        <v>53</v>
      </c>
      <c r="B736" s="4">
        <v>106566</v>
      </c>
      <c r="C736" s="171" t="s">
        <v>903</v>
      </c>
      <c r="D736" s="4" t="s">
        <v>904</v>
      </c>
      <c r="E736" s="4" t="s">
        <v>134</v>
      </c>
      <c r="F736" s="4" t="s">
        <v>12</v>
      </c>
      <c r="G736" s="269">
        <v>19050.613445378152</v>
      </c>
      <c r="H736" s="4">
        <v>938</v>
      </c>
      <c r="I736" s="4">
        <v>2209</v>
      </c>
    </row>
    <row r="737" spans="1:9">
      <c r="A737" s="4" t="s">
        <v>423</v>
      </c>
      <c r="B737" s="4">
        <v>106567</v>
      </c>
      <c r="C737" s="171" t="s">
        <v>905</v>
      </c>
      <c r="D737" s="4" t="s">
        <v>906</v>
      </c>
      <c r="E737" s="4" t="s">
        <v>644</v>
      </c>
      <c r="F737" s="4" t="s">
        <v>12</v>
      </c>
      <c r="G737" s="269">
        <v>9850.7058823529424</v>
      </c>
      <c r="H737" s="4">
        <v>407</v>
      </c>
      <c r="I737" s="4">
        <v>1643</v>
      </c>
    </row>
    <row r="738" spans="1:9">
      <c r="A738" s="4" t="s">
        <v>53</v>
      </c>
      <c r="B738" s="4">
        <v>106568</v>
      </c>
      <c r="C738" s="171" t="s">
        <v>907</v>
      </c>
      <c r="D738" s="4" t="s">
        <v>908</v>
      </c>
      <c r="E738" s="4" t="s">
        <v>58</v>
      </c>
      <c r="F738" s="4" t="s">
        <v>12</v>
      </c>
      <c r="G738" s="269">
        <v>21048.201680672271</v>
      </c>
      <c r="H738" s="4">
        <v>932</v>
      </c>
      <c r="I738" s="4">
        <v>2179</v>
      </c>
    </row>
    <row r="739" spans="1:9">
      <c r="A739" s="4" t="s">
        <v>53</v>
      </c>
      <c r="B739" s="4">
        <v>106569</v>
      </c>
      <c r="C739" s="171" t="s">
        <v>909</v>
      </c>
      <c r="D739" s="4" t="s">
        <v>910</v>
      </c>
      <c r="E739" s="4" t="s">
        <v>111</v>
      </c>
      <c r="F739" s="4" t="s">
        <v>12</v>
      </c>
      <c r="G739" s="269">
        <v>16806.798319327732</v>
      </c>
      <c r="H739" s="4">
        <v>934</v>
      </c>
      <c r="I739" s="4">
        <v>2196</v>
      </c>
    </row>
    <row r="740" spans="1:9">
      <c r="A740" s="4" t="s">
        <v>53</v>
      </c>
      <c r="B740" s="4">
        <v>106570</v>
      </c>
      <c r="C740" s="171" t="s">
        <v>911</v>
      </c>
      <c r="D740" s="4" t="s">
        <v>912</v>
      </c>
      <c r="E740" s="4" t="s">
        <v>354</v>
      </c>
      <c r="F740" s="4" t="s">
        <v>12</v>
      </c>
      <c r="G740" s="269">
        <v>39338.73949579832</v>
      </c>
      <c r="H740" s="4">
        <v>918</v>
      </c>
      <c r="I740" s="4">
        <v>2130</v>
      </c>
    </row>
    <row r="741" spans="1:9">
      <c r="A741" s="4" t="s">
        <v>53</v>
      </c>
      <c r="B741" s="4">
        <v>106571</v>
      </c>
      <c r="C741" s="171" t="s">
        <v>913</v>
      </c>
      <c r="D741" s="4" t="s">
        <v>914</v>
      </c>
      <c r="E741" s="4" t="s">
        <v>198</v>
      </c>
      <c r="F741" s="4" t="s">
        <v>12</v>
      </c>
      <c r="G741" s="269">
        <v>15209</v>
      </c>
      <c r="H741" s="4">
        <v>935</v>
      </c>
      <c r="I741" s="4">
        <v>2199</v>
      </c>
    </row>
    <row r="742" spans="1:9">
      <c r="A742" s="4" t="s">
        <v>53</v>
      </c>
      <c r="B742" s="4">
        <v>106572</v>
      </c>
      <c r="C742" s="171" t="s">
        <v>915</v>
      </c>
      <c r="D742" s="4" t="s">
        <v>916</v>
      </c>
      <c r="E742" s="4" t="s">
        <v>72</v>
      </c>
      <c r="F742" s="4" t="s">
        <v>12</v>
      </c>
      <c r="G742" s="269">
        <v>23109.201680672271</v>
      </c>
      <c r="H742" s="4">
        <v>923</v>
      </c>
      <c r="I742" s="4">
        <v>2149</v>
      </c>
    </row>
    <row r="743" spans="1:9">
      <c r="A743" s="4" t="s">
        <v>53</v>
      </c>
      <c r="B743" s="4">
        <v>106573</v>
      </c>
      <c r="C743" s="171" t="s">
        <v>917</v>
      </c>
      <c r="D743" s="4" t="s">
        <v>918</v>
      </c>
      <c r="E743" s="4" t="s">
        <v>186</v>
      </c>
      <c r="F743" s="4" t="s">
        <v>12</v>
      </c>
      <c r="G743" s="269">
        <v>54360.000000000007</v>
      </c>
      <c r="H743" s="4">
        <v>907</v>
      </c>
      <c r="I743" s="4">
        <v>2102</v>
      </c>
    </row>
    <row r="744" spans="1:9">
      <c r="A744" s="4" t="s">
        <v>9</v>
      </c>
      <c r="B744" s="4">
        <v>106574</v>
      </c>
      <c r="C744" s="171" t="s">
        <v>919</v>
      </c>
      <c r="D744" s="4" t="s">
        <v>920</v>
      </c>
      <c r="E744" s="4" t="s">
        <v>63</v>
      </c>
      <c r="F744" s="4" t="s">
        <v>12</v>
      </c>
      <c r="G744" s="269">
        <v>38764.798319327732</v>
      </c>
      <c r="H744" s="4">
        <v>111</v>
      </c>
      <c r="I744" s="4">
        <v>1337</v>
      </c>
    </row>
    <row r="745" spans="1:9">
      <c r="A745" s="4" t="s">
        <v>53</v>
      </c>
      <c r="B745" s="4">
        <v>106575</v>
      </c>
      <c r="C745" s="171" t="s">
        <v>921</v>
      </c>
      <c r="D745" s="4" t="s">
        <v>922</v>
      </c>
      <c r="E745" s="4" t="s">
        <v>58</v>
      </c>
      <c r="F745" s="4" t="s">
        <v>12</v>
      </c>
      <c r="G745" s="269">
        <v>31932.915966386554</v>
      </c>
      <c r="H745" s="4">
        <v>932</v>
      </c>
      <c r="I745" s="4">
        <v>2179</v>
      </c>
    </row>
    <row r="746" spans="1:9">
      <c r="A746" s="4" t="s">
        <v>53</v>
      </c>
      <c r="B746" s="4">
        <v>106576</v>
      </c>
      <c r="C746" s="171" t="s">
        <v>923</v>
      </c>
      <c r="D746" s="4" t="s">
        <v>924</v>
      </c>
      <c r="E746" s="4" t="s">
        <v>84</v>
      </c>
      <c r="F746" s="4" t="s">
        <v>12</v>
      </c>
      <c r="G746" s="269">
        <v>29400</v>
      </c>
      <c r="H746" s="4">
        <v>946</v>
      </c>
      <c r="I746" s="4">
        <v>2237</v>
      </c>
    </row>
    <row r="747" spans="1:9">
      <c r="A747" s="4" t="s">
        <v>41</v>
      </c>
      <c r="B747" s="4">
        <v>106577</v>
      </c>
      <c r="C747" s="171" t="s">
        <v>925</v>
      </c>
      <c r="D747" s="4" t="s">
        <v>926</v>
      </c>
      <c r="E747" s="4" t="s">
        <v>43</v>
      </c>
      <c r="F747" s="4" t="s">
        <v>12</v>
      </c>
      <c r="G747" s="269">
        <v>29400</v>
      </c>
      <c r="H747" s="4">
        <v>620</v>
      </c>
      <c r="I747" s="4">
        <v>1879</v>
      </c>
    </row>
    <row r="748" spans="1:9">
      <c r="A748" s="4" t="s">
        <v>423</v>
      </c>
      <c r="B748" s="4">
        <v>106578</v>
      </c>
      <c r="C748" s="171" t="s">
        <v>927</v>
      </c>
      <c r="D748" s="4" t="s">
        <v>928</v>
      </c>
      <c r="E748" s="4" t="s">
        <v>425</v>
      </c>
      <c r="F748" s="4" t="s">
        <v>12</v>
      </c>
      <c r="G748" s="269">
        <v>38319.428571428572</v>
      </c>
      <c r="H748" s="4">
        <v>405</v>
      </c>
      <c r="I748" s="4">
        <v>1642</v>
      </c>
    </row>
    <row r="749" spans="1:9">
      <c r="A749" s="4" t="s">
        <v>53</v>
      </c>
      <c r="B749" s="4">
        <v>106579</v>
      </c>
      <c r="C749" s="171" t="s">
        <v>929</v>
      </c>
      <c r="D749" s="4" t="s">
        <v>930</v>
      </c>
      <c r="E749" s="7" t="s">
        <v>84</v>
      </c>
      <c r="F749" s="4" t="s">
        <v>12</v>
      </c>
      <c r="G749" s="269">
        <v>30252.100840336137</v>
      </c>
      <c r="H749" s="4">
        <v>946</v>
      </c>
      <c r="I749" s="4">
        <v>2237</v>
      </c>
    </row>
    <row r="750" spans="1:9">
      <c r="A750" s="4" t="s">
        <v>53</v>
      </c>
      <c r="B750" s="4">
        <v>106580</v>
      </c>
      <c r="C750" s="171" t="s">
        <v>931</v>
      </c>
      <c r="D750" s="4" t="s">
        <v>932</v>
      </c>
      <c r="E750" s="4" t="s">
        <v>55</v>
      </c>
      <c r="F750" s="4" t="s">
        <v>12</v>
      </c>
      <c r="G750" s="269">
        <v>57479.02521008403</v>
      </c>
      <c r="H750" s="4">
        <v>936</v>
      </c>
      <c r="I750" s="4">
        <v>2202</v>
      </c>
    </row>
    <row r="751" spans="1:9">
      <c r="A751" s="4" t="s">
        <v>423</v>
      </c>
      <c r="B751" s="4">
        <v>106581</v>
      </c>
      <c r="C751" s="171" t="s">
        <v>933</v>
      </c>
      <c r="D751" s="4" t="s">
        <v>934</v>
      </c>
      <c r="E751" s="4" t="s">
        <v>759</v>
      </c>
      <c r="F751" s="4" t="s">
        <v>12</v>
      </c>
      <c r="G751" s="269">
        <v>27000</v>
      </c>
      <c r="H751" s="4">
        <v>415</v>
      </c>
      <c r="I751" s="4">
        <v>1666</v>
      </c>
    </row>
    <row r="752" spans="1:9">
      <c r="A752" s="4" t="s">
        <v>423</v>
      </c>
      <c r="B752" s="4">
        <v>106582</v>
      </c>
      <c r="C752" s="171" t="s">
        <v>935</v>
      </c>
      <c r="D752" s="4" t="s">
        <v>936</v>
      </c>
      <c r="E752" s="4" t="s">
        <v>759</v>
      </c>
      <c r="F752" s="4" t="s">
        <v>12</v>
      </c>
      <c r="G752" s="269">
        <v>16386.537815126052</v>
      </c>
      <c r="H752" s="4">
        <v>415</v>
      </c>
      <c r="I752" s="4">
        <v>1666</v>
      </c>
    </row>
    <row r="753" spans="1:9">
      <c r="A753" s="4" t="s">
        <v>53</v>
      </c>
      <c r="B753" s="4">
        <v>106584</v>
      </c>
      <c r="C753" s="171" t="s">
        <v>937</v>
      </c>
      <c r="D753" s="4" t="s">
        <v>938</v>
      </c>
      <c r="E753" s="4" t="s">
        <v>61</v>
      </c>
      <c r="F753" s="4" t="s">
        <v>12</v>
      </c>
      <c r="G753" s="269">
        <v>5940.0000000000009</v>
      </c>
      <c r="H753" s="4">
        <v>921</v>
      </c>
      <c r="I753" s="4">
        <v>2139</v>
      </c>
    </row>
    <row r="754" spans="1:9">
      <c r="A754" s="4" t="s">
        <v>9</v>
      </c>
      <c r="B754" s="4">
        <v>106585</v>
      </c>
      <c r="C754" s="171" t="s">
        <v>939</v>
      </c>
      <c r="D754" s="4" t="s">
        <v>940</v>
      </c>
      <c r="E754" s="4" t="s">
        <v>11</v>
      </c>
      <c r="F754" s="4" t="s">
        <v>12</v>
      </c>
      <c r="G754" s="269">
        <v>16190.9243697479</v>
      </c>
      <c r="H754" s="4">
        <v>102</v>
      </c>
      <c r="I754" s="4">
        <v>1306</v>
      </c>
    </row>
    <row r="755" spans="1:9">
      <c r="A755" s="4" t="s">
        <v>9</v>
      </c>
      <c r="B755" s="4">
        <v>106586</v>
      </c>
      <c r="C755" s="171" t="s">
        <v>941</v>
      </c>
      <c r="D755" s="4" t="s">
        <v>942</v>
      </c>
      <c r="E755" s="4" t="s">
        <v>14</v>
      </c>
      <c r="F755" s="4" t="s">
        <v>12</v>
      </c>
      <c r="G755" s="269">
        <v>10351.008403361346</v>
      </c>
      <c r="H755" s="4">
        <v>117</v>
      </c>
      <c r="I755" s="4">
        <v>1398</v>
      </c>
    </row>
    <row r="756" spans="1:9">
      <c r="A756" s="4" t="s">
        <v>53</v>
      </c>
      <c r="B756" s="4">
        <v>106587</v>
      </c>
      <c r="C756" s="171" t="s">
        <v>943</v>
      </c>
      <c r="D756" s="4" t="s">
        <v>944</v>
      </c>
      <c r="E756" s="4" t="s">
        <v>58</v>
      </c>
      <c r="F756" s="4" t="s">
        <v>12</v>
      </c>
      <c r="G756" s="269">
        <v>44925.462184873955</v>
      </c>
      <c r="H756" s="4">
        <v>932</v>
      </c>
      <c r="I756" s="4">
        <v>2179</v>
      </c>
    </row>
    <row r="757" spans="1:9">
      <c r="A757" s="4" t="s">
        <v>53</v>
      </c>
      <c r="B757" s="4">
        <v>106588</v>
      </c>
      <c r="C757" s="171" t="s">
        <v>945</v>
      </c>
      <c r="D757" s="4" t="s">
        <v>946</v>
      </c>
      <c r="E757" s="4" t="s">
        <v>72</v>
      </c>
      <c r="F757" s="4" t="s">
        <v>12</v>
      </c>
      <c r="G757" s="269">
        <v>9800</v>
      </c>
      <c r="H757" s="4">
        <v>923</v>
      </c>
      <c r="I757" s="4">
        <v>2149</v>
      </c>
    </row>
    <row r="758" spans="1:9">
      <c r="A758" s="4" t="s">
        <v>24</v>
      </c>
      <c r="B758" s="4">
        <v>106589</v>
      </c>
      <c r="C758" s="171" t="s">
        <v>947</v>
      </c>
      <c r="D758" s="4" t="s">
        <v>948</v>
      </c>
      <c r="E758" s="4" t="s">
        <v>95</v>
      </c>
      <c r="F758" s="4" t="s">
        <v>12</v>
      </c>
      <c r="G758" s="269">
        <v>47899.378151260506</v>
      </c>
      <c r="H758" s="4">
        <v>713</v>
      </c>
      <c r="I758" s="4">
        <v>1937</v>
      </c>
    </row>
    <row r="759" spans="1:9">
      <c r="A759" s="4" t="s">
        <v>423</v>
      </c>
      <c r="B759" s="4">
        <v>106590</v>
      </c>
      <c r="C759" s="171" t="s">
        <v>949</v>
      </c>
      <c r="D759" s="4" t="s">
        <v>950</v>
      </c>
      <c r="E759" s="7" t="s">
        <v>425</v>
      </c>
      <c r="F759" s="4" t="s">
        <v>12</v>
      </c>
      <c r="G759" s="269">
        <v>62015.697478991591</v>
      </c>
      <c r="H759" s="4">
        <v>405</v>
      </c>
      <c r="I759" s="4">
        <v>1642</v>
      </c>
    </row>
    <row r="760" spans="1:9">
      <c r="A760" s="4" t="s">
        <v>53</v>
      </c>
      <c r="B760" s="4">
        <v>106592</v>
      </c>
      <c r="C760" s="171" t="s">
        <v>951</v>
      </c>
      <c r="D760" s="4" t="s">
        <v>952</v>
      </c>
      <c r="E760" s="4" t="s">
        <v>134</v>
      </c>
      <c r="F760" s="4" t="s">
        <v>12</v>
      </c>
      <c r="G760" s="269">
        <v>45970.445378151264</v>
      </c>
      <c r="H760" s="4">
        <v>938</v>
      </c>
      <c r="I760" s="4">
        <v>2209</v>
      </c>
    </row>
    <row r="761" spans="1:9">
      <c r="A761" s="4" t="s">
        <v>53</v>
      </c>
      <c r="B761" s="4">
        <v>106593</v>
      </c>
      <c r="C761" s="171" t="s">
        <v>953</v>
      </c>
      <c r="D761" s="4" t="s">
        <v>954</v>
      </c>
      <c r="E761" s="4" t="s">
        <v>61</v>
      </c>
      <c r="F761" s="4" t="s">
        <v>12</v>
      </c>
      <c r="G761" s="269">
        <v>20067.243697478993</v>
      </c>
      <c r="H761" s="4">
        <v>921</v>
      </c>
      <c r="I761" s="4">
        <v>2139</v>
      </c>
    </row>
    <row r="762" spans="1:9">
      <c r="A762" s="4" t="s">
        <v>53</v>
      </c>
      <c r="B762" s="4">
        <v>106594</v>
      </c>
      <c r="C762" s="171" t="s">
        <v>955</v>
      </c>
      <c r="D762" s="4" t="s">
        <v>956</v>
      </c>
      <c r="E762" s="4" t="s">
        <v>84</v>
      </c>
      <c r="F762" s="4" t="s">
        <v>12</v>
      </c>
      <c r="G762" s="269">
        <v>12843</v>
      </c>
      <c r="H762" s="4">
        <v>946</v>
      </c>
      <c r="I762" s="4">
        <v>2237</v>
      </c>
    </row>
    <row r="763" spans="1:9">
      <c r="A763" s="4" t="s">
        <v>423</v>
      </c>
      <c r="B763" s="4">
        <v>106595</v>
      </c>
      <c r="C763" s="171" t="s">
        <v>957</v>
      </c>
      <c r="D763" s="4" t="s">
        <v>958</v>
      </c>
      <c r="E763" s="4" t="s">
        <v>644</v>
      </c>
      <c r="F763" s="4" t="s">
        <v>12</v>
      </c>
      <c r="G763" s="269">
        <v>25263.025210084033</v>
      </c>
      <c r="H763" s="4">
        <v>407</v>
      </c>
      <c r="I763" s="4">
        <v>1643</v>
      </c>
    </row>
    <row r="764" spans="1:9">
      <c r="A764" s="4" t="s">
        <v>16</v>
      </c>
      <c r="B764" s="4">
        <v>106596</v>
      </c>
      <c r="C764" s="171" t="s">
        <v>959</v>
      </c>
      <c r="D764" s="4" t="s">
        <v>960</v>
      </c>
      <c r="E764" s="4" t="s">
        <v>18</v>
      </c>
      <c r="F764" s="4" t="s">
        <v>12</v>
      </c>
      <c r="G764" s="269">
        <v>17254.436974789915</v>
      </c>
      <c r="H764" s="4">
        <v>409</v>
      </c>
      <c r="I764" s="4">
        <v>1675</v>
      </c>
    </row>
    <row r="765" spans="1:9">
      <c r="A765" s="4" t="s">
        <v>41</v>
      </c>
      <c r="B765" s="4">
        <v>106597</v>
      </c>
      <c r="C765" s="171" t="s">
        <v>961</v>
      </c>
      <c r="D765" s="4" t="s">
        <v>962</v>
      </c>
      <c r="E765" s="4" t="s">
        <v>43</v>
      </c>
      <c r="F765" s="4" t="s">
        <v>12</v>
      </c>
      <c r="G765" s="269">
        <v>14850</v>
      </c>
      <c r="H765" s="4">
        <v>620</v>
      </c>
      <c r="I765" s="4">
        <v>1879</v>
      </c>
    </row>
    <row r="766" spans="1:9">
      <c r="A766" s="4" t="s">
        <v>53</v>
      </c>
      <c r="B766" s="4">
        <v>106598</v>
      </c>
      <c r="C766" s="171" t="s">
        <v>963</v>
      </c>
      <c r="D766" s="4" t="s">
        <v>964</v>
      </c>
      <c r="E766" s="4" t="s">
        <v>55</v>
      </c>
      <c r="F766" s="4" t="s">
        <v>12</v>
      </c>
      <c r="G766" s="269">
        <v>191597.52100840336</v>
      </c>
      <c r="H766" s="4">
        <v>936</v>
      </c>
      <c r="I766" s="4">
        <v>2202</v>
      </c>
    </row>
    <row r="767" spans="1:9">
      <c r="A767" s="4" t="s">
        <v>53</v>
      </c>
      <c r="B767" s="4">
        <v>106599</v>
      </c>
      <c r="C767" s="171" t="s">
        <v>965</v>
      </c>
      <c r="D767" s="4" t="s">
        <v>966</v>
      </c>
      <c r="E767" s="4" t="s">
        <v>143</v>
      </c>
      <c r="F767" s="4" t="s">
        <v>12</v>
      </c>
      <c r="G767" s="269">
        <v>20543</v>
      </c>
      <c r="H767" s="4">
        <v>919</v>
      </c>
      <c r="I767" s="4">
        <v>2133</v>
      </c>
    </row>
    <row r="768" spans="1:9">
      <c r="A768" s="4" t="s">
        <v>423</v>
      </c>
      <c r="B768" s="4">
        <v>106600</v>
      </c>
      <c r="C768" s="171" t="s">
        <v>967</v>
      </c>
      <c r="D768" s="4" t="s">
        <v>968</v>
      </c>
      <c r="E768" s="4" t="s">
        <v>759</v>
      </c>
      <c r="F768" s="4" t="s">
        <v>12</v>
      </c>
      <c r="G768" s="269">
        <v>18706.537815126052</v>
      </c>
      <c r="H768" s="4">
        <v>415</v>
      </c>
      <c r="I768" s="4">
        <v>1666</v>
      </c>
    </row>
    <row r="769" spans="1:9">
      <c r="A769" s="4" t="s">
        <v>53</v>
      </c>
      <c r="B769" s="4">
        <v>106602</v>
      </c>
      <c r="C769" s="171" t="s">
        <v>969</v>
      </c>
      <c r="D769" s="4" t="s">
        <v>970</v>
      </c>
      <c r="E769" s="4" t="s">
        <v>111</v>
      </c>
      <c r="F769" s="4" t="s">
        <v>12</v>
      </c>
      <c r="G769" s="269">
        <v>10592.436974789916</v>
      </c>
      <c r="H769" s="4">
        <v>934</v>
      </c>
      <c r="I769" s="4">
        <v>2196</v>
      </c>
    </row>
    <row r="770" spans="1:9">
      <c r="A770" s="4" t="s">
        <v>24</v>
      </c>
      <c r="B770" s="4">
        <v>106603</v>
      </c>
      <c r="C770" s="171" t="s">
        <v>971</v>
      </c>
      <c r="D770" s="4" t="s">
        <v>972</v>
      </c>
      <c r="E770" s="4" t="s">
        <v>95</v>
      </c>
      <c r="F770" s="4" t="s">
        <v>12</v>
      </c>
      <c r="G770" s="269">
        <v>80672.462184873948</v>
      </c>
      <c r="H770" s="4">
        <v>713</v>
      </c>
      <c r="I770" s="4">
        <v>1937</v>
      </c>
    </row>
    <row r="771" spans="1:9">
      <c r="A771" s="4" t="s">
        <v>9</v>
      </c>
      <c r="B771" s="4">
        <v>106605</v>
      </c>
      <c r="C771" s="171" t="s">
        <v>973</v>
      </c>
      <c r="D771" s="4" t="s">
        <v>974</v>
      </c>
      <c r="E771" s="4" t="s">
        <v>65</v>
      </c>
      <c r="F771" s="4" t="s">
        <v>12</v>
      </c>
      <c r="G771" s="269">
        <v>11543</v>
      </c>
      <c r="H771" s="4">
        <v>113</v>
      </c>
      <c r="I771" s="4">
        <v>1333</v>
      </c>
    </row>
    <row r="772" spans="1:9">
      <c r="A772" s="4" t="s">
        <v>53</v>
      </c>
      <c r="B772" s="4">
        <v>106606</v>
      </c>
      <c r="C772" s="171" t="s">
        <v>975</v>
      </c>
      <c r="D772" s="4" t="s">
        <v>976</v>
      </c>
      <c r="E772" s="7" t="s">
        <v>143</v>
      </c>
      <c r="F772" s="4" t="s">
        <v>12</v>
      </c>
      <c r="G772" s="269">
        <v>7707.8571428571431</v>
      </c>
      <c r="H772" s="4">
        <v>919</v>
      </c>
      <c r="I772" s="4">
        <v>2133</v>
      </c>
    </row>
    <row r="773" spans="1:9">
      <c r="A773" s="4" t="s">
        <v>53</v>
      </c>
      <c r="B773" s="4">
        <v>106607</v>
      </c>
      <c r="C773" s="171" t="s">
        <v>977</v>
      </c>
      <c r="D773" s="4" t="s">
        <v>978</v>
      </c>
      <c r="E773" s="4" t="s">
        <v>231</v>
      </c>
      <c r="F773" s="4" t="s">
        <v>12</v>
      </c>
      <c r="G773" s="269">
        <v>12710.9243697479</v>
      </c>
      <c r="H773" s="4">
        <v>933</v>
      </c>
      <c r="I773" s="4">
        <v>2190</v>
      </c>
    </row>
    <row r="774" spans="1:9">
      <c r="A774" s="4" t="s">
        <v>53</v>
      </c>
      <c r="B774" s="4">
        <v>106608</v>
      </c>
      <c r="C774" s="171" t="s">
        <v>979</v>
      </c>
      <c r="D774" s="4" t="s">
        <v>980</v>
      </c>
      <c r="E774" s="4" t="s">
        <v>61</v>
      </c>
      <c r="F774" s="4" t="s">
        <v>12</v>
      </c>
      <c r="G774" s="269">
        <v>60020.857142857152</v>
      </c>
      <c r="H774" s="4">
        <v>921</v>
      </c>
      <c r="I774" s="4">
        <v>2139</v>
      </c>
    </row>
    <row r="775" spans="1:9">
      <c r="A775" s="4" t="s">
        <v>423</v>
      </c>
      <c r="B775" s="4">
        <v>106609</v>
      </c>
      <c r="C775" s="171" t="s">
        <v>981</v>
      </c>
      <c r="D775" s="4" t="s">
        <v>982</v>
      </c>
      <c r="E775" s="4" t="s">
        <v>425</v>
      </c>
      <c r="F775" s="4" t="s">
        <v>12</v>
      </c>
      <c r="G775" s="269">
        <v>35436.63025210084</v>
      </c>
      <c r="H775" s="4">
        <v>405</v>
      </c>
      <c r="I775" s="4">
        <v>1642</v>
      </c>
    </row>
    <row r="776" spans="1:9">
      <c r="A776" s="4" t="s">
        <v>16</v>
      </c>
      <c r="B776" s="4">
        <v>106610</v>
      </c>
      <c r="C776" s="171" t="s">
        <v>983</v>
      </c>
      <c r="D776" s="4" t="s">
        <v>634</v>
      </c>
      <c r="E776" s="4" t="s">
        <v>20</v>
      </c>
      <c r="F776" s="4" t="s">
        <v>12</v>
      </c>
      <c r="G776" s="269">
        <v>11543</v>
      </c>
      <c r="H776" s="4">
        <v>413</v>
      </c>
      <c r="I776" s="4">
        <v>1682</v>
      </c>
    </row>
    <row r="777" spans="1:9">
      <c r="A777" s="4" t="s">
        <v>24</v>
      </c>
      <c r="B777" s="4">
        <v>106611</v>
      </c>
      <c r="C777" s="171" t="s">
        <v>984</v>
      </c>
      <c r="D777" s="4" t="s">
        <v>985</v>
      </c>
      <c r="E777" s="4" t="s">
        <v>95</v>
      </c>
      <c r="F777" s="4" t="s">
        <v>12</v>
      </c>
      <c r="G777" s="269">
        <v>47899.378151260506</v>
      </c>
      <c r="H777" s="4">
        <v>713</v>
      </c>
      <c r="I777" s="4">
        <v>1937</v>
      </c>
    </row>
    <row r="778" spans="1:9">
      <c r="A778" s="4" t="s">
        <v>53</v>
      </c>
      <c r="B778" s="4">
        <v>106612</v>
      </c>
      <c r="C778" s="171" t="s">
        <v>986</v>
      </c>
      <c r="D778" s="4" t="s">
        <v>987</v>
      </c>
      <c r="E778" s="4" t="s">
        <v>134</v>
      </c>
      <c r="F778" s="4" t="s">
        <v>12</v>
      </c>
      <c r="G778" s="269">
        <v>18956.016806722691</v>
      </c>
      <c r="H778" s="4">
        <v>938</v>
      </c>
      <c r="I778" s="4">
        <v>2209</v>
      </c>
    </row>
    <row r="779" spans="1:9">
      <c r="A779" s="4" t="s">
        <v>24</v>
      </c>
      <c r="B779" s="4">
        <v>106613</v>
      </c>
      <c r="C779" s="171" t="s">
        <v>988</v>
      </c>
      <c r="D779" s="4" t="s">
        <v>989</v>
      </c>
      <c r="E779" s="4" t="s">
        <v>52</v>
      </c>
      <c r="F779" s="4" t="s">
        <v>12</v>
      </c>
      <c r="G779" s="269">
        <v>31932.915966386554</v>
      </c>
      <c r="H779" s="4">
        <v>720</v>
      </c>
      <c r="I779" s="4">
        <v>1982</v>
      </c>
    </row>
    <row r="780" spans="1:9">
      <c r="A780" s="4" t="s">
        <v>53</v>
      </c>
      <c r="B780" s="4">
        <v>106614</v>
      </c>
      <c r="C780" s="171" t="s">
        <v>990</v>
      </c>
      <c r="D780" s="4" t="s">
        <v>991</v>
      </c>
      <c r="E780" s="4" t="s">
        <v>55</v>
      </c>
      <c r="F780" s="4" t="s">
        <v>12</v>
      </c>
      <c r="G780" s="269">
        <v>296814.48739495798</v>
      </c>
      <c r="H780" s="4">
        <v>936</v>
      </c>
      <c r="I780" s="4">
        <v>2202</v>
      </c>
    </row>
    <row r="781" spans="1:9">
      <c r="A781" s="4" t="s">
        <v>53</v>
      </c>
      <c r="B781" s="4">
        <v>106615</v>
      </c>
      <c r="C781" s="171" t="s">
        <v>992</v>
      </c>
      <c r="D781" s="4" t="s">
        <v>993</v>
      </c>
      <c r="E781" s="4" t="s">
        <v>198</v>
      </c>
      <c r="F781" s="4" t="s">
        <v>12</v>
      </c>
      <c r="G781" s="269">
        <v>29400</v>
      </c>
      <c r="H781" s="4">
        <v>935</v>
      </c>
      <c r="I781" s="4">
        <v>2199</v>
      </c>
    </row>
    <row r="782" spans="1:9">
      <c r="A782" s="4" t="s">
        <v>24</v>
      </c>
      <c r="B782" s="4">
        <v>106616</v>
      </c>
      <c r="C782" s="171" t="s">
        <v>994</v>
      </c>
      <c r="D782" s="4" t="s">
        <v>995</v>
      </c>
      <c r="E782" s="4" t="s">
        <v>376</v>
      </c>
      <c r="F782" s="4" t="s">
        <v>12</v>
      </c>
      <c r="G782" s="269">
        <v>27327.73949579832</v>
      </c>
      <c r="H782" s="4">
        <v>712</v>
      </c>
      <c r="I782" s="4">
        <v>1934</v>
      </c>
    </row>
    <row r="783" spans="1:9">
      <c r="A783" s="4" t="s">
        <v>53</v>
      </c>
      <c r="B783" s="4">
        <v>106617</v>
      </c>
      <c r="C783" s="171" t="s">
        <v>996</v>
      </c>
      <c r="D783" s="4" t="s">
        <v>997</v>
      </c>
      <c r="E783" s="4" t="s">
        <v>134</v>
      </c>
      <c r="F783" s="4" t="s">
        <v>12</v>
      </c>
      <c r="G783" s="269">
        <v>15606.571428571429</v>
      </c>
      <c r="H783" s="4">
        <v>938</v>
      </c>
      <c r="I783" s="4">
        <v>2209</v>
      </c>
    </row>
    <row r="784" spans="1:9">
      <c r="A784" s="4" t="s">
        <v>53</v>
      </c>
      <c r="B784" s="4">
        <v>106618</v>
      </c>
      <c r="C784" s="171" t="s">
        <v>998</v>
      </c>
      <c r="D784" s="4" t="s">
        <v>999</v>
      </c>
      <c r="E784" s="4" t="s">
        <v>231</v>
      </c>
      <c r="F784" s="4" t="s">
        <v>12</v>
      </c>
      <c r="G784" s="269">
        <v>14520.689075630253</v>
      </c>
      <c r="H784" s="4">
        <v>933</v>
      </c>
      <c r="I784" s="4">
        <v>2190</v>
      </c>
    </row>
    <row r="785" spans="1:9">
      <c r="A785" s="4" t="s">
        <v>9</v>
      </c>
      <c r="B785" s="4">
        <v>106619</v>
      </c>
      <c r="C785" s="171" t="s">
        <v>1000</v>
      </c>
      <c r="D785" s="4" t="s">
        <v>1001</v>
      </c>
      <c r="E785" s="4" t="s">
        <v>78</v>
      </c>
      <c r="F785" s="4" t="s">
        <v>12</v>
      </c>
      <c r="G785" s="269">
        <v>28655.462184873952</v>
      </c>
      <c r="H785" s="4">
        <v>114</v>
      </c>
      <c r="I785" s="4">
        <v>1342</v>
      </c>
    </row>
    <row r="786" spans="1:9">
      <c r="A786" s="4" t="s">
        <v>53</v>
      </c>
      <c r="B786" s="4">
        <v>106620</v>
      </c>
      <c r="C786" s="171" t="s">
        <v>1002</v>
      </c>
      <c r="D786" s="4" t="s">
        <v>1003</v>
      </c>
      <c r="E786" s="4" t="s">
        <v>61</v>
      </c>
      <c r="F786" s="4" t="s">
        <v>12</v>
      </c>
      <c r="G786" s="269">
        <v>34770.000000000007</v>
      </c>
      <c r="H786" s="4">
        <v>921</v>
      </c>
      <c r="I786" s="4">
        <v>2139</v>
      </c>
    </row>
    <row r="787" spans="1:9">
      <c r="A787" s="4" t="s">
        <v>67</v>
      </c>
      <c r="B787" s="4">
        <v>106621</v>
      </c>
      <c r="C787" s="171" t="s">
        <v>1004</v>
      </c>
      <c r="D787" s="4" t="s">
        <v>1005</v>
      </c>
      <c r="E787" s="4" t="s">
        <v>69</v>
      </c>
      <c r="F787" s="4" t="s">
        <v>12</v>
      </c>
      <c r="G787" s="269">
        <v>69853.117647058825</v>
      </c>
      <c r="H787" s="4">
        <v>906</v>
      </c>
      <c r="I787" s="4">
        <v>2915</v>
      </c>
    </row>
    <row r="788" spans="1:9">
      <c r="A788" s="4" t="s">
        <v>9</v>
      </c>
      <c r="B788" s="4">
        <v>106622</v>
      </c>
      <c r="C788" s="171" t="s">
        <v>1006</v>
      </c>
      <c r="D788" s="4" t="s">
        <v>1007</v>
      </c>
      <c r="E788" s="4" t="s">
        <v>78</v>
      </c>
      <c r="F788" s="4" t="s">
        <v>12</v>
      </c>
      <c r="G788" s="269">
        <v>5260.4789915966394</v>
      </c>
      <c r="H788" s="4">
        <v>114</v>
      </c>
      <c r="I788" s="4">
        <v>1342</v>
      </c>
    </row>
    <row r="789" spans="1:9">
      <c r="A789" s="4" t="s">
        <v>53</v>
      </c>
      <c r="B789" s="4">
        <v>106623</v>
      </c>
      <c r="C789" s="171" t="s">
        <v>1008</v>
      </c>
      <c r="D789" s="4" t="s">
        <v>1009</v>
      </c>
      <c r="E789" s="4" t="s">
        <v>61</v>
      </c>
      <c r="F789" s="4" t="s">
        <v>12</v>
      </c>
      <c r="G789" s="269">
        <v>57479.02521008403</v>
      </c>
      <c r="H789" s="4">
        <v>921</v>
      </c>
      <c r="I789" s="4">
        <v>2139</v>
      </c>
    </row>
    <row r="790" spans="1:9">
      <c r="A790" s="4" t="s">
        <v>9</v>
      </c>
      <c r="B790" s="4">
        <v>106624</v>
      </c>
      <c r="C790" s="171" t="s">
        <v>1010</v>
      </c>
      <c r="D790" s="4" t="s">
        <v>1011</v>
      </c>
      <c r="E790" s="4" t="s">
        <v>78</v>
      </c>
      <c r="F790" s="4" t="s">
        <v>12</v>
      </c>
      <c r="G790" s="269">
        <v>2615</v>
      </c>
      <c r="H790" s="4">
        <v>114</v>
      </c>
      <c r="I790" s="4">
        <v>1342</v>
      </c>
    </row>
    <row r="791" spans="1:9">
      <c r="A791" s="4" t="s">
        <v>9</v>
      </c>
      <c r="B791" s="4">
        <v>106625</v>
      </c>
      <c r="C791" s="171" t="s">
        <v>1012</v>
      </c>
      <c r="D791" s="4" t="s">
        <v>1013</v>
      </c>
      <c r="E791" s="4" t="s">
        <v>78</v>
      </c>
      <c r="F791" s="4" t="s">
        <v>12</v>
      </c>
      <c r="G791" s="269">
        <v>5396.9747899159665</v>
      </c>
      <c r="H791" s="4">
        <v>114</v>
      </c>
      <c r="I791" s="4">
        <v>1342</v>
      </c>
    </row>
    <row r="792" spans="1:9">
      <c r="A792" s="4" t="s">
        <v>9</v>
      </c>
      <c r="B792" s="4">
        <v>106626</v>
      </c>
      <c r="C792" s="171" t="s">
        <v>1014</v>
      </c>
      <c r="D792" s="4" t="s">
        <v>1015</v>
      </c>
      <c r="E792" s="4" t="s">
        <v>78</v>
      </c>
      <c r="F792" s="4" t="s">
        <v>12</v>
      </c>
      <c r="G792" s="269">
        <v>6691.6722689075632</v>
      </c>
      <c r="H792" s="4">
        <v>114</v>
      </c>
      <c r="I792" s="4">
        <v>1342</v>
      </c>
    </row>
    <row r="793" spans="1:9">
      <c r="A793" s="4" t="s">
        <v>9</v>
      </c>
      <c r="B793" s="4">
        <v>106627</v>
      </c>
      <c r="C793" s="171" t="s">
        <v>1016</v>
      </c>
      <c r="D793" s="4" t="s">
        <v>1017</v>
      </c>
      <c r="E793" s="4" t="s">
        <v>78</v>
      </c>
      <c r="F793" s="4" t="s">
        <v>12</v>
      </c>
      <c r="G793" s="269">
        <v>9466.3361344537825</v>
      </c>
      <c r="H793" s="4">
        <v>114</v>
      </c>
      <c r="I793" s="4">
        <v>1342</v>
      </c>
    </row>
    <row r="794" spans="1:9">
      <c r="A794" s="4" t="s">
        <v>9</v>
      </c>
      <c r="B794" s="4">
        <v>106628</v>
      </c>
      <c r="C794" s="171" t="s">
        <v>1018</v>
      </c>
      <c r="D794" s="4" t="s">
        <v>1019</v>
      </c>
      <c r="E794" s="4" t="s">
        <v>78</v>
      </c>
      <c r="F794" s="4" t="s">
        <v>12</v>
      </c>
      <c r="G794" s="269">
        <v>6691.6722689075632</v>
      </c>
      <c r="H794" s="4">
        <v>114</v>
      </c>
      <c r="I794" s="4">
        <v>1342</v>
      </c>
    </row>
    <row r="795" spans="1:9">
      <c r="A795" s="4" t="s">
        <v>9</v>
      </c>
      <c r="B795" s="4">
        <v>106629</v>
      </c>
      <c r="C795" s="171" t="s">
        <v>1020</v>
      </c>
      <c r="D795" s="4" t="s">
        <v>1021</v>
      </c>
      <c r="E795" s="4" t="s">
        <v>78</v>
      </c>
      <c r="F795" s="4" t="s">
        <v>12</v>
      </c>
      <c r="G795" s="269">
        <v>5396.9747899159665</v>
      </c>
      <c r="H795" s="4">
        <v>114</v>
      </c>
      <c r="I795" s="4">
        <v>1342</v>
      </c>
    </row>
    <row r="796" spans="1:9">
      <c r="A796" s="4" t="s">
        <v>9</v>
      </c>
      <c r="B796" s="4">
        <v>106630</v>
      </c>
      <c r="C796" s="171" t="s">
        <v>1022</v>
      </c>
      <c r="D796" s="4" t="s">
        <v>1023</v>
      </c>
      <c r="E796" s="4" t="s">
        <v>63</v>
      </c>
      <c r="F796" s="4" t="s">
        <v>12</v>
      </c>
      <c r="G796" s="269">
        <v>437745.09243697481</v>
      </c>
      <c r="H796" s="4">
        <v>111</v>
      </c>
      <c r="I796" s="4">
        <v>1337</v>
      </c>
    </row>
    <row r="797" spans="1:9">
      <c r="A797" s="4" t="s">
        <v>67</v>
      </c>
      <c r="B797" s="4">
        <v>106631</v>
      </c>
      <c r="C797" s="171" t="s">
        <v>1024</v>
      </c>
      <c r="D797" s="4" t="s">
        <v>1025</v>
      </c>
      <c r="E797" s="4" t="s">
        <v>69</v>
      </c>
      <c r="F797" s="4" t="s">
        <v>12</v>
      </c>
      <c r="G797" s="269">
        <v>31581.983193277309</v>
      </c>
      <c r="H797" s="4">
        <v>906</v>
      </c>
      <c r="I797" s="4">
        <v>2915</v>
      </c>
    </row>
    <row r="798" spans="1:9">
      <c r="A798" s="4" t="s">
        <v>53</v>
      </c>
      <c r="B798" s="4">
        <v>106632</v>
      </c>
      <c r="C798" s="171" t="s">
        <v>1026</v>
      </c>
      <c r="D798" s="4" t="s">
        <v>1027</v>
      </c>
      <c r="E798" s="4" t="s">
        <v>87</v>
      </c>
      <c r="F798" s="4" t="s">
        <v>12</v>
      </c>
      <c r="G798" s="269">
        <v>33529.436974789918</v>
      </c>
      <c r="H798" s="4">
        <v>920</v>
      </c>
      <c r="I798" s="4">
        <v>2136</v>
      </c>
    </row>
    <row r="799" spans="1:9">
      <c r="A799" s="4" t="s">
        <v>53</v>
      </c>
      <c r="B799" s="4">
        <v>106633</v>
      </c>
      <c r="C799" s="171" t="s">
        <v>1028</v>
      </c>
      <c r="D799" s="4" t="s">
        <v>1029</v>
      </c>
      <c r="E799" s="4" t="s">
        <v>87</v>
      </c>
      <c r="F799" s="4" t="s">
        <v>12</v>
      </c>
      <c r="G799" s="269">
        <v>33529.436974789918</v>
      </c>
      <c r="H799" s="4">
        <v>920</v>
      </c>
      <c r="I799" s="4">
        <v>2136</v>
      </c>
    </row>
    <row r="800" spans="1:9">
      <c r="A800" s="4" t="s">
        <v>53</v>
      </c>
      <c r="B800" s="4">
        <v>106634</v>
      </c>
      <c r="C800" s="171" t="s">
        <v>1030</v>
      </c>
      <c r="D800" s="4" t="s">
        <v>1031</v>
      </c>
      <c r="E800" s="4" t="s">
        <v>76</v>
      </c>
      <c r="F800" s="4" t="s">
        <v>12</v>
      </c>
      <c r="G800" s="269">
        <v>85927.882352941175</v>
      </c>
      <c r="H800" s="4">
        <v>937</v>
      </c>
      <c r="I800" s="4">
        <v>2206</v>
      </c>
    </row>
    <row r="801" spans="1:9">
      <c r="A801" s="4" t="s">
        <v>53</v>
      </c>
      <c r="B801" s="4">
        <v>106635</v>
      </c>
      <c r="C801" s="171" t="s">
        <v>1032</v>
      </c>
      <c r="D801" s="4" t="s">
        <v>1033</v>
      </c>
      <c r="E801" s="4" t="s">
        <v>186</v>
      </c>
      <c r="F801" s="4" t="s">
        <v>12</v>
      </c>
      <c r="G801" s="269">
        <v>35038.302521008409</v>
      </c>
      <c r="H801" s="4">
        <v>907</v>
      </c>
      <c r="I801" s="4">
        <v>2102</v>
      </c>
    </row>
    <row r="802" spans="1:9">
      <c r="A802" s="4" t="s">
        <v>16</v>
      </c>
      <c r="B802" s="4">
        <v>106636</v>
      </c>
      <c r="C802" s="171" t="s">
        <v>1034</v>
      </c>
      <c r="D802" s="4" t="s">
        <v>496</v>
      </c>
      <c r="E802" s="4" t="s">
        <v>20</v>
      </c>
      <c r="F802" s="4" t="s">
        <v>12</v>
      </c>
      <c r="G802" s="269">
        <v>18151.26050420168</v>
      </c>
      <c r="H802" s="4">
        <v>413</v>
      </c>
      <c r="I802" s="4">
        <v>1684</v>
      </c>
    </row>
    <row r="803" spans="1:9">
      <c r="A803" s="4" t="s">
        <v>9</v>
      </c>
      <c r="B803" s="4">
        <v>106637</v>
      </c>
      <c r="C803" s="171" t="s">
        <v>1035</v>
      </c>
      <c r="D803" s="4" t="s">
        <v>1036</v>
      </c>
      <c r="E803" s="4" t="s">
        <v>28</v>
      </c>
      <c r="F803" s="4" t="s">
        <v>12</v>
      </c>
      <c r="G803" s="269">
        <v>41470.638655462186</v>
      </c>
      <c r="H803" s="4">
        <v>107</v>
      </c>
      <c r="I803" s="4">
        <v>1321</v>
      </c>
    </row>
    <row r="804" spans="1:9">
      <c r="A804" s="4" t="s">
        <v>9</v>
      </c>
      <c r="B804" s="4">
        <v>106638</v>
      </c>
      <c r="C804" s="171" t="s">
        <v>1037</v>
      </c>
      <c r="D804" s="4" t="s">
        <v>1038</v>
      </c>
      <c r="E804" s="4" t="s">
        <v>63</v>
      </c>
      <c r="F804" s="4" t="s">
        <v>12</v>
      </c>
      <c r="G804" s="269">
        <v>8542.0168067226896</v>
      </c>
      <c r="H804" s="4">
        <v>111</v>
      </c>
      <c r="I804" s="4">
        <v>1337</v>
      </c>
    </row>
    <row r="805" spans="1:9">
      <c r="A805" s="4" t="s">
        <v>53</v>
      </c>
      <c r="B805" s="4">
        <v>106639</v>
      </c>
      <c r="C805" s="171" t="s">
        <v>1039</v>
      </c>
      <c r="D805" s="4" t="s">
        <v>1040</v>
      </c>
      <c r="E805" s="4" t="s">
        <v>55</v>
      </c>
      <c r="F805" s="4" t="s">
        <v>12</v>
      </c>
      <c r="G805" s="269">
        <v>21101.302521008405</v>
      </c>
      <c r="H805" s="4">
        <v>936</v>
      </c>
      <c r="I805" s="4">
        <v>2202</v>
      </c>
    </row>
    <row r="806" spans="1:9">
      <c r="A806" s="4" t="s">
        <v>31</v>
      </c>
      <c r="B806" s="4">
        <v>106640</v>
      </c>
      <c r="C806" s="171" t="s">
        <v>1041</v>
      </c>
      <c r="D806" s="4" t="s">
        <v>1042</v>
      </c>
      <c r="E806" s="4" t="s">
        <v>116</v>
      </c>
      <c r="F806" s="4" t="s">
        <v>12</v>
      </c>
      <c r="G806" s="269">
        <v>55531.26050420168</v>
      </c>
      <c r="H806" s="4">
        <v>605</v>
      </c>
      <c r="I806" s="4">
        <v>1815</v>
      </c>
    </row>
    <row r="807" spans="1:9">
      <c r="A807" s="4" t="s">
        <v>53</v>
      </c>
      <c r="B807" s="4">
        <v>106641</v>
      </c>
      <c r="C807" s="171" t="s">
        <v>1043</v>
      </c>
      <c r="D807" s="4" t="s">
        <v>1044</v>
      </c>
      <c r="E807" s="4" t="s">
        <v>143</v>
      </c>
      <c r="F807" s="4" t="s">
        <v>12</v>
      </c>
      <c r="G807" s="269">
        <v>6960</v>
      </c>
      <c r="H807" s="4">
        <v>919</v>
      </c>
      <c r="I807" s="4">
        <v>2133</v>
      </c>
    </row>
    <row r="808" spans="1:9">
      <c r="A808" s="4" t="s">
        <v>137</v>
      </c>
      <c r="B808" s="4">
        <v>106642</v>
      </c>
      <c r="C808" s="171" t="s">
        <v>1045</v>
      </c>
      <c r="D808" s="4" t="s">
        <v>1046</v>
      </c>
      <c r="E808" s="4" t="s">
        <v>139</v>
      </c>
      <c r="F808" s="4" t="s">
        <v>12</v>
      </c>
      <c r="G808" s="269">
        <v>129515.78151260504</v>
      </c>
      <c r="H808" s="4">
        <v>718</v>
      </c>
      <c r="I808" s="4">
        <v>1960</v>
      </c>
    </row>
    <row r="809" spans="1:9">
      <c r="A809" s="4" t="s">
        <v>9</v>
      </c>
      <c r="B809" s="4">
        <v>106643</v>
      </c>
      <c r="C809" s="171" t="s">
        <v>1047</v>
      </c>
      <c r="D809" s="4" t="s">
        <v>1048</v>
      </c>
      <c r="E809" s="4" t="s">
        <v>126</v>
      </c>
      <c r="F809" s="4" t="s">
        <v>12</v>
      </c>
      <c r="G809" s="269">
        <v>18460.840336134457</v>
      </c>
      <c r="H809" s="4">
        <v>104</v>
      </c>
      <c r="I809" s="4">
        <v>1310</v>
      </c>
    </row>
    <row r="810" spans="1:9">
      <c r="A810" s="4" t="s">
        <v>67</v>
      </c>
      <c r="B810" s="4">
        <v>106644</v>
      </c>
      <c r="C810" s="171" t="s">
        <v>1049</v>
      </c>
      <c r="D810" s="4" t="s">
        <v>1050</v>
      </c>
      <c r="E810" s="4" t="s">
        <v>69</v>
      </c>
      <c r="F810" s="4" t="s">
        <v>12</v>
      </c>
      <c r="G810" s="269">
        <v>121185.30252100842</v>
      </c>
      <c r="H810" s="4">
        <v>906</v>
      </c>
      <c r="I810" s="4">
        <v>2915</v>
      </c>
    </row>
    <row r="811" spans="1:9">
      <c r="A811" s="4" t="s">
        <v>9</v>
      </c>
      <c r="B811" s="4">
        <v>106645</v>
      </c>
      <c r="C811" s="171" t="s">
        <v>1051</v>
      </c>
      <c r="D811" s="4" t="s">
        <v>1052</v>
      </c>
      <c r="E811" s="4" t="s">
        <v>63</v>
      </c>
      <c r="F811" s="4" t="s">
        <v>12</v>
      </c>
      <c r="G811" s="269">
        <v>21990.798319327732</v>
      </c>
      <c r="H811" s="4">
        <v>111</v>
      </c>
      <c r="I811" s="4">
        <v>1337</v>
      </c>
    </row>
    <row r="812" spans="1:9">
      <c r="A812" s="4" t="s">
        <v>53</v>
      </c>
      <c r="B812" s="4">
        <v>106646</v>
      </c>
      <c r="C812" s="171" t="s">
        <v>1053</v>
      </c>
      <c r="D812" s="4" t="s">
        <v>1054</v>
      </c>
      <c r="E812" s="4" t="s">
        <v>143</v>
      </c>
      <c r="F812" s="4" t="s">
        <v>12</v>
      </c>
      <c r="G812" s="269">
        <v>33660.117647058825</v>
      </c>
      <c r="H812" s="4">
        <v>919</v>
      </c>
      <c r="I812" s="4">
        <v>2133</v>
      </c>
    </row>
    <row r="813" spans="1:9">
      <c r="A813" s="4" t="s">
        <v>24</v>
      </c>
      <c r="B813" s="4">
        <v>106647</v>
      </c>
      <c r="C813" s="171" t="s">
        <v>1055</v>
      </c>
      <c r="D813" s="4" t="s">
        <v>1056</v>
      </c>
      <c r="E813" s="4" t="s">
        <v>95</v>
      </c>
      <c r="F813" s="4" t="s">
        <v>12</v>
      </c>
      <c r="G813" s="269">
        <v>37240</v>
      </c>
      <c r="H813" s="4">
        <v>713</v>
      </c>
      <c r="I813" s="4">
        <v>1937</v>
      </c>
    </row>
    <row r="814" spans="1:9">
      <c r="A814" s="4" t="s">
        <v>53</v>
      </c>
      <c r="B814" s="4">
        <v>106648</v>
      </c>
      <c r="C814" s="171" t="s">
        <v>1057</v>
      </c>
      <c r="D814" s="4" t="s">
        <v>1058</v>
      </c>
      <c r="E814" s="4" t="s">
        <v>61</v>
      </c>
      <c r="F814" s="4" t="s">
        <v>12</v>
      </c>
      <c r="G814" s="269">
        <v>57479.02521008403</v>
      </c>
      <c r="H814" s="4">
        <v>921</v>
      </c>
      <c r="I814" s="4">
        <v>2139</v>
      </c>
    </row>
    <row r="815" spans="1:9">
      <c r="A815" s="4" t="s">
        <v>9</v>
      </c>
      <c r="B815" s="4">
        <v>106649</v>
      </c>
      <c r="C815" s="171" t="s">
        <v>1059</v>
      </c>
      <c r="D815" s="4" t="s">
        <v>1060</v>
      </c>
      <c r="E815" s="4" t="s">
        <v>63</v>
      </c>
      <c r="F815" s="4" t="s">
        <v>12</v>
      </c>
      <c r="G815" s="269">
        <v>50465.781512605041</v>
      </c>
      <c r="H815" s="4">
        <v>111</v>
      </c>
      <c r="I815" s="4">
        <v>1337</v>
      </c>
    </row>
    <row r="816" spans="1:9">
      <c r="A816" s="4" t="s">
        <v>53</v>
      </c>
      <c r="B816" s="4">
        <v>106650</v>
      </c>
      <c r="C816" s="171" t="s">
        <v>1061</v>
      </c>
      <c r="D816" s="4" t="s">
        <v>1062</v>
      </c>
      <c r="E816" s="4" t="s">
        <v>84</v>
      </c>
      <c r="F816" s="4" t="s">
        <v>12</v>
      </c>
      <c r="G816" s="269">
        <v>44817.016806722691</v>
      </c>
      <c r="H816" s="4">
        <v>946</v>
      </c>
      <c r="I816" s="4">
        <v>2237</v>
      </c>
    </row>
    <row r="817" spans="1:9">
      <c r="A817" s="4" t="s">
        <v>9</v>
      </c>
      <c r="B817" s="4">
        <v>106651</v>
      </c>
      <c r="C817" s="171" t="s">
        <v>1063</v>
      </c>
      <c r="D817" s="4" t="s">
        <v>1064</v>
      </c>
      <c r="E817" s="4" t="s">
        <v>23</v>
      </c>
      <c r="F817" s="4" t="s">
        <v>12</v>
      </c>
      <c r="G817" s="269">
        <v>59553.277310924364</v>
      </c>
      <c r="H817" s="4">
        <v>103</v>
      </c>
      <c r="I817" s="4">
        <v>1309</v>
      </c>
    </row>
    <row r="818" spans="1:9">
      <c r="A818" s="4" t="s">
        <v>9</v>
      </c>
      <c r="B818" s="4">
        <v>106652</v>
      </c>
      <c r="C818" s="171" t="s">
        <v>1065</v>
      </c>
      <c r="D818" s="4" t="s">
        <v>1066</v>
      </c>
      <c r="E818" s="4" t="s">
        <v>311</v>
      </c>
      <c r="F818" s="4" t="s">
        <v>12</v>
      </c>
      <c r="G818" s="269">
        <v>20207.000000000004</v>
      </c>
      <c r="H818" s="4">
        <v>105</v>
      </c>
      <c r="I818" s="4">
        <v>1314</v>
      </c>
    </row>
    <row r="819" spans="1:9">
      <c r="A819" s="4" t="s">
        <v>9</v>
      </c>
      <c r="B819" s="4">
        <v>106653</v>
      </c>
      <c r="C819" s="171" t="s">
        <v>1067</v>
      </c>
      <c r="D819" s="4" t="s">
        <v>1068</v>
      </c>
      <c r="E819" s="4" t="s">
        <v>311</v>
      </c>
      <c r="F819" s="4" t="s">
        <v>12</v>
      </c>
      <c r="G819" s="269">
        <v>29265.369747899163</v>
      </c>
      <c r="H819" s="4">
        <v>105</v>
      </c>
      <c r="I819" s="4">
        <v>1314</v>
      </c>
    </row>
    <row r="820" spans="1:9">
      <c r="A820" s="4" t="s">
        <v>53</v>
      </c>
      <c r="B820" s="4">
        <v>106654</v>
      </c>
      <c r="C820" s="171" t="s">
        <v>1069</v>
      </c>
      <c r="D820" s="4" t="s">
        <v>1070</v>
      </c>
      <c r="E820" s="4" t="s">
        <v>143</v>
      </c>
      <c r="F820" s="4" t="s">
        <v>12</v>
      </c>
      <c r="G820" s="269">
        <v>10588.20168067227</v>
      </c>
      <c r="H820" s="4">
        <v>919</v>
      </c>
      <c r="I820" s="4">
        <v>2133</v>
      </c>
    </row>
    <row r="821" spans="1:9">
      <c r="A821" s="4" t="s">
        <v>67</v>
      </c>
      <c r="B821" s="4">
        <v>106655</v>
      </c>
      <c r="C821" s="171" t="s">
        <v>1071</v>
      </c>
      <c r="D821" s="4" t="s">
        <v>1072</v>
      </c>
      <c r="E821" s="4" t="s">
        <v>69</v>
      </c>
      <c r="F821" s="4" t="s">
        <v>12</v>
      </c>
      <c r="G821" s="269">
        <v>66125</v>
      </c>
      <c r="H821" s="4">
        <v>906</v>
      </c>
      <c r="I821" s="4">
        <v>2915</v>
      </c>
    </row>
    <row r="822" spans="1:9">
      <c r="A822" s="4" t="s">
        <v>67</v>
      </c>
      <c r="B822" s="4">
        <v>106656</v>
      </c>
      <c r="C822" s="171" t="s">
        <v>1073</v>
      </c>
      <c r="D822" s="4" t="s">
        <v>1074</v>
      </c>
      <c r="E822" s="4" t="s">
        <v>176</v>
      </c>
      <c r="F822" s="4" t="s">
        <v>12</v>
      </c>
      <c r="G822" s="269">
        <v>47899.378151260506</v>
      </c>
      <c r="H822" s="4">
        <v>905</v>
      </c>
      <c r="I822" s="4">
        <v>2912</v>
      </c>
    </row>
    <row r="823" spans="1:9">
      <c r="A823" s="4" t="s">
        <v>67</v>
      </c>
      <c r="B823" s="4">
        <v>106657</v>
      </c>
      <c r="C823" s="171" t="s">
        <v>1075</v>
      </c>
      <c r="D823" s="4" t="s">
        <v>1076</v>
      </c>
      <c r="E823" s="4" t="s">
        <v>176</v>
      </c>
      <c r="F823" s="4" t="s">
        <v>12</v>
      </c>
      <c r="G823" s="269">
        <v>35913.512605042022</v>
      </c>
      <c r="H823" s="4">
        <v>905</v>
      </c>
      <c r="I823" s="4">
        <v>2912</v>
      </c>
    </row>
    <row r="824" spans="1:9">
      <c r="A824" s="4" t="s">
        <v>67</v>
      </c>
      <c r="B824" s="4">
        <v>106658</v>
      </c>
      <c r="C824" s="171" t="s">
        <v>1077</v>
      </c>
      <c r="D824" s="4" t="s">
        <v>1078</v>
      </c>
      <c r="E824" s="4" t="s">
        <v>69</v>
      </c>
      <c r="F824" s="4" t="s">
        <v>12</v>
      </c>
      <c r="G824" s="269">
        <v>110966.26890756302</v>
      </c>
      <c r="H824" s="4">
        <v>906</v>
      </c>
      <c r="I824" s="4">
        <v>2915</v>
      </c>
    </row>
    <row r="825" spans="1:9">
      <c r="A825" s="4" t="s">
        <v>423</v>
      </c>
      <c r="B825" s="4">
        <v>106659</v>
      </c>
      <c r="C825" s="171" t="s">
        <v>1079</v>
      </c>
      <c r="D825" s="4" t="s">
        <v>1080</v>
      </c>
      <c r="E825" s="4" t="s">
        <v>425</v>
      </c>
      <c r="F825" s="4" t="s">
        <v>12</v>
      </c>
      <c r="G825" s="269">
        <v>47372.697478991598</v>
      </c>
      <c r="H825" s="4">
        <v>405</v>
      </c>
      <c r="I825" s="4">
        <v>1642</v>
      </c>
    </row>
    <row r="826" spans="1:9">
      <c r="A826" s="4" t="s">
        <v>53</v>
      </c>
      <c r="B826" s="4">
        <v>106660</v>
      </c>
      <c r="C826" s="171" t="s">
        <v>1079</v>
      </c>
      <c r="D826" s="4" t="s">
        <v>1081</v>
      </c>
      <c r="E826" s="4" t="s">
        <v>186</v>
      </c>
      <c r="F826" s="4" t="s">
        <v>12</v>
      </c>
      <c r="G826" s="269">
        <v>26043.252100840338</v>
      </c>
      <c r="H826" s="4">
        <v>907</v>
      </c>
      <c r="I826" s="4">
        <v>2102</v>
      </c>
    </row>
    <row r="827" spans="1:9">
      <c r="A827" s="4" t="s">
        <v>156</v>
      </c>
      <c r="B827" s="4">
        <v>106661</v>
      </c>
      <c r="C827" s="171" t="s">
        <v>1082</v>
      </c>
      <c r="D827" s="4" t="s">
        <v>671</v>
      </c>
      <c r="E827" s="4" t="s">
        <v>200</v>
      </c>
      <c r="F827" s="4" t="s">
        <v>12</v>
      </c>
      <c r="G827" s="269">
        <v>55100</v>
      </c>
      <c r="H827" s="4">
        <v>705</v>
      </c>
      <c r="I827" s="4">
        <v>1913</v>
      </c>
    </row>
    <row r="828" spans="1:9">
      <c r="A828" s="4" t="s">
        <v>67</v>
      </c>
      <c r="B828" s="4">
        <v>106662</v>
      </c>
      <c r="C828" s="171" t="s">
        <v>1083</v>
      </c>
      <c r="D828" s="4" t="s">
        <v>1084</v>
      </c>
      <c r="E828" s="4" t="s">
        <v>176</v>
      </c>
      <c r="F828" s="4" t="s">
        <v>12</v>
      </c>
      <c r="G828" s="269">
        <v>91172.218487394959</v>
      </c>
      <c r="H828" s="4">
        <v>905</v>
      </c>
      <c r="I828" s="4">
        <v>2912</v>
      </c>
    </row>
    <row r="829" spans="1:9">
      <c r="A829" s="4" t="s">
        <v>53</v>
      </c>
      <c r="B829" s="4">
        <v>106663</v>
      </c>
      <c r="C829" s="171" t="s">
        <v>1085</v>
      </c>
      <c r="D829" s="4" t="s">
        <v>1086</v>
      </c>
      <c r="E829" s="4" t="s">
        <v>84</v>
      </c>
      <c r="F829" s="4" t="s">
        <v>12</v>
      </c>
      <c r="G829" s="269">
        <v>8542.0168067226896</v>
      </c>
      <c r="H829" s="4">
        <v>946</v>
      </c>
      <c r="I829" s="4">
        <v>2237</v>
      </c>
    </row>
    <row r="830" spans="1:9">
      <c r="A830" s="4" t="s">
        <v>9</v>
      </c>
      <c r="B830" s="4">
        <v>106664</v>
      </c>
      <c r="C830" s="171" t="s">
        <v>1087</v>
      </c>
      <c r="D830" s="4" t="s">
        <v>1088</v>
      </c>
      <c r="E830" s="4" t="s">
        <v>11</v>
      </c>
      <c r="F830" s="4" t="s">
        <v>12</v>
      </c>
      <c r="G830" s="269">
        <v>62291.731092436981</v>
      </c>
      <c r="H830" s="4">
        <v>102</v>
      </c>
      <c r="I830" s="4">
        <v>1306</v>
      </c>
    </row>
    <row r="831" spans="1:9">
      <c r="A831" s="4" t="s">
        <v>67</v>
      </c>
      <c r="B831" s="4">
        <v>106665</v>
      </c>
      <c r="C831" s="171" t="s">
        <v>1089</v>
      </c>
      <c r="D831" s="4" t="s">
        <v>1090</v>
      </c>
      <c r="E831" s="4" t="s">
        <v>176</v>
      </c>
      <c r="F831" s="4" t="s">
        <v>12</v>
      </c>
      <c r="G831" s="269">
        <v>97971.647058823524</v>
      </c>
      <c r="H831" s="4">
        <v>905</v>
      </c>
      <c r="I831" s="4">
        <v>2912</v>
      </c>
    </row>
    <row r="832" spans="1:9">
      <c r="A832" s="4" t="s">
        <v>53</v>
      </c>
      <c r="B832" s="4">
        <v>106667</v>
      </c>
      <c r="C832" s="171" t="s">
        <v>1091</v>
      </c>
      <c r="D832" s="4" t="s">
        <v>1092</v>
      </c>
      <c r="E832" s="4" t="s">
        <v>111</v>
      </c>
      <c r="F832" s="4" t="s">
        <v>12</v>
      </c>
      <c r="G832" s="269">
        <v>128739.57142857143</v>
      </c>
      <c r="H832" s="4">
        <v>934</v>
      </c>
      <c r="I832" s="4">
        <v>2196</v>
      </c>
    </row>
    <row r="833" spans="1:9">
      <c r="A833" s="4" t="s">
        <v>53</v>
      </c>
      <c r="B833" s="4">
        <v>106668</v>
      </c>
      <c r="C833" s="171" t="s">
        <v>1093</v>
      </c>
      <c r="D833" s="4" t="s">
        <v>1094</v>
      </c>
      <c r="E833" s="4" t="s">
        <v>61</v>
      </c>
      <c r="F833" s="4" t="s">
        <v>12</v>
      </c>
      <c r="G833" s="269">
        <v>56723.73949579832</v>
      </c>
      <c r="H833" s="4">
        <v>921</v>
      </c>
      <c r="I833" s="4">
        <v>2139</v>
      </c>
    </row>
    <row r="834" spans="1:9">
      <c r="A834" s="4" t="s">
        <v>67</v>
      </c>
      <c r="B834" s="4">
        <v>106669</v>
      </c>
      <c r="C834" s="171" t="s">
        <v>1095</v>
      </c>
      <c r="D834" s="4" t="s">
        <v>1096</v>
      </c>
      <c r="E834" s="4" t="s">
        <v>176</v>
      </c>
      <c r="F834" s="4" t="s">
        <v>12</v>
      </c>
      <c r="G834" s="269">
        <v>80073.672268907569</v>
      </c>
      <c r="H834" s="4">
        <v>905</v>
      </c>
      <c r="I834" s="4">
        <v>2912</v>
      </c>
    </row>
    <row r="835" spans="1:9">
      <c r="A835" s="4" t="s">
        <v>53</v>
      </c>
      <c r="B835" s="4">
        <v>106670</v>
      </c>
      <c r="C835" s="171" t="s">
        <v>1097</v>
      </c>
      <c r="D835" s="4" t="s">
        <v>1098</v>
      </c>
      <c r="E835" s="4" t="s">
        <v>72</v>
      </c>
      <c r="F835" s="4" t="s">
        <v>12</v>
      </c>
      <c r="G835" s="269">
        <v>32058.873949579833</v>
      </c>
      <c r="H835" s="4">
        <v>923</v>
      </c>
      <c r="I835" s="4">
        <v>2149</v>
      </c>
    </row>
    <row r="836" spans="1:9">
      <c r="A836" s="4" t="s">
        <v>31</v>
      </c>
      <c r="B836" s="4">
        <v>106671</v>
      </c>
      <c r="C836" s="171" t="s">
        <v>1099</v>
      </c>
      <c r="D836" s="4" t="s">
        <v>1100</v>
      </c>
      <c r="E836" s="4" t="s">
        <v>33</v>
      </c>
      <c r="F836" s="4" t="s">
        <v>12</v>
      </c>
      <c r="G836" s="269">
        <v>26724.000000000004</v>
      </c>
      <c r="H836" s="4">
        <v>612</v>
      </c>
      <c r="I836" s="4">
        <v>1835</v>
      </c>
    </row>
    <row r="837" spans="1:9">
      <c r="A837" s="4" t="s">
        <v>67</v>
      </c>
      <c r="B837" s="4">
        <v>106672</v>
      </c>
      <c r="C837" s="171" t="s">
        <v>1101</v>
      </c>
      <c r="D837" s="4" t="s">
        <v>1102</v>
      </c>
      <c r="E837" s="4" t="s">
        <v>176</v>
      </c>
      <c r="F837" s="4" t="s">
        <v>12</v>
      </c>
      <c r="G837" s="269">
        <v>65189.378151260506</v>
      </c>
      <c r="H837" s="4">
        <v>905</v>
      </c>
      <c r="I837" s="4">
        <v>2910</v>
      </c>
    </row>
    <row r="838" spans="1:9">
      <c r="A838" s="4" t="s">
        <v>53</v>
      </c>
      <c r="B838" s="4">
        <v>106673</v>
      </c>
      <c r="C838" s="171" t="s">
        <v>1103</v>
      </c>
      <c r="D838" s="4" t="s">
        <v>1104</v>
      </c>
      <c r="E838" s="4" t="s">
        <v>186</v>
      </c>
      <c r="F838" s="4" t="s">
        <v>12</v>
      </c>
      <c r="G838" s="269">
        <v>39900</v>
      </c>
      <c r="H838" s="4">
        <v>907</v>
      </c>
      <c r="I838" s="4">
        <v>2102</v>
      </c>
    </row>
    <row r="839" spans="1:9">
      <c r="A839" s="4" t="s">
        <v>53</v>
      </c>
      <c r="B839" s="4">
        <v>106674</v>
      </c>
      <c r="C839" s="171" t="s">
        <v>1105</v>
      </c>
      <c r="D839" s="4" t="s">
        <v>1106</v>
      </c>
      <c r="E839" s="4" t="s">
        <v>55</v>
      </c>
      <c r="F839" s="4" t="s">
        <v>12</v>
      </c>
      <c r="G839" s="269">
        <v>68265.663865546216</v>
      </c>
      <c r="H839" s="4">
        <v>936</v>
      </c>
      <c r="I839" s="4">
        <v>2202</v>
      </c>
    </row>
    <row r="840" spans="1:9">
      <c r="A840" s="4" t="s">
        <v>31</v>
      </c>
      <c r="B840" s="4">
        <v>106676</v>
      </c>
      <c r="C840" s="171" t="s">
        <v>1107</v>
      </c>
      <c r="D840" s="4" t="s">
        <v>1108</v>
      </c>
      <c r="E840" s="4" t="s">
        <v>33</v>
      </c>
      <c r="F840" s="4" t="s">
        <v>12</v>
      </c>
      <c r="G840" s="269">
        <v>34736.319327731093</v>
      </c>
      <c r="H840" s="4">
        <v>612</v>
      </c>
      <c r="I840" s="4">
        <v>1835</v>
      </c>
    </row>
    <row r="841" spans="1:9">
      <c r="A841" s="4" t="s">
        <v>67</v>
      </c>
      <c r="B841" s="4">
        <v>106677</v>
      </c>
      <c r="C841" s="171" t="s">
        <v>1109</v>
      </c>
      <c r="D841" s="4" t="s">
        <v>1110</v>
      </c>
      <c r="E841" s="4" t="s">
        <v>69</v>
      </c>
      <c r="F841" s="4" t="s">
        <v>12</v>
      </c>
      <c r="G841" s="269">
        <v>50054.60504201681</v>
      </c>
      <c r="H841" s="4">
        <v>906</v>
      </c>
      <c r="I841" s="4">
        <v>2915</v>
      </c>
    </row>
    <row r="842" spans="1:9">
      <c r="A842" s="4" t="s">
        <v>67</v>
      </c>
      <c r="B842" s="4">
        <v>106678</v>
      </c>
      <c r="C842" s="171" t="s">
        <v>1111</v>
      </c>
      <c r="D842" s="4" t="s">
        <v>1112</v>
      </c>
      <c r="E842" s="7" t="s">
        <v>176</v>
      </c>
      <c r="F842" s="4" t="s">
        <v>12</v>
      </c>
      <c r="G842" s="269">
        <v>37711.915966386558</v>
      </c>
      <c r="H842" s="4">
        <v>905</v>
      </c>
      <c r="I842" s="4">
        <v>2912</v>
      </c>
    </row>
    <row r="843" spans="1:9">
      <c r="A843" s="4" t="s">
        <v>53</v>
      </c>
      <c r="B843" s="4">
        <v>106679</v>
      </c>
      <c r="C843" s="171" t="s">
        <v>1113</v>
      </c>
      <c r="D843" s="4" t="s">
        <v>1114</v>
      </c>
      <c r="E843" s="4" t="s">
        <v>72</v>
      </c>
      <c r="F843" s="4" t="s">
        <v>12</v>
      </c>
      <c r="G843" s="269">
        <v>16806.798319327732</v>
      </c>
      <c r="H843" s="4">
        <v>923</v>
      </c>
      <c r="I843" s="4">
        <v>2149</v>
      </c>
    </row>
    <row r="844" spans="1:9">
      <c r="A844" s="4" t="s">
        <v>31</v>
      </c>
      <c r="B844" s="4">
        <v>106680</v>
      </c>
      <c r="C844" s="171" t="s">
        <v>1115</v>
      </c>
      <c r="D844" s="4" t="s">
        <v>1116</v>
      </c>
      <c r="E844" s="4" t="s">
        <v>116</v>
      </c>
      <c r="F844" s="4" t="s">
        <v>12</v>
      </c>
      <c r="G844" s="269">
        <v>35385.344537815123</v>
      </c>
      <c r="H844" s="4">
        <v>605</v>
      </c>
      <c r="I844" s="4">
        <v>1815</v>
      </c>
    </row>
    <row r="845" spans="1:9">
      <c r="A845" s="4" t="s">
        <v>67</v>
      </c>
      <c r="B845" s="4">
        <v>106681</v>
      </c>
      <c r="C845" s="171" t="s">
        <v>1117</v>
      </c>
      <c r="D845" s="4" t="s">
        <v>1118</v>
      </c>
      <c r="E845" s="4" t="s">
        <v>176</v>
      </c>
      <c r="F845" s="4" t="s">
        <v>12</v>
      </c>
      <c r="G845" s="269">
        <v>17647.050420168071</v>
      </c>
      <c r="H845" s="4">
        <v>905</v>
      </c>
      <c r="I845" s="4">
        <v>2912</v>
      </c>
    </row>
    <row r="846" spans="1:9">
      <c r="A846" s="4" t="s">
        <v>53</v>
      </c>
      <c r="B846" s="4">
        <v>106682</v>
      </c>
      <c r="C846" s="171" t="s">
        <v>1119</v>
      </c>
      <c r="D846" s="4" t="s">
        <v>1120</v>
      </c>
      <c r="E846" s="4" t="s">
        <v>76</v>
      </c>
      <c r="F846" s="4" t="s">
        <v>12</v>
      </c>
      <c r="G846" s="269">
        <v>71564.45378151261</v>
      </c>
      <c r="H846" s="4">
        <v>937</v>
      </c>
      <c r="I846" s="4">
        <v>2206</v>
      </c>
    </row>
    <row r="847" spans="1:9">
      <c r="A847" s="4" t="s">
        <v>53</v>
      </c>
      <c r="B847" s="4">
        <v>106683</v>
      </c>
      <c r="C847" s="171" t="s">
        <v>1121</v>
      </c>
      <c r="D847" s="4" t="s">
        <v>1122</v>
      </c>
      <c r="E847" s="4" t="s">
        <v>1123</v>
      </c>
      <c r="F847" s="4" t="s">
        <v>12</v>
      </c>
      <c r="G847" s="269">
        <v>27840</v>
      </c>
      <c r="H847" s="4">
        <v>926</v>
      </c>
      <c r="I847" s="4">
        <v>2158</v>
      </c>
    </row>
    <row r="848" spans="1:9">
      <c r="A848" s="4" t="s">
        <v>53</v>
      </c>
      <c r="B848" s="4">
        <v>106684</v>
      </c>
      <c r="C848" s="171" t="s">
        <v>1124</v>
      </c>
      <c r="D848" s="4" t="s">
        <v>1125</v>
      </c>
      <c r="E848" s="4" t="s">
        <v>76</v>
      </c>
      <c r="F848" s="4" t="s">
        <v>12</v>
      </c>
      <c r="G848" s="269">
        <v>31932.915966386554</v>
      </c>
      <c r="H848" s="4">
        <v>937</v>
      </c>
      <c r="I848" s="4">
        <v>2206</v>
      </c>
    </row>
    <row r="849" spans="1:9">
      <c r="A849" s="4" t="s">
        <v>53</v>
      </c>
      <c r="B849" s="4">
        <v>106685</v>
      </c>
      <c r="C849" s="171" t="s">
        <v>1126</v>
      </c>
      <c r="D849" s="4" t="s">
        <v>1127</v>
      </c>
      <c r="E849" s="4" t="s">
        <v>143</v>
      </c>
      <c r="F849" s="4" t="s">
        <v>12</v>
      </c>
      <c r="G849" s="269">
        <v>8494.2016806722695</v>
      </c>
      <c r="H849" s="4">
        <v>919</v>
      </c>
      <c r="I849" s="4">
        <v>2133</v>
      </c>
    </row>
    <row r="850" spans="1:9">
      <c r="A850" s="4" t="s">
        <v>53</v>
      </c>
      <c r="B850" s="4">
        <v>106686</v>
      </c>
      <c r="C850" s="171" t="s">
        <v>1128</v>
      </c>
      <c r="D850" s="4" t="s">
        <v>1129</v>
      </c>
      <c r="E850" s="4" t="s">
        <v>1123</v>
      </c>
      <c r="F850" s="4" t="s">
        <v>12</v>
      </c>
      <c r="G850" s="269">
        <v>21176.403361344539</v>
      </c>
      <c r="H850" s="4">
        <v>926</v>
      </c>
      <c r="I850" s="4">
        <v>2158</v>
      </c>
    </row>
    <row r="851" spans="1:9">
      <c r="A851" s="4" t="s">
        <v>67</v>
      </c>
      <c r="B851" s="4">
        <v>106687</v>
      </c>
      <c r="C851" s="171" t="s">
        <v>1130</v>
      </c>
      <c r="D851" s="4" t="s">
        <v>1131</v>
      </c>
      <c r="E851" s="7" t="s">
        <v>69</v>
      </c>
      <c r="F851" s="4" t="s">
        <v>12</v>
      </c>
      <c r="G851" s="269">
        <v>62504.302521008402</v>
      </c>
      <c r="H851" s="4">
        <v>906</v>
      </c>
      <c r="I851" s="4">
        <v>2915</v>
      </c>
    </row>
    <row r="852" spans="1:9">
      <c r="A852" s="4" t="s">
        <v>67</v>
      </c>
      <c r="B852" s="4">
        <v>106688</v>
      </c>
      <c r="C852" s="171" t="s">
        <v>1132</v>
      </c>
      <c r="D852" s="4" t="s">
        <v>1133</v>
      </c>
      <c r="E852" s="4" t="s">
        <v>176</v>
      </c>
      <c r="F852" s="4" t="s">
        <v>12</v>
      </c>
      <c r="G852" s="269">
        <v>74722.899159663866</v>
      </c>
      <c r="H852" s="4">
        <v>905</v>
      </c>
      <c r="I852" s="4">
        <v>2912</v>
      </c>
    </row>
    <row r="853" spans="1:9">
      <c r="A853" s="4" t="s">
        <v>9</v>
      </c>
      <c r="B853" s="4">
        <v>106689</v>
      </c>
      <c r="C853" s="171" t="s">
        <v>1134</v>
      </c>
      <c r="D853" s="4" t="s">
        <v>1135</v>
      </c>
      <c r="E853" s="4" t="s">
        <v>153</v>
      </c>
      <c r="F853" s="4" t="s">
        <v>12</v>
      </c>
      <c r="G853" s="269">
        <v>13153.117647058823</v>
      </c>
      <c r="H853" s="4">
        <v>116</v>
      </c>
      <c r="I853" s="4">
        <v>1345</v>
      </c>
    </row>
    <row r="854" spans="1:9">
      <c r="A854" s="4" t="s">
        <v>67</v>
      </c>
      <c r="B854" s="4">
        <v>106690</v>
      </c>
      <c r="C854" s="171" t="s">
        <v>1136</v>
      </c>
      <c r="D854" s="4" t="s">
        <v>1137</v>
      </c>
      <c r="E854" s="4" t="s">
        <v>176</v>
      </c>
      <c r="F854" s="4" t="s">
        <v>12</v>
      </c>
      <c r="G854" s="269">
        <v>13575.504201680673</v>
      </c>
      <c r="H854" s="4">
        <v>905</v>
      </c>
      <c r="I854" s="4">
        <v>2912</v>
      </c>
    </row>
    <row r="855" spans="1:9">
      <c r="A855" s="4" t="s">
        <v>53</v>
      </c>
      <c r="B855" s="4">
        <v>106691</v>
      </c>
      <c r="C855" s="171" t="s">
        <v>1138</v>
      </c>
      <c r="D855" s="4" t="s">
        <v>1139</v>
      </c>
      <c r="E855" s="4" t="s">
        <v>284</v>
      </c>
      <c r="F855" s="4" t="s">
        <v>12</v>
      </c>
      <c r="G855" s="269">
        <v>27731.109243697476</v>
      </c>
      <c r="H855" s="4">
        <v>911</v>
      </c>
      <c r="I855" s="4">
        <v>2114</v>
      </c>
    </row>
    <row r="856" spans="1:9">
      <c r="A856" s="4" t="s">
        <v>53</v>
      </c>
      <c r="B856" s="4">
        <v>106692</v>
      </c>
      <c r="C856" s="171" t="s">
        <v>1140</v>
      </c>
      <c r="D856" s="4" t="s">
        <v>1141</v>
      </c>
      <c r="E856" s="4" t="s">
        <v>186</v>
      </c>
      <c r="F856" s="4" t="s">
        <v>12</v>
      </c>
      <c r="G856" s="269">
        <v>34606.462184873955</v>
      </c>
      <c r="H856" s="4">
        <v>907</v>
      </c>
      <c r="I856" s="4">
        <v>2102</v>
      </c>
    </row>
    <row r="857" spans="1:9">
      <c r="A857" s="4" t="s">
        <v>53</v>
      </c>
      <c r="B857" s="4">
        <v>106693</v>
      </c>
      <c r="C857" s="171" t="s">
        <v>1142</v>
      </c>
      <c r="D857" s="4" t="s">
        <v>1143</v>
      </c>
      <c r="E857" s="4" t="s">
        <v>284</v>
      </c>
      <c r="F857" s="4" t="s">
        <v>12</v>
      </c>
      <c r="G857" s="269">
        <v>21176.403361344539</v>
      </c>
      <c r="H857" s="4">
        <v>911</v>
      </c>
      <c r="I857" s="4">
        <v>2114</v>
      </c>
    </row>
    <row r="858" spans="1:9">
      <c r="A858" s="4" t="s">
        <v>67</v>
      </c>
      <c r="B858" s="4">
        <v>106694</v>
      </c>
      <c r="C858" s="171" t="s">
        <v>1144</v>
      </c>
      <c r="D858" s="4" t="s">
        <v>1145</v>
      </c>
      <c r="E858" s="4" t="s">
        <v>69</v>
      </c>
      <c r="F858" s="4" t="s">
        <v>12</v>
      </c>
      <c r="G858" s="269">
        <v>73205.840336134454</v>
      </c>
      <c r="H858" s="4">
        <v>906</v>
      </c>
      <c r="I858" s="4">
        <v>2915</v>
      </c>
    </row>
    <row r="859" spans="1:9">
      <c r="A859" s="4" t="s">
        <v>53</v>
      </c>
      <c r="B859" s="4">
        <v>106695</v>
      </c>
      <c r="C859" s="171" t="s">
        <v>1146</v>
      </c>
      <c r="D859" s="4" t="s">
        <v>1147</v>
      </c>
      <c r="E859" s="4" t="s">
        <v>284</v>
      </c>
      <c r="F859" s="4" t="s">
        <v>12</v>
      </c>
      <c r="G859" s="269">
        <v>27276.403361344539</v>
      </c>
      <c r="H859" s="4">
        <v>911</v>
      </c>
      <c r="I859" s="4">
        <v>2114</v>
      </c>
    </row>
    <row r="860" spans="1:9">
      <c r="A860" s="4" t="s">
        <v>9</v>
      </c>
      <c r="B860" s="4">
        <v>106696</v>
      </c>
      <c r="C860" s="171" t="s">
        <v>1148</v>
      </c>
      <c r="D860" s="4" t="s">
        <v>1149</v>
      </c>
      <c r="E860" s="4" t="s">
        <v>14</v>
      </c>
      <c r="F860" s="4" t="s">
        <v>12</v>
      </c>
      <c r="G860" s="269">
        <v>19459.277310924372</v>
      </c>
      <c r="H860" s="4">
        <v>117</v>
      </c>
      <c r="I860" s="4">
        <v>1398</v>
      </c>
    </row>
    <row r="861" spans="1:9">
      <c r="A861" s="4" t="s">
        <v>9</v>
      </c>
      <c r="B861" s="4">
        <v>106697</v>
      </c>
      <c r="C861" s="171" t="s">
        <v>1150</v>
      </c>
      <c r="D861" s="4" t="s">
        <v>1151</v>
      </c>
      <c r="E861" s="4" t="s">
        <v>23</v>
      </c>
      <c r="F861" s="4" t="s">
        <v>12</v>
      </c>
      <c r="G861" s="269">
        <v>95798.756302521011</v>
      </c>
      <c r="H861" s="4">
        <v>103</v>
      </c>
      <c r="I861" s="4">
        <v>1309</v>
      </c>
    </row>
    <row r="862" spans="1:9">
      <c r="A862" s="4" t="s">
        <v>53</v>
      </c>
      <c r="B862" s="4">
        <v>106698</v>
      </c>
      <c r="C862" s="171" t="s">
        <v>1152</v>
      </c>
      <c r="D862" s="4" t="s">
        <v>1153</v>
      </c>
      <c r="E862" s="4" t="s">
        <v>87</v>
      </c>
      <c r="F862" s="4" t="s">
        <v>12</v>
      </c>
      <c r="G862" s="269">
        <v>36302.521008403361</v>
      </c>
      <c r="H862" s="4">
        <v>920</v>
      </c>
      <c r="I862" s="4">
        <v>2136</v>
      </c>
    </row>
    <row r="863" spans="1:9">
      <c r="A863" s="4" t="s">
        <v>9</v>
      </c>
      <c r="B863" s="4">
        <v>106699</v>
      </c>
      <c r="C863" s="171" t="s">
        <v>1154</v>
      </c>
      <c r="D863" s="4" t="s">
        <v>1155</v>
      </c>
      <c r="E863" s="4" t="s">
        <v>23</v>
      </c>
      <c r="F863" s="4" t="s">
        <v>12</v>
      </c>
      <c r="G863" s="269">
        <v>23086</v>
      </c>
      <c r="H863" s="4">
        <v>103</v>
      </c>
      <c r="I863" s="4">
        <v>1309</v>
      </c>
    </row>
    <row r="864" spans="1:9">
      <c r="A864" s="4" t="s">
        <v>53</v>
      </c>
      <c r="B864" s="4">
        <v>106700</v>
      </c>
      <c r="C864" s="171" t="s">
        <v>1156</v>
      </c>
      <c r="D864" s="4" t="s">
        <v>1157</v>
      </c>
      <c r="E864" s="4" t="s">
        <v>354</v>
      </c>
      <c r="F864" s="4" t="s">
        <v>12</v>
      </c>
      <c r="G864" s="269">
        <v>5940.0000000000009</v>
      </c>
      <c r="H864" s="4">
        <v>918</v>
      </c>
      <c r="I864" s="4">
        <v>2130</v>
      </c>
    </row>
    <row r="865" spans="1:9">
      <c r="A865" s="4" t="s">
        <v>53</v>
      </c>
      <c r="B865" s="4">
        <v>106701</v>
      </c>
      <c r="C865" s="171" t="s">
        <v>1158</v>
      </c>
      <c r="D865" s="4" t="s">
        <v>1159</v>
      </c>
      <c r="E865" s="4" t="s">
        <v>55</v>
      </c>
      <c r="F865" s="4" t="s">
        <v>12</v>
      </c>
      <c r="G865" s="269">
        <v>638952.21848739497</v>
      </c>
      <c r="H865" s="4">
        <v>936</v>
      </c>
      <c r="I865" s="4">
        <v>2202</v>
      </c>
    </row>
    <row r="866" spans="1:9">
      <c r="A866" s="4" t="s">
        <v>53</v>
      </c>
      <c r="B866" s="4">
        <v>106703</v>
      </c>
      <c r="C866" s="171" t="s">
        <v>1160</v>
      </c>
      <c r="D866" s="4" t="s">
        <v>1161</v>
      </c>
      <c r="E866" s="4" t="s">
        <v>143</v>
      </c>
      <c r="F866" s="4" t="s">
        <v>12</v>
      </c>
      <c r="G866" s="269">
        <v>31764.596638655465</v>
      </c>
      <c r="H866" s="4">
        <v>919</v>
      </c>
      <c r="I866" s="4">
        <v>2133</v>
      </c>
    </row>
    <row r="867" spans="1:9">
      <c r="A867" s="4" t="s">
        <v>67</v>
      </c>
      <c r="B867" s="4">
        <v>106704</v>
      </c>
      <c r="C867" s="171" t="s">
        <v>1162</v>
      </c>
      <c r="D867" s="4" t="s">
        <v>1163</v>
      </c>
      <c r="E867" s="4" t="s">
        <v>69</v>
      </c>
      <c r="F867" s="4" t="s">
        <v>12</v>
      </c>
      <c r="G867" s="269">
        <v>23496.403361344539</v>
      </c>
      <c r="H867" s="4">
        <v>906</v>
      </c>
      <c r="I867" s="4">
        <v>2915</v>
      </c>
    </row>
    <row r="868" spans="1:9">
      <c r="A868" s="4" t="s">
        <v>67</v>
      </c>
      <c r="B868" s="4">
        <v>106705</v>
      </c>
      <c r="C868" s="171" t="s">
        <v>1164</v>
      </c>
      <c r="D868" s="4" t="s">
        <v>1072</v>
      </c>
      <c r="E868" s="4" t="s">
        <v>69</v>
      </c>
      <c r="F868" s="4" t="s">
        <v>12</v>
      </c>
      <c r="G868" s="269">
        <v>47899.378151260506</v>
      </c>
      <c r="H868" s="4">
        <v>906</v>
      </c>
      <c r="I868" s="4">
        <v>2915</v>
      </c>
    </row>
    <row r="869" spans="1:9">
      <c r="A869" s="4" t="s">
        <v>53</v>
      </c>
      <c r="B869" s="4">
        <v>106706</v>
      </c>
      <c r="C869" s="171" t="s">
        <v>1165</v>
      </c>
      <c r="D869" s="4" t="s">
        <v>1166</v>
      </c>
      <c r="E869" s="4" t="s">
        <v>143</v>
      </c>
      <c r="F869" s="4" t="s">
        <v>12</v>
      </c>
      <c r="G869" s="269">
        <v>26367.243697478993</v>
      </c>
      <c r="H869" s="4">
        <v>919</v>
      </c>
      <c r="I869" s="4">
        <v>2133</v>
      </c>
    </row>
    <row r="870" spans="1:9">
      <c r="A870" s="4" t="s">
        <v>53</v>
      </c>
      <c r="B870" s="4">
        <v>106707</v>
      </c>
      <c r="C870" s="171" t="s">
        <v>1167</v>
      </c>
      <c r="D870" s="4" t="s">
        <v>1168</v>
      </c>
      <c r="E870" s="4" t="s">
        <v>284</v>
      </c>
      <c r="F870" s="4" t="s">
        <v>12</v>
      </c>
      <c r="G870" s="269">
        <v>31246.352941176476</v>
      </c>
      <c r="H870" s="4">
        <v>911</v>
      </c>
      <c r="I870" s="4">
        <v>2114</v>
      </c>
    </row>
    <row r="871" spans="1:9">
      <c r="A871" s="4" t="s">
        <v>53</v>
      </c>
      <c r="B871" s="4">
        <v>106708</v>
      </c>
      <c r="C871" s="171" t="s">
        <v>1169</v>
      </c>
      <c r="D871" s="4" t="s">
        <v>1170</v>
      </c>
      <c r="E871" s="4" t="s">
        <v>134</v>
      </c>
      <c r="F871" s="4" t="s">
        <v>12</v>
      </c>
      <c r="G871" s="269">
        <v>167570.03361344538</v>
      </c>
      <c r="H871" s="4">
        <v>938</v>
      </c>
      <c r="I871" s="4">
        <v>2209</v>
      </c>
    </row>
    <row r="872" spans="1:9">
      <c r="A872" s="4" t="s">
        <v>67</v>
      </c>
      <c r="B872" s="4">
        <v>106709</v>
      </c>
      <c r="C872" s="171" t="s">
        <v>1171</v>
      </c>
      <c r="D872" s="4" t="s">
        <v>1172</v>
      </c>
      <c r="E872" s="4" t="s">
        <v>176</v>
      </c>
      <c r="F872" s="4" t="s">
        <v>12</v>
      </c>
      <c r="G872" s="269">
        <v>90050.310924369755</v>
      </c>
      <c r="H872" s="4">
        <v>905</v>
      </c>
      <c r="I872" s="4">
        <v>2910</v>
      </c>
    </row>
    <row r="873" spans="1:9">
      <c r="A873" s="4" t="s">
        <v>53</v>
      </c>
      <c r="B873" s="4">
        <v>106710</v>
      </c>
      <c r="C873" s="171" t="s">
        <v>1173</v>
      </c>
      <c r="D873" s="4" t="s">
        <v>1174</v>
      </c>
      <c r="E873" s="4" t="s">
        <v>284</v>
      </c>
      <c r="F873" s="4" t="s">
        <v>12</v>
      </c>
      <c r="G873" s="269">
        <v>27973.722689075636</v>
      </c>
      <c r="H873" s="4">
        <v>911</v>
      </c>
      <c r="I873" s="4">
        <v>2114</v>
      </c>
    </row>
    <row r="874" spans="1:9">
      <c r="A874" s="4" t="s">
        <v>53</v>
      </c>
      <c r="B874" s="4">
        <v>106711</v>
      </c>
      <c r="C874" s="171" t="s">
        <v>1175</v>
      </c>
      <c r="D874" s="4" t="s">
        <v>1176</v>
      </c>
      <c r="E874" s="4" t="s">
        <v>284</v>
      </c>
      <c r="F874" s="4" t="s">
        <v>12</v>
      </c>
      <c r="G874" s="269">
        <v>52289.899159663873</v>
      </c>
      <c r="H874" s="4">
        <v>911</v>
      </c>
      <c r="I874" s="4">
        <v>2114</v>
      </c>
    </row>
    <row r="875" spans="1:9">
      <c r="A875" s="4" t="s">
        <v>53</v>
      </c>
      <c r="B875" s="4">
        <v>106712</v>
      </c>
      <c r="C875" s="171" t="s">
        <v>1177</v>
      </c>
      <c r="D875" s="4" t="s">
        <v>1178</v>
      </c>
      <c r="E875" s="4" t="s">
        <v>284</v>
      </c>
      <c r="F875" s="4" t="s">
        <v>12</v>
      </c>
      <c r="G875" s="269">
        <v>57479.02521008403</v>
      </c>
      <c r="H875" s="4">
        <v>911</v>
      </c>
      <c r="I875" s="4">
        <v>2114</v>
      </c>
    </row>
    <row r="876" spans="1:9">
      <c r="A876" s="4" t="s">
        <v>53</v>
      </c>
      <c r="B876" s="4">
        <v>106713</v>
      </c>
      <c r="C876" s="171" t="s">
        <v>1179</v>
      </c>
      <c r="D876" s="4" t="s">
        <v>1180</v>
      </c>
      <c r="E876" s="4" t="s">
        <v>284</v>
      </c>
      <c r="F876" s="4" t="s">
        <v>12</v>
      </c>
      <c r="G876" s="269">
        <v>20160.000000000004</v>
      </c>
      <c r="H876" s="4">
        <v>911</v>
      </c>
      <c r="I876" s="4">
        <v>2114</v>
      </c>
    </row>
    <row r="877" spans="1:9">
      <c r="A877" s="4" t="s">
        <v>9</v>
      </c>
      <c r="B877" s="4">
        <v>106714</v>
      </c>
      <c r="C877" s="171" t="s">
        <v>1181</v>
      </c>
      <c r="D877" s="4" t="s">
        <v>1182</v>
      </c>
      <c r="E877" s="4" t="s">
        <v>28</v>
      </c>
      <c r="F877" s="4" t="s">
        <v>12</v>
      </c>
      <c r="G877" s="269">
        <v>31932.915966386554</v>
      </c>
      <c r="H877" s="4">
        <v>110</v>
      </c>
      <c r="I877" s="4">
        <v>1328</v>
      </c>
    </row>
    <row r="878" spans="1:9">
      <c r="A878" s="4" t="s">
        <v>53</v>
      </c>
      <c r="B878" s="4">
        <v>106715</v>
      </c>
      <c r="C878" s="171" t="s">
        <v>1183</v>
      </c>
      <c r="D878" s="4" t="s">
        <v>1184</v>
      </c>
      <c r="E878" s="4" t="s">
        <v>284</v>
      </c>
      <c r="F878" s="4" t="s">
        <v>12</v>
      </c>
      <c r="G878" s="269">
        <v>25348.823529411766</v>
      </c>
      <c r="H878" s="4">
        <v>911</v>
      </c>
      <c r="I878" s="4">
        <v>2114</v>
      </c>
    </row>
    <row r="879" spans="1:9">
      <c r="A879" s="4" t="s">
        <v>9</v>
      </c>
      <c r="B879" s="4">
        <v>106716</v>
      </c>
      <c r="C879" s="171" t="s">
        <v>1185</v>
      </c>
      <c r="D879" s="4" t="s">
        <v>1186</v>
      </c>
      <c r="E879" s="4" t="s">
        <v>11</v>
      </c>
      <c r="F879" s="4" t="s">
        <v>12</v>
      </c>
      <c r="G879" s="269">
        <v>32381.848739495799</v>
      </c>
      <c r="H879" s="4">
        <v>102</v>
      </c>
      <c r="I879" s="4">
        <v>1306</v>
      </c>
    </row>
    <row r="880" spans="1:9">
      <c r="A880" s="4" t="s">
        <v>9</v>
      </c>
      <c r="B880" s="4">
        <v>106717</v>
      </c>
      <c r="C880" s="171" t="s">
        <v>1187</v>
      </c>
      <c r="D880" s="4" t="s">
        <v>1188</v>
      </c>
      <c r="E880" s="4" t="s">
        <v>126</v>
      </c>
      <c r="F880" s="4" t="s">
        <v>12</v>
      </c>
      <c r="G880" s="269">
        <v>8180.6722689075632</v>
      </c>
      <c r="H880" s="4">
        <v>104</v>
      </c>
      <c r="I880" s="4">
        <v>1310</v>
      </c>
    </row>
    <row r="881" spans="1:9">
      <c r="A881" s="4" t="s">
        <v>53</v>
      </c>
      <c r="B881" s="4">
        <v>106718</v>
      </c>
      <c r="C881" s="171" t="s">
        <v>1189</v>
      </c>
      <c r="D881" s="4" t="s">
        <v>1190</v>
      </c>
      <c r="E881" s="4" t="s">
        <v>284</v>
      </c>
      <c r="F881" s="4" t="s">
        <v>12</v>
      </c>
      <c r="G881" s="269">
        <v>26218.428571428572</v>
      </c>
      <c r="H881" s="4">
        <v>911</v>
      </c>
      <c r="I881" s="4">
        <v>2114</v>
      </c>
    </row>
    <row r="882" spans="1:9">
      <c r="A882" s="4" t="s">
        <v>67</v>
      </c>
      <c r="B882" s="4">
        <v>106719</v>
      </c>
      <c r="C882" s="171" t="s">
        <v>1191</v>
      </c>
      <c r="D882" s="4" t="s">
        <v>1192</v>
      </c>
      <c r="E882" s="4" t="s">
        <v>69</v>
      </c>
      <c r="F882" s="4" t="s">
        <v>12</v>
      </c>
      <c r="G882" s="269">
        <v>58676.462184873955</v>
      </c>
      <c r="H882" s="4">
        <v>906</v>
      </c>
      <c r="I882" s="4">
        <v>2915</v>
      </c>
    </row>
    <row r="883" spans="1:9">
      <c r="A883" s="4" t="s">
        <v>9</v>
      </c>
      <c r="B883" s="4">
        <v>106720</v>
      </c>
      <c r="C883" s="171" t="s">
        <v>1193</v>
      </c>
      <c r="D883" s="4" t="s">
        <v>1194</v>
      </c>
      <c r="E883" s="7" t="s">
        <v>14</v>
      </c>
      <c r="F883" s="4" t="s">
        <v>12</v>
      </c>
      <c r="G883" s="269">
        <v>22104.638655462186</v>
      </c>
      <c r="H883" s="4">
        <v>117</v>
      </c>
      <c r="I883" s="4">
        <v>1398</v>
      </c>
    </row>
    <row r="884" spans="1:9">
      <c r="A884" s="4" t="s">
        <v>53</v>
      </c>
      <c r="B884" s="4">
        <v>106721</v>
      </c>
      <c r="C884" s="171" t="s">
        <v>1195</v>
      </c>
      <c r="D884" s="4" t="s">
        <v>1196</v>
      </c>
      <c r="E884" s="4" t="s">
        <v>72</v>
      </c>
      <c r="F884" s="4" t="s">
        <v>12</v>
      </c>
      <c r="G884" s="269">
        <v>18907.563025210085</v>
      </c>
      <c r="H884" s="4">
        <v>923</v>
      </c>
      <c r="I884" s="4">
        <v>2149</v>
      </c>
    </row>
    <row r="885" spans="1:9">
      <c r="A885" s="4" t="s">
        <v>9</v>
      </c>
      <c r="B885" s="4">
        <v>106722</v>
      </c>
      <c r="C885" s="171" t="s">
        <v>1197</v>
      </c>
      <c r="D885" s="4" t="s">
        <v>1198</v>
      </c>
      <c r="E885" s="4" t="s">
        <v>63</v>
      </c>
      <c r="F885" s="4" t="s">
        <v>12</v>
      </c>
      <c r="G885" s="269">
        <v>15721.252100840338</v>
      </c>
      <c r="H885" s="4">
        <v>111</v>
      </c>
      <c r="I885" s="4">
        <v>1337</v>
      </c>
    </row>
    <row r="886" spans="1:9">
      <c r="A886" s="4" t="s">
        <v>53</v>
      </c>
      <c r="B886" s="4">
        <v>106723</v>
      </c>
      <c r="C886" s="171" t="s">
        <v>1199</v>
      </c>
      <c r="D886" s="4" t="s">
        <v>1200</v>
      </c>
      <c r="E886" s="4" t="s">
        <v>55</v>
      </c>
      <c r="F886" s="4" t="s">
        <v>12</v>
      </c>
      <c r="G886" s="269">
        <v>30058.042016806725</v>
      </c>
      <c r="H886" s="4">
        <v>936</v>
      </c>
      <c r="I886" s="4">
        <v>2202</v>
      </c>
    </row>
    <row r="887" spans="1:9">
      <c r="A887" s="4" t="s">
        <v>34</v>
      </c>
      <c r="B887" s="4">
        <v>106724</v>
      </c>
      <c r="C887" s="171" t="s">
        <v>1201</v>
      </c>
      <c r="D887" s="4" t="s">
        <v>1202</v>
      </c>
      <c r="E887" s="4" t="s">
        <v>364</v>
      </c>
      <c r="F887" s="4" t="s">
        <v>12</v>
      </c>
      <c r="G887" s="269">
        <v>44204.193277310922</v>
      </c>
      <c r="H887" s="4">
        <v>510</v>
      </c>
      <c r="I887" s="4">
        <v>1714</v>
      </c>
    </row>
    <row r="888" spans="1:9">
      <c r="A888" s="4" t="s">
        <v>423</v>
      </c>
      <c r="B888" s="4">
        <v>106725</v>
      </c>
      <c r="C888" s="171" t="s">
        <v>1203</v>
      </c>
      <c r="D888" s="4" t="s">
        <v>1204</v>
      </c>
      <c r="E888" s="4" t="s">
        <v>425</v>
      </c>
      <c r="F888" s="4" t="s">
        <v>12</v>
      </c>
      <c r="G888" s="269">
        <v>25007.563025210085</v>
      </c>
      <c r="H888" s="4">
        <v>405</v>
      </c>
      <c r="I888" s="4">
        <v>1642</v>
      </c>
    </row>
    <row r="889" spans="1:9">
      <c r="A889" s="4" t="s">
        <v>9</v>
      </c>
      <c r="B889" s="4">
        <v>106727</v>
      </c>
      <c r="C889" s="171" t="s">
        <v>1205</v>
      </c>
      <c r="D889" s="4" t="s">
        <v>1206</v>
      </c>
      <c r="E889" s="4" t="s">
        <v>128</v>
      </c>
      <c r="F889" s="4" t="s">
        <v>12</v>
      </c>
      <c r="G889" s="269">
        <v>34629</v>
      </c>
      <c r="H889" s="4">
        <v>115</v>
      </c>
      <c r="I889" s="4">
        <v>1338</v>
      </c>
    </row>
    <row r="890" spans="1:9">
      <c r="A890" s="4" t="s">
        <v>9</v>
      </c>
      <c r="B890" s="4">
        <v>106728</v>
      </c>
      <c r="C890" s="171" t="s">
        <v>1207</v>
      </c>
      <c r="D890" s="4" t="s">
        <v>1208</v>
      </c>
      <c r="E890" s="4" t="s">
        <v>65</v>
      </c>
      <c r="F890" s="4" t="s">
        <v>12</v>
      </c>
      <c r="G890" s="269">
        <v>11543</v>
      </c>
      <c r="H890" s="4">
        <v>113</v>
      </c>
      <c r="I890" s="4">
        <v>1333</v>
      </c>
    </row>
    <row r="891" spans="1:9">
      <c r="A891" s="4" t="s">
        <v>9</v>
      </c>
      <c r="B891" s="4">
        <v>106729</v>
      </c>
      <c r="C891" s="171" t="s">
        <v>1209</v>
      </c>
      <c r="D891" s="4" t="s">
        <v>1210</v>
      </c>
      <c r="E891" s="4" t="s">
        <v>11</v>
      </c>
      <c r="F891" s="4" t="s">
        <v>12</v>
      </c>
      <c r="G891" s="269">
        <v>35072.403361344543</v>
      </c>
      <c r="H891" s="4">
        <v>102</v>
      </c>
      <c r="I891" s="4">
        <v>1306</v>
      </c>
    </row>
    <row r="892" spans="1:9">
      <c r="A892" s="4" t="s">
        <v>53</v>
      </c>
      <c r="B892" s="4">
        <v>106730</v>
      </c>
      <c r="C892" s="171" t="s">
        <v>1211</v>
      </c>
      <c r="D892" s="4" t="s">
        <v>1212</v>
      </c>
      <c r="E892" s="4" t="s">
        <v>87</v>
      </c>
      <c r="F892" s="4" t="s">
        <v>12</v>
      </c>
      <c r="G892" s="269">
        <v>57479.02521008403</v>
      </c>
      <c r="H892" s="4">
        <v>920</v>
      </c>
      <c r="I892" s="4">
        <v>2136</v>
      </c>
    </row>
    <row r="893" spans="1:9">
      <c r="A893" s="4" t="s">
        <v>53</v>
      </c>
      <c r="B893" s="4">
        <v>106731</v>
      </c>
      <c r="C893" s="171" t="s">
        <v>1213</v>
      </c>
      <c r="D893" s="4" t="s">
        <v>1214</v>
      </c>
      <c r="E893" s="4" t="s">
        <v>111</v>
      </c>
      <c r="F893" s="4" t="s">
        <v>12</v>
      </c>
      <c r="G893" s="269">
        <v>10980.571428571428</v>
      </c>
      <c r="H893" s="4">
        <v>934</v>
      </c>
      <c r="I893" s="4">
        <v>2196</v>
      </c>
    </row>
    <row r="894" spans="1:9">
      <c r="A894" s="4" t="s">
        <v>137</v>
      </c>
      <c r="B894" s="4">
        <v>106732</v>
      </c>
      <c r="C894" s="171" t="s">
        <v>1215</v>
      </c>
      <c r="D894" s="4" t="s">
        <v>1216</v>
      </c>
      <c r="E894" s="4" t="s">
        <v>139</v>
      </c>
      <c r="F894" s="4" t="s">
        <v>12</v>
      </c>
      <c r="G894" s="269">
        <v>31932.915966386554</v>
      </c>
      <c r="H894" s="4">
        <v>718</v>
      </c>
      <c r="I894" s="4">
        <v>1959</v>
      </c>
    </row>
    <row r="895" spans="1:9">
      <c r="A895" s="4" t="s">
        <v>53</v>
      </c>
      <c r="B895" s="4">
        <v>106733</v>
      </c>
      <c r="C895" s="171" t="s">
        <v>1217</v>
      </c>
      <c r="D895" s="4" t="s">
        <v>1218</v>
      </c>
      <c r="E895" s="4" t="s">
        <v>143</v>
      </c>
      <c r="F895" s="4" t="s">
        <v>12</v>
      </c>
      <c r="G895" s="269">
        <v>4102.5210084033615</v>
      </c>
      <c r="H895" s="4">
        <v>919</v>
      </c>
      <c r="I895" s="4">
        <v>2133</v>
      </c>
    </row>
    <row r="896" spans="1:9">
      <c r="A896" s="4" t="s">
        <v>31</v>
      </c>
      <c r="B896" s="4">
        <v>106734</v>
      </c>
      <c r="C896" s="171" t="s">
        <v>1219</v>
      </c>
      <c r="D896" s="4" t="s">
        <v>1220</v>
      </c>
      <c r="E896" s="4" t="s">
        <v>116</v>
      </c>
      <c r="F896" s="4" t="s">
        <v>12</v>
      </c>
      <c r="G896" s="269">
        <v>31983.840336134454</v>
      </c>
      <c r="H896" s="4">
        <v>605</v>
      </c>
      <c r="I896" s="4">
        <v>1815</v>
      </c>
    </row>
    <row r="897" spans="1:9">
      <c r="A897" s="4" t="s">
        <v>53</v>
      </c>
      <c r="B897" s="4">
        <v>106735</v>
      </c>
      <c r="C897" s="171" t="s">
        <v>1221</v>
      </c>
      <c r="D897" s="4" t="s">
        <v>1222</v>
      </c>
      <c r="E897" s="4" t="s">
        <v>134</v>
      </c>
      <c r="F897" s="4" t="s">
        <v>12</v>
      </c>
      <c r="G897" s="269">
        <v>27731.109243697476</v>
      </c>
      <c r="H897" s="4">
        <v>938</v>
      </c>
      <c r="I897" s="4">
        <v>2209</v>
      </c>
    </row>
    <row r="898" spans="1:9">
      <c r="A898" s="4" t="s">
        <v>53</v>
      </c>
      <c r="B898" s="4">
        <v>106736</v>
      </c>
      <c r="C898" s="171" t="s">
        <v>1223</v>
      </c>
      <c r="D898" s="4" t="s">
        <v>1224</v>
      </c>
      <c r="E898" s="4" t="s">
        <v>55</v>
      </c>
      <c r="F898" s="4" t="s">
        <v>12</v>
      </c>
      <c r="G898" s="269">
        <v>16386.537815126052</v>
      </c>
      <c r="H898" s="4">
        <v>936</v>
      </c>
      <c r="I898" s="4">
        <v>2202</v>
      </c>
    </row>
    <row r="899" spans="1:9">
      <c r="A899" s="4" t="s">
        <v>67</v>
      </c>
      <c r="B899" s="4">
        <v>106738</v>
      </c>
      <c r="C899" s="171" t="s">
        <v>1225</v>
      </c>
      <c r="D899" s="4" t="s">
        <v>1226</v>
      </c>
      <c r="E899" s="4" t="s">
        <v>69</v>
      </c>
      <c r="F899" s="4" t="s">
        <v>12</v>
      </c>
      <c r="G899" s="269">
        <v>67058.756302521011</v>
      </c>
      <c r="H899" s="4">
        <v>906</v>
      </c>
      <c r="I899" s="4">
        <v>2915</v>
      </c>
    </row>
    <row r="900" spans="1:9">
      <c r="A900" s="4" t="s">
        <v>9</v>
      </c>
      <c r="B900" s="4">
        <v>106740</v>
      </c>
      <c r="C900" s="171" t="s">
        <v>1227</v>
      </c>
      <c r="D900" s="4" t="s">
        <v>1228</v>
      </c>
      <c r="E900" s="4" t="s">
        <v>78</v>
      </c>
      <c r="F900" s="4" t="s">
        <v>12</v>
      </c>
      <c r="G900" s="269">
        <v>90398.042016806721</v>
      </c>
      <c r="H900" s="4">
        <v>114</v>
      </c>
      <c r="I900" s="4">
        <v>1342</v>
      </c>
    </row>
    <row r="901" spans="1:9">
      <c r="A901" s="4" t="s">
        <v>9</v>
      </c>
      <c r="B901" s="4">
        <v>106741</v>
      </c>
      <c r="C901" s="171" t="s">
        <v>1229</v>
      </c>
      <c r="D901" s="4" t="s">
        <v>1230</v>
      </c>
      <c r="E901" s="4" t="s">
        <v>28</v>
      </c>
      <c r="F901" s="4" t="s">
        <v>12</v>
      </c>
      <c r="G901" s="269">
        <v>29115.966386554624</v>
      </c>
      <c r="H901" s="4">
        <v>107</v>
      </c>
      <c r="I901" s="4">
        <v>1321</v>
      </c>
    </row>
    <row r="902" spans="1:9">
      <c r="A902" s="4" t="s">
        <v>16</v>
      </c>
      <c r="B902" s="4">
        <v>106742</v>
      </c>
      <c r="C902" s="171" t="s">
        <v>1231</v>
      </c>
      <c r="D902" s="4" t="s">
        <v>1232</v>
      </c>
      <c r="E902" s="7" t="s">
        <v>18</v>
      </c>
      <c r="F902" s="4" t="s">
        <v>12</v>
      </c>
      <c r="G902" s="269">
        <v>64675.504201680676</v>
      </c>
      <c r="H902" s="4">
        <v>409</v>
      </c>
      <c r="I902" s="4">
        <v>1675</v>
      </c>
    </row>
    <row r="903" spans="1:9">
      <c r="A903" s="4" t="s">
        <v>9</v>
      </c>
      <c r="B903" s="4">
        <v>106743</v>
      </c>
      <c r="C903" s="171" t="s">
        <v>1233</v>
      </c>
      <c r="D903" s="4" t="s">
        <v>1234</v>
      </c>
      <c r="E903" s="4" t="s">
        <v>11</v>
      </c>
      <c r="F903" s="4" t="s">
        <v>12</v>
      </c>
      <c r="G903" s="269">
        <v>13109.277310924372</v>
      </c>
      <c r="H903" s="4">
        <v>102</v>
      </c>
      <c r="I903" s="4">
        <v>1306</v>
      </c>
    </row>
    <row r="904" spans="1:9">
      <c r="A904" s="4" t="s">
        <v>53</v>
      </c>
      <c r="B904" s="4">
        <v>106744</v>
      </c>
      <c r="C904" s="171" t="s">
        <v>1235</v>
      </c>
      <c r="D904" s="4" t="s">
        <v>1236</v>
      </c>
      <c r="E904" s="4" t="s">
        <v>143</v>
      </c>
      <c r="F904" s="4" t="s">
        <v>12</v>
      </c>
      <c r="G904" s="269">
        <v>42383.336134453784</v>
      </c>
      <c r="H904" s="4">
        <v>919</v>
      </c>
      <c r="I904" s="4">
        <v>2133</v>
      </c>
    </row>
    <row r="905" spans="1:9">
      <c r="A905" s="4" t="s">
        <v>53</v>
      </c>
      <c r="B905" s="4">
        <v>106745</v>
      </c>
      <c r="C905" s="171" t="s">
        <v>1237</v>
      </c>
      <c r="D905" s="4" t="s">
        <v>1238</v>
      </c>
      <c r="E905" s="4" t="s">
        <v>134</v>
      </c>
      <c r="F905" s="4" t="s">
        <v>12</v>
      </c>
      <c r="G905" s="269">
        <v>33598.462184873948</v>
      </c>
      <c r="H905" s="4">
        <v>938</v>
      </c>
      <c r="I905" s="4">
        <v>2209</v>
      </c>
    </row>
    <row r="906" spans="1:9">
      <c r="A906" s="4" t="s">
        <v>53</v>
      </c>
      <c r="B906" s="4">
        <v>106746</v>
      </c>
      <c r="C906" s="171" t="s">
        <v>1239</v>
      </c>
      <c r="D906" s="4" t="s">
        <v>1240</v>
      </c>
      <c r="E906" s="7" t="s">
        <v>87</v>
      </c>
      <c r="F906" s="4" t="s">
        <v>12</v>
      </c>
      <c r="G906" s="269">
        <v>41057.310924369747</v>
      </c>
      <c r="H906" s="4">
        <v>920</v>
      </c>
      <c r="I906" s="4">
        <v>2136</v>
      </c>
    </row>
    <row r="907" spans="1:9">
      <c r="A907" s="4" t="s">
        <v>137</v>
      </c>
      <c r="B907" s="4">
        <v>106747</v>
      </c>
      <c r="C907" s="171" t="s">
        <v>1241</v>
      </c>
      <c r="D907" s="4" t="s">
        <v>1242</v>
      </c>
      <c r="E907" s="4" t="s">
        <v>139</v>
      </c>
      <c r="F907" s="4" t="s">
        <v>12</v>
      </c>
      <c r="G907" s="269">
        <v>31932.915966386554</v>
      </c>
      <c r="H907" s="4">
        <v>718</v>
      </c>
      <c r="I907" s="4">
        <v>1959</v>
      </c>
    </row>
    <row r="908" spans="1:9">
      <c r="A908" s="4" t="s">
        <v>53</v>
      </c>
      <c r="B908" s="4">
        <v>106748</v>
      </c>
      <c r="C908" s="171" t="s">
        <v>1243</v>
      </c>
      <c r="D908" s="4" t="s">
        <v>1244</v>
      </c>
      <c r="E908" s="4" t="s">
        <v>198</v>
      </c>
      <c r="F908" s="4" t="s">
        <v>12</v>
      </c>
      <c r="G908" s="269">
        <v>21891.705882352944</v>
      </c>
      <c r="H908" s="4">
        <v>935</v>
      </c>
      <c r="I908" s="4">
        <v>2199</v>
      </c>
    </row>
    <row r="909" spans="1:9">
      <c r="A909" s="4" t="s">
        <v>53</v>
      </c>
      <c r="B909" s="4">
        <v>106749</v>
      </c>
      <c r="C909" s="171" t="s">
        <v>1245</v>
      </c>
      <c r="D909" s="4" t="s">
        <v>1246</v>
      </c>
      <c r="E909" s="4" t="s">
        <v>61</v>
      </c>
      <c r="F909" s="4" t="s">
        <v>12</v>
      </c>
      <c r="G909" s="269">
        <v>16164.01680672269</v>
      </c>
      <c r="H909" s="4">
        <v>921</v>
      </c>
      <c r="I909" s="4">
        <v>2139</v>
      </c>
    </row>
    <row r="910" spans="1:9">
      <c r="A910" s="4" t="s">
        <v>53</v>
      </c>
      <c r="B910" s="4">
        <v>106750</v>
      </c>
      <c r="C910" s="171" t="s">
        <v>1247</v>
      </c>
      <c r="D910" s="4" t="s">
        <v>1248</v>
      </c>
      <c r="E910" s="4" t="s">
        <v>84</v>
      </c>
      <c r="F910" s="4" t="s">
        <v>12</v>
      </c>
      <c r="G910" s="269">
        <v>12300</v>
      </c>
      <c r="H910" s="4">
        <v>946</v>
      </c>
      <c r="I910" s="4">
        <v>2237</v>
      </c>
    </row>
    <row r="911" spans="1:9">
      <c r="A911" s="4" t="s">
        <v>53</v>
      </c>
      <c r="B911" s="4">
        <v>106751</v>
      </c>
      <c r="C911" s="171" t="s">
        <v>1249</v>
      </c>
      <c r="D911" s="4" t="s">
        <v>1250</v>
      </c>
      <c r="E911" s="4" t="s">
        <v>231</v>
      </c>
      <c r="F911" s="4" t="s">
        <v>12</v>
      </c>
      <c r="G911" s="269">
        <v>24201.613445378152</v>
      </c>
      <c r="H911" s="4">
        <v>933</v>
      </c>
      <c r="I911" s="4">
        <v>2190</v>
      </c>
    </row>
    <row r="912" spans="1:9">
      <c r="A912" s="4" t="s">
        <v>53</v>
      </c>
      <c r="B912" s="4">
        <v>106752</v>
      </c>
      <c r="C912" s="171" t="s">
        <v>1251</v>
      </c>
      <c r="D912" s="4" t="s">
        <v>1252</v>
      </c>
      <c r="E912" s="4" t="s">
        <v>134</v>
      </c>
      <c r="F912" s="4" t="s">
        <v>12</v>
      </c>
      <c r="G912" s="269">
        <v>18690.789915966387</v>
      </c>
      <c r="H912" s="4">
        <v>938</v>
      </c>
      <c r="I912" s="4">
        <v>2209</v>
      </c>
    </row>
    <row r="913" spans="1:9">
      <c r="A913" s="4" t="s">
        <v>137</v>
      </c>
      <c r="B913" s="4">
        <v>106753</v>
      </c>
      <c r="C913" s="171" t="s">
        <v>1253</v>
      </c>
      <c r="D913" s="4" t="s">
        <v>1254</v>
      </c>
      <c r="E913" s="4" t="s">
        <v>139</v>
      </c>
      <c r="F913" s="4" t="s">
        <v>12</v>
      </c>
      <c r="G913" s="269">
        <v>31932.915966386554</v>
      </c>
      <c r="H913" s="4">
        <v>718</v>
      </c>
      <c r="I913" s="4">
        <v>1959</v>
      </c>
    </row>
    <row r="914" spans="1:9">
      <c r="A914" s="4" t="s">
        <v>53</v>
      </c>
      <c r="B914" s="4">
        <v>106754</v>
      </c>
      <c r="C914" s="171" t="s">
        <v>1255</v>
      </c>
      <c r="D914" s="4" t="s">
        <v>1256</v>
      </c>
      <c r="E914" s="4" t="s">
        <v>225</v>
      </c>
      <c r="F914" s="4" t="s">
        <v>12</v>
      </c>
      <c r="G914" s="269">
        <v>191597.52100840336</v>
      </c>
      <c r="H914" s="4">
        <v>908</v>
      </c>
      <c r="I914" s="4">
        <v>2105</v>
      </c>
    </row>
    <row r="915" spans="1:9">
      <c r="A915" s="4" t="s">
        <v>67</v>
      </c>
      <c r="B915" s="4">
        <v>106755</v>
      </c>
      <c r="C915" s="171" t="s">
        <v>1257</v>
      </c>
      <c r="D915" s="4" t="s">
        <v>1258</v>
      </c>
      <c r="E915" s="4" t="s">
        <v>69</v>
      </c>
      <c r="F915" s="4" t="s">
        <v>12</v>
      </c>
      <c r="G915" s="269">
        <v>46941.092436974795</v>
      </c>
      <c r="H915" s="4">
        <v>906</v>
      </c>
      <c r="I915" s="4">
        <v>2915</v>
      </c>
    </row>
    <row r="916" spans="1:9">
      <c r="A916" s="4" t="s">
        <v>53</v>
      </c>
      <c r="B916" s="4">
        <v>106756</v>
      </c>
      <c r="C916" s="171" t="s">
        <v>1259</v>
      </c>
      <c r="D916" s="4" t="s">
        <v>1260</v>
      </c>
      <c r="E916" s="4" t="s">
        <v>76</v>
      </c>
      <c r="F916" s="4" t="s">
        <v>12</v>
      </c>
      <c r="G916" s="269">
        <v>43651.000000000007</v>
      </c>
      <c r="H916" s="4">
        <v>937</v>
      </c>
      <c r="I916" s="4">
        <v>2206</v>
      </c>
    </row>
    <row r="917" spans="1:9">
      <c r="A917" s="4" t="s">
        <v>53</v>
      </c>
      <c r="B917" s="4">
        <v>106757</v>
      </c>
      <c r="C917" s="171" t="s">
        <v>1261</v>
      </c>
      <c r="D917" s="4" t="s">
        <v>1262</v>
      </c>
      <c r="E917" s="7" t="s">
        <v>231</v>
      </c>
      <c r="F917" s="4" t="s">
        <v>12</v>
      </c>
      <c r="G917" s="269">
        <v>76260.470588235301</v>
      </c>
      <c r="H917" s="4">
        <v>933</v>
      </c>
      <c r="I917" s="4">
        <v>2190</v>
      </c>
    </row>
    <row r="918" spans="1:9">
      <c r="A918" s="4" t="s">
        <v>53</v>
      </c>
      <c r="B918" s="4">
        <v>106759</v>
      </c>
      <c r="C918" s="171" t="s">
        <v>1263</v>
      </c>
      <c r="D918" s="4" t="s">
        <v>1264</v>
      </c>
      <c r="E918" s="4" t="s">
        <v>225</v>
      </c>
      <c r="F918" s="4" t="s">
        <v>12</v>
      </c>
      <c r="G918" s="269">
        <v>63384.630252100847</v>
      </c>
      <c r="H918" s="4">
        <v>908</v>
      </c>
      <c r="I918" s="4">
        <v>2105</v>
      </c>
    </row>
    <row r="919" spans="1:9">
      <c r="A919" s="4" t="s">
        <v>53</v>
      </c>
      <c r="B919" s="4">
        <v>106760</v>
      </c>
      <c r="C919" s="171" t="s">
        <v>1265</v>
      </c>
      <c r="D919" s="4" t="s">
        <v>1266</v>
      </c>
      <c r="E919" s="4" t="s">
        <v>231</v>
      </c>
      <c r="F919" s="4" t="s">
        <v>12</v>
      </c>
      <c r="G919" s="269">
        <v>16386.537815126052</v>
      </c>
      <c r="H919" s="4">
        <v>933</v>
      </c>
      <c r="I919" s="4">
        <v>2190</v>
      </c>
    </row>
    <row r="920" spans="1:9">
      <c r="A920" s="4" t="s">
        <v>53</v>
      </c>
      <c r="B920" s="4">
        <v>106762</v>
      </c>
      <c r="C920" s="171" t="s">
        <v>1267</v>
      </c>
      <c r="D920" s="4" t="s">
        <v>1268</v>
      </c>
      <c r="E920" s="4" t="s">
        <v>225</v>
      </c>
      <c r="F920" s="4" t="s">
        <v>12</v>
      </c>
      <c r="G920" s="269">
        <v>29734.403361344543</v>
      </c>
      <c r="H920" s="4">
        <v>908</v>
      </c>
      <c r="I920" s="4">
        <v>2105</v>
      </c>
    </row>
    <row r="921" spans="1:9">
      <c r="A921" s="4" t="s">
        <v>67</v>
      </c>
      <c r="B921" s="4">
        <v>106763</v>
      </c>
      <c r="C921" s="171" t="s">
        <v>1269</v>
      </c>
      <c r="D921" s="4" t="s">
        <v>1270</v>
      </c>
      <c r="E921" s="4" t="s">
        <v>69</v>
      </c>
      <c r="F921" s="4" t="s">
        <v>12</v>
      </c>
      <c r="G921" s="269">
        <v>47899.378151260506</v>
      </c>
      <c r="H921" s="4">
        <v>906</v>
      </c>
      <c r="I921" s="4">
        <v>2915</v>
      </c>
    </row>
    <row r="922" spans="1:9">
      <c r="A922" s="4" t="s">
        <v>53</v>
      </c>
      <c r="B922" s="4">
        <v>106764</v>
      </c>
      <c r="C922" s="171" t="s">
        <v>1271</v>
      </c>
      <c r="D922" s="4" t="s">
        <v>1272</v>
      </c>
      <c r="E922" s="7" t="s">
        <v>143</v>
      </c>
      <c r="F922" s="4" t="s">
        <v>12</v>
      </c>
      <c r="G922" s="269">
        <v>32719.403361344535</v>
      </c>
      <c r="H922" s="4">
        <v>919</v>
      </c>
      <c r="I922" s="4">
        <v>2133</v>
      </c>
    </row>
    <row r="923" spans="1:9">
      <c r="A923" s="4" t="s">
        <v>137</v>
      </c>
      <c r="B923" s="4">
        <v>106765</v>
      </c>
      <c r="C923" s="171" t="s">
        <v>1273</v>
      </c>
      <c r="D923" s="4" t="s">
        <v>1274</v>
      </c>
      <c r="E923" s="4" t="s">
        <v>139</v>
      </c>
      <c r="F923" s="4" t="s">
        <v>12</v>
      </c>
      <c r="G923" s="269">
        <v>31932.915966386554</v>
      </c>
      <c r="H923" s="4">
        <v>718</v>
      </c>
      <c r="I923" s="4">
        <v>1959</v>
      </c>
    </row>
    <row r="924" spans="1:9">
      <c r="A924" s="4" t="s">
        <v>67</v>
      </c>
      <c r="B924" s="4">
        <v>106766</v>
      </c>
      <c r="C924" s="171" t="s">
        <v>1275</v>
      </c>
      <c r="D924" s="4" t="s">
        <v>1270</v>
      </c>
      <c r="E924" s="4" t="s">
        <v>69</v>
      </c>
      <c r="F924" s="4" t="s">
        <v>12</v>
      </c>
      <c r="G924" s="269">
        <v>57359.470588235301</v>
      </c>
      <c r="H924" s="4">
        <v>906</v>
      </c>
      <c r="I924" s="4">
        <v>2915</v>
      </c>
    </row>
    <row r="925" spans="1:9">
      <c r="A925" s="4" t="s">
        <v>53</v>
      </c>
      <c r="B925" s="4">
        <v>106767</v>
      </c>
      <c r="C925" s="171" t="s">
        <v>1276</v>
      </c>
      <c r="D925" s="4" t="s">
        <v>1277</v>
      </c>
      <c r="E925" s="4" t="s">
        <v>225</v>
      </c>
      <c r="F925" s="4" t="s">
        <v>12</v>
      </c>
      <c r="G925" s="269">
        <v>13440</v>
      </c>
      <c r="H925" s="4">
        <v>908</v>
      </c>
      <c r="I925" s="4">
        <v>2105</v>
      </c>
    </row>
    <row r="926" spans="1:9">
      <c r="A926" s="4" t="s">
        <v>9</v>
      </c>
      <c r="B926" s="4">
        <v>106768</v>
      </c>
      <c r="C926" s="171" t="s">
        <v>1278</v>
      </c>
      <c r="D926" s="4" t="s">
        <v>1279</v>
      </c>
      <c r="E926" s="4" t="s">
        <v>63</v>
      </c>
      <c r="F926" s="4" t="s">
        <v>12</v>
      </c>
      <c r="G926" s="269">
        <v>58353.10924369748</v>
      </c>
      <c r="H926" s="4">
        <v>111</v>
      </c>
      <c r="I926" s="4">
        <v>1337</v>
      </c>
    </row>
    <row r="927" spans="1:9">
      <c r="A927" s="4" t="s">
        <v>53</v>
      </c>
      <c r="B927" s="4">
        <v>106770</v>
      </c>
      <c r="C927" s="171" t="s">
        <v>1280</v>
      </c>
      <c r="D927" s="4" t="s">
        <v>1281</v>
      </c>
      <c r="E927" s="4" t="s">
        <v>231</v>
      </c>
      <c r="F927" s="4" t="s">
        <v>12</v>
      </c>
      <c r="G927" s="269">
        <v>3639.4957983193281</v>
      </c>
      <c r="H927" s="4">
        <v>933</v>
      </c>
      <c r="I927" s="4">
        <v>2190</v>
      </c>
    </row>
    <row r="928" spans="1:9">
      <c r="A928" s="4" t="s">
        <v>53</v>
      </c>
      <c r="B928" s="4">
        <v>106771</v>
      </c>
      <c r="C928" s="171" t="s">
        <v>1282</v>
      </c>
      <c r="D928" s="4" t="s">
        <v>1283</v>
      </c>
      <c r="E928" s="4" t="s">
        <v>84</v>
      </c>
      <c r="F928" s="4" t="s">
        <v>12</v>
      </c>
      <c r="G928" s="269">
        <v>16943.663865546219</v>
      </c>
      <c r="H928" s="4">
        <v>946</v>
      </c>
      <c r="I928" s="4">
        <v>2237</v>
      </c>
    </row>
    <row r="929" spans="1:9">
      <c r="A929" s="4" t="s">
        <v>137</v>
      </c>
      <c r="B929" s="4">
        <v>106772</v>
      </c>
      <c r="C929" s="171" t="s">
        <v>1284</v>
      </c>
      <c r="D929" s="4" t="s">
        <v>1285</v>
      </c>
      <c r="E929" s="4" t="s">
        <v>139</v>
      </c>
      <c r="F929" s="4" t="s">
        <v>12</v>
      </c>
      <c r="G929" s="269">
        <v>31932.915966386554</v>
      </c>
      <c r="H929" s="4">
        <v>718</v>
      </c>
      <c r="I929" s="4">
        <v>1959</v>
      </c>
    </row>
    <row r="930" spans="1:9">
      <c r="A930" s="4" t="s">
        <v>9</v>
      </c>
      <c r="B930" s="4">
        <v>106773</v>
      </c>
      <c r="C930" s="171" t="s">
        <v>1286</v>
      </c>
      <c r="D930" s="4" t="s">
        <v>1287</v>
      </c>
      <c r="E930" s="4" t="s">
        <v>28</v>
      </c>
      <c r="F930" s="4" t="s">
        <v>12</v>
      </c>
      <c r="G930" s="269">
        <v>26890.798319327732</v>
      </c>
      <c r="H930" s="4">
        <v>107</v>
      </c>
      <c r="I930" s="4">
        <v>1321</v>
      </c>
    </row>
    <row r="931" spans="1:9">
      <c r="A931" s="4" t="s">
        <v>67</v>
      </c>
      <c r="B931" s="4">
        <v>106774</v>
      </c>
      <c r="C931" s="171" t="s">
        <v>1288</v>
      </c>
      <c r="D931" s="4" t="s">
        <v>79</v>
      </c>
      <c r="E931" s="4" t="s">
        <v>69</v>
      </c>
      <c r="F931" s="4" t="s">
        <v>12</v>
      </c>
      <c r="G931" s="269">
        <v>119748.45378151261</v>
      </c>
      <c r="H931" s="4">
        <v>906</v>
      </c>
      <c r="I931" s="4">
        <v>2914</v>
      </c>
    </row>
    <row r="932" spans="1:9">
      <c r="A932" s="4" t="s">
        <v>53</v>
      </c>
      <c r="B932" s="4">
        <v>106775</v>
      </c>
      <c r="C932" s="171" t="s">
        <v>1289</v>
      </c>
      <c r="D932" s="4" t="s">
        <v>1290</v>
      </c>
      <c r="E932" s="4" t="s">
        <v>84</v>
      </c>
      <c r="F932" s="4" t="s">
        <v>12</v>
      </c>
      <c r="G932" s="269">
        <v>12710.9243697479</v>
      </c>
      <c r="H932" s="4">
        <v>946</v>
      </c>
      <c r="I932" s="4">
        <v>2237</v>
      </c>
    </row>
    <row r="933" spans="1:9">
      <c r="A933" s="4" t="s">
        <v>53</v>
      </c>
      <c r="B933" s="4">
        <v>106776</v>
      </c>
      <c r="C933" s="171" t="s">
        <v>1291</v>
      </c>
      <c r="D933" s="4" t="s">
        <v>1292</v>
      </c>
      <c r="E933" s="4" t="s">
        <v>231</v>
      </c>
      <c r="F933" s="4" t="s">
        <v>12</v>
      </c>
      <c r="G933" s="269">
        <v>7936.4369747899173</v>
      </c>
      <c r="H933" s="4">
        <v>933</v>
      </c>
      <c r="I933" s="4">
        <v>2190</v>
      </c>
    </row>
    <row r="934" spans="1:9">
      <c r="A934" s="4" t="s">
        <v>9</v>
      </c>
      <c r="B934" s="4">
        <v>106777</v>
      </c>
      <c r="C934" s="171" t="s">
        <v>1293</v>
      </c>
      <c r="D934" s="4" t="s">
        <v>1294</v>
      </c>
      <c r="E934" s="4" t="s">
        <v>126</v>
      </c>
      <c r="F934" s="4" t="s">
        <v>12</v>
      </c>
      <c r="G934" s="269">
        <v>95239.495798319331</v>
      </c>
      <c r="H934" s="4">
        <v>104</v>
      </c>
      <c r="I934" s="4">
        <v>1310</v>
      </c>
    </row>
    <row r="935" spans="1:9">
      <c r="A935" s="4" t="s">
        <v>53</v>
      </c>
      <c r="B935" s="4">
        <v>106778</v>
      </c>
      <c r="C935" s="171" t="s">
        <v>1295</v>
      </c>
      <c r="D935" s="4" t="s">
        <v>1296</v>
      </c>
      <c r="E935" s="4" t="s">
        <v>134</v>
      </c>
      <c r="F935" s="4" t="s">
        <v>12</v>
      </c>
      <c r="G935" s="269">
        <v>57479.02521008403</v>
      </c>
      <c r="H935" s="4">
        <v>938</v>
      </c>
      <c r="I935" s="4">
        <v>2209</v>
      </c>
    </row>
    <row r="936" spans="1:9">
      <c r="A936" s="4" t="s">
        <v>53</v>
      </c>
      <c r="B936" s="4">
        <v>106779</v>
      </c>
      <c r="C936" s="171" t="s">
        <v>1297</v>
      </c>
      <c r="D936" s="4" t="s">
        <v>1298</v>
      </c>
      <c r="E936" s="4" t="s">
        <v>72</v>
      </c>
      <c r="F936" s="4" t="s">
        <v>12</v>
      </c>
      <c r="G936" s="269">
        <v>21176.403361344539</v>
      </c>
      <c r="H936" s="4">
        <v>923</v>
      </c>
      <c r="I936" s="4">
        <v>2149</v>
      </c>
    </row>
    <row r="937" spans="1:9">
      <c r="A937" s="4" t="s">
        <v>16</v>
      </c>
      <c r="B937" s="4">
        <v>106780</v>
      </c>
      <c r="C937" s="171" t="s">
        <v>1299</v>
      </c>
      <c r="D937" s="4" t="s">
        <v>1300</v>
      </c>
      <c r="E937" s="4" t="s">
        <v>18</v>
      </c>
      <c r="F937" s="4" t="s">
        <v>12</v>
      </c>
      <c r="G937" s="269">
        <v>16223.546218487396</v>
      </c>
      <c r="H937" s="4">
        <v>409</v>
      </c>
      <c r="I937" s="4">
        <v>1675</v>
      </c>
    </row>
    <row r="938" spans="1:9">
      <c r="A938" s="4" t="s">
        <v>53</v>
      </c>
      <c r="B938" s="4">
        <v>106781</v>
      </c>
      <c r="C938" s="171" t="s">
        <v>1301</v>
      </c>
      <c r="D938" s="4" t="s">
        <v>1302</v>
      </c>
      <c r="E938" s="4" t="s">
        <v>84</v>
      </c>
      <c r="F938" s="4" t="s">
        <v>12</v>
      </c>
      <c r="G938" s="269">
        <v>11207.252100840336</v>
      </c>
      <c r="H938" s="4">
        <v>946</v>
      </c>
      <c r="I938" s="4">
        <v>2237</v>
      </c>
    </row>
    <row r="939" spans="1:9">
      <c r="A939" s="4" t="s">
        <v>53</v>
      </c>
      <c r="B939" s="4">
        <v>106782</v>
      </c>
      <c r="C939" s="171" t="s">
        <v>1303</v>
      </c>
      <c r="D939" s="4" t="s">
        <v>1304</v>
      </c>
      <c r="E939" s="7" t="s">
        <v>316</v>
      </c>
      <c r="F939" s="4" t="s">
        <v>12</v>
      </c>
      <c r="G939" s="269">
        <v>53367.579831932773</v>
      </c>
      <c r="H939" s="4">
        <v>925</v>
      </c>
      <c r="I939" s="4">
        <v>2155</v>
      </c>
    </row>
    <row r="940" spans="1:9">
      <c r="A940" s="4" t="s">
        <v>53</v>
      </c>
      <c r="B940" s="4">
        <v>106783</v>
      </c>
      <c r="C940" s="171" t="s">
        <v>1305</v>
      </c>
      <c r="D940" s="4" t="s">
        <v>1306</v>
      </c>
      <c r="E940" s="4" t="s">
        <v>72</v>
      </c>
      <c r="F940" s="4" t="s">
        <v>12</v>
      </c>
      <c r="G940" s="269">
        <v>18000</v>
      </c>
      <c r="H940" s="4">
        <v>923</v>
      </c>
      <c r="I940" s="4">
        <v>2149</v>
      </c>
    </row>
    <row r="941" spans="1:9">
      <c r="A941" s="4" t="s">
        <v>53</v>
      </c>
      <c r="B941" s="4">
        <v>106784</v>
      </c>
      <c r="C941" s="171" t="s">
        <v>1307</v>
      </c>
      <c r="D941" s="4" t="s">
        <v>1308</v>
      </c>
      <c r="E941" s="4" t="s">
        <v>316</v>
      </c>
      <c r="F941" s="4" t="s">
        <v>12</v>
      </c>
      <c r="G941" s="269">
        <v>21982.016806722688</v>
      </c>
      <c r="H941" s="4">
        <v>925</v>
      </c>
      <c r="I941" s="4">
        <v>2155</v>
      </c>
    </row>
    <row r="942" spans="1:9">
      <c r="A942" s="4" t="s">
        <v>53</v>
      </c>
      <c r="B942" s="4">
        <v>106785</v>
      </c>
      <c r="C942" s="171" t="s">
        <v>1309</v>
      </c>
      <c r="D942" s="4" t="s">
        <v>1310</v>
      </c>
      <c r="E942" s="4" t="s">
        <v>231</v>
      </c>
      <c r="F942" s="4" t="s">
        <v>12</v>
      </c>
      <c r="G942" s="269">
        <v>55978.487394957978</v>
      </c>
      <c r="H942" s="4">
        <v>933</v>
      </c>
      <c r="I942" s="4">
        <v>2190</v>
      </c>
    </row>
    <row r="943" spans="1:9">
      <c r="A943" s="4" t="s">
        <v>53</v>
      </c>
      <c r="B943" s="4">
        <v>106787</v>
      </c>
      <c r="C943" s="171" t="s">
        <v>1311</v>
      </c>
      <c r="D943" s="4" t="s">
        <v>1312</v>
      </c>
      <c r="E943" s="4" t="s">
        <v>72</v>
      </c>
      <c r="F943" s="4" t="s">
        <v>12</v>
      </c>
      <c r="G943" s="269">
        <v>8542.0168067226896</v>
      </c>
      <c r="H943" s="4">
        <v>923</v>
      </c>
      <c r="I943" s="4">
        <v>2149</v>
      </c>
    </row>
    <row r="944" spans="1:9">
      <c r="A944" s="4" t="s">
        <v>156</v>
      </c>
      <c r="B944" s="4">
        <v>106788</v>
      </c>
      <c r="C944" s="171" t="s">
        <v>1313</v>
      </c>
      <c r="D944" s="4" t="s">
        <v>1314</v>
      </c>
      <c r="E944" s="4" t="s">
        <v>158</v>
      </c>
      <c r="F944" s="4" t="s">
        <v>12</v>
      </c>
      <c r="G944" s="269">
        <v>12582</v>
      </c>
      <c r="H944" s="4">
        <v>706</v>
      </c>
      <c r="I944" s="4">
        <v>1918</v>
      </c>
    </row>
    <row r="945" spans="1:9">
      <c r="A945" s="4" t="s">
        <v>53</v>
      </c>
      <c r="B945" s="4">
        <v>106789</v>
      </c>
      <c r="C945" s="171" t="s">
        <v>1315</v>
      </c>
      <c r="D945" s="4" t="s">
        <v>1316</v>
      </c>
      <c r="E945" s="4" t="s">
        <v>316</v>
      </c>
      <c r="F945" s="4" t="s">
        <v>12</v>
      </c>
      <c r="G945" s="269">
        <v>122933.3361344538</v>
      </c>
      <c r="H945" s="4">
        <v>925</v>
      </c>
      <c r="I945" s="4">
        <v>2155</v>
      </c>
    </row>
    <row r="946" spans="1:9">
      <c r="A946" s="4" t="s">
        <v>53</v>
      </c>
      <c r="B946" s="4">
        <v>106790</v>
      </c>
      <c r="C946" s="171" t="s">
        <v>1317</v>
      </c>
      <c r="D946" s="4" t="s">
        <v>1318</v>
      </c>
      <c r="E946" s="4" t="s">
        <v>316</v>
      </c>
      <c r="F946" s="4" t="s">
        <v>12</v>
      </c>
      <c r="G946" s="269">
        <v>114958.05882352941</v>
      </c>
      <c r="H946" s="4">
        <v>925</v>
      </c>
      <c r="I946" s="4">
        <v>2155</v>
      </c>
    </row>
    <row r="947" spans="1:9">
      <c r="A947" s="4" t="s">
        <v>53</v>
      </c>
      <c r="B947" s="4">
        <v>106791</v>
      </c>
      <c r="C947" s="171" t="s">
        <v>1319</v>
      </c>
      <c r="D947" s="4" t="s">
        <v>1320</v>
      </c>
      <c r="E947" s="4" t="s">
        <v>316</v>
      </c>
      <c r="F947" s="4" t="s">
        <v>12</v>
      </c>
      <c r="G947" s="269">
        <v>40894.100840336141</v>
      </c>
      <c r="H947" s="4">
        <v>925</v>
      </c>
      <c r="I947" s="4">
        <v>2155</v>
      </c>
    </row>
    <row r="948" spans="1:9">
      <c r="A948" s="4" t="s">
        <v>156</v>
      </c>
      <c r="B948" s="4">
        <v>106792</v>
      </c>
      <c r="C948" s="171" t="s">
        <v>1321</v>
      </c>
      <c r="D948" s="4" t="s">
        <v>670</v>
      </c>
      <c r="E948" s="4" t="s">
        <v>200</v>
      </c>
      <c r="F948" s="4" t="s">
        <v>12</v>
      </c>
      <c r="G948" s="269">
        <v>139080.00000000003</v>
      </c>
      <c r="H948" s="4">
        <v>705</v>
      </c>
      <c r="I948" s="4">
        <v>1914</v>
      </c>
    </row>
    <row r="949" spans="1:9">
      <c r="A949" s="4" t="s">
        <v>156</v>
      </c>
      <c r="B949" s="4">
        <v>106793</v>
      </c>
      <c r="C949" s="171" t="s">
        <v>1322</v>
      </c>
      <c r="D949" s="4" t="s">
        <v>1323</v>
      </c>
      <c r="E949" s="4" t="s">
        <v>158</v>
      </c>
      <c r="F949" s="4" t="s">
        <v>12</v>
      </c>
      <c r="G949" s="269">
        <v>9075.6302521008402</v>
      </c>
      <c r="H949" s="4">
        <v>706</v>
      </c>
      <c r="I949" s="4">
        <v>1918</v>
      </c>
    </row>
    <row r="950" spans="1:9">
      <c r="A950" s="4" t="s">
        <v>156</v>
      </c>
      <c r="B950" s="4">
        <v>106794</v>
      </c>
      <c r="C950" s="171" t="s">
        <v>1324</v>
      </c>
      <c r="D950" s="4" t="s">
        <v>1325</v>
      </c>
      <c r="E950" s="7" t="s">
        <v>200</v>
      </c>
      <c r="F950" s="4" t="s">
        <v>12</v>
      </c>
      <c r="G950" s="269">
        <v>69540.000000000015</v>
      </c>
      <c r="H950" s="4">
        <v>705</v>
      </c>
      <c r="I950" s="4">
        <v>1914</v>
      </c>
    </row>
    <row r="951" spans="1:9">
      <c r="A951" s="4" t="s">
        <v>423</v>
      </c>
      <c r="B951" s="4">
        <v>106795</v>
      </c>
      <c r="C951" s="171" t="s">
        <v>1326</v>
      </c>
      <c r="D951" s="4" t="s">
        <v>1327</v>
      </c>
      <c r="E951" s="4" t="s">
        <v>425</v>
      </c>
      <c r="F951" s="4" t="s">
        <v>12</v>
      </c>
      <c r="G951" s="269">
        <v>57097.991596638662</v>
      </c>
      <c r="H951" s="4">
        <v>405</v>
      </c>
      <c r="I951" s="4">
        <v>1642</v>
      </c>
    </row>
    <row r="952" spans="1:9">
      <c r="A952" s="4" t="s">
        <v>9</v>
      </c>
      <c r="B952" s="4">
        <v>106796</v>
      </c>
      <c r="C952" s="171" t="s">
        <v>1328</v>
      </c>
      <c r="D952" s="4" t="s">
        <v>1329</v>
      </c>
      <c r="E952" s="4" t="s">
        <v>28</v>
      </c>
      <c r="F952" s="4" t="s">
        <v>12</v>
      </c>
      <c r="G952" s="269">
        <v>57479.02521008403</v>
      </c>
      <c r="H952" s="4">
        <v>107</v>
      </c>
      <c r="I952" s="4">
        <v>1321</v>
      </c>
    </row>
    <row r="953" spans="1:9">
      <c r="A953" s="4" t="s">
        <v>53</v>
      </c>
      <c r="B953" s="4">
        <v>106797</v>
      </c>
      <c r="C953" s="171" t="s">
        <v>1330</v>
      </c>
      <c r="D953" s="4" t="s">
        <v>1331</v>
      </c>
      <c r="E953" s="4" t="s">
        <v>61</v>
      </c>
      <c r="F953" s="4" t="s">
        <v>12</v>
      </c>
      <c r="G953" s="269">
        <v>78589</v>
      </c>
      <c r="H953" s="4">
        <v>921</v>
      </c>
      <c r="I953" s="4">
        <v>2139</v>
      </c>
    </row>
    <row r="954" spans="1:9">
      <c r="A954" s="4" t="s">
        <v>53</v>
      </c>
      <c r="B954" s="4">
        <v>106798</v>
      </c>
      <c r="C954" s="171" t="s">
        <v>1332</v>
      </c>
      <c r="D954" s="4" t="s">
        <v>1333</v>
      </c>
      <c r="E954" s="4" t="s">
        <v>84</v>
      </c>
      <c r="F954" s="4" t="s">
        <v>12</v>
      </c>
      <c r="G954" s="269">
        <v>23179.117647058825</v>
      </c>
      <c r="H954" s="4">
        <v>946</v>
      </c>
      <c r="I954" s="4">
        <v>2237</v>
      </c>
    </row>
    <row r="955" spans="1:9">
      <c r="A955" s="4" t="s">
        <v>9</v>
      </c>
      <c r="B955" s="4">
        <v>106799</v>
      </c>
      <c r="C955" s="171" t="s">
        <v>1334</v>
      </c>
      <c r="D955" s="4" t="s">
        <v>1335</v>
      </c>
      <c r="E955" s="7" t="s">
        <v>23</v>
      </c>
      <c r="F955" s="4" t="s">
        <v>12</v>
      </c>
      <c r="G955" s="269">
        <v>67896.97478991597</v>
      </c>
      <c r="H955" s="4">
        <v>103</v>
      </c>
      <c r="I955" s="4">
        <v>1309</v>
      </c>
    </row>
    <row r="956" spans="1:9">
      <c r="A956" s="4" t="s">
        <v>9</v>
      </c>
      <c r="B956" s="4">
        <v>106800</v>
      </c>
      <c r="C956" s="171" t="s">
        <v>1336</v>
      </c>
      <c r="D956" s="4" t="s">
        <v>1337</v>
      </c>
      <c r="E956" s="4" t="s">
        <v>311</v>
      </c>
      <c r="F956" s="4" t="s">
        <v>12</v>
      </c>
      <c r="G956" s="269">
        <v>53059.957983193279</v>
      </c>
      <c r="H956" s="4">
        <v>105</v>
      </c>
      <c r="I956" s="4">
        <v>1314</v>
      </c>
    </row>
    <row r="957" spans="1:9">
      <c r="A957" s="4" t="s">
        <v>9</v>
      </c>
      <c r="B957" s="4">
        <v>106801</v>
      </c>
      <c r="C957" s="171" t="s">
        <v>1338</v>
      </c>
      <c r="D957" s="4" t="s">
        <v>1339</v>
      </c>
      <c r="E957" s="4" t="s">
        <v>311</v>
      </c>
      <c r="F957" s="4" t="s">
        <v>12</v>
      </c>
      <c r="G957" s="269">
        <v>29700</v>
      </c>
      <c r="H957" s="4">
        <v>105</v>
      </c>
      <c r="I957" s="4">
        <v>1314</v>
      </c>
    </row>
    <row r="958" spans="1:9">
      <c r="A958" s="4" t="s">
        <v>9</v>
      </c>
      <c r="B958" s="4">
        <v>106802</v>
      </c>
      <c r="C958" s="171" t="s">
        <v>1340</v>
      </c>
      <c r="D958" s="4" t="s">
        <v>1341</v>
      </c>
      <c r="E958" s="4" t="s">
        <v>311</v>
      </c>
      <c r="F958" s="4" t="s">
        <v>12</v>
      </c>
      <c r="G958" s="269">
        <v>23086</v>
      </c>
      <c r="H958" s="4">
        <v>105</v>
      </c>
      <c r="I958" s="4">
        <v>1314</v>
      </c>
    </row>
    <row r="959" spans="1:9">
      <c r="A959" s="4" t="s">
        <v>34</v>
      </c>
      <c r="B959" s="4">
        <v>106803</v>
      </c>
      <c r="C959" s="171" t="s">
        <v>1342</v>
      </c>
      <c r="D959" s="4" t="s">
        <v>1343</v>
      </c>
      <c r="E959" s="4" t="s">
        <v>364</v>
      </c>
      <c r="F959" s="4" t="s">
        <v>12</v>
      </c>
      <c r="G959" s="269">
        <v>64706</v>
      </c>
      <c r="H959" s="4">
        <v>510</v>
      </c>
      <c r="I959" s="4">
        <v>1714</v>
      </c>
    </row>
    <row r="960" spans="1:9">
      <c r="A960" s="4" t="s">
        <v>34</v>
      </c>
      <c r="B960" s="4">
        <v>106805</v>
      </c>
      <c r="C960" s="171" t="s">
        <v>1344</v>
      </c>
      <c r="D960" s="4" t="s">
        <v>1345</v>
      </c>
      <c r="E960" s="4" t="s">
        <v>364</v>
      </c>
      <c r="F960" s="4" t="s">
        <v>12</v>
      </c>
      <c r="G960" s="269">
        <v>11543</v>
      </c>
      <c r="H960" s="4">
        <v>510</v>
      </c>
      <c r="I960" s="4">
        <v>1714</v>
      </c>
    </row>
    <row r="961" spans="1:9">
      <c r="A961" s="4" t="s">
        <v>156</v>
      </c>
      <c r="B961" s="4">
        <v>106806</v>
      </c>
      <c r="C961" s="171" t="s">
        <v>1346</v>
      </c>
      <c r="D961" s="4" t="s">
        <v>1347</v>
      </c>
      <c r="E961" s="7" t="s">
        <v>200</v>
      </c>
      <c r="F961" s="4" t="s">
        <v>12</v>
      </c>
      <c r="G961" s="269">
        <v>58030.159663865546</v>
      </c>
      <c r="H961" s="4">
        <v>705</v>
      </c>
      <c r="I961" s="4">
        <v>1915</v>
      </c>
    </row>
    <row r="962" spans="1:9">
      <c r="A962" s="4" t="s">
        <v>53</v>
      </c>
      <c r="B962" s="4">
        <v>106807</v>
      </c>
      <c r="C962" s="171" t="s">
        <v>1348</v>
      </c>
      <c r="D962" s="4" t="s">
        <v>1349</v>
      </c>
      <c r="E962" s="4" t="s">
        <v>198</v>
      </c>
      <c r="F962" s="4" t="s">
        <v>12</v>
      </c>
      <c r="G962" s="269">
        <v>46996.60504201681</v>
      </c>
      <c r="H962" s="4">
        <v>935</v>
      </c>
      <c r="I962" s="4">
        <v>2199</v>
      </c>
    </row>
    <row r="963" spans="1:9">
      <c r="A963" s="4" t="s">
        <v>9</v>
      </c>
      <c r="B963" s="4">
        <v>106808</v>
      </c>
      <c r="C963" s="171" t="s">
        <v>1350</v>
      </c>
      <c r="D963" s="4" t="s">
        <v>1351</v>
      </c>
      <c r="E963" s="7" t="s">
        <v>28</v>
      </c>
      <c r="F963" s="4" t="s">
        <v>12</v>
      </c>
      <c r="G963" s="269">
        <v>16190.9243697479</v>
      </c>
      <c r="H963" s="4">
        <v>107</v>
      </c>
      <c r="I963" s="4">
        <v>1321</v>
      </c>
    </row>
    <row r="964" spans="1:9">
      <c r="A964" s="4" t="s">
        <v>9</v>
      </c>
      <c r="B964" s="4">
        <v>106809</v>
      </c>
      <c r="C964" s="171" t="s">
        <v>1352</v>
      </c>
      <c r="D964" s="4" t="s">
        <v>1353</v>
      </c>
      <c r="E964" s="4" t="s">
        <v>28</v>
      </c>
      <c r="F964" s="4" t="s">
        <v>12</v>
      </c>
      <c r="G964" s="269">
        <v>42280.302521008402</v>
      </c>
      <c r="H964" s="4">
        <v>107</v>
      </c>
      <c r="I964" s="4">
        <v>1321</v>
      </c>
    </row>
    <row r="965" spans="1:9">
      <c r="A965" s="4" t="s">
        <v>9</v>
      </c>
      <c r="B965" s="4">
        <v>106810</v>
      </c>
      <c r="C965" s="171" t="s">
        <v>1354</v>
      </c>
      <c r="D965" s="4" t="s">
        <v>1355</v>
      </c>
      <c r="E965" s="4" t="s">
        <v>28</v>
      </c>
      <c r="F965" s="4" t="s">
        <v>12</v>
      </c>
      <c r="G965" s="269">
        <v>21326.26050420168</v>
      </c>
      <c r="H965" s="4">
        <v>107</v>
      </c>
      <c r="I965" s="4">
        <v>1321</v>
      </c>
    </row>
    <row r="966" spans="1:9">
      <c r="A966" s="4" t="s">
        <v>9</v>
      </c>
      <c r="B966" s="4">
        <v>106811</v>
      </c>
      <c r="C966" s="171" t="s">
        <v>1356</v>
      </c>
      <c r="D966" s="4" t="s">
        <v>1357</v>
      </c>
      <c r="E966" s="4" t="s">
        <v>311</v>
      </c>
      <c r="F966" s="4" t="s">
        <v>12</v>
      </c>
      <c r="G966" s="269">
        <v>21117.983193277312</v>
      </c>
      <c r="H966" s="4">
        <v>105</v>
      </c>
      <c r="I966" s="4">
        <v>1314</v>
      </c>
    </row>
    <row r="967" spans="1:9">
      <c r="A967" s="4" t="s">
        <v>9</v>
      </c>
      <c r="B967" s="4">
        <v>106812</v>
      </c>
      <c r="C967" s="171" t="s">
        <v>1358</v>
      </c>
      <c r="D967" s="4" t="s">
        <v>1359</v>
      </c>
      <c r="E967" s="4" t="s">
        <v>28</v>
      </c>
      <c r="F967" s="4" t="s">
        <v>12</v>
      </c>
      <c r="G967" s="269">
        <v>16700.403361344539</v>
      </c>
      <c r="H967" s="4">
        <v>107</v>
      </c>
      <c r="I967" s="4">
        <v>1321</v>
      </c>
    </row>
    <row r="968" spans="1:9">
      <c r="A968" s="4" t="s">
        <v>9</v>
      </c>
      <c r="B968" s="4">
        <v>106813</v>
      </c>
      <c r="C968" s="171" t="s">
        <v>1360</v>
      </c>
      <c r="D968" s="4" t="s">
        <v>1361</v>
      </c>
      <c r="E968" s="7" t="s">
        <v>28</v>
      </c>
      <c r="F968" s="4" t="s">
        <v>12</v>
      </c>
      <c r="G968" s="269">
        <v>234705.47899159667</v>
      </c>
      <c r="H968" s="4">
        <v>107</v>
      </c>
      <c r="I968" s="4">
        <v>1321</v>
      </c>
    </row>
    <row r="969" spans="1:9">
      <c r="A969" s="4" t="s">
        <v>423</v>
      </c>
      <c r="B969" s="4">
        <v>106814</v>
      </c>
      <c r="C969" s="171" t="s">
        <v>1362</v>
      </c>
      <c r="D969" s="4" t="s">
        <v>1363</v>
      </c>
      <c r="E969" s="4" t="s">
        <v>451</v>
      </c>
      <c r="F969" s="4" t="s">
        <v>12</v>
      </c>
      <c r="G969" s="269">
        <v>26375.100840336134</v>
      </c>
      <c r="H969" s="4">
        <v>410</v>
      </c>
      <c r="I969" s="4">
        <v>1645</v>
      </c>
    </row>
    <row r="970" spans="1:9">
      <c r="A970" s="4" t="s">
        <v>423</v>
      </c>
      <c r="B970" s="4">
        <v>106815</v>
      </c>
      <c r="C970" s="171" t="s">
        <v>1364</v>
      </c>
      <c r="D970" s="4" t="s">
        <v>1365</v>
      </c>
      <c r="E970" s="4" t="s">
        <v>425</v>
      </c>
      <c r="F970" s="4" t="s">
        <v>12</v>
      </c>
      <c r="G970" s="269">
        <v>45507.563025210089</v>
      </c>
      <c r="H970" s="4">
        <v>405</v>
      </c>
      <c r="I970" s="4">
        <v>1642</v>
      </c>
    </row>
    <row r="971" spans="1:9">
      <c r="A971" s="4" t="s">
        <v>16</v>
      </c>
      <c r="B971" s="4">
        <v>106817</v>
      </c>
      <c r="C971" s="171" t="s">
        <v>1366</v>
      </c>
      <c r="D971" s="4" t="s">
        <v>1367</v>
      </c>
      <c r="E971" s="4" t="s">
        <v>20</v>
      </c>
      <c r="F971" s="4" t="s">
        <v>12</v>
      </c>
      <c r="G971" s="269">
        <v>45378.117647058825</v>
      </c>
      <c r="H971" s="4">
        <v>413</v>
      </c>
      <c r="I971" s="4">
        <v>1684</v>
      </c>
    </row>
    <row r="972" spans="1:9">
      <c r="A972" s="4" t="s">
        <v>9</v>
      </c>
      <c r="B972" s="4">
        <v>106819</v>
      </c>
      <c r="C972" s="171" t="s">
        <v>1368</v>
      </c>
      <c r="D972" s="4" t="s">
        <v>1369</v>
      </c>
      <c r="E972" s="4" t="s">
        <v>23</v>
      </c>
      <c r="F972" s="4" t="s">
        <v>12</v>
      </c>
      <c r="G972" s="269">
        <v>47845.521008403361</v>
      </c>
      <c r="H972" s="4">
        <v>103</v>
      </c>
      <c r="I972" s="4">
        <v>1309</v>
      </c>
    </row>
    <row r="973" spans="1:9">
      <c r="A973" s="4" t="s">
        <v>9</v>
      </c>
      <c r="B973" s="4">
        <v>106820</v>
      </c>
      <c r="C973" s="171" t="s">
        <v>1370</v>
      </c>
      <c r="D973" s="4" t="s">
        <v>1371</v>
      </c>
      <c r="E973" s="4" t="s">
        <v>23</v>
      </c>
      <c r="F973" s="4" t="s">
        <v>12</v>
      </c>
      <c r="G973" s="269">
        <v>13109.277310924372</v>
      </c>
      <c r="H973" s="4">
        <v>103</v>
      </c>
      <c r="I973" s="4">
        <v>1309</v>
      </c>
    </row>
    <row r="974" spans="1:9">
      <c r="A974" s="4" t="s">
        <v>16</v>
      </c>
      <c r="B974" s="4">
        <v>106821</v>
      </c>
      <c r="C974" s="171" t="s">
        <v>1372</v>
      </c>
      <c r="D974" s="4" t="s">
        <v>1373</v>
      </c>
      <c r="E974" s="4" t="s">
        <v>20</v>
      </c>
      <c r="F974" s="4" t="s">
        <v>12</v>
      </c>
      <c r="G974" s="269">
        <v>10690.420168067227</v>
      </c>
      <c r="H974" s="4">
        <v>413</v>
      </c>
      <c r="I974" s="4">
        <v>1684</v>
      </c>
    </row>
    <row r="975" spans="1:9">
      <c r="A975" s="4" t="s">
        <v>423</v>
      </c>
      <c r="B975" s="4">
        <v>106822</v>
      </c>
      <c r="C975" s="171" t="s">
        <v>1374</v>
      </c>
      <c r="D975" s="4" t="s">
        <v>1375</v>
      </c>
      <c r="E975" s="4" t="s">
        <v>759</v>
      </c>
      <c r="F975" s="4" t="s">
        <v>12</v>
      </c>
      <c r="G975" s="269">
        <v>29400</v>
      </c>
      <c r="H975" s="4">
        <v>415</v>
      </c>
      <c r="I975" s="4">
        <v>1666</v>
      </c>
    </row>
    <row r="976" spans="1:9">
      <c r="A976" s="4" t="s">
        <v>423</v>
      </c>
      <c r="B976" s="4">
        <v>106823</v>
      </c>
      <c r="C976" s="171" t="s">
        <v>1376</v>
      </c>
      <c r="D976" s="4" t="s">
        <v>1377</v>
      </c>
      <c r="E976" s="4" t="s">
        <v>759</v>
      </c>
      <c r="F976" s="4" t="s">
        <v>12</v>
      </c>
      <c r="G976" s="269">
        <v>8067.2436974789925</v>
      </c>
      <c r="H976" s="4">
        <v>415</v>
      </c>
      <c r="I976" s="4">
        <v>1666</v>
      </c>
    </row>
    <row r="977" spans="1:9">
      <c r="A977" s="4" t="s">
        <v>9</v>
      </c>
      <c r="B977" s="4">
        <v>106824</v>
      </c>
      <c r="C977" s="171" t="s">
        <v>1378</v>
      </c>
      <c r="D977" s="4" t="s">
        <v>1379</v>
      </c>
      <c r="E977" s="4" t="s">
        <v>65</v>
      </c>
      <c r="F977" s="4" t="s">
        <v>12</v>
      </c>
      <c r="G977" s="269">
        <v>36000</v>
      </c>
      <c r="H977" s="4">
        <v>113</v>
      </c>
      <c r="I977" s="4">
        <v>1333</v>
      </c>
    </row>
    <row r="978" spans="1:9">
      <c r="A978" s="4" t="s">
        <v>16</v>
      </c>
      <c r="B978" s="4">
        <v>106825</v>
      </c>
      <c r="C978" s="171" t="s">
        <v>1380</v>
      </c>
      <c r="D978" s="4" t="s">
        <v>1381</v>
      </c>
      <c r="E978" s="7" t="s">
        <v>20</v>
      </c>
      <c r="F978" s="4" t="s">
        <v>12</v>
      </c>
      <c r="G978" s="269">
        <v>32220.000000000004</v>
      </c>
      <c r="H978" s="4">
        <v>413</v>
      </c>
      <c r="I978" s="4">
        <v>1684</v>
      </c>
    </row>
    <row r="979" spans="1:9">
      <c r="A979" s="4" t="s">
        <v>137</v>
      </c>
      <c r="B979" s="4">
        <v>106826</v>
      </c>
      <c r="C979" s="171" t="s">
        <v>1382</v>
      </c>
      <c r="D979" s="4" t="s">
        <v>1383</v>
      </c>
      <c r="E979" s="4" t="s">
        <v>139</v>
      </c>
      <c r="F979" s="4" t="s">
        <v>12</v>
      </c>
      <c r="G979" s="269">
        <v>37449.596638655465</v>
      </c>
      <c r="H979" s="4">
        <v>718</v>
      </c>
      <c r="I979" s="4">
        <v>1959</v>
      </c>
    </row>
    <row r="980" spans="1:9">
      <c r="A980" s="4" t="s">
        <v>53</v>
      </c>
      <c r="B980" s="4">
        <v>106827</v>
      </c>
      <c r="C980" s="171" t="s">
        <v>1384</v>
      </c>
      <c r="D980" s="4" t="s">
        <v>1385</v>
      </c>
      <c r="E980" s="4" t="s">
        <v>87</v>
      </c>
      <c r="F980" s="4" t="s">
        <v>12</v>
      </c>
      <c r="G980" s="269">
        <v>52289.899159663873</v>
      </c>
      <c r="H980" s="4">
        <v>920</v>
      </c>
      <c r="I980" s="4">
        <v>2136</v>
      </c>
    </row>
    <row r="981" spans="1:9">
      <c r="A981" s="4" t="s">
        <v>9</v>
      </c>
      <c r="B981" s="4">
        <v>106828</v>
      </c>
      <c r="C981" s="171" t="s">
        <v>1386</v>
      </c>
      <c r="D981" s="4" t="s">
        <v>1387</v>
      </c>
      <c r="E981" s="4" t="s">
        <v>126</v>
      </c>
      <c r="F981" s="4" t="s">
        <v>12</v>
      </c>
      <c r="G981" s="269">
        <v>10924.403361344539</v>
      </c>
      <c r="H981" s="4">
        <v>104</v>
      </c>
      <c r="I981" s="4">
        <v>1310</v>
      </c>
    </row>
    <row r="982" spans="1:9">
      <c r="A982" s="4" t="s">
        <v>16</v>
      </c>
      <c r="B982" s="4">
        <v>106829</v>
      </c>
      <c r="C982" s="171" t="s">
        <v>1388</v>
      </c>
      <c r="D982" s="4" t="s">
        <v>1389</v>
      </c>
      <c r="E982" s="4" t="s">
        <v>20</v>
      </c>
      <c r="F982" s="4" t="s">
        <v>12</v>
      </c>
      <c r="G982" s="269">
        <v>16386.537815126052</v>
      </c>
      <c r="H982" s="4">
        <v>413</v>
      </c>
      <c r="I982" s="4">
        <v>1684</v>
      </c>
    </row>
    <row r="983" spans="1:9">
      <c r="A983" s="4" t="s">
        <v>9</v>
      </c>
      <c r="B983" s="4">
        <v>106831</v>
      </c>
      <c r="C983" s="171" t="s">
        <v>1390</v>
      </c>
      <c r="D983" s="4" t="s">
        <v>1391</v>
      </c>
      <c r="E983" s="4" t="s">
        <v>11</v>
      </c>
      <c r="F983" s="4" t="s">
        <v>12</v>
      </c>
      <c r="G983" s="269">
        <v>15126.050420168069</v>
      </c>
      <c r="H983" s="4">
        <v>102</v>
      </c>
      <c r="I983" s="4">
        <v>1306</v>
      </c>
    </row>
    <row r="984" spans="1:9">
      <c r="A984" s="4" t="s">
        <v>53</v>
      </c>
      <c r="B984" s="4">
        <v>106832</v>
      </c>
      <c r="C984" s="171" t="s">
        <v>1392</v>
      </c>
      <c r="D984" s="4" t="s">
        <v>1393</v>
      </c>
      <c r="E984" s="4" t="s">
        <v>1123</v>
      </c>
      <c r="F984" s="4" t="s">
        <v>12</v>
      </c>
      <c r="G984" s="269">
        <v>17032.798319327732</v>
      </c>
      <c r="H984" s="4">
        <v>926</v>
      </c>
      <c r="I984" s="4">
        <v>2158</v>
      </c>
    </row>
    <row r="985" spans="1:9">
      <c r="A985" s="4" t="s">
        <v>34</v>
      </c>
      <c r="B985" s="4">
        <v>106833</v>
      </c>
      <c r="C985" s="171" t="s">
        <v>1394</v>
      </c>
      <c r="D985" s="4" t="s">
        <v>1395</v>
      </c>
      <c r="E985" s="4" t="s">
        <v>36</v>
      </c>
      <c r="F985" s="4" t="s">
        <v>12</v>
      </c>
      <c r="G985" s="269">
        <v>44287.521008403368</v>
      </c>
      <c r="H985" s="4">
        <v>509</v>
      </c>
      <c r="I985" s="4">
        <v>1737</v>
      </c>
    </row>
    <row r="986" spans="1:9">
      <c r="A986" s="4" t="s">
        <v>53</v>
      </c>
      <c r="B986" s="4">
        <v>106835</v>
      </c>
      <c r="C986" s="171" t="s">
        <v>1396</v>
      </c>
      <c r="D986" s="4" t="s">
        <v>1397</v>
      </c>
      <c r="E986" s="4" t="s">
        <v>1123</v>
      </c>
      <c r="F986" s="4" t="s">
        <v>12</v>
      </c>
      <c r="G986" s="269">
        <v>21176.403361344539</v>
      </c>
      <c r="H986" s="4">
        <v>926</v>
      </c>
      <c r="I986" s="4">
        <v>2158</v>
      </c>
    </row>
    <row r="987" spans="1:9">
      <c r="A987" s="4" t="s">
        <v>423</v>
      </c>
      <c r="B987" s="4">
        <v>106836</v>
      </c>
      <c r="C987" s="171" t="s">
        <v>1398</v>
      </c>
      <c r="D987" s="4" t="s">
        <v>1399</v>
      </c>
      <c r="E987" s="4" t="s">
        <v>425</v>
      </c>
      <c r="F987" s="4" t="s">
        <v>12</v>
      </c>
      <c r="G987" s="269">
        <v>59243.789915966387</v>
      </c>
      <c r="H987" s="4">
        <v>405</v>
      </c>
      <c r="I987" s="4">
        <v>1642</v>
      </c>
    </row>
    <row r="988" spans="1:9">
      <c r="A988" s="4" t="s">
        <v>16</v>
      </c>
      <c r="B988" s="4">
        <v>106838</v>
      </c>
      <c r="C988" s="171" t="s">
        <v>1400</v>
      </c>
      <c r="D988" s="4" t="s">
        <v>1401</v>
      </c>
      <c r="E988" s="4" t="s">
        <v>170</v>
      </c>
      <c r="F988" s="4" t="s">
        <v>12</v>
      </c>
      <c r="G988" s="269">
        <v>24942.596638655461</v>
      </c>
      <c r="H988" s="4">
        <v>411</v>
      </c>
      <c r="I988" s="4">
        <v>1678</v>
      </c>
    </row>
    <row r="989" spans="1:9">
      <c r="A989" s="4" t="s">
        <v>53</v>
      </c>
      <c r="B989" s="4">
        <v>106839</v>
      </c>
      <c r="C989" s="171" t="s">
        <v>1402</v>
      </c>
      <c r="D989" s="4" t="s">
        <v>1403</v>
      </c>
      <c r="E989" s="4" t="s">
        <v>72</v>
      </c>
      <c r="F989" s="4" t="s">
        <v>12</v>
      </c>
      <c r="G989" s="269">
        <v>80386.773109243702</v>
      </c>
      <c r="H989" s="4">
        <v>923</v>
      </c>
      <c r="I989" s="4">
        <v>2149</v>
      </c>
    </row>
    <row r="990" spans="1:9">
      <c r="A990" s="4" t="s">
        <v>16</v>
      </c>
      <c r="B990" s="4">
        <v>106840</v>
      </c>
      <c r="C990" s="171" t="s">
        <v>1404</v>
      </c>
      <c r="D990" s="4" t="s">
        <v>1405</v>
      </c>
      <c r="E990" s="4" t="s">
        <v>18</v>
      </c>
      <c r="F990" s="4" t="s">
        <v>12</v>
      </c>
      <c r="G990" s="269">
        <v>25275.176470588234</v>
      </c>
      <c r="H990" s="4">
        <v>409</v>
      </c>
      <c r="I990" s="4">
        <v>1675</v>
      </c>
    </row>
    <row r="991" spans="1:9">
      <c r="A991" s="4" t="s">
        <v>53</v>
      </c>
      <c r="B991" s="4">
        <v>106841</v>
      </c>
      <c r="C991" s="171" t="s">
        <v>1406</v>
      </c>
      <c r="D991" s="4" t="s">
        <v>1407</v>
      </c>
      <c r="E991" s="4" t="s">
        <v>1123</v>
      </c>
      <c r="F991" s="4" t="s">
        <v>12</v>
      </c>
      <c r="G991" s="269">
        <v>16638.638655462186</v>
      </c>
      <c r="H991" s="4">
        <v>926</v>
      </c>
      <c r="I991" s="4">
        <v>2158</v>
      </c>
    </row>
    <row r="992" spans="1:9">
      <c r="A992" s="4" t="s">
        <v>53</v>
      </c>
      <c r="B992" s="4">
        <v>106842</v>
      </c>
      <c r="C992" s="171" t="s">
        <v>1406</v>
      </c>
      <c r="D992" s="4" t="s">
        <v>1408</v>
      </c>
      <c r="E992" s="4" t="s">
        <v>118</v>
      </c>
      <c r="F992" s="4" t="s">
        <v>12</v>
      </c>
      <c r="G992" s="269">
        <v>110765.04201680672</v>
      </c>
      <c r="H992" s="4">
        <v>945</v>
      </c>
      <c r="I992" s="4">
        <v>2234</v>
      </c>
    </row>
    <row r="993" spans="1:9">
      <c r="A993" s="4" t="s">
        <v>16</v>
      </c>
      <c r="B993" s="4">
        <v>106843</v>
      </c>
      <c r="C993" s="171" t="s">
        <v>1409</v>
      </c>
      <c r="D993" s="4" t="s">
        <v>1410</v>
      </c>
      <c r="E993" s="4" t="s">
        <v>20</v>
      </c>
      <c r="F993" s="4" t="s">
        <v>12</v>
      </c>
      <c r="G993" s="269">
        <v>22689.058823529413</v>
      </c>
      <c r="H993" s="4">
        <v>413</v>
      </c>
      <c r="I993" s="4">
        <v>1684</v>
      </c>
    </row>
    <row r="994" spans="1:9">
      <c r="A994" s="4" t="s">
        <v>9</v>
      </c>
      <c r="B994" s="4">
        <v>106844</v>
      </c>
      <c r="C994" s="171" t="s">
        <v>1411</v>
      </c>
      <c r="D994" s="4" t="s">
        <v>1412</v>
      </c>
      <c r="E994" s="4" t="s">
        <v>23</v>
      </c>
      <c r="F994" s="4" t="s">
        <v>12</v>
      </c>
      <c r="G994" s="269">
        <v>13109.277310924372</v>
      </c>
      <c r="H994" s="4">
        <v>103</v>
      </c>
      <c r="I994" s="4">
        <v>1309</v>
      </c>
    </row>
    <row r="995" spans="1:9">
      <c r="A995" s="4" t="s">
        <v>53</v>
      </c>
      <c r="B995" s="4">
        <v>106845</v>
      </c>
      <c r="C995" s="171" t="s">
        <v>1413</v>
      </c>
      <c r="D995" s="4" t="s">
        <v>1414</v>
      </c>
      <c r="E995" s="4" t="s">
        <v>1123</v>
      </c>
      <c r="F995" s="4" t="s">
        <v>12</v>
      </c>
      <c r="G995" s="269">
        <v>28151.327731092439</v>
      </c>
      <c r="H995" s="4">
        <v>926</v>
      </c>
      <c r="I995" s="4">
        <v>2158</v>
      </c>
    </row>
    <row r="996" spans="1:9">
      <c r="A996" s="4" t="s">
        <v>53</v>
      </c>
      <c r="B996" s="4">
        <v>106846</v>
      </c>
      <c r="C996" s="171" t="s">
        <v>1415</v>
      </c>
      <c r="D996" s="4" t="s">
        <v>1416</v>
      </c>
      <c r="E996" s="4" t="s">
        <v>1123</v>
      </c>
      <c r="F996" s="4" t="s">
        <v>12</v>
      </c>
      <c r="G996" s="269">
        <v>36780</v>
      </c>
      <c r="H996" s="4">
        <v>926</v>
      </c>
      <c r="I996" s="4">
        <v>2158</v>
      </c>
    </row>
    <row r="997" spans="1:9">
      <c r="A997" s="4" t="s">
        <v>53</v>
      </c>
      <c r="B997" s="4">
        <v>106847</v>
      </c>
      <c r="C997" s="171" t="s">
        <v>1417</v>
      </c>
      <c r="D997" s="4" t="s">
        <v>1418</v>
      </c>
      <c r="E997" s="4" t="s">
        <v>1123</v>
      </c>
      <c r="F997" s="4" t="s">
        <v>12</v>
      </c>
      <c r="G997" s="269">
        <v>39900</v>
      </c>
      <c r="H997" s="4">
        <v>926</v>
      </c>
      <c r="I997" s="4">
        <v>2158</v>
      </c>
    </row>
    <row r="998" spans="1:9">
      <c r="A998" s="4" t="s">
        <v>9</v>
      </c>
      <c r="B998" s="4">
        <v>106848</v>
      </c>
      <c r="C998" s="171" t="s">
        <v>1419</v>
      </c>
      <c r="D998" s="4" t="s">
        <v>1420</v>
      </c>
      <c r="E998" s="4" t="s">
        <v>23</v>
      </c>
      <c r="F998" s="4" t="s">
        <v>12</v>
      </c>
      <c r="G998" s="269">
        <v>17495.831932773111</v>
      </c>
      <c r="H998" s="4">
        <v>103</v>
      </c>
      <c r="I998" s="4">
        <v>1309</v>
      </c>
    </row>
    <row r="999" spans="1:9">
      <c r="A999" s="4" t="s">
        <v>423</v>
      </c>
      <c r="B999" s="4">
        <v>106849</v>
      </c>
      <c r="C999" s="171" t="s">
        <v>1421</v>
      </c>
      <c r="D999" s="4" t="s">
        <v>1422</v>
      </c>
      <c r="E999" s="4" t="s">
        <v>425</v>
      </c>
      <c r="F999" s="4" t="s">
        <v>12</v>
      </c>
      <c r="G999" s="269">
        <v>34969.689075630253</v>
      </c>
      <c r="H999" s="4">
        <v>405</v>
      </c>
      <c r="I999" s="4">
        <v>1642</v>
      </c>
    </row>
    <row r="1000" spans="1:9">
      <c r="A1000" s="4" t="s">
        <v>423</v>
      </c>
      <c r="B1000" s="4">
        <v>106850</v>
      </c>
      <c r="C1000" s="171" t="s">
        <v>1423</v>
      </c>
      <c r="D1000" s="4" t="s">
        <v>1424</v>
      </c>
      <c r="E1000" s="4" t="s">
        <v>451</v>
      </c>
      <c r="F1000" s="4" t="s">
        <v>12</v>
      </c>
      <c r="G1000" s="269">
        <v>33137.882352941182</v>
      </c>
      <c r="H1000" s="4">
        <v>410</v>
      </c>
      <c r="I1000" s="4">
        <v>1645</v>
      </c>
    </row>
    <row r="1001" spans="1:9">
      <c r="A1001" s="4" t="s">
        <v>9</v>
      </c>
      <c r="B1001" s="4">
        <v>106851</v>
      </c>
      <c r="C1001" s="171" t="s">
        <v>1425</v>
      </c>
      <c r="D1001" s="4" t="s">
        <v>1426</v>
      </c>
      <c r="E1001" s="4" t="s">
        <v>11</v>
      </c>
      <c r="F1001" s="4" t="s">
        <v>12</v>
      </c>
      <c r="G1001" s="269">
        <v>46556</v>
      </c>
      <c r="H1001" s="4">
        <v>102</v>
      </c>
      <c r="I1001" s="4">
        <v>1306</v>
      </c>
    </row>
    <row r="1002" spans="1:9">
      <c r="A1002" s="4" t="s">
        <v>9</v>
      </c>
      <c r="B1002" s="4">
        <v>106852</v>
      </c>
      <c r="C1002" s="171" t="s">
        <v>1427</v>
      </c>
      <c r="D1002" s="4" t="s">
        <v>1428</v>
      </c>
      <c r="E1002" s="4" t="s">
        <v>11</v>
      </c>
      <c r="F1002" s="4" t="s">
        <v>12</v>
      </c>
      <c r="G1002" s="269">
        <v>10924.403361344539</v>
      </c>
      <c r="H1002" s="4">
        <v>102</v>
      </c>
      <c r="I1002" s="4">
        <v>1306</v>
      </c>
    </row>
    <row r="1003" spans="1:9">
      <c r="A1003" s="4" t="s">
        <v>53</v>
      </c>
      <c r="B1003" s="4">
        <v>106853</v>
      </c>
      <c r="C1003" s="171" t="s">
        <v>1429</v>
      </c>
      <c r="D1003" s="4" t="s">
        <v>1430</v>
      </c>
      <c r="E1003" s="7" t="s">
        <v>134</v>
      </c>
      <c r="F1003" s="4" t="s">
        <v>12</v>
      </c>
      <c r="G1003" s="269">
        <v>24628.680672268911</v>
      </c>
      <c r="H1003" s="4">
        <v>938</v>
      </c>
      <c r="I1003" s="4">
        <v>2209</v>
      </c>
    </row>
    <row r="1004" spans="1:9">
      <c r="A1004" s="4" t="s">
        <v>423</v>
      </c>
      <c r="B1004" s="4">
        <v>106854</v>
      </c>
      <c r="C1004" s="171" t="s">
        <v>1431</v>
      </c>
      <c r="D1004" s="4" t="s">
        <v>1432</v>
      </c>
      <c r="E1004" s="4" t="s">
        <v>425</v>
      </c>
      <c r="F1004" s="4" t="s">
        <v>12</v>
      </c>
      <c r="G1004" s="269">
        <v>59243.789915966387</v>
      </c>
      <c r="H1004" s="4">
        <v>405</v>
      </c>
      <c r="I1004" s="4">
        <v>1642</v>
      </c>
    </row>
    <row r="1005" spans="1:9">
      <c r="A1005" s="4" t="s">
        <v>53</v>
      </c>
      <c r="B1005" s="4">
        <v>106856</v>
      </c>
      <c r="C1005" s="171" t="s">
        <v>1433</v>
      </c>
      <c r="D1005" s="4" t="s">
        <v>1434</v>
      </c>
      <c r="E1005" s="4" t="s">
        <v>61</v>
      </c>
      <c r="F1005" s="4" t="s">
        <v>12</v>
      </c>
      <c r="G1005" s="269">
        <v>191597.52100840336</v>
      </c>
      <c r="H1005" s="4">
        <v>921</v>
      </c>
      <c r="I1005" s="4">
        <v>2139</v>
      </c>
    </row>
    <row r="1006" spans="1:9">
      <c r="A1006" s="4" t="s">
        <v>53</v>
      </c>
      <c r="B1006" s="4">
        <v>106857</v>
      </c>
      <c r="C1006" s="171" t="s">
        <v>1435</v>
      </c>
      <c r="D1006" s="4" t="s">
        <v>1434</v>
      </c>
      <c r="E1006" s="4" t="s">
        <v>61</v>
      </c>
      <c r="F1006" s="4" t="s">
        <v>12</v>
      </c>
      <c r="G1006" s="269">
        <v>191597.52100840336</v>
      </c>
      <c r="H1006" s="4">
        <v>921</v>
      </c>
      <c r="I1006" s="4">
        <v>2139</v>
      </c>
    </row>
    <row r="1007" spans="1:9">
      <c r="A1007" s="4" t="s">
        <v>53</v>
      </c>
      <c r="B1007" s="4">
        <v>106858</v>
      </c>
      <c r="C1007" s="171" t="s">
        <v>1436</v>
      </c>
      <c r="D1007" s="4" t="s">
        <v>1437</v>
      </c>
      <c r="E1007" s="4" t="s">
        <v>72</v>
      </c>
      <c r="F1007" s="4" t="s">
        <v>12</v>
      </c>
      <c r="G1007" s="269">
        <v>28224</v>
      </c>
      <c r="H1007" s="4">
        <v>923</v>
      </c>
      <c r="I1007" s="4">
        <v>2149</v>
      </c>
    </row>
    <row r="1008" spans="1:9">
      <c r="A1008" s="4" t="s">
        <v>67</v>
      </c>
      <c r="B1008" s="4">
        <v>106859</v>
      </c>
      <c r="C1008" s="171" t="s">
        <v>1438</v>
      </c>
      <c r="D1008" s="4" t="s">
        <v>1439</v>
      </c>
      <c r="E1008" s="4" t="s">
        <v>69</v>
      </c>
      <c r="F1008" s="4" t="s">
        <v>12</v>
      </c>
      <c r="G1008" s="269">
        <v>42071.436974789918</v>
      </c>
      <c r="H1008" s="4">
        <v>906</v>
      </c>
      <c r="I1008" s="4">
        <v>2915</v>
      </c>
    </row>
    <row r="1009" spans="1:9">
      <c r="A1009" s="4" t="s">
        <v>53</v>
      </c>
      <c r="B1009" s="4">
        <v>106860</v>
      </c>
      <c r="C1009" s="171" t="s">
        <v>1440</v>
      </c>
      <c r="D1009" s="4" t="s">
        <v>1441</v>
      </c>
      <c r="E1009" s="4" t="s">
        <v>143</v>
      </c>
      <c r="F1009" s="4" t="s">
        <v>12</v>
      </c>
      <c r="G1009" s="269">
        <v>49915.915966386558</v>
      </c>
      <c r="H1009" s="4">
        <v>919</v>
      </c>
      <c r="I1009" s="4">
        <v>2133</v>
      </c>
    </row>
    <row r="1010" spans="1:9">
      <c r="A1010" s="4" t="s">
        <v>9</v>
      </c>
      <c r="B1010" s="4">
        <v>106862</v>
      </c>
      <c r="C1010" s="171" t="s">
        <v>1442</v>
      </c>
      <c r="D1010" s="4" t="s">
        <v>1443</v>
      </c>
      <c r="E1010" s="4" t="s">
        <v>78</v>
      </c>
      <c r="F1010" s="4" t="s">
        <v>12</v>
      </c>
      <c r="G1010" s="269">
        <v>49528.924369747903</v>
      </c>
      <c r="H1010" s="4">
        <v>114</v>
      </c>
      <c r="I1010" s="4">
        <v>1342</v>
      </c>
    </row>
    <row r="1011" spans="1:9">
      <c r="A1011" s="4" t="s">
        <v>53</v>
      </c>
      <c r="B1011" s="4">
        <v>106863</v>
      </c>
      <c r="C1011" s="171" t="s">
        <v>1444</v>
      </c>
      <c r="D1011" s="4" t="s">
        <v>1445</v>
      </c>
      <c r="E1011" s="4" t="s">
        <v>118</v>
      </c>
      <c r="F1011" s="4" t="s">
        <v>12</v>
      </c>
      <c r="G1011" s="269">
        <v>22875</v>
      </c>
      <c r="H1011" s="4">
        <v>945</v>
      </c>
      <c r="I1011" s="4">
        <v>2234</v>
      </c>
    </row>
    <row r="1012" spans="1:9">
      <c r="A1012" s="4" t="s">
        <v>53</v>
      </c>
      <c r="B1012" s="4">
        <v>106864</v>
      </c>
      <c r="C1012" s="171" t="s">
        <v>1446</v>
      </c>
      <c r="D1012" s="4" t="s">
        <v>1447</v>
      </c>
      <c r="E1012" s="4" t="s">
        <v>55</v>
      </c>
      <c r="F1012" s="4" t="s">
        <v>12</v>
      </c>
      <c r="G1012" s="269">
        <v>79795.773109243702</v>
      </c>
      <c r="H1012" s="4">
        <v>936</v>
      </c>
      <c r="I1012" s="4">
        <v>2202</v>
      </c>
    </row>
    <row r="1013" spans="1:9">
      <c r="A1013" s="4" t="s">
        <v>53</v>
      </c>
      <c r="B1013" s="4">
        <v>106865</v>
      </c>
      <c r="C1013" s="171" t="s">
        <v>1448</v>
      </c>
      <c r="D1013" s="4" t="s">
        <v>1449</v>
      </c>
      <c r="E1013" s="4" t="s">
        <v>84</v>
      </c>
      <c r="F1013" s="4" t="s">
        <v>12</v>
      </c>
      <c r="G1013" s="269">
        <v>12000</v>
      </c>
      <c r="H1013" s="4">
        <v>946</v>
      </c>
      <c r="I1013" s="4">
        <v>2237</v>
      </c>
    </row>
    <row r="1014" spans="1:9">
      <c r="A1014" s="4" t="s">
        <v>16</v>
      </c>
      <c r="B1014" s="4">
        <v>106866</v>
      </c>
      <c r="C1014" s="171" t="s">
        <v>1450</v>
      </c>
      <c r="D1014" s="4" t="s">
        <v>1451</v>
      </c>
      <c r="E1014" s="4" t="s">
        <v>18</v>
      </c>
      <c r="F1014" s="4" t="s">
        <v>12</v>
      </c>
      <c r="G1014" s="269">
        <v>40657.621848739494</v>
      </c>
      <c r="H1014" s="4">
        <v>409</v>
      </c>
      <c r="I1014" s="4">
        <v>1675</v>
      </c>
    </row>
    <row r="1015" spans="1:9">
      <c r="A1015" s="4" t="s">
        <v>53</v>
      </c>
      <c r="B1015" s="4">
        <v>106867</v>
      </c>
      <c r="C1015" s="171" t="s">
        <v>1452</v>
      </c>
      <c r="D1015" s="4" t="s">
        <v>1453</v>
      </c>
      <c r="E1015" s="4" t="s">
        <v>118</v>
      </c>
      <c r="F1015" s="4" t="s">
        <v>12</v>
      </c>
      <c r="G1015" s="269">
        <v>68387.184873949576</v>
      </c>
      <c r="H1015" s="4">
        <v>945</v>
      </c>
      <c r="I1015" s="4">
        <v>2234</v>
      </c>
    </row>
    <row r="1016" spans="1:9">
      <c r="A1016" s="4" t="s">
        <v>53</v>
      </c>
      <c r="B1016" s="4">
        <v>106868</v>
      </c>
      <c r="C1016" s="171" t="s">
        <v>1454</v>
      </c>
      <c r="D1016" s="4" t="s">
        <v>1455</v>
      </c>
      <c r="E1016" s="4" t="s">
        <v>225</v>
      </c>
      <c r="F1016" s="4" t="s">
        <v>12</v>
      </c>
      <c r="G1016" s="269">
        <v>20026.302521008405</v>
      </c>
      <c r="H1016" s="4">
        <v>908</v>
      </c>
      <c r="I1016" s="4">
        <v>2105</v>
      </c>
    </row>
    <row r="1017" spans="1:9">
      <c r="A1017" s="4" t="s">
        <v>9</v>
      </c>
      <c r="B1017" s="4">
        <v>106869</v>
      </c>
      <c r="C1017" s="171" t="s">
        <v>1456</v>
      </c>
      <c r="D1017" s="4" t="s">
        <v>1457</v>
      </c>
      <c r="E1017" s="4" t="s">
        <v>14</v>
      </c>
      <c r="F1017" s="4" t="s">
        <v>12</v>
      </c>
      <c r="G1017" s="269">
        <v>11543</v>
      </c>
      <c r="H1017" s="4">
        <v>117</v>
      </c>
      <c r="I1017" s="4">
        <v>1398</v>
      </c>
    </row>
    <row r="1018" spans="1:9">
      <c r="A1018" s="4" t="s">
        <v>9</v>
      </c>
      <c r="B1018" s="4">
        <v>106870</v>
      </c>
      <c r="C1018" s="171" t="s">
        <v>1458</v>
      </c>
      <c r="D1018" s="4" t="s">
        <v>1459</v>
      </c>
      <c r="E1018" s="4" t="s">
        <v>63</v>
      </c>
      <c r="F1018" s="4" t="s">
        <v>12</v>
      </c>
      <c r="G1018" s="269">
        <v>40024.142857142862</v>
      </c>
      <c r="H1018" s="4">
        <v>111</v>
      </c>
      <c r="I1018" s="4">
        <v>1331</v>
      </c>
    </row>
    <row r="1019" spans="1:9">
      <c r="A1019" s="4" t="s">
        <v>9</v>
      </c>
      <c r="B1019" s="4">
        <v>106871</v>
      </c>
      <c r="C1019" s="171" t="s">
        <v>1460</v>
      </c>
      <c r="D1019" s="4" t="s">
        <v>1461</v>
      </c>
      <c r="E1019" s="4" t="s">
        <v>65</v>
      </c>
      <c r="F1019" s="4" t="s">
        <v>12</v>
      </c>
      <c r="G1019" s="269">
        <v>24743.420168067227</v>
      </c>
      <c r="H1019" s="4">
        <v>113</v>
      </c>
      <c r="I1019" s="4">
        <v>1333</v>
      </c>
    </row>
    <row r="1020" spans="1:9">
      <c r="A1020" s="4" t="s">
        <v>423</v>
      </c>
      <c r="B1020" s="4">
        <v>106872</v>
      </c>
      <c r="C1020" s="171" t="s">
        <v>1462</v>
      </c>
      <c r="D1020" s="4" t="s">
        <v>1463</v>
      </c>
      <c r="E1020" s="4" t="s">
        <v>451</v>
      </c>
      <c r="F1020" s="4" t="s">
        <v>12</v>
      </c>
      <c r="G1020" s="269">
        <v>26630.9243697479</v>
      </c>
      <c r="H1020" s="4">
        <v>410</v>
      </c>
      <c r="I1020" s="4">
        <v>1645</v>
      </c>
    </row>
    <row r="1021" spans="1:9">
      <c r="A1021" s="4" t="s">
        <v>41</v>
      </c>
      <c r="B1021" s="4">
        <v>106873</v>
      </c>
      <c r="C1021" s="171" t="s">
        <v>1464</v>
      </c>
      <c r="D1021" s="4" t="s">
        <v>1465</v>
      </c>
      <c r="E1021" s="4" t="s">
        <v>43</v>
      </c>
      <c r="F1021" s="4" t="s">
        <v>12</v>
      </c>
      <c r="G1021" s="269">
        <v>81714.672268907569</v>
      </c>
      <c r="H1021" s="4">
        <v>620</v>
      </c>
      <c r="I1021" s="4">
        <v>1879</v>
      </c>
    </row>
    <row r="1022" spans="1:9">
      <c r="A1022" s="4" t="s">
        <v>137</v>
      </c>
      <c r="B1022" s="4">
        <v>106874</v>
      </c>
      <c r="C1022" s="171" t="s">
        <v>1466</v>
      </c>
      <c r="D1022" s="4" t="s">
        <v>1467</v>
      </c>
      <c r="E1022" s="4" t="s">
        <v>139</v>
      </c>
      <c r="F1022" s="4" t="s">
        <v>12</v>
      </c>
      <c r="G1022" s="269">
        <v>8655.4621848739498</v>
      </c>
      <c r="H1022" s="4">
        <v>718</v>
      </c>
      <c r="I1022" s="4">
        <v>1959</v>
      </c>
    </row>
    <row r="1023" spans="1:9">
      <c r="A1023" s="4" t="s">
        <v>9</v>
      </c>
      <c r="B1023" s="4">
        <v>106875</v>
      </c>
      <c r="C1023" s="171" t="s">
        <v>1468</v>
      </c>
      <c r="D1023" s="4" t="s">
        <v>1469</v>
      </c>
      <c r="E1023" s="4" t="s">
        <v>28</v>
      </c>
      <c r="F1023" s="4" t="s">
        <v>12</v>
      </c>
      <c r="G1023" s="269">
        <v>57479.02521008403</v>
      </c>
      <c r="H1023" s="4">
        <v>107</v>
      </c>
      <c r="I1023" s="4">
        <v>1321</v>
      </c>
    </row>
    <row r="1024" spans="1:9">
      <c r="A1024" s="4" t="s">
        <v>9</v>
      </c>
      <c r="B1024" s="4">
        <v>106876</v>
      </c>
      <c r="C1024" s="171" t="s">
        <v>1470</v>
      </c>
      <c r="D1024" s="4" t="s">
        <v>1471</v>
      </c>
      <c r="E1024" s="4" t="s">
        <v>78</v>
      </c>
      <c r="F1024" s="4" t="s">
        <v>12</v>
      </c>
      <c r="G1024" s="269">
        <v>142797.49579831932</v>
      </c>
      <c r="H1024" s="4">
        <v>114</v>
      </c>
      <c r="I1024" s="4">
        <v>1342</v>
      </c>
    </row>
    <row r="1025" spans="1:9">
      <c r="A1025" s="4" t="s">
        <v>16</v>
      </c>
      <c r="B1025" s="4">
        <v>106877</v>
      </c>
      <c r="C1025" s="171" t="s">
        <v>1472</v>
      </c>
      <c r="D1025" s="4" t="s">
        <v>1473</v>
      </c>
      <c r="E1025" s="4" t="s">
        <v>20</v>
      </c>
      <c r="F1025" s="4" t="s">
        <v>12</v>
      </c>
      <c r="G1025" s="269">
        <v>27017.319327731093</v>
      </c>
      <c r="H1025" s="4">
        <v>413</v>
      </c>
      <c r="I1025" s="4">
        <v>1684</v>
      </c>
    </row>
    <row r="1026" spans="1:9">
      <c r="A1026" s="4" t="s">
        <v>9</v>
      </c>
      <c r="B1026" s="4">
        <v>106878</v>
      </c>
      <c r="C1026" s="171" t="s">
        <v>1474</v>
      </c>
      <c r="D1026" s="4" t="s">
        <v>1475</v>
      </c>
      <c r="E1026" s="4" t="s">
        <v>14</v>
      </c>
      <c r="F1026" s="4" t="s">
        <v>12</v>
      </c>
      <c r="G1026" s="269">
        <v>77708</v>
      </c>
      <c r="H1026" s="4">
        <v>117</v>
      </c>
      <c r="I1026" s="4">
        <v>1398</v>
      </c>
    </row>
    <row r="1027" spans="1:9">
      <c r="A1027" s="4" t="s">
        <v>53</v>
      </c>
      <c r="B1027" s="4">
        <v>106879</v>
      </c>
      <c r="C1027" s="171" t="s">
        <v>1476</v>
      </c>
      <c r="D1027" s="4" t="s">
        <v>1477</v>
      </c>
      <c r="E1027" s="4" t="s">
        <v>72</v>
      </c>
      <c r="F1027" s="4" t="s">
        <v>12</v>
      </c>
      <c r="G1027" s="269">
        <v>11543</v>
      </c>
      <c r="H1027" s="4">
        <v>923</v>
      </c>
      <c r="I1027" s="4">
        <v>2149</v>
      </c>
    </row>
    <row r="1028" spans="1:9">
      <c r="A1028" s="4" t="s">
        <v>53</v>
      </c>
      <c r="B1028" s="4">
        <v>106880</v>
      </c>
      <c r="C1028" s="171" t="s">
        <v>1478</v>
      </c>
      <c r="D1028" s="4" t="s">
        <v>1479</v>
      </c>
      <c r="E1028" s="4" t="s">
        <v>231</v>
      </c>
      <c r="F1028" s="4" t="s">
        <v>12</v>
      </c>
      <c r="G1028" s="269">
        <v>19080</v>
      </c>
      <c r="H1028" s="4">
        <v>933</v>
      </c>
      <c r="I1028" s="4">
        <v>2190</v>
      </c>
    </row>
    <row r="1029" spans="1:9">
      <c r="A1029" s="4" t="s">
        <v>53</v>
      </c>
      <c r="B1029" s="4">
        <v>106881</v>
      </c>
      <c r="C1029" s="171" t="s">
        <v>1480</v>
      </c>
      <c r="D1029" s="4" t="s">
        <v>1481</v>
      </c>
      <c r="E1029" s="4" t="s">
        <v>134</v>
      </c>
      <c r="F1029" s="4" t="s">
        <v>12</v>
      </c>
      <c r="G1029" s="269">
        <v>17902</v>
      </c>
      <c r="H1029" s="4">
        <v>938</v>
      </c>
      <c r="I1029" s="4">
        <v>2209</v>
      </c>
    </row>
    <row r="1030" spans="1:9">
      <c r="A1030" s="4" t="s">
        <v>53</v>
      </c>
      <c r="B1030" s="4">
        <v>106882</v>
      </c>
      <c r="C1030" s="171" t="s">
        <v>1482</v>
      </c>
      <c r="D1030" s="4" t="s">
        <v>1483</v>
      </c>
      <c r="E1030" s="4" t="s">
        <v>84</v>
      </c>
      <c r="F1030" s="4" t="s">
        <v>12</v>
      </c>
      <c r="G1030" s="269">
        <v>19740.310924369751</v>
      </c>
      <c r="H1030" s="4">
        <v>946</v>
      </c>
      <c r="I1030" s="4">
        <v>2237</v>
      </c>
    </row>
    <row r="1031" spans="1:9">
      <c r="A1031" s="4" t="s">
        <v>53</v>
      </c>
      <c r="B1031" s="4">
        <v>106883</v>
      </c>
      <c r="C1031" s="171" t="s">
        <v>1484</v>
      </c>
      <c r="D1031" s="4" t="s">
        <v>1485</v>
      </c>
      <c r="E1031" s="4" t="s">
        <v>225</v>
      </c>
      <c r="F1031" s="4" t="s">
        <v>12</v>
      </c>
      <c r="G1031" s="269">
        <v>30252.050420168071</v>
      </c>
      <c r="H1031" s="4">
        <v>908</v>
      </c>
      <c r="I1031" s="4">
        <v>2105</v>
      </c>
    </row>
    <row r="1032" spans="1:9">
      <c r="A1032" s="4" t="s">
        <v>9</v>
      </c>
      <c r="B1032" s="4">
        <v>106884</v>
      </c>
      <c r="C1032" s="171" t="s">
        <v>1486</v>
      </c>
      <c r="D1032" s="4" t="s">
        <v>1487</v>
      </c>
      <c r="E1032" s="4" t="s">
        <v>14</v>
      </c>
      <c r="F1032" s="4" t="s">
        <v>12</v>
      </c>
      <c r="G1032" s="269">
        <v>11543</v>
      </c>
      <c r="H1032" s="4">
        <v>117</v>
      </c>
      <c r="I1032" s="4">
        <v>1398</v>
      </c>
    </row>
    <row r="1033" spans="1:9">
      <c r="A1033" s="4" t="s">
        <v>53</v>
      </c>
      <c r="B1033" s="4">
        <v>106885</v>
      </c>
      <c r="C1033" s="171" t="s">
        <v>1488</v>
      </c>
      <c r="D1033" s="4" t="s">
        <v>1489</v>
      </c>
      <c r="E1033" s="4" t="s">
        <v>186</v>
      </c>
      <c r="F1033" s="4" t="s">
        <v>12</v>
      </c>
      <c r="G1033" s="269">
        <v>41832.016806722691</v>
      </c>
      <c r="H1033" s="4">
        <v>907</v>
      </c>
      <c r="I1033" s="4">
        <v>2102</v>
      </c>
    </row>
    <row r="1034" spans="1:9">
      <c r="A1034" s="4" t="s">
        <v>67</v>
      </c>
      <c r="B1034" s="4">
        <v>106886</v>
      </c>
      <c r="C1034" s="171" t="s">
        <v>1490</v>
      </c>
      <c r="D1034" s="4" t="s">
        <v>1491</v>
      </c>
      <c r="E1034" s="4" t="s">
        <v>69</v>
      </c>
      <c r="F1034" s="4" t="s">
        <v>12</v>
      </c>
      <c r="G1034" s="269">
        <v>186133.78151260506</v>
      </c>
      <c r="H1034" s="4">
        <v>906</v>
      </c>
      <c r="I1034" s="4">
        <v>2915</v>
      </c>
    </row>
    <row r="1035" spans="1:9">
      <c r="A1035" s="4" t="s">
        <v>9</v>
      </c>
      <c r="B1035" s="4">
        <v>106887</v>
      </c>
      <c r="C1035" s="171" t="s">
        <v>1492</v>
      </c>
      <c r="D1035" s="4" t="s">
        <v>1493</v>
      </c>
      <c r="E1035" s="4" t="s">
        <v>11</v>
      </c>
      <c r="F1035" s="4" t="s">
        <v>12</v>
      </c>
      <c r="G1035" s="269">
        <v>12601.000000000002</v>
      </c>
      <c r="H1035" s="4">
        <v>102</v>
      </c>
      <c r="I1035" s="4">
        <v>1306</v>
      </c>
    </row>
    <row r="1036" spans="1:9">
      <c r="A1036" s="4" t="s">
        <v>24</v>
      </c>
      <c r="B1036" s="4">
        <v>106888</v>
      </c>
      <c r="C1036" s="171" t="s">
        <v>1494</v>
      </c>
      <c r="D1036" s="4" t="s">
        <v>1495</v>
      </c>
      <c r="E1036" s="4" t="s">
        <v>52</v>
      </c>
      <c r="F1036" s="4" t="s">
        <v>12</v>
      </c>
      <c r="G1036" s="269">
        <v>31932.915966386554</v>
      </c>
      <c r="H1036" s="4">
        <v>720</v>
      </c>
      <c r="I1036" s="4">
        <v>1982</v>
      </c>
    </row>
    <row r="1037" spans="1:9">
      <c r="A1037" s="4" t="s">
        <v>53</v>
      </c>
      <c r="B1037" s="4">
        <v>106889</v>
      </c>
      <c r="C1037" s="171" t="s">
        <v>1496</v>
      </c>
      <c r="D1037" s="4" t="s">
        <v>1497</v>
      </c>
      <c r="E1037" s="4" t="s">
        <v>84</v>
      </c>
      <c r="F1037" s="4" t="s">
        <v>12</v>
      </c>
      <c r="G1037" s="269">
        <v>37586.218487394959</v>
      </c>
      <c r="H1037" s="4">
        <v>946</v>
      </c>
      <c r="I1037" s="4">
        <v>2237</v>
      </c>
    </row>
    <row r="1038" spans="1:9">
      <c r="A1038" s="4" t="s">
        <v>9</v>
      </c>
      <c r="B1038" s="4">
        <v>106890</v>
      </c>
      <c r="C1038" s="171" t="s">
        <v>1498</v>
      </c>
      <c r="D1038" s="4" t="s">
        <v>1499</v>
      </c>
      <c r="E1038" s="4" t="s">
        <v>23</v>
      </c>
      <c r="F1038" s="4" t="s">
        <v>12</v>
      </c>
      <c r="G1038" s="269">
        <v>110383.67226890757</v>
      </c>
      <c r="H1038" s="4">
        <v>103</v>
      </c>
      <c r="I1038" s="4">
        <v>1309</v>
      </c>
    </row>
    <row r="1039" spans="1:9">
      <c r="A1039" s="4" t="s">
        <v>9</v>
      </c>
      <c r="B1039" s="4">
        <v>106891</v>
      </c>
      <c r="C1039" s="171" t="s">
        <v>1500</v>
      </c>
      <c r="D1039" s="4" t="s">
        <v>1501</v>
      </c>
      <c r="E1039" s="4" t="s">
        <v>28</v>
      </c>
      <c r="F1039" s="4" t="s">
        <v>12</v>
      </c>
      <c r="G1039" s="269">
        <v>26722.680672268911</v>
      </c>
      <c r="H1039" s="4">
        <v>107</v>
      </c>
      <c r="I1039" s="4">
        <v>1321</v>
      </c>
    </row>
    <row r="1040" spans="1:9">
      <c r="A1040" s="4" t="s">
        <v>9</v>
      </c>
      <c r="B1040" s="4">
        <v>106892</v>
      </c>
      <c r="C1040" s="171" t="s">
        <v>1502</v>
      </c>
      <c r="D1040" s="4" t="s">
        <v>1503</v>
      </c>
      <c r="E1040" s="4" t="s">
        <v>11</v>
      </c>
      <c r="F1040" s="4" t="s">
        <v>12</v>
      </c>
      <c r="G1040" s="269">
        <v>23335.025210084033</v>
      </c>
      <c r="H1040" s="4">
        <v>102</v>
      </c>
      <c r="I1040" s="4">
        <v>1306</v>
      </c>
    </row>
    <row r="1041" spans="1:9">
      <c r="A1041" s="4" t="s">
        <v>423</v>
      </c>
      <c r="B1041" s="4">
        <v>106893</v>
      </c>
      <c r="C1041" s="171" t="s">
        <v>1504</v>
      </c>
      <c r="D1041" s="4" t="s">
        <v>1505</v>
      </c>
      <c r="E1041" s="4" t="s">
        <v>759</v>
      </c>
      <c r="F1041" s="4" t="s">
        <v>12</v>
      </c>
      <c r="G1041" s="269">
        <v>18907.563025210085</v>
      </c>
      <c r="H1041" s="4">
        <v>415</v>
      </c>
      <c r="I1041" s="4">
        <v>1666</v>
      </c>
    </row>
    <row r="1042" spans="1:9">
      <c r="A1042" s="4" t="s">
        <v>53</v>
      </c>
      <c r="B1042" s="4">
        <v>106895</v>
      </c>
      <c r="C1042" s="171" t="s">
        <v>1506</v>
      </c>
      <c r="D1042" s="4" t="s">
        <v>1507</v>
      </c>
      <c r="E1042" s="4" t="s">
        <v>186</v>
      </c>
      <c r="F1042" s="4" t="s">
        <v>12</v>
      </c>
      <c r="G1042" s="269">
        <v>24633.428571428572</v>
      </c>
      <c r="H1042" s="4">
        <v>907</v>
      </c>
      <c r="I1042" s="4">
        <v>2102</v>
      </c>
    </row>
    <row r="1043" spans="1:9">
      <c r="A1043" s="4" t="s">
        <v>137</v>
      </c>
      <c r="B1043" s="4">
        <v>106896</v>
      </c>
      <c r="C1043" s="171" t="s">
        <v>1508</v>
      </c>
      <c r="D1043" s="4" t="s">
        <v>1509</v>
      </c>
      <c r="E1043" s="4" t="s">
        <v>1510</v>
      </c>
      <c r="F1043" s="4" t="s">
        <v>12</v>
      </c>
      <c r="G1043" s="269">
        <v>11880.000000000002</v>
      </c>
      <c r="H1043" s="4">
        <v>717</v>
      </c>
      <c r="I1043" s="4">
        <v>1956</v>
      </c>
    </row>
    <row r="1044" spans="1:9">
      <c r="A1044" s="4" t="s">
        <v>9</v>
      </c>
      <c r="B1044" s="4">
        <v>106897</v>
      </c>
      <c r="C1044" s="171" t="s">
        <v>1511</v>
      </c>
      <c r="D1044" s="4" t="s">
        <v>1512</v>
      </c>
      <c r="E1044" s="4" t="s">
        <v>23</v>
      </c>
      <c r="F1044" s="4" t="s">
        <v>12</v>
      </c>
      <c r="G1044" s="269">
        <v>22597.310924369747</v>
      </c>
      <c r="H1044" s="4">
        <v>103</v>
      </c>
      <c r="I1044" s="4">
        <v>1309</v>
      </c>
    </row>
    <row r="1045" spans="1:9">
      <c r="A1045" s="4" t="s">
        <v>53</v>
      </c>
      <c r="B1045" s="4">
        <v>106898</v>
      </c>
      <c r="C1045" s="171" t="s">
        <v>1513</v>
      </c>
      <c r="D1045" s="4" t="s">
        <v>1514</v>
      </c>
      <c r="E1045" s="4" t="s">
        <v>55</v>
      </c>
      <c r="F1045" s="4" t="s">
        <v>12</v>
      </c>
      <c r="G1045" s="269">
        <v>81425.201680672282</v>
      </c>
      <c r="H1045" s="4">
        <v>936</v>
      </c>
      <c r="I1045" s="4">
        <v>2202</v>
      </c>
    </row>
    <row r="1046" spans="1:9">
      <c r="A1046" s="4" t="s">
        <v>53</v>
      </c>
      <c r="B1046" s="4">
        <v>106900</v>
      </c>
      <c r="C1046" s="171" t="s">
        <v>1515</v>
      </c>
      <c r="D1046" s="4" t="s">
        <v>1516</v>
      </c>
      <c r="E1046" s="4" t="s">
        <v>118</v>
      </c>
      <c r="F1046" s="4" t="s">
        <v>12</v>
      </c>
      <c r="G1046" s="269">
        <v>33187.201680672268</v>
      </c>
      <c r="H1046" s="4">
        <v>945</v>
      </c>
      <c r="I1046" s="4">
        <v>2234</v>
      </c>
    </row>
    <row r="1047" spans="1:9">
      <c r="A1047" s="4" t="s">
        <v>24</v>
      </c>
      <c r="B1047" s="4">
        <v>106901</v>
      </c>
      <c r="C1047" s="171" t="s">
        <v>1517</v>
      </c>
      <c r="D1047" s="4" t="s">
        <v>1518</v>
      </c>
      <c r="E1047" s="4" t="s">
        <v>376</v>
      </c>
      <c r="F1047" s="4" t="s">
        <v>12</v>
      </c>
      <c r="G1047" s="269">
        <v>31932.915966386554</v>
      </c>
      <c r="H1047" s="4">
        <v>712</v>
      </c>
      <c r="I1047" s="4">
        <v>1934</v>
      </c>
    </row>
    <row r="1048" spans="1:9">
      <c r="A1048" s="4" t="s">
        <v>9</v>
      </c>
      <c r="B1048" s="4">
        <v>106902</v>
      </c>
      <c r="C1048" s="171" t="s">
        <v>1519</v>
      </c>
      <c r="D1048" s="4" t="s">
        <v>1520</v>
      </c>
      <c r="E1048" s="7" t="s">
        <v>23</v>
      </c>
      <c r="F1048" s="4" t="s">
        <v>12</v>
      </c>
      <c r="G1048" s="269">
        <v>18322.193277310926</v>
      </c>
      <c r="H1048" s="4">
        <v>103</v>
      </c>
      <c r="I1048" s="4">
        <v>1309</v>
      </c>
    </row>
    <row r="1049" spans="1:9">
      <c r="A1049" s="4" t="s">
        <v>24</v>
      </c>
      <c r="B1049" s="4">
        <v>106903</v>
      </c>
      <c r="C1049" s="171" t="s">
        <v>1521</v>
      </c>
      <c r="D1049" s="4" t="s">
        <v>1522</v>
      </c>
      <c r="E1049" s="4" t="s">
        <v>52</v>
      </c>
      <c r="F1049" s="4" t="s">
        <v>12</v>
      </c>
      <c r="G1049" s="269">
        <v>16134.478991596638</v>
      </c>
      <c r="H1049" s="4">
        <v>720</v>
      </c>
      <c r="I1049" s="4">
        <v>1982</v>
      </c>
    </row>
    <row r="1050" spans="1:9">
      <c r="A1050" s="4" t="s">
        <v>53</v>
      </c>
      <c r="B1050" s="4">
        <v>106904</v>
      </c>
      <c r="C1050" s="171" t="s">
        <v>1523</v>
      </c>
      <c r="D1050" s="4" t="s">
        <v>1524</v>
      </c>
      <c r="E1050" s="4" t="s">
        <v>84</v>
      </c>
      <c r="F1050" s="4" t="s">
        <v>12</v>
      </c>
      <c r="G1050" s="269">
        <v>55919.042016806728</v>
      </c>
      <c r="H1050" s="4">
        <v>946</v>
      </c>
      <c r="I1050" s="4">
        <v>2237</v>
      </c>
    </row>
    <row r="1051" spans="1:9">
      <c r="A1051" s="4" t="s">
        <v>34</v>
      </c>
      <c r="B1051" s="4">
        <v>106905</v>
      </c>
      <c r="C1051" s="171" t="s">
        <v>1525</v>
      </c>
      <c r="D1051" s="4" t="s">
        <v>1526</v>
      </c>
      <c r="E1051" s="4" t="s">
        <v>36</v>
      </c>
      <c r="F1051" s="4" t="s">
        <v>12</v>
      </c>
      <c r="G1051" s="269">
        <v>14427.243697478991</v>
      </c>
      <c r="H1051" s="4">
        <v>509</v>
      </c>
      <c r="I1051" s="4">
        <v>1737</v>
      </c>
    </row>
    <row r="1052" spans="1:9">
      <c r="A1052" s="4" t="s">
        <v>53</v>
      </c>
      <c r="B1052" s="4">
        <v>106906</v>
      </c>
      <c r="C1052" s="171" t="s">
        <v>1527</v>
      </c>
      <c r="D1052" s="4" t="s">
        <v>1528</v>
      </c>
      <c r="E1052" s="4" t="s">
        <v>55</v>
      </c>
      <c r="F1052" s="4" t="s">
        <v>12</v>
      </c>
      <c r="G1052" s="269">
        <v>21570.243697478993</v>
      </c>
      <c r="H1052" s="4">
        <v>936</v>
      </c>
      <c r="I1052" s="4">
        <v>2202</v>
      </c>
    </row>
    <row r="1053" spans="1:9">
      <c r="A1053" s="4" t="s">
        <v>53</v>
      </c>
      <c r="B1053" s="4">
        <v>106907</v>
      </c>
      <c r="C1053" s="171" t="s">
        <v>1529</v>
      </c>
      <c r="D1053" s="4" t="s">
        <v>1530</v>
      </c>
      <c r="E1053" s="4" t="s">
        <v>118</v>
      </c>
      <c r="F1053" s="4" t="s">
        <v>12</v>
      </c>
      <c r="G1053" s="269">
        <v>17662.201680672271</v>
      </c>
      <c r="H1053" s="4">
        <v>945</v>
      </c>
      <c r="I1053" s="4">
        <v>2234</v>
      </c>
    </row>
    <row r="1054" spans="1:9">
      <c r="A1054" s="4" t="s">
        <v>67</v>
      </c>
      <c r="B1054" s="4">
        <v>106908</v>
      </c>
      <c r="C1054" s="171" t="s">
        <v>1531</v>
      </c>
      <c r="D1054" s="4" t="s">
        <v>1532</v>
      </c>
      <c r="E1054" s="7" t="s">
        <v>69</v>
      </c>
      <c r="F1054" s="4" t="s">
        <v>12</v>
      </c>
      <c r="G1054" s="269">
        <v>448191.74789915973</v>
      </c>
      <c r="H1054" s="4">
        <v>906</v>
      </c>
      <c r="I1054" s="4">
        <v>2915</v>
      </c>
    </row>
    <row r="1055" spans="1:9">
      <c r="A1055" s="4" t="s">
        <v>53</v>
      </c>
      <c r="B1055" s="4">
        <v>106909</v>
      </c>
      <c r="C1055" s="171" t="s">
        <v>1533</v>
      </c>
      <c r="D1055" s="4" t="s">
        <v>1530</v>
      </c>
      <c r="E1055" s="4" t="s">
        <v>118</v>
      </c>
      <c r="F1055" s="4" t="s">
        <v>12</v>
      </c>
      <c r="G1055" s="269">
        <v>23762.201680672271</v>
      </c>
      <c r="H1055" s="4">
        <v>945</v>
      </c>
      <c r="I1055" s="4">
        <v>2234</v>
      </c>
    </row>
    <row r="1056" spans="1:9">
      <c r="A1056" s="4" t="s">
        <v>53</v>
      </c>
      <c r="B1056" s="4">
        <v>106910</v>
      </c>
      <c r="C1056" s="171" t="s">
        <v>1534</v>
      </c>
      <c r="D1056" s="4" t="s">
        <v>1535</v>
      </c>
      <c r="E1056" s="4" t="s">
        <v>354</v>
      </c>
      <c r="F1056" s="4" t="s">
        <v>12</v>
      </c>
      <c r="G1056" s="269">
        <v>23109.201680672271</v>
      </c>
      <c r="H1056" s="4">
        <v>918</v>
      </c>
      <c r="I1056" s="4">
        <v>2130</v>
      </c>
    </row>
    <row r="1057" spans="1:9">
      <c r="A1057" s="4" t="s">
        <v>53</v>
      </c>
      <c r="B1057" s="4">
        <v>106911</v>
      </c>
      <c r="C1057" s="171" t="s">
        <v>1536</v>
      </c>
      <c r="D1057" s="4" t="s">
        <v>1537</v>
      </c>
      <c r="E1057" s="4" t="s">
        <v>143</v>
      </c>
      <c r="F1057" s="4" t="s">
        <v>12</v>
      </c>
      <c r="G1057" s="269">
        <v>11415.966386554623</v>
      </c>
      <c r="H1057" s="4">
        <v>919</v>
      </c>
      <c r="I1057" s="4">
        <v>2133</v>
      </c>
    </row>
    <row r="1058" spans="1:9">
      <c r="A1058" s="4" t="s">
        <v>9</v>
      </c>
      <c r="B1058" s="4">
        <v>106912</v>
      </c>
      <c r="C1058" s="171" t="s">
        <v>1538</v>
      </c>
      <c r="D1058" s="4" t="s">
        <v>1539</v>
      </c>
      <c r="E1058" s="4" t="s">
        <v>126</v>
      </c>
      <c r="F1058" s="4" t="s">
        <v>12</v>
      </c>
      <c r="G1058" s="269">
        <v>72964.327731092446</v>
      </c>
      <c r="H1058" s="4">
        <v>104</v>
      </c>
      <c r="I1058" s="4">
        <v>1310</v>
      </c>
    </row>
    <row r="1059" spans="1:9">
      <c r="A1059" s="4" t="s">
        <v>67</v>
      </c>
      <c r="B1059" s="4">
        <v>106913</v>
      </c>
      <c r="C1059" s="171" t="s">
        <v>1540</v>
      </c>
      <c r="D1059" s="4" t="s">
        <v>1541</v>
      </c>
      <c r="E1059" s="4" t="s">
        <v>69</v>
      </c>
      <c r="F1059" s="4" t="s">
        <v>12</v>
      </c>
      <c r="G1059" s="269">
        <v>91806.857142857145</v>
      </c>
      <c r="H1059" s="4">
        <v>906</v>
      </c>
      <c r="I1059" s="4">
        <v>2915</v>
      </c>
    </row>
    <row r="1060" spans="1:9">
      <c r="A1060" s="4" t="s">
        <v>53</v>
      </c>
      <c r="B1060" s="4">
        <v>106914</v>
      </c>
      <c r="C1060" s="171" t="s">
        <v>1542</v>
      </c>
      <c r="D1060" s="4" t="s">
        <v>1543</v>
      </c>
      <c r="E1060" s="4" t="s">
        <v>118</v>
      </c>
      <c r="F1060" s="4" t="s">
        <v>12</v>
      </c>
      <c r="G1060" s="269">
        <v>37032</v>
      </c>
      <c r="H1060" s="4">
        <v>945</v>
      </c>
      <c r="I1060" s="4">
        <v>2234</v>
      </c>
    </row>
    <row r="1061" spans="1:9">
      <c r="A1061" s="4" t="s">
        <v>34</v>
      </c>
      <c r="B1061" s="4">
        <v>106915</v>
      </c>
      <c r="C1061" s="171" t="s">
        <v>1544</v>
      </c>
      <c r="D1061" s="4" t="s">
        <v>1545</v>
      </c>
      <c r="E1061" s="4" t="s">
        <v>36</v>
      </c>
      <c r="F1061" s="4" t="s">
        <v>12</v>
      </c>
      <c r="G1061" s="269">
        <v>34958.126050420171</v>
      </c>
      <c r="H1061" s="4">
        <v>509</v>
      </c>
      <c r="I1061" s="4">
        <v>1737</v>
      </c>
    </row>
    <row r="1062" spans="1:9">
      <c r="A1062" s="4" t="s">
        <v>9</v>
      </c>
      <c r="B1062" s="4">
        <v>106916</v>
      </c>
      <c r="C1062" s="171" t="s">
        <v>1546</v>
      </c>
      <c r="D1062" s="4" t="s">
        <v>1547</v>
      </c>
      <c r="E1062" s="4" t="s">
        <v>23</v>
      </c>
      <c r="F1062" s="4" t="s">
        <v>12</v>
      </c>
      <c r="G1062" s="269">
        <v>11543</v>
      </c>
      <c r="H1062" s="4">
        <v>103</v>
      </c>
      <c r="I1062" s="4">
        <v>1309</v>
      </c>
    </row>
    <row r="1063" spans="1:9">
      <c r="A1063" s="4" t="s">
        <v>53</v>
      </c>
      <c r="B1063" s="4">
        <v>106917</v>
      </c>
      <c r="C1063" s="171" t="s">
        <v>1548</v>
      </c>
      <c r="D1063" s="4" t="s">
        <v>1549</v>
      </c>
      <c r="E1063" s="4" t="s">
        <v>72</v>
      </c>
      <c r="F1063" s="4" t="s">
        <v>12</v>
      </c>
      <c r="G1063" s="269">
        <v>19600</v>
      </c>
      <c r="H1063" s="4">
        <v>923</v>
      </c>
      <c r="I1063" s="4">
        <v>2149</v>
      </c>
    </row>
    <row r="1064" spans="1:9">
      <c r="A1064" s="4" t="s">
        <v>16</v>
      </c>
      <c r="B1064" s="4">
        <v>106918</v>
      </c>
      <c r="C1064" s="171" t="s">
        <v>1550</v>
      </c>
      <c r="D1064" s="4" t="s">
        <v>1551</v>
      </c>
      <c r="E1064" s="4" t="s">
        <v>18</v>
      </c>
      <c r="F1064" s="4" t="s">
        <v>12</v>
      </c>
      <c r="G1064" s="269">
        <v>29400</v>
      </c>
      <c r="H1064" s="4">
        <v>409</v>
      </c>
      <c r="I1064" s="4">
        <v>1675</v>
      </c>
    </row>
    <row r="1065" spans="1:9">
      <c r="A1065" s="4" t="s">
        <v>156</v>
      </c>
      <c r="B1065" s="4">
        <v>106919</v>
      </c>
      <c r="C1065" s="171" t="s">
        <v>1552</v>
      </c>
      <c r="D1065" s="4" t="s">
        <v>1347</v>
      </c>
      <c r="E1065" s="4" t="s">
        <v>200</v>
      </c>
      <c r="F1065" s="4" t="s">
        <v>12</v>
      </c>
      <c r="G1065" s="269">
        <v>58030.159663865546</v>
      </c>
      <c r="H1065" s="4">
        <v>705</v>
      </c>
      <c r="I1065" s="4">
        <v>1915</v>
      </c>
    </row>
    <row r="1066" spans="1:9">
      <c r="A1066" s="4" t="s">
        <v>53</v>
      </c>
      <c r="B1066" s="4">
        <v>106920</v>
      </c>
      <c r="C1066" s="171" t="s">
        <v>1553</v>
      </c>
      <c r="D1066" s="4" t="s">
        <v>1554</v>
      </c>
      <c r="E1066" s="4" t="s">
        <v>55</v>
      </c>
      <c r="F1066" s="4" t="s">
        <v>12</v>
      </c>
      <c r="G1066" s="269">
        <v>39277.310924369747</v>
      </c>
      <c r="H1066" s="4">
        <v>936</v>
      </c>
      <c r="I1066" s="4">
        <v>2202</v>
      </c>
    </row>
    <row r="1067" spans="1:9">
      <c r="A1067" s="4" t="s">
        <v>53</v>
      </c>
      <c r="B1067" s="4">
        <v>106921</v>
      </c>
      <c r="C1067" s="171" t="s">
        <v>1555</v>
      </c>
      <c r="D1067" s="4" t="s">
        <v>1556</v>
      </c>
      <c r="E1067" s="4" t="s">
        <v>84</v>
      </c>
      <c r="F1067" s="4" t="s">
        <v>12</v>
      </c>
      <c r="G1067" s="269">
        <v>18273.983193277312</v>
      </c>
      <c r="H1067" s="4">
        <v>946</v>
      </c>
      <c r="I1067" s="4">
        <v>2237</v>
      </c>
    </row>
    <row r="1068" spans="1:9">
      <c r="A1068" s="4" t="s">
        <v>9</v>
      </c>
      <c r="B1068" s="4">
        <v>106922</v>
      </c>
      <c r="C1068" s="171" t="s">
        <v>1557</v>
      </c>
      <c r="D1068" s="4" t="s">
        <v>1558</v>
      </c>
      <c r="E1068" s="4" t="s">
        <v>14</v>
      </c>
      <c r="F1068" s="4" t="s">
        <v>12</v>
      </c>
      <c r="G1068" s="269">
        <v>171797.76470588235</v>
      </c>
      <c r="H1068" s="4">
        <v>117</v>
      </c>
      <c r="I1068" s="4">
        <v>1398</v>
      </c>
    </row>
    <row r="1069" spans="1:9">
      <c r="A1069" s="4" t="s">
        <v>53</v>
      </c>
      <c r="B1069" s="4">
        <v>106923</v>
      </c>
      <c r="C1069" s="171" t="s">
        <v>1559</v>
      </c>
      <c r="D1069" s="4" t="s">
        <v>1560</v>
      </c>
      <c r="E1069" s="4" t="s">
        <v>354</v>
      </c>
      <c r="F1069" s="4" t="s">
        <v>12</v>
      </c>
      <c r="G1069" s="269">
        <v>12595.436974789916</v>
      </c>
      <c r="H1069" s="4">
        <v>918</v>
      </c>
      <c r="I1069" s="4">
        <v>2130</v>
      </c>
    </row>
    <row r="1070" spans="1:9">
      <c r="A1070" s="4" t="s">
        <v>67</v>
      </c>
      <c r="B1070" s="4">
        <v>106924</v>
      </c>
      <c r="C1070" s="171" t="s">
        <v>1561</v>
      </c>
      <c r="D1070" s="4" t="s">
        <v>1562</v>
      </c>
      <c r="E1070" s="4" t="s">
        <v>69</v>
      </c>
      <c r="F1070" s="4" t="s">
        <v>12</v>
      </c>
      <c r="G1070" s="269">
        <v>135860.9243697479</v>
      </c>
      <c r="H1070" s="4">
        <v>906</v>
      </c>
      <c r="I1070" s="4">
        <v>2913</v>
      </c>
    </row>
    <row r="1071" spans="1:9">
      <c r="A1071" s="4" t="s">
        <v>34</v>
      </c>
      <c r="B1071" s="4">
        <v>106925</v>
      </c>
      <c r="C1071" s="171" t="s">
        <v>1563</v>
      </c>
      <c r="D1071" s="4" t="s">
        <v>1564</v>
      </c>
      <c r="E1071" s="4" t="s">
        <v>36</v>
      </c>
      <c r="F1071" s="4" t="s">
        <v>12</v>
      </c>
      <c r="G1071" s="269">
        <v>25378.277310924372</v>
      </c>
      <c r="H1071" s="4">
        <v>509</v>
      </c>
      <c r="I1071" s="4">
        <v>1737</v>
      </c>
    </row>
    <row r="1072" spans="1:9">
      <c r="A1072" s="4" t="s">
        <v>53</v>
      </c>
      <c r="B1072" s="4">
        <v>106926</v>
      </c>
      <c r="C1072" s="171" t="s">
        <v>1565</v>
      </c>
      <c r="D1072" s="4" t="s">
        <v>1566</v>
      </c>
      <c r="E1072" s="4" t="s">
        <v>76</v>
      </c>
      <c r="F1072" s="4" t="s">
        <v>12</v>
      </c>
      <c r="G1072" s="269">
        <v>39076.798319327732</v>
      </c>
      <c r="H1072" s="4">
        <v>937</v>
      </c>
      <c r="I1072" s="4">
        <v>2206</v>
      </c>
    </row>
    <row r="1073" spans="1:9">
      <c r="A1073" s="4" t="s">
        <v>24</v>
      </c>
      <c r="B1073" s="4">
        <v>106927</v>
      </c>
      <c r="C1073" s="171" t="s">
        <v>1567</v>
      </c>
      <c r="D1073" s="4" t="s">
        <v>1568</v>
      </c>
      <c r="E1073" s="4" t="s">
        <v>30</v>
      </c>
      <c r="F1073" s="4" t="s">
        <v>12</v>
      </c>
      <c r="G1073" s="269">
        <v>5290.957983193277</v>
      </c>
      <c r="H1073" s="4">
        <v>715</v>
      </c>
      <c r="I1073" s="4">
        <v>1943</v>
      </c>
    </row>
    <row r="1074" spans="1:9">
      <c r="A1074" s="4" t="s">
        <v>67</v>
      </c>
      <c r="B1074" s="4">
        <v>106928</v>
      </c>
      <c r="C1074" s="171" t="s">
        <v>1569</v>
      </c>
      <c r="D1074" s="4" t="s">
        <v>1570</v>
      </c>
      <c r="E1074" s="4" t="s">
        <v>69</v>
      </c>
      <c r="F1074" s="4" t="s">
        <v>12</v>
      </c>
      <c r="G1074" s="269">
        <v>13575.504201680673</v>
      </c>
      <c r="H1074" s="4">
        <v>906</v>
      </c>
      <c r="I1074" s="4">
        <v>2915</v>
      </c>
    </row>
    <row r="1075" spans="1:9">
      <c r="A1075" s="4" t="s">
        <v>16</v>
      </c>
      <c r="B1075" s="4">
        <v>106929</v>
      </c>
      <c r="C1075" s="171" t="s">
        <v>1571</v>
      </c>
      <c r="D1075" s="4" t="s">
        <v>1572</v>
      </c>
      <c r="E1075" s="4" t="s">
        <v>18</v>
      </c>
      <c r="F1075" s="4" t="s">
        <v>12</v>
      </c>
      <c r="G1075" s="269">
        <v>17084.042016806721</v>
      </c>
      <c r="H1075" s="4">
        <v>409</v>
      </c>
      <c r="I1075" s="4">
        <v>1675</v>
      </c>
    </row>
    <row r="1076" spans="1:9">
      <c r="A1076" s="4" t="s">
        <v>53</v>
      </c>
      <c r="B1076" s="4">
        <v>106930</v>
      </c>
      <c r="C1076" s="171" t="s">
        <v>1573</v>
      </c>
      <c r="D1076" s="4" t="s">
        <v>1574</v>
      </c>
      <c r="E1076" s="4" t="s">
        <v>118</v>
      </c>
      <c r="F1076" s="4" t="s">
        <v>12</v>
      </c>
      <c r="G1076" s="269">
        <v>14980.840336134455</v>
      </c>
      <c r="H1076" s="4">
        <v>945</v>
      </c>
      <c r="I1076" s="4">
        <v>2234</v>
      </c>
    </row>
    <row r="1077" spans="1:9">
      <c r="A1077" s="4" t="s">
        <v>53</v>
      </c>
      <c r="B1077" s="4">
        <v>106931</v>
      </c>
      <c r="C1077" s="171" t="s">
        <v>1575</v>
      </c>
      <c r="D1077" s="4" t="s">
        <v>1576</v>
      </c>
      <c r="E1077" s="4" t="s">
        <v>186</v>
      </c>
      <c r="F1077" s="4" t="s">
        <v>12</v>
      </c>
      <c r="G1077" s="269">
        <v>56288.537815126052</v>
      </c>
      <c r="H1077" s="4">
        <v>907</v>
      </c>
      <c r="I1077" s="4">
        <v>2102</v>
      </c>
    </row>
    <row r="1078" spans="1:9">
      <c r="A1078" s="4" t="s">
        <v>31</v>
      </c>
      <c r="B1078" s="4">
        <v>106932</v>
      </c>
      <c r="C1078" s="171" t="s">
        <v>1577</v>
      </c>
      <c r="D1078" s="4" t="s">
        <v>1578</v>
      </c>
      <c r="E1078" s="4" t="s">
        <v>33</v>
      </c>
      <c r="F1078" s="4" t="s">
        <v>12</v>
      </c>
      <c r="G1078" s="269">
        <v>45232.915966386558</v>
      </c>
      <c r="H1078" s="4">
        <v>612</v>
      </c>
      <c r="I1078" s="4">
        <v>1834</v>
      </c>
    </row>
    <row r="1079" spans="1:9">
      <c r="A1079" s="4" t="s">
        <v>53</v>
      </c>
      <c r="B1079" s="4">
        <v>106933</v>
      </c>
      <c r="C1079" s="171" t="s">
        <v>1579</v>
      </c>
      <c r="D1079" s="4" t="s">
        <v>1580</v>
      </c>
      <c r="E1079" s="4" t="s">
        <v>143</v>
      </c>
      <c r="F1079" s="4" t="s">
        <v>12</v>
      </c>
      <c r="G1079" s="269">
        <v>16638.638655462186</v>
      </c>
      <c r="H1079" s="4">
        <v>919</v>
      </c>
      <c r="I1079" s="4">
        <v>2133</v>
      </c>
    </row>
    <row r="1080" spans="1:9">
      <c r="A1080" s="4" t="s">
        <v>53</v>
      </c>
      <c r="B1080" s="4">
        <v>106934</v>
      </c>
      <c r="C1080" s="171" t="s">
        <v>1581</v>
      </c>
      <c r="D1080" s="4" t="s">
        <v>1582</v>
      </c>
      <c r="E1080" s="4" t="s">
        <v>118</v>
      </c>
      <c r="F1080" s="4" t="s">
        <v>12</v>
      </c>
      <c r="G1080" s="269">
        <v>27811.89915966387</v>
      </c>
      <c r="H1080" s="4">
        <v>945</v>
      </c>
      <c r="I1080" s="4">
        <v>2234</v>
      </c>
    </row>
    <row r="1081" spans="1:9">
      <c r="A1081" s="4" t="s">
        <v>53</v>
      </c>
      <c r="B1081" s="4">
        <v>106935</v>
      </c>
      <c r="C1081" s="171" t="s">
        <v>1583</v>
      </c>
      <c r="D1081" s="4" t="s">
        <v>1584</v>
      </c>
      <c r="E1081" s="4" t="s">
        <v>61</v>
      </c>
      <c r="F1081" s="4" t="s">
        <v>12</v>
      </c>
      <c r="G1081" s="269">
        <v>5754.7478991596636</v>
      </c>
      <c r="H1081" s="4">
        <v>921</v>
      </c>
      <c r="I1081" s="4">
        <v>2139</v>
      </c>
    </row>
    <row r="1082" spans="1:9">
      <c r="A1082" s="4" t="s">
        <v>53</v>
      </c>
      <c r="B1082" s="4">
        <v>106936</v>
      </c>
      <c r="C1082" s="171" t="s">
        <v>1585</v>
      </c>
      <c r="D1082" s="4" t="s">
        <v>1586</v>
      </c>
      <c r="E1082" s="4" t="s">
        <v>84</v>
      </c>
      <c r="F1082" s="4" t="s">
        <v>12</v>
      </c>
      <c r="G1082" s="269">
        <v>36875.100840336141</v>
      </c>
      <c r="H1082" s="4">
        <v>946</v>
      </c>
      <c r="I1082" s="4">
        <v>2237</v>
      </c>
    </row>
    <row r="1083" spans="1:9">
      <c r="A1083" s="4" t="s">
        <v>53</v>
      </c>
      <c r="B1083" s="4">
        <v>106937</v>
      </c>
      <c r="C1083" s="171" t="s">
        <v>1587</v>
      </c>
      <c r="D1083" s="4" t="s">
        <v>1588</v>
      </c>
      <c r="E1083" s="4" t="s">
        <v>58</v>
      </c>
      <c r="F1083" s="4" t="s">
        <v>12</v>
      </c>
      <c r="G1083" s="269">
        <v>31932.915966386554</v>
      </c>
      <c r="H1083" s="4">
        <v>932</v>
      </c>
      <c r="I1083" s="4">
        <v>2179</v>
      </c>
    </row>
    <row r="1084" spans="1:9">
      <c r="A1084" s="4" t="s">
        <v>53</v>
      </c>
      <c r="B1084" s="4">
        <v>106938</v>
      </c>
      <c r="C1084" s="171" t="s">
        <v>1589</v>
      </c>
      <c r="D1084" s="4" t="s">
        <v>1590</v>
      </c>
      <c r="E1084" s="4" t="s">
        <v>76</v>
      </c>
      <c r="F1084" s="4" t="s">
        <v>12</v>
      </c>
      <c r="G1084" s="269">
        <v>52050.504201680676</v>
      </c>
      <c r="H1084" s="4">
        <v>937</v>
      </c>
      <c r="I1084" s="4">
        <v>2206</v>
      </c>
    </row>
    <row r="1085" spans="1:9">
      <c r="A1085" s="4" t="s">
        <v>53</v>
      </c>
      <c r="B1085" s="4">
        <v>106939</v>
      </c>
      <c r="C1085" s="171" t="s">
        <v>1591</v>
      </c>
      <c r="D1085" s="4" t="s">
        <v>1592</v>
      </c>
      <c r="E1085" s="4" t="s">
        <v>111</v>
      </c>
      <c r="F1085" s="4" t="s">
        <v>12</v>
      </c>
      <c r="G1085" s="269">
        <v>191597.52100840336</v>
      </c>
      <c r="H1085" s="4">
        <v>934</v>
      </c>
      <c r="I1085" s="4">
        <v>2196</v>
      </c>
    </row>
    <row r="1086" spans="1:9">
      <c r="A1086" s="4" t="s">
        <v>16</v>
      </c>
      <c r="B1086" s="4">
        <v>106940</v>
      </c>
      <c r="C1086" s="171" t="s">
        <v>1593</v>
      </c>
      <c r="D1086" s="4" t="s">
        <v>1594</v>
      </c>
      <c r="E1086" s="7" t="s">
        <v>18</v>
      </c>
      <c r="F1086" s="4" t="s">
        <v>12</v>
      </c>
      <c r="G1086" s="269">
        <v>5184</v>
      </c>
      <c r="H1086" s="4">
        <v>409</v>
      </c>
      <c r="I1086" s="4">
        <v>1675</v>
      </c>
    </row>
    <row r="1087" spans="1:9" ht="12" customHeight="1">
      <c r="A1087" s="4" t="s">
        <v>53</v>
      </c>
      <c r="B1087" s="4">
        <v>106941</v>
      </c>
      <c r="C1087" s="171" t="s">
        <v>1595</v>
      </c>
      <c r="D1087" s="4" t="s">
        <v>1596</v>
      </c>
      <c r="E1087" s="4" t="s">
        <v>84</v>
      </c>
      <c r="F1087" s="4" t="s">
        <v>12</v>
      </c>
      <c r="G1087" s="269">
        <v>26245.537815126052</v>
      </c>
      <c r="H1087" s="4">
        <v>946</v>
      </c>
      <c r="I1087" s="4">
        <v>2237</v>
      </c>
    </row>
    <row r="1088" spans="1:9">
      <c r="A1088" s="4" t="s">
        <v>53</v>
      </c>
      <c r="B1088" s="4">
        <v>106942</v>
      </c>
      <c r="C1088" s="171" t="s">
        <v>1597</v>
      </c>
      <c r="D1088" s="4" t="s">
        <v>1598</v>
      </c>
      <c r="E1088" s="4" t="s">
        <v>1123</v>
      </c>
      <c r="F1088" s="4" t="s">
        <v>12</v>
      </c>
      <c r="G1088" s="269">
        <v>11543</v>
      </c>
      <c r="H1088" s="4">
        <v>926</v>
      </c>
      <c r="I1088" s="4">
        <v>2158</v>
      </c>
    </row>
    <row r="1089" spans="1:9">
      <c r="A1089" s="4" t="s">
        <v>53</v>
      </c>
      <c r="B1089" s="4">
        <v>106943</v>
      </c>
      <c r="C1089" s="171" t="s">
        <v>1599</v>
      </c>
      <c r="D1089" s="4" t="s">
        <v>1600</v>
      </c>
      <c r="E1089" s="4" t="s">
        <v>87</v>
      </c>
      <c r="F1089" s="4" t="s">
        <v>12</v>
      </c>
      <c r="G1089" s="269">
        <v>45745.840336134461</v>
      </c>
      <c r="H1089" s="4">
        <v>920</v>
      </c>
      <c r="I1089" s="4">
        <v>2136</v>
      </c>
    </row>
    <row r="1090" spans="1:9">
      <c r="A1090" s="4" t="s">
        <v>53</v>
      </c>
      <c r="B1090" s="4">
        <v>106944</v>
      </c>
      <c r="C1090" s="171" t="s">
        <v>1601</v>
      </c>
      <c r="D1090" s="4" t="s">
        <v>1602</v>
      </c>
      <c r="E1090" s="4" t="s">
        <v>61</v>
      </c>
      <c r="F1090" s="4" t="s">
        <v>12</v>
      </c>
      <c r="G1090" s="269">
        <v>213551.26050420169</v>
      </c>
      <c r="H1090" s="4">
        <v>921</v>
      </c>
      <c r="I1090" s="4">
        <v>2139</v>
      </c>
    </row>
    <row r="1091" spans="1:9">
      <c r="A1091" s="4" t="s">
        <v>53</v>
      </c>
      <c r="B1091" s="4">
        <v>106945</v>
      </c>
      <c r="C1091" s="171" t="s">
        <v>1603</v>
      </c>
      <c r="D1091" s="4" t="s">
        <v>1604</v>
      </c>
      <c r="E1091" s="4" t="s">
        <v>1123</v>
      </c>
      <c r="F1091" s="4" t="s">
        <v>12</v>
      </c>
      <c r="G1091" s="269">
        <v>10588.20168067227</v>
      </c>
      <c r="H1091" s="4">
        <v>926</v>
      </c>
      <c r="I1091" s="4">
        <v>2158</v>
      </c>
    </row>
    <row r="1092" spans="1:9">
      <c r="A1092" s="4" t="s">
        <v>53</v>
      </c>
      <c r="B1092" s="4">
        <v>106946</v>
      </c>
      <c r="C1092" s="171" t="s">
        <v>1605</v>
      </c>
      <c r="D1092" s="4" t="s">
        <v>1606</v>
      </c>
      <c r="E1092" s="4" t="s">
        <v>1123</v>
      </c>
      <c r="F1092" s="4" t="s">
        <v>12</v>
      </c>
      <c r="G1092" s="269">
        <v>16806.798319327732</v>
      </c>
      <c r="H1092" s="4">
        <v>926</v>
      </c>
      <c r="I1092" s="4">
        <v>2158</v>
      </c>
    </row>
    <row r="1093" spans="1:9">
      <c r="A1093" s="4" t="s">
        <v>24</v>
      </c>
      <c r="B1093" s="4">
        <v>106947</v>
      </c>
      <c r="C1093" s="171" t="s">
        <v>1607</v>
      </c>
      <c r="D1093" s="4" t="s">
        <v>1608</v>
      </c>
      <c r="E1093" s="4" t="s">
        <v>52</v>
      </c>
      <c r="F1093" s="4" t="s">
        <v>12</v>
      </c>
      <c r="G1093" s="269">
        <v>38004.075630252104</v>
      </c>
      <c r="H1093" s="4">
        <v>720</v>
      </c>
      <c r="I1093" s="4">
        <v>1982</v>
      </c>
    </row>
    <row r="1094" spans="1:9">
      <c r="A1094" s="4" t="s">
        <v>53</v>
      </c>
      <c r="B1094" s="4">
        <v>106948</v>
      </c>
      <c r="C1094" s="171" t="s">
        <v>1609</v>
      </c>
      <c r="D1094" s="4" t="s">
        <v>1610</v>
      </c>
      <c r="E1094" s="4" t="s">
        <v>1123</v>
      </c>
      <c r="F1094" s="4" t="s">
        <v>12</v>
      </c>
      <c r="G1094" s="269">
        <v>27846.361344537814</v>
      </c>
      <c r="H1094" s="4">
        <v>926</v>
      </c>
      <c r="I1094" s="4">
        <v>2158</v>
      </c>
    </row>
    <row r="1095" spans="1:9">
      <c r="A1095" s="4" t="s">
        <v>67</v>
      </c>
      <c r="B1095" s="4">
        <v>106949</v>
      </c>
      <c r="C1095" s="171" t="s">
        <v>1611</v>
      </c>
      <c r="D1095" s="4" t="s">
        <v>1612</v>
      </c>
      <c r="E1095" s="7" t="s">
        <v>69</v>
      </c>
      <c r="F1095" s="4" t="s">
        <v>12</v>
      </c>
      <c r="G1095" s="269">
        <v>123461.31932773109</v>
      </c>
      <c r="H1095" s="4">
        <v>906</v>
      </c>
      <c r="I1095" s="4">
        <v>2915</v>
      </c>
    </row>
    <row r="1096" spans="1:9">
      <c r="A1096" s="4" t="s">
        <v>9</v>
      </c>
      <c r="B1096" s="4">
        <v>106950</v>
      </c>
      <c r="C1096" s="171" t="s">
        <v>1613</v>
      </c>
      <c r="D1096" s="4" t="s">
        <v>1614</v>
      </c>
      <c r="E1096" s="4" t="s">
        <v>128</v>
      </c>
      <c r="F1096" s="4" t="s">
        <v>12</v>
      </c>
      <c r="G1096" s="269">
        <v>13864.151260504203</v>
      </c>
      <c r="H1096" s="4">
        <v>115</v>
      </c>
      <c r="I1096" s="4">
        <v>1338</v>
      </c>
    </row>
    <row r="1097" spans="1:9">
      <c r="A1097" s="4" t="s">
        <v>156</v>
      </c>
      <c r="B1097" s="4">
        <v>106951</v>
      </c>
      <c r="C1097" s="171" t="s">
        <v>1615</v>
      </c>
      <c r="D1097" s="4" t="s">
        <v>1616</v>
      </c>
      <c r="E1097" s="4" t="s">
        <v>200</v>
      </c>
      <c r="F1097" s="4" t="s">
        <v>12</v>
      </c>
      <c r="G1097" s="269">
        <v>41522.806722689078</v>
      </c>
      <c r="H1097" s="4">
        <v>705</v>
      </c>
      <c r="I1097" s="4">
        <v>1913</v>
      </c>
    </row>
    <row r="1098" spans="1:9">
      <c r="A1098" s="4" t="s">
        <v>53</v>
      </c>
      <c r="B1098" s="4">
        <v>106952</v>
      </c>
      <c r="C1098" s="171" t="s">
        <v>1617</v>
      </c>
      <c r="D1098" s="4" t="s">
        <v>1618</v>
      </c>
      <c r="E1098" s="4" t="s">
        <v>58</v>
      </c>
      <c r="F1098" s="4" t="s">
        <v>12</v>
      </c>
      <c r="G1098" s="269">
        <v>6355.4621848739498</v>
      </c>
      <c r="H1098" s="4">
        <v>932</v>
      </c>
      <c r="I1098" s="4">
        <v>2179</v>
      </c>
    </row>
    <row r="1099" spans="1:9">
      <c r="A1099" s="4" t="s">
        <v>53</v>
      </c>
      <c r="B1099" s="4">
        <v>106953</v>
      </c>
      <c r="C1099" s="171" t="s">
        <v>1619</v>
      </c>
      <c r="D1099" s="4" t="s">
        <v>1620</v>
      </c>
      <c r="E1099" s="7" t="s">
        <v>354</v>
      </c>
      <c r="F1099" s="4" t="s">
        <v>12</v>
      </c>
      <c r="G1099" s="269">
        <v>91628.831932773115</v>
      </c>
      <c r="H1099" s="4">
        <v>918</v>
      </c>
      <c r="I1099" s="4">
        <v>2130</v>
      </c>
    </row>
    <row r="1100" spans="1:9">
      <c r="A1100" s="4" t="s">
        <v>53</v>
      </c>
      <c r="B1100" s="4">
        <v>106954</v>
      </c>
      <c r="C1100" s="171" t="s">
        <v>1621</v>
      </c>
      <c r="D1100" s="4" t="s">
        <v>1622</v>
      </c>
      <c r="E1100" s="4" t="s">
        <v>143</v>
      </c>
      <c r="F1100" s="4" t="s">
        <v>12</v>
      </c>
      <c r="G1100" s="269">
        <v>34854.596638655465</v>
      </c>
      <c r="H1100" s="4">
        <v>919</v>
      </c>
      <c r="I1100" s="4">
        <v>2133</v>
      </c>
    </row>
    <row r="1101" spans="1:9">
      <c r="A1101" s="4" t="s">
        <v>53</v>
      </c>
      <c r="B1101" s="4">
        <v>106955</v>
      </c>
      <c r="C1101" s="171" t="s">
        <v>1623</v>
      </c>
      <c r="D1101" s="4" t="s">
        <v>1624</v>
      </c>
      <c r="E1101" s="4" t="s">
        <v>58</v>
      </c>
      <c r="F1101" s="4" t="s">
        <v>12</v>
      </c>
      <c r="G1101" s="269">
        <v>23162.26050420168</v>
      </c>
      <c r="H1101" s="4">
        <v>932</v>
      </c>
      <c r="I1101" s="4">
        <v>2179</v>
      </c>
    </row>
    <row r="1102" spans="1:9">
      <c r="A1102" s="4" t="s">
        <v>53</v>
      </c>
      <c r="B1102" s="4">
        <v>106956</v>
      </c>
      <c r="C1102" s="171" t="s">
        <v>1625</v>
      </c>
      <c r="D1102" s="4" t="s">
        <v>1626</v>
      </c>
      <c r="E1102" s="4" t="s">
        <v>225</v>
      </c>
      <c r="F1102" s="4" t="s">
        <v>12</v>
      </c>
      <c r="G1102" s="269">
        <v>16806.798319327732</v>
      </c>
      <c r="H1102" s="4">
        <v>908</v>
      </c>
      <c r="I1102" s="4">
        <v>2105</v>
      </c>
    </row>
    <row r="1103" spans="1:9">
      <c r="A1103" s="4" t="s">
        <v>9</v>
      </c>
      <c r="B1103" s="4">
        <v>106957</v>
      </c>
      <c r="C1103" s="171" t="s">
        <v>1627</v>
      </c>
      <c r="D1103" s="4" t="s">
        <v>1628</v>
      </c>
      <c r="E1103" s="4" t="s">
        <v>11</v>
      </c>
      <c r="F1103" s="4" t="s">
        <v>12</v>
      </c>
      <c r="G1103" s="269">
        <v>22092.605042016807</v>
      </c>
      <c r="H1103" s="4">
        <v>102</v>
      </c>
      <c r="I1103" s="4">
        <v>1306</v>
      </c>
    </row>
    <row r="1104" spans="1:9">
      <c r="A1104" s="4" t="s">
        <v>67</v>
      </c>
      <c r="B1104" s="4">
        <v>106958</v>
      </c>
      <c r="C1104" s="171" t="s">
        <v>1629</v>
      </c>
      <c r="D1104" s="4" t="s">
        <v>1630</v>
      </c>
      <c r="E1104" s="7" t="s">
        <v>69</v>
      </c>
      <c r="F1104" s="4" t="s">
        <v>12</v>
      </c>
      <c r="G1104" s="269">
        <v>149149.05042016806</v>
      </c>
      <c r="H1104" s="4">
        <v>906</v>
      </c>
      <c r="I1104" s="4">
        <v>2915</v>
      </c>
    </row>
    <row r="1105" spans="1:9">
      <c r="A1105" s="4" t="s">
        <v>24</v>
      </c>
      <c r="B1105" s="4">
        <v>106959</v>
      </c>
      <c r="C1105" s="171" t="s">
        <v>1631</v>
      </c>
      <c r="D1105" s="4" t="s">
        <v>1632</v>
      </c>
      <c r="E1105" s="4" t="s">
        <v>30</v>
      </c>
      <c r="F1105" s="4" t="s">
        <v>12</v>
      </c>
      <c r="G1105" s="269">
        <v>118273.97478991597</v>
      </c>
      <c r="H1105" s="4">
        <v>715</v>
      </c>
      <c r="I1105" s="4">
        <v>1943</v>
      </c>
    </row>
    <row r="1106" spans="1:9">
      <c r="A1106" s="4" t="s">
        <v>16</v>
      </c>
      <c r="B1106" s="4">
        <v>106960</v>
      </c>
      <c r="C1106" s="171" t="s">
        <v>1633</v>
      </c>
      <c r="D1106" s="4" t="s">
        <v>1634</v>
      </c>
      <c r="E1106" s="4" t="s">
        <v>170</v>
      </c>
      <c r="F1106" s="4" t="s">
        <v>12</v>
      </c>
      <c r="G1106" s="269">
        <v>47786.941176470587</v>
      </c>
      <c r="H1106" s="4">
        <v>411</v>
      </c>
      <c r="I1106" s="4">
        <v>1678</v>
      </c>
    </row>
    <row r="1107" spans="1:9">
      <c r="A1107" s="4" t="s">
        <v>16</v>
      </c>
      <c r="B1107" s="4">
        <v>106961</v>
      </c>
      <c r="C1107" s="171" t="s">
        <v>1635</v>
      </c>
      <c r="D1107" s="4" t="s">
        <v>1636</v>
      </c>
      <c r="E1107" s="7" t="s">
        <v>170</v>
      </c>
      <c r="F1107" s="4" t="s">
        <v>12</v>
      </c>
      <c r="G1107" s="269">
        <v>37983.823529411769</v>
      </c>
      <c r="H1107" s="4">
        <v>411</v>
      </c>
      <c r="I1107" s="4">
        <v>1678</v>
      </c>
    </row>
    <row r="1108" spans="1:9">
      <c r="A1108" s="4" t="s">
        <v>53</v>
      </c>
      <c r="B1108" s="4">
        <v>106962</v>
      </c>
      <c r="C1108" s="171" t="s">
        <v>1637</v>
      </c>
      <c r="D1108" s="4" t="s">
        <v>1638</v>
      </c>
      <c r="E1108" s="7" t="s">
        <v>134</v>
      </c>
      <c r="F1108" s="4" t="s">
        <v>12</v>
      </c>
      <c r="G1108" s="269">
        <v>26138.201680672268</v>
      </c>
      <c r="H1108" s="4">
        <v>938</v>
      </c>
      <c r="I1108" s="4">
        <v>2209</v>
      </c>
    </row>
    <row r="1109" spans="1:9">
      <c r="A1109" s="4" t="s">
        <v>41</v>
      </c>
      <c r="B1109" s="4">
        <v>106963</v>
      </c>
      <c r="C1109" s="171" t="s">
        <v>1639</v>
      </c>
      <c r="D1109" s="4" t="s">
        <v>1640</v>
      </c>
      <c r="E1109" s="4" t="s">
        <v>43</v>
      </c>
      <c r="F1109" s="4" t="s">
        <v>12</v>
      </c>
      <c r="G1109" s="269">
        <v>54354.176470588238</v>
      </c>
      <c r="H1109" s="4">
        <v>620</v>
      </c>
      <c r="I1109" s="4">
        <v>1879</v>
      </c>
    </row>
    <row r="1110" spans="1:9">
      <c r="A1110" s="4" t="s">
        <v>24</v>
      </c>
      <c r="B1110" s="4">
        <v>106964</v>
      </c>
      <c r="C1110" s="171" t="s">
        <v>1641</v>
      </c>
      <c r="D1110" s="4" t="s">
        <v>1642</v>
      </c>
      <c r="E1110" s="4" t="s">
        <v>52</v>
      </c>
      <c r="F1110" s="4" t="s">
        <v>12</v>
      </c>
      <c r="G1110" s="269">
        <v>31932.915966386554</v>
      </c>
      <c r="H1110" s="4">
        <v>720</v>
      </c>
      <c r="I1110" s="4">
        <v>1982</v>
      </c>
    </row>
    <row r="1111" spans="1:9">
      <c r="A1111" s="4" t="s">
        <v>53</v>
      </c>
      <c r="B1111" s="4">
        <v>106965</v>
      </c>
      <c r="C1111" s="171" t="s">
        <v>1643</v>
      </c>
      <c r="D1111" s="4" t="s">
        <v>1644</v>
      </c>
      <c r="E1111" s="4" t="s">
        <v>225</v>
      </c>
      <c r="F1111" s="4" t="s">
        <v>12</v>
      </c>
      <c r="G1111" s="269">
        <v>75383</v>
      </c>
      <c r="H1111" s="4">
        <v>908</v>
      </c>
      <c r="I1111" s="4">
        <v>2105</v>
      </c>
    </row>
    <row r="1112" spans="1:9">
      <c r="A1112" s="4" t="s">
        <v>423</v>
      </c>
      <c r="B1112" s="4">
        <v>106966</v>
      </c>
      <c r="C1112" s="171" t="s">
        <v>1645</v>
      </c>
      <c r="D1112" s="4" t="s">
        <v>1646</v>
      </c>
      <c r="E1112" s="7" t="s">
        <v>425</v>
      </c>
      <c r="F1112" s="4" t="s">
        <v>12</v>
      </c>
      <c r="G1112" s="269">
        <v>37920.201680672275</v>
      </c>
      <c r="H1112" s="4">
        <v>405</v>
      </c>
      <c r="I1112" s="4">
        <v>1642</v>
      </c>
    </row>
    <row r="1113" spans="1:9">
      <c r="A1113" s="4" t="s">
        <v>9</v>
      </c>
      <c r="B1113" s="4">
        <v>106967</v>
      </c>
      <c r="C1113" s="171" t="s">
        <v>1647</v>
      </c>
      <c r="D1113" s="4" t="s">
        <v>1648</v>
      </c>
      <c r="E1113" s="4" t="s">
        <v>11</v>
      </c>
      <c r="F1113" s="4" t="s">
        <v>12</v>
      </c>
      <c r="G1113" s="269">
        <v>6554.6386554621859</v>
      </c>
      <c r="H1113" s="4">
        <v>102</v>
      </c>
      <c r="I1113" s="4">
        <v>1306</v>
      </c>
    </row>
    <row r="1114" spans="1:9">
      <c r="A1114" s="4" t="s">
        <v>53</v>
      </c>
      <c r="B1114" s="4">
        <v>106968</v>
      </c>
      <c r="C1114" s="171" t="s">
        <v>1649</v>
      </c>
      <c r="D1114" s="4" t="s">
        <v>1650</v>
      </c>
      <c r="E1114" s="4" t="s">
        <v>143</v>
      </c>
      <c r="F1114" s="4" t="s">
        <v>12</v>
      </c>
      <c r="G1114" s="269">
        <v>28224</v>
      </c>
      <c r="H1114" s="4">
        <v>919</v>
      </c>
      <c r="I1114" s="4">
        <v>2133</v>
      </c>
    </row>
    <row r="1115" spans="1:9">
      <c r="A1115" s="4" t="s">
        <v>53</v>
      </c>
      <c r="B1115" s="4">
        <v>106969</v>
      </c>
      <c r="C1115" s="171" t="s">
        <v>1651</v>
      </c>
      <c r="D1115" s="4" t="s">
        <v>1652</v>
      </c>
      <c r="E1115" s="4" t="s">
        <v>76</v>
      </c>
      <c r="F1115" s="4" t="s">
        <v>12</v>
      </c>
      <c r="G1115" s="269">
        <v>188880.50420168068</v>
      </c>
      <c r="H1115" s="4">
        <v>937</v>
      </c>
      <c r="I1115" s="4">
        <v>2206</v>
      </c>
    </row>
    <row r="1116" spans="1:9">
      <c r="A1116" s="4" t="s">
        <v>31</v>
      </c>
      <c r="B1116" s="4">
        <v>106970</v>
      </c>
      <c r="C1116" s="171" t="s">
        <v>1653</v>
      </c>
      <c r="D1116" s="4" t="s">
        <v>1654</v>
      </c>
      <c r="E1116" s="4" t="s">
        <v>116</v>
      </c>
      <c r="F1116" s="4" t="s">
        <v>12</v>
      </c>
      <c r="G1116" s="269">
        <v>20085.016806722688</v>
      </c>
      <c r="H1116" s="4">
        <v>605</v>
      </c>
      <c r="I1116" s="4">
        <v>1815</v>
      </c>
    </row>
    <row r="1117" spans="1:9">
      <c r="A1117" s="4" t="s">
        <v>16</v>
      </c>
      <c r="B1117" s="4">
        <v>106971</v>
      </c>
      <c r="C1117" s="171" t="s">
        <v>1655</v>
      </c>
      <c r="D1117" s="4" t="s">
        <v>1656</v>
      </c>
      <c r="E1117" s="4" t="s">
        <v>18</v>
      </c>
      <c r="F1117" s="4" t="s">
        <v>12</v>
      </c>
      <c r="G1117" s="269">
        <v>9540</v>
      </c>
      <c r="H1117" s="4">
        <v>409</v>
      </c>
      <c r="I1117" s="4">
        <v>1675</v>
      </c>
    </row>
    <row r="1118" spans="1:9">
      <c r="A1118" s="4" t="s">
        <v>9</v>
      </c>
      <c r="B1118" s="4">
        <v>106972</v>
      </c>
      <c r="C1118" s="171" t="s">
        <v>1657</v>
      </c>
      <c r="D1118" s="4" t="s">
        <v>1658</v>
      </c>
      <c r="E1118" s="4" t="s">
        <v>11</v>
      </c>
      <c r="F1118" s="4" t="s">
        <v>12</v>
      </c>
      <c r="G1118" s="269">
        <v>17775.747899159665</v>
      </c>
      <c r="H1118" s="4">
        <v>102</v>
      </c>
      <c r="I1118" s="4">
        <v>1306</v>
      </c>
    </row>
    <row r="1119" spans="1:9">
      <c r="A1119" s="4" t="s">
        <v>24</v>
      </c>
      <c r="B1119" s="4">
        <v>106973</v>
      </c>
      <c r="C1119" s="171" t="s">
        <v>1659</v>
      </c>
      <c r="D1119" s="4" t="s">
        <v>1660</v>
      </c>
      <c r="E1119" s="4" t="s">
        <v>52</v>
      </c>
      <c r="F1119" s="4" t="s">
        <v>12</v>
      </c>
      <c r="G1119" s="269">
        <v>31932.915966386554</v>
      </c>
      <c r="H1119" s="4">
        <v>720</v>
      </c>
      <c r="I1119" s="4">
        <v>1982</v>
      </c>
    </row>
    <row r="1120" spans="1:9">
      <c r="A1120" s="4" t="s">
        <v>53</v>
      </c>
      <c r="B1120" s="4">
        <v>106974</v>
      </c>
      <c r="C1120" s="171" t="s">
        <v>1661</v>
      </c>
      <c r="D1120" s="4" t="s">
        <v>1662</v>
      </c>
      <c r="E1120" s="4" t="s">
        <v>55</v>
      </c>
      <c r="F1120" s="4" t="s">
        <v>12</v>
      </c>
      <c r="G1120" s="269">
        <v>18024.546218487394</v>
      </c>
      <c r="H1120" s="4">
        <v>936</v>
      </c>
      <c r="I1120" s="4">
        <v>2202</v>
      </c>
    </row>
    <row r="1121" spans="1:9">
      <c r="A1121" s="4" t="s">
        <v>53</v>
      </c>
      <c r="B1121" s="4">
        <v>106975</v>
      </c>
      <c r="C1121" s="171" t="s">
        <v>1663</v>
      </c>
      <c r="D1121" s="4" t="s">
        <v>1664</v>
      </c>
      <c r="E1121" s="4" t="s">
        <v>143</v>
      </c>
      <c r="F1121" s="4" t="s">
        <v>12</v>
      </c>
      <c r="G1121" s="269">
        <v>6302.5294117647063</v>
      </c>
      <c r="H1121" s="4">
        <v>919</v>
      </c>
      <c r="I1121" s="4">
        <v>2133</v>
      </c>
    </row>
    <row r="1122" spans="1:9">
      <c r="A1122" s="4" t="s">
        <v>53</v>
      </c>
      <c r="B1122" s="4">
        <v>106976</v>
      </c>
      <c r="C1122" s="171" t="s">
        <v>1665</v>
      </c>
      <c r="D1122" s="4" t="s">
        <v>1666</v>
      </c>
      <c r="E1122" s="4" t="s">
        <v>72</v>
      </c>
      <c r="F1122" s="4" t="s">
        <v>12</v>
      </c>
      <c r="G1122" s="269">
        <v>29006.798319327729</v>
      </c>
      <c r="H1122" s="4">
        <v>923</v>
      </c>
      <c r="I1122" s="4">
        <v>2149</v>
      </c>
    </row>
    <row r="1123" spans="1:9">
      <c r="A1123" s="4" t="s">
        <v>53</v>
      </c>
      <c r="B1123" s="4">
        <v>106977</v>
      </c>
      <c r="C1123" s="171" t="s">
        <v>1667</v>
      </c>
      <c r="D1123" s="4" t="s">
        <v>1668</v>
      </c>
      <c r="E1123" s="4" t="s">
        <v>118</v>
      </c>
      <c r="F1123" s="4" t="s">
        <v>12</v>
      </c>
      <c r="G1123" s="269">
        <v>42640.789915966387</v>
      </c>
      <c r="H1123" s="4">
        <v>945</v>
      </c>
      <c r="I1123" s="4">
        <v>2234</v>
      </c>
    </row>
    <row r="1124" spans="1:9">
      <c r="A1124" s="4" t="s">
        <v>53</v>
      </c>
      <c r="B1124" s="4">
        <v>106978</v>
      </c>
      <c r="C1124" s="171" t="s">
        <v>1669</v>
      </c>
      <c r="D1124" s="4" t="s">
        <v>1670</v>
      </c>
      <c r="E1124" s="4" t="s">
        <v>198</v>
      </c>
      <c r="F1124" s="4" t="s">
        <v>12</v>
      </c>
      <c r="G1124" s="269">
        <v>16488.773109243699</v>
      </c>
      <c r="H1124" s="4">
        <v>935</v>
      </c>
      <c r="I1124" s="4">
        <v>2199</v>
      </c>
    </row>
    <row r="1125" spans="1:9">
      <c r="A1125" s="4" t="s">
        <v>53</v>
      </c>
      <c r="B1125" s="4">
        <v>106979</v>
      </c>
      <c r="C1125" s="171" t="s">
        <v>1671</v>
      </c>
      <c r="D1125" s="4" t="s">
        <v>1672</v>
      </c>
      <c r="E1125" s="4" t="s">
        <v>186</v>
      </c>
      <c r="F1125" s="4" t="s">
        <v>12</v>
      </c>
      <c r="G1125" s="269">
        <v>957987.59663865552</v>
      </c>
      <c r="H1125" s="4">
        <v>907</v>
      </c>
      <c r="I1125" s="4">
        <v>2102</v>
      </c>
    </row>
    <row r="1126" spans="1:9">
      <c r="A1126" s="4" t="s">
        <v>53</v>
      </c>
      <c r="B1126" s="4">
        <v>106980</v>
      </c>
      <c r="C1126" s="171" t="s">
        <v>1673</v>
      </c>
      <c r="D1126" s="4" t="s">
        <v>1674</v>
      </c>
      <c r="E1126" s="4" t="s">
        <v>186</v>
      </c>
      <c r="F1126" s="4" t="s">
        <v>12</v>
      </c>
      <c r="G1126" s="269">
        <v>16699.243697478993</v>
      </c>
      <c r="H1126" s="4">
        <v>907</v>
      </c>
      <c r="I1126" s="4">
        <v>2102</v>
      </c>
    </row>
    <row r="1127" spans="1:9">
      <c r="A1127" s="4" t="s">
        <v>53</v>
      </c>
      <c r="B1127" s="4">
        <v>106981</v>
      </c>
      <c r="C1127" s="171" t="s">
        <v>1675</v>
      </c>
      <c r="D1127" s="4" t="s">
        <v>1676</v>
      </c>
      <c r="E1127" s="4" t="s">
        <v>143</v>
      </c>
      <c r="F1127" s="4" t="s">
        <v>12</v>
      </c>
      <c r="G1127" s="269">
        <v>16386.537815126052</v>
      </c>
      <c r="H1127" s="4">
        <v>919</v>
      </c>
      <c r="I1127" s="4">
        <v>2133</v>
      </c>
    </row>
    <row r="1128" spans="1:9">
      <c r="A1128" s="4" t="s">
        <v>31</v>
      </c>
      <c r="B1128" s="4">
        <v>106983</v>
      </c>
      <c r="C1128" s="171" t="s">
        <v>1677</v>
      </c>
      <c r="D1128" s="4" t="s">
        <v>1678</v>
      </c>
      <c r="E1128" s="4" t="s">
        <v>116</v>
      </c>
      <c r="F1128" s="4" t="s">
        <v>12</v>
      </c>
      <c r="G1128" s="269">
        <v>22131.201680672271</v>
      </c>
      <c r="H1128" s="4">
        <v>605</v>
      </c>
      <c r="I1128" s="4">
        <v>1815</v>
      </c>
    </row>
    <row r="1129" spans="1:9">
      <c r="A1129" s="4" t="s">
        <v>16</v>
      </c>
      <c r="B1129" s="4">
        <v>106984</v>
      </c>
      <c r="C1129" s="171" t="s">
        <v>1679</v>
      </c>
      <c r="D1129" s="4" t="s">
        <v>1680</v>
      </c>
      <c r="E1129" s="4" t="s">
        <v>18</v>
      </c>
      <c r="F1129" s="4" t="s">
        <v>12</v>
      </c>
      <c r="G1129" s="269">
        <v>15655.000000000002</v>
      </c>
      <c r="H1129" s="4">
        <v>409</v>
      </c>
      <c r="I1129" s="4">
        <v>1675</v>
      </c>
    </row>
    <row r="1130" spans="1:9">
      <c r="A1130" s="4" t="s">
        <v>53</v>
      </c>
      <c r="B1130" s="4">
        <v>106985</v>
      </c>
      <c r="C1130" s="171" t="s">
        <v>1681</v>
      </c>
      <c r="D1130" s="4" t="s">
        <v>1682</v>
      </c>
      <c r="E1130" s="4" t="s">
        <v>72</v>
      </c>
      <c r="F1130" s="4" t="s">
        <v>12</v>
      </c>
      <c r="G1130" s="269">
        <v>23109.201680672271</v>
      </c>
      <c r="H1130" s="4">
        <v>923</v>
      </c>
      <c r="I1130" s="4">
        <v>2149</v>
      </c>
    </row>
    <row r="1131" spans="1:9">
      <c r="A1131" s="4" t="s">
        <v>24</v>
      </c>
      <c r="B1131" s="4">
        <v>106986</v>
      </c>
      <c r="C1131" s="171" t="s">
        <v>1683</v>
      </c>
      <c r="D1131" s="4" t="s">
        <v>1684</v>
      </c>
      <c r="E1131" s="4" t="s">
        <v>30</v>
      </c>
      <c r="F1131" s="4" t="s">
        <v>12</v>
      </c>
      <c r="G1131" s="269">
        <v>25164</v>
      </c>
      <c r="H1131" s="4">
        <v>715</v>
      </c>
      <c r="I1131" s="4">
        <v>1943</v>
      </c>
    </row>
    <row r="1132" spans="1:9">
      <c r="A1132" s="4" t="s">
        <v>53</v>
      </c>
      <c r="B1132" s="4">
        <v>106987</v>
      </c>
      <c r="C1132" s="171" t="s">
        <v>1685</v>
      </c>
      <c r="D1132" s="4" t="s">
        <v>1686</v>
      </c>
      <c r="E1132" s="4" t="s">
        <v>118</v>
      </c>
      <c r="F1132" s="4" t="s">
        <v>12</v>
      </c>
      <c r="G1132" s="269">
        <v>27731.109243697476</v>
      </c>
      <c r="H1132" s="4">
        <v>945</v>
      </c>
      <c r="I1132" s="4">
        <v>2234</v>
      </c>
    </row>
    <row r="1133" spans="1:9">
      <c r="A1133" s="4" t="s">
        <v>53</v>
      </c>
      <c r="B1133" s="4">
        <v>106988</v>
      </c>
      <c r="C1133" s="171" t="s">
        <v>1687</v>
      </c>
      <c r="D1133" s="4" t="s">
        <v>1688</v>
      </c>
      <c r="E1133" s="4" t="s">
        <v>76</v>
      </c>
      <c r="F1133" s="4" t="s">
        <v>12</v>
      </c>
      <c r="G1133" s="269">
        <v>15400</v>
      </c>
      <c r="H1133" s="4">
        <v>937</v>
      </c>
      <c r="I1133" s="4">
        <v>2206</v>
      </c>
    </row>
    <row r="1134" spans="1:9">
      <c r="A1134" s="4" t="s">
        <v>9</v>
      </c>
      <c r="B1134" s="4">
        <v>106989</v>
      </c>
      <c r="C1134" s="171" t="s">
        <v>1689</v>
      </c>
      <c r="D1134" s="4" t="s">
        <v>1690</v>
      </c>
      <c r="E1134" s="7" t="s">
        <v>65</v>
      </c>
      <c r="F1134" s="4" t="s">
        <v>12</v>
      </c>
      <c r="G1134" s="269">
        <v>13445.403361344539</v>
      </c>
      <c r="H1134" s="4">
        <v>113</v>
      </c>
      <c r="I1134" s="4">
        <v>1333</v>
      </c>
    </row>
    <row r="1135" spans="1:9">
      <c r="A1135" s="4" t="s">
        <v>53</v>
      </c>
      <c r="B1135" s="4">
        <v>106990</v>
      </c>
      <c r="C1135" s="171" t="s">
        <v>1691</v>
      </c>
      <c r="D1135" s="4" t="s">
        <v>1692</v>
      </c>
      <c r="E1135" s="4" t="s">
        <v>186</v>
      </c>
      <c r="F1135" s="4" t="s">
        <v>12</v>
      </c>
      <c r="G1135" s="269">
        <v>203597.52100840336</v>
      </c>
      <c r="H1135" s="4">
        <v>907</v>
      </c>
      <c r="I1135" s="4">
        <v>2102</v>
      </c>
    </row>
    <row r="1136" spans="1:9">
      <c r="A1136" s="4" t="s">
        <v>53</v>
      </c>
      <c r="B1136" s="4">
        <v>106991</v>
      </c>
      <c r="C1136" s="171" t="s">
        <v>1693</v>
      </c>
      <c r="D1136" s="4" t="s">
        <v>1694</v>
      </c>
      <c r="E1136" s="7" t="s">
        <v>231</v>
      </c>
      <c r="F1136" s="4" t="s">
        <v>12</v>
      </c>
      <c r="G1136" s="269">
        <v>17105.563025210085</v>
      </c>
      <c r="H1136" s="4">
        <v>933</v>
      </c>
      <c r="I1136" s="4">
        <v>2190</v>
      </c>
    </row>
    <row r="1137" spans="1:9">
      <c r="A1137" s="4" t="s">
        <v>53</v>
      </c>
      <c r="B1137" s="4">
        <v>106992</v>
      </c>
      <c r="C1137" s="171" t="s">
        <v>1695</v>
      </c>
      <c r="D1137" s="4" t="s">
        <v>1696</v>
      </c>
      <c r="E1137" s="7" t="s">
        <v>58</v>
      </c>
      <c r="F1137" s="4" t="s">
        <v>12</v>
      </c>
      <c r="G1137" s="269">
        <v>8664.3025210084033</v>
      </c>
      <c r="H1137" s="4">
        <v>932</v>
      </c>
      <c r="I1137" s="4">
        <v>2179</v>
      </c>
    </row>
    <row r="1138" spans="1:9">
      <c r="A1138" s="4" t="s">
        <v>53</v>
      </c>
      <c r="B1138" s="4">
        <v>106993</v>
      </c>
      <c r="C1138" s="171" t="s">
        <v>1697</v>
      </c>
      <c r="D1138" s="4" t="s">
        <v>1698</v>
      </c>
      <c r="E1138" s="4" t="s">
        <v>61</v>
      </c>
      <c r="F1138" s="4" t="s">
        <v>12</v>
      </c>
      <c r="G1138" s="269">
        <v>19080</v>
      </c>
      <c r="H1138" s="4">
        <v>921</v>
      </c>
      <c r="I1138" s="4">
        <v>2139</v>
      </c>
    </row>
    <row r="1139" spans="1:9">
      <c r="A1139" s="4" t="s">
        <v>9</v>
      </c>
      <c r="B1139" s="4">
        <v>106994</v>
      </c>
      <c r="C1139" s="171" t="s">
        <v>1699</v>
      </c>
      <c r="D1139" s="4" t="s">
        <v>1700</v>
      </c>
      <c r="E1139" s="7" t="s">
        <v>28</v>
      </c>
      <c r="F1139" s="4" t="s">
        <v>12</v>
      </c>
      <c r="G1139" s="269">
        <v>11543</v>
      </c>
      <c r="H1139" s="4">
        <v>107</v>
      </c>
      <c r="I1139" s="4">
        <v>1321</v>
      </c>
    </row>
    <row r="1140" spans="1:9">
      <c r="A1140" s="4" t="s">
        <v>9</v>
      </c>
      <c r="B1140" s="4">
        <v>106995</v>
      </c>
      <c r="C1140" s="171" t="s">
        <v>1701</v>
      </c>
      <c r="D1140" s="4" t="s">
        <v>1702</v>
      </c>
      <c r="E1140" s="4" t="s">
        <v>311</v>
      </c>
      <c r="F1140" s="4" t="s">
        <v>12</v>
      </c>
      <c r="G1140" s="269">
        <v>33739.117647058825</v>
      </c>
      <c r="H1140" s="4">
        <v>105</v>
      </c>
      <c r="I1140" s="4">
        <v>1314</v>
      </c>
    </row>
    <row r="1141" spans="1:9">
      <c r="A1141" s="4" t="s">
        <v>9</v>
      </c>
      <c r="B1141" s="4">
        <v>106996</v>
      </c>
      <c r="C1141" s="171" t="s">
        <v>1703</v>
      </c>
      <c r="D1141" s="4" t="s">
        <v>1704</v>
      </c>
      <c r="E1141" s="7" t="s">
        <v>311</v>
      </c>
      <c r="F1141" s="4" t="s">
        <v>12</v>
      </c>
      <c r="G1141" s="269">
        <v>36302.521008403361</v>
      </c>
      <c r="H1141" s="4">
        <v>105</v>
      </c>
      <c r="I1141" s="4">
        <v>1314</v>
      </c>
    </row>
    <row r="1142" spans="1:9">
      <c r="A1142" s="4" t="s">
        <v>53</v>
      </c>
      <c r="B1142" s="4">
        <v>106997</v>
      </c>
      <c r="C1142" s="171" t="s">
        <v>1705</v>
      </c>
      <c r="D1142" s="4" t="s">
        <v>1706</v>
      </c>
      <c r="E1142" s="4" t="s">
        <v>72</v>
      </c>
      <c r="F1142" s="4" t="s">
        <v>12</v>
      </c>
      <c r="G1142" s="269">
        <v>15144.722689075632</v>
      </c>
      <c r="H1142" s="4">
        <v>923</v>
      </c>
      <c r="I1142" s="4">
        <v>2149</v>
      </c>
    </row>
    <row r="1143" spans="1:9">
      <c r="A1143" s="4" t="s">
        <v>9</v>
      </c>
      <c r="B1143" s="4">
        <v>106998</v>
      </c>
      <c r="C1143" s="171" t="s">
        <v>1707</v>
      </c>
      <c r="D1143" s="4" t="s">
        <v>1708</v>
      </c>
      <c r="E1143" s="4" t="s">
        <v>311</v>
      </c>
      <c r="F1143" s="4" t="s">
        <v>12</v>
      </c>
      <c r="G1143" s="269">
        <v>4078.1512605042017</v>
      </c>
      <c r="H1143" s="4">
        <v>105</v>
      </c>
      <c r="I1143" s="4">
        <v>1314</v>
      </c>
    </row>
    <row r="1144" spans="1:9">
      <c r="A1144" s="4" t="s">
        <v>9</v>
      </c>
      <c r="B1144" s="4">
        <v>106999</v>
      </c>
      <c r="C1144" s="171" t="s">
        <v>1709</v>
      </c>
      <c r="D1144" s="4" t="s">
        <v>1710</v>
      </c>
      <c r="F1144" s="4" t="s">
        <v>12</v>
      </c>
      <c r="G1144" s="269">
        <v>126161.72268907564</v>
      </c>
      <c r="H1144" s="4">
        <v>114</v>
      </c>
      <c r="I1144" s="4">
        <v>1343</v>
      </c>
    </row>
    <row r="1145" spans="1:9">
      <c r="A1145" s="4" t="s">
        <v>53</v>
      </c>
      <c r="B1145" s="4">
        <v>107000</v>
      </c>
      <c r="C1145" s="171" t="s">
        <v>1711</v>
      </c>
      <c r="D1145" s="4" t="s">
        <v>1712</v>
      </c>
      <c r="E1145" s="4" t="s">
        <v>111</v>
      </c>
      <c r="F1145" s="4" t="s">
        <v>12</v>
      </c>
      <c r="G1145" s="269">
        <v>41698.159663865546</v>
      </c>
      <c r="H1145" s="4">
        <v>934</v>
      </c>
      <c r="I1145" s="4">
        <v>2196</v>
      </c>
    </row>
    <row r="1146" spans="1:9">
      <c r="A1146" s="4" t="s">
        <v>53</v>
      </c>
      <c r="B1146" s="4">
        <v>107001</v>
      </c>
      <c r="C1146" s="171" t="s">
        <v>1713</v>
      </c>
      <c r="D1146" s="4" t="s">
        <v>1714</v>
      </c>
      <c r="E1146" s="4" t="s">
        <v>354</v>
      </c>
      <c r="F1146" s="4" t="s">
        <v>12</v>
      </c>
      <c r="G1146" s="269">
        <v>115927.63025210085</v>
      </c>
      <c r="H1146" s="4">
        <v>918</v>
      </c>
      <c r="I1146" s="4">
        <v>2130</v>
      </c>
    </row>
    <row r="1147" spans="1:9">
      <c r="A1147" s="4" t="s">
        <v>53</v>
      </c>
      <c r="B1147" s="4">
        <v>107002</v>
      </c>
      <c r="C1147" s="171" t="s">
        <v>1715</v>
      </c>
      <c r="D1147" s="4" t="s">
        <v>1716</v>
      </c>
      <c r="E1147" s="4" t="s">
        <v>84</v>
      </c>
      <c r="F1147" s="4" t="s">
        <v>12</v>
      </c>
      <c r="G1147" s="269">
        <v>19845</v>
      </c>
      <c r="H1147" s="4">
        <v>946</v>
      </c>
      <c r="I1147" s="4">
        <v>2237</v>
      </c>
    </row>
    <row r="1148" spans="1:9">
      <c r="A1148" s="4" t="s">
        <v>9</v>
      </c>
      <c r="B1148" s="4">
        <v>107003</v>
      </c>
      <c r="C1148" s="171" t="s">
        <v>1717</v>
      </c>
      <c r="D1148" s="4" t="s">
        <v>1718</v>
      </c>
      <c r="E1148" s="4" t="s">
        <v>126</v>
      </c>
      <c r="F1148" s="4" t="s">
        <v>12</v>
      </c>
      <c r="G1148" s="269">
        <v>55868.722689075628</v>
      </c>
      <c r="H1148" s="4">
        <v>104</v>
      </c>
      <c r="I1148" s="4">
        <v>1310</v>
      </c>
    </row>
    <row r="1149" spans="1:9">
      <c r="A1149" s="4" t="s">
        <v>53</v>
      </c>
      <c r="B1149" s="4">
        <v>107004</v>
      </c>
      <c r="C1149" s="171" t="s">
        <v>1719</v>
      </c>
      <c r="D1149" s="4" t="s">
        <v>1720</v>
      </c>
      <c r="E1149" s="4" t="s">
        <v>1123</v>
      </c>
      <c r="F1149" s="4" t="s">
        <v>12</v>
      </c>
      <c r="G1149" s="269">
        <v>20381.579831932777</v>
      </c>
      <c r="H1149" s="4">
        <v>926</v>
      </c>
      <c r="I1149" s="4">
        <v>2158</v>
      </c>
    </row>
    <row r="1150" spans="1:9">
      <c r="A1150" s="4" t="s">
        <v>156</v>
      </c>
      <c r="B1150" s="4">
        <v>107005</v>
      </c>
      <c r="C1150" s="171" t="s">
        <v>1721</v>
      </c>
      <c r="D1150" s="4" t="s">
        <v>1722</v>
      </c>
      <c r="E1150" s="4" t="s">
        <v>200</v>
      </c>
      <c r="F1150" s="4" t="s">
        <v>12</v>
      </c>
      <c r="G1150" s="269">
        <v>39117.579831932773</v>
      </c>
      <c r="H1150" s="4">
        <v>705</v>
      </c>
      <c r="I1150" s="4">
        <v>1914</v>
      </c>
    </row>
    <row r="1151" spans="1:9">
      <c r="A1151" s="4" t="s">
        <v>53</v>
      </c>
      <c r="B1151" s="4">
        <v>107006</v>
      </c>
      <c r="C1151" s="171" t="s">
        <v>1723</v>
      </c>
      <c r="D1151" s="4" t="s">
        <v>1724</v>
      </c>
      <c r="E1151" s="4" t="s">
        <v>1123</v>
      </c>
      <c r="F1151" s="4" t="s">
        <v>12</v>
      </c>
      <c r="G1151" s="269">
        <v>35394.722689075636</v>
      </c>
      <c r="H1151" s="4">
        <v>926</v>
      </c>
      <c r="I1151" s="4">
        <v>2158</v>
      </c>
    </row>
    <row r="1152" spans="1:9">
      <c r="A1152" s="4" t="s">
        <v>53</v>
      </c>
      <c r="B1152" s="4">
        <v>107007</v>
      </c>
      <c r="C1152" s="171" t="s">
        <v>1725</v>
      </c>
      <c r="D1152" s="4" t="s">
        <v>1726</v>
      </c>
      <c r="E1152" s="4" t="s">
        <v>87</v>
      </c>
      <c r="F1152" s="4" t="s">
        <v>12</v>
      </c>
      <c r="G1152" s="269">
        <v>139080.00000000003</v>
      </c>
      <c r="H1152" s="4">
        <v>920</v>
      </c>
      <c r="I1152" s="4">
        <v>2136</v>
      </c>
    </row>
    <row r="1153" spans="1:9">
      <c r="A1153" s="4" t="s">
        <v>53</v>
      </c>
      <c r="B1153" s="4">
        <v>107008</v>
      </c>
      <c r="C1153" s="171" t="s">
        <v>1727</v>
      </c>
      <c r="D1153" s="4" t="s">
        <v>1728</v>
      </c>
      <c r="E1153" s="7" t="s">
        <v>1123</v>
      </c>
      <c r="F1153" s="4" t="s">
        <v>12</v>
      </c>
      <c r="G1153" s="269">
        <v>31932.840336134457</v>
      </c>
      <c r="H1153" s="4">
        <v>926</v>
      </c>
      <c r="I1153" s="4">
        <v>2158</v>
      </c>
    </row>
    <row r="1154" spans="1:9">
      <c r="A1154" s="4" t="s">
        <v>53</v>
      </c>
      <c r="B1154" s="4">
        <v>107009</v>
      </c>
      <c r="C1154" s="171" t="s">
        <v>1729</v>
      </c>
      <c r="D1154" s="4" t="s">
        <v>1730</v>
      </c>
      <c r="E1154" s="4" t="s">
        <v>1123</v>
      </c>
      <c r="F1154" s="4" t="s">
        <v>12</v>
      </c>
      <c r="G1154" s="269">
        <v>15504.176470588238</v>
      </c>
      <c r="H1154" s="4">
        <v>926</v>
      </c>
      <c r="I1154" s="4">
        <v>2158</v>
      </c>
    </row>
    <row r="1155" spans="1:9">
      <c r="A1155" s="4" t="s">
        <v>53</v>
      </c>
      <c r="B1155" s="4">
        <v>107010</v>
      </c>
      <c r="C1155" s="171" t="s">
        <v>1731</v>
      </c>
      <c r="D1155" s="4" t="s">
        <v>1732</v>
      </c>
      <c r="E1155" s="4" t="s">
        <v>1123</v>
      </c>
      <c r="F1155" s="4" t="s">
        <v>12</v>
      </c>
      <c r="G1155" s="269">
        <v>16806.798319327732</v>
      </c>
      <c r="H1155" s="4">
        <v>926</v>
      </c>
      <c r="I1155" s="4">
        <v>2158</v>
      </c>
    </row>
    <row r="1156" spans="1:9">
      <c r="A1156" s="4" t="s">
        <v>53</v>
      </c>
      <c r="B1156" s="4">
        <v>107011</v>
      </c>
      <c r="C1156" s="171" t="s">
        <v>1733</v>
      </c>
      <c r="D1156" s="4" t="s">
        <v>1734</v>
      </c>
      <c r="E1156" s="4" t="s">
        <v>72</v>
      </c>
      <c r="F1156" s="4" t="s">
        <v>12</v>
      </c>
      <c r="G1156" s="269">
        <v>16806.798319327732</v>
      </c>
      <c r="H1156" s="4">
        <v>923</v>
      </c>
      <c r="I1156" s="4">
        <v>2149</v>
      </c>
    </row>
    <row r="1157" spans="1:9">
      <c r="A1157" s="4" t="s">
        <v>53</v>
      </c>
      <c r="B1157" s="4">
        <v>107012</v>
      </c>
      <c r="C1157" s="171" t="s">
        <v>1735</v>
      </c>
      <c r="D1157" s="4" t="s">
        <v>1736</v>
      </c>
      <c r="E1157" s="4" t="s">
        <v>1123</v>
      </c>
      <c r="F1157" s="4" t="s">
        <v>12</v>
      </c>
      <c r="G1157" s="269">
        <v>27712.798319327736</v>
      </c>
      <c r="H1157" s="4">
        <v>926</v>
      </c>
      <c r="I1157" s="4">
        <v>2158</v>
      </c>
    </row>
    <row r="1158" spans="1:9">
      <c r="A1158" s="4" t="s">
        <v>53</v>
      </c>
      <c r="B1158" s="4">
        <v>107013</v>
      </c>
      <c r="C1158" s="171" t="s">
        <v>1737</v>
      </c>
      <c r="D1158" s="4" t="s">
        <v>1738</v>
      </c>
      <c r="E1158" s="7" t="s">
        <v>1123</v>
      </c>
      <c r="F1158" s="4" t="s">
        <v>12</v>
      </c>
      <c r="G1158" s="269">
        <v>21176.403361344539</v>
      </c>
      <c r="H1158" s="4">
        <v>926</v>
      </c>
      <c r="I1158" s="4">
        <v>2158</v>
      </c>
    </row>
    <row r="1159" spans="1:9">
      <c r="A1159" s="4" t="s">
        <v>9</v>
      </c>
      <c r="B1159" s="4">
        <v>107014</v>
      </c>
      <c r="C1159" s="171" t="s">
        <v>1739</v>
      </c>
      <c r="D1159" s="4" t="s">
        <v>1740</v>
      </c>
      <c r="E1159" s="4" t="s">
        <v>65</v>
      </c>
      <c r="F1159" s="4" t="s">
        <v>12</v>
      </c>
      <c r="G1159" s="269">
        <v>40414.605042016803</v>
      </c>
      <c r="H1159" s="4">
        <v>113</v>
      </c>
      <c r="I1159" s="4">
        <v>1333</v>
      </c>
    </row>
    <row r="1160" spans="1:9">
      <c r="A1160" s="4" t="s">
        <v>9</v>
      </c>
      <c r="B1160" s="4">
        <v>107015</v>
      </c>
      <c r="C1160" s="171" t="s">
        <v>1741</v>
      </c>
      <c r="D1160" s="4" t="s">
        <v>1742</v>
      </c>
      <c r="E1160" s="4" t="s">
        <v>65</v>
      </c>
      <c r="F1160" s="4" t="s">
        <v>12</v>
      </c>
      <c r="G1160" s="269">
        <v>11543</v>
      </c>
      <c r="H1160" s="4">
        <v>113</v>
      </c>
      <c r="I1160" s="4">
        <v>1333</v>
      </c>
    </row>
    <row r="1161" spans="1:9">
      <c r="A1161" s="4" t="s">
        <v>53</v>
      </c>
      <c r="B1161" s="4">
        <v>107016</v>
      </c>
      <c r="C1161" s="171" t="s">
        <v>1743</v>
      </c>
      <c r="D1161" s="4" t="s">
        <v>1744</v>
      </c>
      <c r="E1161" s="4" t="s">
        <v>76</v>
      </c>
      <c r="F1161" s="4" t="s">
        <v>12</v>
      </c>
      <c r="G1161" s="269">
        <v>173491.53781512607</v>
      </c>
      <c r="H1161" s="4">
        <v>937</v>
      </c>
      <c r="I1161" s="4">
        <v>2206</v>
      </c>
    </row>
    <row r="1162" spans="1:9">
      <c r="A1162" s="4" t="s">
        <v>53</v>
      </c>
      <c r="B1162" s="4">
        <v>107018</v>
      </c>
      <c r="C1162" s="171" t="s">
        <v>1745</v>
      </c>
      <c r="D1162" s="4" t="s">
        <v>1746</v>
      </c>
      <c r="E1162" s="4" t="s">
        <v>231</v>
      </c>
      <c r="F1162" s="4" t="s">
        <v>12</v>
      </c>
      <c r="G1162" s="269">
        <v>9540</v>
      </c>
      <c r="H1162" s="4">
        <v>933</v>
      </c>
      <c r="I1162" s="4">
        <v>2190</v>
      </c>
    </row>
    <row r="1163" spans="1:9">
      <c r="A1163" s="4" t="s">
        <v>9</v>
      </c>
      <c r="B1163" s="4">
        <v>107019</v>
      </c>
      <c r="C1163" s="171" t="s">
        <v>1747</v>
      </c>
      <c r="D1163" s="4" t="s">
        <v>1748</v>
      </c>
      <c r="E1163" s="4" t="s">
        <v>28</v>
      </c>
      <c r="F1163" s="4" t="s">
        <v>12</v>
      </c>
      <c r="G1163" s="269">
        <v>6554.6386554621859</v>
      </c>
      <c r="H1163" s="4">
        <v>107</v>
      </c>
      <c r="I1163" s="4">
        <v>1321</v>
      </c>
    </row>
    <row r="1164" spans="1:9">
      <c r="A1164" s="4" t="s">
        <v>53</v>
      </c>
      <c r="B1164" s="4">
        <v>107020</v>
      </c>
      <c r="C1164" s="171" t="s">
        <v>1749</v>
      </c>
      <c r="D1164" s="4" t="s">
        <v>1750</v>
      </c>
      <c r="E1164" s="7" t="s">
        <v>354</v>
      </c>
      <c r="F1164" s="4" t="s">
        <v>12</v>
      </c>
      <c r="G1164" s="269">
        <v>29243.638655462186</v>
      </c>
      <c r="H1164" s="4">
        <v>918</v>
      </c>
      <c r="I1164" s="4">
        <v>2130</v>
      </c>
    </row>
    <row r="1165" spans="1:9">
      <c r="A1165" s="4" t="s">
        <v>156</v>
      </c>
      <c r="B1165" s="4">
        <v>107022</v>
      </c>
      <c r="C1165" s="171" t="s">
        <v>1751</v>
      </c>
      <c r="D1165" s="4" t="s">
        <v>1752</v>
      </c>
      <c r="E1165" s="4" t="s">
        <v>158</v>
      </c>
      <c r="F1165" s="4" t="s">
        <v>12</v>
      </c>
      <c r="G1165" s="269">
        <v>18151.26050420168</v>
      </c>
      <c r="H1165" s="4">
        <v>706</v>
      </c>
      <c r="I1165" s="4">
        <v>1916</v>
      </c>
    </row>
    <row r="1166" spans="1:9">
      <c r="A1166" s="4" t="s">
        <v>9</v>
      </c>
      <c r="B1166" s="4">
        <v>107023</v>
      </c>
      <c r="C1166" s="171" t="s">
        <v>1753</v>
      </c>
      <c r="D1166" s="4" t="s">
        <v>1754</v>
      </c>
      <c r="E1166" s="7" t="s">
        <v>28</v>
      </c>
      <c r="F1166" s="4" t="s">
        <v>12</v>
      </c>
      <c r="G1166" s="269">
        <v>33130.899159663866</v>
      </c>
      <c r="H1166" s="4">
        <v>107</v>
      </c>
      <c r="I1166" s="4">
        <v>1321</v>
      </c>
    </row>
    <row r="1167" spans="1:9">
      <c r="A1167" s="4" t="s">
        <v>24</v>
      </c>
      <c r="B1167" s="4">
        <v>107024</v>
      </c>
      <c r="C1167" s="171" t="s">
        <v>1755</v>
      </c>
      <c r="D1167" s="4" t="s">
        <v>1756</v>
      </c>
      <c r="E1167" s="4" t="s">
        <v>52</v>
      </c>
      <c r="F1167" s="4" t="s">
        <v>12</v>
      </c>
      <c r="G1167" s="269">
        <v>31932.915966386554</v>
      </c>
      <c r="H1167" s="4">
        <v>720</v>
      </c>
      <c r="I1167" s="4">
        <v>1982</v>
      </c>
    </row>
    <row r="1168" spans="1:9">
      <c r="A1168" s="4" t="s">
        <v>53</v>
      </c>
      <c r="B1168" s="4">
        <v>107025</v>
      </c>
      <c r="C1168" s="171" t="s">
        <v>1757</v>
      </c>
      <c r="D1168" s="4" t="s">
        <v>1758</v>
      </c>
      <c r="E1168" s="4" t="s">
        <v>58</v>
      </c>
      <c r="F1168" s="4" t="s">
        <v>12</v>
      </c>
      <c r="G1168" s="269">
        <v>38794.117647058825</v>
      </c>
      <c r="H1168" s="4">
        <v>932</v>
      </c>
      <c r="I1168" s="4">
        <v>2179</v>
      </c>
    </row>
    <row r="1169" spans="1:9">
      <c r="A1169" s="4" t="s">
        <v>9</v>
      </c>
      <c r="B1169" s="4">
        <v>107026</v>
      </c>
      <c r="C1169" s="171" t="s">
        <v>1759</v>
      </c>
      <c r="D1169" s="4" t="s">
        <v>1760</v>
      </c>
      <c r="E1169" s="7" t="s">
        <v>28</v>
      </c>
      <c r="F1169" s="4" t="s">
        <v>12</v>
      </c>
      <c r="G1169" s="269">
        <v>27677.478991596636</v>
      </c>
      <c r="H1169" s="4">
        <v>107</v>
      </c>
      <c r="I1169" s="4">
        <v>1321</v>
      </c>
    </row>
    <row r="1170" spans="1:9">
      <c r="A1170" s="4" t="s">
        <v>53</v>
      </c>
      <c r="B1170" s="4">
        <v>107027</v>
      </c>
      <c r="C1170" s="171" t="s">
        <v>1761</v>
      </c>
      <c r="D1170" s="4" t="s">
        <v>1762</v>
      </c>
      <c r="E1170" s="4" t="s">
        <v>143</v>
      </c>
      <c r="F1170" s="4" t="s">
        <v>12</v>
      </c>
      <c r="G1170" s="269">
        <v>26186.537815126052</v>
      </c>
      <c r="H1170" s="4">
        <v>919</v>
      </c>
      <c r="I1170" s="4">
        <v>2133</v>
      </c>
    </row>
    <row r="1171" spans="1:9">
      <c r="A1171" s="4" t="s">
        <v>53</v>
      </c>
      <c r="B1171" s="4">
        <v>107029</v>
      </c>
      <c r="C1171" s="171" t="s">
        <v>1763</v>
      </c>
      <c r="D1171" s="4" t="s">
        <v>1764</v>
      </c>
      <c r="E1171" s="4" t="s">
        <v>76</v>
      </c>
      <c r="F1171" s="4" t="s">
        <v>12</v>
      </c>
      <c r="G1171" s="269">
        <v>14500.201680672271</v>
      </c>
      <c r="H1171" s="4">
        <v>937</v>
      </c>
      <c r="I1171" s="4">
        <v>2206</v>
      </c>
    </row>
    <row r="1172" spans="1:9">
      <c r="A1172" s="4" t="s">
        <v>9</v>
      </c>
      <c r="B1172" s="4">
        <v>107030</v>
      </c>
      <c r="C1172" s="171" t="s">
        <v>1765</v>
      </c>
      <c r="D1172" s="4" t="s">
        <v>1766</v>
      </c>
      <c r="E1172" s="4" t="s">
        <v>126</v>
      </c>
      <c r="F1172" s="4" t="s">
        <v>12</v>
      </c>
      <c r="G1172" s="269">
        <v>86061.067226890766</v>
      </c>
      <c r="H1172" s="4">
        <v>104</v>
      </c>
      <c r="I1172" s="4">
        <v>1310</v>
      </c>
    </row>
    <row r="1173" spans="1:9">
      <c r="A1173" s="4" t="s">
        <v>24</v>
      </c>
      <c r="B1173" s="4">
        <v>107031</v>
      </c>
      <c r="C1173" s="171" t="s">
        <v>1767</v>
      </c>
      <c r="D1173" s="4" t="s">
        <v>1768</v>
      </c>
      <c r="E1173" s="4" t="s">
        <v>52</v>
      </c>
      <c r="F1173" s="4" t="s">
        <v>12</v>
      </c>
      <c r="G1173" s="269">
        <v>16806.798319327732</v>
      </c>
      <c r="H1173" s="4">
        <v>720</v>
      </c>
      <c r="I1173" s="4">
        <v>1982</v>
      </c>
    </row>
    <row r="1174" spans="1:9">
      <c r="A1174" s="4" t="s">
        <v>34</v>
      </c>
      <c r="B1174" s="4">
        <v>107032</v>
      </c>
      <c r="C1174" s="171" t="s">
        <v>1769</v>
      </c>
      <c r="D1174" s="4" t="s">
        <v>1770</v>
      </c>
      <c r="E1174" s="4" t="s">
        <v>36</v>
      </c>
      <c r="F1174" s="4" t="s">
        <v>12</v>
      </c>
      <c r="G1174" s="269">
        <v>42338.126050420171</v>
      </c>
      <c r="H1174" s="4">
        <v>509</v>
      </c>
      <c r="I1174" s="4">
        <v>1737</v>
      </c>
    </row>
    <row r="1175" spans="1:9">
      <c r="A1175" s="4" t="s">
        <v>53</v>
      </c>
      <c r="B1175" s="4">
        <v>107033</v>
      </c>
      <c r="C1175" s="171" t="s">
        <v>1771</v>
      </c>
      <c r="D1175" s="4" t="s">
        <v>1772</v>
      </c>
      <c r="E1175" s="4" t="s">
        <v>143</v>
      </c>
      <c r="F1175" s="4" t="s">
        <v>12</v>
      </c>
      <c r="G1175" s="269">
        <v>19080</v>
      </c>
      <c r="H1175" s="4">
        <v>919</v>
      </c>
      <c r="I1175" s="4">
        <v>2133</v>
      </c>
    </row>
    <row r="1176" spans="1:9">
      <c r="A1176" s="4" t="s">
        <v>53</v>
      </c>
      <c r="B1176" s="4">
        <v>107034</v>
      </c>
      <c r="C1176" s="171" t="s">
        <v>1773</v>
      </c>
      <c r="D1176" s="4" t="s">
        <v>1774</v>
      </c>
      <c r="E1176" s="4" t="s">
        <v>72</v>
      </c>
      <c r="F1176" s="4" t="s">
        <v>12</v>
      </c>
      <c r="G1176" s="269">
        <v>30222.638655462189</v>
      </c>
      <c r="H1176" s="4">
        <v>923</v>
      </c>
      <c r="I1176" s="4">
        <v>2149</v>
      </c>
    </row>
    <row r="1177" spans="1:9">
      <c r="A1177" s="4" t="s">
        <v>53</v>
      </c>
      <c r="B1177" s="4">
        <v>107035</v>
      </c>
      <c r="C1177" s="171" t="s">
        <v>1775</v>
      </c>
      <c r="D1177" s="4" t="s">
        <v>1776</v>
      </c>
      <c r="E1177" s="4" t="s">
        <v>87</v>
      </c>
      <c r="F1177" s="4" t="s">
        <v>12</v>
      </c>
      <c r="G1177" s="269">
        <v>43907.478991596639</v>
      </c>
      <c r="H1177" s="4">
        <v>920</v>
      </c>
      <c r="I1177" s="4">
        <v>2136</v>
      </c>
    </row>
    <row r="1178" spans="1:9">
      <c r="A1178" s="4" t="s">
        <v>53</v>
      </c>
      <c r="B1178" s="4">
        <v>107036</v>
      </c>
      <c r="C1178" s="171" t="s">
        <v>1777</v>
      </c>
      <c r="D1178" s="4" t="s">
        <v>1778</v>
      </c>
      <c r="E1178" s="4" t="s">
        <v>186</v>
      </c>
      <c r="F1178" s="4" t="s">
        <v>12</v>
      </c>
      <c r="G1178" s="269">
        <v>26248.756302521011</v>
      </c>
      <c r="H1178" s="4">
        <v>907</v>
      </c>
      <c r="I1178" s="4">
        <v>2102</v>
      </c>
    </row>
    <row r="1179" spans="1:9">
      <c r="A1179" s="4" t="s">
        <v>53</v>
      </c>
      <c r="B1179" s="4">
        <v>107037</v>
      </c>
      <c r="C1179" s="171" t="s">
        <v>1779</v>
      </c>
      <c r="D1179" s="4" t="s">
        <v>1780</v>
      </c>
      <c r="E1179" s="4" t="s">
        <v>72</v>
      </c>
      <c r="F1179" s="4" t="s">
        <v>12</v>
      </c>
      <c r="G1179" s="269">
        <v>57037.705882352937</v>
      </c>
      <c r="H1179" s="4">
        <v>923</v>
      </c>
      <c r="I1179" s="4">
        <v>2149</v>
      </c>
    </row>
    <row r="1180" spans="1:9">
      <c r="A1180" s="4" t="s">
        <v>53</v>
      </c>
      <c r="B1180" s="4">
        <v>107038</v>
      </c>
      <c r="C1180" s="171" t="s">
        <v>1781</v>
      </c>
      <c r="D1180" s="4" t="s">
        <v>1782</v>
      </c>
      <c r="E1180" s="4" t="s">
        <v>84</v>
      </c>
      <c r="F1180" s="4" t="s">
        <v>12</v>
      </c>
      <c r="G1180" s="269">
        <v>9230.4201680672286</v>
      </c>
      <c r="H1180" s="4">
        <v>946</v>
      </c>
      <c r="I1180" s="4">
        <v>2237</v>
      </c>
    </row>
    <row r="1181" spans="1:9">
      <c r="A1181" s="4" t="s">
        <v>9</v>
      </c>
      <c r="B1181" s="4">
        <v>107039</v>
      </c>
      <c r="C1181" s="171" t="s">
        <v>1783</v>
      </c>
      <c r="D1181" s="4" t="s">
        <v>1784</v>
      </c>
      <c r="E1181" s="4" t="s">
        <v>126</v>
      </c>
      <c r="F1181" s="4" t="s">
        <v>12</v>
      </c>
      <c r="G1181" s="269">
        <v>61764.789915966394</v>
      </c>
      <c r="H1181" s="4">
        <v>104</v>
      </c>
      <c r="I1181" s="4">
        <v>1310</v>
      </c>
    </row>
    <row r="1182" spans="1:9">
      <c r="A1182" s="4" t="s">
        <v>53</v>
      </c>
      <c r="B1182" s="4">
        <v>107041</v>
      </c>
      <c r="C1182" s="171" t="s">
        <v>1785</v>
      </c>
      <c r="D1182" s="4" t="s">
        <v>1786</v>
      </c>
      <c r="E1182" s="4" t="s">
        <v>72</v>
      </c>
      <c r="F1182" s="4" t="s">
        <v>12</v>
      </c>
      <c r="G1182" s="269">
        <v>16806.798319327732</v>
      </c>
      <c r="H1182" s="4">
        <v>923</v>
      </c>
      <c r="I1182" s="4">
        <v>2149</v>
      </c>
    </row>
    <row r="1183" spans="1:9">
      <c r="A1183" s="4" t="s">
        <v>24</v>
      </c>
      <c r="B1183" s="4">
        <v>107042</v>
      </c>
      <c r="C1183" s="171" t="s">
        <v>1787</v>
      </c>
      <c r="D1183" s="4" t="s">
        <v>995</v>
      </c>
      <c r="E1183" s="4" t="s">
        <v>376</v>
      </c>
      <c r="F1183" s="4" t="s">
        <v>12</v>
      </c>
      <c r="G1183" s="269">
        <v>27327.73949579832</v>
      </c>
      <c r="H1183" s="4">
        <v>712</v>
      </c>
      <c r="I1183" s="4">
        <v>1934</v>
      </c>
    </row>
    <row r="1184" spans="1:9">
      <c r="A1184" s="4" t="s">
        <v>9</v>
      </c>
      <c r="B1184" s="4">
        <v>107043</v>
      </c>
      <c r="C1184" s="171" t="s">
        <v>1788</v>
      </c>
      <c r="D1184" s="4" t="s">
        <v>1789</v>
      </c>
      <c r="E1184" s="4" t="s">
        <v>63</v>
      </c>
      <c r="F1184" s="4" t="s">
        <v>12</v>
      </c>
      <c r="G1184" s="269">
        <v>7936.4369747899173</v>
      </c>
      <c r="H1184" s="4">
        <v>111</v>
      </c>
      <c r="I1184" s="4">
        <v>1337</v>
      </c>
    </row>
    <row r="1185" spans="1:9">
      <c r="A1185" s="4" t="s">
        <v>16</v>
      </c>
      <c r="B1185" s="4">
        <v>107044</v>
      </c>
      <c r="C1185" s="171" t="s">
        <v>1790</v>
      </c>
      <c r="D1185" s="4" t="s">
        <v>1791</v>
      </c>
      <c r="E1185" s="7" t="s">
        <v>18</v>
      </c>
      <c r="F1185" s="4" t="s">
        <v>12</v>
      </c>
      <c r="G1185" s="269">
        <v>68371.058823529413</v>
      </c>
      <c r="H1185" s="4">
        <v>409</v>
      </c>
      <c r="I1185" s="4">
        <v>1675</v>
      </c>
    </row>
    <row r="1186" spans="1:9">
      <c r="A1186" s="4" t="s">
        <v>156</v>
      </c>
      <c r="B1186" s="4">
        <v>107045</v>
      </c>
      <c r="C1186" s="171" t="s">
        <v>1792</v>
      </c>
      <c r="D1186" s="4" t="s">
        <v>1793</v>
      </c>
      <c r="E1186" s="4" t="s">
        <v>158</v>
      </c>
      <c r="F1186" s="4" t="s">
        <v>12</v>
      </c>
      <c r="G1186" s="269">
        <v>65516</v>
      </c>
      <c r="H1186" s="4">
        <v>706</v>
      </c>
      <c r="I1186" s="4">
        <v>1916</v>
      </c>
    </row>
    <row r="1187" spans="1:9">
      <c r="A1187" s="4" t="s">
        <v>53</v>
      </c>
      <c r="B1187" s="4">
        <v>107046</v>
      </c>
      <c r="C1187" s="171" t="s">
        <v>1794</v>
      </c>
      <c r="D1187" s="4" t="s">
        <v>1795</v>
      </c>
      <c r="E1187" s="7" t="s">
        <v>186</v>
      </c>
      <c r="F1187" s="4" t="s">
        <v>12</v>
      </c>
      <c r="G1187" s="269">
        <v>95884.554621848743</v>
      </c>
      <c r="H1187" s="4">
        <v>907</v>
      </c>
      <c r="I1187" s="4">
        <v>2102</v>
      </c>
    </row>
    <row r="1188" spans="1:9">
      <c r="A1188" s="4" t="s">
        <v>67</v>
      </c>
      <c r="B1188" s="4">
        <v>107047</v>
      </c>
      <c r="C1188" s="171" t="s">
        <v>1796</v>
      </c>
      <c r="D1188" s="4" t="s">
        <v>1797</v>
      </c>
      <c r="E1188" s="7" t="s">
        <v>69</v>
      </c>
      <c r="F1188" s="4" t="s">
        <v>12</v>
      </c>
      <c r="G1188" s="269">
        <v>49689.563025210089</v>
      </c>
      <c r="H1188" s="4">
        <v>906</v>
      </c>
      <c r="I1188" s="4">
        <v>2915</v>
      </c>
    </row>
    <row r="1189" spans="1:9">
      <c r="A1189" s="4" t="s">
        <v>9</v>
      </c>
      <c r="B1189" s="4">
        <v>107048</v>
      </c>
      <c r="C1189" s="171" t="s">
        <v>1798</v>
      </c>
      <c r="D1189" s="4" t="s">
        <v>1799</v>
      </c>
      <c r="E1189" s="4" t="s">
        <v>126</v>
      </c>
      <c r="F1189" s="4" t="s">
        <v>12</v>
      </c>
      <c r="G1189" s="269">
        <v>201681.59663865546</v>
      </c>
      <c r="H1189" s="4">
        <v>104</v>
      </c>
      <c r="I1189" s="4">
        <v>1310</v>
      </c>
    </row>
    <row r="1190" spans="1:9">
      <c r="A1190" s="4" t="s">
        <v>24</v>
      </c>
      <c r="B1190" s="4">
        <v>107050</v>
      </c>
      <c r="C1190" s="171" t="s">
        <v>1800</v>
      </c>
      <c r="D1190" s="4" t="s">
        <v>1801</v>
      </c>
      <c r="E1190" s="4" t="s">
        <v>30</v>
      </c>
      <c r="F1190" s="4" t="s">
        <v>12</v>
      </c>
      <c r="G1190" s="269">
        <v>111205.29411764705</v>
      </c>
      <c r="H1190" s="4">
        <v>715</v>
      </c>
      <c r="I1190" s="4">
        <v>1943</v>
      </c>
    </row>
    <row r="1191" spans="1:9">
      <c r="A1191" s="4" t="s">
        <v>53</v>
      </c>
      <c r="B1191" s="4">
        <v>107051</v>
      </c>
      <c r="C1191" s="171" t="s">
        <v>1802</v>
      </c>
      <c r="D1191" s="4" t="s">
        <v>1803</v>
      </c>
      <c r="E1191" s="7" t="s">
        <v>61</v>
      </c>
      <c r="F1191" s="4" t="s">
        <v>12</v>
      </c>
      <c r="G1191" s="269">
        <v>57479.02521008403</v>
      </c>
      <c r="H1191" s="4">
        <v>921</v>
      </c>
      <c r="I1191" s="4">
        <v>2139</v>
      </c>
    </row>
    <row r="1192" spans="1:9">
      <c r="A1192" s="4" t="s">
        <v>53</v>
      </c>
      <c r="B1192" s="4">
        <v>107052</v>
      </c>
      <c r="C1192" s="171" t="s">
        <v>1804</v>
      </c>
      <c r="D1192" s="4" t="s">
        <v>1805</v>
      </c>
      <c r="E1192" s="7" t="s">
        <v>354</v>
      </c>
      <c r="F1192" s="4" t="s">
        <v>12</v>
      </c>
      <c r="G1192" s="269">
        <v>32791.722689075636</v>
      </c>
      <c r="H1192" s="4">
        <v>918</v>
      </c>
      <c r="I1192" s="4">
        <v>2130</v>
      </c>
    </row>
    <row r="1193" spans="1:9">
      <c r="A1193" s="4" t="s">
        <v>53</v>
      </c>
      <c r="B1193" s="4">
        <v>107053</v>
      </c>
      <c r="C1193" s="171" t="s">
        <v>1806</v>
      </c>
      <c r="D1193" s="4" t="s">
        <v>1807</v>
      </c>
      <c r="E1193" s="4" t="s">
        <v>284</v>
      </c>
      <c r="F1193" s="4" t="s">
        <v>12</v>
      </c>
      <c r="G1193" s="269">
        <v>6050.4201680672268</v>
      </c>
      <c r="H1193" s="4">
        <v>911</v>
      </c>
      <c r="I1193" s="4">
        <v>2114</v>
      </c>
    </row>
    <row r="1194" spans="1:9">
      <c r="A1194" s="4" t="s">
        <v>31</v>
      </c>
      <c r="B1194" s="4">
        <v>107054</v>
      </c>
      <c r="C1194" s="171" t="s">
        <v>1808</v>
      </c>
      <c r="D1194" s="4" t="s">
        <v>1809</v>
      </c>
      <c r="E1194" s="7" t="s">
        <v>116</v>
      </c>
      <c r="F1194" s="4" t="s">
        <v>12</v>
      </c>
      <c r="G1194" s="269">
        <v>63973.210084033613</v>
      </c>
      <c r="H1194" s="4">
        <v>605</v>
      </c>
      <c r="I1194" s="4">
        <v>1815</v>
      </c>
    </row>
    <row r="1195" spans="1:9">
      <c r="A1195" s="4" t="s">
        <v>9</v>
      </c>
      <c r="B1195" s="4">
        <v>107055</v>
      </c>
      <c r="C1195" s="171" t="s">
        <v>1810</v>
      </c>
      <c r="D1195" s="4" t="s">
        <v>1811</v>
      </c>
      <c r="E1195" s="4" t="s">
        <v>14</v>
      </c>
      <c r="F1195" s="4" t="s">
        <v>12</v>
      </c>
      <c r="G1195" s="269">
        <v>23049.403361344539</v>
      </c>
      <c r="H1195" s="4">
        <v>117</v>
      </c>
      <c r="I1195" s="4">
        <v>1398</v>
      </c>
    </row>
    <row r="1196" spans="1:9">
      <c r="A1196" s="4" t="s">
        <v>53</v>
      </c>
      <c r="B1196" s="4">
        <v>107056</v>
      </c>
      <c r="C1196" s="171" t="s">
        <v>1812</v>
      </c>
      <c r="D1196" s="4" t="s">
        <v>1813</v>
      </c>
      <c r="E1196" s="4" t="s">
        <v>284</v>
      </c>
      <c r="F1196" s="4" t="s">
        <v>12</v>
      </c>
      <c r="G1196" s="269">
        <v>18360.537815126052</v>
      </c>
      <c r="H1196" s="4">
        <v>911</v>
      </c>
      <c r="I1196" s="4">
        <v>2114</v>
      </c>
    </row>
    <row r="1197" spans="1:9">
      <c r="A1197" s="4" t="s">
        <v>31</v>
      </c>
      <c r="B1197" s="4">
        <v>107057</v>
      </c>
      <c r="C1197" s="171" t="s">
        <v>1814</v>
      </c>
      <c r="D1197" s="4" t="s">
        <v>1815</v>
      </c>
      <c r="E1197" s="4" t="s">
        <v>33</v>
      </c>
      <c r="F1197" s="4" t="s">
        <v>12</v>
      </c>
      <c r="G1197" s="269">
        <v>104579.79831932775</v>
      </c>
      <c r="H1197" s="4">
        <v>612</v>
      </c>
      <c r="I1197" s="4">
        <v>1834</v>
      </c>
    </row>
    <row r="1198" spans="1:9">
      <c r="A1198" s="4" t="s">
        <v>53</v>
      </c>
      <c r="B1198" s="4">
        <v>107058</v>
      </c>
      <c r="C1198" s="171" t="s">
        <v>1816</v>
      </c>
      <c r="D1198" s="4" t="s">
        <v>1817</v>
      </c>
      <c r="E1198" s="4" t="s">
        <v>84</v>
      </c>
      <c r="F1198" s="4" t="s">
        <v>12</v>
      </c>
      <c r="G1198" s="269">
        <v>72111</v>
      </c>
      <c r="H1198" s="4">
        <v>946</v>
      </c>
      <c r="I1198" s="4">
        <v>2237</v>
      </c>
    </row>
    <row r="1199" spans="1:9">
      <c r="A1199" s="4" t="s">
        <v>53</v>
      </c>
      <c r="B1199" s="4">
        <v>107059</v>
      </c>
      <c r="C1199" s="171" t="s">
        <v>1818</v>
      </c>
      <c r="D1199" s="4" t="s">
        <v>1819</v>
      </c>
      <c r="E1199" s="4" t="s">
        <v>76</v>
      </c>
      <c r="F1199" s="4" t="s">
        <v>12</v>
      </c>
      <c r="G1199" s="269">
        <v>30252.100840336137</v>
      </c>
      <c r="H1199" s="4">
        <v>937</v>
      </c>
      <c r="I1199" s="4">
        <v>2206</v>
      </c>
    </row>
    <row r="1200" spans="1:9">
      <c r="A1200" s="4" t="s">
        <v>53</v>
      </c>
      <c r="B1200" s="4">
        <v>107060</v>
      </c>
      <c r="C1200" s="171" t="s">
        <v>1820</v>
      </c>
      <c r="D1200" s="4" t="s">
        <v>1821</v>
      </c>
      <c r="E1200" s="4" t="s">
        <v>143</v>
      </c>
      <c r="F1200" s="4" t="s">
        <v>12</v>
      </c>
      <c r="G1200" s="269">
        <v>6960</v>
      </c>
      <c r="H1200" s="4">
        <v>919</v>
      </c>
      <c r="I1200" s="4">
        <v>2133</v>
      </c>
    </row>
    <row r="1201" spans="1:9">
      <c r="A1201" s="4" t="s">
        <v>53</v>
      </c>
      <c r="B1201" s="4">
        <v>107061</v>
      </c>
      <c r="C1201" s="171" t="s">
        <v>1820</v>
      </c>
      <c r="D1201" s="4" t="s">
        <v>1822</v>
      </c>
      <c r="E1201" s="4" t="s">
        <v>284</v>
      </c>
      <c r="F1201" s="4" t="s">
        <v>12</v>
      </c>
      <c r="G1201" s="269">
        <v>15872.882352941177</v>
      </c>
      <c r="H1201" s="4">
        <v>911</v>
      </c>
      <c r="I1201" s="4">
        <v>2114</v>
      </c>
    </row>
    <row r="1202" spans="1:9">
      <c r="A1202" s="4" t="s">
        <v>9</v>
      </c>
      <c r="B1202" s="4">
        <v>107062</v>
      </c>
      <c r="C1202" s="171" t="s">
        <v>1823</v>
      </c>
      <c r="D1202" s="4" t="s">
        <v>1824</v>
      </c>
      <c r="E1202" s="4" t="s">
        <v>63</v>
      </c>
      <c r="F1202" s="4" t="s">
        <v>12</v>
      </c>
      <c r="G1202" s="269">
        <v>32195.462184873948</v>
      </c>
      <c r="H1202" s="4">
        <v>111</v>
      </c>
      <c r="I1202" s="4">
        <v>1337</v>
      </c>
    </row>
    <row r="1203" spans="1:9">
      <c r="A1203" s="4" t="s">
        <v>53</v>
      </c>
      <c r="B1203" s="4">
        <v>107063</v>
      </c>
      <c r="C1203" s="171" t="s">
        <v>1825</v>
      </c>
      <c r="D1203" s="4" t="s">
        <v>1826</v>
      </c>
      <c r="E1203" s="4" t="s">
        <v>284</v>
      </c>
      <c r="F1203" s="4" t="s">
        <v>12</v>
      </c>
      <c r="G1203" s="269">
        <v>43281.10924369748</v>
      </c>
      <c r="H1203" s="4">
        <v>911</v>
      </c>
      <c r="I1203" s="4">
        <v>2114</v>
      </c>
    </row>
    <row r="1204" spans="1:9">
      <c r="A1204" s="4" t="s">
        <v>67</v>
      </c>
      <c r="B1204" s="4">
        <v>107064</v>
      </c>
      <c r="C1204" s="171" t="s">
        <v>1827</v>
      </c>
      <c r="D1204" s="4" t="s">
        <v>1828</v>
      </c>
      <c r="E1204" s="4" t="s">
        <v>345</v>
      </c>
      <c r="F1204" s="4" t="s">
        <v>12</v>
      </c>
      <c r="G1204" s="269">
        <v>278160.00000000006</v>
      </c>
      <c r="H1204" s="4">
        <v>964</v>
      </c>
      <c r="I1204" s="4">
        <v>2913</v>
      </c>
    </row>
    <row r="1205" spans="1:9">
      <c r="A1205" s="4" t="s">
        <v>67</v>
      </c>
      <c r="B1205" s="4">
        <v>107065</v>
      </c>
      <c r="C1205" s="171" t="s">
        <v>1829</v>
      </c>
      <c r="D1205" s="4" t="s">
        <v>1830</v>
      </c>
      <c r="E1205" s="4" t="s">
        <v>176</v>
      </c>
      <c r="F1205" s="4" t="s">
        <v>12</v>
      </c>
      <c r="G1205" s="269">
        <v>64100.420168067227</v>
      </c>
      <c r="H1205" s="4">
        <v>905</v>
      </c>
      <c r="I1205" s="4">
        <v>2912</v>
      </c>
    </row>
    <row r="1206" spans="1:9">
      <c r="A1206" s="4" t="s">
        <v>53</v>
      </c>
      <c r="B1206" s="4">
        <v>107067</v>
      </c>
      <c r="C1206" s="171" t="s">
        <v>1831</v>
      </c>
      <c r="D1206" s="4" t="s">
        <v>1832</v>
      </c>
      <c r="E1206" s="4" t="s">
        <v>284</v>
      </c>
      <c r="F1206" s="4" t="s">
        <v>12</v>
      </c>
      <c r="G1206" s="269">
        <v>440615.10084033612</v>
      </c>
      <c r="H1206" s="4">
        <v>911</v>
      </c>
      <c r="I1206" s="4">
        <v>2114</v>
      </c>
    </row>
    <row r="1207" spans="1:9">
      <c r="A1207" s="4" t="s">
        <v>53</v>
      </c>
      <c r="B1207" s="4">
        <v>107069</v>
      </c>
      <c r="C1207" s="171" t="s">
        <v>1833</v>
      </c>
      <c r="D1207" s="4" t="s">
        <v>1834</v>
      </c>
      <c r="E1207" s="4" t="s">
        <v>284</v>
      </c>
      <c r="F1207" s="4" t="s">
        <v>12</v>
      </c>
      <c r="G1207" s="269">
        <v>52289.899159663873</v>
      </c>
      <c r="H1207" s="4">
        <v>911</v>
      </c>
      <c r="I1207" s="4">
        <v>2114</v>
      </c>
    </row>
    <row r="1208" spans="1:9">
      <c r="A1208" s="4" t="s">
        <v>67</v>
      </c>
      <c r="B1208" s="4">
        <v>107070</v>
      </c>
      <c r="C1208" s="171" t="s">
        <v>1835</v>
      </c>
      <c r="D1208" s="4" t="s">
        <v>1836</v>
      </c>
      <c r="E1208" s="4" t="s">
        <v>176</v>
      </c>
      <c r="F1208" s="4" t="s">
        <v>12</v>
      </c>
      <c r="G1208" s="269">
        <v>57479.02521008403</v>
      </c>
      <c r="H1208" s="4">
        <v>905</v>
      </c>
      <c r="I1208" s="4">
        <v>2912</v>
      </c>
    </row>
    <row r="1209" spans="1:9">
      <c r="A1209" s="4" t="s">
        <v>137</v>
      </c>
      <c r="B1209" s="4">
        <v>107071</v>
      </c>
      <c r="C1209" s="171" t="s">
        <v>1837</v>
      </c>
      <c r="D1209" s="4" t="s">
        <v>1838</v>
      </c>
      <c r="E1209" s="4" t="s">
        <v>139</v>
      </c>
      <c r="F1209" s="4" t="s">
        <v>12</v>
      </c>
      <c r="G1209" s="269">
        <v>83823.722689075628</v>
      </c>
      <c r="H1209" s="4">
        <v>718</v>
      </c>
      <c r="I1209" s="4">
        <v>1959</v>
      </c>
    </row>
    <row r="1210" spans="1:9">
      <c r="A1210" s="4" t="s">
        <v>67</v>
      </c>
      <c r="B1210" s="4">
        <v>107072</v>
      </c>
      <c r="C1210" s="171" t="s">
        <v>1839</v>
      </c>
      <c r="D1210" s="4" t="s">
        <v>1840</v>
      </c>
      <c r="E1210" s="4" t="s">
        <v>345</v>
      </c>
      <c r="F1210" s="4" t="s">
        <v>12</v>
      </c>
      <c r="G1210" s="269">
        <v>62551.462184873955</v>
      </c>
      <c r="H1210" s="4">
        <v>964</v>
      </c>
      <c r="I1210" s="4">
        <v>2253</v>
      </c>
    </row>
    <row r="1211" spans="1:9">
      <c r="A1211" s="4" t="s">
        <v>67</v>
      </c>
      <c r="B1211" s="4">
        <v>107073</v>
      </c>
      <c r="C1211" s="171" t="s">
        <v>1841</v>
      </c>
      <c r="D1211" s="4" t="s">
        <v>1842</v>
      </c>
      <c r="E1211" s="4" t="s">
        <v>176</v>
      </c>
      <c r="F1211" s="4" t="s">
        <v>12</v>
      </c>
      <c r="G1211" s="269">
        <v>54213.873949579836</v>
      </c>
      <c r="H1211" s="4">
        <v>905</v>
      </c>
      <c r="I1211" s="4">
        <v>2912</v>
      </c>
    </row>
    <row r="1212" spans="1:9">
      <c r="A1212" s="4" t="s">
        <v>16</v>
      </c>
      <c r="B1212" s="4">
        <v>107074</v>
      </c>
      <c r="C1212" s="171" t="s">
        <v>1843</v>
      </c>
      <c r="D1212" s="4" t="s">
        <v>1844</v>
      </c>
      <c r="E1212" s="4" t="s">
        <v>18</v>
      </c>
      <c r="F1212" s="4" t="s">
        <v>12</v>
      </c>
      <c r="G1212" s="269">
        <v>41070.915966386558</v>
      </c>
      <c r="H1212" s="4">
        <v>409</v>
      </c>
      <c r="I1212" s="4">
        <v>1675</v>
      </c>
    </row>
    <row r="1213" spans="1:9">
      <c r="A1213" s="4" t="s">
        <v>53</v>
      </c>
      <c r="B1213" s="4">
        <v>107075</v>
      </c>
      <c r="C1213" s="171" t="s">
        <v>1845</v>
      </c>
      <c r="D1213" s="4" t="s">
        <v>1846</v>
      </c>
      <c r="E1213" s="4" t="s">
        <v>284</v>
      </c>
      <c r="F1213" s="4" t="s">
        <v>12</v>
      </c>
      <c r="G1213" s="269">
        <v>97019.605042016818</v>
      </c>
      <c r="H1213" s="4">
        <v>911</v>
      </c>
      <c r="I1213" s="4">
        <v>2114</v>
      </c>
    </row>
    <row r="1214" spans="1:9">
      <c r="A1214" s="4" t="s">
        <v>137</v>
      </c>
      <c r="B1214" s="4">
        <v>107076</v>
      </c>
      <c r="C1214" s="171" t="s">
        <v>1847</v>
      </c>
      <c r="D1214" s="4" t="s">
        <v>1848</v>
      </c>
      <c r="E1214" s="4" t="s">
        <v>139</v>
      </c>
      <c r="F1214" s="4" t="s">
        <v>12</v>
      </c>
      <c r="G1214" s="269">
        <v>63865.840336134461</v>
      </c>
      <c r="H1214" s="4">
        <v>718</v>
      </c>
      <c r="I1214" s="4">
        <v>1959</v>
      </c>
    </row>
    <row r="1215" spans="1:9">
      <c r="A1215" s="4" t="s">
        <v>67</v>
      </c>
      <c r="B1215" s="4">
        <v>107077</v>
      </c>
      <c r="C1215" s="171" t="s">
        <v>1849</v>
      </c>
      <c r="D1215" s="4" t="s">
        <v>1850</v>
      </c>
      <c r="E1215" s="4" t="s">
        <v>176</v>
      </c>
      <c r="F1215" s="4" t="s">
        <v>12</v>
      </c>
      <c r="G1215" s="269">
        <v>54753.512605042022</v>
      </c>
      <c r="H1215" s="4">
        <v>905</v>
      </c>
      <c r="I1215" s="4">
        <v>2912</v>
      </c>
    </row>
    <row r="1216" spans="1:9">
      <c r="A1216" s="4" t="s">
        <v>137</v>
      </c>
      <c r="B1216" s="4">
        <v>107078</v>
      </c>
      <c r="C1216" s="171" t="s">
        <v>1851</v>
      </c>
      <c r="D1216" s="4" t="s">
        <v>1852</v>
      </c>
      <c r="E1216" s="7" t="s">
        <v>139</v>
      </c>
      <c r="F1216" s="4" t="s">
        <v>12</v>
      </c>
      <c r="G1216" s="269">
        <v>31932.915966386554</v>
      </c>
      <c r="H1216" s="4">
        <v>718</v>
      </c>
      <c r="I1216" s="4">
        <v>1959</v>
      </c>
    </row>
    <row r="1217" spans="1:9">
      <c r="A1217" s="4" t="s">
        <v>67</v>
      </c>
      <c r="B1217" s="4">
        <v>107079</v>
      </c>
      <c r="C1217" s="171" t="s">
        <v>1853</v>
      </c>
      <c r="D1217" s="4" t="s">
        <v>1854</v>
      </c>
      <c r="E1217" s="4" t="s">
        <v>176</v>
      </c>
      <c r="F1217" s="4" t="s">
        <v>12</v>
      </c>
      <c r="G1217" s="269">
        <v>24705.840336134457</v>
      </c>
      <c r="H1217" s="4">
        <v>905</v>
      </c>
      <c r="I1217" s="4">
        <v>2910</v>
      </c>
    </row>
    <row r="1218" spans="1:9">
      <c r="A1218" s="4" t="s">
        <v>53</v>
      </c>
      <c r="B1218" s="4">
        <v>107080</v>
      </c>
      <c r="C1218" s="171" t="s">
        <v>1855</v>
      </c>
      <c r="D1218" s="4" t="s">
        <v>1856</v>
      </c>
      <c r="E1218" s="4" t="s">
        <v>134</v>
      </c>
      <c r="F1218" s="4" t="s">
        <v>12</v>
      </c>
      <c r="G1218" s="269">
        <v>39176.403361344535</v>
      </c>
      <c r="H1218" s="4">
        <v>938</v>
      </c>
      <c r="I1218" s="4">
        <v>2209</v>
      </c>
    </row>
    <row r="1219" spans="1:9">
      <c r="A1219" s="4" t="s">
        <v>9</v>
      </c>
      <c r="B1219" s="4">
        <v>107081</v>
      </c>
      <c r="C1219" s="171" t="s">
        <v>1857</v>
      </c>
      <c r="D1219" s="4" t="s">
        <v>1858</v>
      </c>
      <c r="E1219" s="4" t="s">
        <v>311</v>
      </c>
      <c r="F1219" s="4" t="s">
        <v>12</v>
      </c>
      <c r="G1219" s="269">
        <v>11543</v>
      </c>
      <c r="H1219" s="4">
        <v>105</v>
      </c>
      <c r="I1219" s="4">
        <v>1314</v>
      </c>
    </row>
    <row r="1220" spans="1:9">
      <c r="A1220" s="4" t="s">
        <v>24</v>
      </c>
      <c r="B1220" s="4">
        <v>107082</v>
      </c>
      <c r="C1220" s="171" t="s">
        <v>1859</v>
      </c>
      <c r="D1220" s="4" t="s">
        <v>1860</v>
      </c>
      <c r="E1220" s="4" t="s">
        <v>95</v>
      </c>
      <c r="F1220" s="4" t="s">
        <v>12</v>
      </c>
      <c r="G1220" s="269">
        <v>47899.378151260506</v>
      </c>
      <c r="H1220" s="4">
        <v>713</v>
      </c>
      <c r="I1220" s="4">
        <v>1937</v>
      </c>
    </row>
    <row r="1221" spans="1:9">
      <c r="A1221" s="4" t="s">
        <v>67</v>
      </c>
      <c r="B1221" s="4">
        <v>107083</v>
      </c>
      <c r="C1221" s="171" t="s">
        <v>1861</v>
      </c>
      <c r="D1221" s="4" t="s">
        <v>1862</v>
      </c>
      <c r="E1221" s="4" t="s">
        <v>345</v>
      </c>
      <c r="F1221" s="4" t="s">
        <v>12</v>
      </c>
      <c r="G1221" s="269">
        <v>82522.268907563033</v>
      </c>
      <c r="H1221" s="4">
        <v>964</v>
      </c>
      <c r="I1221" s="4">
        <v>2253</v>
      </c>
    </row>
    <row r="1222" spans="1:9">
      <c r="A1222" s="4" t="s">
        <v>67</v>
      </c>
      <c r="B1222" s="4">
        <v>107084</v>
      </c>
      <c r="C1222" s="171" t="s">
        <v>1863</v>
      </c>
      <c r="D1222" s="4" t="s">
        <v>1864</v>
      </c>
      <c r="E1222" s="4" t="s">
        <v>176</v>
      </c>
      <c r="F1222" s="4" t="s">
        <v>12</v>
      </c>
      <c r="G1222" s="269">
        <v>106256.53781512605</v>
      </c>
      <c r="H1222" s="4">
        <v>905</v>
      </c>
      <c r="I1222" s="4">
        <v>2912</v>
      </c>
    </row>
    <row r="1223" spans="1:9">
      <c r="A1223" s="4" t="s">
        <v>67</v>
      </c>
      <c r="B1223" s="4">
        <v>107086</v>
      </c>
      <c r="C1223" s="171" t="s">
        <v>1865</v>
      </c>
      <c r="D1223" s="4" t="s">
        <v>1866</v>
      </c>
      <c r="E1223" s="4" t="s">
        <v>176</v>
      </c>
      <c r="F1223" s="4" t="s">
        <v>12</v>
      </c>
      <c r="G1223" s="269">
        <v>16386.537815126052</v>
      </c>
      <c r="H1223" s="4">
        <v>905</v>
      </c>
      <c r="I1223" s="4">
        <v>2912</v>
      </c>
    </row>
    <row r="1224" spans="1:9">
      <c r="A1224" s="4" t="s">
        <v>137</v>
      </c>
      <c r="B1224" s="4">
        <v>107088</v>
      </c>
      <c r="C1224" s="171" t="s">
        <v>1867</v>
      </c>
      <c r="D1224" s="4" t="s">
        <v>1868</v>
      </c>
      <c r="E1224" s="4" t="s">
        <v>139</v>
      </c>
      <c r="F1224" s="4" t="s">
        <v>12</v>
      </c>
      <c r="G1224" s="269">
        <v>31932.915966386554</v>
      </c>
      <c r="H1224" s="4">
        <v>718</v>
      </c>
      <c r="I1224" s="4">
        <v>1959</v>
      </c>
    </row>
    <row r="1225" spans="1:9">
      <c r="A1225" s="4" t="s">
        <v>53</v>
      </c>
      <c r="B1225" s="4">
        <v>107089</v>
      </c>
      <c r="C1225" s="171" t="s">
        <v>1867</v>
      </c>
      <c r="D1225" s="4" t="s">
        <v>1869</v>
      </c>
      <c r="E1225" s="4" t="s">
        <v>316</v>
      </c>
      <c r="F1225" s="4" t="s">
        <v>12</v>
      </c>
      <c r="G1225" s="269">
        <v>25421.848739495799</v>
      </c>
      <c r="H1225" s="4">
        <v>925</v>
      </c>
      <c r="I1225" s="4">
        <v>2153</v>
      </c>
    </row>
    <row r="1226" spans="1:9">
      <c r="A1226" s="4" t="s">
        <v>67</v>
      </c>
      <c r="B1226" s="4">
        <v>107090</v>
      </c>
      <c r="C1226" s="171" t="s">
        <v>1870</v>
      </c>
      <c r="D1226" s="4" t="s">
        <v>1862</v>
      </c>
      <c r="E1226" s="4" t="s">
        <v>345</v>
      </c>
      <c r="F1226" s="4" t="s">
        <v>12</v>
      </c>
      <c r="G1226" s="269">
        <v>61358.151260504201</v>
      </c>
      <c r="H1226" s="4">
        <v>964</v>
      </c>
      <c r="I1226" s="4">
        <v>2253</v>
      </c>
    </row>
    <row r="1227" spans="1:9">
      <c r="A1227" s="4" t="s">
        <v>53</v>
      </c>
      <c r="B1227" s="4">
        <v>107091</v>
      </c>
      <c r="C1227" s="171" t="s">
        <v>1871</v>
      </c>
      <c r="D1227" s="4" t="s">
        <v>1872</v>
      </c>
      <c r="E1227" s="4" t="s">
        <v>55</v>
      </c>
      <c r="F1227" s="4" t="s">
        <v>12</v>
      </c>
      <c r="G1227" s="269">
        <v>119040.21008403362</v>
      </c>
      <c r="H1227" s="4">
        <v>936</v>
      </c>
      <c r="I1227" s="4">
        <v>2202</v>
      </c>
    </row>
    <row r="1228" spans="1:9">
      <c r="A1228" s="4" t="s">
        <v>67</v>
      </c>
      <c r="B1228" s="4">
        <v>107093</v>
      </c>
      <c r="C1228" s="171" t="s">
        <v>1873</v>
      </c>
      <c r="D1228" s="4" t="s">
        <v>1874</v>
      </c>
      <c r="E1228" s="4" t="s">
        <v>176</v>
      </c>
      <c r="F1228" s="4" t="s">
        <v>12</v>
      </c>
      <c r="G1228" s="269">
        <v>48857.151260504208</v>
      </c>
      <c r="H1228" s="4">
        <v>905</v>
      </c>
      <c r="I1228" s="4">
        <v>2912</v>
      </c>
    </row>
    <row r="1229" spans="1:9">
      <c r="A1229" s="4" t="s">
        <v>53</v>
      </c>
      <c r="B1229" s="4">
        <v>107094</v>
      </c>
      <c r="C1229" s="171" t="s">
        <v>1875</v>
      </c>
      <c r="D1229" s="4" t="s">
        <v>1876</v>
      </c>
      <c r="E1229" s="4" t="s">
        <v>284</v>
      </c>
      <c r="F1229" s="4" t="s">
        <v>12</v>
      </c>
      <c r="G1229" s="269">
        <v>26936.546218487398</v>
      </c>
      <c r="H1229" s="4">
        <v>911</v>
      </c>
      <c r="I1229" s="4">
        <v>2114</v>
      </c>
    </row>
    <row r="1230" spans="1:9">
      <c r="A1230" s="4" t="s">
        <v>137</v>
      </c>
      <c r="B1230" s="4">
        <v>107095</v>
      </c>
      <c r="C1230" s="171" t="s">
        <v>1877</v>
      </c>
      <c r="D1230" s="4" t="s">
        <v>1878</v>
      </c>
      <c r="E1230" s="4" t="s">
        <v>139</v>
      </c>
      <c r="F1230" s="4" t="s">
        <v>12</v>
      </c>
      <c r="G1230" s="269">
        <v>69748.016806722691</v>
      </c>
      <c r="H1230" s="4">
        <v>718</v>
      </c>
      <c r="I1230" s="4">
        <v>1959</v>
      </c>
    </row>
    <row r="1231" spans="1:9">
      <c r="A1231" s="4" t="s">
        <v>53</v>
      </c>
      <c r="B1231" s="4">
        <v>107097</v>
      </c>
      <c r="C1231" s="171" t="s">
        <v>1879</v>
      </c>
      <c r="D1231" s="4" t="s">
        <v>1880</v>
      </c>
      <c r="E1231" s="4" t="s">
        <v>284</v>
      </c>
      <c r="F1231" s="4" t="s">
        <v>12</v>
      </c>
      <c r="G1231" s="269">
        <v>21176.403361344539</v>
      </c>
      <c r="H1231" s="4">
        <v>911</v>
      </c>
      <c r="I1231" s="4">
        <v>2114</v>
      </c>
    </row>
    <row r="1232" spans="1:9">
      <c r="A1232" s="4" t="s">
        <v>67</v>
      </c>
      <c r="B1232" s="4">
        <v>107098</v>
      </c>
      <c r="C1232" s="171" t="s">
        <v>1881</v>
      </c>
      <c r="D1232" s="4" t="s">
        <v>1882</v>
      </c>
      <c r="E1232" s="4" t="s">
        <v>176</v>
      </c>
      <c r="F1232" s="4" t="s">
        <v>12</v>
      </c>
      <c r="G1232" s="269">
        <v>47899.378151260506</v>
      </c>
      <c r="H1232" s="4">
        <v>905</v>
      </c>
      <c r="I1232" s="4">
        <v>2912</v>
      </c>
    </row>
    <row r="1233" spans="1:9">
      <c r="A1233" s="4" t="s">
        <v>9</v>
      </c>
      <c r="B1233" s="4">
        <v>107099</v>
      </c>
      <c r="C1233" s="171" t="s">
        <v>1883</v>
      </c>
      <c r="D1233" s="4" t="s">
        <v>1884</v>
      </c>
      <c r="E1233" s="4" t="s">
        <v>11</v>
      </c>
      <c r="F1233" s="4" t="s">
        <v>12</v>
      </c>
      <c r="G1233" s="269">
        <v>33462.478991596639</v>
      </c>
      <c r="H1233" s="4">
        <v>102</v>
      </c>
      <c r="I1233" s="4">
        <v>1306</v>
      </c>
    </row>
    <row r="1234" spans="1:9">
      <c r="A1234" s="4" t="s">
        <v>53</v>
      </c>
      <c r="B1234" s="4">
        <v>107100</v>
      </c>
      <c r="C1234" s="171" t="s">
        <v>1885</v>
      </c>
      <c r="D1234" s="4" t="s">
        <v>1886</v>
      </c>
      <c r="E1234" s="4" t="s">
        <v>316</v>
      </c>
      <c r="F1234" s="4" t="s">
        <v>12</v>
      </c>
      <c r="G1234" s="269">
        <v>44957.100840336134</v>
      </c>
      <c r="H1234" s="4">
        <v>925</v>
      </c>
      <c r="I1234" s="4">
        <v>2155</v>
      </c>
    </row>
    <row r="1235" spans="1:9">
      <c r="A1235" s="4" t="s">
        <v>67</v>
      </c>
      <c r="B1235" s="4">
        <v>107101</v>
      </c>
      <c r="C1235" s="171" t="s">
        <v>1887</v>
      </c>
      <c r="D1235" s="4" t="s">
        <v>1888</v>
      </c>
      <c r="E1235" s="4" t="s">
        <v>345</v>
      </c>
      <c r="F1235" s="4" t="s">
        <v>12</v>
      </c>
      <c r="G1235" s="269">
        <v>115277.33613445378</v>
      </c>
      <c r="H1235" s="4">
        <v>964</v>
      </c>
      <c r="I1235" s="4">
        <v>2913</v>
      </c>
    </row>
    <row r="1236" spans="1:9">
      <c r="A1236" s="4" t="s">
        <v>67</v>
      </c>
      <c r="B1236" s="4">
        <v>107102</v>
      </c>
      <c r="C1236" s="171" t="s">
        <v>1889</v>
      </c>
      <c r="D1236" s="4" t="s">
        <v>1890</v>
      </c>
      <c r="E1236" s="4" t="s">
        <v>176</v>
      </c>
      <c r="F1236" s="4" t="s">
        <v>12</v>
      </c>
      <c r="G1236" s="269">
        <v>52691.176470588238</v>
      </c>
      <c r="H1236" s="4">
        <v>905</v>
      </c>
      <c r="I1236" s="4">
        <v>2912</v>
      </c>
    </row>
    <row r="1237" spans="1:9">
      <c r="A1237" s="4" t="s">
        <v>53</v>
      </c>
      <c r="B1237" s="4">
        <v>107103</v>
      </c>
      <c r="C1237" s="171" t="s">
        <v>1891</v>
      </c>
      <c r="D1237" s="4" t="s">
        <v>1892</v>
      </c>
      <c r="E1237" s="4" t="s">
        <v>284</v>
      </c>
      <c r="F1237" s="4" t="s">
        <v>12</v>
      </c>
      <c r="G1237" s="269">
        <v>248067.28571428574</v>
      </c>
      <c r="H1237" s="4">
        <v>911</v>
      </c>
      <c r="I1237" s="4">
        <v>2114</v>
      </c>
    </row>
    <row r="1238" spans="1:9">
      <c r="A1238" s="4" t="s">
        <v>67</v>
      </c>
      <c r="B1238" s="4">
        <v>107105</v>
      </c>
      <c r="C1238" s="171" t="s">
        <v>1893</v>
      </c>
      <c r="D1238" s="4" t="s">
        <v>1894</v>
      </c>
      <c r="E1238" s="4" t="s">
        <v>176</v>
      </c>
      <c r="F1238" s="4" t="s">
        <v>12</v>
      </c>
      <c r="G1238" s="269">
        <v>47899.378151260506</v>
      </c>
      <c r="H1238" s="4">
        <v>905</v>
      </c>
      <c r="I1238" s="4">
        <v>2912</v>
      </c>
    </row>
    <row r="1239" spans="1:9">
      <c r="A1239" s="4" t="s">
        <v>53</v>
      </c>
      <c r="B1239" s="4">
        <v>107106</v>
      </c>
      <c r="C1239" s="171" t="s">
        <v>1895</v>
      </c>
      <c r="D1239" s="4" t="s">
        <v>1896</v>
      </c>
      <c r="E1239" s="4" t="s">
        <v>316</v>
      </c>
      <c r="F1239" s="4" t="s">
        <v>12</v>
      </c>
      <c r="G1239" s="269">
        <v>114958.05882352941</v>
      </c>
      <c r="H1239" s="4">
        <v>925</v>
      </c>
      <c r="I1239" s="4">
        <v>2155</v>
      </c>
    </row>
    <row r="1240" spans="1:9">
      <c r="A1240" s="4" t="s">
        <v>156</v>
      </c>
      <c r="B1240" s="4">
        <v>107107</v>
      </c>
      <c r="C1240" s="171" t="s">
        <v>1897</v>
      </c>
      <c r="D1240" s="4" t="s">
        <v>1898</v>
      </c>
      <c r="E1240" s="7" t="s">
        <v>200</v>
      </c>
      <c r="F1240" s="4" t="s">
        <v>12</v>
      </c>
      <c r="G1240" s="269">
        <v>31932.915966386554</v>
      </c>
      <c r="H1240" s="4">
        <v>705</v>
      </c>
      <c r="I1240" s="4">
        <v>1915</v>
      </c>
    </row>
    <row r="1241" spans="1:9">
      <c r="A1241" s="4" t="s">
        <v>67</v>
      </c>
      <c r="B1241" s="4">
        <v>107108</v>
      </c>
      <c r="C1241" s="171" t="s">
        <v>1899</v>
      </c>
      <c r="D1241" s="4" t="s">
        <v>351</v>
      </c>
      <c r="E1241" s="7" t="s">
        <v>345</v>
      </c>
      <c r="F1241" s="4" t="s">
        <v>12</v>
      </c>
      <c r="G1241" s="269">
        <v>47899.378151260506</v>
      </c>
      <c r="H1241" s="4">
        <v>964</v>
      </c>
      <c r="I1241" s="4">
        <v>2253</v>
      </c>
    </row>
    <row r="1242" spans="1:9">
      <c r="A1242" s="4" t="s">
        <v>9</v>
      </c>
      <c r="B1242" s="4">
        <v>107109</v>
      </c>
      <c r="C1242" s="171" t="s">
        <v>1900</v>
      </c>
      <c r="D1242" s="4" t="s">
        <v>1901</v>
      </c>
      <c r="E1242" s="4" t="s">
        <v>126</v>
      </c>
      <c r="F1242" s="4" t="s">
        <v>12</v>
      </c>
      <c r="G1242" s="269">
        <v>88537.781512605055</v>
      </c>
      <c r="H1242" s="4">
        <v>104</v>
      </c>
      <c r="I1242" s="4">
        <v>1310</v>
      </c>
    </row>
    <row r="1243" spans="1:9">
      <c r="A1243" s="4" t="s">
        <v>9</v>
      </c>
      <c r="B1243" s="4">
        <v>107110</v>
      </c>
      <c r="C1243" s="171" t="s">
        <v>1900</v>
      </c>
      <c r="D1243" s="4" t="s">
        <v>1901</v>
      </c>
      <c r="E1243" s="4" t="s">
        <v>126</v>
      </c>
      <c r="F1243" s="4" t="s">
        <v>12</v>
      </c>
      <c r="G1243" s="269">
        <v>88537.781512605055</v>
      </c>
      <c r="H1243" s="4">
        <v>104</v>
      </c>
      <c r="I1243" s="4">
        <v>1310</v>
      </c>
    </row>
    <row r="1244" spans="1:9">
      <c r="A1244" s="4" t="s">
        <v>53</v>
      </c>
      <c r="B1244" s="4">
        <v>107111</v>
      </c>
      <c r="C1244" s="171" t="s">
        <v>1902</v>
      </c>
      <c r="D1244" s="4" t="s">
        <v>1903</v>
      </c>
      <c r="E1244" s="4" t="s">
        <v>316</v>
      </c>
      <c r="F1244" s="4" t="s">
        <v>12</v>
      </c>
      <c r="G1244" s="269">
        <v>13109.277310924372</v>
      </c>
      <c r="H1244" s="4">
        <v>925</v>
      </c>
      <c r="I1244" s="4">
        <v>2155</v>
      </c>
    </row>
    <row r="1245" spans="1:9">
      <c r="A1245" s="4" t="s">
        <v>53</v>
      </c>
      <c r="B1245" s="4">
        <v>107112</v>
      </c>
      <c r="C1245" s="171" t="s">
        <v>1904</v>
      </c>
      <c r="D1245" s="4" t="s">
        <v>1905</v>
      </c>
      <c r="E1245" s="4" t="s">
        <v>284</v>
      </c>
      <c r="F1245" s="4" t="s">
        <v>12</v>
      </c>
      <c r="G1245" s="269">
        <v>18334.596638655461</v>
      </c>
      <c r="H1245" s="4">
        <v>911</v>
      </c>
      <c r="I1245" s="4">
        <v>2114</v>
      </c>
    </row>
    <row r="1246" spans="1:9">
      <c r="A1246" s="4" t="s">
        <v>67</v>
      </c>
      <c r="B1246" s="4">
        <v>107113</v>
      </c>
      <c r="C1246" s="171" t="s">
        <v>1906</v>
      </c>
      <c r="D1246" s="4" t="s">
        <v>1907</v>
      </c>
      <c r="E1246" s="4" t="s">
        <v>176</v>
      </c>
      <c r="F1246" s="4" t="s">
        <v>12</v>
      </c>
      <c r="G1246" s="269">
        <v>78636.823529411777</v>
      </c>
      <c r="H1246" s="4">
        <v>905</v>
      </c>
      <c r="I1246" s="4">
        <v>2912</v>
      </c>
    </row>
    <row r="1247" spans="1:9">
      <c r="A1247" s="4" t="s">
        <v>53</v>
      </c>
      <c r="B1247" s="4">
        <v>107114</v>
      </c>
      <c r="C1247" s="171" t="s">
        <v>1908</v>
      </c>
      <c r="D1247" s="4" t="s">
        <v>1909</v>
      </c>
      <c r="E1247" s="7" t="s">
        <v>55</v>
      </c>
      <c r="F1247" s="4" t="s">
        <v>12</v>
      </c>
      <c r="G1247" s="269">
        <v>22462.016806722688</v>
      </c>
      <c r="H1247" s="4">
        <v>936</v>
      </c>
      <c r="I1247" s="4">
        <v>2202</v>
      </c>
    </row>
    <row r="1248" spans="1:9">
      <c r="A1248" s="4" t="s">
        <v>53</v>
      </c>
      <c r="B1248" s="4">
        <v>107115</v>
      </c>
      <c r="C1248" s="171" t="s">
        <v>1910</v>
      </c>
      <c r="D1248" s="4" t="s">
        <v>1911</v>
      </c>
      <c r="E1248" s="4" t="s">
        <v>316</v>
      </c>
      <c r="F1248" s="4" t="s">
        <v>12</v>
      </c>
      <c r="G1248" s="269">
        <v>13109.277310924372</v>
      </c>
      <c r="H1248" s="4">
        <v>925</v>
      </c>
      <c r="I1248" s="4">
        <v>2155</v>
      </c>
    </row>
    <row r="1249" spans="1:9">
      <c r="A1249" s="4" t="s">
        <v>67</v>
      </c>
      <c r="B1249" s="4">
        <v>107116</v>
      </c>
      <c r="C1249" s="171" t="s">
        <v>1912</v>
      </c>
      <c r="D1249" s="4" t="s">
        <v>1913</v>
      </c>
      <c r="E1249" s="4" t="s">
        <v>176</v>
      </c>
      <c r="F1249" s="4" t="s">
        <v>12</v>
      </c>
      <c r="G1249" s="269">
        <v>62521.201680672268</v>
      </c>
      <c r="H1249" s="4">
        <v>905</v>
      </c>
      <c r="I1249" s="4">
        <v>2912</v>
      </c>
    </row>
    <row r="1250" spans="1:9">
      <c r="A1250" s="4" t="s">
        <v>53</v>
      </c>
      <c r="B1250" s="4">
        <v>107118</v>
      </c>
      <c r="C1250" s="171" t="s">
        <v>1914</v>
      </c>
      <c r="D1250" s="4" t="s">
        <v>1915</v>
      </c>
      <c r="E1250" s="4" t="s">
        <v>284</v>
      </c>
      <c r="F1250" s="4" t="s">
        <v>12</v>
      </c>
      <c r="G1250" s="269">
        <v>52094</v>
      </c>
      <c r="H1250" s="4">
        <v>911</v>
      </c>
      <c r="I1250" s="4">
        <v>2114</v>
      </c>
    </row>
    <row r="1251" spans="1:9">
      <c r="A1251" s="4" t="s">
        <v>16</v>
      </c>
      <c r="B1251" s="4">
        <v>107119</v>
      </c>
      <c r="C1251" s="171" t="s">
        <v>1916</v>
      </c>
      <c r="D1251" s="4" t="s">
        <v>1917</v>
      </c>
      <c r="E1251" s="4" t="s">
        <v>20</v>
      </c>
      <c r="F1251" s="4" t="s">
        <v>12</v>
      </c>
      <c r="G1251" s="269">
        <v>11430.000000000002</v>
      </c>
      <c r="H1251" s="4">
        <v>413</v>
      </c>
      <c r="I1251" s="4">
        <v>1684</v>
      </c>
    </row>
    <row r="1252" spans="1:9">
      <c r="A1252" s="4" t="s">
        <v>31</v>
      </c>
      <c r="B1252" s="4">
        <v>107120</v>
      </c>
      <c r="C1252" s="171" t="s">
        <v>1918</v>
      </c>
      <c r="D1252" s="4" t="s">
        <v>1919</v>
      </c>
      <c r="E1252" s="4" t="s">
        <v>33</v>
      </c>
      <c r="F1252" s="4" t="s">
        <v>12</v>
      </c>
      <c r="G1252" s="269">
        <v>117736.94957983194</v>
      </c>
      <c r="H1252" s="4">
        <v>612</v>
      </c>
      <c r="I1252" s="4">
        <v>1835</v>
      </c>
    </row>
    <row r="1253" spans="1:9">
      <c r="A1253" s="4" t="s">
        <v>53</v>
      </c>
      <c r="B1253" s="4">
        <v>107121</v>
      </c>
      <c r="C1253" s="171" t="s">
        <v>1920</v>
      </c>
      <c r="D1253" s="4" t="s">
        <v>1921</v>
      </c>
      <c r="E1253" s="4" t="s">
        <v>316</v>
      </c>
      <c r="F1253" s="4" t="s">
        <v>12</v>
      </c>
      <c r="G1253" s="269">
        <v>5083.6638655462193</v>
      </c>
      <c r="H1253" s="4">
        <v>925</v>
      </c>
      <c r="I1253" s="4">
        <v>2155</v>
      </c>
    </row>
    <row r="1254" spans="1:9">
      <c r="A1254" s="4" t="s">
        <v>9</v>
      </c>
      <c r="B1254" s="4">
        <v>107122</v>
      </c>
      <c r="C1254" s="171" t="s">
        <v>1922</v>
      </c>
      <c r="D1254" s="4" t="s">
        <v>1923</v>
      </c>
      <c r="E1254" s="4" t="s">
        <v>63</v>
      </c>
      <c r="F1254" s="4" t="s">
        <v>12</v>
      </c>
      <c r="G1254" s="269">
        <v>18396.9243697479</v>
      </c>
      <c r="H1254" s="4">
        <v>111</v>
      </c>
      <c r="I1254" s="4">
        <v>1337</v>
      </c>
    </row>
    <row r="1255" spans="1:9">
      <c r="A1255" s="4" t="s">
        <v>67</v>
      </c>
      <c r="B1255" s="4">
        <v>107123</v>
      </c>
      <c r="C1255" s="171" t="s">
        <v>1924</v>
      </c>
      <c r="D1255" s="4" t="s">
        <v>1925</v>
      </c>
      <c r="E1255" s="4" t="s">
        <v>176</v>
      </c>
      <c r="F1255" s="4" t="s">
        <v>12</v>
      </c>
      <c r="G1255" s="269">
        <v>47899.378151260506</v>
      </c>
      <c r="H1255" s="4">
        <v>905</v>
      </c>
      <c r="I1255" s="4">
        <v>2912</v>
      </c>
    </row>
    <row r="1256" spans="1:9">
      <c r="A1256" s="4" t="s">
        <v>53</v>
      </c>
      <c r="B1256" s="4">
        <v>107124</v>
      </c>
      <c r="C1256" s="171" t="s">
        <v>1926</v>
      </c>
      <c r="D1256" s="4" t="s">
        <v>1927</v>
      </c>
      <c r="E1256" s="4" t="s">
        <v>316</v>
      </c>
      <c r="F1256" s="4" t="s">
        <v>12</v>
      </c>
      <c r="G1256" s="269">
        <v>34595.941176470587</v>
      </c>
      <c r="H1256" s="4">
        <v>925</v>
      </c>
      <c r="I1256" s="4">
        <v>2155</v>
      </c>
    </row>
    <row r="1257" spans="1:9">
      <c r="A1257" s="4" t="s">
        <v>67</v>
      </c>
      <c r="B1257" s="4">
        <v>107125</v>
      </c>
      <c r="C1257" s="171" t="s">
        <v>1928</v>
      </c>
      <c r="D1257" s="4" t="s">
        <v>1929</v>
      </c>
      <c r="E1257" s="4" t="s">
        <v>176</v>
      </c>
      <c r="F1257" s="4" t="s">
        <v>12</v>
      </c>
      <c r="G1257" s="269">
        <v>77143.016806722691</v>
      </c>
      <c r="H1257" s="4">
        <v>905</v>
      </c>
      <c r="I1257" s="4">
        <v>2912</v>
      </c>
    </row>
    <row r="1258" spans="1:9">
      <c r="A1258" s="4" t="s">
        <v>9</v>
      </c>
      <c r="B1258" s="4">
        <v>107127</v>
      </c>
      <c r="C1258" s="171" t="s">
        <v>1930</v>
      </c>
      <c r="D1258" s="4" t="s">
        <v>1931</v>
      </c>
      <c r="E1258" s="4" t="s">
        <v>23</v>
      </c>
      <c r="F1258" s="4" t="s">
        <v>12</v>
      </c>
      <c r="G1258" s="269">
        <v>58200.008403361346</v>
      </c>
      <c r="H1258" s="4">
        <v>103</v>
      </c>
      <c r="I1258" s="4">
        <v>1309</v>
      </c>
    </row>
    <row r="1259" spans="1:9">
      <c r="A1259" s="4" t="s">
        <v>423</v>
      </c>
      <c r="B1259" s="4">
        <v>107128</v>
      </c>
      <c r="C1259" s="171" t="s">
        <v>1932</v>
      </c>
      <c r="D1259" s="4" t="s">
        <v>1933</v>
      </c>
      <c r="E1259" s="4" t="s">
        <v>425</v>
      </c>
      <c r="F1259" s="4" t="s">
        <v>12</v>
      </c>
      <c r="G1259" s="269">
        <v>35294.100840336141</v>
      </c>
      <c r="H1259" s="4">
        <v>405</v>
      </c>
      <c r="I1259" s="4">
        <v>1642</v>
      </c>
    </row>
    <row r="1260" spans="1:9">
      <c r="A1260" s="4" t="s">
        <v>53</v>
      </c>
      <c r="B1260" s="4">
        <v>107130</v>
      </c>
      <c r="C1260" s="171" t="s">
        <v>1934</v>
      </c>
      <c r="D1260" s="4" t="s">
        <v>1935</v>
      </c>
      <c r="E1260" s="4" t="s">
        <v>111</v>
      </c>
      <c r="F1260" s="4" t="s">
        <v>12</v>
      </c>
      <c r="G1260" s="269">
        <v>65058.941176470587</v>
      </c>
      <c r="H1260" s="4">
        <v>934</v>
      </c>
      <c r="I1260" s="4">
        <v>2196</v>
      </c>
    </row>
    <row r="1261" spans="1:9">
      <c r="A1261" s="4" t="s">
        <v>24</v>
      </c>
      <c r="B1261" s="4">
        <v>107131</v>
      </c>
      <c r="C1261" s="171" t="s">
        <v>1936</v>
      </c>
      <c r="D1261" s="4" t="s">
        <v>1937</v>
      </c>
      <c r="E1261" s="4" t="s">
        <v>95</v>
      </c>
      <c r="F1261" s="4" t="s">
        <v>12</v>
      </c>
      <c r="G1261" s="269">
        <v>45647.218487394959</v>
      </c>
      <c r="H1261" s="4">
        <v>713</v>
      </c>
      <c r="I1261" s="4">
        <v>1937</v>
      </c>
    </row>
    <row r="1262" spans="1:9">
      <c r="A1262" s="4" t="s">
        <v>53</v>
      </c>
      <c r="B1262" s="4">
        <v>107132</v>
      </c>
      <c r="C1262" s="171" t="s">
        <v>1938</v>
      </c>
      <c r="D1262" s="4" t="s">
        <v>1939</v>
      </c>
      <c r="E1262" s="4" t="s">
        <v>284</v>
      </c>
      <c r="F1262" s="4" t="s">
        <v>12</v>
      </c>
      <c r="G1262" s="269">
        <v>15630.226890756305</v>
      </c>
      <c r="H1262" s="4">
        <v>911</v>
      </c>
      <c r="I1262" s="4">
        <v>2114</v>
      </c>
    </row>
    <row r="1263" spans="1:9">
      <c r="A1263" s="4" t="s">
        <v>53</v>
      </c>
      <c r="B1263" s="4">
        <v>107133</v>
      </c>
      <c r="C1263" s="171" t="s">
        <v>1940</v>
      </c>
      <c r="D1263" s="4" t="s">
        <v>1941</v>
      </c>
      <c r="E1263" s="4" t="s">
        <v>58</v>
      </c>
      <c r="F1263" s="4" t="s">
        <v>12</v>
      </c>
      <c r="G1263" s="269">
        <v>766390.08403361344</v>
      </c>
      <c r="H1263" s="4">
        <v>932</v>
      </c>
      <c r="I1263" s="4">
        <v>2177</v>
      </c>
    </row>
    <row r="1264" spans="1:9">
      <c r="A1264" s="4" t="s">
        <v>53</v>
      </c>
      <c r="B1264" s="4">
        <v>107134</v>
      </c>
      <c r="C1264" s="171" t="s">
        <v>1942</v>
      </c>
      <c r="D1264" s="4" t="s">
        <v>1943</v>
      </c>
      <c r="E1264" s="4" t="s">
        <v>76</v>
      </c>
      <c r="F1264" s="4" t="s">
        <v>12</v>
      </c>
      <c r="G1264" s="269">
        <v>13985.487394957983</v>
      </c>
      <c r="H1264" s="4">
        <v>937</v>
      </c>
      <c r="I1264" s="4">
        <v>2206</v>
      </c>
    </row>
    <row r="1265" spans="1:9">
      <c r="A1265" s="4" t="s">
        <v>67</v>
      </c>
      <c r="B1265" s="4">
        <v>107135</v>
      </c>
      <c r="C1265" s="171" t="s">
        <v>1944</v>
      </c>
      <c r="D1265" s="4" t="s">
        <v>1945</v>
      </c>
      <c r="E1265" s="7" t="s">
        <v>176</v>
      </c>
      <c r="F1265" s="4" t="s">
        <v>12</v>
      </c>
      <c r="G1265" s="269">
        <v>398920.15966386558</v>
      </c>
      <c r="H1265" s="4">
        <v>905</v>
      </c>
      <c r="I1265" s="4">
        <v>2910</v>
      </c>
    </row>
    <row r="1266" spans="1:9">
      <c r="A1266" s="4" t="s">
        <v>53</v>
      </c>
      <c r="B1266" s="4">
        <v>107136</v>
      </c>
      <c r="C1266" s="171" t="s">
        <v>1946</v>
      </c>
      <c r="D1266" s="4" t="s">
        <v>1947</v>
      </c>
      <c r="E1266" s="7" t="s">
        <v>87</v>
      </c>
      <c r="F1266" s="4" t="s">
        <v>12</v>
      </c>
      <c r="G1266" s="269">
        <v>8542.0168067226896</v>
      </c>
      <c r="H1266" s="4">
        <v>920</v>
      </c>
      <c r="I1266" s="4">
        <v>2136</v>
      </c>
    </row>
    <row r="1267" spans="1:9">
      <c r="A1267" s="4" t="s">
        <v>24</v>
      </c>
      <c r="B1267" s="4">
        <v>107137</v>
      </c>
      <c r="C1267" s="171" t="s">
        <v>1948</v>
      </c>
      <c r="D1267" s="4" t="s">
        <v>1949</v>
      </c>
      <c r="E1267" s="4" t="s">
        <v>95</v>
      </c>
      <c r="F1267" s="4" t="s">
        <v>12</v>
      </c>
      <c r="G1267" s="269">
        <v>31932.915966386554</v>
      </c>
      <c r="H1267" s="4">
        <v>713</v>
      </c>
      <c r="I1267" s="4">
        <v>1937</v>
      </c>
    </row>
    <row r="1268" spans="1:9">
      <c r="A1268" s="4" t="s">
        <v>24</v>
      </c>
      <c r="B1268" s="4">
        <v>107138</v>
      </c>
      <c r="C1268" s="171" t="s">
        <v>1950</v>
      </c>
      <c r="D1268" s="4" t="s">
        <v>1951</v>
      </c>
      <c r="E1268" s="4" t="s">
        <v>95</v>
      </c>
      <c r="F1268" s="4" t="s">
        <v>12</v>
      </c>
      <c r="G1268" s="269">
        <v>47899.378151260506</v>
      </c>
      <c r="H1268" s="4">
        <v>713</v>
      </c>
      <c r="I1268" s="4">
        <v>1937</v>
      </c>
    </row>
    <row r="1269" spans="1:9">
      <c r="A1269" s="4" t="s">
        <v>53</v>
      </c>
      <c r="B1269" s="4">
        <v>107139</v>
      </c>
      <c r="C1269" s="171" t="s">
        <v>1952</v>
      </c>
      <c r="D1269" s="4" t="s">
        <v>1953</v>
      </c>
      <c r="E1269" s="4" t="s">
        <v>186</v>
      </c>
      <c r="F1269" s="4" t="s">
        <v>12</v>
      </c>
      <c r="G1269" s="269">
        <v>75364.092436974795</v>
      </c>
      <c r="H1269" s="4">
        <v>907</v>
      </c>
      <c r="I1269" s="4">
        <v>2102</v>
      </c>
    </row>
    <row r="1270" spans="1:9">
      <c r="A1270" s="4" t="s">
        <v>53</v>
      </c>
      <c r="B1270" s="4">
        <v>107140</v>
      </c>
      <c r="C1270" s="171" t="s">
        <v>1954</v>
      </c>
      <c r="D1270" s="4" t="s">
        <v>1955</v>
      </c>
      <c r="E1270" s="4" t="s">
        <v>55</v>
      </c>
      <c r="F1270" s="4" t="s">
        <v>12</v>
      </c>
      <c r="G1270" s="269">
        <v>71038.168067226899</v>
      </c>
      <c r="H1270" s="4">
        <v>936</v>
      </c>
      <c r="I1270" s="4">
        <v>2202</v>
      </c>
    </row>
    <row r="1271" spans="1:9">
      <c r="A1271" s="4" t="s">
        <v>53</v>
      </c>
      <c r="B1271" s="4">
        <v>107142</v>
      </c>
      <c r="C1271" s="171" t="s">
        <v>1956</v>
      </c>
      <c r="D1271" s="4" t="s">
        <v>1957</v>
      </c>
      <c r="E1271" s="4" t="s">
        <v>58</v>
      </c>
      <c r="F1271" s="4" t="s">
        <v>12</v>
      </c>
      <c r="G1271" s="269">
        <v>75878.277310924372</v>
      </c>
      <c r="H1271" s="4">
        <v>932</v>
      </c>
      <c r="I1271" s="4">
        <v>2179</v>
      </c>
    </row>
    <row r="1272" spans="1:9">
      <c r="A1272" s="4" t="s">
        <v>53</v>
      </c>
      <c r="B1272" s="4">
        <v>107143</v>
      </c>
      <c r="C1272" s="171" t="s">
        <v>1958</v>
      </c>
      <c r="D1272" s="4" t="s">
        <v>1959</v>
      </c>
      <c r="E1272" s="4" t="s">
        <v>76</v>
      </c>
      <c r="F1272" s="4" t="s">
        <v>12</v>
      </c>
      <c r="G1272" s="269">
        <v>34168.462184873955</v>
      </c>
      <c r="H1272" s="4">
        <v>937</v>
      </c>
      <c r="I1272" s="4">
        <v>2206</v>
      </c>
    </row>
    <row r="1273" spans="1:9">
      <c r="A1273" s="4" t="s">
        <v>53</v>
      </c>
      <c r="B1273" s="4">
        <v>107144</v>
      </c>
      <c r="C1273" s="171" t="s">
        <v>1960</v>
      </c>
      <c r="D1273" s="4" t="s">
        <v>1961</v>
      </c>
      <c r="E1273" s="4" t="s">
        <v>111</v>
      </c>
      <c r="F1273" s="4" t="s">
        <v>12</v>
      </c>
      <c r="G1273" s="269">
        <v>25806.798319327732</v>
      </c>
      <c r="H1273" s="4">
        <v>934</v>
      </c>
      <c r="I1273" s="4">
        <v>2196</v>
      </c>
    </row>
    <row r="1274" spans="1:9">
      <c r="A1274" s="4" t="s">
        <v>53</v>
      </c>
      <c r="B1274" s="4">
        <v>107145</v>
      </c>
      <c r="C1274" s="171" t="s">
        <v>1962</v>
      </c>
      <c r="D1274" s="4" t="s">
        <v>1170</v>
      </c>
      <c r="E1274" s="7" t="s">
        <v>134</v>
      </c>
      <c r="F1274" s="4" t="s">
        <v>12</v>
      </c>
      <c r="G1274" s="269">
        <v>167570.03361344538</v>
      </c>
      <c r="H1274" s="4">
        <v>938</v>
      </c>
      <c r="I1274" s="4">
        <v>2209</v>
      </c>
    </row>
    <row r="1275" spans="1:9">
      <c r="A1275" s="4" t="s">
        <v>53</v>
      </c>
      <c r="B1275" s="4">
        <v>107146</v>
      </c>
      <c r="C1275" s="171" t="s">
        <v>1963</v>
      </c>
      <c r="D1275" s="4" t="s">
        <v>1296</v>
      </c>
      <c r="E1275" s="4" t="s">
        <v>134</v>
      </c>
      <c r="F1275" s="4" t="s">
        <v>12</v>
      </c>
      <c r="G1275" s="269">
        <v>57479.02521008403</v>
      </c>
      <c r="H1275" s="4">
        <v>938</v>
      </c>
      <c r="I1275" s="4">
        <v>2209</v>
      </c>
    </row>
    <row r="1276" spans="1:9">
      <c r="A1276" s="4" t="s">
        <v>53</v>
      </c>
      <c r="B1276" s="4">
        <v>107147</v>
      </c>
      <c r="C1276" s="171" t="s">
        <v>1964</v>
      </c>
      <c r="D1276" s="4" t="s">
        <v>1965</v>
      </c>
      <c r="E1276" s="4" t="s">
        <v>76</v>
      </c>
      <c r="F1276" s="4" t="s">
        <v>12</v>
      </c>
      <c r="G1276" s="269">
        <v>13362.000000000002</v>
      </c>
      <c r="H1276" s="4">
        <v>937</v>
      </c>
      <c r="I1276" s="4">
        <v>2206</v>
      </c>
    </row>
    <row r="1277" spans="1:9">
      <c r="A1277" s="4" t="s">
        <v>53</v>
      </c>
      <c r="B1277" s="4">
        <v>107148</v>
      </c>
      <c r="C1277" s="171" t="s">
        <v>1966</v>
      </c>
      <c r="D1277" s="4" t="s">
        <v>1222</v>
      </c>
      <c r="E1277" s="4" t="s">
        <v>134</v>
      </c>
      <c r="F1277" s="4" t="s">
        <v>12</v>
      </c>
      <c r="G1277" s="269">
        <v>27731.109243697476</v>
      </c>
      <c r="H1277" s="4">
        <v>938</v>
      </c>
      <c r="I1277" s="4">
        <v>2209</v>
      </c>
    </row>
    <row r="1278" spans="1:9">
      <c r="A1278" s="4" t="s">
        <v>53</v>
      </c>
      <c r="B1278" s="4">
        <v>107149</v>
      </c>
      <c r="C1278" s="171" t="s">
        <v>1967</v>
      </c>
      <c r="D1278" s="4" t="s">
        <v>1238</v>
      </c>
      <c r="E1278" s="4" t="s">
        <v>134</v>
      </c>
      <c r="F1278" s="4" t="s">
        <v>12</v>
      </c>
      <c r="G1278" s="269">
        <v>33598.462184873948</v>
      </c>
      <c r="H1278" s="4">
        <v>938</v>
      </c>
      <c r="I1278" s="4">
        <v>2209</v>
      </c>
    </row>
    <row r="1279" spans="1:9">
      <c r="A1279" s="4" t="s">
        <v>34</v>
      </c>
      <c r="B1279" s="4">
        <v>107150</v>
      </c>
      <c r="C1279" s="171" t="s">
        <v>1968</v>
      </c>
      <c r="D1279" s="4" t="s">
        <v>1969</v>
      </c>
      <c r="E1279" s="4" t="s">
        <v>364</v>
      </c>
      <c r="F1279" s="4" t="s">
        <v>12</v>
      </c>
      <c r="G1279" s="269">
        <v>31932.915966386554</v>
      </c>
      <c r="H1279" s="4">
        <v>510</v>
      </c>
      <c r="I1279" s="4">
        <v>1714</v>
      </c>
    </row>
    <row r="1280" spans="1:9">
      <c r="A1280" s="4" t="s">
        <v>53</v>
      </c>
      <c r="B1280" s="4">
        <v>107151</v>
      </c>
      <c r="C1280" s="171" t="s">
        <v>1970</v>
      </c>
      <c r="D1280" s="4" t="s">
        <v>1252</v>
      </c>
      <c r="E1280" s="4" t="s">
        <v>134</v>
      </c>
      <c r="F1280" s="4" t="s">
        <v>12</v>
      </c>
      <c r="G1280" s="269">
        <v>18690.789915966387</v>
      </c>
      <c r="H1280" s="4">
        <v>938</v>
      </c>
      <c r="I1280" s="4">
        <v>2209</v>
      </c>
    </row>
    <row r="1281" spans="1:9">
      <c r="A1281" s="4" t="s">
        <v>34</v>
      </c>
      <c r="B1281" s="4">
        <v>107152</v>
      </c>
      <c r="C1281" s="171" t="s">
        <v>1971</v>
      </c>
      <c r="D1281" s="4" t="s">
        <v>1972</v>
      </c>
      <c r="E1281" s="7" t="s">
        <v>364</v>
      </c>
      <c r="F1281" s="4" t="s">
        <v>12</v>
      </c>
      <c r="G1281" s="269">
        <v>31932.915966386554</v>
      </c>
      <c r="H1281" s="4">
        <v>510</v>
      </c>
      <c r="I1281" s="4">
        <v>1714</v>
      </c>
    </row>
    <row r="1282" spans="1:9">
      <c r="A1282" s="4" t="s">
        <v>34</v>
      </c>
      <c r="B1282" s="4">
        <v>107153</v>
      </c>
      <c r="C1282" s="171" t="s">
        <v>1973</v>
      </c>
      <c r="D1282" s="4" t="s">
        <v>1974</v>
      </c>
      <c r="E1282" s="4" t="s">
        <v>364</v>
      </c>
      <c r="F1282" s="4" t="s">
        <v>12</v>
      </c>
      <c r="G1282" s="269">
        <v>50214.436974789918</v>
      </c>
      <c r="H1282" s="4">
        <v>510</v>
      </c>
      <c r="I1282" s="4">
        <v>1714</v>
      </c>
    </row>
    <row r="1283" spans="1:9">
      <c r="A1283" s="4" t="s">
        <v>53</v>
      </c>
      <c r="B1283" s="4">
        <v>107154</v>
      </c>
      <c r="C1283" s="171" t="s">
        <v>1975</v>
      </c>
      <c r="D1283" s="4" t="s">
        <v>1976</v>
      </c>
      <c r="E1283" s="4" t="s">
        <v>111</v>
      </c>
      <c r="F1283" s="4" t="s">
        <v>12</v>
      </c>
      <c r="G1283" s="269">
        <v>6960</v>
      </c>
      <c r="H1283" s="4">
        <v>934</v>
      </c>
      <c r="I1283" s="4">
        <v>2196</v>
      </c>
    </row>
    <row r="1284" spans="1:9">
      <c r="A1284" s="4" t="s">
        <v>67</v>
      </c>
      <c r="B1284" s="4">
        <v>107155</v>
      </c>
      <c r="C1284" s="171" t="s">
        <v>1977</v>
      </c>
      <c r="D1284" s="4" t="s">
        <v>1797</v>
      </c>
      <c r="E1284" s="4" t="s">
        <v>69</v>
      </c>
      <c r="F1284" s="4" t="s">
        <v>12</v>
      </c>
      <c r="G1284" s="269">
        <v>49689.563025210089</v>
      </c>
      <c r="H1284" s="4">
        <v>906</v>
      </c>
      <c r="I1284" s="4">
        <v>2915</v>
      </c>
    </row>
    <row r="1285" spans="1:9">
      <c r="A1285" s="4" t="s">
        <v>137</v>
      </c>
      <c r="B1285" s="4">
        <v>107156</v>
      </c>
      <c r="C1285" s="171" t="s">
        <v>1978</v>
      </c>
      <c r="D1285" s="4" t="s">
        <v>1979</v>
      </c>
      <c r="E1285" s="4" t="s">
        <v>139</v>
      </c>
      <c r="F1285" s="4" t="s">
        <v>12</v>
      </c>
      <c r="G1285" s="269">
        <v>35924.34453781513</v>
      </c>
      <c r="H1285" s="4">
        <v>718</v>
      </c>
      <c r="I1285" s="4">
        <v>1959</v>
      </c>
    </row>
    <row r="1286" spans="1:9">
      <c r="A1286" s="4" t="s">
        <v>67</v>
      </c>
      <c r="B1286" s="4">
        <v>107157</v>
      </c>
      <c r="C1286" s="171" t="s">
        <v>1980</v>
      </c>
      <c r="D1286" s="4" t="s">
        <v>1981</v>
      </c>
      <c r="E1286" s="4" t="s">
        <v>345</v>
      </c>
      <c r="F1286" s="4" t="s">
        <v>12</v>
      </c>
      <c r="G1286" s="269">
        <v>49833.579831932773</v>
      </c>
      <c r="H1286" s="4">
        <v>964</v>
      </c>
      <c r="I1286" s="4">
        <v>2253</v>
      </c>
    </row>
    <row r="1287" spans="1:9">
      <c r="A1287" s="4" t="s">
        <v>137</v>
      </c>
      <c r="B1287" s="4">
        <v>107158</v>
      </c>
      <c r="C1287" s="171" t="s">
        <v>1982</v>
      </c>
      <c r="D1287" s="4" t="s">
        <v>1983</v>
      </c>
      <c r="E1287" s="4" t="s">
        <v>139</v>
      </c>
      <c r="F1287" s="4" t="s">
        <v>12</v>
      </c>
      <c r="G1287" s="269">
        <v>31932.915966386554</v>
      </c>
      <c r="H1287" s="4">
        <v>718</v>
      </c>
      <c r="I1287" s="4">
        <v>1959</v>
      </c>
    </row>
    <row r="1288" spans="1:9">
      <c r="A1288" s="4" t="s">
        <v>137</v>
      </c>
      <c r="B1288" s="4">
        <v>107159</v>
      </c>
      <c r="C1288" s="171" t="s">
        <v>1984</v>
      </c>
      <c r="D1288" s="4" t="s">
        <v>1985</v>
      </c>
      <c r="E1288" s="4" t="s">
        <v>139</v>
      </c>
      <c r="F1288" s="4" t="s">
        <v>12</v>
      </c>
      <c r="G1288" s="269">
        <v>31932.915966386554</v>
      </c>
      <c r="H1288" s="4">
        <v>718</v>
      </c>
      <c r="I1288" s="4">
        <v>1959</v>
      </c>
    </row>
    <row r="1289" spans="1:9">
      <c r="A1289" s="4" t="s">
        <v>53</v>
      </c>
      <c r="B1289" s="4">
        <v>107160</v>
      </c>
      <c r="C1289" s="171" t="s">
        <v>1986</v>
      </c>
      <c r="D1289" s="4" t="s">
        <v>1987</v>
      </c>
      <c r="E1289" s="4" t="s">
        <v>87</v>
      </c>
      <c r="F1289" s="4" t="s">
        <v>12</v>
      </c>
      <c r="G1289" s="269">
        <v>98194.54621848739</v>
      </c>
      <c r="H1289" s="4">
        <v>920</v>
      </c>
      <c r="I1289" s="4">
        <v>2136</v>
      </c>
    </row>
    <row r="1290" spans="1:9">
      <c r="A1290" s="4" t="s">
        <v>53</v>
      </c>
      <c r="B1290" s="4">
        <v>107161</v>
      </c>
      <c r="C1290" s="171" t="s">
        <v>1988</v>
      </c>
      <c r="D1290" s="4" t="s">
        <v>1989</v>
      </c>
      <c r="E1290" s="4" t="s">
        <v>84</v>
      </c>
      <c r="F1290" s="4" t="s">
        <v>12</v>
      </c>
      <c r="G1290" s="269">
        <v>23163.840336134457</v>
      </c>
      <c r="H1290" s="4">
        <v>946</v>
      </c>
      <c r="I1290" s="4">
        <v>2237</v>
      </c>
    </row>
    <row r="1291" spans="1:9">
      <c r="A1291" s="4" t="s">
        <v>9</v>
      </c>
      <c r="B1291" s="4">
        <v>107162</v>
      </c>
      <c r="C1291" s="171" t="s">
        <v>1990</v>
      </c>
      <c r="D1291" s="4" t="s">
        <v>1991</v>
      </c>
      <c r="E1291" s="4" t="s">
        <v>11</v>
      </c>
      <c r="F1291" s="4" t="s">
        <v>12</v>
      </c>
      <c r="G1291" s="269">
        <v>36302.521008403361</v>
      </c>
      <c r="H1291" s="4">
        <v>102</v>
      </c>
      <c r="I1291" s="4">
        <v>1306</v>
      </c>
    </row>
    <row r="1292" spans="1:9">
      <c r="A1292" s="4" t="s">
        <v>53</v>
      </c>
      <c r="B1292" s="4">
        <v>107163</v>
      </c>
      <c r="C1292" s="171" t="s">
        <v>1992</v>
      </c>
      <c r="D1292" s="4" t="s">
        <v>1993</v>
      </c>
      <c r="E1292" s="4" t="s">
        <v>225</v>
      </c>
      <c r="F1292" s="4" t="s">
        <v>12</v>
      </c>
      <c r="G1292" s="269">
        <v>135075.43697478992</v>
      </c>
      <c r="H1292" s="4">
        <v>908</v>
      </c>
      <c r="I1292" s="4">
        <v>2105</v>
      </c>
    </row>
    <row r="1293" spans="1:9">
      <c r="A1293" s="4" t="s">
        <v>53</v>
      </c>
      <c r="B1293" s="4">
        <v>107164</v>
      </c>
      <c r="C1293" s="171" t="s">
        <v>1994</v>
      </c>
      <c r="D1293" s="4" t="s">
        <v>1995</v>
      </c>
      <c r="E1293" s="7" t="s">
        <v>72</v>
      </c>
      <c r="F1293" s="4" t="s">
        <v>12</v>
      </c>
      <c r="G1293" s="269">
        <v>44033.663865546216</v>
      </c>
      <c r="H1293" s="4">
        <v>923</v>
      </c>
      <c r="I1293" s="4">
        <v>2149</v>
      </c>
    </row>
    <row r="1294" spans="1:9">
      <c r="A1294" s="4" t="s">
        <v>9</v>
      </c>
      <c r="B1294" s="4">
        <v>107165</v>
      </c>
      <c r="C1294" s="171" t="s">
        <v>1996</v>
      </c>
      <c r="D1294" s="4" t="s">
        <v>1997</v>
      </c>
      <c r="E1294" s="4" t="s">
        <v>126</v>
      </c>
      <c r="F1294" s="4" t="s">
        <v>12</v>
      </c>
      <c r="G1294" s="269">
        <v>16392.487394957985</v>
      </c>
      <c r="H1294" s="4">
        <v>104</v>
      </c>
      <c r="I1294" s="4">
        <v>1310</v>
      </c>
    </row>
    <row r="1295" spans="1:9">
      <c r="A1295" s="4" t="s">
        <v>53</v>
      </c>
      <c r="B1295" s="4">
        <v>107166</v>
      </c>
      <c r="C1295" s="171" t="s">
        <v>1998</v>
      </c>
      <c r="D1295" s="4" t="s">
        <v>1999</v>
      </c>
      <c r="E1295" s="4" t="s">
        <v>84</v>
      </c>
      <c r="F1295" s="4" t="s">
        <v>12</v>
      </c>
      <c r="G1295" s="269">
        <v>22368</v>
      </c>
      <c r="H1295" s="4">
        <v>946</v>
      </c>
      <c r="I1295" s="4">
        <v>2237</v>
      </c>
    </row>
    <row r="1296" spans="1:9">
      <c r="A1296" s="4" t="s">
        <v>9</v>
      </c>
      <c r="B1296" s="4">
        <v>107167</v>
      </c>
      <c r="C1296" s="171" t="s">
        <v>2000</v>
      </c>
      <c r="D1296" s="4" t="s">
        <v>2001</v>
      </c>
      <c r="E1296" s="4" t="s">
        <v>126</v>
      </c>
      <c r="F1296" s="4" t="s">
        <v>12</v>
      </c>
      <c r="G1296" s="269">
        <v>25210.201680672271</v>
      </c>
      <c r="H1296" s="4">
        <v>104</v>
      </c>
      <c r="I1296" s="4">
        <v>1310</v>
      </c>
    </row>
    <row r="1297" spans="1:9">
      <c r="A1297" s="4" t="s">
        <v>9</v>
      </c>
      <c r="B1297" s="4">
        <v>107168</v>
      </c>
      <c r="C1297" s="171" t="s">
        <v>2002</v>
      </c>
      <c r="D1297" s="4" t="s">
        <v>2003</v>
      </c>
      <c r="E1297" s="4" t="s">
        <v>11</v>
      </c>
      <c r="F1297" s="4" t="s">
        <v>12</v>
      </c>
      <c r="G1297" s="269">
        <v>13109.277310924372</v>
      </c>
      <c r="H1297" s="4">
        <v>102</v>
      </c>
      <c r="I1297" s="4">
        <v>1306</v>
      </c>
    </row>
    <row r="1298" spans="1:9">
      <c r="A1298" s="4" t="s">
        <v>31</v>
      </c>
      <c r="B1298" s="4">
        <v>107169</v>
      </c>
      <c r="C1298" s="171" t="s">
        <v>2004</v>
      </c>
      <c r="D1298" s="4" t="s">
        <v>2005</v>
      </c>
      <c r="E1298" s="4" t="s">
        <v>33</v>
      </c>
      <c r="F1298" s="4" t="s">
        <v>12</v>
      </c>
      <c r="G1298" s="269">
        <v>171958.05882352943</v>
      </c>
      <c r="H1298" s="4">
        <v>612</v>
      </c>
      <c r="I1298" s="4">
        <v>1835</v>
      </c>
    </row>
    <row r="1299" spans="1:9">
      <c r="A1299" s="4" t="s">
        <v>9</v>
      </c>
      <c r="B1299" s="4">
        <v>107170</v>
      </c>
      <c r="C1299" s="171" t="s">
        <v>2006</v>
      </c>
      <c r="D1299" s="4" t="s">
        <v>2007</v>
      </c>
      <c r="E1299" s="4" t="s">
        <v>11</v>
      </c>
      <c r="F1299" s="4" t="s">
        <v>12</v>
      </c>
      <c r="G1299" s="269">
        <v>11543</v>
      </c>
      <c r="H1299" s="4">
        <v>102</v>
      </c>
      <c r="I1299" s="4">
        <v>1306</v>
      </c>
    </row>
    <row r="1300" spans="1:9">
      <c r="A1300" s="4" t="s">
        <v>9</v>
      </c>
      <c r="B1300" s="4">
        <v>107171</v>
      </c>
      <c r="C1300" s="171" t="s">
        <v>2008</v>
      </c>
      <c r="D1300" s="4" t="s">
        <v>2009</v>
      </c>
      <c r="E1300" s="7" t="s">
        <v>11</v>
      </c>
      <c r="F1300" s="4" t="s">
        <v>12</v>
      </c>
      <c r="G1300" s="269">
        <v>6779.1932773109247</v>
      </c>
      <c r="H1300" s="4">
        <v>102</v>
      </c>
      <c r="I1300" s="4">
        <v>1306</v>
      </c>
    </row>
    <row r="1301" spans="1:9">
      <c r="A1301" s="4" t="s">
        <v>9</v>
      </c>
      <c r="B1301" s="4">
        <v>107172</v>
      </c>
      <c r="C1301" s="171" t="s">
        <v>2010</v>
      </c>
      <c r="D1301" s="4" t="s">
        <v>2011</v>
      </c>
      <c r="E1301" s="4" t="s">
        <v>23</v>
      </c>
      <c r="F1301" s="4" t="s">
        <v>12</v>
      </c>
      <c r="G1301" s="269">
        <v>15550</v>
      </c>
      <c r="H1301" s="4">
        <v>103</v>
      </c>
      <c r="I1301" s="4">
        <v>1309</v>
      </c>
    </row>
    <row r="1302" spans="1:9">
      <c r="A1302" s="4" t="s">
        <v>53</v>
      </c>
      <c r="B1302" s="4">
        <v>107173</v>
      </c>
      <c r="C1302" s="171" t="s">
        <v>2012</v>
      </c>
      <c r="D1302" s="4" t="s">
        <v>2013</v>
      </c>
      <c r="E1302" s="7" t="s">
        <v>231</v>
      </c>
      <c r="F1302" s="4" t="s">
        <v>12</v>
      </c>
      <c r="G1302" s="269">
        <v>534514.26890756306</v>
      </c>
      <c r="H1302" s="4">
        <v>933</v>
      </c>
      <c r="I1302" s="4">
        <v>2190</v>
      </c>
    </row>
    <row r="1303" spans="1:9">
      <c r="A1303" s="4" t="s">
        <v>53</v>
      </c>
      <c r="B1303" s="4">
        <v>107174</v>
      </c>
      <c r="C1303" s="171" t="s">
        <v>2014</v>
      </c>
      <c r="D1303" s="4" t="s">
        <v>2015</v>
      </c>
      <c r="E1303" s="4" t="s">
        <v>231</v>
      </c>
      <c r="F1303" s="4" t="s">
        <v>12</v>
      </c>
      <c r="G1303" s="269">
        <v>297041.72268907569</v>
      </c>
      <c r="H1303" s="4">
        <v>933</v>
      </c>
      <c r="I1303" s="4">
        <v>2190</v>
      </c>
    </row>
    <row r="1304" spans="1:9">
      <c r="A1304" s="4" t="s">
        <v>24</v>
      </c>
      <c r="B1304" s="4">
        <v>107175</v>
      </c>
      <c r="C1304" s="171" t="s">
        <v>2016</v>
      </c>
      <c r="D1304" s="4" t="s">
        <v>2017</v>
      </c>
      <c r="E1304" s="4" t="s">
        <v>30</v>
      </c>
      <c r="F1304" s="4" t="s">
        <v>12</v>
      </c>
      <c r="G1304" s="269">
        <v>29543</v>
      </c>
      <c r="H1304" s="4">
        <v>715</v>
      </c>
      <c r="I1304" s="4">
        <v>1943</v>
      </c>
    </row>
    <row r="1305" spans="1:9">
      <c r="A1305" s="4" t="s">
        <v>24</v>
      </c>
      <c r="B1305" s="4">
        <v>107176</v>
      </c>
      <c r="C1305" s="171" t="s">
        <v>2018</v>
      </c>
      <c r="D1305" s="4" t="s">
        <v>2019</v>
      </c>
      <c r="E1305" s="4" t="s">
        <v>30</v>
      </c>
      <c r="F1305" s="4" t="s">
        <v>12</v>
      </c>
      <c r="G1305" s="269">
        <v>70713.352941176476</v>
      </c>
      <c r="H1305" s="4">
        <v>715</v>
      </c>
      <c r="I1305" s="4">
        <v>1943</v>
      </c>
    </row>
    <row r="1306" spans="1:9">
      <c r="A1306" s="4" t="s">
        <v>423</v>
      </c>
      <c r="B1306" s="4">
        <v>107178</v>
      </c>
      <c r="C1306" s="171" t="s">
        <v>2020</v>
      </c>
      <c r="D1306" s="4" t="s">
        <v>2021</v>
      </c>
      <c r="E1306" s="7" t="s">
        <v>451</v>
      </c>
      <c r="F1306" s="4" t="s">
        <v>12</v>
      </c>
      <c r="G1306" s="269">
        <v>14420.840336134454</v>
      </c>
      <c r="H1306" s="4">
        <v>410</v>
      </c>
      <c r="I1306" s="4">
        <v>1645</v>
      </c>
    </row>
    <row r="1307" spans="1:9">
      <c r="A1307" s="4" t="s">
        <v>24</v>
      </c>
      <c r="B1307" s="4">
        <v>107179</v>
      </c>
      <c r="C1307" s="171" t="s">
        <v>2022</v>
      </c>
      <c r="D1307" s="4" t="s">
        <v>2023</v>
      </c>
      <c r="E1307" s="4" t="s">
        <v>26</v>
      </c>
      <c r="F1307" s="4" t="s">
        <v>12</v>
      </c>
      <c r="G1307" s="269">
        <v>31932.915966386554</v>
      </c>
      <c r="H1307" s="4">
        <v>714</v>
      </c>
      <c r="I1307" s="4">
        <v>1942</v>
      </c>
    </row>
    <row r="1308" spans="1:9">
      <c r="A1308" s="4" t="s">
        <v>9</v>
      </c>
      <c r="B1308" s="4">
        <v>107180</v>
      </c>
      <c r="C1308" s="171" t="s">
        <v>2024</v>
      </c>
      <c r="D1308" s="4" t="s">
        <v>2025</v>
      </c>
      <c r="E1308" s="4" t="s">
        <v>14</v>
      </c>
      <c r="F1308" s="4" t="s">
        <v>12</v>
      </c>
      <c r="G1308" s="269">
        <v>12000</v>
      </c>
      <c r="H1308" s="4">
        <v>117</v>
      </c>
      <c r="I1308" s="4">
        <v>1349</v>
      </c>
    </row>
    <row r="1309" spans="1:9">
      <c r="A1309" s="4" t="s">
        <v>24</v>
      </c>
      <c r="B1309" s="4">
        <v>107181</v>
      </c>
      <c r="C1309" s="171" t="s">
        <v>2026</v>
      </c>
      <c r="D1309" s="4" t="s">
        <v>2027</v>
      </c>
      <c r="E1309" s="7" t="s">
        <v>376</v>
      </c>
      <c r="F1309" s="4" t="s">
        <v>12</v>
      </c>
      <c r="G1309" s="269">
        <v>369244.97478991601</v>
      </c>
      <c r="H1309" s="4">
        <v>712</v>
      </c>
      <c r="I1309" s="4">
        <v>1936</v>
      </c>
    </row>
    <row r="1310" spans="1:9">
      <c r="A1310" s="4" t="s">
        <v>9</v>
      </c>
      <c r="B1310" s="4">
        <v>107182</v>
      </c>
      <c r="C1310" s="171" t="s">
        <v>2028</v>
      </c>
      <c r="D1310" s="4" t="s">
        <v>2029</v>
      </c>
      <c r="E1310" s="4" t="s">
        <v>65</v>
      </c>
      <c r="F1310" s="4" t="s">
        <v>12</v>
      </c>
      <c r="G1310" s="269">
        <v>40943</v>
      </c>
      <c r="H1310" s="4">
        <v>113</v>
      </c>
      <c r="I1310" s="4">
        <v>1339</v>
      </c>
    </row>
    <row r="1311" spans="1:9">
      <c r="A1311" s="4" t="s">
        <v>9</v>
      </c>
      <c r="B1311" s="4">
        <v>107183</v>
      </c>
      <c r="C1311" s="171" t="s">
        <v>2030</v>
      </c>
      <c r="D1311" s="4" t="s">
        <v>2031</v>
      </c>
      <c r="E1311" s="4" t="s">
        <v>28</v>
      </c>
      <c r="F1311" s="4" t="s">
        <v>12</v>
      </c>
      <c r="G1311" s="269">
        <v>83451.352941176476</v>
      </c>
      <c r="H1311" s="4">
        <v>107</v>
      </c>
      <c r="I1311" s="4">
        <v>1320</v>
      </c>
    </row>
    <row r="1312" spans="1:9">
      <c r="A1312" s="4" t="s">
        <v>9</v>
      </c>
      <c r="B1312" s="4">
        <v>107184</v>
      </c>
      <c r="C1312" s="171" t="s">
        <v>2032</v>
      </c>
      <c r="D1312" s="4" t="s">
        <v>2033</v>
      </c>
      <c r="E1312" s="4" t="s">
        <v>23</v>
      </c>
      <c r="F1312" s="4" t="s">
        <v>12</v>
      </c>
      <c r="G1312" s="269">
        <v>1218.4873949579833</v>
      </c>
      <c r="H1312" s="4">
        <v>103</v>
      </c>
      <c r="I1312" s="4">
        <v>1307</v>
      </c>
    </row>
    <row r="1313" spans="1:9">
      <c r="A1313" s="4" t="s">
        <v>9</v>
      </c>
      <c r="B1313" s="4">
        <v>107185</v>
      </c>
      <c r="C1313" s="171" t="s">
        <v>2034</v>
      </c>
      <c r="D1313" s="4" t="s">
        <v>2035</v>
      </c>
      <c r="E1313" s="4" t="s">
        <v>11</v>
      </c>
      <c r="F1313" s="4" t="s">
        <v>12</v>
      </c>
      <c r="G1313" s="269">
        <v>44844.537815126052</v>
      </c>
      <c r="H1313" s="4">
        <v>102</v>
      </c>
      <c r="I1313" s="4">
        <v>1305</v>
      </c>
    </row>
    <row r="1314" spans="1:9">
      <c r="A1314" s="4" t="s">
        <v>9</v>
      </c>
      <c r="B1314" s="4">
        <v>107186</v>
      </c>
      <c r="C1314" s="171" t="s">
        <v>2036</v>
      </c>
      <c r="D1314" s="4" t="s">
        <v>2037</v>
      </c>
      <c r="E1314" s="4" t="s">
        <v>65</v>
      </c>
      <c r="F1314" s="4" t="s">
        <v>12</v>
      </c>
      <c r="G1314" s="269">
        <v>23190.865546218491</v>
      </c>
      <c r="H1314" s="4">
        <v>113</v>
      </c>
      <c r="I1314" s="4">
        <v>1339</v>
      </c>
    </row>
    <row r="1315" spans="1:9">
      <c r="A1315" s="4" t="s">
        <v>34</v>
      </c>
      <c r="B1315" s="4">
        <v>107187</v>
      </c>
      <c r="C1315" s="171" t="s">
        <v>2038</v>
      </c>
      <c r="D1315" s="4" t="s">
        <v>2039</v>
      </c>
      <c r="E1315" s="4" t="s">
        <v>36</v>
      </c>
      <c r="F1315" s="4" t="s">
        <v>12</v>
      </c>
      <c r="G1315" s="269">
        <v>17084.042016806721</v>
      </c>
      <c r="H1315" s="4">
        <v>509</v>
      </c>
      <c r="I1315" s="4">
        <v>1738</v>
      </c>
    </row>
    <row r="1316" spans="1:9">
      <c r="A1316" s="4" t="s">
        <v>16</v>
      </c>
      <c r="B1316" s="4">
        <v>107188</v>
      </c>
      <c r="C1316" s="171" t="s">
        <v>2040</v>
      </c>
      <c r="D1316" s="4" t="s">
        <v>2041</v>
      </c>
      <c r="E1316" s="4" t="s">
        <v>170</v>
      </c>
      <c r="F1316" s="4" t="s">
        <v>12</v>
      </c>
      <c r="G1316" s="269">
        <v>53089.588235294119</v>
      </c>
      <c r="H1316" s="4">
        <v>411</v>
      </c>
      <c r="I1316" s="4">
        <v>1678</v>
      </c>
    </row>
    <row r="1317" spans="1:9">
      <c r="A1317" s="4" t="s">
        <v>9</v>
      </c>
      <c r="B1317" s="4">
        <v>107189</v>
      </c>
      <c r="C1317" s="171" t="s">
        <v>2042</v>
      </c>
      <c r="D1317" s="4" t="s">
        <v>2043</v>
      </c>
      <c r="E1317" s="4" t="s">
        <v>28</v>
      </c>
      <c r="F1317" s="4" t="s">
        <v>12</v>
      </c>
      <c r="G1317" s="269">
        <v>14446.151260504201</v>
      </c>
      <c r="H1317" s="4">
        <v>107</v>
      </c>
      <c r="I1317" s="4">
        <v>1320</v>
      </c>
    </row>
    <row r="1318" spans="1:9">
      <c r="A1318" s="4" t="s">
        <v>34</v>
      </c>
      <c r="B1318" s="4">
        <v>107190</v>
      </c>
      <c r="C1318" s="171" t="s">
        <v>2044</v>
      </c>
      <c r="D1318" s="4" t="s">
        <v>2045</v>
      </c>
      <c r="E1318" s="4" t="s">
        <v>36</v>
      </c>
      <c r="F1318" s="4" t="s">
        <v>12</v>
      </c>
      <c r="G1318" s="269">
        <v>61390.806722689078</v>
      </c>
      <c r="H1318" s="4">
        <v>509</v>
      </c>
      <c r="I1318" s="4">
        <v>1738</v>
      </c>
    </row>
    <row r="1319" spans="1:9">
      <c r="A1319" s="4" t="s">
        <v>24</v>
      </c>
      <c r="B1319" s="4">
        <v>107191</v>
      </c>
      <c r="C1319" s="171" t="s">
        <v>2046</v>
      </c>
      <c r="D1319" s="4" t="s">
        <v>2047</v>
      </c>
      <c r="E1319" s="4" t="s">
        <v>95</v>
      </c>
      <c r="F1319" s="4" t="s">
        <v>12</v>
      </c>
      <c r="G1319" s="269">
        <v>47899.378151260506</v>
      </c>
      <c r="H1319" s="4">
        <v>713</v>
      </c>
      <c r="I1319" s="4">
        <v>1938</v>
      </c>
    </row>
    <row r="1320" spans="1:9">
      <c r="A1320" s="4" t="s">
        <v>9</v>
      </c>
      <c r="B1320" s="4">
        <v>107192</v>
      </c>
      <c r="C1320" s="171" t="s">
        <v>2048</v>
      </c>
      <c r="D1320" s="4" t="s">
        <v>2049</v>
      </c>
      <c r="E1320" s="4" t="s">
        <v>65</v>
      </c>
      <c r="F1320" s="4" t="s">
        <v>12</v>
      </c>
      <c r="G1320" s="269">
        <v>17284.840336134454</v>
      </c>
      <c r="H1320" s="4">
        <v>113</v>
      </c>
      <c r="I1320" s="4">
        <v>1339</v>
      </c>
    </row>
    <row r="1321" spans="1:9">
      <c r="A1321" s="4" t="s">
        <v>24</v>
      </c>
      <c r="B1321" s="4">
        <v>107193</v>
      </c>
      <c r="C1321" s="171" t="s">
        <v>2050</v>
      </c>
      <c r="D1321" s="4" t="s">
        <v>2051</v>
      </c>
      <c r="E1321" s="4" t="s">
        <v>95</v>
      </c>
      <c r="F1321" s="4" t="s">
        <v>12</v>
      </c>
      <c r="G1321" s="269">
        <v>77368.378151260506</v>
      </c>
      <c r="H1321" s="4">
        <v>713</v>
      </c>
      <c r="I1321" s="4">
        <v>1938</v>
      </c>
    </row>
    <row r="1322" spans="1:9">
      <c r="A1322" s="4" t="s">
        <v>9</v>
      </c>
      <c r="B1322" s="4">
        <v>107194</v>
      </c>
      <c r="C1322" s="171" t="s">
        <v>2052</v>
      </c>
      <c r="D1322" s="4" t="s">
        <v>2053</v>
      </c>
      <c r="E1322" s="7" t="s">
        <v>78</v>
      </c>
      <c r="F1322" s="4" t="s">
        <v>12</v>
      </c>
      <c r="G1322" s="269">
        <v>47110.71428571429</v>
      </c>
      <c r="H1322" s="4">
        <v>114</v>
      </c>
      <c r="I1322" s="4">
        <v>1343</v>
      </c>
    </row>
    <row r="1323" spans="1:9">
      <c r="A1323" s="4" t="s">
        <v>137</v>
      </c>
      <c r="B1323" s="4">
        <v>107195</v>
      </c>
      <c r="C1323" s="171" t="s">
        <v>2054</v>
      </c>
      <c r="D1323" s="4" t="s">
        <v>2055</v>
      </c>
      <c r="E1323" s="4" t="s">
        <v>139</v>
      </c>
      <c r="F1323" s="4" t="s">
        <v>12</v>
      </c>
      <c r="G1323" s="269">
        <v>268483.66386554623</v>
      </c>
      <c r="H1323" s="4">
        <v>718</v>
      </c>
      <c r="I1323" s="4">
        <v>1960</v>
      </c>
    </row>
    <row r="1324" spans="1:9">
      <c r="A1324" s="4" t="s">
        <v>16</v>
      </c>
      <c r="B1324" s="4">
        <v>107196</v>
      </c>
      <c r="C1324" s="171" t="s">
        <v>2056</v>
      </c>
      <c r="D1324" s="4" t="s">
        <v>2057</v>
      </c>
      <c r="E1324" s="4" t="s">
        <v>20</v>
      </c>
      <c r="F1324" s="4" t="s">
        <v>12</v>
      </c>
      <c r="G1324" s="269">
        <v>46941.092436974795</v>
      </c>
      <c r="H1324" s="4">
        <v>413</v>
      </c>
      <c r="I1324" s="4">
        <v>1684</v>
      </c>
    </row>
    <row r="1325" spans="1:9">
      <c r="A1325" s="4" t="s">
        <v>423</v>
      </c>
      <c r="B1325" s="4">
        <v>107197</v>
      </c>
      <c r="C1325" s="171" t="s">
        <v>2058</v>
      </c>
      <c r="D1325" s="4" t="s">
        <v>2059</v>
      </c>
      <c r="E1325" s="4" t="s">
        <v>451</v>
      </c>
      <c r="F1325" s="4" t="s">
        <v>12</v>
      </c>
      <c r="G1325" s="269">
        <v>31930.504201680676</v>
      </c>
      <c r="H1325" s="4">
        <v>410</v>
      </c>
      <c r="I1325" s="4">
        <v>1645</v>
      </c>
    </row>
    <row r="1326" spans="1:9">
      <c r="A1326" s="4" t="s">
        <v>34</v>
      </c>
      <c r="B1326" s="4">
        <v>107198</v>
      </c>
      <c r="C1326" s="171" t="s">
        <v>2060</v>
      </c>
      <c r="D1326" s="4" t="s">
        <v>2061</v>
      </c>
      <c r="E1326" s="4" t="s">
        <v>36</v>
      </c>
      <c r="F1326" s="4" t="s">
        <v>12</v>
      </c>
      <c r="G1326" s="269">
        <v>33445.521008403361</v>
      </c>
      <c r="H1326" s="4">
        <v>509</v>
      </c>
      <c r="I1326" s="4">
        <v>1738</v>
      </c>
    </row>
    <row r="1327" spans="1:9">
      <c r="A1327" s="4" t="s">
        <v>9</v>
      </c>
      <c r="B1327" s="4">
        <v>107199</v>
      </c>
      <c r="C1327" s="171" t="s">
        <v>2062</v>
      </c>
      <c r="D1327" s="4" t="s">
        <v>2063</v>
      </c>
      <c r="E1327" s="4" t="s">
        <v>126</v>
      </c>
      <c r="F1327" s="4" t="s">
        <v>12</v>
      </c>
      <c r="G1327" s="269">
        <v>100104.70588235295</v>
      </c>
      <c r="H1327" s="4">
        <v>104</v>
      </c>
      <c r="I1327" s="4">
        <v>1311</v>
      </c>
    </row>
    <row r="1328" spans="1:9">
      <c r="A1328" s="4" t="s">
        <v>9</v>
      </c>
      <c r="B1328" s="4">
        <v>107200</v>
      </c>
      <c r="C1328" s="171" t="s">
        <v>2064</v>
      </c>
      <c r="D1328" s="4" t="s">
        <v>2065</v>
      </c>
      <c r="E1328" s="4" t="s">
        <v>65</v>
      </c>
      <c r="F1328" s="4" t="s">
        <v>12</v>
      </c>
      <c r="G1328" s="269">
        <v>11543</v>
      </c>
      <c r="H1328" s="4">
        <v>113</v>
      </c>
      <c r="I1328" s="4">
        <v>1339</v>
      </c>
    </row>
    <row r="1329" spans="1:9">
      <c r="A1329" s="4" t="s">
        <v>9</v>
      </c>
      <c r="B1329" s="4">
        <v>107201</v>
      </c>
      <c r="C1329" s="171" t="s">
        <v>2066</v>
      </c>
      <c r="D1329" s="4" t="s">
        <v>2067</v>
      </c>
      <c r="E1329" s="4" t="s">
        <v>14</v>
      </c>
      <c r="F1329" s="4" t="s">
        <v>12</v>
      </c>
      <c r="G1329" s="269">
        <v>54000.840336134454</v>
      </c>
      <c r="H1329" s="4">
        <v>117</v>
      </c>
      <c r="I1329" s="4">
        <v>1349</v>
      </c>
    </row>
    <row r="1330" spans="1:9">
      <c r="A1330" s="4" t="s">
        <v>34</v>
      </c>
      <c r="B1330" s="4">
        <v>107202</v>
      </c>
      <c r="C1330" s="171" t="s">
        <v>2068</v>
      </c>
      <c r="D1330" s="4" t="s">
        <v>2069</v>
      </c>
      <c r="E1330" s="4" t="s">
        <v>36</v>
      </c>
      <c r="F1330" s="4" t="s">
        <v>12</v>
      </c>
      <c r="G1330" s="269">
        <v>40504.403361344535</v>
      </c>
      <c r="H1330" s="4">
        <v>509</v>
      </c>
      <c r="I1330" s="4">
        <v>1738</v>
      </c>
    </row>
    <row r="1331" spans="1:9">
      <c r="A1331" s="4" t="s">
        <v>9</v>
      </c>
      <c r="B1331" s="4">
        <v>107203</v>
      </c>
      <c r="C1331" s="171" t="s">
        <v>2070</v>
      </c>
      <c r="D1331" s="4" t="s">
        <v>2071</v>
      </c>
      <c r="E1331" s="4" t="s">
        <v>126</v>
      </c>
      <c r="F1331" s="4" t="s">
        <v>12</v>
      </c>
      <c r="G1331" s="269">
        <v>30000</v>
      </c>
      <c r="H1331" s="4">
        <v>104</v>
      </c>
      <c r="I1331" s="4">
        <v>1311</v>
      </c>
    </row>
    <row r="1332" spans="1:9">
      <c r="A1332" s="4" t="s">
        <v>9</v>
      </c>
      <c r="B1332" s="4">
        <v>107204</v>
      </c>
      <c r="C1332" s="171" t="s">
        <v>2072</v>
      </c>
      <c r="D1332" s="4" t="s">
        <v>2073</v>
      </c>
      <c r="E1332" s="7" t="s">
        <v>28</v>
      </c>
      <c r="F1332" s="4" t="s">
        <v>12</v>
      </c>
      <c r="G1332" s="269">
        <v>41052.815126050424</v>
      </c>
      <c r="H1332" s="4">
        <v>107</v>
      </c>
      <c r="I1332" s="4">
        <v>1320</v>
      </c>
    </row>
    <row r="1333" spans="1:9">
      <c r="A1333" s="4" t="s">
        <v>53</v>
      </c>
      <c r="B1333" s="4">
        <v>107205</v>
      </c>
      <c r="C1333" s="171" t="s">
        <v>2074</v>
      </c>
      <c r="D1333" s="4" t="s">
        <v>2075</v>
      </c>
      <c r="E1333" s="4" t="s">
        <v>76</v>
      </c>
      <c r="F1333" s="4" t="s">
        <v>12</v>
      </c>
      <c r="G1333" s="269">
        <v>36006.142857142855</v>
      </c>
      <c r="H1333" s="4">
        <v>937</v>
      </c>
      <c r="I1333" s="4">
        <v>2206</v>
      </c>
    </row>
    <row r="1334" spans="1:9">
      <c r="A1334" s="4" t="s">
        <v>9</v>
      </c>
      <c r="B1334" s="4">
        <v>107206</v>
      </c>
      <c r="C1334" s="171" t="s">
        <v>2076</v>
      </c>
      <c r="D1334" s="4" t="s">
        <v>2077</v>
      </c>
      <c r="E1334" s="4" t="s">
        <v>78</v>
      </c>
      <c r="F1334" s="4" t="s">
        <v>12</v>
      </c>
      <c r="G1334" s="269">
        <v>17695.546218487398</v>
      </c>
      <c r="H1334" s="4">
        <v>114</v>
      </c>
      <c r="I1334" s="4">
        <v>1343</v>
      </c>
    </row>
    <row r="1335" spans="1:9">
      <c r="A1335" s="4" t="s">
        <v>156</v>
      </c>
      <c r="B1335" s="4">
        <v>107207</v>
      </c>
      <c r="C1335" s="171" t="s">
        <v>2078</v>
      </c>
      <c r="D1335" s="4" t="s">
        <v>2079</v>
      </c>
      <c r="E1335" s="4" t="s">
        <v>200</v>
      </c>
      <c r="F1335" s="4" t="s">
        <v>12</v>
      </c>
      <c r="G1335" s="269">
        <v>31932.915966386554</v>
      </c>
      <c r="H1335" s="4">
        <v>705</v>
      </c>
      <c r="I1335" s="4">
        <v>1913</v>
      </c>
    </row>
    <row r="1336" spans="1:9">
      <c r="A1336" s="4" t="s">
        <v>53</v>
      </c>
      <c r="B1336" s="4">
        <v>107208</v>
      </c>
      <c r="C1336" s="171" t="s">
        <v>2080</v>
      </c>
      <c r="D1336" s="4" t="s">
        <v>2081</v>
      </c>
      <c r="E1336" s="4" t="s">
        <v>76</v>
      </c>
      <c r="F1336" s="4" t="s">
        <v>12</v>
      </c>
      <c r="G1336" s="269">
        <v>31932.915966386554</v>
      </c>
      <c r="H1336" s="4">
        <v>937</v>
      </c>
      <c r="I1336" s="4">
        <v>2206</v>
      </c>
    </row>
    <row r="1337" spans="1:9">
      <c r="A1337" s="4" t="s">
        <v>24</v>
      </c>
      <c r="B1337" s="4">
        <v>107209</v>
      </c>
      <c r="C1337" s="171" t="s">
        <v>2082</v>
      </c>
      <c r="D1337" s="4" t="s">
        <v>2083</v>
      </c>
      <c r="E1337" s="4" t="s">
        <v>95</v>
      </c>
      <c r="F1337" s="4" t="s">
        <v>12</v>
      </c>
      <c r="G1337" s="269">
        <v>47899.378151260506</v>
      </c>
      <c r="H1337" s="4">
        <v>713</v>
      </c>
      <c r="I1337" s="4">
        <v>1938</v>
      </c>
    </row>
    <row r="1338" spans="1:9">
      <c r="A1338" s="4" t="s">
        <v>137</v>
      </c>
      <c r="B1338" s="4">
        <v>107210</v>
      </c>
      <c r="C1338" s="171" t="s">
        <v>2084</v>
      </c>
      <c r="D1338" s="4" t="s">
        <v>2085</v>
      </c>
      <c r="E1338" s="4" t="s">
        <v>139</v>
      </c>
      <c r="F1338" s="4" t="s">
        <v>12</v>
      </c>
      <c r="G1338" s="269">
        <v>55100</v>
      </c>
      <c r="H1338" s="4">
        <v>718</v>
      </c>
      <c r="I1338" s="4">
        <v>1959</v>
      </c>
    </row>
    <row r="1339" spans="1:9">
      <c r="A1339" s="4" t="s">
        <v>53</v>
      </c>
      <c r="B1339" s="4">
        <v>107211</v>
      </c>
      <c r="C1339" s="171" t="s">
        <v>2086</v>
      </c>
      <c r="D1339" s="4" t="s">
        <v>2087</v>
      </c>
      <c r="E1339" s="4" t="s">
        <v>76</v>
      </c>
      <c r="F1339" s="4" t="s">
        <v>12</v>
      </c>
      <c r="G1339" s="269">
        <v>23346.537815126052</v>
      </c>
      <c r="H1339" s="4">
        <v>937</v>
      </c>
      <c r="I1339" s="4">
        <v>2206</v>
      </c>
    </row>
    <row r="1340" spans="1:9">
      <c r="A1340" s="4" t="s">
        <v>9</v>
      </c>
      <c r="B1340" s="4">
        <v>107213</v>
      </c>
      <c r="C1340" s="171" t="s">
        <v>2088</v>
      </c>
      <c r="D1340" s="4" t="s">
        <v>2089</v>
      </c>
      <c r="E1340" s="4" t="s">
        <v>23</v>
      </c>
      <c r="F1340" s="4" t="s">
        <v>12</v>
      </c>
      <c r="G1340" s="269">
        <v>38201.823529411762</v>
      </c>
      <c r="H1340" s="4">
        <v>103</v>
      </c>
      <c r="I1340" s="4">
        <v>1307</v>
      </c>
    </row>
    <row r="1341" spans="1:9">
      <c r="A1341" s="4" t="s">
        <v>53</v>
      </c>
      <c r="B1341" s="4">
        <v>107214</v>
      </c>
      <c r="C1341" s="171" t="s">
        <v>2090</v>
      </c>
      <c r="D1341" s="4" t="s">
        <v>2091</v>
      </c>
      <c r="E1341" s="4" t="s">
        <v>55</v>
      </c>
      <c r="F1341" s="4" t="s">
        <v>12</v>
      </c>
      <c r="G1341" s="269">
        <v>57479.02521008403</v>
      </c>
      <c r="H1341" s="4">
        <v>936</v>
      </c>
      <c r="I1341" s="4">
        <v>2202</v>
      </c>
    </row>
    <row r="1342" spans="1:9">
      <c r="A1342" s="4" t="s">
        <v>67</v>
      </c>
      <c r="B1342" s="4">
        <v>107215</v>
      </c>
      <c r="C1342" s="171" t="s">
        <v>2092</v>
      </c>
      <c r="D1342" s="4" t="s">
        <v>2093</v>
      </c>
      <c r="E1342" s="4" t="s">
        <v>69</v>
      </c>
      <c r="F1342" s="4" t="s">
        <v>12</v>
      </c>
      <c r="G1342" s="269">
        <v>23668</v>
      </c>
      <c r="H1342" s="4">
        <v>906</v>
      </c>
      <c r="I1342" s="4">
        <v>2915</v>
      </c>
    </row>
    <row r="1343" spans="1:9">
      <c r="A1343" s="4" t="s">
        <v>53</v>
      </c>
      <c r="B1343" s="4">
        <v>107216</v>
      </c>
      <c r="C1343" s="171" t="s">
        <v>2094</v>
      </c>
      <c r="D1343" s="4" t="s">
        <v>2095</v>
      </c>
      <c r="E1343" s="4" t="s">
        <v>58</v>
      </c>
      <c r="F1343" s="4" t="s">
        <v>12</v>
      </c>
      <c r="G1343" s="269">
        <v>21082.957983193279</v>
      </c>
      <c r="H1343" s="4">
        <v>932</v>
      </c>
      <c r="I1343" s="4">
        <v>2177</v>
      </c>
    </row>
    <row r="1344" spans="1:9">
      <c r="A1344" s="4" t="s">
        <v>9</v>
      </c>
      <c r="B1344" s="4">
        <v>107217</v>
      </c>
      <c r="C1344" s="171" t="s">
        <v>2096</v>
      </c>
      <c r="D1344" s="4" t="s">
        <v>2097</v>
      </c>
      <c r="E1344" s="4" t="s">
        <v>65</v>
      </c>
      <c r="F1344" s="4" t="s">
        <v>12</v>
      </c>
      <c r="G1344" s="269">
        <v>11543</v>
      </c>
      <c r="H1344" s="4">
        <v>113</v>
      </c>
      <c r="I1344" s="4">
        <v>1339</v>
      </c>
    </row>
    <row r="1345" spans="1:9">
      <c r="A1345" s="4" t="s">
        <v>53</v>
      </c>
      <c r="B1345" s="4">
        <v>107218</v>
      </c>
      <c r="C1345" s="171" t="s">
        <v>2098</v>
      </c>
      <c r="D1345" s="4" t="s">
        <v>2099</v>
      </c>
      <c r="E1345" s="4" t="s">
        <v>55</v>
      </c>
      <c r="F1345" s="4" t="s">
        <v>12</v>
      </c>
      <c r="G1345" s="269">
        <v>68782.899159663866</v>
      </c>
      <c r="H1345" s="4">
        <v>936</v>
      </c>
      <c r="I1345" s="4">
        <v>2202</v>
      </c>
    </row>
    <row r="1346" spans="1:9">
      <c r="A1346" s="4" t="s">
        <v>53</v>
      </c>
      <c r="B1346" s="4">
        <v>107219</v>
      </c>
      <c r="C1346" s="171" t="s">
        <v>2100</v>
      </c>
      <c r="D1346" s="4" t="s">
        <v>2101</v>
      </c>
      <c r="E1346" s="4" t="s">
        <v>111</v>
      </c>
      <c r="F1346" s="4" t="s">
        <v>12</v>
      </c>
      <c r="G1346" s="269">
        <v>96604.932773109249</v>
      </c>
      <c r="H1346" s="4">
        <v>934</v>
      </c>
      <c r="I1346" s="4">
        <v>2191</v>
      </c>
    </row>
    <row r="1347" spans="1:9">
      <c r="A1347" s="4" t="s">
        <v>31</v>
      </c>
      <c r="B1347" s="4">
        <v>107220</v>
      </c>
      <c r="C1347" s="171" t="s">
        <v>2102</v>
      </c>
      <c r="D1347" s="4" t="s">
        <v>2103</v>
      </c>
      <c r="E1347" s="4" t="s">
        <v>116</v>
      </c>
      <c r="F1347" s="4" t="s">
        <v>12</v>
      </c>
      <c r="G1347" s="269">
        <v>35483.008403361346</v>
      </c>
      <c r="H1347" s="4">
        <v>605</v>
      </c>
      <c r="I1347" s="4">
        <v>1815</v>
      </c>
    </row>
    <row r="1348" spans="1:9">
      <c r="A1348" s="4" t="s">
        <v>9</v>
      </c>
      <c r="B1348" s="4">
        <v>107221</v>
      </c>
      <c r="C1348" s="171" t="s">
        <v>2104</v>
      </c>
      <c r="D1348" s="4" t="s">
        <v>2105</v>
      </c>
      <c r="E1348" s="4" t="s">
        <v>78</v>
      </c>
      <c r="F1348" s="4" t="s">
        <v>12</v>
      </c>
      <c r="G1348" s="269">
        <v>169441.00840336134</v>
      </c>
      <c r="H1348" s="4">
        <v>114</v>
      </c>
      <c r="I1348" s="4">
        <v>1343</v>
      </c>
    </row>
    <row r="1349" spans="1:9">
      <c r="A1349" s="4" t="s">
        <v>53</v>
      </c>
      <c r="B1349" s="4">
        <v>107222</v>
      </c>
      <c r="C1349" s="171" t="s">
        <v>2106</v>
      </c>
      <c r="D1349" s="4" t="s">
        <v>2107</v>
      </c>
      <c r="E1349" s="4" t="s">
        <v>186</v>
      </c>
      <c r="F1349" s="4" t="s">
        <v>12</v>
      </c>
      <c r="G1349" s="269">
        <v>31189.201680672271</v>
      </c>
      <c r="H1349" s="4">
        <v>907</v>
      </c>
      <c r="I1349" s="4">
        <v>2102</v>
      </c>
    </row>
    <row r="1350" spans="1:9">
      <c r="A1350" s="4" t="s">
        <v>31</v>
      </c>
      <c r="B1350" s="4">
        <v>107223</v>
      </c>
      <c r="C1350" s="171" t="s">
        <v>2108</v>
      </c>
      <c r="D1350" s="4" t="s">
        <v>2109</v>
      </c>
      <c r="E1350" s="4" t="s">
        <v>116</v>
      </c>
      <c r="F1350" s="4" t="s">
        <v>12</v>
      </c>
      <c r="G1350" s="269">
        <v>116823.5630252101</v>
      </c>
      <c r="H1350" s="4">
        <v>605</v>
      </c>
      <c r="I1350" s="4">
        <v>1815</v>
      </c>
    </row>
    <row r="1351" spans="1:9">
      <c r="A1351" s="4" t="s">
        <v>9</v>
      </c>
      <c r="B1351" s="4">
        <v>107224</v>
      </c>
      <c r="C1351" s="171" t="s">
        <v>2110</v>
      </c>
      <c r="D1351" s="4" t="s">
        <v>2111</v>
      </c>
      <c r="E1351" s="4" t="s">
        <v>28</v>
      </c>
      <c r="F1351" s="4" t="s">
        <v>12</v>
      </c>
      <c r="G1351" s="269">
        <v>29286.033613445376</v>
      </c>
      <c r="H1351" s="4">
        <v>107</v>
      </c>
      <c r="I1351" s="4">
        <v>1320</v>
      </c>
    </row>
    <row r="1352" spans="1:9">
      <c r="A1352" s="4" t="s">
        <v>53</v>
      </c>
      <c r="B1352" s="4">
        <v>107225</v>
      </c>
      <c r="C1352" s="171" t="s">
        <v>2112</v>
      </c>
      <c r="D1352" s="4" t="s">
        <v>2113</v>
      </c>
      <c r="E1352" s="4" t="s">
        <v>118</v>
      </c>
      <c r="F1352" s="4" t="s">
        <v>12</v>
      </c>
      <c r="G1352" s="269">
        <v>139080.00000000003</v>
      </c>
      <c r="H1352" s="4">
        <v>945</v>
      </c>
      <c r="I1352" s="4">
        <v>2232</v>
      </c>
    </row>
    <row r="1353" spans="1:9">
      <c r="A1353" s="4" t="s">
        <v>67</v>
      </c>
      <c r="B1353" s="4">
        <v>107226</v>
      </c>
      <c r="C1353" s="171" t="s">
        <v>2114</v>
      </c>
      <c r="D1353" s="4" t="s">
        <v>2115</v>
      </c>
      <c r="E1353" s="7" t="s">
        <v>69</v>
      </c>
      <c r="F1353" s="4" t="s">
        <v>12</v>
      </c>
      <c r="G1353" s="269">
        <v>55927.176470588238</v>
      </c>
      <c r="H1353" s="4">
        <v>906</v>
      </c>
      <c r="I1353" s="4">
        <v>2915</v>
      </c>
    </row>
    <row r="1354" spans="1:9">
      <c r="A1354" s="4" t="s">
        <v>53</v>
      </c>
      <c r="B1354" s="4">
        <v>107227</v>
      </c>
      <c r="C1354" s="171" t="s">
        <v>2116</v>
      </c>
      <c r="D1354" s="4" t="s">
        <v>2117</v>
      </c>
      <c r="E1354" s="4" t="s">
        <v>111</v>
      </c>
      <c r="F1354" s="4" t="s">
        <v>12</v>
      </c>
      <c r="G1354" s="269">
        <v>47101.588235294119</v>
      </c>
      <c r="H1354" s="4">
        <v>934</v>
      </c>
      <c r="I1354" s="4">
        <v>2191</v>
      </c>
    </row>
    <row r="1355" spans="1:9">
      <c r="A1355" s="4" t="s">
        <v>53</v>
      </c>
      <c r="B1355" s="4">
        <v>107228</v>
      </c>
      <c r="C1355" s="171" t="s">
        <v>2118</v>
      </c>
      <c r="D1355" s="4" t="s">
        <v>2119</v>
      </c>
      <c r="E1355" s="4" t="s">
        <v>58</v>
      </c>
      <c r="F1355" s="4" t="s">
        <v>12</v>
      </c>
      <c r="G1355" s="269">
        <v>43568</v>
      </c>
      <c r="H1355" s="4">
        <v>932</v>
      </c>
      <c r="I1355" s="4">
        <v>2177</v>
      </c>
    </row>
    <row r="1356" spans="1:9">
      <c r="A1356" s="4" t="s">
        <v>24</v>
      </c>
      <c r="B1356" s="4">
        <v>107229</v>
      </c>
      <c r="C1356" s="171" t="s">
        <v>2120</v>
      </c>
      <c r="D1356" s="4" t="s">
        <v>2121</v>
      </c>
      <c r="E1356" s="4" t="s">
        <v>52</v>
      </c>
      <c r="F1356" s="4" t="s">
        <v>12</v>
      </c>
      <c r="G1356" s="269">
        <v>17820</v>
      </c>
      <c r="H1356" s="4">
        <v>720</v>
      </c>
      <c r="I1356" s="4">
        <v>1982</v>
      </c>
    </row>
    <row r="1357" spans="1:9">
      <c r="A1357" s="4" t="s">
        <v>16</v>
      </c>
      <c r="B1357" s="4">
        <v>107230</v>
      </c>
      <c r="C1357" s="171" t="s">
        <v>2122</v>
      </c>
      <c r="D1357" s="4" t="s">
        <v>2123</v>
      </c>
      <c r="E1357" s="4" t="s">
        <v>170</v>
      </c>
      <c r="F1357" s="4" t="s">
        <v>12</v>
      </c>
      <c r="G1357" s="269">
        <v>6779.1932773109247</v>
      </c>
      <c r="H1357" s="4">
        <v>411</v>
      </c>
      <c r="I1357" s="4">
        <v>1678</v>
      </c>
    </row>
    <row r="1358" spans="1:9">
      <c r="A1358" s="4" t="s">
        <v>9</v>
      </c>
      <c r="B1358" s="4">
        <v>107231</v>
      </c>
      <c r="C1358" s="171" t="s">
        <v>2124</v>
      </c>
      <c r="D1358" s="4" t="s">
        <v>2125</v>
      </c>
      <c r="E1358" s="4" t="s">
        <v>153</v>
      </c>
      <c r="F1358" s="4" t="s">
        <v>12</v>
      </c>
      <c r="G1358" s="269">
        <v>47028.899159663866</v>
      </c>
      <c r="H1358" s="4">
        <v>116</v>
      </c>
      <c r="I1358" s="4">
        <v>1347</v>
      </c>
    </row>
    <row r="1359" spans="1:9">
      <c r="A1359" s="4" t="s">
        <v>156</v>
      </c>
      <c r="B1359" s="4">
        <v>107232</v>
      </c>
      <c r="C1359" s="171" t="s">
        <v>2126</v>
      </c>
      <c r="D1359" s="4" t="s">
        <v>2127</v>
      </c>
      <c r="E1359" s="4" t="s">
        <v>200</v>
      </c>
      <c r="F1359" s="4" t="s">
        <v>12</v>
      </c>
      <c r="G1359" s="269">
        <v>31932.915966386554</v>
      </c>
      <c r="H1359" s="4">
        <v>705</v>
      </c>
      <c r="I1359" s="4">
        <v>1913</v>
      </c>
    </row>
    <row r="1360" spans="1:9">
      <c r="A1360" s="4" t="s">
        <v>31</v>
      </c>
      <c r="B1360" s="4">
        <v>107233</v>
      </c>
      <c r="C1360" s="171" t="s">
        <v>2128</v>
      </c>
      <c r="D1360" s="4" t="s">
        <v>2129</v>
      </c>
      <c r="E1360" s="4" t="s">
        <v>116</v>
      </c>
      <c r="F1360" s="4" t="s">
        <v>12</v>
      </c>
      <c r="G1360" s="269">
        <v>37509.361344537814</v>
      </c>
      <c r="H1360" s="4">
        <v>605</v>
      </c>
      <c r="I1360" s="4">
        <v>1815</v>
      </c>
    </row>
    <row r="1361" spans="1:9">
      <c r="A1361" s="4" t="s">
        <v>423</v>
      </c>
      <c r="B1361" s="4">
        <v>107234</v>
      </c>
      <c r="C1361" s="171" t="s">
        <v>2130</v>
      </c>
      <c r="D1361" s="4" t="s">
        <v>2131</v>
      </c>
      <c r="E1361" s="4" t="s">
        <v>451</v>
      </c>
      <c r="F1361" s="4" t="s">
        <v>12</v>
      </c>
      <c r="G1361" s="269">
        <v>15630.26050420168</v>
      </c>
      <c r="H1361" s="4">
        <v>410</v>
      </c>
      <c r="I1361" s="4">
        <v>1645</v>
      </c>
    </row>
    <row r="1362" spans="1:9">
      <c r="A1362" s="4" t="s">
        <v>53</v>
      </c>
      <c r="B1362" s="4">
        <v>107235</v>
      </c>
      <c r="C1362" s="171" t="s">
        <v>2132</v>
      </c>
      <c r="D1362" s="4" t="s">
        <v>2133</v>
      </c>
      <c r="E1362" s="4" t="s">
        <v>134</v>
      </c>
      <c r="F1362" s="4" t="s">
        <v>12</v>
      </c>
      <c r="G1362" s="269">
        <v>35352.731092436974</v>
      </c>
      <c r="H1362" s="4">
        <v>938</v>
      </c>
      <c r="I1362" s="4">
        <v>2207</v>
      </c>
    </row>
    <row r="1363" spans="1:9">
      <c r="A1363" s="4" t="s">
        <v>67</v>
      </c>
      <c r="B1363" s="4">
        <v>107236</v>
      </c>
      <c r="C1363" s="171" t="s">
        <v>2134</v>
      </c>
      <c r="D1363" s="4" t="s">
        <v>2135</v>
      </c>
      <c r="E1363" s="4" t="s">
        <v>69</v>
      </c>
      <c r="F1363" s="4" t="s">
        <v>12</v>
      </c>
      <c r="G1363" s="269">
        <v>37815.117647058825</v>
      </c>
      <c r="H1363" s="4">
        <v>906</v>
      </c>
      <c r="I1363" s="4">
        <v>2915</v>
      </c>
    </row>
    <row r="1364" spans="1:9">
      <c r="A1364" s="4" t="s">
        <v>9</v>
      </c>
      <c r="B1364" s="4">
        <v>107238</v>
      </c>
      <c r="C1364" s="171" t="s">
        <v>2136</v>
      </c>
      <c r="D1364" s="4" t="s">
        <v>2137</v>
      </c>
      <c r="E1364" s="4" t="s">
        <v>65</v>
      </c>
      <c r="F1364" s="4" t="s">
        <v>12</v>
      </c>
      <c r="G1364" s="269">
        <v>43294.319327731093</v>
      </c>
      <c r="H1364" s="4">
        <v>113</v>
      </c>
      <c r="I1364" s="4">
        <v>1339</v>
      </c>
    </row>
    <row r="1365" spans="1:9">
      <c r="A1365" s="4" t="s">
        <v>53</v>
      </c>
      <c r="B1365" s="4">
        <v>107239</v>
      </c>
      <c r="C1365" s="171" t="s">
        <v>2138</v>
      </c>
      <c r="D1365" s="4" t="s">
        <v>2139</v>
      </c>
      <c r="E1365" s="4" t="s">
        <v>118</v>
      </c>
      <c r="F1365" s="4" t="s">
        <v>12</v>
      </c>
      <c r="G1365" s="269">
        <v>19579.857142857141</v>
      </c>
      <c r="H1365" s="4">
        <v>945</v>
      </c>
      <c r="I1365" s="4">
        <v>2232</v>
      </c>
    </row>
    <row r="1366" spans="1:9">
      <c r="A1366" s="4" t="s">
        <v>53</v>
      </c>
      <c r="B1366" s="4">
        <v>107240</v>
      </c>
      <c r="C1366" s="171" t="s">
        <v>2140</v>
      </c>
      <c r="D1366" s="4" t="s">
        <v>2141</v>
      </c>
      <c r="E1366" s="4" t="s">
        <v>186</v>
      </c>
      <c r="F1366" s="4" t="s">
        <v>12</v>
      </c>
      <c r="G1366" s="269">
        <v>18178.016806722691</v>
      </c>
      <c r="H1366" s="4">
        <v>907</v>
      </c>
      <c r="I1366" s="4">
        <v>2102</v>
      </c>
    </row>
    <row r="1367" spans="1:9">
      <c r="A1367" s="4" t="s">
        <v>9</v>
      </c>
      <c r="B1367" s="4">
        <v>107241</v>
      </c>
      <c r="C1367" s="171" t="s">
        <v>2142</v>
      </c>
      <c r="D1367" s="4" t="s">
        <v>2143</v>
      </c>
      <c r="E1367" s="4" t="s">
        <v>14</v>
      </c>
      <c r="F1367" s="4" t="s">
        <v>12</v>
      </c>
      <c r="G1367" s="269">
        <v>8542.0168067226896</v>
      </c>
      <c r="H1367" s="4">
        <v>117</v>
      </c>
      <c r="I1367" s="4">
        <v>1349</v>
      </c>
    </row>
    <row r="1368" spans="1:9">
      <c r="A1368" s="4" t="s">
        <v>9</v>
      </c>
      <c r="B1368" s="4">
        <v>107242</v>
      </c>
      <c r="C1368" s="171" t="s">
        <v>2144</v>
      </c>
      <c r="D1368" s="4" t="s">
        <v>2145</v>
      </c>
      <c r="E1368" s="4" t="s">
        <v>128</v>
      </c>
      <c r="F1368" s="4" t="s">
        <v>12</v>
      </c>
      <c r="G1368" s="269">
        <v>43198.361344537821</v>
      </c>
      <c r="H1368" s="4">
        <v>115</v>
      </c>
      <c r="I1368" s="4">
        <v>1340</v>
      </c>
    </row>
    <row r="1369" spans="1:9">
      <c r="A1369" s="4" t="s">
        <v>9</v>
      </c>
      <c r="B1369" s="4">
        <v>107243</v>
      </c>
      <c r="C1369" s="171" t="s">
        <v>2146</v>
      </c>
      <c r="D1369" s="4" t="s">
        <v>2147</v>
      </c>
      <c r="E1369" s="4" t="s">
        <v>11</v>
      </c>
      <c r="F1369" s="4" t="s">
        <v>12</v>
      </c>
      <c r="G1369" s="269">
        <v>75962.134453781517</v>
      </c>
      <c r="H1369" s="4">
        <v>102</v>
      </c>
      <c r="I1369" s="4">
        <v>1305</v>
      </c>
    </row>
    <row r="1370" spans="1:9">
      <c r="A1370" s="4" t="s">
        <v>137</v>
      </c>
      <c r="B1370" s="4">
        <v>107244</v>
      </c>
      <c r="C1370" s="171" t="s">
        <v>2148</v>
      </c>
      <c r="D1370" s="4" t="s">
        <v>2149</v>
      </c>
      <c r="E1370" s="4" t="s">
        <v>139</v>
      </c>
      <c r="F1370" s="4" t="s">
        <v>12</v>
      </c>
      <c r="G1370" s="269">
        <v>107563.11764705883</v>
      </c>
      <c r="H1370" s="4">
        <v>718</v>
      </c>
      <c r="I1370" s="4">
        <v>1959</v>
      </c>
    </row>
    <row r="1371" spans="1:9">
      <c r="A1371" s="4" t="s">
        <v>9</v>
      </c>
      <c r="B1371" s="4">
        <v>107246</v>
      </c>
      <c r="C1371" s="171" t="s">
        <v>2150</v>
      </c>
      <c r="D1371" s="4" t="s">
        <v>2151</v>
      </c>
      <c r="E1371" s="4" t="s">
        <v>14</v>
      </c>
      <c r="F1371" s="4" t="s">
        <v>12</v>
      </c>
      <c r="G1371" s="269">
        <v>11543</v>
      </c>
      <c r="H1371" s="4">
        <v>117</v>
      </c>
      <c r="I1371" s="4">
        <v>1349</v>
      </c>
    </row>
    <row r="1372" spans="1:9">
      <c r="A1372" s="4" t="s">
        <v>24</v>
      </c>
      <c r="B1372" s="4">
        <v>107247</v>
      </c>
      <c r="C1372" s="171" t="s">
        <v>2152</v>
      </c>
      <c r="D1372" s="4" t="s">
        <v>2153</v>
      </c>
      <c r="E1372" s="4" t="s">
        <v>52</v>
      </c>
      <c r="F1372" s="4" t="s">
        <v>12</v>
      </c>
      <c r="G1372" s="269">
        <v>16806.798319327732</v>
      </c>
      <c r="H1372" s="4">
        <v>720</v>
      </c>
      <c r="I1372" s="4">
        <v>1982</v>
      </c>
    </row>
    <row r="1373" spans="1:9">
      <c r="A1373" s="4" t="s">
        <v>53</v>
      </c>
      <c r="B1373" s="4">
        <v>107248</v>
      </c>
      <c r="C1373" s="171" t="s">
        <v>2154</v>
      </c>
      <c r="D1373" s="4" t="s">
        <v>2155</v>
      </c>
      <c r="E1373" s="4" t="s">
        <v>84</v>
      </c>
      <c r="F1373" s="4" t="s">
        <v>12</v>
      </c>
      <c r="G1373" s="269">
        <v>33863.823529411762</v>
      </c>
      <c r="H1373" s="4">
        <v>946</v>
      </c>
      <c r="I1373" s="4">
        <v>2235</v>
      </c>
    </row>
    <row r="1374" spans="1:9">
      <c r="A1374" s="4" t="s">
        <v>9</v>
      </c>
      <c r="B1374" s="4">
        <v>107249</v>
      </c>
      <c r="C1374" s="171" t="s">
        <v>2156</v>
      </c>
      <c r="D1374" s="4" t="s">
        <v>2157</v>
      </c>
      <c r="E1374" s="4" t="s">
        <v>11</v>
      </c>
      <c r="F1374" s="4" t="s">
        <v>12</v>
      </c>
      <c r="G1374" s="269">
        <v>6922.1008403361338</v>
      </c>
      <c r="H1374" s="4">
        <v>102</v>
      </c>
      <c r="I1374" s="4">
        <v>1305</v>
      </c>
    </row>
    <row r="1375" spans="1:9">
      <c r="A1375" s="4" t="s">
        <v>16</v>
      </c>
      <c r="B1375" s="4">
        <v>107250</v>
      </c>
      <c r="C1375" s="171" t="s">
        <v>2158</v>
      </c>
      <c r="D1375" s="4" t="s">
        <v>2159</v>
      </c>
      <c r="E1375" s="4" t="s">
        <v>170</v>
      </c>
      <c r="F1375" s="4" t="s">
        <v>12</v>
      </c>
      <c r="G1375" s="269">
        <v>12892.521008403362</v>
      </c>
      <c r="H1375" s="4">
        <v>411</v>
      </c>
      <c r="I1375" s="4">
        <v>1678</v>
      </c>
    </row>
    <row r="1376" spans="1:9">
      <c r="A1376" s="4" t="s">
        <v>9</v>
      </c>
      <c r="B1376" s="4">
        <v>107251</v>
      </c>
      <c r="C1376" s="171" t="s">
        <v>2160</v>
      </c>
      <c r="D1376" s="4" t="s">
        <v>2161</v>
      </c>
      <c r="E1376" s="7" t="s">
        <v>11</v>
      </c>
      <c r="F1376" s="4" t="s">
        <v>12</v>
      </c>
      <c r="G1376" s="269">
        <v>13445.403361344539</v>
      </c>
      <c r="H1376" s="4">
        <v>102</v>
      </c>
      <c r="I1376" s="4">
        <v>1305</v>
      </c>
    </row>
    <row r="1377" spans="1:9">
      <c r="A1377" s="4" t="s">
        <v>53</v>
      </c>
      <c r="B1377" s="4">
        <v>107252</v>
      </c>
      <c r="C1377" s="171" t="s">
        <v>2162</v>
      </c>
      <c r="D1377" s="4" t="s">
        <v>2163</v>
      </c>
      <c r="E1377" s="4" t="s">
        <v>134</v>
      </c>
      <c r="F1377" s="4" t="s">
        <v>12</v>
      </c>
      <c r="G1377" s="269">
        <v>12100.857142857143</v>
      </c>
      <c r="H1377" s="4">
        <v>938</v>
      </c>
      <c r="I1377" s="4">
        <v>2207</v>
      </c>
    </row>
    <row r="1378" spans="1:9">
      <c r="A1378" s="4" t="s">
        <v>16</v>
      </c>
      <c r="B1378" s="4">
        <v>107253</v>
      </c>
      <c r="C1378" s="171" t="s">
        <v>2164</v>
      </c>
      <c r="D1378" s="4" t="s">
        <v>2165</v>
      </c>
      <c r="E1378" s="4" t="s">
        <v>20</v>
      </c>
      <c r="F1378" s="4" t="s">
        <v>12</v>
      </c>
      <c r="G1378" s="269">
        <v>5396.9747899159665</v>
      </c>
      <c r="H1378" s="4">
        <v>413</v>
      </c>
      <c r="I1378" s="4">
        <v>1684</v>
      </c>
    </row>
    <row r="1379" spans="1:9">
      <c r="A1379" s="4" t="s">
        <v>53</v>
      </c>
      <c r="B1379" s="4">
        <v>107254</v>
      </c>
      <c r="C1379" s="171" t="s">
        <v>2166</v>
      </c>
      <c r="D1379" s="4" t="s">
        <v>2167</v>
      </c>
      <c r="E1379" s="4" t="s">
        <v>72</v>
      </c>
      <c r="F1379" s="4" t="s">
        <v>12</v>
      </c>
      <c r="G1379" s="269">
        <v>12125</v>
      </c>
      <c r="H1379" s="4">
        <v>923</v>
      </c>
      <c r="I1379" s="4">
        <v>2149</v>
      </c>
    </row>
    <row r="1380" spans="1:9">
      <c r="A1380" s="4" t="s">
        <v>137</v>
      </c>
      <c r="B1380" s="4">
        <v>107255</v>
      </c>
      <c r="C1380" s="171" t="s">
        <v>2168</v>
      </c>
      <c r="D1380" s="4" t="s">
        <v>2169</v>
      </c>
      <c r="E1380" s="4" t="s">
        <v>139</v>
      </c>
      <c r="F1380" s="4" t="s">
        <v>12</v>
      </c>
      <c r="G1380" s="269">
        <v>31932.915966386554</v>
      </c>
      <c r="H1380" s="4">
        <v>718</v>
      </c>
      <c r="I1380" s="4">
        <v>1959</v>
      </c>
    </row>
    <row r="1381" spans="1:9">
      <c r="A1381" s="4" t="s">
        <v>53</v>
      </c>
      <c r="B1381" s="4">
        <v>107256</v>
      </c>
      <c r="C1381" s="171" t="s">
        <v>2170</v>
      </c>
      <c r="D1381" s="4" t="s">
        <v>2171</v>
      </c>
      <c r="E1381" s="4" t="s">
        <v>225</v>
      </c>
      <c r="F1381" s="4" t="s">
        <v>12</v>
      </c>
      <c r="G1381" s="269">
        <v>22282.638655462186</v>
      </c>
      <c r="H1381" s="4">
        <v>908</v>
      </c>
      <c r="I1381" s="4">
        <v>2105</v>
      </c>
    </row>
    <row r="1382" spans="1:9">
      <c r="A1382" s="4" t="s">
        <v>67</v>
      </c>
      <c r="B1382" s="4">
        <v>107257</v>
      </c>
      <c r="C1382" s="171" t="s">
        <v>2172</v>
      </c>
      <c r="D1382" s="4" t="s">
        <v>2173</v>
      </c>
      <c r="E1382" s="4" t="s">
        <v>69</v>
      </c>
      <c r="F1382" s="4" t="s">
        <v>12</v>
      </c>
      <c r="G1382" s="269">
        <v>23668</v>
      </c>
      <c r="H1382" s="4">
        <v>906</v>
      </c>
      <c r="I1382" s="4">
        <v>2915</v>
      </c>
    </row>
    <row r="1383" spans="1:9">
      <c r="A1383" s="4" t="s">
        <v>9</v>
      </c>
      <c r="B1383" s="4">
        <v>107258</v>
      </c>
      <c r="C1383" s="171" t="s">
        <v>2174</v>
      </c>
      <c r="D1383" s="4" t="s">
        <v>2175</v>
      </c>
      <c r="E1383" s="4" t="s">
        <v>28</v>
      </c>
      <c r="F1383" s="4" t="s">
        <v>12</v>
      </c>
      <c r="G1383" s="269">
        <v>38636</v>
      </c>
      <c r="H1383" s="4">
        <v>107</v>
      </c>
      <c r="I1383" s="4">
        <v>1320</v>
      </c>
    </row>
    <row r="1384" spans="1:9">
      <c r="A1384" s="4" t="s">
        <v>53</v>
      </c>
      <c r="B1384" s="4">
        <v>107259</v>
      </c>
      <c r="C1384" s="171" t="s">
        <v>2176</v>
      </c>
      <c r="D1384" s="4" t="s">
        <v>2177</v>
      </c>
      <c r="E1384" s="4" t="s">
        <v>58</v>
      </c>
      <c r="F1384" s="4" t="s">
        <v>12</v>
      </c>
      <c r="G1384" s="269">
        <v>76239.647058823524</v>
      </c>
      <c r="H1384" s="4">
        <v>932</v>
      </c>
      <c r="I1384" s="4">
        <v>2177</v>
      </c>
    </row>
    <row r="1385" spans="1:9">
      <c r="A1385" s="4" t="s">
        <v>53</v>
      </c>
      <c r="B1385" s="4">
        <v>107260</v>
      </c>
      <c r="C1385" s="171" t="s">
        <v>2178</v>
      </c>
      <c r="D1385" s="4" t="s">
        <v>2179</v>
      </c>
      <c r="E1385" s="4" t="s">
        <v>118</v>
      </c>
      <c r="F1385" s="4" t="s">
        <v>12</v>
      </c>
      <c r="G1385" s="269">
        <v>5400</v>
      </c>
      <c r="H1385" s="4">
        <v>945</v>
      </c>
      <c r="I1385" s="4">
        <v>2232</v>
      </c>
    </row>
    <row r="1386" spans="1:9">
      <c r="A1386" s="4" t="s">
        <v>9</v>
      </c>
      <c r="B1386" s="4">
        <v>107261</v>
      </c>
      <c r="C1386" s="171" t="s">
        <v>2180</v>
      </c>
      <c r="D1386" s="4" t="s">
        <v>2181</v>
      </c>
      <c r="E1386" s="4" t="s">
        <v>11</v>
      </c>
      <c r="F1386" s="4" t="s">
        <v>12</v>
      </c>
      <c r="G1386" s="269">
        <v>18151.26050420168</v>
      </c>
      <c r="H1386" s="4">
        <v>102</v>
      </c>
      <c r="I1386" s="4">
        <v>1305</v>
      </c>
    </row>
    <row r="1387" spans="1:9">
      <c r="A1387" s="4" t="s">
        <v>9</v>
      </c>
      <c r="B1387" s="4">
        <v>107262</v>
      </c>
      <c r="C1387" s="171" t="s">
        <v>2182</v>
      </c>
      <c r="D1387" s="4" t="s">
        <v>2183</v>
      </c>
      <c r="E1387" s="4" t="s">
        <v>23</v>
      </c>
      <c r="F1387" s="4" t="s">
        <v>12</v>
      </c>
      <c r="G1387" s="269">
        <v>28693.941176470591</v>
      </c>
      <c r="H1387" s="4">
        <v>103</v>
      </c>
      <c r="I1387" s="4">
        <v>1307</v>
      </c>
    </row>
    <row r="1388" spans="1:9">
      <c r="A1388" s="4" t="s">
        <v>24</v>
      </c>
      <c r="B1388" s="4">
        <v>107263</v>
      </c>
      <c r="C1388" s="171" t="s">
        <v>2184</v>
      </c>
      <c r="D1388" s="4" t="s">
        <v>2185</v>
      </c>
      <c r="E1388" s="4" t="s">
        <v>26</v>
      </c>
      <c r="F1388" s="4" t="s">
        <v>12</v>
      </c>
      <c r="G1388" s="269">
        <v>31932.915966386554</v>
      </c>
      <c r="H1388" s="4">
        <v>714</v>
      </c>
      <c r="I1388" s="4">
        <v>1940</v>
      </c>
    </row>
    <row r="1389" spans="1:9">
      <c r="A1389" s="4" t="s">
        <v>9</v>
      </c>
      <c r="B1389" s="4">
        <v>107264</v>
      </c>
      <c r="C1389" s="171" t="s">
        <v>2186</v>
      </c>
      <c r="D1389" s="4" t="s">
        <v>2187</v>
      </c>
      <c r="E1389" s="4" t="s">
        <v>65</v>
      </c>
      <c r="F1389" s="4" t="s">
        <v>12</v>
      </c>
      <c r="G1389" s="269">
        <v>9258</v>
      </c>
      <c r="H1389" s="4">
        <v>113</v>
      </c>
      <c r="I1389" s="4">
        <v>1339</v>
      </c>
    </row>
    <row r="1390" spans="1:9">
      <c r="A1390" s="4" t="s">
        <v>9</v>
      </c>
      <c r="B1390" s="4">
        <v>107265</v>
      </c>
      <c r="C1390" s="171" t="s">
        <v>2188</v>
      </c>
      <c r="D1390" s="4" t="s">
        <v>2189</v>
      </c>
      <c r="E1390" s="4" t="s">
        <v>14</v>
      </c>
      <c r="F1390" s="4" t="s">
        <v>12</v>
      </c>
      <c r="G1390" s="269">
        <v>6554.6386554621859</v>
      </c>
      <c r="H1390" s="4">
        <v>117</v>
      </c>
      <c r="I1390" s="4">
        <v>1349</v>
      </c>
    </row>
    <row r="1391" spans="1:9">
      <c r="A1391" s="4" t="s">
        <v>9</v>
      </c>
      <c r="B1391" s="4">
        <v>107266</v>
      </c>
      <c r="C1391" s="171" t="s">
        <v>2190</v>
      </c>
      <c r="D1391" s="4" t="s">
        <v>2191</v>
      </c>
      <c r="E1391" s="4" t="s">
        <v>23</v>
      </c>
      <c r="F1391" s="4" t="s">
        <v>12</v>
      </c>
      <c r="G1391" s="269">
        <v>38484.756302521011</v>
      </c>
      <c r="H1391" s="4">
        <v>103</v>
      </c>
      <c r="I1391" s="4">
        <v>1307</v>
      </c>
    </row>
    <row r="1392" spans="1:9">
      <c r="A1392" s="4" t="s">
        <v>9</v>
      </c>
      <c r="B1392" s="4">
        <v>107267</v>
      </c>
      <c r="C1392" s="171" t="s">
        <v>2192</v>
      </c>
      <c r="D1392" s="4" t="s">
        <v>2193</v>
      </c>
      <c r="E1392" s="4" t="s">
        <v>78</v>
      </c>
      <c r="F1392" s="4" t="s">
        <v>12</v>
      </c>
      <c r="G1392" s="269">
        <v>2888</v>
      </c>
      <c r="H1392" s="4">
        <v>114</v>
      </c>
      <c r="I1392" s="4">
        <v>1343</v>
      </c>
    </row>
    <row r="1393" spans="1:9">
      <c r="A1393" s="4" t="s">
        <v>16</v>
      </c>
      <c r="B1393" s="4">
        <v>107268</v>
      </c>
      <c r="C1393" s="171" t="s">
        <v>2194</v>
      </c>
      <c r="D1393" s="4" t="s">
        <v>2195</v>
      </c>
      <c r="E1393" s="4" t="s">
        <v>170</v>
      </c>
      <c r="F1393" s="4" t="s">
        <v>12</v>
      </c>
      <c r="G1393" s="269">
        <v>78404.37815126052</v>
      </c>
      <c r="H1393" s="4">
        <v>411</v>
      </c>
      <c r="I1393" s="4">
        <v>1678</v>
      </c>
    </row>
    <row r="1394" spans="1:9">
      <c r="A1394" s="4" t="s">
        <v>9</v>
      </c>
      <c r="B1394" s="4">
        <v>107269</v>
      </c>
      <c r="C1394" s="171" t="s">
        <v>2196</v>
      </c>
      <c r="D1394" s="4" t="s">
        <v>2197</v>
      </c>
      <c r="E1394" s="4" t="s">
        <v>28</v>
      </c>
      <c r="F1394" s="4" t="s">
        <v>12</v>
      </c>
      <c r="G1394" s="269">
        <v>58711.991596638662</v>
      </c>
      <c r="H1394" s="4">
        <v>107</v>
      </c>
      <c r="I1394" s="4">
        <v>1320</v>
      </c>
    </row>
    <row r="1395" spans="1:9">
      <c r="A1395" s="4" t="s">
        <v>16</v>
      </c>
      <c r="B1395" s="4">
        <v>107270</v>
      </c>
      <c r="C1395" s="171" t="s">
        <v>2198</v>
      </c>
      <c r="D1395" s="4" t="s">
        <v>2199</v>
      </c>
      <c r="E1395" s="4" t="s">
        <v>170</v>
      </c>
      <c r="F1395" s="4" t="s">
        <v>12</v>
      </c>
      <c r="G1395" s="269">
        <v>4078.1512605042017</v>
      </c>
      <c r="H1395" s="4">
        <v>411</v>
      </c>
      <c r="I1395" s="4">
        <v>1678</v>
      </c>
    </row>
    <row r="1396" spans="1:9">
      <c r="A1396" s="4" t="s">
        <v>9</v>
      </c>
      <c r="B1396" s="4">
        <v>107271</v>
      </c>
      <c r="C1396" s="171" t="s">
        <v>2200</v>
      </c>
      <c r="D1396" s="4" t="s">
        <v>2201</v>
      </c>
      <c r="E1396" s="4" t="s">
        <v>153</v>
      </c>
      <c r="F1396" s="4" t="s">
        <v>12</v>
      </c>
      <c r="G1396" s="269">
        <v>26890.798319327732</v>
      </c>
      <c r="H1396" s="4">
        <v>116</v>
      </c>
      <c r="I1396" s="4">
        <v>1347</v>
      </c>
    </row>
    <row r="1397" spans="1:9">
      <c r="A1397" s="4" t="s">
        <v>53</v>
      </c>
      <c r="B1397" s="4">
        <v>107272</v>
      </c>
      <c r="C1397" s="171" t="s">
        <v>2202</v>
      </c>
      <c r="D1397" s="4" t="s">
        <v>2203</v>
      </c>
      <c r="E1397" s="4" t="s">
        <v>72</v>
      </c>
      <c r="F1397" s="4" t="s">
        <v>12</v>
      </c>
      <c r="G1397" s="269">
        <v>16806.798319327732</v>
      </c>
      <c r="H1397" s="4">
        <v>923</v>
      </c>
      <c r="I1397" s="4">
        <v>2149</v>
      </c>
    </row>
    <row r="1398" spans="1:9">
      <c r="A1398" s="4" t="s">
        <v>67</v>
      </c>
      <c r="B1398" s="4">
        <v>107273</v>
      </c>
      <c r="C1398" s="171" t="s">
        <v>2204</v>
      </c>
      <c r="D1398" s="4" t="s">
        <v>2205</v>
      </c>
      <c r="E1398" s="4" t="s">
        <v>69</v>
      </c>
      <c r="F1398" s="4" t="s">
        <v>12</v>
      </c>
      <c r="G1398" s="269">
        <v>241657.37815126055</v>
      </c>
      <c r="H1398" s="4">
        <v>906</v>
      </c>
      <c r="I1398" s="4">
        <v>2915</v>
      </c>
    </row>
    <row r="1399" spans="1:9">
      <c r="A1399" s="4" t="s">
        <v>9</v>
      </c>
      <c r="B1399" s="4">
        <v>107275</v>
      </c>
      <c r="C1399" s="171" t="s">
        <v>2206</v>
      </c>
      <c r="D1399" s="4" t="s">
        <v>2207</v>
      </c>
      <c r="E1399" s="4" t="s">
        <v>65</v>
      </c>
      <c r="F1399" s="4" t="s">
        <v>12</v>
      </c>
      <c r="G1399" s="269">
        <v>13109.277310924372</v>
      </c>
      <c r="H1399" s="4">
        <v>113</v>
      </c>
      <c r="I1399" s="4">
        <v>1339</v>
      </c>
    </row>
    <row r="1400" spans="1:9">
      <c r="A1400" s="4" t="s">
        <v>53</v>
      </c>
      <c r="B1400" s="4">
        <v>107276</v>
      </c>
      <c r="C1400" s="171" t="s">
        <v>2208</v>
      </c>
      <c r="D1400" s="4" t="s">
        <v>2209</v>
      </c>
      <c r="E1400" s="4" t="s">
        <v>72</v>
      </c>
      <c r="F1400" s="4" t="s">
        <v>12</v>
      </c>
      <c r="G1400" s="269">
        <v>15125</v>
      </c>
      <c r="H1400" s="4">
        <v>923</v>
      </c>
      <c r="I1400" s="4">
        <v>2149</v>
      </c>
    </row>
    <row r="1401" spans="1:9">
      <c r="A1401" s="4" t="s">
        <v>67</v>
      </c>
      <c r="B1401" s="4">
        <v>107277</v>
      </c>
      <c r="C1401" s="171" t="s">
        <v>2210</v>
      </c>
      <c r="D1401" s="4" t="s">
        <v>2211</v>
      </c>
      <c r="E1401" s="4" t="s">
        <v>345</v>
      </c>
      <c r="F1401" s="4" t="s">
        <v>12</v>
      </c>
      <c r="G1401" s="269">
        <v>47899.378151260506</v>
      </c>
      <c r="H1401" s="4">
        <v>964</v>
      </c>
      <c r="I1401" s="4">
        <v>2254</v>
      </c>
    </row>
    <row r="1402" spans="1:9">
      <c r="A1402" s="4" t="s">
        <v>67</v>
      </c>
      <c r="B1402" s="4">
        <v>107278</v>
      </c>
      <c r="C1402" s="171" t="s">
        <v>2212</v>
      </c>
      <c r="D1402" s="4" t="s">
        <v>2213</v>
      </c>
      <c r="E1402" s="4" t="s">
        <v>69</v>
      </c>
      <c r="F1402" s="4" t="s">
        <v>12</v>
      </c>
      <c r="G1402" s="269">
        <v>78235.159663865546</v>
      </c>
      <c r="H1402" s="4">
        <v>906</v>
      </c>
      <c r="I1402" s="4">
        <v>2915</v>
      </c>
    </row>
    <row r="1403" spans="1:9">
      <c r="A1403" s="4" t="s">
        <v>9</v>
      </c>
      <c r="B1403" s="4">
        <v>107279</v>
      </c>
      <c r="C1403" s="171" t="s">
        <v>2214</v>
      </c>
      <c r="D1403" s="4" t="s">
        <v>2215</v>
      </c>
      <c r="E1403" s="4" t="s">
        <v>28</v>
      </c>
      <c r="F1403" s="4" t="s">
        <v>12</v>
      </c>
      <c r="G1403" s="269">
        <v>8205.042016806723</v>
      </c>
      <c r="H1403" s="4">
        <v>107</v>
      </c>
      <c r="I1403" s="4">
        <v>1320</v>
      </c>
    </row>
    <row r="1404" spans="1:9">
      <c r="A1404" s="4" t="s">
        <v>67</v>
      </c>
      <c r="B1404" s="4">
        <v>107280</v>
      </c>
      <c r="C1404" s="171" t="s">
        <v>2216</v>
      </c>
      <c r="D1404" s="4" t="s">
        <v>2217</v>
      </c>
      <c r="E1404" s="4" t="s">
        <v>345</v>
      </c>
      <c r="F1404" s="4" t="s">
        <v>12</v>
      </c>
      <c r="G1404" s="269">
        <v>134117.80672268907</v>
      </c>
      <c r="H1404" s="4">
        <v>964</v>
      </c>
      <c r="I1404" s="4">
        <v>2254</v>
      </c>
    </row>
    <row r="1405" spans="1:9">
      <c r="A1405" s="4" t="s">
        <v>67</v>
      </c>
      <c r="B1405" s="4">
        <v>107281</v>
      </c>
      <c r="C1405" s="171" t="s">
        <v>2218</v>
      </c>
      <c r="D1405" s="4" t="s">
        <v>2219</v>
      </c>
      <c r="E1405" s="4" t="s">
        <v>69</v>
      </c>
      <c r="F1405" s="4" t="s">
        <v>12</v>
      </c>
      <c r="G1405" s="269">
        <v>56342.65546218487</v>
      </c>
      <c r="H1405" s="4">
        <v>906</v>
      </c>
      <c r="I1405" s="4">
        <v>2915</v>
      </c>
    </row>
    <row r="1406" spans="1:9">
      <c r="A1406" s="4" t="s">
        <v>53</v>
      </c>
      <c r="B1406" s="4">
        <v>107283</v>
      </c>
      <c r="C1406" s="171" t="s">
        <v>2220</v>
      </c>
      <c r="D1406" s="4" t="s">
        <v>2221</v>
      </c>
      <c r="E1406" s="4" t="s">
        <v>134</v>
      </c>
      <c r="F1406" s="4" t="s">
        <v>12</v>
      </c>
      <c r="G1406" s="269">
        <v>29075.907563025212</v>
      </c>
      <c r="H1406" s="4">
        <v>938</v>
      </c>
      <c r="I1406" s="4">
        <v>2207</v>
      </c>
    </row>
    <row r="1407" spans="1:9">
      <c r="A1407" s="4" t="s">
        <v>53</v>
      </c>
      <c r="B1407" s="4">
        <v>107284</v>
      </c>
      <c r="C1407" s="171" t="s">
        <v>2222</v>
      </c>
      <c r="D1407" s="4" t="s">
        <v>2223</v>
      </c>
      <c r="E1407" s="4" t="s">
        <v>118</v>
      </c>
      <c r="F1407" s="4" t="s">
        <v>12</v>
      </c>
      <c r="G1407" s="269">
        <v>40620.361344537821</v>
      </c>
      <c r="H1407" s="4">
        <v>945</v>
      </c>
      <c r="I1407" s="4">
        <v>2232</v>
      </c>
    </row>
    <row r="1408" spans="1:9">
      <c r="A1408" s="4" t="s">
        <v>53</v>
      </c>
      <c r="B1408" s="4">
        <v>107285</v>
      </c>
      <c r="C1408" s="171" t="s">
        <v>2224</v>
      </c>
      <c r="D1408" s="4" t="s">
        <v>2225</v>
      </c>
      <c r="E1408" s="4" t="s">
        <v>143</v>
      </c>
      <c r="F1408" s="4" t="s">
        <v>12</v>
      </c>
      <c r="G1408" s="269">
        <v>14182.705882352941</v>
      </c>
      <c r="H1408" s="4">
        <v>919</v>
      </c>
      <c r="I1408" s="4">
        <v>2133</v>
      </c>
    </row>
    <row r="1409" spans="1:9">
      <c r="A1409" s="4" t="s">
        <v>53</v>
      </c>
      <c r="B1409" s="4">
        <v>107286</v>
      </c>
      <c r="C1409" s="171" t="s">
        <v>2226</v>
      </c>
      <c r="D1409" s="4" t="s">
        <v>2227</v>
      </c>
      <c r="E1409" s="4" t="s">
        <v>198</v>
      </c>
      <c r="F1409" s="4" t="s">
        <v>12</v>
      </c>
      <c r="G1409" s="269">
        <v>56714.806722689071</v>
      </c>
      <c r="H1409" s="4">
        <v>935</v>
      </c>
      <c r="I1409" s="4">
        <v>2199</v>
      </c>
    </row>
    <row r="1410" spans="1:9">
      <c r="A1410" s="4" t="s">
        <v>156</v>
      </c>
      <c r="B1410" s="4">
        <v>107287</v>
      </c>
      <c r="C1410" s="171" t="s">
        <v>2228</v>
      </c>
      <c r="D1410" s="4" t="s">
        <v>2229</v>
      </c>
      <c r="E1410" s="4" t="s">
        <v>200</v>
      </c>
      <c r="F1410" s="4" t="s">
        <v>12</v>
      </c>
      <c r="G1410" s="269">
        <v>29400</v>
      </c>
      <c r="H1410" s="4">
        <v>705</v>
      </c>
      <c r="I1410" s="4">
        <v>1914</v>
      </c>
    </row>
    <row r="1411" spans="1:9">
      <c r="A1411" s="4" t="s">
        <v>67</v>
      </c>
      <c r="B1411" s="4">
        <v>107288</v>
      </c>
      <c r="C1411" s="171" t="s">
        <v>2230</v>
      </c>
      <c r="D1411" s="4" t="s">
        <v>2231</v>
      </c>
      <c r="E1411" s="4" t="s">
        <v>345</v>
      </c>
      <c r="F1411" s="4" t="s">
        <v>12</v>
      </c>
      <c r="G1411" s="269">
        <v>117824.12605042016</v>
      </c>
      <c r="H1411" s="4">
        <v>964</v>
      </c>
      <c r="I1411" s="4">
        <v>2254</v>
      </c>
    </row>
    <row r="1412" spans="1:9">
      <c r="A1412" s="4" t="s">
        <v>53</v>
      </c>
      <c r="B1412" s="4">
        <v>107289</v>
      </c>
      <c r="C1412" s="171" t="s">
        <v>2232</v>
      </c>
      <c r="D1412" s="4" t="s">
        <v>2233</v>
      </c>
      <c r="E1412" s="4" t="s">
        <v>186</v>
      </c>
      <c r="F1412" s="4" t="s">
        <v>12</v>
      </c>
      <c r="G1412" s="269">
        <v>213551.26050420169</v>
      </c>
      <c r="H1412" s="4">
        <v>907</v>
      </c>
      <c r="I1412" s="4">
        <v>2102</v>
      </c>
    </row>
    <row r="1413" spans="1:9">
      <c r="A1413" s="4" t="s">
        <v>67</v>
      </c>
      <c r="B1413" s="4">
        <v>107290</v>
      </c>
      <c r="C1413" s="171" t="s">
        <v>2234</v>
      </c>
      <c r="D1413" s="4" t="s">
        <v>2235</v>
      </c>
      <c r="E1413" s="4" t="s">
        <v>69</v>
      </c>
      <c r="F1413" s="4" t="s">
        <v>12</v>
      </c>
      <c r="G1413" s="269">
        <v>67245.747899159673</v>
      </c>
      <c r="H1413" s="4">
        <v>906</v>
      </c>
      <c r="I1413" s="4">
        <v>2915</v>
      </c>
    </row>
    <row r="1414" spans="1:9">
      <c r="A1414" s="4" t="s">
        <v>53</v>
      </c>
      <c r="B1414" s="4">
        <v>107291</v>
      </c>
      <c r="C1414" s="171" t="s">
        <v>2236</v>
      </c>
      <c r="D1414" s="4" t="s">
        <v>2237</v>
      </c>
      <c r="E1414" s="4" t="s">
        <v>225</v>
      </c>
      <c r="F1414" s="4" t="s">
        <v>12</v>
      </c>
      <c r="G1414" s="269">
        <v>10368</v>
      </c>
      <c r="H1414" s="4">
        <v>908</v>
      </c>
      <c r="I1414" s="4">
        <v>2105</v>
      </c>
    </row>
    <row r="1415" spans="1:9">
      <c r="A1415" s="4" t="s">
        <v>67</v>
      </c>
      <c r="B1415" s="4">
        <v>107292</v>
      </c>
      <c r="C1415" s="171" t="s">
        <v>2238</v>
      </c>
      <c r="D1415" s="4" t="s">
        <v>2239</v>
      </c>
      <c r="E1415" s="4" t="s">
        <v>345</v>
      </c>
      <c r="F1415" s="4" t="s">
        <v>12</v>
      </c>
      <c r="G1415" s="269">
        <v>32001.73949579832</v>
      </c>
      <c r="H1415" s="4">
        <v>964</v>
      </c>
      <c r="I1415" s="4">
        <v>2254</v>
      </c>
    </row>
    <row r="1416" spans="1:9">
      <c r="A1416" s="4" t="s">
        <v>16</v>
      </c>
      <c r="B1416" s="4">
        <v>107293</v>
      </c>
      <c r="C1416" s="171" t="s">
        <v>2240</v>
      </c>
      <c r="D1416" s="4" t="s">
        <v>2241</v>
      </c>
      <c r="E1416" s="4" t="s">
        <v>170</v>
      </c>
      <c r="F1416" s="4" t="s">
        <v>12</v>
      </c>
      <c r="G1416" s="269">
        <v>31346</v>
      </c>
      <c r="H1416" s="4">
        <v>411</v>
      </c>
      <c r="I1416" s="4">
        <v>1678</v>
      </c>
    </row>
    <row r="1417" spans="1:9">
      <c r="A1417" s="4" t="s">
        <v>53</v>
      </c>
      <c r="B1417" s="4">
        <v>107294</v>
      </c>
      <c r="C1417" s="171" t="s">
        <v>2242</v>
      </c>
      <c r="D1417" s="4" t="s">
        <v>2243</v>
      </c>
      <c r="E1417" s="4" t="s">
        <v>84</v>
      </c>
      <c r="F1417" s="4" t="s">
        <v>12</v>
      </c>
      <c r="G1417" s="269">
        <v>9987.403361344539</v>
      </c>
      <c r="H1417" s="4">
        <v>946</v>
      </c>
      <c r="I1417" s="4">
        <v>2235</v>
      </c>
    </row>
    <row r="1418" spans="1:9">
      <c r="A1418" s="4" t="s">
        <v>137</v>
      </c>
      <c r="B1418" s="4">
        <v>107295</v>
      </c>
      <c r="C1418" s="171" t="s">
        <v>2244</v>
      </c>
      <c r="D1418" s="4" t="s">
        <v>2245</v>
      </c>
      <c r="E1418" s="4" t="s">
        <v>139</v>
      </c>
      <c r="F1418" s="4" t="s">
        <v>12</v>
      </c>
      <c r="G1418" s="269">
        <v>47899.378151260506</v>
      </c>
      <c r="H1418" s="4">
        <v>718</v>
      </c>
      <c r="I1418" s="4">
        <v>1959</v>
      </c>
    </row>
    <row r="1419" spans="1:9">
      <c r="A1419" s="4" t="s">
        <v>53</v>
      </c>
      <c r="B1419" s="4">
        <v>107296</v>
      </c>
      <c r="C1419" s="171" t="s">
        <v>2246</v>
      </c>
      <c r="D1419" s="4" t="s">
        <v>2247</v>
      </c>
      <c r="E1419" s="4" t="s">
        <v>55</v>
      </c>
      <c r="F1419" s="4" t="s">
        <v>12</v>
      </c>
      <c r="G1419" s="269">
        <v>143966.46218487396</v>
      </c>
      <c r="H1419" s="4">
        <v>936</v>
      </c>
      <c r="I1419" s="4">
        <v>2202</v>
      </c>
    </row>
    <row r="1420" spans="1:9">
      <c r="A1420" s="4" t="s">
        <v>53</v>
      </c>
      <c r="B1420" s="4">
        <v>107298</v>
      </c>
      <c r="C1420" s="171" t="s">
        <v>2248</v>
      </c>
      <c r="D1420" s="4" t="s">
        <v>2249</v>
      </c>
      <c r="E1420" s="4" t="s">
        <v>55</v>
      </c>
      <c r="F1420" s="4" t="s">
        <v>12</v>
      </c>
      <c r="G1420" s="269">
        <v>68670.218487394959</v>
      </c>
      <c r="H1420" s="4">
        <v>936</v>
      </c>
      <c r="I1420" s="4">
        <v>2202</v>
      </c>
    </row>
    <row r="1421" spans="1:9">
      <c r="A1421" s="4" t="s">
        <v>9</v>
      </c>
      <c r="B1421" s="4">
        <v>107300</v>
      </c>
      <c r="C1421" s="171" t="s">
        <v>2250</v>
      </c>
      <c r="D1421" s="4" t="s">
        <v>2251</v>
      </c>
      <c r="E1421" s="4" t="s">
        <v>28</v>
      </c>
      <c r="F1421" s="4" t="s">
        <v>12</v>
      </c>
      <c r="G1421" s="269">
        <v>10924.403361344539</v>
      </c>
      <c r="H1421" s="4">
        <v>107</v>
      </c>
      <c r="I1421" s="4">
        <v>1320</v>
      </c>
    </row>
    <row r="1422" spans="1:9">
      <c r="A1422" s="4" t="s">
        <v>53</v>
      </c>
      <c r="B1422" s="4">
        <v>107301</v>
      </c>
      <c r="C1422" s="171" t="s">
        <v>2252</v>
      </c>
      <c r="D1422" s="4" t="s">
        <v>2253</v>
      </c>
      <c r="E1422" s="4" t="s">
        <v>61</v>
      </c>
      <c r="F1422" s="4" t="s">
        <v>12</v>
      </c>
      <c r="G1422" s="269">
        <v>9025</v>
      </c>
      <c r="H1422" s="4">
        <v>921</v>
      </c>
      <c r="I1422" s="4">
        <v>2139</v>
      </c>
    </row>
    <row r="1423" spans="1:9">
      <c r="A1423" s="4" t="s">
        <v>24</v>
      </c>
      <c r="B1423" s="4">
        <v>107302</v>
      </c>
      <c r="C1423" s="171" t="s">
        <v>2254</v>
      </c>
      <c r="D1423" s="4" t="s">
        <v>2255</v>
      </c>
      <c r="E1423" s="4" t="s">
        <v>95</v>
      </c>
      <c r="F1423" s="4" t="s">
        <v>12</v>
      </c>
      <c r="G1423" s="269">
        <v>169703.57983193279</v>
      </c>
      <c r="H1423" s="4">
        <v>713</v>
      </c>
      <c r="I1423" s="4">
        <v>1938</v>
      </c>
    </row>
    <row r="1424" spans="1:9">
      <c r="A1424" s="4" t="s">
        <v>9</v>
      </c>
      <c r="B1424" s="4">
        <v>107303</v>
      </c>
      <c r="C1424" s="171" t="s">
        <v>2256</v>
      </c>
      <c r="D1424" s="4" t="s">
        <v>2257</v>
      </c>
      <c r="E1424" s="4" t="s">
        <v>28</v>
      </c>
      <c r="F1424" s="4" t="s">
        <v>12</v>
      </c>
      <c r="G1424" s="269">
        <v>38459.495798319331</v>
      </c>
      <c r="H1424" s="4">
        <v>107</v>
      </c>
      <c r="I1424" s="4">
        <v>1320</v>
      </c>
    </row>
    <row r="1425" spans="1:9">
      <c r="A1425" s="4" t="s">
        <v>53</v>
      </c>
      <c r="B1425" s="4">
        <v>107304</v>
      </c>
      <c r="C1425" s="171" t="s">
        <v>2258</v>
      </c>
      <c r="D1425" s="4" t="s">
        <v>2259</v>
      </c>
      <c r="E1425" s="4" t="s">
        <v>143</v>
      </c>
      <c r="F1425" s="4" t="s">
        <v>12</v>
      </c>
      <c r="G1425" s="269">
        <v>19130.084033613446</v>
      </c>
      <c r="H1425" s="4">
        <v>919</v>
      </c>
      <c r="I1425" s="4">
        <v>2133</v>
      </c>
    </row>
    <row r="1426" spans="1:9">
      <c r="A1426" s="4" t="s">
        <v>67</v>
      </c>
      <c r="B1426" s="4">
        <v>107305</v>
      </c>
      <c r="C1426" s="171" t="s">
        <v>2260</v>
      </c>
      <c r="D1426" s="4" t="s">
        <v>2261</v>
      </c>
      <c r="E1426" s="4" t="s">
        <v>69</v>
      </c>
      <c r="F1426" s="4" t="s">
        <v>12</v>
      </c>
      <c r="G1426" s="269">
        <v>18560.000000000004</v>
      </c>
      <c r="H1426" s="4">
        <v>906</v>
      </c>
      <c r="I1426" s="4">
        <v>2915</v>
      </c>
    </row>
    <row r="1427" spans="1:9">
      <c r="A1427" s="4" t="s">
        <v>53</v>
      </c>
      <c r="B1427" s="4">
        <v>107306</v>
      </c>
      <c r="C1427" s="171" t="s">
        <v>2262</v>
      </c>
      <c r="D1427" s="4" t="s">
        <v>2263</v>
      </c>
      <c r="E1427" s="4" t="s">
        <v>72</v>
      </c>
      <c r="F1427" s="4" t="s">
        <v>12</v>
      </c>
      <c r="G1427" s="269">
        <v>25714.294117647059</v>
      </c>
      <c r="H1427" s="4">
        <v>923</v>
      </c>
      <c r="I1427" s="4">
        <v>2149</v>
      </c>
    </row>
    <row r="1428" spans="1:9">
      <c r="A1428" s="4" t="s">
        <v>53</v>
      </c>
      <c r="B1428" s="4">
        <v>107307</v>
      </c>
      <c r="C1428" s="171" t="s">
        <v>2264</v>
      </c>
      <c r="D1428" s="4" t="s">
        <v>2265</v>
      </c>
      <c r="E1428" s="4" t="s">
        <v>61</v>
      </c>
      <c r="F1428" s="4" t="s">
        <v>12</v>
      </c>
      <c r="G1428" s="269">
        <v>29400</v>
      </c>
      <c r="H1428" s="4">
        <v>921</v>
      </c>
      <c r="I1428" s="4">
        <v>2139</v>
      </c>
    </row>
    <row r="1429" spans="1:9">
      <c r="A1429" s="4" t="s">
        <v>67</v>
      </c>
      <c r="B1429" s="4">
        <v>107308</v>
      </c>
      <c r="C1429" s="171" t="s">
        <v>2264</v>
      </c>
      <c r="D1429" s="4" t="s">
        <v>2266</v>
      </c>
      <c r="E1429" s="4" t="s">
        <v>69</v>
      </c>
      <c r="F1429" s="4" t="s">
        <v>12</v>
      </c>
      <c r="G1429" s="269">
        <v>60352.899159663866</v>
      </c>
      <c r="H1429" s="4">
        <v>906</v>
      </c>
      <c r="I1429" s="4">
        <v>2915</v>
      </c>
    </row>
    <row r="1430" spans="1:9">
      <c r="A1430" s="4" t="s">
        <v>53</v>
      </c>
      <c r="B1430" s="4">
        <v>107310</v>
      </c>
      <c r="C1430" s="171" t="s">
        <v>2267</v>
      </c>
      <c r="D1430" s="4" t="s">
        <v>2268</v>
      </c>
      <c r="E1430" s="4" t="s">
        <v>134</v>
      </c>
      <c r="F1430" s="4" t="s">
        <v>12</v>
      </c>
      <c r="G1430" s="269">
        <v>52689.10924369748</v>
      </c>
      <c r="H1430" s="4">
        <v>938</v>
      </c>
      <c r="I1430" s="4">
        <v>2207</v>
      </c>
    </row>
    <row r="1431" spans="1:9">
      <c r="A1431" s="4" t="s">
        <v>53</v>
      </c>
      <c r="B1431" s="4">
        <v>107311</v>
      </c>
      <c r="C1431" s="171" t="s">
        <v>2269</v>
      </c>
      <c r="D1431" s="4" t="s">
        <v>2270</v>
      </c>
      <c r="E1431" s="4" t="s">
        <v>61</v>
      </c>
      <c r="F1431" s="4" t="s">
        <v>12</v>
      </c>
      <c r="G1431" s="269">
        <v>29797.621848739494</v>
      </c>
      <c r="H1431" s="4">
        <v>921</v>
      </c>
      <c r="I1431" s="4">
        <v>2139</v>
      </c>
    </row>
    <row r="1432" spans="1:9">
      <c r="A1432" s="4" t="s">
        <v>9</v>
      </c>
      <c r="B1432" s="4">
        <v>107312</v>
      </c>
      <c r="C1432" s="171" t="s">
        <v>2271</v>
      </c>
      <c r="D1432" s="4" t="s">
        <v>2272</v>
      </c>
      <c r="E1432" s="4" t="s">
        <v>63</v>
      </c>
      <c r="F1432" s="4" t="s">
        <v>12</v>
      </c>
      <c r="G1432" s="269">
        <v>39522.310924369755</v>
      </c>
      <c r="H1432" s="4">
        <v>111</v>
      </c>
      <c r="I1432" s="4">
        <v>1332</v>
      </c>
    </row>
    <row r="1433" spans="1:9">
      <c r="A1433" s="4" t="s">
        <v>53</v>
      </c>
      <c r="B1433" s="4">
        <v>107313</v>
      </c>
      <c r="C1433" s="171" t="s">
        <v>2273</v>
      </c>
      <c r="D1433" s="4" t="s">
        <v>2274</v>
      </c>
      <c r="E1433" s="4" t="s">
        <v>143</v>
      </c>
      <c r="F1433" s="4" t="s">
        <v>12</v>
      </c>
      <c r="G1433" s="269">
        <v>2817.8487394957983</v>
      </c>
      <c r="H1433" s="4">
        <v>919</v>
      </c>
      <c r="I1433" s="4">
        <v>2133</v>
      </c>
    </row>
    <row r="1434" spans="1:9">
      <c r="A1434" s="4" t="s">
        <v>9</v>
      </c>
      <c r="B1434" s="4">
        <v>107314</v>
      </c>
      <c r="C1434" s="171" t="s">
        <v>2275</v>
      </c>
      <c r="D1434" s="4" t="s">
        <v>2276</v>
      </c>
      <c r="E1434" s="7" t="s">
        <v>11</v>
      </c>
      <c r="F1434" s="4" t="s">
        <v>12</v>
      </c>
      <c r="G1434" s="269">
        <v>95256.243697478989</v>
      </c>
      <c r="H1434" s="4">
        <v>102</v>
      </c>
      <c r="I1434" s="4">
        <v>1305</v>
      </c>
    </row>
    <row r="1435" spans="1:9">
      <c r="A1435" s="4" t="s">
        <v>16</v>
      </c>
      <c r="B1435" s="4">
        <v>107315</v>
      </c>
      <c r="C1435" s="171" t="s">
        <v>2277</v>
      </c>
      <c r="D1435" s="4" t="s">
        <v>2278</v>
      </c>
      <c r="E1435" s="4" t="s">
        <v>170</v>
      </c>
      <c r="F1435" s="4" t="s">
        <v>12</v>
      </c>
      <c r="G1435" s="269">
        <v>16794.126050420167</v>
      </c>
      <c r="H1435" s="4">
        <v>411</v>
      </c>
      <c r="I1435" s="4">
        <v>1678</v>
      </c>
    </row>
    <row r="1436" spans="1:9">
      <c r="A1436" s="4" t="s">
        <v>67</v>
      </c>
      <c r="B1436" s="4">
        <v>107316</v>
      </c>
      <c r="C1436" s="171" t="s">
        <v>2279</v>
      </c>
      <c r="D1436" s="4" t="s">
        <v>2280</v>
      </c>
      <c r="E1436" s="4" t="s">
        <v>69</v>
      </c>
      <c r="F1436" s="4" t="s">
        <v>12</v>
      </c>
      <c r="G1436" s="269">
        <v>91407.857142857145</v>
      </c>
      <c r="H1436" s="4">
        <v>906</v>
      </c>
      <c r="I1436" s="4">
        <v>2915</v>
      </c>
    </row>
    <row r="1437" spans="1:9">
      <c r="A1437" s="4" t="s">
        <v>53</v>
      </c>
      <c r="B1437" s="4">
        <v>107317</v>
      </c>
      <c r="C1437" s="171" t="s">
        <v>2281</v>
      </c>
      <c r="D1437" s="4" t="s">
        <v>2282</v>
      </c>
      <c r="E1437" s="4" t="s">
        <v>143</v>
      </c>
      <c r="F1437" s="4" t="s">
        <v>12</v>
      </c>
      <c r="G1437" s="269">
        <v>10588.20168067227</v>
      </c>
      <c r="H1437" s="4">
        <v>919</v>
      </c>
      <c r="I1437" s="4">
        <v>2133</v>
      </c>
    </row>
    <row r="1438" spans="1:9">
      <c r="A1438" s="4" t="s">
        <v>156</v>
      </c>
      <c r="B1438" s="4">
        <v>107318</v>
      </c>
      <c r="C1438" s="171" t="s">
        <v>2283</v>
      </c>
      <c r="D1438" s="4" t="s">
        <v>2284</v>
      </c>
      <c r="E1438" s="4" t="s">
        <v>158</v>
      </c>
      <c r="F1438" s="4" t="s">
        <v>12</v>
      </c>
      <c r="G1438" s="269">
        <v>18151.26050420168</v>
      </c>
      <c r="H1438" s="4">
        <v>706</v>
      </c>
      <c r="I1438" s="4">
        <v>1916</v>
      </c>
    </row>
    <row r="1439" spans="1:9">
      <c r="A1439" s="4" t="s">
        <v>9</v>
      </c>
      <c r="B1439" s="4">
        <v>107319</v>
      </c>
      <c r="C1439" s="171" t="s">
        <v>2285</v>
      </c>
      <c r="D1439" s="4" t="s">
        <v>2286</v>
      </c>
      <c r="E1439" s="4" t="s">
        <v>65</v>
      </c>
      <c r="F1439" s="4" t="s">
        <v>12</v>
      </c>
      <c r="G1439" s="269">
        <v>29400</v>
      </c>
      <c r="H1439" s="4">
        <v>113</v>
      </c>
      <c r="I1439" s="4">
        <v>1339</v>
      </c>
    </row>
    <row r="1440" spans="1:9">
      <c r="A1440" s="4" t="s">
        <v>53</v>
      </c>
      <c r="B1440" s="4">
        <v>107320</v>
      </c>
      <c r="C1440" s="171" t="s">
        <v>2287</v>
      </c>
      <c r="D1440" s="4" t="s">
        <v>2288</v>
      </c>
      <c r="E1440" s="4" t="s">
        <v>72</v>
      </c>
      <c r="F1440" s="4" t="s">
        <v>12</v>
      </c>
      <c r="G1440" s="269">
        <v>27840</v>
      </c>
      <c r="H1440" s="4">
        <v>923</v>
      </c>
      <c r="I1440" s="4">
        <v>2149</v>
      </c>
    </row>
    <row r="1441" spans="1:9">
      <c r="A1441" s="4" t="s">
        <v>9</v>
      </c>
      <c r="B1441" s="4">
        <v>107321</v>
      </c>
      <c r="C1441" s="171" t="s">
        <v>2289</v>
      </c>
      <c r="D1441" s="4" t="s">
        <v>2290</v>
      </c>
      <c r="E1441" s="4" t="s">
        <v>23</v>
      </c>
      <c r="F1441" s="4" t="s">
        <v>12</v>
      </c>
      <c r="G1441" s="269">
        <v>9636</v>
      </c>
      <c r="H1441" s="4">
        <v>103</v>
      </c>
      <c r="I1441" s="4">
        <v>1307</v>
      </c>
    </row>
    <row r="1442" spans="1:9">
      <c r="A1442" s="4" t="s">
        <v>67</v>
      </c>
      <c r="B1442" s="4">
        <v>107322</v>
      </c>
      <c r="C1442" s="171" t="s">
        <v>2291</v>
      </c>
      <c r="D1442" s="4" t="s">
        <v>2292</v>
      </c>
      <c r="E1442" s="4" t="s">
        <v>69</v>
      </c>
      <c r="F1442" s="4" t="s">
        <v>12</v>
      </c>
      <c r="G1442" s="269">
        <v>32773.08403361345</v>
      </c>
      <c r="H1442" s="4">
        <v>906</v>
      </c>
      <c r="I1442" s="4">
        <v>2915</v>
      </c>
    </row>
    <row r="1443" spans="1:9">
      <c r="A1443" s="4" t="s">
        <v>9</v>
      </c>
      <c r="B1443" s="4">
        <v>107324</v>
      </c>
      <c r="C1443" s="171" t="s">
        <v>2293</v>
      </c>
      <c r="D1443" s="4" t="s">
        <v>2294</v>
      </c>
      <c r="E1443" s="4" t="s">
        <v>23</v>
      </c>
      <c r="F1443" s="4" t="s">
        <v>12</v>
      </c>
      <c r="G1443" s="269">
        <v>22270</v>
      </c>
      <c r="H1443" s="4">
        <v>103</v>
      </c>
      <c r="I1443" s="4">
        <v>1307</v>
      </c>
    </row>
    <row r="1444" spans="1:9">
      <c r="A1444" s="4" t="s">
        <v>53</v>
      </c>
      <c r="B1444" s="4">
        <v>107325</v>
      </c>
      <c r="C1444" s="171" t="s">
        <v>2295</v>
      </c>
      <c r="D1444" s="4" t="s">
        <v>2296</v>
      </c>
      <c r="E1444" s="4" t="s">
        <v>55</v>
      </c>
      <c r="F1444" s="4" t="s">
        <v>12</v>
      </c>
      <c r="G1444" s="269">
        <v>49026.462184873948</v>
      </c>
      <c r="H1444" s="4">
        <v>936</v>
      </c>
      <c r="I1444" s="4">
        <v>2202</v>
      </c>
    </row>
    <row r="1445" spans="1:9">
      <c r="A1445" s="4" t="s">
        <v>16</v>
      </c>
      <c r="B1445" s="4">
        <v>107326</v>
      </c>
      <c r="C1445" s="171" t="s">
        <v>2297</v>
      </c>
      <c r="D1445" s="4" t="s">
        <v>2298</v>
      </c>
      <c r="E1445" s="4" t="s">
        <v>20</v>
      </c>
      <c r="F1445" s="4" t="s">
        <v>12</v>
      </c>
      <c r="G1445" s="269">
        <v>29958.277310924368</v>
      </c>
      <c r="H1445" s="4">
        <v>413</v>
      </c>
      <c r="I1445" s="4">
        <v>1684</v>
      </c>
    </row>
    <row r="1446" spans="1:9">
      <c r="A1446" s="4" t="s">
        <v>423</v>
      </c>
      <c r="B1446" s="4">
        <v>107327</v>
      </c>
      <c r="C1446" s="171" t="s">
        <v>2299</v>
      </c>
      <c r="D1446" s="4" t="s">
        <v>2300</v>
      </c>
      <c r="E1446" s="4" t="s">
        <v>644</v>
      </c>
      <c r="F1446" s="4" t="s">
        <v>12</v>
      </c>
      <c r="G1446" s="269">
        <v>29400</v>
      </c>
      <c r="H1446" s="4">
        <v>407</v>
      </c>
      <c r="I1446" s="4">
        <v>1643</v>
      </c>
    </row>
    <row r="1447" spans="1:9">
      <c r="A1447" s="4" t="s">
        <v>423</v>
      </c>
      <c r="B1447" s="4">
        <v>107328</v>
      </c>
      <c r="C1447" s="171" t="s">
        <v>2301</v>
      </c>
      <c r="D1447" s="4" t="s">
        <v>2302</v>
      </c>
      <c r="E1447" s="7" t="s">
        <v>644</v>
      </c>
      <c r="F1447" s="4" t="s">
        <v>12</v>
      </c>
      <c r="G1447" s="269">
        <v>4386.5546218487398</v>
      </c>
      <c r="H1447" s="4">
        <v>407</v>
      </c>
      <c r="I1447" s="4">
        <v>1643</v>
      </c>
    </row>
    <row r="1448" spans="1:9">
      <c r="A1448" s="4" t="s">
        <v>53</v>
      </c>
      <c r="B1448" s="4">
        <v>107329</v>
      </c>
      <c r="C1448" s="171" t="s">
        <v>2303</v>
      </c>
      <c r="D1448" s="4" t="s">
        <v>2304</v>
      </c>
      <c r="E1448" s="4" t="s">
        <v>61</v>
      </c>
      <c r="F1448" s="4" t="s">
        <v>12</v>
      </c>
      <c r="G1448" s="269">
        <v>46612.3193277311</v>
      </c>
      <c r="H1448" s="4">
        <v>921</v>
      </c>
      <c r="I1448" s="4">
        <v>2139</v>
      </c>
    </row>
    <row r="1449" spans="1:9">
      <c r="A1449" s="4" t="s">
        <v>9</v>
      </c>
      <c r="B1449" s="4">
        <v>107330</v>
      </c>
      <c r="C1449" s="171" t="s">
        <v>2305</v>
      </c>
      <c r="D1449" s="4" t="s">
        <v>2306</v>
      </c>
      <c r="E1449" s="4" t="s">
        <v>11</v>
      </c>
      <c r="F1449" s="4" t="s">
        <v>12</v>
      </c>
      <c r="G1449" s="269">
        <v>21176.470588235294</v>
      </c>
      <c r="H1449" s="4">
        <v>102</v>
      </c>
      <c r="I1449" s="4">
        <v>1305</v>
      </c>
    </row>
    <row r="1450" spans="1:9">
      <c r="A1450" s="4" t="s">
        <v>156</v>
      </c>
      <c r="B1450" s="4">
        <v>107331</v>
      </c>
      <c r="C1450" s="171" t="s">
        <v>2307</v>
      </c>
      <c r="D1450" s="4" t="s">
        <v>2308</v>
      </c>
      <c r="E1450" s="4" t="s">
        <v>200</v>
      </c>
      <c r="F1450" s="4" t="s">
        <v>12</v>
      </c>
      <c r="G1450" s="269">
        <v>31932.915966386554</v>
      </c>
      <c r="H1450" s="4">
        <v>705</v>
      </c>
      <c r="I1450" s="4">
        <v>1913</v>
      </c>
    </row>
    <row r="1451" spans="1:9">
      <c r="A1451" s="4" t="s">
        <v>53</v>
      </c>
      <c r="B1451" s="4">
        <v>107332</v>
      </c>
      <c r="C1451" s="171" t="s">
        <v>2309</v>
      </c>
      <c r="D1451" s="4" t="s">
        <v>2310</v>
      </c>
      <c r="E1451" s="4" t="s">
        <v>76</v>
      </c>
      <c r="F1451" s="4" t="s">
        <v>12</v>
      </c>
      <c r="G1451" s="269">
        <v>38947.243697478996</v>
      </c>
      <c r="H1451" s="4">
        <v>937</v>
      </c>
      <c r="I1451" s="4">
        <v>2206</v>
      </c>
    </row>
    <row r="1452" spans="1:9">
      <c r="A1452" s="4" t="s">
        <v>9</v>
      </c>
      <c r="B1452" s="4">
        <v>107334</v>
      </c>
      <c r="C1452" s="171" t="s">
        <v>2311</v>
      </c>
      <c r="D1452" s="4" t="s">
        <v>2312</v>
      </c>
      <c r="E1452" s="4" t="s">
        <v>153</v>
      </c>
      <c r="F1452" s="4" t="s">
        <v>12</v>
      </c>
      <c r="G1452" s="269">
        <v>22841.655462184874</v>
      </c>
      <c r="H1452" s="4">
        <v>116</v>
      </c>
      <c r="I1452" s="4">
        <v>1347</v>
      </c>
    </row>
    <row r="1453" spans="1:9">
      <c r="A1453" s="4" t="s">
        <v>156</v>
      </c>
      <c r="B1453" s="4">
        <v>107335</v>
      </c>
      <c r="C1453" s="171" t="s">
        <v>2313</v>
      </c>
      <c r="D1453" s="4" t="s">
        <v>2308</v>
      </c>
      <c r="E1453" s="4" t="s">
        <v>200</v>
      </c>
      <c r="F1453" s="4" t="s">
        <v>12</v>
      </c>
      <c r="G1453" s="269">
        <v>39596.798319327732</v>
      </c>
      <c r="H1453" s="4">
        <v>705</v>
      </c>
      <c r="I1453" s="4">
        <v>1913</v>
      </c>
    </row>
    <row r="1454" spans="1:9">
      <c r="A1454" s="4" t="s">
        <v>53</v>
      </c>
      <c r="B1454" s="4">
        <v>107336</v>
      </c>
      <c r="C1454" s="171" t="s">
        <v>2314</v>
      </c>
      <c r="D1454" s="4" t="s">
        <v>2315</v>
      </c>
      <c r="E1454" s="4" t="s">
        <v>87</v>
      </c>
      <c r="F1454" s="4" t="s">
        <v>12</v>
      </c>
      <c r="G1454" s="269">
        <v>18151.26050420168</v>
      </c>
      <c r="H1454" s="4">
        <v>920</v>
      </c>
      <c r="I1454" s="4">
        <v>2136</v>
      </c>
    </row>
    <row r="1455" spans="1:9">
      <c r="A1455" s="4" t="s">
        <v>9</v>
      </c>
      <c r="B1455" s="4">
        <v>107337</v>
      </c>
      <c r="C1455" s="171" t="s">
        <v>2316</v>
      </c>
      <c r="D1455" s="4" t="s">
        <v>2317</v>
      </c>
      <c r="E1455" s="4" t="s">
        <v>28</v>
      </c>
      <c r="F1455" s="4" t="s">
        <v>12</v>
      </c>
      <c r="G1455" s="269">
        <v>40014.605042016803</v>
      </c>
      <c r="H1455" s="4">
        <v>107</v>
      </c>
      <c r="I1455" s="4">
        <v>1320</v>
      </c>
    </row>
    <row r="1456" spans="1:9">
      <c r="A1456" s="4" t="s">
        <v>53</v>
      </c>
      <c r="B1456" s="4">
        <v>107338</v>
      </c>
      <c r="C1456" s="171" t="s">
        <v>2318</v>
      </c>
      <c r="D1456" s="4" t="s">
        <v>2319</v>
      </c>
      <c r="E1456" s="4" t="s">
        <v>76</v>
      </c>
      <c r="F1456" s="4" t="s">
        <v>12</v>
      </c>
      <c r="G1456" s="269">
        <v>16663.873949579833</v>
      </c>
      <c r="H1456" s="4">
        <v>937</v>
      </c>
      <c r="I1456" s="4">
        <v>2206</v>
      </c>
    </row>
    <row r="1457" spans="1:9">
      <c r="A1457" s="4" t="s">
        <v>53</v>
      </c>
      <c r="B1457" s="4">
        <v>107339</v>
      </c>
      <c r="C1457" s="171" t="s">
        <v>2320</v>
      </c>
      <c r="D1457" s="4" t="s">
        <v>2321</v>
      </c>
      <c r="E1457" s="4" t="s">
        <v>143</v>
      </c>
      <c r="F1457" s="4" t="s">
        <v>12</v>
      </c>
      <c r="G1457" s="269">
        <v>13445.403361344539</v>
      </c>
      <c r="H1457" s="4">
        <v>919</v>
      </c>
      <c r="I1457" s="4">
        <v>2133</v>
      </c>
    </row>
    <row r="1458" spans="1:9">
      <c r="A1458" s="4" t="s">
        <v>156</v>
      </c>
      <c r="B1458" s="4">
        <v>107340</v>
      </c>
      <c r="C1458" s="171" t="s">
        <v>2322</v>
      </c>
      <c r="D1458" s="4" t="s">
        <v>2323</v>
      </c>
      <c r="E1458" s="4" t="s">
        <v>200</v>
      </c>
      <c r="F1458" s="4" t="s">
        <v>12</v>
      </c>
      <c r="G1458" s="269">
        <v>47899.378151260506</v>
      </c>
      <c r="H1458" s="4">
        <v>705</v>
      </c>
      <c r="I1458" s="4">
        <v>1913</v>
      </c>
    </row>
    <row r="1459" spans="1:9">
      <c r="A1459" s="4" t="s">
        <v>53</v>
      </c>
      <c r="B1459" s="4">
        <v>107341</v>
      </c>
      <c r="C1459" s="171" t="s">
        <v>2324</v>
      </c>
      <c r="D1459" s="4" t="s">
        <v>2325</v>
      </c>
      <c r="E1459" s="7" t="s">
        <v>143</v>
      </c>
      <c r="F1459" s="4" t="s">
        <v>12</v>
      </c>
      <c r="G1459" s="269">
        <v>10588.20168067227</v>
      </c>
      <c r="H1459" s="4">
        <v>919</v>
      </c>
      <c r="I1459" s="4">
        <v>2133</v>
      </c>
    </row>
    <row r="1460" spans="1:9">
      <c r="A1460" s="4" t="s">
        <v>9</v>
      </c>
      <c r="B1460" s="4">
        <v>107342</v>
      </c>
      <c r="C1460" s="171" t="s">
        <v>2326</v>
      </c>
      <c r="D1460" s="4" t="s">
        <v>2327</v>
      </c>
      <c r="E1460" s="4" t="s">
        <v>78</v>
      </c>
      <c r="F1460" s="4" t="s">
        <v>12</v>
      </c>
      <c r="G1460" s="269">
        <v>34024.142857142862</v>
      </c>
      <c r="H1460" s="4">
        <v>114</v>
      </c>
      <c r="I1460" s="4">
        <v>1343</v>
      </c>
    </row>
    <row r="1461" spans="1:9">
      <c r="A1461" s="4" t="s">
        <v>156</v>
      </c>
      <c r="B1461" s="4">
        <v>107343</v>
      </c>
      <c r="C1461" s="171" t="s">
        <v>2328</v>
      </c>
      <c r="D1461" s="4" t="s">
        <v>2329</v>
      </c>
      <c r="E1461" s="4" t="s">
        <v>200</v>
      </c>
      <c r="F1461" s="4" t="s">
        <v>12</v>
      </c>
      <c r="G1461" s="269">
        <v>31932.915966386554</v>
      </c>
      <c r="H1461" s="4">
        <v>705</v>
      </c>
      <c r="I1461" s="4">
        <v>1913</v>
      </c>
    </row>
    <row r="1462" spans="1:9">
      <c r="A1462" s="4" t="s">
        <v>53</v>
      </c>
      <c r="B1462" s="4">
        <v>107344</v>
      </c>
      <c r="C1462" s="171" t="s">
        <v>2330</v>
      </c>
      <c r="D1462" s="4" t="s">
        <v>2331</v>
      </c>
      <c r="E1462" s="4" t="s">
        <v>143</v>
      </c>
      <c r="F1462" s="4" t="s">
        <v>12</v>
      </c>
      <c r="G1462" s="269">
        <v>21813.697478991598</v>
      </c>
      <c r="H1462" s="4">
        <v>919</v>
      </c>
      <c r="I1462" s="4">
        <v>2133</v>
      </c>
    </row>
    <row r="1463" spans="1:9">
      <c r="A1463" s="4" t="s">
        <v>9</v>
      </c>
      <c r="B1463" s="4">
        <v>107345</v>
      </c>
      <c r="C1463" s="171" t="s">
        <v>2332</v>
      </c>
      <c r="D1463" s="4" t="s">
        <v>2333</v>
      </c>
      <c r="E1463" s="4" t="s">
        <v>14</v>
      </c>
      <c r="F1463" s="4" t="s">
        <v>12</v>
      </c>
      <c r="G1463" s="269">
        <v>57310.915966386565</v>
      </c>
      <c r="H1463" s="4">
        <v>117</v>
      </c>
      <c r="I1463" s="4">
        <v>1349</v>
      </c>
    </row>
    <row r="1464" spans="1:9">
      <c r="A1464" s="4" t="s">
        <v>156</v>
      </c>
      <c r="B1464" s="4">
        <v>107346</v>
      </c>
      <c r="C1464" s="171" t="s">
        <v>2334</v>
      </c>
      <c r="D1464" s="4" t="s">
        <v>2335</v>
      </c>
      <c r="E1464" s="4" t="s">
        <v>200</v>
      </c>
      <c r="F1464" s="4" t="s">
        <v>12</v>
      </c>
      <c r="G1464" s="269">
        <v>31932.915966386554</v>
      </c>
      <c r="H1464" s="4">
        <v>705</v>
      </c>
      <c r="I1464" s="4">
        <v>1913</v>
      </c>
    </row>
    <row r="1465" spans="1:9">
      <c r="A1465" s="4" t="s">
        <v>156</v>
      </c>
      <c r="B1465" s="4">
        <v>107347</v>
      </c>
      <c r="C1465" s="171" t="s">
        <v>2336</v>
      </c>
      <c r="D1465" s="4" t="s">
        <v>2337</v>
      </c>
      <c r="E1465" s="4" t="s">
        <v>200</v>
      </c>
      <c r="F1465" s="4" t="s">
        <v>12</v>
      </c>
      <c r="G1465" s="269">
        <v>29411.840336134454</v>
      </c>
      <c r="H1465" s="4">
        <v>705</v>
      </c>
      <c r="I1465" s="4">
        <v>1913</v>
      </c>
    </row>
    <row r="1466" spans="1:9">
      <c r="A1466" s="4" t="s">
        <v>9</v>
      </c>
      <c r="B1466" s="4">
        <v>107348</v>
      </c>
      <c r="C1466" s="171" t="s">
        <v>2338</v>
      </c>
      <c r="D1466" s="4" t="s">
        <v>2339</v>
      </c>
      <c r="E1466" s="4" t="s">
        <v>28</v>
      </c>
      <c r="F1466" s="4" t="s">
        <v>12</v>
      </c>
      <c r="G1466" s="269">
        <v>15877.621848739496</v>
      </c>
      <c r="H1466" s="4">
        <v>107</v>
      </c>
      <c r="I1466" s="4">
        <v>1320</v>
      </c>
    </row>
    <row r="1467" spans="1:9">
      <c r="A1467" s="4" t="s">
        <v>53</v>
      </c>
      <c r="B1467" s="4">
        <v>107349</v>
      </c>
      <c r="C1467" s="171" t="s">
        <v>2340</v>
      </c>
      <c r="D1467" s="4" t="s">
        <v>2015</v>
      </c>
      <c r="E1467" s="4" t="s">
        <v>231</v>
      </c>
      <c r="F1467" s="4" t="s">
        <v>12</v>
      </c>
      <c r="G1467" s="269">
        <v>267099.62184873951</v>
      </c>
      <c r="H1467" s="4">
        <v>933</v>
      </c>
      <c r="I1467" s="4">
        <v>2190</v>
      </c>
    </row>
    <row r="1468" spans="1:9">
      <c r="A1468" s="4" t="s">
        <v>9</v>
      </c>
      <c r="B1468" s="4">
        <v>107350</v>
      </c>
      <c r="C1468" s="171" t="s">
        <v>2341</v>
      </c>
      <c r="D1468" s="4" t="s">
        <v>2342</v>
      </c>
      <c r="E1468" s="4" t="s">
        <v>78</v>
      </c>
      <c r="F1468" s="4" t="s">
        <v>12</v>
      </c>
      <c r="G1468" s="269">
        <v>36302.521008403361</v>
      </c>
      <c r="H1468" s="4">
        <v>114</v>
      </c>
      <c r="I1468" s="4">
        <v>1343</v>
      </c>
    </row>
    <row r="1469" spans="1:9">
      <c r="A1469" s="4" t="s">
        <v>53</v>
      </c>
      <c r="B1469" s="4">
        <v>107351</v>
      </c>
      <c r="C1469" s="171" t="s">
        <v>2343</v>
      </c>
      <c r="D1469" s="4" t="s">
        <v>2344</v>
      </c>
      <c r="E1469" s="7" t="s">
        <v>61</v>
      </c>
      <c r="F1469" s="4" t="s">
        <v>12</v>
      </c>
      <c r="G1469" s="269">
        <v>45000</v>
      </c>
      <c r="H1469" s="4">
        <v>921</v>
      </c>
      <c r="I1469" s="4">
        <v>2139</v>
      </c>
    </row>
    <row r="1470" spans="1:9">
      <c r="A1470" s="4" t="s">
        <v>156</v>
      </c>
      <c r="B1470" s="4">
        <v>107353</v>
      </c>
      <c r="C1470" s="171" t="s">
        <v>2345</v>
      </c>
      <c r="D1470" s="4" t="s">
        <v>2346</v>
      </c>
      <c r="E1470" s="4" t="s">
        <v>200</v>
      </c>
      <c r="F1470" s="4" t="s">
        <v>12</v>
      </c>
      <c r="G1470" s="269">
        <v>47899.378151260506</v>
      </c>
      <c r="H1470" s="4">
        <v>705</v>
      </c>
      <c r="I1470" s="4">
        <v>1914</v>
      </c>
    </row>
    <row r="1471" spans="1:9">
      <c r="A1471" s="4" t="s">
        <v>9</v>
      </c>
      <c r="B1471" s="4">
        <v>107354</v>
      </c>
      <c r="C1471" s="171" t="s">
        <v>2347</v>
      </c>
      <c r="D1471" s="4" t="s">
        <v>2348</v>
      </c>
      <c r="E1471" s="4" t="s">
        <v>28</v>
      </c>
      <c r="F1471" s="4" t="s">
        <v>12</v>
      </c>
      <c r="G1471" s="269">
        <v>13109.277310924372</v>
      </c>
      <c r="H1471" s="4">
        <v>107</v>
      </c>
      <c r="I1471" s="4">
        <v>1320</v>
      </c>
    </row>
    <row r="1472" spans="1:9">
      <c r="A1472" s="4" t="s">
        <v>53</v>
      </c>
      <c r="B1472" s="4">
        <v>107355</v>
      </c>
      <c r="C1472" s="171" t="s">
        <v>2349</v>
      </c>
      <c r="D1472" s="4" t="s">
        <v>2350</v>
      </c>
      <c r="E1472" s="4" t="s">
        <v>143</v>
      </c>
      <c r="F1472" s="4" t="s">
        <v>12</v>
      </c>
      <c r="G1472" s="269">
        <v>24840</v>
      </c>
      <c r="H1472" s="4">
        <v>919</v>
      </c>
      <c r="I1472" s="4">
        <v>2133</v>
      </c>
    </row>
    <row r="1473" spans="1:9">
      <c r="A1473" s="4" t="s">
        <v>53</v>
      </c>
      <c r="B1473" s="4">
        <v>107356</v>
      </c>
      <c r="C1473" s="171" t="s">
        <v>2351</v>
      </c>
      <c r="D1473" s="4" t="s">
        <v>2352</v>
      </c>
      <c r="E1473" s="4" t="s">
        <v>1123</v>
      </c>
      <c r="F1473" s="4" t="s">
        <v>12</v>
      </c>
      <c r="G1473" s="269">
        <v>7477.4201680672268</v>
      </c>
      <c r="H1473" s="4">
        <v>926</v>
      </c>
      <c r="I1473" s="4">
        <v>2158</v>
      </c>
    </row>
    <row r="1474" spans="1:9">
      <c r="A1474" s="4" t="s">
        <v>53</v>
      </c>
      <c r="B1474" s="4">
        <v>107357</v>
      </c>
      <c r="C1474" s="171" t="s">
        <v>2353</v>
      </c>
      <c r="D1474" s="4" t="s">
        <v>2354</v>
      </c>
      <c r="E1474" s="4" t="s">
        <v>1123</v>
      </c>
      <c r="F1474" s="4" t="s">
        <v>12</v>
      </c>
      <c r="G1474" s="269">
        <v>14915.941176470589</v>
      </c>
      <c r="H1474" s="4">
        <v>926</v>
      </c>
      <c r="I1474" s="4">
        <v>2158</v>
      </c>
    </row>
    <row r="1475" spans="1:9">
      <c r="A1475" s="4" t="s">
        <v>53</v>
      </c>
      <c r="B1475" s="4">
        <v>107358</v>
      </c>
      <c r="C1475" s="171" t="s">
        <v>2355</v>
      </c>
      <c r="D1475" s="4" t="s">
        <v>2356</v>
      </c>
      <c r="E1475" s="4" t="s">
        <v>1123</v>
      </c>
      <c r="F1475" s="4" t="s">
        <v>12</v>
      </c>
      <c r="G1475" s="269">
        <v>31008.361344537814</v>
      </c>
      <c r="H1475" s="4">
        <v>926</v>
      </c>
      <c r="I1475" s="4">
        <v>2158</v>
      </c>
    </row>
    <row r="1476" spans="1:9">
      <c r="A1476" s="4" t="s">
        <v>53</v>
      </c>
      <c r="B1476" s="4">
        <v>107359</v>
      </c>
      <c r="C1476" s="171" t="s">
        <v>2357</v>
      </c>
      <c r="D1476" s="4" t="s">
        <v>2358</v>
      </c>
      <c r="E1476" s="4" t="s">
        <v>1123</v>
      </c>
      <c r="F1476" s="4" t="s">
        <v>12</v>
      </c>
      <c r="G1476" s="269">
        <v>21176.403361344539</v>
      </c>
      <c r="H1476" s="4">
        <v>926</v>
      </c>
      <c r="I1476" s="4">
        <v>2158</v>
      </c>
    </row>
    <row r="1477" spans="1:9">
      <c r="A1477" s="4" t="s">
        <v>53</v>
      </c>
      <c r="B1477" s="4">
        <v>107360</v>
      </c>
      <c r="C1477" s="171" t="s">
        <v>2359</v>
      </c>
      <c r="D1477" s="4" t="s">
        <v>2360</v>
      </c>
      <c r="E1477" s="4" t="s">
        <v>1123</v>
      </c>
      <c r="F1477" s="4" t="s">
        <v>12</v>
      </c>
      <c r="G1477" s="269">
        <v>18560.000000000004</v>
      </c>
      <c r="H1477" s="4">
        <v>926</v>
      </c>
      <c r="I1477" s="4">
        <v>2158</v>
      </c>
    </row>
    <row r="1478" spans="1:9">
      <c r="A1478" s="4" t="s">
        <v>53</v>
      </c>
      <c r="B1478" s="4">
        <v>107361</v>
      </c>
      <c r="C1478" s="171" t="s">
        <v>2361</v>
      </c>
      <c r="D1478" s="4" t="s">
        <v>2362</v>
      </c>
      <c r="E1478" s="4" t="s">
        <v>225</v>
      </c>
      <c r="F1478" s="4" t="s">
        <v>12</v>
      </c>
      <c r="G1478" s="269">
        <v>4247.1008403361348</v>
      </c>
      <c r="H1478" s="4">
        <v>908</v>
      </c>
      <c r="I1478" s="4">
        <v>2105</v>
      </c>
    </row>
    <row r="1479" spans="1:9">
      <c r="A1479" s="4" t="s">
        <v>53</v>
      </c>
      <c r="B1479" s="4">
        <v>107362</v>
      </c>
      <c r="C1479" s="171" t="s">
        <v>2361</v>
      </c>
      <c r="D1479" s="4" t="s">
        <v>2363</v>
      </c>
      <c r="E1479" s="4" t="s">
        <v>1123</v>
      </c>
      <c r="F1479" s="4" t="s">
        <v>12</v>
      </c>
      <c r="G1479" s="269">
        <v>23109.201680672271</v>
      </c>
      <c r="H1479" s="4">
        <v>926</v>
      </c>
      <c r="I1479" s="4">
        <v>2158</v>
      </c>
    </row>
    <row r="1480" spans="1:9">
      <c r="A1480" s="4" t="s">
        <v>9</v>
      </c>
      <c r="B1480" s="4">
        <v>107363</v>
      </c>
      <c r="C1480" s="171" t="s">
        <v>2364</v>
      </c>
      <c r="D1480" s="4" t="s">
        <v>2365</v>
      </c>
      <c r="E1480" s="4" t="s">
        <v>153</v>
      </c>
      <c r="F1480" s="4" t="s">
        <v>12</v>
      </c>
      <c r="G1480" s="269">
        <v>15550</v>
      </c>
      <c r="H1480" s="4">
        <v>116</v>
      </c>
      <c r="I1480" s="4">
        <v>1347</v>
      </c>
    </row>
    <row r="1481" spans="1:9">
      <c r="A1481" s="4" t="s">
        <v>53</v>
      </c>
      <c r="B1481" s="4">
        <v>107364</v>
      </c>
      <c r="C1481" s="171" t="s">
        <v>2366</v>
      </c>
      <c r="D1481" s="4" t="s">
        <v>2367</v>
      </c>
      <c r="E1481" s="4" t="s">
        <v>1123</v>
      </c>
      <c r="F1481" s="4" t="s">
        <v>12</v>
      </c>
      <c r="G1481" s="269">
        <v>30120.319327731093</v>
      </c>
      <c r="H1481" s="4">
        <v>926</v>
      </c>
      <c r="I1481" s="4">
        <v>2158</v>
      </c>
    </row>
    <row r="1482" spans="1:9">
      <c r="A1482" s="4" t="s">
        <v>156</v>
      </c>
      <c r="B1482" s="4">
        <v>107365</v>
      </c>
      <c r="C1482" s="171" t="s">
        <v>2368</v>
      </c>
      <c r="D1482" s="4" t="s">
        <v>2369</v>
      </c>
      <c r="E1482" s="4" t="s">
        <v>200</v>
      </c>
      <c r="F1482" s="4" t="s">
        <v>12</v>
      </c>
      <c r="G1482" s="269">
        <v>47899.378151260506</v>
      </c>
      <c r="H1482" s="4">
        <v>705</v>
      </c>
      <c r="I1482" s="4">
        <v>1913</v>
      </c>
    </row>
    <row r="1483" spans="1:9">
      <c r="A1483" s="4" t="s">
        <v>53</v>
      </c>
      <c r="B1483" s="4">
        <v>107366</v>
      </c>
      <c r="C1483" s="171" t="s">
        <v>2370</v>
      </c>
      <c r="D1483" s="4" t="s">
        <v>2371</v>
      </c>
      <c r="E1483" s="4" t="s">
        <v>1123</v>
      </c>
      <c r="F1483" s="4" t="s">
        <v>12</v>
      </c>
      <c r="G1483" s="269">
        <v>9957.9915966386561</v>
      </c>
      <c r="H1483" s="4">
        <v>926</v>
      </c>
      <c r="I1483" s="4">
        <v>2158</v>
      </c>
    </row>
    <row r="1484" spans="1:9">
      <c r="A1484" s="4" t="s">
        <v>53</v>
      </c>
      <c r="B1484" s="4">
        <v>107367</v>
      </c>
      <c r="C1484" s="171" t="s">
        <v>2372</v>
      </c>
      <c r="D1484" s="4" t="s">
        <v>2373</v>
      </c>
      <c r="E1484" s="4" t="s">
        <v>1123</v>
      </c>
      <c r="F1484" s="4" t="s">
        <v>12</v>
      </c>
      <c r="G1484" s="269">
        <v>29550.243697478993</v>
      </c>
      <c r="H1484" s="4">
        <v>926</v>
      </c>
      <c r="I1484" s="4">
        <v>2158</v>
      </c>
    </row>
    <row r="1485" spans="1:9">
      <c r="A1485" s="4" t="s">
        <v>53</v>
      </c>
      <c r="B1485" s="4">
        <v>107368</v>
      </c>
      <c r="C1485" s="171" t="s">
        <v>2374</v>
      </c>
      <c r="D1485" s="4" t="s">
        <v>2375</v>
      </c>
      <c r="E1485" s="4" t="s">
        <v>186</v>
      </c>
      <c r="F1485" s="4" t="s">
        <v>12</v>
      </c>
      <c r="G1485" s="269">
        <v>14172</v>
      </c>
      <c r="H1485" s="4">
        <v>907</v>
      </c>
      <c r="I1485" s="4">
        <v>2102</v>
      </c>
    </row>
    <row r="1486" spans="1:9">
      <c r="A1486" s="4" t="s">
        <v>53</v>
      </c>
      <c r="B1486" s="4">
        <v>107369</v>
      </c>
      <c r="C1486" s="171" t="s">
        <v>2376</v>
      </c>
      <c r="D1486" s="4" t="s">
        <v>2377</v>
      </c>
      <c r="E1486" s="4" t="s">
        <v>143</v>
      </c>
      <c r="F1486" s="4" t="s">
        <v>12</v>
      </c>
      <c r="G1486" s="269">
        <v>30252.100840336137</v>
      </c>
      <c r="H1486" s="4">
        <v>919</v>
      </c>
      <c r="I1486" s="4">
        <v>2133</v>
      </c>
    </row>
    <row r="1487" spans="1:9">
      <c r="A1487" s="4" t="s">
        <v>156</v>
      </c>
      <c r="B1487" s="4">
        <v>107370</v>
      </c>
      <c r="C1487" s="171" t="s">
        <v>2378</v>
      </c>
      <c r="D1487" s="4" t="s">
        <v>2379</v>
      </c>
      <c r="E1487" s="4" t="s">
        <v>200</v>
      </c>
      <c r="F1487" s="4" t="s">
        <v>12</v>
      </c>
      <c r="G1487" s="269">
        <v>39900</v>
      </c>
      <c r="H1487" s="4">
        <v>705</v>
      </c>
      <c r="I1487" s="4">
        <v>1913</v>
      </c>
    </row>
    <row r="1488" spans="1:9">
      <c r="A1488" s="4" t="s">
        <v>9</v>
      </c>
      <c r="B1488" s="4">
        <v>107371</v>
      </c>
      <c r="C1488" s="171" t="s">
        <v>2380</v>
      </c>
      <c r="D1488" s="4" t="s">
        <v>2381</v>
      </c>
      <c r="E1488" s="4" t="s">
        <v>128</v>
      </c>
      <c r="F1488" s="4" t="s">
        <v>12</v>
      </c>
      <c r="G1488" s="269">
        <v>106855.26050420168</v>
      </c>
      <c r="H1488" s="4">
        <v>115</v>
      </c>
      <c r="I1488" s="4">
        <v>1340</v>
      </c>
    </row>
    <row r="1489" spans="1:9">
      <c r="A1489" s="4" t="s">
        <v>9</v>
      </c>
      <c r="B1489" s="4">
        <v>107372</v>
      </c>
      <c r="C1489" s="171" t="s">
        <v>2382</v>
      </c>
      <c r="D1489" s="4" t="s">
        <v>2383</v>
      </c>
      <c r="E1489" s="4" t="s">
        <v>128</v>
      </c>
      <c r="F1489" s="4" t="s">
        <v>12</v>
      </c>
      <c r="G1489" s="269">
        <v>28655.462184873952</v>
      </c>
      <c r="H1489" s="4">
        <v>115</v>
      </c>
      <c r="I1489" s="4">
        <v>1340</v>
      </c>
    </row>
    <row r="1490" spans="1:9">
      <c r="A1490" s="4" t="s">
        <v>9</v>
      </c>
      <c r="B1490" s="4">
        <v>107373</v>
      </c>
      <c r="C1490" s="171" t="s">
        <v>2384</v>
      </c>
      <c r="D1490" s="4" t="s">
        <v>2385</v>
      </c>
      <c r="E1490" s="4" t="s">
        <v>128</v>
      </c>
      <c r="F1490" s="4" t="s">
        <v>12</v>
      </c>
      <c r="G1490" s="269">
        <v>40246</v>
      </c>
      <c r="H1490" s="4">
        <v>115</v>
      </c>
      <c r="I1490" s="4">
        <v>1340</v>
      </c>
    </row>
    <row r="1491" spans="1:9">
      <c r="A1491" s="4" t="s">
        <v>9</v>
      </c>
      <c r="B1491" s="4">
        <v>107374</v>
      </c>
      <c r="C1491" s="171" t="s">
        <v>2386</v>
      </c>
      <c r="D1491" s="4" t="s">
        <v>2387</v>
      </c>
      <c r="E1491" s="4" t="s">
        <v>128</v>
      </c>
      <c r="F1491" s="4" t="s">
        <v>12</v>
      </c>
      <c r="G1491" s="269">
        <v>47149.521008403361</v>
      </c>
      <c r="H1491" s="4">
        <v>115</v>
      </c>
      <c r="I1491" s="4">
        <v>1340</v>
      </c>
    </row>
    <row r="1492" spans="1:9">
      <c r="A1492" s="4" t="s">
        <v>9</v>
      </c>
      <c r="B1492" s="4">
        <v>107375</v>
      </c>
      <c r="C1492" s="171" t="s">
        <v>2388</v>
      </c>
      <c r="D1492" s="4" t="s">
        <v>2389</v>
      </c>
      <c r="E1492" s="4" t="s">
        <v>128</v>
      </c>
      <c r="F1492" s="4" t="s">
        <v>12</v>
      </c>
      <c r="G1492" s="269">
        <v>68038.134453781517</v>
      </c>
      <c r="H1492" s="4">
        <v>115</v>
      </c>
      <c r="I1492" s="4">
        <v>1340</v>
      </c>
    </row>
    <row r="1493" spans="1:9">
      <c r="A1493" s="4" t="s">
        <v>9</v>
      </c>
      <c r="B1493" s="4">
        <v>107376</v>
      </c>
      <c r="C1493" s="171" t="s">
        <v>2390</v>
      </c>
      <c r="D1493" s="4" t="s">
        <v>2391</v>
      </c>
      <c r="E1493" s="4" t="s">
        <v>28</v>
      </c>
      <c r="F1493" s="4" t="s">
        <v>12</v>
      </c>
      <c r="G1493" s="269">
        <v>10924.403361344539</v>
      </c>
      <c r="H1493" s="4">
        <v>107</v>
      </c>
      <c r="I1493" s="4">
        <v>1320</v>
      </c>
    </row>
    <row r="1494" spans="1:9">
      <c r="A1494" s="4" t="s">
        <v>9</v>
      </c>
      <c r="B1494" s="4">
        <v>107377</v>
      </c>
      <c r="C1494" s="171" t="s">
        <v>2392</v>
      </c>
      <c r="D1494" s="4" t="s">
        <v>2393</v>
      </c>
      <c r="E1494" s="4" t="s">
        <v>63</v>
      </c>
      <c r="F1494" s="4" t="s">
        <v>12</v>
      </c>
      <c r="G1494" s="269">
        <v>13109.277310924372</v>
      </c>
      <c r="H1494" s="4">
        <v>111</v>
      </c>
      <c r="I1494" s="4">
        <v>1332</v>
      </c>
    </row>
    <row r="1495" spans="1:9">
      <c r="A1495" s="4" t="s">
        <v>53</v>
      </c>
      <c r="B1495" s="4">
        <v>107378</v>
      </c>
      <c r="C1495" s="171" t="s">
        <v>2394</v>
      </c>
      <c r="D1495" s="4" t="s">
        <v>2395</v>
      </c>
      <c r="E1495" s="4" t="s">
        <v>198</v>
      </c>
      <c r="F1495" s="4" t="s">
        <v>12</v>
      </c>
      <c r="G1495" s="269">
        <v>39171.470588235301</v>
      </c>
      <c r="H1495" s="4">
        <v>935</v>
      </c>
      <c r="I1495" s="4">
        <v>2199</v>
      </c>
    </row>
    <row r="1496" spans="1:9">
      <c r="A1496" s="4" t="s">
        <v>53</v>
      </c>
      <c r="B1496" s="4">
        <v>107379</v>
      </c>
      <c r="C1496" s="171" t="s">
        <v>2396</v>
      </c>
      <c r="D1496" s="4" t="s">
        <v>536</v>
      </c>
      <c r="E1496" s="7" t="s">
        <v>225</v>
      </c>
      <c r="F1496" s="4" t="s">
        <v>12</v>
      </c>
      <c r="G1496" s="269">
        <v>191597.52100840336</v>
      </c>
      <c r="H1496" s="4">
        <v>908</v>
      </c>
      <c r="I1496" s="4">
        <v>2105</v>
      </c>
    </row>
    <row r="1497" spans="1:9">
      <c r="A1497" s="4" t="s">
        <v>9</v>
      </c>
      <c r="B1497" s="4">
        <v>107380</v>
      </c>
      <c r="C1497" s="171" t="s">
        <v>2397</v>
      </c>
      <c r="D1497" s="4" t="s">
        <v>2398</v>
      </c>
      <c r="E1497" s="4" t="s">
        <v>126</v>
      </c>
      <c r="F1497" s="4" t="s">
        <v>12</v>
      </c>
      <c r="G1497" s="269">
        <v>77331.176470588238</v>
      </c>
      <c r="H1497" s="4">
        <v>104</v>
      </c>
      <c r="I1497" s="4">
        <v>1311</v>
      </c>
    </row>
    <row r="1498" spans="1:9">
      <c r="A1498" s="4" t="s">
        <v>156</v>
      </c>
      <c r="B1498" s="4">
        <v>107381</v>
      </c>
      <c r="C1498" s="171" t="s">
        <v>2399</v>
      </c>
      <c r="D1498" s="4" t="s">
        <v>2400</v>
      </c>
      <c r="E1498" s="4" t="s">
        <v>158</v>
      </c>
      <c r="F1498" s="4" t="s">
        <v>12</v>
      </c>
      <c r="G1498" s="269">
        <v>35195.042016806721</v>
      </c>
      <c r="H1498" s="4">
        <v>706</v>
      </c>
      <c r="I1498" s="4">
        <v>1916</v>
      </c>
    </row>
    <row r="1499" spans="1:9">
      <c r="A1499" s="4" t="s">
        <v>9</v>
      </c>
      <c r="B1499" s="4">
        <v>107382</v>
      </c>
      <c r="C1499" s="171" t="s">
        <v>2401</v>
      </c>
      <c r="D1499" s="4" t="s">
        <v>2402</v>
      </c>
      <c r="E1499" s="4" t="s">
        <v>28</v>
      </c>
      <c r="F1499" s="4" t="s">
        <v>12</v>
      </c>
      <c r="G1499" s="269">
        <v>57479.02521008403</v>
      </c>
      <c r="H1499" s="4">
        <v>107</v>
      </c>
      <c r="I1499" s="4">
        <v>1320</v>
      </c>
    </row>
    <row r="1500" spans="1:9">
      <c r="A1500" s="4" t="s">
        <v>53</v>
      </c>
      <c r="B1500" s="4">
        <v>107383</v>
      </c>
      <c r="C1500" s="171" t="s">
        <v>2403</v>
      </c>
      <c r="D1500" s="4" t="s">
        <v>2404</v>
      </c>
      <c r="E1500" s="7" t="s">
        <v>143</v>
      </c>
      <c r="F1500" s="4" t="s">
        <v>12</v>
      </c>
      <c r="G1500" s="269">
        <v>28224</v>
      </c>
      <c r="H1500" s="4">
        <v>919</v>
      </c>
      <c r="I1500" s="4">
        <v>2133</v>
      </c>
    </row>
    <row r="1501" spans="1:9">
      <c r="A1501" s="4" t="s">
        <v>9</v>
      </c>
      <c r="B1501" s="4">
        <v>107384</v>
      </c>
      <c r="C1501" s="171" t="s">
        <v>2405</v>
      </c>
      <c r="D1501" s="4" t="s">
        <v>2406</v>
      </c>
      <c r="E1501" s="7" t="s">
        <v>126</v>
      </c>
      <c r="F1501" s="4" t="s">
        <v>12</v>
      </c>
      <c r="G1501" s="269">
        <v>43768.050420168074</v>
      </c>
      <c r="H1501" s="4">
        <v>104</v>
      </c>
      <c r="I1501" s="4">
        <v>1311</v>
      </c>
    </row>
    <row r="1502" spans="1:9">
      <c r="A1502" s="4" t="s">
        <v>9</v>
      </c>
      <c r="B1502" s="4">
        <v>107386</v>
      </c>
      <c r="C1502" s="171" t="s">
        <v>2407</v>
      </c>
      <c r="D1502" s="4" t="s">
        <v>2408</v>
      </c>
      <c r="E1502" s="4" t="s">
        <v>78</v>
      </c>
      <c r="F1502" s="4" t="s">
        <v>12</v>
      </c>
      <c r="G1502" s="269">
        <v>68571.478991596639</v>
      </c>
      <c r="H1502" s="4">
        <v>114</v>
      </c>
      <c r="I1502" s="4">
        <v>1343</v>
      </c>
    </row>
    <row r="1503" spans="1:9">
      <c r="A1503" s="4" t="s">
        <v>53</v>
      </c>
      <c r="B1503" s="4">
        <v>107387</v>
      </c>
      <c r="C1503" s="171" t="s">
        <v>2409</v>
      </c>
      <c r="D1503" s="4" t="s">
        <v>2410</v>
      </c>
      <c r="E1503" s="4" t="s">
        <v>225</v>
      </c>
      <c r="F1503" s="4" t="s">
        <v>12</v>
      </c>
      <c r="G1503" s="269">
        <v>30252.050420168071</v>
      </c>
      <c r="H1503" s="4">
        <v>908</v>
      </c>
      <c r="I1503" s="4">
        <v>2105</v>
      </c>
    </row>
    <row r="1504" spans="1:9">
      <c r="A1504" s="4" t="s">
        <v>53</v>
      </c>
      <c r="B1504" s="4">
        <v>107388</v>
      </c>
      <c r="C1504" s="171" t="s">
        <v>2411</v>
      </c>
      <c r="D1504" s="4" t="s">
        <v>2412</v>
      </c>
      <c r="E1504" s="4" t="s">
        <v>225</v>
      </c>
      <c r="F1504" s="4" t="s">
        <v>12</v>
      </c>
      <c r="G1504" s="269">
        <v>18342.016806722691</v>
      </c>
      <c r="H1504" s="4">
        <v>908</v>
      </c>
      <c r="I1504" s="4">
        <v>2105</v>
      </c>
    </row>
    <row r="1505" spans="1:9">
      <c r="A1505" s="4" t="s">
        <v>53</v>
      </c>
      <c r="B1505" s="4">
        <v>107389</v>
      </c>
      <c r="C1505" s="171" t="s">
        <v>2413</v>
      </c>
      <c r="D1505" s="4" t="s">
        <v>2414</v>
      </c>
      <c r="E1505" s="4" t="s">
        <v>225</v>
      </c>
      <c r="F1505" s="4" t="s">
        <v>12</v>
      </c>
      <c r="G1505" s="269">
        <v>7845</v>
      </c>
      <c r="H1505" s="4">
        <v>908</v>
      </c>
      <c r="I1505" s="4">
        <v>2105</v>
      </c>
    </row>
    <row r="1506" spans="1:9">
      <c r="A1506" s="4" t="s">
        <v>53</v>
      </c>
      <c r="B1506" s="4">
        <v>107390</v>
      </c>
      <c r="C1506" s="171" t="s">
        <v>2415</v>
      </c>
      <c r="D1506" s="4" t="s">
        <v>2416</v>
      </c>
      <c r="E1506" s="4" t="s">
        <v>55</v>
      </c>
      <c r="F1506" s="4" t="s">
        <v>12</v>
      </c>
      <c r="G1506" s="269">
        <v>73361.445378151257</v>
      </c>
      <c r="H1506" s="4">
        <v>936</v>
      </c>
      <c r="I1506" s="4">
        <v>2202</v>
      </c>
    </row>
    <row r="1507" spans="1:9">
      <c r="A1507" s="4" t="s">
        <v>9</v>
      </c>
      <c r="B1507" s="4">
        <v>107392</v>
      </c>
      <c r="C1507" s="171" t="s">
        <v>2417</v>
      </c>
      <c r="D1507" s="4" t="s">
        <v>2418</v>
      </c>
      <c r="E1507" s="4" t="s">
        <v>65</v>
      </c>
      <c r="F1507" s="4" t="s">
        <v>12</v>
      </c>
      <c r="G1507" s="269">
        <v>11543</v>
      </c>
      <c r="H1507" s="4">
        <v>113</v>
      </c>
      <c r="I1507" s="4">
        <v>1339</v>
      </c>
    </row>
    <row r="1508" spans="1:9">
      <c r="A1508" s="4" t="s">
        <v>67</v>
      </c>
      <c r="B1508" s="4">
        <v>107393</v>
      </c>
      <c r="C1508" s="171" t="s">
        <v>2419</v>
      </c>
      <c r="D1508" s="4" t="s">
        <v>2420</v>
      </c>
      <c r="E1508" s="7" t="s">
        <v>345</v>
      </c>
      <c r="F1508" s="4" t="s">
        <v>12</v>
      </c>
      <c r="G1508" s="269">
        <v>62748.10924369748</v>
      </c>
      <c r="H1508" s="4">
        <v>964</v>
      </c>
      <c r="I1508" s="4">
        <v>2254</v>
      </c>
    </row>
    <row r="1509" spans="1:9">
      <c r="A1509" s="4" t="s">
        <v>31</v>
      </c>
      <c r="B1509" s="4">
        <v>107394</v>
      </c>
      <c r="C1509" s="171" t="s">
        <v>2421</v>
      </c>
      <c r="D1509" s="4" t="s">
        <v>2422</v>
      </c>
      <c r="E1509" s="7" t="s">
        <v>116</v>
      </c>
      <c r="F1509" s="4" t="s">
        <v>12</v>
      </c>
      <c r="G1509" s="269">
        <v>47975.831932773108</v>
      </c>
      <c r="H1509" s="4">
        <v>605</v>
      </c>
      <c r="I1509" s="4">
        <v>1815</v>
      </c>
    </row>
    <row r="1510" spans="1:9">
      <c r="A1510" s="4" t="s">
        <v>67</v>
      </c>
      <c r="B1510" s="4">
        <v>107395</v>
      </c>
      <c r="C1510" s="171" t="s">
        <v>2423</v>
      </c>
      <c r="D1510" s="4" t="s">
        <v>2424</v>
      </c>
      <c r="E1510" s="4" t="s">
        <v>69</v>
      </c>
      <c r="F1510" s="4" t="s">
        <v>12</v>
      </c>
      <c r="G1510" s="269">
        <v>122647.01680672271</v>
      </c>
      <c r="H1510" s="4">
        <v>906</v>
      </c>
      <c r="I1510" s="4">
        <v>2914</v>
      </c>
    </row>
    <row r="1511" spans="1:9">
      <c r="A1511" s="4" t="s">
        <v>53</v>
      </c>
      <c r="B1511" s="4">
        <v>107397</v>
      </c>
      <c r="C1511" s="171" t="s">
        <v>2425</v>
      </c>
      <c r="D1511" s="4" t="s">
        <v>2426</v>
      </c>
      <c r="E1511" s="4" t="s">
        <v>198</v>
      </c>
      <c r="F1511" s="4" t="s">
        <v>12</v>
      </c>
      <c r="G1511" s="269">
        <v>25270.504201680673</v>
      </c>
      <c r="H1511" s="4">
        <v>935</v>
      </c>
      <c r="I1511" s="4">
        <v>2199</v>
      </c>
    </row>
    <row r="1512" spans="1:9">
      <c r="A1512" s="4" t="s">
        <v>67</v>
      </c>
      <c r="B1512" s="4">
        <v>107398</v>
      </c>
      <c r="C1512" s="171" t="s">
        <v>2427</v>
      </c>
      <c r="D1512" s="4" t="s">
        <v>2428</v>
      </c>
      <c r="E1512" s="7" t="s">
        <v>345</v>
      </c>
      <c r="F1512" s="4" t="s">
        <v>12</v>
      </c>
      <c r="G1512" s="269">
        <v>76223.445378151257</v>
      </c>
      <c r="H1512" s="4">
        <v>964</v>
      </c>
      <c r="I1512" s="4">
        <v>2254</v>
      </c>
    </row>
    <row r="1513" spans="1:9">
      <c r="A1513" s="4" t="s">
        <v>9</v>
      </c>
      <c r="B1513" s="4">
        <v>107399</v>
      </c>
      <c r="C1513" s="171" t="s">
        <v>2429</v>
      </c>
      <c r="D1513" s="4" t="s">
        <v>2430</v>
      </c>
      <c r="E1513" s="4" t="s">
        <v>23</v>
      </c>
      <c r="F1513" s="4" t="s">
        <v>12</v>
      </c>
      <c r="G1513" s="269">
        <v>1218.4873949579833</v>
      </c>
      <c r="H1513" s="4">
        <v>103</v>
      </c>
      <c r="I1513" s="4">
        <v>1307</v>
      </c>
    </row>
    <row r="1514" spans="1:9">
      <c r="A1514" s="4" t="s">
        <v>53</v>
      </c>
      <c r="B1514" s="4">
        <v>107400</v>
      </c>
      <c r="C1514" s="171" t="s">
        <v>2431</v>
      </c>
      <c r="D1514" s="4" t="s">
        <v>2432</v>
      </c>
      <c r="E1514" s="7" t="s">
        <v>55</v>
      </c>
      <c r="F1514" s="4" t="s">
        <v>12</v>
      </c>
      <c r="G1514" s="269">
        <v>41089.100840336134</v>
      </c>
      <c r="H1514" s="4">
        <v>936</v>
      </c>
      <c r="I1514" s="4">
        <v>2202</v>
      </c>
    </row>
    <row r="1515" spans="1:9">
      <c r="A1515" s="4" t="s">
        <v>67</v>
      </c>
      <c r="B1515" s="4">
        <v>107402</v>
      </c>
      <c r="C1515" s="171" t="s">
        <v>2433</v>
      </c>
      <c r="D1515" s="4" t="s">
        <v>2434</v>
      </c>
      <c r="E1515" s="4" t="s">
        <v>345</v>
      </c>
      <c r="F1515" s="4" t="s">
        <v>12</v>
      </c>
      <c r="G1515" s="269">
        <v>24200</v>
      </c>
      <c r="H1515" s="4">
        <v>964</v>
      </c>
      <c r="I1515" s="4">
        <v>2254</v>
      </c>
    </row>
    <row r="1516" spans="1:9">
      <c r="A1516" s="4" t="s">
        <v>53</v>
      </c>
      <c r="B1516" s="4">
        <v>107403</v>
      </c>
      <c r="C1516" s="171" t="s">
        <v>2435</v>
      </c>
      <c r="D1516" s="4" t="s">
        <v>2436</v>
      </c>
      <c r="E1516" s="7" t="s">
        <v>111</v>
      </c>
      <c r="F1516" s="4" t="s">
        <v>12</v>
      </c>
      <c r="G1516" s="269">
        <v>78072.722689075628</v>
      </c>
      <c r="H1516" s="4">
        <v>934</v>
      </c>
      <c r="I1516" s="4">
        <v>2191</v>
      </c>
    </row>
    <row r="1517" spans="1:9">
      <c r="A1517" s="4" t="s">
        <v>16</v>
      </c>
      <c r="B1517" s="4">
        <v>107404</v>
      </c>
      <c r="C1517" s="171" t="s">
        <v>2437</v>
      </c>
      <c r="D1517" s="4" t="s">
        <v>634</v>
      </c>
      <c r="E1517" s="7" t="s">
        <v>20</v>
      </c>
      <c r="F1517" s="4" t="s">
        <v>12</v>
      </c>
      <c r="G1517" s="269">
        <v>29694.26050420168</v>
      </c>
      <c r="H1517" s="4">
        <v>413</v>
      </c>
      <c r="I1517" s="4">
        <v>1682</v>
      </c>
    </row>
    <row r="1518" spans="1:9">
      <c r="A1518" s="4" t="s">
        <v>16</v>
      </c>
      <c r="B1518" s="4">
        <v>107405</v>
      </c>
      <c r="C1518" s="171" t="s">
        <v>2438</v>
      </c>
      <c r="D1518" s="4" t="s">
        <v>2439</v>
      </c>
      <c r="E1518" s="4" t="s">
        <v>170</v>
      </c>
      <c r="F1518" s="4" t="s">
        <v>12</v>
      </c>
      <c r="G1518" s="269">
        <v>23668</v>
      </c>
      <c r="H1518" s="4">
        <v>411</v>
      </c>
      <c r="I1518" s="4">
        <v>1678</v>
      </c>
    </row>
    <row r="1519" spans="1:9">
      <c r="A1519" s="4" t="s">
        <v>67</v>
      </c>
      <c r="B1519" s="4">
        <v>107406</v>
      </c>
      <c r="C1519" s="171" t="s">
        <v>2440</v>
      </c>
      <c r="D1519" s="4" t="s">
        <v>2441</v>
      </c>
      <c r="E1519" s="4" t="s">
        <v>345</v>
      </c>
      <c r="F1519" s="4" t="s">
        <v>12</v>
      </c>
      <c r="G1519" s="269">
        <v>75326.478991596639</v>
      </c>
      <c r="H1519" s="4">
        <v>964</v>
      </c>
      <c r="I1519" s="4">
        <v>2254</v>
      </c>
    </row>
    <row r="1520" spans="1:9">
      <c r="A1520" s="4" t="s">
        <v>16</v>
      </c>
      <c r="B1520" s="4">
        <v>107407</v>
      </c>
      <c r="C1520" s="171" t="s">
        <v>2442</v>
      </c>
      <c r="D1520" s="4" t="s">
        <v>2443</v>
      </c>
      <c r="E1520" s="7" t="s">
        <v>170</v>
      </c>
      <c r="F1520" s="4" t="s">
        <v>12</v>
      </c>
      <c r="G1520" s="269">
        <v>4454</v>
      </c>
      <c r="H1520" s="4">
        <v>411</v>
      </c>
      <c r="I1520" s="4">
        <v>1678</v>
      </c>
    </row>
    <row r="1521" spans="1:9">
      <c r="A1521" s="4" t="s">
        <v>9</v>
      </c>
      <c r="B1521" s="4">
        <v>107408</v>
      </c>
      <c r="C1521" s="171" t="s">
        <v>2444</v>
      </c>
      <c r="D1521" s="4" t="s">
        <v>2445</v>
      </c>
      <c r="E1521" s="4" t="s">
        <v>11</v>
      </c>
      <c r="F1521" s="4" t="s">
        <v>12</v>
      </c>
      <c r="G1521" s="269">
        <v>13445.403361344539</v>
      </c>
      <c r="H1521" s="4">
        <v>102</v>
      </c>
      <c r="I1521" s="4">
        <v>1305</v>
      </c>
    </row>
    <row r="1522" spans="1:9">
      <c r="A1522" s="4" t="s">
        <v>9</v>
      </c>
      <c r="B1522" s="4">
        <v>107409</v>
      </c>
      <c r="C1522" s="171" t="s">
        <v>2446</v>
      </c>
      <c r="D1522" s="4" t="s">
        <v>2447</v>
      </c>
      <c r="E1522" s="4" t="s">
        <v>126</v>
      </c>
      <c r="F1522" s="4" t="s">
        <v>12</v>
      </c>
      <c r="G1522" s="269">
        <v>13500</v>
      </c>
      <c r="H1522" s="4">
        <v>104</v>
      </c>
      <c r="I1522" s="4">
        <v>1311</v>
      </c>
    </row>
    <row r="1523" spans="1:9">
      <c r="A1523" s="4" t="s">
        <v>67</v>
      </c>
      <c r="B1523" s="4">
        <v>107410</v>
      </c>
      <c r="C1523" s="171" t="s">
        <v>2448</v>
      </c>
      <c r="D1523" s="4" t="s">
        <v>2449</v>
      </c>
      <c r="E1523" s="4" t="s">
        <v>345</v>
      </c>
      <c r="F1523" s="4" t="s">
        <v>12</v>
      </c>
      <c r="G1523" s="269">
        <v>46408.571428571428</v>
      </c>
      <c r="H1523" s="4">
        <v>964</v>
      </c>
      <c r="I1523" s="4">
        <v>2254</v>
      </c>
    </row>
    <row r="1524" spans="1:9">
      <c r="A1524" s="4" t="s">
        <v>53</v>
      </c>
      <c r="B1524" s="4">
        <v>107411</v>
      </c>
      <c r="C1524" s="171" t="s">
        <v>2450</v>
      </c>
      <c r="D1524" s="4" t="s">
        <v>2451</v>
      </c>
      <c r="E1524" s="4" t="s">
        <v>354</v>
      </c>
      <c r="F1524" s="4" t="s">
        <v>12</v>
      </c>
      <c r="G1524" s="269">
        <v>54220.840336134461</v>
      </c>
      <c r="H1524" s="4">
        <v>918</v>
      </c>
      <c r="I1524" s="4">
        <v>2130</v>
      </c>
    </row>
    <row r="1525" spans="1:9">
      <c r="A1525" s="4" t="s">
        <v>67</v>
      </c>
      <c r="B1525" s="4">
        <v>107412</v>
      </c>
      <c r="C1525" s="171" t="s">
        <v>2452</v>
      </c>
      <c r="D1525" s="4" t="s">
        <v>2453</v>
      </c>
      <c r="E1525" s="4" t="s">
        <v>345</v>
      </c>
      <c r="F1525" s="4" t="s">
        <v>12</v>
      </c>
      <c r="G1525" s="269">
        <v>87575.823529411762</v>
      </c>
      <c r="H1525" s="4">
        <v>964</v>
      </c>
      <c r="I1525" s="4">
        <v>2254</v>
      </c>
    </row>
    <row r="1526" spans="1:9">
      <c r="A1526" s="4" t="s">
        <v>53</v>
      </c>
      <c r="B1526" s="4">
        <v>107413</v>
      </c>
      <c r="C1526" s="171" t="s">
        <v>2454</v>
      </c>
      <c r="D1526" s="4" t="s">
        <v>2455</v>
      </c>
      <c r="E1526" s="4" t="s">
        <v>284</v>
      </c>
      <c r="F1526" s="4" t="s">
        <v>12</v>
      </c>
      <c r="G1526" s="269">
        <v>30823.983193277312</v>
      </c>
      <c r="H1526" s="4">
        <v>911</v>
      </c>
      <c r="I1526" s="4">
        <v>2114</v>
      </c>
    </row>
    <row r="1527" spans="1:9">
      <c r="A1527" s="4" t="s">
        <v>53</v>
      </c>
      <c r="B1527" s="4">
        <v>107414</v>
      </c>
      <c r="C1527" s="171" t="s">
        <v>2456</v>
      </c>
      <c r="D1527" s="4" t="s">
        <v>2457</v>
      </c>
      <c r="E1527" s="7" t="s">
        <v>284</v>
      </c>
      <c r="F1527" s="4" t="s">
        <v>12</v>
      </c>
      <c r="G1527" s="269">
        <v>22906.798319327732</v>
      </c>
      <c r="H1527" s="4">
        <v>911</v>
      </c>
      <c r="I1527" s="4">
        <v>2114</v>
      </c>
    </row>
    <row r="1528" spans="1:9">
      <c r="A1528" s="4" t="s">
        <v>31</v>
      </c>
      <c r="B1528" s="4">
        <v>107415</v>
      </c>
      <c r="C1528" s="171" t="s">
        <v>2458</v>
      </c>
      <c r="D1528" s="4" t="s">
        <v>2459</v>
      </c>
      <c r="E1528" s="7" t="s">
        <v>33</v>
      </c>
      <c r="F1528" s="4" t="s">
        <v>12</v>
      </c>
      <c r="G1528" s="269">
        <v>73227.638655462186</v>
      </c>
      <c r="H1528" s="4">
        <v>612</v>
      </c>
      <c r="I1528" s="4">
        <v>1835</v>
      </c>
    </row>
    <row r="1529" spans="1:9">
      <c r="A1529" s="4" t="s">
        <v>53</v>
      </c>
      <c r="B1529" s="4">
        <v>107417</v>
      </c>
      <c r="C1529" s="171" t="s">
        <v>2460</v>
      </c>
      <c r="D1529" s="4" t="s">
        <v>2461</v>
      </c>
      <c r="E1529" s="4" t="s">
        <v>284</v>
      </c>
      <c r="F1529" s="4" t="s">
        <v>12</v>
      </c>
      <c r="G1529" s="269">
        <v>22857.218487394959</v>
      </c>
      <c r="H1529" s="4">
        <v>911</v>
      </c>
      <c r="I1529" s="4">
        <v>2114</v>
      </c>
    </row>
    <row r="1530" spans="1:9">
      <c r="A1530" s="4" t="s">
        <v>31</v>
      </c>
      <c r="B1530" s="4">
        <v>107418</v>
      </c>
      <c r="C1530" s="171" t="s">
        <v>2462</v>
      </c>
      <c r="D1530" s="4" t="s">
        <v>2463</v>
      </c>
      <c r="E1530" s="7" t="s">
        <v>33</v>
      </c>
      <c r="F1530" s="4" t="s">
        <v>12</v>
      </c>
      <c r="G1530" s="269">
        <v>39495.882352941175</v>
      </c>
      <c r="H1530" s="4">
        <v>612</v>
      </c>
      <c r="I1530" s="4">
        <v>1835</v>
      </c>
    </row>
    <row r="1531" spans="1:9">
      <c r="A1531" s="4" t="s">
        <v>53</v>
      </c>
      <c r="B1531" s="4">
        <v>107419</v>
      </c>
      <c r="C1531" s="171" t="s">
        <v>2464</v>
      </c>
      <c r="D1531" s="4" t="s">
        <v>2465</v>
      </c>
      <c r="E1531" s="4" t="s">
        <v>284</v>
      </c>
      <c r="F1531" s="4" t="s">
        <v>12</v>
      </c>
      <c r="G1531" s="269">
        <v>191597.52100840336</v>
      </c>
      <c r="H1531" s="4">
        <v>911</v>
      </c>
      <c r="I1531" s="4">
        <v>2114</v>
      </c>
    </row>
    <row r="1532" spans="1:9">
      <c r="A1532" s="4" t="s">
        <v>9</v>
      </c>
      <c r="B1532" s="4">
        <v>107420</v>
      </c>
      <c r="C1532" s="171" t="s">
        <v>2466</v>
      </c>
      <c r="D1532" s="4" t="s">
        <v>2467</v>
      </c>
      <c r="E1532" s="4" t="s">
        <v>78</v>
      </c>
      <c r="F1532" s="4" t="s">
        <v>12</v>
      </c>
      <c r="G1532" s="269">
        <v>30252.100840336137</v>
      </c>
      <c r="H1532" s="4">
        <v>114</v>
      </c>
      <c r="I1532" s="4">
        <v>1343</v>
      </c>
    </row>
    <row r="1533" spans="1:9">
      <c r="A1533" s="4" t="s">
        <v>31</v>
      </c>
      <c r="B1533" s="4">
        <v>107421</v>
      </c>
      <c r="C1533" s="171" t="s">
        <v>2468</v>
      </c>
      <c r="D1533" s="4" t="s">
        <v>2469</v>
      </c>
      <c r="E1533" s="4" t="s">
        <v>116</v>
      </c>
      <c r="F1533" s="4" t="s">
        <v>12</v>
      </c>
      <c r="G1533" s="269">
        <v>84315.218487394959</v>
      </c>
      <c r="H1533" s="4">
        <v>605</v>
      </c>
      <c r="I1533" s="4">
        <v>1815</v>
      </c>
    </row>
    <row r="1534" spans="1:9">
      <c r="A1534" s="4" t="s">
        <v>9</v>
      </c>
      <c r="B1534" s="4">
        <v>107422</v>
      </c>
      <c r="C1534" s="171" t="s">
        <v>2470</v>
      </c>
      <c r="D1534" s="4" t="s">
        <v>2471</v>
      </c>
      <c r="E1534" s="7" t="s">
        <v>14</v>
      </c>
      <c r="F1534" s="4" t="s">
        <v>12</v>
      </c>
      <c r="G1534" s="269">
        <v>9000</v>
      </c>
      <c r="H1534" s="4">
        <v>117</v>
      </c>
      <c r="I1534" s="4">
        <v>1349</v>
      </c>
    </row>
    <row r="1535" spans="1:9">
      <c r="A1535" s="4" t="s">
        <v>53</v>
      </c>
      <c r="B1535" s="4">
        <v>107423</v>
      </c>
      <c r="C1535" s="171" t="s">
        <v>2472</v>
      </c>
      <c r="D1535" s="4" t="s">
        <v>2473</v>
      </c>
      <c r="E1535" s="4" t="s">
        <v>354</v>
      </c>
      <c r="F1535" s="4" t="s">
        <v>12</v>
      </c>
      <c r="G1535" s="269">
        <v>56867.554621848743</v>
      </c>
      <c r="H1535" s="4">
        <v>918</v>
      </c>
      <c r="I1535" s="4">
        <v>2130</v>
      </c>
    </row>
    <row r="1536" spans="1:9">
      <c r="A1536" s="4" t="s">
        <v>53</v>
      </c>
      <c r="B1536" s="4">
        <v>107424</v>
      </c>
      <c r="C1536" s="171" t="s">
        <v>2474</v>
      </c>
      <c r="D1536" s="4" t="s">
        <v>2475</v>
      </c>
      <c r="E1536" s="4" t="s">
        <v>186</v>
      </c>
      <c r="F1536" s="4" t="s">
        <v>12</v>
      </c>
      <c r="G1536" s="269">
        <v>26638.613445378152</v>
      </c>
      <c r="H1536" s="4">
        <v>907</v>
      </c>
      <c r="I1536" s="4">
        <v>2102</v>
      </c>
    </row>
    <row r="1537" spans="1:9">
      <c r="A1537" s="4" t="s">
        <v>53</v>
      </c>
      <c r="B1537" s="4">
        <v>107425</v>
      </c>
      <c r="C1537" s="171" t="s">
        <v>2476</v>
      </c>
      <c r="D1537" s="4" t="s">
        <v>2477</v>
      </c>
      <c r="E1537" s="4" t="s">
        <v>186</v>
      </c>
      <c r="F1537" s="4" t="s">
        <v>12</v>
      </c>
      <c r="G1537" s="269">
        <v>25882.428571428572</v>
      </c>
      <c r="H1537" s="4">
        <v>907</v>
      </c>
      <c r="I1537" s="4">
        <v>2102</v>
      </c>
    </row>
    <row r="1538" spans="1:9">
      <c r="A1538" s="4" t="s">
        <v>53</v>
      </c>
      <c r="B1538" s="4">
        <v>107426</v>
      </c>
      <c r="C1538" s="171" t="s">
        <v>2478</v>
      </c>
      <c r="D1538" s="4" t="s">
        <v>2479</v>
      </c>
      <c r="E1538" s="4" t="s">
        <v>186</v>
      </c>
      <c r="F1538" s="4" t="s">
        <v>12</v>
      </c>
      <c r="G1538" s="269">
        <v>18151.26050420168</v>
      </c>
      <c r="H1538" s="4">
        <v>907</v>
      </c>
      <c r="I1538" s="4">
        <v>2102</v>
      </c>
    </row>
    <row r="1539" spans="1:9">
      <c r="A1539" s="4" t="s">
        <v>53</v>
      </c>
      <c r="B1539" s="4">
        <v>107427</v>
      </c>
      <c r="C1539" s="171" t="s">
        <v>2480</v>
      </c>
      <c r="D1539" s="4" t="s">
        <v>2481</v>
      </c>
      <c r="E1539" s="4" t="s">
        <v>316</v>
      </c>
      <c r="F1539" s="4" t="s">
        <v>12</v>
      </c>
      <c r="G1539" s="269">
        <v>13883.100840336134</v>
      </c>
      <c r="H1539" s="4">
        <v>925</v>
      </c>
      <c r="I1539" s="4">
        <v>2153</v>
      </c>
    </row>
    <row r="1540" spans="1:9">
      <c r="A1540" s="4" t="s">
        <v>53</v>
      </c>
      <c r="B1540" s="4">
        <v>107428</v>
      </c>
      <c r="C1540" s="171" t="s">
        <v>2482</v>
      </c>
      <c r="D1540" s="4" t="s">
        <v>2483</v>
      </c>
      <c r="E1540" s="7" t="s">
        <v>87</v>
      </c>
      <c r="F1540" s="4" t="s">
        <v>12</v>
      </c>
      <c r="G1540" s="269">
        <v>55100</v>
      </c>
      <c r="H1540" s="4">
        <v>920</v>
      </c>
      <c r="I1540" s="4">
        <v>2136</v>
      </c>
    </row>
    <row r="1541" spans="1:9">
      <c r="A1541" s="4" t="s">
        <v>53</v>
      </c>
      <c r="B1541" s="4">
        <v>107429</v>
      </c>
      <c r="C1541" s="171" t="s">
        <v>2484</v>
      </c>
      <c r="D1541" s="4" t="s">
        <v>2485</v>
      </c>
      <c r="E1541" s="7" t="s">
        <v>316</v>
      </c>
      <c r="F1541" s="4" t="s">
        <v>12</v>
      </c>
      <c r="G1541" s="269">
        <v>25351.26050420168</v>
      </c>
      <c r="H1541" s="4">
        <v>925</v>
      </c>
      <c r="I1541" s="4">
        <v>2153</v>
      </c>
    </row>
    <row r="1542" spans="1:9">
      <c r="A1542" s="4" t="s">
        <v>53</v>
      </c>
      <c r="B1542" s="4">
        <v>107430</v>
      </c>
      <c r="C1542" s="171" t="s">
        <v>2486</v>
      </c>
      <c r="D1542" s="4" t="s">
        <v>2487</v>
      </c>
      <c r="E1542" s="4" t="s">
        <v>87</v>
      </c>
      <c r="F1542" s="4" t="s">
        <v>12</v>
      </c>
      <c r="G1542" s="269">
        <v>58277.470588235301</v>
      </c>
      <c r="H1542" s="4">
        <v>920</v>
      </c>
      <c r="I1542" s="4">
        <v>2136</v>
      </c>
    </row>
    <row r="1543" spans="1:9">
      <c r="A1543" s="4" t="s">
        <v>53</v>
      </c>
      <c r="B1543" s="4">
        <v>107431</v>
      </c>
      <c r="C1543" s="171" t="s">
        <v>2488</v>
      </c>
      <c r="D1543" s="4" t="s">
        <v>2489</v>
      </c>
      <c r="E1543" s="4" t="s">
        <v>316</v>
      </c>
      <c r="F1543" s="4" t="s">
        <v>12</v>
      </c>
      <c r="G1543" s="269">
        <v>19346.478991596639</v>
      </c>
      <c r="H1543" s="4">
        <v>925</v>
      </c>
      <c r="I1543" s="4">
        <v>2153</v>
      </c>
    </row>
    <row r="1544" spans="1:9">
      <c r="A1544" s="4" t="s">
        <v>9</v>
      </c>
      <c r="B1544" s="4">
        <v>107432</v>
      </c>
      <c r="C1544" s="171" t="s">
        <v>2490</v>
      </c>
      <c r="D1544" s="4" t="s">
        <v>2491</v>
      </c>
      <c r="E1544" s="7" t="s">
        <v>78</v>
      </c>
      <c r="F1544" s="4" t="s">
        <v>12</v>
      </c>
      <c r="G1544" s="269">
        <v>145488.24369747902</v>
      </c>
      <c r="H1544" s="4">
        <v>114</v>
      </c>
      <c r="I1544" s="4">
        <v>1343</v>
      </c>
    </row>
    <row r="1545" spans="1:9">
      <c r="A1545" s="4" t="s">
        <v>53</v>
      </c>
      <c r="B1545" s="4">
        <v>107433</v>
      </c>
      <c r="C1545" s="171" t="s">
        <v>2492</v>
      </c>
      <c r="D1545" s="4" t="s">
        <v>2493</v>
      </c>
      <c r="E1545" s="4" t="s">
        <v>316</v>
      </c>
      <c r="F1545" s="4" t="s">
        <v>12</v>
      </c>
      <c r="G1545" s="269">
        <v>13445.403361344539</v>
      </c>
      <c r="H1545" s="4">
        <v>925</v>
      </c>
      <c r="I1545" s="4">
        <v>2153</v>
      </c>
    </row>
    <row r="1546" spans="1:9">
      <c r="A1546" s="4" t="s">
        <v>53</v>
      </c>
      <c r="B1546" s="4">
        <v>107434</v>
      </c>
      <c r="C1546" s="171" t="s">
        <v>2494</v>
      </c>
      <c r="D1546" s="4" t="s">
        <v>2495</v>
      </c>
      <c r="E1546" s="4" t="s">
        <v>316</v>
      </c>
      <c r="F1546" s="4" t="s">
        <v>12</v>
      </c>
      <c r="G1546" s="269">
        <v>6050.4201680672268</v>
      </c>
      <c r="H1546" s="4">
        <v>925</v>
      </c>
      <c r="I1546" s="4">
        <v>2153</v>
      </c>
    </row>
    <row r="1547" spans="1:9">
      <c r="A1547" s="4" t="s">
        <v>9</v>
      </c>
      <c r="B1547" s="4">
        <v>107435</v>
      </c>
      <c r="C1547" s="171" t="s">
        <v>2496</v>
      </c>
      <c r="D1547" s="4" t="s">
        <v>2497</v>
      </c>
      <c r="E1547" s="4" t="s">
        <v>63</v>
      </c>
      <c r="F1547" s="4" t="s">
        <v>12</v>
      </c>
      <c r="G1547" s="269">
        <v>159383.15126050421</v>
      </c>
      <c r="H1547" s="4">
        <v>111</v>
      </c>
      <c r="I1547" s="4">
        <v>1332</v>
      </c>
    </row>
    <row r="1548" spans="1:9">
      <c r="A1548" s="4" t="s">
        <v>9</v>
      </c>
      <c r="B1548" s="4">
        <v>107436</v>
      </c>
      <c r="C1548" s="171" t="s">
        <v>2498</v>
      </c>
      <c r="D1548" s="4" t="s">
        <v>2499</v>
      </c>
      <c r="E1548" s="4" t="s">
        <v>23</v>
      </c>
      <c r="F1548" s="4" t="s">
        <v>12</v>
      </c>
      <c r="G1548" s="269">
        <v>120945.27731092439</v>
      </c>
      <c r="H1548" s="4">
        <v>103</v>
      </c>
      <c r="I1548" s="4">
        <v>1307</v>
      </c>
    </row>
    <row r="1549" spans="1:9">
      <c r="A1549" s="4" t="s">
        <v>31</v>
      </c>
      <c r="B1549" s="4">
        <v>107437</v>
      </c>
      <c r="C1549" s="171" t="s">
        <v>2500</v>
      </c>
      <c r="D1549" s="4" t="s">
        <v>2501</v>
      </c>
      <c r="E1549" s="7" t="s">
        <v>33</v>
      </c>
      <c r="F1549" s="4" t="s">
        <v>12</v>
      </c>
      <c r="G1549" s="269">
        <v>15722.697478991597</v>
      </c>
      <c r="H1549" s="4">
        <v>612</v>
      </c>
      <c r="I1549" s="4">
        <v>1835</v>
      </c>
    </row>
    <row r="1550" spans="1:9">
      <c r="A1550" s="4" t="s">
        <v>53</v>
      </c>
      <c r="B1550" s="4">
        <v>107438</v>
      </c>
      <c r="C1550" s="171" t="s">
        <v>2502</v>
      </c>
      <c r="D1550" s="4" t="s">
        <v>2503</v>
      </c>
      <c r="E1550" s="4" t="s">
        <v>72</v>
      </c>
      <c r="F1550" s="4" t="s">
        <v>12</v>
      </c>
      <c r="G1550" s="269">
        <v>18907.563025210085</v>
      </c>
      <c r="H1550" s="4">
        <v>923</v>
      </c>
      <c r="I1550" s="4">
        <v>2149</v>
      </c>
    </row>
    <row r="1551" spans="1:9">
      <c r="A1551" s="4" t="s">
        <v>9</v>
      </c>
      <c r="B1551" s="4">
        <v>107439</v>
      </c>
      <c r="C1551" s="171" t="s">
        <v>2504</v>
      </c>
      <c r="D1551" s="4" t="s">
        <v>2505</v>
      </c>
      <c r="E1551" s="7" t="s">
        <v>78</v>
      </c>
      <c r="F1551" s="4" t="s">
        <v>12</v>
      </c>
      <c r="G1551" s="269">
        <v>15621.151260504201</v>
      </c>
      <c r="H1551" s="4">
        <v>114</v>
      </c>
      <c r="I1551" s="4">
        <v>1343</v>
      </c>
    </row>
    <row r="1552" spans="1:9">
      <c r="A1552" s="4" t="s">
        <v>31</v>
      </c>
      <c r="B1552" s="4">
        <v>107440</v>
      </c>
      <c r="C1552" s="171" t="s">
        <v>2506</v>
      </c>
      <c r="D1552" s="4" t="s">
        <v>2507</v>
      </c>
      <c r="E1552" s="4" t="s">
        <v>33</v>
      </c>
      <c r="F1552" s="4" t="s">
        <v>12</v>
      </c>
      <c r="G1552" s="269">
        <v>58176.428571428572</v>
      </c>
      <c r="H1552" s="4">
        <v>612</v>
      </c>
      <c r="I1552" s="4">
        <v>1834</v>
      </c>
    </row>
    <row r="1553" spans="1:9">
      <c r="A1553" s="4" t="s">
        <v>9</v>
      </c>
      <c r="B1553" s="4">
        <v>107441</v>
      </c>
      <c r="C1553" s="171" t="s">
        <v>2508</v>
      </c>
      <c r="D1553" s="4" t="s">
        <v>2509</v>
      </c>
      <c r="E1553" s="7" t="s">
        <v>63</v>
      </c>
      <c r="F1553" s="4" t="s">
        <v>12</v>
      </c>
      <c r="G1553" s="269">
        <v>54042.957983193279</v>
      </c>
      <c r="H1553" s="4">
        <v>111</v>
      </c>
      <c r="I1553" s="4">
        <v>1332</v>
      </c>
    </row>
    <row r="1554" spans="1:9">
      <c r="A1554" s="4" t="s">
        <v>9</v>
      </c>
      <c r="B1554" s="4">
        <v>107442</v>
      </c>
      <c r="C1554" s="171" t="s">
        <v>2510</v>
      </c>
      <c r="D1554" s="4" t="s">
        <v>2511</v>
      </c>
      <c r="E1554" s="4" t="s">
        <v>78</v>
      </c>
      <c r="F1554" s="4" t="s">
        <v>12</v>
      </c>
      <c r="G1554" s="269">
        <v>119220</v>
      </c>
      <c r="H1554" s="4">
        <v>114</v>
      </c>
      <c r="I1554" s="4">
        <v>1343</v>
      </c>
    </row>
    <row r="1555" spans="1:9">
      <c r="A1555" s="4" t="s">
        <v>9</v>
      </c>
      <c r="B1555" s="4">
        <v>107443</v>
      </c>
      <c r="C1555" s="171" t="s">
        <v>2512</v>
      </c>
      <c r="D1555" s="4" t="s">
        <v>2513</v>
      </c>
      <c r="E1555" s="7" t="s">
        <v>78</v>
      </c>
      <c r="F1555" s="4" t="s">
        <v>12</v>
      </c>
      <c r="G1555" s="269">
        <v>35072.403361344543</v>
      </c>
      <c r="H1555" s="4">
        <v>114</v>
      </c>
      <c r="I1555" s="4">
        <v>1343</v>
      </c>
    </row>
    <row r="1556" spans="1:9">
      <c r="A1556" s="4" t="s">
        <v>24</v>
      </c>
      <c r="B1556" s="4">
        <v>107444</v>
      </c>
      <c r="C1556" s="171" t="s">
        <v>2514</v>
      </c>
      <c r="D1556" s="4" t="s">
        <v>2515</v>
      </c>
      <c r="E1556" s="4" t="s">
        <v>52</v>
      </c>
      <c r="F1556" s="4" t="s">
        <v>12</v>
      </c>
      <c r="G1556" s="269">
        <v>22746.798319327732</v>
      </c>
      <c r="H1556" s="4">
        <v>720</v>
      </c>
      <c r="I1556" s="4">
        <v>1980</v>
      </c>
    </row>
    <row r="1557" spans="1:9">
      <c r="A1557" s="4" t="s">
        <v>16</v>
      </c>
      <c r="B1557" s="4">
        <v>107445</v>
      </c>
      <c r="C1557" s="171" t="s">
        <v>2516</v>
      </c>
      <c r="D1557" s="4" t="s">
        <v>2517</v>
      </c>
      <c r="E1557" s="4" t="s">
        <v>18</v>
      </c>
      <c r="F1557" s="4" t="s">
        <v>12</v>
      </c>
      <c r="G1557" s="269">
        <v>18000</v>
      </c>
      <c r="H1557" s="4">
        <v>409</v>
      </c>
      <c r="I1557" s="4">
        <v>1673</v>
      </c>
    </row>
    <row r="1558" spans="1:9">
      <c r="A1558" s="4" t="s">
        <v>423</v>
      </c>
      <c r="B1558" s="4">
        <v>107446</v>
      </c>
      <c r="C1558" s="171" t="s">
        <v>2518</v>
      </c>
      <c r="D1558" s="4" t="s">
        <v>2519</v>
      </c>
      <c r="E1558" s="7" t="s">
        <v>644</v>
      </c>
      <c r="F1558" s="4" t="s">
        <v>12</v>
      </c>
      <c r="G1558" s="269">
        <v>3025.2100840336134</v>
      </c>
      <c r="H1558" s="4">
        <v>407</v>
      </c>
      <c r="I1558" s="4">
        <v>1637</v>
      </c>
    </row>
    <row r="1559" spans="1:9">
      <c r="A1559" s="4" t="s">
        <v>16</v>
      </c>
      <c r="B1559" s="4">
        <v>107447</v>
      </c>
      <c r="C1559" s="171" t="s">
        <v>2520</v>
      </c>
      <c r="D1559" s="4" t="s">
        <v>2521</v>
      </c>
      <c r="E1559" s="4" t="s">
        <v>18</v>
      </c>
      <c r="F1559" s="4" t="s">
        <v>12</v>
      </c>
      <c r="G1559" s="269">
        <v>48715.462184873955</v>
      </c>
      <c r="H1559" s="4">
        <v>409</v>
      </c>
      <c r="I1559" s="4">
        <v>1673</v>
      </c>
    </row>
    <row r="1560" spans="1:9">
      <c r="A1560" s="4" t="s">
        <v>423</v>
      </c>
      <c r="B1560" s="4">
        <v>107448</v>
      </c>
      <c r="C1560" s="171" t="s">
        <v>2522</v>
      </c>
      <c r="D1560" s="4" t="s">
        <v>2523</v>
      </c>
      <c r="E1560" s="7" t="s">
        <v>644</v>
      </c>
      <c r="F1560" s="4" t="s">
        <v>12</v>
      </c>
      <c r="G1560" s="269">
        <v>7124.3781512605046</v>
      </c>
      <c r="H1560" s="4">
        <v>407</v>
      </c>
      <c r="I1560" s="4">
        <v>1637</v>
      </c>
    </row>
    <row r="1561" spans="1:9">
      <c r="A1561" s="4" t="s">
        <v>16</v>
      </c>
      <c r="B1561" s="4">
        <v>107449</v>
      </c>
      <c r="C1561" s="171" t="s">
        <v>2524</v>
      </c>
      <c r="D1561" s="4" t="s">
        <v>2525</v>
      </c>
      <c r="E1561" s="4" t="s">
        <v>18</v>
      </c>
      <c r="F1561" s="4" t="s">
        <v>12</v>
      </c>
      <c r="G1561" s="269">
        <v>18151.26050420168</v>
      </c>
      <c r="H1561" s="4">
        <v>409</v>
      </c>
      <c r="I1561" s="4">
        <v>1673</v>
      </c>
    </row>
    <row r="1562" spans="1:9">
      <c r="A1562" s="4" t="s">
        <v>24</v>
      </c>
      <c r="B1562" s="4">
        <v>107450</v>
      </c>
      <c r="C1562" s="171" t="s">
        <v>2526</v>
      </c>
      <c r="D1562" s="4" t="s">
        <v>2527</v>
      </c>
      <c r="E1562" s="4" t="s">
        <v>52</v>
      </c>
      <c r="F1562" s="4" t="s">
        <v>12</v>
      </c>
      <c r="G1562" s="269">
        <v>75514.747899159673</v>
      </c>
      <c r="H1562" s="4">
        <v>720</v>
      </c>
      <c r="I1562" s="4">
        <v>1980</v>
      </c>
    </row>
    <row r="1563" spans="1:9">
      <c r="A1563" s="4" t="s">
        <v>16</v>
      </c>
      <c r="B1563" s="4">
        <v>107451</v>
      </c>
      <c r="C1563" s="171" t="s">
        <v>2528</v>
      </c>
      <c r="D1563" s="4" t="s">
        <v>2529</v>
      </c>
      <c r="E1563" s="4" t="s">
        <v>170</v>
      </c>
      <c r="F1563" s="4" t="s">
        <v>12</v>
      </c>
      <c r="G1563" s="269">
        <v>16679.865546218491</v>
      </c>
      <c r="H1563" s="4">
        <v>411</v>
      </c>
      <c r="I1563" s="4">
        <v>1676</v>
      </c>
    </row>
    <row r="1564" spans="1:9">
      <c r="A1564" s="4" t="s">
        <v>16</v>
      </c>
      <c r="B1564" s="4">
        <v>107452</v>
      </c>
      <c r="C1564" s="171" t="s">
        <v>2530</v>
      </c>
      <c r="D1564" s="4" t="s">
        <v>2531</v>
      </c>
      <c r="E1564" s="4" t="s">
        <v>18</v>
      </c>
      <c r="F1564" s="4" t="s">
        <v>12</v>
      </c>
      <c r="G1564" s="269">
        <v>101264.37815126051</v>
      </c>
      <c r="H1564" s="4">
        <v>409</v>
      </c>
      <c r="I1564" s="4">
        <v>1673</v>
      </c>
    </row>
    <row r="1565" spans="1:9">
      <c r="A1565" s="4" t="s">
        <v>53</v>
      </c>
      <c r="B1565" s="4">
        <v>107453</v>
      </c>
      <c r="C1565" s="171" t="s">
        <v>2532</v>
      </c>
      <c r="D1565" s="4" t="s">
        <v>2533</v>
      </c>
      <c r="E1565" s="4" t="s">
        <v>87</v>
      </c>
      <c r="F1565" s="4" t="s">
        <v>12</v>
      </c>
      <c r="G1565" s="269">
        <v>11543</v>
      </c>
      <c r="H1565" s="4">
        <v>920</v>
      </c>
      <c r="I1565" s="4">
        <v>2134</v>
      </c>
    </row>
    <row r="1566" spans="1:9">
      <c r="A1566" s="4" t="s">
        <v>67</v>
      </c>
      <c r="B1566" s="4">
        <v>107454</v>
      </c>
      <c r="C1566" s="171" t="s">
        <v>2534</v>
      </c>
      <c r="D1566" s="4" t="s">
        <v>2535</v>
      </c>
      <c r="E1566" s="4" t="s">
        <v>345</v>
      </c>
      <c r="F1566" s="4" t="s">
        <v>12</v>
      </c>
      <c r="G1566" s="269">
        <v>259642.58823529413</v>
      </c>
      <c r="H1566" s="4">
        <v>964</v>
      </c>
      <c r="I1566" s="4">
        <v>2254</v>
      </c>
    </row>
    <row r="1567" spans="1:9">
      <c r="A1567" s="4" t="s">
        <v>53</v>
      </c>
      <c r="B1567" s="4">
        <v>107455</v>
      </c>
      <c r="C1567" s="171" t="s">
        <v>2536</v>
      </c>
      <c r="D1567" s="4" t="s">
        <v>2537</v>
      </c>
      <c r="E1567" s="4" t="s">
        <v>354</v>
      </c>
      <c r="F1567" s="4" t="s">
        <v>12</v>
      </c>
      <c r="G1567" s="269">
        <v>29243.638655462186</v>
      </c>
      <c r="H1567" s="4">
        <v>918</v>
      </c>
      <c r="I1567" s="4">
        <v>2128</v>
      </c>
    </row>
    <row r="1568" spans="1:9">
      <c r="A1568" s="4" t="s">
        <v>16</v>
      </c>
      <c r="B1568" s="4">
        <v>107457</v>
      </c>
      <c r="C1568" s="171" t="s">
        <v>2538</v>
      </c>
      <c r="D1568" s="4" t="s">
        <v>2539</v>
      </c>
      <c r="E1568" s="4" t="s">
        <v>18</v>
      </c>
      <c r="F1568" s="4" t="s">
        <v>12</v>
      </c>
      <c r="G1568" s="269">
        <v>17113.504201680673</v>
      </c>
      <c r="H1568" s="4">
        <v>409</v>
      </c>
      <c r="I1568" s="4">
        <v>1673</v>
      </c>
    </row>
    <row r="1569" spans="1:9">
      <c r="A1569" s="4" t="s">
        <v>16</v>
      </c>
      <c r="B1569" s="4">
        <v>107458</v>
      </c>
      <c r="C1569" s="171" t="s">
        <v>2540</v>
      </c>
      <c r="D1569" s="4" t="s">
        <v>2541</v>
      </c>
      <c r="E1569" s="4" t="s">
        <v>170</v>
      </c>
      <c r="F1569" s="4" t="s">
        <v>12</v>
      </c>
      <c r="G1569" s="269">
        <v>20572.848739495799</v>
      </c>
      <c r="H1569" s="4">
        <v>411</v>
      </c>
      <c r="I1569" s="4">
        <v>1676</v>
      </c>
    </row>
    <row r="1570" spans="1:9">
      <c r="A1570" s="4" t="s">
        <v>53</v>
      </c>
      <c r="B1570" s="4">
        <v>107459</v>
      </c>
      <c r="C1570" s="171" t="s">
        <v>2542</v>
      </c>
      <c r="D1570" s="4" t="s">
        <v>2543</v>
      </c>
      <c r="E1570" s="4" t="s">
        <v>354</v>
      </c>
      <c r="F1570" s="4" t="s">
        <v>12</v>
      </c>
      <c r="G1570" s="269">
        <v>27929.537815126052</v>
      </c>
      <c r="H1570" s="4">
        <v>918</v>
      </c>
      <c r="I1570" s="4">
        <v>2128</v>
      </c>
    </row>
    <row r="1571" spans="1:9">
      <c r="A1571" s="4" t="s">
        <v>137</v>
      </c>
      <c r="B1571" s="4">
        <v>107461</v>
      </c>
      <c r="C1571" s="171" t="s">
        <v>2544</v>
      </c>
      <c r="D1571" s="4" t="s">
        <v>2545</v>
      </c>
      <c r="E1571" s="4" t="s">
        <v>1510</v>
      </c>
      <c r="F1571" s="4" t="s">
        <v>12</v>
      </c>
      <c r="G1571" s="269">
        <v>53969.747899159665</v>
      </c>
      <c r="H1571" s="4">
        <v>717</v>
      </c>
      <c r="I1571" s="4">
        <v>1957</v>
      </c>
    </row>
    <row r="1572" spans="1:9">
      <c r="A1572" s="4" t="s">
        <v>53</v>
      </c>
      <c r="B1572" s="4">
        <v>107462</v>
      </c>
      <c r="C1572" s="171" t="s">
        <v>2546</v>
      </c>
      <c r="D1572" s="4" t="s">
        <v>2547</v>
      </c>
      <c r="E1572" s="4" t="s">
        <v>143</v>
      </c>
      <c r="F1572" s="4" t="s">
        <v>12</v>
      </c>
      <c r="G1572" s="269">
        <v>9800</v>
      </c>
      <c r="H1572" s="4">
        <v>919</v>
      </c>
      <c r="I1572" s="4">
        <v>2131</v>
      </c>
    </row>
    <row r="1573" spans="1:9">
      <c r="A1573" s="4" t="s">
        <v>16</v>
      </c>
      <c r="B1573" s="4">
        <v>107463</v>
      </c>
      <c r="C1573" s="171" t="s">
        <v>2548</v>
      </c>
      <c r="D1573" s="4" t="s">
        <v>2549</v>
      </c>
      <c r="E1573" s="4" t="s">
        <v>170</v>
      </c>
      <c r="F1573" s="4" t="s">
        <v>12</v>
      </c>
      <c r="G1573" s="269">
        <v>58301.672268907569</v>
      </c>
      <c r="H1573" s="4">
        <v>411</v>
      </c>
      <c r="I1573" s="4">
        <v>1676</v>
      </c>
    </row>
    <row r="1574" spans="1:9">
      <c r="A1574" s="4" t="s">
        <v>53</v>
      </c>
      <c r="B1574" s="4">
        <v>107464</v>
      </c>
      <c r="C1574" s="171" t="s">
        <v>2550</v>
      </c>
      <c r="D1574" s="4" t="s">
        <v>2551</v>
      </c>
      <c r="E1574" s="4" t="s">
        <v>87</v>
      </c>
      <c r="F1574" s="4" t="s">
        <v>12</v>
      </c>
      <c r="G1574" s="269">
        <v>57479.02521008403</v>
      </c>
      <c r="H1574" s="4">
        <v>920</v>
      </c>
      <c r="I1574" s="4">
        <v>2134</v>
      </c>
    </row>
    <row r="1575" spans="1:9">
      <c r="A1575" s="4" t="s">
        <v>53</v>
      </c>
      <c r="B1575" s="4">
        <v>107465</v>
      </c>
      <c r="C1575" s="171" t="s">
        <v>2552</v>
      </c>
      <c r="D1575" s="4" t="s">
        <v>2553</v>
      </c>
      <c r="E1575" s="4" t="s">
        <v>61</v>
      </c>
      <c r="F1575" s="4" t="s">
        <v>12</v>
      </c>
      <c r="G1575" s="269">
        <v>28487.403361344539</v>
      </c>
      <c r="H1575" s="4">
        <v>921</v>
      </c>
      <c r="I1575" s="4">
        <v>2137</v>
      </c>
    </row>
    <row r="1576" spans="1:9">
      <c r="A1576" s="4" t="s">
        <v>53</v>
      </c>
      <c r="B1576" s="4">
        <v>107467</v>
      </c>
      <c r="C1576" s="171" t="s">
        <v>2554</v>
      </c>
      <c r="D1576" s="4" t="s">
        <v>2555</v>
      </c>
      <c r="E1576" s="4" t="s">
        <v>55</v>
      </c>
      <c r="F1576" s="4" t="s">
        <v>12</v>
      </c>
      <c r="G1576" s="269">
        <v>22733.529411764706</v>
      </c>
      <c r="H1576" s="4">
        <v>936</v>
      </c>
      <c r="I1576" s="4">
        <v>2200</v>
      </c>
    </row>
    <row r="1577" spans="1:9">
      <c r="A1577" s="4" t="s">
        <v>53</v>
      </c>
      <c r="B1577" s="4">
        <v>107468</v>
      </c>
      <c r="C1577" s="171" t="s">
        <v>2556</v>
      </c>
      <c r="D1577" s="4" t="s">
        <v>2557</v>
      </c>
      <c r="E1577" s="4" t="s">
        <v>143</v>
      </c>
      <c r="F1577" s="4" t="s">
        <v>12</v>
      </c>
      <c r="G1577" s="269">
        <v>34403.798319327732</v>
      </c>
      <c r="H1577" s="4">
        <v>919</v>
      </c>
      <c r="I1577" s="4">
        <v>2131</v>
      </c>
    </row>
    <row r="1578" spans="1:9">
      <c r="A1578" s="4" t="s">
        <v>53</v>
      </c>
      <c r="B1578" s="4">
        <v>107469</v>
      </c>
      <c r="C1578" s="171" t="s">
        <v>2558</v>
      </c>
      <c r="D1578" s="4" t="s">
        <v>2559</v>
      </c>
      <c r="E1578" s="4" t="s">
        <v>225</v>
      </c>
      <c r="F1578" s="4" t="s">
        <v>12</v>
      </c>
      <c r="G1578" s="269">
        <v>29067.243697478989</v>
      </c>
      <c r="H1578" s="4">
        <v>908</v>
      </c>
      <c r="I1578" s="4">
        <v>2103</v>
      </c>
    </row>
    <row r="1579" spans="1:9">
      <c r="A1579" s="4" t="s">
        <v>53</v>
      </c>
      <c r="B1579" s="4">
        <v>107470</v>
      </c>
      <c r="C1579" s="171" t="s">
        <v>2560</v>
      </c>
      <c r="D1579" s="4" t="s">
        <v>2561</v>
      </c>
      <c r="E1579" s="4" t="s">
        <v>87</v>
      </c>
      <c r="F1579" s="4" t="s">
        <v>12</v>
      </c>
      <c r="G1579" s="269">
        <v>574792.56302521017</v>
      </c>
      <c r="H1579" s="4">
        <v>920</v>
      </c>
      <c r="I1579" s="4">
        <v>2134</v>
      </c>
    </row>
    <row r="1580" spans="1:9">
      <c r="A1580" s="4" t="s">
        <v>53</v>
      </c>
      <c r="B1580" s="4">
        <v>107471</v>
      </c>
      <c r="C1580" s="171" t="s">
        <v>2562</v>
      </c>
      <c r="D1580" s="4" t="s">
        <v>2563</v>
      </c>
      <c r="E1580" s="4" t="s">
        <v>55</v>
      </c>
      <c r="F1580" s="4" t="s">
        <v>12</v>
      </c>
      <c r="G1580" s="269">
        <v>37521.067226890758</v>
      </c>
      <c r="H1580" s="4">
        <v>936</v>
      </c>
      <c r="I1580" s="4">
        <v>2200</v>
      </c>
    </row>
    <row r="1581" spans="1:9">
      <c r="A1581" s="4" t="s">
        <v>67</v>
      </c>
      <c r="B1581" s="4">
        <v>107472</v>
      </c>
      <c r="C1581" s="171" t="s">
        <v>2564</v>
      </c>
      <c r="D1581" s="4" t="s">
        <v>2565</v>
      </c>
      <c r="E1581" s="4" t="s">
        <v>69</v>
      </c>
      <c r="F1581" s="4" t="s">
        <v>12</v>
      </c>
      <c r="G1581" s="269">
        <v>133613.88235294117</v>
      </c>
      <c r="H1581" s="4">
        <v>906</v>
      </c>
      <c r="I1581" s="4">
        <v>2913</v>
      </c>
    </row>
    <row r="1582" spans="1:9">
      <c r="A1582" s="4" t="s">
        <v>16</v>
      </c>
      <c r="B1582" s="4">
        <v>107474</v>
      </c>
      <c r="C1582" s="171" t="s">
        <v>2566</v>
      </c>
      <c r="D1582" s="4" t="s">
        <v>2567</v>
      </c>
      <c r="E1582" s="4" t="s">
        <v>170</v>
      </c>
      <c r="F1582" s="4" t="s">
        <v>12</v>
      </c>
      <c r="G1582" s="269">
        <v>19282.504201680673</v>
      </c>
      <c r="H1582" s="4">
        <v>411</v>
      </c>
      <c r="I1582" s="4">
        <v>1676</v>
      </c>
    </row>
    <row r="1583" spans="1:9">
      <c r="A1583" s="4" t="s">
        <v>137</v>
      </c>
      <c r="B1583" s="4">
        <v>107475</v>
      </c>
      <c r="C1583" s="171" t="s">
        <v>2568</v>
      </c>
      <c r="D1583" s="4" t="s">
        <v>2569</v>
      </c>
      <c r="E1583" s="4" t="s">
        <v>139</v>
      </c>
      <c r="F1583" s="4" t="s">
        <v>12</v>
      </c>
      <c r="G1583" s="269">
        <v>31100</v>
      </c>
      <c r="H1583" s="4">
        <v>718</v>
      </c>
      <c r="I1583" s="4">
        <v>1960</v>
      </c>
    </row>
    <row r="1584" spans="1:9">
      <c r="A1584" s="4" t="s">
        <v>53</v>
      </c>
      <c r="B1584" s="4">
        <v>107476</v>
      </c>
      <c r="C1584" s="171" t="s">
        <v>2570</v>
      </c>
      <c r="D1584" s="4" t="s">
        <v>2571</v>
      </c>
      <c r="E1584" s="4" t="s">
        <v>87</v>
      </c>
      <c r="F1584" s="4" t="s">
        <v>12</v>
      </c>
      <c r="G1584" s="269">
        <v>110793.16806722688</v>
      </c>
      <c r="H1584" s="4">
        <v>920</v>
      </c>
      <c r="I1584" s="4">
        <v>2134</v>
      </c>
    </row>
    <row r="1585" spans="1:9">
      <c r="A1585" s="4" t="s">
        <v>423</v>
      </c>
      <c r="B1585" s="4">
        <v>107477</v>
      </c>
      <c r="C1585" s="171" t="s">
        <v>2572</v>
      </c>
      <c r="D1585" s="4" t="s">
        <v>2573</v>
      </c>
      <c r="E1585" s="4" t="s">
        <v>644</v>
      </c>
      <c r="F1585" s="4" t="s">
        <v>12</v>
      </c>
      <c r="G1585" s="269">
        <v>8655.4621848739498</v>
      </c>
      <c r="H1585" s="4">
        <v>407</v>
      </c>
      <c r="I1585" s="4">
        <v>1637</v>
      </c>
    </row>
    <row r="1586" spans="1:9">
      <c r="A1586" s="4" t="s">
        <v>67</v>
      </c>
      <c r="B1586" s="4">
        <v>107478</v>
      </c>
      <c r="C1586" s="171" t="s">
        <v>2574</v>
      </c>
      <c r="D1586" s="4" t="s">
        <v>2575</v>
      </c>
      <c r="E1586" s="4" t="s">
        <v>69</v>
      </c>
      <c r="F1586" s="4" t="s">
        <v>12</v>
      </c>
      <c r="G1586" s="269">
        <v>46142.848739495799</v>
      </c>
      <c r="H1586" s="4">
        <v>906</v>
      </c>
      <c r="I1586" s="4">
        <v>2913</v>
      </c>
    </row>
    <row r="1587" spans="1:9">
      <c r="A1587" s="4" t="s">
        <v>53</v>
      </c>
      <c r="B1587" s="4">
        <v>107479</v>
      </c>
      <c r="C1587" s="171" t="s">
        <v>2576</v>
      </c>
      <c r="D1587" s="4" t="s">
        <v>2577</v>
      </c>
      <c r="E1587" s="4" t="s">
        <v>354</v>
      </c>
      <c r="F1587" s="4" t="s">
        <v>12</v>
      </c>
      <c r="G1587" s="269">
        <v>29243.638655462186</v>
      </c>
      <c r="H1587" s="4">
        <v>918</v>
      </c>
      <c r="I1587" s="4">
        <v>2128</v>
      </c>
    </row>
    <row r="1588" spans="1:9">
      <c r="A1588" s="4" t="s">
        <v>16</v>
      </c>
      <c r="B1588" s="4">
        <v>107481</v>
      </c>
      <c r="C1588" s="171" t="s">
        <v>2578</v>
      </c>
      <c r="D1588" s="4" t="s">
        <v>2579</v>
      </c>
      <c r="E1588" s="4" t="s">
        <v>170</v>
      </c>
      <c r="F1588" s="4" t="s">
        <v>12</v>
      </c>
      <c r="G1588" s="269">
        <v>47335.26050420168</v>
      </c>
      <c r="H1588" s="4">
        <v>411</v>
      </c>
      <c r="I1588" s="4">
        <v>1676</v>
      </c>
    </row>
    <row r="1589" spans="1:9">
      <c r="A1589" s="4" t="s">
        <v>53</v>
      </c>
      <c r="B1589" s="4">
        <v>107482</v>
      </c>
      <c r="C1589" s="171" t="s">
        <v>2580</v>
      </c>
      <c r="D1589" s="4" t="s">
        <v>2581</v>
      </c>
      <c r="E1589" s="4" t="s">
        <v>143</v>
      </c>
      <c r="F1589" s="4" t="s">
        <v>12</v>
      </c>
      <c r="G1589" s="269">
        <v>23800</v>
      </c>
      <c r="H1589" s="4">
        <v>919</v>
      </c>
      <c r="I1589" s="4">
        <v>2131</v>
      </c>
    </row>
    <row r="1590" spans="1:9">
      <c r="A1590" s="4" t="s">
        <v>53</v>
      </c>
      <c r="B1590" s="4">
        <v>107483</v>
      </c>
      <c r="C1590" s="171" t="s">
        <v>2582</v>
      </c>
      <c r="D1590" s="4" t="s">
        <v>2583</v>
      </c>
      <c r="E1590" s="4" t="s">
        <v>143</v>
      </c>
      <c r="F1590" s="4" t="s">
        <v>12</v>
      </c>
      <c r="G1590" s="269">
        <v>57229.563025210082</v>
      </c>
      <c r="H1590" s="4">
        <v>919</v>
      </c>
      <c r="I1590" s="4">
        <v>2131</v>
      </c>
    </row>
    <row r="1591" spans="1:9">
      <c r="A1591" s="4" t="s">
        <v>137</v>
      </c>
      <c r="B1591" s="4">
        <v>107485</v>
      </c>
      <c r="C1591" s="171" t="s">
        <v>2584</v>
      </c>
      <c r="D1591" s="4" t="s">
        <v>2585</v>
      </c>
      <c r="E1591" s="4" t="s">
        <v>139</v>
      </c>
      <c r="F1591" s="4" t="s">
        <v>12</v>
      </c>
      <c r="G1591" s="269">
        <v>72235.252100840342</v>
      </c>
      <c r="H1591" s="4">
        <v>718</v>
      </c>
      <c r="I1591" s="4">
        <v>1960</v>
      </c>
    </row>
    <row r="1592" spans="1:9">
      <c r="A1592" s="4" t="s">
        <v>67</v>
      </c>
      <c r="B1592" s="4">
        <v>107487</v>
      </c>
      <c r="C1592" s="171" t="s">
        <v>2586</v>
      </c>
      <c r="D1592" s="4" t="s">
        <v>2587</v>
      </c>
      <c r="E1592" s="4" t="s">
        <v>69</v>
      </c>
      <c r="F1592" s="4" t="s">
        <v>12</v>
      </c>
      <c r="G1592" s="269">
        <v>110583.13445378152</v>
      </c>
      <c r="H1592" s="4">
        <v>906</v>
      </c>
      <c r="I1592" s="4">
        <v>2913</v>
      </c>
    </row>
    <row r="1593" spans="1:9">
      <c r="A1593" s="4" t="s">
        <v>24</v>
      </c>
      <c r="B1593" s="4">
        <v>107488</v>
      </c>
      <c r="C1593" s="171" t="s">
        <v>2588</v>
      </c>
      <c r="D1593" s="4" t="s">
        <v>2589</v>
      </c>
      <c r="E1593" s="4" t="s">
        <v>52</v>
      </c>
      <c r="F1593" s="4" t="s">
        <v>12</v>
      </c>
      <c r="G1593" s="269">
        <v>41008.546218487398</v>
      </c>
      <c r="H1593" s="4">
        <v>720</v>
      </c>
      <c r="I1593" s="4">
        <v>1980</v>
      </c>
    </row>
    <row r="1594" spans="1:9">
      <c r="A1594" s="4" t="s">
        <v>53</v>
      </c>
      <c r="B1594" s="4">
        <v>107489</v>
      </c>
      <c r="C1594" s="171" t="s">
        <v>2590</v>
      </c>
      <c r="D1594" s="4" t="s">
        <v>2591</v>
      </c>
      <c r="E1594" s="4" t="s">
        <v>76</v>
      </c>
      <c r="F1594" s="4" t="s">
        <v>12</v>
      </c>
      <c r="G1594" s="269">
        <v>152029.27731092437</v>
      </c>
      <c r="H1594" s="4">
        <v>937</v>
      </c>
      <c r="I1594" s="4">
        <v>2203</v>
      </c>
    </row>
    <row r="1595" spans="1:9">
      <c r="A1595" s="4" t="s">
        <v>53</v>
      </c>
      <c r="B1595" s="4">
        <v>107491</v>
      </c>
      <c r="C1595" s="171" t="s">
        <v>2592</v>
      </c>
      <c r="D1595" s="4" t="s">
        <v>2593</v>
      </c>
      <c r="E1595" s="4" t="s">
        <v>354</v>
      </c>
      <c r="F1595" s="4" t="s">
        <v>12</v>
      </c>
      <c r="G1595" s="269">
        <v>45857.697478991598</v>
      </c>
      <c r="H1595" s="4">
        <v>918</v>
      </c>
      <c r="I1595" s="4">
        <v>2128</v>
      </c>
    </row>
    <row r="1596" spans="1:9">
      <c r="A1596" s="4" t="s">
        <v>53</v>
      </c>
      <c r="B1596" s="4">
        <v>107492</v>
      </c>
      <c r="C1596" s="171" t="s">
        <v>2594</v>
      </c>
      <c r="D1596" s="4" t="s">
        <v>2595</v>
      </c>
      <c r="E1596" s="4" t="s">
        <v>72</v>
      </c>
      <c r="F1596" s="4" t="s">
        <v>12</v>
      </c>
      <c r="G1596" s="269">
        <v>21176.403361344539</v>
      </c>
      <c r="H1596" s="4">
        <v>923</v>
      </c>
      <c r="I1596" s="4">
        <v>2147</v>
      </c>
    </row>
    <row r="1597" spans="1:9">
      <c r="A1597" s="4" t="s">
        <v>53</v>
      </c>
      <c r="B1597" s="4">
        <v>107493</v>
      </c>
      <c r="C1597" s="171" t="s">
        <v>2596</v>
      </c>
      <c r="D1597" s="4" t="s">
        <v>2597</v>
      </c>
      <c r="E1597" s="4" t="s">
        <v>61</v>
      </c>
      <c r="F1597" s="4" t="s">
        <v>12</v>
      </c>
      <c r="G1597" s="269">
        <v>31710.478991596639</v>
      </c>
      <c r="H1597" s="4">
        <v>921</v>
      </c>
      <c r="I1597" s="4">
        <v>2137</v>
      </c>
    </row>
    <row r="1598" spans="1:9">
      <c r="A1598" s="4" t="s">
        <v>53</v>
      </c>
      <c r="B1598" s="4">
        <v>107494</v>
      </c>
      <c r="C1598" s="171" t="s">
        <v>2598</v>
      </c>
      <c r="D1598" s="4" t="s">
        <v>2599</v>
      </c>
      <c r="E1598" s="4" t="s">
        <v>186</v>
      </c>
      <c r="F1598" s="4" t="s">
        <v>12</v>
      </c>
      <c r="G1598" s="269">
        <v>3456.0000000000005</v>
      </c>
      <c r="H1598" s="4">
        <v>907</v>
      </c>
      <c r="I1598" s="4">
        <v>2100</v>
      </c>
    </row>
    <row r="1599" spans="1:9">
      <c r="A1599" s="4" t="s">
        <v>24</v>
      </c>
      <c r="B1599" s="4">
        <v>107495</v>
      </c>
      <c r="C1599" s="171" t="s">
        <v>2600</v>
      </c>
      <c r="D1599" s="4" t="s">
        <v>2601</v>
      </c>
      <c r="E1599" s="4" t="s">
        <v>52</v>
      </c>
      <c r="F1599" s="4" t="s">
        <v>12</v>
      </c>
      <c r="G1599" s="269">
        <v>31932.915966386554</v>
      </c>
      <c r="H1599" s="4">
        <v>720</v>
      </c>
      <c r="I1599" s="4">
        <v>1980</v>
      </c>
    </row>
    <row r="1600" spans="1:9">
      <c r="A1600" s="4" t="s">
        <v>53</v>
      </c>
      <c r="B1600" s="4">
        <v>107496</v>
      </c>
      <c r="C1600" s="171" t="s">
        <v>2602</v>
      </c>
      <c r="D1600" s="4" t="s">
        <v>2603</v>
      </c>
      <c r="E1600" s="4" t="s">
        <v>186</v>
      </c>
      <c r="F1600" s="4" t="s">
        <v>12</v>
      </c>
      <c r="G1600" s="269">
        <v>39908.016806722691</v>
      </c>
      <c r="H1600" s="4">
        <v>907</v>
      </c>
      <c r="I1600" s="4">
        <v>2100</v>
      </c>
    </row>
    <row r="1601" spans="1:9">
      <c r="A1601" s="4" t="s">
        <v>53</v>
      </c>
      <c r="B1601" s="4">
        <v>107497</v>
      </c>
      <c r="C1601" s="171" t="s">
        <v>2604</v>
      </c>
      <c r="D1601" s="4" t="s">
        <v>2605</v>
      </c>
      <c r="E1601" s="4" t="s">
        <v>143</v>
      </c>
      <c r="F1601" s="4" t="s">
        <v>12</v>
      </c>
      <c r="G1601" s="269">
        <v>31187.747899159665</v>
      </c>
      <c r="H1601" s="4">
        <v>919</v>
      </c>
      <c r="I1601" s="4">
        <v>2131</v>
      </c>
    </row>
    <row r="1602" spans="1:9">
      <c r="A1602" s="4" t="s">
        <v>53</v>
      </c>
      <c r="B1602" s="4">
        <v>107498</v>
      </c>
      <c r="C1602" s="171" t="s">
        <v>2606</v>
      </c>
      <c r="D1602" s="4" t="s">
        <v>2607</v>
      </c>
      <c r="E1602" s="4" t="s">
        <v>225</v>
      </c>
      <c r="F1602" s="4" t="s">
        <v>12</v>
      </c>
      <c r="G1602" s="269">
        <v>17277.436974789918</v>
      </c>
      <c r="H1602" s="4">
        <v>908</v>
      </c>
      <c r="I1602" s="4">
        <v>2103</v>
      </c>
    </row>
    <row r="1603" spans="1:9">
      <c r="A1603" s="4" t="s">
        <v>53</v>
      </c>
      <c r="B1603" s="4">
        <v>107499</v>
      </c>
      <c r="C1603" s="171" t="s">
        <v>2608</v>
      </c>
      <c r="D1603" s="4" t="s">
        <v>2609</v>
      </c>
      <c r="E1603" s="4" t="s">
        <v>87</v>
      </c>
      <c r="F1603" s="4" t="s">
        <v>12</v>
      </c>
      <c r="G1603" s="269">
        <v>18907.563025210085</v>
      </c>
      <c r="H1603" s="4">
        <v>920</v>
      </c>
      <c r="I1603" s="4">
        <v>2134</v>
      </c>
    </row>
    <row r="1604" spans="1:9">
      <c r="A1604" s="4" t="s">
        <v>423</v>
      </c>
      <c r="B1604" s="4">
        <v>107501</v>
      </c>
      <c r="C1604" s="171" t="s">
        <v>2610</v>
      </c>
      <c r="D1604" s="4" t="s">
        <v>2611</v>
      </c>
      <c r="E1604" s="4" t="s">
        <v>425</v>
      </c>
      <c r="F1604" s="4" t="s">
        <v>12</v>
      </c>
      <c r="G1604" s="269">
        <v>118383.72268907564</v>
      </c>
      <c r="H1604" s="4">
        <v>405</v>
      </c>
      <c r="I1604" s="4">
        <v>1640</v>
      </c>
    </row>
    <row r="1605" spans="1:9">
      <c r="A1605" s="4" t="s">
        <v>423</v>
      </c>
      <c r="B1605" s="4">
        <v>107502</v>
      </c>
      <c r="C1605" s="171" t="s">
        <v>2612</v>
      </c>
      <c r="D1605" s="4" t="s">
        <v>2613</v>
      </c>
      <c r="E1605" s="4" t="s">
        <v>644</v>
      </c>
      <c r="F1605" s="4" t="s">
        <v>12</v>
      </c>
      <c r="G1605" s="269">
        <v>8700.1176470588234</v>
      </c>
      <c r="H1605" s="4">
        <v>407</v>
      </c>
      <c r="I1605" s="4">
        <v>1637</v>
      </c>
    </row>
    <row r="1606" spans="1:9">
      <c r="A1606" s="4" t="s">
        <v>53</v>
      </c>
      <c r="B1606" s="4">
        <v>107503</v>
      </c>
      <c r="C1606" s="171" t="s">
        <v>2614</v>
      </c>
      <c r="D1606" s="4" t="s">
        <v>2615</v>
      </c>
      <c r="E1606" s="4" t="s">
        <v>143</v>
      </c>
      <c r="F1606" s="4" t="s">
        <v>12</v>
      </c>
      <c r="G1606" s="269">
        <v>16638.638655462186</v>
      </c>
      <c r="H1606" s="4">
        <v>919</v>
      </c>
      <c r="I1606" s="4">
        <v>2131</v>
      </c>
    </row>
    <row r="1607" spans="1:9">
      <c r="A1607" s="4" t="s">
        <v>53</v>
      </c>
      <c r="B1607" s="4">
        <v>107504</v>
      </c>
      <c r="C1607" s="171" t="s">
        <v>2616</v>
      </c>
      <c r="D1607" s="4" t="s">
        <v>2617</v>
      </c>
      <c r="E1607" s="4" t="s">
        <v>198</v>
      </c>
      <c r="F1607" s="4" t="s">
        <v>12</v>
      </c>
      <c r="G1607" s="269">
        <v>209159.59663865549</v>
      </c>
      <c r="H1607" s="4">
        <v>935</v>
      </c>
      <c r="I1607" s="4">
        <v>2197</v>
      </c>
    </row>
    <row r="1608" spans="1:9">
      <c r="A1608" s="4" t="s">
        <v>16</v>
      </c>
      <c r="B1608" s="4">
        <v>107505</v>
      </c>
      <c r="C1608" s="171" t="s">
        <v>2618</v>
      </c>
      <c r="D1608" s="4" t="s">
        <v>2619</v>
      </c>
      <c r="E1608" s="4" t="s">
        <v>170</v>
      </c>
      <c r="F1608" s="4" t="s">
        <v>12</v>
      </c>
      <c r="G1608" s="269">
        <v>27186.302521008405</v>
      </c>
      <c r="H1608" s="4">
        <v>411</v>
      </c>
      <c r="I1608" s="4">
        <v>1676</v>
      </c>
    </row>
    <row r="1609" spans="1:9">
      <c r="A1609" s="4" t="s">
        <v>53</v>
      </c>
      <c r="B1609" s="4">
        <v>107506</v>
      </c>
      <c r="C1609" s="171" t="s">
        <v>2620</v>
      </c>
      <c r="D1609" s="4" t="s">
        <v>2621</v>
      </c>
      <c r="E1609" s="4" t="s">
        <v>55</v>
      </c>
      <c r="F1609" s="4" t="s">
        <v>12</v>
      </c>
      <c r="G1609" s="269">
        <v>43578.445378151264</v>
      </c>
      <c r="H1609" s="4">
        <v>936</v>
      </c>
      <c r="I1609" s="4">
        <v>2200</v>
      </c>
    </row>
    <row r="1610" spans="1:9">
      <c r="A1610" s="4" t="s">
        <v>67</v>
      </c>
      <c r="B1610" s="4">
        <v>107507</v>
      </c>
      <c r="C1610" s="171" t="s">
        <v>2622</v>
      </c>
      <c r="D1610" s="4" t="s">
        <v>2623</v>
      </c>
      <c r="E1610" s="4" t="s">
        <v>69</v>
      </c>
      <c r="F1610" s="4" t="s">
        <v>12</v>
      </c>
      <c r="G1610" s="269">
        <v>55100</v>
      </c>
      <c r="H1610" s="4">
        <v>906</v>
      </c>
      <c r="I1610" s="4">
        <v>2913</v>
      </c>
    </row>
    <row r="1611" spans="1:9">
      <c r="A1611" s="4" t="s">
        <v>67</v>
      </c>
      <c r="B1611" s="4">
        <v>107508</v>
      </c>
      <c r="C1611" s="171" t="s">
        <v>2624</v>
      </c>
      <c r="D1611" s="4" t="s">
        <v>2625</v>
      </c>
      <c r="E1611" s="4" t="s">
        <v>69</v>
      </c>
      <c r="F1611" s="4" t="s">
        <v>12</v>
      </c>
      <c r="G1611" s="269">
        <v>33529.378151260506</v>
      </c>
      <c r="H1611" s="4">
        <v>906</v>
      </c>
      <c r="I1611" s="4">
        <v>2914</v>
      </c>
    </row>
    <row r="1612" spans="1:9">
      <c r="A1612" s="4" t="s">
        <v>53</v>
      </c>
      <c r="B1612" s="4">
        <v>107510</v>
      </c>
      <c r="C1612" s="171" t="s">
        <v>2626</v>
      </c>
      <c r="D1612" s="4" t="s">
        <v>2627</v>
      </c>
      <c r="E1612" s="4" t="s">
        <v>55</v>
      </c>
      <c r="F1612" s="4" t="s">
        <v>12</v>
      </c>
      <c r="G1612" s="269">
        <v>251427.75630252104</v>
      </c>
      <c r="H1612" s="4">
        <v>936</v>
      </c>
      <c r="I1612" s="4">
        <v>2200</v>
      </c>
    </row>
    <row r="1613" spans="1:9">
      <c r="A1613" s="4" t="s">
        <v>16</v>
      </c>
      <c r="B1613" s="4">
        <v>107511</v>
      </c>
      <c r="C1613" s="171" t="s">
        <v>2628</v>
      </c>
      <c r="D1613" s="4" t="s">
        <v>2629</v>
      </c>
      <c r="E1613" s="4" t="s">
        <v>170</v>
      </c>
      <c r="F1613" s="4" t="s">
        <v>12</v>
      </c>
      <c r="G1613" s="269">
        <v>5378.1596638655465</v>
      </c>
      <c r="H1613" s="4">
        <v>411</v>
      </c>
      <c r="I1613" s="4">
        <v>1676</v>
      </c>
    </row>
    <row r="1614" spans="1:9">
      <c r="A1614" s="4" t="s">
        <v>67</v>
      </c>
      <c r="B1614" s="4">
        <v>107512</v>
      </c>
      <c r="C1614" s="171" t="s">
        <v>2630</v>
      </c>
      <c r="D1614" s="4" t="s">
        <v>2631</v>
      </c>
      <c r="E1614" s="4" t="s">
        <v>69</v>
      </c>
      <c r="F1614" s="4" t="s">
        <v>12</v>
      </c>
      <c r="G1614" s="269">
        <v>69865.915966386558</v>
      </c>
      <c r="H1614" s="4">
        <v>906</v>
      </c>
      <c r="I1614" s="4">
        <v>2913</v>
      </c>
    </row>
    <row r="1615" spans="1:9">
      <c r="A1615" s="4" t="s">
        <v>137</v>
      </c>
      <c r="B1615" s="4">
        <v>107514</v>
      </c>
      <c r="C1615" s="171" t="s">
        <v>2632</v>
      </c>
      <c r="D1615" s="4" t="s">
        <v>2633</v>
      </c>
      <c r="E1615" s="4" t="s">
        <v>139</v>
      </c>
      <c r="F1615" s="4" t="s">
        <v>12</v>
      </c>
      <c r="G1615" s="269">
        <v>453781.2016806723</v>
      </c>
      <c r="H1615" s="4">
        <v>718</v>
      </c>
      <c r="I1615" s="4">
        <v>1960</v>
      </c>
    </row>
    <row r="1616" spans="1:9">
      <c r="A1616" s="4" t="s">
        <v>53</v>
      </c>
      <c r="B1616" s="4">
        <v>107516</v>
      </c>
      <c r="C1616" s="171" t="s">
        <v>2634</v>
      </c>
      <c r="D1616" s="4" t="s">
        <v>2635</v>
      </c>
      <c r="E1616" s="4" t="s">
        <v>143</v>
      </c>
      <c r="F1616" s="4" t="s">
        <v>12</v>
      </c>
      <c r="G1616" s="269">
        <v>21176.403361344539</v>
      </c>
      <c r="H1616" s="4">
        <v>919</v>
      </c>
      <c r="I1616" s="4">
        <v>2131</v>
      </c>
    </row>
    <row r="1617" spans="1:9">
      <c r="A1617" s="4" t="s">
        <v>53</v>
      </c>
      <c r="B1617" s="4">
        <v>107517</v>
      </c>
      <c r="C1617" s="171" t="s">
        <v>2636</v>
      </c>
      <c r="D1617" s="4" t="s">
        <v>2637</v>
      </c>
      <c r="E1617" s="4" t="s">
        <v>354</v>
      </c>
      <c r="F1617" s="4" t="s">
        <v>12</v>
      </c>
      <c r="G1617" s="269">
        <v>21441.176470588238</v>
      </c>
      <c r="H1617" s="4">
        <v>918</v>
      </c>
      <c r="I1617" s="4">
        <v>2128</v>
      </c>
    </row>
    <row r="1618" spans="1:9">
      <c r="A1618" s="4" t="s">
        <v>53</v>
      </c>
      <c r="B1618" s="4">
        <v>107518</v>
      </c>
      <c r="C1618" s="171" t="s">
        <v>2638</v>
      </c>
      <c r="D1618" s="4" t="s">
        <v>2639</v>
      </c>
      <c r="E1618" s="4" t="s">
        <v>225</v>
      </c>
      <c r="F1618" s="4" t="s">
        <v>12</v>
      </c>
      <c r="G1618" s="269">
        <v>12125</v>
      </c>
      <c r="H1618" s="4">
        <v>908</v>
      </c>
      <c r="I1618" s="4">
        <v>2103</v>
      </c>
    </row>
    <row r="1619" spans="1:9">
      <c r="A1619" s="4" t="s">
        <v>53</v>
      </c>
      <c r="B1619" s="4">
        <v>107519</v>
      </c>
      <c r="C1619" s="171" t="s">
        <v>2640</v>
      </c>
      <c r="D1619" s="4" t="s">
        <v>2641</v>
      </c>
      <c r="E1619" s="4" t="s">
        <v>143</v>
      </c>
      <c r="F1619" s="4" t="s">
        <v>12</v>
      </c>
      <c r="G1619" s="269">
        <v>38150.361344537814</v>
      </c>
      <c r="H1619" s="4">
        <v>919</v>
      </c>
      <c r="I1619" s="4">
        <v>2131</v>
      </c>
    </row>
    <row r="1620" spans="1:9">
      <c r="A1620" s="4" t="s">
        <v>53</v>
      </c>
      <c r="B1620" s="4">
        <v>107521</v>
      </c>
      <c r="C1620" s="171" t="s">
        <v>2642</v>
      </c>
      <c r="D1620" s="4" t="s">
        <v>2643</v>
      </c>
      <c r="E1620" s="4" t="s">
        <v>76</v>
      </c>
      <c r="F1620" s="4" t="s">
        <v>12</v>
      </c>
      <c r="G1620" s="269">
        <v>26431.504201680676</v>
      </c>
      <c r="H1620" s="4">
        <v>937</v>
      </c>
      <c r="I1620" s="4">
        <v>2203</v>
      </c>
    </row>
    <row r="1621" spans="1:9">
      <c r="A1621" s="4" t="s">
        <v>53</v>
      </c>
      <c r="B1621" s="4">
        <v>107522</v>
      </c>
      <c r="C1621" s="171" t="s">
        <v>2644</v>
      </c>
      <c r="D1621" s="4" t="s">
        <v>2645</v>
      </c>
      <c r="E1621" s="4" t="s">
        <v>72</v>
      </c>
      <c r="F1621" s="4" t="s">
        <v>12</v>
      </c>
      <c r="G1621" s="269">
        <v>21176.403361344539</v>
      </c>
      <c r="H1621" s="4">
        <v>923</v>
      </c>
      <c r="I1621" s="4">
        <v>2147</v>
      </c>
    </row>
    <row r="1622" spans="1:9">
      <c r="A1622" s="4" t="s">
        <v>16</v>
      </c>
      <c r="B1622" s="4">
        <v>107523</v>
      </c>
      <c r="C1622" s="171" t="s">
        <v>2646</v>
      </c>
      <c r="D1622" s="4" t="s">
        <v>2647</v>
      </c>
      <c r="E1622" s="4" t="s">
        <v>170</v>
      </c>
      <c r="F1622" s="4" t="s">
        <v>12</v>
      </c>
      <c r="G1622" s="269">
        <v>17405</v>
      </c>
      <c r="H1622" s="4">
        <v>411</v>
      </c>
      <c r="I1622" s="4">
        <v>1676</v>
      </c>
    </row>
    <row r="1623" spans="1:9">
      <c r="A1623" s="4" t="s">
        <v>67</v>
      </c>
      <c r="B1623" s="4">
        <v>107524</v>
      </c>
      <c r="C1623" s="171" t="s">
        <v>2648</v>
      </c>
      <c r="D1623" s="4" t="s">
        <v>2649</v>
      </c>
      <c r="E1623" s="4" t="s">
        <v>69</v>
      </c>
      <c r="F1623" s="4" t="s">
        <v>12</v>
      </c>
      <c r="G1623" s="269">
        <v>62521.201680672268</v>
      </c>
      <c r="H1623" s="4">
        <v>906</v>
      </c>
      <c r="I1623" s="4">
        <v>2913</v>
      </c>
    </row>
    <row r="1624" spans="1:9">
      <c r="A1624" s="4" t="s">
        <v>53</v>
      </c>
      <c r="B1624" s="4">
        <v>107526</v>
      </c>
      <c r="C1624" s="171" t="s">
        <v>2650</v>
      </c>
      <c r="D1624" s="4" t="s">
        <v>2651</v>
      </c>
      <c r="E1624" s="4" t="s">
        <v>61</v>
      </c>
      <c r="F1624" s="4" t="s">
        <v>12</v>
      </c>
      <c r="G1624" s="269">
        <v>29400</v>
      </c>
      <c r="H1624" s="4">
        <v>921</v>
      </c>
      <c r="I1624" s="4">
        <v>2137</v>
      </c>
    </row>
    <row r="1625" spans="1:9">
      <c r="A1625" s="4" t="s">
        <v>53</v>
      </c>
      <c r="B1625" s="4">
        <v>107527</v>
      </c>
      <c r="C1625" s="171" t="s">
        <v>2652</v>
      </c>
      <c r="D1625" s="4" t="s">
        <v>2653</v>
      </c>
      <c r="E1625" s="4" t="s">
        <v>87</v>
      </c>
      <c r="F1625" s="4" t="s">
        <v>12</v>
      </c>
      <c r="G1625" s="269">
        <v>32071.260504201684</v>
      </c>
      <c r="H1625" s="4">
        <v>920</v>
      </c>
      <c r="I1625" s="4">
        <v>2134</v>
      </c>
    </row>
    <row r="1626" spans="1:9">
      <c r="A1626" s="4" t="s">
        <v>53</v>
      </c>
      <c r="B1626" s="4">
        <v>107528</v>
      </c>
      <c r="C1626" s="171" t="s">
        <v>2654</v>
      </c>
      <c r="D1626" s="4" t="s">
        <v>2655</v>
      </c>
      <c r="E1626" s="4" t="s">
        <v>198</v>
      </c>
      <c r="F1626" s="4" t="s">
        <v>12</v>
      </c>
      <c r="G1626" s="269">
        <v>26969.781512605045</v>
      </c>
      <c r="H1626" s="4">
        <v>935</v>
      </c>
      <c r="I1626" s="4">
        <v>2197</v>
      </c>
    </row>
    <row r="1627" spans="1:9">
      <c r="A1627" s="4" t="s">
        <v>53</v>
      </c>
      <c r="B1627" s="4">
        <v>107529</v>
      </c>
      <c r="C1627" s="171" t="s">
        <v>2656</v>
      </c>
      <c r="D1627" s="4" t="s">
        <v>2657</v>
      </c>
      <c r="E1627" s="4" t="s">
        <v>76</v>
      </c>
      <c r="F1627" s="4" t="s">
        <v>12</v>
      </c>
      <c r="G1627" s="269">
        <v>130853.34453781514</v>
      </c>
      <c r="H1627" s="4">
        <v>937</v>
      </c>
      <c r="I1627" s="4">
        <v>2203</v>
      </c>
    </row>
    <row r="1628" spans="1:9">
      <c r="A1628" s="4" t="s">
        <v>67</v>
      </c>
      <c r="B1628" s="4">
        <v>107531</v>
      </c>
      <c r="C1628" s="171" t="s">
        <v>2658</v>
      </c>
      <c r="D1628" s="4" t="s">
        <v>2659</v>
      </c>
      <c r="E1628" s="4" t="s">
        <v>345</v>
      </c>
      <c r="F1628" s="4" t="s">
        <v>12</v>
      </c>
      <c r="G1628" s="269">
        <v>485781.54621848743</v>
      </c>
      <c r="H1628" s="4">
        <v>964</v>
      </c>
      <c r="I1628" s="4">
        <v>2253</v>
      </c>
    </row>
    <row r="1629" spans="1:9">
      <c r="A1629" s="4" t="s">
        <v>16</v>
      </c>
      <c r="B1629" s="4">
        <v>107532</v>
      </c>
      <c r="C1629" s="171" t="s">
        <v>2660</v>
      </c>
      <c r="D1629" s="4" t="s">
        <v>2661</v>
      </c>
      <c r="E1629" s="4" t="s">
        <v>170</v>
      </c>
      <c r="F1629" s="4" t="s">
        <v>12</v>
      </c>
      <c r="G1629" s="269">
        <v>23668</v>
      </c>
      <c r="H1629" s="4">
        <v>411</v>
      </c>
      <c r="I1629" s="4">
        <v>1676</v>
      </c>
    </row>
    <row r="1630" spans="1:9">
      <c r="A1630" s="4" t="s">
        <v>53</v>
      </c>
      <c r="B1630" s="4">
        <v>107533</v>
      </c>
      <c r="C1630" s="171" t="s">
        <v>2662</v>
      </c>
      <c r="D1630" s="4" t="s">
        <v>2663</v>
      </c>
      <c r="E1630" s="4" t="s">
        <v>76</v>
      </c>
      <c r="F1630" s="4" t="s">
        <v>12</v>
      </c>
      <c r="G1630" s="269">
        <v>26645.478991596639</v>
      </c>
      <c r="H1630" s="4">
        <v>937</v>
      </c>
      <c r="I1630" s="4">
        <v>2203</v>
      </c>
    </row>
    <row r="1631" spans="1:9">
      <c r="A1631" s="4" t="s">
        <v>67</v>
      </c>
      <c r="B1631" s="4">
        <v>107534</v>
      </c>
      <c r="C1631" s="171" t="s">
        <v>2664</v>
      </c>
      <c r="D1631" s="4" t="s">
        <v>2665</v>
      </c>
      <c r="E1631" s="4" t="s">
        <v>345</v>
      </c>
      <c r="F1631" s="4" t="s">
        <v>12</v>
      </c>
      <c r="G1631" s="269">
        <v>32276.058823529416</v>
      </c>
      <c r="H1631" s="4">
        <v>964</v>
      </c>
      <c r="I1631" s="4">
        <v>2254</v>
      </c>
    </row>
    <row r="1632" spans="1:9">
      <c r="A1632" s="4" t="s">
        <v>67</v>
      </c>
      <c r="B1632" s="4">
        <v>107535</v>
      </c>
      <c r="C1632" s="171" t="s">
        <v>2666</v>
      </c>
      <c r="D1632" s="4" t="s">
        <v>2667</v>
      </c>
      <c r="E1632" s="4" t="s">
        <v>69</v>
      </c>
      <c r="F1632" s="4" t="s">
        <v>12</v>
      </c>
      <c r="G1632" s="269">
        <v>49109.159663865546</v>
      </c>
      <c r="H1632" s="4">
        <v>906</v>
      </c>
      <c r="I1632" s="4">
        <v>2913</v>
      </c>
    </row>
    <row r="1633" spans="1:9">
      <c r="A1633" s="4" t="s">
        <v>67</v>
      </c>
      <c r="B1633" s="4">
        <v>107537</v>
      </c>
      <c r="C1633" s="171" t="s">
        <v>2668</v>
      </c>
      <c r="D1633" s="4" t="s">
        <v>2669</v>
      </c>
      <c r="E1633" s="4" t="s">
        <v>345</v>
      </c>
      <c r="F1633" s="4" t="s">
        <v>12</v>
      </c>
      <c r="G1633" s="269">
        <v>53287.789915966387</v>
      </c>
      <c r="H1633" s="4">
        <v>964</v>
      </c>
      <c r="I1633" s="4">
        <v>2254</v>
      </c>
    </row>
    <row r="1634" spans="1:9">
      <c r="A1634" s="4" t="s">
        <v>67</v>
      </c>
      <c r="B1634" s="4">
        <v>107538</v>
      </c>
      <c r="C1634" s="171" t="s">
        <v>2670</v>
      </c>
      <c r="D1634" s="4" t="s">
        <v>2671</v>
      </c>
      <c r="E1634" s="4" t="s">
        <v>345</v>
      </c>
      <c r="F1634" s="4" t="s">
        <v>12</v>
      </c>
      <c r="G1634" s="269">
        <v>15504.176470588238</v>
      </c>
      <c r="H1634" s="4">
        <v>964</v>
      </c>
      <c r="I1634" s="4">
        <v>2254</v>
      </c>
    </row>
    <row r="1635" spans="1:9">
      <c r="A1635" s="4" t="s">
        <v>53</v>
      </c>
      <c r="B1635" s="4">
        <v>107539</v>
      </c>
      <c r="C1635" s="171" t="s">
        <v>2672</v>
      </c>
      <c r="D1635" s="4" t="s">
        <v>2673</v>
      </c>
      <c r="E1635" s="4" t="s">
        <v>61</v>
      </c>
      <c r="F1635" s="4" t="s">
        <v>12</v>
      </c>
      <c r="G1635" s="269">
        <v>40255.621848739502</v>
      </c>
      <c r="H1635" s="4">
        <v>921</v>
      </c>
      <c r="I1635" s="4">
        <v>2137</v>
      </c>
    </row>
    <row r="1636" spans="1:9">
      <c r="A1636" s="4" t="s">
        <v>67</v>
      </c>
      <c r="B1636" s="4">
        <v>107540</v>
      </c>
      <c r="C1636" s="171" t="s">
        <v>2674</v>
      </c>
      <c r="D1636" s="4" t="s">
        <v>2675</v>
      </c>
      <c r="E1636" s="4" t="s">
        <v>345</v>
      </c>
      <c r="F1636" s="4" t="s">
        <v>12</v>
      </c>
      <c r="G1636" s="269">
        <v>47899.378151260506</v>
      </c>
      <c r="H1636" s="4">
        <v>964</v>
      </c>
      <c r="I1636" s="4">
        <v>2254</v>
      </c>
    </row>
    <row r="1637" spans="1:9">
      <c r="A1637" s="4" t="s">
        <v>53</v>
      </c>
      <c r="B1637" s="4">
        <v>107541</v>
      </c>
      <c r="C1637" s="171" t="s">
        <v>2676</v>
      </c>
      <c r="D1637" s="4" t="s">
        <v>2677</v>
      </c>
      <c r="E1637" s="4" t="s">
        <v>76</v>
      </c>
      <c r="F1637" s="4" t="s">
        <v>12</v>
      </c>
      <c r="G1637" s="269">
        <v>40386.537815126052</v>
      </c>
      <c r="H1637" s="4">
        <v>937</v>
      </c>
      <c r="I1637" s="4">
        <v>2203</v>
      </c>
    </row>
    <row r="1638" spans="1:9">
      <c r="A1638" s="4" t="s">
        <v>67</v>
      </c>
      <c r="B1638" s="4">
        <v>107543</v>
      </c>
      <c r="C1638" s="171" t="s">
        <v>2678</v>
      </c>
      <c r="D1638" s="4" t="s">
        <v>2679</v>
      </c>
      <c r="E1638" s="4" t="s">
        <v>345</v>
      </c>
      <c r="F1638" s="4" t="s">
        <v>12</v>
      </c>
      <c r="G1638" s="269">
        <v>77387.815126050424</v>
      </c>
      <c r="H1638" s="4">
        <v>964</v>
      </c>
      <c r="I1638" s="4">
        <v>2254</v>
      </c>
    </row>
    <row r="1639" spans="1:9">
      <c r="A1639" s="4" t="s">
        <v>67</v>
      </c>
      <c r="B1639" s="4">
        <v>107544</v>
      </c>
      <c r="C1639" s="171" t="s">
        <v>2680</v>
      </c>
      <c r="D1639" s="4" t="s">
        <v>2681</v>
      </c>
      <c r="E1639" s="4" t="s">
        <v>69</v>
      </c>
      <c r="F1639" s="4" t="s">
        <v>12</v>
      </c>
      <c r="G1639" s="269">
        <v>47539.848739495799</v>
      </c>
      <c r="H1639" s="4">
        <v>906</v>
      </c>
      <c r="I1639" s="4">
        <v>2913</v>
      </c>
    </row>
    <row r="1640" spans="1:9">
      <c r="A1640" s="4" t="s">
        <v>53</v>
      </c>
      <c r="B1640" s="4">
        <v>107545</v>
      </c>
      <c r="C1640" s="171" t="s">
        <v>2682</v>
      </c>
      <c r="D1640" s="4" t="s">
        <v>2683</v>
      </c>
      <c r="E1640" s="4" t="s">
        <v>61</v>
      </c>
      <c r="F1640" s="4" t="s">
        <v>12</v>
      </c>
      <c r="G1640" s="269">
        <v>53809.73949579832</v>
      </c>
      <c r="H1640" s="4">
        <v>921</v>
      </c>
      <c r="I1640" s="4">
        <v>2137</v>
      </c>
    </row>
    <row r="1641" spans="1:9">
      <c r="A1641" s="4" t="s">
        <v>67</v>
      </c>
      <c r="B1641" s="4">
        <v>107546</v>
      </c>
      <c r="C1641" s="171" t="s">
        <v>2684</v>
      </c>
      <c r="D1641" s="4" t="s">
        <v>2685</v>
      </c>
      <c r="E1641" s="7" t="s">
        <v>345</v>
      </c>
      <c r="F1641" s="4" t="s">
        <v>12</v>
      </c>
      <c r="G1641" s="269">
        <v>37840.420168067227</v>
      </c>
      <c r="H1641" s="4">
        <v>964</v>
      </c>
      <c r="I1641" s="4">
        <v>2254</v>
      </c>
    </row>
    <row r="1642" spans="1:9">
      <c r="A1642" s="4" t="s">
        <v>53</v>
      </c>
      <c r="B1642" s="4">
        <v>107547</v>
      </c>
      <c r="C1642" s="171" t="s">
        <v>2686</v>
      </c>
      <c r="D1642" s="4" t="s">
        <v>2687</v>
      </c>
      <c r="E1642" s="4" t="s">
        <v>87</v>
      </c>
      <c r="F1642" s="4" t="s">
        <v>12</v>
      </c>
      <c r="G1642" s="269">
        <v>23075.63025210084</v>
      </c>
      <c r="H1642" s="4">
        <v>920</v>
      </c>
      <c r="I1642" s="4">
        <v>2134</v>
      </c>
    </row>
    <row r="1643" spans="1:9">
      <c r="A1643" s="4" t="s">
        <v>67</v>
      </c>
      <c r="B1643" s="4">
        <v>107548</v>
      </c>
      <c r="C1643" s="171" t="s">
        <v>2688</v>
      </c>
      <c r="D1643" s="4" t="s">
        <v>2689</v>
      </c>
      <c r="E1643" s="4" t="s">
        <v>345</v>
      </c>
      <c r="F1643" s="4" t="s">
        <v>12</v>
      </c>
      <c r="G1643" s="269">
        <v>65861.563025210082</v>
      </c>
      <c r="H1643" s="4">
        <v>964</v>
      </c>
      <c r="I1643" s="4">
        <v>2254</v>
      </c>
    </row>
    <row r="1644" spans="1:9">
      <c r="A1644" s="4" t="s">
        <v>67</v>
      </c>
      <c r="B1644" s="4">
        <v>107549</v>
      </c>
      <c r="C1644" s="171" t="s">
        <v>2690</v>
      </c>
      <c r="D1644" s="4" t="s">
        <v>2691</v>
      </c>
      <c r="E1644" s="4" t="s">
        <v>345</v>
      </c>
      <c r="F1644" s="4" t="s">
        <v>12</v>
      </c>
      <c r="G1644" s="269">
        <v>47899.378151260506</v>
      </c>
      <c r="H1644" s="4">
        <v>964</v>
      </c>
      <c r="I1644" s="4">
        <v>2254</v>
      </c>
    </row>
    <row r="1645" spans="1:9">
      <c r="A1645" s="4" t="s">
        <v>67</v>
      </c>
      <c r="B1645" s="4">
        <v>107550</v>
      </c>
      <c r="C1645" s="171" t="s">
        <v>2692</v>
      </c>
      <c r="D1645" s="4" t="s">
        <v>2693</v>
      </c>
      <c r="E1645" s="4" t="s">
        <v>345</v>
      </c>
      <c r="F1645" s="4" t="s">
        <v>12</v>
      </c>
      <c r="G1645" s="269">
        <v>74722.899159663866</v>
      </c>
      <c r="H1645" s="4">
        <v>964</v>
      </c>
      <c r="I1645" s="4">
        <v>2254</v>
      </c>
    </row>
    <row r="1646" spans="1:9">
      <c r="A1646" s="4" t="s">
        <v>16</v>
      </c>
      <c r="B1646" s="4">
        <v>107551</v>
      </c>
      <c r="C1646" s="171" t="s">
        <v>2694</v>
      </c>
      <c r="D1646" s="4" t="s">
        <v>2695</v>
      </c>
      <c r="E1646" s="4" t="s">
        <v>170</v>
      </c>
      <c r="F1646" s="4" t="s">
        <v>12</v>
      </c>
      <c r="G1646" s="269">
        <v>13155.546218487396</v>
      </c>
      <c r="H1646" s="4">
        <v>411</v>
      </c>
      <c r="I1646" s="4">
        <v>1676</v>
      </c>
    </row>
    <row r="1647" spans="1:9">
      <c r="A1647" s="4" t="s">
        <v>67</v>
      </c>
      <c r="B1647" s="4">
        <v>107552</v>
      </c>
      <c r="C1647" s="171" t="s">
        <v>2696</v>
      </c>
      <c r="D1647" s="4" t="s">
        <v>2697</v>
      </c>
      <c r="E1647" s="4" t="s">
        <v>345</v>
      </c>
      <c r="F1647" s="4" t="s">
        <v>12</v>
      </c>
      <c r="G1647" s="269">
        <v>47899.378151260506</v>
      </c>
      <c r="H1647" s="4">
        <v>964</v>
      </c>
      <c r="I1647" s="4">
        <v>2254</v>
      </c>
    </row>
    <row r="1648" spans="1:9">
      <c r="A1648" s="4" t="s">
        <v>53</v>
      </c>
      <c r="B1648" s="4">
        <v>107553</v>
      </c>
      <c r="C1648" s="171" t="s">
        <v>2698</v>
      </c>
      <c r="D1648" s="4" t="s">
        <v>2699</v>
      </c>
      <c r="E1648" s="4" t="s">
        <v>354</v>
      </c>
      <c r="F1648" s="4" t="s">
        <v>12</v>
      </c>
      <c r="G1648" s="269">
        <v>19058.831932773108</v>
      </c>
      <c r="H1648" s="4">
        <v>918</v>
      </c>
      <c r="I1648" s="4">
        <v>2128</v>
      </c>
    </row>
    <row r="1649" spans="1:9">
      <c r="A1649" s="4" t="s">
        <v>67</v>
      </c>
      <c r="B1649" s="4">
        <v>107554</v>
      </c>
      <c r="C1649" s="171" t="s">
        <v>2700</v>
      </c>
      <c r="D1649" s="4" t="s">
        <v>2217</v>
      </c>
      <c r="E1649" s="4" t="s">
        <v>345</v>
      </c>
      <c r="F1649" s="4" t="s">
        <v>12</v>
      </c>
      <c r="G1649" s="269">
        <v>24705.840336134457</v>
      </c>
      <c r="H1649" s="4">
        <v>964</v>
      </c>
      <c r="I1649" s="4">
        <v>2254</v>
      </c>
    </row>
    <row r="1650" spans="1:9">
      <c r="A1650" s="4" t="s">
        <v>53</v>
      </c>
      <c r="B1650" s="4">
        <v>107555</v>
      </c>
      <c r="C1650" s="171" t="s">
        <v>2701</v>
      </c>
      <c r="D1650" s="4" t="s">
        <v>2702</v>
      </c>
      <c r="E1650" s="4" t="s">
        <v>1123</v>
      </c>
      <c r="F1650" s="4" t="s">
        <v>12</v>
      </c>
      <c r="G1650" s="269">
        <v>16806.798319327732</v>
      </c>
      <c r="H1650" s="4">
        <v>926</v>
      </c>
      <c r="I1650" s="4">
        <v>2156</v>
      </c>
    </row>
    <row r="1651" spans="1:9">
      <c r="A1651" s="4" t="s">
        <v>53</v>
      </c>
      <c r="B1651" s="4">
        <v>107556</v>
      </c>
      <c r="C1651" s="171" t="s">
        <v>2703</v>
      </c>
      <c r="D1651" s="4" t="s">
        <v>2704</v>
      </c>
      <c r="E1651" s="4" t="s">
        <v>87</v>
      </c>
      <c r="F1651" s="4" t="s">
        <v>12</v>
      </c>
      <c r="G1651" s="269">
        <v>33529.436974789918</v>
      </c>
      <c r="H1651" s="4">
        <v>920</v>
      </c>
      <c r="I1651" s="4">
        <v>2134</v>
      </c>
    </row>
    <row r="1652" spans="1:9">
      <c r="A1652" s="4" t="s">
        <v>53</v>
      </c>
      <c r="B1652" s="4">
        <v>107557</v>
      </c>
      <c r="C1652" s="171" t="s">
        <v>2705</v>
      </c>
      <c r="D1652" s="4" t="s">
        <v>2706</v>
      </c>
      <c r="E1652" s="4" t="s">
        <v>1123</v>
      </c>
      <c r="F1652" s="4" t="s">
        <v>12</v>
      </c>
      <c r="G1652" s="269">
        <v>21176.403361344539</v>
      </c>
      <c r="H1652" s="4">
        <v>926</v>
      </c>
      <c r="I1652" s="4">
        <v>2156</v>
      </c>
    </row>
    <row r="1653" spans="1:9">
      <c r="A1653" s="4" t="s">
        <v>67</v>
      </c>
      <c r="B1653" s="4">
        <v>107558</v>
      </c>
      <c r="C1653" s="171" t="s">
        <v>2707</v>
      </c>
      <c r="D1653" s="4" t="s">
        <v>2708</v>
      </c>
      <c r="E1653" s="4" t="s">
        <v>69</v>
      </c>
      <c r="F1653" s="4" t="s">
        <v>12</v>
      </c>
      <c r="G1653" s="269">
        <v>53291.537815126052</v>
      </c>
      <c r="H1653" s="4">
        <v>906</v>
      </c>
      <c r="I1653" s="4">
        <v>2913</v>
      </c>
    </row>
    <row r="1654" spans="1:9">
      <c r="A1654" s="4" t="s">
        <v>67</v>
      </c>
      <c r="B1654" s="4">
        <v>107559</v>
      </c>
      <c r="C1654" s="171" t="s">
        <v>2709</v>
      </c>
      <c r="D1654" s="4" t="s">
        <v>2710</v>
      </c>
      <c r="E1654" s="4" t="s">
        <v>345</v>
      </c>
      <c r="F1654" s="4" t="s">
        <v>12</v>
      </c>
      <c r="G1654" s="269">
        <v>47899.378151260506</v>
      </c>
      <c r="H1654" s="4">
        <v>964</v>
      </c>
      <c r="I1654" s="4">
        <v>2254</v>
      </c>
    </row>
    <row r="1655" spans="1:9">
      <c r="A1655" s="4" t="s">
        <v>53</v>
      </c>
      <c r="B1655" s="4">
        <v>107560</v>
      </c>
      <c r="C1655" s="171" t="s">
        <v>2711</v>
      </c>
      <c r="D1655" s="4" t="s">
        <v>2712</v>
      </c>
      <c r="E1655" s="4" t="s">
        <v>1123</v>
      </c>
      <c r="F1655" s="4" t="s">
        <v>12</v>
      </c>
      <c r="G1655" s="269">
        <v>55100</v>
      </c>
      <c r="H1655" s="4">
        <v>926</v>
      </c>
      <c r="I1655" s="4">
        <v>2156</v>
      </c>
    </row>
    <row r="1656" spans="1:9">
      <c r="A1656" s="4" t="s">
        <v>53</v>
      </c>
      <c r="B1656" s="4">
        <v>107561</v>
      </c>
      <c r="C1656" s="171" t="s">
        <v>2713</v>
      </c>
      <c r="D1656" s="4" t="s">
        <v>2714</v>
      </c>
      <c r="E1656" s="4" t="s">
        <v>1123</v>
      </c>
      <c r="F1656" s="4" t="s">
        <v>12</v>
      </c>
      <c r="G1656" s="269">
        <v>9747.8823529411766</v>
      </c>
      <c r="H1656" s="4">
        <v>926</v>
      </c>
      <c r="I1656" s="4">
        <v>2156</v>
      </c>
    </row>
    <row r="1657" spans="1:9">
      <c r="A1657" s="4" t="s">
        <v>67</v>
      </c>
      <c r="B1657" s="4">
        <v>107562</v>
      </c>
      <c r="C1657" s="171" t="s">
        <v>2715</v>
      </c>
      <c r="D1657" s="4" t="s">
        <v>2716</v>
      </c>
      <c r="E1657" s="4" t="s">
        <v>345</v>
      </c>
      <c r="F1657" s="4" t="s">
        <v>12</v>
      </c>
      <c r="G1657" s="269">
        <v>31932.915966386554</v>
      </c>
      <c r="H1657" s="4">
        <v>964</v>
      </c>
      <c r="I1657" s="4">
        <v>2251</v>
      </c>
    </row>
    <row r="1658" spans="1:9">
      <c r="A1658" s="4" t="s">
        <v>53</v>
      </c>
      <c r="B1658" s="4">
        <v>107563</v>
      </c>
      <c r="C1658" s="171" t="s">
        <v>2717</v>
      </c>
      <c r="D1658" s="4" t="s">
        <v>2718</v>
      </c>
      <c r="E1658" s="4" t="s">
        <v>198</v>
      </c>
      <c r="F1658" s="4" t="s">
        <v>12</v>
      </c>
      <c r="G1658" s="269">
        <v>23423</v>
      </c>
      <c r="H1658" s="4">
        <v>935</v>
      </c>
      <c r="I1658" s="4">
        <v>2197</v>
      </c>
    </row>
    <row r="1659" spans="1:9">
      <c r="A1659" s="4" t="s">
        <v>53</v>
      </c>
      <c r="B1659" s="4">
        <v>107564</v>
      </c>
      <c r="C1659" s="171" t="s">
        <v>2719</v>
      </c>
      <c r="D1659" s="4" t="s">
        <v>2720</v>
      </c>
      <c r="E1659" s="4" t="s">
        <v>186</v>
      </c>
      <c r="F1659" s="4" t="s">
        <v>12</v>
      </c>
      <c r="G1659" s="269">
        <v>69540.000000000015</v>
      </c>
      <c r="H1659" s="4">
        <v>907</v>
      </c>
      <c r="I1659" s="4">
        <v>2100</v>
      </c>
    </row>
    <row r="1660" spans="1:9">
      <c r="A1660" s="4" t="s">
        <v>53</v>
      </c>
      <c r="B1660" s="4">
        <v>107565</v>
      </c>
      <c r="C1660" s="171" t="s">
        <v>2721</v>
      </c>
      <c r="D1660" s="4" t="s">
        <v>2722</v>
      </c>
      <c r="E1660" s="4" t="s">
        <v>61</v>
      </c>
      <c r="F1660" s="4" t="s">
        <v>12</v>
      </c>
      <c r="G1660" s="269">
        <v>16134.478991596638</v>
      </c>
      <c r="H1660" s="4">
        <v>921</v>
      </c>
      <c r="I1660" s="4">
        <v>2137</v>
      </c>
    </row>
    <row r="1661" spans="1:9">
      <c r="A1661" s="4" t="s">
        <v>53</v>
      </c>
      <c r="B1661" s="4">
        <v>107566</v>
      </c>
      <c r="C1661" s="171" t="s">
        <v>2723</v>
      </c>
      <c r="D1661" s="4" t="s">
        <v>2724</v>
      </c>
      <c r="E1661" s="4" t="s">
        <v>1123</v>
      </c>
      <c r="F1661" s="4" t="s">
        <v>12</v>
      </c>
      <c r="G1661" s="269">
        <v>32268.957983193275</v>
      </c>
      <c r="H1661" s="4">
        <v>926</v>
      </c>
      <c r="I1661" s="4">
        <v>2156</v>
      </c>
    </row>
    <row r="1662" spans="1:9">
      <c r="A1662" s="4" t="s">
        <v>53</v>
      </c>
      <c r="B1662" s="4">
        <v>107567</v>
      </c>
      <c r="C1662" s="171" t="s">
        <v>2725</v>
      </c>
      <c r="D1662" s="4" t="s">
        <v>2726</v>
      </c>
      <c r="E1662" s="4" t="s">
        <v>143</v>
      </c>
      <c r="F1662" s="4" t="s">
        <v>12</v>
      </c>
      <c r="G1662" s="269">
        <v>191597.52100840336</v>
      </c>
      <c r="H1662" s="4">
        <v>919</v>
      </c>
      <c r="I1662" s="4">
        <v>2131</v>
      </c>
    </row>
    <row r="1663" spans="1:9">
      <c r="A1663" s="4" t="s">
        <v>53</v>
      </c>
      <c r="B1663" s="4">
        <v>107568</v>
      </c>
      <c r="C1663" s="171" t="s">
        <v>2727</v>
      </c>
      <c r="D1663" s="4" t="s">
        <v>2728</v>
      </c>
      <c r="E1663" s="4" t="s">
        <v>143</v>
      </c>
      <c r="F1663" s="4" t="s">
        <v>12</v>
      </c>
      <c r="G1663" s="269">
        <v>6960</v>
      </c>
      <c r="H1663" s="4">
        <v>919</v>
      </c>
      <c r="I1663" s="4">
        <v>2131</v>
      </c>
    </row>
    <row r="1664" spans="1:9">
      <c r="A1664" s="4" t="s">
        <v>53</v>
      </c>
      <c r="B1664" s="4">
        <v>107569</v>
      </c>
      <c r="C1664" s="171" t="s">
        <v>2729</v>
      </c>
      <c r="D1664" s="4" t="s">
        <v>2730</v>
      </c>
      <c r="E1664" s="7" t="s">
        <v>1123</v>
      </c>
      <c r="F1664" s="4" t="s">
        <v>12</v>
      </c>
      <c r="G1664" s="269">
        <v>29243.638655462186</v>
      </c>
      <c r="H1664" s="4">
        <v>926</v>
      </c>
      <c r="I1664" s="4">
        <v>2156</v>
      </c>
    </row>
    <row r="1665" spans="1:9">
      <c r="A1665" s="4" t="s">
        <v>16</v>
      </c>
      <c r="B1665" s="4">
        <v>107570</v>
      </c>
      <c r="C1665" s="171" t="s">
        <v>2731</v>
      </c>
      <c r="D1665" s="4" t="s">
        <v>2732</v>
      </c>
      <c r="E1665" s="4" t="s">
        <v>170</v>
      </c>
      <c r="F1665" s="4" t="s">
        <v>12</v>
      </c>
      <c r="G1665" s="269">
        <v>15690</v>
      </c>
      <c r="H1665" s="4">
        <v>411</v>
      </c>
      <c r="I1665" s="4">
        <v>1676</v>
      </c>
    </row>
    <row r="1666" spans="1:9">
      <c r="A1666" s="4" t="s">
        <v>67</v>
      </c>
      <c r="B1666" s="4">
        <v>107571</v>
      </c>
      <c r="C1666" s="171" t="s">
        <v>2733</v>
      </c>
      <c r="D1666" s="4" t="s">
        <v>2734</v>
      </c>
      <c r="E1666" s="4" t="s">
        <v>69</v>
      </c>
      <c r="F1666" s="4" t="s">
        <v>12</v>
      </c>
      <c r="G1666" s="269">
        <v>162609.61344537817</v>
      </c>
      <c r="H1666" s="4">
        <v>906</v>
      </c>
      <c r="I1666" s="4">
        <v>2913</v>
      </c>
    </row>
    <row r="1667" spans="1:9">
      <c r="A1667" s="4" t="s">
        <v>53</v>
      </c>
      <c r="B1667" s="4">
        <v>107572</v>
      </c>
      <c r="C1667" s="171" t="s">
        <v>2735</v>
      </c>
      <c r="D1667" s="4" t="s">
        <v>2736</v>
      </c>
      <c r="E1667" s="4" t="s">
        <v>72</v>
      </c>
      <c r="F1667" s="4" t="s">
        <v>12</v>
      </c>
      <c r="G1667" s="269">
        <v>26722.680672268911</v>
      </c>
      <c r="H1667" s="4">
        <v>923</v>
      </c>
      <c r="I1667" s="4">
        <v>2147</v>
      </c>
    </row>
    <row r="1668" spans="1:9">
      <c r="A1668" s="4" t="s">
        <v>67</v>
      </c>
      <c r="B1668" s="4">
        <v>107573</v>
      </c>
      <c r="C1668" s="171" t="s">
        <v>2737</v>
      </c>
      <c r="D1668" s="4" t="s">
        <v>2738</v>
      </c>
      <c r="E1668" s="4" t="s">
        <v>69</v>
      </c>
      <c r="F1668" s="4" t="s">
        <v>12</v>
      </c>
      <c r="G1668" s="269">
        <v>47899.378151260506</v>
      </c>
      <c r="H1668" s="4">
        <v>906</v>
      </c>
      <c r="I1668" s="4">
        <v>2913</v>
      </c>
    </row>
    <row r="1669" spans="1:9">
      <c r="A1669" s="4" t="s">
        <v>53</v>
      </c>
      <c r="B1669" s="4">
        <v>107574</v>
      </c>
      <c r="C1669" s="171" t="s">
        <v>2739</v>
      </c>
      <c r="D1669" s="4" t="s">
        <v>2740</v>
      </c>
      <c r="E1669" s="4" t="s">
        <v>55</v>
      </c>
      <c r="F1669" s="4" t="s">
        <v>12</v>
      </c>
      <c r="G1669" s="269">
        <v>63329.184873949576</v>
      </c>
      <c r="H1669" s="4">
        <v>936</v>
      </c>
      <c r="I1669" s="4">
        <v>2200</v>
      </c>
    </row>
    <row r="1670" spans="1:9">
      <c r="A1670" s="4" t="s">
        <v>67</v>
      </c>
      <c r="B1670" s="4">
        <v>107575</v>
      </c>
      <c r="C1670" s="171" t="s">
        <v>2741</v>
      </c>
      <c r="D1670" s="4" t="s">
        <v>2742</v>
      </c>
      <c r="E1670" s="4" t="s">
        <v>69</v>
      </c>
      <c r="F1670" s="4" t="s">
        <v>12</v>
      </c>
      <c r="G1670" s="269">
        <v>46941.092436974795</v>
      </c>
      <c r="H1670" s="4">
        <v>906</v>
      </c>
      <c r="I1670" s="4">
        <v>2913</v>
      </c>
    </row>
    <row r="1671" spans="1:9">
      <c r="A1671" s="4" t="s">
        <v>53</v>
      </c>
      <c r="B1671" s="4">
        <v>107576</v>
      </c>
      <c r="C1671" s="171" t="s">
        <v>2743</v>
      </c>
      <c r="D1671" s="4" t="s">
        <v>2744</v>
      </c>
      <c r="E1671" s="4" t="s">
        <v>143</v>
      </c>
      <c r="F1671" s="4" t="s">
        <v>12</v>
      </c>
      <c r="G1671" s="269">
        <v>43869.638655462186</v>
      </c>
      <c r="H1671" s="4">
        <v>919</v>
      </c>
      <c r="I1671" s="4">
        <v>2131</v>
      </c>
    </row>
    <row r="1672" spans="1:9">
      <c r="A1672" s="4" t="s">
        <v>53</v>
      </c>
      <c r="B1672" s="4">
        <v>107577</v>
      </c>
      <c r="C1672" s="171" t="s">
        <v>2745</v>
      </c>
      <c r="D1672" s="4" t="s">
        <v>2746</v>
      </c>
      <c r="E1672" s="4" t="s">
        <v>225</v>
      </c>
      <c r="F1672" s="4" t="s">
        <v>12</v>
      </c>
      <c r="G1672" s="269">
        <v>14621.882352941178</v>
      </c>
      <c r="H1672" s="4">
        <v>908</v>
      </c>
      <c r="I1672" s="4">
        <v>2103</v>
      </c>
    </row>
    <row r="1673" spans="1:9">
      <c r="A1673" s="4" t="s">
        <v>53</v>
      </c>
      <c r="B1673" s="4">
        <v>107578</v>
      </c>
      <c r="C1673" s="171" t="s">
        <v>2747</v>
      </c>
      <c r="D1673" s="4" t="s">
        <v>2748</v>
      </c>
      <c r="E1673" s="4" t="s">
        <v>76</v>
      </c>
      <c r="F1673" s="4" t="s">
        <v>12</v>
      </c>
      <c r="G1673" s="269">
        <v>116214.55462184874</v>
      </c>
      <c r="H1673" s="4">
        <v>937</v>
      </c>
      <c r="I1673" s="4">
        <v>2203</v>
      </c>
    </row>
    <row r="1674" spans="1:9">
      <c r="A1674" s="4" t="s">
        <v>53</v>
      </c>
      <c r="B1674" s="4">
        <v>107579</v>
      </c>
      <c r="C1674" s="171" t="s">
        <v>2749</v>
      </c>
      <c r="D1674" s="4" t="s">
        <v>2750</v>
      </c>
      <c r="E1674" s="4" t="s">
        <v>72</v>
      </c>
      <c r="F1674" s="4" t="s">
        <v>12</v>
      </c>
      <c r="G1674" s="269">
        <v>16806.798319327732</v>
      </c>
      <c r="H1674" s="4">
        <v>923</v>
      </c>
      <c r="I1674" s="4">
        <v>2147</v>
      </c>
    </row>
    <row r="1675" spans="1:9">
      <c r="A1675" s="4" t="s">
        <v>67</v>
      </c>
      <c r="B1675" s="4">
        <v>107580</v>
      </c>
      <c r="C1675" s="171" t="s">
        <v>2751</v>
      </c>
      <c r="D1675" s="4" t="s">
        <v>2752</v>
      </c>
      <c r="E1675" s="4" t="s">
        <v>176</v>
      </c>
      <c r="F1675" s="4" t="s">
        <v>12</v>
      </c>
      <c r="G1675" s="269">
        <v>42834.537815126052</v>
      </c>
      <c r="H1675" s="4">
        <v>905</v>
      </c>
      <c r="I1675" s="4">
        <v>2911</v>
      </c>
    </row>
    <row r="1676" spans="1:9">
      <c r="A1676" s="4" t="s">
        <v>16</v>
      </c>
      <c r="B1676" s="4">
        <v>107582</v>
      </c>
      <c r="C1676" s="171" t="s">
        <v>2753</v>
      </c>
      <c r="D1676" s="4" t="s">
        <v>2549</v>
      </c>
      <c r="E1676" s="4" t="s">
        <v>170</v>
      </c>
      <c r="F1676" s="4" t="s">
        <v>12</v>
      </c>
      <c r="G1676" s="269">
        <v>6196.5966386554619</v>
      </c>
      <c r="H1676" s="4">
        <v>411</v>
      </c>
      <c r="I1676" s="4">
        <v>1676</v>
      </c>
    </row>
    <row r="1677" spans="1:9">
      <c r="A1677" s="4" t="s">
        <v>16</v>
      </c>
      <c r="B1677" s="4">
        <v>107583</v>
      </c>
      <c r="C1677" s="171" t="s">
        <v>2754</v>
      </c>
      <c r="D1677" s="4" t="s">
        <v>2755</v>
      </c>
      <c r="E1677" s="4" t="s">
        <v>170</v>
      </c>
      <c r="F1677" s="4" t="s">
        <v>12</v>
      </c>
      <c r="G1677" s="269">
        <v>4247.1008403361348</v>
      </c>
      <c r="H1677" s="4">
        <v>411</v>
      </c>
      <c r="I1677" s="4">
        <v>1678</v>
      </c>
    </row>
    <row r="1678" spans="1:9">
      <c r="A1678" s="4" t="s">
        <v>67</v>
      </c>
      <c r="B1678" s="4">
        <v>107584</v>
      </c>
      <c r="C1678" s="171" t="s">
        <v>2756</v>
      </c>
      <c r="D1678" s="4" t="s">
        <v>2757</v>
      </c>
      <c r="E1678" s="4" t="s">
        <v>176</v>
      </c>
      <c r="F1678" s="4" t="s">
        <v>12</v>
      </c>
      <c r="G1678" s="269">
        <v>177722.27731092437</v>
      </c>
      <c r="H1678" s="4">
        <v>905</v>
      </c>
      <c r="I1678" s="4">
        <v>2912</v>
      </c>
    </row>
    <row r="1679" spans="1:9">
      <c r="A1679" s="4" t="s">
        <v>67</v>
      </c>
      <c r="B1679" s="4">
        <v>107585</v>
      </c>
      <c r="C1679" s="171" t="s">
        <v>2758</v>
      </c>
      <c r="D1679" s="4" t="s">
        <v>2759</v>
      </c>
      <c r="E1679" s="4" t="s">
        <v>176</v>
      </c>
      <c r="F1679" s="4" t="s">
        <v>12</v>
      </c>
      <c r="G1679" s="269">
        <v>45731.075630252104</v>
      </c>
      <c r="H1679" s="4">
        <v>905</v>
      </c>
      <c r="I1679" s="4">
        <v>2912</v>
      </c>
    </row>
    <row r="1680" spans="1:9">
      <c r="A1680" s="4" t="s">
        <v>67</v>
      </c>
      <c r="B1680" s="4">
        <v>107587</v>
      </c>
      <c r="C1680" s="171" t="s">
        <v>2760</v>
      </c>
      <c r="D1680" s="4" t="s">
        <v>2761</v>
      </c>
      <c r="E1680" s="4" t="s">
        <v>176</v>
      </c>
      <c r="F1680" s="4" t="s">
        <v>12</v>
      </c>
      <c r="G1680" s="269">
        <v>50773.092436974795</v>
      </c>
      <c r="H1680" s="4">
        <v>905</v>
      </c>
      <c r="I1680" s="4">
        <v>2910</v>
      </c>
    </row>
    <row r="1681" spans="1:9">
      <c r="A1681" s="4" t="s">
        <v>67</v>
      </c>
      <c r="B1681" s="4">
        <v>107588</v>
      </c>
      <c r="C1681" s="171" t="s">
        <v>2762</v>
      </c>
      <c r="D1681" s="4" t="s">
        <v>2763</v>
      </c>
      <c r="E1681" s="4" t="s">
        <v>176</v>
      </c>
      <c r="F1681" s="4" t="s">
        <v>12</v>
      </c>
      <c r="G1681" s="269">
        <v>54478.907563025212</v>
      </c>
      <c r="H1681" s="4">
        <v>905</v>
      </c>
      <c r="I1681" s="4">
        <v>2910</v>
      </c>
    </row>
    <row r="1682" spans="1:9">
      <c r="A1682" s="4" t="s">
        <v>53</v>
      </c>
      <c r="B1682" s="4">
        <v>107590</v>
      </c>
      <c r="C1682" s="171" t="s">
        <v>2764</v>
      </c>
      <c r="D1682" s="4" t="s">
        <v>2765</v>
      </c>
      <c r="E1682" s="4" t="s">
        <v>354</v>
      </c>
      <c r="F1682" s="4" t="s">
        <v>12</v>
      </c>
      <c r="G1682" s="269">
        <v>32052.97478991597</v>
      </c>
      <c r="H1682" s="4">
        <v>918</v>
      </c>
      <c r="I1682" s="4">
        <v>2128</v>
      </c>
    </row>
    <row r="1683" spans="1:9">
      <c r="A1683" s="4" t="s">
        <v>67</v>
      </c>
      <c r="B1683" s="4">
        <v>107591</v>
      </c>
      <c r="C1683" s="171" t="s">
        <v>2766</v>
      </c>
      <c r="D1683" s="4" t="s">
        <v>2767</v>
      </c>
      <c r="E1683" s="4" t="s">
        <v>176</v>
      </c>
      <c r="F1683" s="4" t="s">
        <v>12</v>
      </c>
      <c r="G1683" s="269">
        <v>98209.210084033621</v>
      </c>
      <c r="H1683" s="4">
        <v>905</v>
      </c>
      <c r="I1683" s="4">
        <v>2910</v>
      </c>
    </row>
    <row r="1684" spans="1:9">
      <c r="A1684" s="4" t="s">
        <v>67</v>
      </c>
      <c r="B1684" s="4">
        <v>107592</v>
      </c>
      <c r="C1684" s="171" t="s">
        <v>2768</v>
      </c>
      <c r="D1684" s="4" t="s">
        <v>2769</v>
      </c>
      <c r="E1684" s="4" t="s">
        <v>176</v>
      </c>
      <c r="F1684" s="4" t="s">
        <v>12</v>
      </c>
      <c r="G1684" s="269">
        <v>47899.378151260506</v>
      </c>
      <c r="H1684" s="4">
        <v>905</v>
      </c>
      <c r="I1684" s="4">
        <v>2910</v>
      </c>
    </row>
    <row r="1685" spans="1:9">
      <c r="A1685" s="4" t="s">
        <v>53</v>
      </c>
      <c r="B1685" s="4">
        <v>107593</v>
      </c>
      <c r="C1685" s="171" t="s">
        <v>2770</v>
      </c>
      <c r="D1685" s="4" t="s">
        <v>2771</v>
      </c>
      <c r="E1685" s="4" t="s">
        <v>225</v>
      </c>
      <c r="F1685" s="4" t="s">
        <v>12</v>
      </c>
      <c r="G1685" s="269">
        <v>63654.294117647063</v>
      </c>
      <c r="H1685" s="4">
        <v>908</v>
      </c>
      <c r="I1685" s="4">
        <v>2103</v>
      </c>
    </row>
    <row r="1686" spans="1:9">
      <c r="A1686" s="4" t="s">
        <v>67</v>
      </c>
      <c r="B1686" s="4">
        <v>107594</v>
      </c>
      <c r="C1686" s="171" t="s">
        <v>2772</v>
      </c>
      <c r="D1686" s="4" t="s">
        <v>2773</v>
      </c>
      <c r="E1686" s="4" t="s">
        <v>176</v>
      </c>
      <c r="F1686" s="4" t="s">
        <v>12</v>
      </c>
      <c r="G1686" s="269">
        <v>124890.55462184876</v>
      </c>
      <c r="H1686" s="4">
        <v>905</v>
      </c>
      <c r="I1686" s="4">
        <v>2910</v>
      </c>
    </row>
    <row r="1687" spans="1:9">
      <c r="A1687" s="4" t="s">
        <v>67</v>
      </c>
      <c r="B1687" s="4">
        <v>107596</v>
      </c>
      <c r="C1687" s="171" t="s">
        <v>2774</v>
      </c>
      <c r="D1687" s="4" t="s">
        <v>2775</v>
      </c>
      <c r="E1687" s="4" t="s">
        <v>176</v>
      </c>
      <c r="F1687" s="4" t="s">
        <v>12</v>
      </c>
      <c r="G1687" s="269">
        <v>56133.697478991606</v>
      </c>
      <c r="H1687" s="4">
        <v>905</v>
      </c>
      <c r="I1687" s="4">
        <v>2910</v>
      </c>
    </row>
    <row r="1688" spans="1:9">
      <c r="A1688" s="4" t="s">
        <v>67</v>
      </c>
      <c r="B1688" s="4">
        <v>107597</v>
      </c>
      <c r="C1688" s="171" t="s">
        <v>2776</v>
      </c>
      <c r="D1688" s="4" t="s">
        <v>2777</v>
      </c>
      <c r="E1688" s="4" t="s">
        <v>176</v>
      </c>
      <c r="F1688" s="4" t="s">
        <v>12</v>
      </c>
      <c r="G1688" s="269">
        <v>26443.596638655465</v>
      </c>
      <c r="H1688" s="4">
        <v>905</v>
      </c>
      <c r="I1688" s="4">
        <v>2912</v>
      </c>
    </row>
    <row r="1689" spans="1:9">
      <c r="A1689" s="4" t="s">
        <v>53</v>
      </c>
      <c r="B1689" s="4">
        <v>107598</v>
      </c>
      <c r="C1689" s="171" t="s">
        <v>2778</v>
      </c>
      <c r="D1689" s="4" t="s">
        <v>2779</v>
      </c>
      <c r="E1689" s="4" t="s">
        <v>198</v>
      </c>
      <c r="F1689" s="4" t="s">
        <v>12</v>
      </c>
      <c r="G1689" s="269">
        <v>70023.672268907569</v>
      </c>
      <c r="H1689" s="4">
        <v>935</v>
      </c>
      <c r="I1689" s="4">
        <v>2197</v>
      </c>
    </row>
    <row r="1690" spans="1:9">
      <c r="A1690" s="4" t="s">
        <v>67</v>
      </c>
      <c r="B1690" s="4">
        <v>107599</v>
      </c>
      <c r="C1690" s="171" t="s">
        <v>2780</v>
      </c>
      <c r="D1690" s="4" t="s">
        <v>2781</v>
      </c>
      <c r="E1690" s="4" t="s">
        <v>345</v>
      </c>
      <c r="F1690" s="4" t="s">
        <v>12</v>
      </c>
      <c r="G1690" s="269">
        <v>25512.529411764706</v>
      </c>
      <c r="H1690" s="4">
        <v>964</v>
      </c>
      <c r="I1690" s="4">
        <v>2251</v>
      </c>
    </row>
    <row r="1691" spans="1:9">
      <c r="A1691" s="4" t="s">
        <v>67</v>
      </c>
      <c r="B1691" s="4">
        <v>107600</v>
      </c>
      <c r="C1691" s="171" t="s">
        <v>2782</v>
      </c>
      <c r="D1691" s="4" t="s">
        <v>2783</v>
      </c>
      <c r="E1691" s="4" t="s">
        <v>176</v>
      </c>
      <c r="F1691" s="4" t="s">
        <v>12</v>
      </c>
      <c r="G1691" s="269">
        <v>35294.100840336141</v>
      </c>
      <c r="H1691" s="4">
        <v>905</v>
      </c>
      <c r="I1691" s="4">
        <v>2253</v>
      </c>
    </row>
    <row r="1692" spans="1:9">
      <c r="A1692" s="4" t="s">
        <v>53</v>
      </c>
      <c r="B1692" s="4">
        <v>107602</v>
      </c>
      <c r="C1692" s="171" t="s">
        <v>2784</v>
      </c>
      <c r="D1692" s="4" t="s">
        <v>2785</v>
      </c>
      <c r="E1692" s="4" t="s">
        <v>143</v>
      </c>
      <c r="F1692" s="4" t="s">
        <v>12</v>
      </c>
      <c r="G1692" s="269">
        <v>25290.957983193279</v>
      </c>
      <c r="H1692" s="4">
        <v>919</v>
      </c>
      <c r="I1692" s="4">
        <v>2131</v>
      </c>
    </row>
    <row r="1693" spans="1:9">
      <c r="A1693" s="4" t="s">
        <v>53</v>
      </c>
      <c r="B1693" s="4">
        <v>107603</v>
      </c>
      <c r="C1693" s="171" t="s">
        <v>2786</v>
      </c>
      <c r="D1693" s="4" t="s">
        <v>2787</v>
      </c>
      <c r="E1693" s="4" t="s">
        <v>72</v>
      </c>
      <c r="F1693" s="4" t="s">
        <v>12</v>
      </c>
      <c r="G1693" s="269">
        <v>16806.798319327732</v>
      </c>
      <c r="H1693" s="4">
        <v>923</v>
      </c>
      <c r="I1693" s="4">
        <v>2147</v>
      </c>
    </row>
    <row r="1694" spans="1:9">
      <c r="A1694" s="4" t="s">
        <v>53</v>
      </c>
      <c r="B1694" s="4">
        <v>107604</v>
      </c>
      <c r="C1694" s="171" t="s">
        <v>2788</v>
      </c>
      <c r="D1694" s="4" t="s">
        <v>2789</v>
      </c>
      <c r="E1694" s="4" t="s">
        <v>143</v>
      </c>
      <c r="F1694" s="4" t="s">
        <v>12</v>
      </c>
      <c r="G1694" s="269">
        <v>38905.260504201688</v>
      </c>
      <c r="H1694" s="4">
        <v>919</v>
      </c>
      <c r="I1694" s="4">
        <v>2131</v>
      </c>
    </row>
    <row r="1695" spans="1:9">
      <c r="A1695" s="4" t="s">
        <v>53</v>
      </c>
      <c r="B1695" s="4">
        <v>107605</v>
      </c>
      <c r="C1695" s="171" t="s">
        <v>2790</v>
      </c>
      <c r="D1695" s="4" t="s">
        <v>2791</v>
      </c>
      <c r="E1695" s="4" t="s">
        <v>1123</v>
      </c>
      <c r="F1695" s="4" t="s">
        <v>12</v>
      </c>
      <c r="G1695" s="269">
        <v>191597.52100840336</v>
      </c>
      <c r="H1695" s="4">
        <v>926</v>
      </c>
      <c r="I1695" s="4">
        <v>2156</v>
      </c>
    </row>
    <row r="1696" spans="1:9">
      <c r="A1696" s="4" t="s">
        <v>53</v>
      </c>
      <c r="B1696" s="4">
        <v>107606</v>
      </c>
      <c r="C1696" s="171" t="s">
        <v>2792</v>
      </c>
      <c r="D1696" s="4" t="s">
        <v>2793</v>
      </c>
      <c r="E1696" s="4" t="s">
        <v>354</v>
      </c>
      <c r="F1696" s="4" t="s">
        <v>12</v>
      </c>
      <c r="G1696" s="269">
        <v>69540.000000000015</v>
      </c>
      <c r="H1696" s="4">
        <v>918</v>
      </c>
      <c r="I1696" s="4">
        <v>2128</v>
      </c>
    </row>
    <row r="1697" spans="1:9">
      <c r="A1697" s="4" t="s">
        <v>53</v>
      </c>
      <c r="B1697" s="4">
        <v>107607</v>
      </c>
      <c r="C1697" s="171" t="s">
        <v>2794</v>
      </c>
      <c r="D1697" s="4" t="s">
        <v>2795</v>
      </c>
      <c r="E1697" s="4" t="s">
        <v>284</v>
      </c>
      <c r="F1697" s="4" t="s">
        <v>12</v>
      </c>
      <c r="G1697" s="269">
        <v>21926.462184873952</v>
      </c>
      <c r="H1697" s="4">
        <v>911</v>
      </c>
      <c r="I1697" s="4">
        <v>2112</v>
      </c>
    </row>
    <row r="1698" spans="1:9">
      <c r="A1698" s="4" t="s">
        <v>53</v>
      </c>
      <c r="B1698" s="4">
        <v>107608</v>
      </c>
      <c r="C1698" s="171" t="s">
        <v>2796</v>
      </c>
      <c r="D1698" s="4" t="s">
        <v>2797</v>
      </c>
      <c r="E1698" s="4" t="s">
        <v>284</v>
      </c>
      <c r="F1698" s="4" t="s">
        <v>12</v>
      </c>
      <c r="G1698" s="269">
        <v>29400</v>
      </c>
      <c r="H1698" s="4">
        <v>911</v>
      </c>
      <c r="I1698" s="4">
        <v>2112</v>
      </c>
    </row>
    <row r="1699" spans="1:9">
      <c r="A1699" s="4" t="s">
        <v>53</v>
      </c>
      <c r="B1699" s="4">
        <v>107609</v>
      </c>
      <c r="C1699" s="171" t="s">
        <v>2798</v>
      </c>
      <c r="D1699" s="4" t="s">
        <v>2799</v>
      </c>
      <c r="E1699" s="4" t="s">
        <v>284</v>
      </c>
      <c r="F1699" s="4" t="s">
        <v>12</v>
      </c>
      <c r="G1699" s="269">
        <v>8685</v>
      </c>
      <c r="H1699" s="4">
        <v>911</v>
      </c>
      <c r="I1699" s="4">
        <v>2112</v>
      </c>
    </row>
    <row r="1700" spans="1:9">
      <c r="A1700" s="4" t="s">
        <v>53</v>
      </c>
      <c r="B1700" s="4">
        <v>107610</v>
      </c>
      <c r="C1700" s="171" t="s">
        <v>2800</v>
      </c>
      <c r="D1700" s="4" t="s">
        <v>2801</v>
      </c>
      <c r="E1700" s="4" t="s">
        <v>284</v>
      </c>
      <c r="F1700" s="4" t="s">
        <v>12</v>
      </c>
      <c r="G1700" s="269">
        <v>18862.201680672271</v>
      </c>
      <c r="H1700" s="4">
        <v>911</v>
      </c>
      <c r="I1700" s="4">
        <v>2112</v>
      </c>
    </row>
    <row r="1701" spans="1:9">
      <c r="A1701" s="4" t="s">
        <v>53</v>
      </c>
      <c r="B1701" s="4">
        <v>107611</v>
      </c>
      <c r="C1701" s="171" t="s">
        <v>2802</v>
      </c>
      <c r="D1701" s="4" t="s">
        <v>2803</v>
      </c>
      <c r="E1701" s="4" t="s">
        <v>72</v>
      </c>
      <c r="F1701" s="4" t="s">
        <v>12</v>
      </c>
      <c r="G1701" s="269">
        <v>21176.403361344539</v>
      </c>
      <c r="H1701" s="4">
        <v>923</v>
      </c>
      <c r="I1701" s="4">
        <v>2147</v>
      </c>
    </row>
    <row r="1702" spans="1:9">
      <c r="A1702" s="4" t="s">
        <v>53</v>
      </c>
      <c r="B1702" s="4">
        <v>107612</v>
      </c>
      <c r="C1702" s="171" t="s">
        <v>2804</v>
      </c>
      <c r="D1702" s="4" t="s">
        <v>2805</v>
      </c>
      <c r="E1702" s="4" t="s">
        <v>198</v>
      </c>
      <c r="F1702" s="4" t="s">
        <v>12</v>
      </c>
      <c r="G1702" s="269">
        <v>13621.966386554623</v>
      </c>
      <c r="H1702" s="4">
        <v>935</v>
      </c>
      <c r="I1702" s="4">
        <v>2197</v>
      </c>
    </row>
    <row r="1703" spans="1:9">
      <c r="A1703" s="4" t="s">
        <v>53</v>
      </c>
      <c r="B1703" s="4">
        <v>107613</v>
      </c>
      <c r="C1703" s="171" t="s">
        <v>2806</v>
      </c>
      <c r="D1703" s="4" t="s">
        <v>2807</v>
      </c>
      <c r="E1703" s="4" t="s">
        <v>72</v>
      </c>
      <c r="F1703" s="4" t="s">
        <v>12</v>
      </c>
      <c r="G1703" s="269">
        <v>21176.403361344539</v>
      </c>
      <c r="H1703" s="4">
        <v>923</v>
      </c>
      <c r="I1703" s="4">
        <v>2147</v>
      </c>
    </row>
    <row r="1704" spans="1:9">
      <c r="A1704" s="4" t="s">
        <v>53</v>
      </c>
      <c r="B1704" s="4">
        <v>107614</v>
      </c>
      <c r="C1704" s="171" t="s">
        <v>2808</v>
      </c>
      <c r="D1704" s="4" t="s">
        <v>2809</v>
      </c>
      <c r="E1704" s="4" t="s">
        <v>198</v>
      </c>
      <c r="F1704" s="4" t="s">
        <v>12</v>
      </c>
      <c r="G1704" s="269">
        <v>16650</v>
      </c>
      <c r="H1704" s="4">
        <v>935</v>
      </c>
      <c r="I1704" s="4">
        <v>2197</v>
      </c>
    </row>
    <row r="1705" spans="1:9">
      <c r="A1705" s="4" t="s">
        <v>53</v>
      </c>
      <c r="B1705" s="4">
        <v>107615</v>
      </c>
      <c r="C1705" s="171" t="s">
        <v>2810</v>
      </c>
      <c r="D1705" s="4" t="s">
        <v>2811</v>
      </c>
      <c r="E1705" s="4" t="s">
        <v>186</v>
      </c>
      <c r="F1705" s="4" t="s">
        <v>12</v>
      </c>
      <c r="G1705" s="269">
        <v>191597.52100840336</v>
      </c>
      <c r="H1705" s="4">
        <v>907</v>
      </c>
      <c r="I1705" s="4">
        <v>2100</v>
      </c>
    </row>
    <row r="1706" spans="1:9">
      <c r="A1706" s="4" t="s">
        <v>53</v>
      </c>
      <c r="B1706" s="4">
        <v>107616</v>
      </c>
      <c r="C1706" s="171" t="s">
        <v>2812</v>
      </c>
      <c r="D1706" s="4" t="s">
        <v>2813</v>
      </c>
      <c r="E1706" s="4" t="s">
        <v>198</v>
      </c>
      <c r="F1706" s="4" t="s">
        <v>12</v>
      </c>
      <c r="G1706" s="269">
        <v>52689.10924369748</v>
      </c>
      <c r="H1706" s="4">
        <v>935</v>
      </c>
      <c r="I1706" s="4">
        <v>2197</v>
      </c>
    </row>
    <row r="1707" spans="1:9">
      <c r="A1707" s="4" t="s">
        <v>53</v>
      </c>
      <c r="B1707" s="4">
        <v>107617</v>
      </c>
      <c r="C1707" s="171" t="s">
        <v>2814</v>
      </c>
      <c r="D1707" s="4" t="s">
        <v>2815</v>
      </c>
      <c r="E1707" s="4" t="s">
        <v>87</v>
      </c>
      <c r="F1707" s="4" t="s">
        <v>12</v>
      </c>
      <c r="G1707" s="269">
        <v>191597.52100840336</v>
      </c>
      <c r="H1707" s="4">
        <v>920</v>
      </c>
      <c r="I1707" s="4">
        <v>2134</v>
      </c>
    </row>
    <row r="1708" spans="1:9">
      <c r="A1708" s="4" t="s">
        <v>53</v>
      </c>
      <c r="B1708" s="4">
        <v>107618</v>
      </c>
      <c r="C1708" s="171" t="s">
        <v>2816</v>
      </c>
      <c r="D1708" s="4" t="s">
        <v>2817</v>
      </c>
      <c r="E1708" s="4" t="s">
        <v>72</v>
      </c>
      <c r="F1708" s="4" t="s">
        <v>12</v>
      </c>
      <c r="G1708" s="269">
        <v>13109.277310924372</v>
      </c>
      <c r="H1708" s="4">
        <v>923</v>
      </c>
      <c r="I1708" s="4">
        <v>2147</v>
      </c>
    </row>
    <row r="1709" spans="1:9">
      <c r="A1709" s="4" t="s">
        <v>53</v>
      </c>
      <c r="B1709" s="4">
        <v>107619</v>
      </c>
      <c r="C1709" s="171" t="s">
        <v>2818</v>
      </c>
      <c r="D1709" s="4" t="s">
        <v>2819</v>
      </c>
      <c r="E1709" s="4" t="s">
        <v>72</v>
      </c>
      <c r="F1709" s="4" t="s">
        <v>12</v>
      </c>
      <c r="G1709" s="269">
        <v>16638.638655462186</v>
      </c>
      <c r="H1709" s="4">
        <v>923</v>
      </c>
      <c r="I1709" s="4">
        <v>2147</v>
      </c>
    </row>
    <row r="1710" spans="1:9">
      <c r="A1710" s="4" t="s">
        <v>24</v>
      </c>
      <c r="B1710" s="4">
        <v>107620</v>
      </c>
      <c r="C1710" s="171" t="s">
        <v>2820</v>
      </c>
      <c r="D1710" s="4" t="s">
        <v>2821</v>
      </c>
      <c r="E1710" s="4" t="s">
        <v>52</v>
      </c>
      <c r="F1710" s="4" t="s">
        <v>12</v>
      </c>
      <c r="G1710" s="269">
        <v>38319.386554621851</v>
      </c>
      <c r="H1710" s="4">
        <v>720</v>
      </c>
      <c r="I1710" s="4">
        <v>1980</v>
      </c>
    </row>
    <row r="1711" spans="1:9">
      <c r="A1711" s="4" t="s">
        <v>24</v>
      </c>
      <c r="B1711" s="4">
        <v>107621</v>
      </c>
      <c r="C1711" s="171" t="s">
        <v>2822</v>
      </c>
      <c r="D1711" s="4" t="s">
        <v>2823</v>
      </c>
      <c r="E1711" s="4" t="s">
        <v>52</v>
      </c>
      <c r="F1711" s="4" t="s">
        <v>12</v>
      </c>
      <c r="G1711" s="269">
        <v>76638.781512605041</v>
      </c>
      <c r="H1711" s="4">
        <v>720</v>
      </c>
      <c r="I1711" s="4">
        <v>1980</v>
      </c>
    </row>
    <row r="1712" spans="1:9">
      <c r="A1712" s="4" t="s">
        <v>24</v>
      </c>
      <c r="B1712" s="4">
        <v>107622</v>
      </c>
      <c r="C1712" s="171" t="s">
        <v>2824</v>
      </c>
      <c r="D1712" s="4" t="s">
        <v>2825</v>
      </c>
      <c r="E1712" s="4" t="s">
        <v>30</v>
      </c>
      <c r="F1712" s="4" t="s">
        <v>12</v>
      </c>
      <c r="G1712" s="269">
        <v>21891.092436974792</v>
      </c>
      <c r="H1712" s="4">
        <v>715</v>
      </c>
      <c r="I1712" s="4">
        <v>1943</v>
      </c>
    </row>
    <row r="1713" spans="1:9">
      <c r="A1713" s="4" t="s">
        <v>16</v>
      </c>
      <c r="B1713" s="4">
        <v>107623</v>
      </c>
      <c r="C1713" s="171" t="s">
        <v>2826</v>
      </c>
      <c r="D1713" s="4" t="s">
        <v>2827</v>
      </c>
      <c r="E1713" s="4" t="s">
        <v>18</v>
      </c>
      <c r="F1713" s="4" t="s">
        <v>12</v>
      </c>
      <c r="G1713" s="269">
        <v>27691.26050420168</v>
      </c>
      <c r="H1713" s="4">
        <v>409</v>
      </c>
      <c r="I1713" s="4">
        <v>1673</v>
      </c>
    </row>
    <row r="1714" spans="1:9">
      <c r="A1714" s="4" t="s">
        <v>24</v>
      </c>
      <c r="B1714" s="4">
        <v>107624</v>
      </c>
      <c r="C1714" s="171" t="s">
        <v>2828</v>
      </c>
      <c r="D1714" s="4" t="s">
        <v>2829</v>
      </c>
      <c r="E1714" s="4" t="s">
        <v>52</v>
      </c>
      <c r="F1714" s="4" t="s">
        <v>12</v>
      </c>
      <c r="G1714" s="269">
        <v>31932.915966386554</v>
      </c>
      <c r="H1714" s="4">
        <v>720</v>
      </c>
      <c r="I1714" s="4">
        <v>1980</v>
      </c>
    </row>
    <row r="1715" spans="1:9">
      <c r="A1715" s="4" t="s">
        <v>24</v>
      </c>
      <c r="B1715" s="4">
        <v>107625</v>
      </c>
      <c r="C1715" s="171" t="s">
        <v>2830</v>
      </c>
      <c r="D1715" s="4" t="s">
        <v>2831</v>
      </c>
      <c r="E1715" s="4" t="s">
        <v>30</v>
      </c>
      <c r="F1715" s="4" t="s">
        <v>12</v>
      </c>
      <c r="G1715" s="269">
        <v>28057.630252100844</v>
      </c>
      <c r="H1715" s="4">
        <v>715</v>
      </c>
      <c r="I1715" s="4">
        <v>1943</v>
      </c>
    </row>
    <row r="1716" spans="1:9">
      <c r="A1716" s="4" t="s">
        <v>24</v>
      </c>
      <c r="B1716" s="4">
        <v>107626</v>
      </c>
      <c r="C1716" s="171" t="s">
        <v>2832</v>
      </c>
      <c r="D1716" s="4" t="s">
        <v>2833</v>
      </c>
      <c r="E1716" s="4" t="s">
        <v>95</v>
      </c>
      <c r="F1716" s="4" t="s">
        <v>12</v>
      </c>
      <c r="G1716" s="269">
        <v>92166.100840336148</v>
      </c>
      <c r="H1716" s="4">
        <v>713</v>
      </c>
      <c r="I1716" s="4">
        <v>1938</v>
      </c>
    </row>
    <row r="1717" spans="1:9">
      <c r="A1717" s="4" t="s">
        <v>16</v>
      </c>
      <c r="B1717" s="4">
        <v>107628</v>
      </c>
      <c r="C1717" s="171" t="s">
        <v>2834</v>
      </c>
      <c r="D1717" s="4" t="s">
        <v>2835</v>
      </c>
      <c r="E1717" s="4" t="s">
        <v>20</v>
      </c>
      <c r="F1717" s="4" t="s">
        <v>12</v>
      </c>
      <c r="G1717" s="269">
        <v>67596.588235294126</v>
      </c>
      <c r="H1717" s="4">
        <v>413</v>
      </c>
      <c r="I1717" s="4">
        <v>1682</v>
      </c>
    </row>
    <row r="1718" spans="1:9">
      <c r="A1718" s="4" t="s">
        <v>16</v>
      </c>
      <c r="B1718" s="4">
        <v>107629</v>
      </c>
      <c r="C1718" s="171" t="s">
        <v>2836</v>
      </c>
      <c r="D1718" s="4" t="s">
        <v>2837</v>
      </c>
      <c r="E1718" s="4" t="s">
        <v>170</v>
      </c>
      <c r="F1718" s="4" t="s">
        <v>12</v>
      </c>
      <c r="G1718" s="269">
        <v>22953.882352941178</v>
      </c>
      <c r="H1718" s="4">
        <v>411</v>
      </c>
      <c r="I1718" s="4">
        <v>1676</v>
      </c>
    </row>
    <row r="1719" spans="1:9">
      <c r="A1719" s="4" t="s">
        <v>53</v>
      </c>
      <c r="B1719" s="4">
        <v>107630</v>
      </c>
      <c r="C1719" s="171" t="s">
        <v>2838</v>
      </c>
      <c r="D1719" s="4" t="s">
        <v>2839</v>
      </c>
      <c r="E1719" s="4" t="s">
        <v>134</v>
      </c>
      <c r="F1719" s="4" t="s">
        <v>12</v>
      </c>
      <c r="G1719" s="269">
        <v>84714.596638655465</v>
      </c>
      <c r="H1719" s="4">
        <v>938</v>
      </c>
      <c r="I1719" s="4">
        <v>2207</v>
      </c>
    </row>
    <row r="1720" spans="1:9">
      <c r="A1720" s="4" t="s">
        <v>53</v>
      </c>
      <c r="B1720" s="4">
        <v>107631</v>
      </c>
      <c r="C1720" s="171" t="s">
        <v>2840</v>
      </c>
      <c r="D1720" s="4" t="s">
        <v>2841</v>
      </c>
      <c r="E1720" s="4" t="s">
        <v>354</v>
      </c>
      <c r="F1720" s="4" t="s">
        <v>12</v>
      </c>
      <c r="G1720" s="269">
        <v>67058.756302521011</v>
      </c>
      <c r="H1720" s="4">
        <v>918</v>
      </c>
      <c r="I1720" s="4">
        <v>2128</v>
      </c>
    </row>
    <row r="1721" spans="1:9">
      <c r="A1721" s="4" t="s">
        <v>16</v>
      </c>
      <c r="B1721" s="4">
        <v>107633</v>
      </c>
      <c r="C1721" s="171" t="s">
        <v>2842</v>
      </c>
      <c r="D1721" s="4" t="s">
        <v>2843</v>
      </c>
      <c r="E1721" s="4" t="s">
        <v>20</v>
      </c>
      <c r="F1721" s="4" t="s">
        <v>12</v>
      </c>
      <c r="G1721" s="269">
        <v>22310.907563025212</v>
      </c>
      <c r="H1721" s="4">
        <v>413</v>
      </c>
      <c r="I1721" s="4">
        <v>1682</v>
      </c>
    </row>
    <row r="1722" spans="1:9">
      <c r="A1722" s="4" t="s">
        <v>24</v>
      </c>
      <c r="B1722" s="4">
        <v>107634</v>
      </c>
      <c r="C1722" s="171" t="s">
        <v>2844</v>
      </c>
      <c r="D1722" s="4" t="s">
        <v>2845</v>
      </c>
      <c r="E1722" s="4" t="s">
        <v>30</v>
      </c>
      <c r="F1722" s="4" t="s">
        <v>12</v>
      </c>
      <c r="G1722" s="269">
        <v>72142.016806722691</v>
      </c>
      <c r="H1722" s="4">
        <v>715</v>
      </c>
      <c r="I1722" s="4">
        <v>1943</v>
      </c>
    </row>
    <row r="1723" spans="1:9">
      <c r="A1723" s="4" t="s">
        <v>53</v>
      </c>
      <c r="B1723" s="4">
        <v>107635</v>
      </c>
      <c r="C1723" s="171" t="s">
        <v>2846</v>
      </c>
      <c r="D1723" s="4" t="s">
        <v>2847</v>
      </c>
      <c r="E1723" s="4" t="s">
        <v>72</v>
      </c>
      <c r="F1723" s="4" t="s">
        <v>12</v>
      </c>
      <c r="G1723" s="269">
        <v>21176.403361344539</v>
      </c>
      <c r="H1723" s="4">
        <v>923</v>
      </c>
      <c r="I1723" s="4">
        <v>2147</v>
      </c>
    </row>
    <row r="1724" spans="1:9">
      <c r="A1724" s="4" t="s">
        <v>24</v>
      </c>
      <c r="B1724" s="4">
        <v>107636</v>
      </c>
      <c r="C1724" s="171" t="s">
        <v>2848</v>
      </c>
      <c r="D1724" s="4" t="s">
        <v>2849</v>
      </c>
      <c r="E1724" s="4" t="s">
        <v>52</v>
      </c>
      <c r="F1724" s="4" t="s">
        <v>12</v>
      </c>
      <c r="G1724" s="269">
        <v>31932.915966386554</v>
      </c>
      <c r="H1724" s="4">
        <v>720</v>
      </c>
      <c r="I1724" s="4">
        <v>1980</v>
      </c>
    </row>
    <row r="1725" spans="1:9">
      <c r="A1725" s="4" t="s">
        <v>31</v>
      </c>
      <c r="B1725" s="4">
        <v>107637</v>
      </c>
      <c r="C1725" s="171" t="s">
        <v>2850</v>
      </c>
      <c r="D1725" s="4" t="s">
        <v>2109</v>
      </c>
      <c r="E1725" s="4" t="s">
        <v>116</v>
      </c>
      <c r="F1725" s="4" t="s">
        <v>12</v>
      </c>
      <c r="G1725" s="269">
        <v>16947.899159663866</v>
      </c>
      <c r="H1725" s="4">
        <v>605</v>
      </c>
      <c r="I1725" s="4">
        <v>1815</v>
      </c>
    </row>
    <row r="1726" spans="1:9">
      <c r="A1726" s="4" t="s">
        <v>24</v>
      </c>
      <c r="B1726" s="4">
        <v>107638</v>
      </c>
      <c r="C1726" s="171" t="s">
        <v>2851</v>
      </c>
      <c r="D1726" s="4" t="s">
        <v>2852</v>
      </c>
      <c r="E1726" s="4" t="s">
        <v>95</v>
      </c>
      <c r="F1726" s="4" t="s">
        <v>12</v>
      </c>
      <c r="G1726" s="269">
        <v>120898.57142857142</v>
      </c>
      <c r="H1726" s="4">
        <v>713</v>
      </c>
      <c r="I1726" s="4">
        <v>1938</v>
      </c>
    </row>
    <row r="1727" spans="1:9">
      <c r="A1727" s="4" t="s">
        <v>16</v>
      </c>
      <c r="B1727" s="4">
        <v>107639</v>
      </c>
      <c r="C1727" s="171" t="s">
        <v>2853</v>
      </c>
      <c r="D1727" s="4" t="s">
        <v>2854</v>
      </c>
      <c r="E1727" s="4" t="s">
        <v>20</v>
      </c>
      <c r="F1727" s="4" t="s">
        <v>12</v>
      </c>
      <c r="G1727" s="269">
        <v>7856.5462184873959</v>
      </c>
      <c r="H1727" s="4">
        <v>413</v>
      </c>
      <c r="I1727" s="4">
        <v>1682</v>
      </c>
    </row>
    <row r="1728" spans="1:9">
      <c r="A1728" s="4" t="s">
        <v>423</v>
      </c>
      <c r="B1728" s="4">
        <v>107640</v>
      </c>
      <c r="C1728" s="171" t="s">
        <v>2855</v>
      </c>
      <c r="D1728" s="4" t="s">
        <v>2856</v>
      </c>
      <c r="E1728" s="4" t="s">
        <v>451</v>
      </c>
      <c r="F1728" s="4" t="s">
        <v>12</v>
      </c>
      <c r="G1728" s="269">
        <v>47899.378151260506</v>
      </c>
      <c r="H1728" s="4">
        <v>410</v>
      </c>
      <c r="I1728" s="4">
        <v>1639</v>
      </c>
    </row>
    <row r="1729" spans="1:9">
      <c r="A1729" s="4" t="s">
        <v>16</v>
      </c>
      <c r="B1729" s="4">
        <v>107641</v>
      </c>
      <c r="C1729" s="171" t="s">
        <v>2857</v>
      </c>
      <c r="D1729" s="4" t="s">
        <v>2858</v>
      </c>
      <c r="E1729" s="4" t="s">
        <v>20</v>
      </c>
      <c r="F1729" s="4" t="s">
        <v>12</v>
      </c>
      <c r="G1729" s="269">
        <v>43907.478991596639</v>
      </c>
      <c r="H1729" s="4">
        <v>413</v>
      </c>
      <c r="I1729" s="4">
        <v>1682</v>
      </c>
    </row>
    <row r="1730" spans="1:9">
      <c r="A1730" s="4" t="s">
        <v>137</v>
      </c>
      <c r="B1730" s="4">
        <v>107642</v>
      </c>
      <c r="C1730" s="171" t="s">
        <v>2859</v>
      </c>
      <c r="D1730" s="4" t="s">
        <v>2860</v>
      </c>
      <c r="E1730" s="4" t="s">
        <v>1510</v>
      </c>
      <c r="F1730" s="4" t="s">
        <v>12</v>
      </c>
      <c r="G1730" s="269">
        <v>33277.462184873948</v>
      </c>
      <c r="H1730" s="4">
        <v>717</v>
      </c>
      <c r="I1730" s="4">
        <v>1957</v>
      </c>
    </row>
    <row r="1731" spans="1:9">
      <c r="A1731" s="4" t="s">
        <v>53</v>
      </c>
      <c r="B1731" s="4">
        <v>107643</v>
      </c>
      <c r="C1731" s="171" t="s">
        <v>2861</v>
      </c>
      <c r="D1731" s="4" t="s">
        <v>2862</v>
      </c>
      <c r="E1731" s="4" t="s">
        <v>198</v>
      </c>
      <c r="F1731" s="4" t="s">
        <v>12</v>
      </c>
      <c r="G1731" s="269">
        <v>38100.899159663866</v>
      </c>
      <c r="H1731" s="4">
        <v>935</v>
      </c>
      <c r="I1731" s="4">
        <v>2197</v>
      </c>
    </row>
    <row r="1732" spans="1:9">
      <c r="A1732" s="4" t="s">
        <v>156</v>
      </c>
      <c r="B1732" s="4">
        <v>107644</v>
      </c>
      <c r="C1732" s="171" t="s">
        <v>2863</v>
      </c>
      <c r="D1732" s="4" t="s">
        <v>2864</v>
      </c>
      <c r="E1732" s="4" t="s">
        <v>200</v>
      </c>
      <c r="F1732" s="4" t="s">
        <v>12</v>
      </c>
      <c r="G1732" s="269">
        <v>14557.983193277312</v>
      </c>
      <c r="H1732" s="4">
        <v>705</v>
      </c>
      <c r="I1732" s="4">
        <v>1915</v>
      </c>
    </row>
    <row r="1733" spans="1:9">
      <c r="A1733" s="4" t="s">
        <v>53</v>
      </c>
      <c r="B1733" s="4">
        <v>107645</v>
      </c>
      <c r="C1733" s="171" t="s">
        <v>2865</v>
      </c>
      <c r="D1733" s="4" t="s">
        <v>2866</v>
      </c>
      <c r="E1733" s="4" t="s">
        <v>58</v>
      </c>
      <c r="F1733" s="4" t="s">
        <v>12</v>
      </c>
      <c r="G1733" s="269">
        <v>76320</v>
      </c>
      <c r="H1733" s="4">
        <v>932</v>
      </c>
      <c r="I1733" s="4">
        <v>2177</v>
      </c>
    </row>
    <row r="1734" spans="1:9">
      <c r="A1734" s="4" t="s">
        <v>53</v>
      </c>
      <c r="B1734" s="4">
        <v>107646</v>
      </c>
      <c r="C1734" s="171" t="s">
        <v>2867</v>
      </c>
      <c r="D1734" s="4" t="s">
        <v>2868</v>
      </c>
      <c r="E1734" s="4" t="s">
        <v>354</v>
      </c>
      <c r="F1734" s="4" t="s">
        <v>12</v>
      </c>
      <c r="G1734" s="269">
        <v>58395.100840336134</v>
      </c>
      <c r="H1734" s="4">
        <v>918</v>
      </c>
      <c r="I1734" s="4">
        <v>2128</v>
      </c>
    </row>
    <row r="1735" spans="1:9">
      <c r="A1735" s="4" t="s">
        <v>156</v>
      </c>
      <c r="B1735" s="4">
        <v>107647</v>
      </c>
      <c r="C1735" s="171" t="s">
        <v>2869</v>
      </c>
      <c r="D1735" s="4" t="s">
        <v>2870</v>
      </c>
      <c r="E1735" s="4" t="s">
        <v>200</v>
      </c>
      <c r="F1735" s="4" t="s">
        <v>12</v>
      </c>
      <c r="G1735" s="269">
        <v>31932.915966386554</v>
      </c>
      <c r="H1735" s="4">
        <v>705</v>
      </c>
      <c r="I1735" s="4">
        <v>1914</v>
      </c>
    </row>
    <row r="1736" spans="1:9">
      <c r="A1736" s="4" t="s">
        <v>16</v>
      </c>
      <c r="B1736" s="4">
        <v>107648</v>
      </c>
      <c r="C1736" s="171" t="s">
        <v>2871</v>
      </c>
      <c r="D1736" s="4" t="s">
        <v>2872</v>
      </c>
      <c r="E1736" s="4" t="s">
        <v>20</v>
      </c>
      <c r="F1736" s="4" t="s">
        <v>12</v>
      </c>
      <c r="G1736" s="269">
        <v>49915.915966386558</v>
      </c>
      <c r="H1736" s="4">
        <v>413</v>
      </c>
      <c r="I1736" s="4">
        <v>1682</v>
      </c>
    </row>
    <row r="1737" spans="1:9">
      <c r="A1737" s="4" t="s">
        <v>53</v>
      </c>
      <c r="B1737" s="4">
        <v>107650</v>
      </c>
      <c r="C1737" s="171" t="s">
        <v>2873</v>
      </c>
      <c r="D1737" s="4" t="s">
        <v>2874</v>
      </c>
      <c r="E1737" s="4" t="s">
        <v>134</v>
      </c>
      <c r="F1737" s="4" t="s">
        <v>12</v>
      </c>
      <c r="G1737" s="269">
        <v>55100</v>
      </c>
      <c r="H1737" s="4">
        <v>938</v>
      </c>
      <c r="I1737" s="4">
        <v>2207</v>
      </c>
    </row>
    <row r="1738" spans="1:9">
      <c r="A1738" s="4" t="s">
        <v>53</v>
      </c>
      <c r="B1738" s="4">
        <v>107651</v>
      </c>
      <c r="C1738" s="171" t="s">
        <v>2875</v>
      </c>
      <c r="D1738" s="4" t="s">
        <v>2876</v>
      </c>
      <c r="E1738" s="4" t="s">
        <v>84</v>
      </c>
      <c r="F1738" s="4" t="s">
        <v>12</v>
      </c>
      <c r="G1738" s="269">
        <v>18907.563025210085</v>
      </c>
      <c r="H1738" s="4">
        <v>946</v>
      </c>
      <c r="I1738" s="4">
        <v>2235</v>
      </c>
    </row>
    <row r="1739" spans="1:9">
      <c r="A1739" s="4" t="s">
        <v>53</v>
      </c>
      <c r="B1739" s="4">
        <v>107652</v>
      </c>
      <c r="C1739" s="171" t="s">
        <v>2877</v>
      </c>
      <c r="D1739" s="4" t="s">
        <v>2878</v>
      </c>
      <c r="E1739" s="4" t="s">
        <v>76</v>
      </c>
      <c r="F1739" s="4" t="s">
        <v>12</v>
      </c>
      <c r="G1739" s="269">
        <v>126500.33613445378</v>
      </c>
      <c r="H1739" s="4">
        <v>937</v>
      </c>
      <c r="I1739" s="4">
        <v>2203</v>
      </c>
    </row>
    <row r="1740" spans="1:9">
      <c r="A1740" s="4" t="s">
        <v>53</v>
      </c>
      <c r="B1740" s="4">
        <v>107654</v>
      </c>
      <c r="C1740" s="171" t="s">
        <v>2879</v>
      </c>
      <c r="D1740" s="4" t="s">
        <v>2880</v>
      </c>
      <c r="E1740" s="4" t="s">
        <v>118</v>
      </c>
      <c r="F1740" s="4" t="s">
        <v>12</v>
      </c>
      <c r="G1740" s="269">
        <v>11543</v>
      </c>
      <c r="H1740" s="4">
        <v>945</v>
      </c>
      <c r="I1740" s="4">
        <v>2232</v>
      </c>
    </row>
    <row r="1741" spans="1:9">
      <c r="A1741" s="4" t="s">
        <v>53</v>
      </c>
      <c r="B1741" s="4">
        <v>107655</v>
      </c>
      <c r="C1741" s="171" t="s">
        <v>2881</v>
      </c>
      <c r="D1741" s="4" t="s">
        <v>2882</v>
      </c>
      <c r="E1741" s="4" t="s">
        <v>84</v>
      </c>
      <c r="F1741" s="4" t="s">
        <v>12</v>
      </c>
      <c r="G1741" s="269">
        <v>42509.521008403368</v>
      </c>
      <c r="H1741" s="4">
        <v>946</v>
      </c>
      <c r="I1741" s="4">
        <v>2235</v>
      </c>
    </row>
    <row r="1742" spans="1:9">
      <c r="A1742" s="4" t="s">
        <v>31</v>
      </c>
      <c r="B1742" s="4">
        <v>107656</v>
      </c>
      <c r="C1742" s="171" t="s">
        <v>2883</v>
      </c>
      <c r="D1742" s="4" t="s">
        <v>2884</v>
      </c>
      <c r="E1742" s="4" t="s">
        <v>116</v>
      </c>
      <c r="F1742" s="4" t="s">
        <v>12</v>
      </c>
      <c r="G1742" s="269">
        <v>69916.260504201695</v>
      </c>
      <c r="H1742" s="4">
        <v>605</v>
      </c>
      <c r="I1742" s="4">
        <v>1813</v>
      </c>
    </row>
    <row r="1743" spans="1:9">
      <c r="A1743" s="4" t="s">
        <v>53</v>
      </c>
      <c r="B1743" s="4">
        <v>107657</v>
      </c>
      <c r="C1743" s="171" t="s">
        <v>2885</v>
      </c>
      <c r="D1743" s="4" t="s">
        <v>2886</v>
      </c>
      <c r="E1743" s="4" t="s">
        <v>118</v>
      </c>
      <c r="F1743" s="4" t="s">
        <v>12</v>
      </c>
      <c r="G1743" s="269">
        <v>14502.000000000002</v>
      </c>
      <c r="H1743" s="4">
        <v>945</v>
      </c>
      <c r="I1743" s="4">
        <v>2232</v>
      </c>
    </row>
    <row r="1744" spans="1:9">
      <c r="A1744" s="4" t="s">
        <v>53</v>
      </c>
      <c r="B1744" s="4">
        <v>107658</v>
      </c>
      <c r="C1744" s="171" t="s">
        <v>2887</v>
      </c>
      <c r="D1744" s="4" t="s">
        <v>2888</v>
      </c>
      <c r="E1744" s="4" t="s">
        <v>354</v>
      </c>
      <c r="F1744" s="4" t="s">
        <v>12</v>
      </c>
      <c r="G1744" s="269">
        <v>76127.73949579832</v>
      </c>
      <c r="H1744" s="4">
        <v>918</v>
      </c>
      <c r="I1744" s="4">
        <v>2128</v>
      </c>
    </row>
    <row r="1745" spans="1:9">
      <c r="A1745" s="4" t="s">
        <v>53</v>
      </c>
      <c r="B1745" s="4">
        <v>107660</v>
      </c>
      <c r="C1745" s="171" t="s">
        <v>2889</v>
      </c>
      <c r="D1745" s="4" t="s">
        <v>2890</v>
      </c>
      <c r="E1745" s="4" t="s">
        <v>225</v>
      </c>
      <c r="F1745" s="4" t="s">
        <v>12</v>
      </c>
      <c r="G1745" s="269">
        <v>21176.403361344539</v>
      </c>
      <c r="H1745" s="4">
        <v>908</v>
      </c>
      <c r="I1745" s="4">
        <v>2103</v>
      </c>
    </row>
    <row r="1746" spans="1:9">
      <c r="A1746" s="4" t="s">
        <v>9</v>
      </c>
      <c r="B1746" s="4">
        <v>107661</v>
      </c>
      <c r="C1746" s="171" t="s">
        <v>2891</v>
      </c>
      <c r="D1746" s="4" t="s">
        <v>2892</v>
      </c>
      <c r="E1746" s="4" t="s">
        <v>128</v>
      </c>
      <c r="F1746" s="4" t="s">
        <v>12</v>
      </c>
      <c r="G1746" s="269">
        <v>82354.159663865546</v>
      </c>
      <c r="H1746" s="4">
        <v>115</v>
      </c>
      <c r="I1746" s="4">
        <v>1340</v>
      </c>
    </row>
    <row r="1747" spans="1:9">
      <c r="A1747" s="4" t="s">
        <v>53</v>
      </c>
      <c r="B1747" s="4">
        <v>107662</v>
      </c>
      <c r="C1747" s="171" t="s">
        <v>2893</v>
      </c>
      <c r="D1747" s="4" t="s">
        <v>2894</v>
      </c>
      <c r="E1747" s="4" t="s">
        <v>55</v>
      </c>
      <c r="F1747" s="4" t="s">
        <v>12</v>
      </c>
      <c r="G1747" s="269">
        <v>104624.55462184874</v>
      </c>
      <c r="H1747" s="4">
        <v>936</v>
      </c>
      <c r="I1747" s="4">
        <v>2200</v>
      </c>
    </row>
    <row r="1748" spans="1:9">
      <c r="A1748" s="4" t="s">
        <v>53</v>
      </c>
      <c r="B1748" s="4">
        <v>107663</v>
      </c>
      <c r="C1748" s="171" t="s">
        <v>2895</v>
      </c>
      <c r="D1748" s="4" t="s">
        <v>2896</v>
      </c>
      <c r="E1748" s="4" t="s">
        <v>84</v>
      </c>
      <c r="F1748" s="4" t="s">
        <v>12</v>
      </c>
      <c r="G1748" s="269">
        <v>18671.470588235294</v>
      </c>
      <c r="H1748" s="4">
        <v>946</v>
      </c>
      <c r="I1748" s="4">
        <v>2235</v>
      </c>
    </row>
    <row r="1749" spans="1:9">
      <c r="A1749" s="4" t="s">
        <v>53</v>
      </c>
      <c r="B1749" s="4">
        <v>107664</v>
      </c>
      <c r="C1749" s="171" t="s">
        <v>2897</v>
      </c>
      <c r="D1749" s="4" t="s">
        <v>2898</v>
      </c>
      <c r="E1749" s="4" t="s">
        <v>72</v>
      </c>
      <c r="F1749" s="4" t="s">
        <v>12</v>
      </c>
      <c r="G1749" s="269">
        <v>36302.521008403361</v>
      </c>
      <c r="H1749" s="4">
        <v>923</v>
      </c>
      <c r="I1749" s="4">
        <v>2147</v>
      </c>
    </row>
    <row r="1750" spans="1:9">
      <c r="A1750" s="4" t="s">
        <v>67</v>
      </c>
      <c r="B1750" s="4">
        <v>107665</v>
      </c>
      <c r="C1750" s="171" t="s">
        <v>2899</v>
      </c>
      <c r="D1750" s="4" t="s">
        <v>2900</v>
      </c>
      <c r="E1750" s="7" t="s">
        <v>69</v>
      </c>
      <c r="F1750" s="4" t="s">
        <v>12</v>
      </c>
      <c r="G1750" s="269">
        <v>35758</v>
      </c>
      <c r="H1750" s="4">
        <v>906</v>
      </c>
      <c r="I1750" s="4">
        <v>2914</v>
      </c>
    </row>
    <row r="1751" spans="1:9">
      <c r="A1751" s="4" t="s">
        <v>53</v>
      </c>
      <c r="B1751" s="4">
        <v>107666</v>
      </c>
      <c r="C1751" s="171" t="s">
        <v>2901</v>
      </c>
      <c r="D1751" s="4" t="s">
        <v>2902</v>
      </c>
      <c r="E1751" s="4" t="s">
        <v>61</v>
      </c>
      <c r="F1751" s="4" t="s">
        <v>12</v>
      </c>
      <c r="G1751" s="269">
        <v>35249.302521008402</v>
      </c>
      <c r="H1751" s="4">
        <v>921</v>
      </c>
      <c r="I1751" s="4">
        <v>2137</v>
      </c>
    </row>
    <row r="1752" spans="1:9">
      <c r="A1752" s="4" t="s">
        <v>9</v>
      </c>
      <c r="B1752" s="4">
        <v>107667</v>
      </c>
      <c r="C1752" s="171" t="s">
        <v>2903</v>
      </c>
      <c r="D1752" s="4" t="s">
        <v>2904</v>
      </c>
      <c r="E1752" s="4" t="s">
        <v>65</v>
      </c>
      <c r="F1752" s="4" t="s">
        <v>12</v>
      </c>
      <c r="G1752" s="269">
        <v>2689.0840336134456</v>
      </c>
      <c r="H1752" s="4">
        <v>113</v>
      </c>
      <c r="I1752" s="4">
        <v>1339</v>
      </c>
    </row>
    <row r="1753" spans="1:9">
      <c r="A1753" s="4" t="s">
        <v>9</v>
      </c>
      <c r="B1753" s="4">
        <v>107668</v>
      </c>
      <c r="C1753" s="171" t="s">
        <v>2905</v>
      </c>
      <c r="D1753" s="4" t="s">
        <v>2906</v>
      </c>
      <c r="E1753" s="4" t="s">
        <v>11</v>
      </c>
      <c r="F1753" s="4" t="s">
        <v>12</v>
      </c>
      <c r="G1753" s="269">
        <v>84769.722689075628</v>
      </c>
      <c r="H1753" s="4">
        <v>102</v>
      </c>
      <c r="I1753" s="4">
        <v>1305</v>
      </c>
    </row>
    <row r="1754" spans="1:9">
      <c r="A1754" s="4" t="s">
        <v>67</v>
      </c>
      <c r="B1754" s="4">
        <v>107669</v>
      </c>
      <c r="C1754" s="171" t="s">
        <v>2907</v>
      </c>
      <c r="D1754" s="4" t="s">
        <v>2908</v>
      </c>
      <c r="E1754" s="4" t="s">
        <v>69</v>
      </c>
      <c r="F1754" s="4" t="s">
        <v>12</v>
      </c>
      <c r="G1754" s="269">
        <v>250730.59663865546</v>
      </c>
      <c r="H1754" s="4">
        <v>906</v>
      </c>
      <c r="I1754" s="4">
        <v>2913</v>
      </c>
    </row>
    <row r="1755" spans="1:9">
      <c r="A1755" s="4" t="s">
        <v>53</v>
      </c>
      <c r="B1755" s="4">
        <v>107671</v>
      </c>
      <c r="C1755" s="171" t="s">
        <v>2909</v>
      </c>
      <c r="D1755" s="4" t="s">
        <v>2910</v>
      </c>
      <c r="E1755" s="4" t="s">
        <v>143</v>
      </c>
      <c r="F1755" s="4" t="s">
        <v>12</v>
      </c>
      <c r="G1755" s="269">
        <v>16134.478991596638</v>
      </c>
      <c r="H1755" s="4">
        <v>919</v>
      </c>
      <c r="I1755" s="4">
        <v>2131</v>
      </c>
    </row>
    <row r="1756" spans="1:9">
      <c r="A1756" s="4" t="s">
        <v>53</v>
      </c>
      <c r="B1756" s="4">
        <v>107672</v>
      </c>
      <c r="C1756" s="171" t="s">
        <v>2911</v>
      </c>
      <c r="D1756" s="4" t="s">
        <v>2912</v>
      </c>
      <c r="E1756" s="4" t="s">
        <v>61</v>
      </c>
      <c r="F1756" s="4" t="s">
        <v>12</v>
      </c>
      <c r="G1756" s="269">
        <v>9320</v>
      </c>
      <c r="H1756" s="4">
        <v>921</v>
      </c>
      <c r="I1756" s="4">
        <v>2137</v>
      </c>
    </row>
    <row r="1757" spans="1:9">
      <c r="A1757" s="4" t="s">
        <v>53</v>
      </c>
      <c r="B1757" s="4">
        <v>107673</v>
      </c>
      <c r="C1757" s="171" t="s">
        <v>2913</v>
      </c>
      <c r="D1757" s="4" t="s">
        <v>2914</v>
      </c>
      <c r="E1757" s="4" t="s">
        <v>186</v>
      </c>
      <c r="F1757" s="4" t="s">
        <v>12</v>
      </c>
      <c r="G1757" s="269">
        <v>11706.44537815126</v>
      </c>
      <c r="H1757" s="4">
        <v>907</v>
      </c>
      <c r="I1757" s="4">
        <v>2100</v>
      </c>
    </row>
    <row r="1758" spans="1:9">
      <c r="A1758" s="4" t="s">
        <v>53</v>
      </c>
      <c r="B1758" s="4">
        <v>107674</v>
      </c>
      <c r="C1758" s="171" t="s">
        <v>2915</v>
      </c>
      <c r="D1758" s="4" t="s">
        <v>2916</v>
      </c>
      <c r="E1758" s="4" t="s">
        <v>225</v>
      </c>
      <c r="F1758" s="4" t="s">
        <v>12</v>
      </c>
      <c r="G1758" s="269">
        <v>69540.000000000015</v>
      </c>
      <c r="H1758" s="4">
        <v>908</v>
      </c>
      <c r="I1758" s="4">
        <v>2103</v>
      </c>
    </row>
    <row r="1759" spans="1:9">
      <c r="A1759" s="4" t="s">
        <v>9</v>
      </c>
      <c r="B1759" s="4">
        <v>107675</v>
      </c>
      <c r="C1759" s="171" t="s">
        <v>2917</v>
      </c>
      <c r="D1759" s="4" t="s">
        <v>2918</v>
      </c>
      <c r="E1759" s="4" t="s">
        <v>78</v>
      </c>
      <c r="F1759" s="4" t="s">
        <v>12</v>
      </c>
      <c r="G1759" s="269">
        <v>12290.731092436974</v>
      </c>
      <c r="H1759" s="4">
        <v>114</v>
      </c>
      <c r="I1759" s="4">
        <v>1343</v>
      </c>
    </row>
    <row r="1760" spans="1:9">
      <c r="A1760" s="4" t="s">
        <v>24</v>
      </c>
      <c r="B1760" s="4">
        <v>107676</v>
      </c>
      <c r="C1760" s="171" t="s">
        <v>2919</v>
      </c>
      <c r="D1760" s="4" t="s">
        <v>2920</v>
      </c>
      <c r="E1760" s="4" t="s">
        <v>52</v>
      </c>
      <c r="F1760" s="4" t="s">
        <v>12</v>
      </c>
      <c r="G1760" s="269">
        <v>31932.915966386554</v>
      </c>
      <c r="H1760" s="4">
        <v>720</v>
      </c>
      <c r="I1760" s="4">
        <v>1980</v>
      </c>
    </row>
    <row r="1761" spans="1:9">
      <c r="A1761" s="4" t="s">
        <v>24</v>
      </c>
      <c r="B1761" s="4">
        <v>107677</v>
      </c>
      <c r="C1761" s="171" t="s">
        <v>2921</v>
      </c>
      <c r="D1761" s="4" t="s">
        <v>2922</v>
      </c>
      <c r="E1761" s="7" t="s">
        <v>30</v>
      </c>
      <c r="F1761" s="4" t="s">
        <v>12</v>
      </c>
      <c r="G1761" s="269">
        <v>2888</v>
      </c>
      <c r="H1761" s="4">
        <v>715</v>
      </c>
      <c r="I1761" s="4">
        <v>1943</v>
      </c>
    </row>
    <row r="1762" spans="1:9">
      <c r="A1762" s="4" t="s">
        <v>53</v>
      </c>
      <c r="B1762" s="4">
        <v>107678</v>
      </c>
      <c r="C1762" s="171" t="s">
        <v>2923</v>
      </c>
      <c r="D1762" s="4" t="s">
        <v>2924</v>
      </c>
      <c r="E1762" s="4" t="s">
        <v>225</v>
      </c>
      <c r="F1762" s="4" t="s">
        <v>12</v>
      </c>
      <c r="G1762" s="269">
        <v>37231.26050420168</v>
      </c>
      <c r="H1762" s="4">
        <v>908</v>
      </c>
      <c r="I1762" s="4">
        <v>2103</v>
      </c>
    </row>
    <row r="1763" spans="1:9">
      <c r="A1763" s="4" t="s">
        <v>53</v>
      </c>
      <c r="B1763" s="4">
        <v>107679</v>
      </c>
      <c r="C1763" s="171" t="s">
        <v>2925</v>
      </c>
      <c r="D1763" s="4" t="s">
        <v>2926</v>
      </c>
      <c r="E1763" s="4" t="s">
        <v>143</v>
      </c>
      <c r="F1763" s="4" t="s">
        <v>12</v>
      </c>
      <c r="G1763" s="269">
        <v>16386.537815126052</v>
      </c>
      <c r="H1763" s="4">
        <v>919</v>
      </c>
      <c r="I1763" s="4">
        <v>2131</v>
      </c>
    </row>
    <row r="1764" spans="1:9">
      <c r="A1764" s="4" t="s">
        <v>156</v>
      </c>
      <c r="B1764" s="4">
        <v>107681</v>
      </c>
      <c r="C1764" s="171" t="s">
        <v>2927</v>
      </c>
      <c r="D1764" s="4" t="s">
        <v>2928</v>
      </c>
      <c r="E1764" s="4" t="s">
        <v>200</v>
      </c>
      <c r="F1764" s="4" t="s">
        <v>12</v>
      </c>
      <c r="G1764" s="269">
        <v>38798.420168067234</v>
      </c>
      <c r="H1764" s="4">
        <v>705</v>
      </c>
      <c r="I1764" s="4">
        <v>1914</v>
      </c>
    </row>
    <row r="1765" spans="1:9">
      <c r="A1765" s="4" t="s">
        <v>53</v>
      </c>
      <c r="B1765" s="4">
        <v>107682</v>
      </c>
      <c r="C1765" s="171" t="s">
        <v>2929</v>
      </c>
      <c r="D1765" s="4" t="s">
        <v>2930</v>
      </c>
      <c r="E1765" s="4" t="s">
        <v>118</v>
      </c>
      <c r="F1765" s="4" t="s">
        <v>12</v>
      </c>
      <c r="G1765" s="269">
        <v>18342.016806722691</v>
      </c>
      <c r="H1765" s="4">
        <v>945</v>
      </c>
      <c r="I1765" s="4">
        <v>2232</v>
      </c>
    </row>
    <row r="1766" spans="1:9">
      <c r="A1766" s="4" t="s">
        <v>53</v>
      </c>
      <c r="B1766" s="4">
        <v>107683</v>
      </c>
      <c r="C1766" s="171" t="s">
        <v>2931</v>
      </c>
      <c r="D1766" s="4" t="s">
        <v>2932</v>
      </c>
      <c r="E1766" s="4" t="s">
        <v>55</v>
      </c>
      <c r="F1766" s="4" t="s">
        <v>12</v>
      </c>
      <c r="G1766" s="269">
        <v>34988.924369747903</v>
      </c>
      <c r="H1766" s="4">
        <v>936</v>
      </c>
      <c r="I1766" s="4">
        <v>2200</v>
      </c>
    </row>
    <row r="1767" spans="1:9">
      <c r="A1767" s="4" t="s">
        <v>53</v>
      </c>
      <c r="B1767" s="4">
        <v>107684</v>
      </c>
      <c r="C1767" s="171" t="s">
        <v>2933</v>
      </c>
      <c r="D1767" s="4" t="s">
        <v>2934</v>
      </c>
      <c r="E1767" s="4" t="s">
        <v>118</v>
      </c>
      <c r="F1767" s="4" t="s">
        <v>12</v>
      </c>
      <c r="G1767" s="269">
        <v>37815.100840336134</v>
      </c>
      <c r="H1767" s="4">
        <v>945</v>
      </c>
      <c r="I1767" s="4">
        <v>2232</v>
      </c>
    </row>
    <row r="1768" spans="1:9">
      <c r="A1768" s="4" t="s">
        <v>53</v>
      </c>
      <c r="B1768" s="4">
        <v>107686</v>
      </c>
      <c r="C1768" s="171" t="s">
        <v>2935</v>
      </c>
      <c r="D1768" s="4" t="s">
        <v>2936</v>
      </c>
      <c r="E1768" s="4" t="s">
        <v>61</v>
      </c>
      <c r="F1768" s="4" t="s">
        <v>12</v>
      </c>
      <c r="G1768" s="269">
        <v>45462.26050420168</v>
      </c>
      <c r="H1768" s="4">
        <v>921</v>
      </c>
      <c r="I1768" s="4">
        <v>2137</v>
      </c>
    </row>
    <row r="1769" spans="1:9">
      <c r="A1769" s="4" t="s">
        <v>53</v>
      </c>
      <c r="B1769" s="4">
        <v>107687</v>
      </c>
      <c r="C1769" s="171" t="s">
        <v>2937</v>
      </c>
      <c r="D1769" s="4" t="s">
        <v>2938</v>
      </c>
      <c r="E1769" s="7" t="s">
        <v>143</v>
      </c>
      <c r="F1769" s="4" t="s">
        <v>12</v>
      </c>
      <c r="G1769" s="269">
        <v>21990.798319327732</v>
      </c>
      <c r="H1769" s="4">
        <v>919</v>
      </c>
      <c r="I1769" s="4">
        <v>2131</v>
      </c>
    </row>
    <row r="1770" spans="1:9">
      <c r="A1770" s="4" t="s">
        <v>67</v>
      </c>
      <c r="B1770" s="4">
        <v>107688</v>
      </c>
      <c r="C1770" s="171" t="s">
        <v>2939</v>
      </c>
      <c r="D1770" s="4" t="s">
        <v>2940</v>
      </c>
      <c r="E1770" s="4" t="s">
        <v>69</v>
      </c>
      <c r="F1770" s="4" t="s">
        <v>12</v>
      </c>
      <c r="G1770" s="269">
        <v>241134.49579831932</v>
      </c>
      <c r="H1770" s="4">
        <v>906</v>
      </c>
      <c r="I1770" s="4">
        <v>2912</v>
      </c>
    </row>
    <row r="1771" spans="1:9">
      <c r="A1771" s="4" t="s">
        <v>53</v>
      </c>
      <c r="B1771" s="7">
        <v>107690</v>
      </c>
      <c r="C1771" s="171" t="s">
        <v>2941</v>
      </c>
      <c r="D1771" s="4" t="s">
        <v>2942</v>
      </c>
      <c r="E1771" s="4" t="s">
        <v>225</v>
      </c>
      <c r="F1771" s="4" t="s">
        <v>12</v>
      </c>
      <c r="G1771" s="269">
        <v>22099.336134453781</v>
      </c>
      <c r="H1771" s="4">
        <v>908</v>
      </c>
      <c r="I1771" s="4">
        <v>2103</v>
      </c>
    </row>
    <row r="1772" spans="1:9">
      <c r="A1772" s="4" t="s">
        <v>24</v>
      </c>
      <c r="B1772" s="7">
        <v>107691</v>
      </c>
      <c r="C1772" s="171" t="s">
        <v>2943</v>
      </c>
      <c r="D1772" s="4" t="s">
        <v>2944</v>
      </c>
      <c r="E1772" s="4" t="s">
        <v>26</v>
      </c>
      <c r="F1772" s="4" t="s">
        <v>12</v>
      </c>
      <c r="G1772" s="269">
        <v>31932.915966386554</v>
      </c>
      <c r="H1772" s="4">
        <v>714</v>
      </c>
      <c r="I1772" s="4">
        <v>1941</v>
      </c>
    </row>
    <row r="1773" spans="1:9">
      <c r="A1773" s="4" t="s">
        <v>16</v>
      </c>
      <c r="B1773" s="7">
        <v>107692</v>
      </c>
      <c r="C1773" s="171" t="s">
        <v>2945</v>
      </c>
      <c r="D1773" s="4" t="s">
        <v>2946</v>
      </c>
      <c r="E1773" s="4" t="s">
        <v>20</v>
      </c>
      <c r="F1773" s="4" t="s">
        <v>12</v>
      </c>
      <c r="G1773" s="269">
        <v>19610.243697478993</v>
      </c>
      <c r="H1773" s="4">
        <v>413</v>
      </c>
      <c r="I1773" s="4">
        <v>1682</v>
      </c>
    </row>
    <row r="1774" spans="1:9">
      <c r="A1774" s="4" t="s">
        <v>16</v>
      </c>
      <c r="B1774" s="7">
        <v>107693</v>
      </c>
      <c r="C1774" s="171" t="s">
        <v>2947</v>
      </c>
      <c r="D1774" s="4" t="s">
        <v>2948</v>
      </c>
      <c r="E1774" s="4" t="s">
        <v>18</v>
      </c>
      <c r="F1774" s="4" t="s">
        <v>12</v>
      </c>
      <c r="G1774" s="269">
        <v>7845</v>
      </c>
      <c r="H1774" s="4">
        <v>409</v>
      </c>
      <c r="I1774" s="4">
        <v>1673</v>
      </c>
    </row>
    <row r="1775" spans="1:9">
      <c r="A1775" s="4" t="s">
        <v>9</v>
      </c>
      <c r="B1775" s="7">
        <v>107694</v>
      </c>
      <c r="C1775" s="171" t="s">
        <v>2949</v>
      </c>
      <c r="D1775" s="4" t="s">
        <v>2950</v>
      </c>
      <c r="E1775" s="4" t="s">
        <v>23</v>
      </c>
      <c r="F1775" s="4" t="s">
        <v>12</v>
      </c>
      <c r="G1775" s="269">
        <v>46553.924369747903</v>
      </c>
      <c r="H1775" s="4">
        <v>103</v>
      </c>
      <c r="I1775" s="4">
        <v>1307</v>
      </c>
    </row>
    <row r="1776" spans="1:9">
      <c r="A1776" s="4" t="s">
        <v>9</v>
      </c>
      <c r="B1776" s="7">
        <v>107695</v>
      </c>
      <c r="C1776" s="171" t="s">
        <v>2951</v>
      </c>
      <c r="D1776" s="4" t="s">
        <v>2952</v>
      </c>
      <c r="E1776" s="4" t="s">
        <v>128</v>
      </c>
      <c r="F1776" s="4" t="s">
        <v>12</v>
      </c>
      <c r="G1776" s="269">
        <v>19733.294117647059</v>
      </c>
      <c r="H1776" s="4">
        <v>115</v>
      </c>
      <c r="I1776" s="4">
        <v>1340</v>
      </c>
    </row>
    <row r="1777" spans="1:9">
      <c r="A1777" s="4" t="s">
        <v>53</v>
      </c>
      <c r="B1777" s="7">
        <v>107696</v>
      </c>
      <c r="C1777" s="171" t="s">
        <v>2953</v>
      </c>
      <c r="D1777" s="4" t="s">
        <v>2954</v>
      </c>
      <c r="E1777" s="4" t="s">
        <v>84</v>
      </c>
      <c r="F1777" s="4" t="s">
        <v>12</v>
      </c>
      <c r="G1777" s="269">
        <v>28130.983193277316</v>
      </c>
      <c r="H1777" s="4">
        <v>946</v>
      </c>
      <c r="I1777" s="4">
        <v>2235</v>
      </c>
    </row>
    <row r="1778" spans="1:9">
      <c r="A1778" s="4" t="s">
        <v>9</v>
      </c>
      <c r="B1778" s="7">
        <v>107697</v>
      </c>
      <c r="C1778" s="171" t="s">
        <v>2955</v>
      </c>
      <c r="D1778" s="4" t="s">
        <v>2956</v>
      </c>
      <c r="E1778" s="4" t="s">
        <v>28</v>
      </c>
      <c r="F1778" s="4" t="s">
        <v>12</v>
      </c>
      <c r="G1778" s="269">
        <v>10924.403361344539</v>
      </c>
      <c r="H1778" s="4">
        <v>107</v>
      </c>
      <c r="I1778" s="4">
        <v>1320</v>
      </c>
    </row>
    <row r="1779" spans="1:9">
      <c r="A1779" s="4" t="s">
        <v>53</v>
      </c>
      <c r="B1779" s="7">
        <v>107698</v>
      </c>
      <c r="C1779" s="171" t="s">
        <v>2957</v>
      </c>
      <c r="D1779" s="4" t="s">
        <v>2958</v>
      </c>
      <c r="E1779" s="4" t="s">
        <v>134</v>
      </c>
      <c r="F1779" s="4" t="s">
        <v>12</v>
      </c>
      <c r="G1779" s="269">
        <v>15418.336134453783</v>
      </c>
      <c r="H1779" s="4">
        <v>938</v>
      </c>
      <c r="I1779" s="4">
        <v>2207</v>
      </c>
    </row>
    <row r="1780" spans="1:9">
      <c r="A1780" s="4" t="s">
        <v>16</v>
      </c>
      <c r="B1780" s="7">
        <v>107699</v>
      </c>
      <c r="C1780" s="171" t="s">
        <v>2959</v>
      </c>
      <c r="D1780" s="4" t="s">
        <v>2960</v>
      </c>
      <c r="E1780" s="4" t="s">
        <v>170</v>
      </c>
      <c r="F1780" s="4" t="s">
        <v>12</v>
      </c>
      <c r="G1780" s="269">
        <v>7626.5966386554619</v>
      </c>
      <c r="H1780" s="4">
        <v>411</v>
      </c>
      <c r="I1780" s="4">
        <v>1676</v>
      </c>
    </row>
    <row r="1781" spans="1:9">
      <c r="A1781" s="4" t="s">
        <v>9</v>
      </c>
      <c r="B1781" s="7">
        <v>107700</v>
      </c>
      <c r="C1781" s="171" t="s">
        <v>2961</v>
      </c>
      <c r="D1781" s="4" t="s">
        <v>2962</v>
      </c>
      <c r="E1781" s="7" t="s">
        <v>78</v>
      </c>
      <c r="F1781" s="4" t="s">
        <v>12</v>
      </c>
      <c r="G1781" s="269">
        <v>28655.462184873952</v>
      </c>
      <c r="H1781" s="4">
        <v>114</v>
      </c>
      <c r="I1781" s="4">
        <v>1343</v>
      </c>
    </row>
    <row r="1782" spans="1:9">
      <c r="A1782" s="4" t="s">
        <v>9</v>
      </c>
      <c r="B1782" s="7">
        <v>107701</v>
      </c>
      <c r="C1782" s="171" t="s">
        <v>2963</v>
      </c>
      <c r="D1782" s="4" t="s">
        <v>2964</v>
      </c>
      <c r="E1782" s="4" t="s">
        <v>126</v>
      </c>
      <c r="F1782" s="4" t="s">
        <v>12</v>
      </c>
      <c r="G1782" s="269">
        <v>32719.403361344535</v>
      </c>
      <c r="H1782" s="4">
        <v>104</v>
      </c>
      <c r="I1782" s="4">
        <v>1311</v>
      </c>
    </row>
    <row r="1783" spans="1:9">
      <c r="A1783" s="4" t="s">
        <v>53</v>
      </c>
      <c r="B1783" s="7">
        <v>107702</v>
      </c>
      <c r="C1783" s="171" t="s">
        <v>2965</v>
      </c>
      <c r="D1783" s="4" t="s">
        <v>2966</v>
      </c>
      <c r="E1783" s="4" t="s">
        <v>84</v>
      </c>
      <c r="F1783" s="4" t="s">
        <v>12</v>
      </c>
      <c r="G1783" s="269">
        <v>29276.705882352941</v>
      </c>
      <c r="H1783" s="4">
        <v>946</v>
      </c>
      <c r="I1783" s="4">
        <v>2235</v>
      </c>
    </row>
    <row r="1784" spans="1:9">
      <c r="A1784" s="4" t="s">
        <v>16</v>
      </c>
      <c r="B1784" s="7">
        <v>107703</v>
      </c>
      <c r="C1784" s="171" t="s">
        <v>2967</v>
      </c>
      <c r="D1784" s="4" t="s">
        <v>2968</v>
      </c>
      <c r="E1784" s="4" t="s">
        <v>18</v>
      </c>
      <c r="F1784" s="4" t="s">
        <v>12</v>
      </c>
      <c r="G1784" s="269">
        <v>14555.46218487395</v>
      </c>
      <c r="H1784" s="4">
        <v>409</v>
      </c>
      <c r="I1784" s="4">
        <v>1673</v>
      </c>
    </row>
    <row r="1785" spans="1:9">
      <c r="A1785" s="4" t="s">
        <v>9</v>
      </c>
      <c r="B1785" s="7">
        <v>107704</v>
      </c>
      <c r="C1785" s="171" t="s">
        <v>2969</v>
      </c>
      <c r="D1785" s="4" t="s">
        <v>2970</v>
      </c>
      <c r="E1785" s="4" t="s">
        <v>65</v>
      </c>
      <c r="F1785" s="4" t="s">
        <v>12</v>
      </c>
      <c r="G1785" s="269">
        <v>8542.0168067226896</v>
      </c>
      <c r="H1785" s="4">
        <v>113</v>
      </c>
      <c r="I1785" s="4">
        <v>1339</v>
      </c>
    </row>
    <row r="1786" spans="1:9">
      <c r="A1786" s="4" t="s">
        <v>53</v>
      </c>
      <c r="B1786" s="7">
        <v>107705</v>
      </c>
      <c r="C1786" s="171" t="s">
        <v>2971</v>
      </c>
      <c r="D1786" s="4" t="s">
        <v>2972</v>
      </c>
      <c r="E1786" s="4" t="s">
        <v>84</v>
      </c>
      <c r="F1786" s="4" t="s">
        <v>12</v>
      </c>
      <c r="G1786" s="269">
        <v>24009.798319327732</v>
      </c>
      <c r="H1786" s="4">
        <v>946</v>
      </c>
      <c r="I1786" s="4">
        <v>2235</v>
      </c>
    </row>
    <row r="1787" spans="1:9">
      <c r="A1787" s="4" t="s">
        <v>24</v>
      </c>
      <c r="B1787" s="7">
        <v>107706</v>
      </c>
      <c r="C1787" s="171" t="s">
        <v>2973</v>
      </c>
      <c r="D1787" s="4" t="s">
        <v>2974</v>
      </c>
      <c r="E1787" s="4" t="s">
        <v>52</v>
      </c>
      <c r="F1787" s="4" t="s">
        <v>12</v>
      </c>
      <c r="G1787" s="269">
        <v>16806.798319327732</v>
      </c>
      <c r="H1787" s="4">
        <v>720</v>
      </c>
      <c r="I1787" s="4">
        <v>1980</v>
      </c>
    </row>
    <row r="1788" spans="1:9">
      <c r="A1788" s="4" t="s">
        <v>67</v>
      </c>
      <c r="B1788" s="7">
        <v>107707</v>
      </c>
      <c r="C1788" s="171" t="s">
        <v>2975</v>
      </c>
      <c r="D1788" s="4" t="s">
        <v>2976</v>
      </c>
      <c r="E1788" s="4" t="s">
        <v>69</v>
      </c>
      <c r="F1788" s="4" t="s">
        <v>12</v>
      </c>
      <c r="G1788" s="269">
        <v>80016.731092436981</v>
      </c>
      <c r="H1788" s="4">
        <v>906</v>
      </c>
      <c r="I1788" s="4">
        <v>2913</v>
      </c>
    </row>
    <row r="1789" spans="1:9">
      <c r="A1789" s="4" t="s">
        <v>53</v>
      </c>
      <c r="B1789" s="7">
        <v>107709</v>
      </c>
      <c r="C1789" s="171" t="s">
        <v>2977</v>
      </c>
      <c r="D1789" s="4" t="s">
        <v>2978</v>
      </c>
      <c r="E1789" s="4" t="s">
        <v>61</v>
      </c>
      <c r="F1789" s="4" t="s">
        <v>12</v>
      </c>
      <c r="G1789" s="269">
        <v>39900</v>
      </c>
      <c r="H1789" s="4">
        <v>921</v>
      </c>
      <c r="I1789" s="4">
        <v>2137</v>
      </c>
    </row>
    <row r="1790" spans="1:9">
      <c r="A1790" s="4" t="s">
        <v>16</v>
      </c>
      <c r="B1790" s="7">
        <v>107710</v>
      </c>
      <c r="C1790" s="171" t="s">
        <v>2979</v>
      </c>
      <c r="D1790" s="4" t="s">
        <v>2980</v>
      </c>
      <c r="E1790" s="4" t="s">
        <v>18</v>
      </c>
      <c r="F1790" s="4" t="s">
        <v>12</v>
      </c>
      <c r="G1790" s="269">
        <v>35072.403361344543</v>
      </c>
      <c r="H1790" s="4">
        <v>409</v>
      </c>
      <c r="I1790" s="4">
        <v>1673</v>
      </c>
    </row>
    <row r="1791" spans="1:9">
      <c r="A1791" s="4" t="s">
        <v>16</v>
      </c>
      <c r="B1791" s="7">
        <v>107711</v>
      </c>
      <c r="C1791" s="171" t="s">
        <v>2981</v>
      </c>
      <c r="D1791" s="4" t="s">
        <v>2982</v>
      </c>
      <c r="E1791" s="7" t="s">
        <v>170</v>
      </c>
      <c r="F1791" s="4" t="s">
        <v>12</v>
      </c>
      <c r="G1791" s="269">
        <v>23668</v>
      </c>
      <c r="H1791" s="4">
        <v>411</v>
      </c>
      <c r="I1791" s="4">
        <v>1676</v>
      </c>
    </row>
    <row r="1792" spans="1:9">
      <c r="A1792" s="4" t="s">
        <v>53</v>
      </c>
      <c r="B1792" s="7">
        <v>107712</v>
      </c>
      <c r="C1792" s="171" t="s">
        <v>2983</v>
      </c>
      <c r="D1792" s="4" t="s">
        <v>2984</v>
      </c>
      <c r="E1792" s="4" t="s">
        <v>225</v>
      </c>
      <c r="F1792" s="4" t="s">
        <v>12</v>
      </c>
      <c r="G1792" s="269">
        <v>16806.798319327732</v>
      </c>
      <c r="H1792" s="4">
        <v>908</v>
      </c>
      <c r="I1792" s="4">
        <v>2103</v>
      </c>
    </row>
    <row r="1793" spans="1:9">
      <c r="A1793" s="4" t="s">
        <v>53</v>
      </c>
      <c r="B1793" s="7">
        <v>107713</v>
      </c>
      <c r="C1793" s="171" t="s">
        <v>2985</v>
      </c>
      <c r="D1793" s="4" t="s">
        <v>2986</v>
      </c>
      <c r="E1793" s="4" t="s">
        <v>225</v>
      </c>
      <c r="F1793" s="4" t="s">
        <v>12</v>
      </c>
      <c r="G1793" s="269">
        <v>34770.000000000007</v>
      </c>
      <c r="H1793" s="4">
        <v>908</v>
      </c>
      <c r="I1793" s="4">
        <v>2103</v>
      </c>
    </row>
    <row r="1794" spans="1:9">
      <c r="A1794" s="4" t="s">
        <v>53</v>
      </c>
      <c r="B1794" s="7">
        <v>107714</v>
      </c>
      <c r="C1794" s="171" t="s">
        <v>2987</v>
      </c>
      <c r="D1794" s="4" t="s">
        <v>2988</v>
      </c>
      <c r="E1794" s="4" t="s">
        <v>55</v>
      </c>
      <c r="F1794" s="4" t="s">
        <v>12</v>
      </c>
      <c r="G1794" s="269">
        <v>94276.899159663866</v>
      </c>
      <c r="H1794" s="4">
        <v>936</v>
      </c>
      <c r="I1794" s="4">
        <v>2200</v>
      </c>
    </row>
    <row r="1795" spans="1:9">
      <c r="A1795" s="4" t="s">
        <v>24</v>
      </c>
      <c r="B1795" s="7">
        <v>107716</v>
      </c>
      <c r="C1795" s="171" t="s">
        <v>2989</v>
      </c>
      <c r="D1795" s="4" t="s">
        <v>2990</v>
      </c>
      <c r="E1795" s="4" t="s">
        <v>30</v>
      </c>
      <c r="F1795" s="4" t="s">
        <v>12</v>
      </c>
      <c r="G1795" s="269">
        <v>42510.857142857145</v>
      </c>
      <c r="H1795" s="4">
        <v>715</v>
      </c>
      <c r="I1795" s="4">
        <v>1943</v>
      </c>
    </row>
    <row r="1796" spans="1:9">
      <c r="A1796" s="4" t="s">
        <v>67</v>
      </c>
      <c r="B1796" s="7">
        <v>107717</v>
      </c>
      <c r="C1796" s="171" t="s">
        <v>2991</v>
      </c>
      <c r="D1796" s="4" t="s">
        <v>2992</v>
      </c>
      <c r="E1796" s="4" t="s">
        <v>69</v>
      </c>
      <c r="F1796" s="4" t="s">
        <v>12</v>
      </c>
      <c r="G1796" s="269">
        <v>19321.798319327732</v>
      </c>
      <c r="H1796" s="4">
        <v>906</v>
      </c>
      <c r="I1796" s="4">
        <v>2913</v>
      </c>
    </row>
    <row r="1797" spans="1:9">
      <c r="A1797" s="4" t="s">
        <v>53</v>
      </c>
      <c r="B1797" s="7">
        <v>107718</v>
      </c>
      <c r="C1797" s="171" t="s">
        <v>2993</v>
      </c>
      <c r="D1797" s="4" t="s">
        <v>2994</v>
      </c>
      <c r="E1797" s="4" t="s">
        <v>354</v>
      </c>
      <c r="F1797" s="4" t="s">
        <v>12</v>
      </c>
      <c r="G1797" s="269">
        <v>73245</v>
      </c>
      <c r="H1797" s="4">
        <v>918</v>
      </c>
      <c r="I1797" s="4">
        <v>2128</v>
      </c>
    </row>
    <row r="1798" spans="1:9">
      <c r="A1798" s="4" t="s">
        <v>9</v>
      </c>
      <c r="B1798" s="7">
        <v>107719</v>
      </c>
      <c r="C1798" s="171" t="s">
        <v>2995</v>
      </c>
      <c r="D1798" s="4" t="s">
        <v>2996</v>
      </c>
      <c r="E1798" s="4" t="s">
        <v>65</v>
      </c>
      <c r="F1798" s="4" t="s">
        <v>12</v>
      </c>
      <c r="G1798" s="269">
        <v>28688.000000000004</v>
      </c>
      <c r="H1798" s="4">
        <v>113</v>
      </c>
      <c r="I1798" s="4">
        <v>1339</v>
      </c>
    </row>
    <row r="1799" spans="1:9">
      <c r="A1799" s="4" t="s">
        <v>24</v>
      </c>
      <c r="B1799" s="7">
        <v>107720</v>
      </c>
      <c r="C1799" s="171" t="s">
        <v>2997</v>
      </c>
      <c r="D1799" s="4" t="s">
        <v>2998</v>
      </c>
      <c r="E1799" s="4" t="s">
        <v>26</v>
      </c>
      <c r="F1799" s="4" t="s">
        <v>12</v>
      </c>
      <c r="G1799" s="269">
        <v>31932.915966386554</v>
      </c>
      <c r="H1799" s="4">
        <v>714</v>
      </c>
      <c r="I1799" s="4">
        <v>1941</v>
      </c>
    </row>
    <row r="1800" spans="1:9">
      <c r="A1800" s="4" t="s">
        <v>156</v>
      </c>
      <c r="B1800" s="7">
        <v>107721</v>
      </c>
      <c r="C1800" s="171" t="s">
        <v>2999</v>
      </c>
      <c r="D1800" s="4" t="s">
        <v>3000</v>
      </c>
      <c r="E1800" s="7" t="s">
        <v>200</v>
      </c>
      <c r="F1800" s="4" t="s">
        <v>12</v>
      </c>
      <c r="G1800" s="269">
        <v>47899.378151260506</v>
      </c>
      <c r="H1800" s="4">
        <v>705</v>
      </c>
      <c r="I1800" s="4">
        <v>1914</v>
      </c>
    </row>
    <row r="1801" spans="1:9">
      <c r="A1801" s="4" t="s">
        <v>53</v>
      </c>
      <c r="B1801" s="7">
        <v>107722</v>
      </c>
      <c r="C1801" s="171" t="s">
        <v>3001</v>
      </c>
      <c r="D1801" s="4" t="s">
        <v>3002</v>
      </c>
      <c r="E1801" s="4" t="s">
        <v>225</v>
      </c>
      <c r="F1801" s="4" t="s">
        <v>12</v>
      </c>
      <c r="G1801" s="269">
        <v>23486.781512605045</v>
      </c>
      <c r="H1801" s="4">
        <v>908</v>
      </c>
      <c r="I1801" s="4">
        <v>2103</v>
      </c>
    </row>
    <row r="1802" spans="1:9">
      <c r="A1802" s="4" t="s">
        <v>9</v>
      </c>
      <c r="B1802" s="7">
        <v>107723</v>
      </c>
      <c r="C1802" s="171" t="s">
        <v>3003</v>
      </c>
      <c r="D1802" s="4" t="s">
        <v>3004</v>
      </c>
      <c r="E1802" s="4" t="s">
        <v>23</v>
      </c>
      <c r="F1802" s="4" t="s">
        <v>12</v>
      </c>
      <c r="G1802" s="269">
        <v>6554.6386554621859</v>
      </c>
      <c r="H1802" s="4">
        <v>103</v>
      </c>
      <c r="I1802" s="4">
        <v>1307</v>
      </c>
    </row>
    <row r="1803" spans="1:9">
      <c r="A1803" s="4" t="s">
        <v>53</v>
      </c>
      <c r="B1803" s="7">
        <v>107724</v>
      </c>
      <c r="C1803" s="171" t="s">
        <v>3005</v>
      </c>
      <c r="D1803" s="4" t="s">
        <v>3006</v>
      </c>
      <c r="E1803" s="4" t="s">
        <v>58</v>
      </c>
      <c r="F1803" s="4" t="s">
        <v>12</v>
      </c>
      <c r="G1803" s="269">
        <v>18516</v>
      </c>
      <c r="H1803" s="4">
        <v>932</v>
      </c>
      <c r="I1803" s="4">
        <v>2177</v>
      </c>
    </row>
    <row r="1804" spans="1:9">
      <c r="A1804" s="4" t="s">
        <v>53</v>
      </c>
      <c r="B1804" s="7">
        <v>107725</v>
      </c>
      <c r="C1804" s="171" t="s">
        <v>3007</v>
      </c>
      <c r="D1804" s="4" t="s">
        <v>3008</v>
      </c>
      <c r="E1804" s="4" t="s">
        <v>61</v>
      </c>
      <c r="F1804" s="4" t="s">
        <v>12</v>
      </c>
      <c r="G1804" s="269">
        <v>69540.000000000015</v>
      </c>
      <c r="H1804" s="4">
        <v>921</v>
      </c>
      <c r="I1804" s="4">
        <v>2137</v>
      </c>
    </row>
    <row r="1805" spans="1:9">
      <c r="A1805" s="4" t="s">
        <v>16</v>
      </c>
      <c r="B1805" s="7">
        <v>107726</v>
      </c>
      <c r="C1805" s="171" t="s">
        <v>3009</v>
      </c>
      <c r="D1805" s="4" t="s">
        <v>3010</v>
      </c>
      <c r="E1805" s="4" t="s">
        <v>18</v>
      </c>
      <c r="F1805" s="4" t="s">
        <v>12</v>
      </c>
      <c r="G1805" s="269">
        <v>20168.100840336137</v>
      </c>
      <c r="H1805" s="4">
        <v>409</v>
      </c>
      <c r="I1805" s="4">
        <v>1673</v>
      </c>
    </row>
    <row r="1806" spans="1:9">
      <c r="A1806" s="4" t="s">
        <v>53</v>
      </c>
      <c r="B1806" s="7">
        <v>107727</v>
      </c>
      <c r="C1806" s="171" t="s">
        <v>3011</v>
      </c>
      <c r="D1806" s="4" t="s">
        <v>3012</v>
      </c>
      <c r="E1806" s="4" t="s">
        <v>58</v>
      </c>
      <c r="F1806" s="4" t="s">
        <v>12</v>
      </c>
      <c r="G1806" s="269">
        <v>72768</v>
      </c>
      <c r="H1806" s="4">
        <v>932</v>
      </c>
      <c r="I1806" s="4">
        <v>2177</v>
      </c>
    </row>
    <row r="1807" spans="1:9">
      <c r="A1807" s="4" t="s">
        <v>53</v>
      </c>
      <c r="B1807" s="7">
        <v>107728</v>
      </c>
      <c r="C1807" s="171" t="s">
        <v>3013</v>
      </c>
      <c r="D1807" s="4" t="s">
        <v>3014</v>
      </c>
      <c r="E1807" s="4" t="s">
        <v>61</v>
      </c>
      <c r="F1807" s="4" t="s">
        <v>12</v>
      </c>
      <c r="G1807" s="269">
        <v>20672.319327731093</v>
      </c>
      <c r="H1807" s="4">
        <v>921</v>
      </c>
      <c r="I1807" s="4">
        <v>2137</v>
      </c>
    </row>
    <row r="1808" spans="1:9">
      <c r="A1808" s="4" t="s">
        <v>53</v>
      </c>
      <c r="B1808" s="7">
        <v>107729</v>
      </c>
      <c r="C1808" s="171" t="s">
        <v>3015</v>
      </c>
      <c r="D1808" s="4" t="s">
        <v>3016</v>
      </c>
      <c r="E1808" s="4" t="s">
        <v>72</v>
      </c>
      <c r="F1808" s="4" t="s">
        <v>12</v>
      </c>
      <c r="G1808" s="269">
        <v>12125</v>
      </c>
      <c r="H1808" s="4">
        <v>923</v>
      </c>
      <c r="I1808" s="4">
        <v>2147</v>
      </c>
    </row>
    <row r="1809" spans="1:9">
      <c r="A1809" s="4" t="s">
        <v>156</v>
      </c>
      <c r="B1809" s="7">
        <v>107730</v>
      </c>
      <c r="C1809" s="171" t="s">
        <v>3015</v>
      </c>
      <c r="D1809" s="4" t="s">
        <v>3017</v>
      </c>
      <c r="E1809" s="4" t="s">
        <v>200</v>
      </c>
      <c r="F1809" s="4" t="s">
        <v>12</v>
      </c>
      <c r="G1809" s="269">
        <v>31932.915966386554</v>
      </c>
      <c r="H1809" s="4">
        <v>705</v>
      </c>
      <c r="I1809" s="4">
        <v>1914</v>
      </c>
    </row>
    <row r="1810" spans="1:9">
      <c r="A1810" s="4" t="s">
        <v>31</v>
      </c>
      <c r="B1810" s="7">
        <v>107731</v>
      </c>
      <c r="C1810" s="171" t="s">
        <v>3018</v>
      </c>
      <c r="D1810" s="4" t="s">
        <v>3019</v>
      </c>
      <c r="E1810" s="4" t="s">
        <v>33</v>
      </c>
      <c r="F1810" s="4" t="s">
        <v>12</v>
      </c>
      <c r="G1810" s="269">
        <v>44369.756302521011</v>
      </c>
      <c r="H1810" s="4">
        <v>612</v>
      </c>
      <c r="I1810" s="4">
        <v>1836</v>
      </c>
    </row>
    <row r="1811" spans="1:9">
      <c r="A1811" s="4" t="s">
        <v>67</v>
      </c>
      <c r="B1811" s="7">
        <v>107732</v>
      </c>
      <c r="C1811" s="171" t="s">
        <v>3020</v>
      </c>
      <c r="D1811" s="4" t="s">
        <v>3021</v>
      </c>
      <c r="E1811" s="4" t="s">
        <v>69</v>
      </c>
      <c r="F1811" s="4" t="s">
        <v>12</v>
      </c>
      <c r="G1811" s="269">
        <v>68016.957983193279</v>
      </c>
      <c r="H1811" s="4">
        <v>906</v>
      </c>
      <c r="I1811" s="4">
        <v>2913</v>
      </c>
    </row>
    <row r="1812" spans="1:9">
      <c r="A1812" s="4" t="s">
        <v>53</v>
      </c>
      <c r="B1812" s="7">
        <v>107733</v>
      </c>
      <c r="C1812" s="171" t="s">
        <v>3022</v>
      </c>
      <c r="D1812" s="4" t="s">
        <v>3023</v>
      </c>
      <c r="E1812" s="4" t="s">
        <v>354</v>
      </c>
      <c r="F1812" s="4" t="s">
        <v>12</v>
      </c>
      <c r="G1812" s="269">
        <v>25626.058823529413</v>
      </c>
      <c r="H1812" s="4">
        <v>918</v>
      </c>
      <c r="I1812" s="4">
        <v>2128</v>
      </c>
    </row>
    <row r="1813" spans="1:9">
      <c r="A1813" s="4" t="s">
        <v>9</v>
      </c>
      <c r="B1813" s="7">
        <v>107734</v>
      </c>
      <c r="C1813" s="171" t="s">
        <v>3024</v>
      </c>
      <c r="D1813" s="4" t="s">
        <v>3025</v>
      </c>
      <c r="E1813" s="4" t="s">
        <v>78</v>
      </c>
      <c r="F1813" s="4" t="s">
        <v>12</v>
      </c>
      <c r="G1813" s="269">
        <v>26984.873949579833</v>
      </c>
      <c r="H1813" s="4">
        <v>114</v>
      </c>
      <c r="I1813" s="4">
        <v>1343</v>
      </c>
    </row>
    <row r="1814" spans="1:9">
      <c r="A1814" s="4" t="s">
        <v>53</v>
      </c>
      <c r="B1814" s="7">
        <v>107735</v>
      </c>
      <c r="C1814" s="171" t="s">
        <v>3026</v>
      </c>
      <c r="D1814" s="4" t="s">
        <v>3027</v>
      </c>
      <c r="E1814" s="4" t="s">
        <v>87</v>
      </c>
      <c r="F1814" s="4" t="s">
        <v>12</v>
      </c>
      <c r="G1814" s="269">
        <v>66500</v>
      </c>
      <c r="H1814" s="4">
        <v>920</v>
      </c>
      <c r="I1814" s="4">
        <v>2134</v>
      </c>
    </row>
    <row r="1815" spans="1:9">
      <c r="A1815" s="4" t="s">
        <v>53</v>
      </c>
      <c r="B1815" s="7">
        <v>107736</v>
      </c>
      <c r="C1815" s="171" t="s">
        <v>3028</v>
      </c>
      <c r="D1815" s="4" t="s">
        <v>3029</v>
      </c>
      <c r="E1815" s="4" t="s">
        <v>76</v>
      </c>
      <c r="F1815" s="4" t="s">
        <v>12</v>
      </c>
      <c r="G1815" s="269">
        <v>48677.882352941182</v>
      </c>
      <c r="H1815" s="4">
        <v>937</v>
      </c>
      <c r="I1815" s="4">
        <v>2203</v>
      </c>
    </row>
    <row r="1816" spans="1:9">
      <c r="A1816" s="4" t="s">
        <v>156</v>
      </c>
      <c r="B1816" s="7">
        <v>107737</v>
      </c>
      <c r="C1816" s="171" t="s">
        <v>3030</v>
      </c>
      <c r="D1816" s="4" t="s">
        <v>3031</v>
      </c>
      <c r="E1816" s="4" t="s">
        <v>200</v>
      </c>
      <c r="F1816" s="4" t="s">
        <v>12</v>
      </c>
      <c r="G1816" s="269">
        <v>55070.907563025212</v>
      </c>
      <c r="H1816" s="4">
        <v>705</v>
      </c>
      <c r="I1816" s="4">
        <v>1914</v>
      </c>
    </row>
    <row r="1817" spans="1:9">
      <c r="A1817" s="4" t="s">
        <v>24</v>
      </c>
      <c r="B1817" s="7">
        <v>107738</v>
      </c>
      <c r="C1817" s="171" t="s">
        <v>3032</v>
      </c>
      <c r="D1817" s="4" t="s">
        <v>3033</v>
      </c>
      <c r="E1817" s="4" t="s">
        <v>30</v>
      </c>
      <c r="F1817" s="4" t="s">
        <v>12</v>
      </c>
      <c r="G1817" s="269">
        <v>29400</v>
      </c>
      <c r="H1817" s="4">
        <v>715</v>
      </c>
      <c r="I1817" s="4">
        <v>1943</v>
      </c>
    </row>
    <row r="1818" spans="1:9">
      <c r="A1818" s="4" t="s">
        <v>53</v>
      </c>
      <c r="B1818" s="7">
        <v>107739</v>
      </c>
      <c r="C1818" s="171" t="s">
        <v>3034</v>
      </c>
      <c r="D1818" s="4" t="s">
        <v>3035</v>
      </c>
      <c r="E1818" s="4" t="s">
        <v>118</v>
      </c>
      <c r="F1818" s="4" t="s">
        <v>12</v>
      </c>
      <c r="G1818" s="269">
        <v>12000</v>
      </c>
      <c r="H1818" s="4">
        <v>945</v>
      </c>
      <c r="I1818" s="4">
        <v>2232</v>
      </c>
    </row>
    <row r="1819" spans="1:9">
      <c r="A1819" s="7" t="s">
        <v>67</v>
      </c>
      <c r="B1819" s="7">
        <v>107740</v>
      </c>
      <c r="C1819" s="302" t="s">
        <v>3036</v>
      </c>
      <c r="D1819" s="7" t="s">
        <v>3037</v>
      </c>
      <c r="E1819" s="7" t="s">
        <v>69</v>
      </c>
      <c r="F1819" s="7" t="s">
        <v>12</v>
      </c>
      <c r="G1819" s="32">
        <v>77596.605042016818</v>
      </c>
      <c r="H1819" s="7">
        <v>906</v>
      </c>
      <c r="I1819" s="7">
        <v>2251</v>
      </c>
    </row>
    <row r="1820" spans="1:9">
      <c r="A1820" s="7" t="s">
        <v>53</v>
      </c>
      <c r="B1820" s="7">
        <v>107741</v>
      </c>
      <c r="C1820" s="302" t="s">
        <v>3038</v>
      </c>
      <c r="D1820" s="7" t="s">
        <v>3039</v>
      </c>
      <c r="E1820" s="7" t="s">
        <v>84</v>
      </c>
      <c r="F1820" s="7" t="s">
        <v>12</v>
      </c>
      <c r="G1820" s="32">
        <v>29400</v>
      </c>
      <c r="H1820" s="7">
        <v>946</v>
      </c>
      <c r="I1820" s="7">
        <v>2235</v>
      </c>
    </row>
    <row r="1821" spans="1:9">
      <c r="A1821" s="7" t="s">
        <v>53</v>
      </c>
      <c r="B1821" s="7">
        <v>107742</v>
      </c>
      <c r="C1821" s="302" t="s">
        <v>3040</v>
      </c>
      <c r="D1821" s="7" t="s">
        <v>3041</v>
      </c>
      <c r="E1821" s="7" t="s">
        <v>55</v>
      </c>
      <c r="F1821" s="7" t="s">
        <v>12</v>
      </c>
      <c r="G1821" s="32">
        <v>87447.882352941175</v>
      </c>
      <c r="H1821" s="7">
        <v>936</v>
      </c>
      <c r="I1821" s="7">
        <v>2200</v>
      </c>
    </row>
    <row r="1822" spans="1:9">
      <c r="A1822" s="7" t="s">
        <v>53</v>
      </c>
      <c r="B1822" s="7">
        <v>107743</v>
      </c>
      <c r="C1822" s="302" t="s">
        <v>3042</v>
      </c>
      <c r="D1822" s="7" t="s">
        <v>3043</v>
      </c>
      <c r="E1822" s="7" t="s">
        <v>111</v>
      </c>
      <c r="F1822" s="7" t="s">
        <v>12</v>
      </c>
      <c r="G1822" s="32">
        <v>87294.621848739509</v>
      </c>
      <c r="H1822" s="7">
        <v>934</v>
      </c>
      <c r="I1822" s="7">
        <v>2191</v>
      </c>
    </row>
    <row r="1823" spans="1:9">
      <c r="A1823" s="7" t="s">
        <v>16</v>
      </c>
      <c r="B1823" s="7">
        <v>107744</v>
      </c>
      <c r="C1823" s="302" t="s">
        <v>3044</v>
      </c>
      <c r="D1823" s="7" t="s">
        <v>3045</v>
      </c>
      <c r="E1823" s="7" t="s">
        <v>170</v>
      </c>
      <c r="F1823" s="7" t="s">
        <v>12</v>
      </c>
      <c r="G1823" s="32">
        <v>1129.8655462184875</v>
      </c>
      <c r="H1823" s="7">
        <v>411</v>
      </c>
      <c r="I1823" s="7">
        <v>1676</v>
      </c>
    </row>
    <row r="1824" spans="1:9">
      <c r="A1824" s="7" t="s">
        <v>9</v>
      </c>
      <c r="B1824" s="7">
        <v>107745</v>
      </c>
      <c r="C1824" s="302" t="s">
        <v>3046</v>
      </c>
      <c r="D1824" s="7" t="s">
        <v>3047</v>
      </c>
      <c r="E1824" s="7" t="s">
        <v>63</v>
      </c>
      <c r="F1824" s="7" t="s">
        <v>12</v>
      </c>
      <c r="G1824" s="32">
        <v>6050.4201680672268</v>
      </c>
      <c r="H1824" s="7">
        <v>111</v>
      </c>
      <c r="I1824" s="7">
        <v>1332</v>
      </c>
    </row>
    <row r="1825" spans="1:9">
      <c r="A1825" s="7" t="s">
        <v>67</v>
      </c>
      <c r="B1825" s="7">
        <v>107746</v>
      </c>
      <c r="C1825" s="302" t="s">
        <v>3048</v>
      </c>
      <c r="D1825" s="7" t="s">
        <v>3049</v>
      </c>
      <c r="E1825" s="7" t="s">
        <v>69</v>
      </c>
      <c r="F1825" s="7" t="s">
        <v>12</v>
      </c>
      <c r="G1825" s="32">
        <v>37815.117647058825</v>
      </c>
      <c r="H1825" s="7">
        <v>906</v>
      </c>
      <c r="I1825" s="7">
        <v>2913</v>
      </c>
    </row>
    <row r="1826" spans="1:9">
      <c r="A1826" s="7" t="s">
        <v>53</v>
      </c>
      <c r="B1826" s="7">
        <v>107748</v>
      </c>
      <c r="C1826" s="302" t="s">
        <v>3050</v>
      </c>
      <c r="D1826" s="7" t="s">
        <v>3051</v>
      </c>
      <c r="E1826" s="4" t="s">
        <v>143</v>
      </c>
      <c r="F1826" s="7" t="s">
        <v>12</v>
      </c>
      <c r="G1826" s="32">
        <v>12125</v>
      </c>
      <c r="H1826" s="7">
        <v>919</v>
      </c>
      <c r="I1826" s="7">
        <v>2131</v>
      </c>
    </row>
    <row r="1827" spans="1:9">
      <c r="A1827" s="7" t="s">
        <v>67</v>
      </c>
      <c r="B1827" s="7">
        <v>107749</v>
      </c>
      <c r="C1827" s="302" t="s">
        <v>3052</v>
      </c>
      <c r="D1827" s="7" t="s">
        <v>3053</v>
      </c>
      <c r="E1827" s="7" t="s">
        <v>69</v>
      </c>
      <c r="F1827" s="7" t="s">
        <v>12</v>
      </c>
      <c r="G1827" s="32">
        <v>47899.378151260506</v>
      </c>
      <c r="H1827" s="7">
        <v>906</v>
      </c>
      <c r="I1827" s="7">
        <v>2913</v>
      </c>
    </row>
    <row r="1828" spans="1:9">
      <c r="A1828" s="7" t="s">
        <v>53</v>
      </c>
      <c r="B1828" s="7">
        <v>107750</v>
      </c>
      <c r="C1828" s="302" t="s">
        <v>3054</v>
      </c>
      <c r="D1828" s="7" t="s">
        <v>3055</v>
      </c>
      <c r="E1828" s="7" t="s">
        <v>198</v>
      </c>
      <c r="F1828" s="7" t="s">
        <v>12</v>
      </c>
      <c r="G1828" s="32">
        <v>104579.79831932775</v>
      </c>
      <c r="H1828" s="7">
        <v>935</v>
      </c>
      <c r="I1828" s="7">
        <v>2197</v>
      </c>
    </row>
    <row r="1829" spans="1:9">
      <c r="A1829" s="7" t="s">
        <v>53</v>
      </c>
      <c r="B1829" s="7">
        <v>107751</v>
      </c>
      <c r="C1829" s="302" t="s">
        <v>3056</v>
      </c>
      <c r="D1829" s="7" t="s">
        <v>3057</v>
      </c>
      <c r="E1829" s="7" t="s">
        <v>61</v>
      </c>
      <c r="F1829" s="7" t="s">
        <v>12</v>
      </c>
      <c r="G1829" s="32">
        <v>13227.403361344539</v>
      </c>
      <c r="H1829" s="7">
        <v>921</v>
      </c>
      <c r="I1829" s="7">
        <v>2137</v>
      </c>
    </row>
    <row r="1830" spans="1:9">
      <c r="A1830" s="7" t="s">
        <v>9</v>
      </c>
      <c r="B1830" s="7">
        <v>107752</v>
      </c>
      <c r="C1830" s="302" t="s">
        <v>3058</v>
      </c>
      <c r="D1830" s="7" t="s">
        <v>3059</v>
      </c>
      <c r="E1830" s="7" t="s">
        <v>78</v>
      </c>
      <c r="F1830" s="7" t="s">
        <v>12</v>
      </c>
      <c r="G1830" s="32">
        <v>22860.000000000004</v>
      </c>
      <c r="H1830" s="7">
        <v>114</v>
      </c>
      <c r="I1830" s="7">
        <v>1343</v>
      </c>
    </row>
    <row r="1831" spans="1:9">
      <c r="A1831" s="7" t="s">
        <v>53</v>
      </c>
      <c r="B1831" s="7">
        <v>107753</v>
      </c>
      <c r="C1831" s="302" t="s">
        <v>3060</v>
      </c>
      <c r="D1831" s="7" t="s">
        <v>3061</v>
      </c>
      <c r="E1831" s="7" t="s">
        <v>143</v>
      </c>
      <c r="F1831" s="7" t="s">
        <v>12</v>
      </c>
      <c r="G1831" s="32">
        <v>14501.966386554623</v>
      </c>
      <c r="H1831" s="7">
        <v>919</v>
      </c>
      <c r="I1831" s="7">
        <v>2131</v>
      </c>
    </row>
    <row r="1832" spans="1:9">
      <c r="A1832" s="7" t="s">
        <v>9</v>
      </c>
      <c r="B1832" s="7">
        <v>107754</v>
      </c>
      <c r="C1832" s="302" t="s">
        <v>3062</v>
      </c>
      <c r="D1832" s="7" t="s">
        <v>3063</v>
      </c>
      <c r="E1832" s="7" t="s">
        <v>11</v>
      </c>
      <c r="F1832" s="7" t="s">
        <v>12</v>
      </c>
      <c r="G1832" s="32">
        <v>65781.579831932773</v>
      </c>
      <c r="H1832" s="7">
        <v>102</v>
      </c>
      <c r="I1832" s="7">
        <v>1305</v>
      </c>
    </row>
    <row r="1833" spans="1:9">
      <c r="A1833" s="7" t="s">
        <v>67</v>
      </c>
      <c r="B1833" s="7">
        <v>107755</v>
      </c>
      <c r="C1833" s="302" t="s">
        <v>3064</v>
      </c>
      <c r="D1833" s="7" t="s">
        <v>3065</v>
      </c>
      <c r="E1833" s="7" t="s">
        <v>69</v>
      </c>
      <c r="F1833" s="7" t="s">
        <v>12</v>
      </c>
      <c r="G1833" s="32">
        <v>47899.378151260506</v>
      </c>
      <c r="H1833" s="7">
        <v>906</v>
      </c>
      <c r="I1833" s="7">
        <v>2913</v>
      </c>
    </row>
    <row r="1834" spans="1:9">
      <c r="A1834" s="7" t="s">
        <v>24</v>
      </c>
      <c r="B1834" s="7">
        <v>107756</v>
      </c>
      <c r="C1834" s="302" t="s">
        <v>3066</v>
      </c>
      <c r="D1834" s="7" t="s">
        <v>3067</v>
      </c>
      <c r="E1834" s="4" t="s">
        <v>95</v>
      </c>
      <c r="F1834" s="7" t="s">
        <v>12</v>
      </c>
      <c r="G1834" s="32">
        <v>64763.697478991598</v>
      </c>
      <c r="H1834" s="7">
        <v>713</v>
      </c>
      <c r="I1834" s="7">
        <v>1938</v>
      </c>
    </row>
    <row r="1835" spans="1:9">
      <c r="A1835" s="7" t="s">
        <v>9</v>
      </c>
      <c r="B1835" s="7">
        <v>107757</v>
      </c>
      <c r="C1835" s="302" t="s">
        <v>3068</v>
      </c>
      <c r="D1835" s="7" t="s">
        <v>3069</v>
      </c>
      <c r="E1835" s="7" t="s">
        <v>78</v>
      </c>
      <c r="F1835" s="7" t="s">
        <v>12</v>
      </c>
      <c r="G1835" s="32">
        <v>22745.563025210085</v>
      </c>
      <c r="H1835" s="7">
        <v>114</v>
      </c>
      <c r="I1835" s="7">
        <v>1343</v>
      </c>
    </row>
    <row r="1836" spans="1:9">
      <c r="A1836" s="7" t="s">
        <v>53</v>
      </c>
      <c r="B1836" s="7">
        <v>107758</v>
      </c>
      <c r="C1836" s="302" t="s">
        <v>3070</v>
      </c>
      <c r="D1836" s="7" t="s">
        <v>3071</v>
      </c>
      <c r="E1836" s="7" t="s">
        <v>55</v>
      </c>
      <c r="F1836" s="7" t="s">
        <v>12</v>
      </c>
      <c r="G1836" s="32">
        <v>50294.075630252104</v>
      </c>
      <c r="H1836" s="7">
        <v>936</v>
      </c>
      <c r="I1836" s="7">
        <v>2200</v>
      </c>
    </row>
    <row r="1837" spans="1:9">
      <c r="A1837" s="7" t="s">
        <v>9</v>
      </c>
      <c r="B1837" s="7">
        <v>107759</v>
      </c>
      <c r="C1837" s="302" t="s">
        <v>3072</v>
      </c>
      <c r="D1837" s="7" t="s">
        <v>3073</v>
      </c>
      <c r="E1837" s="7" t="s">
        <v>153</v>
      </c>
      <c r="F1837" s="7" t="s">
        <v>12</v>
      </c>
      <c r="G1837" s="32">
        <v>18509.521008403364</v>
      </c>
      <c r="H1837" s="7">
        <v>116</v>
      </c>
      <c r="I1837" s="7">
        <v>1347</v>
      </c>
    </row>
    <row r="1838" spans="1:9">
      <c r="A1838" s="7" t="s">
        <v>53</v>
      </c>
      <c r="B1838" s="7">
        <v>107760</v>
      </c>
      <c r="C1838" s="302" t="s">
        <v>3074</v>
      </c>
      <c r="D1838" s="7" t="s">
        <v>3075</v>
      </c>
      <c r="E1838" s="7" t="s">
        <v>143</v>
      </c>
      <c r="F1838" s="7" t="s">
        <v>12</v>
      </c>
      <c r="G1838" s="32">
        <v>21176.403361344539</v>
      </c>
      <c r="H1838" s="7">
        <v>919</v>
      </c>
      <c r="I1838" s="7">
        <v>2131</v>
      </c>
    </row>
    <row r="1839" spans="1:9">
      <c r="A1839" s="7" t="s">
        <v>53</v>
      </c>
      <c r="B1839" s="7">
        <v>107761</v>
      </c>
      <c r="C1839" s="302" t="s">
        <v>3076</v>
      </c>
      <c r="D1839" s="7" t="s">
        <v>3077</v>
      </c>
      <c r="E1839" s="7" t="s">
        <v>58</v>
      </c>
      <c r="F1839" s="7" t="s">
        <v>12</v>
      </c>
      <c r="G1839" s="32">
        <v>70074.109243697487</v>
      </c>
      <c r="H1839" s="7">
        <v>932</v>
      </c>
      <c r="I1839" s="7">
        <v>2177</v>
      </c>
    </row>
    <row r="1840" spans="1:9">
      <c r="A1840" s="7" t="s">
        <v>53</v>
      </c>
      <c r="B1840" s="7">
        <v>107762</v>
      </c>
      <c r="C1840" s="302" t="s">
        <v>3078</v>
      </c>
      <c r="D1840" s="7" t="s">
        <v>3079</v>
      </c>
      <c r="E1840" s="7" t="s">
        <v>225</v>
      </c>
      <c r="F1840" s="7" t="s">
        <v>12</v>
      </c>
      <c r="G1840" s="32">
        <v>23109.201680672271</v>
      </c>
      <c r="H1840" s="7">
        <v>908</v>
      </c>
      <c r="I1840" s="7">
        <v>2103</v>
      </c>
    </row>
    <row r="1841" spans="1:9">
      <c r="A1841" s="7" t="s">
        <v>53</v>
      </c>
      <c r="B1841" s="7">
        <v>107763</v>
      </c>
      <c r="C1841" s="302" t="s">
        <v>3080</v>
      </c>
      <c r="D1841" s="7" t="s">
        <v>3081</v>
      </c>
      <c r="E1841" s="7" t="s">
        <v>354</v>
      </c>
      <c r="F1841" s="7" t="s">
        <v>12</v>
      </c>
      <c r="G1841" s="32">
        <v>260949.37815126052</v>
      </c>
      <c r="H1841" s="7">
        <v>918</v>
      </c>
      <c r="I1841" s="7">
        <v>2128</v>
      </c>
    </row>
    <row r="1842" spans="1:9">
      <c r="A1842" s="7" t="s">
        <v>67</v>
      </c>
      <c r="B1842" s="7">
        <v>107764</v>
      </c>
      <c r="C1842" s="302" t="s">
        <v>3082</v>
      </c>
      <c r="D1842" s="7" t="s">
        <v>3083</v>
      </c>
      <c r="E1842" s="7" t="s">
        <v>69</v>
      </c>
      <c r="F1842" s="7" t="s">
        <v>12</v>
      </c>
      <c r="G1842" s="32">
        <v>191597.52100840336</v>
      </c>
      <c r="H1842" s="7">
        <v>906</v>
      </c>
      <c r="I1842" s="7">
        <v>2913</v>
      </c>
    </row>
    <row r="1843" spans="1:9">
      <c r="A1843" s="7" t="s">
        <v>67</v>
      </c>
      <c r="B1843" s="7">
        <v>107765</v>
      </c>
      <c r="C1843" s="302" t="s">
        <v>3084</v>
      </c>
      <c r="D1843" s="7" t="s">
        <v>3085</v>
      </c>
      <c r="E1843" s="7" t="s">
        <v>69</v>
      </c>
      <c r="F1843" s="7" t="s">
        <v>12</v>
      </c>
      <c r="G1843" s="32">
        <v>29243.638655462186</v>
      </c>
      <c r="H1843" s="7">
        <v>906</v>
      </c>
      <c r="I1843" s="7">
        <v>2913</v>
      </c>
    </row>
    <row r="1844" spans="1:9">
      <c r="A1844" s="7" t="s">
        <v>53</v>
      </c>
      <c r="B1844" s="7">
        <v>107767</v>
      </c>
      <c r="C1844" s="302" t="s">
        <v>3086</v>
      </c>
      <c r="D1844" s="7" t="s">
        <v>3087</v>
      </c>
      <c r="E1844" s="7" t="s">
        <v>118</v>
      </c>
      <c r="F1844" s="7" t="s">
        <v>12</v>
      </c>
      <c r="G1844" s="32">
        <v>12125</v>
      </c>
      <c r="H1844" s="7">
        <v>945</v>
      </c>
      <c r="I1844" s="7">
        <v>2232</v>
      </c>
    </row>
    <row r="1845" spans="1:9">
      <c r="A1845" s="7" t="s">
        <v>53</v>
      </c>
      <c r="B1845" s="7">
        <v>107768</v>
      </c>
      <c r="C1845" s="302" t="s">
        <v>3088</v>
      </c>
      <c r="D1845" s="7" t="s">
        <v>3089</v>
      </c>
      <c r="E1845" s="7" t="s">
        <v>143</v>
      </c>
      <c r="F1845" s="7" t="s">
        <v>12</v>
      </c>
      <c r="G1845" s="32">
        <v>27725.285714285714</v>
      </c>
      <c r="H1845" s="7">
        <v>919</v>
      </c>
      <c r="I1845" s="7">
        <v>2131</v>
      </c>
    </row>
    <row r="1846" spans="1:9">
      <c r="A1846" s="7" t="s">
        <v>53</v>
      </c>
      <c r="B1846" s="7">
        <v>107769</v>
      </c>
      <c r="C1846" s="302" t="s">
        <v>3090</v>
      </c>
      <c r="D1846" s="7" t="s">
        <v>3091</v>
      </c>
      <c r="E1846" s="7" t="s">
        <v>134</v>
      </c>
      <c r="F1846" s="7" t="s">
        <v>12</v>
      </c>
      <c r="G1846" s="32">
        <v>53462.655462184877</v>
      </c>
      <c r="H1846" s="7">
        <v>938</v>
      </c>
      <c r="I1846" s="7">
        <v>2207</v>
      </c>
    </row>
    <row r="1847" spans="1:9">
      <c r="A1847" s="7" t="s">
        <v>67</v>
      </c>
      <c r="B1847" s="7">
        <v>107770</v>
      </c>
      <c r="C1847" s="302" t="s">
        <v>3092</v>
      </c>
      <c r="D1847" s="7" t="s">
        <v>3093</v>
      </c>
      <c r="E1847" s="4" t="s">
        <v>69</v>
      </c>
      <c r="F1847" s="7" t="s">
        <v>12</v>
      </c>
      <c r="G1847" s="32">
        <v>47899.378151260506</v>
      </c>
      <c r="H1847" s="7">
        <v>906</v>
      </c>
      <c r="I1847" s="7">
        <v>2913</v>
      </c>
    </row>
    <row r="1848" spans="1:9">
      <c r="A1848" s="7" t="s">
        <v>31</v>
      </c>
      <c r="B1848" s="7">
        <v>107771</v>
      </c>
      <c r="C1848" s="302" t="s">
        <v>3094</v>
      </c>
      <c r="D1848" s="7" t="s">
        <v>3095</v>
      </c>
      <c r="E1848" s="7" t="s">
        <v>33</v>
      </c>
      <c r="F1848" s="7" t="s">
        <v>12</v>
      </c>
      <c r="G1848" s="32">
        <v>31932.915966386554</v>
      </c>
      <c r="H1848" s="7">
        <v>612</v>
      </c>
      <c r="I1848" s="7">
        <v>1836</v>
      </c>
    </row>
    <row r="1849" spans="1:9">
      <c r="A1849" s="7" t="s">
        <v>53</v>
      </c>
      <c r="B1849" s="7">
        <v>107772</v>
      </c>
      <c r="C1849" s="302" t="s">
        <v>3096</v>
      </c>
      <c r="D1849" s="7" t="s">
        <v>3097</v>
      </c>
      <c r="E1849" s="4" t="s">
        <v>72</v>
      </c>
      <c r="F1849" s="7" t="s">
        <v>12</v>
      </c>
      <c r="G1849" s="32">
        <v>10588.20168067227</v>
      </c>
      <c r="H1849" s="7">
        <v>923</v>
      </c>
      <c r="I1849" s="7">
        <v>2147</v>
      </c>
    </row>
    <row r="1850" spans="1:9">
      <c r="A1850" s="7" t="s">
        <v>53</v>
      </c>
      <c r="B1850" s="7">
        <v>107773</v>
      </c>
      <c r="C1850" s="302" t="s">
        <v>3098</v>
      </c>
      <c r="D1850" s="7" t="s">
        <v>3099</v>
      </c>
      <c r="E1850" s="7" t="s">
        <v>186</v>
      </c>
      <c r="F1850" s="7" t="s">
        <v>12</v>
      </c>
      <c r="G1850" s="32">
        <v>6960</v>
      </c>
      <c r="H1850" s="7">
        <v>907</v>
      </c>
      <c r="I1850" s="7">
        <v>2100</v>
      </c>
    </row>
    <row r="1851" spans="1:9">
      <c r="A1851" s="7" t="s">
        <v>67</v>
      </c>
      <c r="B1851" s="7">
        <v>107774</v>
      </c>
      <c r="C1851" s="302" t="s">
        <v>3100</v>
      </c>
      <c r="D1851" s="7" t="s">
        <v>3101</v>
      </c>
      <c r="E1851" s="7" t="s">
        <v>69</v>
      </c>
      <c r="F1851" s="7" t="s">
        <v>12</v>
      </c>
      <c r="G1851" s="32">
        <v>47899.378151260506</v>
      </c>
      <c r="H1851" s="7">
        <v>906</v>
      </c>
      <c r="I1851" s="7">
        <v>2913</v>
      </c>
    </row>
    <row r="1852" spans="1:9">
      <c r="A1852" s="7" t="s">
        <v>53</v>
      </c>
      <c r="B1852" s="7">
        <v>107775</v>
      </c>
      <c r="C1852" s="302" t="s">
        <v>3102</v>
      </c>
      <c r="D1852" s="7" t="s">
        <v>3103</v>
      </c>
      <c r="E1852" s="7" t="s">
        <v>186</v>
      </c>
      <c r="F1852" s="7" t="s">
        <v>12</v>
      </c>
      <c r="G1852" s="32">
        <v>36006.142857142855</v>
      </c>
      <c r="H1852" s="7">
        <v>907</v>
      </c>
      <c r="I1852" s="7">
        <v>2100</v>
      </c>
    </row>
    <row r="1853" spans="1:9">
      <c r="A1853" s="7" t="s">
        <v>9</v>
      </c>
      <c r="B1853" s="7">
        <v>107776</v>
      </c>
      <c r="C1853" s="302" t="s">
        <v>3104</v>
      </c>
      <c r="D1853" s="7" t="s">
        <v>3105</v>
      </c>
      <c r="E1853" s="7" t="s">
        <v>78</v>
      </c>
      <c r="F1853" s="7" t="s">
        <v>12</v>
      </c>
      <c r="G1853" s="32">
        <v>16386</v>
      </c>
      <c r="H1853" s="7">
        <v>114</v>
      </c>
      <c r="I1853" s="7">
        <v>1343</v>
      </c>
    </row>
    <row r="1854" spans="1:9">
      <c r="A1854" s="7" t="s">
        <v>9</v>
      </c>
      <c r="B1854" s="7">
        <v>107777</v>
      </c>
      <c r="C1854" s="302" t="s">
        <v>3106</v>
      </c>
      <c r="D1854" s="7" t="s">
        <v>3107</v>
      </c>
      <c r="E1854" s="7" t="s">
        <v>126</v>
      </c>
      <c r="F1854" s="7" t="s">
        <v>12</v>
      </c>
      <c r="G1854" s="32">
        <v>39145.621848739502</v>
      </c>
      <c r="H1854" s="7">
        <v>104</v>
      </c>
      <c r="I1854" s="7">
        <v>1311</v>
      </c>
    </row>
    <row r="1855" spans="1:9">
      <c r="A1855" s="7" t="s">
        <v>423</v>
      </c>
      <c r="B1855" s="7">
        <v>107778</v>
      </c>
      <c r="C1855" s="302" t="s">
        <v>3108</v>
      </c>
      <c r="D1855" s="7" t="s">
        <v>3109</v>
      </c>
      <c r="E1855" s="7" t="s">
        <v>644</v>
      </c>
      <c r="F1855" s="7" t="s">
        <v>12</v>
      </c>
      <c r="G1855" s="32">
        <v>2436.9831932773113</v>
      </c>
      <c r="H1855" s="7">
        <v>407</v>
      </c>
      <c r="I1855" s="7">
        <v>1637</v>
      </c>
    </row>
    <row r="1856" spans="1:9">
      <c r="A1856" s="7" t="s">
        <v>53</v>
      </c>
      <c r="B1856" s="7">
        <v>107779</v>
      </c>
      <c r="C1856" s="302" t="s">
        <v>3110</v>
      </c>
      <c r="D1856" s="7" t="s">
        <v>3111</v>
      </c>
      <c r="E1856" s="7" t="s">
        <v>186</v>
      </c>
      <c r="F1856" s="7" t="s">
        <v>12</v>
      </c>
      <c r="G1856" s="32">
        <v>45752.949579831933</v>
      </c>
      <c r="H1856" s="7">
        <v>907</v>
      </c>
      <c r="I1856" s="7">
        <v>2100</v>
      </c>
    </row>
    <row r="1857" spans="1:9">
      <c r="A1857" s="7" t="s">
        <v>53</v>
      </c>
      <c r="B1857" s="7">
        <v>107780</v>
      </c>
      <c r="C1857" s="302" t="s">
        <v>3112</v>
      </c>
      <c r="D1857" s="7" t="s">
        <v>3113</v>
      </c>
      <c r="E1857" s="7" t="s">
        <v>198</v>
      </c>
      <c r="F1857" s="7" t="s">
        <v>12</v>
      </c>
      <c r="G1857" s="32">
        <v>69999.848739495807</v>
      </c>
      <c r="H1857" s="7">
        <v>935</v>
      </c>
      <c r="I1857" s="7">
        <v>2197</v>
      </c>
    </row>
    <row r="1858" spans="1:9">
      <c r="A1858" s="7" t="s">
        <v>9</v>
      </c>
      <c r="B1858" s="7">
        <v>107781</v>
      </c>
      <c r="C1858" s="302" t="s">
        <v>3114</v>
      </c>
      <c r="D1858" s="7" t="s">
        <v>3115</v>
      </c>
      <c r="E1858" s="7" t="s">
        <v>128</v>
      </c>
      <c r="F1858" s="7" t="s">
        <v>12</v>
      </c>
      <c r="G1858" s="32">
        <v>11543</v>
      </c>
      <c r="H1858" s="7">
        <v>115</v>
      </c>
      <c r="I1858" s="7">
        <v>1340</v>
      </c>
    </row>
    <row r="1859" spans="1:9">
      <c r="A1859" s="7" t="s">
        <v>9</v>
      </c>
      <c r="B1859" s="7">
        <v>107782</v>
      </c>
      <c r="C1859" s="302" t="s">
        <v>3116</v>
      </c>
      <c r="D1859" s="7" t="s">
        <v>3117</v>
      </c>
      <c r="E1859" s="7" t="s">
        <v>128</v>
      </c>
      <c r="F1859" s="7" t="s">
        <v>12</v>
      </c>
      <c r="G1859" s="32">
        <v>15126.050420168069</v>
      </c>
      <c r="H1859" s="7">
        <v>115</v>
      </c>
      <c r="I1859" s="7">
        <v>1340</v>
      </c>
    </row>
    <row r="1860" spans="1:9">
      <c r="A1860" s="7" t="s">
        <v>9</v>
      </c>
      <c r="B1860" s="7">
        <v>107783</v>
      </c>
      <c r="C1860" s="302" t="s">
        <v>3118</v>
      </c>
      <c r="D1860" s="7" t="s">
        <v>3119</v>
      </c>
      <c r="E1860" s="4" t="s">
        <v>128</v>
      </c>
      <c r="F1860" s="7" t="s">
        <v>12</v>
      </c>
      <c r="G1860" s="32">
        <v>42353.042016806728</v>
      </c>
      <c r="H1860" s="7">
        <v>115</v>
      </c>
      <c r="I1860" s="7">
        <v>1340</v>
      </c>
    </row>
    <row r="1861" spans="1:9">
      <c r="A1861" s="7" t="s">
        <v>53</v>
      </c>
      <c r="B1861" s="7">
        <v>107784</v>
      </c>
      <c r="C1861" s="302" t="s">
        <v>3120</v>
      </c>
      <c r="D1861" s="7" t="s">
        <v>3121</v>
      </c>
      <c r="E1861" s="7" t="s">
        <v>134</v>
      </c>
      <c r="F1861" s="7" t="s">
        <v>12</v>
      </c>
      <c r="G1861" s="32">
        <v>21379.747899159665</v>
      </c>
      <c r="H1861" s="7">
        <v>938</v>
      </c>
      <c r="I1861" s="7">
        <v>2207</v>
      </c>
    </row>
    <row r="1862" spans="1:9">
      <c r="A1862" s="7" t="s">
        <v>9</v>
      </c>
      <c r="B1862" s="7">
        <v>107785</v>
      </c>
      <c r="C1862" s="302" t="s">
        <v>3122</v>
      </c>
      <c r="D1862" s="7" t="s">
        <v>3123</v>
      </c>
      <c r="E1862" s="4" t="s">
        <v>311</v>
      </c>
      <c r="F1862" s="7" t="s">
        <v>12</v>
      </c>
      <c r="G1862" s="32">
        <v>35241.71428571429</v>
      </c>
      <c r="H1862" s="7">
        <v>105</v>
      </c>
      <c r="I1862" s="7">
        <v>1315</v>
      </c>
    </row>
    <row r="1863" spans="1:9">
      <c r="A1863" s="7" t="s">
        <v>9</v>
      </c>
      <c r="B1863" s="7">
        <v>107786</v>
      </c>
      <c r="C1863" s="302" t="s">
        <v>3124</v>
      </c>
      <c r="D1863" s="7" t="s">
        <v>3125</v>
      </c>
      <c r="E1863" s="7" t="s">
        <v>14</v>
      </c>
      <c r="F1863" s="7" t="s">
        <v>12</v>
      </c>
      <c r="G1863" s="32">
        <v>38134.478991596639</v>
      </c>
      <c r="H1863" s="7">
        <v>117</v>
      </c>
      <c r="I1863" s="7">
        <v>1349</v>
      </c>
    </row>
    <row r="1864" spans="1:9">
      <c r="A1864" s="7" t="s">
        <v>9</v>
      </c>
      <c r="B1864" s="7">
        <v>107787</v>
      </c>
      <c r="C1864" s="302" t="s">
        <v>3126</v>
      </c>
      <c r="D1864" s="7" t="s">
        <v>3127</v>
      </c>
      <c r="E1864" s="7" t="s">
        <v>311</v>
      </c>
      <c r="F1864" s="7" t="s">
        <v>12</v>
      </c>
      <c r="G1864" s="32">
        <v>53718.478991596639</v>
      </c>
      <c r="H1864" s="7">
        <v>105</v>
      </c>
      <c r="I1864" s="7">
        <v>1315</v>
      </c>
    </row>
    <row r="1865" spans="1:9">
      <c r="A1865" s="7" t="s">
        <v>9</v>
      </c>
      <c r="B1865" s="7">
        <v>107788</v>
      </c>
      <c r="C1865" s="302" t="s">
        <v>3128</v>
      </c>
      <c r="D1865" s="7" t="s">
        <v>3105</v>
      </c>
      <c r="E1865" s="7" t="s">
        <v>78</v>
      </c>
      <c r="F1865" s="7" t="s">
        <v>12</v>
      </c>
      <c r="G1865" s="32">
        <v>13280.000000000002</v>
      </c>
      <c r="H1865" s="7">
        <v>114</v>
      </c>
      <c r="I1865" s="7">
        <v>1343</v>
      </c>
    </row>
    <row r="1866" spans="1:9">
      <c r="A1866" s="7" t="s">
        <v>9</v>
      </c>
      <c r="B1866" s="7">
        <v>107789</v>
      </c>
      <c r="C1866" s="302" t="s">
        <v>3129</v>
      </c>
      <c r="D1866" s="7" t="s">
        <v>3130</v>
      </c>
      <c r="E1866" s="7" t="s">
        <v>311</v>
      </c>
      <c r="F1866" s="7" t="s">
        <v>12</v>
      </c>
      <c r="G1866" s="32">
        <v>32253</v>
      </c>
      <c r="H1866" s="7">
        <v>105</v>
      </c>
      <c r="I1866" s="7">
        <v>1315</v>
      </c>
    </row>
    <row r="1867" spans="1:9">
      <c r="A1867" s="7" t="s">
        <v>53</v>
      </c>
      <c r="B1867" s="7">
        <v>107790</v>
      </c>
      <c r="C1867" s="302" t="s">
        <v>3131</v>
      </c>
      <c r="D1867" s="7" t="s">
        <v>3132</v>
      </c>
      <c r="E1867" s="7" t="s">
        <v>87</v>
      </c>
      <c r="F1867" s="7" t="s">
        <v>12</v>
      </c>
      <c r="G1867" s="32">
        <v>33529.436974789918</v>
      </c>
      <c r="H1867" s="7">
        <v>920</v>
      </c>
      <c r="I1867" s="7">
        <v>2134</v>
      </c>
    </row>
    <row r="1868" spans="1:9">
      <c r="A1868" s="7" t="s">
        <v>9</v>
      </c>
      <c r="B1868" s="7">
        <v>107791</v>
      </c>
      <c r="C1868" s="302" t="s">
        <v>3133</v>
      </c>
      <c r="D1868" s="7" t="s">
        <v>3134</v>
      </c>
      <c r="E1868" s="7" t="s">
        <v>311</v>
      </c>
      <c r="F1868" s="7" t="s">
        <v>12</v>
      </c>
      <c r="G1868" s="32">
        <v>18151.26050420168</v>
      </c>
      <c r="H1868" s="7">
        <v>105</v>
      </c>
      <c r="I1868" s="7">
        <v>1315</v>
      </c>
    </row>
    <row r="1869" spans="1:9">
      <c r="A1869" s="7" t="s">
        <v>53</v>
      </c>
      <c r="B1869" s="7">
        <v>107792</v>
      </c>
      <c r="C1869" s="302" t="s">
        <v>3135</v>
      </c>
      <c r="D1869" s="7" t="s">
        <v>3136</v>
      </c>
      <c r="E1869" s="7" t="s">
        <v>186</v>
      </c>
      <c r="F1869" s="7" t="s">
        <v>12</v>
      </c>
      <c r="G1869" s="32">
        <v>26218.563025210085</v>
      </c>
      <c r="H1869" s="7">
        <v>907</v>
      </c>
      <c r="I1869" s="7">
        <v>2100</v>
      </c>
    </row>
    <row r="1870" spans="1:9">
      <c r="A1870" s="7" t="s">
        <v>53</v>
      </c>
      <c r="B1870" s="7">
        <v>107793</v>
      </c>
      <c r="C1870" s="302" t="s">
        <v>3137</v>
      </c>
      <c r="D1870" s="7" t="s">
        <v>3138</v>
      </c>
      <c r="E1870" s="7" t="s">
        <v>134</v>
      </c>
      <c r="F1870" s="7" t="s">
        <v>12</v>
      </c>
      <c r="G1870" s="32">
        <v>91839.630252100847</v>
      </c>
      <c r="H1870" s="7">
        <v>938</v>
      </c>
      <c r="I1870" s="7">
        <v>2207</v>
      </c>
    </row>
    <row r="1871" spans="1:9">
      <c r="A1871" s="7" t="s">
        <v>9</v>
      </c>
      <c r="B1871" s="7">
        <v>107794</v>
      </c>
      <c r="C1871" s="302" t="s">
        <v>3139</v>
      </c>
      <c r="D1871" s="7" t="s">
        <v>3140</v>
      </c>
      <c r="E1871" s="7" t="s">
        <v>63</v>
      </c>
      <c r="F1871" s="7" t="s">
        <v>12</v>
      </c>
      <c r="G1871" s="32">
        <v>53520.815126050416</v>
      </c>
      <c r="H1871" s="7">
        <v>111</v>
      </c>
      <c r="I1871" s="7">
        <v>1332</v>
      </c>
    </row>
    <row r="1872" spans="1:9">
      <c r="A1872" s="7" t="s">
        <v>24</v>
      </c>
      <c r="B1872" s="7">
        <v>107795</v>
      </c>
      <c r="C1872" s="302" t="s">
        <v>3141</v>
      </c>
      <c r="D1872" s="7" t="s">
        <v>3142</v>
      </c>
      <c r="E1872" s="7" t="s">
        <v>95</v>
      </c>
      <c r="F1872" s="7" t="s">
        <v>12</v>
      </c>
      <c r="G1872" s="32">
        <v>47899.378151260506</v>
      </c>
      <c r="H1872" s="7">
        <v>713</v>
      </c>
      <c r="I1872" s="7">
        <v>1938</v>
      </c>
    </row>
    <row r="1873" spans="1:9">
      <c r="A1873" s="7" t="s">
        <v>53</v>
      </c>
      <c r="B1873" s="7">
        <v>107796</v>
      </c>
      <c r="C1873" s="302" t="s">
        <v>3143</v>
      </c>
      <c r="D1873" s="7" t="s">
        <v>3144</v>
      </c>
      <c r="E1873" s="7" t="s">
        <v>143</v>
      </c>
      <c r="F1873" s="7" t="s">
        <v>12</v>
      </c>
      <c r="G1873" s="32">
        <v>21176.403361344539</v>
      </c>
      <c r="H1873" s="7">
        <v>919</v>
      </c>
      <c r="I1873" s="7">
        <v>2131</v>
      </c>
    </row>
    <row r="1874" spans="1:9">
      <c r="A1874" s="7" t="s">
        <v>9</v>
      </c>
      <c r="B1874" s="7">
        <v>107797</v>
      </c>
      <c r="C1874" s="302" t="s">
        <v>3145</v>
      </c>
      <c r="D1874" s="7" t="s">
        <v>3146</v>
      </c>
      <c r="E1874" s="7" t="s">
        <v>28</v>
      </c>
      <c r="F1874" s="7" t="s">
        <v>12</v>
      </c>
      <c r="G1874" s="32">
        <v>29403.033613445379</v>
      </c>
      <c r="H1874" s="7">
        <v>107</v>
      </c>
      <c r="I1874" s="7">
        <v>1320</v>
      </c>
    </row>
    <row r="1875" spans="1:9">
      <c r="A1875" s="7" t="s">
        <v>53</v>
      </c>
      <c r="B1875" s="7">
        <v>107798</v>
      </c>
      <c r="C1875" s="302" t="s">
        <v>3147</v>
      </c>
      <c r="D1875" s="7" t="s">
        <v>3148</v>
      </c>
      <c r="E1875" s="7" t="s">
        <v>143</v>
      </c>
      <c r="F1875" s="7" t="s">
        <v>12</v>
      </c>
      <c r="G1875" s="32">
        <v>33529.436974789918</v>
      </c>
      <c r="H1875" s="7">
        <v>919</v>
      </c>
      <c r="I1875" s="7">
        <v>2131</v>
      </c>
    </row>
    <row r="1876" spans="1:9">
      <c r="A1876" s="7" t="s">
        <v>53</v>
      </c>
      <c r="B1876" s="7">
        <v>107799</v>
      </c>
      <c r="C1876" s="302" t="s">
        <v>3149</v>
      </c>
      <c r="D1876" s="7" t="s">
        <v>3150</v>
      </c>
      <c r="E1876" s="7" t="s">
        <v>84</v>
      </c>
      <c r="F1876" s="7" t="s">
        <v>12</v>
      </c>
      <c r="G1876" s="32">
        <v>217942.0756302521</v>
      </c>
      <c r="H1876" s="7">
        <v>946</v>
      </c>
      <c r="I1876" s="7">
        <v>2235</v>
      </c>
    </row>
    <row r="1877" spans="1:9">
      <c r="A1877" s="7" t="s">
        <v>53</v>
      </c>
      <c r="B1877" s="7">
        <v>107800</v>
      </c>
      <c r="C1877" s="302" t="s">
        <v>3151</v>
      </c>
      <c r="D1877" s="7" t="s">
        <v>3152</v>
      </c>
      <c r="E1877" s="7" t="s">
        <v>225</v>
      </c>
      <c r="F1877" s="7" t="s">
        <v>12</v>
      </c>
      <c r="G1877" s="32">
        <v>213551.26050420169</v>
      </c>
      <c r="H1877" s="7">
        <v>908</v>
      </c>
      <c r="I1877" s="7">
        <v>2103</v>
      </c>
    </row>
    <row r="1878" spans="1:9">
      <c r="A1878" s="7" t="s">
        <v>9</v>
      </c>
      <c r="B1878" s="7">
        <v>107801</v>
      </c>
      <c r="C1878" s="302" t="s">
        <v>3153</v>
      </c>
      <c r="D1878" s="7" t="s">
        <v>3154</v>
      </c>
      <c r="E1878" s="7" t="s">
        <v>126</v>
      </c>
      <c r="F1878" s="7" t="s">
        <v>12</v>
      </c>
      <c r="G1878" s="32">
        <v>30948.000000000004</v>
      </c>
      <c r="H1878" s="7">
        <v>104</v>
      </c>
      <c r="I1878" s="7">
        <v>1311</v>
      </c>
    </row>
    <row r="1879" spans="1:9">
      <c r="A1879" s="7" t="s">
        <v>53</v>
      </c>
      <c r="B1879" s="7">
        <v>107802</v>
      </c>
      <c r="C1879" s="302" t="s">
        <v>3155</v>
      </c>
      <c r="D1879" s="7" t="s">
        <v>3156</v>
      </c>
      <c r="E1879" s="7" t="s">
        <v>134</v>
      </c>
      <c r="F1879" s="7" t="s">
        <v>12</v>
      </c>
      <c r="G1879" s="32">
        <v>104579.79831932775</v>
      </c>
      <c r="H1879" s="7">
        <v>938</v>
      </c>
      <c r="I1879" s="7">
        <v>2207</v>
      </c>
    </row>
    <row r="1880" spans="1:9">
      <c r="A1880" s="7" t="s">
        <v>53</v>
      </c>
      <c r="B1880" s="7">
        <v>107803</v>
      </c>
      <c r="C1880" s="302" t="s">
        <v>3157</v>
      </c>
      <c r="D1880" s="7" t="s">
        <v>3158</v>
      </c>
      <c r="E1880" s="7" t="s">
        <v>87</v>
      </c>
      <c r="F1880" s="7" t="s">
        <v>12</v>
      </c>
      <c r="G1880" s="32">
        <v>52289.899159663873</v>
      </c>
      <c r="H1880" s="7">
        <v>920</v>
      </c>
      <c r="I1880" s="7">
        <v>2134</v>
      </c>
    </row>
    <row r="1881" spans="1:9">
      <c r="A1881" s="7" t="s">
        <v>53</v>
      </c>
      <c r="B1881" s="7">
        <v>107804</v>
      </c>
      <c r="C1881" s="302" t="s">
        <v>3159</v>
      </c>
      <c r="D1881" s="7" t="s">
        <v>3160</v>
      </c>
      <c r="E1881" s="7" t="s">
        <v>111</v>
      </c>
      <c r="F1881" s="7" t="s">
        <v>12</v>
      </c>
      <c r="G1881" s="32">
        <v>35107.563025210089</v>
      </c>
      <c r="H1881" s="7">
        <v>934</v>
      </c>
      <c r="I1881" s="7">
        <v>2191</v>
      </c>
    </row>
    <row r="1882" spans="1:9">
      <c r="A1882" s="7" t="s">
        <v>53</v>
      </c>
      <c r="B1882" s="7">
        <v>107806</v>
      </c>
      <c r="C1882" s="302" t="s">
        <v>3161</v>
      </c>
      <c r="D1882" s="7" t="s">
        <v>3162</v>
      </c>
      <c r="E1882" s="7" t="s">
        <v>225</v>
      </c>
      <c r="F1882" s="7" t="s">
        <v>12</v>
      </c>
      <c r="G1882" s="32">
        <v>16806.798319327732</v>
      </c>
      <c r="H1882" s="7">
        <v>908</v>
      </c>
      <c r="I1882" s="7">
        <v>2103</v>
      </c>
    </row>
    <row r="1883" spans="1:9">
      <c r="A1883" s="7" t="s">
        <v>53</v>
      </c>
      <c r="B1883" s="7">
        <v>107807</v>
      </c>
      <c r="C1883" s="302" t="s">
        <v>3163</v>
      </c>
      <c r="D1883" s="7" t="s">
        <v>3164</v>
      </c>
      <c r="E1883" s="7" t="s">
        <v>134</v>
      </c>
      <c r="F1883" s="7" t="s">
        <v>12</v>
      </c>
      <c r="G1883" s="32">
        <v>45073.605042016803</v>
      </c>
      <c r="H1883" s="7">
        <v>938</v>
      </c>
      <c r="I1883" s="7">
        <v>2207</v>
      </c>
    </row>
    <row r="1884" spans="1:9">
      <c r="A1884" s="7" t="s">
        <v>9</v>
      </c>
      <c r="B1884" s="7">
        <v>107808</v>
      </c>
      <c r="C1884" s="302" t="s">
        <v>3165</v>
      </c>
      <c r="D1884" s="7" t="s">
        <v>3166</v>
      </c>
      <c r="E1884" s="7" t="s">
        <v>28</v>
      </c>
      <c r="F1884" s="7" t="s">
        <v>12</v>
      </c>
      <c r="G1884" s="32">
        <v>27638.319327731093</v>
      </c>
      <c r="H1884" s="7">
        <v>107</v>
      </c>
      <c r="I1884" s="7">
        <v>1320</v>
      </c>
    </row>
    <row r="1885" spans="1:9">
      <c r="A1885" s="7" t="s">
        <v>53</v>
      </c>
      <c r="B1885" s="7">
        <v>107809</v>
      </c>
      <c r="C1885" s="302" t="s">
        <v>3167</v>
      </c>
      <c r="D1885" s="7" t="s">
        <v>3168</v>
      </c>
      <c r="E1885" s="4" t="s">
        <v>72</v>
      </c>
      <c r="F1885" s="7" t="s">
        <v>12</v>
      </c>
      <c r="G1885" s="32">
        <v>23668</v>
      </c>
      <c r="H1885" s="7">
        <v>923</v>
      </c>
      <c r="I1885" s="7">
        <v>2147</v>
      </c>
    </row>
    <row r="1886" spans="1:9">
      <c r="A1886" s="7" t="s">
        <v>53</v>
      </c>
      <c r="B1886" s="7">
        <v>107810</v>
      </c>
      <c r="C1886" s="302" t="s">
        <v>3169</v>
      </c>
      <c r="D1886" s="7" t="s">
        <v>3170</v>
      </c>
      <c r="E1886" s="7" t="s">
        <v>186</v>
      </c>
      <c r="F1886" s="7" t="s">
        <v>12</v>
      </c>
      <c r="G1886" s="32">
        <v>383195.04201680672</v>
      </c>
      <c r="H1886" s="7">
        <v>907</v>
      </c>
      <c r="I1886" s="7">
        <v>2100</v>
      </c>
    </row>
    <row r="1887" spans="1:9">
      <c r="A1887" s="7" t="s">
        <v>137</v>
      </c>
      <c r="B1887" s="7">
        <v>107811</v>
      </c>
      <c r="C1887" s="302" t="s">
        <v>3171</v>
      </c>
      <c r="D1887" s="7" t="s">
        <v>3172</v>
      </c>
      <c r="E1887" s="7" t="s">
        <v>139</v>
      </c>
      <c r="F1887" s="7" t="s">
        <v>12</v>
      </c>
      <c r="G1887" s="32">
        <v>31932.915966386554</v>
      </c>
      <c r="H1887" s="7">
        <v>718</v>
      </c>
      <c r="I1887" s="7">
        <v>1960</v>
      </c>
    </row>
    <row r="1888" spans="1:9">
      <c r="A1888" s="7" t="s">
        <v>9</v>
      </c>
      <c r="B1888" s="7">
        <v>107812</v>
      </c>
      <c r="C1888" s="302" t="s">
        <v>3173</v>
      </c>
      <c r="D1888" s="7" t="s">
        <v>3174</v>
      </c>
      <c r="E1888" s="7" t="s">
        <v>11</v>
      </c>
      <c r="F1888" s="7" t="s">
        <v>12</v>
      </c>
      <c r="G1888" s="32">
        <v>70451.226890756312</v>
      </c>
      <c r="H1888" s="7">
        <v>102</v>
      </c>
      <c r="I1888" s="7">
        <v>1305</v>
      </c>
    </row>
    <row r="1889" spans="1:9">
      <c r="A1889" s="7" t="s">
        <v>137</v>
      </c>
      <c r="B1889" s="7">
        <v>107813</v>
      </c>
      <c r="C1889" s="302" t="s">
        <v>3175</v>
      </c>
      <c r="D1889" s="7" t="s">
        <v>3176</v>
      </c>
      <c r="E1889" s="7" t="s">
        <v>139</v>
      </c>
      <c r="F1889" s="7" t="s">
        <v>12</v>
      </c>
      <c r="G1889" s="32">
        <v>63865.840336134461</v>
      </c>
      <c r="H1889" s="7">
        <v>718</v>
      </c>
      <c r="I1889" s="7">
        <v>1960</v>
      </c>
    </row>
    <row r="1890" spans="1:9">
      <c r="A1890" s="7" t="s">
        <v>53</v>
      </c>
      <c r="B1890" s="7">
        <v>107814</v>
      </c>
      <c r="C1890" s="302" t="s">
        <v>3177</v>
      </c>
      <c r="D1890" s="7" t="s">
        <v>3178</v>
      </c>
      <c r="E1890" s="7" t="s">
        <v>72</v>
      </c>
      <c r="F1890" s="7" t="s">
        <v>12</v>
      </c>
      <c r="G1890" s="32">
        <v>18907.563025210085</v>
      </c>
      <c r="H1890" s="7">
        <v>923</v>
      </c>
      <c r="I1890" s="7">
        <v>2147</v>
      </c>
    </row>
    <row r="1891" spans="1:9">
      <c r="A1891" s="7" t="s">
        <v>137</v>
      </c>
      <c r="B1891" s="7">
        <v>107815</v>
      </c>
      <c r="C1891" s="302" t="s">
        <v>3179</v>
      </c>
      <c r="D1891" s="7" t="s">
        <v>3180</v>
      </c>
      <c r="E1891" s="7" t="s">
        <v>139</v>
      </c>
      <c r="F1891" s="7" t="s">
        <v>12</v>
      </c>
      <c r="G1891" s="32">
        <v>31932.915966386554</v>
      </c>
      <c r="H1891" s="7">
        <v>718</v>
      </c>
      <c r="I1891" s="7">
        <v>1960</v>
      </c>
    </row>
    <row r="1892" spans="1:9">
      <c r="A1892" s="7" t="s">
        <v>53</v>
      </c>
      <c r="B1892" s="7">
        <v>107816</v>
      </c>
      <c r="C1892" s="302" t="s">
        <v>3181</v>
      </c>
      <c r="D1892" s="7" t="s">
        <v>3182</v>
      </c>
      <c r="E1892" s="7" t="s">
        <v>58</v>
      </c>
      <c r="F1892" s="7" t="s">
        <v>12</v>
      </c>
      <c r="G1892" s="32">
        <v>19701.420168067227</v>
      </c>
      <c r="H1892" s="7">
        <v>932</v>
      </c>
      <c r="I1892" s="7">
        <v>2177</v>
      </c>
    </row>
    <row r="1893" spans="1:9">
      <c r="A1893" s="7" t="s">
        <v>53</v>
      </c>
      <c r="B1893" s="7">
        <v>107817</v>
      </c>
      <c r="C1893" s="302" t="s">
        <v>3183</v>
      </c>
      <c r="D1893" s="7" t="s">
        <v>3184</v>
      </c>
      <c r="E1893" s="7" t="s">
        <v>354</v>
      </c>
      <c r="F1893" s="7" t="s">
        <v>12</v>
      </c>
      <c r="G1893" s="32">
        <v>147580.00000000003</v>
      </c>
      <c r="H1893" s="7">
        <v>918</v>
      </c>
      <c r="I1893" s="7">
        <v>2128</v>
      </c>
    </row>
    <row r="1894" spans="1:9">
      <c r="A1894" s="7" t="s">
        <v>53</v>
      </c>
      <c r="B1894" s="7">
        <v>107818</v>
      </c>
      <c r="C1894" s="302" t="s">
        <v>3185</v>
      </c>
      <c r="D1894" s="7" t="s">
        <v>3186</v>
      </c>
      <c r="E1894" s="7" t="s">
        <v>72</v>
      </c>
      <c r="F1894" s="7" t="s">
        <v>12</v>
      </c>
      <c r="G1894" s="32">
        <v>25589.100840336134</v>
      </c>
      <c r="H1894" s="7">
        <v>923</v>
      </c>
      <c r="I1894" s="7">
        <v>2147</v>
      </c>
    </row>
    <row r="1895" spans="1:9">
      <c r="A1895" s="7" t="s">
        <v>34</v>
      </c>
      <c r="B1895" s="7">
        <v>107819</v>
      </c>
      <c r="C1895" s="302" t="s">
        <v>3187</v>
      </c>
      <c r="D1895" s="7" t="s">
        <v>3188</v>
      </c>
      <c r="E1895" s="7" t="s">
        <v>36</v>
      </c>
      <c r="F1895" s="7" t="s">
        <v>12</v>
      </c>
      <c r="G1895" s="32">
        <v>17822.016806722691</v>
      </c>
      <c r="H1895" s="7">
        <v>509</v>
      </c>
      <c r="I1895" s="7">
        <v>1738</v>
      </c>
    </row>
    <row r="1896" spans="1:9">
      <c r="A1896" s="7" t="s">
        <v>137</v>
      </c>
      <c r="B1896" s="7">
        <v>107820</v>
      </c>
      <c r="C1896" s="302" t="s">
        <v>3189</v>
      </c>
      <c r="D1896" s="7" t="s">
        <v>3190</v>
      </c>
      <c r="E1896" s="7" t="s">
        <v>139</v>
      </c>
      <c r="F1896" s="7" t="s">
        <v>12</v>
      </c>
      <c r="G1896" s="32">
        <v>61176.563025210089</v>
      </c>
      <c r="H1896" s="7">
        <v>718</v>
      </c>
      <c r="I1896" s="7">
        <v>1960</v>
      </c>
    </row>
    <row r="1897" spans="1:9">
      <c r="A1897" s="7" t="s">
        <v>137</v>
      </c>
      <c r="B1897" s="7">
        <v>107822</v>
      </c>
      <c r="C1897" s="302" t="s">
        <v>3191</v>
      </c>
      <c r="D1897" s="7" t="s">
        <v>3192</v>
      </c>
      <c r="E1897" s="7" t="s">
        <v>139</v>
      </c>
      <c r="F1897" s="7" t="s">
        <v>12</v>
      </c>
      <c r="G1897" s="32">
        <v>31932.915966386554</v>
      </c>
      <c r="H1897" s="7">
        <v>718</v>
      </c>
      <c r="I1897" s="7">
        <v>1960</v>
      </c>
    </row>
    <row r="1898" spans="1:9">
      <c r="A1898" s="7" t="s">
        <v>67</v>
      </c>
      <c r="B1898" s="7">
        <v>107823</v>
      </c>
      <c r="C1898" s="302" t="s">
        <v>3193</v>
      </c>
      <c r="D1898" s="7" t="s">
        <v>3194</v>
      </c>
      <c r="E1898" s="4" t="s">
        <v>345</v>
      </c>
      <c r="F1898" s="7" t="s">
        <v>12</v>
      </c>
      <c r="G1898" s="32">
        <v>227709.10924369752</v>
      </c>
      <c r="H1898" s="7">
        <v>964</v>
      </c>
      <c r="I1898" s="7">
        <v>2254</v>
      </c>
    </row>
    <row r="1899" spans="1:9">
      <c r="A1899" s="7" t="s">
        <v>53</v>
      </c>
      <c r="B1899" s="7">
        <v>107824</v>
      </c>
      <c r="C1899" s="302" t="s">
        <v>3195</v>
      </c>
      <c r="D1899" s="7" t="s">
        <v>3196</v>
      </c>
      <c r="E1899" s="7" t="s">
        <v>143</v>
      </c>
      <c r="F1899" s="7" t="s">
        <v>12</v>
      </c>
      <c r="G1899" s="32">
        <v>25806.798319327732</v>
      </c>
      <c r="H1899" s="7">
        <v>919</v>
      </c>
      <c r="I1899" s="7">
        <v>2131</v>
      </c>
    </row>
    <row r="1900" spans="1:9">
      <c r="A1900" s="7" t="s">
        <v>137</v>
      </c>
      <c r="B1900" s="7">
        <v>107825</v>
      </c>
      <c r="C1900" s="302" t="s">
        <v>3197</v>
      </c>
      <c r="D1900" s="7" t="s">
        <v>3198</v>
      </c>
      <c r="E1900" s="7" t="s">
        <v>139</v>
      </c>
      <c r="F1900" s="7" t="s">
        <v>12</v>
      </c>
      <c r="G1900" s="32">
        <v>31932.915966386554</v>
      </c>
      <c r="H1900" s="7">
        <v>718</v>
      </c>
      <c r="I1900" s="7">
        <v>1960</v>
      </c>
    </row>
    <row r="1901" spans="1:9">
      <c r="A1901" s="7" t="s">
        <v>9</v>
      </c>
      <c r="B1901" s="7">
        <v>107826</v>
      </c>
      <c r="C1901" s="302" t="s">
        <v>3199</v>
      </c>
      <c r="D1901" s="7" t="s">
        <v>3200</v>
      </c>
      <c r="E1901" s="7" t="s">
        <v>23</v>
      </c>
      <c r="F1901" s="7" t="s">
        <v>12</v>
      </c>
      <c r="G1901" s="32">
        <v>6800</v>
      </c>
      <c r="H1901" s="7">
        <v>103</v>
      </c>
      <c r="I1901" s="7">
        <v>1307</v>
      </c>
    </row>
    <row r="1902" spans="1:9">
      <c r="A1902" s="7" t="s">
        <v>53</v>
      </c>
      <c r="B1902" s="7">
        <v>107827</v>
      </c>
      <c r="C1902" s="302" t="s">
        <v>3201</v>
      </c>
      <c r="D1902" s="7" t="s">
        <v>3202</v>
      </c>
      <c r="E1902" s="7" t="s">
        <v>55</v>
      </c>
      <c r="F1902" s="7" t="s">
        <v>12</v>
      </c>
      <c r="G1902" s="32">
        <v>30154.621848739498</v>
      </c>
      <c r="H1902" s="7">
        <v>936</v>
      </c>
      <c r="I1902" s="7">
        <v>2200</v>
      </c>
    </row>
    <row r="1903" spans="1:9">
      <c r="A1903" s="7" t="s">
        <v>53</v>
      </c>
      <c r="B1903" s="7">
        <v>107828</v>
      </c>
      <c r="C1903" s="302" t="s">
        <v>3203</v>
      </c>
      <c r="D1903" s="7" t="s">
        <v>3204</v>
      </c>
      <c r="E1903" s="7" t="s">
        <v>72</v>
      </c>
      <c r="F1903" s="7" t="s">
        <v>12</v>
      </c>
      <c r="G1903" s="32">
        <v>27226.840336134454</v>
      </c>
      <c r="H1903" s="7">
        <v>923</v>
      </c>
      <c r="I1903" s="7">
        <v>2147</v>
      </c>
    </row>
    <row r="1904" spans="1:9">
      <c r="A1904" s="7" t="s">
        <v>423</v>
      </c>
      <c r="B1904" s="7">
        <v>107829</v>
      </c>
      <c r="C1904" s="302" t="s">
        <v>3205</v>
      </c>
      <c r="D1904" s="7" t="s">
        <v>3206</v>
      </c>
      <c r="E1904" s="7" t="s">
        <v>644</v>
      </c>
      <c r="F1904" s="7" t="s">
        <v>12</v>
      </c>
      <c r="G1904" s="32">
        <v>29400</v>
      </c>
      <c r="H1904" s="7">
        <v>407</v>
      </c>
      <c r="I1904" s="7">
        <v>1637</v>
      </c>
    </row>
    <row r="1905" spans="1:9">
      <c r="A1905" s="7" t="s">
        <v>137</v>
      </c>
      <c r="B1905" s="7">
        <v>107830</v>
      </c>
      <c r="C1905" s="302" t="s">
        <v>3207</v>
      </c>
      <c r="D1905" s="7" t="s">
        <v>3208</v>
      </c>
      <c r="E1905" s="7" t="s">
        <v>139</v>
      </c>
      <c r="F1905" s="7" t="s">
        <v>12</v>
      </c>
      <c r="G1905" s="32">
        <v>63865.840336134461</v>
      </c>
      <c r="H1905" s="7">
        <v>718</v>
      </c>
      <c r="I1905" s="7">
        <v>1960</v>
      </c>
    </row>
    <row r="1906" spans="1:9">
      <c r="A1906" s="7" t="s">
        <v>9</v>
      </c>
      <c r="B1906" s="7">
        <v>107831</v>
      </c>
      <c r="C1906" s="302" t="s">
        <v>3209</v>
      </c>
      <c r="D1906" s="7" t="s">
        <v>3210</v>
      </c>
      <c r="E1906" s="7" t="s">
        <v>14</v>
      </c>
      <c r="F1906" s="7" t="s">
        <v>12</v>
      </c>
      <c r="G1906" s="32">
        <v>10924.403361344539</v>
      </c>
      <c r="H1906" s="7">
        <v>117</v>
      </c>
      <c r="I1906" s="7">
        <v>1349</v>
      </c>
    </row>
    <row r="1907" spans="1:9">
      <c r="A1907" s="7" t="s">
        <v>53</v>
      </c>
      <c r="B1907" s="7">
        <v>107832</v>
      </c>
      <c r="C1907" s="302" t="s">
        <v>3211</v>
      </c>
      <c r="D1907" s="7" t="s">
        <v>3212</v>
      </c>
      <c r="E1907" s="7" t="s">
        <v>58</v>
      </c>
      <c r="F1907" s="7" t="s">
        <v>12</v>
      </c>
      <c r="G1907" s="32">
        <v>32025</v>
      </c>
      <c r="H1907" s="7">
        <v>932</v>
      </c>
      <c r="I1907" s="7">
        <v>2177</v>
      </c>
    </row>
    <row r="1908" spans="1:9">
      <c r="A1908" s="7" t="s">
        <v>137</v>
      </c>
      <c r="B1908" s="7">
        <v>107833</v>
      </c>
      <c r="C1908" s="302" t="s">
        <v>3213</v>
      </c>
      <c r="D1908" s="7" t="s">
        <v>3214</v>
      </c>
      <c r="E1908" s="7" t="s">
        <v>139</v>
      </c>
      <c r="F1908" s="7" t="s">
        <v>12</v>
      </c>
      <c r="G1908" s="32">
        <v>47340.285714285717</v>
      </c>
      <c r="H1908" s="7">
        <v>718</v>
      </c>
      <c r="I1908" s="7">
        <v>1960</v>
      </c>
    </row>
    <row r="1909" spans="1:9">
      <c r="A1909" s="7" t="s">
        <v>53</v>
      </c>
      <c r="B1909" s="7">
        <v>107834</v>
      </c>
      <c r="C1909" s="302" t="s">
        <v>3215</v>
      </c>
      <c r="D1909" s="7" t="s">
        <v>3216</v>
      </c>
      <c r="E1909" s="7" t="s">
        <v>72</v>
      </c>
      <c r="F1909" s="7" t="s">
        <v>12</v>
      </c>
      <c r="G1909" s="32">
        <v>7936.4369747899173</v>
      </c>
      <c r="H1909" s="7">
        <v>923</v>
      </c>
      <c r="I1909" s="7">
        <v>2147</v>
      </c>
    </row>
    <row r="1910" spans="1:9">
      <c r="A1910" s="7" t="s">
        <v>9</v>
      </c>
      <c r="B1910" s="7">
        <v>107835</v>
      </c>
      <c r="C1910" s="302" t="s">
        <v>3217</v>
      </c>
      <c r="D1910" s="7" t="s">
        <v>3218</v>
      </c>
      <c r="E1910" s="7" t="s">
        <v>23</v>
      </c>
      <c r="F1910" s="7" t="s">
        <v>12</v>
      </c>
      <c r="G1910" s="32">
        <v>35617.647058823532</v>
      </c>
      <c r="H1910" s="7">
        <v>103</v>
      </c>
      <c r="I1910" s="7">
        <v>1307</v>
      </c>
    </row>
    <row r="1911" spans="1:9">
      <c r="A1911" s="7" t="s">
        <v>34</v>
      </c>
      <c r="B1911" s="7">
        <v>107836</v>
      </c>
      <c r="C1911" s="302" t="s">
        <v>3219</v>
      </c>
      <c r="D1911" s="7" t="s">
        <v>3220</v>
      </c>
      <c r="E1911" s="7" t="s">
        <v>36</v>
      </c>
      <c r="F1911" s="7" t="s">
        <v>12</v>
      </c>
      <c r="G1911" s="32">
        <v>43980.058823529413</v>
      </c>
      <c r="H1911" s="7">
        <v>509</v>
      </c>
      <c r="I1911" s="7">
        <v>1738</v>
      </c>
    </row>
    <row r="1912" spans="1:9">
      <c r="A1912" s="7" t="s">
        <v>137</v>
      </c>
      <c r="B1912" s="7">
        <v>107837</v>
      </c>
      <c r="C1912" s="302" t="s">
        <v>3221</v>
      </c>
      <c r="D1912" s="7" t="s">
        <v>3222</v>
      </c>
      <c r="E1912" s="7" t="s">
        <v>139</v>
      </c>
      <c r="F1912" s="7" t="s">
        <v>12</v>
      </c>
      <c r="G1912" s="32">
        <v>45111.067226890758</v>
      </c>
      <c r="H1912" s="7">
        <v>718</v>
      </c>
      <c r="I1912" s="7">
        <v>1960</v>
      </c>
    </row>
    <row r="1913" spans="1:9">
      <c r="A1913" s="7" t="s">
        <v>53</v>
      </c>
      <c r="B1913" s="7">
        <v>107838</v>
      </c>
      <c r="C1913" s="302" t="s">
        <v>3223</v>
      </c>
      <c r="D1913" s="7" t="s">
        <v>3224</v>
      </c>
      <c r="E1913" s="7" t="s">
        <v>198</v>
      </c>
      <c r="F1913" s="7" t="s">
        <v>12</v>
      </c>
      <c r="G1913" s="32">
        <v>22467.403361344539</v>
      </c>
      <c r="H1913" s="7">
        <v>935</v>
      </c>
      <c r="I1913" s="7">
        <v>2197</v>
      </c>
    </row>
    <row r="1914" spans="1:9">
      <c r="A1914" s="7" t="s">
        <v>137</v>
      </c>
      <c r="B1914" s="7">
        <v>107839</v>
      </c>
      <c r="C1914" s="302" t="s">
        <v>3225</v>
      </c>
      <c r="D1914" s="7" t="s">
        <v>3226</v>
      </c>
      <c r="E1914" s="7" t="s">
        <v>139</v>
      </c>
      <c r="F1914" s="7" t="s">
        <v>12</v>
      </c>
      <c r="G1914" s="32">
        <v>31932.915966386554</v>
      </c>
      <c r="H1914" s="7">
        <v>718</v>
      </c>
      <c r="I1914" s="7">
        <v>1960</v>
      </c>
    </row>
    <row r="1915" spans="1:9">
      <c r="A1915" s="7" t="s">
        <v>53</v>
      </c>
      <c r="B1915" s="7">
        <v>107840</v>
      </c>
      <c r="C1915" s="302" t="s">
        <v>3227</v>
      </c>
      <c r="D1915" s="7" t="s">
        <v>3228</v>
      </c>
      <c r="E1915" s="7" t="s">
        <v>354</v>
      </c>
      <c r="F1915" s="7" t="s">
        <v>12</v>
      </c>
      <c r="G1915" s="32">
        <v>27986.537815126056</v>
      </c>
      <c r="H1915" s="7">
        <v>918</v>
      </c>
      <c r="I1915" s="7">
        <v>2128</v>
      </c>
    </row>
    <row r="1916" spans="1:9">
      <c r="A1916" s="7" t="s">
        <v>137</v>
      </c>
      <c r="B1916" s="7">
        <v>107842</v>
      </c>
      <c r="C1916" s="302" t="s">
        <v>3229</v>
      </c>
      <c r="D1916" s="7" t="s">
        <v>3214</v>
      </c>
      <c r="E1916" s="7" t="s">
        <v>139</v>
      </c>
      <c r="F1916" s="7" t="s">
        <v>12</v>
      </c>
      <c r="G1916" s="32">
        <v>47340.285714285717</v>
      </c>
      <c r="H1916" s="7">
        <v>718</v>
      </c>
      <c r="I1916" s="7">
        <v>1960</v>
      </c>
    </row>
    <row r="1917" spans="1:9">
      <c r="A1917" s="7" t="s">
        <v>53</v>
      </c>
      <c r="B1917" s="7">
        <v>107843</v>
      </c>
      <c r="C1917" s="302" t="s">
        <v>3230</v>
      </c>
      <c r="D1917" s="7" t="s">
        <v>3231</v>
      </c>
      <c r="E1917" s="7" t="s">
        <v>61</v>
      </c>
      <c r="F1917" s="7" t="s">
        <v>12</v>
      </c>
      <c r="G1917" s="32">
        <v>33250</v>
      </c>
      <c r="H1917" s="7">
        <v>921</v>
      </c>
      <c r="I1917" s="7">
        <v>2137</v>
      </c>
    </row>
    <row r="1918" spans="1:9">
      <c r="A1918" s="7" t="s">
        <v>53</v>
      </c>
      <c r="B1918" s="7">
        <v>107844</v>
      </c>
      <c r="C1918" s="302" t="s">
        <v>3232</v>
      </c>
      <c r="D1918" s="7" t="s">
        <v>3233</v>
      </c>
      <c r="E1918" s="7" t="s">
        <v>231</v>
      </c>
      <c r="F1918" s="7" t="s">
        <v>12</v>
      </c>
      <c r="G1918" s="32">
        <v>22183</v>
      </c>
      <c r="H1918" s="7">
        <v>933</v>
      </c>
      <c r="I1918" s="7">
        <v>2184</v>
      </c>
    </row>
    <row r="1919" spans="1:9">
      <c r="A1919" s="7" t="s">
        <v>53</v>
      </c>
      <c r="B1919" s="7">
        <v>107845</v>
      </c>
      <c r="C1919" s="302" t="s">
        <v>3234</v>
      </c>
      <c r="D1919" s="7" t="s">
        <v>3235</v>
      </c>
      <c r="E1919" s="7" t="s">
        <v>1123</v>
      </c>
      <c r="F1919" s="7" t="s">
        <v>12</v>
      </c>
      <c r="G1919" s="32">
        <v>49782.033613445383</v>
      </c>
      <c r="H1919" s="7">
        <v>926</v>
      </c>
      <c r="I1919" s="7">
        <v>2156</v>
      </c>
    </row>
    <row r="1920" spans="1:9">
      <c r="A1920" s="7" t="s">
        <v>53</v>
      </c>
      <c r="B1920" s="7">
        <v>107846</v>
      </c>
      <c r="C1920" s="302" t="s">
        <v>3236</v>
      </c>
      <c r="D1920" s="7" t="s">
        <v>3237</v>
      </c>
      <c r="E1920" s="7" t="s">
        <v>225</v>
      </c>
      <c r="F1920" s="7" t="s">
        <v>12</v>
      </c>
      <c r="G1920" s="32">
        <v>21176.403361344539</v>
      </c>
      <c r="H1920" s="7">
        <v>908</v>
      </c>
      <c r="I1920" s="7">
        <v>2103</v>
      </c>
    </row>
    <row r="1921" spans="1:9">
      <c r="A1921" s="7" t="s">
        <v>53</v>
      </c>
      <c r="B1921" s="7">
        <v>107847</v>
      </c>
      <c r="C1921" s="302" t="s">
        <v>3238</v>
      </c>
      <c r="D1921" s="7" t="s">
        <v>3239</v>
      </c>
      <c r="E1921" s="7" t="s">
        <v>225</v>
      </c>
      <c r="F1921" s="7" t="s">
        <v>12</v>
      </c>
      <c r="G1921" s="32">
        <v>21848.798319327732</v>
      </c>
      <c r="H1921" s="7">
        <v>908</v>
      </c>
      <c r="I1921" s="7">
        <v>2103</v>
      </c>
    </row>
    <row r="1922" spans="1:9">
      <c r="A1922" s="7" t="s">
        <v>53</v>
      </c>
      <c r="B1922" s="7">
        <v>107848</v>
      </c>
      <c r="C1922" s="302" t="s">
        <v>3240</v>
      </c>
      <c r="D1922" s="7" t="s">
        <v>3241</v>
      </c>
      <c r="E1922" s="7" t="s">
        <v>1123</v>
      </c>
      <c r="F1922" s="7" t="s">
        <v>12</v>
      </c>
      <c r="G1922" s="32">
        <v>16806.798319327732</v>
      </c>
      <c r="H1922" s="7">
        <v>926</v>
      </c>
      <c r="I1922" s="7">
        <v>2156</v>
      </c>
    </row>
    <row r="1923" spans="1:9">
      <c r="A1923" s="7" t="s">
        <v>53</v>
      </c>
      <c r="B1923" s="7">
        <v>107849</v>
      </c>
      <c r="C1923" s="302" t="s">
        <v>3242</v>
      </c>
      <c r="D1923" s="7" t="s">
        <v>3243</v>
      </c>
      <c r="E1923" s="7" t="s">
        <v>1123</v>
      </c>
      <c r="F1923" s="7" t="s">
        <v>12</v>
      </c>
      <c r="G1923" s="32">
        <v>8542.0168067226896</v>
      </c>
      <c r="H1923" s="7">
        <v>926</v>
      </c>
      <c r="I1923" s="7">
        <v>2156</v>
      </c>
    </row>
    <row r="1924" spans="1:9">
      <c r="A1924" s="7" t="s">
        <v>53</v>
      </c>
      <c r="B1924" s="7">
        <v>107850</v>
      </c>
      <c r="C1924" s="302" t="s">
        <v>3244</v>
      </c>
      <c r="D1924" s="7" t="s">
        <v>3245</v>
      </c>
      <c r="E1924" s="7" t="s">
        <v>225</v>
      </c>
      <c r="F1924" s="7" t="s">
        <v>12</v>
      </c>
      <c r="G1924" s="32">
        <v>20244.168067226892</v>
      </c>
      <c r="H1924" s="7">
        <v>908</v>
      </c>
      <c r="I1924" s="7">
        <v>2103</v>
      </c>
    </row>
    <row r="1925" spans="1:9">
      <c r="A1925" s="7" t="s">
        <v>53</v>
      </c>
      <c r="B1925" s="7">
        <v>107851</v>
      </c>
      <c r="C1925" s="302" t="s">
        <v>3246</v>
      </c>
      <c r="D1925" s="7" t="s">
        <v>3247</v>
      </c>
      <c r="E1925" s="4" t="s">
        <v>1123</v>
      </c>
      <c r="F1925" s="7" t="s">
        <v>12</v>
      </c>
      <c r="G1925" s="32">
        <v>22909.277310924372</v>
      </c>
      <c r="H1925" s="7">
        <v>926</v>
      </c>
      <c r="I1925" s="7">
        <v>2156</v>
      </c>
    </row>
    <row r="1926" spans="1:9">
      <c r="A1926" s="7" t="s">
        <v>53</v>
      </c>
      <c r="B1926" s="7">
        <v>107852</v>
      </c>
      <c r="C1926" s="302" t="s">
        <v>3248</v>
      </c>
      <c r="D1926" s="7" t="s">
        <v>3249</v>
      </c>
      <c r="E1926" s="7" t="s">
        <v>1123</v>
      </c>
      <c r="F1926" s="7" t="s">
        <v>12</v>
      </c>
      <c r="G1926" s="32">
        <v>10588.20168067227</v>
      </c>
      <c r="H1926" s="7">
        <v>926</v>
      </c>
      <c r="I1926" s="7">
        <v>2156</v>
      </c>
    </row>
    <row r="1927" spans="1:9">
      <c r="A1927" s="7" t="s">
        <v>53</v>
      </c>
      <c r="B1927" s="7">
        <v>107853</v>
      </c>
      <c r="C1927" s="302" t="s">
        <v>3250</v>
      </c>
      <c r="D1927" s="7" t="s">
        <v>3251</v>
      </c>
      <c r="E1927" s="7" t="s">
        <v>225</v>
      </c>
      <c r="F1927" s="7" t="s">
        <v>12</v>
      </c>
      <c r="G1927" s="32">
        <v>16134.478991596638</v>
      </c>
      <c r="H1927" s="7">
        <v>908</v>
      </c>
      <c r="I1927" s="7">
        <v>2103</v>
      </c>
    </row>
    <row r="1928" spans="1:9">
      <c r="A1928" s="7" t="s">
        <v>53</v>
      </c>
      <c r="B1928" s="7">
        <v>107854</v>
      </c>
      <c r="C1928" s="302" t="s">
        <v>3252</v>
      </c>
      <c r="D1928" s="7" t="s">
        <v>3253</v>
      </c>
      <c r="E1928" s="7" t="s">
        <v>1123</v>
      </c>
      <c r="F1928" s="7" t="s">
        <v>12</v>
      </c>
      <c r="G1928" s="32">
        <v>16134.478991596638</v>
      </c>
      <c r="H1928" s="7">
        <v>926</v>
      </c>
      <c r="I1928" s="7">
        <v>2156</v>
      </c>
    </row>
    <row r="1929" spans="1:9">
      <c r="A1929" s="7" t="s">
        <v>53</v>
      </c>
      <c r="B1929" s="7">
        <v>107855</v>
      </c>
      <c r="C1929" s="302" t="s">
        <v>3254</v>
      </c>
      <c r="D1929" s="7" t="s">
        <v>3255</v>
      </c>
      <c r="E1929" s="7" t="s">
        <v>1123</v>
      </c>
      <c r="F1929" s="7" t="s">
        <v>12</v>
      </c>
      <c r="G1929" s="32">
        <v>16386.537815126052</v>
      </c>
      <c r="H1929" s="7">
        <v>926</v>
      </c>
      <c r="I1929" s="7">
        <v>2156</v>
      </c>
    </row>
    <row r="1930" spans="1:9">
      <c r="A1930" s="7" t="s">
        <v>53</v>
      </c>
      <c r="B1930" s="7">
        <v>107856</v>
      </c>
      <c r="C1930" s="302" t="s">
        <v>3256</v>
      </c>
      <c r="D1930" s="7" t="s">
        <v>3257</v>
      </c>
      <c r="E1930" s="7" t="s">
        <v>143</v>
      </c>
      <c r="F1930" s="7" t="s">
        <v>12</v>
      </c>
      <c r="G1930" s="32">
        <v>24588.201680672268</v>
      </c>
      <c r="H1930" s="7">
        <v>919</v>
      </c>
      <c r="I1930" s="7">
        <v>2131</v>
      </c>
    </row>
    <row r="1931" spans="1:9">
      <c r="A1931" s="7" t="s">
        <v>31</v>
      </c>
      <c r="B1931" s="7">
        <v>107857</v>
      </c>
      <c r="C1931" s="302" t="s">
        <v>3258</v>
      </c>
      <c r="D1931" s="7" t="s">
        <v>3259</v>
      </c>
      <c r="E1931" s="7" t="s">
        <v>116</v>
      </c>
      <c r="F1931" s="7" t="s">
        <v>12</v>
      </c>
      <c r="G1931" s="32">
        <v>18180.672268907565</v>
      </c>
      <c r="H1931" s="7">
        <v>605</v>
      </c>
      <c r="I1931" s="7">
        <v>1813</v>
      </c>
    </row>
    <row r="1932" spans="1:9">
      <c r="A1932" s="7" t="s">
        <v>53</v>
      </c>
      <c r="B1932" s="7">
        <v>107858</v>
      </c>
      <c r="C1932" s="302" t="s">
        <v>3260</v>
      </c>
      <c r="D1932" s="7" t="s">
        <v>3261</v>
      </c>
      <c r="E1932" s="7" t="s">
        <v>1123</v>
      </c>
      <c r="F1932" s="7" t="s">
        <v>12</v>
      </c>
      <c r="G1932" s="32">
        <v>21176.403361344539</v>
      </c>
      <c r="H1932" s="7">
        <v>926</v>
      </c>
      <c r="I1932" s="7">
        <v>2156</v>
      </c>
    </row>
    <row r="1933" spans="1:9">
      <c r="A1933" s="7" t="s">
        <v>34</v>
      </c>
      <c r="B1933" s="7">
        <v>107859</v>
      </c>
      <c r="C1933" s="302" t="s">
        <v>3262</v>
      </c>
      <c r="D1933" s="7" t="s">
        <v>3263</v>
      </c>
      <c r="E1933" s="7" t="s">
        <v>36</v>
      </c>
      <c r="F1933" s="7" t="s">
        <v>12</v>
      </c>
      <c r="G1933" s="32">
        <v>30678.453781512606</v>
      </c>
      <c r="H1933" s="7">
        <v>509</v>
      </c>
      <c r="I1933" s="7">
        <v>1738</v>
      </c>
    </row>
    <row r="1934" spans="1:9">
      <c r="A1934" s="7" t="s">
        <v>53</v>
      </c>
      <c r="B1934" s="7">
        <v>107860</v>
      </c>
      <c r="C1934" s="302" t="s">
        <v>3264</v>
      </c>
      <c r="D1934" s="7" t="s">
        <v>3265</v>
      </c>
      <c r="E1934" s="7" t="s">
        <v>1123</v>
      </c>
      <c r="F1934" s="7" t="s">
        <v>12</v>
      </c>
      <c r="G1934" s="32">
        <v>27040.941176470591</v>
      </c>
      <c r="H1934" s="7">
        <v>926</v>
      </c>
      <c r="I1934" s="7">
        <v>2156</v>
      </c>
    </row>
    <row r="1935" spans="1:9">
      <c r="A1935" s="7" t="s">
        <v>9</v>
      </c>
      <c r="B1935" s="7">
        <v>107861</v>
      </c>
      <c r="C1935" s="302" t="s">
        <v>3266</v>
      </c>
      <c r="D1935" s="7" t="s">
        <v>3267</v>
      </c>
      <c r="E1935" s="7" t="s">
        <v>126</v>
      </c>
      <c r="F1935" s="7" t="s">
        <v>12</v>
      </c>
      <c r="G1935" s="32">
        <v>49336.23529411765</v>
      </c>
      <c r="H1935" s="7">
        <v>104</v>
      </c>
      <c r="I1935" s="7">
        <v>1311</v>
      </c>
    </row>
    <row r="1936" spans="1:9">
      <c r="A1936" s="7" t="s">
        <v>53</v>
      </c>
      <c r="B1936" s="7">
        <v>107862</v>
      </c>
      <c r="C1936" s="302" t="s">
        <v>3268</v>
      </c>
      <c r="D1936" s="7" t="s">
        <v>3269</v>
      </c>
      <c r="E1936" s="7" t="s">
        <v>186</v>
      </c>
      <c r="F1936" s="7" t="s">
        <v>12</v>
      </c>
      <c r="G1936" s="32">
        <v>191597.52100840336</v>
      </c>
      <c r="H1936" s="7">
        <v>907</v>
      </c>
      <c r="I1936" s="7">
        <v>2100</v>
      </c>
    </row>
    <row r="1937" spans="1:9">
      <c r="A1937" s="7" t="s">
        <v>53</v>
      </c>
      <c r="B1937" s="7">
        <v>107863</v>
      </c>
      <c r="C1937" s="302" t="s">
        <v>3270</v>
      </c>
      <c r="D1937" s="7" t="s">
        <v>3271</v>
      </c>
      <c r="E1937" s="7" t="s">
        <v>186</v>
      </c>
      <c r="F1937" s="7" t="s">
        <v>12</v>
      </c>
      <c r="G1937" s="32">
        <v>45979.638655462186</v>
      </c>
      <c r="H1937" s="7">
        <v>907</v>
      </c>
      <c r="I1937" s="7">
        <v>2100</v>
      </c>
    </row>
    <row r="1938" spans="1:9">
      <c r="A1938" s="7" t="s">
        <v>9</v>
      </c>
      <c r="B1938" s="7">
        <v>107864</v>
      </c>
      <c r="C1938" s="302" t="s">
        <v>3272</v>
      </c>
      <c r="D1938" s="7" t="s">
        <v>3273</v>
      </c>
      <c r="E1938" s="4" t="s">
        <v>63</v>
      </c>
      <c r="F1938" s="7" t="s">
        <v>12</v>
      </c>
      <c r="G1938" s="32">
        <v>15996.000000000002</v>
      </c>
      <c r="H1938" s="7">
        <v>111</v>
      </c>
      <c r="I1938" s="7">
        <v>1332</v>
      </c>
    </row>
    <row r="1939" spans="1:9">
      <c r="A1939" s="7" t="s">
        <v>53</v>
      </c>
      <c r="B1939" s="7">
        <v>107865</v>
      </c>
      <c r="C1939" s="302" t="s">
        <v>3274</v>
      </c>
      <c r="D1939" s="7" t="s">
        <v>3275</v>
      </c>
      <c r="E1939" s="7" t="s">
        <v>1123</v>
      </c>
      <c r="F1939" s="7" t="s">
        <v>12</v>
      </c>
      <c r="G1939" s="32">
        <v>16806.798319327732</v>
      </c>
      <c r="H1939" s="7">
        <v>926</v>
      </c>
      <c r="I1939" s="7">
        <v>2156</v>
      </c>
    </row>
    <row r="1940" spans="1:9">
      <c r="A1940" s="7" t="s">
        <v>53</v>
      </c>
      <c r="B1940" s="7">
        <v>107866</v>
      </c>
      <c r="C1940" s="302" t="s">
        <v>3276</v>
      </c>
      <c r="D1940" s="7" t="s">
        <v>3277</v>
      </c>
      <c r="E1940" s="7" t="s">
        <v>84</v>
      </c>
      <c r="F1940" s="7" t="s">
        <v>12</v>
      </c>
      <c r="G1940" s="32">
        <v>316237.52100840339</v>
      </c>
      <c r="H1940" s="7">
        <v>946</v>
      </c>
      <c r="I1940" s="7">
        <v>2235</v>
      </c>
    </row>
    <row r="1941" spans="1:9">
      <c r="A1941" s="7" t="s">
        <v>53</v>
      </c>
      <c r="B1941" s="7">
        <v>107867</v>
      </c>
      <c r="C1941" s="302" t="s">
        <v>3278</v>
      </c>
      <c r="D1941" s="7" t="s">
        <v>3279</v>
      </c>
      <c r="E1941" s="7" t="s">
        <v>186</v>
      </c>
      <c r="F1941" s="7" t="s">
        <v>12</v>
      </c>
      <c r="G1941" s="32">
        <v>17405</v>
      </c>
      <c r="H1941" s="7">
        <v>907</v>
      </c>
      <c r="I1941" s="7">
        <v>2100</v>
      </c>
    </row>
    <row r="1942" spans="1:9">
      <c r="A1942" s="7" t="s">
        <v>53</v>
      </c>
      <c r="B1942" s="7">
        <v>107868</v>
      </c>
      <c r="C1942" s="302" t="s">
        <v>3280</v>
      </c>
      <c r="D1942" s="7" t="s">
        <v>3281</v>
      </c>
      <c r="E1942" s="7" t="s">
        <v>354</v>
      </c>
      <c r="F1942" s="7" t="s">
        <v>12</v>
      </c>
      <c r="G1942" s="32">
        <v>39163.949579831933</v>
      </c>
      <c r="H1942" s="7">
        <v>918</v>
      </c>
      <c r="I1942" s="7">
        <v>2128</v>
      </c>
    </row>
    <row r="1943" spans="1:9">
      <c r="A1943" s="7" t="s">
        <v>67</v>
      </c>
      <c r="B1943" s="7">
        <v>107869</v>
      </c>
      <c r="C1943" s="302" t="s">
        <v>3282</v>
      </c>
      <c r="D1943" s="7" t="s">
        <v>3283</v>
      </c>
      <c r="E1943" s="7" t="s">
        <v>176</v>
      </c>
      <c r="F1943" s="7" t="s">
        <v>12</v>
      </c>
      <c r="G1943" s="32">
        <v>102586.51260504202</v>
      </c>
      <c r="H1943" s="7">
        <v>905</v>
      </c>
      <c r="I1943" s="7">
        <v>2910</v>
      </c>
    </row>
    <row r="1944" spans="1:9">
      <c r="A1944" s="7" t="s">
        <v>53</v>
      </c>
      <c r="B1944" s="7">
        <v>107870</v>
      </c>
      <c r="C1944" s="302" t="s">
        <v>3284</v>
      </c>
      <c r="D1944" s="7" t="s">
        <v>3285</v>
      </c>
      <c r="E1944" s="7" t="s">
        <v>87</v>
      </c>
      <c r="F1944" s="7" t="s">
        <v>12</v>
      </c>
      <c r="G1944" s="32">
        <v>36302.521008403361</v>
      </c>
      <c r="H1944" s="7">
        <v>920</v>
      </c>
      <c r="I1944" s="7">
        <v>2134</v>
      </c>
    </row>
    <row r="1945" spans="1:9">
      <c r="A1945" s="7" t="s">
        <v>9</v>
      </c>
      <c r="B1945" s="7">
        <v>107871</v>
      </c>
      <c r="C1945" s="302" t="s">
        <v>3286</v>
      </c>
      <c r="D1945" s="7" t="s">
        <v>3287</v>
      </c>
      <c r="E1945" s="7" t="s">
        <v>14</v>
      </c>
      <c r="F1945" s="7" t="s">
        <v>12</v>
      </c>
      <c r="G1945" s="32">
        <v>11543</v>
      </c>
      <c r="H1945" s="7">
        <v>117</v>
      </c>
      <c r="I1945" s="7">
        <v>1349</v>
      </c>
    </row>
    <row r="1946" spans="1:9">
      <c r="A1946" s="7" t="s">
        <v>53</v>
      </c>
      <c r="B1946" s="7">
        <v>107872</v>
      </c>
      <c r="C1946" s="302" t="s">
        <v>3288</v>
      </c>
      <c r="D1946" s="7" t="s">
        <v>3289</v>
      </c>
      <c r="E1946" s="7" t="s">
        <v>111</v>
      </c>
      <c r="F1946" s="7" t="s">
        <v>12</v>
      </c>
      <c r="G1946" s="32">
        <v>37050</v>
      </c>
      <c r="H1946" s="7">
        <v>934</v>
      </c>
      <c r="I1946" s="7">
        <v>2191</v>
      </c>
    </row>
    <row r="1947" spans="1:9">
      <c r="A1947" s="7" t="s">
        <v>53</v>
      </c>
      <c r="B1947" s="7">
        <v>107873</v>
      </c>
      <c r="C1947" s="302" t="s">
        <v>3290</v>
      </c>
      <c r="D1947" s="7" t="s">
        <v>3291</v>
      </c>
      <c r="E1947" s="7" t="s">
        <v>76</v>
      </c>
      <c r="F1947" s="7" t="s">
        <v>12</v>
      </c>
      <c r="G1947" s="32">
        <v>50178.71428571429</v>
      </c>
      <c r="H1947" s="7">
        <v>937</v>
      </c>
      <c r="I1947" s="7">
        <v>2203</v>
      </c>
    </row>
    <row r="1948" spans="1:9">
      <c r="A1948" s="7" t="s">
        <v>67</v>
      </c>
      <c r="B1948" s="7">
        <v>107874</v>
      </c>
      <c r="C1948" s="302" t="s">
        <v>3292</v>
      </c>
      <c r="D1948" s="7" t="s">
        <v>3293</v>
      </c>
      <c r="E1948" s="7" t="s">
        <v>176</v>
      </c>
      <c r="F1948" s="7" t="s">
        <v>12</v>
      </c>
      <c r="G1948" s="32">
        <v>16386.537815126052</v>
      </c>
      <c r="H1948" s="7">
        <v>905</v>
      </c>
      <c r="I1948" s="7">
        <v>2910</v>
      </c>
    </row>
    <row r="1949" spans="1:9">
      <c r="A1949" s="7" t="s">
        <v>67</v>
      </c>
      <c r="B1949" s="7">
        <v>107876</v>
      </c>
      <c r="C1949" s="302" t="s">
        <v>3294</v>
      </c>
      <c r="D1949" s="7" t="s">
        <v>3295</v>
      </c>
      <c r="E1949" s="7" t="s">
        <v>176</v>
      </c>
      <c r="F1949" s="7" t="s">
        <v>12</v>
      </c>
      <c r="G1949" s="32">
        <v>43210.058823529413</v>
      </c>
      <c r="H1949" s="7">
        <v>905</v>
      </c>
      <c r="I1949" s="7">
        <v>2910</v>
      </c>
    </row>
    <row r="1950" spans="1:9">
      <c r="A1950" s="7" t="s">
        <v>31</v>
      </c>
      <c r="B1950" s="7">
        <v>107878</v>
      </c>
      <c r="C1950" s="302" t="s">
        <v>3296</v>
      </c>
      <c r="D1950" s="7" t="s">
        <v>3297</v>
      </c>
      <c r="E1950" s="7" t="s">
        <v>116</v>
      </c>
      <c r="F1950" s="7" t="s">
        <v>12</v>
      </c>
      <c r="G1950" s="32">
        <v>148950.78991596639</v>
      </c>
      <c r="H1950" s="7">
        <v>605</v>
      </c>
      <c r="I1950" s="7">
        <v>1813</v>
      </c>
    </row>
    <row r="1951" spans="1:9">
      <c r="A1951" s="7" t="s">
        <v>67</v>
      </c>
      <c r="B1951" s="7">
        <v>107880</v>
      </c>
      <c r="C1951" s="302" t="s">
        <v>3298</v>
      </c>
      <c r="D1951" s="7" t="s">
        <v>3299</v>
      </c>
      <c r="E1951" s="7" t="s">
        <v>176</v>
      </c>
      <c r="F1951" s="7" t="s">
        <v>12</v>
      </c>
      <c r="G1951" s="32">
        <v>48126.033613445383</v>
      </c>
      <c r="H1951" s="7">
        <v>905</v>
      </c>
      <c r="I1951" s="7">
        <v>2912</v>
      </c>
    </row>
    <row r="1952" spans="1:9">
      <c r="A1952" s="7" t="s">
        <v>41</v>
      </c>
      <c r="B1952" s="7">
        <v>107882</v>
      </c>
      <c r="C1952" s="302" t="s">
        <v>3300</v>
      </c>
      <c r="D1952" s="7" t="s">
        <v>3301</v>
      </c>
      <c r="E1952" s="7" t="s">
        <v>43</v>
      </c>
      <c r="F1952" s="7" t="s">
        <v>12</v>
      </c>
      <c r="G1952" s="32">
        <v>16806.798319327732</v>
      </c>
      <c r="H1952" s="7">
        <v>620</v>
      </c>
      <c r="I1952" s="7">
        <v>1877</v>
      </c>
    </row>
    <row r="1953" spans="1:9">
      <c r="A1953" s="7" t="s">
        <v>67</v>
      </c>
      <c r="B1953" s="7">
        <v>107883</v>
      </c>
      <c r="C1953" s="302" t="s">
        <v>3302</v>
      </c>
      <c r="D1953" s="7" t="s">
        <v>3303</v>
      </c>
      <c r="E1953" s="7" t="s">
        <v>176</v>
      </c>
      <c r="F1953" s="7" t="s">
        <v>12</v>
      </c>
      <c r="G1953" s="32">
        <v>176285.30252100842</v>
      </c>
      <c r="H1953" s="7">
        <v>905</v>
      </c>
      <c r="I1953" s="7">
        <v>2910</v>
      </c>
    </row>
    <row r="1954" spans="1:9">
      <c r="A1954" s="7" t="s">
        <v>41</v>
      </c>
      <c r="B1954" s="7">
        <v>107884</v>
      </c>
      <c r="C1954" s="302" t="s">
        <v>3304</v>
      </c>
      <c r="D1954" s="7" t="s">
        <v>3305</v>
      </c>
      <c r="E1954" s="7" t="s">
        <v>43</v>
      </c>
      <c r="F1954" s="7" t="s">
        <v>12</v>
      </c>
      <c r="G1954" s="32">
        <v>66487.420168067227</v>
      </c>
      <c r="H1954" s="7">
        <v>620</v>
      </c>
      <c r="I1954" s="7">
        <v>1877</v>
      </c>
    </row>
    <row r="1955" spans="1:9">
      <c r="A1955" s="7" t="s">
        <v>67</v>
      </c>
      <c r="B1955" s="7">
        <v>107886</v>
      </c>
      <c r="C1955" s="302" t="s">
        <v>3306</v>
      </c>
      <c r="D1955" s="7" t="s">
        <v>3307</v>
      </c>
      <c r="E1955" s="7" t="s">
        <v>176</v>
      </c>
      <c r="F1955" s="7" t="s">
        <v>12</v>
      </c>
      <c r="G1955" s="32">
        <v>47899.378151260506</v>
      </c>
      <c r="H1955" s="7">
        <v>905</v>
      </c>
      <c r="I1955" s="7">
        <v>2912</v>
      </c>
    </row>
    <row r="1956" spans="1:9">
      <c r="A1956" s="7" t="s">
        <v>156</v>
      </c>
      <c r="B1956" s="7">
        <v>107887</v>
      </c>
      <c r="C1956" s="302" t="s">
        <v>3308</v>
      </c>
      <c r="D1956" s="7" t="s">
        <v>3309</v>
      </c>
      <c r="E1956" s="7" t="s">
        <v>158</v>
      </c>
      <c r="F1956" s="7" t="s">
        <v>12</v>
      </c>
      <c r="G1956" s="32">
        <v>31150.78991596639</v>
      </c>
      <c r="H1956" s="7">
        <v>706</v>
      </c>
      <c r="I1956" s="7">
        <v>1916</v>
      </c>
    </row>
    <row r="1957" spans="1:9">
      <c r="A1957" s="7" t="s">
        <v>41</v>
      </c>
      <c r="B1957" s="7">
        <v>107888</v>
      </c>
      <c r="C1957" s="302" t="s">
        <v>3310</v>
      </c>
      <c r="D1957" s="7" t="s">
        <v>3311</v>
      </c>
      <c r="E1957" s="7" t="s">
        <v>43</v>
      </c>
      <c r="F1957" s="7" t="s">
        <v>12</v>
      </c>
      <c r="G1957" s="32">
        <v>26722.680672268911</v>
      </c>
      <c r="H1957" s="7">
        <v>621</v>
      </c>
      <c r="I1957" s="7">
        <v>1880</v>
      </c>
    </row>
    <row r="1958" spans="1:9">
      <c r="A1958" s="7" t="s">
        <v>16</v>
      </c>
      <c r="B1958" s="7">
        <v>107889</v>
      </c>
      <c r="C1958" s="302" t="s">
        <v>3312</v>
      </c>
      <c r="D1958" s="7" t="s">
        <v>3313</v>
      </c>
      <c r="E1958" s="7" t="s">
        <v>18</v>
      </c>
      <c r="F1958" s="7" t="s">
        <v>12</v>
      </c>
      <c r="G1958" s="32">
        <v>15449.588235294117</v>
      </c>
      <c r="H1958" s="7">
        <v>409</v>
      </c>
      <c r="I1958" s="7">
        <v>1673</v>
      </c>
    </row>
    <row r="1959" spans="1:9">
      <c r="A1959" s="7" t="s">
        <v>67</v>
      </c>
      <c r="B1959" s="7">
        <v>107890</v>
      </c>
      <c r="C1959" s="302" t="s">
        <v>3314</v>
      </c>
      <c r="D1959" s="7" t="s">
        <v>3315</v>
      </c>
      <c r="E1959" s="7" t="s">
        <v>176</v>
      </c>
      <c r="F1959" s="7" t="s">
        <v>12</v>
      </c>
      <c r="G1959" s="32">
        <v>43109.210084033613</v>
      </c>
      <c r="H1959" s="7">
        <v>905</v>
      </c>
      <c r="I1959" s="7">
        <v>2910</v>
      </c>
    </row>
    <row r="1960" spans="1:9">
      <c r="A1960" s="7" t="s">
        <v>9</v>
      </c>
      <c r="B1960" s="7">
        <v>107891</v>
      </c>
      <c r="C1960" s="302" t="s">
        <v>3316</v>
      </c>
      <c r="D1960" s="7" t="s">
        <v>3317</v>
      </c>
      <c r="E1960" s="7" t="s">
        <v>63</v>
      </c>
      <c r="F1960" s="7" t="s">
        <v>12</v>
      </c>
      <c r="G1960" s="32">
        <v>33030.34453781513</v>
      </c>
      <c r="H1960" s="7">
        <v>111</v>
      </c>
      <c r="I1960" s="7">
        <v>1332</v>
      </c>
    </row>
    <row r="1961" spans="1:9">
      <c r="A1961" s="7" t="s">
        <v>53</v>
      </c>
      <c r="B1961" s="7">
        <v>107892</v>
      </c>
      <c r="C1961" s="302" t="s">
        <v>3318</v>
      </c>
      <c r="D1961" s="7" t="s">
        <v>3319</v>
      </c>
      <c r="E1961" s="4" t="s">
        <v>354</v>
      </c>
      <c r="F1961" s="7" t="s">
        <v>12</v>
      </c>
      <c r="G1961" s="32">
        <v>23498.63025210084</v>
      </c>
      <c r="H1961" s="7">
        <v>918</v>
      </c>
      <c r="I1961" s="7">
        <v>2128</v>
      </c>
    </row>
    <row r="1962" spans="1:9">
      <c r="A1962" s="7" t="s">
        <v>67</v>
      </c>
      <c r="B1962" s="7">
        <v>107893</v>
      </c>
      <c r="C1962" s="302" t="s">
        <v>3320</v>
      </c>
      <c r="D1962" s="7" t="s">
        <v>3321</v>
      </c>
      <c r="E1962" s="7" t="s">
        <v>176</v>
      </c>
      <c r="F1962" s="7" t="s">
        <v>12</v>
      </c>
      <c r="G1962" s="32">
        <v>104493.76470588236</v>
      </c>
      <c r="H1962" s="7">
        <v>905</v>
      </c>
      <c r="I1962" s="7">
        <v>2910</v>
      </c>
    </row>
    <row r="1963" spans="1:9">
      <c r="A1963" s="7" t="s">
        <v>53</v>
      </c>
      <c r="B1963" s="7">
        <v>107894</v>
      </c>
      <c r="C1963" s="302" t="s">
        <v>3322</v>
      </c>
      <c r="D1963" s="7" t="s">
        <v>3323</v>
      </c>
      <c r="E1963" s="7" t="s">
        <v>231</v>
      </c>
      <c r="F1963" s="7" t="s">
        <v>12</v>
      </c>
      <c r="G1963" s="32">
        <v>28655.462184873952</v>
      </c>
      <c r="H1963" s="7">
        <v>933</v>
      </c>
      <c r="I1963" s="7">
        <v>2184</v>
      </c>
    </row>
    <row r="1964" spans="1:9">
      <c r="A1964" s="7" t="s">
        <v>67</v>
      </c>
      <c r="B1964" s="7">
        <v>107895</v>
      </c>
      <c r="C1964" s="302" t="s">
        <v>3324</v>
      </c>
      <c r="D1964" s="7" t="s">
        <v>3325</v>
      </c>
      <c r="E1964" s="7" t="s">
        <v>176</v>
      </c>
      <c r="F1964" s="7" t="s">
        <v>12</v>
      </c>
      <c r="G1964" s="32">
        <v>119748.45378151261</v>
      </c>
      <c r="H1964" s="7">
        <v>905</v>
      </c>
      <c r="I1964" s="7">
        <v>2910</v>
      </c>
    </row>
    <row r="1965" spans="1:9">
      <c r="A1965" s="7" t="s">
        <v>53</v>
      </c>
      <c r="B1965" s="7">
        <v>107896</v>
      </c>
      <c r="C1965" s="302" t="s">
        <v>3326</v>
      </c>
      <c r="D1965" s="7" t="s">
        <v>3327</v>
      </c>
      <c r="E1965" s="7" t="s">
        <v>55</v>
      </c>
      <c r="F1965" s="7" t="s">
        <v>12</v>
      </c>
      <c r="G1965" s="32">
        <v>16920.63025210084</v>
      </c>
      <c r="H1965" s="7">
        <v>936</v>
      </c>
      <c r="I1965" s="7">
        <v>2200</v>
      </c>
    </row>
    <row r="1966" spans="1:9">
      <c r="A1966" s="7" t="s">
        <v>41</v>
      </c>
      <c r="B1966" s="7">
        <v>107897</v>
      </c>
      <c r="C1966" s="302" t="s">
        <v>3328</v>
      </c>
      <c r="D1966" s="7" t="s">
        <v>3329</v>
      </c>
      <c r="E1966" s="7" t="s">
        <v>43</v>
      </c>
      <c r="F1966" s="7" t="s">
        <v>12</v>
      </c>
      <c r="G1966" s="32">
        <v>17505.596638655465</v>
      </c>
      <c r="H1966" s="7">
        <v>620</v>
      </c>
      <c r="I1966" s="7">
        <v>1877</v>
      </c>
    </row>
    <row r="1967" spans="1:9">
      <c r="A1967" s="7" t="s">
        <v>156</v>
      </c>
      <c r="B1967" s="7">
        <v>107898</v>
      </c>
      <c r="C1967" s="302" t="s">
        <v>3330</v>
      </c>
      <c r="D1967" s="7" t="s">
        <v>3331</v>
      </c>
      <c r="E1967" s="7" t="s">
        <v>200</v>
      </c>
      <c r="F1967" s="7" t="s">
        <v>12</v>
      </c>
      <c r="G1967" s="32">
        <v>31932.915966386554</v>
      </c>
      <c r="H1967" s="7">
        <v>705</v>
      </c>
      <c r="I1967" s="7">
        <v>1914</v>
      </c>
    </row>
    <row r="1968" spans="1:9">
      <c r="A1968" s="7" t="s">
        <v>67</v>
      </c>
      <c r="B1968" s="7">
        <v>107899</v>
      </c>
      <c r="C1968" s="302" t="s">
        <v>3332</v>
      </c>
      <c r="D1968" s="7" t="s">
        <v>3333</v>
      </c>
      <c r="E1968" s="7" t="s">
        <v>176</v>
      </c>
      <c r="F1968" s="7" t="s">
        <v>12</v>
      </c>
      <c r="G1968" s="32">
        <v>48777.252100840342</v>
      </c>
      <c r="H1968" s="7">
        <v>905</v>
      </c>
      <c r="I1968" s="7">
        <v>2910</v>
      </c>
    </row>
    <row r="1969" spans="1:9">
      <c r="A1969" s="7" t="s">
        <v>41</v>
      </c>
      <c r="B1969" s="7">
        <v>107900</v>
      </c>
      <c r="C1969" s="302" t="s">
        <v>3334</v>
      </c>
      <c r="D1969" s="7" t="s">
        <v>3335</v>
      </c>
      <c r="E1969" s="7" t="s">
        <v>43</v>
      </c>
      <c r="F1969" s="7" t="s">
        <v>12</v>
      </c>
      <c r="G1969" s="32">
        <v>142407.5294117647</v>
      </c>
      <c r="H1969" s="7">
        <v>620</v>
      </c>
      <c r="I1969" s="7">
        <v>1877</v>
      </c>
    </row>
    <row r="1970" spans="1:9">
      <c r="A1970" s="7" t="s">
        <v>41</v>
      </c>
      <c r="B1970" s="7">
        <v>107901</v>
      </c>
      <c r="C1970" s="302" t="s">
        <v>3336</v>
      </c>
      <c r="D1970" s="7" t="s">
        <v>3337</v>
      </c>
      <c r="E1970" s="7" t="s">
        <v>43</v>
      </c>
      <c r="F1970" s="7" t="s">
        <v>12</v>
      </c>
      <c r="G1970" s="32">
        <v>27213.411764705881</v>
      </c>
      <c r="H1970" s="7">
        <v>620</v>
      </c>
      <c r="I1970" s="7">
        <v>1877</v>
      </c>
    </row>
    <row r="1971" spans="1:9">
      <c r="A1971" s="7" t="s">
        <v>67</v>
      </c>
      <c r="B1971" s="7">
        <v>107902</v>
      </c>
      <c r="C1971" s="302" t="s">
        <v>3338</v>
      </c>
      <c r="D1971" s="7" t="s">
        <v>3339</v>
      </c>
      <c r="E1971" s="7" t="s">
        <v>176</v>
      </c>
      <c r="F1971" s="7" t="s">
        <v>12</v>
      </c>
      <c r="G1971" s="32">
        <v>41773.08403361345</v>
      </c>
      <c r="H1971" s="7">
        <v>905</v>
      </c>
      <c r="I1971" s="7">
        <v>2912</v>
      </c>
    </row>
    <row r="1972" spans="1:9">
      <c r="A1972" s="7" t="s">
        <v>41</v>
      </c>
      <c r="B1972" s="7">
        <v>107904</v>
      </c>
      <c r="C1972" s="302" t="s">
        <v>3340</v>
      </c>
      <c r="D1972" s="7" t="s">
        <v>3341</v>
      </c>
      <c r="E1972" s="7" t="s">
        <v>43</v>
      </c>
      <c r="F1972" s="7" t="s">
        <v>12</v>
      </c>
      <c r="G1972" s="32">
        <v>145013.98319327732</v>
      </c>
      <c r="H1972" s="7">
        <v>620</v>
      </c>
      <c r="I1972" s="7">
        <v>1877</v>
      </c>
    </row>
    <row r="1973" spans="1:9">
      <c r="A1973" s="7" t="s">
        <v>156</v>
      </c>
      <c r="B1973" s="7">
        <v>107906</v>
      </c>
      <c r="C1973" s="302" t="s">
        <v>3342</v>
      </c>
      <c r="D1973" s="7" t="s">
        <v>3343</v>
      </c>
      <c r="E1973" s="7" t="s">
        <v>200</v>
      </c>
      <c r="F1973" s="7" t="s">
        <v>12</v>
      </c>
      <c r="G1973" s="32">
        <v>47899.378151260506</v>
      </c>
      <c r="H1973" s="7">
        <v>705</v>
      </c>
      <c r="I1973" s="7">
        <v>1914</v>
      </c>
    </row>
    <row r="1974" spans="1:9">
      <c r="A1974" s="7" t="s">
        <v>41</v>
      </c>
      <c r="B1974" s="7">
        <v>107907</v>
      </c>
      <c r="C1974" s="302" t="s">
        <v>3344</v>
      </c>
      <c r="D1974" s="7" t="s">
        <v>3345</v>
      </c>
      <c r="E1974" s="4" t="s">
        <v>43</v>
      </c>
      <c r="F1974" s="7" t="s">
        <v>12</v>
      </c>
      <c r="G1974" s="32">
        <v>37815.100840336134</v>
      </c>
      <c r="H1974" s="7">
        <v>620</v>
      </c>
      <c r="I1974" s="7">
        <v>1877</v>
      </c>
    </row>
    <row r="1975" spans="1:9">
      <c r="A1975" s="7" t="s">
        <v>41</v>
      </c>
      <c r="B1975" s="7">
        <v>107909</v>
      </c>
      <c r="C1975" s="302" t="s">
        <v>3346</v>
      </c>
      <c r="D1975" s="7" t="s">
        <v>3347</v>
      </c>
      <c r="E1975" s="7" t="s">
        <v>43</v>
      </c>
      <c r="F1975" s="7" t="s">
        <v>12</v>
      </c>
      <c r="G1975" s="32">
        <v>39117.579831932773</v>
      </c>
      <c r="H1975" s="7">
        <v>620</v>
      </c>
      <c r="I1975" s="7">
        <v>1877</v>
      </c>
    </row>
    <row r="1976" spans="1:9">
      <c r="A1976" s="7" t="s">
        <v>41</v>
      </c>
      <c r="B1976" s="7">
        <v>107910</v>
      </c>
      <c r="C1976" s="302" t="s">
        <v>3348</v>
      </c>
      <c r="D1976" s="7" t="s">
        <v>3349</v>
      </c>
      <c r="E1976" s="7" t="s">
        <v>43</v>
      </c>
      <c r="F1976" s="7" t="s">
        <v>12</v>
      </c>
      <c r="G1976" s="32">
        <v>172226.80672268907</v>
      </c>
      <c r="H1976" s="7">
        <v>620</v>
      </c>
      <c r="I1976" s="7">
        <v>1877</v>
      </c>
    </row>
    <row r="1977" spans="1:9">
      <c r="A1977" s="7" t="s">
        <v>67</v>
      </c>
      <c r="B1977" s="7">
        <v>107912</v>
      </c>
      <c r="C1977" s="302" t="s">
        <v>3350</v>
      </c>
      <c r="D1977" s="7" t="s">
        <v>3351</v>
      </c>
      <c r="E1977" s="7" t="s">
        <v>176</v>
      </c>
      <c r="F1977" s="7" t="s">
        <v>12</v>
      </c>
      <c r="G1977" s="32">
        <v>47899.378151260506</v>
      </c>
      <c r="H1977" s="7">
        <v>905</v>
      </c>
      <c r="I1977" s="7">
        <v>2912</v>
      </c>
    </row>
    <row r="1978" spans="1:9">
      <c r="A1978" s="7" t="s">
        <v>53</v>
      </c>
      <c r="B1978" s="7">
        <v>107913</v>
      </c>
      <c r="C1978" s="302" t="s">
        <v>3352</v>
      </c>
      <c r="D1978" s="7" t="s">
        <v>3353</v>
      </c>
      <c r="E1978" s="7" t="s">
        <v>143</v>
      </c>
      <c r="F1978" s="7" t="s">
        <v>12</v>
      </c>
      <c r="G1978" s="32">
        <v>10588.20168067227</v>
      </c>
      <c r="H1978" s="7">
        <v>919</v>
      </c>
      <c r="I1978" s="7">
        <v>2131</v>
      </c>
    </row>
    <row r="1979" spans="1:9">
      <c r="A1979" s="7" t="s">
        <v>67</v>
      </c>
      <c r="B1979" s="7">
        <v>107914</v>
      </c>
      <c r="C1979" s="302" t="s">
        <v>3354</v>
      </c>
      <c r="D1979" s="7" t="s">
        <v>3355</v>
      </c>
      <c r="E1979" s="7" t="s">
        <v>345</v>
      </c>
      <c r="F1979" s="7" t="s">
        <v>12</v>
      </c>
      <c r="G1979" s="32">
        <v>192081.9411764706</v>
      </c>
      <c r="H1979" s="7">
        <v>964</v>
      </c>
      <c r="I1979" s="7">
        <v>2254</v>
      </c>
    </row>
    <row r="1980" spans="1:9">
      <c r="A1980" s="7" t="s">
        <v>41</v>
      </c>
      <c r="B1980" s="7">
        <v>107915</v>
      </c>
      <c r="C1980" s="302" t="s">
        <v>3356</v>
      </c>
      <c r="D1980" s="7" t="s">
        <v>3357</v>
      </c>
      <c r="E1980" s="4" t="s">
        <v>43</v>
      </c>
      <c r="F1980" s="7" t="s">
        <v>12</v>
      </c>
      <c r="G1980" s="32">
        <v>43109.210084033613</v>
      </c>
      <c r="H1980" s="7">
        <v>620</v>
      </c>
      <c r="I1980" s="7">
        <v>1877</v>
      </c>
    </row>
    <row r="1981" spans="1:9">
      <c r="A1981" s="7" t="s">
        <v>67</v>
      </c>
      <c r="B1981" s="7">
        <v>107916</v>
      </c>
      <c r="C1981" s="302" t="s">
        <v>3358</v>
      </c>
      <c r="D1981" s="7" t="s">
        <v>3359</v>
      </c>
      <c r="E1981" s="7" t="s">
        <v>176</v>
      </c>
      <c r="F1981" s="7" t="s">
        <v>12</v>
      </c>
      <c r="G1981" s="32">
        <v>62628.352941176476</v>
      </c>
      <c r="H1981" s="7">
        <v>905</v>
      </c>
      <c r="I1981" s="7">
        <v>2912</v>
      </c>
    </row>
    <row r="1982" spans="1:9">
      <c r="A1982" s="7" t="s">
        <v>31</v>
      </c>
      <c r="B1982" s="7">
        <v>107917</v>
      </c>
      <c r="C1982" s="302" t="s">
        <v>3360</v>
      </c>
      <c r="D1982" s="7" t="s">
        <v>3361</v>
      </c>
      <c r="E1982" s="7" t="s">
        <v>116</v>
      </c>
      <c r="F1982" s="7" t="s">
        <v>12</v>
      </c>
      <c r="G1982" s="32">
        <v>49146.63025210084</v>
      </c>
      <c r="H1982" s="7">
        <v>605</v>
      </c>
      <c r="I1982" s="7">
        <v>1813</v>
      </c>
    </row>
    <row r="1983" spans="1:9">
      <c r="A1983" s="7" t="s">
        <v>53</v>
      </c>
      <c r="B1983" s="7">
        <v>107918</v>
      </c>
      <c r="C1983" s="302" t="s">
        <v>3362</v>
      </c>
      <c r="D1983" s="7" t="s">
        <v>3363</v>
      </c>
      <c r="E1983" s="7" t="s">
        <v>55</v>
      </c>
      <c r="F1983" s="7" t="s">
        <v>12</v>
      </c>
      <c r="G1983" s="32">
        <v>58369.731092436974</v>
      </c>
      <c r="H1983" s="7">
        <v>936</v>
      </c>
      <c r="I1983" s="7">
        <v>2200</v>
      </c>
    </row>
    <row r="1984" spans="1:9">
      <c r="A1984" s="7" t="s">
        <v>41</v>
      </c>
      <c r="B1984" s="7">
        <v>107920</v>
      </c>
      <c r="C1984" s="302" t="s">
        <v>3364</v>
      </c>
      <c r="D1984" s="7" t="s">
        <v>3365</v>
      </c>
      <c r="E1984" s="7" t="s">
        <v>43</v>
      </c>
      <c r="F1984" s="7" t="s">
        <v>12</v>
      </c>
      <c r="G1984" s="32">
        <v>53924.34453781513</v>
      </c>
      <c r="H1984" s="7">
        <v>620</v>
      </c>
      <c r="I1984" s="7">
        <v>1877</v>
      </c>
    </row>
    <row r="1985" spans="1:9">
      <c r="A1985" s="7" t="s">
        <v>67</v>
      </c>
      <c r="B1985" s="7">
        <v>107921</v>
      </c>
      <c r="C1985" s="302" t="s">
        <v>3366</v>
      </c>
      <c r="D1985" s="7" t="s">
        <v>3367</v>
      </c>
      <c r="E1985" s="7" t="s">
        <v>345</v>
      </c>
      <c r="F1985" s="7" t="s">
        <v>12</v>
      </c>
      <c r="G1985" s="32">
        <v>30964.831932773111</v>
      </c>
      <c r="H1985" s="7">
        <v>964</v>
      </c>
      <c r="I1985" s="7">
        <v>2254</v>
      </c>
    </row>
    <row r="1986" spans="1:9">
      <c r="A1986" s="7" t="s">
        <v>41</v>
      </c>
      <c r="B1986" s="7">
        <v>107922</v>
      </c>
      <c r="C1986" s="302" t="s">
        <v>3368</v>
      </c>
      <c r="D1986" s="7" t="s">
        <v>3369</v>
      </c>
      <c r="E1986" s="7" t="s">
        <v>43</v>
      </c>
      <c r="F1986" s="7" t="s">
        <v>12</v>
      </c>
      <c r="G1986" s="32">
        <v>53728.848739495799</v>
      </c>
      <c r="H1986" s="7">
        <v>620</v>
      </c>
      <c r="I1986" s="7">
        <v>1877</v>
      </c>
    </row>
    <row r="1987" spans="1:9">
      <c r="A1987" s="7" t="s">
        <v>53</v>
      </c>
      <c r="B1987" s="7">
        <v>107923</v>
      </c>
      <c r="C1987" s="302" t="s">
        <v>3370</v>
      </c>
      <c r="D1987" s="7" t="s">
        <v>3371</v>
      </c>
      <c r="E1987" s="7" t="s">
        <v>76</v>
      </c>
      <c r="F1987" s="7" t="s">
        <v>12</v>
      </c>
      <c r="G1987" s="32">
        <v>39396.638655462186</v>
      </c>
      <c r="H1987" s="7">
        <v>937</v>
      </c>
      <c r="I1987" s="7">
        <v>2203</v>
      </c>
    </row>
    <row r="1988" spans="1:9">
      <c r="A1988" s="7" t="s">
        <v>156</v>
      </c>
      <c r="B1988" s="7">
        <v>107924</v>
      </c>
      <c r="C1988" s="302" t="s">
        <v>3372</v>
      </c>
      <c r="D1988" s="7" t="s">
        <v>3373</v>
      </c>
      <c r="E1988" s="7" t="s">
        <v>200</v>
      </c>
      <c r="F1988" s="7" t="s">
        <v>12</v>
      </c>
      <c r="G1988" s="32">
        <v>79397.100840336134</v>
      </c>
      <c r="H1988" s="7">
        <v>705</v>
      </c>
      <c r="I1988" s="7">
        <v>1914</v>
      </c>
    </row>
    <row r="1989" spans="1:9">
      <c r="A1989" s="7" t="s">
        <v>53</v>
      </c>
      <c r="B1989" s="7">
        <v>107925</v>
      </c>
      <c r="C1989" s="302" t="s">
        <v>3374</v>
      </c>
      <c r="D1989" s="7" t="s">
        <v>3375</v>
      </c>
      <c r="E1989" s="7" t="s">
        <v>284</v>
      </c>
      <c r="F1989" s="7" t="s">
        <v>12</v>
      </c>
      <c r="G1989" s="32">
        <v>191597.52100840336</v>
      </c>
      <c r="H1989" s="7">
        <v>911</v>
      </c>
      <c r="I1989" s="7">
        <v>2112</v>
      </c>
    </row>
    <row r="1990" spans="1:9">
      <c r="A1990" s="7" t="s">
        <v>41</v>
      </c>
      <c r="B1990" s="7">
        <v>107926</v>
      </c>
      <c r="C1990" s="302" t="s">
        <v>3376</v>
      </c>
      <c r="D1990" s="7" t="s">
        <v>3377</v>
      </c>
      <c r="E1990" s="7" t="s">
        <v>43</v>
      </c>
      <c r="F1990" s="7" t="s">
        <v>12</v>
      </c>
      <c r="G1990" s="32">
        <v>59768.840336134454</v>
      </c>
      <c r="H1990" s="7">
        <v>620</v>
      </c>
      <c r="I1990" s="7">
        <v>1877</v>
      </c>
    </row>
    <row r="1991" spans="1:9">
      <c r="A1991" s="7" t="s">
        <v>9</v>
      </c>
      <c r="B1991" s="7">
        <v>107928</v>
      </c>
      <c r="C1991" s="302" t="s">
        <v>3378</v>
      </c>
      <c r="D1991" s="7" t="s">
        <v>3379</v>
      </c>
      <c r="E1991" s="7" t="s">
        <v>11</v>
      </c>
      <c r="F1991" s="7" t="s">
        <v>12</v>
      </c>
      <c r="G1991" s="32">
        <v>8067.2436974789925</v>
      </c>
      <c r="H1991" s="7">
        <v>102</v>
      </c>
      <c r="I1991" s="7">
        <v>1305</v>
      </c>
    </row>
    <row r="1992" spans="1:9">
      <c r="A1992" s="7" t="s">
        <v>41</v>
      </c>
      <c r="B1992" s="7">
        <v>107929</v>
      </c>
      <c r="C1992" s="302" t="s">
        <v>3380</v>
      </c>
      <c r="D1992" s="7" t="s">
        <v>3381</v>
      </c>
      <c r="E1992" s="7" t="s">
        <v>43</v>
      </c>
      <c r="F1992" s="7" t="s">
        <v>12</v>
      </c>
      <c r="G1992" s="32">
        <v>21176.403361344539</v>
      </c>
      <c r="H1992" s="7">
        <v>620</v>
      </c>
      <c r="I1992" s="7">
        <v>1877</v>
      </c>
    </row>
    <row r="1993" spans="1:9">
      <c r="A1993" s="7" t="s">
        <v>67</v>
      </c>
      <c r="B1993" s="7">
        <v>107930</v>
      </c>
      <c r="C1993" s="302" t="s">
        <v>3382</v>
      </c>
      <c r="D1993" s="7" t="s">
        <v>3383</v>
      </c>
      <c r="E1993" s="4" t="s">
        <v>345</v>
      </c>
      <c r="F1993" s="7" t="s">
        <v>12</v>
      </c>
      <c r="G1993" s="32">
        <v>77187.957983193279</v>
      </c>
      <c r="H1993" s="7">
        <v>964</v>
      </c>
      <c r="I1993" s="7">
        <v>2254</v>
      </c>
    </row>
    <row r="1994" spans="1:9">
      <c r="A1994" s="7" t="s">
        <v>67</v>
      </c>
      <c r="B1994" s="7">
        <v>107931</v>
      </c>
      <c r="C1994" s="302" t="s">
        <v>3384</v>
      </c>
      <c r="D1994" s="7" t="s">
        <v>626</v>
      </c>
      <c r="E1994" s="7" t="s">
        <v>176</v>
      </c>
      <c r="F1994" s="7" t="s">
        <v>12</v>
      </c>
      <c r="G1994" s="32">
        <v>107832.12605042016</v>
      </c>
      <c r="H1994" s="7">
        <v>905</v>
      </c>
      <c r="I1994" s="7">
        <v>2911</v>
      </c>
    </row>
    <row r="1995" spans="1:9">
      <c r="A1995" s="7" t="s">
        <v>53</v>
      </c>
      <c r="B1995" s="7">
        <v>107932</v>
      </c>
      <c r="C1995" s="302" t="s">
        <v>3385</v>
      </c>
      <c r="D1995" s="7" t="s">
        <v>3386</v>
      </c>
      <c r="E1995" s="7" t="s">
        <v>284</v>
      </c>
      <c r="F1995" s="7" t="s">
        <v>12</v>
      </c>
      <c r="G1995" s="32">
        <v>35072.403361344543</v>
      </c>
      <c r="H1995" s="7">
        <v>911</v>
      </c>
      <c r="I1995" s="7">
        <v>2112</v>
      </c>
    </row>
    <row r="1996" spans="1:9">
      <c r="A1996" s="7" t="s">
        <v>53</v>
      </c>
      <c r="B1996" s="7">
        <v>107933</v>
      </c>
      <c r="C1996" s="302" t="s">
        <v>3387</v>
      </c>
      <c r="D1996" s="7" t="s">
        <v>3388</v>
      </c>
      <c r="E1996" s="7" t="s">
        <v>87</v>
      </c>
      <c r="F1996" s="7" t="s">
        <v>12</v>
      </c>
      <c r="G1996" s="32">
        <v>33529.436974789918</v>
      </c>
      <c r="H1996" s="7">
        <v>920</v>
      </c>
      <c r="I1996" s="7">
        <v>2134</v>
      </c>
    </row>
    <row r="1997" spans="1:9">
      <c r="A1997" s="7" t="s">
        <v>53</v>
      </c>
      <c r="B1997" s="7">
        <v>107934</v>
      </c>
      <c r="C1997" s="302" t="s">
        <v>3389</v>
      </c>
      <c r="D1997" s="7" t="s">
        <v>3390</v>
      </c>
      <c r="E1997" s="7" t="s">
        <v>55</v>
      </c>
      <c r="F1997" s="7" t="s">
        <v>12</v>
      </c>
      <c r="G1997" s="32">
        <v>57479.02521008403</v>
      </c>
      <c r="H1997" s="7">
        <v>936</v>
      </c>
      <c r="I1997" s="7">
        <v>2200</v>
      </c>
    </row>
    <row r="1998" spans="1:9">
      <c r="A1998" s="7" t="s">
        <v>53</v>
      </c>
      <c r="B1998" s="7">
        <v>107935</v>
      </c>
      <c r="C1998" s="302" t="s">
        <v>3391</v>
      </c>
      <c r="D1998" s="7" t="s">
        <v>3392</v>
      </c>
      <c r="E1998" s="7" t="s">
        <v>284</v>
      </c>
      <c r="F1998" s="7" t="s">
        <v>12</v>
      </c>
      <c r="G1998" s="32">
        <v>5940.0000000000009</v>
      </c>
      <c r="H1998" s="7">
        <v>911</v>
      </c>
      <c r="I1998" s="7">
        <v>2112</v>
      </c>
    </row>
    <row r="1999" spans="1:9">
      <c r="A1999" s="7" t="s">
        <v>41</v>
      </c>
      <c r="B1999" s="7">
        <v>107936</v>
      </c>
      <c r="C1999" s="302" t="s">
        <v>3393</v>
      </c>
      <c r="D1999" s="7" t="s">
        <v>3394</v>
      </c>
      <c r="E1999" s="7" t="s">
        <v>43</v>
      </c>
      <c r="F1999" s="7" t="s">
        <v>12</v>
      </c>
      <c r="G1999" s="32">
        <v>149579.77310924369</v>
      </c>
      <c r="H1999" s="7">
        <v>620</v>
      </c>
      <c r="I1999" s="7">
        <v>1877</v>
      </c>
    </row>
    <row r="2000" spans="1:9">
      <c r="A2000" s="7" t="s">
        <v>67</v>
      </c>
      <c r="B2000" s="7">
        <v>107938</v>
      </c>
      <c r="C2000" s="302" t="s">
        <v>3395</v>
      </c>
      <c r="D2000" s="7" t="s">
        <v>3396</v>
      </c>
      <c r="E2000" s="7" t="s">
        <v>345</v>
      </c>
      <c r="F2000" s="7" t="s">
        <v>12</v>
      </c>
      <c r="G2000" s="32">
        <v>75024.378151260506</v>
      </c>
      <c r="H2000" s="7">
        <v>964</v>
      </c>
      <c r="I2000" s="7">
        <v>2254</v>
      </c>
    </row>
    <row r="2001" spans="1:9">
      <c r="A2001" s="7" t="s">
        <v>67</v>
      </c>
      <c r="B2001" s="7">
        <v>107939</v>
      </c>
      <c r="C2001" s="302" t="s">
        <v>3397</v>
      </c>
      <c r="D2001" s="7" t="s">
        <v>3398</v>
      </c>
      <c r="E2001" s="7" t="s">
        <v>345</v>
      </c>
      <c r="F2001" s="7" t="s">
        <v>12</v>
      </c>
      <c r="G2001" s="32">
        <v>143698.14285714287</v>
      </c>
      <c r="H2001" s="7">
        <v>964</v>
      </c>
      <c r="I2001" s="7">
        <v>2254</v>
      </c>
    </row>
    <row r="2002" spans="1:9">
      <c r="A2002" s="7" t="s">
        <v>16</v>
      </c>
      <c r="B2002" s="7">
        <v>107940</v>
      </c>
      <c r="C2002" s="302" t="s">
        <v>3399</v>
      </c>
      <c r="D2002" s="7" t="s">
        <v>3400</v>
      </c>
      <c r="E2002" s="7" t="s">
        <v>18</v>
      </c>
      <c r="F2002" s="7" t="s">
        <v>12</v>
      </c>
      <c r="G2002" s="32">
        <v>14536</v>
      </c>
      <c r="H2002" s="7">
        <v>409</v>
      </c>
      <c r="I2002" s="7">
        <v>1673</v>
      </c>
    </row>
    <row r="2003" spans="1:9">
      <c r="A2003" s="7" t="s">
        <v>53</v>
      </c>
      <c r="B2003" s="7">
        <v>107941</v>
      </c>
      <c r="C2003" s="302" t="s">
        <v>3401</v>
      </c>
      <c r="D2003" s="7" t="s">
        <v>3402</v>
      </c>
      <c r="E2003" s="7" t="s">
        <v>354</v>
      </c>
      <c r="F2003" s="7" t="s">
        <v>12</v>
      </c>
      <c r="G2003" s="32">
        <v>56680.663865546223</v>
      </c>
      <c r="H2003" s="7">
        <v>918</v>
      </c>
      <c r="I2003" s="7">
        <v>2128</v>
      </c>
    </row>
    <row r="2004" spans="1:9">
      <c r="A2004" s="7" t="s">
        <v>156</v>
      </c>
      <c r="B2004" s="7">
        <v>107942</v>
      </c>
      <c r="C2004" s="302" t="s">
        <v>3403</v>
      </c>
      <c r="D2004" s="7" t="s">
        <v>3404</v>
      </c>
      <c r="E2004" s="7" t="s">
        <v>200</v>
      </c>
      <c r="F2004" s="7" t="s">
        <v>12</v>
      </c>
      <c r="G2004" s="32">
        <v>57319.462184873955</v>
      </c>
      <c r="H2004" s="7">
        <v>705</v>
      </c>
      <c r="I2004" s="7">
        <v>1914</v>
      </c>
    </row>
    <row r="2005" spans="1:9">
      <c r="A2005" s="7" t="s">
        <v>67</v>
      </c>
      <c r="B2005" s="7">
        <v>107943</v>
      </c>
      <c r="C2005" s="302" t="s">
        <v>3405</v>
      </c>
      <c r="D2005" s="7" t="s">
        <v>3406</v>
      </c>
      <c r="E2005" s="7" t="s">
        <v>345</v>
      </c>
      <c r="F2005" s="7" t="s">
        <v>12</v>
      </c>
      <c r="G2005" s="32">
        <v>24150.210084033613</v>
      </c>
      <c r="H2005" s="7">
        <v>964</v>
      </c>
      <c r="I2005" s="7">
        <v>2254</v>
      </c>
    </row>
    <row r="2006" spans="1:9">
      <c r="A2006" s="7" t="s">
        <v>53</v>
      </c>
      <c r="B2006" s="7">
        <v>107944</v>
      </c>
      <c r="C2006" s="302" t="s">
        <v>3407</v>
      </c>
      <c r="D2006" s="7" t="s">
        <v>3408</v>
      </c>
      <c r="E2006" s="7" t="s">
        <v>1123</v>
      </c>
      <c r="F2006" s="7" t="s">
        <v>12</v>
      </c>
      <c r="G2006" s="32">
        <v>191597.52100840336</v>
      </c>
      <c r="H2006" s="7">
        <v>926</v>
      </c>
      <c r="I2006" s="7">
        <v>2157</v>
      </c>
    </row>
    <row r="2007" spans="1:9">
      <c r="A2007" s="7" t="s">
        <v>67</v>
      </c>
      <c r="B2007" s="7">
        <v>107945</v>
      </c>
      <c r="C2007" s="302" t="s">
        <v>3409</v>
      </c>
      <c r="D2007" s="7" t="s">
        <v>3410</v>
      </c>
      <c r="E2007" s="7" t="s">
        <v>345</v>
      </c>
      <c r="F2007" s="7" t="s">
        <v>12</v>
      </c>
      <c r="G2007" s="32">
        <v>95798.756302521011</v>
      </c>
      <c r="H2007" s="7">
        <v>964</v>
      </c>
      <c r="I2007" s="7">
        <v>2254</v>
      </c>
    </row>
    <row r="2008" spans="1:9">
      <c r="A2008" s="7" t="s">
        <v>9</v>
      </c>
      <c r="B2008" s="7">
        <v>107946</v>
      </c>
      <c r="C2008" s="302" t="s">
        <v>3411</v>
      </c>
      <c r="D2008" s="7" t="s">
        <v>3412</v>
      </c>
      <c r="E2008" s="7" t="s">
        <v>126</v>
      </c>
      <c r="F2008" s="7" t="s">
        <v>12</v>
      </c>
      <c r="G2008" s="32">
        <v>11543</v>
      </c>
      <c r="H2008" s="7">
        <v>104</v>
      </c>
      <c r="I2008" s="7">
        <v>1311</v>
      </c>
    </row>
    <row r="2009" spans="1:9">
      <c r="A2009" s="7" t="s">
        <v>156</v>
      </c>
      <c r="B2009" s="7">
        <v>107947</v>
      </c>
      <c r="C2009" s="302" t="s">
        <v>3413</v>
      </c>
      <c r="D2009" s="7" t="s">
        <v>3414</v>
      </c>
      <c r="E2009" s="7" t="s">
        <v>200</v>
      </c>
      <c r="F2009" s="7" t="s">
        <v>12</v>
      </c>
      <c r="G2009" s="32">
        <v>59083.915966386558</v>
      </c>
      <c r="H2009" s="7">
        <v>705</v>
      </c>
      <c r="I2009" s="7">
        <v>1915</v>
      </c>
    </row>
    <row r="2010" spans="1:9">
      <c r="A2010" s="7" t="s">
        <v>67</v>
      </c>
      <c r="B2010" s="7">
        <v>107948</v>
      </c>
      <c r="C2010" s="302" t="s">
        <v>3415</v>
      </c>
      <c r="D2010" s="7" t="s">
        <v>3416</v>
      </c>
      <c r="E2010" s="7" t="s">
        <v>345</v>
      </c>
      <c r="F2010" s="7" t="s">
        <v>12</v>
      </c>
      <c r="G2010" s="32">
        <v>61191.411764705881</v>
      </c>
      <c r="H2010" s="7">
        <v>964</v>
      </c>
      <c r="I2010" s="7">
        <v>2254</v>
      </c>
    </row>
    <row r="2011" spans="1:9">
      <c r="A2011" s="7" t="s">
        <v>53</v>
      </c>
      <c r="B2011" s="7">
        <v>107949</v>
      </c>
      <c r="C2011" s="302" t="s">
        <v>3417</v>
      </c>
      <c r="D2011" s="7" t="s">
        <v>3418</v>
      </c>
      <c r="E2011" s="7" t="s">
        <v>55</v>
      </c>
      <c r="F2011" s="7" t="s">
        <v>12</v>
      </c>
      <c r="G2011" s="32">
        <v>161803.76470588238</v>
      </c>
      <c r="H2011" s="7">
        <v>936</v>
      </c>
      <c r="I2011" s="7">
        <v>2200</v>
      </c>
    </row>
    <row r="2012" spans="1:9">
      <c r="A2012" s="7" t="s">
        <v>67</v>
      </c>
      <c r="B2012" s="7">
        <v>107951</v>
      </c>
      <c r="C2012" s="302" t="s">
        <v>3419</v>
      </c>
      <c r="D2012" s="7" t="s">
        <v>2217</v>
      </c>
      <c r="E2012" s="7" t="s">
        <v>345</v>
      </c>
      <c r="F2012" s="7" t="s">
        <v>12</v>
      </c>
      <c r="G2012" s="32">
        <v>44057.915966386558</v>
      </c>
      <c r="H2012" s="7">
        <v>964</v>
      </c>
      <c r="I2012" s="7">
        <v>2254</v>
      </c>
    </row>
    <row r="2013" spans="1:9">
      <c r="A2013" s="7" t="s">
        <v>137</v>
      </c>
      <c r="B2013" s="7">
        <v>107952</v>
      </c>
      <c r="C2013" s="302" t="s">
        <v>3420</v>
      </c>
      <c r="D2013" s="7" t="s">
        <v>2633</v>
      </c>
      <c r="E2013" s="7" t="s">
        <v>139</v>
      </c>
      <c r="F2013" s="7" t="s">
        <v>12</v>
      </c>
      <c r="G2013" s="32">
        <v>453781.2016806723</v>
      </c>
      <c r="H2013" s="7">
        <v>718</v>
      </c>
      <c r="I2013" s="7">
        <v>1960</v>
      </c>
    </row>
    <row r="2014" spans="1:9">
      <c r="A2014" s="7" t="s">
        <v>9</v>
      </c>
      <c r="B2014" s="7">
        <v>107954</v>
      </c>
      <c r="C2014" s="302" t="s">
        <v>3421</v>
      </c>
      <c r="D2014" s="7" t="s">
        <v>3422</v>
      </c>
      <c r="E2014" s="7" t="s">
        <v>23</v>
      </c>
      <c r="F2014" s="7" t="s">
        <v>12</v>
      </c>
      <c r="G2014" s="32">
        <v>39039.932773109242</v>
      </c>
      <c r="H2014" s="7">
        <v>103</v>
      </c>
      <c r="I2014" s="7">
        <v>1307</v>
      </c>
    </row>
    <row r="2015" spans="1:9">
      <c r="A2015" s="7" t="s">
        <v>67</v>
      </c>
      <c r="B2015" s="7">
        <v>107955</v>
      </c>
      <c r="C2015" s="302" t="s">
        <v>3423</v>
      </c>
      <c r="D2015" s="7" t="s">
        <v>2453</v>
      </c>
      <c r="E2015" s="7" t="s">
        <v>345</v>
      </c>
      <c r="F2015" s="7" t="s">
        <v>12</v>
      </c>
      <c r="G2015" s="32">
        <v>94314.991596638662</v>
      </c>
      <c r="H2015" s="7">
        <v>964</v>
      </c>
      <c r="I2015" s="7">
        <v>2254</v>
      </c>
    </row>
    <row r="2016" spans="1:9">
      <c r="A2016" s="7" t="s">
        <v>53</v>
      </c>
      <c r="B2016" s="7">
        <v>107956</v>
      </c>
      <c r="C2016" s="302" t="s">
        <v>3424</v>
      </c>
      <c r="D2016" s="7" t="s">
        <v>3425</v>
      </c>
      <c r="E2016" s="7" t="s">
        <v>354</v>
      </c>
      <c r="F2016" s="7" t="s">
        <v>12</v>
      </c>
      <c r="G2016" s="32">
        <v>84621.773109243702</v>
      </c>
      <c r="H2016" s="7">
        <v>918</v>
      </c>
      <c r="I2016" s="7">
        <v>2128</v>
      </c>
    </row>
    <row r="2017" spans="1:9">
      <c r="A2017" s="7" t="s">
        <v>9</v>
      </c>
      <c r="B2017" s="7">
        <v>107957</v>
      </c>
      <c r="C2017" s="302" t="s">
        <v>3426</v>
      </c>
      <c r="D2017" s="7" t="s">
        <v>3427</v>
      </c>
      <c r="E2017" s="7" t="s">
        <v>14</v>
      </c>
      <c r="F2017" s="7" t="s">
        <v>12</v>
      </c>
      <c r="G2017" s="32">
        <v>11543</v>
      </c>
      <c r="H2017" s="7">
        <v>117</v>
      </c>
      <c r="I2017" s="7">
        <v>1349</v>
      </c>
    </row>
    <row r="2018" spans="1:9">
      <c r="A2018" s="7" t="s">
        <v>53</v>
      </c>
      <c r="B2018" s="7">
        <v>107958</v>
      </c>
      <c r="C2018" s="302" t="s">
        <v>3428</v>
      </c>
      <c r="D2018" s="7" t="s">
        <v>3429</v>
      </c>
      <c r="E2018" s="7" t="s">
        <v>316</v>
      </c>
      <c r="F2018" s="7" t="s">
        <v>12</v>
      </c>
      <c r="G2018" s="32">
        <v>15690</v>
      </c>
      <c r="H2018" s="7">
        <v>925</v>
      </c>
      <c r="I2018" s="7">
        <v>2153</v>
      </c>
    </row>
    <row r="2019" spans="1:9">
      <c r="A2019" s="7" t="s">
        <v>53</v>
      </c>
      <c r="B2019" s="7">
        <v>107959</v>
      </c>
      <c r="C2019" s="302" t="s">
        <v>3430</v>
      </c>
      <c r="D2019" s="7" t="s">
        <v>3431</v>
      </c>
      <c r="E2019" s="7" t="s">
        <v>354</v>
      </c>
      <c r="F2019" s="7" t="s">
        <v>12</v>
      </c>
      <c r="G2019" s="32">
        <v>29243.638655462186</v>
      </c>
      <c r="H2019" s="7">
        <v>918</v>
      </c>
      <c r="I2019" s="7">
        <v>2128</v>
      </c>
    </row>
    <row r="2020" spans="1:9">
      <c r="A2020" s="7" t="s">
        <v>67</v>
      </c>
      <c r="B2020" s="7">
        <v>107961</v>
      </c>
      <c r="C2020" s="302" t="s">
        <v>3432</v>
      </c>
      <c r="D2020" s="7" t="s">
        <v>3433</v>
      </c>
      <c r="E2020" s="7" t="s">
        <v>345</v>
      </c>
      <c r="F2020" s="7" t="s">
        <v>12</v>
      </c>
      <c r="G2020" s="32">
        <v>97235.613445378156</v>
      </c>
      <c r="H2020" s="7">
        <v>964</v>
      </c>
      <c r="I2020" s="7">
        <v>2251</v>
      </c>
    </row>
    <row r="2021" spans="1:9">
      <c r="A2021" s="7" t="s">
        <v>53</v>
      </c>
      <c r="B2021" s="7">
        <v>107962</v>
      </c>
      <c r="C2021" s="302" t="s">
        <v>3434</v>
      </c>
      <c r="D2021" s="7" t="s">
        <v>3435</v>
      </c>
      <c r="E2021" s="7" t="s">
        <v>316</v>
      </c>
      <c r="F2021" s="7" t="s">
        <v>12</v>
      </c>
      <c r="G2021" s="32">
        <v>98059.084033613442</v>
      </c>
      <c r="H2021" s="7">
        <v>925</v>
      </c>
      <c r="I2021" s="7">
        <v>2153</v>
      </c>
    </row>
    <row r="2022" spans="1:9">
      <c r="A2022" s="7" t="s">
        <v>53</v>
      </c>
      <c r="B2022" s="7">
        <v>107963</v>
      </c>
      <c r="C2022" s="302" t="s">
        <v>3436</v>
      </c>
      <c r="D2022" s="7" t="s">
        <v>3437</v>
      </c>
      <c r="E2022" s="7" t="s">
        <v>354</v>
      </c>
      <c r="F2022" s="7" t="s">
        <v>12</v>
      </c>
      <c r="G2022" s="32">
        <v>22628.067226890758</v>
      </c>
      <c r="H2022" s="7">
        <v>918</v>
      </c>
      <c r="I2022" s="7">
        <v>2128</v>
      </c>
    </row>
    <row r="2023" spans="1:9">
      <c r="A2023" s="7" t="s">
        <v>53</v>
      </c>
      <c r="B2023" s="7">
        <v>107965</v>
      </c>
      <c r="C2023" s="302" t="s">
        <v>3438</v>
      </c>
      <c r="D2023" s="7" t="s">
        <v>3439</v>
      </c>
      <c r="E2023" s="7" t="s">
        <v>316</v>
      </c>
      <c r="F2023" s="7" t="s">
        <v>12</v>
      </c>
      <c r="G2023" s="32">
        <v>16200</v>
      </c>
      <c r="H2023" s="7">
        <v>925</v>
      </c>
      <c r="I2023" s="7">
        <v>2153</v>
      </c>
    </row>
    <row r="2024" spans="1:9">
      <c r="A2024" s="7" t="s">
        <v>53</v>
      </c>
      <c r="B2024" s="7">
        <v>107966</v>
      </c>
      <c r="C2024" s="302" t="s">
        <v>3440</v>
      </c>
      <c r="D2024" s="7" t="s">
        <v>3441</v>
      </c>
      <c r="E2024" s="7" t="s">
        <v>316</v>
      </c>
      <c r="F2024" s="7" t="s">
        <v>12</v>
      </c>
      <c r="G2024" s="32">
        <v>95760</v>
      </c>
      <c r="H2024" s="7">
        <v>925</v>
      </c>
      <c r="I2024" s="7">
        <v>2153</v>
      </c>
    </row>
    <row r="2025" spans="1:9">
      <c r="A2025" s="7" t="s">
        <v>423</v>
      </c>
      <c r="B2025" s="7">
        <v>107967</v>
      </c>
      <c r="C2025" s="302" t="s">
        <v>3442</v>
      </c>
      <c r="D2025" s="7" t="s">
        <v>3443</v>
      </c>
      <c r="E2025" s="7" t="s">
        <v>425</v>
      </c>
      <c r="F2025" s="7" t="s">
        <v>12</v>
      </c>
      <c r="G2025" s="32">
        <v>57373.89075630252</v>
      </c>
      <c r="H2025" s="7">
        <v>405</v>
      </c>
      <c r="I2025" s="7">
        <v>1642</v>
      </c>
    </row>
    <row r="2026" spans="1:9">
      <c r="A2026" s="7" t="s">
        <v>67</v>
      </c>
      <c r="B2026" s="7">
        <v>107969</v>
      </c>
      <c r="C2026" s="302" t="s">
        <v>3444</v>
      </c>
      <c r="D2026" s="7" t="s">
        <v>3445</v>
      </c>
      <c r="E2026" s="7" t="s">
        <v>176</v>
      </c>
      <c r="F2026" s="7" t="s">
        <v>12</v>
      </c>
      <c r="G2026" s="32">
        <v>81923.512605042022</v>
      </c>
      <c r="H2026" s="7">
        <v>905</v>
      </c>
      <c r="I2026" s="7">
        <v>2910</v>
      </c>
    </row>
    <row r="2027" spans="1:9">
      <c r="A2027" s="7" t="s">
        <v>156</v>
      </c>
      <c r="B2027" s="7">
        <v>107970</v>
      </c>
      <c r="C2027" s="302" t="s">
        <v>3446</v>
      </c>
      <c r="D2027" s="7" t="s">
        <v>3447</v>
      </c>
      <c r="E2027" s="7" t="s">
        <v>200</v>
      </c>
      <c r="F2027" s="7" t="s">
        <v>12</v>
      </c>
      <c r="G2027" s="32">
        <v>64886.134453781517</v>
      </c>
      <c r="H2027" s="7">
        <v>705</v>
      </c>
      <c r="I2027" s="7">
        <v>1914</v>
      </c>
    </row>
    <row r="2028" spans="1:9">
      <c r="A2028" s="7" t="s">
        <v>53</v>
      </c>
      <c r="B2028" s="7">
        <v>107971</v>
      </c>
      <c r="C2028" s="302" t="s">
        <v>3448</v>
      </c>
      <c r="D2028" s="7" t="s">
        <v>3449</v>
      </c>
      <c r="E2028" s="7" t="s">
        <v>72</v>
      </c>
      <c r="F2028" s="7" t="s">
        <v>12</v>
      </c>
      <c r="G2028" s="32">
        <v>30252.117647058822</v>
      </c>
      <c r="H2028" s="7">
        <v>923</v>
      </c>
      <c r="I2028" s="7">
        <v>2147</v>
      </c>
    </row>
    <row r="2029" spans="1:9">
      <c r="A2029" s="7" t="s">
        <v>53</v>
      </c>
      <c r="B2029" s="7">
        <v>107972</v>
      </c>
      <c r="C2029" s="302" t="s">
        <v>3450</v>
      </c>
      <c r="D2029" s="7" t="s">
        <v>3451</v>
      </c>
      <c r="E2029" s="7" t="s">
        <v>76</v>
      </c>
      <c r="F2029" s="7" t="s">
        <v>12</v>
      </c>
      <c r="G2029" s="32">
        <v>31932.915966386554</v>
      </c>
      <c r="H2029" s="7">
        <v>937</v>
      </c>
      <c r="I2029" s="7">
        <v>2203</v>
      </c>
    </row>
    <row r="2030" spans="1:9">
      <c r="A2030" s="7" t="s">
        <v>53</v>
      </c>
      <c r="B2030" s="7">
        <v>107973</v>
      </c>
      <c r="C2030" s="302" t="s">
        <v>3452</v>
      </c>
      <c r="D2030" s="7" t="s">
        <v>3453</v>
      </c>
      <c r="E2030" s="7" t="s">
        <v>72</v>
      </c>
      <c r="F2030" s="7" t="s">
        <v>12</v>
      </c>
      <c r="G2030" s="32">
        <v>25270.504201680673</v>
      </c>
      <c r="H2030" s="7">
        <v>923</v>
      </c>
      <c r="I2030" s="7">
        <v>2147</v>
      </c>
    </row>
    <row r="2031" spans="1:9">
      <c r="A2031" s="7" t="s">
        <v>9</v>
      </c>
      <c r="B2031" s="7">
        <v>107974</v>
      </c>
      <c r="C2031" s="302" t="s">
        <v>3454</v>
      </c>
      <c r="D2031" s="7" t="s">
        <v>3455</v>
      </c>
      <c r="E2031" s="7" t="s">
        <v>28</v>
      </c>
      <c r="F2031" s="7" t="s">
        <v>12</v>
      </c>
      <c r="G2031" s="32">
        <v>6050.4201680672268</v>
      </c>
      <c r="H2031" s="7">
        <v>107</v>
      </c>
      <c r="I2031" s="7">
        <v>1320</v>
      </c>
    </row>
    <row r="2032" spans="1:9">
      <c r="A2032" s="7" t="s">
        <v>9</v>
      </c>
      <c r="B2032" s="7">
        <v>107975</v>
      </c>
      <c r="C2032" s="302" t="s">
        <v>3456</v>
      </c>
      <c r="D2032" s="7" t="s">
        <v>3457</v>
      </c>
      <c r="E2032" s="7" t="s">
        <v>23</v>
      </c>
      <c r="F2032" s="7" t="s">
        <v>12</v>
      </c>
      <c r="G2032" s="32">
        <v>155658.83193277312</v>
      </c>
      <c r="H2032" s="7">
        <v>103</v>
      </c>
      <c r="I2032" s="7">
        <v>1307</v>
      </c>
    </row>
    <row r="2033" spans="1:9">
      <c r="A2033" s="7" t="s">
        <v>9</v>
      </c>
      <c r="B2033" s="7">
        <v>107976</v>
      </c>
      <c r="C2033" s="302" t="s">
        <v>3458</v>
      </c>
      <c r="D2033" s="7" t="s">
        <v>3459</v>
      </c>
      <c r="E2033" s="7" t="s">
        <v>311</v>
      </c>
      <c r="F2033" s="7" t="s">
        <v>12</v>
      </c>
      <c r="G2033" s="32">
        <v>53512</v>
      </c>
      <c r="H2033" s="7">
        <v>105</v>
      </c>
      <c r="I2033" s="7">
        <v>1315</v>
      </c>
    </row>
    <row r="2034" spans="1:9">
      <c r="A2034" s="7" t="s">
        <v>9</v>
      </c>
      <c r="B2034" s="7">
        <v>107977</v>
      </c>
      <c r="C2034" s="302" t="s">
        <v>3460</v>
      </c>
      <c r="D2034" s="7" t="s">
        <v>3461</v>
      </c>
      <c r="E2034" s="7" t="s">
        <v>311</v>
      </c>
      <c r="F2034" s="7" t="s">
        <v>12</v>
      </c>
      <c r="G2034" s="32">
        <v>13109.277310924372</v>
      </c>
      <c r="H2034" s="7">
        <v>105</v>
      </c>
      <c r="I2034" s="7">
        <v>1315</v>
      </c>
    </row>
    <row r="2035" spans="1:9">
      <c r="A2035" s="7" t="s">
        <v>156</v>
      </c>
      <c r="B2035" s="7">
        <v>107978</v>
      </c>
      <c r="C2035" s="302" t="s">
        <v>3462</v>
      </c>
      <c r="D2035" s="7" t="s">
        <v>3463</v>
      </c>
      <c r="E2035" s="7" t="s">
        <v>158</v>
      </c>
      <c r="F2035" s="7" t="s">
        <v>12</v>
      </c>
      <c r="G2035" s="32">
        <v>16851.764705882353</v>
      </c>
      <c r="H2035" s="7">
        <v>706</v>
      </c>
      <c r="I2035" s="7">
        <v>1918</v>
      </c>
    </row>
    <row r="2036" spans="1:9">
      <c r="A2036" s="7" t="s">
        <v>156</v>
      </c>
      <c r="B2036" s="7">
        <v>107979</v>
      </c>
      <c r="C2036" s="302" t="s">
        <v>3464</v>
      </c>
      <c r="D2036" s="7" t="s">
        <v>3465</v>
      </c>
      <c r="E2036" s="7" t="s">
        <v>158</v>
      </c>
      <c r="F2036" s="7" t="s">
        <v>12</v>
      </c>
      <c r="G2036" s="32">
        <v>17660.000000000004</v>
      </c>
      <c r="H2036" s="7">
        <v>706</v>
      </c>
      <c r="I2036" s="7">
        <v>1916</v>
      </c>
    </row>
    <row r="2037" spans="1:9">
      <c r="A2037" s="7" t="s">
        <v>53</v>
      </c>
      <c r="B2037" s="7">
        <v>107980</v>
      </c>
      <c r="C2037" s="302" t="s">
        <v>3466</v>
      </c>
      <c r="D2037" s="7" t="s">
        <v>3467</v>
      </c>
      <c r="E2037" s="7" t="s">
        <v>354</v>
      </c>
      <c r="F2037" s="7" t="s">
        <v>12</v>
      </c>
      <c r="G2037" s="32">
        <v>72547.546218487405</v>
      </c>
      <c r="H2037" s="7">
        <v>918</v>
      </c>
      <c r="I2037" s="7">
        <v>2128</v>
      </c>
    </row>
    <row r="2038" spans="1:9">
      <c r="A2038" s="7" t="s">
        <v>53</v>
      </c>
      <c r="B2038" s="7">
        <v>107981</v>
      </c>
      <c r="C2038" s="302" t="s">
        <v>3468</v>
      </c>
      <c r="D2038" s="7" t="s">
        <v>3469</v>
      </c>
      <c r="E2038" s="7" t="s">
        <v>143</v>
      </c>
      <c r="F2038" s="7" t="s">
        <v>12</v>
      </c>
      <c r="G2038" s="32">
        <v>470770.48739495804</v>
      </c>
      <c r="H2038" s="7">
        <v>919</v>
      </c>
      <c r="I2038" s="7">
        <v>2131</v>
      </c>
    </row>
    <row r="2039" spans="1:9">
      <c r="A2039" s="7" t="s">
        <v>53</v>
      </c>
      <c r="B2039" s="7">
        <v>107982</v>
      </c>
      <c r="C2039" s="302" t="s">
        <v>3470</v>
      </c>
      <c r="D2039" s="7" t="s">
        <v>3471</v>
      </c>
      <c r="E2039" s="7" t="s">
        <v>55</v>
      </c>
      <c r="F2039" s="7" t="s">
        <v>12</v>
      </c>
      <c r="G2039" s="32">
        <v>37050</v>
      </c>
      <c r="H2039" s="7">
        <v>936</v>
      </c>
      <c r="I2039" s="7">
        <v>2200</v>
      </c>
    </row>
    <row r="2040" spans="1:9">
      <c r="A2040" s="7" t="s">
        <v>16</v>
      </c>
      <c r="B2040" s="7">
        <v>107983</v>
      </c>
      <c r="C2040" s="302" t="s">
        <v>3472</v>
      </c>
      <c r="D2040" s="7" t="s">
        <v>2946</v>
      </c>
      <c r="E2040" s="7" t="s">
        <v>20</v>
      </c>
      <c r="F2040" s="7" t="s">
        <v>12</v>
      </c>
      <c r="G2040" s="32">
        <v>19610.243697478993</v>
      </c>
      <c r="H2040" s="7">
        <v>413</v>
      </c>
      <c r="I2040" s="7">
        <v>1682</v>
      </c>
    </row>
    <row r="2041" spans="1:9">
      <c r="A2041" s="7" t="s">
        <v>16</v>
      </c>
      <c r="B2041" s="7">
        <v>107984</v>
      </c>
      <c r="C2041" s="302" t="s">
        <v>3473</v>
      </c>
      <c r="D2041" s="7" t="s">
        <v>2872</v>
      </c>
      <c r="E2041" s="7" t="s">
        <v>20</v>
      </c>
      <c r="F2041" s="7" t="s">
        <v>12</v>
      </c>
      <c r="G2041" s="32">
        <v>49915.915966386558</v>
      </c>
      <c r="H2041" s="7">
        <v>413</v>
      </c>
      <c r="I2041" s="7">
        <v>1682</v>
      </c>
    </row>
    <row r="2042" spans="1:9">
      <c r="A2042" s="7" t="s">
        <v>16</v>
      </c>
      <c r="B2042" s="7">
        <v>107986</v>
      </c>
      <c r="C2042" s="302" t="s">
        <v>3474</v>
      </c>
      <c r="D2042" s="7" t="s">
        <v>2858</v>
      </c>
      <c r="E2042" s="7" t="s">
        <v>20</v>
      </c>
      <c r="F2042" s="7" t="s">
        <v>12</v>
      </c>
      <c r="G2042" s="32">
        <v>43907.478991596639</v>
      </c>
      <c r="H2042" s="7">
        <v>413</v>
      </c>
      <c r="I2042" s="7">
        <v>1682</v>
      </c>
    </row>
    <row r="2043" spans="1:9">
      <c r="A2043" s="7" t="s">
        <v>16</v>
      </c>
      <c r="B2043" s="7">
        <v>107987</v>
      </c>
      <c r="C2043" s="302" t="s">
        <v>3475</v>
      </c>
      <c r="D2043" s="7" t="s">
        <v>2854</v>
      </c>
      <c r="E2043" s="7" t="s">
        <v>20</v>
      </c>
      <c r="F2043" s="7" t="s">
        <v>12</v>
      </c>
      <c r="G2043" s="32">
        <v>7856.5462184873959</v>
      </c>
      <c r="H2043" s="7">
        <v>413</v>
      </c>
      <c r="I2043" s="7">
        <v>1682</v>
      </c>
    </row>
    <row r="2044" spans="1:9">
      <c r="A2044" s="7" t="s">
        <v>16</v>
      </c>
      <c r="B2044" s="7">
        <v>107988</v>
      </c>
      <c r="C2044" s="302" t="s">
        <v>3476</v>
      </c>
      <c r="D2044" s="7" t="s">
        <v>2843</v>
      </c>
      <c r="E2044" s="7" t="s">
        <v>20</v>
      </c>
      <c r="F2044" s="7" t="s">
        <v>12</v>
      </c>
      <c r="G2044" s="32">
        <v>7436.9663865546217</v>
      </c>
      <c r="H2044" s="7">
        <v>413</v>
      </c>
      <c r="I2044" s="7">
        <v>1682</v>
      </c>
    </row>
    <row r="2045" spans="1:9">
      <c r="A2045" s="7" t="s">
        <v>9</v>
      </c>
      <c r="B2045" s="7">
        <v>107989</v>
      </c>
      <c r="C2045" s="302" t="s">
        <v>3477</v>
      </c>
      <c r="D2045" s="7" t="s">
        <v>3478</v>
      </c>
      <c r="E2045" s="7" t="s">
        <v>65</v>
      </c>
      <c r="F2045" s="7" t="s">
        <v>12</v>
      </c>
      <c r="G2045" s="32">
        <v>50931</v>
      </c>
      <c r="H2045" s="7">
        <v>113</v>
      </c>
      <c r="I2045" s="7">
        <v>1339</v>
      </c>
    </row>
    <row r="2046" spans="1:9">
      <c r="A2046" s="7" t="s">
        <v>16</v>
      </c>
      <c r="B2046" s="7">
        <v>107990</v>
      </c>
      <c r="C2046" s="302" t="s">
        <v>3479</v>
      </c>
      <c r="D2046" s="7" t="s">
        <v>3480</v>
      </c>
      <c r="E2046" s="7" t="s">
        <v>18</v>
      </c>
      <c r="F2046" s="7" t="s">
        <v>12</v>
      </c>
      <c r="G2046" s="32">
        <v>14576.890756302522</v>
      </c>
      <c r="H2046" s="7">
        <v>409</v>
      </c>
      <c r="I2046" s="7">
        <v>1673</v>
      </c>
    </row>
    <row r="2047" spans="1:9">
      <c r="A2047" s="7" t="s">
        <v>16</v>
      </c>
      <c r="B2047" s="7">
        <v>107991</v>
      </c>
      <c r="C2047" s="302" t="s">
        <v>3481</v>
      </c>
      <c r="D2047" s="7" t="s">
        <v>2835</v>
      </c>
      <c r="E2047" s="7" t="s">
        <v>20</v>
      </c>
      <c r="F2047" s="7" t="s">
        <v>12</v>
      </c>
      <c r="G2047" s="32">
        <v>67596.588235294126</v>
      </c>
      <c r="H2047" s="7">
        <v>413</v>
      </c>
      <c r="I2047" s="7">
        <v>1682</v>
      </c>
    </row>
    <row r="2048" spans="1:9">
      <c r="A2048" s="7" t="s">
        <v>16</v>
      </c>
      <c r="B2048" s="7">
        <v>107992</v>
      </c>
      <c r="C2048" s="302" t="s">
        <v>3482</v>
      </c>
      <c r="D2048" s="7" t="s">
        <v>3483</v>
      </c>
      <c r="E2048" s="7" t="s">
        <v>18</v>
      </c>
      <c r="F2048" s="7" t="s">
        <v>12</v>
      </c>
      <c r="G2048" s="32">
        <v>12000</v>
      </c>
      <c r="H2048" s="7">
        <v>409</v>
      </c>
      <c r="I2048" s="7">
        <v>1673</v>
      </c>
    </row>
    <row r="2049" spans="1:9">
      <c r="A2049" s="7" t="s">
        <v>53</v>
      </c>
      <c r="B2049" s="7">
        <v>107993</v>
      </c>
      <c r="C2049" s="302" t="s">
        <v>3484</v>
      </c>
      <c r="D2049" s="7" t="s">
        <v>3485</v>
      </c>
      <c r="E2049" s="7" t="s">
        <v>354</v>
      </c>
      <c r="F2049" s="7" t="s">
        <v>12</v>
      </c>
      <c r="G2049" s="32">
        <v>22703.310924369747</v>
      </c>
      <c r="H2049" s="7">
        <v>918</v>
      </c>
      <c r="I2049" s="7">
        <v>2128</v>
      </c>
    </row>
    <row r="2050" spans="1:9">
      <c r="A2050" s="7" t="s">
        <v>423</v>
      </c>
      <c r="B2050" s="7">
        <v>107994</v>
      </c>
      <c r="C2050" s="302" t="s">
        <v>3486</v>
      </c>
      <c r="D2050" s="7" t="s">
        <v>3487</v>
      </c>
      <c r="E2050" s="7" t="s">
        <v>451</v>
      </c>
      <c r="F2050" s="7" t="s">
        <v>12</v>
      </c>
      <c r="G2050" s="32">
        <v>14592.436974789916</v>
      </c>
      <c r="H2050" s="7">
        <v>410</v>
      </c>
      <c r="I2050" s="7">
        <v>1639</v>
      </c>
    </row>
    <row r="2051" spans="1:9">
      <c r="A2051" s="7" t="s">
        <v>24</v>
      </c>
      <c r="B2051" s="7">
        <v>107995</v>
      </c>
      <c r="C2051" s="302" t="s">
        <v>3488</v>
      </c>
      <c r="D2051" s="7" t="s">
        <v>3489</v>
      </c>
      <c r="E2051" s="7" t="s">
        <v>52</v>
      </c>
      <c r="F2051" s="7" t="s">
        <v>12</v>
      </c>
      <c r="G2051" s="32">
        <v>18151.26050420168</v>
      </c>
      <c r="H2051" s="7">
        <v>720</v>
      </c>
      <c r="I2051" s="7">
        <v>1980</v>
      </c>
    </row>
    <row r="2052" spans="1:9">
      <c r="A2052" s="7" t="s">
        <v>16</v>
      </c>
      <c r="B2052" s="7">
        <v>107996</v>
      </c>
      <c r="C2052" s="302" t="s">
        <v>3490</v>
      </c>
      <c r="D2052" s="7" t="s">
        <v>3491</v>
      </c>
      <c r="E2052" s="7" t="s">
        <v>20</v>
      </c>
      <c r="F2052" s="7" t="s">
        <v>12</v>
      </c>
      <c r="G2052" s="32">
        <v>14557.983193277312</v>
      </c>
      <c r="H2052" s="7">
        <v>413</v>
      </c>
      <c r="I2052" s="7">
        <v>1682</v>
      </c>
    </row>
    <row r="2053" spans="1:9">
      <c r="A2053" s="7" t="s">
        <v>423</v>
      </c>
      <c r="B2053" s="7">
        <v>107997</v>
      </c>
      <c r="C2053" s="302" t="s">
        <v>3492</v>
      </c>
      <c r="D2053" s="7" t="s">
        <v>3493</v>
      </c>
      <c r="E2053" s="7" t="s">
        <v>425</v>
      </c>
      <c r="F2053" s="7" t="s">
        <v>12</v>
      </c>
      <c r="G2053" s="32">
        <v>109092.42016806723</v>
      </c>
      <c r="H2053" s="7">
        <v>405</v>
      </c>
      <c r="I2053" s="7">
        <v>1640</v>
      </c>
    </row>
    <row r="2054" spans="1:9">
      <c r="A2054" s="7" t="s">
        <v>53</v>
      </c>
      <c r="B2054" s="7">
        <v>107999</v>
      </c>
      <c r="C2054" s="302" t="s">
        <v>3494</v>
      </c>
      <c r="D2054" s="7" t="s">
        <v>3495</v>
      </c>
      <c r="E2054" s="7" t="s">
        <v>55</v>
      </c>
      <c r="F2054" s="7" t="s">
        <v>12</v>
      </c>
      <c r="G2054" s="32">
        <v>90227.436974789918</v>
      </c>
      <c r="H2054" s="7">
        <v>936</v>
      </c>
      <c r="I2054" s="7">
        <v>2200</v>
      </c>
    </row>
    <row r="2055" spans="1:9">
      <c r="A2055" s="7" t="s">
        <v>137</v>
      </c>
      <c r="B2055" s="7">
        <v>108000</v>
      </c>
      <c r="C2055" s="302" t="s">
        <v>3496</v>
      </c>
      <c r="D2055" s="7" t="s">
        <v>3497</v>
      </c>
      <c r="E2055" s="7" t="s">
        <v>1510</v>
      </c>
      <c r="F2055" s="7" t="s">
        <v>12</v>
      </c>
      <c r="G2055" s="32">
        <v>33277.462184873948</v>
      </c>
      <c r="H2055" s="7">
        <v>717</v>
      </c>
      <c r="I2055" s="7">
        <v>1957</v>
      </c>
    </row>
    <row r="2056" spans="1:9">
      <c r="A2056" s="7" t="s">
        <v>9</v>
      </c>
      <c r="B2056" s="7">
        <v>108001</v>
      </c>
      <c r="C2056" s="302" t="s">
        <v>3498</v>
      </c>
      <c r="D2056" s="7" t="s">
        <v>3499</v>
      </c>
      <c r="E2056" s="7" t="s">
        <v>78</v>
      </c>
      <c r="F2056" s="7" t="s">
        <v>12</v>
      </c>
      <c r="G2056" s="32">
        <v>53618.655462184877</v>
      </c>
      <c r="H2056" s="7">
        <v>114</v>
      </c>
      <c r="I2056" s="7">
        <v>1343</v>
      </c>
    </row>
    <row r="2057" spans="1:9">
      <c r="A2057" s="7" t="s">
        <v>9</v>
      </c>
      <c r="B2057" s="7">
        <v>108002</v>
      </c>
      <c r="C2057" s="302" t="s">
        <v>3500</v>
      </c>
      <c r="D2057" s="7" t="s">
        <v>3499</v>
      </c>
      <c r="E2057" s="7" t="s">
        <v>78</v>
      </c>
      <c r="F2057" s="7" t="s">
        <v>12</v>
      </c>
      <c r="G2057" s="32">
        <v>5715.0000000000009</v>
      </c>
      <c r="H2057" s="7">
        <v>114</v>
      </c>
      <c r="I2057" s="7">
        <v>1343</v>
      </c>
    </row>
    <row r="2058" spans="1:9">
      <c r="A2058" s="7" t="s">
        <v>9</v>
      </c>
      <c r="B2058" s="7">
        <v>108003</v>
      </c>
      <c r="C2058" s="302" t="s">
        <v>3501</v>
      </c>
      <c r="D2058" s="7" t="s">
        <v>3502</v>
      </c>
      <c r="E2058" s="7" t="s">
        <v>78</v>
      </c>
      <c r="F2058" s="7" t="s">
        <v>12</v>
      </c>
      <c r="G2058" s="32">
        <v>53618.655462184877</v>
      </c>
      <c r="H2058" s="7">
        <v>114</v>
      </c>
      <c r="I2058" s="7">
        <v>1343</v>
      </c>
    </row>
    <row r="2059" spans="1:9">
      <c r="A2059" s="7" t="s">
        <v>9</v>
      </c>
      <c r="B2059" s="7">
        <v>108004</v>
      </c>
      <c r="C2059" s="302" t="s">
        <v>3503</v>
      </c>
      <c r="D2059" s="7" t="s">
        <v>3504</v>
      </c>
      <c r="E2059" s="7" t="s">
        <v>14</v>
      </c>
      <c r="F2059" s="7" t="s">
        <v>12</v>
      </c>
      <c r="G2059" s="32">
        <v>72605.042016806721</v>
      </c>
      <c r="H2059" s="7">
        <v>117</v>
      </c>
      <c r="I2059" s="7">
        <v>1349</v>
      </c>
    </row>
    <row r="2060" spans="1:9">
      <c r="A2060" s="7" t="s">
        <v>9</v>
      </c>
      <c r="B2060" s="7">
        <v>108005</v>
      </c>
      <c r="C2060" s="302" t="s">
        <v>3505</v>
      </c>
      <c r="D2060" s="7" t="s">
        <v>3506</v>
      </c>
      <c r="E2060" s="7" t="s">
        <v>63</v>
      </c>
      <c r="F2060" s="7" t="s">
        <v>12</v>
      </c>
      <c r="G2060" s="32">
        <v>40124.915966386558</v>
      </c>
      <c r="H2060" s="7">
        <v>111</v>
      </c>
      <c r="I2060" s="7">
        <v>1332</v>
      </c>
    </row>
    <row r="2061" spans="1:9">
      <c r="A2061" s="7" t="s">
        <v>53</v>
      </c>
      <c r="B2061" s="7">
        <v>108006</v>
      </c>
      <c r="C2061" s="302" t="s">
        <v>3507</v>
      </c>
      <c r="D2061" s="7" t="s">
        <v>3508</v>
      </c>
      <c r="E2061" s="7" t="s">
        <v>58</v>
      </c>
      <c r="F2061" s="7" t="s">
        <v>12</v>
      </c>
      <c r="G2061" s="32">
        <v>26100.176470588234</v>
      </c>
      <c r="H2061" s="7">
        <v>932</v>
      </c>
      <c r="I2061" s="7">
        <v>2177</v>
      </c>
    </row>
    <row r="2062" spans="1:9">
      <c r="A2062" s="7" t="s">
        <v>53</v>
      </c>
      <c r="B2062" s="7">
        <v>108007</v>
      </c>
      <c r="C2062" s="302" t="s">
        <v>3509</v>
      </c>
      <c r="D2062" s="7" t="s">
        <v>3510</v>
      </c>
      <c r="E2062" s="7" t="s">
        <v>55</v>
      </c>
      <c r="F2062" s="7" t="s">
        <v>12</v>
      </c>
      <c r="G2062" s="32">
        <v>36335.268907563026</v>
      </c>
      <c r="H2062" s="7">
        <v>936</v>
      </c>
      <c r="I2062" s="7">
        <v>2200</v>
      </c>
    </row>
    <row r="2063" spans="1:9">
      <c r="A2063" s="7" t="s">
        <v>53</v>
      </c>
      <c r="B2063" s="7">
        <v>108009</v>
      </c>
      <c r="C2063" s="302" t="s">
        <v>3511</v>
      </c>
      <c r="D2063" s="7" t="s">
        <v>3512</v>
      </c>
      <c r="E2063" s="7" t="s">
        <v>354</v>
      </c>
      <c r="F2063" s="7" t="s">
        <v>12</v>
      </c>
      <c r="G2063" s="32">
        <v>47880</v>
      </c>
      <c r="H2063" s="7">
        <v>918</v>
      </c>
      <c r="I2063" s="7">
        <v>2128</v>
      </c>
    </row>
    <row r="2064" spans="1:9">
      <c r="A2064" s="7" t="s">
        <v>53</v>
      </c>
      <c r="B2064" s="7">
        <v>108010</v>
      </c>
      <c r="C2064" s="302" t="s">
        <v>3513</v>
      </c>
      <c r="D2064" s="7" t="s">
        <v>3514</v>
      </c>
      <c r="E2064" s="7" t="s">
        <v>284</v>
      </c>
      <c r="F2064" s="7" t="s">
        <v>12</v>
      </c>
      <c r="G2064" s="32">
        <v>16019.016806722691</v>
      </c>
      <c r="H2064" s="7">
        <v>911</v>
      </c>
      <c r="I2064" s="7">
        <v>2112</v>
      </c>
    </row>
    <row r="2065" spans="1:9">
      <c r="A2065" s="7" t="s">
        <v>53</v>
      </c>
      <c r="B2065" s="7">
        <v>108011</v>
      </c>
      <c r="C2065" s="302" t="s">
        <v>3515</v>
      </c>
      <c r="D2065" s="7" t="s">
        <v>3516</v>
      </c>
      <c r="E2065" s="7" t="s">
        <v>87</v>
      </c>
      <c r="F2065" s="7" t="s">
        <v>12</v>
      </c>
      <c r="G2065" s="32">
        <v>43456.302521008409</v>
      </c>
      <c r="H2065" s="7">
        <v>920</v>
      </c>
      <c r="I2065" s="7">
        <v>2134</v>
      </c>
    </row>
    <row r="2066" spans="1:9">
      <c r="A2066" s="7" t="s">
        <v>53</v>
      </c>
      <c r="B2066" s="7">
        <v>108012</v>
      </c>
      <c r="C2066" s="302" t="s">
        <v>3517</v>
      </c>
      <c r="D2066" s="7" t="s">
        <v>3518</v>
      </c>
      <c r="E2066" s="7" t="s">
        <v>134</v>
      </c>
      <c r="F2066" s="7" t="s">
        <v>12</v>
      </c>
      <c r="G2066" s="32">
        <v>104984.57983193277</v>
      </c>
      <c r="H2066" s="7">
        <v>938</v>
      </c>
      <c r="I2066" s="7">
        <v>2207</v>
      </c>
    </row>
    <row r="2067" spans="1:9">
      <c r="A2067" s="7" t="s">
        <v>53</v>
      </c>
      <c r="B2067" s="7">
        <v>108013</v>
      </c>
      <c r="C2067" s="302" t="s">
        <v>3519</v>
      </c>
      <c r="D2067" s="7" t="s">
        <v>3520</v>
      </c>
      <c r="E2067" s="7" t="s">
        <v>55</v>
      </c>
      <c r="F2067" s="7" t="s">
        <v>12</v>
      </c>
      <c r="G2067" s="32">
        <v>16386.537815126052</v>
      </c>
      <c r="H2067" s="7">
        <v>936</v>
      </c>
      <c r="I2067" s="7">
        <v>2200</v>
      </c>
    </row>
    <row r="2068" spans="1:9">
      <c r="A2068" s="7" t="s">
        <v>53</v>
      </c>
      <c r="B2068" s="7">
        <v>108015</v>
      </c>
      <c r="C2068" s="302" t="s">
        <v>3521</v>
      </c>
      <c r="D2068" s="7" t="s">
        <v>3522</v>
      </c>
      <c r="E2068" s="4" t="s">
        <v>84</v>
      </c>
      <c r="F2068" s="7" t="s">
        <v>12</v>
      </c>
      <c r="G2068" s="32">
        <v>35707.361344537821</v>
      </c>
      <c r="H2068" s="7">
        <v>946</v>
      </c>
      <c r="I2068" s="7">
        <v>2235</v>
      </c>
    </row>
    <row r="2069" spans="1:9">
      <c r="A2069" s="7" t="s">
        <v>53</v>
      </c>
      <c r="B2069" s="7">
        <v>108016</v>
      </c>
      <c r="C2069" s="302" t="s">
        <v>3523</v>
      </c>
      <c r="D2069" s="7" t="s">
        <v>3524</v>
      </c>
      <c r="E2069" s="7" t="s">
        <v>134</v>
      </c>
      <c r="F2069" s="7" t="s">
        <v>12</v>
      </c>
      <c r="G2069" s="32">
        <v>29400</v>
      </c>
      <c r="H2069" s="7">
        <v>938</v>
      </c>
      <c r="I2069" s="7">
        <v>2207</v>
      </c>
    </row>
    <row r="2070" spans="1:9">
      <c r="A2070" s="7" t="s">
        <v>53</v>
      </c>
      <c r="B2070" s="7">
        <v>108017</v>
      </c>
      <c r="C2070" s="302" t="s">
        <v>3525</v>
      </c>
      <c r="D2070" s="7" t="s">
        <v>3526</v>
      </c>
      <c r="E2070" s="7" t="s">
        <v>198</v>
      </c>
      <c r="F2070" s="7" t="s">
        <v>12</v>
      </c>
      <c r="G2070" s="32">
        <v>11543</v>
      </c>
      <c r="H2070" s="7">
        <v>935</v>
      </c>
      <c r="I2070" s="7">
        <v>2197</v>
      </c>
    </row>
    <row r="2071" spans="1:9">
      <c r="A2071" s="7" t="s">
        <v>423</v>
      </c>
      <c r="B2071" s="7">
        <v>108018</v>
      </c>
      <c r="C2071" s="302" t="s">
        <v>3527</v>
      </c>
      <c r="D2071" s="7" t="s">
        <v>3528</v>
      </c>
      <c r="E2071" s="7" t="s">
        <v>425</v>
      </c>
      <c r="F2071" s="7" t="s">
        <v>12</v>
      </c>
      <c r="G2071" s="32">
        <v>90105</v>
      </c>
      <c r="H2071" s="7">
        <v>405</v>
      </c>
      <c r="I2071" s="7">
        <v>1640</v>
      </c>
    </row>
    <row r="2072" spans="1:9">
      <c r="A2072" s="7" t="s">
        <v>53</v>
      </c>
      <c r="B2072" s="7">
        <v>108020</v>
      </c>
      <c r="C2072" s="302" t="s">
        <v>3529</v>
      </c>
      <c r="D2072" s="7" t="s">
        <v>3530</v>
      </c>
      <c r="E2072" s="7" t="s">
        <v>118</v>
      </c>
      <c r="F2072" s="7" t="s">
        <v>12</v>
      </c>
      <c r="G2072" s="32">
        <v>22950</v>
      </c>
      <c r="H2072" s="7">
        <v>945</v>
      </c>
      <c r="I2072" s="7">
        <v>2232</v>
      </c>
    </row>
    <row r="2073" spans="1:9">
      <c r="A2073" s="7" t="s">
        <v>9</v>
      </c>
      <c r="B2073" s="7">
        <v>108021</v>
      </c>
      <c r="C2073" s="302" t="s">
        <v>3531</v>
      </c>
      <c r="D2073" s="7" t="s">
        <v>3532</v>
      </c>
      <c r="E2073" s="7" t="s">
        <v>23</v>
      </c>
      <c r="F2073" s="7" t="s">
        <v>12</v>
      </c>
      <c r="G2073" s="32">
        <v>37338.823529411762</v>
      </c>
      <c r="H2073" s="7">
        <v>103</v>
      </c>
      <c r="I2073" s="7">
        <v>1307</v>
      </c>
    </row>
    <row r="2074" spans="1:9">
      <c r="A2074" s="7" t="s">
        <v>16</v>
      </c>
      <c r="B2074" s="7">
        <v>108022</v>
      </c>
      <c r="C2074" s="302" t="s">
        <v>3533</v>
      </c>
      <c r="D2074" s="7" t="s">
        <v>3534</v>
      </c>
      <c r="E2074" s="7" t="s">
        <v>20</v>
      </c>
      <c r="F2074" s="7" t="s">
        <v>12</v>
      </c>
      <c r="G2074" s="32">
        <v>58325.210084033613</v>
      </c>
      <c r="H2074" s="7">
        <v>413</v>
      </c>
      <c r="I2074" s="7">
        <v>1682</v>
      </c>
    </row>
    <row r="2075" spans="1:9">
      <c r="A2075" s="7" t="s">
        <v>53</v>
      </c>
      <c r="B2075" s="7">
        <v>108023</v>
      </c>
      <c r="C2075" s="302" t="s">
        <v>3535</v>
      </c>
      <c r="D2075" s="7" t="s">
        <v>3536</v>
      </c>
      <c r="E2075" s="7" t="s">
        <v>58</v>
      </c>
      <c r="F2075" s="7" t="s">
        <v>12</v>
      </c>
      <c r="G2075" s="32">
        <v>27609.058823529413</v>
      </c>
      <c r="H2075" s="7">
        <v>932</v>
      </c>
      <c r="I2075" s="7">
        <v>2177</v>
      </c>
    </row>
    <row r="2076" spans="1:9">
      <c r="A2076" s="7" t="s">
        <v>53</v>
      </c>
      <c r="B2076" s="7">
        <v>108025</v>
      </c>
      <c r="C2076" s="302" t="s">
        <v>3537</v>
      </c>
      <c r="D2076" s="7" t="s">
        <v>3538</v>
      </c>
      <c r="E2076" s="7" t="s">
        <v>55</v>
      </c>
      <c r="F2076" s="7" t="s">
        <v>12</v>
      </c>
      <c r="G2076" s="32">
        <v>45632.966386554624</v>
      </c>
      <c r="H2076" s="7">
        <v>936</v>
      </c>
      <c r="I2076" s="7">
        <v>2200</v>
      </c>
    </row>
    <row r="2077" spans="1:9">
      <c r="A2077" s="7" t="s">
        <v>9</v>
      </c>
      <c r="B2077" s="7">
        <v>108026</v>
      </c>
      <c r="C2077" s="302" t="s">
        <v>3539</v>
      </c>
      <c r="D2077" s="7" t="s">
        <v>3540</v>
      </c>
      <c r="E2077" s="7" t="s">
        <v>23</v>
      </c>
      <c r="F2077" s="7" t="s">
        <v>12</v>
      </c>
      <c r="G2077" s="32">
        <v>33278.638655462186</v>
      </c>
      <c r="H2077" s="7">
        <v>103</v>
      </c>
      <c r="I2077" s="7">
        <v>1307</v>
      </c>
    </row>
    <row r="2078" spans="1:9">
      <c r="A2078" s="7" t="s">
        <v>53</v>
      </c>
      <c r="B2078" s="7">
        <v>108027</v>
      </c>
      <c r="C2078" s="302" t="s">
        <v>3541</v>
      </c>
      <c r="D2078" s="7" t="s">
        <v>3542</v>
      </c>
      <c r="E2078" s="7" t="s">
        <v>354</v>
      </c>
      <c r="F2078" s="7" t="s">
        <v>12</v>
      </c>
      <c r="G2078" s="32">
        <v>45710.016806722691</v>
      </c>
      <c r="H2078" s="7">
        <v>918</v>
      </c>
      <c r="I2078" s="7">
        <v>2128</v>
      </c>
    </row>
    <row r="2079" spans="1:9">
      <c r="A2079" s="7" t="s">
        <v>53</v>
      </c>
      <c r="B2079" s="7">
        <v>108028</v>
      </c>
      <c r="C2079" s="302" t="s">
        <v>3543</v>
      </c>
      <c r="D2079" s="7" t="s">
        <v>3544</v>
      </c>
      <c r="E2079" s="7" t="s">
        <v>111</v>
      </c>
      <c r="F2079" s="7" t="s">
        <v>12</v>
      </c>
      <c r="G2079" s="32">
        <v>36302.521008403361</v>
      </c>
      <c r="H2079" s="7">
        <v>934</v>
      </c>
      <c r="I2079" s="7">
        <v>2191</v>
      </c>
    </row>
    <row r="2080" spans="1:9">
      <c r="A2080" s="7" t="s">
        <v>53</v>
      </c>
      <c r="B2080" s="7">
        <v>108029</v>
      </c>
      <c r="C2080" s="302" t="s">
        <v>3545</v>
      </c>
      <c r="D2080" s="7" t="s">
        <v>3546</v>
      </c>
      <c r="E2080" s="7" t="s">
        <v>55</v>
      </c>
      <c r="F2080" s="7" t="s">
        <v>12</v>
      </c>
      <c r="G2080" s="32">
        <v>36620.252100840335</v>
      </c>
      <c r="H2080" s="7">
        <v>936</v>
      </c>
      <c r="I2080" s="7">
        <v>2200</v>
      </c>
    </row>
    <row r="2081" spans="1:9">
      <c r="A2081" s="7" t="s">
        <v>67</v>
      </c>
      <c r="B2081" s="7">
        <v>108030</v>
      </c>
      <c r="C2081" s="302" t="s">
        <v>3547</v>
      </c>
      <c r="D2081" s="7" t="s">
        <v>3548</v>
      </c>
      <c r="E2081" s="4" t="s">
        <v>69</v>
      </c>
      <c r="F2081" s="7" t="s">
        <v>12</v>
      </c>
      <c r="G2081" s="32">
        <v>50924.588235294119</v>
      </c>
      <c r="H2081" s="7">
        <v>906</v>
      </c>
      <c r="I2081" s="7">
        <v>2913</v>
      </c>
    </row>
    <row r="2082" spans="1:9">
      <c r="A2082" s="7" t="s">
        <v>53</v>
      </c>
      <c r="B2082" s="7">
        <v>108031</v>
      </c>
      <c r="C2082" s="302" t="s">
        <v>3549</v>
      </c>
      <c r="D2082" s="7" t="s">
        <v>3550</v>
      </c>
      <c r="E2082" s="7" t="s">
        <v>284</v>
      </c>
      <c r="F2082" s="7" t="s">
        <v>12</v>
      </c>
      <c r="G2082" s="32">
        <v>23109.201680672271</v>
      </c>
      <c r="H2082" s="7">
        <v>911</v>
      </c>
      <c r="I2082" s="7">
        <v>2112</v>
      </c>
    </row>
    <row r="2083" spans="1:9">
      <c r="A2083" s="7" t="s">
        <v>137</v>
      </c>
      <c r="B2083" s="7">
        <v>108032</v>
      </c>
      <c r="C2083" s="302" t="s">
        <v>3551</v>
      </c>
      <c r="D2083" s="7" t="s">
        <v>3552</v>
      </c>
      <c r="E2083" s="7" t="s">
        <v>1510</v>
      </c>
      <c r="F2083" s="7" t="s">
        <v>12</v>
      </c>
      <c r="G2083" s="32">
        <v>33277.462184873948</v>
      </c>
      <c r="H2083" s="7">
        <v>717</v>
      </c>
      <c r="I2083" s="7">
        <v>1957</v>
      </c>
    </row>
    <row r="2084" spans="1:9">
      <c r="A2084" s="7" t="s">
        <v>53</v>
      </c>
      <c r="B2084" s="7">
        <v>108033</v>
      </c>
      <c r="C2084" s="302" t="s">
        <v>3553</v>
      </c>
      <c r="D2084" s="7" t="s">
        <v>3554</v>
      </c>
      <c r="E2084" s="7" t="s">
        <v>225</v>
      </c>
      <c r="F2084" s="7" t="s">
        <v>12</v>
      </c>
      <c r="G2084" s="32">
        <v>12290.731092436974</v>
      </c>
      <c r="H2084" s="7">
        <v>908</v>
      </c>
      <c r="I2084" s="7">
        <v>2103</v>
      </c>
    </row>
    <row r="2085" spans="1:9">
      <c r="A2085" s="7" t="s">
        <v>41</v>
      </c>
      <c r="B2085" s="7">
        <v>108034</v>
      </c>
      <c r="C2085" s="302" t="s">
        <v>3555</v>
      </c>
      <c r="D2085" s="7" t="s">
        <v>3556</v>
      </c>
      <c r="E2085" s="7" t="s">
        <v>43</v>
      </c>
      <c r="F2085" s="7" t="s">
        <v>12</v>
      </c>
      <c r="G2085" s="32">
        <v>32076.537815126052</v>
      </c>
      <c r="H2085" s="7">
        <v>620</v>
      </c>
      <c r="I2085" s="7">
        <v>1877</v>
      </c>
    </row>
    <row r="2086" spans="1:9">
      <c r="A2086" s="7" t="s">
        <v>9</v>
      </c>
      <c r="B2086" s="7">
        <v>108036</v>
      </c>
      <c r="C2086" s="302" t="s">
        <v>3557</v>
      </c>
      <c r="D2086" s="7" t="s">
        <v>3558</v>
      </c>
      <c r="E2086" s="7" t="s">
        <v>23</v>
      </c>
      <c r="F2086" s="7" t="s">
        <v>12</v>
      </c>
      <c r="G2086" s="32">
        <v>9075.6302521008402</v>
      </c>
      <c r="H2086" s="7">
        <v>103</v>
      </c>
      <c r="I2086" s="7">
        <v>1307</v>
      </c>
    </row>
    <row r="2087" spans="1:9">
      <c r="A2087" s="7" t="s">
        <v>9</v>
      </c>
      <c r="B2087" s="7">
        <v>108037</v>
      </c>
      <c r="C2087" s="302" t="s">
        <v>3559</v>
      </c>
      <c r="D2087" s="7" t="s">
        <v>3560</v>
      </c>
      <c r="E2087" s="7" t="s">
        <v>11</v>
      </c>
      <c r="F2087" s="7" t="s">
        <v>12</v>
      </c>
      <c r="G2087" s="32">
        <v>36768.403361344543</v>
      </c>
      <c r="H2087" s="7">
        <v>102</v>
      </c>
      <c r="I2087" s="7">
        <v>1305</v>
      </c>
    </row>
    <row r="2088" spans="1:9">
      <c r="A2088" s="7" t="s">
        <v>53</v>
      </c>
      <c r="B2088" s="7">
        <v>108038</v>
      </c>
      <c r="C2088" s="302" t="s">
        <v>3561</v>
      </c>
      <c r="D2088" s="7" t="s">
        <v>3562</v>
      </c>
      <c r="E2088" s="7" t="s">
        <v>134</v>
      </c>
      <c r="F2088" s="7" t="s">
        <v>12</v>
      </c>
      <c r="G2088" s="32">
        <v>102593.38655462186</v>
      </c>
      <c r="H2088" s="7">
        <v>938</v>
      </c>
      <c r="I2088" s="7">
        <v>2207</v>
      </c>
    </row>
    <row r="2089" spans="1:9">
      <c r="A2089" s="7" t="s">
        <v>53</v>
      </c>
      <c r="B2089" s="7">
        <v>108039</v>
      </c>
      <c r="C2089" s="302" t="s">
        <v>3563</v>
      </c>
      <c r="D2089" s="7" t="s">
        <v>3564</v>
      </c>
      <c r="E2089" s="7" t="s">
        <v>118</v>
      </c>
      <c r="F2089" s="7" t="s">
        <v>12</v>
      </c>
      <c r="G2089" s="32">
        <v>12726.638655462186</v>
      </c>
      <c r="H2089" s="7">
        <v>945</v>
      </c>
      <c r="I2089" s="7">
        <v>2232</v>
      </c>
    </row>
    <row r="2090" spans="1:9">
      <c r="A2090" s="7" t="s">
        <v>53</v>
      </c>
      <c r="B2090" s="7">
        <v>108040</v>
      </c>
      <c r="C2090" s="302" t="s">
        <v>3565</v>
      </c>
      <c r="D2090" s="7" t="s">
        <v>3566</v>
      </c>
      <c r="E2090" s="7" t="s">
        <v>76</v>
      </c>
      <c r="F2090" s="7" t="s">
        <v>12</v>
      </c>
      <c r="G2090" s="32">
        <v>12000</v>
      </c>
      <c r="H2090" s="7">
        <v>937</v>
      </c>
      <c r="I2090" s="7">
        <v>2203</v>
      </c>
    </row>
    <row r="2091" spans="1:9">
      <c r="A2091" s="7" t="s">
        <v>53</v>
      </c>
      <c r="B2091" s="7">
        <v>108041</v>
      </c>
      <c r="C2091" s="302" t="s">
        <v>3567</v>
      </c>
      <c r="D2091" s="7" t="s">
        <v>3568</v>
      </c>
      <c r="E2091" s="7" t="s">
        <v>134</v>
      </c>
      <c r="F2091" s="7" t="s">
        <v>12</v>
      </c>
      <c r="G2091" s="32">
        <v>37667.184873949576</v>
      </c>
      <c r="H2091" s="7">
        <v>938</v>
      </c>
      <c r="I2091" s="7">
        <v>2207</v>
      </c>
    </row>
    <row r="2092" spans="1:9">
      <c r="A2092" s="7" t="s">
        <v>53</v>
      </c>
      <c r="B2092" s="7">
        <v>108042</v>
      </c>
      <c r="C2092" s="302" t="s">
        <v>3569</v>
      </c>
      <c r="D2092" s="7" t="s">
        <v>3570</v>
      </c>
      <c r="E2092" s="7" t="s">
        <v>76</v>
      </c>
      <c r="F2092" s="7" t="s">
        <v>12</v>
      </c>
      <c r="G2092" s="32">
        <v>34537.798319327732</v>
      </c>
      <c r="H2092" s="7">
        <v>937</v>
      </c>
      <c r="I2092" s="7">
        <v>2203</v>
      </c>
    </row>
    <row r="2093" spans="1:9">
      <c r="A2093" s="7" t="s">
        <v>9</v>
      </c>
      <c r="B2093" s="7">
        <v>108044</v>
      </c>
      <c r="C2093" s="302" t="s">
        <v>3571</v>
      </c>
      <c r="D2093" s="7" t="s">
        <v>3572</v>
      </c>
      <c r="E2093" s="7" t="s">
        <v>78</v>
      </c>
      <c r="F2093" s="7" t="s">
        <v>12</v>
      </c>
      <c r="G2093" s="32">
        <v>61074.26050420168</v>
      </c>
      <c r="H2093" s="7">
        <v>114</v>
      </c>
      <c r="I2093" s="7">
        <v>1343</v>
      </c>
    </row>
    <row r="2094" spans="1:9">
      <c r="A2094" s="7" t="s">
        <v>53</v>
      </c>
      <c r="B2094" s="7">
        <v>108046</v>
      </c>
      <c r="C2094" s="302" t="s">
        <v>3573</v>
      </c>
      <c r="D2094" s="7" t="s">
        <v>3574</v>
      </c>
      <c r="E2094" s="7" t="s">
        <v>55</v>
      </c>
      <c r="F2094" s="7" t="s">
        <v>12</v>
      </c>
      <c r="G2094" s="32">
        <v>34615.915966386558</v>
      </c>
      <c r="H2094" s="7">
        <v>936</v>
      </c>
      <c r="I2094" s="7">
        <v>2200</v>
      </c>
    </row>
    <row r="2095" spans="1:9">
      <c r="A2095" s="7" t="s">
        <v>16</v>
      </c>
      <c r="B2095" s="7">
        <v>108047</v>
      </c>
      <c r="C2095" s="302" t="s">
        <v>3575</v>
      </c>
      <c r="D2095" s="7" t="s">
        <v>3576</v>
      </c>
      <c r="E2095" s="7" t="s">
        <v>170</v>
      </c>
      <c r="F2095" s="7" t="s">
        <v>12</v>
      </c>
      <c r="G2095" s="32">
        <v>5230</v>
      </c>
      <c r="H2095" s="7">
        <v>411</v>
      </c>
      <c r="I2095" s="7">
        <v>1676</v>
      </c>
    </row>
    <row r="2096" spans="1:9">
      <c r="A2096" s="7" t="s">
        <v>53</v>
      </c>
      <c r="B2096" s="7">
        <v>108048</v>
      </c>
      <c r="C2096" s="302" t="s">
        <v>3577</v>
      </c>
      <c r="D2096" s="7" t="s">
        <v>3578</v>
      </c>
      <c r="E2096" s="7" t="s">
        <v>225</v>
      </c>
      <c r="F2096" s="7" t="s">
        <v>12</v>
      </c>
      <c r="G2096" s="32">
        <v>24880.739495798323</v>
      </c>
      <c r="H2096" s="7">
        <v>908</v>
      </c>
      <c r="I2096" s="7">
        <v>2103</v>
      </c>
    </row>
    <row r="2097" spans="1:9">
      <c r="A2097" s="7" t="s">
        <v>9</v>
      </c>
      <c r="B2097" s="7">
        <v>108050</v>
      </c>
      <c r="C2097" s="302" t="s">
        <v>3579</v>
      </c>
      <c r="D2097" s="7" t="s">
        <v>3580</v>
      </c>
      <c r="E2097" s="7" t="s">
        <v>126</v>
      </c>
      <c r="F2097" s="7" t="s">
        <v>12</v>
      </c>
      <c r="G2097" s="32">
        <v>20543</v>
      </c>
      <c r="H2097" s="7">
        <v>104</v>
      </c>
      <c r="I2097" s="7">
        <v>1311</v>
      </c>
    </row>
    <row r="2098" spans="1:9">
      <c r="A2098" s="7" t="s">
        <v>67</v>
      </c>
      <c r="B2098" s="7">
        <v>108051</v>
      </c>
      <c r="C2098" s="302" t="s">
        <v>3581</v>
      </c>
      <c r="D2098" s="7" t="s">
        <v>3582</v>
      </c>
      <c r="E2098" s="7" t="s">
        <v>69</v>
      </c>
      <c r="F2098" s="7" t="s">
        <v>12</v>
      </c>
      <c r="G2098" s="32">
        <v>56435.117647058818</v>
      </c>
      <c r="H2098" s="7">
        <v>906</v>
      </c>
      <c r="I2098" s="7">
        <v>2913</v>
      </c>
    </row>
    <row r="2099" spans="1:9">
      <c r="A2099" s="7" t="s">
        <v>53</v>
      </c>
      <c r="B2099" s="7">
        <v>108053</v>
      </c>
      <c r="C2099" s="302" t="s">
        <v>3583</v>
      </c>
      <c r="D2099" s="7" t="s">
        <v>3584</v>
      </c>
      <c r="E2099" s="7" t="s">
        <v>186</v>
      </c>
      <c r="F2099" s="7" t="s">
        <v>12</v>
      </c>
      <c r="G2099" s="32">
        <v>24875.907563025212</v>
      </c>
      <c r="H2099" s="7">
        <v>907</v>
      </c>
      <c r="I2099" s="7">
        <v>2100</v>
      </c>
    </row>
    <row r="2100" spans="1:9">
      <c r="A2100" s="7" t="s">
        <v>53</v>
      </c>
      <c r="B2100" s="7">
        <v>108054</v>
      </c>
      <c r="C2100" s="302" t="s">
        <v>3585</v>
      </c>
      <c r="D2100" s="7" t="s">
        <v>3586</v>
      </c>
      <c r="E2100" s="7" t="s">
        <v>55</v>
      </c>
      <c r="F2100" s="7" t="s">
        <v>12</v>
      </c>
      <c r="G2100" s="32">
        <v>43508.34453781513</v>
      </c>
      <c r="H2100" s="7">
        <v>936</v>
      </c>
      <c r="I2100" s="7">
        <v>2200</v>
      </c>
    </row>
    <row r="2101" spans="1:9">
      <c r="A2101" s="7" t="s">
        <v>53</v>
      </c>
      <c r="B2101" s="7">
        <v>108055</v>
      </c>
      <c r="C2101" s="302" t="s">
        <v>3587</v>
      </c>
      <c r="D2101" s="7" t="s">
        <v>3588</v>
      </c>
      <c r="E2101" s="7" t="s">
        <v>354</v>
      </c>
      <c r="F2101" s="7" t="s">
        <v>12</v>
      </c>
      <c r="G2101" s="32">
        <v>14621.823529411766</v>
      </c>
      <c r="H2101" s="7">
        <v>918</v>
      </c>
      <c r="I2101" s="7">
        <v>2128</v>
      </c>
    </row>
    <row r="2102" spans="1:9">
      <c r="A2102" s="7" t="s">
        <v>16</v>
      </c>
      <c r="B2102" s="7">
        <v>108057</v>
      </c>
      <c r="C2102" s="302" t="s">
        <v>3589</v>
      </c>
      <c r="D2102" s="7" t="s">
        <v>3590</v>
      </c>
      <c r="E2102" s="7" t="s">
        <v>170</v>
      </c>
      <c r="F2102" s="7" t="s">
        <v>12</v>
      </c>
      <c r="G2102" s="32">
        <v>2227</v>
      </c>
      <c r="H2102" s="7">
        <v>411</v>
      </c>
      <c r="I2102" s="7">
        <v>1676</v>
      </c>
    </row>
    <row r="2103" spans="1:9">
      <c r="A2103" s="7" t="s">
        <v>53</v>
      </c>
      <c r="B2103" s="7">
        <v>108058</v>
      </c>
      <c r="C2103" s="302" t="s">
        <v>3591</v>
      </c>
      <c r="D2103" s="7" t="s">
        <v>3592</v>
      </c>
      <c r="E2103" s="7" t="s">
        <v>134</v>
      </c>
      <c r="F2103" s="7" t="s">
        <v>12</v>
      </c>
      <c r="G2103" s="32">
        <v>25889.260504201684</v>
      </c>
      <c r="H2103" s="7">
        <v>938</v>
      </c>
      <c r="I2103" s="7">
        <v>2207</v>
      </c>
    </row>
    <row r="2104" spans="1:9">
      <c r="A2104" s="7" t="s">
        <v>53</v>
      </c>
      <c r="B2104" s="7">
        <v>108059</v>
      </c>
      <c r="C2104" s="302" t="s">
        <v>3593</v>
      </c>
      <c r="D2104" s="7" t="s">
        <v>3594</v>
      </c>
      <c r="E2104" s="7" t="s">
        <v>76</v>
      </c>
      <c r="F2104" s="7" t="s">
        <v>12</v>
      </c>
      <c r="G2104" s="32">
        <v>101974.75630252101</v>
      </c>
      <c r="H2104" s="7">
        <v>937</v>
      </c>
      <c r="I2104" s="7">
        <v>2203</v>
      </c>
    </row>
    <row r="2105" spans="1:9">
      <c r="A2105" s="7" t="s">
        <v>24</v>
      </c>
      <c r="B2105" s="7">
        <v>108061</v>
      </c>
      <c r="C2105" s="302" t="s">
        <v>3595</v>
      </c>
      <c r="D2105" s="7" t="s">
        <v>3596</v>
      </c>
      <c r="E2105" s="7" t="s">
        <v>30</v>
      </c>
      <c r="F2105" s="7" t="s">
        <v>12</v>
      </c>
      <c r="G2105" s="32">
        <v>17400.243697478993</v>
      </c>
      <c r="H2105" s="7">
        <v>715</v>
      </c>
      <c r="I2105" s="7">
        <v>1944</v>
      </c>
    </row>
    <row r="2106" spans="1:9">
      <c r="A2106" s="7" t="s">
        <v>9</v>
      </c>
      <c r="B2106" s="7">
        <v>108062</v>
      </c>
      <c r="C2106" s="302" t="s">
        <v>3597</v>
      </c>
      <c r="D2106" s="7" t="s">
        <v>3598</v>
      </c>
      <c r="E2106" s="7" t="s">
        <v>23</v>
      </c>
      <c r="F2106" s="7" t="s">
        <v>12</v>
      </c>
      <c r="G2106" s="32">
        <v>18000</v>
      </c>
      <c r="H2106" s="7">
        <v>103</v>
      </c>
      <c r="I2106" s="7">
        <v>1307</v>
      </c>
    </row>
    <row r="2107" spans="1:9">
      <c r="A2107" s="7" t="s">
        <v>34</v>
      </c>
      <c r="B2107" s="7">
        <v>108063</v>
      </c>
      <c r="C2107" s="302" t="s">
        <v>3599</v>
      </c>
      <c r="D2107" s="7" t="s">
        <v>3600</v>
      </c>
      <c r="E2107" s="7" t="s">
        <v>33</v>
      </c>
      <c r="F2107" s="7" t="s">
        <v>12</v>
      </c>
      <c r="G2107" s="32">
        <v>90252.109243697472</v>
      </c>
      <c r="H2107" s="7">
        <v>612</v>
      </c>
      <c r="I2107" s="7">
        <v>1834</v>
      </c>
    </row>
    <row r="2108" spans="1:9">
      <c r="A2108" s="7" t="s">
        <v>53</v>
      </c>
      <c r="B2108" s="7">
        <v>108065</v>
      </c>
      <c r="C2108" s="302" t="s">
        <v>3601</v>
      </c>
      <c r="D2108" s="7" t="s">
        <v>3602</v>
      </c>
      <c r="E2108" s="7" t="s">
        <v>118</v>
      </c>
      <c r="F2108" s="7" t="s">
        <v>12</v>
      </c>
      <c r="G2108" s="32">
        <v>16609.26050420168</v>
      </c>
      <c r="H2108" s="7">
        <v>945</v>
      </c>
      <c r="I2108" s="7">
        <v>2232</v>
      </c>
    </row>
    <row r="2109" spans="1:9">
      <c r="A2109" s="7" t="s">
        <v>67</v>
      </c>
      <c r="B2109" s="7">
        <v>108066</v>
      </c>
      <c r="C2109" s="302" t="s">
        <v>3603</v>
      </c>
      <c r="D2109" s="7" t="s">
        <v>3604</v>
      </c>
      <c r="E2109" s="7" t="s">
        <v>69</v>
      </c>
      <c r="F2109" s="7" t="s">
        <v>12</v>
      </c>
      <c r="G2109" s="32">
        <v>31932.915966386554</v>
      </c>
      <c r="H2109" s="7">
        <v>906</v>
      </c>
      <c r="I2109" s="7">
        <v>2913</v>
      </c>
    </row>
    <row r="2110" spans="1:9">
      <c r="A2110" s="7" t="s">
        <v>53</v>
      </c>
      <c r="B2110" s="7">
        <v>108067</v>
      </c>
      <c r="C2110" s="302" t="s">
        <v>3605</v>
      </c>
      <c r="D2110" s="7" t="s">
        <v>3606</v>
      </c>
      <c r="E2110" s="7" t="s">
        <v>87</v>
      </c>
      <c r="F2110" s="7" t="s">
        <v>12</v>
      </c>
      <c r="G2110" s="32">
        <v>10800</v>
      </c>
      <c r="H2110" s="7">
        <v>920</v>
      </c>
      <c r="I2110" s="7">
        <v>2134</v>
      </c>
    </row>
    <row r="2111" spans="1:9">
      <c r="A2111" s="7" t="s">
        <v>16</v>
      </c>
      <c r="B2111" s="7">
        <v>108068</v>
      </c>
      <c r="C2111" s="302" t="s">
        <v>3607</v>
      </c>
      <c r="D2111" s="7" t="s">
        <v>3608</v>
      </c>
      <c r="E2111" s="7" t="s">
        <v>18</v>
      </c>
      <c r="F2111" s="7" t="s">
        <v>12</v>
      </c>
      <c r="G2111" s="32">
        <v>15690</v>
      </c>
      <c r="H2111" s="7">
        <v>409</v>
      </c>
      <c r="I2111" s="7">
        <v>1673</v>
      </c>
    </row>
    <row r="2112" spans="1:9">
      <c r="A2112" s="7" t="s">
        <v>53</v>
      </c>
      <c r="B2112" s="7">
        <v>108070</v>
      </c>
      <c r="C2112" s="302" t="s">
        <v>3609</v>
      </c>
      <c r="D2112" s="7" t="s">
        <v>3610</v>
      </c>
      <c r="E2112" s="7" t="s">
        <v>134</v>
      </c>
      <c r="F2112" s="7" t="s">
        <v>12</v>
      </c>
      <c r="G2112" s="32">
        <v>22780</v>
      </c>
      <c r="H2112" s="7">
        <v>938</v>
      </c>
      <c r="I2112" s="7">
        <v>2207</v>
      </c>
    </row>
    <row r="2113" spans="1:9">
      <c r="A2113" s="7" t="s">
        <v>9</v>
      </c>
      <c r="B2113" s="7">
        <v>108071</v>
      </c>
      <c r="C2113" s="302" t="s">
        <v>3611</v>
      </c>
      <c r="D2113" s="7" t="s">
        <v>3612</v>
      </c>
      <c r="E2113" s="7" t="s">
        <v>14</v>
      </c>
      <c r="F2113" s="7" t="s">
        <v>12</v>
      </c>
      <c r="G2113" s="32">
        <v>29400</v>
      </c>
      <c r="H2113" s="7">
        <v>117</v>
      </c>
      <c r="I2113" s="7">
        <v>1349</v>
      </c>
    </row>
    <row r="2114" spans="1:9">
      <c r="A2114" s="7" t="s">
        <v>53</v>
      </c>
      <c r="B2114" s="7">
        <v>108072</v>
      </c>
      <c r="C2114" s="302" t="s">
        <v>3613</v>
      </c>
      <c r="D2114" s="7" t="s">
        <v>3614</v>
      </c>
      <c r="E2114" s="7" t="s">
        <v>225</v>
      </c>
      <c r="F2114" s="7" t="s">
        <v>12</v>
      </c>
      <c r="G2114" s="32">
        <v>22016.882352941178</v>
      </c>
      <c r="H2114" s="7">
        <v>908</v>
      </c>
      <c r="I2114" s="7">
        <v>2103</v>
      </c>
    </row>
    <row r="2115" spans="1:9">
      <c r="A2115" s="7" t="s">
        <v>9</v>
      </c>
      <c r="B2115" s="7">
        <v>108073</v>
      </c>
      <c r="C2115" s="302" t="s">
        <v>3615</v>
      </c>
      <c r="D2115" s="7" t="s">
        <v>3616</v>
      </c>
      <c r="E2115" s="7" t="s">
        <v>28</v>
      </c>
      <c r="F2115" s="7" t="s">
        <v>12</v>
      </c>
      <c r="G2115" s="32">
        <v>30252.100840336137</v>
      </c>
      <c r="H2115" s="7">
        <v>107</v>
      </c>
      <c r="I2115" s="7">
        <v>1320</v>
      </c>
    </row>
    <row r="2116" spans="1:9">
      <c r="A2116" s="7" t="s">
        <v>34</v>
      </c>
      <c r="B2116" s="7">
        <v>108074</v>
      </c>
      <c r="C2116" s="302" t="s">
        <v>3617</v>
      </c>
      <c r="D2116" s="7" t="s">
        <v>3618</v>
      </c>
      <c r="E2116" s="7" t="s">
        <v>116</v>
      </c>
      <c r="F2116" s="7" t="s">
        <v>12</v>
      </c>
      <c r="G2116" s="32">
        <v>68967.605042016803</v>
      </c>
      <c r="H2116" s="7">
        <v>605</v>
      </c>
      <c r="I2116" s="7">
        <v>1813</v>
      </c>
    </row>
    <row r="2117" spans="1:9">
      <c r="A2117" s="7" t="s">
        <v>9</v>
      </c>
      <c r="B2117" s="7">
        <v>108075</v>
      </c>
      <c r="C2117" s="302" t="s">
        <v>3619</v>
      </c>
      <c r="D2117" s="7" t="s">
        <v>3620</v>
      </c>
      <c r="E2117" s="7" t="s">
        <v>23</v>
      </c>
      <c r="F2117" s="7" t="s">
        <v>12</v>
      </c>
      <c r="G2117" s="32">
        <v>63964.369747899167</v>
      </c>
      <c r="H2117" s="7">
        <v>103</v>
      </c>
      <c r="I2117" s="7">
        <v>1307</v>
      </c>
    </row>
    <row r="2118" spans="1:9">
      <c r="A2118" s="7" t="s">
        <v>41</v>
      </c>
      <c r="B2118" s="7">
        <v>108076</v>
      </c>
      <c r="C2118" s="302" t="s">
        <v>3621</v>
      </c>
      <c r="D2118" s="7" t="s">
        <v>3622</v>
      </c>
      <c r="E2118" s="7" t="s">
        <v>43</v>
      </c>
      <c r="F2118" s="7" t="s">
        <v>12</v>
      </c>
      <c r="G2118" s="32">
        <v>11543</v>
      </c>
      <c r="H2118" s="7">
        <v>620</v>
      </c>
      <c r="I2118" s="7">
        <v>1877</v>
      </c>
    </row>
    <row r="2119" spans="1:9">
      <c r="A2119" s="7" t="s">
        <v>53</v>
      </c>
      <c r="B2119" s="7">
        <v>108077</v>
      </c>
      <c r="C2119" s="302" t="s">
        <v>3623</v>
      </c>
      <c r="D2119" s="7" t="s">
        <v>3624</v>
      </c>
      <c r="E2119" s="7" t="s">
        <v>143</v>
      </c>
      <c r="F2119" s="7" t="s">
        <v>12</v>
      </c>
      <c r="G2119" s="32">
        <v>5210.0840336134452</v>
      </c>
      <c r="H2119" s="7">
        <v>919</v>
      </c>
      <c r="I2119" s="7">
        <v>2131</v>
      </c>
    </row>
    <row r="2120" spans="1:9">
      <c r="A2120" s="7" t="s">
        <v>53</v>
      </c>
      <c r="B2120" s="7">
        <v>108078</v>
      </c>
      <c r="C2120" s="302" t="s">
        <v>3625</v>
      </c>
      <c r="D2120" s="7" t="s">
        <v>3626</v>
      </c>
      <c r="E2120" s="7" t="s">
        <v>143</v>
      </c>
      <c r="F2120" s="7" t="s">
        <v>12</v>
      </c>
      <c r="G2120" s="32">
        <v>14000</v>
      </c>
      <c r="H2120" s="7">
        <v>919</v>
      </c>
      <c r="I2120" s="7">
        <v>2131</v>
      </c>
    </row>
    <row r="2121" spans="1:9">
      <c r="A2121" s="7" t="s">
        <v>16</v>
      </c>
      <c r="B2121" s="7">
        <v>108079</v>
      </c>
      <c r="C2121" s="302" t="s">
        <v>3627</v>
      </c>
      <c r="D2121" s="7" t="s">
        <v>3628</v>
      </c>
      <c r="E2121" s="7" t="s">
        <v>170</v>
      </c>
      <c r="F2121" s="7" t="s">
        <v>12</v>
      </c>
      <c r="G2121" s="32">
        <v>15125</v>
      </c>
      <c r="H2121" s="7">
        <v>411</v>
      </c>
      <c r="I2121" s="7">
        <v>1676</v>
      </c>
    </row>
    <row r="2122" spans="1:9">
      <c r="A2122" s="7" t="s">
        <v>53</v>
      </c>
      <c r="B2122" s="7">
        <v>108080</v>
      </c>
      <c r="C2122" s="302" t="s">
        <v>3629</v>
      </c>
      <c r="D2122" s="7" t="s">
        <v>3630</v>
      </c>
      <c r="E2122" s="7" t="s">
        <v>58</v>
      </c>
      <c r="F2122" s="7" t="s">
        <v>12</v>
      </c>
      <c r="G2122" s="32">
        <v>54314.277310924372</v>
      </c>
      <c r="H2122" s="7">
        <v>932</v>
      </c>
      <c r="I2122" s="7">
        <v>2177</v>
      </c>
    </row>
    <row r="2123" spans="1:9">
      <c r="A2123" s="7" t="s">
        <v>16</v>
      </c>
      <c r="B2123" s="7">
        <v>108081</v>
      </c>
      <c r="C2123" s="302" t="s">
        <v>3631</v>
      </c>
      <c r="D2123" s="7" t="s">
        <v>3632</v>
      </c>
      <c r="E2123" s="7" t="s">
        <v>18</v>
      </c>
      <c r="F2123" s="7" t="s">
        <v>12</v>
      </c>
      <c r="G2123" s="32">
        <v>14557.983193277312</v>
      </c>
      <c r="H2123" s="7">
        <v>409</v>
      </c>
      <c r="I2123" s="7">
        <v>1673</v>
      </c>
    </row>
    <row r="2124" spans="1:9">
      <c r="A2124" s="7" t="s">
        <v>53</v>
      </c>
      <c r="B2124" s="7">
        <v>108082</v>
      </c>
      <c r="C2124" s="302" t="s">
        <v>3633</v>
      </c>
      <c r="D2124" s="7" t="s">
        <v>3634</v>
      </c>
      <c r="E2124" s="7" t="s">
        <v>143</v>
      </c>
      <c r="F2124" s="7" t="s">
        <v>12</v>
      </c>
      <c r="G2124" s="32">
        <v>21176.403361344539</v>
      </c>
      <c r="H2124" s="7">
        <v>919</v>
      </c>
      <c r="I2124" s="7">
        <v>2131</v>
      </c>
    </row>
    <row r="2125" spans="1:9">
      <c r="A2125" s="7" t="s">
        <v>53</v>
      </c>
      <c r="B2125" s="7">
        <v>108083</v>
      </c>
      <c r="C2125" s="302" t="s">
        <v>3635</v>
      </c>
      <c r="D2125" s="7" t="s">
        <v>3636</v>
      </c>
      <c r="E2125" s="4" t="s">
        <v>134</v>
      </c>
      <c r="F2125" s="7" t="s">
        <v>12</v>
      </c>
      <c r="G2125" s="32">
        <v>98633.218487394959</v>
      </c>
      <c r="H2125" s="7">
        <v>938</v>
      </c>
      <c r="I2125" s="7">
        <v>2207</v>
      </c>
    </row>
    <row r="2126" spans="1:9">
      <c r="A2126" s="7" t="s">
        <v>53</v>
      </c>
      <c r="B2126" s="7">
        <v>108085</v>
      </c>
      <c r="C2126" s="302" t="s">
        <v>3637</v>
      </c>
      <c r="D2126" s="7" t="s">
        <v>3638</v>
      </c>
      <c r="E2126" s="7" t="s">
        <v>84</v>
      </c>
      <c r="F2126" s="7" t="s">
        <v>12</v>
      </c>
      <c r="G2126" s="32">
        <v>12000</v>
      </c>
      <c r="H2126" s="7">
        <v>946</v>
      </c>
      <c r="I2126" s="7">
        <v>2235</v>
      </c>
    </row>
    <row r="2127" spans="1:9">
      <c r="A2127" s="7" t="s">
        <v>53</v>
      </c>
      <c r="B2127" s="7">
        <v>108086</v>
      </c>
      <c r="C2127" s="302" t="s">
        <v>3639</v>
      </c>
      <c r="D2127" s="7" t="s">
        <v>3640</v>
      </c>
      <c r="E2127" s="7" t="s">
        <v>225</v>
      </c>
      <c r="F2127" s="7" t="s">
        <v>12</v>
      </c>
      <c r="G2127" s="32">
        <v>14850</v>
      </c>
      <c r="H2127" s="7">
        <v>908</v>
      </c>
      <c r="I2127" s="7">
        <v>2103</v>
      </c>
    </row>
    <row r="2128" spans="1:9">
      <c r="A2128" s="7" t="s">
        <v>137</v>
      </c>
      <c r="B2128" s="7">
        <v>108088</v>
      </c>
      <c r="C2128" s="302" t="s">
        <v>3641</v>
      </c>
      <c r="D2128" s="7" t="s">
        <v>3642</v>
      </c>
      <c r="E2128" s="7" t="s">
        <v>1510</v>
      </c>
      <c r="F2128" s="7" t="s">
        <v>12</v>
      </c>
      <c r="G2128" s="32">
        <v>31932.915966386554</v>
      </c>
      <c r="H2128" s="7">
        <v>717</v>
      </c>
      <c r="I2128" s="7">
        <v>1957</v>
      </c>
    </row>
    <row r="2129" spans="1:9">
      <c r="A2129" s="7" t="s">
        <v>53</v>
      </c>
      <c r="B2129" s="7">
        <v>108089</v>
      </c>
      <c r="C2129" s="302" t="s">
        <v>3643</v>
      </c>
      <c r="D2129" s="7" t="s">
        <v>3644</v>
      </c>
      <c r="E2129" s="7" t="s">
        <v>111</v>
      </c>
      <c r="F2129" s="7" t="s">
        <v>12</v>
      </c>
      <c r="G2129" s="32">
        <v>40939.10924369748</v>
      </c>
      <c r="H2129" s="7">
        <v>934</v>
      </c>
      <c r="I2129" s="7">
        <v>2191</v>
      </c>
    </row>
    <row r="2130" spans="1:9">
      <c r="A2130" s="7" t="s">
        <v>16</v>
      </c>
      <c r="B2130" s="7">
        <v>108090</v>
      </c>
      <c r="C2130" s="302" t="s">
        <v>3645</v>
      </c>
      <c r="D2130" s="7" t="s">
        <v>3646</v>
      </c>
      <c r="E2130" s="7" t="s">
        <v>170</v>
      </c>
      <c r="F2130" s="7" t="s">
        <v>12</v>
      </c>
      <c r="G2130" s="32">
        <v>5462.1848739495799</v>
      </c>
      <c r="H2130" s="7">
        <v>411</v>
      </c>
      <c r="I2130" s="7">
        <v>1676</v>
      </c>
    </row>
    <row r="2131" spans="1:9">
      <c r="A2131" s="7" t="s">
        <v>53</v>
      </c>
      <c r="B2131" s="7">
        <v>108091</v>
      </c>
      <c r="C2131" s="302" t="s">
        <v>3647</v>
      </c>
      <c r="D2131" s="7" t="s">
        <v>3648</v>
      </c>
      <c r="E2131" s="7" t="s">
        <v>76</v>
      </c>
      <c r="F2131" s="7" t="s">
        <v>12</v>
      </c>
      <c r="G2131" s="32">
        <v>33830.075630252104</v>
      </c>
      <c r="H2131" s="7">
        <v>937</v>
      </c>
      <c r="I2131" s="7">
        <v>2203</v>
      </c>
    </row>
    <row r="2132" spans="1:9">
      <c r="A2132" s="7" t="s">
        <v>53</v>
      </c>
      <c r="B2132" s="7">
        <v>108092</v>
      </c>
      <c r="C2132" s="302" t="s">
        <v>3649</v>
      </c>
      <c r="D2132" s="7" t="s">
        <v>3650</v>
      </c>
      <c r="E2132" s="7" t="s">
        <v>55</v>
      </c>
      <c r="F2132" s="7" t="s">
        <v>12</v>
      </c>
      <c r="G2132" s="32">
        <v>37815.100840336134</v>
      </c>
      <c r="H2132" s="7">
        <v>936</v>
      </c>
      <c r="I2132" s="7">
        <v>2200</v>
      </c>
    </row>
    <row r="2133" spans="1:9">
      <c r="A2133" s="7" t="s">
        <v>24</v>
      </c>
      <c r="B2133" s="7">
        <v>108094</v>
      </c>
      <c r="C2133" s="302" t="s">
        <v>3651</v>
      </c>
      <c r="D2133" s="7" t="s">
        <v>3652</v>
      </c>
      <c r="E2133" s="7" t="s">
        <v>95</v>
      </c>
      <c r="F2133" s="7" t="s">
        <v>12</v>
      </c>
      <c r="G2133" s="32">
        <v>15550</v>
      </c>
      <c r="H2133" s="7">
        <v>713</v>
      </c>
      <c r="I2133" s="7">
        <v>1938</v>
      </c>
    </row>
    <row r="2134" spans="1:9">
      <c r="A2134" s="7" t="s">
        <v>53</v>
      </c>
      <c r="B2134" s="7">
        <v>108095</v>
      </c>
      <c r="C2134" s="302" t="s">
        <v>3653</v>
      </c>
      <c r="D2134" s="7" t="s">
        <v>3654</v>
      </c>
      <c r="E2134" s="7" t="s">
        <v>76</v>
      </c>
      <c r="F2134" s="7" t="s">
        <v>12</v>
      </c>
      <c r="G2134" s="32">
        <v>20085.016806722688</v>
      </c>
      <c r="H2134" s="7">
        <v>937</v>
      </c>
      <c r="I2134" s="7">
        <v>2203</v>
      </c>
    </row>
    <row r="2135" spans="1:9">
      <c r="A2135" s="7" t="s">
        <v>53</v>
      </c>
      <c r="B2135" s="7">
        <v>108096</v>
      </c>
      <c r="C2135" s="302" t="s">
        <v>3655</v>
      </c>
      <c r="D2135" s="7" t="s">
        <v>3656</v>
      </c>
      <c r="E2135" s="7" t="s">
        <v>134</v>
      </c>
      <c r="F2135" s="7" t="s">
        <v>12</v>
      </c>
      <c r="G2135" s="32">
        <v>52518.420168067227</v>
      </c>
      <c r="H2135" s="7">
        <v>938</v>
      </c>
      <c r="I2135" s="7">
        <v>2207</v>
      </c>
    </row>
    <row r="2136" spans="1:9">
      <c r="A2136" s="7" t="s">
        <v>53</v>
      </c>
      <c r="B2136" s="7">
        <v>108097</v>
      </c>
      <c r="C2136" s="302" t="s">
        <v>3657</v>
      </c>
      <c r="D2136" s="7" t="s">
        <v>3658</v>
      </c>
      <c r="E2136" s="7" t="s">
        <v>111</v>
      </c>
      <c r="F2136" s="7" t="s">
        <v>12</v>
      </c>
      <c r="G2136" s="32">
        <v>57479.02521008403</v>
      </c>
      <c r="H2136" s="7">
        <v>934</v>
      </c>
      <c r="I2136" s="7">
        <v>2191</v>
      </c>
    </row>
    <row r="2137" spans="1:9">
      <c r="A2137" s="7" t="s">
        <v>53</v>
      </c>
      <c r="B2137" s="7">
        <v>108098</v>
      </c>
      <c r="C2137" s="302" t="s">
        <v>3659</v>
      </c>
      <c r="D2137" s="7" t="s">
        <v>3660</v>
      </c>
      <c r="E2137" s="7" t="s">
        <v>118</v>
      </c>
      <c r="F2137" s="7" t="s">
        <v>12</v>
      </c>
      <c r="G2137" s="32">
        <v>29495.747899159665</v>
      </c>
      <c r="H2137" s="7">
        <v>945</v>
      </c>
      <c r="I2137" s="7">
        <v>2232</v>
      </c>
    </row>
    <row r="2138" spans="1:9">
      <c r="A2138" s="7" t="s">
        <v>67</v>
      </c>
      <c r="B2138" s="7">
        <v>108099</v>
      </c>
      <c r="C2138" s="302" t="s">
        <v>3661</v>
      </c>
      <c r="D2138" s="7" t="s">
        <v>3662</v>
      </c>
      <c r="E2138" s="4" t="s">
        <v>69</v>
      </c>
      <c r="F2138" s="7" t="s">
        <v>12</v>
      </c>
      <c r="G2138" s="32">
        <v>203842.26050420169</v>
      </c>
      <c r="H2138" s="7">
        <v>906</v>
      </c>
      <c r="I2138" s="7">
        <v>2913</v>
      </c>
    </row>
    <row r="2139" spans="1:9">
      <c r="A2139" s="7" t="s">
        <v>53</v>
      </c>
      <c r="B2139" s="7">
        <v>108100</v>
      </c>
      <c r="C2139" s="302" t="s">
        <v>3663</v>
      </c>
      <c r="D2139" s="7" t="s">
        <v>3664</v>
      </c>
      <c r="E2139" s="7" t="s">
        <v>84</v>
      </c>
      <c r="F2139" s="7" t="s">
        <v>12</v>
      </c>
      <c r="G2139" s="32">
        <v>8542.0168067226896</v>
      </c>
      <c r="H2139" s="7">
        <v>946</v>
      </c>
      <c r="I2139" s="7">
        <v>2235</v>
      </c>
    </row>
    <row r="2140" spans="1:9">
      <c r="A2140" s="7" t="s">
        <v>9</v>
      </c>
      <c r="B2140" s="7">
        <v>108101</v>
      </c>
      <c r="C2140" s="302" t="s">
        <v>3665</v>
      </c>
      <c r="D2140" s="7" t="s">
        <v>3666</v>
      </c>
      <c r="E2140" s="7" t="s">
        <v>126</v>
      </c>
      <c r="F2140" s="7" t="s">
        <v>12</v>
      </c>
      <c r="G2140" s="32">
        <v>21173.319327731093</v>
      </c>
      <c r="H2140" s="7">
        <v>104</v>
      </c>
      <c r="I2140" s="7">
        <v>1311</v>
      </c>
    </row>
    <row r="2141" spans="1:9">
      <c r="A2141" s="7" t="s">
        <v>24</v>
      </c>
      <c r="B2141" s="7">
        <v>108102</v>
      </c>
      <c r="C2141" s="302" t="s">
        <v>3667</v>
      </c>
      <c r="D2141" s="7" t="s">
        <v>3668</v>
      </c>
      <c r="E2141" s="7" t="s">
        <v>95</v>
      </c>
      <c r="F2141" s="7" t="s">
        <v>12</v>
      </c>
      <c r="G2141" s="32">
        <v>69075.857142857145</v>
      </c>
      <c r="H2141" s="7">
        <v>713</v>
      </c>
      <c r="I2141" s="7">
        <v>1938</v>
      </c>
    </row>
    <row r="2142" spans="1:9">
      <c r="A2142" s="7" t="s">
        <v>53</v>
      </c>
      <c r="B2142" s="7">
        <v>108103</v>
      </c>
      <c r="C2142" s="302" t="s">
        <v>3669</v>
      </c>
      <c r="D2142" s="7" t="s">
        <v>3670</v>
      </c>
      <c r="E2142" s="7" t="s">
        <v>198</v>
      </c>
      <c r="F2142" s="7" t="s">
        <v>12</v>
      </c>
      <c r="G2142" s="32">
        <v>54302.521008403361</v>
      </c>
      <c r="H2142" s="7">
        <v>935</v>
      </c>
      <c r="I2142" s="7">
        <v>2197</v>
      </c>
    </row>
    <row r="2143" spans="1:9">
      <c r="A2143" s="7" t="s">
        <v>53</v>
      </c>
      <c r="B2143" s="7">
        <v>108105</v>
      </c>
      <c r="C2143" s="302" t="s">
        <v>3671</v>
      </c>
      <c r="D2143" s="7" t="s">
        <v>3672</v>
      </c>
      <c r="E2143" s="7" t="s">
        <v>354</v>
      </c>
      <c r="F2143" s="7" t="s">
        <v>12</v>
      </c>
      <c r="G2143" s="32">
        <v>53448.000000000007</v>
      </c>
      <c r="H2143" s="7">
        <v>918</v>
      </c>
      <c r="I2143" s="7">
        <v>2128</v>
      </c>
    </row>
    <row r="2144" spans="1:9">
      <c r="A2144" s="7" t="s">
        <v>9</v>
      </c>
      <c r="B2144" s="7">
        <v>108106</v>
      </c>
      <c r="C2144" s="302" t="s">
        <v>3673</v>
      </c>
      <c r="D2144" s="7" t="s">
        <v>3674</v>
      </c>
      <c r="E2144" s="7" t="s">
        <v>78</v>
      </c>
      <c r="F2144" s="7" t="s">
        <v>12</v>
      </c>
      <c r="G2144" s="32">
        <v>22330.504201680673</v>
      </c>
      <c r="H2144" s="7">
        <v>114</v>
      </c>
      <c r="I2144" s="7">
        <v>1343</v>
      </c>
    </row>
    <row r="2145" spans="1:9">
      <c r="A2145" s="7" t="s">
        <v>67</v>
      </c>
      <c r="B2145" s="7">
        <v>108107</v>
      </c>
      <c r="C2145" s="302" t="s">
        <v>3675</v>
      </c>
      <c r="D2145" s="7" t="s">
        <v>3676</v>
      </c>
      <c r="E2145" s="7" t="s">
        <v>69</v>
      </c>
      <c r="F2145" s="7" t="s">
        <v>12</v>
      </c>
      <c r="G2145" s="32">
        <v>47899.378151260506</v>
      </c>
      <c r="H2145" s="7">
        <v>906</v>
      </c>
      <c r="I2145" s="7">
        <v>2913</v>
      </c>
    </row>
    <row r="2146" spans="1:9">
      <c r="A2146" s="7" t="s">
        <v>53</v>
      </c>
      <c r="B2146" s="7">
        <v>108108</v>
      </c>
      <c r="C2146" s="302" t="s">
        <v>3677</v>
      </c>
      <c r="D2146" s="7" t="s">
        <v>3678</v>
      </c>
      <c r="E2146" s="7" t="s">
        <v>61</v>
      </c>
      <c r="F2146" s="7" t="s">
        <v>12</v>
      </c>
      <c r="G2146" s="32">
        <v>37240</v>
      </c>
      <c r="H2146" s="7">
        <v>921</v>
      </c>
      <c r="I2146" s="7">
        <v>2137</v>
      </c>
    </row>
    <row r="2147" spans="1:9">
      <c r="A2147" s="7" t="s">
        <v>53</v>
      </c>
      <c r="B2147" s="7">
        <v>108109</v>
      </c>
      <c r="C2147" s="302" t="s">
        <v>3679</v>
      </c>
      <c r="D2147" s="7" t="s">
        <v>3680</v>
      </c>
      <c r="E2147" s="7" t="s">
        <v>87</v>
      </c>
      <c r="F2147" s="7" t="s">
        <v>12</v>
      </c>
      <c r="G2147" s="32">
        <v>32773.08403361345</v>
      </c>
      <c r="H2147" s="7">
        <v>920</v>
      </c>
      <c r="I2147" s="7">
        <v>2134</v>
      </c>
    </row>
    <row r="2148" spans="1:9">
      <c r="A2148" s="7" t="s">
        <v>24</v>
      </c>
      <c r="B2148" s="7">
        <v>108111</v>
      </c>
      <c r="C2148" s="302" t="s">
        <v>3681</v>
      </c>
      <c r="D2148" s="7" t="s">
        <v>3682</v>
      </c>
      <c r="E2148" s="7" t="s">
        <v>52</v>
      </c>
      <c r="F2148" s="7" t="s">
        <v>12</v>
      </c>
      <c r="G2148" s="32">
        <v>31932.915966386554</v>
      </c>
      <c r="H2148" s="7">
        <v>720</v>
      </c>
      <c r="I2148" s="7">
        <v>1980</v>
      </c>
    </row>
    <row r="2149" spans="1:9">
      <c r="A2149" s="7" t="s">
        <v>53</v>
      </c>
      <c r="B2149" s="7">
        <v>108112</v>
      </c>
      <c r="C2149" s="302" t="s">
        <v>3683</v>
      </c>
      <c r="D2149" s="7" t="s">
        <v>3684</v>
      </c>
      <c r="E2149" s="7" t="s">
        <v>198</v>
      </c>
      <c r="F2149" s="7" t="s">
        <v>12</v>
      </c>
      <c r="G2149" s="32">
        <v>21638.647058823532</v>
      </c>
      <c r="H2149" s="7">
        <v>935</v>
      </c>
      <c r="I2149" s="7">
        <v>2197</v>
      </c>
    </row>
    <row r="2150" spans="1:9">
      <c r="A2150" s="7" t="s">
        <v>53</v>
      </c>
      <c r="B2150" s="7">
        <v>108113</v>
      </c>
      <c r="C2150" s="302" t="s">
        <v>3685</v>
      </c>
      <c r="D2150" s="7" t="s">
        <v>3686</v>
      </c>
      <c r="E2150" s="7" t="s">
        <v>284</v>
      </c>
      <c r="F2150" s="7" t="s">
        <v>12</v>
      </c>
      <c r="G2150" s="32">
        <v>33781.487394957985</v>
      </c>
      <c r="H2150" s="7">
        <v>911</v>
      </c>
      <c r="I2150" s="7">
        <v>2112</v>
      </c>
    </row>
    <row r="2151" spans="1:9">
      <c r="A2151" s="7" t="s">
        <v>53</v>
      </c>
      <c r="B2151" s="7">
        <v>108114</v>
      </c>
      <c r="C2151" s="302" t="s">
        <v>3687</v>
      </c>
      <c r="D2151" s="7" t="s">
        <v>3688</v>
      </c>
      <c r="E2151" s="7" t="s">
        <v>111</v>
      </c>
      <c r="F2151" s="7" t="s">
        <v>12</v>
      </c>
      <c r="G2151" s="32">
        <v>102401.08403361344</v>
      </c>
      <c r="H2151" s="7">
        <v>934</v>
      </c>
      <c r="I2151" s="7">
        <v>2191</v>
      </c>
    </row>
    <row r="2152" spans="1:9">
      <c r="A2152" s="7" t="s">
        <v>24</v>
      </c>
      <c r="B2152" s="7">
        <v>108115</v>
      </c>
      <c r="C2152" s="302" t="s">
        <v>3689</v>
      </c>
      <c r="D2152" s="7" t="s">
        <v>3690</v>
      </c>
      <c r="E2152" s="7" t="s">
        <v>95</v>
      </c>
      <c r="F2152" s="7" t="s">
        <v>12</v>
      </c>
      <c r="G2152" s="32">
        <v>47899.378151260506</v>
      </c>
      <c r="H2152" s="7">
        <v>713</v>
      </c>
      <c r="I2152" s="7">
        <v>1938</v>
      </c>
    </row>
    <row r="2153" spans="1:9">
      <c r="A2153" s="7" t="s">
        <v>16</v>
      </c>
      <c r="B2153" s="7">
        <v>108116</v>
      </c>
      <c r="C2153" s="302" t="s">
        <v>3691</v>
      </c>
      <c r="D2153" s="7" t="s">
        <v>3692</v>
      </c>
      <c r="E2153" s="7" t="s">
        <v>18</v>
      </c>
      <c r="F2153" s="7" t="s">
        <v>12</v>
      </c>
      <c r="G2153" s="32">
        <v>13997.226890756303</v>
      </c>
      <c r="H2153" s="7">
        <v>409</v>
      </c>
      <c r="I2153" s="7">
        <v>1673</v>
      </c>
    </row>
    <row r="2154" spans="1:9">
      <c r="A2154" s="7" t="s">
        <v>9</v>
      </c>
      <c r="B2154" s="7">
        <v>108117</v>
      </c>
      <c r="C2154" s="302" t="s">
        <v>3693</v>
      </c>
      <c r="D2154" s="7" t="s">
        <v>3694</v>
      </c>
      <c r="E2154" s="7" t="s">
        <v>78</v>
      </c>
      <c r="F2154" s="7" t="s">
        <v>12</v>
      </c>
      <c r="G2154" s="32">
        <v>14645.478991596638</v>
      </c>
      <c r="H2154" s="7">
        <v>114</v>
      </c>
      <c r="I2154" s="7">
        <v>1343</v>
      </c>
    </row>
    <row r="2155" spans="1:9">
      <c r="A2155" s="7" t="s">
        <v>53</v>
      </c>
      <c r="B2155" s="7">
        <v>108118</v>
      </c>
      <c r="C2155" s="302" t="s">
        <v>3695</v>
      </c>
      <c r="D2155" s="7" t="s">
        <v>3696</v>
      </c>
      <c r="E2155" s="7" t="s">
        <v>58</v>
      </c>
      <c r="F2155" s="7" t="s">
        <v>12</v>
      </c>
      <c r="G2155" s="32">
        <v>22429.302521008405</v>
      </c>
      <c r="H2155" s="7">
        <v>932</v>
      </c>
      <c r="I2155" s="7">
        <v>2177</v>
      </c>
    </row>
    <row r="2156" spans="1:9">
      <c r="A2156" s="7" t="s">
        <v>53</v>
      </c>
      <c r="B2156" s="7">
        <v>108119</v>
      </c>
      <c r="C2156" s="302" t="s">
        <v>3697</v>
      </c>
      <c r="D2156" s="7" t="s">
        <v>3698</v>
      </c>
      <c r="E2156" s="7" t="s">
        <v>134</v>
      </c>
      <c r="F2156" s="7" t="s">
        <v>12</v>
      </c>
      <c r="G2156" s="32">
        <v>18151.26050420168</v>
      </c>
      <c r="H2156" s="7">
        <v>938</v>
      </c>
      <c r="I2156" s="7">
        <v>2207</v>
      </c>
    </row>
    <row r="2157" spans="1:9">
      <c r="A2157" s="7" t="s">
        <v>53</v>
      </c>
      <c r="B2157" s="7">
        <v>108120</v>
      </c>
      <c r="C2157" s="302" t="s">
        <v>3699</v>
      </c>
      <c r="D2157" s="7" t="s">
        <v>3700</v>
      </c>
      <c r="E2157" s="7" t="s">
        <v>143</v>
      </c>
      <c r="F2157" s="7" t="s">
        <v>12</v>
      </c>
      <c r="G2157" s="32">
        <v>450575.00840336137</v>
      </c>
      <c r="H2157" s="7">
        <v>919</v>
      </c>
      <c r="I2157" s="7">
        <v>2131</v>
      </c>
    </row>
    <row r="2158" spans="1:9">
      <c r="A2158" s="7" t="s">
        <v>53</v>
      </c>
      <c r="B2158" s="7">
        <v>108121</v>
      </c>
      <c r="C2158" s="302" t="s">
        <v>3701</v>
      </c>
      <c r="D2158" s="7" t="s">
        <v>3702</v>
      </c>
      <c r="E2158" s="4" t="s">
        <v>198</v>
      </c>
      <c r="F2158" s="7" t="s">
        <v>12</v>
      </c>
      <c r="G2158" s="32">
        <v>8925.7394957983197</v>
      </c>
      <c r="H2158" s="7">
        <v>935</v>
      </c>
      <c r="I2158" s="7">
        <v>2197</v>
      </c>
    </row>
    <row r="2159" spans="1:9">
      <c r="A2159" s="7" t="s">
        <v>53</v>
      </c>
      <c r="B2159" s="7">
        <v>108122</v>
      </c>
      <c r="C2159" s="302" t="s">
        <v>3703</v>
      </c>
      <c r="D2159" s="7" t="s">
        <v>3704</v>
      </c>
      <c r="E2159" s="7" t="s">
        <v>186</v>
      </c>
      <c r="F2159" s="7" t="s">
        <v>12</v>
      </c>
      <c r="G2159" s="32">
        <v>233590.94117647057</v>
      </c>
      <c r="H2159" s="7">
        <v>907</v>
      </c>
      <c r="I2159" s="7">
        <v>2100</v>
      </c>
    </row>
    <row r="2160" spans="1:9">
      <c r="A2160" s="7" t="s">
        <v>41</v>
      </c>
      <c r="B2160" s="7">
        <v>108123</v>
      </c>
      <c r="C2160" s="302" t="s">
        <v>3705</v>
      </c>
      <c r="D2160" s="7" t="s">
        <v>3706</v>
      </c>
      <c r="E2160" s="7" t="s">
        <v>43</v>
      </c>
      <c r="F2160" s="7" t="s">
        <v>12</v>
      </c>
      <c r="G2160" s="32">
        <v>36302.521008403361</v>
      </c>
      <c r="H2160" s="7">
        <v>620</v>
      </c>
      <c r="I2160" s="7">
        <v>1877</v>
      </c>
    </row>
    <row r="2161" spans="1:9">
      <c r="A2161" s="7" t="s">
        <v>9</v>
      </c>
      <c r="B2161" s="7">
        <v>108125</v>
      </c>
      <c r="C2161" s="302" t="s">
        <v>3707</v>
      </c>
      <c r="D2161" s="7" t="s">
        <v>3708</v>
      </c>
      <c r="E2161" s="7" t="s">
        <v>126</v>
      </c>
      <c r="F2161" s="7" t="s">
        <v>12</v>
      </c>
      <c r="G2161" s="32">
        <v>17469.579831932773</v>
      </c>
      <c r="H2161" s="7">
        <v>104</v>
      </c>
      <c r="I2161" s="7">
        <v>1311</v>
      </c>
    </row>
    <row r="2162" spans="1:9">
      <c r="A2162" s="7" t="s">
        <v>53</v>
      </c>
      <c r="B2162" s="7">
        <v>108126</v>
      </c>
      <c r="C2162" s="302" t="s">
        <v>3709</v>
      </c>
      <c r="D2162" s="7" t="s">
        <v>3710</v>
      </c>
      <c r="E2162" s="7" t="s">
        <v>58</v>
      </c>
      <c r="F2162" s="7" t="s">
        <v>12</v>
      </c>
      <c r="G2162" s="32">
        <v>36806.73949579832</v>
      </c>
      <c r="H2162" s="7">
        <v>932</v>
      </c>
      <c r="I2162" s="7">
        <v>2177</v>
      </c>
    </row>
    <row r="2163" spans="1:9">
      <c r="A2163" s="7" t="s">
        <v>53</v>
      </c>
      <c r="B2163" s="7">
        <v>108127</v>
      </c>
      <c r="C2163" s="302" t="s">
        <v>3711</v>
      </c>
      <c r="D2163" s="7" t="s">
        <v>3712</v>
      </c>
      <c r="E2163" s="7" t="s">
        <v>118</v>
      </c>
      <c r="F2163" s="7" t="s">
        <v>12</v>
      </c>
      <c r="G2163" s="32">
        <v>10801.73949579832</v>
      </c>
      <c r="H2163" s="7">
        <v>945</v>
      </c>
      <c r="I2163" s="7">
        <v>2232</v>
      </c>
    </row>
    <row r="2164" spans="1:9">
      <c r="A2164" s="7" t="s">
        <v>41</v>
      </c>
      <c r="B2164" s="7">
        <v>108128</v>
      </c>
      <c r="C2164" s="302" t="s">
        <v>3713</v>
      </c>
      <c r="D2164" s="7" t="s">
        <v>3714</v>
      </c>
      <c r="E2164" s="7" t="s">
        <v>43</v>
      </c>
      <c r="F2164" s="7" t="s">
        <v>12</v>
      </c>
      <c r="G2164" s="32">
        <v>68235.436974789918</v>
      </c>
      <c r="H2164" s="7">
        <v>620</v>
      </c>
      <c r="I2164" s="7">
        <v>1877</v>
      </c>
    </row>
    <row r="2165" spans="1:9">
      <c r="A2165" s="7" t="s">
        <v>53</v>
      </c>
      <c r="B2165" s="7">
        <v>108130</v>
      </c>
      <c r="C2165" s="302" t="s">
        <v>3715</v>
      </c>
      <c r="D2165" s="7" t="s">
        <v>3716</v>
      </c>
      <c r="E2165" s="7" t="s">
        <v>225</v>
      </c>
      <c r="F2165" s="7" t="s">
        <v>12</v>
      </c>
      <c r="G2165" s="32">
        <v>99308.756302521011</v>
      </c>
      <c r="H2165" s="7">
        <v>908</v>
      </c>
      <c r="I2165" s="7">
        <v>2103</v>
      </c>
    </row>
    <row r="2166" spans="1:9">
      <c r="A2166" s="7" t="s">
        <v>53</v>
      </c>
      <c r="B2166" s="7">
        <v>108131</v>
      </c>
      <c r="C2166" s="302" t="s">
        <v>3717</v>
      </c>
      <c r="D2166" s="7" t="s">
        <v>3718</v>
      </c>
      <c r="E2166" s="7" t="s">
        <v>61</v>
      </c>
      <c r="F2166" s="7" t="s">
        <v>12</v>
      </c>
      <c r="G2166" s="32">
        <v>37231.26050420168</v>
      </c>
      <c r="H2166" s="7">
        <v>921</v>
      </c>
      <c r="I2166" s="7">
        <v>2137</v>
      </c>
    </row>
    <row r="2167" spans="1:9">
      <c r="A2167" s="7" t="s">
        <v>41</v>
      </c>
      <c r="B2167" s="7">
        <v>108133</v>
      </c>
      <c r="C2167" s="302" t="s">
        <v>3719</v>
      </c>
      <c r="D2167" s="7" t="s">
        <v>3720</v>
      </c>
      <c r="E2167" s="7" t="s">
        <v>43</v>
      </c>
      <c r="F2167" s="7" t="s">
        <v>12</v>
      </c>
      <c r="G2167" s="32">
        <v>16386.537815126052</v>
      </c>
      <c r="H2167" s="7">
        <v>620</v>
      </c>
      <c r="I2167" s="7">
        <v>1877</v>
      </c>
    </row>
    <row r="2168" spans="1:9">
      <c r="A2168" s="7" t="s">
        <v>53</v>
      </c>
      <c r="B2168" s="7">
        <v>108135</v>
      </c>
      <c r="C2168" s="302" t="s">
        <v>3721</v>
      </c>
      <c r="D2168" s="7" t="s">
        <v>3722</v>
      </c>
      <c r="E2168" s="7" t="s">
        <v>72</v>
      </c>
      <c r="F2168" s="7" t="s">
        <v>12</v>
      </c>
      <c r="G2168" s="32">
        <v>18968</v>
      </c>
      <c r="H2168" s="7">
        <v>923</v>
      </c>
      <c r="I2168" s="7">
        <v>2147</v>
      </c>
    </row>
    <row r="2169" spans="1:9">
      <c r="A2169" s="7" t="s">
        <v>53</v>
      </c>
      <c r="B2169" s="7">
        <v>108136</v>
      </c>
      <c r="C2169" s="302" t="s">
        <v>3723</v>
      </c>
      <c r="D2169" s="7" t="s">
        <v>3724</v>
      </c>
      <c r="E2169" s="7" t="s">
        <v>55</v>
      </c>
      <c r="F2169" s="7" t="s">
        <v>12</v>
      </c>
      <c r="G2169" s="32">
        <v>29641.45378151261</v>
      </c>
      <c r="H2169" s="7">
        <v>936</v>
      </c>
      <c r="I2169" s="7">
        <v>2200</v>
      </c>
    </row>
    <row r="2170" spans="1:9">
      <c r="A2170" s="7" t="s">
        <v>53</v>
      </c>
      <c r="B2170" s="7">
        <v>108137</v>
      </c>
      <c r="C2170" s="302" t="s">
        <v>3725</v>
      </c>
      <c r="D2170" s="7" t="s">
        <v>3726</v>
      </c>
      <c r="E2170" s="7" t="s">
        <v>84</v>
      </c>
      <c r="F2170" s="7" t="s">
        <v>12</v>
      </c>
      <c r="G2170" s="32">
        <v>191597.52100840336</v>
      </c>
      <c r="H2170" s="7">
        <v>946</v>
      </c>
      <c r="I2170" s="7">
        <v>2235</v>
      </c>
    </row>
    <row r="2171" spans="1:9">
      <c r="A2171" s="7" t="s">
        <v>9</v>
      </c>
      <c r="B2171" s="7">
        <v>108138</v>
      </c>
      <c r="C2171" s="302" t="s">
        <v>3727</v>
      </c>
      <c r="D2171" s="7" t="s">
        <v>3728</v>
      </c>
      <c r="E2171" s="4" t="s">
        <v>28</v>
      </c>
      <c r="F2171" s="7" t="s">
        <v>12</v>
      </c>
      <c r="G2171" s="32">
        <v>34149.71428571429</v>
      </c>
      <c r="H2171" s="7">
        <v>107</v>
      </c>
      <c r="I2171" s="7">
        <v>1320</v>
      </c>
    </row>
    <row r="2172" spans="1:9">
      <c r="A2172" s="7" t="s">
        <v>9</v>
      </c>
      <c r="B2172" s="7">
        <v>108139</v>
      </c>
      <c r="C2172" s="302" t="s">
        <v>3729</v>
      </c>
      <c r="D2172" s="7" t="s">
        <v>3730</v>
      </c>
      <c r="E2172" s="7"/>
      <c r="F2172" s="7" t="s">
        <v>12</v>
      </c>
      <c r="G2172" s="32">
        <v>32570.218487394959</v>
      </c>
      <c r="H2172" s="7">
        <v>102</v>
      </c>
      <c r="I2172" s="7">
        <v>1304</v>
      </c>
    </row>
    <row r="2173" spans="1:9">
      <c r="A2173" s="7" t="s">
        <v>53</v>
      </c>
      <c r="B2173" s="7">
        <v>108140</v>
      </c>
      <c r="C2173" s="302" t="s">
        <v>3731</v>
      </c>
      <c r="D2173" s="7" t="s">
        <v>3732</v>
      </c>
      <c r="E2173" s="7" t="s">
        <v>186</v>
      </c>
      <c r="F2173" s="7" t="s">
        <v>12</v>
      </c>
      <c r="G2173" s="32">
        <v>11543</v>
      </c>
      <c r="H2173" s="7">
        <v>907</v>
      </c>
      <c r="I2173" s="7">
        <v>2100</v>
      </c>
    </row>
    <row r="2174" spans="1:9">
      <c r="A2174" s="7" t="s">
        <v>9</v>
      </c>
      <c r="B2174" s="7">
        <v>108141</v>
      </c>
      <c r="C2174" s="302" t="s">
        <v>3733</v>
      </c>
      <c r="D2174" s="7" t="s">
        <v>3734</v>
      </c>
      <c r="E2174" s="7" t="s">
        <v>28</v>
      </c>
      <c r="F2174" s="7" t="s">
        <v>12</v>
      </c>
      <c r="G2174" s="32">
        <v>14190.058823529411</v>
      </c>
      <c r="H2174" s="7">
        <v>107</v>
      </c>
      <c r="I2174" s="7">
        <v>1320</v>
      </c>
    </row>
    <row r="2175" spans="1:9">
      <c r="A2175" s="7" t="s">
        <v>41</v>
      </c>
      <c r="B2175" s="7">
        <v>108142</v>
      </c>
      <c r="C2175" s="302" t="s">
        <v>3735</v>
      </c>
      <c r="D2175" s="7" t="s">
        <v>3736</v>
      </c>
      <c r="E2175" s="7" t="s">
        <v>43</v>
      </c>
      <c r="F2175" s="7" t="s">
        <v>12</v>
      </c>
      <c r="G2175" s="32">
        <v>36223.142857142862</v>
      </c>
      <c r="H2175" s="7">
        <v>620</v>
      </c>
      <c r="I2175" s="7">
        <v>1877</v>
      </c>
    </row>
    <row r="2176" spans="1:9">
      <c r="A2176" s="7" t="s">
        <v>9</v>
      </c>
      <c r="B2176" s="7">
        <v>108144</v>
      </c>
      <c r="C2176" s="302" t="s">
        <v>3737</v>
      </c>
      <c r="D2176" s="7" t="s">
        <v>3738</v>
      </c>
      <c r="E2176" s="7" t="s">
        <v>78</v>
      </c>
      <c r="F2176" s="7" t="s">
        <v>12</v>
      </c>
      <c r="G2176" s="32">
        <v>10944.075630252102</v>
      </c>
      <c r="H2176" s="7">
        <v>114</v>
      </c>
      <c r="I2176" s="7">
        <v>1343</v>
      </c>
    </row>
    <row r="2177" spans="1:9">
      <c r="A2177" s="7" t="s">
        <v>9</v>
      </c>
      <c r="B2177" s="7">
        <v>108145</v>
      </c>
      <c r="C2177" s="302" t="s">
        <v>3739</v>
      </c>
      <c r="D2177" s="7" t="s">
        <v>3740</v>
      </c>
      <c r="E2177" s="7" t="s">
        <v>28</v>
      </c>
      <c r="F2177" s="7" t="s">
        <v>12</v>
      </c>
      <c r="G2177" s="32">
        <v>11543</v>
      </c>
      <c r="H2177" s="7">
        <v>107</v>
      </c>
      <c r="I2177" s="7">
        <v>1320</v>
      </c>
    </row>
    <row r="2178" spans="1:9">
      <c r="A2178" s="7" t="s">
        <v>24</v>
      </c>
      <c r="B2178" s="7">
        <v>108146</v>
      </c>
      <c r="C2178" s="302" t="s">
        <v>3741</v>
      </c>
      <c r="D2178" s="7" t="s">
        <v>3742</v>
      </c>
      <c r="E2178" s="7" t="s">
        <v>52</v>
      </c>
      <c r="F2178" s="7" t="s">
        <v>12</v>
      </c>
      <c r="G2178" s="32">
        <v>23870.420168067227</v>
      </c>
      <c r="H2178" s="7">
        <v>720</v>
      </c>
      <c r="I2178" s="7">
        <v>1980</v>
      </c>
    </row>
    <row r="2179" spans="1:9">
      <c r="A2179" s="7" t="s">
        <v>67</v>
      </c>
      <c r="B2179" s="7">
        <v>108147</v>
      </c>
      <c r="C2179" s="302" t="s">
        <v>3743</v>
      </c>
      <c r="D2179" s="7" t="s">
        <v>3744</v>
      </c>
      <c r="E2179" s="7" t="s">
        <v>69</v>
      </c>
      <c r="F2179" s="7" t="s">
        <v>12</v>
      </c>
      <c r="G2179" s="32">
        <v>122622.27731092439</v>
      </c>
      <c r="H2179" s="7">
        <v>906</v>
      </c>
      <c r="I2179" s="7">
        <v>2913</v>
      </c>
    </row>
    <row r="2180" spans="1:9">
      <c r="A2180" s="7" t="s">
        <v>53</v>
      </c>
      <c r="B2180" s="7">
        <v>108148</v>
      </c>
      <c r="C2180" s="302" t="s">
        <v>3745</v>
      </c>
      <c r="D2180" s="7" t="s">
        <v>3746</v>
      </c>
      <c r="E2180" s="7" t="s">
        <v>186</v>
      </c>
      <c r="F2180" s="7" t="s">
        <v>12</v>
      </c>
      <c r="G2180" s="32">
        <v>11543</v>
      </c>
      <c r="H2180" s="7">
        <v>907</v>
      </c>
      <c r="I2180" s="7">
        <v>2100</v>
      </c>
    </row>
    <row r="2181" spans="1:9">
      <c r="A2181" s="7" t="s">
        <v>16</v>
      </c>
      <c r="B2181" s="7">
        <v>108149</v>
      </c>
      <c r="C2181" s="302" t="s">
        <v>3747</v>
      </c>
      <c r="D2181" s="7" t="s">
        <v>3748</v>
      </c>
      <c r="E2181" s="7" t="s">
        <v>18</v>
      </c>
      <c r="F2181" s="7" t="s">
        <v>12</v>
      </c>
      <c r="G2181" s="32">
        <v>11415.966386554623</v>
      </c>
      <c r="H2181" s="7">
        <v>409</v>
      </c>
      <c r="I2181" s="7">
        <v>1673</v>
      </c>
    </row>
    <row r="2182" spans="1:9">
      <c r="A2182" s="7" t="s">
        <v>53</v>
      </c>
      <c r="B2182" s="7">
        <v>108150</v>
      </c>
      <c r="C2182" s="302" t="s">
        <v>3749</v>
      </c>
      <c r="D2182" s="7" t="s">
        <v>3750</v>
      </c>
      <c r="E2182" s="7" t="s">
        <v>84</v>
      </c>
      <c r="F2182" s="7" t="s">
        <v>12</v>
      </c>
      <c r="G2182" s="32">
        <v>23668</v>
      </c>
      <c r="H2182" s="7">
        <v>946</v>
      </c>
      <c r="I2182" s="7">
        <v>2235</v>
      </c>
    </row>
    <row r="2183" spans="1:9">
      <c r="A2183" s="7" t="s">
        <v>24</v>
      </c>
      <c r="B2183" s="7">
        <v>108151</v>
      </c>
      <c r="C2183" s="302" t="s">
        <v>3751</v>
      </c>
      <c r="D2183" s="7" t="s">
        <v>3752</v>
      </c>
      <c r="E2183" s="7" t="s">
        <v>95</v>
      </c>
      <c r="F2183" s="7" t="s">
        <v>12</v>
      </c>
      <c r="G2183" s="32">
        <v>20085.016806722688</v>
      </c>
      <c r="H2183" s="7">
        <v>713</v>
      </c>
      <c r="I2183" s="7">
        <v>1938</v>
      </c>
    </row>
    <row r="2184" spans="1:9">
      <c r="A2184" s="7" t="s">
        <v>9</v>
      </c>
      <c r="B2184" s="7">
        <v>108152</v>
      </c>
      <c r="C2184" s="302" t="s">
        <v>3753</v>
      </c>
      <c r="D2184" s="7" t="s">
        <v>3754</v>
      </c>
      <c r="E2184" s="7" t="s">
        <v>153</v>
      </c>
      <c r="F2184" s="7" t="s">
        <v>12</v>
      </c>
      <c r="G2184" s="32">
        <v>24590.9243697479</v>
      </c>
      <c r="H2184" s="7">
        <v>116</v>
      </c>
      <c r="I2184" s="7">
        <v>1347</v>
      </c>
    </row>
    <row r="2185" spans="1:9">
      <c r="A2185" s="7" t="s">
        <v>67</v>
      </c>
      <c r="B2185" s="7">
        <v>108153</v>
      </c>
      <c r="C2185" s="302" t="s">
        <v>3755</v>
      </c>
      <c r="D2185" s="7" t="s">
        <v>3756</v>
      </c>
      <c r="E2185" s="7" t="s">
        <v>69</v>
      </c>
      <c r="F2185" s="7" t="s">
        <v>12</v>
      </c>
      <c r="G2185" s="32">
        <v>47899.378151260506</v>
      </c>
      <c r="H2185" s="7">
        <v>906</v>
      </c>
      <c r="I2185" s="7">
        <v>2913</v>
      </c>
    </row>
    <row r="2186" spans="1:9">
      <c r="A2186" s="7" t="s">
        <v>53</v>
      </c>
      <c r="B2186" s="7">
        <v>108154</v>
      </c>
      <c r="C2186" s="302" t="s">
        <v>3757</v>
      </c>
      <c r="D2186" s="7" t="s">
        <v>3758</v>
      </c>
      <c r="E2186" s="7" t="s">
        <v>58</v>
      </c>
      <c r="F2186" s="7" t="s">
        <v>12</v>
      </c>
      <c r="G2186" s="32">
        <v>81655.915966386558</v>
      </c>
      <c r="H2186" s="7">
        <v>932</v>
      </c>
      <c r="I2186" s="7">
        <v>2177</v>
      </c>
    </row>
    <row r="2187" spans="1:9">
      <c r="A2187" s="7" t="s">
        <v>53</v>
      </c>
      <c r="B2187" s="7">
        <v>108155</v>
      </c>
      <c r="C2187" s="302" t="s">
        <v>3759</v>
      </c>
      <c r="D2187" s="7" t="s">
        <v>3760</v>
      </c>
      <c r="E2187" s="7" t="s">
        <v>72</v>
      </c>
      <c r="F2187" s="7" t="s">
        <v>12</v>
      </c>
      <c r="G2187" s="32">
        <v>9800</v>
      </c>
      <c r="H2187" s="7">
        <v>923</v>
      </c>
      <c r="I2187" s="7">
        <v>2147</v>
      </c>
    </row>
    <row r="2188" spans="1:9">
      <c r="A2188" s="7" t="s">
        <v>53</v>
      </c>
      <c r="B2188" s="7">
        <v>108156</v>
      </c>
      <c r="C2188" s="302" t="s">
        <v>3761</v>
      </c>
      <c r="D2188" s="7" t="s">
        <v>3762</v>
      </c>
      <c r="E2188" s="7" t="s">
        <v>284</v>
      </c>
      <c r="F2188" s="7" t="s">
        <v>12</v>
      </c>
      <c r="G2188" s="32">
        <v>17469.579831932773</v>
      </c>
      <c r="H2188" s="7">
        <v>911</v>
      </c>
      <c r="I2188" s="7">
        <v>2112</v>
      </c>
    </row>
    <row r="2189" spans="1:9">
      <c r="A2189" s="7" t="s">
        <v>67</v>
      </c>
      <c r="B2189" s="7">
        <v>108157</v>
      </c>
      <c r="C2189" s="302" t="s">
        <v>3763</v>
      </c>
      <c r="D2189" s="7" t="s">
        <v>3764</v>
      </c>
      <c r="E2189" s="7" t="s">
        <v>345</v>
      </c>
      <c r="F2189" s="7" t="s">
        <v>12</v>
      </c>
      <c r="G2189" s="32">
        <v>44208.512605042015</v>
      </c>
      <c r="H2189" s="7">
        <v>964</v>
      </c>
      <c r="I2189" s="7">
        <v>2254</v>
      </c>
    </row>
    <row r="2190" spans="1:9">
      <c r="A2190" s="7" t="s">
        <v>53</v>
      </c>
      <c r="B2190" s="7">
        <v>108158</v>
      </c>
      <c r="C2190" s="302" t="s">
        <v>3765</v>
      </c>
      <c r="D2190" s="7" t="s">
        <v>3766</v>
      </c>
      <c r="E2190" s="7" t="s">
        <v>72</v>
      </c>
      <c r="F2190" s="7" t="s">
        <v>12</v>
      </c>
      <c r="G2190" s="32">
        <v>23109.201680672271</v>
      </c>
      <c r="H2190" s="7">
        <v>923</v>
      </c>
      <c r="I2190" s="7">
        <v>2147</v>
      </c>
    </row>
    <row r="2191" spans="1:9">
      <c r="A2191" s="7" t="s">
        <v>67</v>
      </c>
      <c r="B2191" s="7">
        <v>108159</v>
      </c>
      <c r="C2191" s="302" t="s">
        <v>3767</v>
      </c>
      <c r="D2191" s="7" t="s">
        <v>3768</v>
      </c>
      <c r="E2191" s="7" t="s">
        <v>69</v>
      </c>
      <c r="F2191" s="7" t="s">
        <v>12</v>
      </c>
      <c r="G2191" s="32">
        <v>47899.378151260506</v>
      </c>
      <c r="H2191" s="7">
        <v>906</v>
      </c>
      <c r="I2191" s="7">
        <v>2913</v>
      </c>
    </row>
    <row r="2192" spans="1:9">
      <c r="A2192" s="7" t="s">
        <v>67</v>
      </c>
      <c r="B2192" s="7">
        <v>108160</v>
      </c>
      <c r="C2192" s="302" t="s">
        <v>3769</v>
      </c>
      <c r="D2192" s="7" t="s">
        <v>3770</v>
      </c>
      <c r="E2192" s="7" t="s">
        <v>345</v>
      </c>
      <c r="F2192" s="7" t="s">
        <v>12</v>
      </c>
      <c r="G2192" s="32">
        <v>50669.915966386558</v>
      </c>
      <c r="H2192" s="7">
        <v>964</v>
      </c>
      <c r="I2192" s="7">
        <v>2254</v>
      </c>
    </row>
    <row r="2193" spans="1:9">
      <c r="A2193" s="7" t="s">
        <v>53</v>
      </c>
      <c r="B2193" s="7">
        <v>108161</v>
      </c>
      <c r="C2193" s="302" t="s">
        <v>3771</v>
      </c>
      <c r="D2193" s="7" t="s">
        <v>3772</v>
      </c>
      <c r="E2193" s="7" t="s">
        <v>111</v>
      </c>
      <c r="F2193" s="7" t="s">
        <v>12</v>
      </c>
      <c r="G2193" s="32">
        <v>24606.571428571431</v>
      </c>
      <c r="H2193" s="7">
        <v>934</v>
      </c>
      <c r="I2193" s="7">
        <v>2191</v>
      </c>
    </row>
    <row r="2194" spans="1:9">
      <c r="A2194" s="7" t="s">
        <v>53</v>
      </c>
      <c r="B2194" s="7">
        <v>108162</v>
      </c>
      <c r="C2194" s="302" t="s">
        <v>3773</v>
      </c>
      <c r="D2194" s="7" t="s">
        <v>3774</v>
      </c>
      <c r="E2194" s="4" t="s">
        <v>76</v>
      </c>
      <c r="F2194" s="7" t="s">
        <v>12</v>
      </c>
      <c r="G2194" s="32">
        <v>89863.159663865546</v>
      </c>
      <c r="H2194" s="7">
        <v>937</v>
      </c>
      <c r="I2194" s="7">
        <v>2203</v>
      </c>
    </row>
    <row r="2195" spans="1:9">
      <c r="A2195" s="7" t="s">
        <v>67</v>
      </c>
      <c r="B2195" s="7">
        <v>108163</v>
      </c>
      <c r="C2195" s="302" t="s">
        <v>3775</v>
      </c>
      <c r="D2195" s="7" t="s">
        <v>2211</v>
      </c>
      <c r="E2195" s="7" t="s">
        <v>345</v>
      </c>
      <c r="F2195" s="7" t="s">
        <v>12</v>
      </c>
      <c r="G2195" s="32">
        <v>47899.378151260506</v>
      </c>
      <c r="H2195" s="7">
        <v>964</v>
      </c>
      <c r="I2195" s="7">
        <v>2254</v>
      </c>
    </row>
    <row r="2196" spans="1:9">
      <c r="A2196" s="7" t="s">
        <v>53</v>
      </c>
      <c r="B2196" s="7">
        <v>108164</v>
      </c>
      <c r="C2196" s="302" t="s">
        <v>3776</v>
      </c>
      <c r="D2196" s="7" t="s">
        <v>3777</v>
      </c>
      <c r="E2196" s="7" t="s">
        <v>118</v>
      </c>
      <c r="F2196" s="7" t="s">
        <v>12</v>
      </c>
      <c r="G2196" s="32">
        <v>24389.899159663866</v>
      </c>
      <c r="H2196" s="7">
        <v>945</v>
      </c>
      <c r="I2196" s="7">
        <v>2232</v>
      </c>
    </row>
    <row r="2197" spans="1:9">
      <c r="A2197" s="7" t="s">
        <v>41</v>
      </c>
      <c r="B2197" s="7">
        <v>108165</v>
      </c>
      <c r="C2197" s="302" t="s">
        <v>3778</v>
      </c>
      <c r="D2197" s="7" t="s">
        <v>3779</v>
      </c>
      <c r="E2197" s="7" t="s">
        <v>43</v>
      </c>
      <c r="F2197" s="7" t="s">
        <v>12</v>
      </c>
      <c r="G2197" s="32">
        <v>68093</v>
      </c>
      <c r="H2197" s="7">
        <v>620</v>
      </c>
      <c r="I2197" s="7">
        <v>1877</v>
      </c>
    </row>
    <row r="2198" spans="1:9">
      <c r="A2198" s="7" t="s">
        <v>67</v>
      </c>
      <c r="B2198" s="7">
        <v>108167</v>
      </c>
      <c r="C2198" s="302" t="s">
        <v>3780</v>
      </c>
      <c r="D2198" s="7" t="s">
        <v>3781</v>
      </c>
      <c r="E2198" s="7" t="s">
        <v>69</v>
      </c>
      <c r="F2198" s="7" t="s">
        <v>12</v>
      </c>
      <c r="G2198" s="32">
        <v>53647.033613445383</v>
      </c>
      <c r="H2198" s="7">
        <v>906</v>
      </c>
      <c r="I2198" s="7">
        <v>2913</v>
      </c>
    </row>
    <row r="2199" spans="1:9">
      <c r="A2199" s="7" t="s">
        <v>41</v>
      </c>
      <c r="B2199" s="7">
        <v>108168</v>
      </c>
      <c r="C2199" s="302" t="s">
        <v>3782</v>
      </c>
      <c r="D2199" s="7" t="s">
        <v>3783</v>
      </c>
      <c r="E2199" s="7" t="s">
        <v>43</v>
      </c>
      <c r="F2199" s="7" t="s">
        <v>12</v>
      </c>
      <c r="G2199" s="32">
        <v>18907.563025210085</v>
      </c>
      <c r="H2199" s="7">
        <v>620</v>
      </c>
      <c r="I2199" s="7">
        <v>1877</v>
      </c>
    </row>
    <row r="2200" spans="1:9">
      <c r="A2200" s="7" t="s">
        <v>53</v>
      </c>
      <c r="B2200" s="7">
        <v>108170</v>
      </c>
      <c r="C2200" s="302" t="s">
        <v>3784</v>
      </c>
      <c r="D2200" s="7" t="s">
        <v>3785</v>
      </c>
      <c r="E2200" s="7" t="s">
        <v>143</v>
      </c>
      <c r="F2200" s="7" t="s">
        <v>12</v>
      </c>
      <c r="G2200" s="32">
        <v>7563.0168067226896</v>
      </c>
      <c r="H2200" s="7">
        <v>919</v>
      </c>
      <c r="I2200" s="7">
        <v>2131</v>
      </c>
    </row>
    <row r="2201" spans="1:9">
      <c r="A2201" s="7" t="s">
        <v>41</v>
      </c>
      <c r="B2201" s="7">
        <v>108171</v>
      </c>
      <c r="C2201" s="302" t="s">
        <v>3786</v>
      </c>
      <c r="D2201" s="7" t="s">
        <v>3787</v>
      </c>
      <c r="E2201" s="7" t="s">
        <v>43</v>
      </c>
      <c r="F2201" s="7" t="s">
        <v>12</v>
      </c>
      <c r="G2201" s="32">
        <v>18907.563025210085</v>
      </c>
      <c r="H2201" s="7">
        <v>620</v>
      </c>
      <c r="I2201" s="7">
        <v>1877</v>
      </c>
    </row>
    <row r="2202" spans="1:9">
      <c r="A2202" s="7" t="s">
        <v>9</v>
      </c>
      <c r="B2202" s="7">
        <v>108173</v>
      </c>
      <c r="C2202" s="302" t="s">
        <v>3788</v>
      </c>
      <c r="D2202" s="7" t="s">
        <v>3789</v>
      </c>
      <c r="E2202" s="7" t="s">
        <v>11</v>
      </c>
      <c r="F2202" s="7" t="s">
        <v>12</v>
      </c>
      <c r="G2202" s="32">
        <v>12234.453781512606</v>
      </c>
      <c r="H2202" s="7">
        <v>102</v>
      </c>
      <c r="I2202" s="7">
        <v>1305</v>
      </c>
    </row>
    <row r="2203" spans="1:9">
      <c r="A2203" s="7" t="s">
        <v>156</v>
      </c>
      <c r="B2203" s="7">
        <v>108174</v>
      </c>
      <c r="C2203" s="302" t="s">
        <v>3790</v>
      </c>
      <c r="D2203" s="7" t="s">
        <v>3791</v>
      </c>
      <c r="E2203" s="7" t="s">
        <v>200</v>
      </c>
      <c r="F2203" s="7" t="s">
        <v>12</v>
      </c>
      <c r="G2203" s="32">
        <v>31932.915966386554</v>
      </c>
      <c r="H2203" s="7">
        <v>705</v>
      </c>
      <c r="I2203" s="7">
        <v>1914</v>
      </c>
    </row>
    <row r="2204" spans="1:9">
      <c r="A2204" s="7" t="s">
        <v>53</v>
      </c>
      <c r="B2204" s="7">
        <v>108175</v>
      </c>
      <c r="C2204" s="302" t="s">
        <v>3792</v>
      </c>
      <c r="D2204" s="7" t="s">
        <v>3793</v>
      </c>
      <c r="E2204" s="7" t="s">
        <v>134</v>
      </c>
      <c r="F2204" s="7" t="s">
        <v>12</v>
      </c>
      <c r="G2204" s="32">
        <v>47614.857142857145</v>
      </c>
      <c r="H2204" s="7">
        <v>938</v>
      </c>
      <c r="I2204" s="7">
        <v>2207</v>
      </c>
    </row>
    <row r="2205" spans="1:9">
      <c r="A2205" s="7" t="s">
        <v>53</v>
      </c>
      <c r="B2205" s="7">
        <v>108176</v>
      </c>
      <c r="C2205" s="302" t="s">
        <v>3794</v>
      </c>
      <c r="D2205" s="7" t="s">
        <v>3795</v>
      </c>
      <c r="E2205" s="7" t="s">
        <v>354</v>
      </c>
      <c r="F2205" s="7" t="s">
        <v>12</v>
      </c>
      <c r="G2205" s="32">
        <v>6554.6386554621859</v>
      </c>
      <c r="H2205" s="7">
        <v>918</v>
      </c>
      <c r="I2205" s="7">
        <v>2128</v>
      </c>
    </row>
    <row r="2206" spans="1:9">
      <c r="A2206" s="7" t="s">
        <v>67</v>
      </c>
      <c r="B2206" s="7">
        <v>108177</v>
      </c>
      <c r="C2206" s="302" t="s">
        <v>3796</v>
      </c>
      <c r="D2206" s="7" t="s">
        <v>2453</v>
      </c>
      <c r="E2206" s="4" t="s">
        <v>345</v>
      </c>
      <c r="F2206" s="7" t="s">
        <v>12</v>
      </c>
      <c r="G2206" s="32">
        <v>87575.823529411762</v>
      </c>
      <c r="H2206" s="7">
        <v>964</v>
      </c>
      <c r="I2206" s="7">
        <v>2254</v>
      </c>
    </row>
    <row r="2207" spans="1:9">
      <c r="A2207" s="7" t="s">
        <v>53</v>
      </c>
      <c r="B2207" s="7">
        <v>108178</v>
      </c>
      <c r="C2207" s="302" t="s">
        <v>3797</v>
      </c>
      <c r="D2207" s="7" t="s">
        <v>3798</v>
      </c>
      <c r="E2207" s="7" t="s">
        <v>225</v>
      </c>
      <c r="F2207" s="7" t="s">
        <v>12</v>
      </c>
      <c r="G2207" s="32">
        <v>191597.52100840336</v>
      </c>
      <c r="H2207" s="7">
        <v>908</v>
      </c>
      <c r="I2207" s="7">
        <v>2103</v>
      </c>
    </row>
    <row r="2208" spans="1:9">
      <c r="A2208" s="7" t="s">
        <v>9</v>
      </c>
      <c r="B2208" s="7">
        <v>108179</v>
      </c>
      <c r="C2208" s="302" t="s">
        <v>3799</v>
      </c>
      <c r="D2208" s="7" t="s">
        <v>3800</v>
      </c>
      <c r="E2208" s="7" t="s">
        <v>78</v>
      </c>
      <c r="F2208" s="7" t="s">
        <v>12</v>
      </c>
      <c r="G2208" s="32">
        <v>46109.067226890758</v>
      </c>
      <c r="H2208" s="7">
        <v>114</v>
      </c>
      <c r="I2208" s="7">
        <v>1343</v>
      </c>
    </row>
    <row r="2209" spans="1:9">
      <c r="A2209" s="7" t="s">
        <v>67</v>
      </c>
      <c r="B2209" s="7">
        <v>108180</v>
      </c>
      <c r="C2209" s="302" t="s">
        <v>3801</v>
      </c>
      <c r="D2209" s="7" t="s">
        <v>3802</v>
      </c>
      <c r="E2209" s="7" t="s">
        <v>345</v>
      </c>
      <c r="F2209" s="7" t="s">
        <v>12</v>
      </c>
      <c r="G2209" s="32">
        <v>16691.907563025208</v>
      </c>
      <c r="H2209" s="7">
        <v>964</v>
      </c>
      <c r="I2209" s="7">
        <v>2254</v>
      </c>
    </row>
    <row r="2210" spans="1:9">
      <c r="A2210" s="7" t="s">
        <v>24</v>
      </c>
      <c r="B2210" s="7">
        <v>108181</v>
      </c>
      <c r="C2210" s="302" t="s">
        <v>3803</v>
      </c>
      <c r="D2210" s="7" t="s">
        <v>3804</v>
      </c>
      <c r="E2210" s="7" t="s">
        <v>30</v>
      </c>
      <c r="F2210" s="7" t="s">
        <v>12</v>
      </c>
      <c r="G2210" s="32">
        <v>51206.882352941182</v>
      </c>
      <c r="H2210" s="7">
        <v>715</v>
      </c>
      <c r="I2210" s="7">
        <v>1944</v>
      </c>
    </row>
    <row r="2211" spans="1:9">
      <c r="A2211" s="7" t="s">
        <v>9</v>
      </c>
      <c r="B2211" s="7">
        <v>108182</v>
      </c>
      <c r="C2211" s="302" t="s">
        <v>3805</v>
      </c>
      <c r="D2211" s="7" t="s">
        <v>3806</v>
      </c>
      <c r="E2211" s="7" t="s">
        <v>63</v>
      </c>
      <c r="F2211" s="7" t="s">
        <v>12</v>
      </c>
      <c r="G2211" s="32">
        <v>38655.537815126052</v>
      </c>
      <c r="H2211" s="7">
        <v>111</v>
      </c>
      <c r="I2211" s="7">
        <v>1332</v>
      </c>
    </row>
    <row r="2212" spans="1:9">
      <c r="A2212" s="7" t="s">
        <v>53</v>
      </c>
      <c r="B2212" s="7">
        <v>108184</v>
      </c>
      <c r="C2212" s="302" t="s">
        <v>3807</v>
      </c>
      <c r="D2212" s="7" t="s">
        <v>3808</v>
      </c>
      <c r="E2212" s="4" t="s">
        <v>61</v>
      </c>
      <c r="F2212" s="7" t="s">
        <v>12</v>
      </c>
      <c r="G2212" s="32">
        <v>46462.134453781517</v>
      </c>
      <c r="H2212" s="7">
        <v>921</v>
      </c>
      <c r="I2212" s="7">
        <v>2137</v>
      </c>
    </row>
    <row r="2213" spans="1:9">
      <c r="A2213" s="7" t="s">
        <v>67</v>
      </c>
      <c r="B2213" s="7">
        <v>108185</v>
      </c>
      <c r="C2213" s="302" t="s">
        <v>3809</v>
      </c>
      <c r="D2213" s="7" t="s">
        <v>3810</v>
      </c>
      <c r="E2213" s="7" t="s">
        <v>345</v>
      </c>
      <c r="F2213" s="7" t="s">
        <v>12</v>
      </c>
      <c r="G2213" s="32">
        <v>90147</v>
      </c>
      <c r="H2213" s="7">
        <v>964</v>
      </c>
      <c r="I2213" s="7">
        <v>2254</v>
      </c>
    </row>
    <row r="2214" spans="1:9">
      <c r="A2214" s="7" t="s">
        <v>67</v>
      </c>
      <c r="B2214" s="7">
        <v>108186</v>
      </c>
      <c r="C2214" s="302" t="s">
        <v>3811</v>
      </c>
      <c r="D2214" s="7" t="s">
        <v>2434</v>
      </c>
      <c r="E2214" s="7" t="s">
        <v>345</v>
      </c>
      <c r="F2214" s="7" t="s">
        <v>12</v>
      </c>
      <c r="G2214" s="32">
        <v>251741.63865546219</v>
      </c>
      <c r="H2214" s="7">
        <v>964</v>
      </c>
      <c r="I2214" s="7">
        <v>2254</v>
      </c>
    </row>
    <row r="2215" spans="1:9">
      <c r="A2215" s="7" t="s">
        <v>53</v>
      </c>
      <c r="B2215" s="7">
        <v>108187</v>
      </c>
      <c r="C2215" s="302" t="s">
        <v>3812</v>
      </c>
      <c r="D2215" s="7" t="s">
        <v>3813</v>
      </c>
      <c r="E2215" s="7" t="s">
        <v>84</v>
      </c>
      <c r="F2215" s="7" t="s">
        <v>12</v>
      </c>
      <c r="G2215" s="32">
        <v>6922.1008403361338</v>
      </c>
      <c r="H2215" s="7">
        <v>946</v>
      </c>
      <c r="I2215" s="7">
        <v>2235</v>
      </c>
    </row>
    <row r="2216" spans="1:9">
      <c r="A2216" s="7" t="s">
        <v>67</v>
      </c>
      <c r="B2216" s="7">
        <v>108188</v>
      </c>
      <c r="C2216" s="302" t="s">
        <v>3814</v>
      </c>
      <c r="D2216" s="7" t="s">
        <v>3815</v>
      </c>
      <c r="E2216" s="7" t="s">
        <v>345</v>
      </c>
      <c r="F2216" s="7" t="s">
        <v>12</v>
      </c>
      <c r="G2216" s="32">
        <v>39068.252100840342</v>
      </c>
      <c r="H2216" s="7">
        <v>964</v>
      </c>
      <c r="I2216" s="7">
        <v>2251</v>
      </c>
    </row>
    <row r="2217" spans="1:9">
      <c r="A2217" s="7" t="s">
        <v>53</v>
      </c>
      <c r="B2217" s="7">
        <v>108189</v>
      </c>
      <c r="C2217" s="302" t="s">
        <v>3816</v>
      </c>
      <c r="D2217" s="7" t="s">
        <v>3817</v>
      </c>
      <c r="E2217" s="7" t="s">
        <v>61</v>
      </c>
      <c r="F2217" s="7" t="s">
        <v>12</v>
      </c>
      <c r="G2217" s="32">
        <v>72141.789915966379</v>
      </c>
      <c r="H2217" s="7">
        <v>921</v>
      </c>
      <c r="I2217" s="7">
        <v>2137</v>
      </c>
    </row>
    <row r="2218" spans="1:9">
      <c r="A2218" s="7" t="s">
        <v>53</v>
      </c>
      <c r="B2218" s="7">
        <v>108190</v>
      </c>
      <c r="C2218" s="302" t="s">
        <v>3818</v>
      </c>
      <c r="D2218" s="7" t="s">
        <v>3819</v>
      </c>
      <c r="E2218" s="7" t="s">
        <v>198</v>
      </c>
      <c r="F2218" s="7" t="s">
        <v>12</v>
      </c>
      <c r="G2218" s="32">
        <v>18485.000000000004</v>
      </c>
      <c r="H2218" s="7">
        <v>935</v>
      </c>
      <c r="I2218" s="7">
        <v>2197</v>
      </c>
    </row>
    <row r="2219" spans="1:9">
      <c r="A2219" s="7" t="s">
        <v>67</v>
      </c>
      <c r="B2219" s="7">
        <v>108191</v>
      </c>
      <c r="C2219" s="302" t="s">
        <v>3818</v>
      </c>
      <c r="D2219" s="7" t="s">
        <v>3820</v>
      </c>
      <c r="E2219" s="7" t="s">
        <v>345</v>
      </c>
      <c r="F2219" s="7" t="s">
        <v>12</v>
      </c>
      <c r="G2219" s="32">
        <v>145623.83193277312</v>
      </c>
      <c r="H2219" s="7">
        <v>964</v>
      </c>
      <c r="I2219" s="7">
        <v>2251</v>
      </c>
    </row>
    <row r="2220" spans="1:9">
      <c r="A2220" s="7" t="s">
        <v>67</v>
      </c>
      <c r="B2220" s="7">
        <v>108192</v>
      </c>
      <c r="C2220" s="302" t="s">
        <v>3821</v>
      </c>
      <c r="D2220" s="7" t="s">
        <v>3822</v>
      </c>
      <c r="E2220" s="7" t="s">
        <v>345</v>
      </c>
      <c r="F2220" s="7" t="s">
        <v>12</v>
      </c>
      <c r="G2220" s="32">
        <v>52768.848739495799</v>
      </c>
      <c r="H2220" s="7">
        <v>964</v>
      </c>
      <c r="I2220" s="7">
        <v>2251</v>
      </c>
    </row>
    <row r="2221" spans="1:9">
      <c r="A2221" s="7" t="s">
        <v>53</v>
      </c>
      <c r="B2221" s="7">
        <v>108193</v>
      </c>
      <c r="C2221" s="302" t="s">
        <v>3823</v>
      </c>
      <c r="D2221" s="7" t="s">
        <v>3824</v>
      </c>
      <c r="E2221" s="7" t="s">
        <v>186</v>
      </c>
      <c r="F2221" s="7" t="s">
        <v>12</v>
      </c>
      <c r="G2221" s="32">
        <v>70144.798319327732</v>
      </c>
      <c r="H2221" s="7">
        <v>907</v>
      </c>
      <c r="I2221" s="7">
        <v>2100</v>
      </c>
    </row>
    <row r="2222" spans="1:9">
      <c r="A2222" s="7" t="s">
        <v>67</v>
      </c>
      <c r="B2222" s="7">
        <v>108194</v>
      </c>
      <c r="C2222" s="302" t="s">
        <v>3825</v>
      </c>
      <c r="D2222" s="7" t="s">
        <v>3826</v>
      </c>
      <c r="E2222" s="4" t="s">
        <v>345</v>
      </c>
      <c r="F2222" s="7" t="s">
        <v>12</v>
      </c>
      <c r="G2222" s="32">
        <v>31932.915966386554</v>
      </c>
      <c r="H2222" s="7">
        <v>964</v>
      </c>
      <c r="I2222" s="7">
        <v>2251</v>
      </c>
    </row>
    <row r="2223" spans="1:9">
      <c r="A2223" s="7" t="s">
        <v>41</v>
      </c>
      <c r="B2223" s="7">
        <v>108195</v>
      </c>
      <c r="C2223" s="302" t="s">
        <v>3827</v>
      </c>
      <c r="D2223" s="7" t="s">
        <v>3828</v>
      </c>
      <c r="E2223" s="7" t="s">
        <v>43</v>
      </c>
      <c r="F2223" s="7" t="s">
        <v>12</v>
      </c>
      <c r="G2223" s="32">
        <v>36302.521008403361</v>
      </c>
      <c r="H2223" s="7">
        <v>620</v>
      </c>
      <c r="I2223" s="7">
        <v>1877</v>
      </c>
    </row>
    <row r="2224" spans="1:9">
      <c r="A2224" s="7" t="s">
        <v>53</v>
      </c>
      <c r="B2224" s="7">
        <v>108197</v>
      </c>
      <c r="C2224" s="302" t="s">
        <v>3829</v>
      </c>
      <c r="D2224" s="7" t="s">
        <v>3830</v>
      </c>
      <c r="E2224" s="7" t="s">
        <v>284</v>
      </c>
      <c r="F2224" s="7" t="s">
        <v>12</v>
      </c>
      <c r="G2224" s="32">
        <v>106918.41176470589</v>
      </c>
      <c r="H2224" s="7">
        <v>911</v>
      </c>
      <c r="I2224" s="7">
        <v>2112</v>
      </c>
    </row>
    <row r="2225" spans="1:9">
      <c r="A2225" s="7" t="s">
        <v>53</v>
      </c>
      <c r="B2225" s="7">
        <v>108198</v>
      </c>
      <c r="C2225" s="302" t="s">
        <v>3831</v>
      </c>
      <c r="D2225" s="7" t="s">
        <v>3832</v>
      </c>
      <c r="E2225" s="7" t="s">
        <v>134</v>
      </c>
      <c r="F2225" s="7" t="s">
        <v>12</v>
      </c>
      <c r="G2225" s="32">
        <v>45073.605042016803</v>
      </c>
      <c r="H2225" s="7">
        <v>938</v>
      </c>
      <c r="I2225" s="7">
        <v>2207</v>
      </c>
    </row>
    <row r="2226" spans="1:9">
      <c r="A2226" s="7" t="s">
        <v>9</v>
      </c>
      <c r="B2226" s="7">
        <v>108199</v>
      </c>
      <c r="C2226" s="302" t="s">
        <v>3833</v>
      </c>
      <c r="D2226" s="7" t="s">
        <v>3834</v>
      </c>
      <c r="E2226" s="7" t="s">
        <v>311</v>
      </c>
      <c r="F2226" s="7" t="s">
        <v>12</v>
      </c>
      <c r="G2226" s="32">
        <v>34696.714285714283</v>
      </c>
      <c r="H2226" s="7">
        <v>105</v>
      </c>
      <c r="I2226" s="7">
        <v>1315</v>
      </c>
    </row>
    <row r="2227" spans="1:9">
      <c r="A2227" s="7" t="s">
        <v>9</v>
      </c>
      <c r="B2227" s="7">
        <v>108200</v>
      </c>
      <c r="C2227" s="302" t="s">
        <v>3835</v>
      </c>
      <c r="D2227" s="7" t="s">
        <v>3836</v>
      </c>
      <c r="E2227" s="7" t="s">
        <v>311</v>
      </c>
      <c r="F2227" s="7" t="s">
        <v>12</v>
      </c>
      <c r="G2227" s="32">
        <v>18151.26050420168</v>
      </c>
      <c r="H2227" s="7">
        <v>105</v>
      </c>
      <c r="I2227" s="7">
        <v>1315</v>
      </c>
    </row>
    <row r="2228" spans="1:9">
      <c r="A2228" s="7" t="s">
        <v>9</v>
      </c>
      <c r="B2228" s="7">
        <v>108201</v>
      </c>
      <c r="C2228" s="302" t="s">
        <v>3837</v>
      </c>
      <c r="D2228" s="7" t="s">
        <v>3838</v>
      </c>
      <c r="E2228" s="7" t="s">
        <v>311</v>
      </c>
      <c r="F2228" s="7" t="s">
        <v>12</v>
      </c>
      <c r="G2228" s="32">
        <v>24201.680672268907</v>
      </c>
      <c r="H2228" s="7">
        <v>105</v>
      </c>
      <c r="I2228" s="7">
        <v>1315</v>
      </c>
    </row>
    <row r="2229" spans="1:9">
      <c r="A2229" s="7" t="s">
        <v>9</v>
      </c>
      <c r="B2229" s="7">
        <v>108202</v>
      </c>
      <c r="C2229" s="302" t="s">
        <v>3839</v>
      </c>
      <c r="D2229" s="7" t="s">
        <v>3840</v>
      </c>
      <c r="E2229" s="4" t="s">
        <v>28</v>
      </c>
      <c r="F2229" s="7" t="s">
        <v>12</v>
      </c>
      <c r="G2229" s="32">
        <v>7909.0588235294126</v>
      </c>
      <c r="H2229" s="7">
        <v>107</v>
      </c>
      <c r="I2229" s="7">
        <v>1320</v>
      </c>
    </row>
    <row r="2230" spans="1:9">
      <c r="A2230" s="7" t="s">
        <v>53</v>
      </c>
      <c r="B2230" s="7">
        <v>108203</v>
      </c>
      <c r="C2230" s="302" t="s">
        <v>3841</v>
      </c>
      <c r="D2230" s="7" t="s">
        <v>3842</v>
      </c>
      <c r="E2230" s="7" t="s">
        <v>198</v>
      </c>
      <c r="F2230" s="7" t="s">
        <v>12</v>
      </c>
      <c r="G2230" s="32">
        <v>43154.100840336134</v>
      </c>
      <c r="H2230" s="7">
        <v>935</v>
      </c>
      <c r="I2230" s="7">
        <v>2197</v>
      </c>
    </row>
    <row r="2231" spans="1:9">
      <c r="A2231" s="7" t="s">
        <v>156</v>
      </c>
      <c r="B2231" s="7">
        <v>108204</v>
      </c>
      <c r="C2231" s="302" t="s">
        <v>3843</v>
      </c>
      <c r="D2231" s="7" t="s">
        <v>3844</v>
      </c>
      <c r="E2231" s="7" t="s">
        <v>200</v>
      </c>
      <c r="F2231" s="7" t="s">
        <v>12</v>
      </c>
      <c r="G2231" s="32">
        <v>70543.462184873948</v>
      </c>
      <c r="H2231" s="7">
        <v>705</v>
      </c>
      <c r="I2231" s="7">
        <v>1914</v>
      </c>
    </row>
    <row r="2232" spans="1:9">
      <c r="A2232" s="7" t="s">
        <v>9</v>
      </c>
      <c r="B2232" s="7">
        <v>108205</v>
      </c>
      <c r="C2232" s="302" t="s">
        <v>3845</v>
      </c>
      <c r="D2232" s="7" t="s">
        <v>3846</v>
      </c>
      <c r="E2232" s="7" t="s">
        <v>311</v>
      </c>
      <c r="F2232" s="7" t="s">
        <v>12</v>
      </c>
      <c r="G2232" s="32">
        <v>29115.966386554624</v>
      </c>
      <c r="H2232" s="7">
        <v>105</v>
      </c>
      <c r="I2232" s="7">
        <v>1315</v>
      </c>
    </row>
    <row r="2233" spans="1:9">
      <c r="A2233" s="7" t="s">
        <v>53</v>
      </c>
      <c r="B2233" s="7">
        <v>108206</v>
      </c>
      <c r="C2233" s="302" t="s">
        <v>3847</v>
      </c>
      <c r="D2233" s="7" t="s">
        <v>3848</v>
      </c>
      <c r="E2233" s="7" t="s">
        <v>186</v>
      </c>
      <c r="F2233" s="7" t="s">
        <v>12</v>
      </c>
      <c r="G2233" s="32">
        <v>24000</v>
      </c>
      <c r="H2233" s="7">
        <v>907</v>
      </c>
      <c r="I2233" s="7">
        <v>2100</v>
      </c>
    </row>
    <row r="2234" spans="1:9">
      <c r="A2234" s="7" t="s">
        <v>53</v>
      </c>
      <c r="B2234" s="7">
        <v>108207</v>
      </c>
      <c r="C2234" s="302" t="s">
        <v>3849</v>
      </c>
      <c r="D2234" s="7" t="s">
        <v>3850</v>
      </c>
      <c r="E2234" s="7" t="s">
        <v>143</v>
      </c>
      <c r="F2234" s="7" t="s">
        <v>12</v>
      </c>
      <c r="G2234" s="32">
        <v>16386.537815126052</v>
      </c>
      <c r="H2234" s="7">
        <v>919</v>
      </c>
      <c r="I2234" s="7">
        <v>2131</v>
      </c>
    </row>
    <row r="2235" spans="1:9">
      <c r="A2235" s="7" t="s">
        <v>34</v>
      </c>
      <c r="B2235" s="7">
        <v>108208</v>
      </c>
      <c r="C2235" s="302" t="s">
        <v>3851</v>
      </c>
      <c r="D2235" s="7" t="s">
        <v>3852</v>
      </c>
      <c r="E2235" s="4" t="s">
        <v>33</v>
      </c>
      <c r="F2235" s="7" t="s">
        <v>12</v>
      </c>
      <c r="G2235" s="32">
        <v>90914.54621848739</v>
      </c>
      <c r="H2235" s="7">
        <v>612</v>
      </c>
      <c r="I2235" s="7">
        <v>1835</v>
      </c>
    </row>
    <row r="2236" spans="1:9">
      <c r="A2236" s="7" t="s">
        <v>9</v>
      </c>
      <c r="B2236" s="7">
        <v>108210</v>
      </c>
      <c r="C2236" s="302" t="s">
        <v>3853</v>
      </c>
      <c r="D2236" s="7" t="s">
        <v>3854</v>
      </c>
      <c r="E2236" s="7" t="s">
        <v>311</v>
      </c>
      <c r="F2236" s="7" t="s">
        <v>12</v>
      </c>
      <c r="G2236" s="32">
        <v>35400</v>
      </c>
      <c r="H2236" s="7">
        <v>105</v>
      </c>
      <c r="I2236" s="7">
        <v>1315</v>
      </c>
    </row>
    <row r="2237" spans="1:9">
      <c r="A2237" s="7" t="s">
        <v>53</v>
      </c>
      <c r="B2237" s="7">
        <v>108211</v>
      </c>
      <c r="C2237" s="302" t="s">
        <v>3855</v>
      </c>
      <c r="D2237" s="7" t="s">
        <v>3856</v>
      </c>
      <c r="E2237" s="7" t="s">
        <v>143</v>
      </c>
      <c r="F2237" s="7" t="s">
        <v>12</v>
      </c>
      <c r="G2237" s="32">
        <v>42340.243697478996</v>
      </c>
      <c r="H2237" s="7">
        <v>919</v>
      </c>
      <c r="I2237" s="7">
        <v>2131</v>
      </c>
    </row>
    <row r="2238" spans="1:9">
      <c r="A2238" s="7" t="s">
        <v>9</v>
      </c>
      <c r="B2238" s="7">
        <v>108212</v>
      </c>
      <c r="C2238" s="302" t="s">
        <v>3857</v>
      </c>
      <c r="D2238" s="7" t="s">
        <v>3858</v>
      </c>
      <c r="E2238" s="7" t="s">
        <v>311</v>
      </c>
      <c r="F2238" s="7" t="s">
        <v>12</v>
      </c>
      <c r="G2238" s="32">
        <v>6050.4201680672268</v>
      </c>
      <c r="H2238" s="7">
        <v>105</v>
      </c>
      <c r="I2238" s="7">
        <v>1315</v>
      </c>
    </row>
    <row r="2239" spans="1:9">
      <c r="A2239" s="7" t="s">
        <v>53</v>
      </c>
      <c r="B2239" s="7">
        <v>108213</v>
      </c>
      <c r="C2239" s="302" t="s">
        <v>3859</v>
      </c>
      <c r="D2239" s="7" t="s">
        <v>3860</v>
      </c>
      <c r="E2239" s="7" t="s">
        <v>118</v>
      </c>
      <c r="F2239" s="7" t="s">
        <v>12</v>
      </c>
      <c r="G2239" s="32">
        <v>76932.680672268907</v>
      </c>
      <c r="H2239" s="7">
        <v>945</v>
      </c>
      <c r="I2239" s="7">
        <v>2232</v>
      </c>
    </row>
    <row r="2240" spans="1:9">
      <c r="A2240" s="7" t="s">
        <v>53</v>
      </c>
      <c r="B2240" s="7">
        <v>108215</v>
      </c>
      <c r="C2240" s="302" t="s">
        <v>3861</v>
      </c>
      <c r="D2240" s="7" t="s">
        <v>3862</v>
      </c>
      <c r="E2240" s="7" t="s">
        <v>186</v>
      </c>
      <c r="F2240" s="7" t="s">
        <v>12</v>
      </c>
      <c r="G2240" s="32">
        <v>16806.798319327732</v>
      </c>
      <c r="H2240" s="7">
        <v>907</v>
      </c>
      <c r="I2240" s="7">
        <v>2100</v>
      </c>
    </row>
    <row r="2241" spans="1:9">
      <c r="A2241" s="7" t="s">
        <v>9</v>
      </c>
      <c r="B2241" s="7">
        <v>108216</v>
      </c>
      <c r="C2241" s="302" t="s">
        <v>3863</v>
      </c>
      <c r="D2241" s="7" t="s">
        <v>3864</v>
      </c>
      <c r="E2241" s="7" t="s">
        <v>311</v>
      </c>
      <c r="F2241" s="7" t="s">
        <v>12</v>
      </c>
      <c r="G2241" s="32">
        <v>10924.403361344539</v>
      </c>
      <c r="H2241" s="7">
        <v>105</v>
      </c>
      <c r="I2241" s="7">
        <v>1315</v>
      </c>
    </row>
    <row r="2242" spans="1:9">
      <c r="A2242" s="7" t="s">
        <v>9</v>
      </c>
      <c r="B2242" s="7">
        <v>108217</v>
      </c>
      <c r="C2242" s="302" t="s">
        <v>3865</v>
      </c>
      <c r="D2242" s="7" t="s">
        <v>3866</v>
      </c>
      <c r="E2242" s="4" t="s">
        <v>311</v>
      </c>
      <c r="F2242" s="7" t="s">
        <v>12</v>
      </c>
      <c r="G2242" s="32">
        <v>13109.277310924372</v>
      </c>
      <c r="H2242" s="7">
        <v>105</v>
      </c>
      <c r="I2242" s="7">
        <v>1315</v>
      </c>
    </row>
    <row r="2243" spans="1:9">
      <c r="A2243" s="7" t="s">
        <v>53</v>
      </c>
      <c r="B2243" s="7">
        <v>108218</v>
      </c>
      <c r="C2243" s="302" t="s">
        <v>3867</v>
      </c>
      <c r="D2243" s="7" t="s">
        <v>3868</v>
      </c>
      <c r="E2243" s="7" t="s">
        <v>84</v>
      </c>
      <c r="F2243" s="7" t="s">
        <v>12</v>
      </c>
      <c r="G2243" s="32">
        <v>18151.26050420168</v>
      </c>
      <c r="H2243" s="7">
        <v>946</v>
      </c>
      <c r="I2243" s="7">
        <v>2235</v>
      </c>
    </row>
    <row r="2244" spans="1:9">
      <c r="A2244" s="7" t="s">
        <v>34</v>
      </c>
      <c r="B2244" s="7">
        <v>108219</v>
      </c>
      <c r="C2244" s="302" t="s">
        <v>3869</v>
      </c>
      <c r="D2244" s="7" t="s">
        <v>3870</v>
      </c>
      <c r="E2244" s="7" t="s">
        <v>116</v>
      </c>
      <c r="F2244" s="7" t="s">
        <v>12</v>
      </c>
      <c r="G2244" s="32">
        <v>28013.529411764706</v>
      </c>
      <c r="H2244" s="7">
        <v>605</v>
      </c>
      <c r="I2244" s="7">
        <v>1813</v>
      </c>
    </row>
    <row r="2245" spans="1:9">
      <c r="A2245" s="7" t="s">
        <v>41</v>
      </c>
      <c r="B2245" s="7">
        <v>108220</v>
      </c>
      <c r="C2245" s="302" t="s">
        <v>3871</v>
      </c>
      <c r="D2245" s="7" t="s">
        <v>3872</v>
      </c>
      <c r="E2245" s="4" t="s">
        <v>43</v>
      </c>
      <c r="F2245" s="7" t="s">
        <v>12</v>
      </c>
      <c r="G2245" s="32">
        <v>122144.06722689077</v>
      </c>
      <c r="H2245" s="7">
        <v>620</v>
      </c>
      <c r="I2245" s="7">
        <v>1879</v>
      </c>
    </row>
    <row r="2246" spans="1:9">
      <c r="A2246" s="7" t="s">
        <v>53</v>
      </c>
      <c r="B2246" s="7">
        <v>108222</v>
      </c>
      <c r="C2246" s="302" t="s">
        <v>3873</v>
      </c>
      <c r="D2246" s="7" t="s">
        <v>3874</v>
      </c>
      <c r="E2246" s="7" t="s">
        <v>76</v>
      </c>
      <c r="F2246" s="7" t="s">
        <v>12</v>
      </c>
      <c r="G2246" s="32">
        <v>34874.016806722691</v>
      </c>
      <c r="H2246" s="7">
        <v>937</v>
      </c>
      <c r="I2246" s="7">
        <v>2203</v>
      </c>
    </row>
    <row r="2247" spans="1:9">
      <c r="A2247" s="7" t="s">
        <v>423</v>
      </c>
      <c r="B2247" s="7">
        <v>108224</v>
      </c>
      <c r="C2247" s="302" t="s">
        <v>3875</v>
      </c>
      <c r="D2247" s="7" t="s">
        <v>3876</v>
      </c>
      <c r="E2247" s="7" t="s">
        <v>425</v>
      </c>
      <c r="F2247" s="7" t="s">
        <v>12</v>
      </c>
      <c r="G2247" s="32">
        <v>10902.01680672269</v>
      </c>
      <c r="H2247" s="7">
        <v>405</v>
      </c>
      <c r="I2247" s="7">
        <v>1640</v>
      </c>
    </row>
    <row r="2248" spans="1:9">
      <c r="A2248" s="7" t="s">
        <v>53</v>
      </c>
      <c r="B2248" s="7">
        <v>108225</v>
      </c>
      <c r="C2248" s="302" t="s">
        <v>3877</v>
      </c>
      <c r="D2248" s="7" t="s">
        <v>3878</v>
      </c>
      <c r="E2248" s="7" t="s">
        <v>354</v>
      </c>
      <c r="F2248" s="7" t="s">
        <v>12</v>
      </c>
      <c r="G2248" s="32">
        <v>16386.537815126052</v>
      </c>
      <c r="H2248" s="7">
        <v>918</v>
      </c>
      <c r="I2248" s="7">
        <v>2128</v>
      </c>
    </row>
    <row r="2249" spans="1:9">
      <c r="A2249" s="7" t="s">
        <v>53</v>
      </c>
      <c r="B2249" s="7">
        <v>108227</v>
      </c>
      <c r="C2249" s="302" t="s">
        <v>3879</v>
      </c>
      <c r="D2249" s="7" t="s">
        <v>3880</v>
      </c>
      <c r="E2249" s="4" t="s">
        <v>84</v>
      </c>
      <c r="F2249" s="7" t="s">
        <v>12</v>
      </c>
      <c r="G2249" s="32">
        <v>40789.579831932773</v>
      </c>
      <c r="H2249" s="7">
        <v>946</v>
      </c>
      <c r="I2249" s="7">
        <v>2235</v>
      </c>
    </row>
    <row r="2250" spans="1:9">
      <c r="A2250" s="7" t="s">
        <v>53</v>
      </c>
      <c r="B2250" s="7">
        <v>108228</v>
      </c>
      <c r="C2250" s="302" t="s">
        <v>3881</v>
      </c>
      <c r="D2250" s="7" t="s">
        <v>3882</v>
      </c>
      <c r="E2250" s="4" t="s">
        <v>61</v>
      </c>
      <c r="F2250" s="7" t="s">
        <v>12</v>
      </c>
      <c r="G2250" s="32">
        <v>26454.798319327732</v>
      </c>
      <c r="H2250" s="7">
        <v>921</v>
      </c>
      <c r="I2250" s="7">
        <v>2137</v>
      </c>
    </row>
    <row r="2251" spans="1:9">
      <c r="A2251" s="7" t="s">
        <v>53</v>
      </c>
      <c r="B2251" s="7">
        <v>108229</v>
      </c>
      <c r="C2251" s="302" t="s">
        <v>3883</v>
      </c>
      <c r="D2251" s="7" t="s">
        <v>3884</v>
      </c>
      <c r="E2251" s="7" t="s">
        <v>72</v>
      </c>
      <c r="F2251" s="7" t="s">
        <v>12</v>
      </c>
      <c r="G2251" s="32">
        <v>24079.73949579832</v>
      </c>
      <c r="H2251" s="7">
        <v>923</v>
      </c>
      <c r="I2251" s="7">
        <v>2147</v>
      </c>
    </row>
    <row r="2252" spans="1:9">
      <c r="A2252" s="7" t="s">
        <v>53</v>
      </c>
      <c r="B2252" s="7">
        <v>108230</v>
      </c>
      <c r="C2252" s="302" t="s">
        <v>3885</v>
      </c>
      <c r="D2252" s="7" t="s">
        <v>3886</v>
      </c>
      <c r="E2252" s="7" t="s">
        <v>72</v>
      </c>
      <c r="F2252" s="7" t="s">
        <v>12</v>
      </c>
      <c r="G2252" s="32">
        <v>21176.403361344539</v>
      </c>
      <c r="H2252" s="7">
        <v>923</v>
      </c>
      <c r="I2252" s="7">
        <v>2147</v>
      </c>
    </row>
    <row r="2253" spans="1:9">
      <c r="A2253" s="7" t="s">
        <v>53</v>
      </c>
      <c r="B2253" s="7">
        <v>108232</v>
      </c>
      <c r="C2253" s="302" t="s">
        <v>3887</v>
      </c>
      <c r="D2253" s="7" t="s">
        <v>3888</v>
      </c>
      <c r="E2253" s="7" t="s">
        <v>84</v>
      </c>
      <c r="F2253" s="7" t="s">
        <v>12</v>
      </c>
      <c r="G2253" s="32">
        <v>38849</v>
      </c>
      <c r="H2253" s="7">
        <v>946</v>
      </c>
      <c r="I2253" s="7">
        <v>2235</v>
      </c>
    </row>
    <row r="2254" spans="1:9">
      <c r="A2254" s="7" t="s">
        <v>41</v>
      </c>
      <c r="B2254" s="7">
        <v>108233</v>
      </c>
      <c r="C2254" s="302" t="s">
        <v>3889</v>
      </c>
      <c r="D2254" s="7" t="s">
        <v>3890</v>
      </c>
      <c r="E2254" s="7" t="s">
        <v>43</v>
      </c>
      <c r="F2254" s="7" t="s">
        <v>12</v>
      </c>
      <c r="G2254" s="32">
        <v>144850.5462184874</v>
      </c>
      <c r="H2254" s="7">
        <v>620</v>
      </c>
      <c r="I2254" s="7">
        <v>1877</v>
      </c>
    </row>
    <row r="2255" spans="1:9">
      <c r="A2255" s="7" t="s">
        <v>137</v>
      </c>
      <c r="B2255" s="7">
        <v>108235</v>
      </c>
      <c r="C2255" s="302" t="s">
        <v>3891</v>
      </c>
      <c r="D2255" s="7" t="s">
        <v>3892</v>
      </c>
      <c r="E2255" s="7" t="s">
        <v>139</v>
      </c>
      <c r="F2255" s="7" t="s">
        <v>12</v>
      </c>
      <c r="G2255" s="32">
        <v>90420.201680672268</v>
      </c>
      <c r="H2255" s="7">
        <v>718</v>
      </c>
      <c r="I2255" s="7">
        <v>1960</v>
      </c>
    </row>
    <row r="2256" spans="1:9">
      <c r="A2256" s="7" t="s">
        <v>9</v>
      </c>
      <c r="B2256" s="7">
        <v>108237</v>
      </c>
      <c r="C2256" s="302" t="s">
        <v>3893</v>
      </c>
      <c r="D2256" s="7" t="s">
        <v>3894</v>
      </c>
      <c r="E2256" s="7" t="s">
        <v>126</v>
      </c>
      <c r="F2256" s="7" t="s">
        <v>12</v>
      </c>
      <c r="G2256" s="32">
        <v>69540.000000000015</v>
      </c>
      <c r="H2256" s="7">
        <v>104</v>
      </c>
      <c r="I2256" s="7">
        <v>1310</v>
      </c>
    </row>
    <row r="2257" spans="1:9">
      <c r="A2257" s="7" t="s">
        <v>53</v>
      </c>
      <c r="B2257" s="7">
        <v>108238</v>
      </c>
      <c r="C2257" s="302" t="s">
        <v>3895</v>
      </c>
      <c r="D2257" s="7" t="s">
        <v>3896</v>
      </c>
      <c r="E2257" s="7" t="s">
        <v>111</v>
      </c>
      <c r="F2257" s="7" t="s">
        <v>12</v>
      </c>
      <c r="G2257" s="32">
        <v>57479.02521008403</v>
      </c>
      <c r="H2257" s="7">
        <v>934</v>
      </c>
      <c r="I2257" s="7">
        <v>2191</v>
      </c>
    </row>
    <row r="2258" spans="1:9">
      <c r="A2258" s="7" t="s">
        <v>34</v>
      </c>
      <c r="B2258" s="7">
        <v>108239</v>
      </c>
      <c r="C2258" s="302" t="s">
        <v>3897</v>
      </c>
      <c r="D2258" s="7" t="s">
        <v>3898</v>
      </c>
      <c r="E2258" s="7" t="s">
        <v>364</v>
      </c>
      <c r="F2258" s="7" t="s">
        <v>12</v>
      </c>
      <c r="G2258" s="32">
        <v>89491.596638655465</v>
      </c>
      <c r="H2258" s="7">
        <v>510</v>
      </c>
      <c r="I2258" s="7">
        <v>1739</v>
      </c>
    </row>
    <row r="2259" spans="1:9">
      <c r="A2259" s="7" t="s">
        <v>34</v>
      </c>
      <c r="B2259" s="7">
        <v>108240</v>
      </c>
      <c r="C2259" s="302" t="s">
        <v>3899</v>
      </c>
      <c r="D2259" s="7" t="s">
        <v>3900</v>
      </c>
      <c r="E2259" s="7" t="s">
        <v>36</v>
      </c>
      <c r="F2259" s="7" t="s">
        <v>12</v>
      </c>
      <c r="G2259" s="32">
        <v>18264.042016806721</v>
      </c>
      <c r="H2259" s="7">
        <v>509</v>
      </c>
      <c r="I2259" s="7">
        <v>1738</v>
      </c>
    </row>
    <row r="2260" spans="1:9">
      <c r="A2260" s="7" t="s">
        <v>137</v>
      </c>
      <c r="B2260" s="7">
        <v>108241</v>
      </c>
      <c r="C2260" s="302" t="s">
        <v>3901</v>
      </c>
      <c r="D2260" s="7" t="s">
        <v>3902</v>
      </c>
      <c r="E2260" s="4" t="s">
        <v>139</v>
      </c>
      <c r="F2260" s="7" t="s">
        <v>12</v>
      </c>
      <c r="G2260" s="32">
        <v>35924.34453781513</v>
      </c>
      <c r="H2260" s="7">
        <v>718</v>
      </c>
      <c r="I2260" s="7">
        <v>1960</v>
      </c>
    </row>
    <row r="2261" spans="1:9">
      <c r="A2261" s="7" t="s">
        <v>34</v>
      </c>
      <c r="B2261" s="7">
        <v>108242</v>
      </c>
      <c r="C2261" s="302" t="s">
        <v>3903</v>
      </c>
      <c r="D2261" s="7" t="s">
        <v>3904</v>
      </c>
      <c r="E2261" s="7" t="s">
        <v>364</v>
      </c>
      <c r="F2261" s="7" t="s">
        <v>12</v>
      </c>
      <c r="G2261" s="32">
        <v>31932.915966386554</v>
      </c>
      <c r="H2261" s="7">
        <v>510</v>
      </c>
      <c r="I2261" s="7">
        <v>1739</v>
      </c>
    </row>
    <row r="2262" spans="1:9">
      <c r="A2262" s="7" t="s">
        <v>53</v>
      </c>
      <c r="B2262" s="7">
        <v>108243</v>
      </c>
      <c r="C2262" s="302" t="s">
        <v>3905</v>
      </c>
      <c r="D2262" s="7" t="s">
        <v>3906</v>
      </c>
      <c r="E2262" s="7" t="s">
        <v>118</v>
      </c>
      <c r="F2262" s="7" t="s">
        <v>12</v>
      </c>
      <c r="G2262" s="32">
        <v>27724.378151260506</v>
      </c>
      <c r="H2262" s="7">
        <v>945</v>
      </c>
      <c r="I2262" s="7">
        <v>2232</v>
      </c>
    </row>
    <row r="2263" spans="1:9">
      <c r="A2263" s="7" t="s">
        <v>137</v>
      </c>
      <c r="B2263" s="7">
        <v>108244</v>
      </c>
      <c r="C2263" s="302" t="s">
        <v>3907</v>
      </c>
      <c r="D2263" s="7" t="s">
        <v>3908</v>
      </c>
      <c r="E2263" s="7" t="s">
        <v>139</v>
      </c>
      <c r="F2263" s="7" t="s">
        <v>12</v>
      </c>
      <c r="G2263" s="32">
        <v>31932.915966386554</v>
      </c>
      <c r="H2263" s="7">
        <v>718</v>
      </c>
      <c r="I2263" s="7">
        <v>1960</v>
      </c>
    </row>
    <row r="2264" spans="1:9">
      <c r="A2264" s="7" t="s">
        <v>53</v>
      </c>
      <c r="B2264" s="7">
        <v>108245</v>
      </c>
      <c r="C2264" s="302" t="s">
        <v>3909</v>
      </c>
      <c r="D2264" s="7" t="s">
        <v>3910</v>
      </c>
      <c r="E2264" s="7" t="s">
        <v>143</v>
      </c>
      <c r="F2264" s="7" t="s">
        <v>12</v>
      </c>
      <c r="G2264" s="32">
        <v>21176.403361344539</v>
      </c>
      <c r="H2264" s="7">
        <v>919</v>
      </c>
      <c r="I2264" s="7">
        <v>2131</v>
      </c>
    </row>
    <row r="2265" spans="1:9">
      <c r="A2265" s="7" t="s">
        <v>34</v>
      </c>
      <c r="B2265" s="7">
        <v>108246</v>
      </c>
      <c r="C2265" s="302" t="s">
        <v>3911</v>
      </c>
      <c r="D2265" s="7" t="s">
        <v>3912</v>
      </c>
      <c r="E2265" s="4" t="s">
        <v>364</v>
      </c>
      <c r="F2265" s="7" t="s">
        <v>12</v>
      </c>
      <c r="G2265" s="32">
        <v>33432.092436974795</v>
      </c>
      <c r="H2265" s="7">
        <v>510</v>
      </c>
      <c r="I2265" s="7">
        <v>1739</v>
      </c>
    </row>
    <row r="2266" spans="1:9">
      <c r="A2266" s="7" t="s">
        <v>137</v>
      </c>
      <c r="B2266" s="7">
        <v>108247</v>
      </c>
      <c r="C2266" s="302" t="s">
        <v>3913</v>
      </c>
      <c r="D2266" s="7" t="s">
        <v>3914</v>
      </c>
      <c r="E2266" s="7" t="s">
        <v>139</v>
      </c>
      <c r="F2266" s="7" t="s">
        <v>12</v>
      </c>
      <c r="G2266" s="32">
        <v>45232.915966386558</v>
      </c>
      <c r="H2266" s="7">
        <v>718</v>
      </c>
      <c r="I2266" s="7">
        <v>1960</v>
      </c>
    </row>
    <row r="2267" spans="1:9">
      <c r="A2267" s="7" t="s">
        <v>53</v>
      </c>
      <c r="B2267" s="7">
        <v>108248</v>
      </c>
      <c r="C2267" s="302" t="s">
        <v>3915</v>
      </c>
      <c r="D2267" s="7" t="s">
        <v>3916</v>
      </c>
      <c r="E2267" s="7" t="s">
        <v>143</v>
      </c>
      <c r="F2267" s="7" t="s">
        <v>12</v>
      </c>
      <c r="G2267" s="32">
        <v>16638.638655462186</v>
      </c>
      <c r="H2267" s="7">
        <v>919</v>
      </c>
      <c r="I2267" s="7">
        <v>2131</v>
      </c>
    </row>
    <row r="2268" spans="1:9">
      <c r="A2268" s="7" t="s">
        <v>156</v>
      </c>
      <c r="B2268" s="7">
        <v>108249</v>
      </c>
      <c r="C2268" s="302" t="s">
        <v>3917</v>
      </c>
      <c r="D2268" s="7" t="s">
        <v>3918</v>
      </c>
      <c r="E2268" s="7" t="s">
        <v>200</v>
      </c>
      <c r="F2268" s="7" t="s">
        <v>12</v>
      </c>
      <c r="G2268" s="32">
        <v>31932.915966386554</v>
      </c>
      <c r="H2268" s="7">
        <v>705</v>
      </c>
      <c r="I2268" s="7">
        <v>1914</v>
      </c>
    </row>
    <row r="2269" spans="1:9">
      <c r="A2269" s="7" t="s">
        <v>34</v>
      </c>
      <c r="B2269" s="7">
        <v>108250</v>
      </c>
      <c r="C2269" s="302" t="s">
        <v>3919</v>
      </c>
      <c r="D2269" s="7" t="s">
        <v>3920</v>
      </c>
      <c r="E2269" s="7" t="s">
        <v>33</v>
      </c>
      <c r="F2269" s="7" t="s">
        <v>12</v>
      </c>
      <c r="G2269" s="32">
        <v>53448.000000000007</v>
      </c>
      <c r="H2269" s="7">
        <v>612</v>
      </c>
      <c r="I2269" s="7">
        <v>1835</v>
      </c>
    </row>
    <row r="2270" spans="1:9">
      <c r="A2270" s="7" t="s">
        <v>53</v>
      </c>
      <c r="B2270" s="7">
        <v>108251</v>
      </c>
      <c r="C2270" s="302" t="s">
        <v>3921</v>
      </c>
      <c r="D2270" s="7" t="s">
        <v>3922</v>
      </c>
      <c r="E2270" s="7" t="s">
        <v>61</v>
      </c>
      <c r="F2270" s="7" t="s">
        <v>12</v>
      </c>
      <c r="G2270" s="32">
        <v>24511.260504201684</v>
      </c>
      <c r="H2270" s="7">
        <v>921</v>
      </c>
      <c r="I2270" s="7">
        <v>2137</v>
      </c>
    </row>
    <row r="2271" spans="1:9">
      <c r="A2271" s="7" t="s">
        <v>34</v>
      </c>
      <c r="B2271" s="7">
        <v>108252</v>
      </c>
      <c r="C2271" s="302" t="s">
        <v>3923</v>
      </c>
      <c r="D2271" s="7" t="s">
        <v>3924</v>
      </c>
      <c r="E2271" s="7" t="s">
        <v>33</v>
      </c>
      <c r="F2271" s="7" t="s">
        <v>12</v>
      </c>
      <c r="G2271" s="32">
        <v>26724.000000000004</v>
      </c>
      <c r="H2271" s="7">
        <v>612</v>
      </c>
      <c r="I2271" s="7">
        <v>1835</v>
      </c>
    </row>
    <row r="2272" spans="1:9">
      <c r="A2272" s="7" t="s">
        <v>34</v>
      </c>
      <c r="B2272" s="7">
        <v>108253</v>
      </c>
      <c r="C2272" s="302" t="s">
        <v>3925</v>
      </c>
      <c r="D2272" s="7" t="s">
        <v>3926</v>
      </c>
      <c r="E2272" s="4" t="s">
        <v>33</v>
      </c>
      <c r="F2272" s="7" t="s">
        <v>12</v>
      </c>
      <c r="G2272" s="32">
        <v>32120.974789915967</v>
      </c>
      <c r="H2272" s="7">
        <v>612</v>
      </c>
      <c r="I2272" s="7">
        <v>1835</v>
      </c>
    </row>
    <row r="2273" spans="1:9">
      <c r="A2273" s="7" t="s">
        <v>9</v>
      </c>
      <c r="B2273" s="7">
        <v>108254</v>
      </c>
      <c r="C2273" s="302" t="s">
        <v>3927</v>
      </c>
      <c r="D2273" s="7" t="s">
        <v>1459</v>
      </c>
      <c r="E2273" s="4" t="s">
        <v>63</v>
      </c>
      <c r="F2273" s="7" t="s">
        <v>12</v>
      </c>
      <c r="G2273" s="32">
        <v>36998.932773109249</v>
      </c>
      <c r="H2273" s="7">
        <v>111</v>
      </c>
      <c r="I2273" s="7">
        <v>1331</v>
      </c>
    </row>
    <row r="2274" spans="1:9">
      <c r="A2274" s="7" t="s">
        <v>53</v>
      </c>
      <c r="B2274" s="7">
        <v>108255</v>
      </c>
      <c r="C2274" s="302" t="s">
        <v>3928</v>
      </c>
      <c r="D2274" s="7" t="s">
        <v>3929</v>
      </c>
      <c r="E2274" s="7" t="s">
        <v>143</v>
      </c>
      <c r="F2274" s="7" t="s">
        <v>12</v>
      </c>
      <c r="G2274" s="32">
        <v>24198.521008403364</v>
      </c>
      <c r="H2274" s="7">
        <v>919</v>
      </c>
      <c r="I2274" s="7">
        <v>2131</v>
      </c>
    </row>
    <row r="2275" spans="1:9">
      <c r="A2275" s="7" t="s">
        <v>34</v>
      </c>
      <c r="B2275" s="7">
        <v>108256</v>
      </c>
      <c r="C2275" s="302" t="s">
        <v>3928</v>
      </c>
      <c r="D2275" s="7" t="s">
        <v>3930</v>
      </c>
      <c r="E2275" s="7" t="s">
        <v>364</v>
      </c>
      <c r="F2275" s="7" t="s">
        <v>12</v>
      </c>
      <c r="G2275" s="32">
        <v>43361.462184873948</v>
      </c>
      <c r="H2275" s="7">
        <v>510</v>
      </c>
      <c r="I2275" s="7">
        <v>1739</v>
      </c>
    </row>
    <row r="2276" spans="1:9">
      <c r="A2276" s="7" t="s">
        <v>53</v>
      </c>
      <c r="B2276" s="7">
        <v>108258</v>
      </c>
      <c r="C2276" s="302" t="s">
        <v>3931</v>
      </c>
      <c r="D2276" s="7" t="s">
        <v>3932</v>
      </c>
      <c r="E2276" s="7" t="s">
        <v>72</v>
      </c>
      <c r="F2276" s="7" t="s">
        <v>12</v>
      </c>
      <c r="G2276" s="32">
        <v>9800</v>
      </c>
      <c r="H2276" s="7">
        <v>923</v>
      </c>
      <c r="I2276" s="7">
        <v>2147</v>
      </c>
    </row>
    <row r="2277" spans="1:9">
      <c r="A2277" s="7" t="s">
        <v>137</v>
      </c>
      <c r="B2277" s="7">
        <v>108259</v>
      </c>
      <c r="C2277" s="302" t="s">
        <v>3933</v>
      </c>
      <c r="D2277" s="7" t="s">
        <v>3934</v>
      </c>
      <c r="E2277" s="7" t="s">
        <v>139</v>
      </c>
      <c r="F2277" s="7" t="s">
        <v>12</v>
      </c>
      <c r="G2277" s="32">
        <v>106655.81512605042</v>
      </c>
      <c r="H2277" s="7">
        <v>718</v>
      </c>
      <c r="I2277" s="7">
        <v>1960</v>
      </c>
    </row>
    <row r="2278" spans="1:9">
      <c r="A2278" s="7" t="s">
        <v>137</v>
      </c>
      <c r="B2278" s="7">
        <v>108260</v>
      </c>
      <c r="C2278" s="302" t="s">
        <v>3935</v>
      </c>
      <c r="D2278" s="7" t="s">
        <v>3936</v>
      </c>
      <c r="E2278" s="7" t="s">
        <v>139</v>
      </c>
      <c r="F2278" s="7" t="s">
        <v>12</v>
      </c>
      <c r="G2278" s="32">
        <v>31932.915966386554</v>
      </c>
      <c r="H2278" s="7">
        <v>718</v>
      </c>
      <c r="I2278" s="7">
        <v>1960</v>
      </c>
    </row>
    <row r="2279" spans="1:9">
      <c r="A2279" s="7" t="s">
        <v>137</v>
      </c>
      <c r="B2279" s="7">
        <v>108261</v>
      </c>
      <c r="C2279" s="302" t="s">
        <v>3937</v>
      </c>
      <c r="D2279" s="7" t="s">
        <v>3938</v>
      </c>
      <c r="E2279" s="7" t="s">
        <v>139</v>
      </c>
      <c r="F2279" s="7" t="s">
        <v>12</v>
      </c>
      <c r="G2279" s="32">
        <v>31932.915966386554</v>
      </c>
      <c r="H2279" s="7">
        <v>718</v>
      </c>
      <c r="I2279" s="7">
        <v>1960</v>
      </c>
    </row>
    <row r="2280" spans="1:9">
      <c r="A2280" s="7" t="s">
        <v>137</v>
      </c>
      <c r="B2280" s="7">
        <v>108262</v>
      </c>
      <c r="C2280" s="302" t="s">
        <v>3939</v>
      </c>
      <c r="D2280" s="7" t="s">
        <v>3940</v>
      </c>
      <c r="E2280" s="7" t="s">
        <v>139</v>
      </c>
      <c r="F2280" s="7" t="s">
        <v>12</v>
      </c>
      <c r="G2280" s="32">
        <v>31932.915966386554</v>
      </c>
      <c r="H2280" s="7">
        <v>718</v>
      </c>
      <c r="I2280" s="7">
        <v>1960</v>
      </c>
    </row>
    <row r="2281" spans="1:9">
      <c r="A2281" s="7" t="s">
        <v>53</v>
      </c>
      <c r="B2281" s="7">
        <v>108263</v>
      </c>
      <c r="C2281" s="302" t="s">
        <v>3941</v>
      </c>
      <c r="D2281" s="7" t="s">
        <v>3942</v>
      </c>
      <c r="E2281" s="7" t="s">
        <v>143</v>
      </c>
      <c r="F2281" s="7" t="s">
        <v>12</v>
      </c>
      <c r="G2281" s="32">
        <v>7000</v>
      </c>
      <c r="H2281" s="7">
        <v>919</v>
      </c>
      <c r="I2281" s="7">
        <v>2131</v>
      </c>
    </row>
    <row r="2282" spans="1:9">
      <c r="A2282" s="7" t="s">
        <v>423</v>
      </c>
      <c r="B2282" s="7">
        <v>108264</v>
      </c>
      <c r="C2282" s="302" t="s">
        <v>3943</v>
      </c>
      <c r="D2282" s="7" t="s">
        <v>3944</v>
      </c>
      <c r="E2282" s="7" t="s">
        <v>451</v>
      </c>
      <c r="F2282" s="7" t="s">
        <v>12</v>
      </c>
      <c r="G2282" s="32">
        <v>61941.176470588238</v>
      </c>
      <c r="H2282" s="7">
        <v>410</v>
      </c>
      <c r="I2282" s="7">
        <v>1639</v>
      </c>
    </row>
    <row r="2283" spans="1:9">
      <c r="A2283" s="7" t="s">
        <v>53</v>
      </c>
      <c r="B2283" s="7">
        <v>108265</v>
      </c>
      <c r="C2283" s="302" t="s">
        <v>3945</v>
      </c>
      <c r="D2283" s="7" t="s">
        <v>3946</v>
      </c>
      <c r="E2283" s="4" t="s">
        <v>186</v>
      </c>
      <c r="F2283" s="7" t="s">
        <v>12</v>
      </c>
      <c r="G2283" s="32">
        <v>16806.798319327732</v>
      </c>
      <c r="H2283" s="7">
        <v>907</v>
      </c>
      <c r="I2283" s="7">
        <v>2100</v>
      </c>
    </row>
    <row r="2284" spans="1:9">
      <c r="A2284" s="7" t="s">
        <v>53</v>
      </c>
      <c r="B2284" s="7">
        <v>108266</v>
      </c>
      <c r="C2284" s="302" t="s">
        <v>3947</v>
      </c>
      <c r="D2284" s="7" t="s">
        <v>3948</v>
      </c>
      <c r="E2284" s="7" t="s">
        <v>143</v>
      </c>
      <c r="F2284" s="7" t="s">
        <v>12</v>
      </c>
      <c r="G2284" s="32">
        <v>16638.638655462186</v>
      </c>
      <c r="H2284" s="7">
        <v>919</v>
      </c>
      <c r="I2284" s="7">
        <v>2131</v>
      </c>
    </row>
    <row r="2285" spans="1:9">
      <c r="A2285" s="7" t="s">
        <v>53</v>
      </c>
      <c r="B2285" s="7">
        <v>108267</v>
      </c>
      <c r="C2285" s="302" t="s">
        <v>3949</v>
      </c>
      <c r="D2285" s="7" t="s">
        <v>3950</v>
      </c>
      <c r="E2285" s="4" t="s">
        <v>76</v>
      </c>
      <c r="F2285" s="7" t="s">
        <v>12</v>
      </c>
      <c r="G2285" s="32">
        <v>132750.89075630251</v>
      </c>
      <c r="H2285" s="7">
        <v>937</v>
      </c>
      <c r="I2285" s="7">
        <v>2203</v>
      </c>
    </row>
    <row r="2286" spans="1:9">
      <c r="A2286" s="7" t="s">
        <v>53</v>
      </c>
      <c r="B2286" s="7">
        <v>108269</v>
      </c>
      <c r="C2286" s="302" t="s">
        <v>3951</v>
      </c>
      <c r="D2286" s="7" t="s">
        <v>3952</v>
      </c>
      <c r="E2286" s="7" t="s">
        <v>225</v>
      </c>
      <c r="F2286" s="7" t="s">
        <v>12</v>
      </c>
      <c r="G2286" s="32">
        <v>33301.403361344535</v>
      </c>
      <c r="H2286" s="7">
        <v>908</v>
      </c>
      <c r="I2286" s="7">
        <v>2103</v>
      </c>
    </row>
    <row r="2287" spans="1:9">
      <c r="A2287" s="7" t="s">
        <v>137</v>
      </c>
      <c r="B2287" s="7">
        <v>108270</v>
      </c>
      <c r="C2287" s="302" t="s">
        <v>3953</v>
      </c>
      <c r="D2287" s="7" t="s">
        <v>3954</v>
      </c>
      <c r="E2287" s="7" t="s">
        <v>139</v>
      </c>
      <c r="F2287" s="7" t="s">
        <v>12</v>
      </c>
      <c r="G2287" s="32">
        <v>57479.02521008403</v>
      </c>
      <c r="H2287" s="7">
        <v>718</v>
      </c>
      <c r="I2287" s="7">
        <v>1960</v>
      </c>
    </row>
    <row r="2288" spans="1:9">
      <c r="A2288" s="7" t="s">
        <v>53</v>
      </c>
      <c r="B2288" s="7">
        <v>108271</v>
      </c>
      <c r="C2288" s="302" t="s">
        <v>3955</v>
      </c>
      <c r="D2288" s="7" t="s">
        <v>3956</v>
      </c>
      <c r="E2288" s="7" t="s">
        <v>225</v>
      </c>
      <c r="F2288" s="7" t="s">
        <v>12</v>
      </c>
      <c r="G2288" s="32">
        <v>18460.840336134457</v>
      </c>
      <c r="H2288" s="7">
        <v>908</v>
      </c>
      <c r="I2288" s="7">
        <v>2103</v>
      </c>
    </row>
    <row r="2289" spans="1:9">
      <c r="A2289" s="7" t="s">
        <v>53</v>
      </c>
      <c r="B2289" s="7">
        <v>108272</v>
      </c>
      <c r="C2289" s="302" t="s">
        <v>3957</v>
      </c>
      <c r="D2289" s="7" t="s">
        <v>3958</v>
      </c>
      <c r="E2289" s="7" t="s">
        <v>55</v>
      </c>
      <c r="F2289" s="7" t="s">
        <v>12</v>
      </c>
      <c r="G2289" s="32">
        <v>79109.537815126052</v>
      </c>
      <c r="H2289" s="7">
        <v>936</v>
      </c>
      <c r="I2289" s="7">
        <v>2200</v>
      </c>
    </row>
    <row r="2290" spans="1:9">
      <c r="A2290" s="7" t="s">
        <v>16</v>
      </c>
      <c r="B2290" s="7">
        <v>108274</v>
      </c>
      <c r="C2290" s="302" t="s">
        <v>3959</v>
      </c>
      <c r="D2290" s="7" t="s">
        <v>3960</v>
      </c>
      <c r="E2290" s="7" t="s">
        <v>18</v>
      </c>
      <c r="F2290" s="7" t="s">
        <v>12</v>
      </c>
      <c r="G2290" s="32">
        <v>17328</v>
      </c>
      <c r="H2290" s="7">
        <v>409</v>
      </c>
      <c r="I2290" s="7">
        <v>1675</v>
      </c>
    </row>
    <row r="2291" spans="1:9">
      <c r="A2291" s="7" t="s">
        <v>137</v>
      </c>
      <c r="B2291" s="7">
        <v>108275</v>
      </c>
      <c r="C2291" s="302" t="s">
        <v>3961</v>
      </c>
      <c r="D2291" s="7" t="s">
        <v>3214</v>
      </c>
      <c r="E2291" s="7" t="s">
        <v>139</v>
      </c>
      <c r="F2291" s="7" t="s">
        <v>12</v>
      </c>
      <c r="G2291" s="32">
        <v>47340.285714285717</v>
      </c>
      <c r="H2291" s="7">
        <v>718</v>
      </c>
      <c r="I2291" s="7">
        <v>1960</v>
      </c>
    </row>
    <row r="2292" spans="1:9">
      <c r="A2292" s="7" t="s">
        <v>53</v>
      </c>
      <c r="B2292" s="7">
        <v>108276</v>
      </c>
      <c r="C2292" s="302" t="s">
        <v>3962</v>
      </c>
      <c r="D2292" s="7" t="s">
        <v>3963</v>
      </c>
      <c r="E2292" s="7" t="s">
        <v>87</v>
      </c>
      <c r="F2292" s="7" t="s">
        <v>12</v>
      </c>
      <c r="G2292" s="32">
        <v>32571.436974789918</v>
      </c>
      <c r="H2292" s="7">
        <v>920</v>
      </c>
      <c r="I2292" s="7">
        <v>2134</v>
      </c>
    </row>
    <row r="2293" spans="1:9">
      <c r="A2293" s="7" t="s">
        <v>53</v>
      </c>
      <c r="B2293" s="7">
        <v>108277</v>
      </c>
      <c r="C2293" s="302" t="s">
        <v>3964</v>
      </c>
      <c r="D2293" s="7" t="s">
        <v>3965</v>
      </c>
      <c r="E2293" s="7" t="s">
        <v>225</v>
      </c>
      <c r="F2293" s="7" t="s">
        <v>12</v>
      </c>
      <c r="G2293" s="32">
        <v>15630.226890756305</v>
      </c>
      <c r="H2293" s="7">
        <v>908</v>
      </c>
      <c r="I2293" s="7">
        <v>2103</v>
      </c>
    </row>
    <row r="2294" spans="1:9">
      <c r="A2294" s="7" t="s">
        <v>53</v>
      </c>
      <c r="B2294" s="7">
        <v>108278</v>
      </c>
      <c r="C2294" s="302" t="s">
        <v>3966</v>
      </c>
      <c r="D2294" s="7" t="s">
        <v>3967</v>
      </c>
      <c r="E2294" s="7" t="s">
        <v>61</v>
      </c>
      <c r="F2294" s="7" t="s">
        <v>12</v>
      </c>
      <c r="G2294" s="32">
        <v>42864.243697478989</v>
      </c>
      <c r="H2294" s="7">
        <v>921</v>
      </c>
      <c r="I2294" s="7">
        <v>2137</v>
      </c>
    </row>
    <row r="2295" spans="1:9">
      <c r="A2295" s="7" t="s">
        <v>53</v>
      </c>
      <c r="B2295" s="7">
        <v>108279</v>
      </c>
      <c r="C2295" s="302" t="s">
        <v>3968</v>
      </c>
      <c r="D2295" s="7" t="s">
        <v>3969</v>
      </c>
      <c r="E2295" s="7" t="s">
        <v>225</v>
      </c>
      <c r="F2295" s="7" t="s">
        <v>12</v>
      </c>
      <c r="G2295" s="32">
        <v>35793</v>
      </c>
      <c r="H2295" s="7">
        <v>908</v>
      </c>
      <c r="I2295" s="7">
        <v>2103</v>
      </c>
    </row>
    <row r="2296" spans="1:9">
      <c r="A2296" s="7" t="s">
        <v>156</v>
      </c>
      <c r="B2296" s="7">
        <v>108280</v>
      </c>
      <c r="C2296" s="302" t="s">
        <v>3970</v>
      </c>
      <c r="D2296" s="7" t="s">
        <v>3971</v>
      </c>
      <c r="E2296" s="7" t="s">
        <v>200</v>
      </c>
      <c r="F2296" s="7" t="s">
        <v>12</v>
      </c>
      <c r="G2296" s="32">
        <v>217126.30252100842</v>
      </c>
      <c r="H2296" s="7">
        <v>705</v>
      </c>
      <c r="I2296" s="7">
        <v>1914</v>
      </c>
    </row>
    <row r="2297" spans="1:9">
      <c r="A2297" s="7" t="s">
        <v>53</v>
      </c>
      <c r="B2297" s="7">
        <v>108281</v>
      </c>
      <c r="C2297" s="302" t="s">
        <v>3972</v>
      </c>
      <c r="D2297" s="7" t="s">
        <v>3973</v>
      </c>
      <c r="E2297" s="7" t="s">
        <v>225</v>
      </c>
      <c r="F2297" s="7" t="s">
        <v>12</v>
      </c>
      <c r="G2297" s="32">
        <v>9000</v>
      </c>
      <c r="H2297" s="7">
        <v>908</v>
      </c>
      <c r="I2297" s="7">
        <v>2103</v>
      </c>
    </row>
    <row r="2298" spans="1:9">
      <c r="A2298" s="7" t="s">
        <v>53</v>
      </c>
      <c r="B2298" s="7">
        <v>108282</v>
      </c>
      <c r="C2298" s="302" t="s">
        <v>3974</v>
      </c>
      <c r="D2298" s="7" t="s">
        <v>3975</v>
      </c>
      <c r="E2298" s="7" t="s">
        <v>354</v>
      </c>
      <c r="F2298" s="7" t="s">
        <v>12</v>
      </c>
      <c r="G2298" s="32">
        <v>33677.10924369748</v>
      </c>
      <c r="H2298" s="7">
        <v>918</v>
      </c>
      <c r="I2298" s="7">
        <v>2128</v>
      </c>
    </row>
    <row r="2299" spans="1:9">
      <c r="A2299" s="7" t="s">
        <v>9</v>
      </c>
      <c r="B2299" s="7">
        <v>108284</v>
      </c>
      <c r="C2299" s="302" t="s">
        <v>3976</v>
      </c>
      <c r="D2299" s="7" t="s">
        <v>3977</v>
      </c>
      <c r="E2299" s="7" t="s">
        <v>153</v>
      </c>
      <c r="F2299" s="7" t="s">
        <v>12</v>
      </c>
      <c r="G2299" s="32">
        <v>60504.201680672275</v>
      </c>
      <c r="H2299" s="7">
        <v>116</v>
      </c>
      <c r="I2299" s="7">
        <v>1347</v>
      </c>
    </row>
    <row r="2300" spans="1:9">
      <c r="A2300" s="7" t="s">
        <v>53</v>
      </c>
      <c r="B2300" s="7">
        <v>108285</v>
      </c>
      <c r="C2300" s="302" t="s">
        <v>3978</v>
      </c>
      <c r="D2300" s="7" t="s">
        <v>3979</v>
      </c>
      <c r="E2300" s="7" t="s">
        <v>76</v>
      </c>
      <c r="F2300" s="7" t="s">
        <v>12</v>
      </c>
      <c r="G2300" s="32">
        <v>81907.521008403361</v>
      </c>
      <c r="H2300" s="7">
        <v>937</v>
      </c>
      <c r="I2300" s="7">
        <v>2203</v>
      </c>
    </row>
    <row r="2301" spans="1:9">
      <c r="A2301" s="7" t="s">
        <v>156</v>
      </c>
      <c r="B2301" s="7">
        <v>108286</v>
      </c>
      <c r="C2301" s="302" t="s">
        <v>3980</v>
      </c>
      <c r="D2301" s="7" t="s">
        <v>3981</v>
      </c>
      <c r="E2301" s="7" t="s">
        <v>200</v>
      </c>
      <c r="F2301" s="7" t="s">
        <v>12</v>
      </c>
      <c r="G2301" s="32">
        <v>31932.915966386554</v>
      </c>
      <c r="H2301" s="7">
        <v>705</v>
      </c>
      <c r="I2301" s="7">
        <v>1914</v>
      </c>
    </row>
    <row r="2302" spans="1:9">
      <c r="A2302" s="7" t="s">
        <v>53</v>
      </c>
      <c r="B2302" s="7">
        <v>108287</v>
      </c>
      <c r="C2302" s="302" t="s">
        <v>3982</v>
      </c>
      <c r="D2302" s="7" t="s">
        <v>3983</v>
      </c>
      <c r="E2302" s="7" t="s">
        <v>143</v>
      </c>
      <c r="F2302" s="7" t="s">
        <v>12</v>
      </c>
      <c r="G2302" s="32">
        <v>191597.52100840336</v>
      </c>
      <c r="H2302" s="7">
        <v>919</v>
      </c>
      <c r="I2302" s="7">
        <v>2131</v>
      </c>
    </row>
    <row r="2303" spans="1:9">
      <c r="A2303" s="7" t="s">
        <v>53</v>
      </c>
      <c r="B2303" s="7">
        <v>108288</v>
      </c>
      <c r="C2303" s="302" t="s">
        <v>3984</v>
      </c>
      <c r="D2303" s="7" t="s">
        <v>3985</v>
      </c>
      <c r="E2303" s="7" t="s">
        <v>72</v>
      </c>
      <c r="F2303" s="7" t="s">
        <v>12</v>
      </c>
      <c r="G2303" s="32">
        <v>27269.277310924368</v>
      </c>
      <c r="H2303" s="7">
        <v>923</v>
      </c>
      <c r="I2303" s="7">
        <v>2147</v>
      </c>
    </row>
    <row r="2304" spans="1:9">
      <c r="A2304" s="7" t="s">
        <v>423</v>
      </c>
      <c r="B2304" s="7">
        <v>108289</v>
      </c>
      <c r="C2304" s="302" t="s">
        <v>3986</v>
      </c>
      <c r="D2304" s="7" t="s">
        <v>3987</v>
      </c>
      <c r="E2304" s="7" t="s">
        <v>425</v>
      </c>
      <c r="F2304" s="7" t="s">
        <v>12</v>
      </c>
      <c r="G2304" s="32">
        <v>75630.201680672268</v>
      </c>
      <c r="H2304" s="7">
        <v>405</v>
      </c>
      <c r="I2304" s="7">
        <v>1640</v>
      </c>
    </row>
    <row r="2305" spans="1:9">
      <c r="A2305" s="7" t="s">
        <v>156</v>
      </c>
      <c r="B2305" s="7">
        <v>108291</v>
      </c>
      <c r="C2305" s="302" t="s">
        <v>3988</v>
      </c>
      <c r="D2305" s="7" t="s">
        <v>3989</v>
      </c>
      <c r="E2305" s="7" t="s">
        <v>200</v>
      </c>
      <c r="F2305" s="7" t="s">
        <v>12</v>
      </c>
      <c r="G2305" s="32">
        <v>103781.61344537816</v>
      </c>
      <c r="H2305" s="7">
        <v>705</v>
      </c>
      <c r="I2305" s="7">
        <v>1914</v>
      </c>
    </row>
    <row r="2306" spans="1:9">
      <c r="A2306" s="7" t="s">
        <v>53</v>
      </c>
      <c r="B2306" s="7">
        <v>108292</v>
      </c>
      <c r="C2306" s="302" t="s">
        <v>3990</v>
      </c>
      <c r="D2306" s="7" t="s">
        <v>3991</v>
      </c>
      <c r="E2306" s="7" t="s">
        <v>143</v>
      </c>
      <c r="F2306" s="7" t="s">
        <v>12</v>
      </c>
      <c r="G2306" s="32">
        <v>85862.697478991598</v>
      </c>
      <c r="H2306" s="7">
        <v>919</v>
      </c>
      <c r="I2306" s="7">
        <v>2131</v>
      </c>
    </row>
    <row r="2307" spans="1:9">
      <c r="A2307" s="7" t="s">
        <v>67</v>
      </c>
      <c r="B2307" s="7">
        <v>108294</v>
      </c>
      <c r="C2307" s="302" t="s">
        <v>3992</v>
      </c>
      <c r="D2307" s="7" t="s">
        <v>3993</v>
      </c>
      <c r="E2307" s="7" t="s">
        <v>176</v>
      </c>
      <c r="F2307" s="7" t="s">
        <v>12</v>
      </c>
      <c r="G2307" s="32">
        <v>47899.378151260506</v>
      </c>
      <c r="H2307" s="7">
        <v>905</v>
      </c>
      <c r="I2307" s="7">
        <v>2912</v>
      </c>
    </row>
    <row r="2308" spans="1:9">
      <c r="A2308" s="7" t="s">
        <v>24</v>
      </c>
      <c r="B2308" s="7">
        <v>108295</v>
      </c>
      <c r="C2308" s="302" t="s">
        <v>3994</v>
      </c>
      <c r="D2308" s="7" t="s">
        <v>3995</v>
      </c>
      <c r="E2308" s="4" t="s">
        <v>95</v>
      </c>
      <c r="F2308" s="7" t="s">
        <v>12</v>
      </c>
      <c r="G2308" s="32">
        <v>47899.378151260506</v>
      </c>
      <c r="H2308" s="7">
        <v>713</v>
      </c>
      <c r="I2308" s="7">
        <v>1938</v>
      </c>
    </row>
    <row r="2309" spans="1:9">
      <c r="A2309" s="7" t="s">
        <v>53</v>
      </c>
      <c r="B2309" s="7">
        <v>108296</v>
      </c>
      <c r="C2309" s="302" t="s">
        <v>3996</v>
      </c>
      <c r="D2309" s="7" t="s">
        <v>3997</v>
      </c>
      <c r="E2309" s="4" t="s">
        <v>1123</v>
      </c>
      <c r="F2309" s="7" t="s">
        <v>12</v>
      </c>
      <c r="G2309" s="32">
        <v>19600</v>
      </c>
      <c r="H2309" s="7">
        <v>926</v>
      </c>
      <c r="I2309" s="7">
        <v>2156</v>
      </c>
    </row>
    <row r="2310" spans="1:9">
      <c r="A2310" s="7" t="s">
        <v>53</v>
      </c>
      <c r="B2310" s="7">
        <v>108297</v>
      </c>
      <c r="C2310" s="302" t="s">
        <v>3998</v>
      </c>
      <c r="D2310" s="7" t="s">
        <v>3999</v>
      </c>
      <c r="E2310" s="7" t="s">
        <v>76</v>
      </c>
      <c r="F2310" s="7" t="s">
        <v>12</v>
      </c>
      <c r="G2310" s="32">
        <v>89049.66386554623</v>
      </c>
      <c r="H2310" s="7">
        <v>937</v>
      </c>
      <c r="I2310" s="7">
        <v>2203</v>
      </c>
    </row>
    <row r="2311" spans="1:9">
      <c r="A2311" s="7" t="s">
        <v>67</v>
      </c>
      <c r="B2311" s="7">
        <v>108299</v>
      </c>
      <c r="C2311" s="302" t="s">
        <v>4000</v>
      </c>
      <c r="D2311" s="7" t="s">
        <v>1118</v>
      </c>
      <c r="E2311" s="7" t="s">
        <v>176</v>
      </c>
      <c r="F2311" s="7" t="s">
        <v>12</v>
      </c>
      <c r="G2311" s="32">
        <v>37815.117647058825</v>
      </c>
      <c r="H2311" s="7">
        <v>905</v>
      </c>
      <c r="I2311" s="7">
        <v>2912</v>
      </c>
    </row>
    <row r="2312" spans="1:9">
      <c r="A2312" s="7" t="s">
        <v>156</v>
      </c>
      <c r="B2312" s="7">
        <v>108301</v>
      </c>
      <c r="C2312" s="302" t="s">
        <v>4001</v>
      </c>
      <c r="D2312" s="7" t="s">
        <v>4002</v>
      </c>
      <c r="E2312" s="7" t="s">
        <v>200</v>
      </c>
      <c r="F2312" s="7" t="s">
        <v>12</v>
      </c>
      <c r="G2312" s="32">
        <v>31932.915966386554</v>
      </c>
      <c r="H2312" s="7">
        <v>705</v>
      </c>
      <c r="I2312" s="7">
        <v>1914</v>
      </c>
    </row>
    <row r="2313" spans="1:9">
      <c r="A2313" s="7" t="s">
        <v>53</v>
      </c>
      <c r="B2313" s="7">
        <v>108302</v>
      </c>
      <c r="C2313" s="302" t="s">
        <v>4003</v>
      </c>
      <c r="D2313" s="7" t="s">
        <v>4004</v>
      </c>
      <c r="E2313" s="7" t="s">
        <v>1123</v>
      </c>
      <c r="F2313" s="7" t="s">
        <v>12</v>
      </c>
      <c r="G2313" s="32">
        <v>18151.26050420168</v>
      </c>
      <c r="H2313" s="7">
        <v>926</v>
      </c>
      <c r="I2313" s="7">
        <v>2156</v>
      </c>
    </row>
    <row r="2314" spans="1:9">
      <c r="A2314" s="7" t="s">
        <v>67</v>
      </c>
      <c r="B2314" s="7">
        <v>108303</v>
      </c>
      <c r="C2314" s="302" t="s">
        <v>4005</v>
      </c>
      <c r="D2314" s="7" t="s">
        <v>4006</v>
      </c>
      <c r="E2314" s="7" t="s">
        <v>176</v>
      </c>
      <c r="F2314" s="7" t="s">
        <v>12</v>
      </c>
      <c r="G2314" s="32">
        <v>43109.210084033613</v>
      </c>
      <c r="H2314" s="7">
        <v>905</v>
      </c>
      <c r="I2314" s="7">
        <v>2910</v>
      </c>
    </row>
    <row r="2315" spans="1:9">
      <c r="A2315" s="7" t="s">
        <v>156</v>
      </c>
      <c r="B2315" s="7">
        <v>108304</v>
      </c>
      <c r="C2315" s="302" t="s">
        <v>4007</v>
      </c>
      <c r="D2315" s="7" t="s">
        <v>4008</v>
      </c>
      <c r="E2315" s="7" t="s">
        <v>200</v>
      </c>
      <c r="F2315" s="7" t="s">
        <v>12</v>
      </c>
      <c r="G2315" s="32">
        <v>31932.915966386554</v>
      </c>
      <c r="H2315" s="7">
        <v>705</v>
      </c>
      <c r="I2315" s="7">
        <v>1914</v>
      </c>
    </row>
    <row r="2316" spans="1:9">
      <c r="A2316" s="7" t="s">
        <v>34</v>
      </c>
      <c r="B2316" s="7">
        <v>108305</v>
      </c>
      <c r="C2316" s="302" t="s">
        <v>4009</v>
      </c>
      <c r="D2316" s="7" t="s">
        <v>4010</v>
      </c>
      <c r="E2316" s="7" t="s">
        <v>36</v>
      </c>
      <c r="F2316" s="7" t="s">
        <v>12</v>
      </c>
      <c r="G2316" s="32">
        <v>30540</v>
      </c>
      <c r="H2316" s="7">
        <v>509</v>
      </c>
      <c r="I2316" s="7">
        <v>1738</v>
      </c>
    </row>
    <row r="2317" spans="1:9">
      <c r="A2317" s="7" t="s">
        <v>53</v>
      </c>
      <c r="B2317" s="7">
        <v>108307</v>
      </c>
      <c r="C2317" s="302" t="s">
        <v>4011</v>
      </c>
      <c r="D2317" s="7" t="s">
        <v>4012</v>
      </c>
      <c r="E2317" s="7" t="s">
        <v>143</v>
      </c>
      <c r="F2317" s="7" t="s">
        <v>12</v>
      </c>
      <c r="G2317" s="32">
        <v>36638.873949579836</v>
      </c>
      <c r="H2317" s="7">
        <v>919</v>
      </c>
      <c r="I2317" s="7">
        <v>2131</v>
      </c>
    </row>
    <row r="2318" spans="1:9">
      <c r="A2318" s="7" t="s">
        <v>156</v>
      </c>
      <c r="B2318" s="7">
        <v>108308</v>
      </c>
      <c r="C2318" s="302" t="s">
        <v>4013</v>
      </c>
      <c r="D2318" s="7" t="s">
        <v>4014</v>
      </c>
      <c r="E2318" s="7" t="s">
        <v>200</v>
      </c>
      <c r="F2318" s="7" t="s">
        <v>12</v>
      </c>
      <c r="G2318" s="32">
        <v>31932.915966386554</v>
      </c>
      <c r="H2318" s="7">
        <v>705</v>
      </c>
      <c r="I2318" s="7">
        <v>1914</v>
      </c>
    </row>
    <row r="2319" spans="1:9">
      <c r="A2319" s="7" t="s">
        <v>53</v>
      </c>
      <c r="B2319" s="7">
        <v>108309</v>
      </c>
      <c r="C2319" s="302" t="s">
        <v>4015</v>
      </c>
      <c r="D2319" s="7" t="s">
        <v>4016</v>
      </c>
      <c r="E2319" s="7" t="s">
        <v>1123</v>
      </c>
      <c r="F2319" s="7" t="s">
        <v>12</v>
      </c>
      <c r="G2319" s="32">
        <v>48480</v>
      </c>
      <c r="H2319" s="7">
        <v>926</v>
      </c>
      <c r="I2319" s="7">
        <v>2156</v>
      </c>
    </row>
    <row r="2320" spans="1:9">
      <c r="A2320" s="7" t="s">
        <v>67</v>
      </c>
      <c r="B2320" s="7">
        <v>108310</v>
      </c>
      <c r="C2320" s="302" t="s">
        <v>4017</v>
      </c>
      <c r="D2320" s="7" t="s">
        <v>4018</v>
      </c>
      <c r="E2320" s="7" t="s">
        <v>176</v>
      </c>
      <c r="F2320" s="7" t="s">
        <v>12</v>
      </c>
      <c r="G2320" s="32">
        <v>53806.705882352944</v>
      </c>
      <c r="H2320" s="7">
        <v>905</v>
      </c>
      <c r="I2320" s="7">
        <v>2912</v>
      </c>
    </row>
    <row r="2321" spans="1:9">
      <c r="A2321" s="7" t="s">
        <v>67</v>
      </c>
      <c r="B2321" s="7">
        <v>108311</v>
      </c>
      <c r="C2321" s="302" t="s">
        <v>4019</v>
      </c>
      <c r="D2321" s="7" t="s">
        <v>4020</v>
      </c>
      <c r="E2321" s="7" t="s">
        <v>176</v>
      </c>
      <c r="F2321" s="7" t="s">
        <v>12</v>
      </c>
      <c r="G2321" s="32">
        <v>47899.378151260506</v>
      </c>
      <c r="H2321" s="7">
        <v>905</v>
      </c>
      <c r="I2321" s="7">
        <v>2910</v>
      </c>
    </row>
    <row r="2322" spans="1:9">
      <c r="A2322" s="7" t="s">
        <v>53</v>
      </c>
      <c r="B2322" s="7">
        <v>108312</v>
      </c>
      <c r="C2322" s="302" t="s">
        <v>4021</v>
      </c>
      <c r="D2322" s="7" t="s">
        <v>4022</v>
      </c>
      <c r="E2322" s="7" t="s">
        <v>284</v>
      </c>
      <c r="F2322" s="7" t="s">
        <v>12</v>
      </c>
      <c r="G2322" s="32">
        <v>126552.82352941176</v>
      </c>
      <c r="H2322" s="7">
        <v>911</v>
      </c>
      <c r="I2322" s="7">
        <v>2112</v>
      </c>
    </row>
    <row r="2323" spans="1:9">
      <c r="A2323" s="7" t="s">
        <v>53</v>
      </c>
      <c r="B2323" s="7">
        <v>108313</v>
      </c>
      <c r="C2323" s="302" t="s">
        <v>4023</v>
      </c>
      <c r="D2323" s="7" t="s">
        <v>4024</v>
      </c>
      <c r="E2323" s="7" t="s">
        <v>1123</v>
      </c>
      <c r="F2323" s="7" t="s">
        <v>12</v>
      </c>
      <c r="G2323" s="32">
        <v>23109.201680672271</v>
      </c>
      <c r="H2323" s="7">
        <v>926</v>
      </c>
      <c r="I2323" s="7">
        <v>2156</v>
      </c>
    </row>
    <row r="2324" spans="1:9">
      <c r="A2324" s="7" t="s">
        <v>53</v>
      </c>
      <c r="B2324" s="7">
        <v>108314</v>
      </c>
      <c r="C2324" s="302" t="s">
        <v>4025</v>
      </c>
      <c r="D2324" s="7" t="s">
        <v>4026</v>
      </c>
      <c r="E2324" s="7" t="s">
        <v>1123</v>
      </c>
      <c r="F2324" s="7" t="s">
        <v>12</v>
      </c>
      <c r="G2324" s="32">
        <v>8067.2436974789925</v>
      </c>
      <c r="H2324" s="7">
        <v>926</v>
      </c>
      <c r="I2324" s="7">
        <v>2156</v>
      </c>
    </row>
    <row r="2325" spans="1:9">
      <c r="A2325" s="7" t="s">
        <v>9</v>
      </c>
      <c r="B2325" s="7">
        <v>108315</v>
      </c>
      <c r="C2325" s="302" t="s">
        <v>4027</v>
      </c>
      <c r="D2325" s="7" t="s">
        <v>4028</v>
      </c>
      <c r="E2325" s="7" t="s">
        <v>23</v>
      </c>
      <c r="F2325" s="7" t="s">
        <v>12</v>
      </c>
      <c r="G2325" s="32">
        <v>8739.5210084033624</v>
      </c>
      <c r="H2325" s="7">
        <v>103</v>
      </c>
      <c r="I2325" s="7">
        <v>1307</v>
      </c>
    </row>
    <row r="2326" spans="1:9">
      <c r="A2326" s="7" t="s">
        <v>53</v>
      </c>
      <c r="B2326" s="7">
        <v>108316</v>
      </c>
      <c r="C2326" s="302" t="s">
        <v>4029</v>
      </c>
      <c r="D2326" s="7" t="s">
        <v>4030</v>
      </c>
      <c r="E2326" s="7" t="s">
        <v>1123</v>
      </c>
      <c r="F2326" s="7" t="s">
        <v>12</v>
      </c>
      <c r="G2326" s="32">
        <v>16806.798319327732</v>
      </c>
      <c r="H2326" s="7">
        <v>926</v>
      </c>
      <c r="I2326" s="7">
        <v>2156</v>
      </c>
    </row>
    <row r="2327" spans="1:9">
      <c r="A2327" s="7" t="s">
        <v>9</v>
      </c>
      <c r="B2327" s="7">
        <v>108317</v>
      </c>
      <c r="C2327" s="302" t="s">
        <v>4031</v>
      </c>
      <c r="D2327" s="7" t="s">
        <v>4032</v>
      </c>
      <c r="E2327" s="7" t="s">
        <v>11</v>
      </c>
      <c r="F2327" s="7" t="s">
        <v>12</v>
      </c>
      <c r="G2327" s="32">
        <v>18151.26050420168</v>
      </c>
      <c r="H2327" s="7">
        <v>102</v>
      </c>
      <c r="I2327" s="7">
        <v>1305</v>
      </c>
    </row>
    <row r="2328" spans="1:9">
      <c r="A2328" s="7" t="s">
        <v>67</v>
      </c>
      <c r="B2328" s="7">
        <v>108318</v>
      </c>
      <c r="C2328" s="302" t="s">
        <v>4033</v>
      </c>
      <c r="D2328" s="7" t="s">
        <v>4034</v>
      </c>
      <c r="E2328" s="7" t="s">
        <v>176</v>
      </c>
      <c r="F2328" s="7" t="s">
        <v>12</v>
      </c>
      <c r="G2328" s="32">
        <v>144974.97478991598</v>
      </c>
      <c r="H2328" s="7">
        <v>905</v>
      </c>
      <c r="I2328" s="7">
        <v>2910</v>
      </c>
    </row>
    <row r="2329" spans="1:9">
      <c r="A2329" s="7" t="s">
        <v>53</v>
      </c>
      <c r="B2329" s="7">
        <v>108319</v>
      </c>
      <c r="C2329" s="302" t="s">
        <v>4035</v>
      </c>
      <c r="D2329" s="7" t="s">
        <v>4036</v>
      </c>
      <c r="E2329" s="7" t="s">
        <v>1123</v>
      </c>
      <c r="F2329" s="7" t="s">
        <v>12</v>
      </c>
      <c r="G2329" s="32">
        <v>9800</v>
      </c>
      <c r="H2329" s="7">
        <v>926</v>
      </c>
      <c r="I2329" s="7">
        <v>2156</v>
      </c>
    </row>
    <row r="2330" spans="1:9">
      <c r="A2330" s="7" t="s">
        <v>53</v>
      </c>
      <c r="B2330" s="7">
        <v>108320</v>
      </c>
      <c r="C2330" s="302" t="s">
        <v>4037</v>
      </c>
      <c r="D2330" s="7" t="s">
        <v>4038</v>
      </c>
      <c r="E2330" s="7" t="s">
        <v>143</v>
      </c>
      <c r="F2330" s="7" t="s">
        <v>12</v>
      </c>
      <c r="G2330" s="32">
        <v>13979.966386554623</v>
      </c>
      <c r="H2330" s="7">
        <v>919</v>
      </c>
      <c r="I2330" s="7">
        <v>2131</v>
      </c>
    </row>
    <row r="2331" spans="1:9">
      <c r="A2331" s="7" t="s">
        <v>9</v>
      </c>
      <c r="B2331" s="7">
        <v>108321</v>
      </c>
      <c r="C2331" s="302" t="s">
        <v>4039</v>
      </c>
      <c r="D2331" s="7" t="s">
        <v>4040</v>
      </c>
      <c r="E2331" s="7" t="s">
        <v>23</v>
      </c>
      <c r="F2331" s="7" t="s">
        <v>12</v>
      </c>
      <c r="G2331" s="32">
        <v>11543</v>
      </c>
      <c r="H2331" s="7">
        <v>103</v>
      </c>
      <c r="I2331" s="7">
        <v>1307</v>
      </c>
    </row>
    <row r="2332" spans="1:9">
      <c r="A2332" s="7" t="s">
        <v>67</v>
      </c>
      <c r="B2332" s="7">
        <v>108322</v>
      </c>
      <c r="C2332" s="302" t="s">
        <v>4041</v>
      </c>
      <c r="D2332" s="7" t="s">
        <v>4042</v>
      </c>
      <c r="E2332" s="4" t="s">
        <v>176</v>
      </c>
      <c r="F2332" s="7" t="s">
        <v>12</v>
      </c>
      <c r="G2332" s="32">
        <v>47899.378151260506</v>
      </c>
      <c r="H2332" s="7">
        <v>905</v>
      </c>
      <c r="I2332" s="7">
        <v>2910</v>
      </c>
    </row>
    <row r="2333" spans="1:9">
      <c r="A2333" s="7" t="s">
        <v>53</v>
      </c>
      <c r="B2333" s="7">
        <v>108323</v>
      </c>
      <c r="C2333" s="302" t="s">
        <v>4043</v>
      </c>
      <c r="D2333" s="7" t="s">
        <v>4044</v>
      </c>
      <c r="E2333" s="7" t="s">
        <v>143</v>
      </c>
      <c r="F2333" s="7" t="s">
        <v>12</v>
      </c>
      <c r="G2333" s="32">
        <v>21176.403361344539</v>
      </c>
      <c r="H2333" s="7">
        <v>919</v>
      </c>
      <c r="I2333" s="7">
        <v>2131</v>
      </c>
    </row>
    <row r="2334" spans="1:9">
      <c r="A2334" s="7" t="s">
        <v>24</v>
      </c>
      <c r="B2334" s="7">
        <v>108324</v>
      </c>
      <c r="C2334" s="302" t="s">
        <v>4045</v>
      </c>
      <c r="D2334" s="7" t="s">
        <v>4046</v>
      </c>
      <c r="E2334" s="4" t="s">
        <v>95</v>
      </c>
      <c r="F2334" s="7" t="s">
        <v>12</v>
      </c>
      <c r="G2334" s="32">
        <v>161552.83193277312</v>
      </c>
      <c r="H2334" s="7">
        <v>713</v>
      </c>
      <c r="I2334" s="7">
        <v>1938</v>
      </c>
    </row>
    <row r="2335" spans="1:9">
      <c r="A2335" s="7" t="s">
        <v>67</v>
      </c>
      <c r="B2335" s="7">
        <v>108325</v>
      </c>
      <c r="C2335" s="302" t="s">
        <v>4047</v>
      </c>
      <c r="D2335" s="7" t="s">
        <v>4048</v>
      </c>
      <c r="E2335" s="7" t="s">
        <v>176</v>
      </c>
      <c r="F2335" s="7" t="s">
        <v>12</v>
      </c>
      <c r="G2335" s="32">
        <v>181112.62184873951</v>
      </c>
      <c r="H2335" s="7">
        <v>905</v>
      </c>
      <c r="I2335" s="7">
        <v>2910</v>
      </c>
    </row>
    <row r="2336" spans="1:9">
      <c r="A2336" s="7" t="s">
        <v>156</v>
      </c>
      <c r="B2336" s="7">
        <v>108327</v>
      </c>
      <c r="C2336" s="302" t="s">
        <v>4049</v>
      </c>
      <c r="D2336" s="7" t="s">
        <v>4050</v>
      </c>
      <c r="E2336" s="7" t="s">
        <v>158</v>
      </c>
      <c r="F2336" s="7" t="s">
        <v>12</v>
      </c>
      <c r="G2336" s="32">
        <v>18151.26050420168</v>
      </c>
      <c r="H2336" s="7">
        <v>706</v>
      </c>
      <c r="I2336" s="7">
        <v>1918</v>
      </c>
    </row>
    <row r="2337" spans="1:9">
      <c r="A2337" s="7" t="s">
        <v>53</v>
      </c>
      <c r="B2337" s="7">
        <v>108328</v>
      </c>
      <c r="C2337" s="302" t="s">
        <v>4051</v>
      </c>
      <c r="D2337" s="7" t="s">
        <v>4052</v>
      </c>
      <c r="E2337" s="7" t="s">
        <v>76</v>
      </c>
      <c r="F2337" s="7" t="s">
        <v>12</v>
      </c>
      <c r="G2337" s="32">
        <v>31932.915966386554</v>
      </c>
      <c r="H2337" s="7">
        <v>937</v>
      </c>
      <c r="I2337" s="7">
        <v>2203</v>
      </c>
    </row>
    <row r="2338" spans="1:9">
      <c r="A2338" s="7" t="s">
        <v>9</v>
      </c>
      <c r="B2338" s="7">
        <v>108329</v>
      </c>
      <c r="C2338" s="302" t="s">
        <v>4053</v>
      </c>
      <c r="D2338" s="7" t="s">
        <v>4054</v>
      </c>
      <c r="E2338" s="7" t="s">
        <v>311</v>
      </c>
      <c r="F2338" s="7" t="s">
        <v>12</v>
      </c>
      <c r="G2338" s="32">
        <v>7425</v>
      </c>
      <c r="H2338" s="7">
        <v>105</v>
      </c>
      <c r="I2338" s="7">
        <v>1315</v>
      </c>
    </row>
    <row r="2339" spans="1:9">
      <c r="A2339" s="7" t="s">
        <v>34</v>
      </c>
      <c r="B2339" s="7">
        <v>108330</v>
      </c>
      <c r="C2339" s="302" t="s">
        <v>4055</v>
      </c>
      <c r="D2339" s="7" t="s">
        <v>4056</v>
      </c>
      <c r="E2339" s="7" t="s">
        <v>33</v>
      </c>
      <c r="F2339" s="7" t="s">
        <v>12</v>
      </c>
      <c r="G2339" s="32">
        <v>63142.798319327725</v>
      </c>
      <c r="H2339" s="7">
        <v>612</v>
      </c>
      <c r="I2339" s="7">
        <v>1834</v>
      </c>
    </row>
    <row r="2340" spans="1:9">
      <c r="A2340" s="7" t="s">
        <v>156</v>
      </c>
      <c r="B2340" s="7">
        <v>108331</v>
      </c>
      <c r="C2340" s="302" t="s">
        <v>4057</v>
      </c>
      <c r="D2340" s="7" t="s">
        <v>4058</v>
      </c>
      <c r="E2340" s="7" t="s">
        <v>158</v>
      </c>
      <c r="F2340" s="7" t="s">
        <v>12</v>
      </c>
      <c r="G2340" s="32">
        <v>7142.8991596638652</v>
      </c>
      <c r="H2340" s="7">
        <v>706</v>
      </c>
      <c r="I2340" s="7">
        <v>1916</v>
      </c>
    </row>
    <row r="2341" spans="1:9">
      <c r="A2341" s="7" t="s">
        <v>9</v>
      </c>
      <c r="B2341" s="7">
        <v>108332</v>
      </c>
      <c r="C2341" s="302" t="s">
        <v>4059</v>
      </c>
      <c r="D2341" s="7" t="s">
        <v>4060</v>
      </c>
      <c r="E2341" s="7" t="s">
        <v>23</v>
      </c>
      <c r="F2341" s="7" t="s">
        <v>12</v>
      </c>
      <c r="G2341" s="32">
        <v>14850</v>
      </c>
      <c r="H2341" s="7">
        <v>103</v>
      </c>
      <c r="I2341" s="7">
        <v>1307</v>
      </c>
    </row>
    <row r="2342" spans="1:9">
      <c r="A2342" s="7" t="s">
        <v>67</v>
      </c>
      <c r="B2342" s="7">
        <v>108334</v>
      </c>
      <c r="C2342" s="302" t="s">
        <v>4061</v>
      </c>
      <c r="D2342" s="7" t="s">
        <v>4062</v>
      </c>
      <c r="E2342" s="7" t="s">
        <v>176</v>
      </c>
      <c r="F2342" s="7" t="s">
        <v>12</v>
      </c>
      <c r="G2342" s="32">
        <v>18907.563025210085</v>
      </c>
      <c r="H2342" s="7">
        <v>905</v>
      </c>
      <c r="I2342" s="7">
        <v>2910</v>
      </c>
    </row>
    <row r="2343" spans="1:9">
      <c r="A2343" s="7" t="s">
        <v>53</v>
      </c>
      <c r="B2343" s="7">
        <v>108336</v>
      </c>
      <c r="C2343" s="302" t="s">
        <v>4063</v>
      </c>
      <c r="D2343" s="7" t="s">
        <v>4064</v>
      </c>
      <c r="E2343" s="7" t="s">
        <v>316</v>
      </c>
      <c r="F2343" s="7" t="s">
        <v>12</v>
      </c>
      <c r="G2343" s="32">
        <v>63067.268907563033</v>
      </c>
      <c r="H2343" s="7">
        <v>925</v>
      </c>
      <c r="I2343" s="7">
        <v>2153</v>
      </c>
    </row>
    <row r="2344" spans="1:9">
      <c r="A2344" s="7" t="s">
        <v>53</v>
      </c>
      <c r="B2344" s="7">
        <v>108337</v>
      </c>
      <c r="C2344" s="302" t="s">
        <v>4065</v>
      </c>
      <c r="D2344" s="7" t="s">
        <v>4066</v>
      </c>
      <c r="E2344" s="7" t="s">
        <v>316</v>
      </c>
      <c r="F2344" s="7" t="s">
        <v>12</v>
      </c>
      <c r="G2344" s="32">
        <v>45462.26050420168</v>
      </c>
      <c r="H2344" s="7">
        <v>925</v>
      </c>
      <c r="I2344" s="7">
        <v>2153</v>
      </c>
    </row>
    <row r="2345" spans="1:9">
      <c r="A2345" s="7" t="s">
        <v>53</v>
      </c>
      <c r="B2345" s="7">
        <v>108338</v>
      </c>
      <c r="C2345" s="302" t="s">
        <v>4067</v>
      </c>
      <c r="D2345" s="7" t="s">
        <v>4068</v>
      </c>
      <c r="E2345" s="7" t="s">
        <v>316</v>
      </c>
      <c r="F2345" s="7" t="s">
        <v>12</v>
      </c>
      <c r="G2345" s="32">
        <v>17820</v>
      </c>
      <c r="H2345" s="7">
        <v>925</v>
      </c>
      <c r="I2345" s="7">
        <v>2153</v>
      </c>
    </row>
    <row r="2346" spans="1:9">
      <c r="A2346" s="7" t="s">
        <v>53</v>
      </c>
      <c r="B2346" s="7">
        <v>108339</v>
      </c>
      <c r="C2346" s="302" t="s">
        <v>4069</v>
      </c>
      <c r="D2346" s="7" t="s">
        <v>4070</v>
      </c>
      <c r="E2346" s="7" t="s">
        <v>316</v>
      </c>
      <c r="F2346" s="7" t="s">
        <v>12</v>
      </c>
      <c r="G2346" s="32">
        <v>115856.63025210086</v>
      </c>
      <c r="H2346" s="7">
        <v>925</v>
      </c>
      <c r="I2346" s="7">
        <v>2153</v>
      </c>
    </row>
    <row r="2347" spans="1:9">
      <c r="A2347" s="7" t="s">
        <v>9</v>
      </c>
      <c r="B2347" s="7">
        <v>108340</v>
      </c>
      <c r="C2347" s="302" t="s">
        <v>4071</v>
      </c>
      <c r="D2347" s="7" t="s">
        <v>4072</v>
      </c>
      <c r="E2347" s="7" t="s">
        <v>78</v>
      </c>
      <c r="F2347" s="7" t="s">
        <v>12</v>
      </c>
      <c r="G2347" s="32">
        <v>30199.176470588234</v>
      </c>
      <c r="H2347" s="7">
        <v>114</v>
      </c>
      <c r="I2347" s="7">
        <v>1343</v>
      </c>
    </row>
    <row r="2348" spans="1:9">
      <c r="A2348" s="7" t="s">
        <v>53</v>
      </c>
      <c r="B2348" s="7">
        <v>108341</v>
      </c>
      <c r="C2348" s="302" t="s">
        <v>4073</v>
      </c>
      <c r="D2348" s="7" t="s">
        <v>4074</v>
      </c>
      <c r="E2348" s="7" t="s">
        <v>316</v>
      </c>
      <c r="F2348" s="7" t="s">
        <v>12</v>
      </c>
      <c r="G2348" s="32">
        <v>22832.193277310926</v>
      </c>
      <c r="H2348" s="7">
        <v>925</v>
      </c>
      <c r="I2348" s="7">
        <v>2153</v>
      </c>
    </row>
    <row r="2349" spans="1:9">
      <c r="A2349" s="7" t="s">
        <v>53</v>
      </c>
      <c r="B2349" s="7">
        <v>108342</v>
      </c>
      <c r="C2349" s="302" t="s">
        <v>4075</v>
      </c>
      <c r="D2349" s="7" t="s">
        <v>4076</v>
      </c>
      <c r="E2349" s="7" t="s">
        <v>87</v>
      </c>
      <c r="F2349" s="7" t="s">
        <v>12</v>
      </c>
      <c r="G2349" s="32">
        <v>191597.52100840336</v>
      </c>
      <c r="H2349" s="7">
        <v>920</v>
      </c>
      <c r="I2349" s="7">
        <v>2134</v>
      </c>
    </row>
    <row r="2350" spans="1:9">
      <c r="A2350" s="7" t="s">
        <v>67</v>
      </c>
      <c r="B2350" s="7">
        <v>108343</v>
      </c>
      <c r="C2350" s="302" t="s">
        <v>4077</v>
      </c>
      <c r="D2350" s="7" t="s">
        <v>4078</v>
      </c>
      <c r="E2350" s="4" t="s">
        <v>176</v>
      </c>
      <c r="F2350" s="7" t="s">
        <v>12</v>
      </c>
      <c r="G2350" s="32">
        <v>3263540.1260504201</v>
      </c>
      <c r="H2350" s="7">
        <v>905</v>
      </c>
      <c r="I2350" s="7">
        <v>2911</v>
      </c>
    </row>
    <row r="2351" spans="1:9">
      <c r="A2351" s="7" t="s">
        <v>53</v>
      </c>
      <c r="B2351" s="7">
        <v>108344</v>
      </c>
      <c r="C2351" s="302" t="s">
        <v>4079</v>
      </c>
      <c r="D2351" s="7" t="s">
        <v>4080</v>
      </c>
      <c r="E2351" s="4" t="s">
        <v>134</v>
      </c>
      <c r="F2351" s="7" t="s">
        <v>12</v>
      </c>
      <c r="G2351" s="32">
        <v>85742.327731092431</v>
      </c>
      <c r="H2351" s="7">
        <v>938</v>
      </c>
      <c r="I2351" s="7">
        <v>2207</v>
      </c>
    </row>
    <row r="2352" spans="1:9">
      <c r="A2352" s="7" t="s">
        <v>53</v>
      </c>
      <c r="B2352" s="7">
        <v>108345</v>
      </c>
      <c r="C2352" s="302" t="s">
        <v>4081</v>
      </c>
      <c r="D2352" s="7" t="s">
        <v>4082</v>
      </c>
      <c r="E2352" s="7" t="s">
        <v>316</v>
      </c>
      <c r="F2352" s="7" t="s">
        <v>12</v>
      </c>
      <c r="G2352" s="32">
        <v>51696.537815126052</v>
      </c>
      <c r="H2352" s="7">
        <v>925</v>
      </c>
      <c r="I2352" s="7">
        <v>2153</v>
      </c>
    </row>
    <row r="2353" spans="1:9">
      <c r="A2353" s="7" t="s">
        <v>34</v>
      </c>
      <c r="B2353" s="7">
        <v>108347</v>
      </c>
      <c r="C2353" s="302" t="s">
        <v>4083</v>
      </c>
      <c r="D2353" s="7" t="s">
        <v>4084</v>
      </c>
      <c r="E2353" s="7" t="s">
        <v>116</v>
      </c>
      <c r="F2353" s="7" t="s">
        <v>12</v>
      </c>
      <c r="G2353" s="32">
        <v>119627.13445378153</v>
      </c>
      <c r="H2353" s="7">
        <v>605</v>
      </c>
      <c r="I2353" s="7">
        <v>1813</v>
      </c>
    </row>
    <row r="2354" spans="1:9">
      <c r="A2354" s="7" t="s">
        <v>53</v>
      </c>
      <c r="B2354" s="7">
        <v>108348</v>
      </c>
      <c r="C2354" s="302" t="s">
        <v>4085</v>
      </c>
      <c r="D2354" s="7" t="s">
        <v>4086</v>
      </c>
      <c r="E2354" s="7" t="s">
        <v>118</v>
      </c>
      <c r="F2354" s="7" t="s">
        <v>12</v>
      </c>
      <c r="G2354" s="32">
        <v>40350.243697478996</v>
      </c>
      <c r="H2354" s="7">
        <v>945</v>
      </c>
      <c r="I2354" s="7">
        <v>2232</v>
      </c>
    </row>
    <row r="2355" spans="1:9">
      <c r="A2355" s="7" t="s">
        <v>9</v>
      </c>
      <c r="B2355" s="7">
        <v>108349</v>
      </c>
      <c r="C2355" s="302" t="s">
        <v>4087</v>
      </c>
      <c r="D2355" s="7" t="s">
        <v>4088</v>
      </c>
      <c r="E2355" s="7" t="s">
        <v>126</v>
      </c>
      <c r="F2355" s="7" t="s">
        <v>12</v>
      </c>
      <c r="G2355" s="32">
        <v>31310.201680672271</v>
      </c>
      <c r="H2355" s="7">
        <v>104</v>
      </c>
      <c r="I2355" s="7">
        <v>1311</v>
      </c>
    </row>
    <row r="2356" spans="1:9">
      <c r="A2356" s="7" t="s">
        <v>24</v>
      </c>
      <c r="B2356" s="7">
        <v>108350</v>
      </c>
      <c r="C2356" s="302" t="s">
        <v>4089</v>
      </c>
      <c r="D2356" s="7" t="s">
        <v>4090</v>
      </c>
      <c r="E2356" s="7" t="s">
        <v>30</v>
      </c>
      <c r="F2356" s="7" t="s">
        <v>12</v>
      </c>
      <c r="G2356" s="32">
        <v>53969.747899159665</v>
      </c>
      <c r="H2356" s="7">
        <v>715</v>
      </c>
      <c r="I2356" s="7">
        <v>1944</v>
      </c>
    </row>
    <row r="2357" spans="1:9">
      <c r="A2357" s="7" t="s">
        <v>53</v>
      </c>
      <c r="B2357" s="7">
        <v>108351</v>
      </c>
      <c r="C2357" s="302" t="s">
        <v>4091</v>
      </c>
      <c r="D2357" s="7" t="s">
        <v>4092</v>
      </c>
      <c r="E2357" s="4" t="s">
        <v>84</v>
      </c>
      <c r="F2357" s="7" t="s">
        <v>12</v>
      </c>
      <c r="G2357" s="32">
        <v>36000</v>
      </c>
      <c r="H2357" s="7">
        <v>946</v>
      </c>
      <c r="I2357" s="7">
        <v>2235</v>
      </c>
    </row>
    <row r="2358" spans="1:9">
      <c r="A2358" s="7" t="s">
        <v>53</v>
      </c>
      <c r="B2358" s="7">
        <v>108352</v>
      </c>
      <c r="C2358" s="302" t="s">
        <v>4093</v>
      </c>
      <c r="D2358" s="7" t="s">
        <v>4094</v>
      </c>
      <c r="E2358" s="7" t="s">
        <v>231</v>
      </c>
      <c r="F2358" s="7" t="s">
        <v>12</v>
      </c>
      <c r="G2358" s="32">
        <v>16195.46218487395</v>
      </c>
      <c r="H2358" s="7">
        <v>933</v>
      </c>
      <c r="I2358" s="7">
        <v>2184</v>
      </c>
    </row>
    <row r="2359" spans="1:9">
      <c r="A2359" s="7" t="s">
        <v>53</v>
      </c>
      <c r="B2359" s="7">
        <v>108353</v>
      </c>
      <c r="C2359" s="302" t="s">
        <v>4095</v>
      </c>
      <c r="D2359" s="7" t="s">
        <v>4096</v>
      </c>
      <c r="E2359" s="7" t="s">
        <v>72</v>
      </c>
      <c r="F2359" s="7" t="s">
        <v>12</v>
      </c>
      <c r="G2359" s="32">
        <v>30252.050420168071</v>
      </c>
      <c r="H2359" s="7">
        <v>923</v>
      </c>
      <c r="I2359" s="7">
        <v>2147</v>
      </c>
    </row>
    <row r="2360" spans="1:9">
      <c r="A2360" s="7" t="s">
        <v>53</v>
      </c>
      <c r="B2360" s="7">
        <v>108354</v>
      </c>
      <c r="C2360" s="302" t="s">
        <v>4097</v>
      </c>
      <c r="D2360" s="7" t="s">
        <v>4098</v>
      </c>
      <c r="E2360" s="7" t="s">
        <v>55</v>
      </c>
      <c r="F2360" s="7" t="s">
        <v>12</v>
      </c>
      <c r="G2360" s="32">
        <v>84502.159663865561</v>
      </c>
      <c r="H2360" s="7">
        <v>936</v>
      </c>
      <c r="I2360" s="7">
        <v>2200</v>
      </c>
    </row>
    <row r="2361" spans="1:9">
      <c r="A2361" s="7" t="s">
        <v>9</v>
      </c>
      <c r="B2361" s="7">
        <v>108355</v>
      </c>
      <c r="C2361" s="302" t="s">
        <v>4099</v>
      </c>
      <c r="D2361" s="7" t="s">
        <v>4100</v>
      </c>
      <c r="E2361" s="7" t="s">
        <v>126</v>
      </c>
      <c r="F2361" s="7" t="s">
        <v>12</v>
      </c>
      <c r="G2361" s="32">
        <v>190000</v>
      </c>
      <c r="H2361" s="7">
        <v>104</v>
      </c>
      <c r="I2361" s="7">
        <v>1312</v>
      </c>
    </row>
    <row r="2362" spans="1:9">
      <c r="A2362" s="7" t="s">
        <v>156</v>
      </c>
      <c r="B2362" s="7">
        <v>108356</v>
      </c>
      <c r="C2362" s="302" t="s">
        <v>4101</v>
      </c>
      <c r="D2362" s="7" t="s">
        <v>3463</v>
      </c>
      <c r="E2362" s="7" t="s">
        <v>158</v>
      </c>
      <c r="F2362" s="7" t="s">
        <v>12</v>
      </c>
      <c r="G2362" s="32">
        <v>14120.672268907563</v>
      </c>
      <c r="H2362" s="7">
        <v>706</v>
      </c>
      <c r="I2362" s="7">
        <v>1918</v>
      </c>
    </row>
    <row r="2363" spans="1:9">
      <c r="A2363" s="7" t="s">
        <v>9</v>
      </c>
      <c r="B2363" s="7">
        <v>108357</v>
      </c>
      <c r="C2363" s="302" t="s">
        <v>4102</v>
      </c>
      <c r="D2363" s="7" t="s">
        <v>4103</v>
      </c>
      <c r="E2363" s="7" t="s">
        <v>23</v>
      </c>
      <c r="F2363" s="7" t="s">
        <v>12</v>
      </c>
      <c r="G2363" s="32">
        <v>13807.453781512604</v>
      </c>
      <c r="H2363" s="7">
        <v>103</v>
      </c>
      <c r="I2363" s="7">
        <v>1307</v>
      </c>
    </row>
    <row r="2364" spans="1:9">
      <c r="A2364" s="7" t="s">
        <v>53</v>
      </c>
      <c r="B2364" s="7">
        <v>108358</v>
      </c>
      <c r="C2364" s="302" t="s">
        <v>4104</v>
      </c>
      <c r="D2364" s="7" t="s">
        <v>4105</v>
      </c>
      <c r="E2364" s="7" t="s">
        <v>231</v>
      </c>
      <c r="F2364" s="7" t="s">
        <v>12</v>
      </c>
      <c r="G2364" s="32">
        <v>24960.596638655465</v>
      </c>
      <c r="H2364" s="7">
        <v>933</v>
      </c>
      <c r="I2364" s="7">
        <v>2184</v>
      </c>
    </row>
    <row r="2365" spans="1:9">
      <c r="A2365" s="7" t="s">
        <v>34</v>
      </c>
      <c r="B2365" s="7">
        <v>108359</v>
      </c>
      <c r="C2365" s="302" t="s">
        <v>4106</v>
      </c>
      <c r="D2365" s="7" t="s">
        <v>4107</v>
      </c>
      <c r="E2365" s="7" t="s">
        <v>116</v>
      </c>
      <c r="F2365" s="7" t="s">
        <v>12</v>
      </c>
      <c r="G2365" s="32">
        <v>37449.663865546216</v>
      </c>
      <c r="H2365" s="7">
        <v>605</v>
      </c>
      <c r="I2365" s="7">
        <v>1813</v>
      </c>
    </row>
    <row r="2366" spans="1:9">
      <c r="A2366" s="7" t="s">
        <v>53</v>
      </c>
      <c r="B2366" s="7">
        <v>108360</v>
      </c>
      <c r="C2366" s="302" t="s">
        <v>4108</v>
      </c>
      <c r="D2366" s="7" t="s">
        <v>4109</v>
      </c>
      <c r="E2366" s="7" t="s">
        <v>231</v>
      </c>
      <c r="F2366" s="7" t="s">
        <v>12</v>
      </c>
      <c r="G2366" s="32">
        <v>13011.218487394959</v>
      </c>
      <c r="H2366" s="7">
        <v>933</v>
      </c>
      <c r="I2366" s="7">
        <v>2184</v>
      </c>
    </row>
    <row r="2367" spans="1:9">
      <c r="A2367" s="7" t="s">
        <v>34</v>
      </c>
      <c r="B2367" s="7">
        <v>108361</v>
      </c>
      <c r="C2367" s="302" t="s">
        <v>4110</v>
      </c>
      <c r="D2367" s="7" t="s">
        <v>4111</v>
      </c>
      <c r="E2367" s="7" t="s">
        <v>364</v>
      </c>
      <c r="F2367" s="7" t="s">
        <v>12</v>
      </c>
      <c r="G2367" s="32">
        <v>19610.243697478993</v>
      </c>
      <c r="H2367" s="7">
        <v>510</v>
      </c>
      <c r="I2367" s="7">
        <v>1739</v>
      </c>
    </row>
    <row r="2368" spans="1:9">
      <c r="A2368" s="7" t="s">
        <v>34</v>
      </c>
      <c r="B2368" s="7">
        <v>108362</v>
      </c>
      <c r="C2368" s="302" t="s">
        <v>4112</v>
      </c>
      <c r="D2368" s="7" t="s">
        <v>4113</v>
      </c>
      <c r="E2368" s="7" t="s">
        <v>36</v>
      </c>
      <c r="F2368" s="7" t="s">
        <v>12</v>
      </c>
      <c r="G2368" s="32">
        <v>16609.26050420168</v>
      </c>
      <c r="H2368" s="7">
        <v>509</v>
      </c>
      <c r="I2368" s="7">
        <v>1738</v>
      </c>
    </row>
    <row r="2369" spans="1:9">
      <c r="A2369" s="7" t="s">
        <v>34</v>
      </c>
      <c r="B2369" s="7">
        <v>108363</v>
      </c>
      <c r="C2369" s="302" t="s">
        <v>4114</v>
      </c>
      <c r="D2369" s="7" t="s">
        <v>4115</v>
      </c>
      <c r="E2369" s="7" t="s">
        <v>364</v>
      </c>
      <c r="F2369" s="7" t="s">
        <v>12</v>
      </c>
      <c r="G2369" s="32">
        <v>12710.9243697479</v>
      </c>
      <c r="H2369" s="7">
        <v>510</v>
      </c>
      <c r="I2369" s="7">
        <v>1739</v>
      </c>
    </row>
    <row r="2370" spans="1:9">
      <c r="A2370" s="7" t="s">
        <v>34</v>
      </c>
      <c r="B2370" s="7">
        <v>108364</v>
      </c>
      <c r="C2370" s="302" t="s">
        <v>4116</v>
      </c>
      <c r="D2370" s="7" t="s">
        <v>4117</v>
      </c>
      <c r="E2370" s="7" t="s">
        <v>364</v>
      </c>
      <c r="F2370" s="7" t="s">
        <v>12</v>
      </c>
      <c r="G2370" s="32">
        <v>37379.957983193279</v>
      </c>
      <c r="H2370" s="7">
        <v>510</v>
      </c>
      <c r="I2370" s="7">
        <v>1739</v>
      </c>
    </row>
    <row r="2371" spans="1:9">
      <c r="A2371" s="7" t="s">
        <v>9</v>
      </c>
      <c r="B2371" s="7">
        <v>108365</v>
      </c>
      <c r="C2371" s="302" t="s">
        <v>4118</v>
      </c>
      <c r="D2371" s="7" t="s">
        <v>4119</v>
      </c>
      <c r="E2371" s="7" t="s">
        <v>128</v>
      </c>
      <c r="F2371" s="7" t="s">
        <v>12</v>
      </c>
      <c r="G2371" s="32">
        <v>9075.6302521008402</v>
      </c>
      <c r="H2371" s="7">
        <v>115</v>
      </c>
      <c r="I2371" s="7">
        <v>1340</v>
      </c>
    </row>
    <row r="2372" spans="1:9">
      <c r="A2372" s="7" t="s">
        <v>34</v>
      </c>
      <c r="B2372" s="7">
        <v>108366</v>
      </c>
      <c r="C2372" s="302" t="s">
        <v>4120</v>
      </c>
      <c r="D2372" s="7" t="s">
        <v>4121</v>
      </c>
      <c r="E2372" s="7" t="s">
        <v>364</v>
      </c>
      <c r="F2372" s="7" t="s">
        <v>12</v>
      </c>
      <c r="G2372" s="32">
        <v>105429.66386554623</v>
      </c>
      <c r="H2372" s="7">
        <v>510</v>
      </c>
      <c r="I2372" s="7">
        <v>1739</v>
      </c>
    </row>
    <row r="2373" spans="1:9">
      <c r="A2373" s="7" t="s">
        <v>53</v>
      </c>
      <c r="B2373" s="7">
        <v>108367</v>
      </c>
      <c r="C2373" s="302" t="s">
        <v>4122</v>
      </c>
      <c r="D2373" s="7" t="s">
        <v>4123</v>
      </c>
      <c r="E2373" s="4" t="s">
        <v>72</v>
      </c>
      <c r="F2373" s="7" t="s">
        <v>12</v>
      </c>
      <c r="G2373" s="32">
        <v>33613.504201680676</v>
      </c>
      <c r="H2373" s="7">
        <v>923</v>
      </c>
      <c r="I2373" s="7">
        <v>2147</v>
      </c>
    </row>
    <row r="2374" spans="1:9">
      <c r="A2374" s="7" t="s">
        <v>137</v>
      </c>
      <c r="B2374" s="7">
        <v>108368</v>
      </c>
      <c r="C2374" s="302" t="s">
        <v>4124</v>
      </c>
      <c r="D2374" s="7" t="s">
        <v>2633</v>
      </c>
      <c r="E2374" s="4" t="s">
        <v>139</v>
      </c>
      <c r="F2374" s="7" t="s">
        <v>12</v>
      </c>
      <c r="G2374" s="32">
        <v>453781.2016806723</v>
      </c>
      <c r="H2374" s="7">
        <v>718</v>
      </c>
      <c r="I2374" s="7">
        <v>1960</v>
      </c>
    </row>
    <row r="2375" spans="1:9">
      <c r="A2375" s="7" t="s">
        <v>53</v>
      </c>
      <c r="B2375" s="7">
        <v>108370</v>
      </c>
      <c r="C2375" s="302" t="s">
        <v>4125</v>
      </c>
      <c r="D2375" s="7" t="s">
        <v>4126</v>
      </c>
      <c r="E2375" s="7" t="s">
        <v>231</v>
      </c>
      <c r="F2375" s="7" t="s">
        <v>12</v>
      </c>
      <c r="G2375" s="32">
        <v>76624.630252100847</v>
      </c>
      <c r="H2375" s="7">
        <v>933</v>
      </c>
      <c r="I2375" s="7">
        <v>2184</v>
      </c>
    </row>
    <row r="2376" spans="1:9">
      <c r="A2376" s="7" t="s">
        <v>9</v>
      </c>
      <c r="B2376" s="7">
        <v>108371</v>
      </c>
      <c r="C2376" s="302" t="s">
        <v>4127</v>
      </c>
      <c r="D2376" s="7" t="s">
        <v>4128</v>
      </c>
      <c r="E2376" s="7" t="s">
        <v>28</v>
      </c>
      <c r="F2376" s="7" t="s">
        <v>12</v>
      </c>
      <c r="G2376" s="32">
        <v>26890.798319327732</v>
      </c>
      <c r="H2376" s="7">
        <v>107</v>
      </c>
      <c r="I2376" s="7">
        <v>1320</v>
      </c>
    </row>
    <row r="2377" spans="1:9">
      <c r="A2377" s="7" t="s">
        <v>423</v>
      </c>
      <c r="B2377" s="7">
        <v>108372</v>
      </c>
      <c r="C2377" s="302" t="s">
        <v>4129</v>
      </c>
      <c r="D2377" s="7" t="s">
        <v>4130</v>
      </c>
      <c r="E2377" s="7" t="s">
        <v>644</v>
      </c>
      <c r="F2377" s="7" t="s">
        <v>12</v>
      </c>
      <c r="G2377" s="32">
        <v>61606.378151260506</v>
      </c>
      <c r="H2377" s="7">
        <v>407</v>
      </c>
      <c r="I2377" s="7">
        <v>1637</v>
      </c>
    </row>
    <row r="2378" spans="1:9">
      <c r="A2378" s="7" t="s">
        <v>16</v>
      </c>
      <c r="B2378" s="7">
        <v>108373</v>
      </c>
      <c r="C2378" s="302" t="s">
        <v>4131</v>
      </c>
      <c r="D2378" s="7" t="s">
        <v>4132</v>
      </c>
      <c r="E2378" s="7" t="s">
        <v>170</v>
      </c>
      <c r="F2378" s="7" t="s">
        <v>12</v>
      </c>
      <c r="G2378" s="32">
        <v>71934.924369747896</v>
      </c>
      <c r="H2378" s="7">
        <v>411</v>
      </c>
      <c r="I2378" s="7">
        <v>1676</v>
      </c>
    </row>
    <row r="2379" spans="1:9">
      <c r="A2379" s="7" t="s">
        <v>53</v>
      </c>
      <c r="B2379" s="7">
        <v>108374</v>
      </c>
      <c r="C2379" s="302" t="s">
        <v>4133</v>
      </c>
      <c r="D2379" s="7" t="s">
        <v>4134</v>
      </c>
      <c r="E2379" s="7" t="s">
        <v>143</v>
      </c>
      <c r="F2379" s="7" t="s">
        <v>12</v>
      </c>
      <c r="G2379" s="32">
        <v>29243.638655462186</v>
      </c>
      <c r="H2379" s="7">
        <v>919</v>
      </c>
      <c r="I2379" s="7">
        <v>2131</v>
      </c>
    </row>
    <row r="2380" spans="1:9">
      <c r="A2380" s="7" t="s">
        <v>9</v>
      </c>
      <c r="B2380" s="7">
        <v>108375</v>
      </c>
      <c r="C2380" s="302" t="s">
        <v>4135</v>
      </c>
      <c r="D2380" s="7" t="s">
        <v>4136</v>
      </c>
      <c r="E2380" s="7" t="s">
        <v>23</v>
      </c>
      <c r="F2380" s="7" t="s">
        <v>12</v>
      </c>
      <c r="G2380" s="32">
        <v>38547.63025210084</v>
      </c>
      <c r="H2380" s="7">
        <v>103</v>
      </c>
      <c r="I2380" s="7">
        <v>1307</v>
      </c>
    </row>
    <row r="2381" spans="1:9">
      <c r="A2381" s="7" t="s">
        <v>16</v>
      </c>
      <c r="B2381" s="7">
        <v>108376</v>
      </c>
      <c r="C2381" s="302" t="s">
        <v>4137</v>
      </c>
      <c r="D2381" s="7" t="s">
        <v>4138</v>
      </c>
      <c r="E2381" s="7" t="s">
        <v>20</v>
      </c>
      <c r="F2381" s="7" t="s">
        <v>12</v>
      </c>
      <c r="G2381" s="32">
        <v>32773.08403361345</v>
      </c>
      <c r="H2381" s="7">
        <v>413</v>
      </c>
      <c r="I2381" s="7">
        <v>1682</v>
      </c>
    </row>
    <row r="2382" spans="1:9">
      <c r="A2382" s="7" t="s">
        <v>53</v>
      </c>
      <c r="B2382" s="7">
        <v>108378</v>
      </c>
      <c r="C2382" s="302" t="s">
        <v>4139</v>
      </c>
      <c r="D2382" s="7" t="s">
        <v>4140</v>
      </c>
      <c r="E2382" s="7" t="s">
        <v>354</v>
      </c>
      <c r="F2382" s="7" t="s">
        <v>12</v>
      </c>
      <c r="G2382" s="32">
        <v>14482.016806722688</v>
      </c>
      <c r="H2382" s="7">
        <v>918</v>
      </c>
      <c r="I2382" s="7">
        <v>2128</v>
      </c>
    </row>
    <row r="2383" spans="1:9">
      <c r="A2383" s="7" t="s">
        <v>53</v>
      </c>
      <c r="B2383" s="7">
        <v>108379</v>
      </c>
      <c r="C2383" s="302" t="s">
        <v>4141</v>
      </c>
      <c r="D2383" s="7" t="s">
        <v>4142</v>
      </c>
      <c r="E2383" s="7" t="s">
        <v>61</v>
      </c>
      <c r="F2383" s="7" t="s">
        <v>12</v>
      </c>
      <c r="G2383" s="32">
        <v>51888.168067226892</v>
      </c>
      <c r="H2383" s="7">
        <v>921</v>
      </c>
      <c r="I2383" s="7">
        <v>2137</v>
      </c>
    </row>
    <row r="2384" spans="1:9">
      <c r="A2384" s="7" t="s">
        <v>16</v>
      </c>
      <c r="B2384" s="7">
        <v>108380</v>
      </c>
      <c r="C2384" s="302" t="s">
        <v>4143</v>
      </c>
      <c r="D2384" s="7" t="s">
        <v>4144</v>
      </c>
      <c r="E2384" s="7" t="s">
        <v>18</v>
      </c>
      <c r="F2384" s="7" t="s">
        <v>12</v>
      </c>
      <c r="G2384" s="32">
        <v>14850</v>
      </c>
      <c r="H2384" s="7">
        <v>409</v>
      </c>
      <c r="I2384" s="7">
        <v>1673</v>
      </c>
    </row>
    <row r="2385" spans="1:9">
      <c r="A2385" s="7" t="s">
        <v>137</v>
      </c>
      <c r="B2385" s="7">
        <v>108382</v>
      </c>
      <c r="C2385" s="302" t="s">
        <v>4145</v>
      </c>
      <c r="D2385" s="7" t="s">
        <v>4146</v>
      </c>
      <c r="E2385" s="7" t="s">
        <v>1510</v>
      </c>
      <c r="F2385" s="7" t="s">
        <v>12</v>
      </c>
      <c r="G2385" s="32">
        <v>33277.462184873948</v>
      </c>
      <c r="H2385" s="7">
        <v>717</v>
      </c>
      <c r="I2385" s="7">
        <v>1955</v>
      </c>
    </row>
    <row r="2386" spans="1:9">
      <c r="A2386" s="7" t="s">
        <v>34</v>
      </c>
      <c r="B2386" s="7">
        <v>108383</v>
      </c>
      <c r="C2386" s="302" t="s">
        <v>4147</v>
      </c>
      <c r="D2386" s="7" t="s">
        <v>4148</v>
      </c>
      <c r="E2386" s="7" t="s">
        <v>364</v>
      </c>
      <c r="F2386" s="7" t="s">
        <v>12</v>
      </c>
      <c r="G2386" s="32">
        <v>66537.865546218483</v>
      </c>
      <c r="H2386" s="7">
        <v>510</v>
      </c>
      <c r="I2386" s="7">
        <v>1739</v>
      </c>
    </row>
    <row r="2387" spans="1:9">
      <c r="A2387" s="7" t="s">
        <v>9</v>
      </c>
      <c r="B2387" s="7">
        <v>108385</v>
      </c>
      <c r="C2387" s="302" t="s">
        <v>4149</v>
      </c>
      <c r="D2387" s="7" t="s">
        <v>4150</v>
      </c>
      <c r="E2387" s="7" t="s">
        <v>23</v>
      </c>
      <c r="F2387" s="7" t="s">
        <v>12</v>
      </c>
      <c r="G2387" s="32">
        <v>34705.882352941175</v>
      </c>
      <c r="H2387" s="7">
        <v>103</v>
      </c>
      <c r="I2387" s="7">
        <v>1307</v>
      </c>
    </row>
    <row r="2388" spans="1:9">
      <c r="A2388" s="7" t="s">
        <v>53</v>
      </c>
      <c r="B2388" s="7">
        <v>108386</v>
      </c>
      <c r="C2388" s="302" t="s">
        <v>4151</v>
      </c>
      <c r="D2388" s="7" t="s">
        <v>4152</v>
      </c>
      <c r="E2388" s="7" t="s">
        <v>61</v>
      </c>
      <c r="F2388" s="7" t="s">
        <v>12</v>
      </c>
      <c r="G2388" s="32">
        <v>40455.403361344543</v>
      </c>
      <c r="H2388" s="7">
        <v>921</v>
      </c>
      <c r="I2388" s="7">
        <v>2137</v>
      </c>
    </row>
    <row r="2389" spans="1:9">
      <c r="A2389" s="7" t="s">
        <v>53</v>
      </c>
      <c r="B2389" s="7">
        <v>108388</v>
      </c>
      <c r="C2389" s="302" t="s">
        <v>4153</v>
      </c>
      <c r="D2389" s="7" t="s">
        <v>4154</v>
      </c>
      <c r="E2389" s="7" t="s">
        <v>118</v>
      </c>
      <c r="F2389" s="7" t="s">
        <v>12</v>
      </c>
      <c r="G2389" s="32">
        <v>30281.983193277309</v>
      </c>
      <c r="H2389" s="7">
        <v>945</v>
      </c>
      <c r="I2389" s="7">
        <v>2232</v>
      </c>
    </row>
    <row r="2390" spans="1:9">
      <c r="A2390" s="7" t="s">
        <v>9</v>
      </c>
      <c r="B2390" s="7">
        <v>108389</v>
      </c>
      <c r="C2390" s="302" t="s">
        <v>4155</v>
      </c>
      <c r="D2390" s="7" t="s">
        <v>4156</v>
      </c>
      <c r="E2390" s="7" t="s">
        <v>28</v>
      </c>
      <c r="F2390" s="7" t="s">
        <v>12</v>
      </c>
      <c r="G2390" s="32">
        <v>478993.79831932776</v>
      </c>
      <c r="H2390" s="7">
        <v>107</v>
      </c>
      <c r="I2390" s="7">
        <v>1321</v>
      </c>
    </row>
    <row r="2391" spans="1:9">
      <c r="A2391" s="7" t="s">
        <v>9</v>
      </c>
      <c r="B2391" s="7">
        <v>108390</v>
      </c>
      <c r="C2391" s="302" t="s">
        <v>4157</v>
      </c>
      <c r="D2391" s="7" t="s">
        <v>4158</v>
      </c>
      <c r="E2391" s="7" t="s">
        <v>63</v>
      </c>
      <c r="F2391" s="7" t="s">
        <v>12</v>
      </c>
      <c r="G2391" s="32">
        <v>287394.75630252104</v>
      </c>
      <c r="H2391" s="7">
        <v>111</v>
      </c>
      <c r="I2391" s="7">
        <v>1332</v>
      </c>
    </row>
    <row r="2392" spans="1:9">
      <c r="A2392" s="7" t="s">
        <v>53</v>
      </c>
      <c r="B2392" s="7">
        <v>108391</v>
      </c>
      <c r="C2392" s="302" t="s">
        <v>4159</v>
      </c>
      <c r="D2392" s="7" t="s">
        <v>4160</v>
      </c>
      <c r="E2392" s="4" t="s">
        <v>72</v>
      </c>
      <c r="F2392" s="7" t="s">
        <v>12</v>
      </c>
      <c r="G2392" s="32">
        <v>35798.218487394959</v>
      </c>
      <c r="H2392" s="7">
        <v>923</v>
      </c>
      <c r="I2392" s="7">
        <v>2147</v>
      </c>
    </row>
    <row r="2393" spans="1:9">
      <c r="A2393" s="7" t="s">
        <v>16</v>
      </c>
      <c r="B2393" s="7">
        <v>108392</v>
      </c>
      <c r="C2393" s="302" t="s">
        <v>4161</v>
      </c>
      <c r="D2393" s="7" t="s">
        <v>4162</v>
      </c>
      <c r="E2393" s="7" t="s">
        <v>20</v>
      </c>
      <c r="F2393" s="7" t="s">
        <v>12</v>
      </c>
      <c r="G2393" s="32">
        <v>16386.537815126052</v>
      </c>
      <c r="H2393" s="7">
        <v>413</v>
      </c>
      <c r="I2393" s="7">
        <v>1682</v>
      </c>
    </row>
    <row r="2394" spans="1:9">
      <c r="A2394" s="7" t="s">
        <v>9</v>
      </c>
      <c r="B2394" s="7">
        <v>108394</v>
      </c>
      <c r="C2394" s="302" t="s">
        <v>4163</v>
      </c>
      <c r="D2394" s="7" t="s">
        <v>4164</v>
      </c>
      <c r="E2394" s="7" t="s">
        <v>28</v>
      </c>
      <c r="F2394" s="7" t="s">
        <v>12</v>
      </c>
      <c r="G2394" s="32">
        <v>278160.00000000006</v>
      </c>
      <c r="H2394" s="7">
        <v>107</v>
      </c>
      <c r="I2394" s="7">
        <v>1321</v>
      </c>
    </row>
    <row r="2395" spans="1:9">
      <c r="A2395" s="7" t="s">
        <v>16</v>
      </c>
      <c r="B2395" s="7">
        <v>108395</v>
      </c>
      <c r="C2395" s="302" t="s">
        <v>4165</v>
      </c>
      <c r="D2395" s="7" t="s">
        <v>4166</v>
      </c>
      <c r="E2395" s="7" t="s">
        <v>20</v>
      </c>
      <c r="F2395" s="7" t="s">
        <v>12</v>
      </c>
      <c r="G2395" s="32">
        <v>34211.058823529413</v>
      </c>
      <c r="H2395" s="7">
        <v>413</v>
      </c>
      <c r="I2395" s="7">
        <v>1682</v>
      </c>
    </row>
    <row r="2396" spans="1:9">
      <c r="A2396" s="7" t="s">
        <v>53</v>
      </c>
      <c r="B2396" s="7">
        <v>108396</v>
      </c>
      <c r="C2396" s="302" t="s">
        <v>4165</v>
      </c>
      <c r="D2396" s="7" t="s">
        <v>4167</v>
      </c>
      <c r="E2396" s="7" t="s">
        <v>118</v>
      </c>
      <c r="F2396" s="7" t="s">
        <v>12</v>
      </c>
      <c r="G2396" s="32">
        <v>18151.26050420168</v>
      </c>
      <c r="H2396" s="7">
        <v>945</v>
      </c>
      <c r="I2396" s="7">
        <v>2232</v>
      </c>
    </row>
    <row r="2397" spans="1:9">
      <c r="A2397" s="7" t="s">
        <v>53</v>
      </c>
      <c r="B2397" s="7">
        <v>108397</v>
      </c>
      <c r="C2397" s="302" t="s">
        <v>4168</v>
      </c>
      <c r="D2397" s="7" t="s">
        <v>4169</v>
      </c>
      <c r="E2397" s="7" t="s">
        <v>72</v>
      </c>
      <c r="F2397" s="7" t="s">
        <v>12</v>
      </c>
      <c r="G2397" s="32">
        <v>21616.831932773108</v>
      </c>
      <c r="H2397" s="7">
        <v>923</v>
      </c>
      <c r="I2397" s="7">
        <v>2147</v>
      </c>
    </row>
    <row r="2398" spans="1:9">
      <c r="A2398" s="7" t="s">
        <v>9</v>
      </c>
      <c r="B2398" s="7">
        <v>108398</v>
      </c>
      <c r="C2398" s="302" t="s">
        <v>4170</v>
      </c>
      <c r="D2398" s="7" t="s">
        <v>4171</v>
      </c>
      <c r="E2398" s="7" t="s">
        <v>65</v>
      </c>
      <c r="F2398" s="7" t="s">
        <v>12</v>
      </c>
      <c r="G2398" s="32">
        <v>13109.277310924372</v>
      </c>
      <c r="H2398" s="7">
        <v>113</v>
      </c>
      <c r="I2398" s="7">
        <v>1339</v>
      </c>
    </row>
    <row r="2399" spans="1:9">
      <c r="A2399" s="7" t="s">
        <v>67</v>
      </c>
      <c r="B2399" s="7">
        <v>108399</v>
      </c>
      <c r="C2399" s="302" t="s">
        <v>4172</v>
      </c>
      <c r="D2399" s="7" t="s">
        <v>4173</v>
      </c>
      <c r="E2399" s="7" t="s">
        <v>69</v>
      </c>
      <c r="F2399" s="7" t="s">
        <v>12</v>
      </c>
      <c r="G2399" s="32">
        <v>68096.873949579836</v>
      </c>
      <c r="H2399" s="7">
        <v>906</v>
      </c>
      <c r="I2399" s="7">
        <v>2913</v>
      </c>
    </row>
    <row r="2400" spans="1:9">
      <c r="A2400" s="7" t="s">
        <v>9</v>
      </c>
      <c r="B2400" s="7">
        <v>108400</v>
      </c>
      <c r="C2400" s="302" t="s">
        <v>4174</v>
      </c>
      <c r="D2400" s="7" t="s">
        <v>4175</v>
      </c>
      <c r="E2400" s="7" t="s">
        <v>14</v>
      </c>
      <c r="F2400" s="7" t="s">
        <v>12</v>
      </c>
      <c r="G2400" s="32">
        <v>25840</v>
      </c>
      <c r="H2400" s="7">
        <v>117</v>
      </c>
      <c r="I2400" s="7">
        <v>1349</v>
      </c>
    </row>
    <row r="2401" spans="1:9">
      <c r="A2401" s="7" t="s">
        <v>9</v>
      </c>
      <c r="B2401" s="7">
        <v>108401</v>
      </c>
      <c r="C2401" s="302" t="s">
        <v>4176</v>
      </c>
      <c r="D2401" s="7" t="s">
        <v>4177</v>
      </c>
      <c r="E2401" s="7" t="s">
        <v>11</v>
      </c>
      <c r="F2401" s="7" t="s">
        <v>12</v>
      </c>
      <c r="G2401" s="32">
        <v>13445.403361344539</v>
      </c>
      <c r="H2401" s="7">
        <v>102</v>
      </c>
      <c r="I2401" s="7">
        <v>1305</v>
      </c>
    </row>
    <row r="2402" spans="1:9">
      <c r="A2402" s="7" t="s">
        <v>53</v>
      </c>
      <c r="B2402" s="7">
        <v>108402</v>
      </c>
      <c r="C2402" s="302" t="s">
        <v>4178</v>
      </c>
      <c r="D2402" s="7" t="s">
        <v>4179</v>
      </c>
      <c r="E2402" s="7" t="s">
        <v>134</v>
      </c>
      <c r="F2402" s="7" t="s">
        <v>12</v>
      </c>
      <c r="G2402" s="32">
        <v>97215.117647058825</v>
      </c>
      <c r="H2402" s="7">
        <v>938</v>
      </c>
      <c r="I2402" s="7">
        <v>2207</v>
      </c>
    </row>
    <row r="2403" spans="1:9">
      <c r="A2403" s="7" t="s">
        <v>53</v>
      </c>
      <c r="B2403" s="7">
        <v>108404</v>
      </c>
      <c r="C2403" s="302" t="s">
        <v>4180</v>
      </c>
      <c r="D2403" s="7" t="s">
        <v>4181</v>
      </c>
      <c r="E2403" s="7" t="s">
        <v>87</v>
      </c>
      <c r="F2403" s="7" t="s">
        <v>12</v>
      </c>
      <c r="G2403" s="32">
        <v>26722.680672268911</v>
      </c>
      <c r="H2403" s="7">
        <v>920</v>
      </c>
      <c r="I2403" s="7">
        <v>2134</v>
      </c>
    </row>
    <row r="2404" spans="1:9">
      <c r="A2404" s="7" t="s">
        <v>24</v>
      </c>
      <c r="B2404" s="7">
        <v>108405</v>
      </c>
      <c r="C2404" s="302" t="s">
        <v>4182</v>
      </c>
      <c r="D2404" s="7" t="s">
        <v>4183</v>
      </c>
      <c r="E2404" s="7" t="s">
        <v>95</v>
      </c>
      <c r="F2404" s="7" t="s">
        <v>12</v>
      </c>
      <c r="G2404" s="32">
        <v>54438.521008403361</v>
      </c>
      <c r="H2404" s="7">
        <v>713</v>
      </c>
      <c r="I2404" s="7">
        <v>1938</v>
      </c>
    </row>
    <row r="2405" spans="1:9">
      <c r="A2405" s="7" t="s">
        <v>156</v>
      </c>
      <c r="B2405" s="7">
        <v>108406</v>
      </c>
      <c r="C2405" s="302" t="s">
        <v>4184</v>
      </c>
      <c r="D2405" s="7" t="s">
        <v>4185</v>
      </c>
      <c r="E2405" s="7" t="s">
        <v>200</v>
      </c>
      <c r="F2405" s="7" t="s">
        <v>12</v>
      </c>
      <c r="G2405" s="32">
        <v>23668</v>
      </c>
      <c r="H2405" s="7">
        <v>705</v>
      </c>
      <c r="I2405" s="7">
        <v>1914</v>
      </c>
    </row>
    <row r="2406" spans="1:9">
      <c r="A2406" s="7" t="s">
        <v>137</v>
      </c>
      <c r="B2406" s="7">
        <v>108407</v>
      </c>
      <c r="C2406" s="302" t="s">
        <v>4186</v>
      </c>
      <c r="D2406" s="7" t="s">
        <v>4187</v>
      </c>
      <c r="E2406" s="7" t="s">
        <v>1510</v>
      </c>
      <c r="F2406" s="7" t="s">
        <v>12</v>
      </c>
      <c r="G2406" s="32">
        <v>33277.462184873948</v>
      </c>
      <c r="H2406" s="7">
        <v>717</v>
      </c>
      <c r="I2406" s="7">
        <v>1955</v>
      </c>
    </row>
    <row r="2407" spans="1:9">
      <c r="A2407" s="7" t="s">
        <v>41</v>
      </c>
      <c r="B2407" s="7">
        <v>108408</v>
      </c>
      <c r="C2407" s="302" t="s">
        <v>4188</v>
      </c>
      <c r="D2407" s="7" t="s">
        <v>4189</v>
      </c>
      <c r="E2407" s="7" t="s">
        <v>43</v>
      </c>
      <c r="F2407" s="7" t="s">
        <v>12</v>
      </c>
      <c r="G2407" s="32">
        <v>52318.579831932773</v>
      </c>
      <c r="H2407" s="7">
        <v>620</v>
      </c>
      <c r="I2407" s="7">
        <v>1877</v>
      </c>
    </row>
    <row r="2408" spans="1:9">
      <c r="A2408" s="7" t="s">
        <v>9</v>
      </c>
      <c r="B2408" s="7">
        <v>108409</v>
      </c>
      <c r="C2408" s="302" t="s">
        <v>4190</v>
      </c>
      <c r="D2408" s="7" t="s">
        <v>4191</v>
      </c>
      <c r="E2408" s="7" t="s">
        <v>78</v>
      </c>
      <c r="F2408" s="7" t="s">
        <v>12</v>
      </c>
      <c r="G2408" s="32">
        <v>18151.26050420168</v>
      </c>
      <c r="H2408" s="7">
        <v>114</v>
      </c>
      <c r="I2408" s="7">
        <v>1343</v>
      </c>
    </row>
    <row r="2409" spans="1:9">
      <c r="A2409" s="7" t="s">
        <v>16</v>
      </c>
      <c r="B2409" s="7">
        <v>108410</v>
      </c>
      <c r="C2409" s="302" t="s">
        <v>4192</v>
      </c>
      <c r="D2409" s="7" t="s">
        <v>4193</v>
      </c>
      <c r="E2409" s="7" t="s">
        <v>20</v>
      </c>
      <c r="F2409" s="7" t="s">
        <v>12</v>
      </c>
      <c r="G2409" s="32">
        <v>29747.882352941182</v>
      </c>
      <c r="H2409" s="7">
        <v>413</v>
      </c>
      <c r="I2409" s="7">
        <v>1682</v>
      </c>
    </row>
    <row r="2410" spans="1:9">
      <c r="A2410" s="7" t="s">
        <v>34</v>
      </c>
      <c r="B2410" s="7">
        <v>108412</v>
      </c>
      <c r="C2410" s="302" t="s">
        <v>4194</v>
      </c>
      <c r="D2410" s="7" t="s">
        <v>4195</v>
      </c>
      <c r="E2410" s="7" t="s">
        <v>33</v>
      </c>
      <c r="F2410" s="7" t="s">
        <v>12</v>
      </c>
      <c r="G2410" s="32">
        <v>172437.08403361347</v>
      </c>
      <c r="H2410" s="7">
        <v>612</v>
      </c>
      <c r="I2410" s="7">
        <v>1836</v>
      </c>
    </row>
    <row r="2411" spans="1:9">
      <c r="A2411" s="7" t="s">
        <v>41</v>
      </c>
      <c r="B2411" s="7">
        <v>108413</v>
      </c>
      <c r="C2411" s="302" t="s">
        <v>4196</v>
      </c>
      <c r="D2411" s="7" t="s">
        <v>4197</v>
      </c>
      <c r="E2411" s="7" t="s">
        <v>43</v>
      </c>
      <c r="F2411" s="7" t="s">
        <v>12</v>
      </c>
      <c r="G2411" s="32">
        <v>32773.08403361345</v>
      </c>
      <c r="H2411" s="7">
        <v>620</v>
      </c>
      <c r="I2411" s="7">
        <v>1877</v>
      </c>
    </row>
    <row r="2412" spans="1:9">
      <c r="A2412" s="7" t="s">
        <v>53</v>
      </c>
      <c r="B2412" s="7">
        <v>108415</v>
      </c>
      <c r="C2412" s="302" t="s">
        <v>4198</v>
      </c>
      <c r="D2412" s="7" t="s">
        <v>4199</v>
      </c>
      <c r="E2412" s="7" t="s">
        <v>72</v>
      </c>
      <c r="F2412" s="7" t="s">
        <v>12</v>
      </c>
      <c r="G2412" s="32">
        <v>26237.899159663866</v>
      </c>
      <c r="H2412" s="7">
        <v>923</v>
      </c>
      <c r="I2412" s="7">
        <v>2147</v>
      </c>
    </row>
    <row r="2413" spans="1:9">
      <c r="A2413" s="7" t="s">
        <v>53</v>
      </c>
      <c r="B2413" s="7">
        <v>108416</v>
      </c>
      <c r="C2413" s="302" t="s">
        <v>4200</v>
      </c>
      <c r="D2413" s="7" t="s">
        <v>4201</v>
      </c>
      <c r="E2413" s="7" t="s">
        <v>87</v>
      </c>
      <c r="F2413" s="7" t="s">
        <v>12</v>
      </c>
      <c r="G2413" s="32">
        <v>142394.89915966385</v>
      </c>
      <c r="H2413" s="7">
        <v>920</v>
      </c>
      <c r="I2413" s="7">
        <v>2134</v>
      </c>
    </row>
    <row r="2414" spans="1:9">
      <c r="A2414" s="7" t="s">
        <v>16</v>
      </c>
      <c r="B2414" s="7">
        <v>108418</v>
      </c>
      <c r="C2414" s="302" t="s">
        <v>4202</v>
      </c>
      <c r="D2414" s="7" t="s">
        <v>4203</v>
      </c>
      <c r="E2414" s="7" t="s">
        <v>18</v>
      </c>
      <c r="F2414" s="7" t="s">
        <v>12</v>
      </c>
      <c r="G2414" s="32">
        <v>20842.016806722691</v>
      </c>
      <c r="H2414" s="7">
        <v>409</v>
      </c>
      <c r="I2414" s="7">
        <v>1673</v>
      </c>
    </row>
    <row r="2415" spans="1:9">
      <c r="A2415" s="7" t="s">
        <v>9</v>
      </c>
      <c r="B2415" s="7">
        <v>108419</v>
      </c>
      <c r="C2415" s="302" t="s">
        <v>4204</v>
      </c>
      <c r="D2415" s="7" t="s">
        <v>4205</v>
      </c>
      <c r="E2415" s="4" t="s">
        <v>14</v>
      </c>
      <c r="F2415" s="7" t="s">
        <v>12</v>
      </c>
      <c r="G2415" s="32">
        <v>11543</v>
      </c>
      <c r="H2415" s="7">
        <v>117</v>
      </c>
      <c r="I2415" s="7">
        <v>1349</v>
      </c>
    </row>
    <row r="2416" spans="1:9">
      <c r="A2416" s="7" t="s">
        <v>53</v>
      </c>
      <c r="B2416" s="7">
        <v>108420</v>
      </c>
      <c r="C2416" s="302" t="s">
        <v>4206</v>
      </c>
      <c r="D2416" s="7" t="s">
        <v>4207</v>
      </c>
      <c r="E2416" s="4" t="s">
        <v>87</v>
      </c>
      <c r="F2416" s="7" t="s">
        <v>12</v>
      </c>
      <c r="G2416" s="32">
        <v>40988.201680672268</v>
      </c>
      <c r="H2416" s="7">
        <v>920</v>
      </c>
      <c r="I2416" s="7">
        <v>2134</v>
      </c>
    </row>
    <row r="2417" spans="1:9">
      <c r="A2417" s="7" t="s">
        <v>67</v>
      </c>
      <c r="B2417" s="7">
        <v>108422</v>
      </c>
      <c r="C2417" s="302" t="s">
        <v>4208</v>
      </c>
      <c r="D2417" s="7" t="s">
        <v>4209</v>
      </c>
      <c r="E2417" s="7" t="s">
        <v>69</v>
      </c>
      <c r="F2417" s="7" t="s">
        <v>12</v>
      </c>
      <c r="G2417" s="32">
        <v>34126.193277310922</v>
      </c>
      <c r="H2417" s="7">
        <v>906</v>
      </c>
      <c r="I2417" s="7">
        <v>2913</v>
      </c>
    </row>
    <row r="2418" spans="1:9">
      <c r="A2418" s="7" t="s">
        <v>156</v>
      </c>
      <c r="B2418" s="7">
        <v>108423</v>
      </c>
      <c r="C2418" s="302" t="s">
        <v>4210</v>
      </c>
      <c r="D2418" s="7" t="s">
        <v>4211</v>
      </c>
      <c r="E2418" s="7" t="s">
        <v>200</v>
      </c>
      <c r="F2418" s="7" t="s">
        <v>12</v>
      </c>
      <c r="G2418" s="32">
        <v>18597.663865546219</v>
      </c>
      <c r="H2418" s="7">
        <v>705</v>
      </c>
      <c r="I2418" s="7">
        <v>1914</v>
      </c>
    </row>
    <row r="2419" spans="1:9">
      <c r="A2419" s="7" t="s">
        <v>53</v>
      </c>
      <c r="B2419" s="7">
        <v>108424</v>
      </c>
      <c r="C2419" s="302" t="s">
        <v>4212</v>
      </c>
      <c r="D2419" s="7" t="s">
        <v>4213</v>
      </c>
      <c r="E2419" s="7" t="s">
        <v>134</v>
      </c>
      <c r="F2419" s="7" t="s">
        <v>12</v>
      </c>
      <c r="G2419" s="32">
        <v>54896.201680672275</v>
      </c>
      <c r="H2419" s="7">
        <v>938</v>
      </c>
      <c r="I2419" s="7">
        <v>2207</v>
      </c>
    </row>
    <row r="2420" spans="1:9">
      <c r="A2420" s="7" t="s">
        <v>41</v>
      </c>
      <c r="B2420" s="7">
        <v>108426</v>
      </c>
      <c r="C2420" s="302" t="s">
        <v>4214</v>
      </c>
      <c r="D2420" s="7" t="s">
        <v>4215</v>
      </c>
      <c r="E2420" s="7" t="s">
        <v>43</v>
      </c>
      <c r="F2420" s="7" t="s">
        <v>12</v>
      </c>
      <c r="G2420" s="32">
        <v>48195.731092436974</v>
      </c>
      <c r="H2420" s="7">
        <v>620</v>
      </c>
      <c r="I2420" s="7">
        <v>1877</v>
      </c>
    </row>
    <row r="2421" spans="1:9">
      <c r="A2421" s="7" t="s">
        <v>24</v>
      </c>
      <c r="B2421" s="7">
        <v>108428</v>
      </c>
      <c r="C2421" s="302" t="s">
        <v>4216</v>
      </c>
      <c r="D2421" s="7" t="s">
        <v>4217</v>
      </c>
      <c r="E2421" s="7" t="s">
        <v>52</v>
      </c>
      <c r="F2421" s="7" t="s">
        <v>12</v>
      </c>
      <c r="G2421" s="32">
        <v>3360</v>
      </c>
      <c r="H2421" s="7">
        <v>720</v>
      </c>
      <c r="I2421" s="7">
        <v>1980</v>
      </c>
    </row>
    <row r="2422" spans="1:9">
      <c r="A2422" s="7" t="s">
        <v>9</v>
      </c>
      <c r="B2422" s="7">
        <v>108429</v>
      </c>
      <c r="C2422" s="302" t="s">
        <v>4218</v>
      </c>
      <c r="D2422" s="7" t="s">
        <v>4205</v>
      </c>
      <c r="E2422" s="7" t="s">
        <v>14</v>
      </c>
      <c r="F2422" s="7" t="s">
        <v>12</v>
      </c>
      <c r="G2422" s="32">
        <v>44931.268907563026</v>
      </c>
      <c r="H2422" s="7">
        <v>117</v>
      </c>
      <c r="I2422" s="7">
        <v>1349</v>
      </c>
    </row>
    <row r="2423" spans="1:9">
      <c r="A2423" s="7" t="s">
        <v>53</v>
      </c>
      <c r="B2423" s="7">
        <v>108430</v>
      </c>
      <c r="C2423" s="302" t="s">
        <v>4219</v>
      </c>
      <c r="D2423" s="7" t="s">
        <v>4220</v>
      </c>
      <c r="E2423" s="7" t="s">
        <v>186</v>
      </c>
      <c r="F2423" s="7" t="s">
        <v>12</v>
      </c>
      <c r="G2423" s="32">
        <v>12000</v>
      </c>
      <c r="H2423" s="7">
        <v>907</v>
      </c>
      <c r="I2423" s="7">
        <v>2100</v>
      </c>
    </row>
    <row r="2424" spans="1:9">
      <c r="A2424" s="7" t="s">
        <v>53</v>
      </c>
      <c r="B2424" s="7">
        <v>108431</v>
      </c>
      <c r="C2424" s="302" t="s">
        <v>4221</v>
      </c>
      <c r="D2424" s="7" t="s">
        <v>4222</v>
      </c>
      <c r="E2424" s="7" t="s">
        <v>87</v>
      </c>
      <c r="F2424" s="7" t="s">
        <v>12</v>
      </c>
      <c r="G2424" s="32">
        <v>69540.000000000015</v>
      </c>
      <c r="H2424" s="7">
        <v>920</v>
      </c>
      <c r="I2424" s="7">
        <v>2134</v>
      </c>
    </row>
    <row r="2425" spans="1:9">
      <c r="A2425" s="7" t="s">
        <v>53</v>
      </c>
      <c r="B2425" s="7">
        <v>108432</v>
      </c>
      <c r="C2425" s="302" t="s">
        <v>4223</v>
      </c>
      <c r="D2425" s="7" t="s">
        <v>4224</v>
      </c>
      <c r="E2425" s="7" t="s">
        <v>118</v>
      </c>
      <c r="F2425" s="7" t="s">
        <v>12</v>
      </c>
      <c r="G2425" s="32">
        <v>15031.260504201682</v>
      </c>
      <c r="H2425" s="7">
        <v>945</v>
      </c>
      <c r="I2425" s="7">
        <v>2232</v>
      </c>
    </row>
    <row r="2426" spans="1:9">
      <c r="A2426" s="7" t="s">
        <v>16</v>
      </c>
      <c r="B2426" s="7">
        <v>108433</v>
      </c>
      <c r="C2426" s="302" t="s">
        <v>4225</v>
      </c>
      <c r="D2426" s="7" t="s">
        <v>4226</v>
      </c>
      <c r="E2426" s="7" t="s">
        <v>18</v>
      </c>
      <c r="F2426" s="7" t="s">
        <v>12</v>
      </c>
      <c r="G2426" s="32">
        <v>8542.0168067226896</v>
      </c>
      <c r="H2426" s="7">
        <v>409</v>
      </c>
      <c r="I2426" s="7">
        <v>1673</v>
      </c>
    </row>
    <row r="2427" spans="1:9">
      <c r="A2427" s="7" t="s">
        <v>53</v>
      </c>
      <c r="B2427" s="7">
        <v>108434</v>
      </c>
      <c r="C2427" s="302" t="s">
        <v>4227</v>
      </c>
      <c r="D2427" s="7" t="s">
        <v>4228</v>
      </c>
      <c r="E2427" s="7" t="s">
        <v>143</v>
      </c>
      <c r="F2427" s="7" t="s">
        <v>12</v>
      </c>
      <c r="G2427" s="32">
        <v>47520.957983193279</v>
      </c>
      <c r="H2427" s="7">
        <v>919</v>
      </c>
      <c r="I2427" s="7">
        <v>2131</v>
      </c>
    </row>
    <row r="2428" spans="1:9">
      <c r="A2428" s="7" t="s">
        <v>53</v>
      </c>
      <c r="B2428" s="7">
        <v>108436</v>
      </c>
      <c r="C2428" s="302" t="s">
        <v>4229</v>
      </c>
      <c r="D2428" s="7" t="s">
        <v>4230</v>
      </c>
      <c r="E2428" s="7" t="s">
        <v>134</v>
      </c>
      <c r="F2428" s="7" t="s">
        <v>12</v>
      </c>
      <c r="G2428" s="32">
        <v>47340.403361344543</v>
      </c>
      <c r="H2428" s="7">
        <v>938</v>
      </c>
      <c r="I2428" s="7">
        <v>2207</v>
      </c>
    </row>
    <row r="2429" spans="1:9">
      <c r="A2429" s="7" t="s">
        <v>9</v>
      </c>
      <c r="B2429" s="7">
        <v>108437</v>
      </c>
      <c r="C2429" s="302" t="s">
        <v>4231</v>
      </c>
      <c r="D2429" s="7" t="s">
        <v>4232</v>
      </c>
      <c r="E2429" s="7" t="s">
        <v>126</v>
      </c>
      <c r="F2429" s="7" t="s">
        <v>12</v>
      </c>
      <c r="G2429" s="32">
        <v>52437.117647058825</v>
      </c>
      <c r="H2429" s="7">
        <v>104</v>
      </c>
      <c r="I2429" s="7">
        <v>1311</v>
      </c>
    </row>
    <row r="2430" spans="1:9">
      <c r="A2430" s="7" t="s">
        <v>53</v>
      </c>
      <c r="B2430" s="7">
        <v>108438</v>
      </c>
      <c r="C2430" s="302" t="s">
        <v>4233</v>
      </c>
      <c r="D2430" s="7" t="s">
        <v>4234</v>
      </c>
      <c r="E2430" s="7" t="s">
        <v>186</v>
      </c>
      <c r="F2430" s="7" t="s">
        <v>12</v>
      </c>
      <c r="G2430" s="32">
        <v>23668</v>
      </c>
      <c r="H2430" s="7">
        <v>907</v>
      </c>
      <c r="I2430" s="7">
        <v>2100</v>
      </c>
    </row>
    <row r="2431" spans="1:9">
      <c r="A2431" s="7" t="s">
        <v>53</v>
      </c>
      <c r="B2431" s="7">
        <v>108439</v>
      </c>
      <c r="C2431" s="302" t="s">
        <v>4235</v>
      </c>
      <c r="D2431" s="7" t="s">
        <v>4236</v>
      </c>
      <c r="E2431" s="7" t="s">
        <v>61</v>
      </c>
      <c r="F2431" s="7" t="s">
        <v>12</v>
      </c>
      <c r="G2431" s="32">
        <v>9540</v>
      </c>
      <c r="H2431" s="7">
        <v>921</v>
      </c>
      <c r="I2431" s="7">
        <v>2137</v>
      </c>
    </row>
    <row r="2432" spans="1:9">
      <c r="A2432" s="7" t="s">
        <v>53</v>
      </c>
      <c r="B2432" s="7">
        <v>108440</v>
      </c>
      <c r="C2432" s="302" t="s">
        <v>4237</v>
      </c>
      <c r="D2432" s="7" t="s">
        <v>4238</v>
      </c>
      <c r="E2432" s="4" t="s">
        <v>84</v>
      </c>
      <c r="F2432" s="7" t="s">
        <v>12</v>
      </c>
      <c r="G2432" s="32">
        <v>17026.521008403364</v>
      </c>
      <c r="H2432" s="7">
        <v>946</v>
      </c>
      <c r="I2432" s="7">
        <v>2235</v>
      </c>
    </row>
    <row r="2433" spans="1:9">
      <c r="A2433" s="7" t="s">
        <v>53</v>
      </c>
      <c r="B2433" s="7">
        <v>108441</v>
      </c>
      <c r="C2433" s="302" t="s">
        <v>4239</v>
      </c>
      <c r="D2433" s="7" t="s">
        <v>4240</v>
      </c>
      <c r="E2433" s="7" t="s">
        <v>55</v>
      </c>
      <c r="F2433" s="7" t="s">
        <v>12</v>
      </c>
      <c r="G2433" s="32">
        <v>32855.957983193279</v>
      </c>
      <c r="H2433" s="7">
        <v>936</v>
      </c>
      <c r="I2433" s="7">
        <v>2200</v>
      </c>
    </row>
    <row r="2434" spans="1:9">
      <c r="A2434" s="7" t="s">
        <v>9</v>
      </c>
      <c r="B2434" s="7">
        <v>108442</v>
      </c>
      <c r="C2434" s="302" t="s">
        <v>4239</v>
      </c>
      <c r="D2434" s="7" t="s">
        <v>4241</v>
      </c>
      <c r="E2434" s="7" t="s">
        <v>28</v>
      </c>
      <c r="F2434" s="7" t="s">
        <v>12</v>
      </c>
      <c r="G2434" s="32">
        <v>26756</v>
      </c>
      <c r="H2434" s="7">
        <v>107</v>
      </c>
      <c r="I2434" s="7">
        <v>1320</v>
      </c>
    </row>
    <row r="2435" spans="1:9">
      <c r="A2435" s="7" t="s">
        <v>53</v>
      </c>
      <c r="B2435" s="7">
        <v>108443</v>
      </c>
      <c r="C2435" s="302" t="s">
        <v>4242</v>
      </c>
      <c r="D2435" s="7" t="s">
        <v>4243</v>
      </c>
      <c r="E2435" s="7" t="s">
        <v>76</v>
      </c>
      <c r="F2435" s="7" t="s">
        <v>12</v>
      </c>
      <c r="G2435" s="32">
        <v>41153.277310924372</v>
      </c>
      <c r="H2435" s="7">
        <v>937</v>
      </c>
      <c r="I2435" s="7">
        <v>2203</v>
      </c>
    </row>
    <row r="2436" spans="1:9">
      <c r="A2436" s="7" t="s">
        <v>53</v>
      </c>
      <c r="B2436" s="7">
        <v>108444</v>
      </c>
      <c r="C2436" s="302" t="s">
        <v>4244</v>
      </c>
      <c r="D2436" s="7" t="s">
        <v>4245</v>
      </c>
      <c r="E2436" s="7" t="s">
        <v>186</v>
      </c>
      <c r="F2436" s="7" t="s">
        <v>12</v>
      </c>
      <c r="G2436" s="32">
        <v>34033.621848739502</v>
      </c>
      <c r="H2436" s="7">
        <v>907</v>
      </c>
      <c r="I2436" s="7">
        <v>2100</v>
      </c>
    </row>
    <row r="2437" spans="1:9">
      <c r="A2437" s="7" t="s">
        <v>34</v>
      </c>
      <c r="B2437" s="7">
        <v>108445</v>
      </c>
      <c r="C2437" s="302" t="s">
        <v>4246</v>
      </c>
      <c r="D2437" s="7" t="s">
        <v>4247</v>
      </c>
      <c r="E2437" s="7" t="s">
        <v>36</v>
      </c>
      <c r="F2437" s="7" t="s">
        <v>12</v>
      </c>
      <c r="G2437" s="32">
        <v>16609.26050420168</v>
      </c>
      <c r="H2437" s="7">
        <v>509</v>
      </c>
      <c r="I2437" s="7">
        <v>1738</v>
      </c>
    </row>
    <row r="2438" spans="1:9">
      <c r="A2438" s="7" t="s">
        <v>53</v>
      </c>
      <c r="B2438" s="7">
        <v>108446</v>
      </c>
      <c r="C2438" s="302" t="s">
        <v>4248</v>
      </c>
      <c r="D2438" s="7" t="s">
        <v>4249</v>
      </c>
      <c r="E2438" s="7" t="s">
        <v>143</v>
      </c>
      <c r="F2438" s="7" t="s">
        <v>12</v>
      </c>
      <c r="G2438" s="32">
        <v>16638.638655462186</v>
      </c>
      <c r="H2438" s="7">
        <v>919</v>
      </c>
      <c r="I2438" s="7">
        <v>2131</v>
      </c>
    </row>
    <row r="2439" spans="1:9">
      <c r="A2439" s="7" t="s">
        <v>34</v>
      </c>
      <c r="B2439" s="7">
        <v>108447</v>
      </c>
      <c r="C2439" s="302" t="s">
        <v>4250</v>
      </c>
      <c r="D2439" s="7" t="s">
        <v>4251</v>
      </c>
      <c r="E2439" s="4" t="s">
        <v>33</v>
      </c>
      <c r="F2439" s="7" t="s">
        <v>12</v>
      </c>
      <c r="G2439" s="32">
        <v>44316.26050420168</v>
      </c>
      <c r="H2439" s="7">
        <v>612</v>
      </c>
      <c r="I2439" s="7">
        <v>1836</v>
      </c>
    </row>
    <row r="2440" spans="1:9">
      <c r="A2440" s="7" t="s">
        <v>16</v>
      </c>
      <c r="B2440" s="7">
        <v>108448</v>
      </c>
      <c r="C2440" s="302" t="s">
        <v>4252</v>
      </c>
      <c r="D2440" s="7" t="s">
        <v>4253</v>
      </c>
      <c r="E2440" s="7" t="s">
        <v>18</v>
      </c>
      <c r="F2440" s="7" t="s">
        <v>12</v>
      </c>
      <c r="G2440" s="32">
        <v>17515.966386554621</v>
      </c>
      <c r="H2440" s="7">
        <v>409</v>
      </c>
      <c r="I2440" s="7">
        <v>1673</v>
      </c>
    </row>
    <row r="2441" spans="1:9">
      <c r="A2441" s="7" t="s">
        <v>9</v>
      </c>
      <c r="B2441" s="7">
        <v>108449</v>
      </c>
      <c r="C2441" s="302" t="s">
        <v>4254</v>
      </c>
      <c r="D2441" s="7" t="s">
        <v>4255</v>
      </c>
      <c r="E2441" s="7" t="s">
        <v>23</v>
      </c>
      <c r="F2441" s="7" t="s">
        <v>12</v>
      </c>
      <c r="G2441" s="32">
        <v>16606.563025210085</v>
      </c>
      <c r="H2441" s="7">
        <v>103</v>
      </c>
      <c r="I2441" s="7">
        <v>1307</v>
      </c>
    </row>
    <row r="2442" spans="1:9">
      <c r="A2442" s="7" t="s">
        <v>9</v>
      </c>
      <c r="B2442" s="7">
        <v>108450</v>
      </c>
      <c r="C2442" s="302" t="s">
        <v>4256</v>
      </c>
      <c r="D2442" s="7" t="s">
        <v>4257</v>
      </c>
      <c r="E2442" s="7" t="s">
        <v>65</v>
      </c>
      <c r="F2442" s="7" t="s">
        <v>12</v>
      </c>
      <c r="G2442" s="32">
        <v>22270</v>
      </c>
      <c r="H2442" s="7">
        <v>113</v>
      </c>
      <c r="I2442" s="7">
        <v>1339</v>
      </c>
    </row>
    <row r="2443" spans="1:9">
      <c r="A2443" s="7" t="s">
        <v>34</v>
      </c>
      <c r="B2443" s="7">
        <v>108451</v>
      </c>
      <c r="C2443" s="302" t="s">
        <v>4258</v>
      </c>
      <c r="D2443" s="7" t="s">
        <v>4259</v>
      </c>
      <c r="E2443" s="4" t="s">
        <v>33</v>
      </c>
      <c r="F2443" s="7" t="s">
        <v>12</v>
      </c>
      <c r="G2443" s="32">
        <v>73998.151260504208</v>
      </c>
      <c r="H2443" s="7">
        <v>612</v>
      </c>
      <c r="I2443" s="7">
        <v>1836</v>
      </c>
    </row>
    <row r="2444" spans="1:9">
      <c r="A2444" s="7" t="s">
        <v>53</v>
      </c>
      <c r="B2444" s="7">
        <v>108452</v>
      </c>
      <c r="C2444" s="302" t="s">
        <v>4260</v>
      </c>
      <c r="D2444" s="7" t="s">
        <v>4261</v>
      </c>
      <c r="E2444" s="7" t="s">
        <v>186</v>
      </c>
      <c r="F2444" s="7" t="s">
        <v>12</v>
      </c>
      <c r="G2444" s="32">
        <v>6960</v>
      </c>
      <c r="H2444" s="7">
        <v>907</v>
      </c>
      <c r="I2444" s="7">
        <v>2100</v>
      </c>
    </row>
    <row r="2445" spans="1:9">
      <c r="A2445" s="7" t="s">
        <v>9</v>
      </c>
      <c r="B2445" s="7">
        <v>108453</v>
      </c>
      <c r="C2445" s="302" t="s">
        <v>4262</v>
      </c>
      <c r="D2445" s="7" t="s">
        <v>4263</v>
      </c>
      <c r="E2445" s="7" t="s">
        <v>28</v>
      </c>
      <c r="F2445" s="7" t="s">
        <v>12</v>
      </c>
      <c r="G2445" s="32">
        <v>33277.310924369747</v>
      </c>
      <c r="H2445" s="7">
        <v>107</v>
      </c>
      <c r="I2445" s="7">
        <v>1320</v>
      </c>
    </row>
    <row r="2446" spans="1:9">
      <c r="A2446" s="7" t="s">
        <v>53</v>
      </c>
      <c r="B2446" s="7">
        <v>108454</v>
      </c>
      <c r="C2446" s="302" t="s">
        <v>4264</v>
      </c>
      <c r="D2446" s="7" t="s">
        <v>4265</v>
      </c>
      <c r="E2446" s="7" t="s">
        <v>87</v>
      </c>
      <c r="F2446" s="7" t="s">
        <v>12</v>
      </c>
      <c r="G2446" s="32">
        <v>49703.571428571428</v>
      </c>
      <c r="H2446" s="7">
        <v>920</v>
      </c>
      <c r="I2446" s="7">
        <v>2134</v>
      </c>
    </row>
    <row r="2447" spans="1:9">
      <c r="A2447" s="7" t="s">
        <v>423</v>
      </c>
      <c r="B2447" s="7">
        <v>108456</v>
      </c>
      <c r="C2447" s="302" t="s">
        <v>4266</v>
      </c>
      <c r="D2447" s="7" t="s">
        <v>4267</v>
      </c>
      <c r="E2447" s="7" t="s">
        <v>425</v>
      </c>
      <c r="F2447" s="7" t="s">
        <v>12</v>
      </c>
      <c r="G2447" s="32">
        <v>60952.613445378156</v>
      </c>
      <c r="H2447" s="7">
        <v>405</v>
      </c>
      <c r="I2447" s="7">
        <v>1640</v>
      </c>
    </row>
    <row r="2448" spans="1:9">
      <c r="A2448" s="7" t="s">
        <v>53</v>
      </c>
      <c r="B2448" s="7">
        <v>108457</v>
      </c>
      <c r="C2448" s="302" t="s">
        <v>4268</v>
      </c>
      <c r="D2448" s="7" t="s">
        <v>4269</v>
      </c>
      <c r="E2448" s="7" t="s">
        <v>118</v>
      </c>
      <c r="F2448" s="7" t="s">
        <v>12</v>
      </c>
      <c r="G2448" s="32">
        <v>36451.26050420168</v>
      </c>
      <c r="H2448" s="7">
        <v>945</v>
      </c>
      <c r="I2448" s="7">
        <v>2232</v>
      </c>
    </row>
    <row r="2449" spans="1:9">
      <c r="A2449" s="7" t="s">
        <v>137</v>
      </c>
      <c r="B2449" s="7">
        <v>108458</v>
      </c>
      <c r="C2449" s="302" t="s">
        <v>4270</v>
      </c>
      <c r="D2449" s="7" t="s">
        <v>4271</v>
      </c>
      <c r="E2449" s="7" t="s">
        <v>1510</v>
      </c>
      <c r="F2449" s="7" t="s">
        <v>12</v>
      </c>
      <c r="G2449" s="32">
        <v>34117.798319327732</v>
      </c>
      <c r="H2449" s="7">
        <v>717</v>
      </c>
      <c r="I2449" s="7">
        <v>1957</v>
      </c>
    </row>
    <row r="2450" spans="1:9">
      <c r="A2450" s="7" t="s">
        <v>9</v>
      </c>
      <c r="B2450" s="7">
        <v>108459</v>
      </c>
      <c r="C2450" s="302" t="s">
        <v>4272</v>
      </c>
      <c r="D2450" s="7" t="s">
        <v>4273</v>
      </c>
      <c r="E2450" s="7" t="s">
        <v>65</v>
      </c>
      <c r="F2450" s="7" t="s">
        <v>12</v>
      </c>
      <c r="G2450" s="32">
        <v>66810</v>
      </c>
      <c r="H2450" s="7">
        <v>113</v>
      </c>
      <c r="I2450" s="7">
        <v>1339</v>
      </c>
    </row>
    <row r="2451" spans="1:9">
      <c r="A2451" s="7" t="s">
        <v>53</v>
      </c>
      <c r="B2451" s="7">
        <v>108460</v>
      </c>
      <c r="C2451" s="302" t="s">
        <v>4274</v>
      </c>
      <c r="D2451" s="7" t="s">
        <v>4275</v>
      </c>
      <c r="E2451" s="7" t="s">
        <v>61</v>
      </c>
      <c r="F2451" s="7" t="s">
        <v>12</v>
      </c>
      <c r="G2451" s="32">
        <v>77715.117647058825</v>
      </c>
      <c r="H2451" s="7">
        <v>921</v>
      </c>
      <c r="I2451" s="7">
        <v>2137</v>
      </c>
    </row>
    <row r="2452" spans="1:9">
      <c r="A2452" s="7" t="s">
        <v>137</v>
      </c>
      <c r="B2452" s="7">
        <v>108462</v>
      </c>
      <c r="C2452" s="302" t="s">
        <v>4276</v>
      </c>
      <c r="D2452" s="7" t="s">
        <v>4271</v>
      </c>
      <c r="E2452" s="4" t="s">
        <v>1510</v>
      </c>
      <c r="F2452" s="7" t="s">
        <v>12</v>
      </c>
      <c r="G2452" s="32">
        <v>33277.462184873948</v>
      </c>
      <c r="H2452" s="7">
        <v>717</v>
      </c>
      <c r="I2452" s="7">
        <v>1957</v>
      </c>
    </row>
    <row r="2453" spans="1:9">
      <c r="A2453" s="7" t="s">
        <v>9</v>
      </c>
      <c r="B2453" s="7">
        <v>108463</v>
      </c>
      <c r="C2453" s="302" t="s">
        <v>4277</v>
      </c>
      <c r="D2453" s="7" t="s">
        <v>4278</v>
      </c>
      <c r="E2453" s="7" t="s">
        <v>126</v>
      </c>
      <c r="F2453" s="7" t="s">
        <v>12</v>
      </c>
      <c r="G2453" s="32">
        <v>19610.243697478993</v>
      </c>
      <c r="H2453" s="7">
        <v>104</v>
      </c>
      <c r="I2453" s="7">
        <v>1311</v>
      </c>
    </row>
    <row r="2454" spans="1:9">
      <c r="A2454" s="7" t="s">
        <v>9</v>
      </c>
      <c r="B2454" s="7">
        <v>108464</v>
      </c>
      <c r="C2454" s="302" t="s">
        <v>4279</v>
      </c>
      <c r="D2454" s="7" t="s">
        <v>4280</v>
      </c>
      <c r="E2454" s="7" t="s">
        <v>11</v>
      </c>
      <c r="F2454" s="7" t="s">
        <v>12</v>
      </c>
      <c r="G2454" s="32">
        <v>24033.680672268911</v>
      </c>
      <c r="H2454" s="7">
        <v>102</v>
      </c>
      <c r="I2454" s="7">
        <v>1305</v>
      </c>
    </row>
    <row r="2455" spans="1:9">
      <c r="A2455" s="7" t="s">
        <v>423</v>
      </c>
      <c r="B2455" s="7">
        <v>108465</v>
      </c>
      <c r="C2455" s="302" t="s">
        <v>4281</v>
      </c>
      <c r="D2455" s="7" t="s">
        <v>4282</v>
      </c>
      <c r="E2455" s="4" t="s">
        <v>759</v>
      </c>
      <c r="F2455" s="7" t="s">
        <v>12</v>
      </c>
      <c r="G2455" s="32">
        <v>62173.08403361345</v>
      </c>
      <c r="H2455" s="7">
        <v>415</v>
      </c>
      <c r="I2455" s="7">
        <v>1664</v>
      </c>
    </row>
    <row r="2456" spans="1:9">
      <c r="A2456" s="7" t="s">
        <v>53</v>
      </c>
      <c r="B2456" s="7">
        <v>108467</v>
      </c>
      <c r="C2456" s="302" t="s">
        <v>4283</v>
      </c>
      <c r="D2456" s="7" t="s">
        <v>4284</v>
      </c>
      <c r="E2456" s="7" t="s">
        <v>76</v>
      </c>
      <c r="F2456" s="7" t="s">
        <v>12</v>
      </c>
      <c r="G2456" s="32">
        <v>54381.361344537814</v>
      </c>
      <c r="H2456" s="7">
        <v>937</v>
      </c>
      <c r="I2456" s="7">
        <v>2203</v>
      </c>
    </row>
    <row r="2457" spans="1:9">
      <c r="A2457" s="7" t="s">
        <v>9</v>
      </c>
      <c r="B2457" s="7">
        <v>108468</v>
      </c>
      <c r="C2457" s="302" t="s">
        <v>4285</v>
      </c>
      <c r="D2457" s="7" t="s">
        <v>4286</v>
      </c>
      <c r="E2457" s="7" t="s">
        <v>28</v>
      </c>
      <c r="F2457" s="7" t="s">
        <v>12</v>
      </c>
      <c r="G2457" s="32">
        <v>3690.0000000000005</v>
      </c>
      <c r="H2457" s="7">
        <v>107</v>
      </c>
      <c r="I2457" s="7">
        <v>1320</v>
      </c>
    </row>
    <row r="2458" spans="1:9">
      <c r="A2458" s="7" t="s">
        <v>53</v>
      </c>
      <c r="B2458" s="7">
        <v>108469</v>
      </c>
      <c r="C2458" s="302" t="s">
        <v>4287</v>
      </c>
      <c r="D2458" s="7" t="s">
        <v>4288</v>
      </c>
      <c r="E2458" s="7" t="s">
        <v>143</v>
      </c>
      <c r="F2458" s="7" t="s">
        <v>12</v>
      </c>
      <c r="G2458" s="32">
        <v>53914.100840336134</v>
      </c>
      <c r="H2458" s="7">
        <v>919</v>
      </c>
      <c r="I2458" s="7">
        <v>2131</v>
      </c>
    </row>
    <row r="2459" spans="1:9">
      <c r="A2459" s="7" t="s">
        <v>9</v>
      </c>
      <c r="B2459" s="7">
        <v>108471</v>
      </c>
      <c r="C2459" s="302" t="s">
        <v>4289</v>
      </c>
      <c r="D2459" s="7" t="s">
        <v>4290</v>
      </c>
      <c r="E2459" s="7" t="s">
        <v>11</v>
      </c>
      <c r="F2459" s="7" t="s">
        <v>12</v>
      </c>
      <c r="G2459" s="32">
        <v>6554.6386554621859</v>
      </c>
      <c r="H2459" s="7">
        <v>102</v>
      </c>
      <c r="I2459" s="7">
        <v>1305</v>
      </c>
    </row>
    <row r="2460" spans="1:9">
      <c r="A2460" s="7" t="s">
        <v>53</v>
      </c>
      <c r="B2460" s="7">
        <v>108472</v>
      </c>
      <c r="C2460" s="302" t="s">
        <v>4291</v>
      </c>
      <c r="D2460" s="7" t="s">
        <v>4292</v>
      </c>
      <c r="E2460" s="7" t="s">
        <v>72</v>
      </c>
      <c r="F2460" s="7" t="s">
        <v>12</v>
      </c>
      <c r="G2460" s="32">
        <v>33445.436974789918</v>
      </c>
      <c r="H2460" s="7">
        <v>923</v>
      </c>
      <c r="I2460" s="7">
        <v>2147</v>
      </c>
    </row>
    <row r="2461" spans="1:9">
      <c r="A2461" s="7" t="s">
        <v>9</v>
      </c>
      <c r="B2461" s="7">
        <v>108473</v>
      </c>
      <c r="C2461" s="302" t="s">
        <v>4293</v>
      </c>
      <c r="D2461" s="7" t="s">
        <v>4294</v>
      </c>
      <c r="E2461" s="7" t="s">
        <v>126</v>
      </c>
      <c r="F2461" s="7" t="s">
        <v>12</v>
      </c>
      <c r="G2461" s="32">
        <v>55166.016806722691</v>
      </c>
      <c r="H2461" s="7">
        <v>104</v>
      </c>
      <c r="I2461" s="7">
        <v>1311</v>
      </c>
    </row>
    <row r="2462" spans="1:9">
      <c r="A2462" s="7" t="s">
        <v>9</v>
      </c>
      <c r="B2462" s="7">
        <v>108474</v>
      </c>
      <c r="C2462" s="302" t="s">
        <v>4295</v>
      </c>
      <c r="D2462" s="7" t="s">
        <v>4296</v>
      </c>
      <c r="E2462" s="7" t="s">
        <v>23</v>
      </c>
      <c r="F2462" s="7" t="s">
        <v>12</v>
      </c>
      <c r="G2462" s="32">
        <v>11900.504201680673</v>
      </c>
      <c r="H2462" s="7">
        <v>103</v>
      </c>
      <c r="I2462" s="7">
        <v>1307</v>
      </c>
    </row>
    <row r="2463" spans="1:9">
      <c r="A2463" s="7" t="s">
        <v>53</v>
      </c>
      <c r="B2463" s="7">
        <v>108475</v>
      </c>
      <c r="C2463" s="302" t="s">
        <v>4297</v>
      </c>
      <c r="D2463" s="7" t="s">
        <v>4298</v>
      </c>
      <c r="E2463" s="7" t="s">
        <v>143</v>
      </c>
      <c r="F2463" s="7" t="s">
        <v>12</v>
      </c>
      <c r="G2463" s="32">
        <v>21176.403361344539</v>
      </c>
      <c r="H2463" s="7">
        <v>919</v>
      </c>
      <c r="I2463" s="7">
        <v>2131</v>
      </c>
    </row>
    <row r="2464" spans="1:9">
      <c r="A2464" s="7" t="s">
        <v>53</v>
      </c>
      <c r="B2464" s="7">
        <v>108476</v>
      </c>
      <c r="C2464" s="302" t="s">
        <v>4299</v>
      </c>
      <c r="D2464" s="7" t="s">
        <v>4300</v>
      </c>
      <c r="E2464" s="7" t="s">
        <v>72</v>
      </c>
      <c r="F2464" s="7" t="s">
        <v>12</v>
      </c>
      <c r="G2464" s="32">
        <v>16806.798319327732</v>
      </c>
      <c r="H2464" s="7">
        <v>923</v>
      </c>
      <c r="I2464" s="7">
        <v>2147</v>
      </c>
    </row>
    <row r="2465" spans="1:9">
      <c r="A2465" s="7" t="s">
        <v>24</v>
      </c>
      <c r="B2465" s="7">
        <v>108477</v>
      </c>
      <c r="C2465" s="302" t="s">
        <v>4301</v>
      </c>
      <c r="D2465" s="7" t="s">
        <v>4302</v>
      </c>
      <c r="E2465" s="7" t="s">
        <v>95</v>
      </c>
      <c r="F2465" s="7" t="s">
        <v>12</v>
      </c>
      <c r="G2465" s="32">
        <v>75406.731092436967</v>
      </c>
      <c r="H2465" s="7">
        <v>713</v>
      </c>
      <c r="I2465" s="7">
        <v>1938</v>
      </c>
    </row>
    <row r="2466" spans="1:9">
      <c r="A2466" s="7" t="s">
        <v>53</v>
      </c>
      <c r="B2466" s="7">
        <v>108478</v>
      </c>
      <c r="C2466" s="302" t="s">
        <v>4303</v>
      </c>
      <c r="D2466" s="7" t="s">
        <v>4304</v>
      </c>
      <c r="E2466" s="4" t="s">
        <v>84</v>
      </c>
      <c r="F2466" s="7" t="s">
        <v>12</v>
      </c>
      <c r="G2466" s="32">
        <v>74246.882352941175</v>
      </c>
      <c r="H2466" s="7">
        <v>946</v>
      </c>
      <c r="I2466" s="7">
        <v>2235</v>
      </c>
    </row>
    <row r="2467" spans="1:9">
      <c r="A2467" s="7" t="s">
        <v>16</v>
      </c>
      <c r="B2467" s="7">
        <v>108479</v>
      </c>
      <c r="C2467" s="302" t="s">
        <v>4305</v>
      </c>
      <c r="D2467" s="7" t="s">
        <v>4306</v>
      </c>
      <c r="E2467" s="7" t="s">
        <v>20</v>
      </c>
      <c r="F2467" s="7" t="s">
        <v>12</v>
      </c>
      <c r="G2467" s="32">
        <v>21480</v>
      </c>
      <c r="H2467" s="7">
        <v>413</v>
      </c>
      <c r="I2467" s="7">
        <v>1682</v>
      </c>
    </row>
    <row r="2468" spans="1:9">
      <c r="A2468" s="7" t="s">
        <v>53</v>
      </c>
      <c r="B2468" s="7">
        <v>108480</v>
      </c>
      <c r="C2468" s="302" t="s">
        <v>4307</v>
      </c>
      <c r="D2468" s="7" t="s">
        <v>4308</v>
      </c>
      <c r="E2468" s="7" t="s">
        <v>72</v>
      </c>
      <c r="F2468" s="7" t="s">
        <v>12</v>
      </c>
      <c r="G2468" s="32">
        <v>26903</v>
      </c>
      <c r="H2468" s="7">
        <v>923</v>
      </c>
      <c r="I2468" s="7">
        <v>2147</v>
      </c>
    </row>
    <row r="2469" spans="1:9">
      <c r="A2469" s="7" t="s">
        <v>9</v>
      </c>
      <c r="B2469" s="7">
        <v>108481</v>
      </c>
      <c r="C2469" s="302" t="s">
        <v>4309</v>
      </c>
      <c r="D2469" s="7" t="s">
        <v>4310</v>
      </c>
      <c r="E2469" s="7" t="s">
        <v>153</v>
      </c>
      <c r="F2469" s="7" t="s">
        <v>12</v>
      </c>
      <c r="G2469" s="32">
        <v>13109.277310924372</v>
      </c>
      <c r="H2469" s="7">
        <v>116</v>
      </c>
      <c r="I2469" s="7">
        <v>1347</v>
      </c>
    </row>
    <row r="2470" spans="1:9">
      <c r="A2470" s="7" t="s">
        <v>53</v>
      </c>
      <c r="B2470" s="7">
        <v>108482</v>
      </c>
      <c r="C2470" s="302" t="s">
        <v>4311</v>
      </c>
      <c r="D2470" s="7" t="s">
        <v>4312</v>
      </c>
      <c r="E2470" s="7" t="s">
        <v>84</v>
      </c>
      <c r="F2470" s="7" t="s">
        <v>12</v>
      </c>
      <c r="G2470" s="32">
        <v>31260.436974789915</v>
      </c>
      <c r="H2470" s="7">
        <v>946</v>
      </c>
      <c r="I2470" s="7">
        <v>2235</v>
      </c>
    </row>
    <row r="2471" spans="1:9">
      <c r="A2471" s="7" t="s">
        <v>67</v>
      </c>
      <c r="B2471" s="7">
        <v>108483</v>
      </c>
      <c r="C2471" s="302" t="s">
        <v>4313</v>
      </c>
      <c r="D2471" s="7" t="s">
        <v>4314</v>
      </c>
      <c r="E2471" s="7" t="s">
        <v>69</v>
      </c>
      <c r="F2471" s="7" t="s">
        <v>12</v>
      </c>
      <c r="G2471" s="32">
        <v>84032.899159663866</v>
      </c>
      <c r="H2471" s="7">
        <v>906</v>
      </c>
      <c r="I2471" s="7">
        <v>2913</v>
      </c>
    </row>
    <row r="2472" spans="1:9">
      <c r="A2472" s="7" t="s">
        <v>137</v>
      </c>
      <c r="B2472" s="7">
        <v>108484</v>
      </c>
      <c r="C2472" s="302" t="s">
        <v>4315</v>
      </c>
      <c r="D2472" s="7" t="s">
        <v>4316</v>
      </c>
      <c r="E2472" s="7" t="s">
        <v>1510</v>
      </c>
      <c r="F2472" s="7" t="s">
        <v>12</v>
      </c>
      <c r="G2472" s="32">
        <v>33277.462184873948</v>
      </c>
      <c r="H2472" s="7">
        <v>717</v>
      </c>
      <c r="I2472" s="7">
        <v>1957</v>
      </c>
    </row>
    <row r="2473" spans="1:9">
      <c r="A2473" s="7" t="s">
        <v>9</v>
      </c>
      <c r="B2473" s="7">
        <v>108485</v>
      </c>
      <c r="C2473" s="302" t="s">
        <v>4317</v>
      </c>
      <c r="D2473" s="7" t="s">
        <v>4318</v>
      </c>
      <c r="E2473" s="7" t="s">
        <v>23</v>
      </c>
      <c r="F2473" s="7" t="s">
        <v>12</v>
      </c>
      <c r="G2473" s="32">
        <v>35072.403361344543</v>
      </c>
      <c r="H2473" s="7">
        <v>103</v>
      </c>
      <c r="I2473" s="7">
        <v>1307</v>
      </c>
    </row>
    <row r="2474" spans="1:9">
      <c r="A2474" s="7" t="s">
        <v>53</v>
      </c>
      <c r="B2474" s="7">
        <v>108486</v>
      </c>
      <c r="C2474" s="302" t="s">
        <v>4319</v>
      </c>
      <c r="D2474" s="7" t="s">
        <v>4320</v>
      </c>
      <c r="E2474" s="7" t="s">
        <v>143</v>
      </c>
      <c r="F2474" s="7" t="s">
        <v>12</v>
      </c>
      <c r="G2474" s="32">
        <v>16386.537815126052</v>
      </c>
      <c r="H2474" s="7">
        <v>919</v>
      </c>
      <c r="I2474" s="7">
        <v>2131</v>
      </c>
    </row>
    <row r="2475" spans="1:9">
      <c r="A2475" s="7" t="s">
        <v>53</v>
      </c>
      <c r="B2475" s="7">
        <v>108487</v>
      </c>
      <c r="C2475" s="302" t="s">
        <v>4321</v>
      </c>
      <c r="D2475" s="7" t="s">
        <v>4322</v>
      </c>
      <c r="E2475" s="4" t="s">
        <v>55</v>
      </c>
      <c r="F2475" s="7" t="s">
        <v>12</v>
      </c>
      <c r="G2475" s="32">
        <v>405148.78151260503</v>
      </c>
      <c r="H2475" s="7">
        <v>936</v>
      </c>
      <c r="I2475" s="7">
        <v>2200</v>
      </c>
    </row>
    <row r="2476" spans="1:9">
      <c r="A2476" s="7" t="s">
        <v>9</v>
      </c>
      <c r="B2476" s="7">
        <v>108488</v>
      </c>
      <c r="C2476" s="302" t="s">
        <v>4323</v>
      </c>
      <c r="D2476" s="7" t="s">
        <v>4324</v>
      </c>
      <c r="E2476" s="7" t="s">
        <v>78</v>
      </c>
      <c r="F2476" s="7" t="s">
        <v>12</v>
      </c>
      <c r="G2476" s="32">
        <v>42266</v>
      </c>
      <c r="H2476" s="7">
        <v>114</v>
      </c>
      <c r="I2476" s="7">
        <v>1343</v>
      </c>
    </row>
    <row r="2477" spans="1:9">
      <c r="A2477" s="7" t="s">
        <v>137</v>
      </c>
      <c r="B2477" s="7">
        <v>108489</v>
      </c>
      <c r="C2477" s="302" t="s">
        <v>4325</v>
      </c>
      <c r="D2477" s="7" t="s">
        <v>4326</v>
      </c>
      <c r="E2477" s="7" t="s">
        <v>1510</v>
      </c>
      <c r="F2477" s="7" t="s">
        <v>12</v>
      </c>
      <c r="G2477" s="32">
        <v>33277.462184873948</v>
      </c>
      <c r="H2477" s="7">
        <v>717</v>
      </c>
      <c r="I2477" s="7">
        <v>1957</v>
      </c>
    </row>
    <row r="2478" spans="1:9">
      <c r="A2478" s="7" t="s">
        <v>53</v>
      </c>
      <c r="B2478" s="7">
        <v>108490</v>
      </c>
      <c r="C2478" s="302" t="s">
        <v>4327</v>
      </c>
      <c r="D2478" s="7" t="s">
        <v>4328</v>
      </c>
      <c r="E2478" s="7" t="s">
        <v>134</v>
      </c>
      <c r="F2478" s="7" t="s">
        <v>12</v>
      </c>
      <c r="G2478" s="32">
        <v>40851.23529411765</v>
      </c>
      <c r="H2478" s="7">
        <v>938</v>
      </c>
      <c r="I2478" s="7">
        <v>2207</v>
      </c>
    </row>
    <row r="2479" spans="1:9">
      <c r="A2479" s="7" t="s">
        <v>53</v>
      </c>
      <c r="B2479" s="7">
        <v>108491</v>
      </c>
      <c r="C2479" s="302" t="s">
        <v>4329</v>
      </c>
      <c r="D2479" s="7" t="s">
        <v>4330</v>
      </c>
      <c r="E2479" s="7" t="s">
        <v>84</v>
      </c>
      <c r="F2479" s="7" t="s">
        <v>12</v>
      </c>
      <c r="G2479" s="32">
        <v>34537.798319327732</v>
      </c>
      <c r="H2479" s="7">
        <v>946</v>
      </c>
      <c r="I2479" s="7">
        <v>2235</v>
      </c>
    </row>
    <row r="2480" spans="1:9">
      <c r="A2480" s="7" t="s">
        <v>53</v>
      </c>
      <c r="B2480" s="7">
        <v>108492</v>
      </c>
      <c r="C2480" s="302" t="s">
        <v>4331</v>
      </c>
      <c r="D2480" s="7" t="s">
        <v>4332</v>
      </c>
      <c r="E2480" s="7" t="s">
        <v>61</v>
      </c>
      <c r="F2480" s="7" t="s">
        <v>12</v>
      </c>
      <c r="G2480" s="32">
        <v>45684.882352941182</v>
      </c>
      <c r="H2480" s="7">
        <v>921</v>
      </c>
      <c r="I2480" s="7">
        <v>2137</v>
      </c>
    </row>
    <row r="2481" spans="1:9">
      <c r="A2481" s="7" t="s">
        <v>34</v>
      </c>
      <c r="B2481" s="7">
        <v>108494</v>
      </c>
      <c r="C2481" s="302" t="s">
        <v>4333</v>
      </c>
      <c r="D2481" s="7" t="s">
        <v>4334</v>
      </c>
      <c r="E2481" s="7" t="s">
        <v>36</v>
      </c>
      <c r="F2481" s="7" t="s">
        <v>12</v>
      </c>
      <c r="G2481" s="32">
        <v>31656.462184873952</v>
      </c>
      <c r="H2481" s="7">
        <v>509</v>
      </c>
      <c r="I2481" s="7">
        <v>1738</v>
      </c>
    </row>
    <row r="2482" spans="1:9">
      <c r="A2482" s="7" t="s">
        <v>423</v>
      </c>
      <c r="B2482" s="7">
        <v>108496</v>
      </c>
      <c r="C2482" s="302" t="s">
        <v>4335</v>
      </c>
      <c r="D2482" s="7" t="s">
        <v>4336</v>
      </c>
      <c r="E2482" s="7" t="s">
        <v>451</v>
      </c>
      <c r="F2482" s="7" t="s">
        <v>12</v>
      </c>
      <c r="G2482" s="32">
        <v>13377.268907563026</v>
      </c>
      <c r="H2482" s="7">
        <v>410</v>
      </c>
      <c r="I2482" s="7">
        <v>1639</v>
      </c>
    </row>
    <row r="2483" spans="1:9">
      <c r="A2483" s="7" t="s">
        <v>423</v>
      </c>
      <c r="B2483" s="7">
        <v>108497</v>
      </c>
      <c r="C2483" s="302" t="s">
        <v>4337</v>
      </c>
      <c r="D2483" s="7" t="s">
        <v>4338</v>
      </c>
      <c r="E2483" s="7" t="s">
        <v>759</v>
      </c>
      <c r="F2483" s="7" t="s">
        <v>12</v>
      </c>
      <c r="G2483" s="32">
        <v>16386.537815126052</v>
      </c>
      <c r="H2483" s="7">
        <v>415</v>
      </c>
      <c r="I2483" s="7">
        <v>1664</v>
      </c>
    </row>
    <row r="2484" spans="1:9">
      <c r="A2484" s="7" t="s">
        <v>53</v>
      </c>
      <c r="B2484" s="7">
        <v>108499</v>
      </c>
      <c r="C2484" s="302" t="s">
        <v>4339</v>
      </c>
      <c r="D2484" s="7" t="s">
        <v>4340</v>
      </c>
      <c r="E2484" s="7" t="s">
        <v>58</v>
      </c>
      <c r="F2484" s="7" t="s">
        <v>12</v>
      </c>
      <c r="G2484" s="32">
        <v>53440.277310924372</v>
      </c>
      <c r="H2484" s="7">
        <v>932</v>
      </c>
      <c r="I2484" s="7">
        <v>2177</v>
      </c>
    </row>
    <row r="2485" spans="1:9">
      <c r="A2485" s="7" t="s">
        <v>137</v>
      </c>
      <c r="B2485" s="7">
        <v>108500</v>
      </c>
      <c r="C2485" s="302" t="s">
        <v>4341</v>
      </c>
      <c r="D2485" s="7" t="s">
        <v>4342</v>
      </c>
      <c r="E2485" s="7" t="s">
        <v>1510</v>
      </c>
      <c r="F2485" s="7" t="s">
        <v>12</v>
      </c>
      <c r="G2485" s="32">
        <v>41061.067226890758</v>
      </c>
      <c r="H2485" s="7">
        <v>717</v>
      </c>
      <c r="I2485" s="7">
        <v>1957</v>
      </c>
    </row>
    <row r="2486" spans="1:9">
      <c r="A2486" s="7" t="s">
        <v>53</v>
      </c>
      <c r="B2486" s="7">
        <v>108501</v>
      </c>
      <c r="C2486" s="302" t="s">
        <v>4343</v>
      </c>
      <c r="D2486" s="7" t="s">
        <v>4344</v>
      </c>
      <c r="E2486" s="7" t="s">
        <v>225</v>
      </c>
      <c r="F2486" s="7" t="s">
        <v>12</v>
      </c>
      <c r="G2486" s="32">
        <v>39900</v>
      </c>
      <c r="H2486" s="7">
        <v>908</v>
      </c>
      <c r="I2486" s="7">
        <v>2103</v>
      </c>
    </row>
    <row r="2487" spans="1:9">
      <c r="A2487" s="7" t="s">
        <v>16</v>
      </c>
      <c r="B2487" s="7">
        <v>108502</v>
      </c>
      <c r="C2487" s="302" t="s">
        <v>4345</v>
      </c>
      <c r="D2487" s="7" t="s">
        <v>4346</v>
      </c>
      <c r="E2487" s="7" t="s">
        <v>170</v>
      </c>
      <c r="F2487" s="7" t="s">
        <v>12</v>
      </c>
      <c r="G2487" s="32">
        <v>25398.949579831933</v>
      </c>
      <c r="H2487" s="7">
        <v>411</v>
      </c>
      <c r="I2487" s="7">
        <v>1676</v>
      </c>
    </row>
    <row r="2488" spans="1:9">
      <c r="A2488" s="7" t="s">
        <v>9</v>
      </c>
      <c r="B2488" s="7">
        <v>108503</v>
      </c>
      <c r="C2488" s="302" t="s">
        <v>4347</v>
      </c>
      <c r="D2488" s="7" t="s">
        <v>4348</v>
      </c>
      <c r="E2488" s="7" t="s">
        <v>126</v>
      </c>
      <c r="F2488" s="7" t="s">
        <v>12</v>
      </c>
      <c r="G2488" s="32">
        <v>40037.588235294119</v>
      </c>
      <c r="H2488" s="7">
        <v>104</v>
      </c>
      <c r="I2488" s="7">
        <v>1311</v>
      </c>
    </row>
    <row r="2489" spans="1:9">
      <c r="A2489" s="7" t="s">
        <v>53</v>
      </c>
      <c r="B2489" s="7">
        <v>108505</v>
      </c>
      <c r="C2489" s="302" t="s">
        <v>4349</v>
      </c>
      <c r="D2489" s="7" t="s">
        <v>4350</v>
      </c>
      <c r="E2489" s="7" t="s">
        <v>143</v>
      </c>
      <c r="F2489" s="7" t="s">
        <v>12</v>
      </c>
      <c r="G2489" s="32">
        <v>16638.638655462186</v>
      </c>
      <c r="H2489" s="7">
        <v>919</v>
      </c>
      <c r="I2489" s="7">
        <v>2131</v>
      </c>
    </row>
    <row r="2490" spans="1:9">
      <c r="A2490" s="7" t="s">
        <v>16</v>
      </c>
      <c r="B2490" s="7">
        <v>108506</v>
      </c>
      <c r="C2490" s="302" t="s">
        <v>4351</v>
      </c>
      <c r="D2490" s="7" t="s">
        <v>4352</v>
      </c>
      <c r="E2490" s="7" t="s">
        <v>170</v>
      </c>
      <c r="F2490" s="7" t="s">
        <v>12</v>
      </c>
      <c r="G2490" s="32">
        <v>15690</v>
      </c>
      <c r="H2490" s="7">
        <v>411</v>
      </c>
      <c r="I2490" s="7">
        <v>1676</v>
      </c>
    </row>
    <row r="2491" spans="1:9">
      <c r="A2491" s="7" t="s">
        <v>53</v>
      </c>
      <c r="B2491" s="7">
        <v>108507</v>
      </c>
      <c r="C2491" s="302" t="s">
        <v>4353</v>
      </c>
      <c r="D2491" s="7" t="s">
        <v>4354</v>
      </c>
      <c r="E2491" s="7" t="s">
        <v>354</v>
      </c>
      <c r="F2491" s="7" t="s">
        <v>12</v>
      </c>
      <c r="G2491" s="32">
        <v>52689.10924369748</v>
      </c>
      <c r="H2491" s="7">
        <v>918</v>
      </c>
      <c r="I2491" s="7">
        <v>2128</v>
      </c>
    </row>
    <row r="2492" spans="1:9">
      <c r="A2492" s="7" t="s">
        <v>53</v>
      </c>
      <c r="B2492" s="7">
        <v>108508</v>
      </c>
      <c r="C2492" s="302" t="s">
        <v>4355</v>
      </c>
      <c r="D2492" s="7" t="s">
        <v>4356</v>
      </c>
      <c r="E2492" s="4" t="s">
        <v>134</v>
      </c>
      <c r="F2492" s="7" t="s">
        <v>12</v>
      </c>
      <c r="G2492" s="32">
        <v>12290.731092436974</v>
      </c>
      <c r="H2492" s="7">
        <v>938</v>
      </c>
      <c r="I2492" s="7">
        <v>2207</v>
      </c>
    </row>
    <row r="2493" spans="1:9">
      <c r="A2493" s="7" t="s">
        <v>53</v>
      </c>
      <c r="B2493" s="7">
        <v>108509</v>
      </c>
      <c r="C2493" s="302" t="s">
        <v>4357</v>
      </c>
      <c r="D2493" s="7" t="s">
        <v>4358</v>
      </c>
      <c r="E2493" s="7" t="s">
        <v>58</v>
      </c>
      <c r="F2493" s="7" t="s">
        <v>12</v>
      </c>
      <c r="G2493" s="32">
        <v>354093.31092436973</v>
      </c>
      <c r="H2493" s="7">
        <v>932</v>
      </c>
      <c r="I2493" s="7">
        <v>2177</v>
      </c>
    </row>
    <row r="2494" spans="1:9">
      <c r="A2494" s="7" t="s">
        <v>53</v>
      </c>
      <c r="B2494" s="7">
        <v>108510</v>
      </c>
      <c r="C2494" s="302" t="s">
        <v>4359</v>
      </c>
      <c r="D2494" s="7" t="s">
        <v>4360</v>
      </c>
      <c r="E2494" s="7" t="s">
        <v>143</v>
      </c>
      <c r="F2494" s="7" t="s">
        <v>12</v>
      </c>
      <c r="G2494" s="32">
        <v>38899.067226890758</v>
      </c>
      <c r="H2494" s="7">
        <v>919</v>
      </c>
      <c r="I2494" s="7">
        <v>2131</v>
      </c>
    </row>
    <row r="2495" spans="1:9">
      <c r="A2495" s="7" t="s">
        <v>137</v>
      </c>
      <c r="B2495" s="7">
        <v>108512</v>
      </c>
      <c r="C2495" s="302" t="s">
        <v>4361</v>
      </c>
      <c r="D2495" s="7" t="s">
        <v>4362</v>
      </c>
      <c r="E2495" s="7" t="s">
        <v>1510</v>
      </c>
      <c r="F2495" s="7" t="s">
        <v>12</v>
      </c>
      <c r="G2495" s="32">
        <v>39072.462184873955</v>
      </c>
      <c r="H2495" s="7">
        <v>717</v>
      </c>
      <c r="I2495" s="7">
        <v>1957</v>
      </c>
    </row>
    <row r="2496" spans="1:9">
      <c r="A2496" s="7" t="s">
        <v>34</v>
      </c>
      <c r="B2496" s="7">
        <v>108513</v>
      </c>
      <c r="C2496" s="302" t="s">
        <v>4363</v>
      </c>
      <c r="D2496" s="7" t="s">
        <v>4364</v>
      </c>
      <c r="E2496" s="7" t="s">
        <v>116</v>
      </c>
      <c r="F2496" s="7" t="s">
        <v>12</v>
      </c>
      <c r="G2496" s="32">
        <v>23543</v>
      </c>
      <c r="H2496" s="7">
        <v>605</v>
      </c>
      <c r="I2496" s="7">
        <v>1814</v>
      </c>
    </row>
    <row r="2497" spans="1:9">
      <c r="A2497" s="7" t="s">
        <v>53</v>
      </c>
      <c r="B2497" s="7">
        <v>108514</v>
      </c>
      <c r="C2497" s="302" t="s">
        <v>4365</v>
      </c>
      <c r="D2497" s="7" t="s">
        <v>4366</v>
      </c>
      <c r="E2497" s="7" t="s">
        <v>111</v>
      </c>
      <c r="F2497" s="7" t="s">
        <v>12</v>
      </c>
      <c r="G2497" s="32">
        <v>5796.7394957983197</v>
      </c>
      <c r="H2497" s="7">
        <v>934</v>
      </c>
      <c r="I2497" s="7">
        <v>2191</v>
      </c>
    </row>
    <row r="2498" spans="1:9">
      <c r="A2498" s="7" t="s">
        <v>53</v>
      </c>
      <c r="B2498" s="7">
        <v>108515</v>
      </c>
      <c r="C2498" s="302" t="s">
        <v>4367</v>
      </c>
      <c r="D2498" s="7" t="s">
        <v>4368</v>
      </c>
      <c r="E2498" s="7" t="s">
        <v>143</v>
      </c>
      <c r="F2498" s="7" t="s">
        <v>12</v>
      </c>
      <c r="G2498" s="32">
        <v>220776.43697478995</v>
      </c>
      <c r="H2498" s="7">
        <v>919</v>
      </c>
      <c r="I2498" s="7">
        <v>2131</v>
      </c>
    </row>
    <row r="2499" spans="1:9">
      <c r="A2499" s="7" t="s">
        <v>53</v>
      </c>
      <c r="B2499" s="7">
        <v>108516</v>
      </c>
      <c r="C2499" s="302" t="s">
        <v>4369</v>
      </c>
      <c r="D2499" s="7" t="s">
        <v>4370</v>
      </c>
      <c r="E2499" s="7" t="s">
        <v>225</v>
      </c>
      <c r="F2499" s="7" t="s">
        <v>12</v>
      </c>
      <c r="G2499" s="32">
        <v>57479.02521008403</v>
      </c>
      <c r="H2499" s="7">
        <v>908</v>
      </c>
      <c r="I2499" s="7">
        <v>2103</v>
      </c>
    </row>
    <row r="2500" spans="1:9">
      <c r="A2500" s="7" t="s">
        <v>9</v>
      </c>
      <c r="B2500" s="7">
        <v>108517</v>
      </c>
      <c r="C2500" s="302" t="s">
        <v>4371</v>
      </c>
      <c r="D2500" s="7" t="s">
        <v>4372</v>
      </c>
      <c r="E2500" s="7" t="s">
        <v>23</v>
      </c>
      <c r="F2500" s="7" t="s">
        <v>12</v>
      </c>
      <c r="G2500" s="32">
        <v>37655.462184873948</v>
      </c>
      <c r="H2500" s="7">
        <v>103</v>
      </c>
      <c r="I2500" s="7">
        <v>1307</v>
      </c>
    </row>
    <row r="2501" spans="1:9">
      <c r="A2501" s="7" t="s">
        <v>53</v>
      </c>
      <c r="B2501" s="7">
        <v>108518</v>
      </c>
      <c r="C2501" s="302" t="s">
        <v>4373</v>
      </c>
      <c r="D2501" s="7" t="s">
        <v>4374</v>
      </c>
      <c r="E2501" s="7" t="s">
        <v>225</v>
      </c>
      <c r="F2501" s="7" t="s">
        <v>12</v>
      </c>
      <c r="G2501" s="32">
        <v>33277.277310924372</v>
      </c>
      <c r="H2501" s="7">
        <v>908</v>
      </c>
      <c r="I2501" s="7">
        <v>2103</v>
      </c>
    </row>
    <row r="2502" spans="1:9">
      <c r="A2502" s="7" t="s">
        <v>9</v>
      </c>
      <c r="B2502" s="7">
        <v>108519</v>
      </c>
      <c r="C2502" s="302" t="s">
        <v>4375</v>
      </c>
      <c r="D2502" s="7" t="s">
        <v>4372</v>
      </c>
      <c r="E2502" s="7" t="s">
        <v>23</v>
      </c>
      <c r="F2502" s="7" t="s">
        <v>12</v>
      </c>
      <c r="G2502" s="32">
        <v>57310.915966386565</v>
      </c>
      <c r="H2502" s="7">
        <v>103</v>
      </c>
      <c r="I2502" s="7">
        <v>1307</v>
      </c>
    </row>
    <row r="2503" spans="1:9">
      <c r="A2503" s="7" t="s">
        <v>9</v>
      </c>
      <c r="B2503" s="7">
        <v>108520</v>
      </c>
      <c r="C2503" s="302" t="s">
        <v>4376</v>
      </c>
      <c r="D2503" s="7" t="s">
        <v>4377</v>
      </c>
      <c r="E2503" s="7" t="s">
        <v>153</v>
      </c>
      <c r="F2503" s="7" t="s">
        <v>12</v>
      </c>
      <c r="G2503" s="32">
        <v>21404.638655462186</v>
      </c>
      <c r="H2503" s="7">
        <v>116</v>
      </c>
      <c r="I2503" s="7">
        <v>1347</v>
      </c>
    </row>
    <row r="2504" spans="1:9">
      <c r="A2504" s="7" t="s">
        <v>34</v>
      </c>
      <c r="B2504" s="7">
        <v>108521</v>
      </c>
      <c r="C2504" s="302" t="s">
        <v>4378</v>
      </c>
      <c r="D2504" s="7" t="s">
        <v>4379</v>
      </c>
      <c r="E2504" s="7" t="s">
        <v>116</v>
      </c>
      <c r="F2504" s="7" t="s">
        <v>12</v>
      </c>
      <c r="G2504" s="32">
        <v>68791.94957983194</v>
      </c>
      <c r="H2504" s="7">
        <v>605</v>
      </c>
      <c r="I2504" s="7">
        <v>1814</v>
      </c>
    </row>
    <row r="2505" spans="1:9">
      <c r="A2505" s="7" t="s">
        <v>53</v>
      </c>
      <c r="B2505" s="7">
        <v>108522</v>
      </c>
      <c r="C2505" s="302" t="s">
        <v>4380</v>
      </c>
      <c r="D2505" s="7" t="s">
        <v>4381</v>
      </c>
      <c r="E2505" s="7" t="s">
        <v>354</v>
      </c>
      <c r="F2505" s="7" t="s">
        <v>12</v>
      </c>
      <c r="G2505" s="32">
        <v>26648.201680672271</v>
      </c>
      <c r="H2505" s="7">
        <v>918</v>
      </c>
      <c r="I2505" s="7">
        <v>2128</v>
      </c>
    </row>
    <row r="2506" spans="1:9">
      <c r="A2506" s="7" t="s">
        <v>53</v>
      </c>
      <c r="B2506" s="7">
        <v>108523</v>
      </c>
      <c r="C2506" s="302" t="s">
        <v>4382</v>
      </c>
      <c r="D2506" s="7" t="s">
        <v>4383</v>
      </c>
      <c r="E2506" s="7" t="s">
        <v>118</v>
      </c>
      <c r="F2506" s="7" t="s">
        <v>12</v>
      </c>
      <c r="G2506" s="32">
        <v>65861.218487394959</v>
      </c>
      <c r="H2506" s="7">
        <v>945</v>
      </c>
      <c r="I2506" s="7">
        <v>2232</v>
      </c>
    </row>
    <row r="2507" spans="1:9">
      <c r="A2507" s="7" t="s">
        <v>53</v>
      </c>
      <c r="B2507" s="7">
        <v>108524</v>
      </c>
      <c r="C2507" s="302" t="s">
        <v>4384</v>
      </c>
      <c r="D2507" s="7" t="s">
        <v>4385</v>
      </c>
      <c r="E2507" s="7" t="s">
        <v>198</v>
      </c>
      <c r="F2507" s="7" t="s">
        <v>12</v>
      </c>
      <c r="G2507" s="32">
        <v>37494.403361344535</v>
      </c>
      <c r="H2507" s="7">
        <v>935</v>
      </c>
      <c r="I2507" s="7">
        <v>2197</v>
      </c>
    </row>
    <row r="2508" spans="1:9">
      <c r="A2508" s="7" t="s">
        <v>9</v>
      </c>
      <c r="B2508" s="7">
        <v>108525</v>
      </c>
      <c r="C2508" s="302" t="s">
        <v>4386</v>
      </c>
      <c r="D2508" s="7" t="s">
        <v>4387</v>
      </c>
      <c r="E2508" s="7" t="s">
        <v>11</v>
      </c>
      <c r="F2508" s="7" t="s">
        <v>12</v>
      </c>
      <c r="G2508" s="32">
        <v>45281.579831932773</v>
      </c>
      <c r="H2508" s="7">
        <v>102</v>
      </c>
      <c r="I2508" s="7">
        <v>1305</v>
      </c>
    </row>
    <row r="2509" spans="1:9">
      <c r="A2509" s="7" t="s">
        <v>137</v>
      </c>
      <c r="B2509" s="7">
        <v>108526</v>
      </c>
      <c r="C2509" s="302" t="s">
        <v>4388</v>
      </c>
      <c r="D2509" s="7" t="s">
        <v>4389</v>
      </c>
      <c r="E2509" s="7" t="s">
        <v>139</v>
      </c>
      <c r="F2509" s="7" t="s">
        <v>12</v>
      </c>
      <c r="G2509" s="32">
        <v>31932.915966386554</v>
      </c>
      <c r="H2509" s="7">
        <v>718</v>
      </c>
      <c r="I2509" s="7">
        <v>1960</v>
      </c>
    </row>
    <row r="2510" spans="1:9">
      <c r="A2510" s="7" t="s">
        <v>53</v>
      </c>
      <c r="B2510" s="7">
        <v>108527</v>
      </c>
      <c r="C2510" s="302" t="s">
        <v>4390</v>
      </c>
      <c r="D2510" s="7" t="s">
        <v>4391</v>
      </c>
      <c r="E2510" s="7" t="s">
        <v>76</v>
      </c>
      <c r="F2510" s="7" t="s">
        <v>12</v>
      </c>
      <c r="G2510" s="32">
        <v>67760.327731092431</v>
      </c>
      <c r="H2510" s="7">
        <v>937</v>
      </c>
      <c r="I2510" s="7">
        <v>2203</v>
      </c>
    </row>
    <row r="2511" spans="1:9">
      <c r="A2511" s="7" t="s">
        <v>9</v>
      </c>
      <c r="B2511" s="7">
        <v>108528</v>
      </c>
      <c r="C2511" s="302" t="s">
        <v>4392</v>
      </c>
      <c r="D2511" s="7" t="s">
        <v>4393</v>
      </c>
      <c r="E2511" s="7" t="s">
        <v>14</v>
      </c>
      <c r="F2511" s="7" t="s">
        <v>12</v>
      </c>
      <c r="G2511" s="32">
        <v>11543</v>
      </c>
      <c r="H2511" s="7">
        <v>117</v>
      </c>
      <c r="I2511" s="7">
        <v>1349</v>
      </c>
    </row>
    <row r="2512" spans="1:9">
      <c r="A2512" s="7" t="s">
        <v>53</v>
      </c>
      <c r="B2512" s="7">
        <v>108529</v>
      </c>
      <c r="C2512" s="302" t="s">
        <v>4394</v>
      </c>
      <c r="D2512" s="7" t="s">
        <v>4395</v>
      </c>
      <c r="E2512" s="7" t="s">
        <v>55</v>
      </c>
      <c r="F2512" s="7" t="s">
        <v>12</v>
      </c>
      <c r="G2512" s="32">
        <v>59686.731092436981</v>
      </c>
      <c r="H2512" s="7">
        <v>936</v>
      </c>
      <c r="I2512" s="7">
        <v>2200</v>
      </c>
    </row>
    <row r="2513" spans="1:9">
      <c r="A2513" s="7" t="s">
        <v>53</v>
      </c>
      <c r="B2513" s="7">
        <v>108530</v>
      </c>
      <c r="C2513" s="302" t="s">
        <v>4396</v>
      </c>
      <c r="D2513" s="7" t="s">
        <v>4397</v>
      </c>
      <c r="E2513" s="7" t="s">
        <v>58</v>
      </c>
      <c r="F2513" s="7" t="s">
        <v>12</v>
      </c>
      <c r="G2513" s="32">
        <v>307513.85714285716</v>
      </c>
      <c r="H2513" s="7">
        <v>932</v>
      </c>
      <c r="I2513" s="7">
        <v>2177</v>
      </c>
    </row>
    <row r="2514" spans="1:9">
      <c r="A2514" s="7" t="s">
        <v>34</v>
      </c>
      <c r="B2514" s="7">
        <v>108531</v>
      </c>
      <c r="C2514" s="302" t="s">
        <v>4398</v>
      </c>
      <c r="D2514" s="7" t="s">
        <v>4399</v>
      </c>
      <c r="E2514" s="7" t="s">
        <v>36</v>
      </c>
      <c r="F2514" s="7" t="s">
        <v>12</v>
      </c>
      <c r="G2514" s="32">
        <v>42376.277310924372</v>
      </c>
      <c r="H2514" s="7">
        <v>509</v>
      </c>
      <c r="I2514" s="7">
        <v>1738</v>
      </c>
    </row>
    <row r="2515" spans="1:9">
      <c r="A2515" s="7" t="s">
        <v>53</v>
      </c>
      <c r="B2515" s="7">
        <v>108532</v>
      </c>
      <c r="C2515" s="302" t="s">
        <v>4400</v>
      </c>
      <c r="D2515" s="7" t="s">
        <v>4401</v>
      </c>
      <c r="E2515" s="4" t="s">
        <v>61</v>
      </c>
      <c r="F2515" s="7" t="s">
        <v>12</v>
      </c>
      <c r="G2515" s="32">
        <v>285420.91596638656</v>
      </c>
      <c r="H2515" s="7">
        <v>921</v>
      </c>
      <c r="I2515" s="7">
        <v>2137</v>
      </c>
    </row>
    <row r="2516" spans="1:9">
      <c r="A2516" s="7" t="s">
        <v>53</v>
      </c>
      <c r="B2516" s="7">
        <v>108534</v>
      </c>
      <c r="C2516" s="302" t="s">
        <v>4402</v>
      </c>
      <c r="D2516" s="7" t="s">
        <v>4403</v>
      </c>
      <c r="E2516" s="7" t="s">
        <v>134</v>
      </c>
      <c r="F2516" s="7" t="s">
        <v>12</v>
      </c>
      <c r="G2516" s="32">
        <v>29400</v>
      </c>
      <c r="H2516" s="7">
        <v>938</v>
      </c>
      <c r="I2516" s="7">
        <v>2207</v>
      </c>
    </row>
    <row r="2517" spans="1:9">
      <c r="A2517" s="7" t="s">
        <v>9</v>
      </c>
      <c r="B2517" s="7">
        <v>108535</v>
      </c>
      <c r="C2517" s="302" t="s">
        <v>4404</v>
      </c>
      <c r="D2517" s="7" t="s">
        <v>4405</v>
      </c>
      <c r="E2517" s="7" t="s">
        <v>28</v>
      </c>
      <c r="F2517" s="7" t="s">
        <v>12</v>
      </c>
      <c r="G2517" s="32">
        <v>26756</v>
      </c>
      <c r="H2517" s="7">
        <v>107</v>
      </c>
      <c r="I2517" s="7">
        <v>1320</v>
      </c>
    </row>
    <row r="2518" spans="1:9">
      <c r="A2518" s="7" t="s">
        <v>53</v>
      </c>
      <c r="B2518" s="7">
        <v>108536</v>
      </c>
      <c r="C2518" s="302" t="s">
        <v>4406</v>
      </c>
      <c r="D2518" s="7" t="s">
        <v>4407</v>
      </c>
      <c r="E2518" s="7" t="s">
        <v>143</v>
      </c>
      <c r="F2518" s="7" t="s">
        <v>12</v>
      </c>
      <c r="G2518" s="32">
        <v>18300</v>
      </c>
      <c r="H2518" s="7">
        <v>919</v>
      </c>
      <c r="I2518" s="7">
        <v>2131</v>
      </c>
    </row>
    <row r="2519" spans="1:9">
      <c r="A2519" s="7" t="s">
        <v>53</v>
      </c>
      <c r="B2519" s="7">
        <v>108537</v>
      </c>
      <c r="C2519" s="302" t="s">
        <v>4408</v>
      </c>
      <c r="D2519" s="7" t="s">
        <v>4409</v>
      </c>
      <c r="E2519" s="7" t="s">
        <v>111</v>
      </c>
      <c r="F2519" s="7" t="s">
        <v>12</v>
      </c>
      <c r="G2519" s="32">
        <v>24369.798319327732</v>
      </c>
      <c r="H2519" s="7">
        <v>934</v>
      </c>
      <c r="I2519" s="7">
        <v>2191</v>
      </c>
    </row>
    <row r="2520" spans="1:9">
      <c r="A2520" s="7" t="s">
        <v>34</v>
      </c>
      <c r="B2520" s="7">
        <v>108538</v>
      </c>
      <c r="C2520" s="302" t="s">
        <v>4410</v>
      </c>
      <c r="D2520" s="7" t="s">
        <v>4411</v>
      </c>
      <c r="E2520" s="7" t="s">
        <v>36</v>
      </c>
      <c r="F2520" s="7" t="s">
        <v>12</v>
      </c>
      <c r="G2520" s="32">
        <v>67984.40336134455</v>
      </c>
      <c r="H2520" s="7">
        <v>509</v>
      </c>
      <c r="I2520" s="7">
        <v>1738</v>
      </c>
    </row>
    <row r="2521" spans="1:9">
      <c r="A2521" s="7" t="s">
        <v>156</v>
      </c>
      <c r="B2521" s="7">
        <v>108539</v>
      </c>
      <c r="C2521" s="302" t="s">
        <v>4412</v>
      </c>
      <c r="D2521" s="7" t="s">
        <v>4413</v>
      </c>
      <c r="E2521" s="4" t="s">
        <v>200</v>
      </c>
      <c r="F2521" s="7" t="s">
        <v>12</v>
      </c>
      <c r="G2521" s="32">
        <v>83268.815126050424</v>
      </c>
      <c r="H2521" s="7">
        <v>705</v>
      </c>
      <c r="I2521" s="7">
        <v>1914</v>
      </c>
    </row>
    <row r="2522" spans="1:9">
      <c r="A2522" s="7" t="s">
        <v>9</v>
      </c>
      <c r="B2522" s="7">
        <v>108540</v>
      </c>
      <c r="C2522" s="302" t="s">
        <v>4414</v>
      </c>
      <c r="D2522" s="7" t="s">
        <v>4415</v>
      </c>
      <c r="E2522" s="7" t="s">
        <v>28</v>
      </c>
      <c r="F2522" s="7" t="s">
        <v>12</v>
      </c>
      <c r="G2522" s="32">
        <v>7310.9243697478996</v>
      </c>
      <c r="H2522" s="7">
        <v>107</v>
      </c>
      <c r="I2522" s="7">
        <v>1320</v>
      </c>
    </row>
    <row r="2523" spans="1:9">
      <c r="A2523" s="7" t="s">
        <v>53</v>
      </c>
      <c r="B2523" s="7">
        <v>108541</v>
      </c>
      <c r="C2523" s="302" t="s">
        <v>4416</v>
      </c>
      <c r="D2523" s="7" t="s">
        <v>4401</v>
      </c>
      <c r="E2523" s="7" t="s">
        <v>61</v>
      </c>
      <c r="F2523" s="7" t="s">
        <v>12</v>
      </c>
      <c r="G2523" s="32">
        <v>285420.91596638656</v>
      </c>
      <c r="H2523" s="7">
        <v>921</v>
      </c>
      <c r="I2523" s="7">
        <v>2137</v>
      </c>
    </row>
    <row r="2524" spans="1:9">
      <c r="A2524" s="7" t="s">
        <v>9</v>
      </c>
      <c r="B2524" s="7">
        <v>108543</v>
      </c>
      <c r="C2524" s="302" t="s">
        <v>4417</v>
      </c>
      <c r="D2524" s="7" t="s">
        <v>4418</v>
      </c>
      <c r="E2524" s="7" t="s">
        <v>23</v>
      </c>
      <c r="F2524" s="7" t="s">
        <v>12</v>
      </c>
      <c r="G2524" s="32">
        <v>6554.6386554621859</v>
      </c>
      <c r="H2524" s="7">
        <v>103</v>
      </c>
      <c r="I2524" s="7">
        <v>1307</v>
      </c>
    </row>
    <row r="2525" spans="1:9">
      <c r="A2525" s="7" t="s">
        <v>53</v>
      </c>
      <c r="B2525" s="7">
        <v>108544</v>
      </c>
      <c r="C2525" s="302" t="s">
        <v>4419</v>
      </c>
      <c r="D2525" s="7" t="s">
        <v>4420</v>
      </c>
      <c r="E2525" s="7" t="s">
        <v>134</v>
      </c>
      <c r="F2525" s="7" t="s">
        <v>12</v>
      </c>
      <c r="G2525" s="32">
        <v>191597.52100840336</v>
      </c>
      <c r="H2525" s="7">
        <v>938</v>
      </c>
      <c r="I2525" s="7">
        <v>2207</v>
      </c>
    </row>
    <row r="2526" spans="1:9">
      <c r="A2526" s="7" t="s">
        <v>34</v>
      </c>
      <c r="B2526" s="7">
        <v>108545</v>
      </c>
      <c r="C2526" s="302" t="s">
        <v>4421</v>
      </c>
      <c r="D2526" s="7" t="s">
        <v>4422</v>
      </c>
      <c r="E2526" s="7" t="s">
        <v>33</v>
      </c>
      <c r="F2526" s="7" t="s">
        <v>12</v>
      </c>
      <c r="G2526" s="32">
        <v>72393.68907563026</v>
      </c>
      <c r="H2526" s="7">
        <v>612</v>
      </c>
      <c r="I2526" s="7">
        <v>1836</v>
      </c>
    </row>
    <row r="2527" spans="1:9">
      <c r="A2527" s="7" t="s">
        <v>53</v>
      </c>
      <c r="B2527" s="7">
        <v>108546</v>
      </c>
      <c r="C2527" s="302" t="s">
        <v>4423</v>
      </c>
      <c r="D2527" s="7" t="s">
        <v>4424</v>
      </c>
      <c r="E2527" s="7" t="s">
        <v>84</v>
      </c>
      <c r="F2527" s="7" t="s">
        <v>12</v>
      </c>
      <c r="G2527" s="32">
        <v>5909.7983193277314</v>
      </c>
      <c r="H2527" s="7">
        <v>946</v>
      </c>
      <c r="I2527" s="7">
        <v>2235</v>
      </c>
    </row>
    <row r="2528" spans="1:9">
      <c r="A2528" s="7" t="s">
        <v>53</v>
      </c>
      <c r="B2528" s="7">
        <v>108547</v>
      </c>
      <c r="C2528" s="302" t="s">
        <v>4425</v>
      </c>
      <c r="D2528" s="7" t="s">
        <v>4426</v>
      </c>
      <c r="E2528" s="7" t="s">
        <v>84</v>
      </c>
      <c r="F2528" s="7" t="s">
        <v>12</v>
      </c>
      <c r="G2528" s="32">
        <v>24000</v>
      </c>
      <c r="H2528" s="7">
        <v>946</v>
      </c>
      <c r="I2528" s="7">
        <v>2235</v>
      </c>
    </row>
    <row r="2529" spans="1:9">
      <c r="A2529" s="7" t="s">
        <v>53</v>
      </c>
      <c r="B2529" s="7">
        <v>108548</v>
      </c>
      <c r="C2529" s="302" t="s">
        <v>4427</v>
      </c>
      <c r="D2529" s="7" t="s">
        <v>4428</v>
      </c>
      <c r="E2529" s="7" t="s">
        <v>143</v>
      </c>
      <c r="F2529" s="7" t="s">
        <v>12</v>
      </c>
      <c r="G2529" s="32">
        <v>15562.193277310924</v>
      </c>
      <c r="H2529" s="7">
        <v>919</v>
      </c>
      <c r="I2529" s="7">
        <v>2131</v>
      </c>
    </row>
    <row r="2530" spans="1:9">
      <c r="A2530" s="7" t="s">
        <v>67</v>
      </c>
      <c r="B2530" s="7">
        <v>108549</v>
      </c>
      <c r="C2530" s="302" t="s">
        <v>4429</v>
      </c>
      <c r="D2530" s="7" t="s">
        <v>4430</v>
      </c>
      <c r="E2530" s="7" t="s">
        <v>69</v>
      </c>
      <c r="F2530" s="7" t="s">
        <v>12</v>
      </c>
      <c r="G2530" s="32">
        <v>47899.378151260506</v>
      </c>
      <c r="H2530" s="7">
        <v>906</v>
      </c>
      <c r="I2530" s="7">
        <v>2913</v>
      </c>
    </row>
    <row r="2531" spans="1:9">
      <c r="A2531" s="7" t="s">
        <v>34</v>
      </c>
      <c r="B2531" s="7">
        <v>108550</v>
      </c>
      <c r="C2531" s="302" t="s">
        <v>4431</v>
      </c>
      <c r="D2531" s="7" t="s">
        <v>4432</v>
      </c>
      <c r="E2531" s="7" t="s">
        <v>33</v>
      </c>
      <c r="F2531" s="7" t="s">
        <v>12</v>
      </c>
      <c r="G2531" s="32">
        <v>50164.361344537814</v>
      </c>
      <c r="H2531" s="7">
        <v>612</v>
      </c>
      <c r="I2531" s="7">
        <v>1836</v>
      </c>
    </row>
    <row r="2532" spans="1:9">
      <c r="A2532" s="7" t="s">
        <v>9</v>
      </c>
      <c r="B2532" s="7">
        <v>108551</v>
      </c>
      <c r="C2532" s="302" t="s">
        <v>4433</v>
      </c>
      <c r="D2532" s="7" t="s">
        <v>4434</v>
      </c>
      <c r="E2532" s="7" t="s">
        <v>78</v>
      </c>
      <c r="F2532" s="7" t="s">
        <v>12</v>
      </c>
      <c r="G2532" s="32">
        <v>72605.042016806721</v>
      </c>
      <c r="H2532" s="7">
        <v>114</v>
      </c>
      <c r="I2532" s="7">
        <v>1343</v>
      </c>
    </row>
    <row r="2533" spans="1:9">
      <c r="A2533" s="7" t="s">
        <v>34</v>
      </c>
      <c r="B2533" s="7">
        <v>108552</v>
      </c>
      <c r="C2533" s="302" t="s">
        <v>4435</v>
      </c>
      <c r="D2533" s="7" t="s">
        <v>4436</v>
      </c>
      <c r="E2533" s="7" t="s">
        <v>36</v>
      </c>
      <c r="F2533" s="7" t="s">
        <v>12</v>
      </c>
      <c r="G2533" s="32">
        <v>44460</v>
      </c>
      <c r="H2533" s="7">
        <v>509</v>
      </c>
      <c r="I2533" s="7">
        <v>1738</v>
      </c>
    </row>
    <row r="2534" spans="1:9">
      <c r="A2534" s="7" t="s">
        <v>53</v>
      </c>
      <c r="B2534" s="7">
        <v>108554</v>
      </c>
      <c r="C2534" s="302" t="s">
        <v>4437</v>
      </c>
      <c r="D2534" s="7" t="s">
        <v>4438</v>
      </c>
      <c r="E2534" s="7" t="s">
        <v>58</v>
      </c>
      <c r="F2534" s="7" t="s">
        <v>12</v>
      </c>
      <c r="G2534" s="32">
        <v>14859.151260504203</v>
      </c>
      <c r="H2534" s="7">
        <v>932</v>
      </c>
      <c r="I2534" s="7">
        <v>2177</v>
      </c>
    </row>
    <row r="2535" spans="1:9">
      <c r="A2535" s="7" t="s">
        <v>53</v>
      </c>
      <c r="B2535" s="7">
        <v>108555</v>
      </c>
      <c r="C2535" s="302" t="s">
        <v>4439</v>
      </c>
      <c r="D2535" s="7" t="s">
        <v>4440</v>
      </c>
      <c r="E2535" s="7" t="s">
        <v>143</v>
      </c>
      <c r="F2535" s="7" t="s">
        <v>12</v>
      </c>
      <c r="G2535" s="32">
        <v>11247.243697478991</v>
      </c>
      <c r="H2535" s="7">
        <v>919</v>
      </c>
      <c r="I2535" s="7">
        <v>2131</v>
      </c>
    </row>
    <row r="2536" spans="1:9">
      <c r="A2536" s="7" t="s">
        <v>34</v>
      </c>
      <c r="B2536" s="7">
        <v>108556</v>
      </c>
      <c r="C2536" s="302" t="s">
        <v>4441</v>
      </c>
      <c r="D2536" s="7" t="s">
        <v>4442</v>
      </c>
      <c r="E2536" s="7" t="s">
        <v>33</v>
      </c>
      <c r="F2536" s="7" t="s">
        <v>12</v>
      </c>
      <c r="G2536" s="32">
        <v>112740.40336134454</v>
      </c>
      <c r="H2536" s="7">
        <v>612</v>
      </c>
      <c r="I2536" s="7">
        <v>1836</v>
      </c>
    </row>
    <row r="2537" spans="1:9">
      <c r="A2537" s="7" t="s">
        <v>34</v>
      </c>
      <c r="B2537" s="7">
        <v>108557</v>
      </c>
      <c r="C2537" s="302" t="s">
        <v>4443</v>
      </c>
      <c r="D2537" s="7" t="s">
        <v>4444</v>
      </c>
      <c r="E2537" s="7" t="s">
        <v>116</v>
      </c>
      <c r="F2537" s="7" t="s">
        <v>12</v>
      </c>
      <c r="G2537" s="32">
        <v>16365.966386554623</v>
      </c>
      <c r="H2537" s="7">
        <v>605</v>
      </c>
      <c r="I2537" s="7">
        <v>1814</v>
      </c>
    </row>
    <row r="2538" spans="1:9">
      <c r="A2538" s="7" t="s">
        <v>67</v>
      </c>
      <c r="B2538" s="7">
        <v>108558</v>
      </c>
      <c r="C2538" s="302" t="s">
        <v>4445</v>
      </c>
      <c r="D2538" s="7" t="s">
        <v>4446</v>
      </c>
      <c r="E2538" s="7" t="s">
        <v>69</v>
      </c>
      <c r="F2538" s="7" t="s">
        <v>12</v>
      </c>
      <c r="G2538" s="32">
        <v>37815.117647058825</v>
      </c>
      <c r="H2538" s="7">
        <v>906</v>
      </c>
      <c r="I2538" s="7">
        <v>2913</v>
      </c>
    </row>
    <row r="2539" spans="1:9">
      <c r="A2539" s="7" t="s">
        <v>53</v>
      </c>
      <c r="B2539" s="7">
        <v>108560</v>
      </c>
      <c r="C2539" s="302" t="s">
        <v>4447</v>
      </c>
      <c r="D2539" s="7" t="s">
        <v>4448</v>
      </c>
      <c r="E2539" s="7" t="s">
        <v>354</v>
      </c>
      <c r="F2539" s="7" t="s">
        <v>12</v>
      </c>
      <c r="G2539" s="32">
        <v>128934.91596638656</v>
      </c>
      <c r="H2539" s="7">
        <v>918</v>
      </c>
      <c r="I2539" s="7">
        <v>2128</v>
      </c>
    </row>
    <row r="2540" spans="1:9">
      <c r="A2540" s="7" t="s">
        <v>67</v>
      </c>
      <c r="B2540" s="7">
        <v>108561</v>
      </c>
      <c r="C2540" s="302" t="s">
        <v>4449</v>
      </c>
      <c r="D2540" s="7" t="s">
        <v>4450</v>
      </c>
      <c r="E2540" s="7" t="s">
        <v>69</v>
      </c>
      <c r="F2540" s="7" t="s">
        <v>12</v>
      </c>
      <c r="G2540" s="32">
        <v>33435.512605042022</v>
      </c>
      <c r="H2540" s="7">
        <v>906</v>
      </c>
      <c r="I2540" s="7">
        <v>2915</v>
      </c>
    </row>
    <row r="2541" spans="1:9">
      <c r="A2541" s="7" t="s">
        <v>34</v>
      </c>
      <c r="B2541" s="7">
        <v>108562</v>
      </c>
      <c r="C2541" s="302" t="s">
        <v>4451</v>
      </c>
      <c r="D2541" s="7" t="s">
        <v>4452</v>
      </c>
      <c r="E2541" s="7" t="s">
        <v>36</v>
      </c>
      <c r="F2541" s="7" t="s">
        <v>12</v>
      </c>
      <c r="G2541" s="32">
        <v>38776.000000000007</v>
      </c>
      <c r="H2541" s="7">
        <v>509</v>
      </c>
      <c r="I2541" s="7">
        <v>1738</v>
      </c>
    </row>
    <row r="2542" spans="1:9">
      <c r="A2542" s="7" t="s">
        <v>53</v>
      </c>
      <c r="B2542" s="7">
        <v>108564</v>
      </c>
      <c r="C2542" s="302" t="s">
        <v>4453</v>
      </c>
      <c r="D2542" s="7" t="s">
        <v>4454</v>
      </c>
      <c r="E2542" s="7" t="s">
        <v>1123</v>
      </c>
      <c r="F2542" s="7" t="s">
        <v>12</v>
      </c>
      <c r="G2542" s="32">
        <v>14621.823529411766</v>
      </c>
      <c r="H2542" s="7">
        <v>926</v>
      </c>
      <c r="I2542" s="7">
        <v>2156</v>
      </c>
    </row>
    <row r="2543" spans="1:9">
      <c r="A2543" s="7" t="s">
        <v>53</v>
      </c>
      <c r="B2543" s="7">
        <v>108565</v>
      </c>
      <c r="C2543" s="302" t="s">
        <v>4455</v>
      </c>
      <c r="D2543" s="7" t="s">
        <v>4456</v>
      </c>
      <c r="E2543" s="7" t="s">
        <v>1123</v>
      </c>
      <c r="F2543" s="7" t="s">
        <v>12</v>
      </c>
      <c r="G2543" s="32">
        <v>88613.529411764714</v>
      </c>
      <c r="H2543" s="7">
        <v>926</v>
      </c>
      <c r="I2543" s="7">
        <v>2156</v>
      </c>
    </row>
    <row r="2544" spans="1:9">
      <c r="A2544" s="7" t="s">
        <v>9</v>
      </c>
      <c r="B2544" s="7">
        <v>108566</v>
      </c>
      <c r="C2544" s="302" t="s">
        <v>4457</v>
      </c>
      <c r="D2544" s="7" t="s">
        <v>4458</v>
      </c>
      <c r="E2544" s="4" t="s">
        <v>311</v>
      </c>
      <c r="F2544" s="7" t="s">
        <v>12</v>
      </c>
      <c r="G2544" s="32">
        <v>4102.5210084033615</v>
      </c>
      <c r="H2544" s="7">
        <v>105</v>
      </c>
      <c r="I2544" s="7">
        <v>1315</v>
      </c>
    </row>
    <row r="2545" spans="1:9">
      <c r="A2545" s="7" t="s">
        <v>53</v>
      </c>
      <c r="B2545" s="7">
        <v>108567</v>
      </c>
      <c r="C2545" s="302" t="s">
        <v>4459</v>
      </c>
      <c r="D2545" s="7" t="s">
        <v>4460</v>
      </c>
      <c r="E2545" s="7" t="s">
        <v>1123</v>
      </c>
      <c r="F2545" s="7" t="s">
        <v>12</v>
      </c>
      <c r="G2545" s="32">
        <v>10588.20168067227</v>
      </c>
      <c r="H2545" s="7">
        <v>926</v>
      </c>
      <c r="I2545" s="7">
        <v>2156</v>
      </c>
    </row>
    <row r="2546" spans="1:9">
      <c r="A2546" s="7" t="s">
        <v>9</v>
      </c>
      <c r="B2546" s="7">
        <v>108568</v>
      </c>
      <c r="C2546" s="302" t="s">
        <v>4461</v>
      </c>
      <c r="D2546" s="7" t="s">
        <v>4462</v>
      </c>
      <c r="E2546" s="4" t="s">
        <v>311</v>
      </c>
      <c r="F2546" s="7" t="s">
        <v>12</v>
      </c>
      <c r="G2546" s="32">
        <v>8156.3025210084033</v>
      </c>
      <c r="H2546" s="7">
        <v>105</v>
      </c>
      <c r="I2546" s="7">
        <v>1315</v>
      </c>
    </row>
    <row r="2547" spans="1:9">
      <c r="A2547" s="7" t="s">
        <v>137</v>
      </c>
      <c r="B2547" s="7">
        <v>108569</v>
      </c>
      <c r="C2547" s="302" t="s">
        <v>4463</v>
      </c>
      <c r="D2547" s="7" t="s">
        <v>4464</v>
      </c>
      <c r="E2547" s="7" t="s">
        <v>139</v>
      </c>
      <c r="F2547" s="7" t="s">
        <v>12</v>
      </c>
      <c r="G2547" s="32">
        <v>48378.294117647063</v>
      </c>
      <c r="H2547" s="7">
        <v>718</v>
      </c>
      <c r="I2547" s="7">
        <v>1960</v>
      </c>
    </row>
    <row r="2548" spans="1:9">
      <c r="A2548" s="7" t="s">
        <v>53</v>
      </c>
      <c r="B2548" s="7">
        <v>108570</v>
      </c>
      <c r="C2548" s="302" t="s">
        <v>4465</v>
      </c>
      <c r="D2548" s="7" t="s">
        <v>4466</v>
      </c>
      <c r="E2548" s="7" t="s">
        <v>1123</v>
      </c>
      <c r="F2548" s="7" t="s">
        <v>12</v>
      </c>
      <c r="G2548" s="32">
        <v>31100</v>
      </c>
      <c r="H2548" s="7">
        <v>926</v>
      </c>
      <c r="I2548" s="7">
        <v>2156</v>
      </c>
    </row>
    <row r="2549" spans="1:9">
      <c r="A2549" s="7" t="s">
        <v>53</v>
      </c>
      <c r="B2549" s="7">
        <v>108571</v>
      </c>
      <c r="C2549" s="302" t="s">
        <v>4467</v>
      </c>
      <c r="D2549" s="7" t="s">
        <v>4468</v>
      </c>
      <c r="E2549" s="7" t="s">
        <v>1123</v>
      </c>
      <c r="F2549" s="7" t="s">
        <v>12</v>
      </c>
      <c r="G2549" s="32">
        <v>37240</v>
      </c>
      <c r="H2549" s="7">
        <v>926</v>
      </c>
      <c r="I2549" s="7">
        <v>2156</v>
      </c>
    </row>
    <row r="2550" spans="1:9">
      <c r="A2550" s="7" t="s">
        <v>9</v>
      </c>
      <c r="B2550" s="7">
        <v>108572</v>
      </c>
      <c r="C2550" s="302" t="s">
        <v>4469</v>
      </c>
      <c r="D2550" s="7" t="s">
        <v>4470</v>
      </c>
      <c r="E2550" s="7" t="s">
        <v>14</v>
      </c>
      <c r="F2550" s="7" t="s">
        <v>12</v>
      </c>
      <c r="G2550" s="32">
        <v>13109.277310924372</v>
      </c>
      <c r="H2550" s="7">
        <v>117</v>
      </c>
      <c r="I2550" s="7">
        <v>1349</v>
      </c>
    </row>
    <row r="2551" spans="1:9">
      <c r="A2551" s="7" t="s">
        <v>53</v>
      </c>
      <c r="B2551" s="7">
        <v>108573</v>
      </c>
      <c r="C2551" s="302" t="s">
        <v>4471</v>
      </c>
      <c r="D2551" s="7" t="s">
        <v>4472</v>
      </c>
      <c r="E2551" s="7" t="s">
        <v>354</v>
      </c>
      <c r="F2551" s="7" t="s">
        <v>12</v>
      </c>
      <c r="G2551" s="32">
        <v>383195.04201680672</v>
      </c>
      <c r="H2551" s="7">
        <v>918</v>
      </c>
      <c r="I2551" s="7">
        <v>2128</v>
      </c>
    </row>
    <row r="2552" spans="1:9">
      <c r="A2552" s="7" t="s">
        <v>67</v>
      </c>
      <c r="B2552" s="7">
        <v>108574</v>
      </c>
      <c r="C2552" s="302" t="s">
        <v>4473</v>
      </c>
      <c r="D2552" s="7" t="s">
        <v>4474</v>
      </c>
      <c r="E2552" s="7" t="s">
        <v>69</v>
      </c>
      <c r="F2552" s="7" t="s">
        <v>12</v>
      </c>
      <c r="G2552" s="32">
        <v>132479.0756302521</v>
      </c>
      <c r="H2552" s="7">
        <v>906</v>
      </c>
      <c r="I2552" s="7">
        <v>2913</v>
      </c>
    </row>
    <row r="2553" spans="1:9">
      <c r="A2553" s="7" t="s">
        <v>53</v>
      </c>
      <c r="B2553" s="7">
        <v>108575</v>
      </c>
      <c r="C2553" s="302" t="s">
        <v>4475</v>
      </c>
      <c r="D2553" s="7" t="s">
        <v>4476</v>
      </c>
      <c r="E2553" s="7" t="s">
        <v>1123</v>
      </c>
      <c r="F2553" s="7" t="s">
        <v>12</v>
      </c>
      <c r="G2553" s="32">
        <v>25504.142857142859</v>
      </c>
      <c r="H2553" s="7">
        <v>926</v>
      </c>
      <c r="I2553" s="7">
        <v>2156</v>
      </c>
    </row>
    <row r="2554" spans="1:9">
      <c r="A2554" s="7" t="s">
        <v>53</v>
      </c>
      <c r="B2554" s="7">
        <v>108576</v>
      </c>
      <c r="C2554" s="302" t="s">
        <v>4477</v>
      </c>
      <c r="D2554" s="7" t="s">
        <v>4478</v>
      </c>
      <c r="E2554" s="7" t="s">
        <v>1123</v>
      </c>
      <c r="F2554" s="7" t="s">
        <v>12</v>
      </c>
      <c r="G2554" s="32">
        <v>29537.756302521011</v>
      </c>
      <c r="H2554" s="7">
        <v>926</v>
      </c>
      <c r="I2554" s="7">
        <v>2156</v>
      </c>
    </row>
    <row r="2555" spans="1:9">
      <c r="A2555" s="7" t="s">
        <v>53</v>
      </c>
      <c r="B2555" s="7">
        <v>108577</v>
      </c>
      <c r="C2555" s="302" t="s">
        <v>4479</v>
      </c>
      <c r="D2555" s="7" t="s">
        <v>4480</v>
      </c>
      <c r="E2555" s="7" t="s">
        <v>143</v>
      </c>
      <c r="F2555" s="7" t="s">
        <v>12</v>
      </c>
      <c r="G2555" s="32">
        <v>75630.201680672268</v>
      </c>
      <c r="H2555" s="7">
        <v>919</v>
      </c>
      <c r="I2555" s="7">
        <v>2131</v>
      </c>
    </row>
    <row r="2556" spans="1:9">
      <c r="A2556" s="7" t="s">
        <v>53</v>
      </c>
      <c r="B2556" s="7">
        <v>108579</v>
      </c>
      <c r="C2556" s="302" t="s">
        <v>4481</v>
      </c>
      <c r="D2556" s="7" t="s">
        <v>4482</v>
      </c>
      <c r="E2556" s="7" t="s">
        <v>1123</v>
      </c>
      <c r="F2556" s="7" t="s">
        <v>12</v>
      </c>
      <c r="G2556" s="32">
        <v>7605.0336134453783</v>
      </c>
      <c r="H2556" s="7">
        <v>926</v>
      </c>
      <c r="I2556" s="7">
        <v>2156</v>
      </c>
    </row>
    <row r="2557" spans="1:9">
      <c r="A2557" s="7" t="s">
        <v>9</v>
      </c>
      <c r="B2557" s="7">
        <v>108580</v>
      </c>
      <c r="C2557" s="302" t="s">
        <v>4483</v>
      </c>
      <c r="D2557" s="7" t="s">
        <v>4484</v>
      </c>
      <c r="E2557" s="7" t="s">
        <v>126</v>
      </c>
      <c r="F2557" s="7" t="s">
        <v>12</v>
      </c>
      <c r="G2557" s="32">
        <v>92408.941176470587</v>
      </c>
      <c r="H2557" s="7">
        <v>104</v>
      </c>
      <c r="I2557" s="7">
        <v>1311</v>
      </c>
    </row>
    <row r="2558" spans="1:9">
      <c r="A2558" s="7" t="s">
        <v>53</v>
      </c>
      <c r="B2558" s="7">
        <v>108581</v>
      </c>
      <c r="C2558" s="302" t="s">
        <v>4485</v>
      </c>
      <c r="D2558" s="7" t="s">
        <v>4486</v>
      </c>
      <c r="E2558" s="7" t="s">
        <v>72</v>
      </c>
      <c r="F2558" s="7" t="s">
        <v>12</v>
      </c>
      <c r="G2558" s="32">
        <v>26386.478991596639</v>
      </c>
      <c r="H2558" s="7">
        <v>923</v>
      </c>
      <c r="I2558" s="7">
        <v>2147</v>
      </c>
    </row>
    <row r="2559" spans="1:9">
      <c r="A2559" s="7" t="s">
        <v>53</v>
      </c>
      <c r="B2559" s="7">
        <v>108582</v>
      </c>
      <c r="C2559" s="302" t="s">
        <v>4487</v>
      </c>
      <c r="D2559" s="7" t="s">
        <v>4488</v>
      </c>
      <c r="E2559" s="7" t="s">
        <v>1123</v>
      </c>
      <c r="F2559" s="7" t="s">
        <v>12</v>
      </c>
      <c r="G2559" s="32">
        <v>16386.537815126052</v>
      </c>
      <c r="H2559" s="7">
        <v>926</v>
      </c>
      <c r="I2559" s="7">
        <v>2156</v>
      </c>
    </row>
    <row r="2560" spans="1:9">
      <c r="A2560" s="7" t="s">
        <v>34</v>
      </c>
      <c r="B2560" s="7">
        <v>108583</v>
      </c>
      <c r="C2560" s="302" t="s">
        <v>4489</v>
      </c>
      <c r="D2560" s="7" t="s">
        <v>4490</v>
      </c>
      <c r="E2560" s="7" t="s">
        <v>116</v>
      </c>
      <c r="F2560" s="7" t="s">
        <v>12</v>
      </c>
      <c r="G2560" s="32">
        <v>60880.394957983197</v>
      </c>
      <c r="H2560" s="7">
        <v>605</v>
      </c>
      <c r="I2560" s="7">
        <v>1814</v>
      </c>
    </row>
    <row r="2561" spans="1:9">
      <c r="A2561" s="7" t="s">
        <v>53</v>
      </c>
      <c r="B2561" s="7">
        <v>108585</v>
      </c>
      <c r="C2561" s="302" t="s">
        <v>4491</v>
      </c>
      <c r="D2561" s="7" t="s">
        <v>4492</v>
      </c>
      <c r="E2561" s="7" t="s">
        <v>1123</v>
      </c>
      <c r="F2561" s="7" t="s">
        <v>12</v>
      </c>
      <c r="G2561" s="32">
        <v>16386.537815126052</v>
      </c>
      <c r="H2561" s="7">
        <v>926</v>
      </c>
      <c r="I2561" s="7">
        <v>2156</v>
      </c>
    </row>
    <row r="2562" spans="1:9">
      <c r="A2562" s="7" t="s">
        <v>53</v>
      </c>
      <c r="B2562" s="7">
        <v>108586</v>
      </c>
      <c r="C2562" s="302" t="s">
        <v>4493</v>
      </c>
      <c r="D2562" s="7" t="s">
        <v>4494</v>
      </c>
      <c r="E2562" s="7" t="s">
        <v>1123</v>
      </c>
      <c r="F2562" s="7" t="s">
        <v>12</v>
      </c>
      <c r="G2562" s="32">
        <v>15680.000000000002</v>
      </c>
      <c r="H2562" s="7">
        <v>926</v>
      </c>
      <c r="I2562" s="7">
        <v>2156</v>
      </c>
    </row>
    <row r="2563" spans="1:9">
      <c r="A2563" s="7" t="s">
        <v>53</v>
      </c>
      <c r="B2563" s="7">
        <v>108587</v>
      </c>
      <c r="C2563" s="302" t="s">
        <v>4495</v>
      </c>
      <c r="D2563" s="7" t="s">
        <v>4496</v>
      </c>
      <c r="E2563" s="7" t="s">
        <v>72</v>
      </c>
      <c r="F2563" s="7" t="s">
        <v>12</v>
      </c>
      <c r="G2563" s="32">
        <v>21176.403361344539</v>
      </c>
      <c r="H2563" s="7">
        <v>923</v>
      </c>
      <c r="I2563" s="7">
        <v>2147</v>
      </c>
    </row>
    <row r="2564" spans="1:9">
      <c r="A2564" s="7" t="s">
        <v>53</v>
      </c>
      <c r="B2564" s="7">
        <v>108588</v>
      </c>
      <c r="C2564" s="302" t="s">
        <v>4497</v>
      </c>
      <c r="D2564" s="7" t="s">
        <v>4498</v>
      </c>
      <c r="E2564" s="7" t="s">
        <v>1123</v>
      </c>
      <c r="F2564" s="7" t="s">
        <v>12</v>
      </c>
      <c r="G2564" s="32">
        <v>29243.638655462186</v>
      </c>
      <c r="H2564" s="7">
        <v>926</v>
      </c>
      <c r="I2564" s="7">
        <v>2156</v>
      </c>
    </row>
    <row r="2565" spans="1:9">
      <c r="A2565" s="7" t="s">
        <v>53</v>
      </c>
      <c r="B2565" s="7">
        <v>108589</v>
      </c>
      <c r="C2565" s="302" t="s">
        <v>4499</v>
      </c>
      <c r="D2565" s="7" t="s">
        <v>4500</v>
      </c>
      <c r="E2565" s="7" t="s">
        <v>76</v>
      </c>
      <c r="F2565" s="7" t="s">
        <v>12</v>
      </c>
      <c r="G2565" s="32">
        <v>45012.327731092439</v>
      </c>
      <c r="H2565" s="7">
        <v>937</v>
      </c>
      <c r="I2565" s="7">
        <v>2203</v>
      </c>
    </row>
    <row r="2566" spans="1:9">
      <c r="A2566" s="7" t="s">
        <v>9</v>
      </c>
      <c r="B2566" s="7">
        <v>108590</v>
      </c>
      <c r="C2566" s="302" t="s">
        <v>4501</v>
      </c>
      <c r="D2566" s="7" t="s">
        <v>4502</v>
      </c>
      <c r="E2566" s="7" t="s">
        <v>14</v>
      </c>
      <c r="F2566" s="7" t="s">
        <v>12</v>
      </c>
      <c r="G2566" s="32">
        <v>16134.478991596638</v>
      </c>
      <c r="H2566" s="7">
        <v>117</v>
      </c>
      <c r="I2566" s="7">
        <v>1349</v>
      </c>
    </row>
    <row r="2567" spans="1:9">
      <c r="A2567" s="7" t="s">
        <v>53</v>
      </c>
      <c r="B2567" s="7">
        <v>108591</v>
      </c>
      <c r="C2567" s="302" t="s">
        <v>4503</v>
      </c>
      <c r="D2567" s="7" t="s">
        <v>4504</v>
      </c>
      <c r="E2567" s="7" t="s">
        <v>55</v>
      </c>
      <c r="F2567" s="7" t="s">
        <v>12</v>
      </c>
      <c r="G2567" s="32">
        <v>240880.84033613448</v>
      </c>
      <c r="H2567" s="7">
        <v>936</v>
      </c>
      <c r="I2567" s="7">
        <v>2200</v>
      </c>
    </row>
    <row r="2568" spans="1:9">
      <c r="A2568" s="7" t="s">
        <v>53</v>
      </c>
      <c r="B2568" s="7">
        <v>108593</v>
      </c>
      <c r="C2568" s="302" t="s">
        <v>4505</v>
      </c>
      <c r="D2568" s="7" t="s">
        <v>4506</v>
      </c>
      <c r="E2568" s="7" t="s">
        <v>284</v>
      </c>
      <c r="F2568" s="7" t="s">
        <v>12</v>
      </c>
      <c r="G2568" s="32">
        <v>109244</v>
      </c>
      <c r="H2568" s="7">
        <v>911</v>
      </c>
      <c r="I2568" s="7">
        <v>2112</v>
      </c>
    </row>
    <row r="2569" spans="1:9">
      <c r="A2569" s="7" t="s">
        <v>53</v>
      </c>
      <c r="B2569" s="7">
        <v>108594</v>
      </c>
      <c r="C2569" s="302" t="s">
        <v>4507</v>
      </c>
      <c r="D2569" s="7" t="s">
        <v>4508</v>
      </c>
      <c r="E2569" s="4" t="s">
        <v>143</v>
      </c>
      <c r="F2569" s="7" t="s">
        <v>12</v>
      </c>
      <c r="G2569" s="32">
        <v>12410.420168067227</v>
      </c>
      <c r="H2569" s="7">
        <v>919</v>
      </c>
      <c r="I2569" s="7">
        <v>2131</v>
      </c>
    </row>
    <row r="2570" spans="1:9">
      <c r="A2570" s="7" t="s">
        <v>53</v>
      </c>
      <c r="B2570" s="7">
        <v>108595</v>
      </c>
      <c r="C2570" s="302" t="s">
        <v>4509</v>
      </c>
      <c r="D2570" s="7" t="s">
        <v>4510</v>
      </c>
      <c r="E2570" s="7" t="s">
        <v>118</v>
      </c>
      <c r="F2570" s="7" t="s">
        <v>12</v>
      </c>
      <c r="G2570" s="32">
        <v>57479.02521008403</v>
      </c>
      <c r="H2570" s="7">
        <v>945</v>
      </c>
      <c r="I2570" s="7">
        <v>2232</v>
      </c>
    </row>
    <row r="2571" spans="1:9">
      <c r="A2571" s="7" t="s">
        <v>53</v>
      </c>
      <c r="B2571" s="7">
        <v>108596</v>
      </c>
      <c r="C2571" s="302" t="s">
        <v>4511</v>
      </c>
      <c r="D2571" s="7" t="s">
        <v>4512</v>
      </c>
      <c r="E2571" s="7" t="s">
        <v>284</v>
      </c>
      <c r="F2571" s="7" t="s">
        <v>12</v>
      </c>
      <c r="G2571" s="32">
        <v>30252.050420168071</v>
      </c>
      <c r="H2571" s="7">
        <v>911</v>
      </c>
      <c r="I2571" s="7">
        <v>2112</v>
      </c>
    </row>
    <row r="2572" spans="1:9">
      <c r="A2572" s="7" t="s">
        <v>53</v>
      </c>
      <c r="B2572" s="7">
        <v>108597</v>
      </c>
      <c r="C2572" s="302" t="s">
        <v>4513</v>
      </c>
      <c r="D2572" s="7" t="s">
        <v>4514</v>
      </c>
      <c r="E2572" s="7" t="s">
        <v>284</v>
      </c>
      <c r="F2572" s="7" t="s">
        <v>12</v>
      </c>
      <c r="G2572" s="32">
        <v>5940.0000000000009</v>
      </c>
      <c r="H2572" s="7">
        <v>911</v>
      </c>
      <c r="I2572" s="7">
        <v>2112</v>
      </c>
    </row>
    <row r="2573" spans="1:9">
      <c r="A2573" s="7" t="s">
        <v>53</v>
      </c>
      <c r="B2573" s="7">
        <v>108598</v>
      </c>
      <c r="C2573" s="302" t="s">
        <v>4515</v>
      </c>
      <c r="D2573" s="7" t="s">
        <v>4516</v>
      </c>
      <c r="E2573" s="4" t="s">
        <v>284</v>
      </c>
      <c r="F2573" s="7" t="s">
        <v>12</v>
      </c>
      <c r="G2573" s="32">
        <v>31008.361344537814</v>
      </c>
      <c r="H2573" s="7">
        <v>911</v>
      </c>
      <c r="I2573" s="7">
        <v>2112</v>
      </c>
    </row>
    <row r="2574" spans="1:9">
      <c r="A2574" s="7" t="s">
        <v>34</v>
      </c>
      <c r="B2574" s="7">
        <v>108599</v>
      </c>
      <c r="C2574" s="302" t="s">
        <v>4517</v>
      </c>
      <c r="D2574" s="7" t="s">
        <v>4518</v>
      </c>
      <c r="E2574" s="7" t="s">
        <v>36</v>
      </c>
      <c r="F2574" s="7" t="s">
        <v>12</v>
      </c>
      <c r="G2574" s="32">
        <v>38799.689075630253</v>
      </c>
      <c r="H2574" s="7">
        <v>509</v>
      </c>
      <c r="I2574" s="7">
        <v>1738</v>
      </c>
    </row>
    <row r="2575" spans="1:9">
      <c r="A2575" s="7" t="s">
        <v>53</v>
      </c>
      <c r="B2575" s="7">
        <v>108601</v>
      </c>
      <c r="C2575" s="302" t="s">
        <v>4519</v>
      </c>
      <c r="D2575" s="7" t="s">
        <v>4520</v>
      </c>
      <c r="E2575" s="7" t="s">
        <v>284</v>
      </c>
      <c r="F2575" s="7" t="s">
        <v>12</v>
      </c>
      <c r="G2575" s="32">
        <v>50906.882352941182</v>
      </c>
      <c r="H2575" s="7">
        <v>911</v>
      </c>
      <c r="I2575" s="7">
        <v>2112</v>
      </c>
    </row>
    <row r="2576" spans="1:9">
      <c r="A2576" s="7" t="s">
        <v>53</v>
      </c>
      <c r="B2576" s="7">
        <v>108602</v>
      </c>
      <c r="C2576" s="302" t="s">
        <v>4521</v>
      </c>
      <c r="D2576" s="7" t="s">
        <v>4522</v>
      </c>
      <c r="E2576" s="7" t="s">
        <v>118</v>
      </c>
      <c r="F2576" s="7" t="s">
        <v>12</v>
      </c>
      <c r="G2576" s="32">
        <v>35210.100840336134</v>
      </c>
      <c r="H2576" s="7">
        <v>945</v>
      </c>
      <c r="I2576" s="7">
        <v>2232</v>
      </c>
    </row>
    <row r="2577" spans="1:9">
      <c r="A2577" s="7" t="s">
        <v>423</v>
      </c>
      <c r="B2577" s="7">
        <v>108603</v>
      </c>
      <c r="C2577" s="302" t="s">
        <v>4523</v>
      </c>
      <c r="D2577" s="7" t="s">
        <v>4524</v>
      </c>
      <c r="E2577" s="7" t="s">
        <v>425</v>
      </c>
      <c r="F2577" s="7" t="s">
        <v>12</v>
      </c>
      <c r="G2577" s="32">
        <v>113468.36974789915</v>
      </c>
      <c r="H2577" s="7">
        <v>405</v>
      </c>
      <c r="I2577" s="7">
        <v>1640</v>
      </c>
    </row>
    <row r="2578" spans="1:9">
      <c r="A2578" s="7" t="s">
        <v>24</v>
      </c>
      <c r="B2578" s="7">
        <v>108604</v>
      </c>
      <c r="C2578" s="302" t="s">
        <v>4525</v>
      </c>
      <c r="D2578" s="7" t="s">
        <v>4526</v>
      </c>
      <c r="E2578" s="7" t="s">
        <v>52</v>
      </c>
      <c r="F2578" s="7" t="s">
        <v>12</v>
      </c>
      <c r="G2578" s="32">
        <v>15966.46218487395</v>
      </c>
      <c r="H2578" s="7">
        <v>720</v>
      </c>
      <c r="I2578" s="7">
        <v>1980</v>
      </c>
    </row>
    <row r="2579" spans="1:9">
      <c r="A2579" s="7" t="s">
        <v>53</v>
      </c>
      <c r="B2579" s="7">
        <v>108605</v>
      </c>
      <c r="C2579" s="302" t="s">
        <v>4527</v>
      </c>
      <c r="D2579" s="7" t="s">
        <v>4528</v>
      </c>
      <c r="E2579" s="7" t="s">
        <v>72</v>
      </c>
      <c r="F2579" s="7" t="s">
        <v>12</v>
      </c>
      <c r="G2579" s="32">
        <v>23086</v>
      </c>
      <c r="H2579" s="7">
        <v>923</v>
      </c>
      <c r="I2579" s="7">
        <v>2147</v>
      </c>
    </row>
    <row r="2580" spans="1:9">
      <c r="A2580" s="7" t="s">
        <v>9</v>
      </c>
      <c r="B2580" s="7">
        <v>108606</v>
      </c>
      <c r="C2580" s="302" t="s">
        <v>4529</v>
      </c>
      <c r="D2580" s="7" t="s">
        <v>4530</v>
      </c>
      <c r="E2580" s="7" t="s">
        <v>14</v>
      </c>
      <c r="F2580" s="7" t="s">
        <v>12</v>
      </c>
      <c r="G2580" s="32">
        <v>9858.865546218487</v>
      </c>
      <c r="H2580" s="7">
        <v>117</v>
      </c>
      <c r="I2580" s="7">
        <v>1349</v>
      </c>
    </row>
    <row r="2581" spans="1:9">
      <c r="A2581" s="7" t="s">
        <v>9</v>
      </c>
      <c r="B2581" s="7">
        <v>108607</v>
      </c>
      <c r="C2581" s="302" t="s">
        <v>4531</v>
      </c>
      <c r="D2581" s="7" t="s">
        <v>4532</v>
      </c>
      <c r="E2581" s="7" t="s">
        <v>126</v>
      </c>
      <c r="F2581" s="7" t="s">
        <v>12</v>
      </c>
      <c r="G2581" s="32">
        <v>219092.57983193279</v>
      </c>
      <c r="H2581" s="7">
        <v>104</v>
      </c>
      <c r="I2581" s="7">
        <v>1311</v>
      </c>
    </row>
    <row r="2582" spans="1:9">
      <c r="A2582" s="7" t="s">
        <v>53</v>
      </c>
      <c r="B2582" s="7">
        <v>108609</v>
      </c>
      <c r="C2582" s="302" t="s">
        <v>4533</v>
      </c>
      <c r="D2582" s="7" t="s">
        <v>4534</v>
      </c>
      <c r="E2582" s="7" t="s">
        <v>143</v>
      </c>
      <c r="F2582" s="7" t="s">
        <v>12</v>
      </c>
      <c r="G2582" s="32">
        <v>13060</v>
      </c>
      <c r="H2582" s="7">
        <v>919</v>
      </c>
      <c r="I2582" s="7">
        <v>2131</v>
      </c>
    </row>
    <row r="2583" spans="1:9">
      <c r="A2583" s="7" t="s">
        <v>137</v>
      </c>
      <c r="B2583" s="7">
        <v>108610</v>
      </c>
      <c r="C2583" s="302" t="s">
        <v>4533</v>
      </c>
      <c r="D2583" s="7" t="s">
        <v>4535</v>
      </c>
      <c r="E2583" s="7" t="s">
        <v>1510</v>
      </c>
      <c r="F2583" s="7" t="s">
        <v>12</v>
      </c>
      <c r="G2583" s="32">
        <v>33277.462184873948</v>
      </c>
      <c r="H2583" s="7">
        <v>717</v>
      </c>
      <c r="I2583" s="7">
        <v>1955</v>
      </c>
    </row>
    <row r="2584" spans="1:9">
      <c r="A2584" s="7" t="s">
        <v>67</v>
      </c>
      <c r="B2584" s="7">
        <v>108611</v>
      </c>
      <c r="C2584" s="302" t="s">
        <v>4536</v>
      </c>
      <c r="D2584" s="7" t="s">
        <v>4537</v>
      </c>
      <c r="E2584" s="7" t="s">
        <v>345</v>
      </c>
      <c r="F2584" s="7" t="s">
        <v>12</v>
      </c>
      <c r="G2584" s="32">
        <v>70505.882352941175</v>
      </c>
      <c r="H2584" s="7">
        <v>964</v>
      </c>
      <c r="I2584" s="7">
        <v>2912</v>
      </c>
    </row>
    <row r="2585" spans="1:9">
      <c r="A2585" s="7" t="s">
        <v>53</v>
      </c>
      <c r="B2585" s="7">
        <v>108612</v>
      </c>
      <c r="C2585" s="302" t="s">
        <v>4538</v>
      </c>
      <c r="D2585" s="7" t="s">
        <v>4539</v>
      </c>
      <c r="E2585" s="7" t="s">
        <v>72</v>
      </c>
      <c r="F2585" s="7" t="s">
        <v>12</v>
      </c>
      <c r="G2585" s="32">
        <v>16638.638655462186</v>
      </c>
      <c r="H2585" s="7">
        <v>923</v>
      </c>
      <c r="I2585" s="7">
        <v>2147</v>
      </c>
    </row>
    <row r="2586" spans="1:9">
      <c r="A2586" s="7" t="s">
        <v>53</v>
      </c>
      <c r="B2586" s="7">
        <v>108613</v>
      </c>
      <c r="C2586" s="302" t="s">
        <v>4540</v>
      </c>
      <c r="D2586" s="7" t="s">
        <v>4541</v>
      </c>
      <c r="E2586" s="7" t="s">
        <v>354</v>
      </c>
      <c r="F2586" s="7" t="s">
        <v>12</v>
      </c>
      <c r="G2586" s="32">
        <v>18770.420168067227</v>
      </c>
      <c r="H2586" s="7">
        <v>918</v>
      </c>
      <c r="I2586" s="7">
        <v>2128</v>
      </c>
    </row>
    <row r="2587" spans="1:9">
      <c r="A2587" s="7" t="s">
        <v>53</v>
      </c>
      <c r="B2587" s="7">
        <v>108614</v>
      </c>
      <c r="C2587" s="302" t="s">
        <v>4542</v>
      </c>
      <c r="D2587" s="7" t="s">
        <v>4543</v>
      </c>
      <c r="E2587" s="7" t="s">
        <v>72</v>
      </c>
      <c r="F2587" s="7" t="s">
        <v>12</v>
      </c>
      <c r="G2587" s="32">
        <v>33613.504201680676</v>
      </c>
      <c r="H2587" s="7">
        <v>923</v>
      </c>
      <c r="I2587" s="7">
        <v>2147</v>
      </c>
    </row>
    <row r="2588" spans="1:9">
      <c r="A2588" s="7" t="s">
        <v>53</v>
      </c>
      <c r="B2588" s="7">
        <v>108615</v>
      </c>
      <c r="C2588" s="302" t="s">
        <v>4544</v>
      </c>
      <c r="D2588" s="7" t="s">
        <v>4545</v>
      </c>
      <c r="E2588" s="7" t="s">
        <v>134</v>
      </c>
      <c r="F2588" s="7" t="s">
        <v>12</v>
      </c>
      <c r="G2588" s="32">
        <v>35118.235294117643</v>
      </c>
      <c r="H2588" s="7">
        <v>938</v>
      </c>
      <c r="I2588" s="7">
        <v>2207</v>
      </c>
    </row>
    <row r="2589" spans="1:9">
      <c r="A2589" s="7" t="s">
        <v>9</v>
      </c>
      <c r="B2589" s="7">
        <v>108616</v>
      </c>
      <c r="C2589" s="302" t="s">
        <v>4546</v>
      </c>
      <c r="D2589" s="7" t="s">
        <v>4547</v>
      </c>
      <c r="E2589" s="7" t="s">
        <v>11</v>
      </c>
      <c r="F2589" s="7" t="s">
        <v>12</v>
      </c>
      <c r="G2589" s="32">
        <v>85931.394957983197</v>
      </c>
      <c r="H2589" s="7">
        <v>102</v>
      </c>
      <c r="I2589" s="7">
        <v>1305</v>
      </c>
    </row>
    <row r="2590" spans="1:9">
      <c r="A2590" s="7" t="s">
        <v>24</v>
      </c>
      <c r="B2590" s="7">
        <v>108617</v>
      </c>
      <c r="C2590" s="302" t="s">
        <v>4546</v>
      </c>
      <c r="D2590" s="7" t="s">
        <v>4548</v>
      </c>
      <c r="E2590" s="7" t="s">
        <v>52</v>
      </c>
      <c r="F2590" s="7" t="s">
        <v>12</v>
      </c>
      <c r="G2590" s="32">
        <v>16806.798319327732</v>
      </c>
      <c r="H2590" s="7">
        <v>720</v>
      </c>
      <c r="I2590" s="7">
        <v>1980</v>
      </c>
    </row>
    <row r="2591" spans="1:9">
      <c r="A2591" s="7" t="s">
        <v>67</v>
      </c>
      <c r="B2591" s="7">
        <v>108618</v>
      </c>
      <c r="C2591" s="302" t="s">
        <v>4549</v>
      </c>
      <c r="D2591" s="7" t="s">
        <v>4550</v>
      </c>
      <c r="E2591" s="7" t="s">
        <v>345</v>
      </c>
      <c r="F2591" s="7" t="s">
        <v>12</v>
      </c>
      <c r="G2591" s="32">
        <v>74722.899159663866</v>
      </c>
      <c r="H2591" s="7">
        <v>964</v>
      </c>
      <c r="I2591" s="7">
        <v>2913</v>
      </c>
    </row>
    <row r="2592" spans="1:9">
      <c r="A2592" s="7" t="s">
        <v>67</v>
      </c>
      <c r="B2592" s="7">
        <v>108619</v>
      </c>
      <c r="C2592" s="302" t="s">
        <v>4551</v>
      </c>
      <c r="D2592" s="7" t="s">
        <v>1888</v>
      </c>
      <c r="E2592" s="7" t="s">
        <v>345</v>
      </c>
      <c r="F2592" s="7" t="s">
        <v>12</v>
      </c>
      <c r="G2592" s="32">
        <v>147529.22689075631</v>
      </c>
      <c r="H2592" s="7">
        <v>964</v>
      </c>
      <c r="I2592" s="7">
        <v>2913</v>
      </c>
    </row>
    <row r="2593" spans="1:9">
      <c r="A2593" s="7" t="s">
        <v>53</v>
      </c>
      <c r="B2593" s="7">
        <v>108620</v>
      </c>
      <c r="C2593" s="302" t="s">
        <v>4552</v>
      </c>
      <c r="D2593" s="7" t="s">
        <v>4553</v>
      </c>
      <c r="E2593" s="7" t="s">
        <v>76</v>
      </c>
      <c r="F2593" s="7" t="s">
        <v>12</v>
      </c>
      <c r="G2593" s="32">
        <v>40147.28571428571</v>
      </c>
      <c r="H2593" s="7">
        <v>937</v>
      </c>
      <c r="I2593" s="7">
        <v>2203</v>
      </c>
    </row>
    <row r="2594" spans="1:9">
      <c r="A2594" s="7" t="s">
        <v>67</v>
      </c>
      <c r="B2594" s="7">
        <v>108621</v>
      </c>
      <c r="C2594" s="302" t="s">
        <v>4554</v>
      </c>
      <c r="D2594" s="7" t="s">
        <v>3822</v>
      </c>
      <c r="E2594" s="7" t="s">
        <v>345</v>
      </c>
      <c r="F2594" s="7" t="s">
        <v>12</v>
      </c>
      <c r="G2594" s="32">
        <v>42270.941176470587</v>
      </c>
      <c r="H2594" s="7">
        <v>964</v>
      </c>
      <c r="I2594" s="7">
        <v>2251</v>
      </c>
    </row>
    <row r="2595" spans="1:9">
      <c r="A2595" s="7" t="s">
        <v>137</v>
      </c>
      <c r="B2595" s="7">
        <v>108622</v>
      </c>
      <c r="C2595" s="302" t="s">
        <v>4555</v>
      </c>
      <c r="D2595" s="7" t="s">
        <v>4556</v>
      </c>
      <c r="E2595" s="7" t="s">
        <v>139</v>
      </c>
      <c r="F2595" s="7" t="s">
        <v>12</v>
      </c>
      <c r="G2595" s="32">
        <v>151260.40336134454</v>
      </c>
      <c r="H2595" s="7">
        <v>718</v>
      </c>
      <c r="I2595" s="7">
        <v>1960</v>
      </c>
    </row>
    <row r="2596" spans="1:9">
      <c r="A2596" s="7" t="s">
        <v>9</v>
      </c>
      <c r="B2596" s="7">
        <v>108624</v>
      </c>
      <c r="C2596" s="302" t="s">
        <v>4557</v>
      </c>
      <c r="D2596" s="7" t="s">
        <v>4558</v>
      </c>
      <c r="E2596" s="4" t="s">
        <v>126</v>
      </c>
      <c r="F2596" s="7" t="s">
        <v>12</v>
      </c>
      <c r="G2596" s="32">
        <v>77676.445378151271</v>
      </c>
      <c r="H2596" s="7">
        <v>104</v>
      </c>
      <c r="I2596" s="7">
        <v>1311</v>
      </c>
    </row>
    <row r="2597" spans="1:9">
      <c r="A2597" s="7" t="s">
        <v>53</v>
      </c>
      <c r="B2597" s="7">
        <v>108625</v>
      </c>
      <c r="C2597" s="302" t="s">
        <v>4557</v>
      </c>
      <c r="D2597" s="7" t="s">
        <v>4559</v>
      </c>
      <c r="E2597" s="7" t="s">
        <v>55</v>
      </c>
      <c r="F2597" s="7" t="s">
        <v>12</v>
      </c>
      <c r="G2597" s="32">
        <v>52579.840336134461</v>
      </c>
      <c r="H2597" s="7">
        <v>936</v>
      </c>
      <c r="I2597" s="7">
        <v>2200</v>
      </c>
    </row>
    <row r="2598" spans="1:9">
      <c r="A2598" s="7" t="s">
        <v>67</v>
      </c>
      <c r="B2598" s="7">
        <v>108626</v>
      </c>
      <c r="C2598" s="302" t="s">
        <v>4560</v>
      </c>
      <c r="D2598" s="7" t="s">
        <v>3820</v>
      </c>
      <c r="E2598" s="7" t="s">
        <v>345</v>
      </c>
      <c r="F2598" s="7" t="s">
        <v>12</v>
      </c>
      <c r="G2598" s="32">
        <v>134683.0756302521</v>
      </c>
      <c r="H2598" s="7">
        <v>964</v>
      </c>
      <c r="I2598" s="7">
        <v>2251</v>
      </c>
    </row>
    <row r="2599" spans="1:9">
      <c r="A2599" s="7" t="s">
        <v>137</v>
      </c>
      <c r="B2599" s="7">
        <v>108627</v>
      </c>
      <c r="C2599" s="302" t="s">
        <v>4561</v>
      </c>
      <c r="D2599" s="7" t="s">
        <v>4562</v>
      </c>
      <c r="E2599" s="7" t="s">
        <v>139</v>
      </c>
      <c r="F2599" s="7" t="s">
        <v>12</v>
      </c>
      <c r="G2599" s="32">
        <v>31932.915966386554</v>
      </c>
      <c r="H2599" s="7">
        <v>718</v>
      </c>
      <c r="I2599" s="7">
        <v>1960</v>
      </c>
    </row>
    <row r="2600" spans="1:9">
      <c r="A2600" s="7" t="s">
        <v>137</v>
      </c>
      <c r="B2600" s="7">
        <v>108628</v>
      </c>
      <c r="C2600" s="302" t="s">
        <v>4563</v>
      </c>
      <c r="D2600" s="7" t="s">
        <v>4564</v>
      </c>
      <c r="E2600" s="7" t="s">
        <v>139</v>
      </c>
      <c r="F2600" s="7" t="s">
        <v>12</v>
      </c>
      <c r="G2600" s="32">
        <v>42710.226890756305</v>
      </c>
      <c r="H2600" s="7">
        <v>718</v>
      </c>
      <c r="I2600" s="7">
        <v>1960</v>
      </c>
    </row>
    <row r="2601" spans="1:9">
      <c r="A2601" s="7" t="s">
        <v>67</v>
      </c>
      <c r="B2601" s="7">
        <v>108629</v>
      </c>
      <c r="C2601" s="302" t="s">
        <v>4565</v>
      </c>
      <c r="D2601" s="7" t="s">
        <v>4566</v>
      </c>
      <c r="E2601" s="7" t="s">
        <v>345</v>
      </c>
      <c r="F2601" s="7" t="s">
        <v>12</v>
      </c>
      <c r="G2601" s="32">
        <v>125012.03361344538</v>
      </c>
      <c r="H2601" s="7">
        <v>964</v>
      </c>
      <c r="I2601" s="7">
        <v>2251</v>
      </c>
    </row>
    <row r="2602" spans="1:9">
      <c r="A2602" s="7" t="s">
        <v>137</v>
      </c>
      <c r="B2602" s="7">
        <v>108630</v>
      </c>
      <c r="C2602" s="302" t="s">
        <v>4567</v>
      </c>
      <c r="D2602" s="7" t="s">
        <v>4568</v>
      </c>
      <c r="E2602" s="7" t="s">
        <v>139</v>
      </c>
      <c r="F2602" s="7" t="s">
        <v>12</v>
      </c>
      <c r="G2602" s="32">
        <v>63865.840336134461</v>
      </c>
      <c r="H2602" s="7">
        <v>718</v>
      </c>
      <c r="I2602" s="7">
        <v>1960</v>
      </c>
    </row>
    <row r="2603" spans="1:9">
      <c r="A2603" s="7" t="s">
        <v>16</v>
      </c>
      <c r="B2603" s="7">
        <v>108631</v>
      </c>
      <c r="C2603" s="302" t="s">
        <v>4569</v>
      </c>
      <c r="D2603" s="7" t="s">
        <v>4352</v>
      </c>
      <c r="E2603" s="7" t="s">
        <v>170</v>
      </c>
      <c r="F2603" s="7" t="s">
        <v>12</v>
      </c>
      <c r="G2603" s="32">
        <v>15690</v>
      </c>
      <c r="H2603" s="7">
        <v>411</v>
      </c>
      <c r="I2603" s="7">
        <v>1676</v>
      </c>
    </row>
    <row r="2604" spans="1:9">
      <c r="A2604" s="7" t="s">
        <v>67</v>
      </c>
      <c r="B2604" s="7">
        <v>108632</v>
      </c>
      <c r="C2604" s="302" t="s">
        <v>4570</v>
      </c>
      <c r="D2604" s="7" t="s">
        <v>4571</v>
      </c>
      <c r="E2604" s="7" t="s">
        <v>176</v>
      </c>
      <c r="F2604" s="7" t="s">
        <v>12</v>
      </c>
      <c r="G2604" s="32">
        <v>81554.798319327747</v>
      </c>
      <c r="H2604" s="7">
        <v>905</v>
      </c>
      <c r="I2604" s="7">
        <v>2911</v>
      </c>
    </row>
    <row r="2605" spans="1:9">
      <c r="A2605" s="7" t="s">
        <v>67</v>
      </c>
      <c r="B2605" s="7">
        <v>108633</v>
      </c>
      <c r="C2605" s="302" t="s">
        <v>4572</v>
      </c>
      <c r="D2605" s="7" t="s">
        <v>4573</v>
      </c>
      <c r="E2605" s="7" t="s">
        <v>345</v>
      </c>
      <c r="F2605" s="7" t="s">
        <v>12</v>
      </c>
      <c r="G2605" s="32">
        <v>112684.00840336135</v>
      </c>
      <c r="H2605" s="7">
        <v>964</v>
      </c>
      <c r="I2605" s="7">
        <v>2251</v>
      </c>
    </row>
    <row r="2606" spans="1:9">
      <c r="A2606" s="7" t="s">
        <v>9</v>
      </c>
      <c r="B2606" s="7">
        <v>108634</v>
      </c>
      <c r="C2606" s="302" t="s">
        <v>4574</v>
      </c>
      <c r="D2606" s="7" t="s">
        <v>4575</v>
      </c>
      <c r="E2606" s="7" t="s">
        <v>11</v>
      </c>
      <c r="F2606" s="7" t="s">
        <v>12</v>
      </c>
      <c r="G2606" s="32">
        <v>26102.361344537818</v>
      </c>
      <c r="H2606" s="7">
        <v>102</v>
      </c>
      <c r="I2606" s="7">
        <v>1305</v>
      </c>
    </row>
    <row r="2607" spans="1:9">
      <c r="A2607" s="7" t="s">
        <v>67</v>
      </c>
      <c r="B2607" s="7">
        <v>108635</v>
      </c>
      <c r="C2607" s="302" t="s">
        <v>4576</v>
      </c>
      <c r="D2607" s="7" t="s">
        <v>4577</v>
      </c>
      <c r="E2607" s="7" t="s">
        <v>176</v>
      </c>
      <c r="F2607" s="7" t="s">
        <v>12</v>
      </c>
      <c r="G2607" s="32">
        <v>98518.201680672282</v>
      </c>
      <c r="H2607" s="7">
        <v>905</v>
      </c>
      <c r="I2607" s="7">
        <v>2910</v>
      </c>
    </row>
    <row r="2608" spans="1:9">
      <c r="A2608" s="7" t="s">
        <v>67</v>
      </c>
      <c r="B2608" s="7">
        <v>108637</v>
      </c>
      <c r="C2608" s="302" t="s">
        <v>4578</v>
      </c>
      <c r="D2608" s="7" t="s">
        <v>4579</v>
      </c>
      <c r="E2608" s="7" t="s">
        <v>345</v>
      </c>
      <c r="F2608" s="7" t="s">
        <v>12</v>
      </c>
      <c r="G2608" s="32">
        <v>40429.571428571435</v>
      </c>
      <c r="H2608" s="7">
        <v>964</v>
      </c>
      <c r="I2608" s="7">
        <v>2251</v>
      </c>
    </row>
    <row r="2609" spans="1:9">
      <c r="A2609" s="7" t="s">
        <v>53</v>
      </c>
      <c r="B2609" s="7">
        <v>108638</v>
      </c>
      <c r="C2609" s="302" t="s">
        <v>4580</v>
      </c>
      <c r="D2609" s="7" t="s">
        <v>4581</v>
      </c>
      <c r="E2609" s="7" t="s">
        <v>354</v>
      </c>
      <c r="F2609" s="7" t="s">
        <v>12</v>
      </c>
      <c r="G2609" s="32">
        <v>18221.428571428572</v>
      </c>
      <c r="H2609" s="7">
        <v>918</v>
      </c>
      <c r="I2609" s="7">
        <v>2128</v>
      </c>
    </row>
    <row r="2610" spans="1:9">
      <c r="A2610" s="7" t="s">
        <v>53</v>
      </c>
      <c r="B2610" s="7">
        <v>108639</v>
      </c>
      <c r="C2610" s="302" t="s">
        <v>4582</v>
      </c>
      <c r="D2610" s="7" t="s">
        <v>4583</v>
      </c>
      <c r="E2610" s="7" t="s">
        <v>198</v>
      </c>
      <c r="F2610" s="7" t="s">
        <v>12</v>
      </c>
      <c r="G2610" s="32">
        <v>18151.26050420168</v>
      </c>
      <c r="H2610" s="7">
        <v>935</v>
      </c>
      <c r="I2610" s="7">
        <v>2197</v>
      </c>
    </row>
    <row r="2611" spans="1:9">
      <c r="A2611" s="7" t="s">
        <v>67</v>
      </c>
      <c r="B2611" s="7">
        <v>108640</v>
      </c>
      <c r="C2611" s="302" t="s">
        <v>4584</v>
      </c>
      <c r="D2611" s="7" t="s">
        <v>3826</v>
      </c>
      <c r="E2611" s="7" t="s">
        <v>345</v>
      </c>
      <c r="F2611" s="7" t="s">
        <v>12</v>
      </c>
      <c r="G2611" s="32">
        <v>31932.915966386554</v>
      </c>
      <c r="H2611" s="7">
        <v>964</v>
      </c>
      <c r="I2611" s="7">
        <v>2251</v>
      </c>
    </row>
    <row r="2612" spans="1:9">
      <c r="A2612" s="7" t="s">
        <v>53</v>
      </c>
      <c r="B2612" s="7">
        <v>108641</v>
      </c>
      <c r="C2612" s="302" t="s">
        <v>4585</v>
      </c>
      <c r="D2612" s="7" t="s">
        <v>4586</v>
      </c>
      <c r="E2612" s="7" t="s">
        <v>84</v>
      </c>
      <c r="F2612" s="7" t="s">
        <v>12</v>
      </c>
      <c r="G2612" s="32">
        <v>19227.403361344539</v>
      </c>
      <c r="H2612" s="7">
        <v>946</v>
      </c>
      <c r="I2612" s="7">
        <v>2235</v>
      </c>
    </row>
    <row r="2613" spans="1:9">
      <c r="A2613" s="7" t="s">
        <v>67</v>
      </c>
      <c r="B2613" s="7">
        <v>108642</v>
      </c>
      <c r="C2613" s="302" t="s">
        <v>4587</v>
      </c>
      <c r="D2613" s="7" t="s">
        <v>4588</v>
      </c>
      <c r="E2613" s="7" t="s">
        <v>176</v>
      </c>
      <c r="F2613" s="7" t="s">
        <v>12</v>
      </c>
      <c r="G2613" s="32">
        <v>79663.983193277309</v>
      </c>
      <c r="H2613" s="7">
        <v>905</v>
      </c>
      <c r="I2613" s="7">
        <v>2910</v>
      </c>
    </row>
    <row r="2614" spans="1:9">
      <c r="A2614" s="7" t="s">
        <v>16</v>
      </c>
      <c r="B2614" s="7">
        <v>108644</v>
      </c>
      <c r="C2614" s="302" t="s">
        <v>4589</v>
      </c>
      <c r="D2614" s="7" t="s">
        <v>4590</v>
      </c>
      <c r="E2614" s="7" t="s">
        <v>170</v>
      </c>
      <c r="F2614" s="7" t="s">
        <v>12</v>
      </c>
      <c r="G2614" s="32">
        <v>23454.084033613446</v>
      </c>
      <c r="H2614" s="7">
        <v>411</v>
      </c>
      <c r="I2614" s="7">
        <v>1676</v>
      </c>
    </row>
    <row r="2615" spans="1:9">
      <c r="A2615" s="7" t="s">
        <v>67</v>
      </c>
      <c r="B2615" s="7">
        <v>108645</v>
      </c>
      <c r="C2615" s="302" t="s">
        <v>4591</v>
      </c>
      <c r="D2615" s="7" t="s">
        <v>4592</v>
      </c>
      <c r="E2615" s="7" t="s">
        <v>345</v>
      </c>
      <c r="F2615" s="7" t="s">
        <v>12</v>
      </c>
      <c r="G2615" s="32">
        <v>44764.71428571429</v>
      </c>
      <c r="H2615" s="7">
        <v>964</v>
      </c>
      <c r="I2615" s="7">
        <v>2251</v>
      </c>
    </row>
    <row r="2616" spans="1:9">
      <c r="A2616" s="7" t="s">
        <v>67</v>
      </c>
      <c r="B2616" s="7">
        <v>108646</v>
      </c>
      <c r="C2616" s="302" t="s">
        <v>4593</v>
      </c>
      <c r="D2616" s="7" t="s">
        <v>3433</v>
      </c>
      <c r="E2616" s="7" t="s">
        <v>345</v>
      </c>
      <c r="F2616" s="7" t="s">
        <v>12</v>
      </c>
      <c r="G2616" s="32">
        <v>26722.680672268911</v>
      </c>
      <c r="H2616" s="7">
        <v>964</v>
      </c>
      <c r="I2616" s="7">
        <v>2251</v>
      </c>
    </row>
    <row r="2617" spans="1:9">
      <c r="A2617" s="7" t="s">
        <v>67</v>
      </c>
      <c r="B2617" s="7">
        <v>108647</v>
      </c>
      <c r="C2617" s="302" t="s">
        <v>4594</v>
      </c>
      <c r="D2617" s="7" t="s">
        <v>4595</v>
      </c>
      <c r="E2617" s="7" t="s">
        <v>176</v>
      </c>
      <c r="F2617" s="7" t="s">
        <v>12</v>
      </c>
      <c r="G2617" s="32">
        <v>74722.899159663866</v>
      </c>
      <c r="H2617" s="7">
        <v>905</v>
      </c>
      <c r="I2617" s="7">
        <v>2910</v>
      </c>
    </row>
    <row r="2618" spans="1:9">
      <c r="A2618" s="7" t="s">
        <v>53</v>
      </c>
      <c r="B2618" s="7">
        <v>108648</v>
      </c>
      <c r="C2618" s="302" t="s">
        <v>4596</v>
      </c>
      <c r="D2618" s="7" t="s">
        <v>4597</v>
      </c>
      <c r="E2618" s="7" t="s">
        <v>316</v>
      </c>
      <c r="F2618" s="7" t="s">
        <v>12</v>
      </c>
      <c r="G2618" s="32">
        <v>20381.579831932777</v>
      </c>
      <c r="H2618" s="7">
        <v>925</v>
      </c>
      <c r="I2618" s="7">
        <v>2153</v>
      </c>
    </row>
    <row r="2619" spans="1:9">
      <c r="A2619" s="7" t="s">
        <v>67</v>
      </c>
      <c r="B2619" s="7">
        <v>108649</v>
      </c>
      <c r="C2619" s="302" t="s">
        <v>4598</v>
      </c>
      <c r="D2619" s="7" t="s">
        <v>4599</v>
      </c>
      <c r="E2619" s="7" t="s">
        <v>176</v>
      </c>
      <c r="F2619" s="7" t="s">
        <v>12</v>
      </c>
      <c r="G2619" s="32">
        <v>36438.420168067227</v>
      </c>
      <c r="H2619" s="7">
        <v>905</v>
      </c>
      <c r="I2619" s="7">
        <v>2912</v>
      </c>
    </row>
    <row r="2620" spans="1:9">
      <c r="A2620" s="7" t="s">
        <v>67</v>
      </c>
      <c r="B2620" s="7">
        <v>108650</v>
      </c>
      <c r="C2620" s="302" t="s">
        <v>4600</v>
      </c>
      <c r="D2620" s="7" t="s">
        <v>4601</v>
      </c>
      <c r="E2620" s="7" t="s">
        <v>345</v>
      </c>
      <c r="F2620" s="7" t="s">
        <v>12</v>
      </c>
      <c r="G2620" s="32">
        <v>69213.445378151257</v>
      </c>
      <c r="H2620" s="7">
        <v>964</v>
      </c>
      <c r="I2620" s="7">
        <v>2251</v>
      </c>
    </row>
    <row r="2621" spans="1:9">
      <c r="A2621" s="7" t="s">
        <v>67</v>
      </c>
      <c r="B2621" s="7">
        <v>108651</v>
      </c>
      <c r="C2621" s="302" t="s">
        <v>4602</v>
      </c>
      <c r="D2621" s="7" t="s">
        <v>4603</v>
      </c>
      <c r="E2621" s="7" t="s">
        <v>176</v>
      </c>
      <c r="F2621" s="7" t="s">
        <v>12</v>
      </c>
      <c r="G2621" s="32">
        <v>31008.361344537814</v>
      </c>
      <c r="H2621" s="7">
        <v>905</v>
      </c>
      <c r="I2621" s="7">
        <v>2910</v>
      </c>
    </row>
    <row r="2622" spans="1:9">
      <c r="A2622" s="7" t="s">
        <v>34</v>
      </c>
      <c r="B2622" s="7">
        <v>108653</v>
      </c>
      <c r="C2622" s="302" t="s">
        <v>4604</v>
      </c>
      <c r="D2622" s="7" t="s">
        <v>4605</v>
      </c>
      <c r="E2622" s="7" t="s">
        <v>36</v>
      </c>
      <c r="F2622" s="7" t="s">
        <v>12</v>
      </c>
      <c r="G2622" s="32">
        <v>28876.563025210085</v>
      </c>
      <c r="H2622" s="7">
        <v>509</v>
      </c>
      <c r="I2622" s="7">
        <v>1738</v>
      </c>
    </row>
    <row r="2623" spans="1:9">
      <c r="A2623" s="7" t="s">
        <v>53</v>
      </c>
      <c r="B2623" s="7">
        <v>108654</v>
      </c>
      <c r="C2623" s="302" t="s">
        <v>4606</v>
      </c>
      <c r="D2623" s="7" t="s">
        <v>4607</v>
      </c>
      <c r="E2623" s="7" t="s">
        <v>143</v>
      </c>
      <c r="F2623" s="7" t="s">
        <v>12</v>
      </c>
      <c r="G2623" s="32">
        <v>6787.7478991596645</v>
      </c>
      <c r="H2623" s="7">
        <v>919</v>
      </c>
      <c r="I2623" s="7">
        <v>2131</v>
      </c>
    </row>
    <row r="2624" spans="1:9">
      <c r="A2624" s="7" t="s">
        <v>67</v>
      </c>
      <c r="B2624" s="7">
        <v>108655</v>
      </c>
      <c r="C2624" s="302" t="s">
        <v>4608</v>
      </c>
      <c r="D2624" s="7" t="s">
        <v>4609</v>
      </c>
      <c r="E2624" s="7" t="s">
        <v>345</v>
      </c>
      <c r="F2624" s="7" t="s">
        <v>12</v>
      </c>
      <c r="G2624" s="32">
        <v>29400</v>
      </c>
      <c r="H2624" s="7">
        <v>964</v>
      </c>
      <c r="I2624" s="7">
        <v>2251</v>
      </c>
    </row>
    <row r="2625" spans="1:9">
      <c r="A2625" s="7" t="s">
        <v>53</v>
      </c>
      <c r="B2625" s="7">
        <v>108656</v>
      </c>
      <c r="C2625" s="302" t="s">
        <v>4610</v>
      </c>
      <c r="D2625" s="7" t="s">
        <v>4611</v>
      </c>
      <c r="E2625" s="7" t="s">
        <v>134</v>
      </c>
      <c r="F2625" s="7" t="s">
        <v>12</v>
      </c>
      <c r="G2625" s="32">
        <v>48719.10924369748</v>
      </c>
      <c r="H2625" s="7">
        <v>938</v>
      </c>
      <c r="I2625" s="7">
        <v>2207</v>
      </c>
    </row>
    <row r="2626" spans="1:9">
      <c r="A2626" s="7" t="s">
        <v>53</v>
      </c>
      <c r="B2626" s="7">
        <v>108657</v>
      </c>
      <c r="C2626" s="302" t="s">
        <v>4612</v>
      </c>
      <c r="D2626" s="7" t="s">
        <v>4613</v>
      </c>
      <c r="E2626" s="7" t="s">
        <v>316</v>
      </c>
      <c r="F2626" s="7" t="s">
        <v>12</v>
      </c>
      <c r="G2626" s="32">
        <v>177915.10924369749</v>
      </c>
      <c r="H2626" s="7">
        <v>925</v>
      </c>
      <c r="I2626" s="7">
        <v>2153</v>
      </c>
    </row>
    <row r="2627" spans="1:9">
      <c r="A2627" s="7" t="s">
        <v>53</v>
      </c>
      <c r="B2627" s="7">
        <v>108658</v>
      </c>
      <c r="C2627" s="302" t="s">
        <v>4614</v>
      </c>
      <c r="D2627" s="7" t="s">
        <v>4615</v>
      </c>
      <c r="E2627" s="7" t="s">
        <v>143</v>
      </c>
      <c r="F2627" s="7" t="s">
        <v>12</v>
      </c>
      <c r="G2627" s="32">
        <v>38100.941176470595</v>
      </c>
      <c r="H2627" s="7">
        <v>919</v>
      </c>
      <c r="I2627" s="7">
        <v>2131</v>
      </c>
    </row>
    <row r="2628" spans="1:9">
      <c r="A2628" s="7" t="s">
        <v>53</v>
      </c>
      <c r="B2628" s="7">
        <v>108659</v>
      </c>
      <c r="C2628" s="302" t="s">
        <v>4616</v>
      </c>
      <c r="D2628" s="7" t="s">
        <v>4617</v>
      </c>
      <c r="E2628" s="7" t="s">
        <v>316</v>
      </c>
      <c r="F2628" s="7" t="s">
        <v>12</v>
      </c>
      <c r="G2628" s="32">
        <v>8960</v>
      </c>
      <c r="H2628" s="7">
        <v>925</v>
      </c>
      <c r="I2628" s="7">
        <v>2153</v>
      </c>
    </row>
    <row r="2629" spans="1:9">
      <c r="A2629" s="7" t="s">
        <v>67</v>
      </c>
      <c r="B2629" s="7">
        <v>108660</v>
      </c>
      <c r="C2629" s="302" t="s">
        <v>4618</v>
      </c>
      <c r="D2629" s="7" t="s">
        <v>4619</v>
      </c>
      <c r="E2629" s="7" t="s">
        <v>345</v>
      </c>
      <c r="F2629" s="7" t="s">
        <v>12</v>
      </c>
      <c r="G2629" s="32">
        <v>47899.378151260506</v>
      </c>
      <c r="H2629" s="7">
        <v>964</v>
      </c>
      <c r="I2629" s="7">
        <v>2251</v>
      </c>
    </row>
    <row r="2630" spans="1:9">
      <c r="A2630" s="7" t="s">
        <v>53</v>
      </c>
      <c r="B2630" s="7">
        <v>108661</v>
      </c>
      <c r="C2630" s="302" t="s">
        <v>4620</v>
      </c>
      <c r="D2630" s="7" t="s">
        <v>4621</v>
      </c>
      <c r="E2630" s="7" t="s">
        <v>316</v>
      </c>
      <c r="F2630" s="7" t="s">
        <v>12</v>
      </c>
      <c r="G2630" s="32">
        <v>213551.26050420169</v>
      </c>
      <c r="H2630" s="7">
        <v>925</v>
      </c>
      <c r="I2630" s="7">
        <v>2153</v>
      </c>
    </row>
    <row r="2631" spans="1:9">
      <c r="A2631" s="7" t="s">
        <v>67</v>
      </c>
      <c r="B2631" s="7">
        <v>108662</v>
      </c>
      <c r="C2631" s="302" t="s">
        <v>4622</v>
      </c>
      <c r="D2631" s="7" t="s">
        <v>4623</v>
      </c>
      <c r="E2631" s="7" t="s">
        <v>176</v>
      </c>
      <c r="F2631" s="7" t="s">
        <v>12</v>
      </c>
      <c r="G2631" s="32">
        <v>181895.26890756303</v>
      </c>
      <c r="H2631" s="7">
        <v>905</v>
      </c>
      <c r="I2631" s="7">
        <v>2910</v>
      </c>
    </row>
    <row r="2632" spans="1:9">
      <c r="A2632" s="7" t="s">
        <v>9</v>
      </c>
      <c r="B2632" s="7">
        <v>108664</v>
      </c>
      <c r="C2632" s="302" t="s">
        <v>4624</v>
      </c>
      <c r="D2632" s="7" t="s">
        <v>4625</v>
      </c>
      <c r="E2632" s="7" t="s">
        <v>14</v>
      </c>
      <c r="F2632" s="7" t="s">
        <v>12</v>
      </c>
      <c r="G2632" s="32">
        <v>55462.302521008409</v>
      </c>
      <c r="H2632" s="7">
        <v>117</v>
      </c>
      <c r="I2632" s="7">
        <v>1349</v>
      </c>
    </row>
    <row r="2633" spans="1:9">
      <c r="A2633" s="7" t="s">
        <v>53</v>
      </c>
      <c r="B2633" s="7">
        <v>108665</v>
      </c>
      <c r="C2633" s="302" t="s">
        <v>4626</v>
      </c>
      <c r="D2633" s="7" t="s">
        <v>4627</v>
      </c>
      <c r="E2633" s="7" t="s">
        <v>316</v>
      </c>
      <c r="F2633" s="7" t="s">
        <v>12</v>
      </c>
      <c r="G2633" s="32">
        <v>15502.016806722691</v>
      </c>
      <c r="H2633" s="7">
        <v>925</v>
      </c>
      <c r="I2633" s="7">
        <v>2153</v>
      </c>
    </row>
    <row r="2634" spans="1:9">
      <c r="A2634" s="7" t="s">
        <v>53</v>
      </c>
      <c r="B2634" s="7">
        <v>108666</v>
      </c>
      <c r="C2634" s="302" t="s">
        <v>4628</v>
      </c>
      <c r="D2634" s="7" t="s">
        <v>4629</v>
      </c>
      <c r="E2634" s="7" t="s">
        <v>231</v>
      </c>
      <c r="F2634" s="7" t="s">
        <v>12</v>
      </c>
      <c r="G2634" s="32">
        <v>19922.873949579833</v>
      </c>
      <c r="H2634" s="7">
        <v>933</v>
      </c>
      <c r="I2634" s="7">
        <v>2184</v>
      </c>
    </row>
    <row r="2635" spans="1:9">
      <c r="A2635" s="7" t="s">
        <v>53</v>
      </c>
      <c r="B2635" s="7">
        <v>108667</v>
      </c>
      <c r="C2635" s="302" t="s">
        <v>4630</v>
      </c>
      <c r="D2635" s="7" t="s">
        <v>4631</v>
      </c>
      <c r="E2635" s="7" t="s">
        <v>198</v>
      </c>
      <c r="F2635" s="7" t="s">
        <v>12</v>
      </c>
      <c r="G2635" s="32">
        <v>61608.100840336134</v>
      </c>
      <c r="H2635" s="7">
        <v>935</v>
      </c>
      <c r="I2635" s="7">
        <v>2197</v>
      </c>
    </row>
    <row r="2636" spans="1:9">
      <c r="A2636" s="7" t="s">
        <v>34</v>
      </c>
      <c r="B2636" s="7">
        <v>108668</v>
      </c>
      <c r="C2636" s="302" t="s">
        <v>4632</v>
      </c>
      <c r="D2636" s="7" t="s">
        <v>4633</v>
      </c>
      <c r="E2636" s="7" t="s">
        <v>36</v>
      </c>
      <c r="F2636" s="7" t="s">
        <v>12</v>
      </c>
      <c r="G2636" s="32">
        <v>35798.436974789918</v>
      </c>
      <c r="H2636" s="7">
        <v>509</v>
      </c>
      <c r="I2636" s="7">
        <v>1738</v>
      </c>
    </row>
    <row r="2637" spans="1:9">
      <c r="A2637" s="7" t="s">
        <v>9</v>
      </c>
      <c r="B2637" s="7">
        <v>108669</v>
      </c>
      <c r="C2637" s="302" t="s">
        <v>4634</v>
      </c>
      <c r="D2637" s="7" t="s">
        <v>4635</v>
      </c>
      <c r="E2637" s="7" t="s">
        <v>63</v>
      </c>
      <c r="F2637" s="7" t="s">
        <v>12</v>
      </c>
      <c r="G2637" s="32">
        <v>21192</v>
      </c>
      <c r="H2637" s="7">
        <v>111</v>
      </c>
      <c r="I2637" s="7">
        <v>1332</v>
      </c>
    </row>
    <row r="2638" spans="1:9">
      <c r="A2638" s="7" t="s">
        <v>53</v>
      </c>
      <c r="B2638" s="7">
        <v>108670</v>
      </c>
      <c r="C2638" s="302" t="s">
        <v>4636</v>
      </c>
      <c r="D2638" s="7" t="s">
        <v>4637</v>
      </c>
      <c r="E2638" s="7" t="s">
        <v>316</v>
      </c>
      <c r="F2638" s="7" t="s">
        <v>12</v>
      </c>
      <c r="G2638" s="32">
        <v>20364.436974789918</v>
      </c>
      <c r="H2638" s="7">
        <v>925</v>
      </c>
      <c r="I2638" s="7">
        <v>2153</v>
      </c>
    </row>
    <row r="2639" spans="1:9">
      <c r="A2639" s="7" t="s">
        <v>53</v>
      </c>
      <c r="B2639" s="7">
        <v>108671</v>
      </c>
      <c r="C2639" s="302" t="s">
        <v>4638</v>
      </c>
      <c r="D2639" s="7" t="s">
        <v>4639</v>
      </c>
      <c r="E2639" s="7" t="s">
        <v>143</v>
      </c>
      <c r="F2639" s="7" t="s">
        <v>12</v>
      </c>
      <c r="G2639" s="32">
        <v>34492.882352941175</v>
      </c>
      <c r="H2639" s="7">
        <v>919</v>
      </c>
      <c r="I2639" s="7">
        <v>2131</v>
      </c>
    </row>
    <row r="2640" spans="1:9">
      <c r="A2640" s="7" t="s">
        <v>67</v>
      </c>
      <c r="B2640" s="7">
        <v>108672</v>
      </c>
      <c r="C2640" s="302" t="s">
        <v>4640</v>
      </c>
      <c r="D2640" s="7" t="s">
        <v>4641</v>
      </c>
      <c r="E2640" s="7" t="s">
        <v>176</v>
      </c>
      <c r="F2640" s="7" t="s">
        <v>12</v>
      </c>
      <c r="G2640" s="32">
        <v>22188.201680672268</v>
      </c>
      <c r="H2640" s="7">
        <v>905</v>
      </c>
      <c r="I2640" s="7">
        <v>2910</v>
      </c>
    </row>
    <row r="2641" spans="1:9">
      <c r="A2641" s="7" t="s">
        <v>9</v>
      </c>
      <c r="B2641" s="7">
        <v>108674</v>
      </c>
      <c r="C2641" s="302" t="s">
        <v>4642</v>
      </c>
      <c r="D2641" s="7" t="s">
        <v>4643</v>
      </c>
      <c r="E2641" s="7" t="s">
        <v>63</v>
      </c>
      <c r="F2641" s="7" t="s">
        <v>12</v>
      </c>
      <c r="G2641" s="32">
        <v>21587.899159663866</v>
      </c>
      <c r="H2641" s="7">
        <v>111</v>
      </c>
      <c r="I2641" s="7">
        <v>1332</v>
      </c>
    </row>
    <row r="2642" spans="1:9">
      <c r="A2642" s="7" t="s">
        <v>53</v>
      </c>
      <c r="B2642" s="7">
        <v>108675</v>
      </c>
      <c r="C2642" s="302" t="s">
        <v>4644</v>
      </c>
      <c r="D2642" s="7" t="s">
        <v>4645</v>
      </c>
      <c r="E2642" s="7" t="s">
        <v>354</v>
      </c>
      <c r="F2642" s="7" t="s">
        <v>12</v>
      </c>
      <c r="G2642" s="32">
        <v>26648.201680672271</v>
      </c>
      <c r="H2642" s="7">
        <v>918</v>
      </c>
      <c r="I2642" s="7">
        <v>2128</v>
      </c>
    </row>
    <row r="2643" spans="1:9">
      <c r="A2643" s="7" t="s">
        <v>9</v>
      </c>
      <c r="B2643" s="7">
        <v>108676</v>
      </c>
      <c r="C2643" s="302" t="s">
        <v>4646</v>
      </c>
      <c r="D2643" s="7" t="s">
        <v>4647</v>
      </c>
      <c r="E2643" s="7" t="s">
        <v>23</v>
      </c>
      <c r="F2643" s="7" t="s">
        <v>12</v>
      </c>
      <c r="G2643" s="32">
        <v>126981.95798319328</v>
      </c>
      <c r="H2643" s="7">
        <v>103</v>
      </c>
      <c r="I2643" s="7">
        <v>1307</v>
      </c>
    </row>
    <row r="2644" spans="1:9">
      <c r="A2644" s="7" t="s">
        <v>67</v>
      </c>
      <c r="B2644" s="7">
        <v>108677</v>
      </c>
      <c r="C2644" s="302" t="s">
        <v>4648</v>
      </c>
      <c r="D2644" s="7" t="s">
        <v>4649</v>
      </c>
      <c r="E2644" s="7" t="s">
        <v>176</v>
      </c>
      <c r="F2644" s="7" t="s">
        <v>12</v>
      </c>
      <c r="G2644" s="32">
        <v>330352.26050420169</v>
      </c>
      <c r="H2644" s="7">
        <v>905</v>
      </c>
      <c r="I2644" s="7">
        <v>2910</v>
      </c>
    </row>
    <row r="2645" spans="1:9">
      <c r="A2645" s="7" t="s">
        <v>137</v>
      </c>
      <c r="B2645" s="7">
        <v>108679</v>
      </c>
      <c r="C2645" s="302" t="s">
        <v>4650</v>
      </c>
      <c r="D2645" s="7" t="s">
        <v>4651</v>
      </c>
      <c r="E2645" s="7" t="s">
        <v>139</v>
      </c>
      <c r="F2645" s="7" t="s">
        <v>12</v>
      </c>
      <c r="G2645" s="32">
        <v>46554.73949579832</v>
      </c>
      <c r="H2645" s="7">
        <v>718</v>
      </c>
      <c r="I2645" s="7">
        <v>1960</v>
      </c>
    </row>
    <row r="2646" spans="1:9">
      <c r="A2646" s="7" t="s">
        <v>34</v>
      </c>
      <c r="B2646" s="7">
        <v>108681</v>
      </c>
      <c r="C2646" s="302" t="s">
        <v>4652</v>
      </c>
      <c r="D2646" s="7" t="s">
        <v>4653</v>
      </c>
      <c r="E2646" s="7" t="s">
        <v>116</v>
      </c>
      <c r="F2646" s="7" t="s">
        <v>12</v>
      </c>
      <c r="G2646" s="32">
        <v>45168.647058823532</v>
      </c>
      <c r="H2646" s="7">
        <v>605</v>
      </c>
      <c r="I2646" s="7">
        <v>1814</v>
      </c>
    </row>
    <row r="2647" spans="1:9">
      <c r="A2647" s="7" t="s">
        <v>137</v>
      </c>
      <c r="B2647" s="7">
        <v>108682</v>
      </c>
      <c r="C2647" s="302" t="s">
        <v>4654</v>
      </c>
      <c r="D2647" s="7" t="s">
        <v>4655</v>
      </c>
      <c r="E2647" s="4" t="s">
        <v>139</v>
      </c>
      <c r="F2647" s="7" t="s">
        <v>12</v>
      </c>
      <c r="G2647" s="32">
        <v>31932.915966386554</v>
      </c>
      <c r="H2647" s="7">
        <v>718</v>
      </c>
      <c r="I2647" s="7">
        <v>1960</v>
      </c>
    </row>
    <row r="2648" spans="1:9">
      <c r="A2648" s="7" t="s">
        <v>67</v>
      </c>
      <c r="B2648" s="7">
        <v>108683</v>
      </c>
      <c r="C2648" s="302" t="s">
        <v>4656</v>
      </c>
      <c r="D2648" s="7" t="s">
        <v>4657</v>
      </c>
      <c r="E2648" s="7" t="s">
        <v>176</v>
      </c>
      <c r="F2648" s="7" t="s">
        <v>12</v>
      </c>
      <c r="G2648" s="32">
        <v>26722.680672268911</v>
      </c>
      <c r="H2648" s="7">
        <v>905</v>
      </c>
      <c r="I2648" s="7">
        <v>2910</v>
      </c>
    </row>
    <row r="2649" spans="1:9">
      <c r="A2649" s="7" t="s">
        <v>9</v>
      </c>
      <c r="B2649" s="7">
        <v>108684</v>
      </c>
      <c r="C2649" s="302" t="s">
        <v>4658</v>
      </c>
      <c r="D2649" s="7" t="s">
        <v>4659</v>
      </c>
      <c r="E2649" s="7" t="s">
        <v>63</v>
      </c>
      <c r="F2649" s="7" t="s">
        <v>12</v>
      </c>
      <c r="G2649" s="32">
        <v>313739.40336134454</v>
      </c>
      <c r="H2649" s="7">
        <v>111</v>
      </c>
      <c r="I2649" s="7">
        <v>1331</v>
      </c>
    </row>
    <row r="2650" spans="1:9">
      <c r="A2650" s="7" t="s">
        <v>53</v>
      </c>
      <c r="B2650" s="7">
        <v>108685</v>
      </c>
      <c r="C2650" s="302" t="s">
        <v>4660</v>
      </c>
      <c r="D2650" s="7" t="s">
        <v>4661</v>
      </c>
      <c r="E2650" s="7" t="s">
        <v>198</v>
      </c>
      <c r="F2650" s="7" t="s">
        <v>12</v>
      </c>
      <c r="G2650" s="32">
        <v>84531</v>
      </c>
      <c r="H2650" s="7">
        <v>935</v>
      </c>
      <c r="I2650" s="7">
        <v>2197</v>
      </c>
    </row>
    <row r="2651" spans="1:9">
      <c r="A2651" s="7" t="s">
        <v>53</v>
      </c>
      <c r="B2651" s="7">
        <v>108686</v>
      </c>
      <c r="C2651" s="302" t="s">
        <v>4662</v>
      </c>
      <c r="D2651" s="7" t="s">
        <v>4663</v>
      </c>
      <c r="E2651" s="7" t="s">
        <v>55</v>
      </c>
      <c r="F2651" s="7" t="s">
        <v>12</v>
      </c>
      <c r="G2651" s="32">
        <v>383195.04201680672</v>
      </c>
      <c r="H2651" s="7">
        <v>936</v>
      </c>
      <c r="I2651" s="7">
        <v>2200</v>
      </c>
    </row>
    <row r="2652" spans="1:9">
      <c r="A2652" s="7" t="s">
        <v>137</v>
      </c>
      <c r="B2652" s="7">
        <v>108687</v>
      </c>
      <c r="C2652" s="302" t="s">
        <v>4664</v>
      </c>
      <c r="D2652" s="7" t="s">
        <v>4665</v>
      </c>
      <c r="E2652" s="7" t="s">
        <v>139</v>
      </c>
      <c r="F2652" s="7" t="s">
        <v>12</v>
      </c>
      <c r="G2652" s="32">
        <v>83823.722689075628</v>
      </c>
      <c r="H2652" s="7">
        <v>718</v>
      </c>
      <c r="I2652" s="7">
        <v>1960</v>
      </c>
    </row>
    <row r="2653" spans="1:9">
      <c r="A2653" s="7" t="s">
        <v>67</v>
      </c>
      <c r="B2653" s="7">
        <v>108688</v>
      </c>
      <c r="C2653" s="302" t="s">
        <v>4666</v>
      </c>
      <c r="D2653" s="7" t="s">
        <v>4667</v>
      </c>
      <c r="E2653" s="7" t="s">
        <v>176</v>
      </c>
      <c r="F2653" s="7" t="s">
        <v>12</v>
      </c>
      <c r="G2653" s="32">
        <v>18907.563025210085</v>
      </c>
      <c r="H2653" s="7">
        <v>905</v>
      </c>
      <c r="I2653" s="7">
        <v>2912</v>
      </c>
    </row>
    <row r="2654" spans="1:9">
      <c r="A2654" s="7" t="s">
        <v>67</v>
      </c>
      <c r="B2654" s="7">
        <v>108690</v>
      </c>
      <c r="C2654" s="302" t="s">
        <v>4668</v>
      </c>
      <c r="D2654" s="7" t="s">
        <v>4669</v>
      </c>
      <c r="E2654" s="7" t="s">
        <v>176</v>
      </c>
      <c r="F2654" s="7" t="s">
        <v>12</v>
      </c>
      <c r="G2654" s="32">
        <v>37562.941176470595</v>
      </c>
      <c r="H2654" s="7">
        <v>905</v>
      </c>
      <c r="I2654" s="7">
        <v>2910</v>
      </c>
    </row>
    <row r="2655" spans="1:9">
      <c r="A2655" s="7" t="s">
        <v>34</v>
      </c>
      <c r="B2655" s="7">
        <v>108692</v>
      </c>
      <c r="C2655" s="302" t="s">
        <v>4670</v>
      </c>
      <c r="D2655" s="7" t="s">
        <v>4671</v>
      </c>
      <c r="E2655" s="7" t="s">
        <v>36</v>
      </c>
      <c r="F2655" s="7" t="s">
        <v>12</v>
      </c>
      <c r="G2655" s="32">
        <v>19610.243697478993</v>
      </c>
      <c r="H2655" s="7">
        <v>509</v>
      </c>
      <c r="I2655" s="7">
        <v>1738</v>
      </c>
    </row>
    <row r="2656" spans="1:9">
      <c r="A2656" s="7" t="s">
        <v>137</v>
      </c>
      <c r="B2656" s="7">
        <v>108693</v>
      </c>
      <c r="C2656" s="302" t="s">
        <v>4672</v>
      </c>
      <c r="D2656" s="7" t="s">
        <v>4673</v>
      </c>
      <c r="E2656" s="7" t="s">
        <v>139</v>
      </c>
      <c r="F2656" s="7" t="s">
        <v>12</v>
      </c>
      <c r="G2656" s="32">
        <v>31932.915966386554</v>
      </c>
      <c r="H2656" s="7">
        <v>718</v>
      </c>
      <c r="I2656" s="7">
        <v>1960</v>
      </c>
    </row>
    <row r="2657" spans="1:9">
      <c r="A2657" s="7" t="s">
        <v>137</v>
      </c>
      <c r="B2657" s="7">
        <v>108694</v>
      </c>
      <c r="C2657" s="302" t="s">
        <v>4674</v>
      </c>
      <c r="D2657" s="7" t="s">
        <v>4675</v>
      </c>
      <c r="E2657" s="7" t="s">
        <v>139</v>
      </c>
      <c r="F2657" s="7" t="s">
        <v>12</v>
      </c>
      <c r="G2657" s="32">
        <v>31932.915966386554</v>
      </c>
      <c r="H2657" s="7">
        <v>718</v>
      </c>
      <c r="I2657" s="7">
        <v>1960</v>
      </c>
    </row>
    <row r="2658" spans="1:9">
      <c r="A2658" s="7" t="s">
        <v>423</v>
      </c>
      <c r="B2658" s="7">
        <v>108695</v>
      </c>
      <c r="C2658" s="302" t="s">
        <v>4676</v>
      </c>
      <c r="D2658" s="7" t="s">
        <v>4677</v>
      </c>
      <c r="E2658" s="7" t="s">
        <v>644</v>
      </c>
      <c r="F2658" s="7" t="s">
        <v>12</v>
      </c>
      <c r="G2658" s="32">
        <v>2645.4789915966385</v>
      </c>
      <c r="H2658" s="7">
        <v>407</v>
      </c>
      <c r="I2658" s="7">
        <v>1637</v>
      </c>
    </row>
    <row r="2659" spans="1:9">
      <c r="A2659" s="7" t="s">
        <v>156</v>
      </c>
      <c r="B2659" s="7">
        <v>108696</v>
      </c>
      <c r="C2659" s="302" t="s">
        <v>4678</v>
      </c>
      <c r="D2659" s="7" t="s">
        <v>4679</v>
      </c>
      <c r="E2659" s="7" t="s">
        <v>158</v>
      </c>
      <c r="F2659" s="7" t="s">
        <v>12</v>
      </c>
      <c r="G2659" s="32">
        <v>46650</v>
      </c>
      <c r="H2659" s="7">
        <v>706</v>
      </c>
      <c r="I2659" s="7">
        <v>1918</v>
      </c>
    </row>
    <row r="2660" spans="1:9">
      <c r="A2660" s="7" t="s">
        <v>423</v>
      </c>
      <c r="B2660" s="7">
        <v>108697</v>
      </c>
      <c r="C2660" s="302" t="s">
        <v>4680</v>
      </c>
      <c r="D2660" s="7" t="s">
        <v>4681</v>
      </c>
      <c r="E2660" s="7" t="s">
        <v>644</v>
      </c>
      <c r="F2660" s="7" t="s">
        <v>12</v>
      </c>
      <c r="G2660" s="32">
        <v>21168.579831932773</v>
      </c>
      <c r="H2660" s="7">
        <v>407</v>
      </c>
      <c r="I2660" s="7">
        <v>1637</v>
      </c>
    </row>
    <row r="2661" spans="1:9">
      <c r="A2661" s="7" t="s">
        <v>137</v>
      </c>
      <c r="B2661" s="7">
        <v>108698</v>
      </c>
      <c r="C2661" s="302" t="s">
        <v>4682</v>
      </c>
      <c r="D2661" s="7" t="s">
        <v>4683</v>
      </c>
      <c r="E2661" s="7" t="s">
        <v>139</v>
      </c>
      <c r="F2661" s="7" t="s">
        <v>12</v>
      </c>
      <c r="G2661" s="32">
        <v>62796.159663865546</v>
      </c>
      <c r="H2661" s="7">
        <v>718</v>
      </c>
      <c r="I2661" s="7">
        <v>1960</v>
      </c>
    </row>
    <row r="2662" spans="1:9">
      <c r="A2662" s="7" t="s">
        <v>9</v>
      </c>
      <c r="B2662" s="7">
        <v>108699</v>
      </c>
      <c r="C2662" s="302" t="s">
        <v>4684</v>
      </c>
      <c r="D2662" s="7" t="s">
        <v>4659</v>
      </c>
      <c r="E2662" s="7" t="s">
        <v>63</v>
      </c>
      <c r="F2662" s="7" t="s">
        <v>12</v>
      </c>
      <c r="G2662" s="32">
        <v>418319.2016806723</v>
      </c>
      <c r="H2662" s="7">
        <v>111</v>
      </c>
      <c r="I2662" s="7">
        <v>1331</v>
      </c>
    </row>
    <row r="2663" spans="1:9">
      <c r="A2663" s="7" t="s">
        <v>137</v>
      </c>
      <c r="B2663" s="7">
        <v>108700</v>
      </c>
      <c r="C2663" s="302" t="s">
        <v>4685</v>
      </c>
      <c r="D2663" s="7" t="s">
        <v>4683</v>
      </c>
      <c r="E2663" s="7" t="s">
        <v>139</v>
      </c>
      <c r="F2663" s="7" t="s">
        <v>12</v>
      </c>
      <c r="G2663" s="32">
        <v>62796.159663865546</v>
      </c>
      <c r="H2663" s="7">
        <v>718</v>
      </c>
      <c r="I2663" s="7">
        <v>1960</v>
      </c>
    </row>
    <row r="2664" spans="1:9">
      <c r="A2664" s="7" t="s">
        <v>53</v>
      </c>
      <c r="B2664" s="7">
        <v>108702</v>
      </c>
      <c r="C2664" s="302" t="s">
        <v>4686</v>
      </c>
      <c r="D2664" s="7" t="s">
        <v>4687</v>
      </c>
      <c r="E2664" s="7" t="s">
        <v>198</v>
      </c>
      <c r="F2664" s="7" t="s">
        <v>12</v>
      </c>
      <c r="G2664" s="32">
        <v>24581.462184873948</v>
      </c>
      <c r="H2664" s="7">
        <v>935</v>
      </c>
      <c r="I2664" s="7">
        <v>2197</v>
      </c>
    </row>
    <row r="2665" spans="1:9">
      <c r="A2665" s="7" t="s">
        <v>156</v>
      </c>
      <c r="B2665" s="7">
        <v>108703</v>
      </c>
      <c r="C2665" s="302" t="s">
        <v>4688</v>
      </c>
      <c r="D2665" s="7" t="s">
        <v>4689</v>
      </c>
      <c r="E2665" s="7" t="s">
        <v>200</v>
      </c>
      <c r="F2665" s="7" t="s">
        <v>12</v>
      </c>
      <c r="G2665" s="32">
        <v>31861.352941176472</v>
      </c>
      <c r="H2665" s="7">
        <v>705</v>
      </c>
      <c r="I2665" s="7">
        <v>1914</v>
      </c>
    </row>
    <row r="2666" spans="1:9">
      <c r="A2666" s="7" t="s">
        <v>156</v>
      </c>
      <c r="B2666" s="7">
        <v>108704</v>
      </c>
      <c r="C2666" s="302" t="s">
        <v>4690</v>
      </c>
      <c r="D2666" s="7" t="s">
        <v>4691</v>
      </c>
      <c r="E2666" s="7" t="s">
        <v>200</v>
      </c>
      <c r="F2666" s="7" t="s">
        <v>12</v>
      </c>
      <c r="G2666" s="32">
        <v>159664.59663865546</v>
      </c>
      <c r="H2666" s="7">
        <v>705</v>
      </c>
      <c r="I2666" s="7">
        <v>1914</v>
      </c>
    </row>
    <row r="2667" spans="1:9">
      <c r="A2667" s="7" t="s">
        <v>423</v>
      </c>
      <c r="B2667" s="7">
        <v>108705</v>
      </c>
      <c r="C2667" s="302" t="s">
        <v>4692</v>
      </c>
      <c r="D2667" s="7" t="s">
        <v>4693</v>
      </c>
      <c r="E2667" s="7" t="s">
        <v>451</v>
      </c>
      <c r="F2667" s="7" t="s">
        <v>12</v>
      </c>
      <c r="G2667" s="32">
        <v>38858.731092436974</v>
      </c>
      <c r="H2667" s="7">
        <v>410</v>
      </c>
      <c r="I2667" s="7">
        <v>1639</v>
      </c>
    </row>
    <row r="2668" spans="1:9">
      <c r="A2668" s="7" t="s">
        <v>53</v>
      </c>
      <c r="B2668" s="7">
        <v>108706</v>
      </c>
      <c r="C2668" s="302" t="s">
        <v>4694</v>
      </c>
      <c r="D2668" s="7" t="s">
        <v>4695</v>
      </c>
      <c r="E2668" s="7" t="s">
        <v>72</v>
      </c>
      <c r="F2668" s="7" t="s">
        <v>12</v>
      </c>
      <c r="G2668" s="32">
        <v>4720</v>
      </c>
      <c r="H2668" s="7">
        <v>923</v>
      </c>
      <c r="I2668" s="7">
        <v>2147</v>
      </c>
    </row>
    <row r="2669" spans="1:9">
      <c r="A2669" s="7" t="s">
        <v>53</v>
      </c>
      <c r="B2669" s="7">
        <v>108707</v>
      </c>
      <c r="C2669" s="302" t="s">
        <v>4696</v>
      </c>
      <c r="D2669" s="7" t="s">
        <v>4697</v>
      </c>
      <c r="E2669" s="7" t="s">
        <v>354</v>
      </c>
      <c r="F2669" s="7" t="s">
        <v>12</v>
      </c>
      <c r="G2669" s="32">
        <v>46870.840336134461</v>
      </c>
      <c r="H2669" s="7">
        <v>918</v>
      </c>
      <c r="I2669" s="7">
        <v>2128</v>
      </c>
    </row>
    <row r="2670" spans="1:9">
      <c r="A2670" s="7" t="s">
        <v>9</v>
      </c>
      <c r="B2670" s="7">
        <v>108708</v>
      </c>
      <c r="C2670" s="302" t="s">
        <v>4698</v>
      </c>
      <c r="D2670" s="7" t="s">
        <v>1459</v>
      </c>
      <c r="E2670" s="4" t="s">
        <v>63</v>
      </c>
      <c r="F2670" s="7" t="s">
        <v>12</v>
      </c>
      <c r="G2670" s="32">
        <v>36998.932773109249</v>
      </c>
      <c r="H2670" s="7">
        <v>111</v>
      </c>
      <c r="I2670" s="7">
        <v>1331</v>
      </c>
    </row>
    <row r="2671" spans="1:9">
      <c r="A2671" s="7" t="s">
        <v>53</v>
      </c>
      <c r="B2671" s="7">
        <v>108709</v>
      </c>
      <c r="C2671" s="302" t="s">
        <v>4699</v>
      </c>
      <c r="D2671" s="7" t="s">
        <v>4700</v>
      </c>
      <c r="E2671" s="7" t="s">
        <v>72</v>
      </c>
      <c r="F2671" s="7" t="s">
        <v>12</v>
      </c>
      <c r="G2671" s="32">
        <v>16806.798319327732</v>
      </c>
      <c r="H2671" s="7">
        <v>923</v>
      </c>
      <c r="I2671" s="7">
        <v>2147</v>
      </c>
    </row>
    <row r="2672" spans="1:9">
      <c r="A2672" s="7" t="s">
        <v>137</v>
      </c>
      <c r="B2672" s="7">
        <v>108710</v>
      </c>
      <c r="C2672" s="302" t="s">
        <v>4701</v>
      </c>
      <c r="D2672" s="7" t="s">
        <v>2633</v>
      </c>
      <c r="E2672" s="7" t="s">
        <v>139</v>
      </c>
      <c r="F2672" s="7" t="s">
        <v>12</v>
      </c>
      <c r="G2672" s="32">
        <v>453781.2016806723</v>
      </c>
      <c r="H2672" s="7">
        <v>718</v>
      </c>
      <c r="I2672" s="7">
        <v>1960</v>
      </c>
    </row>
    <row r="2673" spans="1:9">
      <c r="A2673" s="7" t="s">
        <v>53</v>
      </c>
      <c r="B2673" s="7">
        <v>108711</v>
      </c>
      <c r="C2673" s="302" t="s">
        <v>4702</v>
      </c>
      <c r="D2673" s="7" t="s">
        <v>4703</v>
      </c>
      <c r="E2673" s="7" t="s">
        <v>225</v>
      </c>
      <c r="F2673" s="7" t="s">
        <v>12</v>
      </c>
      <c r="G2673" s="32">
        <v>41393.378151260506</v>
      </c>
      <c r="H2673" s="7">
        <v>908</v>
      </c>
      <c r="I2673" s="7">
        <v>2103</v>
      </c>
    </row>
    <row r="2674" spans="1:9">
      <c r="A2674" s="7" t="s">
        <v>34</v>
      </c>
      <c r="B2674" s="7">
        <v>108713</v>
      </c>
      <c r="C2674" s="302" t="s">
        <v>4704</v>
      </c>
      <c r="D2674" s="7" t="s">
        <v>4705</v>
      </c>
      <c r="E2674" s="4" t="s">
        <v>116</v>
      </c>
      <c r="F2674" s="7" t="s">
        <v>12</v>
      </c>
      <c r="G2674" s="32">
        <v>15126.050420168069</v>
      </c>
      <c r="H2674" s="7">
        <v>605</v>
      </c>
      <c r="I2674" s="7">
        <v>1815</v>
      </c>
    </row>
    <row r="2675" spans="1:9">
      <c r="A2675" s="7" t="s">
        <v>53</v>
      </c>
      <c r="B2675" s="7">
        <v>108714</v>
      </c>
      <c r="C2675" s="302" t="s">
        <v>4706</v>
      </c>
      <c r="D2675" s="7" t="s">
        <v>4707</v>
      </c>
      <c r="E2675" s="7" t="s">
        <v>225</v>
      </c>
      <c r="F2675" s="7" t="s">
        <v>12</v>
      </c>
      <c r="G2675" s="32">
        <v>15630.226890756305</v>
      </c>
      <c r="H2675" s="7">
        <v>908</v>
      </c>
      <c r="I2675" s="7">
        <v>2103</v>
      </c>
    </row>
    <row r="2676" spans="1:9">
      <c r="A2676" s="7" t="s">
        <v>53</v>
      </c>
      <c r="B2676" s="7">
        <v>108715</v>
      </c>
      <c r="C2676" s="302" t="s">
        <v>4708</v>
      </c>
      <c r="D2676" s="7" t="s">
        <v>4709</v>
      </c>
      <c r="E2676" s="7" t="s">
        <v>72</v>
      </c>
      <c r="F2676" s="7" t="s">
        <v>12</v>
      </c>
      <c r="G2676" s="32">
        <v>27395</v>
      </c>
      <c r="H2676" s="7">
        <v>923</v>
      </c>
      <c r="I2676" s="7">
        <v>2147</v>
      </c>
    </row>
    <row r="2677" spans="1:9">
      <c r="A2677" s="7" t="s">
        <v>9</v>
      </c>
      <c r="B2677" s="7">
        <v>108716</v>
      </c>
      <c r="C2677" s="302" t="s">
        <v>4710</v>
      </c>
      <c r="D2677" s="7" t="s">
        <v>4711</v>
      </c>
      <c r="E2677" s="7" t="s">
        <v>153</v>
      </c>
      <c r="F2677" s="7" t="s">
        <v>12</v>
      </c>
      <c r="G2677" s="32">
        <v>13445.403361344539</v>
      </c>
      <c r="H2677" s="7">
        <v>115</v>
      </c>
      <c r="I2677" s="7">
        <v>1340</v>
      </c>
    </row>
    <row r="2678" spans="1:9">
      <c r="A2678" s="7" t="s">
        <v>9</v>
      </c>
      <c r="B2678" s="7">
        <v>108717</v>
      </c>
      <c r="C2678" s="302" t="s">
        <v>4712</v>
      </c>
      <c r="D2678" s="7" t="s">
        <v>4713</v>
      </c>
      <c r="E2678" s="7" t="s">
        <v>153</v>
      </c>
      <c r="F2678" s="7" t="s">
        <v>12</v>
      </c>
      <c r="G2678" s="32">
        <v>10359.436974789916</v>
      </c>
      <c r="H2678" s="7">
        <v>115</v>
      </c>
      <c r="I2678" s="7">
        <v>1340</v>
      </c>
    </row>
    <row r="2679" spans="1:9">
      <c r="A2679" s="7" t="s">
        <v>16</v>
      </c>
      <c r="B2679" s="7">
        <v>108718</v>
      </c>
      <c r="C2679" s="302" t="s">
        <v>4714</v>
      </c>
      <c r="D2679" s="7" t="s">
        <v>4715</v>
      </c>
      <c r="E2679" s="7" t="s">
        <v>18</v>
      </c>
      <c r="F2679" s="7" t="s">
        <v>12</v>
      </c>
      <c r="G2679" s="32">
        <v>13977.000000000002</v>
      </c>
      <c r="H2679" s="7">
        <v>409</v>
      </c>
      <c r="I2679" s="7">
        <v>1674</v>
      </c>
    </row>
    <row r="2680" spans="1:9">
      <c r="A2680" s="7" t="s">
        <v>34</v>
      </c>
      <c r="B2680" s="7">
        <v>108719</v>
      </c>
      <c r="C2680" s="302" t="s">
        <v>4716</v>
      </c>
      <c r="D2680" s="7" t="s">
        <v>4717</v>
      </c>
      <c r="E2680" s="7" t="s">
        <v>36</v>
      </c>
      <c r="F2680" s="7" t="s">
        <v>12</v>
      </c>
      <c r="G2680" s="32">
        <v>28349.798319327732</v>
      </c>
      <c r="H2680" s="7">
        <v>509</v>
      </c>
      <c r="I2680" s="7">
        <v>1738</v>
      </c>
    </row>
    <row r="2681" spans="1:9">
      <c r="A2681" s="7" t="s">
        <v>34</v>
      </c>
      <c r="B2681" s="7">
        <v>108720</v>
      </c>
      <c r="C2681" s="302" t="s">
        <v>4718</v>
      </c>
      <c r="D2681" s="7" t="s">
        <v>4719</v>
      </c>
      <c r="E2681" s="7" t="s">
        <v>364</v>
      </c>
      <c r="F2681" s="7" t="s">
        <v>12</v>
      </c>
      <c r="G2681" s="32">
        <v>47899.378151260506</v>
      </c>
      <c r="H2681" s="7">
        <v>510</v>
      </c>
      <c r="I2681" s="7">
        <v>1739</v>
      </c>
    </row>
    <row r="2682" spans="1:9">
      <c r="A2682" s="7" t="s">
        <v>34</v>
      </c>
      <c r="B2682" s="7">
        <v>108721</v>
      </c>
      <c r="C2682" s="302" t="s">
        <v>4720</v>
      </c>
      <c r="D2682" s="7" t="s">
        <v>4721</v>
      </c>
      <c r="E2682" s="7" t="s">
        <v>364</v>
      </c>
      <c r="F2682" s="7" t="s">
        <v>12</v>
      </c>
      <c r="G2682" s="32">
        <v>67058.73949579832</v>
      </c>
      <c r="H2682" s="7">
        <v>510</v>
      </c>
      <c r="I2682" s="7">
        <v>1739</v>
      </c>
    </row>
    <row r="2683" spans="1:9">
      <c r="A2683" s="7" t="s">
        <v>423</v>
      </c>
      <c r="B2683" s="7">
        <v>108723</v>
      </c>
      <c r="C2683" s="302" t="s">
        <v>4722</v>
      </c>
      <c r="D2683" s="7" t="s">
        <v>4723</v>
      </c>
      <c r="E2683" s="7" t="s">
        <v>425</v>
      </c>
      <c r="F2683" s="7" t="s">
        <v>12</v>
      </c>
      <c r="G2683" s="32">
        <v>52289.899159663873</v>
      </c>
      <c r="H2683" s="7">
        <v>405</v>
      </c>
      <c r="I2683" s="7">
        <v>1640</v>
      </c>
    </row>
    <row r="2684" spans="1:9">
      <c r="A2684" s="7" t="s">
        <v>16</v>
      </c>
      <c r="B2684" s="7">
        <v>108724</v>
      </c>
      <c r="C2684" s="302" t="s">
        <v>4724</v>
      </c>
      <c r="D2684" s="7" t="s">
        <v>4725</v>
      </c>
      <c r="E2684" s="7" t="s">
        <v>18</v>
      </c>
      <c r="F2684" s="7" t="s">
        <v>12</v>
      </c>
      <c r="G2684" s="32">
        <v>42795.966386554624</v>
      </c>
      <c r="H2684" s="7">
        <v>409</v>
      </c>
      <c r="I2684" s="7">
        <v>1673</v>
      </c>
    </row>
    <row r="2685" spans="1:9">
      <c r="A2685" s="7" t="s">
        <v>34</v>
      </c>
      <c r="B2685" s="7">
        <v>108726</v>
      </c>
      <c r="C2685" s="302" t="s">
        <v>4726</v>
      </c>
      <c r="D2685" s="7" t="s">
        <v>4727</v>
      </c>
      <c r="E2685" s="7" t="s">
        <v>364</v>
      </c>
      <c r="F2685" s="7" t="s">
        <v>12</v>
      </c>
      <c r="G2685" s="32">
        <v>44542.563025210089</v>
      </c>
      <c r="H2685" s="7">
        <v>510</v>
      </c>
      <c r="I2685" s="7">
        <v>1739</v>
      </c>
    </row>
    <row r="2686" spans="1:9">
      <c r="A2686" s="7" t="s">
        <v>34</v>
      </c>
      <c r="B2686" s="7">
        <v>108727</v>
      </c>
      <c r="C2686" s="302" t="s">
        <v>4728</v>
      </c>
      <c r="D2686" s="7" t="s">
        <v>4729</v>
      </c>
      <c r="E2686" s="7" t="s">
        <v>364</v>
      </c>
      <c r="F2686" s="7" t="s">
        <v>12</v>
      </c>
      <c r="G2686" s="32">
        <v>26974.899159663866</v>
      </c>
      <c r="H2686" s="7">
        <v>510</v>
      </c>
      <c r="I2686" s="7">
        <v>1739</v>
      </c>
    </row>
    <row r="2687" spans="1:9">
      <c r="A2687" s="7" t="s">
        <v>53</v>
      </c>
      <c r="B2687" s="7">
        <v>108728</v>
      </c>
      <c r="C2687" s="302" t="s">
        <v>4730</v>
      </c>
      <c r="D2687" s="7" t="s">
        <v>4731</v>
      </c>
      <c r="E2687" s="7" t="s">
        <v>55</v>
      </c>
      <c r="F2687" s="7" t="s">
        <v>12</v>
      </c>
      <c r="G2687" s="32">
        <v>166583.21008403361</v>
      </c>
      <c r="H2687" s="7">
        <v>936</v>
      </c>
      <c r="I2687" s="7">
        <v>2200</v>
      </c>
    </row>
    <row r="2688" spans="1:9">
      <c r="A2688" s="7" t="s">
        <v>34</v>
      </c>
      <c r="B2688" s="7">
        <v>108729</v>
      </c>
      <c r="C2688" s="302" t="s">
        <v>4732</v>
      </c>
      <c r="D2688" s="7" t="s">
        <v>4733</v>
      </c>
      <c r="E2688" s="7" t="s">
        <v>364</v>
      </c>
      <c r="F2688" s="7" t="s">
        <v>12</v>
      </c>
      <c r="G2688" s="32">
        <v>101260.58823529413</v>
      </c>
      <c r="H2688" s="7">
        <v>510</v>
      </c>
      <c r="I2688" s="7">
        <v>1739</v>
      </c>
    </row>
    <row r="2689" spans="1:9">
      <c r="A2689" s="7" t="s">
        <v>53</v>
      </c>
      <c r="B2689" s="7">
        <v>108730</v>
      </c>
      <c r="C2689" s="302" t="s">
        <v>4734</v>
      </c>
      <c r="D2689" s="7" t="s">
        <v>4735</v>
      </c>
      <c r="E2689" s="7" t="s">
        <v>72</v>
      </c>
      <c r="F2689" s="7" t="s">
        <v>12</v>
      </c>
      <c r="G2689" s="32">
        <v>32546.798319327736</v>
      </c>
      <c r="H2689" s="7">
        <v>923</v>
      </c>
      <c r="I2689" s="7">
        <v>2147</v>
      </c>
    </row>
    <row r="2690" spans="1:9">
      <c r="A2690" s="7" t="s">
        <v>34</v>
      </c>
      <c r="B2690" s="7">
        <v>108731</v>
      </c>
      <c r="C2690" s="302" t="s">
        <v>4736</v>
      </c>
      <c r="D2690" s="7" t="s">
        <v>4737</v>
      </c>
      <c r="E2690" s="7" t="s">
        <v>364</v>
      </c>
      <c r="F2690" s="7" t="s">
        <v>12</v>
      </c>
      <c r="G2690" s="32">
        <v>8067.2436974789925</v>
      </c>
      <c r="H2690" s="7">
        <v>510</v>
      </c>
      <c r="I2690" s="7">
        <v>1739</v>
      </c>
    </row>
    <row r="2691" spans="1:9">
      <c r="A2691" s="7" t="s">
        <v>9</v>
      </c>
      <c r="B2691" s="7">
        <v>108732</v>
      </c>
      <c r="C2691" s="302" t="s">
        <v>4738</v>
      </c>
      <c r="D2691" s="7" t="s">
        <v>4739</v>
      </c>
      <c r="E2691" s="7" t="s">
        <v>126</v>
      </c>
      <c r="F2691" s="7" t="s">
        <v>12</v>
      </c>
      <c r="G2691" s="32">
        <v>92915.117647058825</v>
      </c>
      <c r="H2691" s="7">
        <v>104</v>
      </c>
      <c r="I2691" s="7">
        <v>1311</v>
      </c>
    </row>
    <row r="2692" spans="1:9">
      <c r="A2692" s="7" t="s">
        <v>34</v>
      </c>
      <c r="B2692" s="7">
        <v>108734</v>
      </c>
      <c r="C2692" s="302" t="s">
        <v>4740</v>
      </c>
      <c r="D2692" s="7" t="s">
        <v>4741</v>
      </c>
      <c r="E2692" s="7" t="s">
        <v>364</v>
      </c>
      <c r="F2692" s="7" t="s">
        <v>12</v>
      </c>
      <c r="G2692" s="32">
        <v>20237</v>
      </c>
      <c r="H2692" s="7">
        <v>510</v>
      </c>
      <c r="I2692" s="7">
        <v>1739</v>
      </c>
    </row>
    <row r="2693" spans="1:9">
      <c r="A2693" s="7" t="s">
        <v>9</v>
      </c>
      <c r="B2693" s="7">
        <v>108735</v>
      </c>
      <c r="C2693" s="302" t="s">
        <v>4742</v>
      </c>
      <c r="D2693" s="7" t="s">
        <v>4743</v>
      </c>
      <c r="E2693" s="7" t="s">
        <v>11</v>
      </c>
      <c r="F2693" s="7" t="s">
        <v>12</v>
      </c>
      <c r="G2693" s="32">
        <v>47899.378151260506</v>
      </c>
      <c r="H2693" s="7">
        <v>102</v>
      </c>
      <c r="I2693" s="7">
        <v>1305</v>
      </c>
    </row>
    <row r="2694" spans="1:9">
      <c r="A2694" s="7" t="s">
        <v>9</v>
      </c>
      <c r="B2694" s="7">
        <v>108736</v>
      </c>
      <c r="C2694" s="302" t="s">
        <v>4744</v>
      </c>
      <c r="D2694" s="7" t="s">
        <v>4745</v>
      </c>
      <c r="E2694" s="7" t="s">
        <v>126</v>
      </c>
      <c r="F2694" s="7" t="s">
        <v>12</v>
      </c>
      <c r="G2694" s="32">
        <v>37815.100840336134</v>
      </c>
      <c r="H2694" s="7">
        <v>117</v>
      </c>
      <c r="I2694" s="7">
        <v>1397</v>
      </c>
    </row>
    <row r="2695" spans="1:9">
      <c r="A2695" s="7" t="s">
        <v>34</v>
      </c>
      <c r="B2695" s="7">
        <v>108738</v>
      </c>
      <c r="C2695" s="302" t="s">
        <v>4746</v>
      </c>
      <c r="D2695" s="7" t="s">
        <v>4747</v>
      </c>
      <c r="E2695" s="7" t="s">
        <v>364</v>
      </c>
      <c r="F2695" s="7" t="s">
        <v>12</v>
      </c>
      <c r="G2695" s="32">
        <v>58195.26050420168</v>
      </c>
      <c r="H2695" s="7">
        <v>510</v>
      </c>
      <c r="I2695" s="7">
        <v>1739</v>
      </c>
    </row>
    <row r="2696" spans="1:9">
      <c r="A2696" s="7" t="s">
        <v>34</v>
      </c>
      <c r="B2696" s="7">
        <v>108740</v>
      </c>
      <c r="C2696" s="302" t="s">
        <v>4748</v>
      </c>
      <c r="D2696" s="7" t="s">
        <v>3898</v>
      </c>
      <c r="E2696" s="7" t="s">
        <v>364</v>
      </c>
      <c r="F2696" s="7" t="s">
        <v>12</v>
      </c>
      <c r="G2696" s="32">
        <v>89491.596638655465</v>
      </c>
      <c r="H2696" s="7">
        <v>510</v>
      </c>
      <c r="I2696" s="7">
        <v>1739</v>
      </c>
    </row>
    <row r="2697" spans="1:9">
      <c r="A2697" s="7" t="s">
        <v>34</v>
      </c>
      <c r="B2697" s="7">
        <v>108741</v>
      </c>
      <c r="C2697" s="302" t="s">
        <v>4749</v>
      </c>
      <c r="D2697" s="7" t="s">
        <v>4121</v>
      </c>
      <c r="E2697" s="4" t="s">
        <v>364</v>
      </c>
      <c r="F2697" s="7" t="s">
        <v>12</v>
      </c>
      <c r="G2697" s="32">
        <v>105429.66386554623</v>
      </c>
      <c r="H2697" s="7">
        <v>510</v>
      </c>
      <c r="I2697" s="7">
        <v>1739</v>
      </c>
    </row>
    <row r="2698" spans="1:9">
      <c r="A2698" s="7" t="s">
        <v>67</v>
      </c>
      <c r="B2698" s="7">
        <v>108743</v>
      </c>
      <c r="C2698" s="302" t="s">
        <v>4750</v>
      </c>
      <c r="D2698" s="7" t="s">
        <v>4751</v>
      </c>
      <c r="E2698" s="7" t="s">
        <v>69</v>
      </c>
      <c r="F2698" s="7" t="s">
        <v>12</v>
      </c>
      <c r="G2698" s="32">
        <v>10359.436974789916</v>
      </c>
      <c r="H2698" s="7">
        <v>906</v>
      </c>
      <c r="I2698" s="7">
        <v>2913</v>
      </c>
    </row>
    <row r="2699" spans="1:9">
      <c r="A2699" s="7" t="s">
        <v>423</v>
      </c>
      <c r="B2699" s="7">
        <v>108744</v>
      </c>
      <c r="C2699" s="302" t="s">
        <v>4752</v>
      </c>
      <c r="D2699" s="7" t="s">
        <v>4753</v>
      </c>
      <c r="E2699" s="7" t="s">
        <v>425</v>
      </c>
      <c r="F2699" s="7" t="s">
        <v>12</v>
      </c>
      <c r="G2699" s="32">
        <v>51596.596638655465</v>
      </c>
      <c r="H2699" s="7">
        <v>405</v>
      </c>
      <c r="I2699" s="7">
        <v>1640</v>
      </c>
    </row>
    <row r="2700" spans="1:9">
      <c r="A2700" s="7" t="s">
        <v>423</v>
      </c>
      <c r="B2700" s="7">
        <v>108746</v>
      </c>
      <c r="C2700" s="302" t="s">
        <v>4754</v>
      </c>
      <c r="D2700" s="7" t="s">
        <v>4755</v>
      </c>
      <c r="E2700" s="7" t="s">
        <v>425</v>
      </c>
      <c r="F2700" s="7" t="s">
        <v>12</v>
      </c>
      <c r="G2700" s="32">
        <v>54424.168067226892</v>
      </c>
      <c r="H2700" s="7">
        <v>405</v>
      </c>
      <c r="I2700" s="7">
        <v>1640</v>
      </c>
    </row>
    <row r="2701" spans="1:9">
      <c r="A2701" s="7" t="s">
        <v>24</v>
      </c>
      <c r="B2701" s="7">
        <v>108747</v>
      </c>
      <c r="C2701" s="302" t="s">
        <v>4756</v>
      </c>
      <c r="D2701" s="7" t="s">
        <v>4757</v>
      </c>
      <c r="E2701" s="7" t="s">
        <v>95</v>
      </c>
      <c r="F2701" s="7" t="s">
        <v>12</v>
      </c>
      <c r="G2701" s="32">
        <v>71296.823529411762</v>
      </c>
      <c r="H2701" s="7">
        <v>713</v>
      </c>
      <c r="I2701" s="7">
        <v>1938</v>
      </c>
    </row>
    <row r="2702" spans="1:9">
      <c r="A2702" s="7" t="s">
        <v>16</v>
      </c>
      <c r="B2702" s="7">
        <v>108749</v>
      </c>
      <c r="C2702" s="302" t="s">
        <v>4758</v>
      </c>
      <c r="D2702" s="7" t="s">
        <v>4759</v>
      </c>
      <c r="E2702" s="7" t="s">
        <v>20</v>
      </c>
      <c r="F2702" s="7" t="s">
        <v>12</v>
      </c>
      <c r="G2702" s="32">
        <v>12100.840336134454</v>
      </c>
      <c r="H2702" s="7">
        <v>413</v>
      </c>
      <c r="I2702" s="7">
        <v>1682</v>
      </c>
    </row>
    <row r="2703" spans="1:9">
      <c r="A2703" s="7" t="s">
        <v>16</v>
      </c>
      <c r="B2703" s="7">
        <v>108750</v>
      </c>
      <c r="C2703" s="302" t="s">
        <v>4760</v>
      </c>
      <c r="D2703" s="7" t="s">
        <v>4761</v>
      </c>
      <c r="E2703" s="7" t="s">
        <v>20</v>
      </c>
      <c r="F2703" s="7" t="s">
        <v>12</v>
      </c>
      <c r="G2703" s="32">
        <v>16386.537815126052</v>
      </c>
      <c r="H2703" s="7">
        <v>413</v>
      </c>
      <c r="I2703" s="7">
        <v>1683</v>
      </c>
    </row>
    <row r="2704" spans="1:9">
      <c r="A2704" s="7" t="s">
        <v>34</v>
      </c>
      <c r="B2704" s="7">
        <v>108752</v>
      </c>
      <c r="C2704" s="302" t="s">
        <v>4762</v>
      </c>
      <c r="D2704" s="7" t="s">
        <v>4763</v>
      </c>
      <c r="E2704" s="7" t="s">
        <v>36</v>
      </c>
      <c r="F2704" s="7" t="s">
        <v>12</v>
      </c>
      <c r="G2704" s="32">
        <v>46110.521008403361</v>
      </c>
      <c r="H2704" s="7">
        <v>509</v>
      </c>
      <c r="I2704" s="7">
        <v>1738</v>
      </c>
    </row>
    <row r="2705" spans="1:9">
      <c r="A2705" s="7" t="s">
        <v>423</v>
      </c>
      <c r="B2705" s="7">
        <v>108754</v>
      </c>
      <c r="C2705" s="302" t="s">
        <v>4764</v>
      </c>
      <c r="D2705" s="7" t="s">
        <v>4765</v>
      </c>
      <c r="E2705" s="7" t="s">
        <v>451</v>
      </c>
      <c r="F2705" s="7" t="s">
        <v>12</v>
      </c>
      <c r="G2705" s="32">
        <v>16190.9243697479</v>
      </c>
      <c r="H2705" s="7">
        <v>410</v>
      </c>
      <c r="I2705" s="7">
        <v>1639</v>
      </c>
    </row>
    <row r="2706" spans="1:9">
      <c r="A2706" s="7" t="s">
        <v>53</v>
      </c>
      <c r="B2706" s="7">
        <v>108755</v>
      </c>
      <c r="C2706" s="302" t="s">
        <v>4766</v>
      </c>
      <c r="D2706" s="7" t="s">
        <v>4767</v>
      </c>
      <c r="E2706" s="7" t="s">
        <v>61</v>
      </c>
      <c r="F2706" s="7" t="s">
        <v>12</v>
      </c>
      <c r="G2706" s="32">
        <v>28064.638655462186</v>
      </c>
      <c r="H2706" s="7">
        <v>921</v>
      </c>
      <c r="I2706" s="7">
        <v>2137</v>
      </c>
    </row>
    <row r="2707" spans="1:9">
      <c r="A2707" s="7" t="s">
        <v>53</v>
      </c>
      <c r="B2707" s="7">
        <v>108756</v>
      </c>
      <c r="C2707" s="302" t="s">
        <v>4768</v>
      </c>
      <c r="D2707" s="7" t="s">
        <v>4769</v>
      </c>
      <c r="E2707" s="7" t="s">
        <v>72</v>
      </c>
      <c r="F2707" s="7" t="s">
        <v>12</v>
      </c>
      <c r="G2707" s="32">
        <v>11008.403361344539</v>
      </c>
      <c r="H2707" s="7">
        <v>923</v>
      </c>
      <c r="I2707" s="7">
        <v>2147</v>
      </c>
    </row>
    <row r="2708" spans="1:9">
      <c r="A2708" s="7" t="s">
        <v>34</v>
      </c>
      <c r="B2708" s="7">
        <v>108757</v>
      </c>
      <c r="C2708" s="302" t="s">
        <v>4770</v>
      </c>
      <c r="D2708" s="7" t="s">
        <v>4771</v>
      </c>
      <c r="E2708" s="7" t="s">
        <v>36</v>
      </c>
      <c r="F2708" s="7" t="s">
        <v>12</v>
      </c>
      <c r="G2708" s="32">
        <v>53603.798319327732</v>
      </c>
      <c r="H2708" s="7">
        <v>509</v>
      </c>
      <c r="I2708" s="7">
        <v>1738</v>
      </c>
    </row>
    <row r="2709" spans="1:9">
      <c r="A2709" s="7" t="s">
        <v>9</v>
      </c>
      <c r="B2709" s="7">
        <v>108759</v>
      </c>
      <c r="C2709" s="302" t="s">
        <v>4772</v>
      </c>
      <c r="D2709" s="7" t="s">
        <v>4773</v>
      </c>
      <c r="E2709" s="7" t="s">
        <v>78</v>
      </c>
      <c r="F2709" s="7" t="s">
        <v>12</v>
      </c>
      <c r="G2709" s="32">
        <v>12100.840336134454</v>
      </c>
      <c r="H2709" s="7">
        <v>114</v>
      </c>
      <c r="I2709" s="7">
        <v>1343</v>
      </c>
    </row>
    <row r="2710" spans="1:9">
      <c r="A2710" s="7" t="s">
        <v>53</v>
      </c>
      <c r="B2710" s="7">
        <v>108760</v>
      </c>
      <c r="C2710" s="302" t="s">
        <v>4774</v>
      </c>
      <c r="D2710" s="7" t="s">
        <v>4775</v>
      </c>
      <c r="E2710" s="7" t="s">
        <v>284</v>
      </c>
      <c r="F2710" s="7" t="s">
        <v>12</v>
      </c>
      <c r="G2710" s="32">
        <v>27675</v>
      </c>
      <c r="H2710" s="7">
        <v>911</v>
      </c>
      <c r="I2710" s="7">
        <v>2112</v>
      </c>
    </row>
    <row r="2711" spans="1:9">
      <c r="A2711" s="7" t="s">
        <v>53</v>
      </c>
      <c r="B2711" s="7">
        <v>108761</v>
      </c>
      <c r="C2711" s="302" t="s">
        <v>4776</v>
      </c>
      <c r="D2711" s="7" t="s">
        <v>4777</v>
      </c>
      <c r="E2711" s="7" t="s">
        <v>354</v>
      </c>
      <c r="F2711" s="7" t="s">
        <v>12</v>
      </c>
      <c r="G2711" s="32">
        <v>14184</v>
      </c>
      <c r="H2711" s="7">
        <v>918</v>
      </c>
      <c r="I2711" s="7">
        <v>2128</v>
      </c>
    </row>
    <row r="2712" spans="1:9">
      <c r="A2712" s="7" t="s">
        <v>9</v>
      </c>
      <c r="B2712" s="7">
        <v>108762</v>
      </c>
      <c r="C2712" s="302" t="s">
        <v>4778</v>
      </c>
      <c r="D2712" s="7" t="s">
        <v>4779</v>
      </c>
      <c r="E2712" s="7" t="s">
        <v>14</v>
      </c>
      <c r="F2712" s="7" t="s">
        <v>12</v>
      </c>
      <c r="G2712" s="32">
        <v>28784.210084033613</v>
      </c>
      <c r="H2712" s="7">
        <v>117</v>
      </c>
      <c r="I2712" s="7">
        <v>1349</v>
      </c>
    </row>
    <row r="2713" spans="1:9">
      <c r="A2713" s="7" t="s">
        <v>53</v>
      </c>
      <c r="B2713" s="7">
        <v>108763</v>
      </c>
      <c r="C2713" s="302" t="s">
        <v>4780</v>
      </c>
      <c r="D2713" s="7" t="s">
        <v>4781</v>
      </c>
      <c r="E2713" s="7" t="s">
        <v>55</v>
      </c>
      <c r="F2713" s="7" t="s">
        <v>12</v>
      </c>
      <c r="G2713" s="32">
        <v>58762.436974789918</v>
      </c>
      <c r="H2713" s="7">
        <v>936</v>
      </c>
      <c r="I2713" s="7">
        <v>2200</v>
      </c>
    </row>
    <row r="2714" spans="1:9">
      <c r="A2714" s="7" t="s">
        <v>423</v>
      </c>
      <c r="B2714" s="7">
        <v>108764</v>
      </c>
      <c r="C2714" s="302" t="s">
        <v>4782</v>
      </c>
      <c r="D2714" s="7" t="s">
        <v>4783</v>
      </c>
      <c r="E2714" s="7" t="s">
        <v>451</v>
      </c>
      <c r="F2714" s="7" t="s">
        <v>12</v>
      </c>
      <c r="G2714" s="32">
        <v>16864.361344537818</v>
      </c>
      <c r="H2714" s="7">
        <v>410</v>
      </c>
      <c r="I2714" s="7">
        <v>1639</v>
      </c>
    </row>
    <row r="2715" spans="1:9">
      <c r="A2715" s="7" t="s">
        <v>16</v>
      </c>
      <c r="B2715" s="7">
        <v>108765</v>
      </c>
      <c r="C2715" s="302" t="s">
        <v>4784</v>
      </c>
      <c r="D2715" s="7" t="s">
        <v>4785</v>
      </c>
      <c r="E2715" s="7" t="s">
        <v>20</v>
      </c>
      <c r="F2715" s="7" t="s">
        <v>12</v>
      </c>
      <c r="G2715" s="32">
        <v>18300</v>
      </c>
      <c r="H2715" s="7">
        <v>413</v>
      </c>
      <c r="I2715" s="7">
        <v>1682</v>
      </c>
    </row>
    <row r="2716" spans="1:9">
      <c r="A2716" s="7" t="s">
        <v>16</v>
      </c>
      <c r="B2716" s="7">
        <v>108766</v>
      </c>
      <c r="C2716" s="302" t="s">
        <v>4786</v>
      </c>
      <c r="D2716" s="7" t="s">
        <v>4787</v>
      </c>
      <c r="E2716" s="7" t="s">
        <v>18</v>
      </c>
      <c r="F2716" s="7" t="s">
        <v>12</v>
      </c>
      <c r="G2716" s="32">
        <v>14850</v>
      </c>
      <c r="H2716" s="7">
        <v>409</v>
      </c>
      <c r="I2716" s="7">
        <v>1673</v>
      </c>
    </row>
    <row r="2717" spans="1:9">
      <c r="A2717" s="7" t="s">
        <v>34</v>
      </c>
      <c r="B2717" s="7">
        <v>108768</v>
      </c>
      <c r="C2717" s="302" t="s">
        <v>4788</v>
      </c>
      <c r="D2717" s="7" t="s">
        <v>4789</v>
      </c>
      <c r="E2717" s="7" t="s">
        <v>36</v>
      </c>
      <c r="F2717" s="7" t="s">
        <v>12</v>
      </c>
      <c r="G2717" s="32">
        <v>29381.44537815126</v>
      </c>
      <c r="H2717" s="7">
        <v>509</v>
      </c>
      <c r="I2717" s="7">
        <v>1738</v>
      </c>
    </row>
    <row r="2718" spans="1:9">
      <c r="A2718" s="7" t="s">
        <v>53</v>
      </c>
      <c r="B2718" s="7">
        <v>108769</v>
      </c>
      <c r="C2718" s="302" t="s">
        <v>4790</v>
      </c>
      <c r="D2718" s="7" t="s">
        <v>4791</v>
      </c>
      <c r="E2718" s="7" t="s">
        <v>354</v>
      </c>
      <c r="F2718" s="7" t="s">
        <v>12</v>
      </c>
      <c r="G2718" s="32">
        <v>198455.47899159664</v>
      </c>
      <c r="H2718" s="7">
        <v>918</v>
      </c>
      <c r="I2718" s="7">
        <v>2128</v>
      </c>
    </row>
    <row r="2719" spans="1:9">
      <c r="A2719" s="7" t="s">
        <v>9</v>
      </c>
      <c r="B2719" s="7">
        <v>108770</v>
      </c>
      <c r="C2719" s="302" t="s">
        <v>4792</v>
      </c>
      <c r="D2719" s="7" t="s">
        <v>4793</v>
      </c>
      <c r="E2719" s="7" t="s">
        <v>78</v>
      </c>
      <c r="F2719" s="7" t="s">
        <v>12</v>
      </c>
      <c r="G2719" s="32">
        <v>29915.991596638654</v>
      </c>
      <c r="H2719" s="7">
        <v>114</v>
      </c>
      <c r="I2719" s="7">
        <v>1343</v>
      </c>
    </row>
    <row r="2720" spans="1:9">
      <c r="A2720" s="7" t="s">
        <v>9</v>
      </c>
      <c r="B2720" s="7">
        <v>108771</v>
      </c>
      <c r="C2720" s="302" t="s">
        <v>4794</v>
      </c>
      <c r="D2720" s="7" t="s">
        <v>4795</v>
      </c>
      <c r="E2720" s="7" t="s">
        <v>28</v>
      </c>
      <c r="F2720" s="7" t="s">
        <v>12</v>
      </c>
      <c r="G2720" s="32">
        <v>12137.512605042017</v>
      </c>
      <c r="H2720" s="7">
        <v>107</v>
      </c>
      <c r="I2720" s="7">
        <v>1320</v>
      </c>
    </row>
    <row r="2721" spans="1:9">
      <c r="A2721" s="7" t="s">
        <v>53</v>
      </c>
      <c r="B2721" s="7">
        <v>108772</v>
      </c>
      <c r="C2721" s="302" t="s">
        <v>4796</v>
      </c>
      <c r="D2721" s="7" t="s">
        <v>4797</v>
      </c>
      <c r="E2721" s="7" t="s">
        <v>72</v>
      </c>
      <c r="F2721" s="7" t="s">
        <v>12</v>
      </c>
      <c r="G2721" s="32">
        <v>48198.436974789918</v>
      </c>
      <c r="H2721" s="7">
        <v>923</v>
      </c>
      <c r="I2721" s="7">
        <v>2147</v>
      </c>
    </row>
    <row r="2722" spans="1:9">
      <c r="A2722" s="7" t="s">
        <v>53</v>
      </c>
      <c r="B2722" s="7">
        <v>108773</v>
      </c>
      <c r="C2722" s="302" t="s">
        <v>4798</v>
      </c>
      <c r="D2722" s="7" t="s">
        <v>4397</v>
      </c>
      <c r="E2722" s="7" t="s">
        <v>58</v>
      </c>
      <c r="F2722" s="7" t="s">
        <v>12</v>
      </c>
      <c r="G2722" s="32">
        <v>95798.756302521011</v>
      </c>
      <c r="H2722" s="7">
        <v>932</v>
      </c>
      <c r="I2722" s="7">
        <v>2177</v>
      </c>
    </row>
    <row r="2723" spans="1:9">
      <c r="A2723" s="7" t="s">
        <v>53</v>
      </c>
      <c r="B2723" s="7">
        <v>108774</v>
      </c>
      <c r="C2723" s="302" t="s">
        <v>4799</v>
      </c>
      <c r="D2723" s="7" t="s">
        <v>4358</v>
      </c>
      <c r="E2723" s="7" t="s">
        <v>58</v>
      </c>
      <c r="F2723" s="7" t="s">
        <v>12</v>
      </c>
      <c r="G2723" s="32">
        <v>63865.840336134461</v>
      </c>
      <c r="H2723" s="7">
        <v>932</v>
      </c>
      <c r="I2723" s="7">
        <v>2177</v>
      </c>
    </row>
    <row r="2724" spans="1:9">
      <c r="A2724" s="7" t="s">
        <v>53</v>
      </c>
      <c r="B2724" s="7">
        <v>108775</v>
      </c>
      <c r="C2724" s="302" t="s">
        <v>4800</v>
      </c>
      <c r="D2724" s="7" t="s">
        <v>4801</v>
      </c>
      <c r="E2724" s="7" t="s">
        <v>118</v>
      </c>
      <c r="F2724" s="7" t="s">
        <v>12</v>
      </c>
      <c r="G2724" s="32">
        <v>30374.403361344539</v>
      </c>
      <c r="H2724" s="7">
        <v>945</v>
      </c>
      <c r="I2724" s="7">
        <v>2232</v>
      </c>
    </row>
    <row r="2725" spans="1:9">
      <c r="A2725" s="7" t="s">
        <v>53</v>
      </c>
      <c r="B2725" s="7">
        <v>108776</v>
      </c>
      <c r="C2725" s="302" t="s">
        <v>4802</v>
      </c>
      <c r="D2725" s="7" t="s">
        <v>4803</v>
      </c>
      <c r="E2725" s="7" t="s">
        <v>61</v>
      </c>
      <c r="F2725" s="7" t="s">
        <v>12</v>
      </c>
      <c r="G2725" s="32">
        <v>38135.563025210089</v>
      </c>
      <c r="H2725" s="7">
        <v>921</v>
      </c>
      <c r="I2725" s="7">
        <v>2137</v>
      </c>
    </row>
    <row r="2726" spans="1:9">
      <c r="A2726" s="7" t="s">
        <v>24</v>
      </c>
      <c r="B2726" s="7">
        <v>108777</v>
      </c>
      <c r="C2726" s="302" t="s">
        <v>4804</v>
      </c>
      <c r="D2726" s="7" t="s">
        <v>4805</v>
      </c>
      <c r="E2726" s="7" t="s">
        <v>95</v>
      </c>
      <c r="F2726" s="7" t="s">
        <v>12</v>
      </c>
      <c r="G2726" s="32">
        <v>13558.386554621849</v>
      </c>
      <c r="H2726" s="7">
        <v>713</v>
      </c>
      <c r="I2726" s="7">
        <v>1938</v>
      </c>
    </row>
    <row r="2727" spans="1:9">
      <c r="A2727" s="7" t="s">
        <v>53</v>
      </c>
      <c r="B2727" s="7">
        <v>108778</v>
      </c>
      <c r="C2727" s="302" t="s">
        <v>4806</v>
      </c>
      <c r="D2727" s="7" t="s">
        <v>4807</v>
      </c>
      <c r="E2727" s="7" t="s">
        <v>55</v>
      </c>
      <c r="F2727" s="7" t="s">
        <v>12</v>
      </c>
      <c r="G2727" s="32">
        <v>51128.201680672268</v>
      </c>
      <c r="H2727" s="7">
        <v>936</v>
      </c>
      <c r="I2727" s="7">
        <v>2200</v>
      </c>
    </row>
    <row r="2728" spans="1:9">
      <c r="A2728" s="7" t="s">
        <v>53</v>
      </c>
      <c r="B2728" s="7">
        <v>108780</v>
      </c>
      <c r="C2728" s="302" t="s">
        <v>4808</v>
      </c>
      <c r="D2728" s="7" t="s">
        <v>4809</v>
      </c>
      <c r="E2728" s="7" t="s">
        <v>186</v>
      </c>
      <c r="F2728" s="7" t="s">
        <v>12</v>
      </c>
      <c r="G2728" s="32">
        <v>65171.529411764706</v>
      </c>
      <c r="H2728" s="7">
        <v>907</v>
      </c>
      <c r="I2728" s="7">
        <v>2100</v>
      </c>
    </row>
    <row r="2729" spans="1:9">
      <c r="A2729" s="7" t="s">
        <v>53</v>
      </c>
      <c r="B2729" s="7">
        <v>108781</v>
      </c>
      <c r="C2729" s="302" t="s">
        <v>4810</v>
      </c>
      <c r="D2729" s="7" t="s">
        <v>4811</v>
      </c>
      <c r="E2729" s="7" t="s">
        <v>61</v>
      </c>
      <c r="F2729" s="7" t="s">
        <v>12</v>
      </c>
      <c r="G2729" s="32">
        <v>20420.15966386555</v>
      </c>
      <c r="H2729" s="7">
        <v>921</v>
      </c>
      <c r="I2729" s="7">
        <v>2137</v>
      </c>
    </row>
    <row r="2730" spans="1:9">
      <c r="A2730" s="7" t="s">
        <v>423</v>
      </c>
      <c r="B2730" s="7">
        <v>108782</v>
      </c>
      <c r="C2730" s="302" t="s">
        <v>4812</v>
      </c>
      <c r="D2730" s="7" t="s">
        <v>4813</v>
      </c>
      <c r="E2730" s="7" t="s">
        <v>425</v>
      </c>
      <c r="F2730" s="7" t="s">
        <v>12</v>
      </c>
      <c r="G2730" s="32">
        <v>37142.857142857145</v>
      </c>
      <c r="H2730" s="7">
        <v>405</v>
      </c>
      <c r="I2730" s="7">
        <v>1640</v>
      </c>
    </row>
    <row r="2731" spans="1:9">
      <c r="A2731" s="7" t="s">
        <v>53</v>
      </c>
      <c r="B2731" s="7">
        <v>108784</v>
      </c>
      <c r="C2731" s="302" t="s">
        <v>4814</v>
      </c>
      <c r="D2731" s="7" t="s">
        <v>4815</v>
      </c>
      <c r="E2731" s="7" t="s">
        <v>186</v>
      </c>
      <c r="F2731" s="7" t="s">
        <v>12</v>
      </c>
      <c r="G2731" s="32">
        <v>16806.798319327732</v>
      </c>
      <c r="H2731" s="7">
        <v>907</v>
      </c>
      <c r="I2731" s="7">
        <v>2100</v>
      </c>
    </row>
    <row r="2732" spans="1:9">
      <c r="A2732" s="7" t="s">
        <v>156</v>
      </c>
      <c r="B2732" s="7">
        <v>108785</v>
      </c>
      <c r="C2732" s="302" t="s">
        <v>4816</v>
      </c>
      <c r="D2732" s="7" t="s">
        <v>4817</v>
      </c>
      <c r="E2732" s="7" t="s">
        <v>200</v>
      </c>
      <c r="F2732" s="7" t="s">
        <v>12</v>
      </c>
      <c r="G2732" s="32">
        <v>17067.243697478993</v>
      </c>
      <c r="H2732" s="7">
        <v>705</v>
      </c>
      <c r="I2732" s="7">
        <v>1914</v>
      </c>
    </row>
    <row r="2733" spans="1:9">
      <c r="A2733" s="7" t="s">
        <v>16</v>
      </c>
      <c r="B2733" s="7">
        <v>108786</v>
      </c>
      <c r="C2733" s="302" t="s">
        <v>4818</v>
      </c>
      <c r="D2733" s="7" t="s">
        <v>4819</v>
      </c>
      <c r="E2733" s="7" t="s">
        <v>170</v>
      </c>
      <c r="F2733" s="7" t="s">
        <v>12</v>
      </c>
      <c r="G2733" s="32">
        <v>28932.000000000004</v>
      </c>
      <c r="H2733" s="7">
        <v>411</v>
      </c>
      <c r="I2733" s="7">
        <v>1676</v>
      </c>
    </row>
    <row r="2734" spans="1:9">
      <c r="A2734" s="7" t="s">
        <v>67</v>
      </c>
      <c r="B2734" s="7">
        <v>108788</v>
      </c>
      <c r="C2734" s="302" t="s">
        <v>4820</v>
      </c>
      <c r="D2734" s="7" t="s">
        <v>4821</v>
      </c>
      <c r="E2734" s="7" t="s">
        <v>69</v>
      </c>
      <c r="F2734" s="7" t="s">
        <v>12</v>
      </c>
      <c r="G2734" s="32">
        <v>23319.327731092439</v>
      </c>
      <c r="H2734" s="7">
        <v>906</v>
      </c>
      <c r="I2734" s="7">
        <v>2913</v>
      </c>
    </row>
    <row r="2735" spans="1:9">
      <c r="A2735" s="7" t="s">
        <v>24</v>
      </c>
      <c r="B2735" s="7">
        <v>108789</v>
      </c>
      <c r="C2735" s="302" t="s">
        <v>4822</v>
      </c>
      <c r="D2735" s="7" t="s">
        <v>2027</v>
      </c>
      <c r="E2735" s="7" t="s">
        <v>376</v>
      </c>
      <c r="F2735" s="7" t="s">
        <v>12</v>
      </c>
      <c r="G2735" s="32">
        <v>398487.04201680678</v>
      </c>
      <c r="H2735" s="7">
        <v>712</v>
      </c>
      <c r="I2735" s="7">
        <v>1936</v>
      </c>
    </row>
    <row r="2736" spans="1:9">
      <c r="A2736" s="7" t="s">
        <v>16</v>
      </c>
      <c r="B2736" s="7">
        <v>108790</v>
      </c>
      <c r="C2736" s="302" t="s">
        <v>4823</v>
      </c>
      <c r="D2736" s="7" t="s">
        <v>4824</v>
      </c>
      <c r="E2736" s="7" t="s">
        <v>18</v>
      </c>
      <c r="F2736" s="7" t="s">
        <v>12</v>
      </c>
      <c r="G2736" s="32">
        <v>15690</v>
      </c>
      <c r="H2736" s="7">
        <v>409</v>
      </c>
      <c r="I2736" s="7">
        <v>1673</v>
      </c>
    </row>
    <row r="2737" spans="1:9">
      <c r="A2737" s="7" t="s">
        <v>9</v>
      </c>
      <c r="B2737" s="7">
        <v>108792</v>
      </c>
      <c r="C2737" s="302" t="s">
        <v>4825</v>
      </c>
      <c r="D2737" s="7" t="s">
        <v>4826</v>
      </c>
      <c r="E2737" s="7" t="s">
        <v>126</v>
      </c>
      <c r="F2737" s="7" t="s">
        <v>12</v>
      </c>
      <c r="G2737" s="32">
        <v>25901.613445378152</v>
      </c>
      <c r="H2737" s="7">
        <v>104</v>
      </c>
      <c r="I2737" s="7">
        <v>1311</v>
      </c>
    </row>
    <row r="2738" spans="1:9">
      <c r="A2738" s="7" t="s">
        <v>53</v>
      </c>
      <c r="B2738" s="7">
        <v>108794</v>
      </c>
      <c r="C2738" s="302" t="s">
        <v>4827</v>
      </c>
      <c r="D2738" s="7" t="s">
        <v>4828</v>
      </c>
      <c r="E2738" s="7" t="s">
        <v>55</v>
      </c>
      <c r="F2738" s="7" t="s">
        <v>12</v>
      </c>
      <c r="G2738" s="32">
        <v>26974.798319327732</v>
      </c>
      <c r="H2738" s="7">
        <v>936</v>
      </c>
      <c r="I2738" s="7">
        <v>2200</v>
      </c>
    </row>
    <row r="2739" spans="1:9">
      <c r="A2739" s="7" t="s">
        <v>16</v>
      </c>
      <c r="B2739" s="7">
        <v>108796</v>
      </c>
      <c r="C2739" s="302" t="s">
        <v>4829</v>
      </c>
      <c r="D2739" s="7" t="s">
        <v>4830</v>
      </c>
      <c r="E2739" s="7" t="s">
        <v>20</v>
      </c>
      <c r="F2739" s="7" t="s">
        <v>12</v>
      </c>
      <c r="G2739" s="32">
        <v>4663.8739495798327</v>
      </c>
      <c r="H2739" s="7">
        <v>413</v>
      </c>
      <c r="I2739" s="7">
        <v>1682</v>
      </c>
    </row>
    <row r="2740" spans="1:9">
      <c r="A2740" s="7" t="s">
        <v>53</v>
      </c>
      <c r="B2740" s="7">
        <v>108797</v>
      </c>
      <c r="C2740" s="302" t="s">
        <v>4831</v>
      </c>
      <c r="D2740" s="7" t="s">
        <v>4832</v>
      </c>
      <c r="E2740" s="7" t="s">
        <v>111</v>
      </c>
      <c r="F2740" s="7" t="s">
        <v>12</v>
      </c>
      <c r="G2740" s="32">
        <v>44850.319327731093</v>
      </c>
      <c r="H2740" s="7">
        <v>934</v>
      </c>
      <c r="I2740" s="7">
        <v>2191</v>
      </c>
    </row>
    <row r="2741" spans="1:9">
      <c r="A2741" s="7" t="s">
        <v>53</v>
      </c>
      <c r="B2741" s="7">
        <v>108798</v>
      </c>
      <c r="C2741" s="302" t="s">
        <v>4833</v>
      </c>
      <c r="D2741" s="7" t="s">
        <v>4834</v>
      </c>
      <c r="E2741" s="7" t="s">
        <v>84</v>
      </c>
      <c r="F2741" s="7" t="s">
        <v>12</v>
      </c>
      <c r="G2741" s="32">
        <v>11543</v>
      </c>
      <c r="H2741" s="7">
        <v>946</v>
      </c>
      <c r="I2741" s="7">
        <v>2235</v>
      </c>
    </row>
    <row r="2742" spans="1:9">
      <c r="A2742" s="7" t="s">
        <v>67</v>
      </c>
      <c r="B2742" s="7">
        <v>108799</v>
      </c>
      <c r="C2742" s="302" t="s">
        <v>4835</v>
      </c>
      <c r="D2742" s="7" t="s">
        <v>4836</v>
      </c>
      <c r="E2742" s="7" t="s">
        <v>69</v>
      </c>
      <c r="F2742" s="7" t="s">
        <v>12</v>
      </c>
      <c r="G2742" s="32">
        <v>75630.243697479003</v>
      </c>
      <c r="H2742" s="7">
        <v>906</v>
      </c>
      <c r="I2742" s="7">
        <v>2913</v>
      </c>
    </row>
    <row r="2743" spans="1:9">
      <c r="A2743" s="7" t="s">
        <v>53</v>
      </c>
      <c r="B2743" s="7">
        <v>108800</v>
      </c>
      <c r="C2743" s="302" t="s">
        <v>4835</v>
      </c>
      <c r="D2743" s="7" t="s">
        <v>4837</v>
      </c>
      <c r="E2743" s="7" t="s">
        <v>61</v>
      </c>
      <c r="F2743" s="7" t="s">
        <v>12</v>
      </c>
      <c r="G2743" s="32">
        <v>51823.218487394959</v>
      </c>
      <c r="H2743" s="7">
        <v>921</v>
      </c>
      <c r="I2743" s="7">
        <v>2137</v>
      </c>
    </row>
    <row r="2744" spans="1:9">
      <c r="A2744" s="7" t="s">
        <v>53</v>
      </c>
      <c r="B2744" s="7">
        <v>108803</v>
      </c>
      <c r="C2744" s="302" t="s">
        <v>4838</v>
      </c>
      <c r="D2744" s="7" t="s">
        <v>4839</v>
      </c>
      <c r="E2744" s="4" t="s">
        <v>72</v>
      </c>
      <c r="F2744" s="7" t="s">
        <v>12</v>
      </c>
      <c r="G2744" s="32">
        <v>23943.747899159665</v>
      </c>
      <c r="H2744" s="7">
        <v>923</v>
      </c>
      <c r="I2744" s="7">
        <v>2147</v>
      </c>
    </row>
    <row r="2745" spans="1:9">
      <c r="A2745" s="7" t="s">
        <v>53</v>
      </c>
      <c r="B2745" s="7">
        <v>108804</v>
      </c>
      <c r="C2745" s="302" t="s">
        <v>4840</v>
      </c>
      <c r="D2745" s="7" t="s">
        <v>4841</v>
      </c>
      <c r="E2745" s="7" t="s">
        <v>134</v>
      </c>
      <c r="F2745" s="7" t="s">
        <v>12</v>
      </c>
      <c r="G2745" s="32">
        <v>172437.08403361347</v>
      </c>
      <c r="H2745" s="7">
        <v>938</v>
      </c>
      <c r="I2745" s="7">
        <v>2207</v>
      </c>
    </row>
    <row r="2746" spans="1:9">
      <c r="A2746" s="7" t="s">
        <v>9</v>
      </c>
      <c r="B2746" s="7">
        <v>108805</v>
      </c>
      <c r="C2746" s="302" t="s">
        <v>4842</v>
      </c>
      <c r="D2746" s="7" t="s">
        <v>4843</v>
      </c>
      <c r="E2746" s="7" t="s">
        <v>28</v>
      </c>
      <c r="F2746" s="7" t="s">
        <v>12</v>
      </c>
      <c r="G2746" s="32">
        <v>11543</v>
      </c>
      <c r="H2746" s="7">
        <v>107</v>
      </c>
      <c r="I2746" s="7">
        <v>1320</v>
      </c>
    </row>
    <row r="2747" spans="1:9">
      <c r="A2747" s="7" t="s">
        <v>53</v>
      </c>
      <c r="B2747" s="7">
        <v>108806</v>
      </c>
      <c r="C2747" s="302" t="s">
        <v>4844</v>
      </c>
      <c r="D2747" s="7" t="s">
        <v>4845</v>
      </c>
      <c r="E2747" s="7" t="s">
        <v>134</v>
      </c>
      <c r="F2747" s="7" t="s">
        <v>12</v>
      </c>
      <c r="G2747" s="32">
        <v>487058.7983193277</v>
      </c>
      <c r="H2747" s="7">
        <v>938</v>
      </c>
      <c r="I2747" s="7">
        <v>2207</v>
      </c>
    </row>
    <row r="2748" spans="1:9">
      <c r="A2748" s="7" t="s">
        <v>9</v>
      </c>
      <c r="B2748" s="7">
        <v>108808</v>
      </c>
      <c r="C2748" s="302" t="s">
        <v>4846</v>
      </c>
      <c r="D2748" s="7" t="s">
        <v>4847</v>
      </c>
      <c r="E2748" s="7" t="s">
        <v>126</v>
      </c>
      <c r="F2748" s="7" t="s">
        <v>12</v>
      </c>
      <c r="G2748" s="32">
        <v>33879.949579831933</v>
      </c>
      <c r="H2748" s="7">
        <v>104</v>
      </c>
      <c r="I2748" s="7">
        <v>1311</v>
      </c>
    </row>
    <row r="2749" spans="1:9">
      <c r="A2749" s="7" t="s">
        <v>156</v>
      </c>
      <c r="B2749" s="7">
        <v>108809</v>
      </c>
      <c r="C2749" s="302" t="s">
        <v>4848</v>
      </c>
      <c r="D2749" s="7" t="s">
        <v>4849</v>
      </c>
      <c r="E2749" s="7" t="s">
        <v>200</v>
      </c>
      <c r="F2749" s="7" t="s">
        <v>12</v>
      </c>
      <c r="G2749" s="32">
        <v>6779.1932773109247</v>
      </c>
      <c r="H2749" s="7">
        <v>705</v>
      </c>
      <c r="I2749" s="7">
        <v>1914</v>
      </c>
    </row>
    <row r="2750" spans="1:9">
      <c r="A2750" s="7" t="s">
        <v>9</v>
      </c>
      <c r="B2750" s="7">
        <v>108810</v>
      </c>
      <c r="C2750" s="302" t="s">
        <v>4850</v>
      </c>
      <c r="D2750" s="7" t="s">
        <v>4851</v>
      </c>
      <c r="E2750" s="7" t="s">
        <v>11</v>
      </c>
      <c r="F2750" s="7" t="s">
        <v>12</v>
      </c>
      <c r="G2750" s="32">
        <v>10241.000000000002</v>
      </c>
      <c r="H2750" s="7">
        <v>102</v>
      </c>
      <c r="I2750" s="7">
        <v>1305</v>
      </c>
    </row>
    <row r="2751" spans="1:9">
      <c r="A2751" s="7" t="s">
        <v>9</v>
      </c>
      <c r="B2751" s="7">
        <v>108811</v>
      </c>
      <c r="C2751" s="302" t="s">
        <v>4852</v>
      </c>
      <c r="D2751" s="7" t="s">
        <v>4853</v>
      </c>
      <c r="E2751" s="7" t="s">
        <v>23</v>
      </c>
      <c r="F2751" s="7" t="s">
        <v>12</v>
      </c>
      <c r="G2751" s="32">
        <v>30871.260504201684</v>
      </c>
      <c r="H2751" s="7">
        <v>103</v>
      </c>
      <c r="I2751" s="7">
        <v>1307</v>
      </c>
    </row>
    <row r="2752" spans="1:9">
      <c r="A2752" s="7" t="s">
        <v>156</v>
      </c>
      <c r="B2752" s="7">
        <v>108812</v>
      </c>
      <c r="C2752" s="302" t="s">
        <v>4854</v>
      </c>
      <c r="D2752" s="7" t="s">
        <v>4855</v>
      </c>
      <c r="E2752" s="7" t="s">
        <v>200</v>
      </c>
      <c r="F2752" s="7" t="s">
        <v>12</v>
      </c>
      <c r="G2752" s="32">
        <v>20586.915966386558</v>
      </c>
      <c r="H2752" s="7">
        <v>705</v>
      </c>
      <c r="I2752" s="7">
        <v>1914</v>
      </c>
    </row>
    <row r="2753" spans="1:9">
      <c r="A2753" s="7" t="s">
        <v>9</v>
      </c>
      <c r="B2753" s="7">
        <v>108813</v>
      </c>
      <c r="C2753" s="302" t="s">
        <v>4856</v>
      </c>
      <c r="D2753" s="7" t="s">
        <v>4857</v>
      </c>
      <c r="E2753" s="7" t="s">
        <v>28</v>
      </c>
      <c r="F2753" s="7" t="s">
        <v>12</v>
      </c>
      <c r="G2753" s="32">
        <v>7936.4369747899173</v>
      </c>
      <c r="H2753" s="7">
        <v>107</v>
      </c>
      <c r="I2753" s="7">
        <v>1320</v>
      </c>
    </row>
    <row r="2754" spans="1:9">
      <c r="A2754" s="7" t="s">
        <v>67</v>
      </c>
      <c r="B2754" s="7">
        <v>108814</v>
      </c>
      <c r="C2754" s="302" t="s">
        <v>4858</v>
      </c>
      <c r="D2754" s="7" t="s">
        <v>4859</v>
      </c>
      <c r="E2754" s="7" t="s">
        <v>69</v>
      </c>
      <c r="F2754" s="7" t="s">
        <v>12</v>
      </c>
      <c r="G2754" s="32">
        <v>57209.378151260513</v>
      </c>
      <c r="H2754" s="7">
        <v>906</v>
      </c>
      <c r="I2754" s="7">
        <v>2913</v>
      </c>
    </row>
    <row r="2755" spans="1:9">
      <c r="A2755" s="7" t="s">
        <v>41</v>
      </c>
      <c r="B2755" s="7">
        <v>108815</v>
      </c>
      <c r="C2755" s="302" t="s">
        <v>4860</v>
      </c>
      <c r="D2755" s="7" t="s">
        <v>4861</v>
      </c>
      <c r="E2755" s="7" t="s">
        <v>43</v>
      </c>
      <c r="F2755" s="7" t="s">
        <v>12</v>
      </c>
      <c r="G2755" s="32">
        <v>69748.016806722691</v>
      </c>
      <c r="H2755" s="7">
        <v>620</v>
      </c>
      <c r="I2755" s="7">
        <v>1877</v>
      </c>
    </row>
    <row r="2756" spans="1:9">
      <c r="A2756" s="7" t="s">
        <v>53</v>
      </c>
      <c r="B2756" s="7">
        <v>108817</v>
      </c>
      <c r="C2756" s="302" t="s">
        <v>4862</v>
      </c>
      <c r="D2756" s="7" t="s">
        <v>4863</v>
      </c>
      <c r="E2756" s="7" t="s">
        <v>76</v>
      </c>
      <c r="F2756" s="7" t="s">
        <v>12</v>
      </c>
      <c r="G2756" s="32">
        <v>82449.983193277309</v>
      </c>
      <c r="H2756" s="7">
        <v>937</v>
      </c>
      <c r="I2756" s="7">
        <v>2203</v>
      </c>
    </row>
    <row r="2757" spans="1:9">
      <c r="A2757" s="7" t="s">
        <v>53</v>
      </c>
      <c r="B2757" s="7">
        <v>108818</v>
      </c>
      <c r="C2757" s="302" t="s">
        <v>4864</v>
      </c>
      <c r="D2757" s="7" t="s">
        <v>4865</v>
      </c>
      <c r="E2757" s="7" t="s">
        <v>225</v>
      </c>
      <c r="F2757" s="7" t="s">
        <v>12</v>
      </c>
      <c r="G2757" s="32">
        <v>73436.159663865546</v>
      </c>
      <c r="H2757" s="7">
        <v>908</v>
      </c>
      <c r="I2757" s="7">
        <v>2103</v>
      </c>
    </row>
    <row r="2758" spans="1:9">
      <c r="A2758" s="7" t="s">
        <v>53</v>
      </c>
      <c r="B2758" s="7">
        <v>108820</v>
      </c>
      <c r="C2758" s="302" t="s">
        <v>4866</v>
      </c>
      <c r="D2758" s="7" t="s">
        <v>4867</v>
      </c>
      <c r="E2758" s="7" t="s">
        <v>143</v>
      </c>
      <c r="F2758" s="7" t="s">
        <v>12</v>
      </c>
      <c r="G2758" s="32">
        <v>11033.621848739496</v>
      </c>
      <c r="H2758" s="7">
        <v>919</v>
      </c>
      <c r="I2758" s="7">
        <v>2131</v>
      </c>
    </row>
    <row r="2759" spans="1:9">
      <c r="A2759" s="7" t="s">
        <v>9</v>
      </c>
      <c r="B2759" s="7">
        <v>108821</v>
      </c>
      <c r="C2759" s="302" t="s">
        <v>4868</v>
      </c>
      <c r="D2759" s="7" t="s">
        <v>4869</v>
      </c>
      <c r="E2759" s="7" t="s">
        <v>126</v>
      </c>
      <c r="F2759" s="7" t="s">
        <v>12</v>
      </c>
      <c r="G2759" s="32">
        <v>67458.168067226899</v>
      </c>
      <c r="H2759" s="7">
        <v>104</v>
      </c>
      <c r="I2759" s="7">
        <v>1311</v>
      </c>
    </row>
    <row r="2760" spans="1:9">
      <c r="A2760" s="7" t="s">
        <v>53</v>
      </c>
      <c r="B2760" s="7">
        <v>108822</v>
      </c>
      <c r="C2760" s="302" t="s">
        <v>4870</v>
      </c>
      <c r="D2760" s="7" t="s">
        <v>4871</v>
      </c>
      <c r="E2760" s="7" t="s">
        <v>118</v>
      </c>
      <c r="F2760" s="7" t="s">
        <v>12</v>
      </c>
      <c r="G2760" s="32">
        <v>97470</v>
      </c>
      <c r="H2760" s="7">
        <v>945</v>
      </c>
      <c r="I2760" s="7">
        <v>2232</v>
      </c>
    </row>
    <row r="2761" spans="1:9">
      <c r="A2761" s="7" t="s">
        <v>34</v>
      </c>
      <c r="B2761" s="7">
        <v>108823</v>
      </c>
      <c r="C2761" s="302" t="s">
        <v>4872</v>
      </c>
      <c r="D2761" s="7" t="s">
        <v>4873</v>
      </c>
      <c r="E2761" s="7" t="s">
        <v>36</v>
      </c>
      <c r="F2761" s="7" t="s">
        <v>12</v>
      </c>
      <c r="G2761" s="32">
        <v>36302.521008403361</v>
      </c>
      <c r="H2761" s="7">
        <v>509</v>
      </c>
      <c r="I2761" s="7">
        <v>1738</v>
      </c>
    </row>
    <row r="2762" spans="1:9">
      <c r="A2762" s="7" t="s">
        <v>16</v>
      </c>
      <c r="B2762" s="7">
        <v>108824</v>
      </c>
      <c r="C2762" s="302" t="s">
        <v>4874</v>
      </c>
      <c r="D2762" s="7" t="s">
        <v>4875</v>
      </c>
      <c r="E2762" s="7" t="s">
        <v>20</v>
      </c>
      <c r="F2762" s="7" t="s">
        <v>12</v>
      </c>
      <c r="G2762" s="32">
        <v>17396.97478991597</v>
      </c>
      <c r="H2762" s="7">
        <v>413</v>
      </c>
      <c r="I2762" s="7">
        <v>1682</v>
      </c>
    </row>
    <row r="2763" spans="1:9">
      <c r="A2763" s="7" t="s">
        <v>53</v>
      </c>
      <c r="B2763" s="7">
        <v>108825</v>
      </c>
      <c r="C2763" s="302" t="s">
        <v>4876</v>
      </c>
      <c r="D2763" s="7" t="s">
        <v>4877</v>
      </c>
      <c r="E2763" s="7" t="s">
        <v>58</v>
      </c>
      <c r="F2763" s="7" t="s">
        <v>12</v>
      </c>
      <c r="G2763" s="32">
        <v>30252.201680672271</v>
      </c>
      <c r="H2763" s="7">
        <v>932</v>
      </c>
      <c r="I2763" s="7">
        <v>2177</v>
      </c>
    </row>
    <row r="2764" spans="1:9">
      <c r="A2764" s="7" t="s">
        <v>53</v>
      </c>
      <c r="B2764" s="7">
        <v>108826</v>
      </c>
      <c r="C2764" s="302" t="s">
        <v>4878</v>
      </c>
      <c r="D2764" s="7" t="s">
        <v>4879</v>
      </c>
      <c r="E2764" s="7" t="s">
        <v>225</v>
      </c>
      <c r="F2764" s="7" t="s">
        <v>12</v>
      </c>
      <c r="G2764" s="32">
        <v>36726.403361344535</v>
      </c>
      <c r="H2764" s="7">
        <v>908</v>
      </c>
      <c r="I2764" s="7">
        <v>2103</v>
      </c>
    </row>
    <row r="2765" spans="1:9">
      <c r="A2765" s="7" t="s">
        <v>53</v>
      </c>
      <c r="B2765" s="7">
        <v>108828</v>
      </c>
      <c r="C2765" s="302" t="s">
        <v>4880</v>
      </c>
      <c r="D2765" s="7" t="s">
        <v>4881</v>
      </c>
      <c r="E2765" s="7" t="s">
        <v>354</v>
      </c>
      <c r="F2765" s="7" t="s">
        <v>12</v>
      </c>
      <c r="G2765" s="32">
        <v>45355.470588235301</v>
      </c>
      <c r="H2765" s="7">
        <v>918</v>
      </c>
      <c r="I2765" s="7">
        <v>2128</v>
      </c>
    </row>
    <row r="2766" spans="1:9">
      <c r="A2766" s="7" t="s">
        <v>53</v>
      </c>
      <c r="B2766" s="7">
        <v>108829</v>
      </c>
      <c r="C2766" s="302" t="s">
        <v>4882</v>
      </c>
      <c r="D2766" s="7" t="s">
        <v>4883</v>
      </c>
      <c r="E2766" s="7" t="s">
        <v>61</v>
      </c>
      <c r="F2766" s="7" t="s">
        <v>12</v>
      </c>
      <c r="G2766" s="32">
        <v>47994</v>
      </c>
      <c r="H2766" s="7">
        <v>921</v>
      </c>
      <c r="I2766" s="7">
        <v>2137</v>
      </c>
    </row>
    <row r="2767" spans="1:9">
      <c r="A2767" s="7" t="s">
        <v>16</v>
      </c>
      <c r="B2767" s="7">
        <v>108830</v>
      </c>
      <c r="C2767" s="302" t="s">
        <v>4884</v>
      </c>
      <c r="D2767" s="7" t="s">
        <v>4885</v>
      </c>
      <c r="E2767" s="4" t="s">
        <v>170</v>
      </c>
      <c r="F2767" s="7" t="s">
        <v>12</v>
      </c>
      <c r="G2767" s="32">
        <v>54088.436974789918</v>
      </c>
      <c r="H2767" s="7">
        <v>411</v>
      </c>
      <c r="I2767" s="7">
        <v>1676</v>
      </c>
    </row>
    <row r="2768" spans="1:9">
      <c r="A2768" s="7" t="s">
        <v>9</v>
      </c>
      <c r="B2768" s="7">
        <v>108831</v>
      </c>
      <c r="C2768" s="302" t="s">
        <v>4886</v>
      </c>
      <c r="D2768" s="7" t="s">
        <v>4887</v>
      </c>
      <c r="E2768" s="7" t="s">
        <v>11</v>
      </c>
      <c r="F2768" s="7" t="s">
        <v>12</v>
      </c>
      <c r="G2768" s="32">
        <v>30488.932773109245</v>
      </c>
      <c r="H2768" s="7">
        <v>102</v>
      </c>
      <c r="I2768" s="7">
        <v>1305</v>
      </c>
    </row>
    <row r="2769" spans="1:9">
      <c r="A2769" s="7" t="s">
        <v>53</v>
      </c>
      <c r="B2769" s="7">
        <v>108832</v>
      </c>
      <c r="C2769" s="302" t="s">
        <v>4888</v>
      </c>
      <c r="D2769" s="7" t="s">
        <v>4889</v>
      </c>
      <c r="E2769" s="7" t="s">
        <v>225</v>
      </c>
      <c r="F2769" s="7" t="s">
        <v>12</v>
      </c>
      <c r="G2769" s="32">
        <v>57373.142857142855</v>
      </c>
      <c r="H2769" s="7">
        <v>908</v>
      </c>
      <c r="I2769" s="7">
        <v>2103</v>
      </c>
    </row>
    <row r="2770" spans="1:9">
      <c r="A2770" s="7" t="s">
        <v>53</v>
      </c>
      <c r="B2770" s="7">
        <v>108833</v>
      </c>
      <c r="C2770" s="302" t="s">
        <v>4890</v>
      </c>
      <c r="D2770" s="7" t="s">
        <v>4891</v>
      </c>
      <c r="E2770" s="7" t="s">
        <v>87</v>
      </c>
      <c r="F2770" s="7" t="s">
        <v>12</v>
      </c>
      <c r="G2770" s="32">
        <v>8975</v>
      </c>
      <c r="H2770" s="7">
        <v>920</v>
      </c>
      <c r="I2770" s="7">
        <v>2134</v>
      </c>
    </row>
    <row r="2771" spans="1:9">
      <c r="A2771" s="7" t="s">
        <v>53</v>
      </c>
      <c r="B2771" s="7">
        <v>108834</v>
      </c>
      <c r="C2771" s="302" t="s">
        <v>4892</v>
      </c>
      <c r="D2771" s="7" t="s">
        <v>4891</v>
      </c>
      <c r="E2771" s="7" t="s">
        <v>87</v>
      </c>
      <c r="F2771" s="7" t="s">
        <v>12</v>
      </c>
      <c r="G2771" s="32">
        <v>8665.4201680672268</v>
      </c>
      <c r="H2771" s="7">
        <v>920</v>
      </c>
      <c r="I2771" s="7">
        <v>2134</v>
      </c>
    </row>
    <row r="2772" spans="1:9">
      <c r="A2772" s="7" t="s">
        <v>9</v>
      </c>
      <c r="B2772" s="7">
        <v>108835</v>
      </c>
      <c r="C2772" s="302" t="s">
        <v>4893</v>
      </c>
      <c r="D2772" s="7" t="s">
        <v>4894</v>
      </c>
      <c r="E2772" s="7" t="s">
        <v>23</v>
      </c>
      <c r="F2772" s="7" t="s">
        <v>12</v>
      </c>
      <c r="G2772" s="32">
        <v>11552</v>
      </c>
      <c r="H2772" s="7">
        <v>103</v>
      </c>
      <c r="I2772" s="7">
        <v>1307</v>
      </c>
    </row>
    <row r="2773" spans="1:9">
      <c r="A2773" s="7" t="s">
        <v>53</v>
      </c>
      <c r="B2773" s="7">
        <v>108836</v>
      </c>
      <c r="C2773" s="302" t="s">
        <v>4895</v>
      </c>
      <c r="D2773" s="7" t="s">
        <v>4896</v>
      </c>
      <c r="E2773" s="7" t="s">
        <v>186</v>
      </c>
      <c r="F2773" s="7" t="s">
        <v>12</v>
      </c>
      <c r="G2773" s="32">
        <v>11543</v>
      </c>
      <c r="H2773" s="7">
        <v>907</v>
      </c>
      <c r="I2773" s="7">
        <v>2100</v>
      </c>
    </row>
    <row r="2774" spans="1:9">
      <c r="A2774" s="7" t="s">
        <v>67</v>
      </c>
      <c r="B2774" s="7">
        <v>108837</v>
      </c>
      <c r="C2774" s="302" t="s">
        <v>4897</v>
      </c>
      <c r="D2774" s="7" t="s">
        <v>4898</v>
      </c>
      <c r="E2774" s="7" t="s">
        <v>69</v>
      </c>
      <c r="F2774" s="7" t="s">
        <v>12</v>
      </c>
      <c r="G2774" s="32">
        <v>61485.470588235301</v>
      </c>
      <c r="H2774" s="7">
        <v>906</v>
      </c>
      <c r="I2774" s="7">
        <v>2913</v>
      </c>
    </row>
    <row r="2775" spans="1:9">
      <c r="A2775" s="7" t="s">
        <v>156</v>
      </c>
      <c r="B2775" s="7">
        <v>108838</v>
      </c>
      <c r="C2775" s="302" t="s">
        <v>4899</v>
      </c>
      <c r="D2775" s="7" t="s">
        <v>4900</v>
      </c>
      <c r="E2775" s="7" t="s">
        <v>200</v>
      </c>
      <c r="F2775" s="7" t="s">
        <v>12</v>
      </c>
      <c r="G2775" s="32">
        <v>31932.915966386554</v>
      </c>
      <c r="H2775" s="7">
        <v>705</v>
      </c>
      <c r="I2775" s="7">
        <v>1914</v>
      </c>
    </row>
    <row r="2776" spans="1:9">
      <c r="A2776" s="7" t="s">
        <v>53</v>
      </c>
      <c r="B2776" s="7">
        <v>108839</v>
      </c>
      <c r="C2776" s="302" t="s">
        <v>4901</v>
      </c>
      <c r="D2776" s="7" t="s">
        <v>4902</v>
      </c>
      <c r="E2776" s="7" t="s">
        <v>143</v>
      </c>
      <c r="F2776" s="7" t="s">
        <v>12</v>
      </c>
      <c r="G2776" s="32">
        <v>31056</v>
      </c>
      <c r="H2776" s="7">
        <v>919</v>
      </c>
      <c r="I2776" s="7">
        <v>2131</v>
      </c>
    </row>
    <row r="2777" spans="1:9">
      <c r="A2777" s="7" t="s">
        <v>53</v>
      </c>
      <c r="B2777" s="7">
        <v>108840</v>
      </c>
      <c r="C2777" s="302" t="s">
        <v>4903</v>
      </c>
      <c r="D2777" s="7" t="s">
        <v>4904</v>
      </c>
      <c r="E2777" s="7" t="s">
        <v>118</v>
      </c>
      <c r="F2777" s="7" t="s">
        <v>12</v>
      </c>
      <c r="G2777" s="32">
        <v>43907.478991596639</v>
      </c>
      <c r="H2777" s="7">
        <v>945</v>
      </c>
      <c r="I2777" s="7">
        <v>2232</v>
      </c>
    </row>
    <row r="2778" spans="1:9">
      <c r="A2778" s="7" t="s">
        <v>9</v>
      </c>
      <c r="B2778" s="7">
        <v>108841</v>
      </c>
      <c r="C2778" s="302" t="s">
        <v>4905</v>
      </c>
      <c r="D2778" s="7" t="s">
        <v>4906</v>
      </c>
      <c r="E2778" s="7" t="s">
        <v>28</v>
      </c>
      <c r="F2778" s="7" t="s">
        <v>12</v>
      </c>
      <c r="G2778" s="32">
        <v>17084.042016806721</v>
      </c>
      <c r="H2778" s="7">
        <v>107</v>
      </c>
      <c r="I2778" s="7">
        <v>1320</v>
      </c>
    </row>
    <row r="2779" spans="1:9">
      <c r="A2779" s="7" t="s">
        <v>423</v>
      </c>
      <c r="B2779" s="7">
        <v>108842</v>
      </c>
      <c r="C2779" s="302" t="s">
        <v>4907</v>
      </c>
      <c r="D2779" s="7" t="s">
        <v>4908</v>
      </c>
      <c r="E2779" s="7" t="s">
        <v>451</v>
      </c>
      <c r="F2779" s="7" t="s">
        <v>12</v>
      </c>
      <c r="G2779" s="32">
        <v>29735.932773109245</v>
      </c>
      <c r="H2779" s="7">
        <v>410</v>
      </c>
      <c r="I2779" s="7">
        <v>1639</v>
      </c>
    </row>
    <row r="2780" spans="1:9">
      <c r="A2780" s="7" t="s">
        <v>34</v>
      </c>
      <c r="B2780" s="7">
        <v>108843</v>
      </c>
      <c r="C2780" s="302" t="s">
        <v>4909</v>
      </c>
      <c r="D2780" s="7" t="s">
        <v>4910</v>
      </c>
      <c r="E2780" s="7" t="s">
        <v>36</v>
      </c>
      <c r="F2780" s="7" t="s">
        <v>12</v>
      </c>
      <c r="G2780" s="32">
        <v>140840</v>
      </c>
      <c r="H2780" s="7">
        <v>509</v>
      </c>
      <c r="I2780" s="7">
        <v>1738</v>
      </c>
    </row>
    <row r="2781" spans="1:9">
      <c r="A2781" s="7" t="s">
        <v>67</v>
      </c>
      <c r="B2781" s="7">
        <v>108844</v>
      </c>
      <c r="C2781" s="302" t="s">
        <v>4911</v>
      </c>
      <c r="D2781" s="7" t="s">
        <v>4912</v>
      </c>
      <c r="E2781" s="7" t="s">
        <v>69</v>
      </c>
      <c r="F2781" s="7" t="s">
        <v>12</v>
      </c>
      <c r="G2781" s="32">
        <v>125239.27731092437</v>
      </c>
      <c r="H2781" s="7">
        <v>906</v>
      </c>
      <c r="I2781" s="7">
        <v>2913</v>
      </c>
    </row>
    <row r="2782" spans="1:9">
      <c r="A2782" s="7" t="s">
        <v>9</v>
      </c>
      <c r="B2782" s="7">
        <v>108845</v>
      </c>
      <c r="C2782" s="302" t="s">
        <v>4913</v>
      </c>
      <c r="D2782" s="7" t="s">
        <v>4914</v>
      </c>
      <c r="E2782" s="7" t="s">
        <v>126</v>
      </c>
      <c r="F2782" s="7" t="s">
        <v>12</v>
      </c>
      <c r="G2782" s="32">
        <v>54303.823529411769</v>
      </c>
      <c r="H2782" s="7">
        <v>104</v>
      </c>
      <c r="I2782" s="7">
        <v>1311</v>
      </c>
    </row>
    <row r="2783" spans="1:9">
      <c r="A2783" s="7" t="s">
        <v>53</v>
      </c>
      <c r="B2783" s="7">
        <v>108846</v>
      </c>
      <c r="C2783" s="302" t="s">
        <v>4915</v>
      </c>
      <c r="D2783" s="7" t="s">
        <v>4916</v>
      </c>
      <c r="E2783" s="7" t="s">
        <v>87</v>
      </c>
      <c r="F2783" s="7" t="s">
        <v>12</v>
      </c>
      <c r="G2783" s="32">
        <v>114705.83193277312</v>
      </c>
      <c r="H2783" s="7">
        <v>920</v>
      </c>
      <c r="I2783" s="7">
        <v>2134</v>
      </c>
    </row>
    <row r="2784" spans="1:9">
      <c r="A2784" s="7" t="s">
        <v>53</v>
      </c>
      <c r="B2784" s="7">
        <v>108848</v>
      </c>
      <c r="C2784" s="302" t="s">
        <v>4917</v>
      </c>
      <c r="D2784" s="7" t="s">
        <v>4918</v>
      </c>
      <c r="E2784" s="7" t="s">
        <v>84</v>
      </c>
      <c r="F2784" s="7" t="s">
        <v>12</v>
      </c>
      <c r="G2784" s="32">
        <v>35196.857142857145</v>
      </c>
      <c r="H2784" s="7">
        <v>946</v>
      </c>
      <c r="I2784" s="7">
        <v>2235</v>
      </c>
    </row>
    <row r="2785" spans="1:9">
      <c r="A2785" s="7" t="s">
        <v>156</v>
      </c>
      <c r="B2785" s="7">
        <v>108849</v>
      </c>
      <c r="C2785" s="302" t="s">
        <v>4919</v>
      </c>
      <c r="D2785" s="7" t="s">
        <v>4920</v>
      </c>
      <c r="E2785" s="7" t="s">
        <v>200</v>
      </c>
      <c r="F2785" s="7" t="s">
        <v>12</v>
      </c>
      <c r="G2785" s="32">
        <v>31932.915966386554</v>
      </c>
      <c r="H2785" s="7">
        <v>705</v>
      </c>
      <c r="I2785" s="7">
        <v>1914</v>
      </c>
    </row>
    <row r="2786" spans="1:9">
      <c r="A2786" s="7" t="s">
        <v>67</v>
      </c>
      <c r="B2786" s="7">
        <v>108850</v>
      </c>
      <c r="C2786" s="302" t="s">
        <v>4921</v>
      </c>
      <c r="D2786" s="7" t="s">
        <v>4922</v>
      </c>
      <c r="E2786" s="7" t="s">
        <v>69</v>
      </c>
      <c r="F2786" s="7" t="s">
        <v>12</v>
      </c>
      <c r="G2786" s="32">
        <v>47899.378151260506</v>
      </c>
      <c r="H2786" s="7">
        <v>906</v>
      </c>
      <c r="I2786" s="7">
        <v>2913</v>
      </c>
    </row>
    <row r="2787" spans="1:9">
      <c r="A2787" s="7" t="s">
        <v>9</v>
      </c>
      <c r="B2787" s="7">
        <v>108851</v>
      </c>
      <c r="C2787" s="302" t="s">
        <v>4923</v>
      </c>
      <c r="D2787" s="7" t="s">
        <v>4924</v>
      </c>
      <c r="E2787" s="7" t="s">
        <v>11</v>
      </c>
      <c r="F2787" s="7" t="s">
        <v>12</v>
      </c>
      <c r="G2787" s="32">
        <v>77474.621848739494</v>
      </c>
      <c r="H2787" s="7">
        <v>102</v>
      </c>
      <c r="I2787" s="7">
        <v>1305</v>
      </c>
    </row>
    <row r="2788" spans="1:9">
      <c r="A2788" s="7" t="s">
        <v>53</v>
      </c>
      <c r="B2788" s="7">
        <v>108852</v>
      </c>
      <c r="C2788" s="302" t="s">
        <v>4925</v>
      </c>
      <c r="D2788" s="7" t="s">
        <v>4926</v>
      </c>
      <c r="E2788" s="7" t="s">
        <v>134</v>
      </c>
      <c r="F2788" s="7" t="s">
        <v>12</v>
      </c>
      <c r="G2788" s="32">
        <v>879591.5882352941</v>
      </c>
      <c r="H2788" s="7">
        <v>938</v>
      </c>
      <c r="I2788" s="7">
        <v>2207</v>
      </c>
    </row>
    <row r="2789" spans="1:9">
      <c r="A2789" s="7" t="s">
        <v>53</v>
      </c>
      <c r="B2789" s="7">
        <v>108853</v>
      </c>
      <c r="C2789" s="302" t="s">
        <v>4927</v>
      </c>
      <c r="D2789" s="7" t="s">
        <v>4928</v>
      </c>
      <c r="E2789" s="7" t="s">
        <v>134</v>
      </c>
      <c r="F2789" s="7" t="s">
        <v>12</v>
      </c>
      <c r="G2789" s="32">
        <v>23529.504201680673</v>
      </c>
      <c r="H2789" s="7">
        <v>938</v>
      </c>
      <c r="I2789" s="7">
        <v>2207</v>
      </c>
    </row>
    <row r="2790" spans="1:9">
      <c r="A2790" s="7" t="s">
        <v>9</v>
      </c>
      <c r="B2790" s="7">
        <v>108854</v>
      </c>
      <c r="C2790" s="302" t="s">
        <v>4929</v>
      </c>
      <c r="D2790" s="7" t="s">
        <v>4930</v>
      </c>
      <c r="E2790" s="7" t="s">
        <v>65</v>
      </c>
      <c r="F2790" s="7" t="s">
        <v>12</v>
      </c>
      <c r="G2790" s="32">
        <v>15253.184873949582</v>
      </c>
      <c r="H2790" s="7">
        <v>113</v>
      </c>
      <c r="I2790" s="7">
        <v>1339</v>
      </c>
    </row>
    <row r="2791" spans="1:9">
      <c r="A2791" s="7" t="s">
        <v>53</v>
      </c>
      <c r="B2791" s="7">
        <v>108855</v>
      </c>
      <c r="C2791" s="302" t="s">
        <v>4931</v>
      </c>
      <c r="D2791" s="7" t="s">
        <v>4932</v>
      </c>
      <c r="E2791" s="7" t="s">
        <v>61</v>
      </c>
      <c r="F2791" s="7" t="s">
        <v>12</v>
      </c>
      <c r="G2791" s="32">
        <v>191597.52100840336</v>
      </c>
      <c r="H2791" s="7">
        <v>921</v>
      </c>
      <c r="I2791" s="7">
        <v>2137</v>
      </c>
    </row>
    <row r="2792" spans="1:9">
      <c r="A2792" s="7" t="s">
        <v>53</v>
      </c>
      <c r="B2792" s="7">
        <v>108856</v>
      </c>
      <c r="C2792" s="302" t="s">
        <v>4933</v>
      </c>
      <c r="D2792" s="7" t="s">
        <v>4934</v>
      </c>
      <c r="E2792" s="7" t="s">
        <v>134</v>
      </c>
      <c r="F2792" s="7" t="s">
        <v>12</v>
      </c>
      <c r="G2792" s="32">
        <v>191597.52100840336</v>
      </c>
      <c r="H2792" s="7">
        <v>938</v>
      </c>
      <c r="I2792" s="7">
        <v>2207</v>
      </c>
    </row>
    <row r="2793" spans="1:9">
      <c r="A2793" s="7" t="s">
        <v>53</v>
      </c>
      <c r="B2793" s="7">
        <v>108857</v>
      </c>
      <c r="C2793" s="302" t="s">
        <v>4935</v>
      </c>
      <c r="D2793" s="7" t="s">
        <v>4936</v>
      </c>
      <c r="E2793" s="7" t="s">
        <v>55</v>
      </c>
      <c r="F2793" s="7" t="s">
        <v>12</v>
      </c>
      <c r="G2793" s="32">
        <v>59087.991596638662</v>
      </c>
      <c r="H2793" s="7">
        <v>936</v>
      </c>
      <c r="I2793" s="7">
        <v>2200</v>
      </c>
    </row>
    <row r="2794" spans="1:9">
      <c r="A2794" s="7" t="s">
        <v>53</v>
      </c>
      <c r="B2794" s="7">
        <v>108860</v>
      </c>
      <c r="C2794" s="302" t="s">
        <v>4937</v>
      </c>
      <c r="D2794" s="7" t="s">
        <v>4938</v>
      </c>
      <c r="E2794" s="7" t="s">
        <v>143</v>
      </c>
      <c r="F2794" s="7" t="s">
        <v>12</v>
      </c>
      <c r="G2794" s="32">
        <v>10924.403361344539</v>
      </c>
      <c r="H2794" s="7">
        <v>919</v>
      </c>
      <c r="I2794" s="7">
        <v>2131</v>
      </c>
    </row>
    <row r="2795" spans="1:9">
      <c r="A2795" s="7" t="s">
        <v>67</v>
      </c>
      <c r="B2795" s="7">
        <v>108861</v>
      </c>
      <c r="C2795" s="302" t="s">
        <v>4939</v>
      </c>
      <c r="D2795" s="7" t="s">
        <v>4940</v>
      </c>
      <c r="E2795" s="7" t="s">
        <v>69</v>
      </c>
      <c r="F2795" s="7" t="s">
        <v>12</v>
      </c>
      <c r="G2795" s="32">
        <v>53949.478991596639</v>
      </c>
      <c r="H2795" s="7">
        <v>906</v>
      </c>
      <c r="I2795" s="7">
        <v>2913</v>
      </c>
    </row>
    <row r="2796" spans="1:9">
      <c r="A2796" s="7" t="s">
        <v>9</v>
      </c>
      <c r="B2796" s="7">
        <v>108863</v>
      </c>
      <c r="C2796" s="302" t="s">
        <v>4941</v>
      </c>
      <c r="D2796" s="7" t="s">
        <v>4942</v>
      </c>
      <c r="E2796" s="7" t="s">
        <v>126</v>
      </c>
      <c r="F2796" s="7" t="s">
        <v>12</v>
      </c>
      <c r="G2796" s="32">
        <v>159413.74789915967</v>
      </c>
      <c r="H2796" s="7">
        <v>104</v>
      </c>
      <c r="I2796" s="7">
        <v>1312</v>
      </c>
    </row>
    <row r="2797" spans="1:9">
      <c r="A2797" s="7" t="s">
        <v>53</v>
      </c>
      <c r="B2797" s="7">
        <v>108865</v>
      </c>
      <c r="C2797" s="302" t="s">
        <v>4943</v>
      </c>
      <c r="D2797" s="7" t="s">
        <v>4944</v>
      </c>
      <c r="E2797" s="7" t="s">
        <v>87</v>
      </c>
      <c r="F2797" s="7" t="s">
        <v>12</v>
      </c>
      <c r="G2797" s="32">
        <v>35294.100840336141</v>
      </c>
      <c r="H2797" s="7">
        <v>920</v>
      </c>
      <c r="I2797" s="7">
        <v>2134</v>
      </c>
    </row>
    <row r="2798" spans="1:9">
      <c r="A2798" s="7" t="s">
        <v>16</v>
      </c>
      <c r="B2798" s="7">
        <v>108867</v>
      </c>
      <c r="C2798" s="302" t="s">
        <v>4945</v>
      </c>
      <c r="D2798" s="7" t="s">
        <v>4946</v>
      </c>
      <c r="E2798" s="7" t="s">
        <v>18</v>
      </c>
      <c r="F2798" s="7" t="s">
        <v>12</v>
      </c>
      <c r="G2798" s="32">
        <v>29700</v>
      </c>
      <c r="H2798" s="7">
        <v>409</v>
      </c>
      <c r="I2798" s="7">
        <v>1673</v>
      </c>
    </row>
    <row r="2799" spans="1:9">
      <c r="A2799" s="7" t="s">
        <v>423</v>
      </c>
      <c r="B2799" s="7">
        <v>108869</v>
      </c>
      <c r="C2799" s="302" t="s">
        <v>4947</v>
      </c>
      <c r="D2799" s="7" t="s">
        <v>4948</v>
      </c>
      <c r="E2799" s="7"/>
      <c r="F2799" s="7" t="s">
        <v>12</v>
      </c>
      <c r="G2799" s="32">
        <v>40714.294117647063</v>
      </c>
      <c r="H2799" s="7">
        <v>405</v>
      </c>
      <c r="I2799" s="7">
        <v>1642</v>
      </c>
    </row>
    <row r="2800" spans="1:9">
      <c r="A2800" s="7" t="s">
        <v>53</v>
      </c>
      <c r="B2800" s="7">
        <v>108870</v>
      </c>
      <c r="C2800" s="302" t="s">
        <v>4949</v>
      </c>
      <c r="D2800" s="7" t="s">
        <v>4950</v>
      </c>
      <c r="E2800" s="7" t="s">
        <v>225</v>
      </c>
      <c r="F2800" s="7" t="s">
        <v>12</v>
      </c>
      <c r="G2800" s="32">
        <v>23109.201680672271</v>
      </c>
      <c r="H2800" s="7">
        <v>908</v>
      </c>
      <c r="I2800" s="7">
        <v>2103</v>
      </c>
    </row>
    <row r="2801" spans="1:9">
      <c r="A2801" s="7" t="s">
        <v>9</v>
      </c>
      <c r="B2801" s="7">
        <v>108871</v>
      </c>
      <c r="C2801" s="302" t="s">
        <v>4951</v>
      </c>
      <c r="D2801" s="7" t="s">
        <v>4952</v>
      </c>
      <c r="E2801" s="7" t="s">
        <v>78</v>
      </c>
      <c r="F2801" s="7" t="s">
        <v>12</v>
      </c>
      <c r="G2801" s="32">
        <v>61781.848739495799</v>
      </c>
      <c r="H2801" s="7">
        <v>114</v>
      </c>
      <c r="I2801" s="7">
        <v>1343</v>
      </c>
    </row>
    <row r="2802" spans="1:9">
      <c r="A2802" s="7" t="s">
        <v>9</v>
      </c>
      <c r="B2802" s="7">
        <v>108872</v>
      </c>
      <c r="C2802" s="302" t="s">
        <v>4953</v>
      </c>
      <c r="D2802" s="7" t="s">
        <v>4954</v>
      </c>
      <c r="E2802" s="7" t="s">
        <v>128</v>
      </c>
      <c r="F2802" s="7" t="s">
        <v>12</v>
      </c>
      <c r="G2802" s="32">
        <v>72481.126050420164</v>
      </c>
      <c r="H2802" s="7">
        <v>115</v>
      </c>
      <c r="I2802" s="7">
        <v>1340</v>
      </c>
    </row>
    <row r="2803" spans="1:9">
      <c r="A2803" s="7" t="s">
        <v>53</v>
      </c>
      <c r="B2803" s="7">
        <v>108873</v>
      </c>
      <c r="C2803" s="302" t="s">
        <v>4955</v>
      </c>
      <c r="D2803" s="7" t="s">
        <v>4956</v>
      </c>
      <c r="E2803" s="7" t="s">
        <v>118</v>
      </c>
      <c r="F2803" s="7" t="s">
        <v>12</v>
      </c>
      <c r="G2803" s="32">
        <v>52865.302521008402</v>
      </c>
      <c r="H2803" s="7">
        <v>945</v>
      </c>
      <c r="I2803" s="7">
        <v>2232</v>
      </c>
    </row>
    <row r="2804" spans="1:9">
      <c r="A2804" s="7" t="s">
        <v>53</v>
      </c>
      <c r="B2804" s="7">
        <v>108874</v>
      </c>
      <c r="C2804" s="302" t="s">
        <v>4957</v>
      </c>
      <c r="D2804" s="7" t="s">
        <v>4958</v>
      </c>
      <c r="E2804" s="7" t="s">
        <v>143</v>
      </c>
      <c r="F2804" s="7" t="s">
        <v>12</v>
      </c>
      <c r="G2804" s="32">
        <v>21176.403361344539</v>
      </c>
      <c r="H2804" s="7">
        <v>919</v>
      </c>
      <c r="I2804" s="7">
        <v>2131</v>
      </c>
    </row>
    <row r="2805" spans="1:9">
      <c r="A2805" s="7" t="s">
        <v>67</v>
      </c>
      <c r="B2805" s="7">
        <v>108876</v>
      </c>
      <c r="C2805" s="302" t="s">
        <v>4959</v>
      </c>
      <c r="D2805" s="7" t="s">
        <v>4960</v>
      </c>
      <c r="E2805" s="7" t="s">
        <v>69</v>
      </c>
      <c r="F2805" s="7" t="s">
        <v>12</v>
      </c>
      <c r="G2805" s="32">
        <v>20866.798319327732</v>
      </c>
      <c r="H2805" s="7">
        <v>906</v>
      </c>
      <c r="I2805" s="7">
        <v>2913</v>
      </c>
    </row>
    <row r="2806" spans="1:9">
      <c r="A2806" s="7" t="s">
        <v>53</v>
      </c>
      <c r="B2806" s="7">
        <v>108877</v>
      </c>
      <c r="C2806" s="302" t="s">
        <v>4961</v>
      </c>
      <c r="D2806" s="7" t="s">
        <v>4962</v>
      </c>
      <c r="E2806" s="7" t="s">
        <v>61</v>
      </c>
      <c r="F2806" s="7" t="s">
        <v>12</v>
      </c>
      <c r="G2806" s="32">
        <v>34770.000000000007</v>
      </c>
      <c r="H2806" s="7">
        <v>921</v>
      </c>
      <c r="I2806" s="7">
        <v>2137</v>
      </c>
    </row>
    <row r="2807" spans="1:9">
      <c r="A2807" s="7" t="s">
        <v>53</v>
      </c>
      <c r="B2807" s="7">
        <v>108878</v>
      </c>
      <c r="C2807" s="302" t="s">
        <v>4963</v>
      </c>
      <c r="D2807" s="7" t="s">
        <v>4964</v>
      </c>
      <c r="E2807" s="7" t="s">
        <v>143</v>
      </c>
      <c r="F2807" s="7" t="s">
        <v>12</v>
      </c>
      <c r="G2807" s="32">
        <v>37815.100840336134</v>
      </c>
      <c r="H2807" s="7">
        <v>919</v>
      </c>
      <c r="I2807" s="7">
        <v>2131</v>
      </c>
    </row>
    <row r="2808" spans="1:9">
      <c r="A2808" s="7" t="s">
        <v>53</v>
      </c>
      <c r="B2808" s="7">
        <v>108880</v>
      </c>
      <c r="C2808" s="302" t="s">
        <v>4965</v>
      </c>
      <c r="D2808" s="7" t="s">
        <v>4966</v>
      </c>
      <c r="E2808" s="7" t="s">
        <v>225</v>
      </c>
      <c r="F2808" s="7" t="s">
        <v>12</v>
      </c>
      <c r="G2808" s="32">
        <v>37815.100840336134</v>
      </c>
      <c r="H2808" s="7">
        <v>908</v>
      </c>
      <c r="I2808" s="7">
        <v>2103</v>
      </c>
    </row>
    <row r="2809" spans="1:9">
      <c r="A2809" s="7" t="s">
        <v>9</v>
      </c>
      <c r="B2809" s="7">
        <v>108882</v>
      </c>
      <c r="C2809" s="302" t="s">
        <v>4967</v>
      </c>
      <c r="D2809" s="7" t="s">
        <v>4968</v>
      </c>
      <c r="E2809" s="7" t="s">
        <v>11</v>
      </c>
      <c r="F2809" s="7" t="s">
        <v>12</v>
      </c>
      <c r="G2809" s="32">
        <v>27162.394957983193</v>
      </c>
      <c r="H2809" s="7">
        <v>102</v>
      </c>
      <c r="I2809" s="7">
        <v>1305</v>
      </c>
    </row>
    <row r="2810" spans="1:9">
      <c r="A2810" s="7" t="s">
        <v>9</v>
      </c>
      <c r="B2810" s="7">
        <v>108883</v>
      </c>
      <c r="C2810" s="302" t="s">
        <v>4969</v>
      </c>
      <c r="D2810" s="7" t="s">
        <v>4970</v>
      </c>
      <c r="E2810" s="7" t="s">
        <v>78</v>
      </c>
      <c r="F2810" s="7" t="s">
        <v>12</v>
      </c>
      <c r="G2810" s="32">
        <v>23925.63025210084</v>
      </c>
      <c r="H2810" s="7">
        <v>114</v>
      </c>
      <c r="I2810" s="7">
        <v>1343</v>
      </c>
    </row>
    <row r="2811" spans="1:9">
      <c r="A2811" s="7" t="s">
        <v>9</v>
      </c>
      <c r="B2811" s="7">
        <v>108884</v>
      </c>
      <c r="C2811" s="302" t="s">
        <v>4971</v>
      </c>
      <c r="D2811" s="7" t="s">
        <v>4972</v>
      </c>
      <c r="E2811" s="7" t="s">
        <v>65</v>
      </c>
      <c r="F2811" s="7" t="s">
        <v>12</v>
      </c>
      <c r="G2811" s="32">
        <v>29243.756302521011</v>
      </c>
      <c r="H2811" s="7">
        <v>113</v>
      </c>
      <c r="I2811" s="7">
        <v>1339</v>
      </c>
    </row>
    <row r="2812" spans="1:9">
      <c r="A2812" s="7" t="s">
        <v>67</v>
      </c>
      <c r="B2812" s="7">
        <v>108885</v>
      </c>
      <c r="C2812" s="302" t="s">
        <v>4973</v>
      </c>
      <c r="D2812" s="7" t="s">
        <v>4960</v>
      </c>
      <c r="E2812" s="7" t="s">
        <v>69</v>
      </c>
      <c r="F2812" s="7" t="s">
        <v>12</v>
      </c>
      <c r="G2812" s="32">
        <v>46636.218487394959</v>
      </c>
      <c r="H2812" s="7">
        <v>906</v>
      </c>
      <c r="I2812" s="7">
        <v>2913</v>
      </c>
    </row>
    <row r="2813" spans="1:9">
      <c r="A2813" s="7" t="s">
        <v>53</v>
      </c>
      <c r="B2813" s="7">
        <v>108886</v>
      </c>
      <c r="C2813" s="302" t="s">
        <v>4974</v>
      </c>
      <c r="D2813" s="7" t="s">
        <v>4975</v>
      </c>
      <c r="E2813" s="7" t="s">
        <v>58</v>
      </c>
      <c r="F2813" s="7" t="s">
        <v>12</v>
      </c>
      <c r="G2813" s="32">
        <v>20168.100840336137</v>
      </c>
      <c r="H2813" s="7">
        <v>932</v>
      </c>
      <c r="I2813" s="7">
        <v>2177</v>
      </c>
    </row>
    <row r="2814" spans="1:9">
      <c r="A2814" s="7" t="s">
        <v>9</v>
      </c>
      <c r="B2814" s="7">
        <v>108887</v>
      </c>
      <c r="C2814" s="302" t="s">
        <v>4976</v>
      </c>
      <c r="D2814" s="7" t="s">
        <v>4977</v>
      </c>
      <c r="E2814" s="7" t="s">
        <v>78</v>
      </c>
      <c r="F2814" s="7" t="s">
        <v>12</v>
      </c>
      <c r="G2814" s="32">
        <v>90756.302521008402</v>
      </c>
      <c r="H2814" s="7">
        <v>114</v>
      </c>
      <c r="I2814" s="7">
        <v>1343</v>
      </c>
    </row>
    <row r="2815" spans="1:9">
      <c r="A2815" s="7" t="s">
        <v>53</v>
      </c>
      <c r="B2815" s="7">
        <v>108888</v>
      </c>
      <c r="C2815" s="302" t="s">
        <v>4978</v>
      </c>
      <c r="D2815" s="7" t="s">
        <v>4979</v>
      </c>
      <c r="E2815" s="7" t="s">
        <v>134</v>
      </c>
      <c r="F2815" s="7" t="s">
        <v>12</v>
      </c>
      <c r="G2815" s="32">
        <v>213152.12605042016</v>
      </c>
      <c r="H2815" s="7">
        <v>938</v>
      </c>
      <c r="I2815" s="7">
        <v>2207</v>
      </c>
    </row>
    <row r="2816" spans="1:9">
      <c r="A2816" s="7" t="s">
        <v>156</v>
      </c>
      <c r="B2816" s="7">
        <v>108889</v>
      </c>
      <c r="C2816" s="302" t="s">
        <v>4980</v>
      </c>
      <c r="D2816" s="7" t="s">
        <v>4981</v>
      </c>
      <c r="E2816" s="7" t="s">
        <v>200</v>
      </c>
      <c r="F2816" s="7" t="s">
        <v>12</v>
      </c>
      <c r="G2816" s="32">
        <v>8067.2436974789925</v>
      </c>
      <c r="H2816" s="7">
        <v>705</v>
      </c>
      <c r="I2816" s="7">
        <v>1914</v>
      </c>
    </row>
    <row r="2817" spans="1:9">
      <c r="A2817" s="7" t="s">
        <v>53</v>
      </c>
      <c r="B2817" s="7">
        <v>108890</v>
      </c>
      <c r="C2817" s="302" t="s">
        <v>4982</v>
      </c>
      <c r="D2817" s="7" t="s">
        <v>4983</v>
      </c>
      <c r="E2817" s="7" t="s">
        <v>143</v>
      </c>
      <c r="F2817" s="7" t="s">
        <v>12</v>
      </c>
      <c r="G2817" s="32">
        <v>47989.201680672275</v>
      </c>
      <c r="H2817" s="7">
        <v>919</v>
      </c>
      <c r="I2817" s="7">
        <v>2131</v>
      </c>
    </row>
    <row r="2818" spans="1:9">
      <c r="A2818" s="7" t="s">
        <v>67</v>
      </c>
      <c r="B2818" s="7">
        <v>108892</v>
      </c>
      <c r="C2818" s="302" t="s">
        <v>4984</v>
      </c>
      <c r="D2818" s="7" t="s">
        <v>4985</v>
      </c>
      <c r="E2818" s="7" t="s">
        <v>69</v>
      </c>
      <c r="F2818" s="7" t="s">
        <v>12</v>
      </c>
      <c r="G2818" s="32">
        <v>80470.54621848739</v>
      </c>
      <c r="H2818" s="7">
        <v>906</v>
      </c>
      <c r="I2818" s="7">
        <v>2913</v>
      </c>
    </row>
    <row r="2819" spans="1:9">
      <c r="A2819" s="7" t="s">
        <v>34</v>
      </c>
      <c r="B2819" s="7">
        <v>108893</v>
      </c>
      <c r="C2819" s="302" t="s">
        <v>4986</v>
      </c>
      <c r="D2819" s="7" t="s">
        <v>4987</v>
      </c>
      <c r="E2819" s="7" t="s">
        <v>36</v>
      </c>
      <c r="F2819" s="7" t="s">
        <v>12</v>
      </c>
      <c r="G2819" s="32">
        <v>127054.56302521008</v>
      </c>
      <c r="H2819" s="7">
        <v>509</v>
      </c>
      <c r="I2819" s="7">
        <v>1738</v>
      </c>
    </row>
    <row r="2820" spans="1:9">
      <c r="A2820" s="7" t="s">
        <v>53</v>
      </c>
      <c r="B2820" s="7">
        <v>108894</v>
      </c>
      <c r="C2820" s="302" t="s">
        <v>4988</v>
      </c>
      <c r="D2820" s="7" t="s">
        <v>4989</v>
      </c>
      <c r="E2820" s="7" t="s">
        <v>198</v>
      </c>
      <c r="F2820" s="7" t="s">
        <v>12</v>
      </c>
      <c r="G2820" s="32">
        <v>19663.873949579833</v>
      </c>
      <c r="H2820" s="7">
        <v>935</v>
      </c>
      <c r="I2820" s="7">
        <v>2197</v>
      </c>
    </row>
    <row r="2821" spans="1:9">
      <c r="A2821" s="7" t="s">
        <v>156</v>
      </c>
      <c r="B2821" s="7">
        <v>108895</v>
      </c>
      <c r="C2821" s="302" t="s">
        <v>4990</v>
      </c>
      <c r="D2821" s="7" t="s">
        <v>4991</v>
      </c>
      <c r="E2821" s="7" t="s">
        <v>158</v>
      </c>
      <c r="F2821" s="7" t="s">
        <v>12</v>
      </c>
      <c r="G2821" s="32">
        <v>10368</v>
      </c>
      <c r="H2821" s="7">
        <v>706</v>
      </c>
      <c r="I2821" s="7">
        <v>1918</v>
      </c>
    </row>
    <row r="2822" spans="1:9">
      <c r="A2822" s="7" t="s">
        <v>9</v>
      </c>
      <c r="B2822" s="7">
        <v>108896</v>
      </c>
      <c r="C2822" s="302" t="s">
        <v>4992</v>
      </c>
      <c r="D2822" s="7" t="s">
        <v>4993</v>
      </c>
      <c r="E2822" s="7" t="s">
        <v>78</v>
      </c>
      <c r="F2822" s="7" t="s">
        <v>12</v>
      </c>
      <c r="G2822" s="32">
        <v>16134.478991596638</v>
      </c>
      <c r="H2822" s="7">
        <v>111</v>
      </c>
      <c r="I2822" s="7">
        <v>1332</v>
      </c>
    </row>
    <row r="2823" spans="1:9">
      <c r="A2823" s="7" t="s">
        <v>53</v>
      </c>
      <c r="B2823" s="7">
        <v>108897</v>
      </c>
      <c r="C2823" s="302" t="s">
        <v>4994</v>
      </c>
      <c r="D2823" s="7" t="s">
        <v>4995</v>
      </c>
      <c r="E2823" s="7" t="s">
        <v>76</v>
      </c>
      <c r="F2823" s="7" t="s">
        <v>12</v>
      </c>
      <c r="G2823" s="32">
        <v>20363.252100840338</v>
      </c>
      <c r="H2823" s="7">
        <v>937</v>
      </c>
      <c r="I2823" s="7">
        <v>2203</v>
      </c>
    </row>
    <row r="2824" spans="1:9">
      <c r="A2824" s="7" t="s">
        <v>9</v>
      </c>
      <c r="B2824" s="7">
        <v>108898</v>
      </c>
      <c r="C2824" s="302" t="s">
        <v>4996</v>
      </c>
      <c r="D2824" s="7" t="s">
        <v>4997</v>
      </c>
      <c r="E2824" s="7" t="s">
        <v>14</v>
      </c>
      <c r="F2824" s="7" t="s">
        <v>12</v>
      </c>
      <c r="G2824" s="32">
        <v>40106.848739495799</v>
      </c>
      <c r="H2824" s="7">
        <v>117</v>
      </c>
      <c r="I2824" s="7">
        <v>1349</v>
      </c>
    </row>
    <row r="2825" spans="1:9">
      <c r="A2825" s="7" t="s">
        <v>53</v>
      </c>
      <c r="B2825" s="7">
        <v>108899</v>
      </c>
      <c r="C2825" s="302" t="s">
        <v>4998</v>
      </c>
      <c r="D2825" s="7" t="s">
        <v>4999</v>
      </c>
      <c r="E2825" s="7" t="s">
        <v>55</v>
      </c>
      <c r="F2825" s="7" t="s">
        <v>12</v>
      </c>
      <c r="G2825" s="32">
        <v>18151.26050420168</v>
      </c>
      <c r="H2825" s="7">
        <v>936</v>
      </c>
      <c r="I2825" s="7">
        <v>2200</v>
      </c>
    </row>
    <row r="2826" spans="1:9">
      <c r="A2826" s="7" t="s">
        <v>53</v>
      </c>
      <c r="B2826" s="7">
        <v>108900</v>
      </c>
      <c r="C2826" s="302" t="s">
        <v>5000</v>
      </c>
      <c r="D2826" s="7" t="s">
        <v>5001</v>
      </c>
      <c r="E2826" s="7" t="s">
        <v>354</v>
      </c>
      <c r="F2826" s="7" t="s">
        <v>12</v>
      </c>
      <c r="G2826" s="32">
        <v>12632.966386554623</v>
      </c>
      <c r="H2826" s="7">
        <v>918</v>
      </c>
      <c r="I2826" s="7">
        <v>2128</v>
      </c>
    </row>
    <row r="2827" spans="1:9">
      <c r="A2827" s="7" t="s">
        <v>53</v>
      </c>
      <c r="B2827" s="7">
        <v>108901</v>
      </c>
      <c r="C2827" s="302" t="s">
        <v>5002</v>
      </c>
      <c r="D2827" s="7" t="s">
        <v>5003</v>
      </c>
      <c r="E2827" s="7" t="s">
        <v>72</v>
      </c>
      <c r="F2827" s="7" t="s">
        <v>12</v>
      </c>
      <c r="G2827" s="32">
        <v>15630.226890756305</v>
      </c>
      <c r="H2827" s="7">
        <v>923</v>
      </c>
      <c r="I2827" s="7">
        <v>2147</v>
      </c>
    </row>
    <row r="2828" spans="1:9">
      <c r="A2828" s="7" t="s">
        <v>34</v>
      </c>
      <c r="B2828" s="7">
        <v>108902</v>
      </c>
      <c r="C2828" s="302" t="s">
        <v>5004</v>
      </c>
      <c r="D2828" s="7" t="s">
        <v>5005</v>
      </c>
      <c r="E2828" s="7" t="s">
        <v>36</v>
      </c>
      <c r="F2828" s="7" t="s">
        <v>12</v>
      </c>
      <c r="G2828" s="32">
        <v>30502.537815126048</v>
      </c>
      <c r="H2828" s="7">
        <v>509</v>
      </c>
      <c r="I2828" s="7">
        <v>1738</v>
      </c>
    </row>
    <row r="2829" spans="1:9">
      <c r="A2829" s="7" t="s">
        <v>53</v>
      </c>
      <c r="B2829" s="7">
        <v>108903</v>
      </c>
      <c r="C2829" s="302" t="s">
        <v>5006</v>
      </c>
      <c r="D2829" s="7" t="s">
        <v>5007</v>
      </c>
      <c r="E2829" s="7" t="s">
        <v>72</v>
      </c>
      <c r="F2829" s="7" t="s">
        <v>12</v>
      </c>
      <c r="G2829" s="32">
        <v>16638.638655462186</v>
      </c>
      <c r="H2829" s="7">
        <v>923</v>
      </c>
      <c r="I2829" s="7">
        <v>2147</v>
      </c>
    </row>
    <row r="2830" spans="1:9">
      <c r="A2830" s="7" t="s">
        <v>67</v>
      </c>
      <c r="B2830" s="7">
        <v>108904</v>
      </c>
      <c r="C2830" s="302" t="s">
        <v>5008</v>
      </c>
      <c r="D2830" s="7" t="s">
        <v>5009</v>
      </c>
      <c r="E2830" s="7" t="s">
        <v>69</v>
      </c>
      <c r="F2830" s="7" t="s">
        <v>12</v>
      </c>
      <c r="G2830" s="32">
        <v>35924.34453781513</v>
      </c>
      <c r="H2830" s="7">
        <v>906</v>
      </c>
      <c r="I2830" s="7">
        <v>2913</v>
      </c>
    </row>
    <row r="2831" spans="1:9">
      <c r="A2831" s="7" t="s">
        <v>53</v>
      </c>
      <c r="B2831" s="7">
        <v>108905</v>
      </c>
      <c r="C2831" s="302" t="s">
        <v>5010</v>
      </c>
      <c r="D2831" s="7" t="s">
        <v>5011</v>
      </c>
      <c r="E2831" s="7" t="s">
        <v>61</v>
      </c>
      <c r="F2831" s="7" t="s">
        <v>12</v>
      </c>
      <c r="G2831" s="32">
        <v>37877.521008403361</v>
      </c>
      <c r="H2831" s="7">
        <v>921</v>
      </c>
      <c r="I2831" s="7">
        <v>2137</v>
      </c>
    </row>
    <row r="2832" spans="1:9">
      <c r="A2832" s="7" t="s">
        <v>53</v>
      </c>
      <c r="B2832" s="7">
        <v>108907</v>
      </c>
      <c r="C2832" s="302" t="s">
        <v>5012</v>
      </c>
      <c r="D2832" s="7" t="s">
        <v>5013</v>
      </c>
      <c r="E2832" s="7" t="s">
        <v>225</v>
      </c>
      <c r="F2832" s="7" t="s">
        <v>12</v>
      </c>
      <c r="G2832" s="32">
        <v>29368</v>
      </c>
      <c r="H2832" s="7">
        <v>908</v>
      </c>
      <c r="I2832" s="7">
        <v>2103</v>
      </c>
    </row>
    <row r="2833" spans="1:9">
      <c r="A2833" s="7" t="s">
        <v>53</v>
      </c>
      <c r="B2833" s="7">
        <v>108908</v>
      </c>
      <c r="C2833" s="302" t="s">
        <v>5014</v>
      </c>
      <c r="D2833" s="7" t="s">
        <v>4979</v>
      </c>
      <c r="E2833" s="7" t="s">
        <v>134</v>
      </c>
      <c r="F2833" s="7" t="s">
        <v>12</v>
      </c>
      <c r="G2833" s="32">
        <v>213152.12605042016</v>
      </c>
      <c r="H2833" s="7">
        <v>938</v>
      </c>
      <c r="I2833" s="7">
        <v>2207</v>
      </c>
    </row>
    <row r="2834" spans="1:9">
      <c r="A2834" s="7" t="s">
        <v>53</v>
      </c>
      <c r="B2834" s="7">
        <v>108909</v>
      </c>
      <c r="C2834" s="302" t="s">
        <v>5015</v>
      </c>
      <c r="D2834" s="7" t="s">
        <v>5016</v>
      </c>
      <c r="E2834" s="7" t="s">
        <v>225</v>
      </c>
      <c r="F2834" s="7" t="s">
        <v>12</v>
      </c>
      <c r="G2834" s="32">
        <v>30252.050420168071</v>
      </c>
      <c r="H2834" s="7">
        <v>908</v>
      </c>
      <c r="I2834" s="7">
        <v>2103</v>
      </c>
    </row>
    <row r="2835" spans="1:9">
      <c r="A2835" s="7" t="s">
        <v>53</v>
      </c>
      <c r="B2835" s="7">
        <v>108910</v>
      </c>
      <c r="C2835" s="302" t="s">
        <v>5017</v>
      </c>
      <c r="D2835" s="7" t="s">
        <v>5018</v>
      </c>
      <c r="E2835" s="7" t="s">
        <v>225</v>
      </c>
      <c r="F2835" s="7" t="s">
        <v>12</v>
      </c>
      <c r="G2835" s="32">
        <v>68827.663865546216</v>
      </c>
      <c r="H2835" s="7">
        <v>908</v>
      </c>
      <c r="I2835" s="7">
        <v>2103</v>
      </c>
    </row>
    <row r="2836" spans="1:9">
      <c r="A2836" s="7" t="s">
        <v>53</v>
      </c>
      <c r="B2836" s="7">
        <v>108912</v>
      </c>
      <c r="C2836" s="302" t="s">
        <v>5019</v>
      </c>
      <c r="D2836" s="7" t="s">
        <v>5020</v>
      </c>
      <c r="E2836" s="7" t="s">
        <v>118</v>
      </c>
      <c r="F2836" s="7" t="s">
        <v>12</v>
      </c>
      <c r="G2836" s="32">
        <v>130247.02521008403</v>
      </c>
      <c r="H2836" s="7">
        <v>945</v>
      </c>
      <c r="I2836" s="7">
        <v>2232</v>
      </c>
    </row>
    <row r="2837" spans="1:9">
      <c r="A2837" s="7" t="s">
        <v>53</v>
      </c>
      <c r="B2837" s="7">
        <v>108913</v>
      </c>
      <c r="C2837" s="302" t="s">
        <v>5021</v>
      </c>
      <c r="D2837" s="7" t="s">
        <v>5022</v>
      </c>
      <c r="E2837" s="7" t="s">
        <v>143</v>
      </c>
      <c r="F2837" s="7" t="s">
        <v>12</v>
      </c>
      <c r="G2837" s="32">
        <v>20267.243697478993</v>
      </c>
      <c r="H2837" s="7">
        <v>919</v>
      </c>
      <c r="I2837" s="7">
        <v>2131</v>
      </c>
    </row>
    <row r="2838" spans="1:9">
      <c r="A2838" s="7" t="s">
        <v>53</v>
      </c>
      <c r="B2838" s="7">
        <v>108914</v>
      </c>
      <c r="C2838" s="302" t="s">
        <v>5023</v>
      </c>
      <c r="D2838" s="7" t="s">
        <v>5024</v>
      </c>
      <c r="E2838" s="7" t="s">
        <v>225</v>
      </c>
      <c r="F2838" s="7" t="s">
        <v>12</v>
      </c>
      <c r="G2838" s="32">
        <v>18548.806722689078</v>
      </c>
      <c r="H2838" s="7">
        <v>908</v>
      </c>
      <c r="I2838" s="7">
        <v>2103</v>
      </c>
    </row>
    <row r="2839" spans="1:9">
      <c r="A2839" s="7" t="s">
        <v>9</v>
      </c>
      <c r="B2839" s="7">
        <v>108915</v>
      </c>
      <c r="C2839" s="302" t="s">
        <v>5025</v>
      </c>
      <c r="D2839" s="7" t="s">
        <v>403</v>
      </c>
      <c r="E2839" s="7" t="s">
        <v>14</v>
      </c>
      <c r="F2839" s="7" t="s">
        <v>12</v>
      </c>
      <c r="G2839" s="32">
        <v>23519.680672268907</v>
      </c>
      <c r="H2839" s="7">
        <v>117</v>
      </c>
      <c r="I2839" s="7">
        <v>1349</v>
      </c>
    </row>
    <row r="2840" spans="1:9">
      <c r="A2840" s="7" t="s">
        <v>53</v>
      </c>
      <c r="B2840" s="7">
        <v>108916</v>
      </c>
      <c r="C2840" s="302" t="s">
        <v>5026</v>
      </c>
      <c r="D2840" s="7" t="s">
        <v>5027</v>
      </c>
      <c r="E2840" s="7" t="s">
        <v>84</v>
      </c>
      <c r="F2840" s="7" t="s">
        <v>12</v>
      </c>
      <c r="G2840" s="32">
        <v>42975.504201680676</v>
      </c>
      <c r="H2840" s="7">
        <v>946</v>
      </c>
      <c r="I2840" s="7">
        <v>2235</v>
      </c>
    </row>
    <row r="2841" spans="1:9">
      <c r="A2841" s="7" t="s">
        <v>53</v>
      </c>
      <c r="B2841" s="7">
        <v>108917</v>
      </c>
      <c r="C2841" s="302" t="s">
        <v>5028</v>
      </c>
      <c r="D2841" s="7" t="s">
        <v>5029</v>
      </c>
      <c r="E2841" s="7" t="s">
        <v>111</v>
      </c>
      <c r="F2841" s="7" t="s">
        <v>12</v>
      </c>
      <c r="G2841" s="32">
        <v>17221.176470588238</v>
      </c>
      <c r="H2841" s="7">
        <v>934</v>
      </c>
      <c r="I2841" s="7">
        <v>2191</v>
      </c>
    </row>
    <row r="2842" spans="1:9">
      <c r="A2842" s="7" t="s">
        <v>53</v>
      </c>
      <c r="B2842" s="7">
        <v>108918</v>
      </c>
      <c r="C2842" s="302" t="s">
        <v>5030</v>
      </c>
      <c r="D2842" s="7" t="s">
        <v>5031</v>
      </c>
      <c r="E2842" s="7" t="s">
        <v>76</v>
      </c>
      <c r="F2842" s="7" t="s">
        <v>12</v>
      </c>
      <c r="G2842" s="32">
        <v>24928.563025210085</v>
      </c>
      <c r="H2842" s="7">
        <v>937</v>
      </c>
      <c r="I2842" s="7">
        <v>2203</v>
      </c>
    </row>
    <row r="2843" spans="1:9">
      <c r="A2843" s="7" t="s">
        <v>53</v>
      </c>
      <c r="B2843" s="7">
        <v>108920</v>
      </c>
      <c r="C2843" s="302" t="s">
        <v>5032</v>
      </c>
      <c r="D2843" s="7" t="s">
        <v>5033</v>
      </c>
      <c r="E2843" s="7" t="s">
        <v>72</v>
      </c>
      <c r="F2843" s="7" t="s">
        <v>12</v>
      </c>
      <c r="G2843" s="32">
        <v>16806.798319327732</v>
      </c>
      <c r="H2843" s="7">
        <v>923</v>
      </c>
      <c r="I2843" s="7">
        <v>2147</v>
      </c>
    </row>
    <row r="2844" spans="1:9">
      <c r="A2844" s="7" t="s">
        <v>53</v>
      </c>
      <c r="B2844" s="7">
        <v>108921</v>
      </c>
      <c r="C2844" s="302" t="s">
        <v>5034</v>
      </c>
      <c r="D2844" s="7" t="s">
        <v>5035</v>
      </c>
      <c r="E2844" s="7" t="s">
        <v>61</v>
      </c>
      <c r="F2844" s="7" t="s">
        <v>12</v>
      </c>
      <c r="G2844" s="32">
        <v>87436.907563025219</v>
      </c>
      <c r="H2844" s="7">
        <v>921</v>
      </c>
      <c r="I2844" s="7">
        <v>2137</v>
      </c>
    </row>
    <row r="2845" spans="1:9">
      <c r="A2845" s="7" t="s">
        <v>34</v>
      </c>
      <c r="B2845" s="7">
        <v>108923</v>
      </c>
      <c r="C2845" s="302" t="s">
        <v>5036</v>
      </c>
      <c r="D2845" s="7" t="s">
        <v>5037</v>
      </c>
      <c r="E2845" s="7" t="s">
        <v>33</v>
      </c>
      <c r="F2845" s="7" t="s">
        <v>12</v>
      </c>
      <c r="G2845" s="32">
        <v>27000</v>
      </c>
      <c r="H2845" s="7">
        <v>612</v>
      </c>
      <c r="I2845" s="7">
        <v>1836</v>
      </c>
    </row>
    <row r="2846" spans="1:9">
      <c r="A2846" s="7" t="s">
        <v>9</v>
      </c>
      <c r="B2846" s="7">
        <v>108924</v>
      </c>
      <c r="C2846" s="302" t="s">
        <v>5038</v>
      </c>
      <c r="D2846" s="7" t="s">
        <v>5039</v>
      </c>
      <c r="E2846" s="7" t="s">
        <v>126</v>
      </c>
      <c r="F2846" s="7" t="s">
        <v>12</v>
      </c>
      <c r="G2846" s="32">
        <v>9800</v>
      </c>
      <c r="H2846" s="7">
        <v>104</v>
      </c>
      <c r="I2846" s="7">
        <v>1311</v>
      </c>
    </row>
    <row r="2847" spans="1:9">
      <c r="A2847" s="7" t="s">
        <v>53</v>
      </c>
      <c r="B2847" s="7">
        <v>108925</v>
      </c>
      <c r="C2847" s="302" t="s">
        <v>5040</v>
      </c>
      <c r="D2847" s="7" t="s">
        <v>5041</v>
      </c>
      <c r="E2847" s="7" t="s">
        <v>55</v>
      </c>
      <c r="F2847" s="7" t="s">
        <v>12</v>
      </c>
      <c r="G2847" s="32">
        <v>462627.80672268907</v>
      </c>
      <c r="H2847" s="7">
        <v>936</v>
      </c>
      <c r="I2847" s="7">
        <v>2200</v>
      </c>
    </row>
    <row r="2848" spans="1:9">
      <c r="A2848" s="7" t="s">
        <v>156</v>
      </c>
      <c r="B2848" s="7">
        <v>108926</v>
      </c>
      <c r="C2848" s="302" t="s">
        <v>5042</v>
      </c>
      <c r="D2848" s="7" t="s">
        <v>5043</v>
      </c>
      <c r="E2848" s="7" t="s">
        <v>158</v>
      </c>
      <c r="F2848" s="7" t="s">
        <v>12</v>
      </c>
      <c r="G2848" s="32">
        <v>58193</v>
      </c>
      <c r="H2848" s="7">
        <v>706</v>
      </c>
      <c r="I2848" s="7">
        <v>1918</v>
      </c>
    </row>
    <row r="2849" spans="1:9">
      <c r="A2849" s="7" t="s">
        <v>9</v>
      </c>
      <c r="B2849" s="7">
        <v>108927</v>
      </c>
      <c r="C2849" s="302" t="s">
        <v>5044</v>
      </c>
      <c r="D2849" s="7" t="s">
        <v>5045</v>
      </c>
      <c r="E2849" s="7" t="s">
        <v>126</v>
      </c>
      <c r="F2849" s="7" t="s">
        <v>12</v>
      </c>
      <c r="G2849" s="32">
        <v>73506.403361344535</v>
      </c>
      <c r="H2849" s="7">
        <v>104</v>
      </c>
      <c r="I2849" s="7">
        <v>1311</v>
      </c>
    </row>
    <row r="2850" spans="1:9">
      <c r="A2850" s="7" t="s">
        <v>67</v>
      </c>
      <c r="B2850" s="7">
        <v>108929</v>
      </c>
      <c r="C2850" s="302" t="s">
        <v>5046</v>
      </c>
      <c r="D2850" s="7" t="s">
        <v>5047</v>
      </c>
      <c r="E2850" s="7" t="s">
        <v>176</v>
      </c>
      <c r="F2850" s="7" t="s">
        <v>12</v>
      </c>
      <c r="G2850" s="32">
        <v>47899.378151260506</v>
      </c>
      <c r="H2850" s="7">
        <v>905</v>
      </c>
      <c r="I2850" s="7">
        <v>2910</v>
      </c>
    </row>
    <row r="2851" spans="1:9">
      <c r="A2851" s="7" t="s">
        <v>53</v>
      </c>
      <c r="B2851" s="7">
        <v>108930</v>
      </c>
      <c r="C2851" s="302" t="s">
        <v>5048</v>
      </c>
      <c r="D2851" s="7" t="s">
        <v>5049</v>
      </c>
      <c r="E2851" s="7" t="s">
        <v>72</v>
      </c>
      <c r="F2851" s="7" t="s">
        <v>12</v>
      </c>
      <c r="G2851" s="32">
        <v>31260.478991596639</v>
      </c>
      <c r="H2851" s="7">
        <v>923</v>
      </c>
      <c r="I2851" s="7">
        <v>2147</v>
      </c>
    </row>
    <row r="2852" spans="1:9">
      <c r="A2852" s="7" t="s">
        <v>9</v>
      </c>
      <c r="B2852" s="7">
        <v>108931</v>
      </c>
      <c r="C2852" s="302" t="s">
        <v>5050</v>
      </c>
      <c r="D2852" s="7" t="s">
        <v>5051</v>
      </c>
      <c r="E2852" s="7" t="s">
        <v>11</v>
      </c>
      <c r="F2852" s="7" t="s">
        <v>12</v>
      </c>
      <c r="G2852" s="32">
        <v>33506</v>
      </c>
      <c r="H2852" s="7">
        <v>102</v>
      </c>
      <c r="I2852" s="7">
        <v>1305</v>
      </c>
    </row>
    <row r="2853" spans="1:9">
      <c r="A2853" s="7" t="s">
        <v>9</v>
      </c>
      <c r="B2853" s="7">
        <v>108932</v>
      </c>
      <c r="C2853" s="302" t="s">
        <v>5052</v>
      </c>
      <c r="D2853" s="7" t="s">
        <v>5053</v>
      </c>
      <c r="E2853" s="7" t="s">
        <v>28</v>
      </c>
      <c r="F2853" s="7" t="s">
        <v>12</v>
      </c>
      <c r="G2853" s="32">
        <v>51428.571428571428</v>
      </c>
      <c r="H2853" s="7">
        <v>107</v>
      </c>
      <c r="I2853" s="7">
        <v>1320</v>
      </c>
    </row>
    <row r="2854" spans="1:9">
      <c r="A2854" s="7" t="s">
        <v>53</v>
      </c>
      <c r="B2854" s="7">
        <v>108933</v>
      </c>
      <c r="C2854" s="302" t="s">
        <v>5054</v>
      </c>
      <c r="D2854" s="7" t="s">
        <v>4322</v>
      </c>
      <c r="E2854" s="7" t="s">
        <v>55</v>
      </c>
      <c r="F2854" s="7" t="s">
        <v>12</v>
      </c>
      <c r="G2854" s="32">
        <v>191597.52100840336</v>
      </c>
      <c r="H2854" s="7">
        <v>936</v>
      </c>
      <c r="I2854" s="7">
        <v>2200</v>
      </c>
    </row>
    <row r="2855" spans="1:9">
      <c r="A2855" s="7" t="s">
        <v>67</v>
      </c>
      <c r="B2855" s="7">
        <v>108934</v>
      </c>
      <c r="C2855" s="302" t="s">
        <v>5055</v>
      </c>
      <c r="D2855" s="7" t="s">
        <v>5056</v>
      </c>
      <c r="E2855" s="7" t="s">
        <v>176</v>
      </c>
      <c r="F2855" s="7" t="s">
        <v>12</v>
      </c>
      <c r="G2855" s="32">
        <v>116532.1680672269</v>
      </c>
      <c r="H2855" s="7">
        <v>905</v>
      </c>
      <c r="I2855" s="7">
        <v>2911</v>
      </c>
    </row>
    <row r="2856" spans="1:9">
      <c r="A2856" s="7" t="s">
        <v>53</v>
      </c>
      <c r="B2856" s="7">
        <v>108935</v>
      </c>
      <c r="C2856" s="302" t="s">
        <v>5057</v>
      </c>
      <c r="D2856" s="7" t="s">
        <v>4504</v>
      </c>
      <c r="E2856" s="7" t="s">
        <v>55</v>
      </c>
      <c r="F2856" s="7" t="s">
        <v>12</v>
      </c>
      <c r="G2856" s="32">
        <v>95798.756302521011</v>
      </c>
      <c r="H2856" s="7">
        <v>936</v>
      </c>
      <c r="I2856" s="7">
        <v>2200</v>
      </c>
    </row>
    <row r="2857" spans="1:9">
      <c r="A2857" s="7" t="s">
        <v>156</v>
      </c>
      <c r="B2857" s="7">
        <v>108936</v>
      </c>
      <c r="C2857" s="302" t="s">
        <v>5058</v>
      </c>
      <c r="D2857" s="7" t="s">
        <v>5059</v>
      </c>
      <c r="E2857" s="7" t="s">
        <v>158</v>
      </c>
      <c r="F2857" s="7" t="s">
        <v>12</v>
      </c>
      <c r="G2857" s="32">
        <v>28246.638655462186</v>
      </c>
      <c r="H2857" s="7">
        <v>706</v>
      </c>
      <c r="I2857" s="7">
        <v>1918</v>
      </c>
    </row>
    <row r="2858" spans="1:9">
      <c r="A2858" s="7" t="s">
        <v>34</v>
      </c>
      <c r="B2858" s="7">
        <v>108937</v>
      </c>
      <c r="C2858" s="302" t="s">
        <v>5060</v>
      </c>
      <c r="D2858" s="7" t="s">
        <v>5061</v>
      </c>
      <c r="E2858" s="7" t="s">
        <v>36</v>
      </c>
      <c r="F2858" s="7" t="s">
        <v>12</v>
      </c>
      <c r="G2858" s="32">
        <v>25348.823529411766</v>
      </c>
      <c r="H2858" s="7">
        <v>509</v>
      </c>
      <c r="I2858" s="7">
        <v>1738</v>
      </c>
    </row>
    <row r="2859" spans="1:9">
      <c r="A2859" s="7" t="s">
        <v>423</v>
      </c>
      <c r="B2859" s="7">
        <v>108938</v>
      </c>
      <c r="C2859" s="302" t="s">
        <v>5062</v>
      </c>
      <c r="D2859" s="7" t="s">
        <v>5063</v>
      </c>
      <c r="E2859" s="7" t="s">
        <v>644</v>
      </c>
      <c r="F2859" s="7" t="s">
        <v>12</v>
      </c>
      <c r="G2859" s="32">
        <v>12125</v>
      </c>
      <c r="H2859" s="7">
        <v>407</v>
      </c>
      <c r="I2859" s="7">
        <v>1637</v>
      </c>
    </row>
    <row r="2860" spans="1:9">
      <c r="A2860" s="7" t="s">
        <v>53</v>
      </c>
      <c r="B2860" s="7">
        <v>108939</v>
      </c>
      <c r="C2860" s="302" t="s">
        <v>5064</v>
      </c>
      <c r="D2860" s="7" t="s">
        <v>4663</v>
      </c>
      <c r="E2860" s="7" t="s">
        <v>55</v>
      </c>
      <c r="F2860" s="7" t="s">
        <v>12</v>
      </c>
      <c r="G2860" s="32">
        <v>191597.52100840336</v>
      </c>
      <c r="H2860" s="7">
        <v>936</v>
      </c>
      <c r="I2860" s="7">
        <v>2200</v>
      </c>
    </row>
    <row r="2861" spans="1:9">
      <c r="A2861" s="7" t="s">
        <v>67</v>
      </c>
      <c r="B2861" s="7">
        <v>108940</v>
      </c>
      <c r="C2861" s="302" t="s">
        <v>5065</v>
      </c>
      <c r="D2861" s="7" t="s">
        <v>5066</v>
      </c>
      <c r="E2861" s="7" t="s">
        <v>176</v>
      </c>
      <c r="F2861" s="7" t="s">
        <v>12</v>
      </c>
      <c r="G2861" s="32">
        <v>82761.226890756312</v>
      </c>
      <c r="H2861" s="7">
        <v>905</v>
      </c>
      <c r="I2861" s="7">
        <v>2910</v>
      </c>
    </row>
    <row r="2862" spans="1:9">
      <c r="A2862" s="7" t="s">
        <v>24</v>
      </c>
      <c r="B2862" s="7">
        <v>108941</v>
      </c>
      <c r="C2862" s="302" t="s">
        <v>5067</v>
      </c>
      <c r="D2862" s="7" t="s">
        <v>5068</v>
      </c>
      <c r="E2862" s="7" t="s">
        <v>52</v>
      </c>
      <c r="F2862" s="7" t="s">
        <v>12</v>
      </c>
      <c r="G2862" s="32">
        <v>11880.000000000002</v>
      </c>
      <c r="H2862" s="7">
        <v>720</v>
      </c>
      <c r="I2862" s="7">
        <v>1980</v>
      </c>
    </row>
    <row r="2863" spans="1:9">
      <c r="A2863" s="7" t="s">
        <v>53</v>
      </c>
      <c r="B2863" s="7">
        <v>108942</v>
      </c>
      <c r="C2863" s="302" t="s">
        <v>5069</v>
      </c>
      <c r="D2863" s="7" t="s">
        <v>5070</v>
      </c>
      <c r="E2863" s="7" t="s">
        <v>143</v>
      </c>
      <c r="F2863" s="7" t="s">
        <v>12</v>
      </c>
      <c r="G2863" s="32">
        <v>27731.109243697476</v>
      </c>
      <c r="H2863" s="7">
        <v>919</v>
      </c>
      <c r="I2863" s="7">
        <v>2131</v>
      </c>
    </row>
    <row r="2864" spans="1:9">
      <c r="A2864" s="7" t="s">
        <v>53</v>
      </c>
      <c r="B2864" s="7">
        <v>108943</v>
      </c>
      <c r="C2864" s="302" t="s">
        <v>5071</v>
      </c>
      <c r="D2864" s="7" t="s">
        <v>5072</v>
      </c>
      <c r="E2864" s="7" t="s">
        <v>118</v>
      </c>
      <c r="F2864" s="7" t="s">
        <v>12</v>
      </c>
      <c r="G2864" s="32">
        <v>20060.000000000004</v>
      </c>
      <c r="H2864" s="7">
        <v>945</v>
      </c>
      <c r="I2864" s="7">
        <v>2232</v>
      </c>
    </row>
    <row r="2865" spans="1:9">
      <c r="A2865" s="7" t="s">
        <v>67</v>
      </c>
      <c r="B2865" s="7">
        <v>108944</v>
      </c>
      <c r="C2865" s="302" t="s">
        <v>5073</v>
      </c>
      <c r="D2865" s="7" t="s">
        <v>5074</v>
      </c>
      <c r="E2865" s="7" t="s">
        <v>176</v>
      </c>
      <c r="F2865" s="7" t="s">
        <v>12</v>
      </c>
      <c r="G2865" s="32">
        <v>37240</v>
      </c>
      <c r="H2865" s="7">
        <v>905</v>
      </c>
      <c r="I2865" s="7">
        <v>2911</v>
      </c>
    </row>
    <row r="2866" spans="1:9">
      <c r="A2866" s="7" t="s">
        <v>9</v>
      </c>
      <c r="B2866" s="7">
        <v>108945</v>
      </c>
      <c r="C2866" s="302" t="s">
        <v>5075</v>
      </c>
      <c r="D2866" s="7" t="s">
        <v>5076</v>
      </c>
      <c r="E2866" s="7" t="s">
        <v>126</v>
      </c>
      <c r="F2866" s="7" t="s">
        <v>12</v>
      </c>
      <c r="G2866" s="32">
        <v>76588.436974789918</v>
      </c>
      <c r="H2866" s="7">
        <v>104</v>
      </c>
      <c r="I2866" s="7">
        <v>1311</v>
      </c>
    </row>
    <row r="2867" spans="1:9">
      <c r="A2867" s="7" t="s">
        <v>67</v>
      </c>
      <c r="B2867" s="7">
        <v>108946</v>
      </c>
      <c r="C2867" s="302" t="s">
        <v>5077</v>
      </c>
      <c r="D2867" s="7" t="s">
        <v>5078</v>
      </c>
      <c r="E2867" s="7" t="s">
        <v>176</v>
      </c>
      <c r="F2867" s="7" t="s">
        <v>12</v>
      </c>
      <c r="G2867" s="32">
        <v>66197.327731092446</v>
      </c>
      <c r="H2867" s="7">
        <v>905</v>
      </c>
      <c r="I2867" s="7">
        <v>2912</v>
      </c>
    </row>
    <row r="2868" spans="1:9">
      <c r="A2868" s="7" t="s">
        <v>53</v>
      </c>
      <c r="B2868" s="7">
        <v>108947</v>
      </c>
      <c r="C2868" s="302" t="s">
        <v>5079</v>
      </c>
      <c r="D2868" s="7" t="s">
        <v>5080</v>
      </c>
      <c r="E2868" s="7" t="s">
        <v>134</v>
      </c>
      <c r="F2868" s="7" t="s">
        <v>12</v>
      </c>
      <c r="G2868" s="32">
        <v>67910.319327731093</v>
      </c>
      <c r="H2868" s="7">
        <v>938</v>
      </c>
      <c r="I2868" s="7">
        <v>2207</v>
      </c>
    </row>
    <row r="2869" spans="1:9">
      <c r="A2869" s="7" t="s">
        <v>67</v>
      </c>
      <c r="B2869" s="7">
        <v>108949</v>
      </c>
      <c r="C2869" s="302" t="s">
        <v>5081</v>
      </c>
      <c r="D2869" s="7" t="s">
        <v>3662</v>
      </c>
      <c r="E2869" s="7" t="s">
        <v>69</v>
      </c>
      <c r="F2869" s="7" t="s">
        <v>12</v>
      </c>
      <c r="G2869" s="32">
        <v>140198.21008403361</v>
      </c>
      <c r="H2869" s="7">
        <v>906</v>
      </c>
      <c r="I2869" s="7">
        <v>2913</v>
      </c>
    </row>
    <row r="2870" spans="1:9">
      <c r="A2870" s="7" t="s">
        <v>423</v>
      </c>
      <c r="B2870" s="7">
        <v>108950</v>
      </c>
      <c r="C2870" s="302" t="s">
        <v>5082</v>
      </c>
      <c r="D2870" s="7" t="s">
        <v>4130</v>
      </c>
      <c r="E2870" s="7" t="s">
        <v>644</v>
      </c>
      <c r="F2870" s="7" t="s">
        <v>12</v>
      </c>
      <c r="G2870" s="32">
        <v>21638.647058823532</v>
      </c>
      <c r="H2870" s="7">
        <v>407</v>
      </c>
      <c r="I2870" s="7">
        <v>1637</v>
      </c>
    </row>
    <row r="2871" spans="1:9">
      <c r="A2871" s="7" t="s">
        <v>34</v>
      </c>
      <c r="B2871" s="7">
        <v>108951</v>
      </c>
      <c r="C2871" s="302" t="s">
        <v>5083</v>
      </c>
      <c r="D2871" s="7" t="s">
        <v>5084</v>
      </c>
      <c r="E2871" s="7" t="s">
        <v>33</v>
      </c>
      <c r="F2871" s="7" t="s">
        <v>12</v>
      </c>
      <c r="G2871" s="32">
        <v>64439.008403361346</v>
      </c>
      <c r="H2871" s="7">
        <v>612</v>
      </c>
      <c r="I2871" s="7">
        <v>1836</v>
      </c>
    </row>
    <row r="2872" spans="1:9">
      <c r="A2872" s="7" t="s">
        <v>67</v>
      </c>
      <c r="B2872" s="7">
        <v>108952</v>
      </c>
      <c r="C2872" s="302" t="s">
        <v>5085</v>
      </c>
      <c r="D2872" s="7" t="s">
        <v>5086</v>
      </c>
      <c r="E2872" s="7" t="s">
        <v>176</v>
      </c>
      <c r="F2872" s="7" t="s">
        <v>12</v>
      </c>
      <c r="G2872" s="32">
        <v>73389.092436974795</v>
      </c>
      <c r="H2872" s="7">
        <v>905</v>
      </c>
      <c r="I2872" s="7">
        <v>2910</v>
      </c>
    </row>
    <row r="2873" spans="1:9">
      <c r="A2873" s="7" t="s">
        <v>53</v>
      </c>
      <c r="B2873" s="7">
        <v>108953</v>
      </c>
      <c r="C2873" s="302" t="s">
        <v>5087</v>
      </c>
      <c r="D2873" s="7" t="s">
        <v>5080</v>
      </c>
      <c r="E2873" s="7" t="s">
        <v>134</v>
      </c>
      <c r="F2873" s="7" t="s">
        <v>12</v>
      </c>
      <c r="G2873" s="32">
        <v>94380.915966386558</v>
      </c>
      <c r="H2873" s="7">
        <v>938</v>
      </c>
      <c r="I2873" s="7">
        <v>2207</v>
      </c>
    </row>
    <row r="2874" spans="1:9">
      <c r="A2874" s="7" t="s">
        <v>67</v>
      </c>
      <c r="B2874" s="7">
        <v>108955</v>
      </c>
      <c r="C2874" s="302" t="s">
        <v>5088</v>
      </c>
      <c r="D2874" s="7" t="s">
        <v>5089</v>
      </c>
      <c r="E2874" s="7" t="s">
        <v>176</v>
      </c>
      <c r="F2874" s="7" t="s">
        <v>12</v>
      </c>
      <c r="G2874" s="32">
        <v>55100</v>
      </c>
      <c r="H2874" s="7">
        <v>905</v>
      </c>
      <c r="I2874" s="7">
        <v>2912</v>
      </c>
    </row>
    <row r="2875" spans="1:9">
      <c r="A2875" s="7" t="s">
        <v>53</v>
      </c>
      <c r="B2875" s="7">
        <v>108956</v>
      </c>
      <c r="C2875" s="302" t="s">
        <v>5090</v>
      </c>
      <c r="D2875" s="7" t="s">
        <v>5091</v>
      </c>
      <c r="E2875" s="7" t="s">
        <v>143</v>
      </c>
      <c r="F2875" s="7" t="s">
        <v>12</v>
      </c>
      <c r="G2875" s="32">
        <v>37815.100840336134</v>
      </c>
      <c r="H2875" s="7">
        <v>919</v>
      </c>
      <c r="I2875" s="7">
        <v>2131</v>
      </c>
    </row>
    <row r="2876" spans="1:9">
      <c r="A2876" s="7" t="s">
        <v>53</v>
      </c>
      <c r="B2876" s="7">
        <v>108958</v>
      </c>
      <c r="C2876" s="302" t="s">
        <v>5092</v>
      </c>
      <c r="D2876" s="7" t="s">
        <v>5093</v>
      </c>
      <c r="E2876" s="7" t="s">
        <v>1123</v>
      </c>
      <c r="F2876" s="7" t="s">
        <v>12</v>
      </c>
      <c r="G2876" s="32">
        <v>28833.899159663863</v>
      </c>
      <c r="H2876" s="7">
        <v>926</v>
      </c>
      <c r="I2876" s="7">
        <v>2156</v>
      </c>
    </row>
    <row r="2877" spans="1:9">
      <c r="A2877" s="7" t="s">
        <v>34</v>
      </c>
      <c r="B2877" s="7">
        <v>108959</v>
      </c>
      <c r="C2877" s="302" t="s">
        <v>5094</v>
      </c>
      <c r="D2877" s="7" t="s">
        <v>5095</v>
      </c>
      <c r="E2877" s="7" t="s">
        <v>36</v>
      </c>
      <c r="F2877" s="7" t="s">
        <v>12</v>
      </c>
      <c r="G2877" s="32">
        <v>49895.092436974795</v>
      </c>
      <c r="H2877" s="7">
        <v>509</v>
      </c>
      <c r="I2877" s="7">
        <v>1738</v>
      </c>
    </row>
    <row r="2878" spans="1:9">
      <c r="A2878" s="7" t="s">
        <v>67</v>
      </c>
      <c r="B2878" s="7">
        <v>108960</v>
      </c>
      <c r="C2878" s="302" t="s">
        <v>5096</v>
      </c>
      <c r="D2878" s="7" t="s">
        <v>5097</v>
      </c>
      <c r="E2878" s="7" t="s">
        <v>176</v>
      </c>
      <c r="F2878" s="7" t="s">
        <v>12</v>
      </c>
      <c r="G2878" s="32">
        <v>35529.243697478996</v>
      </c>
      <c r="H2878" s="7">
        <v>905</v>
      </c>
      <c r="I2878" s="7">
        <v>2911</v>
      </c>
    </row>
    <row r="2879" spans="1:9">
      <c r="A2879" s="7" t="s">
        <v>67</v>
      </c>
      <c r="B2879" s="7">
        <v>108961</v>
      </c>
      <c r="C2879" s="302" t="s">
        <v>5098</v>
      </c>
      <c r="D2879" s="7" t="s">
        <v>5099</v>
      </c>
      <c r="E2879" s="7" t="s">
        <v>176</v>
      </c>
      <c r="F2879" s="7" t="s">
        <v>12</v>
      </c>
      <c r="G2879" s="32">
        <v>10588.20168067227</v>
      </c>
      <c r="H2879" s="7">
        <v>905</v>
      </c>
      <c r="I2879" s="7">
        <v>2911</v>
      </c>
    </row>
    <row r="2880" spans="1:9">
      <c r="A2880" s="7" t="s">
        <v>53</v>
      </c>
      <c r="B2880" s="7">
        <v>108963</v>
      </c>
      <c r="C2880" s="302" t="s">
        <v>5100</v>
      </c>
      <c r="D2880" s="7" t="s">
        <v>5101</v>
      </c>
      <c r="E2880" s="7" t="s">
        <v>186</v>
      </c>
      <c r="F2880" s="7" t="s">
        <v>12</v>
      </c>
      <c r="G2880" s="32">
        <v>7625.4873949579833</v>
      </c>
      <c r="H2880" s="7">
        <v>907</v>
      </c>
      <c r="I2880" s="7">
        <v>2100</v>
      </c>
    </row>
    <row r="2881" spans="1:9">
      <c r="A2881" s="7" t="s">
        <v>53</v>
      </c>
      <c r="B2881" s="7">
        <v>108964</v>
      </c>
      <c r="C2881" s="302" t="s">
        <v>5102</v>
      </c>
      <c r="D2881" s="7" t="s">
        <v>5103</v>
      </c>
      <c r="E2881" s="7" t="s">
        <v>198</v>
      </c>
      <c r="F2881" s="7" t="s">
        <v>12</v>
      </c>
      <c r="G2881" s="32">
        <v>57479.02521008403</v>
      </c>
      <c r="H2881" s="7">
        <v>935</v>
      </c>
      <c r="I2881" s="7">
        <v>2197</v>
      </c>
    </row>
    <row r="2882" spans="1:9">
      <c r="A2882" s="7" t="s">
        <v>24</v>
      </c>
      <c r="B2882" s="7">
        <v>108965</v>
      </c>
      <c r="C2882" s="302" t="s">
        <v>5104</v>
      </c>
      <c r="D2882" s="7" t="s">
        <v>5105</v>
      </c>
      <c r="E2882" s="7" t="s">
        <v>52</v>
      </c>
      <c r="F2882" s="7" t="s">
        <v>12</v>
      </c>
      <c r="G2882" s="32">
        <v>43045.563025210089</v>
      </c>
      <c r="H2882" s="7">
        <v>720</v>
      </c>
      <c r="I2882" s="7">
        <v>1980</v>
      </c>
    </row>
    <row r="2883" spans="1:9">
      <c r="A2883" s="7" t="s">
        <v>67</v>
      </c>
      <c r="B2883" s="7">
        <v>108966</v>
      </c>
      <c r="C2883" s="302" t="s">
        <v>5106</v>
      </c>
      <c r="D2883" s="7" t="s">
        <v>5107</v>
      </c>
      <c r="E2883" s="7" t="s">
        <v>176</v>
      </c>
      <c r="F2883" s="7" t="s">
        <v>12</v>
      </c>
      <c r="G2883" s="32">
        <v>191597.52100840336</v>
      </c>
      <c r="H2883" s="7">
        <v>905</v>
      </c>
      <c r="I2883" s="7">
        <v>2911</v>
      </c>
    </row>
    <row r="2884" spans="1:9">
      <c r="A2884" s="7" t="s">
        <v>53</v>
      </c>
      <c r="B2884" s="7">
        <v>108967</v>
      </c>
      <c r="C2884" s="302" t="s">
        <v>5108</v>
      </c>
      <c r="D2884" s="7" t="s">
        <v>5109</v>
      </c>
      <c r="E2884" s="7" t="s">
        <v>231</v>
      </c>
      <c r="F2884" s="7" t="s">
        <v>12</v>
      </c>
      <c r="G2884" s="32">
        <v>8067.2436974789925</v>
      </c>
      <c r="H2884" s="7">
        <v>933</v>
      </c>
      <c r="I2884" s="7">
        <v>2184</v>
      </c>
    </row>
    <row r="2885" spans="1:9">
      <c r="A2885" s="7" t="s">
        <v>67</v>
      </c>
      <c r="B2885" s="7">
        <v>108968</v>
      </c>
      <c r="C2885" s="302" t="s">
        <v>5110</v>
      </c>
      <c r="D2885" s="7" t="s">
        <v>5111</v>
      </c>
      <c r="E2885" s="7" t="s">
        <v>176</v>
      </c>
      <c r="F2885" s="7" t="s">
        <v>12</v>
      </c>
      <c r="G2885" s="32">
        <v>37815.117647058825</v>
      </c>
      <c r="H2885" s="7">
        <v>905</v>
      </c>
      <c r="I2885" s="7">
        <v>2911</v>
      </c>
    </row>
    <row r="2886" spans="1:9">
      <c r="A2886" s="7" t="s">
        <v>53</v>
      </c>
      <c r="B2886" s="7">
        <v>108970</v>
      </c>
      <c r="C2886" s="302" t="s">
        <v>5112</v>
      </c>
      <c r="D2886" s="7" t="s">
        <v>5113</v>
      </c>
      <c r="E2886" s="7" t="s">
        <v>284</v>
      </c>
      <c r="F2886" s="7" t="s">
        <v>12</v>
      </c>
      <c r="G2886" s="32">
        <v>55158.991596638654</v>
      </c>
      <c r="H2886" s="7">
        <v>911</v>
      </c>
      <c r="I2886" s="7">
        <v>2112</v>
      </c>
    </row>
    <row r="2887" spans="1:9">
      <c r="A2887" s="7" t="s">
        <v>67</v>
      </c>
      <c r="B2887" s="7">
        <v>108971</v>
      </c>
      <c r="C2887" s="302" t="s">
        <v>5114</v>
      </c>
      <c r="D2887" s="7" t="s">
        <v>5115</v>
      </c>
      <c r="E2887" s="7" t="s">
        <v>176</v>
      </c>
      <c r="F2887" s="7" t="s">
        <v>12</v>
      </c>
      <c r="G2887" s="32">
        <v>47899.378151260506</v>
      </c>
      <c r="H2887" s="7">
        <v>905</v>
      </c>
      <c r="I2887" s="7">
        <v>2910</v>
      </c>
    </row>
    <row r="2888" spans="1:9">
      <c r="A2888" s="7" t="s">
        <v>53</v>
      </c>
      <c r="B2888" s="7">
        <v>108972</v>
      </c>
      <c r="C2888" s="302" t="s">
        <v>5116</v>
      </c>
      <c r="D2888" s="7" t="s">
        <v>5117</v>
      </c>
      <c r="E2888" s="7" t="s">
        <v>284</v>
      </c>
      <c r="F2888" s="7" t="s">
        <v>12</v>
      </c>
      <c r="G2888" s="32">
        <v>16806.798319327732</v>
      </c>
      <c r="H2888" s="7">
        <v>911</v>
      </c>
      <c r="I2888" s="7">
        <v>2113</v>
      </c>
    </row>
    <row r="2889" spans="1:9">
      <c r="A2889" s="7" t="s">
        <v>53</v>
      </c>
      <c r="B2889" s="7">
        <v>108973</v>
      </c>
      <c r="C2889" s="302" t="s">
        <v>5118</v>
      </c>
      <c r="D2889" s="7" t="s">
        <v>5119</v>
      </c>
      <c r="E2889" s="7" t="s">
        <v>284</v>
      </c>
      <c r="F2889" s="7" t="s">
        <v>12</v>
      </c>
      <c r="G2889" s="32">
        <v>19859.201680672271</v>
      </c>
      <c r="H2889" s="7">
        <v>911</v>
      </c>
      <c r="I2889" s="7">
        <v>2112</v>
      </c>
    </row>
    <row r="2890" spans="1:9">
      <c r="A2890" s="7" t="s">
        <v>53</v>
      </c>
      <c r="B2890" s="7">
        <v>108974</v>
      </c>
      <c r="C2890" s="302" t="s">
        <v>5120</v>
      </c>
      <c r="D2890" s="7" t="s">
        <v>5121</v>
      </c>
      <c r="E2890" s="7" t="s">
        <v>1123</v>
      </c>
      <c r="F2890" s="7" t="s">
        <v>12</v>
      </c>
      <c r="G2890" s="32">
        <v>46592.563025210089</v>
      </c>
      <c r="H2890" s="7">
        <v>926</v>
      </c>
      <c r="I2890" s="7">
        <v>2156</v>
      </c>
    </row>
    <row r="2891" spans="1:9">
      <c r="A2891" s="7" t="s">
        <v>53</v>
      </c>
      <c r="B2891" s="7">
        <v>108975</v>
      </c>
      <c r="C2891" s="302" t="s">
        <v>5122</v>
      </c>
      <c r="D2891" s="7" t="s">
        <v>5123</v>
      </c>
      <c r="E2891" s="7" t="s">
        <v>1123</v>
      </c>
      <c r="F2891" s="7" t="s">
        <v>12</v>
      </c>
      <c r="G2891" s="32">
        <v>18151.26050420168</v>
      </c>
      <c r="H2891" s="7">
        <v>926</v>
      </c>
      <c r="I2891" s="7">
        <v>2156</v>
      </c>
    </row>
    <row r="2892" spans="1:9">
      <c r="A2892" s="7" t="s">
        <v>53</v>
      </c>
      <c r="B2892" s="7">
        <v>108976</v>
      </c>
      <c r="C2892" s="302" t="s">
        <v>5124</v>
      </c>
      <c r="D2892" s="7" t="s">
        <v>5125</v>
      </c>
      <c r="E2892" s="7" t="s">
        <v>1123</v>
      </c>
      <c r="F2892" s="7" t="s">
        <v>12</v>
      </c>
      <c r="G2892" s="32">
        <v>43865.613445378156</v>
      </c>
      <c r="H2892" s="7">
        <v>926</v>
      </c>
      <c r="I2892" s="7">
        <v>2156</v>
      </c>
    </row>
    <row r="2893" spans="1:9">
      <c r="A2893" s="7" t="s">
        <v>53</v>
      </c>
      <c r="B2893" s="7">
        <v>108977</v>
      </c>
      <c r="C2893" s="302" t="s">
        <v>5126</v>
      </c>
      <c r="D2893" s="7" t="s">
        <v>5127</v>
      </c>
      <c r="E2893" s="7" t="s">
        <v>1123</v>
      </c>
      <c r="F2893" s="7" t="s">
        <v>12</v>
      </c>
      <c r="G2893" s="32">
        <v>14915.941176470589</v>
      </c>
      <c r="H2893" s="7">
        <v>926</v>
      </c>
      <c r="I2893" s="7">
        <v>2156</v>
      </c>
    </row>
    <row r="2894" spans="1:9">
      <c r="A2894" s="7" t="s">
        <v>9</v>
      </c>
      <c r="B2894" s="7">
        <v>108978</v>
      </c>
      <c r="C2894" s="302" t="s">
        <v>5128</v>
      </c>
      <c r="D2894" s="7" t="s">
        <v>5129</v>
      </c>
      <c r="E2894" s="7" t="s">
        <v>126</v>
      </c>
      <c r="F2894" s="7" t="s">
        <v>12</v>
      </c>
      <c r="G2894" s="32">
        <v>51731.100840336141</v>
      </c>
      <c r="H2894" s="7">
        <v>104</v>
      </c>
      <c r="I2894" s="7">
        <v>1311</v>
      </c>
    </row>
    <row r="2895" spans="1:9">
      <c r="A2895" s="7" t="s">
        <v>53</v>
      </c>
      <c r="B2895" s="7">
        <v>108979</v>
      </c>
      <c r="C2895" s="302" t="s">
        <v>5130</v>
      </c>
      <c r="D2895" s="7" t="s">
        <v>5131</v>
      </c>
      <c r="E2895" s="7" t="s">
        <v>1123</v>
      </c>
      <c r="F2895" s="7" t="s">
        <v>12</v>
      </c>
      <c r="G2895" s="32">
        <v>26974.73949579832</v>
      </c>
      <c r="H2895" s="7">
        <v>926</v>
      </c>
      <c r="I2895" s="7">
        <v>2156</v>
      </c>
    </row>
    <row r="2896" spans="1:9">
      <c r="A2896" s="7" t="s">
        <v>34</v>
      </c>
      <c r="B2896" s="7">
        <v>108980</v>
      </c>
      <c r="C2896" s="302" t="s">
        <v>5132</v>
      </c>
      <c r="D2896" s="7" t="s">
        <v>5133</v>
      </c>
      <c r="E2896" s="7" t="s">
        <v>364</v>
      </c>
      <c r="F2896" s="7" t="s">
        <v>12</v>
      </c>
      <c r="G2896" s="32">
        <v>53694.378151260506</v>
      </c>
      <c r="H2896" s="7">
        <v>510</v>
      </c>
      <c r="I2896" s="7">
        <v>1739</v>
      </c>
    </row>
    <row r="2897" spans="1:9">
      <c r="A2897" s="7" t="s">
        <v>53</v>
      </c>
      <c r="B2897" s="7">
        <v>108981</v>
      </c>
      <c r="C2897" s="302" t="s">
        <v>5134</v>
      </c>
      <c r="D2897" s="7" t="s">
        <v>5135</v>
      </c>
      <c r="E2897" s="7" t="s">
        <v>1123</v>
      </c>
      <c r="F2897" s="7" t="s">
        <v>12</v>
      </c>
      <c r="G2897" s="32">
        <v>21176.403361344539</v>
      </c>
      <c r="H2897" s="7">
        <v>926</v>
      </c>
      <c r="I2897" s="7">
        <v>2156</v>
      </c>
    </row>
    <row r="2898" spans="1:9">
      <c r="A2898" s="7" t="s">
        <v>34</v>
      </c>
      <c r="B2898" s="7">
        <v>108982</v>
      </c>
      <c r="C2898" s="302" t="s">
        <v>5136</v>
      </c>
      <c r="D2898" s="7" t="s">
        <v>5137</v>
      </c>
      <c r="E2898" s="7" t="s">
        <v>364</v>
      </c>
      <c r="F2898" s="7" t="s">
        <v>12</v>
      </c>
      <c r="G2898" s="32">
        <v>40706.025210084037</v>
      </c>
      <c r="H2898" s="7">
        <v>510</v>
      </c>
      <c r="I2898" s="7">
        <v>1739</v>
      </c>
    </row>
    <row r="2899" spans="1:9">
      <c r="A2899" s="7" t="s">
        <v>53</v>
      </c>
      <c r="B2899" s="7">
        <v>108983</v>
      </c>
      <c r="C2899" s="302" t="s">
        <v>5138</v>
      </c>
      <c r="D2899" s="7" t="s">
        <v>5139</v>
      </c>
      <c r="E2899" s="7" t="s">
        <v>134</v>
      </c>
      <c r="F2899" s="7" t="s">
        <v>12</v>
      </c>
      <c r="G2899" s="32">
        <v>44610.823529411762</v>
      </c>
      <c r="H2899" s="7">
        <v>938</v>
      </c>
      <c r="I2899" s="7">
        <v>2207</v>
      </c>
    </row>
    <row r="2900" spans="1:9">
      <c r="A2900" s="7" t="s">
        <v>34</v>
      </c>
      <c r="B2900" s="7">
        <v>108985</v>
      </c>
      <c r="C2900" s="302" t="s">
        <v>5140</v>
      </c>
      <c r="D2900" s="7" t="s">
        <v>5141</v>
      </c>
      <c r="E2900" s="7" t="s">
        <v>364</v>
      </c>
      <c r="F2900" s="7" t="s">
        <v>12</v>
      </c>
      <c r="G2900" s="32">
        <v>33229.08403361345</v>
      </c>
      <c r="H2900" s="7">
        <v>510</v>
      </c>
      <c r="I2900" s="7">
        <v>1739</v>
      </c>
    </row>
    <row r="2901" spans="1:9">
      <c r="A2901" s="7" t="s">
        <v>156</v>
      </c>
      <c r="B2901" s="7">
        <v>108987</v>
      </c>
      <c r="C2901" s="302" t="s">
        <v>5142</v>
      </c>
      <c r="D2901" s="7" t="s">
        <v>5143</v>
      </c>
      <c r="E2901" s="7" t="s">
        <v>200</v>
      </c>
      <c r="F2901" s="7" t="s">
        <v>12</v>
      </c>
      <c r="G2901" s="32">
        <v>31932.915966386554</v>
      </c>
      <c r="H2901" s="7">
        <v>705</v>
      </c>
      <c r="I2901" s="7">
        <v>1914</v>
      </c>
    </row>
    <row r="2902" spans="1:9">
      <c r="A2902" s="7" t="s">
        <v>34</v>
      </c>
      <c r="B2902" s="7">
        <v>108988</v>
      </c>
      <c r="C2902" s="302" t="s">
        <v>5144</v>
      </c>
      <c r="D2902" s="7" t="s">
        <v>5145</v>
      </c>
      <c r="E2902" s="7" t="s">
        <v>364</v>
      </c>
      <c r="F2902" s="7" t="s">
        <v>12</v>
      </c>
      <c r="G2902" s="32">
        <v>43783.243697478989</v>
      </c>
      <c r="H2902" s="7">
        <v>510</v>
      </c>
      <c r="I2902" s="7">
        <v>1739</v>
      </c>
    </row>
    <row r="2903" spans="1:9">
      <c r="A2903" s="7" t="s">
        <v>53</v>
      </c>
      <c r="B2903" s="7">
        <v>108989</v>
      </c>
      <c r="C2903" s="302" t="s">
        <v>5146</v>
      </c>
      <c r="D2903" s="7" t="s">
        <v>5147</v>
      </c>
      <c r="E2903" s="7" t="s">
        <v>1123</v>
      </c>
      <c r="F2903" s="7" t="s">
        <v>12</v>
      </c>
      <c r="G2903" s="32">
        <v>21176.403361344539</v>
      </c>
      <c r="H2903" s="7">
        <v>926</v>
      </c>
      <c r="I2903" s="7">
        <v>2156</v>
      </c>
    </row>
    <row r="2904" spans="1:9">
      <c r="A2904" s="7" t="s">
        <v>67</v>
      </c>
      <c r="B2904" s="7">
        <v>108990</v>
      </c>
      <c r="C2904" s="302" t="s">
        <v>5148</v>
      </c>
      <c r="D2904" s="7" t="s">
        <v>352</v>
      </c>
      <c r="E2904" s="7" t="s">
        <v>345</v>
      </c>
      <c r="F2904" s="7" t="s">
        <v>12</v>
      </c>
      <c r="G2904" s="32">
        <v>69540.000000000015</v>
      </c>
      <c r="H2904" s="7">
        <v>964</v>
      </c>
      <c r="I2904" s="7">
        <v>2251</v>
      </c>
    </row>
    <row r="2905" spans="1:9">
      <c r="A2905" s="7" t="s">
        <v>156</v>
      </c>
      <c r="B2905" s="7">
        <v>108991</v>
      </c>
      <c r="C2905" s="302" t="s">
        <v>5149</v>
      </c>
      <c r="D2905" s="7" t="s">
        <v>5150</v>
      </c>
      <c r="E2905" s="7" t="s">
        <v>200</v>
      </c>
      <c r="F2905" s="7" t="s">
        <v>12</v>
      </c>
      <c r="G2905" s="32">
        <v>35924.34453781513</v>
      </c>
      <c r="H2905" s="7">
        <v>705</v>
      </c>
      <c r="I2905" s="7">
        <v>1914</v>
      </c>
    </row>
    <row r="2906" spans="1:9">
      <c r="A2906" s="7" t="s">
        <v>53</v>
      </c>
      <c r="B2906" s="7">
        <v>108992</v>
      </c>
      <c r="C2906" s="302" t="s">
        <v>5151</v>
      </c>
      <c r="D2906" s="7" t="s">
        <v>5152</v>
      </c>
      <c r="E2906" s="7" t="s">
        <v>1123</v>
      </c>
      <c r="F2906" s="7" t="s">
        <v>12</v>
      </c>
      <c r="G2906" s="32">
        <v>10740</v>
      </c>
      <c r="H2906" s="7">
        <v>926</v>
      </c>
      <c r="I2906" s="7">
        <v>2156</v>
      </c>
    </row>
    <row r="2907" spans="1:9">
      <c r="A2907" s="7" t="s">
        <v>34</v>
      </c>
      <c r="B2907" s="7">
        <v>108993</v>
      </c>
      <c r="C2907" s="302" t="s">
        <v>5153</v>
      </c>
      <c r="D2907" s="7" t="s">
        <v>5154</v>
      </c>
      <c r="E2907" s="7" t="s">
        <v>364</v>
      </c>
      <c r="F2907" s="7" t="s">
        <v>12</v>
      </c>
      <c r="G2907" s="32">
        <v>59233.201680672268</v>
      </c>
      <c r="H2907" s="7">
        <v>510</v>
      </c>
      <c r="I2907" s="7">
        <v>1739</v>
      </c>
    </row>
    <row r="2908" spans="1:9">
      <c r="A2908" s="7" t="s">
        <v>67</v>
      </c>
      <c r="B2908" s="7">
        <v>108995</v>
      </c>
      <c r="C2908" s="302" t="s">
        <v>5155</v>
      </c>
      <c r="D2908" s="7" t="s">
        <v>5156</v>
      </c>
      <c r="E2908" s="7" t="s">
        <v>345</v>
      </c>
      <c r="F2908" s="7" t="s">
        <v>12</v>
      </c>
      <c r="G2908" s="32">
        <v>57479.02521008403</v>
      </c>
      <c r="H2908" s="7">
        <v>964</v>
      </c>
      <c r="I2908" s="7">
        <v>2251</v>
      </c>
    </row>
    <row r="2909" spans="1:9">
      <c r="A2909" s="7" t="s">
        <v>53</v>
      </c>
      <c r="B2909" s="7">
        <v>108996</v>
      </c>
      <c r="C2909" s="302" t="s">
        <v>5157</v>
      </c>
      <c r="D2909" s="7" t="s">
        <v>5158</v>
      </c>
      <c r="E2909" s="7" t="s">
        <v>1123</v>
      </c>
      <c r="F2909" s="7" t="s">
        <v>12</v>
      </c>
      <c r="G2909" s="32">
        <v>25504.142857142859</v>
      </c>
      <c r="H2909" s="7">
        <v>926</v>
      </c>
      <c r="I2909" s="7">
        <v>2156</v>
      </c>
    </row>
    <row r="2910" spans="1:9">
      <c r="A2910" s="7" t="s">
        <v>156</v>
      </c>
      <c r="B2910" s="7">
        <v>108997</v>
      </c>
      <c r="C2910" s="302" t="s">
        <v>5159</v>
      </c>
      <c r="D2910" s="7" t="s">
        <v>5160</v>
      </c>
      <c r="E2910" s="7" t="s">
        <v>200</v>
      </c>
      <c r="F2910" s="7" t="s">
        <v>12</v>
      </c>
      <c r="G2910" s="32">
        <v>31932.915966386554</v>
      </c>
      <c r="H2910" s="7">
        <v>705</v>
      </c>
      <c r="I2910" s="7">
        <v>1914</v>
      </c>
    </row>
    <row r="2911" spans="1:9">
      <c r="A2911" s="7" t="s">
        <v>9</v>
      </c>
      <c r="B2911" s="7">
        <v>108998</v>
      </c>
      <c r="C2911" s="302" t="s">
        <v>5161</v>
      </c>
      <c r="D2911" s="7" t="s">
        <v>5162</v>
      </c>
      <c r="E2911" s="7" t="s">
        <v>28</v>
      </c>
      <c r="F2911" s="7" t="s">
        <v>12</v>
      </c>
      <c r="G2911" s="32">
        <v>15126.050420168069</v>
      </c>
      <c r="H2911" s="7">
        <v>107</v>
      </c>
      <c r="I2911" s="7">
        <v>1320</v>
      </c>
    </row>
    <row r="2912" spans="1:9">
      <c r="A2912" s="7" t="s">
        <v>53</v>
      </c>
      <c r="B2912" s="7">
        <v>108999</v>
      </c>
      <c r="C2912" s="302" t="s">
        <v>5163</v>
      </c>
      <c r="D2912" s="7" t="s">
        <v>5164</v>
      </c>
      <c r="E2912" s="7" t="s">
        <v>1123</v>
      </c>
      <c r="F2912" s="7" t="s">
        <v>12</v>
      </c>
      <c r="G2912" s="32">
        <v>9800</v>
      </c>
      <c r="H2912" s="7">
        <v>926</v>
      </c>
      <c r="I2912" s="7">
        <v>2156</v>
      </c>
    </row>
    <row r="2913" spans="1:9">
      <c r="A2913" s="7" t="s">
        <v>53</v>
      </c>
      <c r="B2913" s="7">
        <v>109000</v>
      </c>
      <c r="C2913" s="302" t="s">
        <v>5165</v>
      </c>
      <c r="D2913" s="7" t="s">
        <v>5166</v>
      </c>
      <c r="E2913" s="7" t="s">
        <v>231</v>
      </c>
      <c r="F2913" s="7" t="s">
        <v>12</v>
      </c>
      <c r="G2913" s="32">
        <v>108907.56302521008</v>
      </c>
      <c r="H2913" s="7">
        <v>933</v>
      </c>
      <c r="I2913" s="7">
        <v>2184</v>
      </c>
    </row>
    <row r="2914" spans="1:9">
      <c r="A2914" s="7" t="s">
        <v>34</v>
      </c>
      <c r="B2914" s="7">
        <v>109001</v>
      </c>
      <c r="C2914" s="302" t="s">
        <v>5167</v>
      </c>
      <c r="D2914" s="7" t="s">
        <v>5168</v>
      </c>
      <c r="E2914" s="7" t="s">
        <v>116</v>
      </c>
      <c r="F2914" s="7" t="s">
        <v>12</v>
      </c>
      <c r="G2914" s="32">
        <v>58883.285714285717</v>
      </c>
      <c r="H2914" s="7">
        <v>605</v>
      </c>
      <c r="I2914" s="7">
        <v>1813</v>
      </c>
    </row>
    <row r="2915" spans="1:9">
      <c r="A2915" s="7" t="s">
        <v>34</v>
      </c>
      <c r="B2915" s="7">
        <v>109002</v>
      </c>
      <c r="C2915" s="302" t="s">
        <v>5169</v>
      </c>
      <c r="D2915" s="7" t="s">
        <v>5170</v>
      </c>
      <c r="E2915" s="7" t="s">
        <v>364</v>
      </c>
      <c r="F2915" s="7" t="s">
        <v>12</v>
      </c>
      <c r="G2915" s="32">
        <v>108139.37815126051</v>
      </c>
      <c r="H2915" s="7">
        <v>510</v>
      </c>
      <c r="I2915" s="7">
        <v>1739</v>
      </c>
    </row>
    <row r="2916" spans="1:9">
      <c r="A2916" s="7" t="s">
        <v>34</v>
      </c>
      <c r="B2916" s="7">
        <v>109004</v>
      </c>
      <c r="C2916" s="302" t="s">
        <v>5171</v>
      </c>
      <c r="D2916" s="7" t="s">
        <v>5172</v>
      </c>
      <c r="E2916" s="7" t="s">
        <v>364</v>
      </c>
      <c r="F2916" s="7" t="s">
        <v>12</v>
      </c>
      <c r="G2916" s="32">
        <v>36302.521008403361</v>
      </c>
      <c r="H2916" s="7">
        <v>510</v>
      </c>
      <c r="I2916" s="7">
        <v>1739</v>
      </c>
    </row>
    <row r="2917" spans="1:9">
      <c r="A2917" s="7" t="s">
        <v>34</v>
      </c>
      <c r="B2917" s="7">
        <v>109005</v>
      </c>
      <c r="C2917" s="302" t="s">
        <v>5173</v>
      </c>
      <c r="D2917" s="7" t="s">
        <v>5174</v>
      </c>
      <c r="E2917" s="7" t="s">
        <v>364</v>
      </c>
      <c r="F2917" s="7" t="s">
        <v>12</v>
      </c>
      <c r="G2917" s="32">
        <v>77370.638655462186</v>
      </c>
      <c r="H2917" s="7">
        <v>510</v>
      </c>
      <c r="I2917" s="7">
        <v>1739</v>
      </c>
    </row>
    <row r="2918" spans="1:9">
      <c r="A2918" s="7" t="s">
        <v>67</v>
      </c>
      <c r="B2918" s="7">
        <v>109007</v>
      </c>
      <c r="C2918" s="302" t="s">
        <v>5175</v>
      </c>
      <c r="D2918" s="7" t="s">
        <v>5176</v>
      </c>
      <c r="E2918" s="7" t="s">
        <v>345</v>
      </c>
      <c r="F2918" s="7" t="s">
        <v>12</v>
      </c>
      <c r="G2918" s="32">
        <v>72084.210084033621</v>
      </c>
      <c r="H2918" s="7">
        <v>964</v>
      </c>
      <c r="I2918" s="7">
        <v>2251</v>
      </c>
    </row>
    <row r="2919" spans="1:9">
      <c r="A2919" s="7" t="s">
        <v>53</v>
      </c>
      <c r="B2919" s="7">
        <v>109008</v>
      </c>
      <c r="C2919" s="302" t="s">
        <v>5177</v>
      </c>
      <c r="D2919" s="7" t="s">
        <v>5178</v>
      </c>
      <c r="E2919" s="7" t="s">
        <v>61</v>
      </c>
      <c r="F2919" s="7" t="s">
        <v>12</v>
      </c>
      <c r="G2919" s="32">
        <v>40670.831932773115</v>
      </c>
      <c r="H2919" s="7">
        <v>921</v>
      </c>
      <c r="I2919" s="7">
        <v>2137</v>
      </c>
    </row>
    <row r="2920" spans="1:9">
      <c r="A2920" s="7" t="s">
        <v>53</v>
      </c>
      <c r="B2920" s="7">
        <v>109009</v>
      </c>
      <c r="C2920" s="302" t="s">
        <v>5179</v>
      </c>
      <c r="D2920" s="7" t="s">
        <v>5180</v>
      </c>
      <c r="E2920" s="7" t="s">
        <v>72</v>
      </c>
      <c r="F2920" s="7" t="s">
        <v>12</v>
      </c>
      <c r="G2920" s="32">
        <v>31745.756302521007</v>
      </c>
      <c r="H2920" s="7">
        <v>923</v>
      </c>
      <c r="I2920" s="7">
        <v>2147</v>
      </c>
    </row>
    <row r="2921" spans="1:9">
      <c r="A2921" s="7" t="s">
        <v>34</v>
      </c>
      <c r="B2921" s="7">
        <v>109010</v>
      </c>
      <c r="C2921" s="302" t="s">
        <v>5181</v>
      </c>
      <c r="D2921" s="7" t="s">
        <v>5182</v>
      </c>
      <c r="E2921" s="7" t="s">
        <v>364</v>
      </c>
      <c r="F2921" s="7" t="s">
        <v>12</v>
      </c>
      <c r="G2921" s="32">
        <v>37196.722689075628</v>
      </c>
      <c r="H2921" s="7">
        <v>510</v>
      </c>
      <c r="I2921" s="7">
        <v>1739</v>
      </c>
    </row>
    <row r="2922" spans="1:9">
      <c r="A2922" s="7" t="s">
        <v>67</v>
      </c>
      <c r="B2922" s="7">
        <v>109011</v>
      </c>
      <c r="C2922" s="302" t="s">
        <v>5183</v>
      </c>
      <c r="D2922" s="7" t="s">
        <v>5184</v>
      </c>
      <c r="E2922" s="7" t="s">
        <v>345</v>
      </c>
      <c r="F2922" s="7" t="s">
        <v>12</v>
      </c>
      <c r="G2922" s="32">
        <v>56441.403361344543</v>
      </c>
      <c r="H2922" s="7">
        <v>964</v>
      </c>
      <c r="I2922" s="7">
        <v>2251</v>
      </c>
    </row>
    <row r="2923" spans="1:9">
      <c r="A2923" s="7" t="s">
        <v>53</v>
      </c>
      <c r="B2923" s="7">
        <v>109012</v>
      </c>
      <c r="C2923" s="302" t="s">
        <v>5185</v>
      </c>
      <c r="D2923" s="7" t="s">
        <v>5186</v>
      </c>
      <c r="E2923" s="7" t="s">
        <v>84</v>
      </c>
      <c r="F2923" s="7" t="s">
        <v>12</v>
      </c>
      <c r="G2923" s="32">
        <v>43957.73949579832</v>
      </c>
      <c r="H2923" s="7">
        <v>946</v>
      </c>
      <c r="I2923" s="7">
        <v>2235</v>
      </c>
    </row>
    <row r="2924" spans="1:9">
      <c r="A2924" s="7" t="s">
        <v>9</v>
      </c>
      <c r="B2924" s="7">
        <v>109013</v>
      </c>
      <c r="C2924" s="302" t="s">
        <v>5187</v>
      </c>
      <c r="D2924" s="7" t="s">
        <v>5188</v>
      </c>
      <c r="E2924" s="7" t="s">
        <v>126</v>
      </c>
      <c r="F2924" s="7" t="s">
        <v>12</v>
      </c>
      <c r="G2924" s="32">
        <v>83823.722689075628</v>
      </c>
      <c r="H2924" s="7">
        <v>104</v>
      </c>
      <c r="I2924" s="7">
        <v>1311</v>
      </c>
    </row>
    <row r="2925" spans="1:9">
      <c r="A2925" s="7" t="s">
        <v>53</v>
      </c>
      <c r="B2925" s="7">
        <v>109014</v>
      </c>
      <c r="C2925" s="302" t="s">
        <v>5189</v>
      </c>
      <c r="D2925" s="7" t="s">
        <v>5190</v>
      </c>
      <c r="E2925" s="7" t="s">
        <v>134</v>
      </c>
      <c r="F2925" s="7" t="s">
        <v>12</v>
      </c>
      <c r="G2925" s="32">
        <v>26890.798319327732</v>
      </c>
      <c r="H2925" s="7">
        <v>938</v>
      </c>
      <c r="I2925" s="7">
        <v>2207</v>
      </c>
    </row>
    <row r="2926" spans="1:9">
      <c r="A2926" s="7" t="s">
        <v>67</v>
      </c>
      <c r="B2926" s="7">
        <v>109015</v>
      </c>
      <c r="C2926" s="302" t="s">
        <v>5191</v>
      </c>
      <c r="D2926" s="7" t="s">
        <v>5192</v>
      </c>
      <c r="E2926" s="7" t="s">
        <v>345</v>
      </c>
      <c r="F2926" s="7" t="s">
        <v>12</v>
      </c>
      <c r="G2926" s="32">
        <v>47994</v>
      </c>
      <c r="H2926" s="7">
        <v>964</v>
      </c>
      <c r="I2926" s="7">
        <v>2251</v>
      </c>
    </row>
    <row r="2927" spans="1:9">
      <c r="A2927" s="7" t="s">
        <v>53</v>
      </c>
      <c r="B2927" s="7">
        <v>109016</v>
      </c>
      <c r="C2927" s="302" t="s">
        <v>5193</v>
      </c>
      <c r="D2927" s="7" t="s">
        <v>5194</v>
      </c>
      <c r="E2927" s="7" t="s">
        <v>231</v>
      </c>
      <c r="F2927" s="7" t="s">
        <v>12</v>
      </c>
      <c r="G2927" s="32">
        <v>17084.042016806721</v>
      </c>
      <c r="H2927" s="7">
        <v>933</v>
      </c>
      <c r="I2927" s="7">
        <v>2184</v>
      </c>
    </row>
    <row r="2928" spans="1:9">
      <c r="A2928" s="7" t="s">
        <v>53</v>
      </c>
      <c r="B2928" s="7">
        <v>109017</v>
      </c>
      <c r="C2928" s="302" t="s">
        <v>5195</v>
      </c>
      <c r="D2928" s="7" t="s">
        <v>5196</v>
      </c>
      <c r="E2928" s="7" t="s">
        <v>225</v>
      </c>
      <c r="F2928" s="7" t="s">
        <v>12</v>
      </c>
      <c r="G2928" s="32">
        <v>69769.756302521011</v>
      </c>
      <c r="H2928" s="7">
        <v>908</v>
      </c>
      <c r="I2928" s="7">
        <v>2103</v>
      </c>
    </row>
    <row r="2929" spans="1:9">
      <c r="A2929" s="7" t="s">
        <v>53</v>
      </c>
      <c r="B2929" s="7">
        <v>109018</v>
      </c>
      <c r="C2929" s="302" t="s">
        <v>5197</v>
      </c>
      <c r="D2929" s="7" t="s">
        <v>5198</v>
      </c>
      <c r="E2929" s="7" t="s">
        <v>231</v>
      </c>
      <c r="F2929" s="7" t="s">
        <v>12</v>
      </c>
      <c r="G2929" s="32">
        <v>3562.1932773109247</v>
      </c>
      <c r="H2929" s="7">
        <v>933</v>
      </c>
      <c r="I2929" s="7">
        <v>2184</v>
      </c>
    </row>
    <row r="2930" spans="1:9">
      <c r="A2930" s="7" t="s">
        <v>9</v>
      </c>
      <c r="B2930" s="7">
        <v>109019</v>
      </c>
      <c r="C2930" s="302" t="s">
        <v>5199</v>
      </c>
      <c r="D2930" s="7" t="s">
        <v>5200</v>
      </c>
      <c r="E2930" s="7" t="s">
        <v>11</v>
      </c>
      <c r="F2930" s="7" t="s">
        <v>12</v>
      </c>
      <c r="G2930" s="32">
        <v>23543</v>
      </c>
      <c r="H2930" s="7">
        <v>102</v>
      </c>
      <c r="I2930" s="7">
        <v>1305</v>
      </c>
    </row>
    <row r="2931" spans="1:9">
      <c r="A2931" s="7" t="s">
        <v>67</v>
      </c>
      <c r="B2931" s="7">
        <v>109020</v>
      </c>
      <c r="C2931" s="302" t="s">
        <v>5201</v>
      </c>
      <c r="D2931" s="7" t="s">
        <v>5202</v>
      </c>
      <c r="E2931" s="7" t="s">
        <v>345</v>
      </c>
      <c r="F2931" s="7" t="s">
        <v>12</v>
      </c>
      <c r="G2931" s="32">
        <v>47899.378151260506</v>
      </c>
      <c r="H2931" s="7">
        <v>964</v>
      </c>
      <c r="I2931" s="7">
        <v>2251</v>
      </c>
    </row>
    <row r="2932" spans="1:9">
      <c r="A2932" s="7" t="s">
        <v>9</v>
      </c>
      <c r="B2932" s="7">
        <v>109021</v>
      </c>
      <c r="C2932" s="302" t="s">
        <v>5203</v>
      </c>
      <c r="D2932" s="7" t="s">
        <v>5204</v>
      </c>
      <c r="E2932" s="7" t="s">
        <v>23</v>
      </c>
      <c r="F2932" s="7" t="s">
        <v>12</v>
      </c>
      <c r="G2932" s="32">
        <v>19663.915966386558</v>
      </c>
      <c r="H2932" s="7">
        <v>103</v>
      </c>
      <c r="I2932" s="7">
        <v>1307</v>
      </c>
    </row>
    <row r="2933" spans="1:9">
      <c r="A2933" s="7" t="s">
        <v>16</v>
      </c>
      <c r="B2933" s="7">
        <v>109022</v>
      </c>
      <c r="C2933" s="302" t="s">
        <v>5205</v>
      </c>
      <c r="D2933" s="7" t="s">
        <v>5206</v>
      </c>
      <c r="E2933" s="7" t="s">
        <v>170</v>
      </c>
      <c r="F2933" s="7" t="s">
        <v>12</v>
      </c>
      <c r="G2933" s="32">
        <v>25777.848739495799</v>
      </c>
      <c r="H2933" s="7">
        <v>411</v>
      </c>
      <c r="I2933" s="7">
        <v>1676</v>
      </c>
    </row>
    <row r="2934" spans="1:9">
      <c r="A2934" s="7" t="s">
        <v>67</v>
      </c>
      <c r="B2934" s="7">
        <v>109023</v>
      </c>
      <c r="C2934" s="302" t="s">
        <v>5207</v>
      </c>
      <c r="D2934" s="7" t="s">
        <v>5208</v>
      </c>
      <c r="E2934" s="7" t="s">
        <v>69</v>
      </c>
      <c r="F2934" s="7" t="s">
        <v>12</v>
      </c>
      <c r="G2934" s="32">
        <v>383195.04201680672</v>
      </c>
      <c r="H2934" s="7">
        <v>906</v>
      </c>
      <c r="I2934" s="7">
        <v>2915</v>
      </c>
    </row>
    <row r="2935" spans="1:9">
      <c r="A2935" s="7" t="s">
        <v>53</v>
      </c>
      <c r="B2935" s="7">
        <v>109024</v>
      </c>
      <c r="C2935" s="302" t="s">
        <v>5209</v>
      </c>
      <c r="D2935" s="7" t="s">
        <v>5210</v>
      </c>
      <c r="E2935" s="7" t="s">
        <v>87</v>
      </c>
      <c r="F2935" s="7" t="s">
        <v>12</v>
      </c>
      <c r="G2935" s="32">
        <v>69540.000000000015</v>
      </c>
      <c r="H2935" s="7">
        <v>920</v>
      </c>
      <c r="I2935" s="7">
        <v>2134</v>
      </c>
    </row>
    <row r="2936" spans="1:9">
      <c r="A2936" s="7" t="s">
        <v>423</v>
      </c>
      <c r="B2936" s="7">
        <v>109025</v>
      </c>
      <c r="C2936" s="302" t="s">
        <v>5211</v>
      </c>
      <c r="D2936" s="7" t="s">
        <v>5212</v>
      </c>
      <c r="E2936" s="7" t="s">
        <v>425</v>
      </c>
      <c r="F2936" s="7" t="s">
        <v>12</v>
      </c>
      <c r="G2936" s="32">
        <v>22970.117647058825</v>
      </c>
      <c r="H2936" s="7">
        <v>405</v>
      </c>
      <c r="I2936" s="7">
        <v>1640</v>
      </c>
    </row>
    <row r="2937" spans="1:9">
      <c r="A2937" s="7" t="s">
        <v>9</v>
      </c>
      <c r="B2937" s="7">
        <v>109026</v>
      </c>
      <c r="C2937" s="302" t="s">
        <v>5213</v>
      </c>
      <c r="D2937" s="7" t="s">
        <v>5214</v>
      </c>
      <c r="E2937" s="7" t="s">
        <v>153</v>
      </c>
      <c r="F2937" s="7" t="s">
        <v>12</v>
      </c>
      <c r="G2937" s="32">
        <v>58811.159663865546</v>
      </c>
      <c r="H2937" s="7">
        <v>116</v>
      </c>
      <c r="I2937" s="7">
        <v>1347</v>
      </c>
    </row>
    <row r="2938" spans="1:9">
      <c r="A2938" s="7" t="s">
        <v>9</v>
      </c>
      <c r="B2938" s="7">
        <v>109027</v>
      </c>
      <c r="C2938" s="302" t="s">
        <v>5215</v>
      </c>
      <c r="D2938" s="7" t="s">
        <v>5216</v>
      </c>
      <c r="E2938" s="7" t="s">
        <v>63</v>
      </c>
      <c r="F2938" s="7" t="s">
        <v>12</v>
      </c>
      <c r="G2938" s="32">
        <v>122731.05882352941</v>
      </c>
      <c r="H2938" s="7">
        <v>111</v>
      </c>
      <c r="I2938" s="7">
        <v>1332</v>
      </c>
    </row>
    <row r="2939" spans="1:9">
      <c r="A2939" s="7" t="s">
        <v>67</v>
      </c>
      <c r="B2939" s="7">
        <v>109028</v>
      </c>
      <c r="C2939" s="302" t="s">
        <v>5217</v>
      </c>
      <c r="D2939" s="7" t="s">
        <v>5218</v>
      </c>
      <c r="E2939" s="7" t="s">
        <v>345</v>
      </c>
      <c r="F2939" s="7" t="s">
        <v>12</v>
      </c>
      <c r="G2939" s="32">
        <v>35090.957983193279</v>
      </c>
      <c r="H2939" s="7">
        <v>964</v>
      </c>
      <c r="I2939" s="7">
        <v>2251</v>
      </c>
    </row>
    <row r="2940" spans="1:9">
      <c r="A2940" s="7" t="s">
        <v>9</v>
      </c>
      <c r="B2940" s="7">
        <v>109029</v>
      </c>
      <c r="C2940" s="302" t="s">
        <v>5219</v>
      </c>
      <c r="D2940" s="7" t="s">
        <v>5220</v>
      </c>
      <c r="E2940" s="7" t="s">
        <v>153</v>
      </c>
      <c r="F2940" s="7" t="s">
        <v>12</v>
      </c>
      <c r="G2940" s="32">
        <v>8739.5210084033624</v>
      </c>
      <c r="H2940" s="7">
        <v>116</v>
      </c>
      <c r="I2940" s="7">
        <v>1347</v>
      </c>
    </row>
    <row r="2941" spans="1:9">
      <c r="A2941" s="7" t="s">
        <v>53</v>
      </c>
      <c r="B2941" s="7">
        <v>109030</v>
      </c>
      <c r="C2941" s="302" t="s">
        <v>5221</v>
      </c>
      <c r="D2941" s="7" t="s">
        <v>5222</v>
      </c>
      <c r="E2941" s="7" t="s">
        <v>354</v>
      </c>
      <c r="F2941" s="7" t="s">
        <v>12</v>
      </c>
      <c r="G2941" s="32">
        <v>24400</v>
      </c>
      <c r="H2941" s="7">
        <v>918</v>
      </c>
      <c r="I2941" s="7">
        <v>2128</v>
      </c>
    </row>
    <row r="2942" spans="1:9">
      <c r="A2942" s="7" t="s">
        <v>53</v>
      </c>
      <c r="B2942" s="7">
        <v>109031</v>
      </c>
      <c r="C2942" s="302" t="s">
        <v>5223</v>
      </c>
      <c r="D2942" s="7" t="s">
        <v>5224</v>
      </c>
      <c r="E2942" s="7" t="s">
        <v>1123</v>
      </c>
      <c r="F2942" s="7" t="s">
        <v>12</v>
      </c>
      <c r="G2942" s="32">
        <v>111371.91596638654</v>
      </c>
      <c r="H2942" s="7">
        <v>926</v>
      </c>
      <c r="I2942" s="7">
        <v>2156</v>
      </c>
    </row>
    <row r="2943" spans="1:9">
      <c r="A2943" s="7" t="s">
        <v>9</v>
      </c>
      <c r="B2943" s="7">
        <v>109032</v>
      </c>
      <c r="C2943" s="302" t="s">
        <v>5225</v>
      </c>
      <c r="D2943" s="7" t="s">
        <v>5226</v>
      </c>
      <c r="E2943" s="7" t="s">
        <v>128</v>
      </c>
      <c r="F2943" s="7" t="s">
        <v>12</v>
      </c>
      <c r="G2943" s="32">
        <v>8664</v>
      </c>
      <c r="H2943" s="7">
        <v>115</v>
      </c>
      <c r="I2943" s="7">
        <v>1340</v>
      </c>
    </row>
    <row r="2944" spans="1:9">
      <c r="A2944" s="7" t="s">
        <v>53</v>
      </c>
      <c r="B2944" s="7">
        <v>109033</v>
      </c>
      <c r="C2944" s="302" t="s">
        <v>5227</v>
      </c>
      <c r="D2944" s="7" t="s">
        <v>5228</v>
      </c>
      <c r="E2944" s="7" t="s">
        <v>76</v>
      </c>
      <c r="F2944" s="7" t="s">
        <v>12</v>
      </c>
      <c r="G2944" s="32">
        <v>62268.966386554632</v>
      </c>
      <c r="H2944" s="7">
        <v>937</v>
      </c>
      <c r="I2944" s="7">
        <v>2203</v>
      </c>
    </row>
    <row r="2945" spans="1:9">
      <c r="A2945" s="7" t="s">
        <v>9</v>
      </c>
      <c r="B2945" s="7">
        <v>109034</v>
      </c>
      <c r="C2945" s="302" t="s">
        <v>5229</v>
      </c>
      <c r="D2945" s="7" t="s">
        <v>5230</v>
      </c>
      <c r="E2945" s="7" t="s">
        <v>128</v>
      </c>
      <c r="F2945" s="7" t="s">
        <v>12</v>
      </c>
      <c r="G2945" s="32">
        <v>23086</v>
      </c>
      <c r="H2945" s="7">
        <v>115</v>
      </c>
      <c r="I2945" s="7">
        <v>1340</v>
      </c>
    </row>
    <row r="2946" spans="1:9">
      <c r="A2946" s="7" t="s">
        <v>67</v>
      </c>
      <c r="B2946" s="7">
        <v>109035</v>
      </c>
      <c r="C2946" s="302" t="s">
        <v>5231</v>
      </c>
      <c r="D2946" s="7" t="s">
        <v>2420</v>
      </c>
      <c r="E2946" s="7" t="s">
        <v>345</v>
      </c>
      <c r="F2946" s="7" t="s">
        <v>12</v>
      </c>
      <c r="G2946" s="32">
        <v>47899.378151260506</v>
      </c>
      <c r="H2946" s="7">
        <v>964</v>
      </c>
      <c r="I2946" s="7">
        <v>2254</v>
      </c>
    </row>
    <row r="2947" spans="1:9">
      <c r="A2947" s="7" t="s">
        <v>9</v>
      </c>
      <c r="B2947" s="7">
        <v>109036</v>
      </c>
      <c r="C2947" s="302" t="s">
        <v>5232</v>
      </c>
      <c r="D2947" s="7" t="s">
        <v>5233</v>
      </c>
      <c r="E2947" s="7" t="s">
        <v>128</v>
      </c>
      <c r="F2947" s="7" t="s">
        <v>12</v>
      </c>
      <c r="G2947" s="32">
        <v>11543</v>
      </c>
      <c r="H2947" s="7">
        <v>115</v>
      </c>
      <c r="I2947" s="7">
        <v>1340</v>
      </c>
    </row>
    <row r="2948" spans="1:9">
      <c r="A2948" s="7" t="s">
        <v>9</v>
      </c>
      <c r="B2948" s="7">
        <v>109037</v>
      </c>
      <c r="C2948" s="302" t="s">
        <v>5234</v>
      </c>
      <c r="D2948" s="7" t="s">
        <v>5235</v>
      </c>
      <c r="E2948" s="7" t="s">
        <v>128</v>
      </c>
      <c r="F2948" s="7" t="s">
        <v>12</v>
      </c>
      <c r="G2948" s="32">
        <v>13109.277310924372</v>
      </c>
      <c r="H2948" s="7">
        <v>115</v>
      </c>
      <c r="I2948" s="7">
        <v>1340</v>
      </c>
    </row>
    <row r="2949" spans="1:9">
      <c r="A2949" s="7" t="s">
        <v>9</v>
      </c>
      <c r="B2949" s="7">
        <v>109038</v>
      </c>
      <c r="C2949" s="302" t="s">
        <v>5236</v>
      </c>
      <c r="D2949" s="7" t="s">
        <v>5237</v>
      </c>
      <c r="E2949" s="7" t="s">
        <v>65</v>
      </c>
      <c r="F2949" s="7" t="s">
        <v>12</v>
      </c>
      <c r="G2949" s="32">
        <v>26890.798319327732</v>
      </c>
      <c r="H2949" s="7">
        <v>113</v>
      </c>
      <c r="I2949" s="7">
        <v>1339</v>
      </c>
    </row>
    <row r="2950" spans="1:9">
      <c r="A2950" s="7" t="s">
        <v>9</v>
      </c>
      <c r="B2950" s="7">
        <v>109039</v>
      </c>
      <c r="C2950" s="302" t="s">
        <v>5238</v>
      </c>
      <c r="D2950" s="7" t="s">
        <v>5239</v>
      </c>
      <c r="E2950" s="7" t="s">
        <v>14</v>
      </c>
      <c r="F2950" s="7" t="s">
        <v>12</v>
      </c>
      <c r="G2950" s="32">
        <v>14850</v>
      </c>
      <c r="H2950" s="7">
        <v>117</v>
      </c>
      <c r="I2950" s="7">
        <v>1349</v>
      </c>
    </row>
    <row r="2951" spans="1:9">
      <c r="A2951" s="7" t="s">
        <v>53</v>
      </c>
      <c r="B2951" s="7">
        <v>109040</v>
      </c>
      <c r="C2951" s="302" t="s">
        <v>5240</v>
      </c>
      <c r="D2951" s="7" t="s">
        <v>5241</v>
      </c>
      <c r="E2951" s="7" t="s">
        <v>111</v>
      </c>
      <c r="F2951" s="7" t="s">
        <v>12</v>
      </c>
      <c r="G2951" s="32">
        <v>141302.61344537814</v>
      </c>
      <c r="H2951" s="7">
        <v>934</v>
      </c>
      <c r="I2951" s="7">
        <v>2191</v>
      </c>
    </row>
    <row r="2952" spans="1:9">
      <c r="A2952" s="7" t="s">
        <v>53</v>
      </c>
      <c r="B2952" s="7">
        <v>109041</v>
      </c>
      <c r="C2952" s="302" t="s">
        <v>5242</v>
      </c>
      <c r="D2952" s="7" t="s">
        <v>5243</v>
      </c>
      <c r="E2952" s="7" t="s">
        <v>354</v>
      </c>
      <c r="F2952" s="7" t="s">
        <v>12</v>
      </c>
      <c r="G2952" s="32">
        <v>29243.638655462186</v>
      </c>
      <c r="H2952" s="7">
        <v>918</v>
      </c>
      <c r="I2952" s="7">
        <v>2128</v>
      </c>
    </row>
    <row r="2953" spans="1:9">
      <c r="A2953" s="7" t="s">
        <v>53</v>
      </c>
      <c r="B2953" s="7">
        <v>109043</v>
      </c>
      <c r="C2953" s="302" t="s">
        <v>5244</v>
      </c>
      <c r="D2953" s="7" t="s">
        <v>5245</v>
      </c>
      <c r="E2953" s="7" t="s">
        <v>316</v>
      </c>
      <c r="F2953" s="7" t="s">
        <v>12</v>
      </c>
      <c r="G2953" s="32">
        <v>26462.697478991598</v>
      </c>
      <c r="H2953" s="7">
        <v>925</v>
      </c>
      <c r="I2953" s="7">
        <v>2153</v>
      </c>
    </row>
    <row r="2954" spans="1:9">
      <c r="A2954" s="7" t="s">
        <v>9</v>
      </c>
      <c r="B2954" s="7">
        <v>109044</v>
      </c>
      <c r="C2954" s="302" t="s">
        <v>5246</v>
      </c>
      <c r="D2954" s="7" t="s">
        <v>5247</v>
      </c>
      <c r="E2954" s="7" t="s">
        <v>28</v>
      </c>
      <c r="F2954" s="7" t="s">
        <v>12</v>
      </c>
      <c r="G2954" s="32">
        <v>64848</v>
      </c>
      <c r="H2954" s="7">
        <v>107</v>
      </c>
      <c r="I2954" s="7">
        <v>1320</v>
      </c>
    </row>
    <row r="2955" spans="1:9">
      <c r="A2955" s="7" t="s">
        <v>34</v>
      </c>
      <c r="B2955" s="7">
        <v>109045</v>
      </c>
      <c r="C2955" s="302" t="s">
        <v>5248</v>
      </c>
      <c r="D2955" s="7" t="s">
        <v>5249</v>
      </c>
      <c r="E2955" s="7" t="s">
        <v>36</v>
      </c>
      <c r="F2955" s="7" t="s">
        <v>12</v>
      </c>
      <c r="G2955" s="32">
        <v>25348.823529411766</v>
      </c>
      <c r="H2955" s="7">
        <v>509</v>
      </c>
      <c r="I2955" s="7">
        <v>1738</v>
      </c>
    </row>
    <row r="2956" spans="1:9">
      <c r="A2956" s="7" t="s">
        <v>9</v>
      </c>
      <c r="B2956" s="7">
        <v>109046</v>
      </c>
      <c r="C2956" s="302" t="s">
        <v>5250</v>
      </c>
      <c r="D2956" s="7" t="s">
        <v>5251</v>
      </c>
      <c r="E2956" s="7" t="s">
        <v>14</v>
      </c>
      <c r="F2956" s="7" t="s">
        <v>12</v>
      </c>
      <c r="G2956" s="32">
        <v>48181.680672268907</v>
      </c>
      <c r="H2956" s="7">
        <v>117</v>
      </c>
      <c r="I2956" s="7">
        <v>1349</v>
      </c>
    </row>
    <row r="2957" spans="1:9">
      <c r="A2957" s="7" t="s">
        <v>53</v>
      </c>
      <c r="B2957" s="7">
        <v>109047</v>
      </c>
      <c r="C2957" s="302" t="s">
        <v>5252</v>
      </c>
      <c r="D2957" s="7" t="s">
        <v>5253</v>
      </c>
      <c r="E2957" s="7" t="s">
        <v>143</v>
      </c>
      <c r="F2957" s="7" t="s">
        <v>12</v>
      </c>
      <c r="G2957" s="32">
        <v>8734.7899159663866</v>
      </c>
      <c r="H2957" s="7">
        <v>919</v>
      </c>
      <c r="I2957" s="7">
        <v>2131</v>
      </c>
    </row>
    <row r="2958" spans="1:9">
      <c r="A2958" s="7" t="s">
        <v>53</v>
      </c>
      <c r="B2958" s="7">
        <v>109048</v>
      </c>
      <c r="C2958" s="302" t="s">
        <v>5254</v>
      </c>
      <c r="D2958" s="7" t="s">
        <v>5255</v>
      </c>
      <c r="E2958" s="7" t="s">
        <v>198</v>
      </c>
      <c r="F2958" s="7" t="s">
        <v>12</v>
      </c>
      <c r="G2958" s="32">
        <v>28544.957983193279</v>
      </c>
      <c r="H2958" s="7">
        <v>935</v>
      </c>
      <c r="I2958" s="7">
        <v>2197</v>
      </c>
    </row>
    <row r="2959" spans="1:9">
      <c r="A2959" s="7" t="s">
        <v>53</v>
      </c>
      <c r="B2959" s="7">
        <v>109049</v>
      </c>
      <c r="C2959" s="302" t="s">
        <v>5256</v>
      </c>
      <c r="D2959" s="7" t="s">
        <v>5257</v>
      </c>
      <c r="E2959" s="7" t="s">
        <v>1123</v>
      </c>
      <c r="F2959" s="7" t="s">
        <v>12</v>
      </c>
      <c r="G2959" s="32">
        <v>69540.000000000015</v>
      </c>
      <c r="H2959" s="7">
        <v>926</v>
      </c>
      <c r="I2959" s="7">
        <v>2156</v>
      </c>
    </row>
    <row r="2960" spans="1:9">
      <c r="A2960" s="7" t="s">
        <v>53</v>
      </c>
      <c r="B2960" s="7">
        <v>109050</v>
      </c>
      <c r="C2960" s="302" t="s">
        <v>5258</v>
      </c>
      <c r="D2960" s="7" t="s">
        <v>5259</v>
      </c>
      <c r="E2960" s="7" t="s">
        <v>316</v>
      </c>
      <c r="F2960" s="7" t="s">
        <v>12</v>
      </c>
      <c r="G2960" s="32">
        <v>574792.56302521017</v>
      </c>
      <c r="H2960" s="7">
        <v>925</v>
      </c>
      <c r="I2960" s="7">
        <v>2153</v>
      </c>
    </row>
    <row r="2961" spans="1:9">
      <c r="A2961" s="7" t="s">
        <v>9</v>
      </c>
      <c r="B2961" s="7">
        <v>109051</v>
      </c>
      <c r="C2961" s="302" t="s">
        <v>5260</v>
      </c>
      <c r="D2961" s="7" t="s">
        <v>5261</v>
      </c>
      <c r="E2961" s="7" t="s">
        <v>311</v>
      </c>
      <c r="F2961" s="7" t="s">
        <v>12</v>
      </c>
      <c r="G2961" s="32">
        <v>158277.32773109243</v>
      </c>
      <c r="H2961" s="7">
        <v>105</v>
      </c>
      <c r="I2961" s="7">
        <v>1315</v>
      </c>
    </row>
    <row r="2962" spans="1:9">
      <c r="A2962" s="7" t="s">
        <v>9</v>
      </c>
      <c r="B2962" s="7">
        <v>109052</v>
      </c>
      <c r="C2962" s="302" t="s">
        <v>5262</v>
      </c>
      <c r="D2962" s="7" t="s">
        <v>5263</v>
      </c>
      <c r="E2962" s="7" t="s">
        <v>311</v>
      </c>
      <c r="F2962" s="7" t="s">
        <v>12</v>
      </c>
      <c r="G2962" s="32">
        <v>42763.680672268907</v>
      </c>
      <c r="H2962" s="7">
        <v>105</v>
      </c>
      <c r="I2962" s="7">
        <v>1315</v>
      </c>
    </row>
    <row r="2963" spans="1:9">
      <c r="A2963" s="7" t="s">
        <v>9</v>
      </c>
      <c r="B2963" s="7">
        <v>109053</v>
      </c>
      <c r="C2963" s="302" t="s">
        <v>5264</v>
      </c>
      <c r="D2963" s="7" t="s">
        <v>5265</v>
      </c>
      <c r="E2963" s="7" t="s">
        <v>153</v>
      </c>
      <c r="F2963" s="7" t="s">
        <v>12</v>
      </c>
      <c r="G2963" s="32">
        <v>52289.899159663873</v>
      </c>
      <c r="H2963" s="7">
        <v>116</v>
      </c>
      <c r="I2963" s="7">
        <v>1347</v>
      </c>
    </row>
    <row r="2964" spans="1:9">
      <c r="A2964" s="7" t="s">
        <v>53</v>
      </c>
      <c r="B2964" s="7">
        <v>109054</v>
      </c>
      <c r="C2964" s="302" t="s">
        <v>5266</v>
      </c>
      <c r="D2964" s="7" t="s">
        <v>5267</v>
      </c>
      <c r="E2964" s="7" t="s">
        <v>87</v>
      </c>
      <c r="F2964" s="7" t="s">
        <v>12</v>
      </c>
      <c r="G2964" s="32">
        <v>33529.436974789918</v>
      </c>
      <c r="H2964" s="7">
        <v>920</v>
      </c>
      <c r="I2964" s="7">
        <v>2134</v>
      </c>
    </row>
    <row r="2965" spans="1:9">
      <c r="A2965" s="7" t="s">
        <v>53</v>
      </c>
      <c r="B2965" s="7">
        <v>109055</v>
      </c>
      <c r="C2965" s="302" t="s">
        <v>5268</v>
      </c>
      <c r="D2965" s="7" t="s">
        <v>5269</v>
      </c>
      <c r="E2965" s="7" t="s">
        <v>316</v>
      </c>
      <c r="F2965" s="7" t="s">
        <v>12</v>
      </c>
      <c r="G2965" s="32">
        <v>36391.806722689078</v>
      </c>
      <c r="H2965" s="7">
        <v>925</v>
      </c>
      <c r="I2965" s="7">
        <v>2153</v>
      </c>
    </row>
    <row r="2966" spans="1:9">
      <c r="A2966" s="7" t="s">
        <v>9</v>
      </c>
      <c r="B2966" s="7">
        <v>109056</v>
      </c>
      <c r="C2966" s="302" t="s">
        <v>5270</v>
      </c>
      <c r="D2966" s="7" t="s">
        <v>5271</v>
      </c>
      <c r="E2966" s="7" t="s">
        <v>311</v>
      </c>
      <c r="F2966" s="7" t="s">
        <v>12</v>
      </c>
      <c r="G2966" s="32">
        <v>52214.722689075628</v>
      </c>
      <c r="H2966" s="7">
        <v>105</v>
      </c>
      <c r="I2966" s="7">
        <v>1315</v>
      </c>
    </row>
    <row r="2967" spans="1:9">
      <c r="A2967" s="7" t="s">
        <v>9</v>
      </c>
      <c r="B2967" s="7">
        <v>109057</v>
      </c>
      <c r="C2967" s="302" t="s">
        <v>5272</v>
      </c>
      <c r="D2967" s="7" t="s">
        <v>5273</v>
      </c>
      <c r="E2967" s="7" t="s">
        <v>311</v>
      </c>
      <c r="F2967" s="7" t="s">
        <v>12</v>
      </c>
      <c r="G2967" s="32">
        <v>20518.436974789915</v>
      </c>
      <c r="H2967" s="7">
        <v>105</v>
      </c>
      <c r="I2967" s="7">
        <v>1315</v>
      </c>
    </row>
    <row r="2968" spans="1:9">
      <c r="A2968" s="7" t="s">
        <v>53</v>
      </c>
      <c r="B2968" s="7">
        <v>109058</v>
      </c>
      <c r="C2968" s="302" t="s">
        <v>5274</v>
      </c>
      <c r="D2968" s="7" t="s">
        <v>5275</v>
      </c>
      <c r="E2968" s="7" t="s">
        <v>55</v>
      </c>
      <c r="F2968" s="7" t="s">
        <v>12</v>
      </c>
      <c r="G2968" s="32">
        <v>191597.52100840336</v>
      </c>
      <c r="H2968" s="7">
        <v>936</v>
      </c>
      <c r="I2968" s="7">
        <v>2200</v>
      </c>
    </row>
    <row r="2969" spans="1:9">
      <c r="A2969" s="7" t="s">
        <v>34</v>
      </c>
      <c r="B2969" s="7">
        <v>109059</v>
      </c>
      <c r="C2969" s="302" t="s">
        <v>5276</v>
      </c>
      <c r="D2969" s="7" t="s">
        <v>5277</v>
      </c>
      <c r="E2969" s="7" t="s">
        <v>116</v>
      </c>
      <c r="F2969" s="7" t="s">
        <v>12</v>
      </c>
      <c r="G2969" s="32">
        <v>30672.403361344543</v>
      </c>
      <c r="H2969" s="7">
        <v>605</v>
      </c>
      <c r="I2969" s="7">
        <v>1813</v>
      </c>
    </row>
    <row r="2970" spans="1:9">
      <c r="A2970" s="7" t="s">
        <v>53</v>
      </c>
      <c r="B2970" s="7">
        <v>109060</v>
      </c>
      <c r="C2970" s="302" t="s">
        <v>5278</v>
      </c>
      <c r="D2970" s="7" t="s">
        <v>5279</v>
      </c>
      <c r="E2970" s="7" t="s">
        <v>316</v>
      </c>
      <c r="F2970" s="7" t="s">
        <v>12</v>
      </c>
      <c r="G2970" s="32">
        <v>28394.571428571431</v>
      </c>
      <c r="H2970" s="7">
        <v>925</v>
      </c>
      <c r="I2970" s="7">
        <v>2153</v>
      </c>
    </row>
    <row r="2971" spans="1:9">
      <c r="A2971" s="7" t="s">
        <v>53</v>
      </c>
      <c r="B2971" s="7">
        <v>109061</v>
      </c>
      <c r="C2971" s="302" t="s">
        <v>5280</v>
      </c>
      <c r="D2971" s="7" t="s">
        <v>5281</v>
      </c>
      <c r="E2971" s="7" t="s">
        <v>316</v>
      </c>
      <c r="F2971" s="7" t="s">
        <v>12</v>
      </c>
      <c r="G2971" s="32">
        <v>111032.28571428572</v>
      </c>
      <c r="H2971" s="7">
        <v>925</v>
      </c>
      <c r="I2971" s="7">
        <v>2153</v>
      </c>
    </row>
    <row r="2972" spans="1:9">
      <c r="A2972" s="7" t="s">
        <v>34</v>
      </c>
      <c r="B2972" s="7">
        <v>109063</v>
      </c>
      <c r="C2972" s="302" t="s">
        <v>5282</v>
      </c>
      <c r="D2972" s="7" t="s">
        <v>5283</v>
      </c>
      <c r="E2972" s="7" t="s">
        <v>116</v>
      </c>
      <c r="F2972" s="7" t="s">
        <v>12</v>
      </c>
      <c r="G2972" s="32">
        <v>23086</v>
      </c>
      <c r="H2972" s="7">
        <v>605</v>
      </c>
      <c r="I2972" s="7">
        <v>1813</v>
      </c>
    </row>
    <row r="2973" spans="1:9">
      <c r="A2973" s="7" t="s">
        <v>53</v>
      </c>
      <c r="B2973" s="7">
        <v>109064</v>
      </c>
      <c r="C2973" s="302" t="s">
        <v>5284</v>
      </c>
      <c r="D2973" s="7" t="s">
        <v>5285</v>
      </c>
      <c r="E2973" s="7" t="s">
        <v>134</v>
      </c>
      <c r="F2973" s="7" t="s">
        <v>12</v>
      </c>
      <c r="G2973" s="32">
        <v>45217.201680672275</v>
      </c>
      <c r="H2973" s="7">
        <v>938</v>
      </c>
      <c r="I2973" s="7">
        <v>2207</v>
      </c>
    </row>
    <row r="2974" spans="1:9">
      <c r="A2974" s="7" t="s">
        <v>9</v>
      </c>
      <c r="B2974" s="7">
        <v>109066</v>
      </c>
      <c r="C2974" s="302" t="s">
        <v>5286</v>
      </c>
      <c r="D2974" s="7" t="s">
        <v>5287</v>
      </c>
      <c r="E2974" s="7" t="s">
        <v>311</v>
      </c>
      <c r="F2974" s="7" t="s">
        <v>12</v>
      </c>
      <c r="G2974" s="32">
        <v>35437.008403361346</v>
      </c>
      <c r="H2974" s="7">
        <v>105</v>
      </c>
      <c r="I2974" s="7">
        <v>1315</v>
      </c>
    </row>
    <row r="2975" spans="1:9">
      <c r="A2975" s="7" t="s">
        <v>34</v>
      </c>
      <c r="B2975" s="7">
        <v>109067</v>
      </c>
      <c r="C2975" s="302" t="s">
        <v>5288</v>
      </c>
      <c r="D2975" s="7" t="s">
        <v>5289</v>
      </c>
      <c r="E2975" s="7" t="s">
        <v>116</v>
      </c>
      <c r="F2975" s="7" t="s">
        <v>12</v>
      </c>
      <c r="G2975" s="32">
        <v>37076.142857142862</v>
      </c>
      <c r="H2975" s="7">
        <v>605</v>
      </c>
      <c r="I2975" s="7">
        <v>1813</v>
      </c>
    </row>
    <row r="2976" spans="1:9">
      <c r="A2976" s="7" t="s">
        <v>53</v>
      </c>
      <c r="B2976" s="7">
        <v>109068</v>
      </c>
      <c r="C2976" s="302" t="s">
        <v>5290</v>
      </c>
      <c r="D2976" s="7" t="s">
        <v>5291</v>
      </c>
      <c r="E2976" s="7" t="s">
        <v>72</v>
      </c>
      <c r="F2976" s="7" t="s">
        <v>12</v>
      </c>
      <c r="G2976" s="32">
        <v>11543</v>
      </c>
      <c r="H2976" s="7">
        <v>923</v>
      </c>
      <c r="I2976" s="7">
        <v>2147</v>
      </c>
    </row>
    <row r="2977" spans="1:9">
      <c r="A2977" s="7" t="s">
        <v>53</v>
      </c>
      <c r="B2977" s="7">
        <v>109069</v>
      </c>
      <c r="C2977" s="302" t="s">
        <v>5292</v>
      </c>
      <c r="D2977" s="7" t="s">
        <v>5293</v>
      </c>
      <c r="E2977" s="7" t="s">
        <v>316</v>
      </c>
      <c r="F2977" s="7" t="s">
        <v>12</v>
      </c>
      <c r="G2977" s="32">
        <v>80033.697478991598</v>
      </c>
      <c r="H2977" s="7">
        <v>925</v>
      </c>
      <c r="I2977" s="7">
        <v>2153</v>
      </c>
    </row>
    <row r="2978" spans="1:9">
      <c r="A2978" s="7" t="s">
        <v>9</v>
      </c>
      <c r="B2978" s="7">
        <v>109070</v>
      </c>
      <c r="C2978" s="302" t="s">
        <v>5294</v>
      </c>
      <c r="D2978" s="7" t="s">
        <v>5295</v>
      </c>
      <c r="E2978" s="7" t="s">
        <v>63</v>
      </c>
      <c r="F2978" s="7" t="s">
        <v>12</v>
      </c>
      <c r="G2978" s="32">
        <v>9146.6386554621859</v>
      </c>
      <c r="H2978" s="7">
        <v>111</v>
      </c>
      <c r="I2978" s="7">
        <v>1332</v>
      </c>
    </row>
    <row r="2979" spans="1:9">
      <c r="A2979" s="7" t="s">
        <v>53</v>
      </c>
      <c r="B2979" s="7">
        <v>109071</v>
      </c>
      <c r="C2979" s="302" t="s">
        <v>5296</v>
      </c>
      <c r="D2979" s="7" t="s">
        <v>5297</v>
      </c>
      <c r="E2979" s="7" t="s">
        <v>72</v>
      </c>
      <c r="F2979" s="7" t="s">
        <v>12</v>
      </c>
      <c r="G2979" s="32">
        <v>26648.201680672271</v>
      </c>
      <c r="H2979" s="7">
        <v>923</v>
      </c>
      <c r="I2979" s="7">
        <v>2147</v>
      </c>
    </row>
    <row r="2980" spans="1:9">
      <c r="A2980" s="7" t="s">
        <v>53</v>
      </c>
      <c r="B2980" s="7">
        <v>109072</v>
      </c>
      <c r="C2980" s="302" t="s">
        <v>5298</v>
      </c>
      <c r="D2980" s="7" t="s">
        <v>5299</v>
      </c>
      <c r="E2980" s="7" t="s">
        <v>143</v>
      </c>
      <c r="F2980" s="7" t="s">
        <v>12</v>
      </c>
      <c r="G2980" s="32">
        <v>69069.02521008403</v>
      </c>
      <c r="H2980" s="7">
        <v>919</v>
      </c>
      <c r="I2980" s="7">
        <v>2131</v>
      </c>
    </row>
    <row r="2981" spans="1:9">
      <c r="A2981" s="7" t="s">
        <v>53</v>
      </c>
      <c r="B2981" s="7">
        <v>109073</v>
      </c>
      <c r="C2981" s="302" t="s">
        <v>5300</v>
      </c>
      <c r="D2981" s="7" t="s">
        <v>5301</v>
      </c>
      <c r="E2981" s="7" t="s">
        <v>198</v>
      </c>
      <c r="F2981" s="7" t="s">
        <v>12</v>
      </c>
      <c r="G2981" s="32">
        <v>154950</v>
      </c>
      <c r="H2981" s="7">
        <v>935</v>
      </c>
      <c r="I2981" s="7">
        <v>2197</v>
      </c>
    </row>
    <row r="2982" spans="1:9">
      <c r="A2982" s="7" t="s">
        <v>9</v>
      </c>
      <c r="B2982" s="7">
        <v>109074</v>
      </c>
      <c r="C2982" s="302" t="s">
        <v>5302</v>
      </c>
      <c r="D2982" s="7" t="s">
        <v>5303</v>
      </c>
      <c r="E2982" s="7" t="s">
        <v>153</v>
      </c>
      <c r="F2982" s="7" t="s">
        <v>12</v>
      </c>
      <c r="G2982" s="32">
        <v>47899.378151260506</v>
      </c>
      <c r="H2982" s="7">
        <v>107</v>
      </c>
      <c r="I2982" s="7">
        <v>1320</v>
      </c>
    </row>
    <row r="2983" spans="1:9">
      <c r="A2983" s="7" t="s">
        <v>34</v>
      </c>
      <c r="B2983" s="7">
        <v>109075</v>
      </c>
      <c r="C2983" s="302" t="s">
        <v>5304</v>
      </c>
      <c r="D2983" s="7" t="s">
        <v>4747</v>
      </c>
      <c r="E2983" s="7" t="s">
        <v>364</v>
      </c>
      <c r="F2983" s="7" t="s">
        <v>12</v>
      </c>
      <c r="G2983" s="32">
        <v>26815.26050420168</v>
      </c>
      <c r="H2983" s="7">
        <v>510</v>
      </c>
      <c r="I2983" s="7">
        <v>1739</v>
      </c>
    </row>
    <row r="2984" spans="1:9">
      <c r="A2984" s="7" t="s">
        <v>9</v>
      </c>
      <c r="B2984" s="7">
        <v>109076</v>
      </c>
      <c r="C2984" s="302" t="s">
        <v>5305</v>
      </c>
      <c r="D2984" s="7" t="s">
        <v>5306</v>
      </c>
      <c r="E2984" s="7" t="s">
        <v>311</v>
      </c>
      <c r="F2984" s="7" t="s">
        <v>12</v>
      </c>
      <c r="G2984" s="32">
        <v>23543</v>
      </c>
      <c r="H2984" s="7">
        <v>105</v>
      </c>
      <c r="I2984" s="7">
        <v>1315</v>
      </c>
    </row>
    <row r="2985" spans="1:9">
      <c r="A2985" s="7" t="s">
        <v>9</v>
      </c>
      <c r="B2985" s="7">
        <v>109077</v>
      </c>
      <c r="C2985" s="302" t="s">
        <v>5307</v>
      </c>
      <c r="D2985" s="7" t="s">
        <v>5308</v>
      </c>
      <c r="E2985" s="7" t="s">
        <v>63</v>
      </c>
      <c r="F2985" s="7" t="s">
        <v>12</v>
      </c>
      <c r="G2985" s="32">
        <v>13362.000000000002</v>
      </c>
      <c r="H2985" s="7">
        <v>111</v>
      </c>
      <c r="I2985" s="7">
        <v>1332</v>
      </c>
    </row>
    <row r="2986" spans="1:9">
      <c r="A2986" s="7" t="s">
        <v>9</v>
      </c>
      <c r="B2986" s="7">
        <v>109078</v>
      </c>
      <c r="C2986" s="302" t="s">
        <v>5309</v>
      </c>
      <c r="D2986" s="7" t="s">
        <v>4993</v>
      </c>
      <c r="E2986" s="7" t="s">
        <v>63</v>
      </c>
      <c r="F2986" s="7" t="s">
        <v>12</v>
      </c>
      <c r="G2986" s="32">
        <v>8067.2436974789925</v>
      </c>
      <c r="H2986" s="7">
        <v>111</v>
      </c>
      <c r="I2986" s="7">
        <v>1332</v>
      </c>
    </row>
    <row r="2987" spans="1:9">
      <c r="A2987" s="7" t="s">
        <v>9</v>
      </c>
      <c r="B2987" s="7">
        <v>109079</v>
      </c>
      <c r="C2987" s="302" t="s">
        <v>5310</v>
      </c>
      <c r="D2987" s="7" t="s">
        <v>5311</v>
      </c>
      <c r="E2987" s="7" t="s">
        <v>126</v>
      </c>
      <c r="F2987" s="7" t="s">
        <v>12</v>
      </c>
      <c r="G2987" s="32">
        <v>102529.56302521008</v>
      </c>
      <c r="H2987" s="7">
        <v>104</v>
      </c>
      <c r="I2987" s="7">
        <v>1311</v>
      </c>
    </row>
    <row r="2988" spans="1:9">
      <c r="A2988" s="7" t="s">
        <v>9</v>
      </c>
      <c r="B2988" s="7">
        <v>109081</v>
      </c>
      <c r="C2988" s="302" t="s">
        <v>5312</v>
      </c>
      <c r="D2988" s="7" t="s">
        <v>5313</v>
      </c>
      <c r="E2988" s="7" t="s">
        <v>11</v>
      </c>
      <c r="F2988" s="7" t="s">
        <v>12</v>
      </c>
      <c r="G2988" s="32">
        <v>18991.638655462186</v>
      </c>
      <c r="H2988" s="7">
        <v>102</v>
      </c>
      <c r="I2988" s="7">
        <v>1305</v>
      </c>
    </row>
    <row r="2989" spans="1:9">
      <c r="A2989" s="7" t="s">
        <v>34</v>
      </c>
      <c r="B2989" s="7">
        <v>109082</v>
      </c>
      <c r="C2989" s="302" t="s">
        <v>5314</v>
      </c>
      <c r="D2989" s="7" t="s">
        <v>5315</v>
      </c>
      <c r="E2989" s="7" t="s">
        <v>364</v>
      </c>
      <c r="F2989" s="7" t="s">
        <v>12</v>
      </c>
      <c r="G2989" s="32">
        <v>10592.436974789916</v>
      </c>
      <c r="H2989" s="7">
        <v>510</v>
      </c>
      <c r="I2989" s="7">
        <v>1739</v>
      </c>
    </row>
    <row r="2990" spans="1:9">
      <c r="A2990" s="7" t="s">
        <v>9</v>
      </c>
      <c r="B2990" s="7">
        <v>109083</v>
      </c>
      <c r="C2990" s="302" t="s">
        <v>5316</v>
      </c>
      <c r="D2990" s="7" t="s">
        <v>5317</v>
      </c>
      <c r="E2990" s="7" t="s">
        <v>126</v>
      </c>
      <c r="F2990" s="7" t="s">
        <v>12</v>
      </c>
      <c r="G2990" s="32">
        <v>418786.21008403366</v>
      </c>
      <c r="H2990" s="7">
        <v>104</v>
      </c>
      <c r="I2990" s="7">
        <v>1311</v>
      </c>
    </row>
    <row r="2991" spans="1:9">
      <c r="A2991" s="7" t="s">
        <v>9</v>
      </c>
      <c r="B2991" s="7">
        <v>109085</v>
      </c>
      <c r="C2991" s="302" t="s">
        <v>5318</v>
      </c>
      <c r="D2991" s="7" t="s">
        <v>5319</v>
      </c>
      <c r="E2991" s="7" t="s">
        <v>126</v>
      </c>
      <c r="F2991" s="7" t="s">
        <v>12</v>
      </c>
      <c r="G2991" s="32">
        <v>80344.638655462186</v>
      </c>
      <c r="H2991" s="7">
        <v>104</v>
      </c>
      <c r="I2991" s="7">
        <v>1311</v>
      </c>
    </row>
    <row r="2992" spans="1:9">
      <c r="A2992" s="7" t="s">
        <v>67</v>
      </c>
      <c r="B2992" s="7">
        <v>108743</v>
      </c>
      <c r="C2992" s="302" t="s">
        <v>4750</v>
      </c>
      <c r="D2992" s="7" t="s">
        <v>4751</v>
      </c>
      <c r="E2992" s="7" t="s">
        <v>69</v>
      </c>
      <c r="F2992" s="7" t="s">
        <v>12</v>
      </c>
      <c r="G2992" s="32">
        <v>10359.436974789916</v>
      </c>
      <c r="H2992" s="7">
        <v>906</v>
      </c>
      <c r="I2992" s="7">
        <v>2913</v>
      </c>
    </row>
    <row r="2993" spans="1:9">
      <c r="A2993" s="7" t="s">
        <v>423</v>
      </c>
      <c r="B2993" s="7">
        <v>108744</v>
      </c>
      <c r="C2993" s="302" t="s">
        <v>4752</v>
      </c>
      <c r="D2993" s="7" t="s">
        <v>4753</v>
      </c>
      <c r="E2993" s="7" t="s">
        <v>425</v>
      </c>
      <c r="F2993" s="7" t="s">
        <v>12</v>
      </c>
      <c r="G2993" s="32">
        <v>51596.596638655465</v>
      </c>
      <c r="H2993" s="7">
        <v>405</v>
      </c>
      <c r="I2993" s="7">
        <v>1640</v>
      </c>
    </row>
    <row r="2994" spans="1:9">
      <c r="A2994" s="7" t="s">
        <v>423</v>
      </c>
      <c r="B2994" s="7">
        <v>108746</v>
      </c>
      <c r="C2994" s="302" t="s">
        <v>4754</v>
      </c>
      <c r="D2994" s="7" t="s">
        <v>4755</v>
      </c>
      <c r="E2994" s="7" t="s">
        <v>425</v>
      </c>
      <c r="F2994" s="7" t="s">
        <v>12</v>
      </c>
      <c r="G2994" s="32">
        <v>54424.168067226892</v>
      </c>
      <c r="H2994" s="7">
        <v>405</v>
      </c>
      <c r="I2994" s="7">
        <v>1640</v>
      </c>
    </row>
    <row r="2995" spans="1:9">
      <c r="A2995" s="7" t="s">
        <v>24</v>
      </c>
      <c r="B2995" s="7">
        <v>108747</v>
      </c>
      <c r="C2995" s="302" t="s">
        <v>4756</v>
      </c>
      <c r="D2995" s="7" t="s">
        <v>4757</v>
      </c>
      <c r="E2995" s="7" t="s">
        <v>95</v>
      </c>
      <c r="F2995" s="7" t="s">
        <v>12</v>
      </c>
      <c r="G2995" s="32">
        <v>71296.823529411762</v>
      </c>
      <c r="H2995" s="7">
        <v>713</v>
      </c>
      <c r="I2995" s="7">
        <v>1938</v>
      </c>
    </row>
    <row r="2996" spans="1:9">
      <c r="A2996" s="7" t="s">
        <v>16</v>
      </c>
      <c r="B2996" s="7">
        <v>108749</v>
      </c>
      <c r="C2996" s="302" t="s">
        <v>4758</v>
      </c>
      <c r="D2996" s="7" t="s">
        <v>4759</v>
      </c>
      <c r="E2996" s="7" t="s">
        <v>20</v>
      </c>
      <c r="F2996" s="7" t="s">
        <v>12</v>
      </c>
      <c r="G2996" s="32">
        <v>12100.840336134454</v>
      </c>
      <c r="H2996" s="7">
        <v>413</v>
      </c>
      <c r="I2996" s="7">
        <v>1682</v>
      </c>
    </row>
    <row r="2997" spans="1:9">
      <c r="A2997" s="7" t="s">
        <v>16</v>
      </c>
      <c r="B2997" s="7">
        <v>108750</v>
      </c>
      <c r="C2997" s="302" t="s">
        <v>4760</v>
      </c>
      <c r="D2997" s="7" t="s">
        <v>4761</v>
      </c>
      <c r="E2997" s="7" t="s">
        <v>20</v>
      </c>
      <c r="F2997" s="7" t="s">
        <v>12</v>
      </c>
      <c r="G2997" s="32">
        <v>16386.537815126052</v>
      </c>
      <c r="H2997" s="7">
        <v>413</v>
      </c>
      <c r="I2997" s="7">
        <v>1683</v>
      </c>
    </row>
    <row r="2998" spans="1:9">
      <c r="A2998" s="7" t="s">
        <v>34</v>
      </c>
      <c r="B2998" s="7">
        <v>108752</v>
      </c>
      <c r="C2998" s="302" t="s">
        <v>4762</v>
      </c>
      <c r="D2998" s="7" t="s">
        <v>4763</v>
      </c>
      <c r="E2998" s="7" t="s">
        <v>36</v>
      </c>
      <c r="F2998" s="7" t="s">
        <v>12</v>
      </c>
      <c r="G2998" s="32">
        <v>46110.521008403361</v>
      </c>
      <c r="H2998" s="7">
        <v>509</v>
      </c>
      <c r="I2998" s="7">
        <v>1738</v>
      </c>
    </row>
    <row r="2999" spans="1:9">
      <c r="A2999" s="7" t="s">
        <v>423</v>
      </c>
      <c r="B2999" s="7">
        <v>108754</v>
      </c>
      <c r="C2999" s="302" t="s">
        <v>4764</v>
      </c>
      <c r="D2999" s="7" t="s">
        <v>4765</v>
      </c>
      <c r="E2999" s="7" t="s">
        <v>451</v>
      </c>
      <c r="F2999" s="7" t="s">
        <v>12</v>
      </c>
      <c r="G2999" s="32">
        <v>16190.9243697479</v>
      </c>
      <c r="H2999" s="7">
        <v>410</v>
      </c>
      <c r="I2999" s="7">
        <v>1639</v>
      </c>
    </row>
    <row r="3000" spans="1:9">
      <c r="A3000" s="7" t="s">
        <v>53</v>
      </c>
      <c r="B3000" s="7">
        <v>108755</v>
      </c>
      <c r="C3000" s="302" t="s">
        <v>4766</v>
      </c>
      <c r="D3000" s="7" t="s">
        <v>4767</v>
      </c>
      <c r="E3000" s="7" t="s">
        <v>61</v>
      </c>
      <c r="F3000" s="7" t="s">
        <v>12</v>
      </c>
      <c r="G3000" s="32">
        <v>28064.638655462186</v>
      </c>
      <c r="H3000" s="7">
        <v>921</v>
      </c>
      <c r="I3000" s="7">
        <v>2137</v>
      </c>
    </row>
    <row r="3001" spans="1:9">
      <c r="A3001" s="7" t="s">
        <v>53</v>
      </c>
      <c r="B3001" s="7">
        <v>108756</v>
      </c>
      <c r="C3001" s="302" t="s">
        <v>4768</v>
      </c>
      <c r="D3001" s="7" t="s">
        <v>4769</v>
      </c>
      <c r="E3001" s="7" t="s">
        <v>72</v>
      </c>
      <c r="F3001" s="7" t="s">
        <v>12</v>
      </c>
      <c r="G3001" s="32">
        <v>11008.403361344539</v>
      </c>
      <c r="H3001" s="7">
        <v>923</v>
      </c>
      <c r="I3001" s="7">
        <v>2147</v>
      </c>
    </row>
    <row r="3002" spans="1:9">
      <c r="A3002" s="7" t="s">
        <v>34</v>
      </c>
      <c r="B3002" s="7">
        <v>108757</v>
      </c>
      <c r="C3002" s="302" t="s">
        <v>4770</v>
      </c>
      <c r="D3002" s="7" t="s">
        <v>4771</v>
      </c>
      <c r="E3002" s="7" t="s">
        <v>36</v>
      </c>
      <c r="F3002" s="7" t="s">
        <v>12</v>
      </c>
      <c r="G3002" s="32">
        <v>53603.798319327732</v>
      </c>
      <c r="H3002" s="7">
        <v>509</v>
      </c>
      <c r="I3002" s="7">
        <v>1738</v>
      </c>
    </row>
    <row r="3003" spans="1:9">
      <c r="A3003" s="7" t="s">
        <v>9</v>
      </c>
      <c r="B3003" s="7">
        <v>108759</v>
      </c>
      <c r="C3003" s="302" t="s">
        <v>4772</v>
      </c>
      <c r="D3003" s="7" t="s">
        <v>4773</v>
      </c>
      <c r="E3003" s="7" t="s">
        <v>78</v>
      </c>
      <c r="F3003" s="7" t="s">
        <v>12</v>
      </c>
      <c r="G3003" s="32">
        <v>12100.840336134454</v>
      </c>
      <c r="H3003" s="7">
        <v>114</v>
      </c>
      <c r="I3003" s="7">
        <v>1343</v>
      </c>
    </row>
    <row r="3004" spans="1:9">
      <c r="A3004" s="7" t="s">
        <v>53</v>
      </c>
      <c r="B3004" s="7">
        <v>108760</v>
      </c>
      <c r="C3004" s="302" t="s">
        <v>4774</v>
      </c>
      <c r="D3004" s="7" t="s">
        <v>4775</v>
      </c>
      <c r="E3004" s="7" t="s">
        <v>284</v>
      </c>
      <c r="F3004" s="7" t="s">
        <v>12</v>
      </c>
      <c r="G3004" s="32">
        <v>27675</v>
      </c>
      <c r="H3004" s="7">
        <v>911</v>
      </c>
      <c r="I3004" s="7">
        <v>2112</v>
      </c>
    </row>
    <row r="3005" spans="1:9">
      <c r="A3005" s="7" t="s">
        <v>53</v>
      </c>
      <c r="B3005" s="7">
        <v>108761</v>
      </c>
      <c r="C3005" s="302" t="s">
        <v>4776</v>
      </c>
      <c r="D3005" s="7" t="s">
        <v>4777</v>
      </c>
      <c r="E3005" s="7" t="s">
        <v>354</v>
      </c>
      <c r="F3005" s="7" t="s">
        <v>12</v>
      </c>
      <c r="G3005" s="32">
        <v>14184</v>
      </c>
      <c r="H3005" s="7">
        <v>918</v>
      </c>
      <c r="I3005" s="7">
        <v>2128</v>
      </c>
    </row>
    <row r="3006" spans="1:9">
      <c r="A3006" s="7" t="s">
        <v>9</v>
      </c>
      <c r="B3006" s="7">
        <v>108762</v>
      </c>
      <c r="C3006" s="302" t="s">
        <v>4778</v>
      </c>
      <c r="D3006" s="7" t="s">
        <v>4779</v>
      </c>
      <c r="E3006" s="7" t="s">
        <v>14</v>
      </c>
      <c r="F3006" s="7" t="s">
        <v>12</v>
      </c>
      <c r="G3006" s="32">
        <v>28784.210084033613</v>
      </c>
      <c r="H3006" s="7">
        <v>117</v>
      </c>
      <c r="I3006" s="7">
        <v>1349</v>
      </c>
    </row>
    <row r="3007" spans="1:9">
      <c r="A3007" s="7" t="s">
        <v>53</v>
      </c>
      <c r="B3007" s="7">
        <v>108763</v>
      </c>
      <c r="C3007" s="302" t="s">
        <v>4780</v>
      </c>
      <c r="D3007" s="7" t="s">
        <v>4781</v>
      </c>
      <c r="E3007" s="7" t="s">
        <v>55</v>
      </c>
      <c r="F3007" s="7" t="s">
        <v>12</v>
      </c>
      <c r="G3007" s="32">
        <v>58762.436974789918</v>
      </c>
      <c r="H3007" s="7">
        <v>936</v>
      </c>
      <c r="I3007" s="7">
        <v>2200</v>
      </c>
    </row>
    <row r="3008" spans="1:9">
      <c r="A3008" s="7" t="s">
        <v>423</v>
      </c>
      <c r="B3008" s="7">
        <v>108764</v>
      </c>
      <c r="C3008" s="302" t="s">
        <v>4782</v>
      </c>
      <c r="D3008" s="7" t="s">
        <v>4783</v>
      </c>
      <c r="E3008" s="7" t="s">
        <v>451</v>
      </c>
      <c r="F3008" s="7" t="s">
        <v>12</v>
      </c>
      <c r="G3008" s="32">
        <v>16864.361344537818</v>
      </c>
      <c r="H3008" s="7">
        <v>410</v>
      </c>
      <c r="I3008" s="7">
        <v>1639</v>
      </c>
    </row>
    <row r="3009" spans="1:9">
      <c r="A3009" s="7" t="s">
        <v>16</v>
      </c>
      <c r="B3009" s="7">
        <v>108765</v>
      </c>
      <c r="C3009" s="302" t="s">
        <v>4784</v>
      </c>
      <c r="D3009" s="7" t="s">
        <v>4785</v>
      </c>
      <c r="E3009" s="7" t="s">
        <v>20</v>
      </c>
      <c r="F3009" s="7" t="s">
        <v>12</v>
      </c>
      <c r="G3009" s="32">
        <v>18300</v>
      </c>
      <c r="H3009" s="7">
        <v>413</v>
      </c>
      <c r="I3009" s="7">
        <v>1682</v>
      </c>
    </row>
    <row r="3010" spans="1:9">
      <c r="A3010" s="7" t="s">
        <v>16</v>
      </c>
      <c r="B3010" s="7">
        <v>108766</v>
      </c>
      <c r="C3010" s="302" t="s">
        <v>4786</v>
      </c>
      <c r="D3010" s="7" t="s">
        <v>4787</v>
      </c>
      <c r="E3010" s="7" t="s">
        <v>18</v>
      </c>
      <c r="F3010" s="7" t="s">
        <v>12</v>
      </c>
      <c r="G3010" s="32">
        <v>14850</v>
      </c>
      <c r="H3010" s="7">
        <v>409</v>
      </c>
      <c r="I3010" s="7">
        <v>1673</v>
      </c>
    </row>
    <row r="3011" spans="1:9">
      <c r="A3011" s="7" t="s">
        <v>34</v>
      </c>
      <c r="B3011" s="7">
        <v>108768</v>
      </c>
      <c r="C3011" s="302" t="s">
        <v>4788</v>
      </c>
      <c r="D3011" s="7" t="s">
        <v>4789</v>
      </c>
      <c r="E3011" s="7" t="s">
        <v>36</v>
      </c>
      <c r="F3011" s="7" t="s">
        <v>12</v>
      </c>
      <c r="G3011" s="32">
        <v>29381.44537815126</v>
      </c>
      <c r="H3011" s="7">
        <v>509</v>
      </c>
      <c r="I3011" s="7">
        <v>1738</v>
      </c>
    </row>
    <row r="3012" spans="1:9">
      <c r="A3012" s="7" t="s">
        <v>53</v>
      </c>
      <c r="B3012" s="7">
        <v>108769</v>
      </c>
      <c r="C3012" s="302" t="s">
        <v>4790</v>
      </c>
      <c r="D3012" s="7" t="s">
        <v>4791</v>
      </c>
      <c r="E3012" s="7" t="s">
        <v>354</v>
      </c>
      <c r="F3012" s="7" t="s">
        <v>12</v>
      </c>
      <c r="G3012" s="32">
        <v>198455.47899159664</v>
      </c>
      <c r="H3012" s="7">
        <v>918</v>
      </c>
      <c r="I3012" s="7">
        <v>2128</v>
      </c>
    </row>
    <row r="3013" spans="1:9">
      <c r="A3013" s="7" t="s">
        <v>9</v>
      </c>
      <c r="B3013" s="7">
        <v>108770</v>
      </c>
      <c r="C3013" s="302" t="s">
        <v>4792</v>
      </c>
      <c r="D3013" s="7" t="s">
        <v>4793</v>
      </c>
      <c r="E3013" s="7" t="s">
        <v>78</v>
      </c>
      <c r="F3013" s="7" t="s">
        <v>12</v>
      </c>
      <c r="G3013" s="32">
        <v>29915.991596638654</v>
      </c>
      <c r="H3013" s="7">
        <v>114</v>
      </c>
      <c r="I3013" s="7">
        <v>1343</v>
      </c>
    </row>
    <row r="3014" spans="1:9">
      <c r="A3014" s="7" t="s">
        <v>9</v>
      </c>
      <c r="B3014" s="7">
        <v>108771</v>
      </c>
      <c r="C3014" s="302" t="s">
        <v>4794</v>
      </c>
      <c r="D3014" s="7" t="s">
        <v>4795</v>
      </c>
      <c r="E3014" s="7" t="s">
        <v>28</v>
      </c>
      <c r="F3014" s="7" t="s">
        <v>12</v>
      </c>
      <c r="G3014" s="32">
        <v>12137.512605042017</v>
      </c>
      <c r="H3014" s="7">
        <v>107</v>
      </c>
      <c r="I3014" s="7">
        <v>1320</v>
      </c>
    </row>
    <row r="3015" spans="1:9">
      <c r="A3015" s="7" t="s">
        <v>53</v>
      </c>
      <c r="B3015" s="7">
        <v>108772</v>
      </c>
      <c r="C3015" s="302" t="s">
        <v>4796</v>
      </c>
      <c r="D3015" s="7" t="s">
        <v>4797</v>
      </c>
      <c r="E3015" s="7" t="s">
        <v>72</v>
      </c>
      <c r="F3015" s="7" t="s">
        <v>12</v>
      </c>
      <c r="G3015" s="32">
        <v>48198.436974789918</v>
      </c>
      <c r="H3015" s="7">
        <v>923</v>
      </c>
      <c r="I3015" s="7">
        <v>2147</v>
      </c>
    </row>
    <row r="3016" spans="1:9">
      <c r="A3016" s="7" t="s">
        <v>53</v>
      </c>
      <c r="B3016" s="7">
        <v>108773</v>
      </c>
      <c r="C3016" s="302" t="s">
        <v>4798</v>
      </c>
      <c r="D3016" s="7" t="s">
        <v>4397</v>
      </c>
      <c r="E3016" s="7" t="s">
        <v>58</v>
      </c>
      <c r="F3016" s="7" t="s">
        <v>12</v>
      </c>
      <c r="G3016" s="32">
        <v>95798.756302521011</v>
      </c>
      <c r="H3016" s="7">
        <v>932</v>
      </c>
      <c r="I3016" s="7">
        <v>2177</v>
      </c>
    </row>
    <row r="3017" spans="1:9">
      <c r="A3017" s="7" t="s">
        <v>53</v>
      </c>
      <c r="B3017" s="7">
        <v>108774</v>
      </c>
      <c r="C3017" s="302" t="s">
        <v>4799</v>
      </c>
      <c r="D3017" s="7" t="s">
        <v>4358</v>
      </c>
      <c r="E3017" s="7" t="s">
        <v>58</v>
      </c>
      <c r="F3017" s="7" t="s">
        <v>12</v>
      </c>
      <c r="G3017" s="32">
        <v>63865.840336134461</v>
      </c>
      <c r="H3017" s="7">
        <v>932</v>
      </c>
      <c r="I3017" s="7">
        <v>2177</v>
      </c>
    </row>
    <row r="3018" spans="1:9">
      <c r="A3018" s="7" t="s">
        <v>53</v>
      </c>
      <c r="B3018" s="7">
        <v>108775</v>
      </c>
      <c r="C3018" s="302" t="s">
        <v>4800</v>
      </c>
      <c r="D3018" s="7" t="s">
        <v>4801</v>
      </c>
      <c r="E3018" s="7" t="s">
        <v>118</v>
      </c>
      <c r="F3018" s="7" t="s">
        <v>12</v>
      </c>
      <c r="G3018" s="32">
        <v>30374.403361344539</v>
      </c>
      <c r="H3018" s="7">
        <v>945</v>
      </c>
      <c r="I3018" s="7">
        <v>2232</v>
      </c>
    </row>
    <row r="3019" spans="1:9">
      <c r="A3019" s="7" t="s">
        <v>53</v>
      </c>
      <c r="B3019" s="7">
        <v>108776</v>
      </c>
      <c r="C3019" s="302" t="s">
        <v>4802</v>
      </c>
      <c r="D3019" s="7" t="s">
        <v>4803</v>
      </c>
      <c r="E3019" s="7" t="s">
        <v>61</v>
      </c>
      <c r="F3019" s="7" t="s">
        <v>12</v>
      </c>
      <c r="G3019" s="32">
        <v>38135.563025210089</v>
      </c>
      <c r="H3019" s="7">
        <v>921</v>
      </c>
      <c r="I3019" s="7">
        <v>2137</v>
      </c>
    </row>
    <row r="3020" spans="1:9">
      <c r="A3020" s="7" t="s">
        <v>24</v>
      </c>
      <c r="B3020" s="7">
        <v>108777</v>
      </c>
      <c r="C3020" s="302" t="s">
        <v>4804</v>
      </c>
      <c r="D3020" s="7" t="s">
        <v>4805</v>
      </c>
      <c r="E3020" s="7" t="s">
        <v>95</v>
      </c>
      <c r="F3020" s="7" t="s">
        <v>12</v>
      </c>
      <c r="G3020" s="32">
        <v>13558.386554621849</v>
      </c>
      <c r="H3020" s="7">
        <v>713</v>
      </c>
      <c r="I3020" s="7">
        <v>1938</v>
      </c>
    </row>
    <row r="3021" spans="1:9">
      <c r="A3021" s="7" t="s">
        <v>53</v>
      </c>
      <c r="B3021" s="7">
        <v>108778</v>
      </c>
      <c r="C3021" s="302" t="s">
        <v>4806</v>
      </c>
      <c r="D3021" s="7" t="s">
        <v>4807</v>
      </c>
      <c r="E3021" s="7" t="s">
        <v>55</v>
      </c>
      <c r="F3021" s="7" t="s">
        <v>12</v>
      </c>
      <c r="G3021" s="32">
        <v>51128.201680672268</v>
      </c>
      <c r="H3021" s="7">
        <v>936</v>
      </c>
      <c r="I3021" s="7">
        <v>2200</v>
      </c>
    </row>
    <row r="3022" spans="1:9">
      <c r="A3022" s="7" t="s">
        <v>53</v>
      </c>
      <c r="B3022" s="7">
        <v>108780</v>
      </c>
      <c r="C3022" s="302" t="s">
        <v>4808</v>
      </c>
      <c r="D3022" s="7" t="s">
        <v>4809</v>
      </c>
      <c r="E3022" s="7" t="s">
        <v>186</v>
      </c>
      <c r="F3022" s="7" t="s">
        <v>12</v>
      </c>
      <c r="G3022" s="32">
        <v>65171.529411764706</v>
      </c>
      <c r="H3022" s="7">
        <v>907</v>
      </c>
      <c r="I3022" s="7">
        <v>2100</v>
      </c>
    </row>
    <row r="3023" spans="1:9">
      <c r="A3023" s="7" t="s">
        <v>53</v>
      </c>
      <c r="B3023" s="7">
        <v>108781</v>
      </c>
      <c r="C3023" s="302" t="s">
        <v>4810</v>
      </c>
      <c r="D3023" s="7" t="s">
        <v>4811</v>
      </c>
      <c r="E3023" s="7" t="s">
        <v>61</v>
      </c>
      <c r="F3023" s="7" t="s">
        <v>12</v>
      </c>
      <c r="G3023" s="32">
        <v>20420.15966386555</v>
      </c>
      <c r="H3023" s="7">
        <v>921</v>
      </c>
      <c r="I3023" s="7">
        <v>2137</v>
      </c>
    </row>
    <row r="3024" spans="1:9">
      <c r="A3024" s="7" t="s">
        <v>423</v>
      </c>
      <c r="B3024" s="7">
        <v>108782</v>
      </c>
      <c r="C3024" s="302" t="s">
        <v>4812</v>
      </c>
      <c r="D3024" s="7" t="s">
        <v>4813</v>
      </c>
      <c r="E3024" s="7" t="s">
        <v>425</v>
      </c>
      <c r="F3024" s="7" t="s">
        <v>12</v>
      </c>
      <c r="G3024" s="32">
        <v>37142.857142857145</v>
      </c>
      <c r="H3024" s="7">
        <v>405</v>
      </c>
      <c r="I3024" s="7">
        <v>1640</v>
      </c>
    </row>
    <row r="3025" spans="1:9">
      <c r="A3025" s="7" t="s">
        <v>53</v>
      </c>
      <c r="B3025" s="7">
        <v>108784</v>
      </c>
      <c r="C3025" s="302" t="s">
        <v>4814</v>
      </c>
      <c r="D3025" s="7" t="s">
        <v>4815</v>
      </c>
      <c r="E3025" s="7" t="s">
        <v>186</v>
      </c>
      <c r="F3025" s="7" t="s">
        <v>12</v>
      </c>
      <c r="G3025" s="32">
        <v>16806.798319327732</v>
      </c>
      <c r="H3025" s="7">
        <v>907</v>
      </c>
      <c r="I3025" s="7">
        <v>2100</v>
      </c>
    </row>
    <row r="3026" spans="1:9">
      <c r="A3026" s="7" t="s">
        <v>156</v>
      </c>
      <c r="B3026" s="7">
        <v>108785</v>
      </c>
      <c r="C3026" s="302" t="s">
        <v>4816</v>
      </c>
      <c r="D3026" s="7" t="s">
        <v>4817</v>
      </c>
      <c r="E3026" s="7" t="s">
        <v>200</v>
      </c>
      <c r="F3026" s="7" t="s">
        <v>12</v>
      </c>
      <c r="G3026" s="32">
        <v>17067.243697478993</v>
      </c>
      <c r="H3026" s="7">
        <v>705</v>
      </c>
      <c r="I3026" s="7">
        <v>1914</v>
      </c>
    </row>
    <row r="3027" spans="1:9">
      <c r="A3027" s="7" t="s">
        <v>16</v>
      </c>
      <c r="B3027" s="7">
        <v>108786</v>
      </c>
      <c r="C3027" s="302" t="s">
        <v>4818</v>
      </c>
      <c r="D3027" s="7" t="s">
        <v>4819</v>
      </c>
      <c r="E3027" s="7" t="s">
        <v>170</v>
      </c>
      <c r="F3027" s="7" t="s">
        <v>12</v>
      </c>
      <c r="G3027" s="32">
        <v>28932.000000000004</v>
      </c>
      <c r="H3027" s="7">
        <v>411</v>
      </c>
      <c r="I3027" s="7">
        <v>1676</v>
      </c>
    </row>
    <row r="3028" spans="1:9">
      <c r="A3028" s="7" t="s">
        <v>67</v>
      </c>
      <c r="B3028" s="7">
        <v>108788</v>
      </c>
      <c r="C3028" s="302" t="s">
        <v>4820</v>
      </c>
      <c r="D3028" s="7" t="s">
        <v>4821</v>
      </c>
      <c r="E3028" s="7" t="s">
        <v>69</v>
      </c>
      <c r="F3028" s="7" t="s">
        <v>12</v>
      </c>
      <c r="G3028" s="32">
        <v>23319.327731092439</v>
      </c>
      <c r="H3028" s="7">
        <v>906</v>
      </c>
      <c r="I3028" s="7">
        <v>2913</v>
      </c>
    </row>
    <row r="3029" spans="1:9">
      <c r="A3029" s="7" t="s">
        <v>24</v>
      </c>
      <c r="B3029" s="7">
        <v>108789</v>
      </c>
      <c r="C3029" s="302" t="s">
        <v>4822</v>
      </c>
      <c r="D3029" s="7" t="s">
        <v>2027</v>
      </c>
      <c r="E3029" s="7" t="s">
        <v>376</v>
      </c>
      <c r="F3029" s="7" t="s">
        <v>12</v>
      </c>
      <c r="G3029" s="32">
        <v>398487.04201680678</v>
      </c>
      <c r="H3029" s="7">
        <v>712</v>
      </c>
      <c r="I3029" s="7">
        <v>1936</v>
      </c>
    </row>
    <row r="3030" spans="1:9">
      <c r="A3030" s="7" t="s">
        <v>16</v>
      </c>
      <c r="B3030" s="7">
        <v>108790</v>
      </c>
      <c r="C3030" s="302" t="s">
        <v>4823</v>
      </c>
      <c r="D3030" s="7" t="s">
        <v>4824</v>
      </c>
      <c r="E3030" s="7" t="s">
        <v>18</v>
      </c>
      <c r="F3030" s="7" t="s">
        <v>12</v>
      </c>
      <c r="G3030" s="32">
        <v>15690</v>
      </c>
      <c r="H3030" s="7">
        <v>409</v>
      </c>
      <c r="I3030" s="7">
        <v>1673</v>
      </c>
    </row>
    <row r="3031" spans="1:9">
      <c r="A3031" s="7" t="s">
        <v>9</v>
      </c>
      <c r="B3031" s="7">
        <v>108792</v>
      </c>
      <c r="C3031" s="302" t="s">
        <v>4825</v>
      </c>
      <c r="D3031" s="7" t="s">
        <v>4826</v>
      </c>
      <c r="E3031" s="7" t="s">
        <v>126</v>
      </c>
      <c r="F3031" s="7" t="s">
        <v>12</v>
      </c>
      <c r="G3031" s="32">
        <v>25901.613445378152</v>
      </c>
      <c r="H3031" s="7">
        <v>104</v>
      </c>
      <c r="I3031" s="7">
        <v>1311</v>
      </c>
    </row>
    <row r="3032" spans="1:9">
      <c r="A3032" s="7" t="s">
        <v>53</v>
      </c>
      <c r="B3032" s="7">
        <v>108794</v>
      </c>
      <c r="C3032" s="302" t="s">
        <v>4827</v>
      </c>
      <c r="D3032" s="7" t="s">
        <v>4828</v>
      </c>
      <c r="E3032" s="7" t="s">
        <v>55</v>
      </c>
      <c r="F3032" s="7" t="s">
        <v>12</v>
      </c>
      <c r="G3032" s="32">
        <v>26974.798319327732</v>
      </c>
      <c r="H3032" s="7">
        <v>936</v>
      </c>
      <c r="I3032" s="7">
        <v>2200</v>
      </c>
    </row>
    <row r="3033" spans="1:9">
      <c r="A3033" s="7" t="s">
        <v>16</v>
      </c>
      <c r="B3033" s="7">
        <v>108796</v>
      </c>
      <c r="C3033" s="302" t="s">
        <v>4829</v>
      </c>
      <c r="D3033" s="7" t="s">
        <v>4830</v>
      </c>
      <c r="E3033" s="7" t="s">
        <v>20</v>
      </c>
      <c r="F3033" s="7" t="s">
        <v>12</v>
      </c>
      <c r="G3033" s="32">
        <v>4663.8739495798327</v>
      </c>
      <c r="H3033" s="7">
        <v>413</v>
      </c>
      <c r="I3033" s="7">
        <v>1682</v>
      </c>
    </row>
    <row r="3034" spans="1:9">
      <c r="A3034" s="7" t="s">
        <v>53</v>
      </c>
      <c r="B3034" s="7">
        <v>108797</v>
      </c>
      <c r="C3034" s="302" t="s">
        <v>4831</v>
      </c>
      <c r="D3034" s="7" t="s">
        <v>4832</v>
      </c>
      <c r="E3034" s="7" t="s">
        <v>111</v>
      </c>
      <c r="F3034" s="7" t="s">
        <v>12</v>
      </c>
      <c r="G3034" s="32">
        <v>44850.319327731093</v>
      </c>
      <c r="H3034" s="7">
        <v>934</v>
      </c>
      <c r="I3034" s="7">
        <v>2191</v>
      </c>
    </row>
    <row r="3035" spans="1:9">
      <c r="A3035" s="7" t="s">
        <v>53</v>
      </c>
      <c r="B3035" s="7">
        <v>108798</v>
      </c>
      <c r="C3035" s="302" t="s">
        <v>4833</v>
      </c>
      <c r="D3035" s="7" t="s">
        <v>4834</v>
      </c>
      <c r="E3035" s="7" t="s">
        <v>84</v>
      </c>
      <c r="F3035" s="7" t="s">
        <v>12</v>
      </c>
      <c r="G3035" s="32">
        <v>11543</v>
      </c>
      <c r="H3035" s="7">
        <v>946</v>
      </c>
      <c r="I3035" s="7">
        <v>2235</v>
      </c>
    </row>
    <row r="3036" spans="1:9">
      <c r="A3036" s="7" t="s">
        <v>67</v>
      </c>
      <c r="B3036" s="7">
        <v>108799</v>
      </c>
      <c r="C3036" s="302" t="s">
        <v>4835</v>
      </c>
      <c r="D3036" s="7" t="s">
        <v>4836</v>
      </c>
      <c r="E3036" s="7" t="s">
        <v>69</v>
      </c>
      <c r="F3036" s="7" t="s">
        <v>12</v>
      </c>
      <c r="G3036" s="32">
        <v>75630.243697479003</v>
      </c>
      <c r="H3036" s="7">
        <v>906</v>
      </c>
      <c r="I3036" s="7">
        <v>2913</v>
      </c>
    </row>
    <row r="3037" spans="1:9">
      <c r="A3037" s="7" t="s">
        <v>53</v>
      </c>
      <c r="B3037" s="7">
        <v>108800</v>
      </c>
      <c r="C3037" s="302" t="s">
        <v>4835</v>
      </c>
      <c r="D3037" s="7" t="s">
        <v>4837</v>
      </c>
      <c r="E3037" s="7" t="s">
        <v>61</v>
      </c>
      <c r="F3037" s="7" t="s">
        <v>12</v>
      </c>
      <c r="G3037" s="32">
        <v>51823.218487394959</v>
      </c>
      <c r="H3037" s="7">
        <v>921</v>
      </c>
      <c r="I3037" s="7">
        <v>2137</v>
      </c>
    </row>
    <row r="3038" spans="1:9">
      <c r="A3038" s="7" t="s">
        <v>53</v>
      </c>
      <c r="B3038" s="7">
        <v>108803</v>
      </c>
      <c r="C3038" s="302" t="s">
        <v>4838</v>
      </c>
      <c r="D3038" s="7" t="s">
        <v>4839</v>
      </c>
      <c r="E3038" s="7" t="s">
        <v>72</v>
      </c>
      <c r="F3038" s="7" t="s">
        <v>12</v>
      </c>
      <c r="G3038" s="32">
        <v>23943.747899159665</v>
      </c>
      <c r="H3038" s="7">
        <v>923</v>
      </c>
      <c r="I3038" s="7">
        <v>2147</v>
      </c>
    </row>
    <row r="3039" spans="1:9">
      <c r="A3039" s="7" t="s">
        <v>53</v>
      </c>
      <c r="B3039" s="7">
        <v>108804</v>
      </c>
      <c r="C3039" s="302" t="s">
        <v>4840</v>
      </c>
      <c r="D3039" s="7" t="s">
        <v>4841</v>
      </c>
      <c r="E3039" s="7" t="s">
        <v>134</v>
      </c>
      <c r="F3039" s="7" t="s">
        <v>12</v>
      </c>
      <c r="G3039" s="32">
        <v>172437.08403361347</v>
      </c>
      <c r="H3039" s="7">
        <v>938</v>
      </c>
      <c r="I3039" s="7">
        <v>2207</v>
      </c>
    </row>
    <row r="3040" spans="1:9">
      <c r="A3040" s="7" t="s">
        <v>9</v>
      </c>
      <c r="B3040" s="7">
        <v>108805</v>
      </c>
      <c r="C3040" s="302" t="s">
        <v>4842</v>
      </c>
      <c r="D3040" s="7" t="s">
        <v>4843</v>
      </c>
      <c r="E3040" s="7" t="s">
        <v>28</v>
      </c>
      <c r="F3040" s="7" t="s">
        <v>12</v>
      </c>
      <c r="G3040" s="32">
        <v>11543</v>
      </c>
      <c r="H3040" s="7">
        <v>107</v>
      </c>
      <c r="I3040" s="7">
        <v>1320</v>
      </c>
    </row>
    <row r="3041" spans="1:9">
      <c r="A3041" s="7" t="s">
        <v>53</v>
      </c>
      <c r="B3041" s="7">
        <v>108806</v>
      </c>
      <c r="C3041" s="302" t="s">
        <v>4844</v>
      </c>
      <c r="D3041" s="7" t="s">
        <v>4845</v>
      </c>
      <c r="E3041" s="7" t="s">
        <v>134</v>
      </c>
      <c r="F3041" s="7" t="s">
        <v>12</v>
      </c>
      <c r="G3041" s="32">
        <v>487058.7983193277</v>
      </c>
      <c r="H3041" s="7">
        <v>938</v>
      </c>
      <c r="I3041" s="7">
        <v>2207</v>
      </c>
    </row>
    <row r="3042" spans="1:9">
      <c r="A3042" s="7" t="s">
        <v>9</v>
      </c>
      <c r="B3042" s="7">
        <v>108808</v>
      </c>
      <c r="C3042" s="302" t="s">
        <v>4846</v>
      </c>
      <c r="D3042" s="7" t="s">
        <v>4847</v>
      </c>
      <c r="E3042" s="7" t="s">
        <v>126</v>
      </c>
      <c r="F3042" s="7" t="s">
        <v>12</v>
      </c>
      <c r="G3042" s="32">
        <v>33879.949579831933</v>
      </c>
      <c r="H3042" s="7">
        <v>104</v>
      </c>
      <c r="I3042" s="7">
        <v>1311</v>
      </c>
    </row>
    <row r="3043" spans="1:9">
      <c r="A3043" s="7" t="s">
        <v>156</v>
      </c>
      <c r="B3043" s="7">
        <v>108809</v>
      </c>
      <c r="C3043" s="302" t="s">
        <v>4848</v>
      </c>
      <c r="D3043" s="7" t="s">
        <v>4849</v>
      </c>
      <c r="E3043" s="7" t="s">
        <v>200</v>
      </c>
      <c r="F3043" s="7" t="s">
        <v>12</v>
      </c>
      <c r="G3043" s="32">
        <v>6779.1932773109247</v>
      </c>
      <c r="H3043" s="7">
        <v>705</v>
      </c>
      <c r="I3043" s="7">
        <v>1914</v>
      </c>
    </row>
    <row r="3044" spans="1:9">
      <c r="A3044" s="7" t="s">
        <v>9</v>
      </c>
      <c r="B3044" s="7">
        <v>108810</v>
      </c>
      <c r="C3044" s="302" t="s">
        <v>4850</v>
      </c>
      <c r="D3044" s="7" t="s">
        <v>4851</v>
      </c>
      <c r="E3044" s="7" t="s">
        <v>11</v>
      </c>
      <c r="F3044" s="7" t="s">
        <v>12</v>
      </c>
      <c r="G3044" s="32">
        <v>10241.000000000002</v>
      </c>
      <c r="H3044" s="7">
        <v>102</v>
      </c>
      <c r="I3044" s="7">
        <v>1305</v>
      </c>
    </row>
    <row r="3045" spans="1:9">
      <c r="A3045" s="7" t="s">
        <v>9</v>
      </c>
      <c r="B3045" s="7">
        <v>108811</v>
      </c>
      <c r="C3045" s="302" t="s">
        <v>4852</v>
      </c>
      <c r="D3045" s="7" t="s">
        <v>4853</v>
      </c>
      <c r="E3045" s="7" t="s">
        <v>23</v>
      </c>
      <c r="F3045" s="7" t="s">
        <v>12</v>
      </c>
      <c r="G3045" s="32">
        <v>30871.260504201684</v>
      </c>
      <c r="H3045" s="7">
        <v>103</v>
      </c>
      <c r="I3045" s="7">
        <v>1307</v>
      </c>
    </row>
    <row r="3046" spans="1:9">
      <c r="A3046" s="7" t="s">
        <v>156</v>
      </c>
      <c r="B3046" s="7">
        <v>108812</v>
      </c>
      <c r="C3046" s="302" t="s">
        <v>4854</v>
      </c>
      <c r="D3046" s="7" t="s">
        <v>4855</v>
      </c>
      <c r="E3046" s="7" t="s">
        <v>200</v>
      </c>
      <c r="F3046" s="7" t="s">
        <v>12</v>
      </c>
      <c r="G3046" s="32">
        <v>20586.915966386558</v>
      </c>
      <c r="H3046" s="7">
        <v>705</v>
      </c>
      <c r="I3046" s="7">
        <v>1914</v>
      </c>
    </row>
    <row r="3047" spans="1:9">
      <c r="A3047" s="7" t="s">
        <v>9</v>
      </c>
      <c r="B3047" s="7">
        <v>108813</v>
      </c>
      <c r="C3047" s="302" t="s">
        <v>4856</v>
      </c>
      <c r="D3047" s="7" t="s">
        <v>4857</v>
      </c>
      <c r="E3047" s="7" t="s">
        <v>28</v>
      </c>
      <c r="F3047" s="7" t="s">
        <v>12</v>
      </c>
      <c r="G3047" s="32">
        <v>7936.4369747899173</v>
      </c>
      <c r="H3047" s="7">
        <v>107</v>
      </c>
      <c r="I3047" s="7">
        <v>1320</v>
      </c>
    </row>
    <row r="3048" spans="1:9">
      <c r="A3048" s="7" t="s">
        <v>67</v>
      </c>
      <c r="B3048" s="7">
        <v>108814</v>
      </c>
      <c r="C3048" s="302" t="s">
        <v>4858</v>
      </c>
      <c r="D3048" s="7" t="s">
        <v>4859</v>
      </c>
      <c r="E3048" s="7" t="s">
        <v>69</v>
      </c>
      <c r="F3048" s="7" t="s">
        <v>12</v>
      </c>
      <c r="G3048" s="32">
        <v>57209.378151260513</v>
      </c>
      <c r="H3048" s="7">
        <v>906</v>
      </c>
      <c r="I3048" s="7">
        <v>2913</v>
      </c>
    </row>
    <row r="3049" spans="1:9">
      <c r="A3049" s="7" t="s">
        <v>41</v>
      </c>
      <c r="B3049" s="7">
        <v>108815</v>
      </c>
      <c r="C3049" s="302" t="s">
        <v>4860</v>
      </c>
      <c r="D3049" s="7" t="s">
        <v>4861</v>
      </c>
      <c r="E3049" s="7" t="s">
        <v>43</v>
      </c>
      <c r="F3049" s="7" t="s">
        <v>12</v>
      </c>
      <c r="G3049" s="32">
        <v>69748.016806722691</v>
      </c>
      <c r="H3049" s="7">
        <v>620</v>
      </c>
      <c r="I3049" s="7">
        <v>1877</v>
      </c>
    </row>
    <row r="3050" spans="1:9">
      <c r="A3050" s="7" t="s">
        <v>53</v>
      </c>
      <c r="B3050" s="7">
        <v>108817</v>
      </c>
      <c r="C3050" s="302" t="s">
        <v>4862</v>
      </c>
      <c r="D3050" s="7" t="s">
        <v>4863</v>
      </c>
      <c r="E3050" s="7" t="s">
        <v>76</v>
      </c>
      <c r="F3050" s="7" t="s">
        <v>12</v>
      </c>
      <c r="G3050" s="32">
        <v>82449.983193277309</v>
      </c>
      <c r="H3050" s="7">
        <v>937</v>
      </c>
      <c r="I3050" s="7">
        <v>2203</v>
      </c>
    </row>
    <row r="3051" spans="1:9">
      <c r="A3051" s="7" t="s">
        <v>53</v>
      </c>
      <c r="B3051" s="7">
        <v>108818</v>
      </c>
      <c r="C3051" s="302" t="s">
        <v>4864</v>
      </c>
      <c r="D3051" s="7" t="s">
        <v>4865</v>
      </c>
      <c r="E3051" s="7" t="s">
        <v>225</v>
      </c>
      <c r="F3051" s="7" t="s">
        <v>12</v>
      </c>
      <c r="G3051" s="32">
        <v>73436.159663865546</v>
      </c>
      <c r="H3051" s="7">
        <v>908</v>
      </c>
      <c r="I3051" s="7">
        <v>2103</v>
      </c>
    </row>
    <row r="3052" spans="1:9">
      <c r="A3052" s="7" t="s">
        <v>53</v>
      </c>
      <c r="B3052" s="7">
        <v>108820</v>
      </c>
      <c r="C3052" s="302" t="s">
        <v>4866</v>
      </c>
      <c r="D3052" s="7" t="s">
        <v>4867</v>
      </c>
      <c r="E3052" s="7" t="s">
        <v>143</v>
      </c>
      <c r="F3052" s="7" t="s">
        <v>12</v>
      </c>
      <c r="G3052" s="32">
        <v>11033.621848739496</v>
      </c>
      <c r="H3052" s="7">
        <v>919</v>
      </c>
      <c r="I3052" s="7">
        <v>2131</v>
      </c>
    </row>
    <row r="3053" spans="1:9">
      <c r="A3053" s="7" t="s">
        <v>9</v>
      </c>
      <c r="B3053" s="7">
        <v>108821</v>
      </c>
      <c r="C3053" s="302" t="s">
        <v>4868</v>
      </c>
      <c r="D3053" s="7" t="s">
        <v>4869</v>
      </c>
      <c r="E3053" s="7" t="s">
        <v>126</v>
      </c>
      <c r="F3053" s="7" t="s">
        <v>12</v>
      </c>
      <c r="G3053" s="32">
        <v>67458.168067226899</v>
      </c>
      <c r="H3053" s="7">
        <v>104</v>
      </c>
      <c r="I3053" s="7">
        <v>1311</v>
      </c>
    </row>
    <row r="3054" spans="1:9">
      <c r="A3054" s="7" t="s">
        <v>53</v>
      </c>
      <c r="B3054" s="7">
        <v>108822</v>
      </c>
      <c r="C3054" s="302" t="s">
        <v>4870</v>
      </c>
      <c r="D3054" s="7" t="s">
        <v>4871</v>
      </c>
      <c r="E3054" s="7" t="s">
        <v>118</v>
      </c>
      <c r="F3054" s="7" t="s">
        <v>12</v>
      </c>
      <c r="G3054" s="32">
        <v>97470</v>
      </c>
      <c r="H3054" s="7">
        <v>945</v>
      </c>
      <c r="I3054" s="7">
        <v>2232</v>
      </c>
    </row>
    <row r="3055" spans="1:9">
      <c r="A3055" s="7" t="s">
        <v>34</v>
      </c>
      <c r="B3055" s="7">
        <v>108823</v>
      </c>
      <c r="C3055" s="302" t="s">
        <v>4872</v>
      </c>
      <c r="D3055" s="7" t="s">
        <v>4873</v>
      </c>
      <c r="E3055" s="7" t="s">
        <v>36</v>
      </c>
      <c r="F3055" s="7" t="s">
        <v>12</v>
      </c>
      <c r="G3055" s="32">
        <v>36302.521008403361</v>
      </c>
      <c r="H3055" s="7">
        <v>509</v>
      </c>
      <c r="I3055" s="7">
        <v>1738</v>
      </c>
    </row>
    <row r="3056" spans="1:9">
      <c r="A3056" s="7" t="s">
        <v>16</v>
      </c>
      <c r="B3056" s="7">
        <v>108824</v>
      </c>
      <c r="C3056" s="302" t="s">
        <v>4874</v>
      </c>
      <c r="D3056" s="7" t="s">
        <v>4875</v>
      </c>
      <c r="E3056" s="7" t="s">
        <v>20</v>
      </c>
      <c r="F3056" s="7" t="s">
        <v>12</v>
      </c>
      <c r="G3056" s="32">
        <v>17396.97478991597</v>
      </c>
      <c r="H3056" s="7">
        <v>413</v>
      </c>
      <c r="I3056" s="7">
        <v>1682</v>
      </c>
    </row>
    <row r="3057" spans="1:9">
      <c r="A3057" s="7" t="s">
        <v>53</v>
      </c>
      <c r="B3057" s="7">
        <v>108825</v>
      </c>
      <c r="C3057" s="302" t="s">
        <v>4876</v>
      </c>
      <c r="D3057" s="7" t="s">
        <v>4877</v>
      </c>
      <c r="E3057" s="7" t="s">
        <v>58</v>
      </c>
      <c r="F3057" s="7" t="s">
        <v>12</v>
      </c>
      <c r="G3057" s="32">
        <v>30252.201680672271</v>
      </c>
      <c r="H3057" s="7">
        <v>932</v>
      </c>
      <c r="I3057" s="7">
        <v>2177</v>
      </c>
    </row>
    <row r="3058" spans="1:9">
      <c r="A3058" s="7" t="s">
        <v>53</v>
      </c>
      <c r="B3058" s="7">
        <v>108826</v>
      </c>
      <c r="C3058" s="302" t="s">
        <v>4878</v>
      </c>
      <c r="D3058" s="7" t="s">
        <v>4879</v>
      </c>
      <c r="E3058" s="7" t="s">
        <v>225</v>
      </c>
      <c r="F3058" s="7" t="s">
        <v>12</v>
      </c>
      <c r="G3058" s="32">
        <v>36726.403361344535</v>
      </c>
      <c r="H3058" s="7">
        <v>908</v>
      </c>
      <c r="I3058" s="7">
        <v>2103</v>
      </c>
    </row>
    <row r="3059" spans="1:9">
      <c r="A3059" s="7" t="s">
        <v>53</v>
      </c>
      <c r="B3059" s="7">
        <v>108828</v>
      </c>
      <c r="C3059" s="302" t="s">
        <v>4880</v>
      </c>
      <c r="D3059" s="7" t="s">
        <v>4881</v>
      </c>
      <c r="E3059" s="7" t="s">
        <v>354</v>
      </c>
      <c r="F3059" s="7" t="s">
        <v>12</v>
      </c>
      <c r="G3059" s="32">
        <v>45355.470588235301</v>
      </c>
      <c r="H3059" s="7">
        <v>918</v>
      </c>
      <c r="I3059" s="7">
        <v>2128</v>
      </c>
    </row>
    <row r="3060" spans="1:9">
      <c r="A3060" s="7" t="s">
        <v>53</v>
      </c>
      <c r="B3060" s="7">
        <v>108829</v>
      </c>
      <c r="C3060" s="302" t="s">
        <v>4882</v>
      </c>
      <c r="D3060" s="7" t="s">
        <v>4883</v>
      </c>
      <c r="E3060" s="7" t="s">
        <v>61</v>
      </c>
      <c r="F3060" s="7" t="s">
        <v>12</v>
      </c>
      <c r="G3060" s="32">
        <v>47994</v>
      </c>
      <c r="H3060" s="7">
        <v>921</v>
      </c>
      <c r="I3060" s="7">
        <v>2137</v>
      </c>
    </row>
    <row r="3061" spans="1:9">
      <c r="A3061" s="7" t="s">
        <v>16</v>
      </c>
      <c r="B3061" s="7">
        <v>108830</v>
      </c>
      <c r="C3061" s="302" t="s">
        <v>4884</v>
      </c>
      <c r="D3061" s="7" t="s">
        <v>4885</v>
      </c>
      <c r="E3061" s="7" t="s">
        <v>170</v>
      </c>
      <c r="F3061" s="7" t="s">
        <v>12</v>
      </c>
      <c r="G3061" s="32">
        <v>54088.436974789918</v>
      </c>
      <c r="H3061" s="7">
        <v>411</v>
      </c>
      <c r="I3061" s="7">
        <v>1676</v>
      </c>
    </row>
    <row r="3062" spans="1:9">
      <c r="A3062" s="7" t="s">
        <v>9</v>
      </c>
      <c r="B3062" s="7">
        <v>108831</v>
      </c>
      <c r="C3062" s="302" t="s">
        <v>4886</v>
      </c>
      <c r="D3062" s="7" t="s">
        <v>4887</v>
      </c>
      <c r="E3062" s="7" t="s">
        <v>11</v>
      </c>
      <c r="F3062" s="7" t="s">
        <v>12</v>
      </c>
      <c r="G3062" s="32">
        <v>30488.932773109245</v>
      </c>
      <c r="H3062" s="7">
        <v>102</v>
      </c>
      <c r="I3062" s="7">
        <v>1305</v>
      </c>
    </row>
    <row r="3063" spans="1:9">
      <c r="A3063" s="7" t="s">
        <v>53</v>
      </c>
      <c r="B3063" s="7">
        <v>108832</v>
      </c>
      <c r="C3063" s="302" t="s">
        <v>4888</v>
      </c>
      <c r="D3063" s="7" t="s">
        <v>4889</v>
      </c>
      <c r="E3063" s="7" t="s">
        <v>225</v>
      </c>
      <c r="F3063" s="7" t="s">
        <v>12</v>
      </c>
      <c r="G3063" s="32">
        <v>57373.142857142855</v>
      </c>
      <c r="H3063" s="7">
        <v>908</v>
      </c>
      <c r="I3063" s="7">
        <v>2103</v>
      </c>
    </row>
    <row r="3064" spans="1:9">
      <c r="A3064" s="7" t="s">
        <v>53</v>
      </c>
      <c r="B3064" s="7">
        <v>108833</v>
      </c>
      <c r="C3064" s="302" t="s">
        <v>4890</v>
      </c>
      <c r="D3064" s="7" t="s">
        <v>4891</v>
      </c>
      <c r="E3064" s="7" t="s">
        <v>87</v>
      </c>
      <c r="F3064" s="7" t="s">
        <v>12</v>
      </c>
      <c r="G3064" s="32">
        <v>8975</v>
      </c>
      <c r="H3064" s="7">
        <v>920</v>
      </c>
      <c r="I3064" s="7">
        <v>2134</v>
      </c>
    </row>
    <row r="3065" spans="1:9">
      <c r="A3065" s="7" t="s">
        <v>53</v>
      </c>
      <c r="B3065" s="7">
        <v>108834</v>
      </c>
      <c r="C3065" s="302" t="s">
        <v>4892</v>
      </c>
      <c r="D3065" s="7" t="s">
        <v>4891</v>
      </c>
      <c r="E3065" s="7" t="s">
        <v>87</v>
      </c>
      <c r="F3065" s="7" t="s">
        <v>12</v>
      </c>
      <c r="G3065" s="32">
        <v>8665.4201680672268</v>
      </c>
      <c r="H3065" s="7">
        <v>920</v>
      </c>
      <c r="I3065" s="7">
        <v>2134</v>
      </c>
    </row>
    <row r="3066" spans="1:9">
      <c r="A3066" s="7" t="s">
        <v>9</v>
      </c>
      <c r="B3066" s="7">
        <v>108835</v>
      </c>
      <c r="C3066" s="302" t="s">
        <v>4893</v>
      </c>
      <c r="D3066" s="7" t="s">
        <v>4894</v>
      </c>
      <c r="E3066" s="7" t="s">
        <v>23</v>
      </c>
      <c r="F3066" s="7" t="s">
        <v>12</v>
      </c>
      <c r="G3066" s="32">
        <v>11552</v>
      </c>
      <c r="H3066" s="7">
        <v>103</v>
      </c>
      <c r="I3066" s="7">
        <v>1307</v>
      </c>
    </row>
    <row r="3067" spans="1:9">
      <c r="A3067" s="7" t="s">
        <v>53</v>
      </c>
      <c r="B3067" s="7">
        <v>108836</v>
      </c>
      <c r="C3067" s="302" t="s">
        <v>4895</v>
      </c>
      <c r="D3067" s="7" t="s">
        <v>4896</v>
      </c>
      <c r="E3067" s="7" t="s">
        <v>186</v>
      </c>
      <c r="F3067" s="7" t="s">
        <v>12</v>
      </c>
      <c r="G3067" s="32">
        <v>11543</v>
      </c>
      <c r="H3067" s="7">
        <v>907</v>
      </c>
      <c r="I3067" s="7">
        <v>2100</v>
      </c>
    </row>
    <row r="3068" spans="1:9">
      <c r="A3068" s="7" t="s">
        <v>67</v>
      </c>
      <c r="B3068" s="7">
        <v>108837</v>
      </c>
      <c r="C3068" s="302" t="s">
        <v>4897</v>
      </c>
      <c r="D3068" s="7" t="s">
        <v>4898</v>
      </c>
      <c r="E3068" s="7" t="s">
        <v>69</v>
      </c>
      <c r="F3068" s="7" t="s">
        <v>12</v>
      </c>
      <c r="G3068" s="32">
        <v>61485.470588235301</v>
      </c>
      <c r="H3068" s="7">
        <v>906</v>
      </c>
      <c r="I3068" s="7">
        <v>2913</v>
      </c>
    </row>
    <row r="3069" spans="1:9">
      <c r="A3069" s="7" t="s">
        <v>156</v>
      </c>
      <c r="B3069" s="7">
        <v>108838</v>
      </c>
      <c r="C3069" s="302" t="s">
        <v>4899</v>
      </c>
      <c r="D3069" s="7" t="s">
        <v>4900</v>
      </c>
      <c r="E3069" s="7" t="s">
        <v>200</v>
      </c>
      <c r="F3069" s="7" t="s">
        <v>12</v>
      </c>
      <c r="G3069" s="32">
        <v>31932.915966386554</v>
      </c>
      <c r="H3069" s="7">
        <v>705</v>
      </c>
      <c r="I3069" s="7">
        <v>1914</v>
      </c>
    </row>
    <row r="3070" spans="1:9">
      <c r="A3070" s="7" t="s">
        <v>53</v>
      </c>
      <c r="B3070" s="7">
        <v>108839</v>
      </c>
      <c r="C3070" s="302" t="s">
        <v>4901</v>
      </c>
      <c r="D3070" s="7" t="s">
        <v>4902</v>
      </c>
      <c r="E3070" s="7" t="s">
        <v>143</v>
      </c>
      <c r="F3070" s="7" t="s">
        <v>12</v>
      </c>
      <c r="G3070" s="32">
        <v>31056</v>
      </c>
      <c r="H3070" s="7">
        <v>919</v>
      </c>
      <c r="I3070" s="7">
        <v>2131</v>
      </c>
    </row>
    <row r="3071" spans="1:9">
      <c r="A3071" s="7" t="s">
        <v>53</v>
      </c>
      <c r="B3071" s="7">
        <v>108840</v>
      </c>
      <c r="C3071" s="302" t="s">
        <v>4903</v>
      </c>
      <c r="D3071" s="7" t="s">
        <v>4904</v>
      </c>
      <c r="E3071" s="7" t="s">
        <v>118</v>
      </c>
      <c r="F3071" s="7" t="s">
        <v>12</v>
      </c>
      <c r="G3071" s="32">
        <v>43907.478991596639</v>
      </c>
      <c r="H3071" s="7">
        <v>945</v>
      </c>
      <c r="I3071" s="7">
        <v>2232</v>
      </c>
    </row>
    <row r="3072" spans="1:9">
      <c r="A3072" s="7" t="s">
        <v>9</v>
      </c>
      <c r="B3072" s="7">
        <v>108841</v>
      </c>
      <c r="C3072" s="302" t="s">
        <v>4905</v>
      </c>
      <c r="D3072" s="7" t="s">
        <v>4906</v>
      </c>
      <c r="E3072" s="7" t="s">
        <v>28</v>
      </c>
      <c r="F3072" s="7" t="s">
        <v>12</v>
      </c>
      <c r="G3072" s="32">
        <v>17084.042016806721</v>
      </c>
      <c r="H3072" s="7">
        <v>107</v>
      </c>
      <c r="I3072" s="7">
        <v>1320</v>
      </c>
    </row>
    <row r="3073" spans="1:9">
      <c r="A3073" s="7" t="s">
        <v>423</v>
      </c>
      <c r="B3073" s="7">
        <v>108842</v>
      </c>
      <c r="C3073" s="302" t="s">
        <v>4907</v>
      </c>
      <c r="D3073" s="7" t="s">
        <v>4908</v>
      </c>
      <c r="E3073" s="7" t="s">
        <v>451</v>
      </c>
      <c r="F3073" s="7" t="s">
        <v>12</v>
      </c>
      <c r="G3073" s="32">
        <v>29735.932773109245</v>
      </c>
      <c r="H3073" s="7">
        <v>410</v>
      </c>
      <c r="I3073" s="7">
        <v>1639</v>
      </c>
    </row>
    <row r="3074" spans="1:9">
      <c r="A3074" s="7" t="s">
        <v>34</v>
      </c>
      <c r="B3074" s="7">
        <v>108843</v>
      </c>
      <c r="C3074" s="302" t="s">
        <v>4909</v>
      </c>
      <c r="D3074" s="7" t="s">
        <v>4910</v>
      </c>
      <c r="E3074" s="7" t="s">
        <v>36</v>
      </c>
      <c r="F3074" s="7" t="s">
        <v>12</v>
      </c>
      <c r="G3074" s="32">
        <v>140840</v>
      </c>
      <c r="H3074" s="7">
        <v>509</v>
      </c>
      <c r="I3074" s="7">
        <v>1738</v>
      </c>
    </row>
    <row r="3075" spans="1:9">
      <c r="A3075" s="7" t="s">
        <v>67</v>
      </c>
      <c r="B3075" s="7">
        <v>108844</v>
      </c>
      <c r="C3075" s="302" t="s">
        <v>4911</v>
      </c>
      <c r="D3075" s="7" t="s">
        <v>4912</v>
      </c>
      <c r="E3075" s="7" t="s">
        <v>69</v>
      </c>
      <c r="F3075" s="7" t="s">
        <v>12</v>
      </c>
      <c r="G3075" s="32">
        <v>125239.27731092437</v>
      </c>
      <c r="H3075" s="7">
        <v>906</v>
      </c>
      <c r="I3075" s="7">
        <v>2913</v>
      </c>
    </row>
    <row r="3076" spans="1:9">
      <c r="A3076" s="7" t="s">
        <v>9</v>
      </c>
      <c r="B3076" s="7">
        <v>108845</v>
      </c>
      <c r="C3076" s="302" t="s">
        <v>4913</v>
      </c>
      <c r="D3076" s="7" t="s">
        <v>4914</v>
      </c>
      <c r="E3076" s="7" t="s">
        <v>126</v>
      </c>
      <c r="F3076" s="7" t="s">
        <v>12</v>
      </c>
      <c r="G3076" s="32">
        <v>54303.823529411769</v>
      </c>
      <c r="H3076" s="7">
        <v>104</v>
      </c>
      <c r="I3076" s="7">
        <v>1311</v>
      </c>
    </row>
    <row r="3077" spans="1:9">
      <c r="A3077" s="7" t="s">
        <v>53</v>
      </c>
      <c r="B3077" s="7">
        <v>108846</v>
      </c>
      <c r="C3077" s="302" t="s">
        <v>4915</v>
      </c>
      <c r="D3077" s="7" t="s">
        <v>4916</v>
      </c>
      <c r="E3077" s="7" t="s">
        <v>87</v>
      </c>
      <c r="F3077" s="7" t="s">
        <v>12</v>
      </c>
      <c r="G3077" s="32">
        <v>114705.83193277312</v>
      </c>
      <c r="H3077" s="7">
        <v>920</v>
      </c>
      <c r="I3077" s="7">
        <v>2134</v>
      </c>
    </row>
    <row r="3078" spans="1:9">
      <c r="A3078" s="7" t="s">
        <v>53</v>
      </c>
      <c r="B3078" s="7">
        <v>108848</v>
      </c>
      <c r="C3078" s="302" t="s">
        <v>4917</v>
      </c>
      <c r="D3078" s="7" t="s">
        <v>4918</v>
      </c>
      <c r="E3078" s="7" t="s">
        <v>84</v>
      </c>
      <c r="F3078" s="7" t="s">
        <v>12</v>
      </c>
      <c r="G3078" s="32">
        <v>35196.857142857145</v>
      </c>
      <c r="H3078" s="7">
        <v>946</v>
      </c>
      <c r="I3078" s="7">
        <v>2235</v>
      </c>
    </row>
    <row r="3079" spans="1:9">
      <c r="A3079" s="7" t="s">
        <v>156</v>
      </c>
      <c r="B3079" s="7">
        <v>108849</v>
      </c>
      <c r="C3079" s="302" t="s">
        <v>4919</v>
      </c>
      <c r="D3079" s="7" t="s">
        <v>4920</v>
      </c>
      <c r="E3079" s="7" t="s">
        <v>200</v>
      </c>
      <c r="F3079" s="7" t="s">
        <v>12</v>
      </c>
      <c r="G3079" s="32">
        <v>31932.915966386554</v>
      </c>
      <c r="H3079" s="7">
        <v>705</v>
      </c>
      <c r="I3079" s="7">
        <v>1914</v>
      </c>
    </row>
    <row r="3080" spans="1:9">
      <c r="A3080" s="7" t="s">
        <v>67</v>
      </c>
      <c r="B3080" s="7">
        <v>108850</v>
      </c>
      <c r="C3080" s="302" t="s">
        <v>4921</v>
      </c>
      <c r="D3080" s="7" t="s">
        <v>4922</v>
      </c>
      <c r="E3080" s="7" t="s">
        <v>69</v>
      </c>
      <c r="F3080" s="7" t="s">
        <v>12</v>
      </c>
      <c r="G3080" s="32">
        <v>47899.378151260506</v>
      </c>
      <c r="H3080" s="7">
        <v>906</v>
      </c>
      <c r="I3080" s="7">
        <v>2913</v>
      </c>
    </row>
    <row r="3081" spans="1:9">
      <c r="A3081" s="7" t="s">
        <v>9</v>
      </c>
      <c r="B3081" s="7">
        <v>108851</v>
      </c>
      <c r="C3081" s="302" t="s">
        <v>4923</v>
      </c>
      <c r="D3081" s="7" t="s">
        <v>4924</v>
      </c>
      <c r="E3081" s="7" t="s">
        <v>11</v>
      </c>
      <c r="F3081" s="7" t="s">
        <v>12</v>
      </c>
      <c r="G3081" s="32">
        <v>77474.621848739494</v>
      </c>
      <c r="H3081" s="7">
        <v>102</v>
      </c>
      <c r="I3081" s="7">
        <v>1305</v>
      </c>
    </row>
    <row r="3082" spans="1:9">
      <c r="A3082" s="7" t="s">
        <v>53</v>
      </c>
      <c r="B3082" s="7">
        <v>108852</v>
      </c>
      <c r="C3082" s="302" t="s">
        <v>4925</v>
      </c>
      <c r="D3082" s="7" t="s">
        <v>4926</v>
      </c>
      <c r="E3082" s="7" t="s">
        <v>134</v>
      </c>
      <c r="F3082" s="7" t="s">
        <v>12</v>
      </c>
      <c r="G3082" s="32">
        <v>879591.5882352941</v>
      </c>
      <c r="H3082" s="7">
        <v>938</v>
      </c>
      <c r="I3082" s="7">
        <v>2207</v>
      </c>
    </row>
    <row r="3083" spans="1:9">
      <c r="A3083" s="7" t="s">
        <v>53</v>
      </c>
      <c r="B3083" s="7">
        <v>108853</v>
      </c>
      <c r="C3083" s="302" t="s">
        <v>4927</v>
      </c>
      <c r="D3083" s="7" t="s">
        <v>4928</v>
      </c>
      <c r="E3083" s="7" t="s">
        <v>134</v>
      </c>
      <c r="F3083" s="7" t="s">
        <v>12</v>
      </c>
      <c r="G3083" s="32">
        <v>23529.504201680673</v>
      </c>
      <c r="H3083" s="7">
        <v>938</v>
      </c>
      <c r="I3083" s="7">
        <v>2207</v>
      </c>
    </row>
    <row r="3084" spans="1:9">
      <c r="A3084" s="7" t="s">
        <v>9</v>
      </c>
      <c r="B3084" s="7">
        <v>108854</v>
      </c>
      <c r="C3084" s="302" t="s">
        <v>4929</v>
      </c>
      <c r="D3084" s="7" t="s">
        <v>4930</v>
      </c>
      <c r="E3084" s="7" t="s">
        <v>65</v>
      </c>
      <c r="F3084" s="7" t="s">
        <v>12</v>
      </c>
      <c r="G3084" s="32">
        <v>15253.184873949582</v>
      </c>
      <c r="H3084" s="7">
        <v>113</v>
      </c>
      <c r="I3084" s="7">
        <v>1339</v>
      </c>
    </row>
    <row r="3085" spans="1:9">
      <c r="A3085" s="7" t="s">
        <v>53</v>
      </c>
      <c r="B3085" s="7">
        <v>108855</v>
      </c>
      <c r="C3085" s="302" t="s">
        <v>4931</v>
      </c>
      <c r="D3085" s="7" t="s">
        <v>4932</v>
      </c>
      <c r="E3085" s="7" t="s">
        <v>61</v>
      </c>
      <c r="F3085" s="7" t="s">
        <v>12</v>
      </c>
      <c r="G3085" s="32">
        <v>191597.52100840336</v>
      </c>
      <c r="H3085" s="7">
        <v>921</v>
      </c>
      <c r="I3085" s="7">
        <v>2137</v>
      </c>
    </row>
    <row r="3086" spans="1:9">
      <c r="A3086" s="7" t="s">
        <v>53</v>
      </c>
      <c r="B3086" s="7">
        <v>108856</v>
      </c>
      <c r="C3086" s="302" t="s">
        <v>4933</v>
      </c>
      <c r="D3086" s="7" t="s">
        <v>4934</v>
      </c>
      <c r="E3086" s="7" t="s">
        <v>134</v>
      </c>
      <c r="F3086" s="7" t="s">
        <v>12</v>
      </c>
      <c r="G3086" s="32">
        <v>191597.52100840336</v>
      </c>
      <c r="H3086" s="7">
        <v>938</v>
      </c>
      <c r="I3086" s="7">
        <v>2207</v>
      </c>
    </row>
    <row r="3087" spans="1:9">
      <c r="A3087" s="7" t="s">
        <v>53</v>
      </c>
      <c r="B3087" s="7">
        <v>108857</v>
      </c>
      <c r="C3087" s="302" t="s">
        <v>4935</v>
      </c>
      <c r="D3087" s="7" t="s">
        <v>4936</v>
      </c>
      <c r="E3087" s="7" t="s">
        <v>55</v>
      </c>
      <c r="F3087" s="7" t="s">
        <v>12</v>
      </c>
      <c r="G3087" s="32">
        <v>59087.991596638662</v>
      </c>
      <c r="H3087" s="7">
        <v>936</v>
      </c>
      <c r="I3087" s="7">
        <v>2200</v>
      </c>
    </row>
    <row r="3088" spans="1:9">
      <c r="A3088" s="7" t="s">
        <v>53</v>
      </c>
      <c r="B3088" s="7">
        <v>108860</v>
      </c>
      <c r="C3088" s="302" t="s">
        <v>4937</v>
      </c>
      <c r="D3088" s="7" t="s">
        <v>4938</v>
      </c>
      <c r="E3088" s="7" t="s">
        <v>143</v>
      </c>
      <c r="F3088" s="7" t="s">
        <v>12</v>
      </c>
      <c r="G3088" s="32">
        <v>10924.403361344539</v>
      </c>
      <c r="H3088" s="7">
        <v>919</v>
      </c>
      <c r="I3088" s="7">
        <v>2131</v>
      </c>
    </row>
    <row r="3089" spans="1:9">
      <c r="A3089" s="7" t="s">
        <v>67</v>
      </c>
      <c r="B3089" s="7">
        <v>108861</v>
      </c>
      <c r="C3089" s="302" t="s">
        <v>4939</v>
      </c>
      <c r="D3089" s="7" t="s">
        <v>4940</v>
      </c>
      <c r="E3089" s="7" t="s">
        <v>69</v>
      </c>
      <c r="F3089" s="7" t="s">
        <v>12</v>
      </c>
      <c r="G3089" s="32">
        <v>53949.478991596639</v>
      </c>
      <c r="H3089" s="7">
        <v>906</v>
      </c>
      <c r="I3089" s="7">
        <v>2913</v>
      </c>
    </row>
    <row r="3090" spans="1:9">
      <c r="A3090" s="7" t="s">
        <v>9</v>
      </c>
      <c r="B3090" s="7">
        <v>108863</v>
      </c>
      <c r="C3090" s="302" t="s">
        <v>4941</v>
      </c>
      <c r="D3090" s="7" t="s">
        <v>4942</v>
      </c>
      <c r="E3090" s="7" t="s">
        <v>126</v>
      </c>
      <c r="F3090" s="7" t="s">
        <v>12</v>
      </c>
      <c r="G3090" s="32">
        <v>159413.74789915967</v>
      </c>
      <c r="H3090" s="7">
        <v>104</v>
      </c>
      <c r="I3090" s="7">
        <v>1312</v>
      </c>
    </row>
    <row r="3091" spans="1:9">
      <c r="A3091" s="7" t="s">
        <v>53</v>
      </c>
      <c r="B3091" s="7">
        <v>108865</v>
      </c>
      <c r="C3091" s="302" t="s">
        <v>4943</v>
      </c>
      <c r="D3091" s="7" t="s">
        <v>4944</v>
      </c>
      <c r="E3091" s="7" t="s">
        <v>87</v>
      </c>
      <c r="F3091" s="7" t="s">
        <v>12</v>
      </c>
      <c r="G3091" s="32">
        <v>35294.100840336141</v>
      </c>
      <c r="H3091" s="7">
        <v>920</v>
      </c>
      <c r="I3091" s="7">
        <v>2134</v>
      </c>
    </row>
    <row r="3092" spans="1:9">
      <c r="A3092" s="7" t="s">
        <v>16</v>
      </c>
      <c r="B3092" s="7">
        <v>108867</v>
      </c>
      <c r="C3092" s="302" t="s">
        <v>4945</v>
      </c>
      <c r="D3092" s="7" t="s">
        <v>4946</v>
      </c>
      <c r="E3092" s="7" t="s">
        <v>18</v>
      </c>
      <c r="F3092" s="7" t="s">
        <v>12</v>
      </c>
      <c r="G3092" s="32">
        <v>29700</v>
      </c>
      <c r="H3092" s="7">
        <v>409</v>
      </c>
      <c r="I3092" s="7">
        <v>1673</v>
      </c>
    </row>
    <row r="3093" spans="1:9">
      <c r="A3093" s="7" t="s">
        <v>423</v>
      </c>
      <c r="B3093" s="7">
        <v>108869</v>
      </c>
      <c r="C3093" s="302" t="s">
        <v>4947</v>
      </c>
      <c r="D3093" s="7" t="s">
        <v>4948</v>
      </c>
      <c r="E3093" s="7"/>
      <c r="F3093" s="7" t="s">
        <v>12</v>
      </c>
      <c r="G3093" s="32">
        <v>40714.294117647063</v>
      </c>
      <c r="H3093" s="7">
        <v>405</v>
      </c>
      <c r="I3093" s="7">
        <v>1642</v>
      </c>
    </row>
    <row r="3094" spans="1:9">
      <c r="A3094" s="7" t="s">
        <v>53</v>
      </c>
      <c r="B3094" s="7">
        <v>108870</v>
      </c>
      <c r="C3094" s="302" t="s">
        <v>4949</v>
      </c>
      <c r="D3094" s="7" t="s">
        <v>4950</v>
      </c>
      <c r="E3094" s="7" t="s">
        <v>225</v>
      </c>
      <c r="F3094" s="7" t="s">
        <v>12</v>
      </c>
      <c r="G3094" s="32">
        <v>23109.201680672271</v>
      </c>
      <c r="H3094" s="7">
        <v>908</v>
      </c>
      <c r="I3094" s="7">
        <v>2103</v>
      </c>
    </row>
    <row r="3095" spans="1:9">
      <c r="A3095" s="7" t="s">
        <v>9</v>
      </c>
      <c r="B3095" s="7">
        <v>108871</v>
      </c>
      <c r="C3095" s="302" t="s">
        <v>4951</v>
      </c>
      <c r="D3095" s="7" t="s">
        <v>4952</v>
      </c>
      <c r="E3095" s="7" t="s">
        <v>78</v>
      </c>
      <c r="F3095" s="7" t="s">
        <v>12</v>
      </c>
      <c r="G3095" s="32">
        <v>61781.848739495799</v>
      </c>
      <c r="H3095" s="7">
        <v>114</v>
      </c>
      <c r="I3095" s="7">
        <v>1343</v>
      </c>
    </row>
    <row r="3096" spans="1:9">
      <c r="A3096" s="7" t="s">
        <v>9</v>
      </c>
      <c r="B3096" s="7">
        <v>108872</v>
      </c>
      <c r="C3096" s="302" t="s">
        <v>4953</v>
      </c>
      <c r="D3096" s="7" t="s">
        <v>4954</v>
      </c>
      <c r="E3096" s="7" t="s">
        <v>128</v>
      </c>
      <c r="F3096" s="7" t="s">
        <v>12</v>
      </c>
      <c r="G3096" s="32">
        <v>72481.126050420164</v>
      </c>
      <c r="H3096" s="7">
        <v>115</v>
      </c>
      <c r="I3096" s="7">
        <v>1340</v>
      </c>
    </row>
    <row r="3097" spans="1:9">
      <c r="A3097" s="7" t="s">
        <v>53</v>
      </c>
      <c r="B3097" s="7">
        <v>108873</v>
      </c>
      <c r="C3097" s="302" t="s">
        <v>4955</v>
      </c>
      <c r="D3097" s="7" t="s">
        <v>4956</v>
      </c>
      <c r="E3097" s="7" t="s">
        <v>118</v>
      </c>
      <c r="F3097" s="7" t="s">
        <v>12</v>
      </c>
      <c r="G3097" s="32">
        <v>52865.302521008402</v>
      </c>
      <c r="H3097" s="7">
        <v>945</v>
      </c>
      <c r="I3097" s="7">
        <v>2232</v>
      </c>
    </row>
    <row r="3098" spans="1:9">
      <c r="A3098" s="7" t="s">
        <v>53</v>
      </c>
      <c r="B3098" s="7">
        <v>108874</v>
      </c>
      <c r="C3098" s="302" t="s">
        <v>4957</v>
      </c>
      <c r="D3098" s="7" t="s">
        <v>4958</v>
      </c>
      <c r="E3098" s="7" t="s">
        <v>143</v>
      </c>
      <c r="F3098" s="7" t="s">
        <v>12</v>
      </c>
      <c r="G3098" s="32">
        <v>21176.403361344539</v>
      </c>
      <c r="H3098" s="7">
        <v>919</v>
      </c>
      <c r="I3098" s="7">
        <v>2131</v>
      </c>
    </row>
    <row r="3099" spans="1:9">
      <c r="A3099" s="7" t="s">
        <v>67</v>
      </c>
      <c r="B3099" s="7">
        <v>108876</v>
      </c>
      <c r="C3099" s="302" t="s">
        <v>4959</v>
      </c>
      <c r="D3099" s="7" t="s">
        <v>4960</v>
      </c>
      <c r="E3099" s="7" t="s">
        <v>69</v>
      </c>
      <c r="F3099" s="7" t="s">
        <v>12</v>
      </c>
      <c r="G3099" s="32">
        <v>20866.798319327732</v>
      </c>
      <c r="H3099" s="7">
        <v>906</v>
      </c>
      <c r="I3099" s="7">
        <v>2913</v>
      </c>
    </row>
    <row r="3100" spans="1:9">
      <c r="A3100" s="7" t="s">
        <v>53</v>
      </c>
      <c r="B3100" s="7">
        <v>108877</v>
      </c>
      <c r="C3100" s="302" t="s">
        <v>4961</v>
      </c>
      <c r="D3100" s="7" t="s">
        <v>4962</v>
      </c>
      <c r="E3100" s="7" t="s">
        <v>61</v>
      </c>
      <c r="F3100" s="7" t="s">
        <v>12</v>
      </c>
      <c r="G3100" s="32">
        <v>34770.000000000007</v>
      </c>
      <c r="H3100" s="7">
        <v>921</v>
      </c>
      <c r="I3100" s="7">
        <v>2137</v>
      </c>
    </row>
    <row r="3101" spans="1:9">
      <c r="A3101" s="7" t="s">
        <v>53</v>
      </c>
      <c r="B3101" s="7">
        <v>108878</v>
      </c>
      <c r="C3101" s="302" t="s">
        <v>4963</v>
      </c>
      <c r="D3101" s="7" t="s">
        <v>4964</v>
      </c>
      <c r="E3101" s="7" t="s">
        <v>143</v>
      </c>
      <c r="F3101" s="7" t="s">
        <v>12</v>
      </c>
      <c r="G3101" s="32">
        <v>37815.100840336134</v>
      </c>
      <c r="H3101" s="7">
        <v>919</v>
      </c>
      <c r="I3101" s="7">
        <v>2131</v>
      </c>
    </row>
    <row r="3102" spans="1:9">
      <c r="A3102" s="7" t="s">
        <v>53</v>
      </c>
      <c r="B3102" s="7">
        <v>108880</v>
      </c>
      <c r="C3102" s="302" t="s">
        <v>4965</v>
      </c>
      <c r="D3102" s="7" t="s">
        <v>4966</v>
      </c>
      <c r="E3102" s="7" t="s">
        <v>225</v>
      </c>
      <c r="F3102" s="7" t="s">
        <v>12</v>
      </c>
      <c r="G3102" s="32">
        <v>37815.100840336134</v>
      </c>
      <c r="H3102" s="7">
        <v>908</v>
      </c>
      <c r="I3102" s="7">
        <v>2103</v>
      </c>
    </row>
    <row r="3103" spans="1:9">
      <c r="A3103" s="7" t="s">
        <v>9</v>
      </c>
      <c r="B3103" s="7">
        <v>108882</v>
      </c>
      <c r="C3103" s="302" t="s">
        <v>4967</v>
      </c>
      <c r="D3103" s="7" t="s">
        <v>4968</v>
      </c>
      <c r="E3103" s="7" t="s">
        <v>11</v>
      </c>
      <c r="F3103" s="7" t="s">
        <v>12</v>
      </c>
      <c r="G3103" s="32">
        <v>27162.394957983193</v>
      </c>
      <c r="H3103" s="7">
        <v>102</v>
      </c>
      <c r="I3103" s="7">
        <v>1305</v>
      </c>
    </row>
    <row r="3104" spans="1:9">
      <c r="A3104" s="7" t="s">
        <v>9</v>
      </c>
      <c r="B3104" s="7">
        <v>108883</v>
      </c>
      <c r="C3104" s="302" t="s">
        <v>4969</v>
      </c>
      <c r="D3104" s="7" t="s">
        <v>4970</v>
      </c>
      <c r="E3104" s="7" t="s">
        <v>78</v>
      </c>
      <c r="F3104" s="7" t="s">
        <v>12</v>
      </c>
      <c r="G3104" s="32">
        <v>23925.63025210084</v>
      </c>
      <c r="H3104" s="7">
        <v>114</v>
      </c>
      <c r="I3104" s="7">
        <v>1343</v>
      </c>
    </row>
    <row r="3105" spans="1:9">
      <c r="A3105" s="7" t="s">
        <v>9</v>
      </c>
      <c r="B3105" s="7">
        <v>108884</v>
      </c>
      <c r="C3105" s="302" t="s">
        <v>4971</v>
      </c>
      <c r="D3105" s="7" t="s">
        <v>4972</v>
      </c>
      <c r="E3105" s="7" t="s">
        <v>65</v>
      </c>
      <c r="F3105" s="7" t="s">
        <v>12</v>
      </c>
      <c r="G3105" s="32">
        <v>29243.756302521011</v>
      </c>
      <c r="H3105" s="7">
        <v>113</v>
      </c>
      <c r="I3105" s="7">
        <v>1339</v>
      </c>
    </row>
    <row r="3106" spans="1:9">
      <c r="A3106" s="7" t="s">
        <v>67</v>
      </c>
      <c r="B3106" s="7">
        <v>108885</v>
      </c>
      <c r="C3106" s="302" t="s">
        <v>4973</v>
      </c>
      <c r="D3106" s="7" t="s">
        <v>4960</v>
      </c>
      <c r="E3106" s="7" t="s">
        <v>69</v>
      </c>
      <c r="F3106" s="7" t="s">
        <v>12</v>
      </c>
      <c r="G3106" s="32">
        <v>46636.218487394959</v>
      </c>
      <c r="H3106" s="7">
        <v>906</v>
      </c>
      <c r="I3106" s="7">
        <v>2913</v>
      </c>
    </row>
    <row r="3107" spans="1:9">
      <c r="A3107" s="7" t="s">
        <v>53</v>
      </c>
      <c r="B3107" s="7">
        <v>108886</v>
      </c>
      <c r="C3107" s="302" t="s">
        <v>4974</v>
      </c>
      <c r="D3107" s="7" t="s">
        <v>4975</v>
      </c>
      <c r="E3107" s="7" t="s">
        <v>58</v>
      </c>
      <c r="F3107" s="7" t="s">
        <v>12</v>
      </c>
      <c r="G3107" s="32">
        <v>20168.100840336137</v>
      </c>
      <c r="H3107" s="7">
        <v>932</v>
      </c>
      <c r="I3107" s="7">
        <v>2177</v>
      </c>
    </row>
    <row r="3108" spans="1:9">
      <c r="A3108" s="7" t="s">
        <v>9</v>
      </c>
      <c r="B3108" s="7">
        <v>108887</v>
      </c>
      <c r="C3108" s="302" t="s">
        <v>4976</v>
      </c>
      <c r="D3108" s="7" t="s">
        <v>4977</v>
      </c>
      <c r="E3108" s="7" t="s">
        <v>78</v>
      </c>
      <c r="F3108" s="7" t="s">
        <v>12</v>
      </c>
      <c r="G3108" s="32">
        <v>90756.302521008402</v>
      </c>
      <c r="H3108" s="7">
        <v>114</v>
      </c>
      <c r="I3108" s="7">
        <v>1343</v>
      </c>
    </row>
    <row r="3109" spans="1:9">
      <c r="A3109" s="7" t="s">
        <v>53</v>
      </c>
      <c r="B3109" s="7">
        <v>108888</v>
      </c>
      <c r="C3109" s="302" t="s">
        <v>4978</v>
      </c>
      <c r="D3109" s="7" t="s">
        <v>4979</v>
      </c>
      <c r="E3109" s="7" t="s">
        <v>134</v>
      </c>
      <c r="F3109" s="7" t="s">
        <v>12</v>
      </c>
      <c r="G3109" s="32">
        <v>213152.12605042016</v>
      </c>
      <c r="H3109" s="7">
        <v>938</v>
      </c>
      <c r="I3109" s="7">
        <v>2207</v>
      </c>
    </row>
    <row r="3110" spans="1:9">
      <c r="A3110" s="7" t="s">
        <v>156</v>
      </c>
      <c r="B3110" s="7">
        <v>108889</v>
      </c>
      <c r="C3110" s="302" t="s">
        <v>4980</v>
      </c>
      <c r="D3110" s="7" t="s">
        <v>4981</v>
      </c>
      <c r="E3110" s="7" t="s">
        <v>200</v>
      </c>
      <c r="F3110" s="7" t="s">
        <v>12</v>
      </c>
      <c r="G3110" s="32">
        <v>8067.2436974789925</v>
      </c>
      <c r="H3110" s="7">
        <v>705</v>
      </c>
      <c r="I3110" s="7">
        <v>1914</v>
      </c>
    </row>
    <row r="3111" spans="1:9">
      <c r="A3111" s="7" t="s">
        <v>53</v>
      </c>
      <c r="B3111" s="7">
        <v>108890</v>
      </c>
      <c r="C3111" s="302" t="s">
        <v>4982</v>
      </c>
      <c r="D3111" s="7" t="s">
        <v>4983</v>
      </c>
      <c r="E3111" s="7" t="s">
        <v>143</v>
      </c>
      <c r="F3111" s="7" t="s">
        <v>12</v>
      </c>
      <c r="G3111" s="32">
        <v>47989.201680672275</v>
      </c>
      <c r="H3111" s="7">
        <v>919</v>
      </c>
      <c r="I3111" s="7">
        <v>2131</v>
      </c>
    </row>
    <row r="3112" spans="1:9">
      <c r="A3112" s="7" t="s">
        <v>67</v>
      </c>
      <c r="B3112" s="7">
        <v>108892</v>
      </c>
      <c r="C3112" s="302" t="s">
        <v>4984</v>
      </c>
      <c r="D3112" s="7" t="s">
        <v>4985</v>
      </c>
      <c r="E3112" s="7" t="s">
        <v>69</v>
      </c>
      <c r="F3112" s="7" t="s">
        <v>12</v>
      </c>
      <c r="G3112" s="32">
        <v>80470.54621848739</v>
      </c>
      <c r="H3112" s="7">
        <v>906</v>
      </c>
      <c r="I3112" s="7">
        <v>2913</v>
      </c>
    </row>
    <row r="3113" spans="1:9">
      <c r="A3113" s="7" t="s">
        <v>34</v>
      </c>
      <c r="B3113" s="7">
        <v>108893</v>
      </c>
      <c r="C3113" s="302" t="s">
        <v>4986</v>
      </c>
      <c r="D3113" s="7" t="s">
        <v>4987</v>
      </c>
      <c r="E3113" s="7" t="s">
        <v>36</v>
      </c>
      <c r="F3113" s="7" t="s">
        <v>12</v>
      </c>
      <c r="G3113" s="32">
        <v>127054.56302521008</v>
      </c>
      <c r="H3113" s="7">
        <v>509</v>
      </c>
      <c r="I3113" s="7">
        <v>1738</v>
      </c>
    </row>
    <row r="3114" spans="1:9">
      <c r="A3114" s="7" t="s">
        <v>53</v>
      </c>
      <c r="B3114" s="7">
        <v>108894</v>
      </c>
      <c r="C3114" s="302" t="s">
        <v>4988</v>
      </c>
      <c r="D3114" s="7" t="s">
        <v>4989</v>
      </c>
      <c r="E3114" s="7" t="s">
        <v>198</v>
      </c>
      <c r="F3114" s="7" t="s">
        <v>12</v>
      </c>
      <c r="G3114" s="32">
        <v>19663.873949579833</v>
      </c>
      <c r="H3114" s="7">
        <v>935</v>
      </c>
      <c r="I3114" s="7">
        <v>2197</v>
      </c>
    </row>
    <row r="3115" spans="1:9">
      <c r="A3115" s="7" t="s">
        <v>156</v>
      </c>
      <c r="B3115" s="7">
        <v>108895</v>
      </c>
      <c r="C3115" s="302" t="s">
        <v>4990</v>
      </c>
      <c r="D3115" s="7" t="s">
        <v>4991</v>
      </c>
      <c r="E3115" s="7" t="s">
        <v>158</v>
      </c>
      <c r="F3115" s="7" t="s">
        <v>12</v>
      </c>
      <c r="G3115" s="32">
        <v>10368</v>
      </c>
      <c r="H3115" s="7">
        <v>706</v>
      </c>
      <c r="I3115" s="7">
        <v>1918</v>
      </c>
    </row>
    <row r="3116" spans="1:9">
      <c r="A3116" s="7" t="s">
        <v>9</v>
      </c>
      <c r="B3116" s="7">
        <v>108896</v>
      </c>
      <c r="C3116" s="302" t="s">
        <v>4992</v>
      </c>
      <c r="D3116" s="7" t="s">
        <v>4993</v>
      </c>
      <c r="E3116" s="7" t="s">
        <v>78</v>
      </c>
      <c r="F3116" s="7" t="s">
        <v>12</v>
      </c>
      <c r="G3116" s="32">
        <v>16134.478991596638</v>
      </c>
      <c r="H3116" s="7">
        <v>111</v>
      </c>
      <c r="I3116" s="7">
        <v>1332</v>
      </c>
    </row>
    <row r="3117" spans="1:9">
      <c r="A3117" s="7" t="s">
        <v>53</v>
      </c>
      <c r="B3117" s="7">
        <v>108897</v>
      </c>
      <c r="C3117" s="302" t="s">
        <v>4994</v>
      </c>
      <c r="D3117" s="7" t="s">
        <v>4995</v>
      </c>
      <c r="E3117" s="7" t="s">
        <v>76</v>
      </c>
      <c r="F3117" s="7" t="s">
        <v>12</v>
      </c>
      <c r="G3117" s="32">
        <v>20363.252100840338</v>
      </c>
      <c r="H3117" s="7">
        <v>937</v>
      </c>
      <c r="I3117" s="7">
        <v>2203</v>
      </c>
    </row>
    <row r="3118" spans="1:9">
      <c r="A3118" s="7" t="s">
        <v>9</v>
      </c>
      <c r="B3118" s="7">
        <v>108898</v>
      </c>
      <c r="C3118" s="302" t="s">
        <v>4996</v>
      </c>
      <c r="D3118" s="7" t="s">
        <v>4997</v>
      </c>
      <c r="E3118" s="7" t="s">
        <v>14</v>
      </c>
      <c r="F3118" s="7" t="s">
        <v>12</v>
      </c>
      <c r="G3118" s="32">
        <v>40106.848739495799</v>
      </c>
      <c r="H3118" s="7">
        <v>117</v>
      </c>
      <c r="I3118" s="7">
        <v>1349</v>
      </c>
    </row>
    <row r="3119" spans="1:9">
      <c r="A3119" s="7" t="s">
        <v>53</v>
      </c>
      <c r="B3119" s="7">
        <v>108899</v>
      </c>
      <c r="C3119" s="302" t="s">
        <v>4998</v>
      </c>
      <c r="D3119" s="7" t="s">
        <v>4999</v>
      </c>
      <c r="E3119" s="7" t="s">
        <v>55</v>
      </c>
      <c r="F3119" s="7" t="s">
        <v>12</v>
      </c>
      <c r="G3119" s="32">
        <v>18151.26050420168</v>
      </c>
      <c r="H3119" s="7">
        <v>936</v>
      </c>
      <c r="I3119" s="7">
        <v>2200</v>
      </c>
    </row>
    <row r="3120" spans="1:9">
      <c r="A3120" s="7" t="s">
        <v>53</v>
      </c>
      <c r="B3120" s="7">
        <v>108900</v>
      </c>
      <c r="C3120" s="302" t="s">
        <v>5000</v>
      </c>
      <c r="D3120" s="7" t="s">
        <v>5001</v>
      </c>
      <c r="E3120" s="7" t="s">
        <v>354</v>
      </c>
      <c r="F3120" s="7" t="s">
        <v>12</v>
      </c>
      <c r="G3120" s="32">
        <v>12632.966386554623</v>
      </c>
      <c r="H3120" s="7">
        <v>918</v>
      </c>
      <c r="I3120" s="7">
        <v>2128</v>
      </c>
    </row>
    <row r="3121" spans="1:9">
      <c r="A3121" s="7" t="s">
        <v>53</v>
      </c>
      <c r="B3121" s="7">
        <v>108901</v>
      </c>
      <c r="C3121" s="302" t="s">
        <v>5002</v>
      </c>
      <c r="D3121" s="7" t="s">
        <v>5003</v>
      </c>
      <c r="E3121" s="7" t="s">
        <v>72</v>
      </c>
      <c r="F3121" s="7" t="s">
        <v>12</v>
      </c>
      <c r="G3121" s="32">
        <v>15630.226890756305</v>
      </c>
      <c r="H3121" s="7">
        <v>923</v>
      </c>
      <c r="I3121" s="7">
        <v>2147</v>
      </c>
    </row>
    <row r="3122" spans="1:9">
      <c r="A3122" s="7" t="s">
        <v>34</v>
      </c>
      <c r="B3122" s="7">
        <v>108902</v>
      </c>
      <c r="C3122" s="302" t="s">
        <v>5004</v>
      </c>
      <c r="D3122" s="7" t="s">
        <v>5005</v>
      </c>
      <c r="E3122" s="7" t="s">
        <v>36</v>
      </c>
      <c r="F3122" s="7" t="s">
        <v>12</v>
      </c>
      <c r="G3122" s="32">
        <v>30502.537815126048</v>
      </c>
      <c r="H3122" s="7">
        <v>509</v>
      </c>
      <c r="I3122" s="7">
        <v>1738</v>
      </c>
    </row>
    <row r="3123" spans="1:9">
      <c r="A3123" s="7" t="s">
        <v>53</v>
      </c>
      <c r="B3123" s="7">
        <v>108903</v>
      </c>
      <c r="C3123" s="302" t="s">
        <v>5006</v>
      </c>
      <c r="D3123" s="7" t="s">
        <v>5007</v>
      </c>
      <c r="E3123" s="7" t="s">
        <v>72</v>
      </c>
      <c r="F3123" s="7" t="s">
        <v>12</v>
      </c>
      <c r="G3123" s="32">
        <v>16638.638655462186</v>
      </c>
      <c r="H3123" s="7">
        <v>923</v>
      </c>
      <c r="I3123" s="7">
        <v>2147</v>
      </c>
    </row>
    <row r="3124" spans="1:9">
      <c r="A3124" s="7" t="s">
        <v>67</v>
      </c>
      <c r="B3124" s="7">
        <v>108904</v>
      </c>
      <c r="C3124" s="302" t="s">
        <v>5008</v>
      </c>
      <c r="D3124" s="7" t="s">
        <v>5009</v>
      </c>
      <c r="E3124" s="7" t="s">
        <v>69</v>
      </c>
      <c r="F3124" s="7" t="s">
        <v>12</v>
      </c>
      <c r="G3124" s="32">
        <v>35924.34453781513</v>
      </c>
      <c r="H3124" s="7">
        <v>906</v>
      </c>
      <c r="I3124" s="7">
        <v>2913</v>
      </c>
    </row>
    <row r="3125" spans="1:9">
      <c r="A3125" s="7" t="s">
        <v>53</v>
      </c>
      <c r="B3125" s="7">
        <v>108905</v>
      </c>
      <c r="C3125" s="302" t="s">
        <v>5010</v>
      </c>
      <c r="D3125" s="7" t="s">
        <v>5011</v>
      </c>
      <c r="E3125" s="7" t="s">
        <v>61</v>
      </c>
      <c r="F3125" s="7" t="s">
        <v>12</v>
      </c>
      <c r="G3125" s="32">
        <v>37877.521008403361</v>
      </c>
      <c r="H3125" s="7">
        <v>921</v>
      </c>
      <c r="I3125" s="7">
        <v>2137</v>
      </c>
    </row>
    <row r="3126" spans="1:9">
      <c r="A3126" s="7" t="s">
        <v>53</v>
      </c>
      <c r="B3126" s="7">
        <v>108907</v>
      </c>
      <c r="C3126" s="302" t="s">
        <v>5012</v>
      </c>
      <c r="D3126" s="7" t="s">
        <v>5013</v>
      </c>
      <c r="E3126" s="7" t="s">
        <v>225</v>
      </c>
      <c r="F3126" s="7" t="s">
        <v>12</v>
      </c>
      <c r="G3126" s="32">
        <v>29368</v>
      </c>
      <c r="H3126" s="7">
        <v>908</v>
      </c>
      <c r="I3126" s="7">
        <v>2103</v>
      </c>
    </row>
    <row r="3127" spans="1:9">
      <c r="A3127" s="7" t="s">
        <v>53</v>
      </c>
      <c r="B3127" s="7">
        <v>108908</v>
      </c>
      <c r="C3127" s="302" t="s">
        <v>5014</v>
      </c>
      <c r="D3127" s="7" t="s">
        <v>4979</v>
      </c>
      <c r="E3127" s="7" t="s">
        <v>134</v>
      </c>
      <c r="F3127" s="7" t="s">
        <v>12</v>
      </c>
      <c r="G3127" s="32">
        <v>213152.12605042016</v>
      </c>
      <c r="H3127" s="7">
        <v>938</v>
      </c>
      <c r="I3127" s="7">
        <v>2207</v>
      </c>
    </row>
    <row r="3128" spans="1:9">
      <c r="A3128" s="7" t="s">
        <v>53</v>
      </c>
      <c r="B3128" s="7">
        <v>108909</v>
      </c>
      <c r="C3128" s="302" t="s">
        <v>5015</v>
      </c>
      <c r="D3128" s="7" t="s">
        <v>5016</v>
      </c>
      <c r="E3128" s="7" t="s">
        <v>225</v>
      </c>
      <c r="F3128" s="7" t="s">
        <v>12</v>
      </c>
      <c r="G3128" s="32">
        <v>30252.050420168071</v>
      </c>
      <c r="H3128" s="7">
        <v>908</v>
      </c>
      <c r="I3128" s="7">
        <v>2103</v>
      </c>
    </row>
    <row r="3129" spans="1:9">
      <c r="A3129" s="7" t="s">
        <v>53</v>
      </c>
      <c r="B3129" s="7">
        <v>108910</v>
      </c>
      <c r="C3129" s="302" t="s">
        <v>5017</v>
      </c>
      <c r="D3129" s="7" t="s">
        <v>5018</v>
      </c>
      <c r="E3129" s="7" t="s">
        <v>225</v>
      </c>
      <c r="F3129" s="7" t="s">
        <v>12</v>
      </c>
      <c r="G3129" s="32">
        <v>68827.663865546216</v>
      </c>
      <c r="H3129" s="7">
        <v>908</v>
      </c>
      <c r="I3129" s="7">
        <v>2103</v>
      </c>
    </row>
    <row r="3130" spans="1:9">
      <c r="A3130" s="7" t="s">
        <v>53</v>
      </c>
      <c r="B3130" s="7">
        <v>108912</v>
      </c>
      <c r="C3130" s="302" t="s">
        <v>5019</v>
      </c>
      <c r="D3130" s="7" t="s">
        <v>5020</v>
      </c>
      <c r="E3130" s="7" t="s">
        <v>118</v>
      </c>
      <c r="F3130" s="7" t="s">
        <v>12</v>
      </c>
      <c r="G3130" s="32">
        <v>130247.02521008403</v>
      </c>
      <c r="H3130" s="7">
        <v>945</v>
      </c>
      <c r="I3130" s="7">
        <v>2232</v>
      </c>
    </row>
    <row r="3131" spans="1:9">
      <c r="A3131" s="7" t="s">
        <v>53</v>
      </c>
      <c r="B3131" s="7">
        <v>108913</v>
      </c>
      <c r="C3131" s="302" t="s">
        <v>5021</v>
      </c>
      <c r="D3131" s="7" t="s">
        <v>5022</v>
      </c>
      <c r="E3131" s="7" t="s">
        <v>143</v>
      </c>
      <c r="F3131" s="7" t="s">
        <v>12</v>
      </c>
      <c r="G3131" s="32">
        <v>20267.243697478993</v>
      </c>
      <c r="H3131" s="7">
        <v>919</v>
      </c>
      <c r="I3131" s="7">
        <v>2131</v>
      </c>
    </row>
    <row r="3132" spans="1:9">
      <c r="A3132" s="7" t="s">
        <v>53</v>
      </c>
      <c r="B3132" s="7">
        <v>108914</v>
      </c>
      <c r="C3132" s="302" t="s">
        <v>5023</v>
      </c>
      <c r="D3132" s="7" t="s">
        <v>5024</v>
      </c>
      <c r="E3132" s="7" t="s">
        <v>225</v>
      </c>
      <c r="F3132" s="7" t="s">
        <v>12</v>
      </c>
      <c r="G3132" s="32">
        <v>18548.806722689078</v>
      </c>
      <c r="H3132" s="7">
        <v>908</v>
      </c>
      <c r="I3132" s="7">
        <v>2103</v>
      </c>
    </row>
    <row r="3133" spans="1:9">
      <c r="A3133" s="7" t="s">
        <v>9</v>
      </c>
      <c r="B3133" s="7">
        <v>108915</v>
      </c>
      <c r="C3133" s="302" t="s">
        <v>5025</v>
      </c>
      <c r="D3133" s="7" t="s">
        <v>403</v>
      </c>
      <c r="E3133" s="7" t="s">
        <v>14</v>
      </c>
      <c r="F3133" s="7" t="s">
        <v>12</v>
      </c>
      <c r="G3133" s="32">
        <v>23519.680672268907</v>
      </c>
      <c r="H3133" s="7">
        <v>117</v>
      </c>
      <c r="I3133" s="7">
        <v>1349</v>
      </c>
    </row>
    <row r="3134" spans="1:9">
      <c r="A3134" s="7" t="s">
        <v>53</v>
      </c>
      <c r="B3134" s="7">
        <v>108916</v>
      </c>
      <c r="C3134" s="302" t="s">
        <v>5026</v>
      </c>
      <c r="D3134" s="7" t="s">
        <v>5027</v>
      </c>
      <c r="E3134" s="7" t="s">
        <v>84</v>
      </c>
      <c r="F3134" s="7" t="s">
        <v>12</v>
      </c>
      <c r="G3134" s="32">
        <v>42975.504201680676</v>
      </c>
      <c r="H3134" s="7">
        <v>946</v>
      </c>
      <c r="I3134" s="7">
        <v>2235</v>
      </c>
    </row>
    <row r="3135" spans="1:9">
      <c r="A3135" s="7" t="s">
        <v>53</v>
      </c>
      <c r="B3135" s="7">
        <v>108917</v>
      </c>
      <c r="C3135" s="302" t="s">
        <v>5028</v>
      </c>
      <c r="D3135" s="7" t="s">
        <v>5029</v>
      </c>
      <c r="E3135" s="7" t="s">
        <v>111</v>
      </c>
      <c r="F3135" s="7" t="s">
        <v>12</v>
      </c>
      <c r="G3135" s="32">
        <v>17221.176470588238</v>
      </c>
      <c r="H3135" s="7">
        <v>934</v>
      </c>
      <c r="I3135" s="7">
        <v>2191</v>
      </c>
    </row>
    <row r="3136" spans="1:9">
      <c r="A3136" s="7" t="s">
        <v>53</v>
      </c>
      <c r="B3136" s="7">
        <v>108918</v>
      </c>
      <c r="C3136" s="302" t="s">
        <v>5030</v>
      </c>
      <c r="D3136" s="7" t="s">
        <v>5031</v>
      </c>
      <c r="E3136" s="7" t="s">
        <v>76</v>
      </c>
      <c r="F3136" s="7" t="s">
        <v>12</v>
      </c>
      <c r="G3136" s="32">
        <v>24928.563025210085</v>
      </c>
      <c r="H3136" s="7">
        <v>937</v>
      </c>
      <c r="I3136" s="7">
        <v>2203</v>
      </c>
    </row>
    <row r="3137" spans="1:9">
      <c r="A3137" s="7" t="s">
        <v>53</v>
      </c>
      <c r="B3137" s="7">
        <v>108920</v>
      </c>
      <c r="C3137" s="302" t="s">
        <v>5032</v>
      </c>
      <c r="D3137" s="7" t="s">
        <v>5033</v>
      </c>
      <c r="E3137" s="7" t="s">
        <v>72</v>
      </c>
      <c r="F3137" s="7" t="s">
        <v>12</v>
      </c>
      <c r="G3137" s="32">
        <v>16806.798319327732</v>
      </c>
      <c r="H3137" s="7">
        <v>923</v>
      </c>
      <c r="I3137" s="7">
        <v>2147</v>
      </c>
    </row>
    <row r="3138" spans="1:9">
      <c r="A3138" s="7" t="s">
        <v>53</v>
      </c>
      <c r="B3138" s="7">
        <v>108921</v>
      </c>
      <c r="C3138" s="302" t="s">
        <v>5034</v>
      </c>
      <c r="D3138" s="7" t="s">
        <v>5035</v>
      </c>
      <c r="E3138" s="7" t="s">
        <v>61</v>
      </c>
      <c r="F3138" s="7" t="s">
        <v>12</v>
      </c>
      <c r="G3138" s="32">
        <v>87436.907563025219</v>
      </c>
      <c r="H3138" s="7">
        <v>921</v>
      </c>
      <c r="I3138" s="7">
        <v>2137</v>
      </c>
    </row>
    <row r="3139" spans="1:9">
      <c r="A3139" s="7" t="s">
        <v>31</v>
      </c>
      <c r="B3139" s="7">
        <v>108923</v>
      </c>
      <c r="C3139" s="302" t="s">
        <v>5036</v>
      </c>
      <c r="D3139" s="7" t="s">
        <v>5037</v>
      </c>
      <c r="E3139" s="7" t="s">
        <v>33</v>
      </c>
      <c r="F3139" s="7" t="s">
        <v>12</v>
      </c>
      <c r="G3139" s="32">
        <v>27000</v>
      </c>
      <c r="H3139" s="7">
        <v>612</v>
      </c>
      <c r="I3139" s="7">
        <v>1836</v>
      </c>
    </row>
    <row r="3140" spans="1:9">
      <c r="A3140" s="7" t="s">
        <v>9</v>
      </c>
      <c r="B3140" s="7">
        <v>108924</v>
      </c>
      <c r="C3140" s="302" t="s">
        <v>5038</v>
      </c>
      <c r="D3140" s="7" t="s">
        <v>5039</v>
      </c>
      <c r="E3140" s="7" t="s">
        <v>126</v>
      </c>
      <c r="F3140" s="7" t="s">
        <v>12</v>
      </c>
      <c r="G3140" s="32">
        <v>9800</v>
      </c>
      <c r="H3140" s="7">
        <v>104</v>
      </c>
      <c r="I3140" s="7">
        <v>1311</v>
      </c>
    </row>
    <row r="3141" spans="1:9">
      <c r="A3141" s="7" t="s">
        <v>53</v>
      </c>
      <c r="B3141" s="7">
        <v>108925</v>
      </c>
      <c r="C3141" s="302" t="s">
        <v>5040</v>
      </c>
      <c r="D3141" s="7" t="s">
        <v>5041</v>
      </c>
      <c r="E3141" s="7" t="s">
        <v>55</v>
      </c>
      <c r="F3141" s="7" t="s">
        <v>12</v>
      </c>
      <c r="G3141" s="32">
        <v>462627.80672268907</v>
      </c>
      <c r="H3141" s="7">
        <v>936</v>
      </c>
      <c r="I3141" s="7">
        <v>2200</v>
      </c>
    </row>
    <row r="3142" spans="1:9">
      <c r="A3142" s="7" t="s">
        <v>156</v>
      </c>
      <c r="B3142" s="7">
        <v>108926</v>
      </c>
      <c r="C3142" s="302" t="s">
        <v>5042</v>
      </c>
      <c r="D3142" s="7" t="s">
        <v>5043</v>
      </c>
      <c r="E3142" s="7" t="s">
        <v>158</v>
      </c>
      <c r="F3142" s="7" t="s">
        <v>12</v>
      </c>
      <c r="G3142" s="32">
        <v>58193</v>
      </c>
      <c r="H3142" s="7">
        <v>706</v>
      </c>
      <c r="I3142" s="7">
        <v>1918</v>
      </c>
    </row>
    <row r="3143" spans="1:9">
      <c r="A3143" s="7" t="s">
        <v>9</v>
      </c>
      <c r="B3143" s="7">
        <v>108927</v>
      </c>
      <c r="C3143" s="302" t="s">
        <v>5044</v>
      </c>
      <c r="D3143" s="7" t="s">
        <v>5045</v>
      </c>
      <c r="E3143" s="7" t="s">
        <v>126</v>
      </c>
      <c r="F3143" s="7" t="s">
        <v>12</v>
      </c>
      <c r="G3143" s="32">
        <v>73506.403361344535</v>
      </c>
      <c r="H3143" s="7">
        <v>104</v>
      </c>
      <c r="I3143" s="7">
        <v>1311</v>
      </c>
    </row>
    <row r="3144" spans="1:9">
      <c r="A3144" s="7" t="s">
        <v>67</v>
      </c>
      <c r="B3144" s="7">
        <v>108929</v>
      </c>
      <c r="C3144" s="302" t="s">
        <v>5046</v>
      </c>
      <c r="D3144" s="7" t="s">
        <v>5047</v>
      </c>
      <c r="E3144" s="7" t="s">
        <v>176</v>
      </c>
      <c r="F3144" s="7" t="s">
        <v>12</v>
      </c>
      <c r="G3144" s="32">
        <v>47899.378151260506</v>
      </c>
      <c r="H3144" s="7">
        <v>905</v>
      </c>
      <c r="I3144" s="7">
        <v>2910</v>
      </c>
    </row>
    <row r="3145" spans="1:9">
      <c r="A3145" s="7" t="s">
        <v>53</v>
      </c>
      <c r="B3145" s="7">
        <v>108930</v>
      </c>
      <c r="C3145" s="302" t="s">
        <v>5048</v>
      </c>
      <c r="D3145" s="7" t="s">
        <v>5049</v>
      </c>
      <c r="E3145" s="7" t="s">
        <v>72</v>
      </c>
      <c r="F3145" s="7" t="s">
        <v>12</v>
      </c>
      <c r="G3145" s="32">
        <v>31260.478991596639</v>
      </c>
      <c r="H3145" s="7">
        <v>923</v>
      </c>
      <c r="I3145" s="7">
        <v>2147</v>
      </c>
    </row>
    <row r="3146" spans="1:9">
      <c r="A3146" s="7" t="s">
        <v>9</v>
      </c>
      <c r="B3146" s="7">
        <v>108931</v>
      </c>
      <c r="C3146" s="302" t="s">
        <v>5050</v>
      </c>
      <c r="D3146" s="7" t="s">
        <v>5051</v>
      </c>
      <c r="E3146" s="7" t="s">
        <v>11</v>
      </c>
      <c r="F3146" s="7" t="s">
        <v>12</v>
      </c>
      <c r="G3146" s="32">
        <v>33506</v>
      </c>
      <c r="H3146" s="7">
        <v>102</v>
      </c>
      <c r="I3146" s="7">
        <v>1305</v>
      </c>
    </row>
    <row r="3147" spans="1:9">
      <c r="A3147" s="7" t="s">
        <v>9</v>
      </c>
      <c r="B3147" s="7">
        <v>108932</v>
      </c>
      <c r="C3147" s="302" t="s">
        <v>5052</v>
      </c>
      <c r="D3147" s="7" t="s">
        <v>5053</v>
      </c>
      <c r="E3147" s="7" t="s">
        <v>28</v>
      </c>
      <c r="F3147" s="7" t="s">
        <v>12</v>
      </c>
      <c r="G3147" s="32">
        <v>51428.571428571428</v>
      </c>
      <c r="H3147" s="7">
        <v>107</v>
      </c>
      <c r="I3147" s="7">
        <v>1320</v>
      </c>
    </row>
    <row r="3148" spans="1:9">
      <c r="A3148" s="7" t="s">
        <v>53</v>
      </c>
      <c r="B3148" s="7">
        <v>108933</v>
      </c>
      <c r="C3148" s="302" t="s">
        <v>5054</v>
      </c>
      <c r="D3148" s="7" t="s">
        <v>4322</v>
      </c>
      <c r="E3148" s="7" t="s">
        <v>55</v>
      </c>
      <c r="F3148" s="7" t="s">
        <v>12</v>
      </c>
      <c r="G3148" s="32">
        <v>191597.52100840336</v>
      </c>
      <c r="H3148" s="7">
        <v>936</v>
      </c>
      <c r="I3148" s="7">
        <v>2200</v>
      </c>
    </row>
    <row r="3149" spans="1:9">
      <c r="A3149" s="7" t="s">
        <v>67</v>
      </c>
      <c r="B3149" s="7">
        <v>108934</v>
      </c>
      <c r="C3149" s="302" t="s">
        <v>5055</v>
      </c>
      <c r="D3149" s="7" t="s">
        <v>5056</v>
      </c>
      <c r="E3149" s="7" t="s">
        <v>176</v>
      </c>
      <c r="F3149" s="7" t="s">
        <v>12</v>
      </c>
      <c r="G3149" s="32">
        <v>116532.1680672269</v>
      </c>
      <c r="H3149" s="7">
        <v>905</v>
      </c>
      <c r="I3149" s="7">
        <v>2911</v>
      </c>
    </row>
    <row r="3150" spans="1:9">
      <c r="A3150" s="7" t="s">
        <v>53</v>
      </c>
      <c r="B3150" s="7">
        <v>108935</v>
      </c>
      <c r="C3150" s="302" t="s">
        <v>5057</v>
      </c>
      <c r="D3150" s="7" t="s">
        <v>4504</v>
      </c>
      <c r="E3150" s="7" t="s">
        <v>55</v>
      </c>
      <c r="F3150" s="7" t="s">
        <v>12</v>
      </c>
      <c r="G3150" s="32">
        <v>95798.756302521011</v>
      </c>
      <c r="H3150" s="7">
        <v>936</v>
      </c>
      <c r="I3150" s="7">
        <v>2200</v>
      </c>
    </row>
    <row r="3151" spans="1:9">
      <c r="A3151" s="7" t="s">
        <v>156</v>
      </c>
      <c r="B3151" s="7">
        <v>108936</v>
      </c>
      <c r="C3151" s="302" t="s">
        <v>5058</v>
      </c>
      <c r="D3151" s="7" t="s">
        <v>5059</v>
      </c>
      <c r="E3151" s="7" t="s">
        <v>158</v>
      </c>
      <c r="F3151" s="7" t="s">
        <v>12</v>
      </c>
      <c r="G3151" s="32">
        <v>28246.638655462186</v>
      </c>
      <c r="H3151" s="7">
        <v>706</v>
      </c>
      <c r="I3151" s="7">
        <v>1918</v>
      </c>
    </row>
    <row r="3152" spans="1:9">
      <c r="A3152" s="7" t="s">
        <v>34</v>
      </c>
      <c r="B3152" s="7">
        <v>108937</v>
      </c>
      <c r="C3152" s="302" t="s">
        <v>5060</v>
      </c>
      <c r="D3152" s="7" t="s">
        <v>5061</v>
      </c>
      <c r="E3152" s="7" t="s">
        <v>36</v>
      </c>
      <c r="F3152" s="7" t="s">
        <v>12</v>
      </c>
      <c r="G3152" s="32">
        <v>25348.823529411766</v>
      </c>
      <c r="H3152" s="7">
        <v>509</v>
      </c>
      <c r="I3152" s="7">
        <v>1738</v>
      </c>
    </row>
    <row r="3153" spans="1:9">
      <c r="A3153" s="7" t="s">
        <v>423</v>
      </c>
      <c r="B3153" s="7">
        <v>108938</v>
      </c>
      <c r="C3153" s="302" t="s">
        <v>5062</v>
      </c>
      <c r="D3153" s="7" t="s">
        <v>5063</v>
      </c>
      <c r="E3153" s="7" t="s">
        <v>644</v>
      </c>
      <c r="F3153" s="7" t="s">
        <v>12</v>
      </c>
      <c r="G3153" s="32">
        <v>12125</v>
      </c>
      <c r="H3153" s="7">
        <v>407</v>
      </c>
      <c r="I3153" s="7">
        <v>1637</v>
      </c>
    </row>
    <row r="3154" spans="1:9">
      <c r="A3154" s="7" t="s">
        <v>53</v>
      </c>
      <c r="B3154" s="7">
        <v>108939</v>
      </c>
      <c r="C3154" s="302" t="s">
        <v>5064</v>
      </c>
      <c r="D3154" s="7" t="s">
        <v>4663</v>
      </c>
      <c r="E3154" s="7" t="s">
        <v>55</v>
      </c>
      <c r="F3154" s="7" t="s">
        <v>12</v>
      </c>
      <c r="G3154" s="32">
        <v>191597.52100840336</v>
      </c>
      <c r="H3154" s="7">
        <v>936</v>
      </c>
      <c r="I3154" s="7">
        <v>2200</v>
      </c>
    </row>
    <row r="3155" spans="1:9">
      <c r="A3155" s="7" t="s">
        <v>67</v>
      </c>
      <c r="B3155" s="7">
        <v>108940</v>
      </c>
      <c r="C3155" s="302" t="s">
        <v>5065</v>
      </c>
      <c r="D3155" s="7" t="s">
        <v>5066</v>
      </c>
      <c r="E3155" s="7" t="s">
        <v>176</v>
      </c>
      <c r="F3155" s="7" t="s">
        <v>12</v>
      </c>
      <c r="G3155" s="32">
        <v>82761.226890756312</v>
      </c>
      <c r="H3155" s="7">
        <v>905</v>
      </c>
      <c r="I3155" s="7">
        <v>2910</v>
      </c>
    </row>
    <row r="3156" spans="1:9">
      <c r="A3156" s="7" t="s">
        <v>24</v>
      </c>
      <c r="B3156" s="7">
        <v>108941</v>
      </c>
      <c r="C3156" s="302" t="s">
        <v>5067</v>
      </c>
      <c r="D3156" s="7" t="s">
        <v>5068</v>
      </c>
      <c r="E3156" s="7" t="s">
        <v>52</v>
      </c>
      <c r="F3156" s="7" t="s">
        <v>12</v>
      </c>
      <c r="G3156" s="32">
        <v>11880.000000000002</v>
      </c>
      <c r="H3156" s="7">
        <v>720</v>
      </c>
      <c r="I3156" s="7">
        <v>1980</v>
      </c>
    </row>
    <row r="3157" spans="1:9">
      <c r="A3157" s="7" t="s">
        <v>53</v>
      </c>
      <c r="B3157" s="7">
        <v>108942</v>
      </c>
      <c r="C3157" s="302" t="s">
        <v>5069</v>
      </c>
      <c r="D3157" s="7" t="s">
        <v>5070</v>
      </c>
      <c r="E3157" s="7" t="s">
        <v>143</v>
      </c>
      <c r="F3157" s="7" t="s">
        <v>12</v>
      </c>
      <c r="G3157" s="32">
        <v>27731.109243697476</v>
      </c>
      <c r="H3157" s="7">
        <v>919</v>
      </c>
      <c r="I3157" s="7">
        <v>2131</v>
      </c>
    </row>
    <row r="3158" spans="1:9">
      <c r="A3158" s="7" t="s">
        <v>53</v>
      </c>
      <c r="B3158" s="7">
        <v>108943</v>
      </c>
      <c r="C3158" s="302" t="s">
        <v>5071</v>
      </c>
      <c r="D3158" s="7" t="s">
        <v>5072</v>
      </c>
      <c r="E3158" s="7" t="s">
        <v>118</v>
      </c>
      <c r="F3158" s="7" t="s">
        <v>12</v>
      </c>
      <c r="G3158" s="32">
        <v>20060.000000000004</v>
      </c>
      <c r="H3158" s="7">
        <v>945</v>
      </c>
      <c r="I3158" s="7">
        <v>2232</v>
      </c>
    </row>
    <row r="3159" spans="1:9">
      <c r="A3159" s="7" t="s">
        <v>67</v>
      </c>
      <c r="B3159" s="7">
        <v>108944</v>
      </c>
      <c r="C3159" s="302" t="s">
        <v>5073</v>
      </c>
      <c r="D3159" s="7" t="s">
        <v>5074</v>
      </c>
      <c r="E3159" s="7" t="s">
        <v>176</v>
      </c>
      <c r="F3159" s="7" t="s">
        <v>12</v>
      </c>
      <c r="G3159" s="32">
        <v>37240</v>
      </c>
      <c r="H3159" s="7">
        <v>905</v>
      </c>
      <c r="I3159" s="7">
        <v>2911</v>
      </c>
    </row>
    <row r="3160" spans="1:9">
      <c r="A3160" s="7" t="s">
        <v>9</v>
      </c>
      <c r="B3160" s="7">
        <v>108945</v>
      </c>
      <c r="C3160" s="302" t="s">
        <v>5075</v>
      </c>
      <c r="D3160" s="7" t="s">
        <v>5076</v>
      </c>
      <c r="E3160" s="7" t="s">
        <v>126</v>
      </c>
      <c r="F3160" s="7" t="s">
        <v>12</v>
      </c>
      <c r="G3160" s="32">
        <v>76588.436974789918</v>
      </c>
      <c r="H3160" s="7">
        <v>104</v>
      </c>
      <c r="I3160" s="7">
        <v>1311</v>
      </c>
    </row>
    <row r="3161" spans="1:9">
      <c r="A3161" s="7" t="s">
        <v>67</v>
      </c>
      <c r="B3161" s="7">
        <v>108946</v>
      </c>
      <c r="C3161" s="302" t="s">
        <v>5077</v>
      </c>
      <c r="D3161" s="7" t="s">
        <v>5078</v>
      </c>
      <c r="E3161" s="7" t="s">
        <v>176</v>
      </c>
      <c r="F3161" s="7" t="s">
        <v>12</v>
      </c>
      <c r="G3161" s="32">
        <v>66197.327731092446</v>
      </c>
      <c r="H3161" s="7">
        <v>905</v>
      </c>
      <c r="I3161" s="7">
        <v>2912</v>
      </c>
    </row>
    <row r="3162" spans="1:9">
      <c r="A3162" s="7" t="s">
        <v>53</v>
      </c>
      <c r="B3162" s="7">
        <v>108947</v>
      </c>
      <c r="C3162" s="302" t="s">
        <v>5079</v>
      </c>
      <c r="D3162" s="7" t="s">
        <v>5080</v>
      </c>
      <c r="E3162" s="7" t="s">
        <v>134</v>
      </c>
      <c r="F3162" s="7" t="s">
        <v>12</v>
      </c>
      <c r="G3162" s="32">
        <v>67910.319327731093</v>
      </c>
      <c r="H3162" s="7">
        <v>938</v>
      </c>
      <c r="I3162" s="7">
        <v>2207</v>
      </c>
    </row>
    <row r="3163" spans="1:9">
      <c r="A3163" s="7" t="s">
        <v>67</v>
      </c>
      <c r="B3163" s="7">
        <v>108949</v>
      </c>
      <c r="C3163" s="302" t="s">
        <v>5081</v>
      </c>
      <c r="D3163" s="7" t="s">
        <v>3662</v>
      </c>
      <c r="E3163" s="7" t="s">
        <v>69</v>
      </c>
      <c r="F3163" s="7" t="s">
        <v>12</v>
      </c>
      <c r="G3163" s="32">
        <v>140198.21008403361</v>
      </c>
      <c r="H3163" s="7">
        <v>906</v>
      </c>
      <c r="I3163" s="7">
        <v>2913</v>
      </c>
    </row>
    <row r="3164" spans="1:9">
      <c r="A3164" s="7" t="s">
        <v>423</v>
      </c>
      <c r="B3164" s="7">
        <v>108950</v>
      </c>
      <c r="C3164" s="302" t="s">
        <v>5082</v>
      </c>
      <c r="D3164" s="7" t="s">
        <v>4130</v>
      </c>
      <c r="E3164" s="7" t="s">
        <v>644</v>
      </c>
      <c r="F3164" s="7" t="s">
        <v>12</v>
      </c>
      <c r="G3164" s="32">
        <v>21638.647058823532</v>
      </c>
      <c r="H3164" s="7">
        <v>407</v>
      </c>
      <c r="I3164" s="7">
        <v>1637</v>
      </c>
    </row>
    <row r="3165" spans="1:9">
      <c r="A3165" s="7" t="s">
        <v>31</v>
      </c>
      <c r="B3165" s="7">
        <v>108951</v>
      </c>
      <c r="C3165" s="302" t="s">
        <v>5083</v>
      </c>
      <c r="D3165" s="7" t="s">
        <v>5084</v>
      </c>
      <c r="E3165" s="7" t="s">
        <v>33</v>
      </c>
      <c r="F3165" s="7" t="s">
        <v>12</v>
      </c>
      <c r="G3165" s="32">
        <v>64439.008403361346</v>
      </c>
      <c r="H3165" s="7">
        <v>612</v>
      </c>
      <c r="I3165" s="7">
        <v>1836</v>
      </c>
    </row>
    <row r="3166" spans="1:9">
      <c r="A3166" s="7" t="s">
        <v>67</v>
      </c>
      <c r="B3166" s="7">
        <v>108952</v>
      </c>
      <c r="C3166" s="302" t="s">
        <v>5085</v>
      </c>
      <c r="D3166" s="7" t="s">
        <v>5086</v>
      </c>
      <c r="E3166" s="7" t="s">
        <v>176</v>
      </c>
      <c r="F3166" s="7" t="s">
        <v>12</v>
      </c>
      <c r="G3166" s="32">
        <v>73389.092436974795</v>
      </c>
      <c r="H3166" s="7">
        <v>905</v>
      </c>
      <c r="I3166" s="7">
        <v>2910</v>
      </c>
    </row>
    <row r="3167" spans="1:9">
      <c r="A3167" s="7" t="s">
        <v>53</v>
      </c>
      <c r="B3167" s="7">
        <v>108953</v>
      </c>
      <c r="C3167" s="302" t="s">
        <v>5087</v>
      </c>
      <c r="D3167" s="7" t="s">
        <v>5080</v>
      </c>
      <c r="E3167" s="7" t="s">
        <v>134</v>
      </c>
      <c r="F3167" s="7" t="s">
        <v>12</v>
      </c>
      <c r="G3167" s="32">
        <v>94380.915966386558</v>
      </c>
      <c r="H3167" s="7">
        <v>938</v>
      </c>
      <c r="I3167" s="7">
        <v>2207</v>
      </c>
    </row>
    <row r="3168" spans="1:9">
      <c r="A3168" s="7" t="s">
        <v>67</v>
      </c>
      <c r="B3168" s="7">
        <v>108955</v>
      </c>
      <c r="C3168" s="302" t="s">
        <v>5088</v>
      </c>
      <c r="D3168" s="7" t="s">
        <v>5089</v>
      </c>
      <c r="E3168" s="7" t="s">
        <v>176</v>
      </c>
      <c r="F3168" s="7" t="s">
        <v>12</v>
      </c>
      <c r="G3168" s="32">
        <v>55100</v>
      </c>
      <c r="H3168" s="7">
        <v>905</v>
      </c>
      <c r="I3168" s="7">
        <v>2912</v>
      </c>
    </row>
    <row r="3169" spans="1:9">
      <c r="A3169" s="7" t="s">
        <v>53</v>
      </c>
      <c r="B3169" s="7">
        <v>108956</v>
      </c>
      <c r="C3169" s="302" t="s">
        <v>5090</v>
      </c>
      <c r="D3169" s="7" t="s">
        <v>5091</v>
      </c>
      <c r="E3169" s="7" t="s">
        <v>143</v>
      </c>
      <c r="F3169" s="7" t="s">
        <v>12</v>
      </c>
      <c r="G3169" s="32">
        <v>37815.100840336134</v>
      </c>
      <c r="H3169" s="7">
        <v>919</v>
      </c>
      <c r="I3169" s="7">
        <v>2131</v>
      </c>
    </row>
    <row r="3170" spans="1:9">
      <c r="A3170" s="7" t="s">
        <v>53</v>
      </c>
      <c r="B3170" s="7">
        <v>108958</v>
      </c>
      <c r="C3170" s="302" t="s">
        <v>5092</v>
      </c>
      <c r="D3170" s="7" t="s">
        <v>5093</v>
      </c>
      <c r="E3170" s="7" t="s">
        <v>1123</v>
      </c>
      <c r="F3170" s="7" t="s">
        <v>12</v>
      </c>
      <c r="G3170" s="32">
        <v>28833.899159663863</v>
      </c>
      <c r="H3170" s="7">
        <v>926</v>
      </c>
      <c r="I3170" s="7">
        <v>2156</v>
      </c>
    </row>
    <row r="3171" spans="1:9">
      <c r="A3171" s="7" t="s">
        <v>34</v>
      </c>
      <c r="B3171" s="7">
        <v>108959</v>
      </c>
      <c r="C3171" s="302" t="s">
        <v>5094</v>
      </c>
      <c r="D3171" s="7" t="s">
        <v>5095</v>
      </c>
      <c r="E3171" s="7" t="s">
        <v>36</v>
      </c>
      <c r="F3171" s="7" t="s">
        <v>12</v>
      </c>
      <c r="G3171" s="32">
        <v>49895.092436974795</v>
      </c>
      <c r="H3171" s="7">
        <v>509</v>
      </c>
      <c r="I3171" s="7">
        <v>1738</v>
      </c>
    </row>
    <row r="3172" spans="1:9">
      <c r="A3172" s="7" t="s">
        <v>67</v>
      </c>
      <c r="B3172" s="7">
        <v>108960</v>
      </c>
      <c r="C3172" s="302" t="s">
        <v>5096</v>
      </c>
      <c r="D3172" s="7" t="s">
        <v>5097</v>
      </c>
      <c r="E3172" s="7" t="s">
        <v>176</v>
      </c>
      <c r="F3172" s="7" t="s">
        <v>12</v>
      </c>
      <c r="G3172" s="32">
        <v>35529.243697478996</v>
      </c>
      <c r="H3172" s="7">
        <v>905</v>
      </c>
      <c r="I3172" s="7">
        <v>2911</v>
      </c>
    </row>
    <row r="3173" spans="1:9">
      <c r="A3173" s="7" t="s">
        <v>67</v>
      </c>
      <c r="B3173" s="7">
        <v>108961</v>
      </c>
      <c r="C3173" s="302" t="s">
        <v>5098</v>
      </c>
      <c r="D3173" s="7" t="s">
        <v>5099</v>
      </c>
      <c r="E3173" s="7" t="s">
        <v>176</v>
      </c>
      <c r="F3173" s="7" t="s">
        <v>12</v>
      </c>
      <c r="G3173" s="32">
        <v>10588.20168067227</v>
      </c>
      <c r="H3173" s="7">
        <v>905</v>
      </c>
      <c r="I3173" s="7">
        <v>2911</v>
      </c>
    </row>
    <row r="3174" spans="1:9">
      <c r="A3174" s="7" t="s">
        <v>53</v>
      </c>
      <c r="B3174" s="7">
        <v>108963</v>
      </c>
      <c r="C3174" s="302" t="s">
        <v>5100</v>
      </c>
      <c r="D3174" s="7" t="s">
        <v>5101</v>
      </c>
      <c r="E3174" s="7" t="s">
        <v>186</v>
      </c>
      <c r="F3174" s="7" t="s">
        <v>12</v>
      </c>
      <c r="G3174" s="32">
        <v>7625.4873949579833</v>
      </c>
      <c r="H3174" s="7">
        <v>907</v>
      </c>
      <c r="I3174" s="7">
        <v>2100</v>
      </c>
    </row>
    <row r="3175" spans="1:9">
      <c r="A3175" s="7" t="s">
        <v>53</v>
      </c>
      <c r="B3175" s="7">
        <v>108964</v>
      </c>
      <c r="C3175" s="302" t="s">
        <v>5102</v>
      </c>
      <c r="D3175" s="7" t="s">
        <v>5103</v>
      </c>
      <c r="E3175" s="7" t="s">
        <v>198</v>
      </c>
      <c r="F3175" s="7" t="s">
        <v>12</v>
      </c>
      <c r="G3175" s="32">
        <v>57479.02521008403</v>
      </c>
      <c r="H3175" s="7">
        <v>935</v>
      </c>
      <c r="I3175" s="7">
        <v>2197</v>
      </c>
    </row>
    <row r="3176" spans="1:9">
      <c r="A3176" s="7" t="s">
        <v>24</v>
      </c>
      <c r="B3176" s="7">
        <v>108965</v>
      </c>
      <c r="C3176" s="302" t="s">
        <v>5104</v>
      </c>
      <c r="D3176" s="7" t="s">
        <v>5105</v>
      </c>
      <c r="E3176" s="7" t="s">
        <v>52</v>
      </c>
      <c r="F3176" s="7" t="s">
        <v>12</v>
      </c>
      <c r="G3176" s="32">
        <v>43045.563025210089</v>
      </c>
      <c r="H3176" s="7">
        <v>720</v>
      </c>
      <c r="I3176" s="7">
        <v>1980</v>
      </c>
    </row>
    <row r="3177" spans="1:9">
      <c r="A3177" s="7" t="s">
        <v>67</v>
      </c>
      <c r="B3177" s="7">
        <v>108966</v>
      </c>
      <c r="C3177" s="302" t="s">
        <v>5106</v>
      </c>
      <c r="D3177" s="7" t="s">
        <v>5107</v>
      </c>
      <c r="E3177" s="7" t="s">
        <v>176</v>
      </c>
      <c r="F3177" s="7" t="s">
        <v>12</v>
      </c>
      <c r="G3177" s="32">
        <v>191597.52100840336</v>
      </c>
      <c r="H3177" s="7">
        <v>905</v>
      </c>
      <c r="I3177" s="7">
        <v>2911</v>
      </c>
    </row>
    <row r="3178" spans="1:9">
      <c r="A3178" s="7" t="s">
        <v>53</v>
      </c>
      <c r="B3178" s="7">
        <v>108967</v>
      </c>
      <c r="C3178" s="302" t="s">
        <v>5108</v>
      </c>
      <c r="D3178" s="7" t="s">
        <v>5109</v>
      </c>
      <c r="E3178" s="7" t="s">
        <v>231</v>
      </c>
      <c r="F3178" s="7" t="s">
        <v>12</v>
      </c>
      <c r="G3178" s="32">
        <v>8067.2436974789925</v>
      </c>
      <c r="H3178" s="7">
        <v>933</v>
      </c>
      <c r="I3178" s="7">
        <v>2184</v>
      </c>
    </row>
    <row r="3179" spans="1:9">
      <c r="A3179" s="7" t="s">
        <v>67</v>
      </c>
      <c r="B3179" s="7">
        <v>108968</v>
      </c>
      <c r="C3179" s="302" t="s">
        <v>5110</v>
      </c>
      <c r="D3179" s="7" t="s">
        <v>5111</v>
      </c>
      <c r="E3179" s="7" t="s">
        <v>176</v>
      </c>
      <c r="F3179" s="7" t="s">
        <v>12</v>
      </c>
      <c r="G3179" s="32">
        <v>37815.117647058825</v>
      </c>
      <c r="H3179" s="7">
        <v>905</v>
      </c>
      <c r="I3179" s="7">
        <v>2911</v>
      </c>
    </row>
    <row r="3180" spans="1:9">
      <c r="A3180" s="7" t="s">
        <v>53</v>
      </c>
      <c r="B3180" s="7">
        <v>108970</v>
      </c>
      <c r="C3180" s="302" t="s">
        <v>5112</v>
      </c>
      <c r="D3180" s="7" t="s">
        <v>5113</v>
      </c>
      <c r="E3180" s="7" t="s">
        <v>284</v>
      </c>
      <c r="F3180" s="7" t="s">
        <v>12</v>
      </c>
      <c r="G3180" s="32">
        <v>55158.991596638654</v>
      </c>
      <c r="H3180" s="7">
        <v>911</v>
      </c>
      <c r="I3180" s="7">
        <v>2112</v>
      </c>
    </row>
    <row r="3181" spans="1:9">
      <c r="A3181" s="7" t="s">
        <v>67</v>
      </c>
      <c r="B3181" s="7">
        <v>108971</v>
      </c>
      <c r="C3181" s="302" t="s">
        <v>5114</v>
      </c>
      <c r="D3181" s="7" t="s">
        <v>5115</v>
      </c>
      <c r="E3181" s="7" t="s">
        <v>176</v>
      </c>
      <c r="F3181" s="7" t="s">
        <v>12</v>
      </c>
      <c r="G3181" s="32">
        <v>47899.378151260506</v>
      </c>
      <c r="H3181" s="7">
        <v>905</v>
      </c>
      <c r="I3181" s="7">
        <v>2910</v>
      </c>
    </row>
    <row r="3182" spans="1:9">
      <c r="A3182" s="7" t="s">
        <v>53</v>
      </c>
      <c r="B3182" s="7">
        <v>108972</v>
      </c>
      <c r="C3182" s="302" t="s">
        <v>5116</v>
      </c>
      <c r="D3182" s="7" t="s">
        <v>5117</v>
      </c>
      <c r="E3182" s="7" t="s">
        <v>284</v>
      </c>
      <c r="F3182" s="7" t="s">
        <v>12</v>
      </c>
      <c r="G3182" s="32">
        <v>16806.798319327732</v>
      </c>
      <c r="H3182" s="7">
        <v>911</v>
      </c>
      <c r="I3182" s="7">
        <v>2113</v>
      </c>
    </row>
    <row r="3183" spans="1:9">
      <c r="A3183" s="7" t="s">
        <v>53</v>
      </c>
      <c r="B3183" s="7">
        <v>108973</v>
      </c>
      <c r="C3183" s="302" t="s">
        <v>5118</v>
      </c>
      <c r="D3183" s="7" t="s">
        <v>5119</v>
      </c>
      <c r="E3183" s="7" t="s">
        <v>284</v>
      </c>
      <c r="F3183" s="7" t="s">
        <v>12</v>
      </c>
      <c r="G3183" s="32">
        <v>19859.201680672271</v>
      </c>
      <c r="H3183" s="7">
        <v>911</v>
      </c>
      <c r="I3183" s="7">
        <v>2112</v>
      </c>
    </row>
    <row r="3184" spans="1:9">
      <c r="A3184" s="7" t="s">
        <v>53</v>
      </c>
      <c r="B3184" s="7">
        <v>108974</v>
      </c>
      <c r="C3184" s="302" t="s">
        <v>5120</v>
      </c>
      <c r="D3184" s="7" t="s">
        <v>5121</v>
      </c>
      <c r="E3184" s="7" t="s">
        <v>1123</v>
      </c>
      <c r="F3184" s="7" t="s">
        <v>12</v>
      </c>
      <c r="G3184" s="32">
        <v>46592.563025210089</v>
      </c>
      <c r="H3184" s="7">
        <v>926</v>
      </c>
      <c r="I3184" s="7">
        <v>2156</v>
      </c>
    </row>
    <row r="3185" spans="1:9">
      <c r="A3185" s="7" t="s">
        <v>53</v>
      </c>
      <c r="B3185" s="7">
        <v>108975</v>
      </c>
      <c r="C3185" s="302" t="s">
        <v>5122</v>
      </c>
      <c r="D3185" s="7" t="s">
        <v>5123</v>
      </c>
      <c r="E3185" s="7" t="s">
        <v>1123</v>
      </c>
      <c r="F3185" s="7" t="s">
        <v>12</v>
      </c>
      <c r="G3185" s="32">
        <v>18151.26050420168</v>
      </c>
      <c r="H3185" s="7">
        <v>926</v>
      </c>
      <c r="I3185" s="7">
        <v>2156</v>
      </c>
    </row>
    <row r="3186" spans="1:9">
      <c r="A3186" s="7" t="s">
        <v>53</v>
      </c>
      <c r="B3186" s="7">
        <v>108976</v>
      </c>
      <c r="C3186" s="302" t="s">
        <v>5124</v>
      </c>
      <c r="D3186" s="7" t="s">
        <v>5125</v>
      </c>
      <c r="E3186" s="7" t="s">
        <v>1123</v>
      </c>
      <c r="F3186" s="7" t="s">
        <v>12</v>
      </c>
      <c r="G3186" s="32">
        <v>43865.613445378156</v>
      </c>
      <c r="H3186" s="7">
        <v>926</v>
      </c>
      <c r="I3186" s="7">
        <v>2156</v>
      </c>
    </row>
    <row r="3187" spans="1:9">
      <c r="A3187" s="7" t="s">
        <v>53</v>
      </c>
      <c r="B3187" s="7">
        <v>108977</v>
      </c>
      <c r="C3187" s="302" t="s">
        <v>5126</v>
      </c>
      <c r="D3187" s="7" t="s">
        <v>5127</v>
      </c>
      <c r="E3187" s="7" t="s">
        <v>1123</v>
      </c>
      <c r="F3187" s="7" t="s">
        <v>12</v>
      </c>
      <c r="G3187" s="32">
        <v>14915.941176470589</v>
      </c>
      <c r="H3187" s="7">
        <v>926</v>
      </c>
      <c r="I3187" s="7">
        <v>2156</v>
      </c>
    </row>
    <row r="3188" spans="1:9">
      <c r="A3188" s="7" t="s">
        <v>9</v>
      </c>
      <c r="B3188" s="7">
        <v>108978</v>
      </c>
      <c r="C3188" s="302" t="s">
        <v>5128</v>
      </c>
      <c r="D3188" s="7" t="s">
        <v>5129</v>
      </c>
      <c r="E3188" s="7" t="s">
        <v>126</v>
      </c>
      <c r="F3188" s="7" t="s">
        <v>12</v>
      </c>
      <c r="G3188" s="32">
        <v>51731.100840336141</v>
      </c>
      <c r="H3188" s="7">
        <v>104</v>
      </c>
      <c r="I3188" s="7">
        <v>1311</v>
      </c>
    </row>
    <row r="3189" spans="1:9">
      <c r="A3189" s="7" t="s">
        <v>53</v>
      </c>
      <c r="B3189" s="7">
        <v>108979</v>
      </c>
      <c r="C3189" s="302" t="s">
        <v>5130</v>
      </c>
      <c r="D3189" s="7" t="s">
        <v>5131</v>
      </c>
      <c r="E3189" s="7" t="s">
        <v>1123</v>
      </c>
      <c r="F3189" s="7" t="s">
        <v>12</v>
      </c>
      <c r="G3189" s="32">
        <v>26974.73949579832</v>
      </c>
      <c r="H3189" s="7">
        <v>926</v>
      </c>
      <c r="I3189" s="7">
        <v>2156</v>
      </c>
    </row>
    <row r="3190" spans="1:9">
      <c r="A3190" s="7" t="s">
        <v>34</v>
      </c>
      <c r="B3190" s="7">
        <v>108980</v>
      </c>
      <c r="C3190" s="302" t="s">
        <v>5132</v>
      </c>
      <c r="D3190" s="7" t="s">
        <v>5133</v>
      </c>
      <c r="E3190" s="7" t="s">
        <v>364</v>
      </c>
      <c r="F3190" s="7" t="s">
        <v>12</v>
      </c>
      <c r="G3190" s="32">
        <v>53694.378151260506</v>
      </c>
      <c r="H3190" s="7">
        <v>510</v>
      </c>
      <c r="I3190" s="7">
        <v>1739</v>
      </c>
    </row>
    <row r="3191" spans="1:9">
      <c r="A3191" s="7" t="s">
        <v>53</v>
      </c>
      <c r="B3191" s="7">
        <v>108981</v>
      </c>
      <c r="C3191" s="302" t="s">
        <v>5134</v>
      </c>
      <c r="D3191" s="7" t="s">
        <v>5135</v>
      </c>
      <c r="E3191" s="7" t="s">
        <v>1123</v>
      </c>
      <c r="F3191" s="7" t="s">
        <v>12</v>
      </c>
      <c r="G3191" s="32">
        <v>21176.403361344539</v>
      </c>
      <c r="H3191" s="7">
        <v>926</v>
      </c>
      <c r="I3191" s="7">
        <v>2156</v>
      </c>
    </row>
    <row r="3192" spans="1:9">
      <c r="A3192" s="7" t="s">
        <v>34</v>
      </c>
      <c r="B3192" s="7">
        <v>108982</v>
      </c>
      <c r="C3192" s="302" t="s">
        <v>5136</v>
      </c>
      <c r="D3192" s="7" t="s">
        <v>5137</v>
      </c>
      <c r="E3192" s="7" t="s">
        <v>364</v>
      </c>
      <c r="F3192" s="7" t="s">
        <v>12</v>
      </c>
      <c r="G3192" s="32">
        <v>40706.025210084037</v>
      </c>
      <c r="H3192" s="7">
        <v>510</v>
      </c>
      <c r="I3192" s="7">
        <v>1739</v>
      </c>
    </row>
    <row r="3193" spans="1:9">
      <c r="A3193" s="7" t="s">
        <v>53</v>
      </c>
      <c r="B3193" s="7">
        <v>108983</v>
      </c>
      <c r="C3193" s="302" t="s">
        <v>5138</v>
      </c>
      <c r="D3193" s="7" t="s">
        <v>5139</v>
      </c>
      <c r="E3193" s="7" t="s">
        <v>134</v>
      </c>
      <c r="F3193" s="7" t="s">
        <v>12</v>
      </c>
      <c r="G3193" s="32">
        <v>44610.823529411762</v>
      </c>
      <c r="H3193" s="7">
        <v>938</v>
      </c>
      <c r="I3193" s="7">
        <v>2207</v>
      </c>
    </row>
    <row r="3194" spans="1:9">
      <c r="A3194" s="7" t="s">
        <v>34</v>
      </c>
      <c r="B3194" s="7">
        <v>108985</v>
      </c>
      <c r="C3194" s="302" t="s">
        <v>5140</v>
      </c>
      <c r="D3194" s="7" t="s">
        <v>5141</v>
      </c>
      <c r="E3194" s="7" t="s">
        <v>364</v>
      </c>
      <c r="F3194" s="7" t="s">
        <v>12</v>
      </c>
      <c r="G3194" s="32">
        <v>33229.08403361345</v>
      </c>
      <c r="H3194" s="7">
        <v>510</v>
      </c>
      <c r="I3194" s="7">
        <v>1739</v>
      </c>
    </row>
    <row r="3195" spans="1:9">
      <c r="A3195" s="7" t="s">
        <v>156</v>
      </c>
      <c r="B3195" s="7">
        <v>108987</v>
      </c>
      <c r="C3195" s="302" t="s">
        <v>5142</v>
      </c>
      <c r="D3195" s="7" t="s">
        <v>5143</v>
      </c>
      <c r="E3195" s="7" t="s">
        <v>200</v>
      </c>
      <c r="F3195" s="7" t="s">
        <v>12</v>
      </c>
      <c r="G3195" s="32">
        <v>31932.915966386554</v>
      </c>
      <c r="H3195" s="7">
        <v>705</v>
      </c>
      <c r="I3195" s="7">
        <v>1914</v>
      </c>
    </row>
    <row r="3196" spans="1:9">
      <c r="A3196" s="7" t="s">
        <v>34</v>
      </c>
      <c r="B3196" s="7">
        <v>108988</v>
      </c>
      <c r="C3196" s="302" t="s">
        <v>5144</v>
      </c>
      <c r="D3196" s="7" t="s">
        <v>5145</v>
      </c>
      <c r="E3196" s="7" t="s">
        <v>364</v>
      </c>
      <c r="F3196" s="7" t="s">
        <v>12</v>
      </c>
      <c r="G3196" s="32">
        <v>43783.243697478989</v>
      </c>
      <c r="H3196" s="7">
        <v>510</v>
      </c>
      <c r="I3196" s="7">
        <v>1739</v>
      </c>
    </row>
    <row r="3197" spans="1:9">
      <c r="A3197" s="7" t="s">
        <v>53</v>
      </c>
      <c r="B3197" s="7">
        <v>108989</v>
      </c>
      <c r="C3197" s="302" t="s">
        <v>5146</v>
      </c>
      <c r="D3197" s="7" t="s">
        <v>5147</v>
      </c>
      <c r="E3197" s="7" t="s">
        <v>1123</v>
      </c>
      <c r="F3197" s="7" t="s">
        <v>12</v>
      </c>
      <c r="G3197" s="32">
        <v>21176.403361344539</v>
      </c>
      <c r="H3197" s="7">
        <v>926</v>
      </c>
      <c r="I3197" s="7">
        <v>2156</v>
      </c>
    </row>
    <row r="3198" spans="1:9">
      <c r="A3198" s="7" t="s">
        <v>67</v>
      </c>
      <c r="B3198" s="7">
        <v>108990</v>
      </c>
      <c r="C3198" s="302" t="s">
        <v>5148</v>
      </c>
      <c r="D3198" s="7" t="s">
        <v>352</v>
      </c>
      <c r="E3198" s="7" t="s">
        <v>345</v>
      </c>
      <c r="F3198" s="7" t="s">
        <v>12</v>
      </c>
      <c r="G3198" s="32">
        <v>69540.000000000015</v>
      </c>
      <c r="H3198" s="7">
        <v>964</v>
      </c>
      <c r="I3198" s="7">
        <v>2251</v>
      </c>
    </row>
    <row r="3199" spans="1:9">
      <c r="A3199" s="7" t="s">
        <v>156</v>
      </c>
      <c r="B3199" s="7">
        <v>108991</v>
      </c>
      <c r="C3199" s="302" t="s">
        <v>5149</v>
      </c>
      <c r="D3199" s="7" t="s">
        <v>5150</v>
      </c>
      <c r="E3199" s="7" t="s">
        <v>200</v>
      </c>
      <c r="F3199" s="7" t="s">
        <v>12</v>
      </c>
      <c r="G3199" s="32">
        <v>35924.34453781513</v>
      </c>
      <c r="H3199" s="7">
        <v>705</v>
      </c>
      <c r="I3199" s="7">
        <v>1914</v>
      </c>
    </row>
    <row r="3200" spans="1:9">
      <c r="A3200" s="7" t="s">
        <v>53</v>
      </c>
      <c r="B3200" s="7">
        <v>108992</v>
      </c>
      <c r="C3200" s="302" t="s">
        <v>5151</v>
      </c>
      <c r="D3200" s="7" t="s">
        <v>5152</v>
      </c>
      <c r="E3200" s="7" t="s">
        <v>1123</v>
      </c>
      <c r="F3200" s="7" t="s">
        <v>12</v>
      </c>
      <c r="G3200" s="32">
        <v>10740</v>
      </c>
      <c r="H3200" s="7">
        <v>926</v>
      </c>
      <c r="I3200" s="7">
        <v>2156</v>
      </c>
    </row>
    <row r="3201" spans="1:9">
      <c r="A3201" s="7" t="s">
        <v>34</v>
      </c>
      <c r="B3201" s="7">
        <v>108993</v>
      </c>
      <c r="C3201" s="302" t="s">
        <v>5153</v>
      </c>
      <c r="D3201" s="7" t="s">
        <v>5154</v>
      </c>
      <c r="E3201" s="7" t="s">
        <v>364</v>
      </c>
      <c r="F3201" s="7" t="s">
        <v>12</v>
      </c>
      <c r="G3201" s="32">
        <v>59233.201680672268</v>
      </c>
      <c r="H3201" s="7">
        <v>510</v>
      </c>
      <c r="I3201" s="7">
        <v>1739</v>
      </c>
    </row>
    <row r="3202" spans="1:9">
      <c r="A3202" s="7" t="s">
        <v>67</v>
      </c>
      <c r="B3202" s="7">
        <v>108995</v>
      </c>
      <c r="C3202" s="302" t="s">
        <v>5155</v>
      </c>
      <c r="D3202" s="7" t="s">
        <v>5156</v>
      </c>
      <c r="E3202" s="7" t="s">
        <v>345</v>
      </c>
      <c r="F3202" s="7" t="s">
        <v>12</v>
      </c>
      <c r="G3202" s="32">
        <v>57479.02521008403</v>
      </c>
      <c r="H3202" s="7">
        <v>964</v>
      </c>
      <c r="I3202" s="7">
        <v>2251</v>
      </c>
    </row>
    <row r="3203" spans="1:9">
      <c r="A3203" s="7" t="s">
        <v>53</v>
      </c>
      <c r="B3203" s="7">
        <v>108996</v>
      </c>
      <c r="C3203" s="302" t="s">
        <v>5157</v>
      </c>
      <c r="D3203" s="7" t="s">
        <v>5158</v>
      </c>
      <c r="E3203" s="7" t="s">
        <v>1123</v>
      </c>
      <c r="F3203" s="7" t="s">
        <v>12</v>
      </c>
      <c r="G3203" s="32">
        <v>25504.142857142859</v>
      </c>
      <c r="H3203" s="7">
        <v>926</v>
      </c>
      <c r="I3203" s="7">
        <v>2156</v>
      </c>
    </row>
    <row r="3204" spans="1:9">
      <c r="A3204" s="7" t="s">
        <v>156</v>
      </c>
      <c r="B3204" s="7">
        <v>108997</v>
      </c>
      <c r="C3204" s="302" t="s">
        <v>5159</v>
      </c>
      <c r="D3204" s="7" t="s">
        <v>5160</v>
      </c>
      <c r="E3204" s="7" t="s">
        <v>200</v>
      </c>
      <c r="F3204" s="7" t="s">
        <v>12</v>
      </c>
      <c r="G3204" s="32">
        <v>31932.915966386554</v>
      </c>
      <c r="H3204" s="7">
        <v>705</v>
      </c>
      <c r="I3204" s="7">
        <v>1914</v>
      </c>
    </row>
    <row r="3205" spans="1:9">
      <c r="A3205" s="7" t="s">
        <v>9</v>
      </c>
      <c r="B3205" s="7">
        <v>108998</v>
      </c>
      <c r="C3205" s="302" t="s">
        <v>5161</v>
      </c>
      <c r="D3205" s="7" t="s">
        <v>5162</v>
      </c>
      <c r="E3205" s="7" t="s">
        <v>28</v>
      </c>
      <c r="F3205" s="7" t="s">
        <v>12</v>
      </c>
      <c r="G3205" s="32">
        <v>15126.050420168069</v>
      </c>
      <c r="H3205" s="7">
        <v>107</v>
      </c>
      <c r="I3205" s="7">
        <v>1320</v>
      </c>
    </row>
    <row r="3206" spans="1:9">
      <c r="A3206" s="7" t="s">
        <v>53</v>
      </c>
      <c r="B3206" s="7">
        <v>108999</v>
      </c>
      <c r="C3206" s="302" t="s">
        <v>5163</v>
      </c>
      <c r="D3206" s="7" t="s">
        <v>5164</v>
      </c>
      <c r="E3206" s="7" t="s">
        <v>1123</v>
      </c>
      <c r="F3206" s="7" t="s">
        <v>12</v>
      </c>
      <c r="G3206" s="32">
        <v>9800</v>
      </c>
      <c r="H3206" s="7">
        <v>926</v>
      </c>
      <c r="I3206" s="7">
        <v>2156</v>
      </c>
    </row>
    <row r="3207" spans="1:9">
      <c r="A3207" s="7" t="s">
        <v>53</v>
      </c>
      <c r="B3207" s="7">
        <v>109000</v>
      </c>
      <c r="C3207" s="302" t="s">
        <v>5165</v>
      </c>
      <c r="D3207" s="7" t="s">
        <v>5166</v>
      </c>
      <c r="E3207" s="7" t="s">
        <v>231</v>
      </c>
      <c r="F3207" s="7" t="s">
        <v>12</v>
      </c>
      <c r="G3207" s="32">
        <v>108907.56302521008</v>
      </c>
      <c r="H3207" s="7">
        <v>933</v>
      </c>
      <c r="I3207" s="7">
        <v>2184</v>
      </c>
    </row>
    <row r="3208" spans="1:9">
      <c r="A3208" s="7" t="s">
        <v>31</v>
      </c>
      <c r="B3208" s="7">
        <v>109001</v>
      </c>
      <c r="C3208" s="302" t="s">
        <v>5167</v>
      </c>
      <c r="D3208" s="7" t="s">
        <v>5168</v>
      </c>
      <c r="E3208" s="7" t="s">
        <v>116</v>
      </c>
      <c r="F3208" s="7" t="s">
        <v>12</v>
      </c>
      <c r="G3208" s="32">
        <v>58883.285714285717</v>
      </c>
      <c r="H3208" s="7">
        <v>605</v>
      </c>
      <c r="I3208" s="7">
        <v>1813</v>
      </c>
    </row>
    <row r="3209" spans="1:9">
      <c r="A3209" s="7" t="s">
        <v>34</v>
      </c>
      <c r="B3209" s="7">
        <v>109002</v>
      </c>
      <c r="C3209" s="302" t="s">
        <v>5169</v>
      </c>
      <c r="D3209" s="7" t="s">
        <v>5170</v>
      </c>
      <c r="E3209" s="7" t="s">
        <v>364</v>
      </c>
      <c r="F3209" s="7" t="s">
        <v>12</v>
      </c>
      <c r="G3209" s="32">
        <v>108139.37815126051</v>
      </c>
      <c r="H3209" s="7">
        <v>510</v>
      </c>
      <c r="I3209" s="7">
        <v>1739</v>
      </c>
    </row>
    <row r="3210" spans="1:9">
      <c r="A3210" s="7" t="s">
        <v>34</v>
      </c>
      <c r="B3210" s="7">
        <v>109004</v>
      </c>
      <c r="C3210" s="302" t="s">
        <v>5171</v>
      </c>
      <c r="D3210" s="7" t="s">
        <v>5172</v>
      </c>
      <c r="E3210" s="7" t="s">
        <v>364</v>
      </c>
      <c r="F3210" s="7" t="s">
        <v>12</v>
      </c>
      <c r="G3210" s="32">
        <v>36302.521008403361</v>
      </c>
      <c r="H3210" s="7">
        <v>510</v>
      </c>
      <c r="I3210" s="7">
        <v>1739</v>
      </c>
    </row>
    <row r="3211" spans="1:9">
      <c r="A3211" s="7" t="s">
        <v>34</v>
      </c>
      <c r="B3211" s="7">
        <v>109005</v>
      </c>
      <c r="C3211" s="302" t="s">
        <v>5173</v>
      </c>
      <c r="D3211" s="7" t="s">
        <v>5174</v>
      </c>
      <c r="E3211" s="7" t="s">
        <v>364</v>
      </c>
      <c r="F3211" s="7" t="s">
        <v>12</v>
      </c>
      <c r="G3211" s="32">
        <v>77370.638655462186</v>
      </c>
      <c r="H3211" s="7">
        <v>510</v>
      </c>
      <c r="I3211" s="7">
        <v>1739</v>
      </c>
    </row>
    <row r="3212" spans="1:9">
      <c r="A3212" s="7" t="s">
        <v>67</v>
      </c>
      <c r="B3212" s="7">
        <v>109007</v>
      </c>
      <c r="C3212" s="302" t="s">
        <v>5175</v>
      </c>
      <c r="D3212" s="7" t="s">
        <v>5176</v>
      </c>
      <c r="E3212" s="7" t="s">
        <v>345</v>
      </c>
      <c r="F3212" s="7" t="s">
        <v>12</v>
      </c>
      <c r="G3212" s="32">
        <v>72084.210084033621</v>
      </c>
      <c r="H3212" s="7">
        <v>964</v>
      </c>
      <c r="I3212" s="7">
        <v>2251</v>
      </c>
    </row>
    <row r="3213" spans="1:9">
      <c r="A3213" s="7" t="s">
        <v>53</v>
      </c>
      <c r="B3213" s="7">
        <v>109008</v>
      </c>
      <c r="C3213" s="302" t="s">
        <v>5177</v>
      </c>
      <c r="D3213" s="7" t="s">
        <v>5178</v>
      </c>
      <c r="E3213" s="7" t="s">
        <v>61</v>
      </c>
      <c r="F3213" s="7" t="s">
        <v>12</v>
      </c>
      <c r="G3213" s="32">
        <v>40670.831932773115</v>
      </c>
      <c r="H3213" s="7">
        <v>921</v>
      </c>
      <c r="I3213" s="7">
        <v>2137</v>
      </c>
    </row>
    <row r="3214" spans="1:9">
      <c r="A3214" s="7" t="s">
        <v>53</v>
      </c>
      <c r="B3214" s="7">
        <v>109009</v>
      </c>
      <c r="C3214" s="302" t="s">
        <v>5179</v>
      </c>
      <c r="D3214" s="7" t="s">
        <v>5180</v>
      </c>
      <c r="E3214" s="7" t="s">
        <v>72</v>
      </c>
      <c r="F3214" s="7" t="s">
        <v>12</v>
      </c>
      <c r="G3214" s="32">
        <v>31745.756302521007</v>
      </c>
      <c r="H3214" s="7">
        <v>923</v>
      </c>
      <c r="I3214" s="7">
        <v>2147</v>
      </c>
    </row>
    <row r="3215" spans="1:9">
      <c r="A3215" s="7" t="s">
        <v>34</v>
      </c>
      <c r="B3215" s="7">
        <v>109010</v>
      </c>
      <c r="C3215" s="302" t="s">
        <v>5181</v>
      </c>
      <c r="D3215" s="7" t="s">
        <v>5182</v>
      </c>
      <c r="E3215" s="7" t="s">
        <v>364</v>
      </c>
      <c r="F3215" s="7" t="s">
        <v>12</v>
      </c>
      <c r="G3215" s="32">
        <v>37196.722689075628</v>
      </c>
      <c r="H3215" s="7">
        <v>510</v>
      </c>
      <c r="I3215" s="7">
        <v>1739</v>
      </c>
    </row>
    <row r="3216" spans="1:9">
      <c r="A3216" s="7" t="s">
        <v>67</v>
      </c>
      <c r="B3216" s="7">
        <v>109011</v>
      </c>
      <c r="C3216" s="302" t="s">
        <v>5183</v>
      </c>
      <c r="D3216" s="7" t="s">
        <v>5184</v>
      </c>
      <c r="E3216" s="7" t="s">
        <v>345</v>
      </c>
      <c r="F3216" s="7" t="s">
        <v>12</v>
      </c>
      <c r="G3216" s="32">
        <v>56441.403361344543</v>
      </c>
      <c r="H3216" s="7">
        <v>964</v>
      </c>
      <c r="I3216" s="7">
        <v>2251</v>
      </c>
    </row>
    <row r="3217" spans="1:9">
      <c r="A3217" s="7" t="s">
        <v>53</v>
      </c>
      <c r="B3217" s="7">
        <v>109012</v>
      </c>
      <c r="C3217" s="302" t="s">
        <v>5185</v>
      </c>
      <c r="D3217" s="7" t="s">
        <v>5186</v>
      </c>
      <c r="E3217" s="7" t="s">
        <v>84</v>
      </c>
      <c r="F3217" s="7" t="s">
        <v>12</v>
      </c>
      <c r="G3217" s="32">
        <v>43957.73949579832</v>
      </c>
      <c r="H3217" s="7">
        <v>946</v>
      </c>
      <c r="I3217" s="7">
        <v>2235</v>
      </c>
    </row>
    <row r="3218" spans="1:9">
      <c r="A3218" s="7" t="s">
        <v>9</v>
      </c>
      <c r="B3218" s="7">
        <v>109013</v>
      </c>
      <c r="C3218" s="302" t="s">
        <v>5187</v>
      </c>
      <c r="D3218" s="7" t="s">
        <v>5188</v>
      </c>
      <c r="E3218" s="7" t="s">
        <v>126</v>
      </c>
      <c r="F3218" s="7" t="s">
        <v>12</v>
      </c>
      <c r="G3218" s="32">
        <v>83823.722689075628</v>
      </c>
      <c r="H3218" s="7">
        <v>104</v>
      </c>
      <c r="I3218" s="7">
        <v>1311</v>
      </c>
    </row>
    <row r="3219" spans="1:9">
      <c r="A3219" s="7" t="s">
        <v>53</v>
      </c>
      <c r="B3219" s="7">
        <v>109014</v>
      </c>
      <c r="C3219" s="302" t="s">
        <v>5189</v>
      </c>
      <c r="D3219" s="7" t="s">
        <v>5190</v>
      </c>
      <c r="E3219" s="7" t="s">
        <v>134</v>
      </c>
      <c r="F3219" s="7" t="s">
        <v>12</v>
      </c>
      <c r="G3219" s="32">
        <v>26890.798319327732</v>
      </c>
      <c r="H3219" s="7">
        <v>938</v>
      </c>
      <c r="I3219" s="7">
        <v>2207</v>
      </c>
    </row>
    <row r="3220" spans="1:9">
      <c r="A3220" s="7" t="s">
        <v>67</v>
      </c>
      <c r="B3220" s="7">
        <v>109015</v>
      </c>
      <c r="C3220" s="302" t="s">
        <v>5191</v>
      </c>
      <c r="D3220" s="7" t="s">
        <v>5192</v>
      </c>
      <c r="E3220" s="7" t="s">
        <v>345</v>
      </c>
      <c r="F3220" s="7" t="s">
        <v>12</v>
      </c>
      <c r="G3220" s="32">
        <v>47994</v>
      </c>
      <c r="H3220" s="7">
        <v>964</v>
      </c>
      <c r="I3220" s="7">
        <v>2251</v>
      </c>
    </row>
    <row r="3221" spans="1:9">
      <c r="A3221" s="7" t="s">
        <v>53</v>
      </c>
      <c r="B3221" s="7">
        <v>109016</v>
      </c>
      <c r="C3221" s="302" t="s">
        <v>5193</v>
      </c>
      <c r="D3221" s="7" t="s">
        <v>5194</v>
      </c>
      <c r="E3221" s="7" t="s">
        <v>231</v>
      </c>
      <c r="F3221" s="7" t="s">
        <v>12</v>
      </c>
      <c r="G3221" s="32">
        <v>17084.042016806721</v>
      </c>
      <c r="H3221" s="7">
        <v>933</v>
      </c>
      <c r="I3221" s="7">
        <v>2184</v>
      </c>
    </row>
    <row r="3222" spans="1:9">
      <c r="A3222" s="7" t="s">
        <v>53</v>
      </c>
      <c r="B3222" s="7">
        <v>109017</v>
      </c>
      <c r="C3222" s="302" t="s">
        <v>5195</v>
      </c>
      <c r="D3222" s="7" t="s">
        <v>5196</v>
      </c>
      <c r="E3222" s="7" t="s">
        <v>225</v>
      </c>
      <c r="F3222" s="7" t="s">
        <v>12</v>
      </c>
      <c r="G3222" s="32">
        <v>69769.756302521011</v>
      </c>
      <c r="H3222" s="7">
        <v>908</v>
      </c>
      <c r="I3222" s="7">
        <v>2103</v>
      </c>
    </row>
    <row r="3223" spans="1:9">
      <c r="A3223" s="7" t="s">
        <v>53</v>
      </c>
      <c r="B3223" s="7">
        <v>109018</v>
      </c>
      <c r="C3223" s="302" t="s">
        <v>5197</v>
      </c>
      <c r="D3223" s="7" t="s">
        <v>5198</v>
      </c>
      <c r="E3223" s="7" t="s">
        <v>231</v>
      </c>
      <c r="F3223" s="7" t="s">
        <v>12</v>
      </c>
      <c r="G3223" s="32">
        <v>3562.1932773109247</v>
      </c>
      <c r="H3223" s="7">
        <v>933</v>
      </c>
      <c r="I3223" s="7">
        <v>2184</v>
      </c>
    </row>
    <row r="3224" spans="1:9">
      <c r="A3224" s="7" t="s">
        <v>9</v>
      </c>
      <c r="B3224" s="7">
        <v>109019</v>
      </c>
      <c r="C3224" s="302" t="s">
        <v>5199</v>
      </c>
      <c r="D3224" s="7" t="s">
        <v>5200</v>
      </c>
      <c r="E3224" s="7" t="s">
        <v>11</v>
      </c>
      <c r="F3224" s="7" t="s">
        <v>12</v>
      </c>
      <c r="G3224" s="32">
        <v>23543</v>
      </c>
      <c r="H3224" s="7">
        <v>102</v>
      </c>
      <c r="I3224" s="7">
        <v>1305</v>
      </c>
    </row>
    <row r="3225" spans="1:9">
      <c r="A3225" s="7" t="s">
        <v>67</v>
      </c>
      <c r="B3225" s="7">
        <v>109020</v>
      </c>
      <c r="C3225" s="302" t="s">
        <v>5201</v>
      </c>
      <c r="D3225" s="7" t="s">
        <v>5202</v>
      </c>
      <c r="E3225" s="7" t="s">
        <v>345</v>
      </c>
      <c r="F3225" s="7" t="s">
        <v>12</v>
      </c>
      <c r="G3225" s="32">
        <v>47899.378151260506</v>
      </c>
      <c r="H3225" s="7">
        <v>964</v>
      </c>
      <c r="I3225" s="7">
        <v>2251</v>
      </c>
    </row>
    <row r="3226" spans="1:9">
      <c r="A3226" s="7" t="s">
        <v>9</v>
      </c>
      <c r="B3226" s="7">
        <v>109021</v>
      </c>
      <c r="C3226" s="302" t="s">
        <v>5203</v>
      </c>
      <c r="D3226" s="7" t="s">
        <v>5204</v>
      </c>
      <c r="E3226" s="7" t="s">
        <v>23</v>
      </c>
      <c r="F3226" s="7" t="s">
        <v>12</v>
      </c>
      <c r="G3226" s="32">
        <v>19663.915966386558</v>
      </c>
      <c r="H3226" s="7">
        <v>103</v>
      </c>
      <c r="I3226" s="7">
        <v>1307</v>
      </c>
    </row>
    <row r="3227" spans="1:9">
      <c r="A3227" s="7" t="s">
        <v>16</v>
      </c>
      <c r="B3227" s="7">
        <v>109022</v>
      </c>
      <c r="C3227" s="302" t="s">
        <v>5205</v>
      </c>
      <c r="D3227" s="7" t="s">
        <v>5206</v>
      </c>
      <c r="E3227" s="7" t="s">
        <v>170</v>
      </c>
      <c r="F3227" s="7" t="s">
        <v>12</v>
      </c>
      <c r="G3227" s="32">
        <v>25777.848739495799</v>
      </c>
      <c r="H3227" s="7">
        <v>411</v>
      </c>
      <c r="I3227" s="7">
        <v>1676</v>
      </c>
    </row>
    <row r="3228" spans="1:9">
      <c r="A3228" s="7" t="s">
        <v>67</v>
      </c>
      <c r="B3228" s="7">
        <v>109023</v>
      </c>
      <c r="C3228" s="302" t="s">
        <v>5207</v>
      </c>
      <c r="D3228" s="7" t="s">
        <v>5208</v>
      </c>
      <c r="E3228" s="7" t="s">
        <v>69</v>
      </c>
      <c r="F3228" s="7" t="s">
        <v>12</v>
      </c>
      <c r="G3228" s="32">
        <v>383195.04201680672</v>
      </c>
      <c r="H3228" s="7">
        <v>906</v>
      </c>
      <c r="I3228" s="7">
        <v>2915</v>
      </c>
    </row>
    <row r="3229" spans="1:9">
      <c r="A3229" s="7" t="s">
        <v>53</v>
      </c>
      <c r="B3229" s="7">
        <v>109024</v>
      </c>
      <c r="C3229" s="302" t="s">
        <v>5209</v>
      </c>
      <c r="D3229" s="7" t="s">
        <v>5210</v>
      </c>
      <c r="E3229" s="7" t="s">
        <v>87</v>
      </c>
      <c r="F3229" s="7" t="s">
        <v>12</v>
      </c>
      <c r="G3229" s="32">
        <v>69540.000000000015</v>
      </c>
      <c r="H3229" s="7">
        <v>920</v>
      </c>
      <c r="I3229" s="7">
        <v>2134</v>
      </c>
    </row>
    <row r="3230" spans="1:9">
      <c r="A3230" s="7" t="s">
        <v>423</v>
      </c>
      <c r="B3230" s="7">
        <v>109025</v>
      </c>
      <c r="C3230" s="302" t="s">
        <v>5211</v>
      </c>
      <c r="D3230" s="7" t="s">
        <v>5212</v>
      </c>
      <c r="E3230" s="7" t="s">
        <v>425</v>
      </c>
      <c r="F3230" s="7" t="s">
        <v>12</v>
      </c>
      <c r="G3230" s="32">
        <v>22970.117647058825</v>
      </c>
      <c r="H3230" s="7">
        <v>405</v>
      </c>
      <c r="I3230" s="7">
        <v>1640</v>
      </c>
    </row>
    <row r="3231" spans="1:9">
      <c r="A3231" s="7" t="s">
        <v>9</v>
      </c>
      <c r="B3231" s="7">
        <v>109026</v>
      </c>
      <c r="C3231" s="302" t="s">
        <v>5213</v>
      </c>
      <c r="D3231" s="7" t="s">
        <v>5214</v>
      </c>
      <c r="E3231" s="7" t="s">
        <v>153</v>
      </c>
      <c r="F3231" s="7" t="s">
        <v>12</v>
      </c>
      <c r="G3231" s="32">
        <v>58811.159663865546</v>
      </c>
      <c r="H3231" s="7">
        <v>116</v>
      </c>
      <c r="I3231" s="7">
        <v>1347</v>
      </c>
    </row>
    <row r="3232" spans="1:9">
      <c r="A3232" s="7" t="s">
        <v>9</v>
      </c>
      <c r="B3232" s="7">
        <v>109027</v>
      </c>
      <c r="C3232" s="302" t="s">
        <v>5215</v>
      </c>
      <c r="D3232" s="7" t="s">
        <v>5216</v>
      </c>
      <c r="E3232" s="7" t="s">
        <v>63</v>
      </c>
      <c r="F3232" s="7" t="s">
        <v>12</v>
      </c>
      <c r="G3232" s="32">
        <v>122731.05882352941</v>
      </c>
      <c r="H3232" s="7">
        <v>111</v>
      </c>
      <c r="I3232" s="7">
        <v>1332</v>
      </c>
    </row>
    <row r="3233" spans="1:9">
      <c r="A3233" s="7" t="s">
        <v>67</v>
      </c>
      <c r="B3233" s="7">
        <v>109028</v>
      </c>
      <c r="C3233" s="302" t="s">
        <v>5217</v>
      </c>
      <c r="D3233" s="7" t="s">
        <v>5218</v>
      </c>
      <c r="E3233" s="7" t="s">
        <v>345</v>
      </c>
      <c r="F3233" s="7" t="s">
        <v>12</v>
      </c>
      <c r="G3233" s="32">
        <v>35090.957983193279</v>
      </c>
      <c r="H3233" s="7">
        <v>964</v>
      </c>
      <c r="I3233" s="7">
        <v>2251</v>
      </c>
    </row>
    <row r="3234" spans="1:9">
      <c r="A3234" s="7" t="s">
        <v>9</v>
      </c>
      <c r="B3234" s="7">
        <v>109029</v>
      </c>
      <c r="C3234" s="302" t="s">
        <v>5219</v>
      </c>
      <c r="D3234" s="7" t="s">
        <v>5220</v>
      </c>
      <c r="E3234" s="7" t="s">
        <v>153</v>
      </c>
      <c r="F3234" s="7" t="s">
        <v>12</v>
      </c>
      <c r="G3234" s="32">
        <v>8739.5210084033624</v>
      </c>
      <c r="H3234" s="7">
        <v>116</v>
      </c>
      <c r="I3234" s="7">
        <v>1347</v>
      </c>
    </row>
    <row r="3235" spans="1:9">
      <c r="A3235" s="7" t="s">
        <v>53</v>
      </c>
      <c r="B3235" s="7">
        <v>109030</v>
      </c>
      <c r="C3235" s="302" t="s">
        <v>5221</v>
      </c>
      <c r="D3235" s="7" t="s">
        <v>5222</v>
      </c>
      <c r="E3235" s="7" t="s">
        <v>354</v>
      </c>
      <c r="F3235" s="7" t="s">
        <v>12</v>
      </c>
      <c r="G3235" s="32">
        <v>24400</v>
      </c>
      <c r="H3235" s="7">
        <v>918</v>
      </c>
      <c r="I3235" s="7">
        <v>2128</v>
      </c>
    </row>
    <row r="3236" spans="1:9">
      <c r="A3236" s="7" t="s">
        <v>53</v>
      </c>
      <c r="B3236" s="7">
        <v>109031</v>
      </c>
      <c r="C3236" s="302" t="s">
        <v>5223</v>
      </c>
      <c r="D3236" s="7" t="s">
        <v>5224</v>
      </c>
      <c r="E3236" s="7" t="s">
        <v>1123</v>
      </c>
      <c r="F3236" s="7" t="s">
        <v>12</v>
      </c>
      <c r="G3236" s="32">
        <v>111371.91596638654</v>
      </c>
      <c r="H3236" s="7">
        <v>926</v>
      </c>
      <c r="I3236" s="7">
        <v>2156</v>
      </c>
    </row>
    <row r="3237" spans="1:9">
      <c r="A3237" s="7" t="s">
        <v>9</v>
      </c>
      <c r="B3237" s="7">
        <v>109032</v>
      </c>
      <c r="C3237" s="302" t="s">
        <v>5225</v>
      </c>
      <c r="D3237" s="7" t="s">
        <v>5226</v>
      </c>
      <c r="E3237" s="7" t="s">
        <v>128</v>
      </c>
      <c r="F3237" s="7" t="s">
        <v>12</v>
      </c>
      <c r="G3237" s="32">
        <v>8664</v>
      </c>
      <c r="H3237" s="7">
        <v>115</v>
      </c>
      <c r="I3237" s="7">
        <v>1340</v>
      </c>
    </row>
    <row r="3238" spans="1:9">
      <c r="A3238" s="7" t="s">
        <v>53</v>
      </c>
      <c r="B3238" s="7">
        <v>109033</v>
      </c>
      <c r="C3238" s="302" t="s">
        <v>5227</v>
      </c>
      <c r="D3238" s="7" t="s">
        <v>5228</v>
      </c>
      <c r="E3238" s="7" t="s">
        <v>76</v>
      </c>
      <c r="F3238" s="7" t="s">
        <v>12</v>
      </c>
      <c r="G3238" s="32">
        <v>62268.966386554632</v>
      </c>
      <c r="H3238" s="7">
        <v>937</v>
      </c>
      <c r="I3238" s="7">
        <v>2203</v>
      </c>
    </row>
    <row r="3239" spans="1:9">
      <c r="A3239" s="7" t="s">
        <v>9</v>
      </c>
      <c r="B3239" s="7">
        <v>109034</v>
      </c>
      <c r="C3239" s="302" t="s">
        <v>5229</v>
      </c>
      <c r="D3239" s="7" t="s">
        <v>5230</v>
      </c>
      <c r="E3239" s="7" t="s">
        <v>128</v>
      </c>
      <c r="F3239" s="7" t="s">
        <v>12</v>
      </c>
      <c r="G3239" s="32">
        <v>23086</v>
      </c>
      <c r="H3239" s="7">
        <v>115</v>
      </c>
      <c r="I3239" s="7">
        <v>1340</v>
      </c>
    </row>
    <row r="3240" spans="1:9">
      <c r="A3240" s="7" t="s">
        <v>67</v>
      </c>
      <c r="B3240" s="7">
        <v>109035</v>
      </c>
      <c r="C3240" s="302" t="s">
        <v>5231</v>
      </c>
      <c r="D3240" s="7" t="s">
        <v>2420</v>
      </c>
      <c r="E3240" s="7" t="s">
        <v>345</v>
      </c>
      <c r="F3240" s="7" t="s">
        <v>12</v>
      </c>
      <c r="G3240" s="32">
        <v>47899.378151260506</v>
      </c>
      <c r="H3240" s="7">
        <v>964</v>
      </c>
      <c r="I3240" s="7">
        <v>2254</v>
      </c>
    </row>
    <row r="3241" spans="1:9">
      <c r="A3241" s="7" t="s">
        <v>9</v>
      </c>
      <c r="B3241" s="7">
        <v>109036</v>
      </c>
      <c r="C3241" s="302" t="s">
        <v>5232</v>
      </c>
      <c r="D3241" s="7" t="s">
        <v>5233</v>
      </c>
      <c r="E3241" s="7" t="s">
        <v>128</v>
      </c>
      <c r="F3241" s="7" t="s">
        <v>12</v>
      </c>
      <c r="G3241" s="32">
        <v>11543</v>
      </c>
      <c r="H3241" s="7">
        <v>115</v>
      </c>
      <c r="I3241" s="7">
        <v>1340</v>
      </c>
    </row>
    <row r="3242" spans="1:9">
      <c r="A3242" s="7" t="s">
        <v>9</v>
      </c>
      <c r="B3242" s="7">
        <v>109037</v>
      </c>
      <c r="C3242" s="302" t="s">
        <v>5234</v>
      </c>
      <c r="D3242" s="7" t="s">
        <v>5235</v>
      </c>
      <c r="E3242" s="7" t="s">
        <v>128</v>
      </c>
      <c r="F3242" s="7" t="s">
        <v>12</v>
      </c>
      <c r="G3242" s="32">
        <v>13109.277310924372</v>
      </c>
      <c r="H3242" s="7">
        <v>115</v>
      </c>
      <c r="I3242" s="7">
        <v>1340</v>
      </c>
    </row>
    <row r="3243" spans="1:9">
      <c r="A3243" s="7" t="s">
        <v>9</v>
      </c>
      <c r="B3243" s="7">
        <v>109038</v>
      </c>
      <c r="C3243" s="302" t="s">
        <v>5236</v>
      </c>
      <c r="D3243" s="7" t="s">
        <v>5237</v>
      </c>
      <c r="E3243" s="7" t="s">
        <v>65</v>
      </c>
      <c r="F3243" s="7" t="s">
        <v>12</v>
      </c>
      <c r="G3243" s="32">
        <v>26890.798319327732</v>
      </c>
      <c r="H3243" s="7">
        <v>113</v>
      </c>
      <c r="I3243" s="7">
        <v>1339</v>
      </c>
    </row>
    <row r="3244" spans="1:9">
      <c r="A3244" s="7" t="s">
        <v>9</v>
      </c>
      <c r="B3244" s="7">
        <v>109039</v>
      </c>
      <c r="C3244" s="302" t="s">
        <v>5238</v>
      </c>
      <c r="D3244" s="7" t="s">
        <v>5239</v>
      </c>
      <c r="E3244" s="7" t="s">
        <v>14</v>
      </c>
      <c r="F3244" s="7" t="s">
        <v>12</v>
      </c>
      <c r="G3244" s="32">
        <v>14850</v>
      </c>
      <c r="H3244" s="7">
        <v>117</v>
      </c>
      <c r="I3244" s="7">
        <v>1349</v>
      </c>
    </row>
    <row r="3245" spans="1:9">
      <c r="A3245" s="7" t="s">
        <v>53</v>
      </c>
      <c r="B3245" s="7">
        <v>109040</v>
      </c>
      <c r="C3245" s="302" t="s">
        <v>5240</v>
      </c>
      <c r="D3245" s="7" t="s">
        <v>5241</v>
      </c>
      <c r="E3245" s="7" t="s">
        <v>111</v>
      </c>
      <c r="F3245" s="7" t="s">
        <v>12</v>
      </c>
      <c r="G3245" s="32">
        <v>141302.61344537814</v>
      </c>
      <c r="H3245" s="7">
        <v>934</v>
      </c>
      <c r="I3245" s="7">
        <v>2191</v>
      </c>
    </row>
    <row r="3246" spans="1:9">
      <c r="A3246" s="7" t="s">
        <v>53</v>
      </c>
      <c r="B3246" s="7">
        <v>109041</v>
      </c>
      <c r="C3246" s="302" t="s">
        <v>5242</v>
      </c>
      <c r="D3246" s="7" t="s">
        <v>5243</v>
      </c>
      <c r="E3246" s="7" t="s">
        <v>354</v>
      </c>
      <c r="F3246" s="7" t="s">
        <v>12</v>
      </c>
      <c r="G3246" s="32">
        <v>29243.638655462186</v>
      </c>
      <c r="H3246" s="7">
        <v>918</v>
      </c>
      <c r="I3246" s="7">
        <v>2128</v>
      </c>
    </row>
    <row r="3247" spans="1:9">
      <c r="A3247" s="7" t="s">
        <v>53</v>
      </c>
      <c r="B3247" s="7">
        <v>109043</v>
      </c>
      <c r="C3247" s="302" t="s">
        <v>5244</v>
      </c>
      <c r="D3247" s="7" t="s">
        <v>5245</v>
      </c>
      <c r="E3247" s="7" t="s">
        <v>316</v>
      </c>
      <c r="F3247" s="7" t="s">
        <v>12</v>
      </c>
      <c r="G3247" s="32">
        <v>26462.697478991598</v>
      </c>
      <c r="H3247" s="7">
        <v>925</v>
      </c>
      <c r="I3247" s="7">
        <v>2153</v>
      </c>
    </row>
    <row r="3248" spans="1:9">
      <c r="A3248" s="7" t="s">
        <v>9</v>
      </c>
      <c r="B3248" s="7">
        <v>109044</v>
      </c>
      <c r="C3248" s="302" t="s">
        <v>5246</v>
      </c>
      <c r="D3248" s="7" t="s">
        <v>5247</v>
      </c>
      <c r="E3248" s="7" t="s">
        <v>28</v>
      </c>
      <c r="F3248" s="7" t="s">
        <v>12</v>
      </c>
      <c r="G3248" s="32">
        <v>64848</v>
      </c>
      <c r="H3248" s="7">
        <v>107</v>
      </c>
      <c r="I3248" s="7">
        <v>1320</v>
      </c>
    </row>
    <row r="3249" spans="1:9">
      <c r="A3249" s="7" t="s">
        <v>34</v>
      </c>
      <c r="B3249" s="7">
        <v>109045</v>
      </c>
      <c r="C3249" s="302" t="s">
        <v>5248</v>
      </c>
      <c r="D3249" s="7" t="s">
        <v>5249</v>
      </c>
      <c r="E3249" s="7" t="s">
        <v>36</v>
      </c>
      <c r="F3249" s="7" t="s">
        <v>12</v>
      </c>
      <c r="G3249" s="32">
        <v>25348.823529411766</v>
      </c>
      <c r="H3249" s="7">
        <v>509</v>
      </c>
      <c r="I3249" s="7">
        <v>1738</v>
      </c>
    </row>
    <row r="3250" spans="1:9">
      <c r="A3250" s="7" t="s">
        <v>9</v>
      </c>
      <c r="B3250" s="7">
        <v>109046</v>
      </c>
      <c r="C3250" s="302" t="s">
        <v>5250</v>
      </c>
      <c r="D3250" s="7" t="s">
        <v>5251</v>
      </c>
      <c r="E3250" s="7" t="s">
        <v>14</v>
      </c>
      <c r="F3250" s="7" t="s">
        <v>12</v>
      </c>
      <c r="G3250" s="32">
        <v>48181.680672268907</v>
      </c>
      <c r="H3250" s="7">
        <v>117</v>
      </c>
      <c r="I3250" s="7">
        <v>1349</v>
      </c>
    </row>
    <row r="3251" spans="1:9">
      <c r="A3251" s="7" t="s">
        <v>53</v>
      </c>
      <c r="B3251" s="7">
        <v>109047</v>
      </c>
      <c r="C3251" s="302" t="s">
        <v>5252</v>
      </c>
      <c r="D3251" s="7" t="s">
        <v>5253</v>
      </c>
      <c r="E3251" s="7" t="s">
        <v>143</v>
      </c>
      <c r="F3251" s="7" t="s">
        <v>12</v>
      </c>
      <c r="G3251" s="32">
        <v>8734.7899159663866</v>
      </c>
      <c r="H3251" s="7">
        <v>919</v>
      </c>
      <c r="I3251" s="7">
        <v>2131</v>
      </c>
    </row>
    <row r="3252" spans="1:9">
      <c r="A3252" s="7" t="s">
        <v>53</v>
      </c>
      <c r="B3252" s="7">
        <v>109048</v>
      </c>
      <c r="C3252" s="302" t="s">
        <v>5254</v>
      </c>
      <c r="D3252" s="7" t="s">
        <v>5255</v>
      </c>
      <c r="E3252" s="7" t="s">
        <v>198</v>
      </c>
      <c r="F3252" s="7" t="s">
        <v>12</v>
      </c>
      <c r="G3252" s="32">
        <v>28544.957983193279</v>
      </c>
      <c r="H3252" s="7">
        <v>935</v>
      </c>
      <c r="I3252" s="7">
        <v>2197</v>
      </c>
    </row>
    <row r="3253" spans="1:9">
      <c r="A3253" s="7" t="s">
        <v>53</v>
      </c>
      <c r="B3253" s="7">
        <v>109049</v>
      </c>
      <c r="C3253" s="302" t="s">
        <v>5256</v>
      </c>
      <c r="D3253" s="7" t="s">
        <v>5257</v>
      </c>
      <c r="E3253" s="7" t="s">
        <v>1123</v>
      </c>
      <c r="F3253" s="7" t="s">
        <v>12</v>
      </c>
      <c r="G3253" s="32">
        <v>69540.000000000015</v>
      </c>
      <c r="H3253" s="7">
        <v>926</v>
      </c>
      <c r="I3253" s="7">
        <v>2156</v>
      </c>
    </row>
    <row r="3254" spans="1:9">
      <c r="A3254" s="7" t="s">
        <v>53</v>
      </c>
      <c r="B3254" s="7">
        <v>109050</v>
      </c>
      <c r="C3254" s="302" t="s">
        <v>5258</v>
      </c>
      <c r="D3254" s="7" t="s">
        <v>5259</v>
      </c>
      <c r="E3254" s="7" t="s">
        <v>316</v>
      </c>
      <c r="F3254" s="7" t="s">
        <v>12</v>
      </c>
      <c r="G3254" s="32">
        <v>574792.56302521017</v>
      </c>
      <c r="H3254" s="7">
        <v>925</v>
      </c>
      <c r="I3254" s="7">
        <v>2153</v>
      </c>
    </row>
    <row r="3255" spans="1:9">
      <c r="A3255" s="7" t="s">
        <v>9</v>
      </c>
      <c r="B3255" s="7">
        <v>109051</v>
      </c>
      <c r="C3255" s="302" t="s">
        <v>5260</v>
      </c>
      <c r="D3255" s="7" t="s">
        <v>5261</v>
      </c>
      <c r="E3255" s="7" t="s">
        <v>311</v>
      </c>
      <c r="F3255" s="7" t="s">
        <v>12</v>
      </c>
      <c r="G3255" s="32">
        <v>158277.32773109243</v>
      </c>
      <c r="H3255" s="7">
        <v>105</v>
      </c>
      <c r="I3255" s="7">
        <v>1315</v>
      </c>
    </row>
    <row r="3256" spans="1:9">
      <c r="A3256" s="7" t="s">
        <v>9</v>
      </c>
      <c r="B3256" s="7">
        <v>109052</v>
      </c>
      <c r="C3256" s="302" t="s">
        <v>5262</v>
      </c>
      <c r="D3256" s="7" t="s">
        <v>5263</v>
      </c>
      <c r="E3256" s="7" t="s">
        <v>311</v>
      </c>
      <c r="F3256" s="7" t="s">
        <v>12</v>
      </c>
      <c r="G3256" s="32">
        <v>42763.680672268907</v>
      </c>
      <c r="H3256" s="7">
        <v>105</v>
      </c>
      <c r="I3256" s="7">
        <v>1315</v>
      </c>
    </row>
    <row r="3257" spans="1:9">
      <c r="A3257" s="7" t="s">
        <v>9</v>
      </c>
      <c r="B3257" s="7">
        <v>109053</v>
      </c>
      <c r="C3257" s="302" t="s">
        <v>5264</v>
      </c>
      <c r="D3257" s="7" t="s">
        <v>5265</v>
      </c>
      <c r="E3257" s="7" t="s">
        <v>153</v>
      </c>
      <c r="F3257" s="7" t="s">
        <v>12</v>
      </c>
      <c r="G3257" s="32">
        <v>52289.899159663873</v>
      </c>
      <c r="H3257" s="7">
        <v>116</v>
      </c>
      <c r="I3257" s="7">
        <v>1347</v>
      </c>
    </row>
    <row r="3258" spans="1:9">
      <c r="A3258" s="7" t="s">
        <v>53</v>
      </c>
      <c r="B3258" s="7">
        <v>109054</v>
      </c>
      <c r="C3258" s="302" t="s">
        <v>5266</v>
      </c>
      <c r="D3258" s="7" t="s">
        <v>5267</v>
      </c>
      <c r="E3258" s="7" t="s">
        <v>87</v>
      </c>
      <c r="F3258" s="7" t="s">
        <v>12</v>
      </c>
      <c r="G3258" s="32">
        <v>33529.436974789918</v>
      </c>
      <c r="H3258" s="7">
        <v>920</v>
      </c>
      <c r="I3258" s="7">
        <v>2134</v>
      </c>
    </row>
    <row r="3259" spans="1:9">
      <c r="A3259" s="7" t="s">
        <v>53</v>
      </c>
      <c r="B3259" s="7">
        <v>109055</v>
      </c>
      <c r="C3259" s="302" t="s">
        <v>5268</v>
      </c>
      <c r="D3259" s="7" t="s">
        <v>5269</v>
      </c>
      <c r="E3259" s="7" t="s">
        <v>316</v>
      </c>
      <c r="F3259" s="7" t="s">
        <v>12</v>
      </c>
      <c r="G3259" s="32">
        <v>36391.806722689078</v>
      </c>
      <c r="H3259" s="7">
        <v>925</v>
      </c>
      <c r="I3259" s="7">
        <v>2153</v>
      </c>
    </row>
    <row r="3260" spans="1:9">
      <c r="A3260" s="7" t="s">
        <v>9</v>
      </c>
      <c r="B3260" s="7">
        <v>109056</v>
      </c>
      <c r="C3260" s="302" t="s">
        <v>5270</v>
      </c>
      <c r="D3260" s="7" t="s">
        <v>5271</v>
      </c>
      <c r="E3260" s="7" t="s">
        <v>311</v>
      </c>
      <c r="F3260" s="7" t="s">
        <v>12</v>
      </c>
      <c r="G3260" s="32">
        <v>52214.722689075628</v>
      </c>
      <c r="H3260" s="7">
        <v>105</v>
      </c>
      <c r="I3260" s="7">
        <v>1315</v>
      </c>
    </row>
    <row r="3261" spans="1:9">
      <c r="A3261" s="7" t="s">
        <v>9</v>
      </c>
      <c r="B3261" s="7">
        <v>109057</v>
      </c>
      <c r="C3261" s="302" t="s">
        <v>5272</v>
      </c>
      <c r="D3261" s="7" t="s">
        <v>5273</v>
      </c>
      <c r="E3261" s="7" t="s">
        <v>311</v>
      </c>
      <c r="F3261" s="7" t="s">
        <v>12</v>
      </c>
      <c r="G3261" s="32">
        <v>20518.436974789915</v>
      </c>
      <c r="H3261" s="7">
        <v>105</v>
      </c>
      <c r="I3261" s="7">
        <v>1315</v>
      </c>
    </row>
    <row r="3262" spans="1:9">
      <c r="A3262" s="7" t="s">
        <v>53</v>
      </c>
      <c r="B3262" s="7">
        <v>109058</v>
      </c>
      <c r="C3262" s="302" t="s">
        <v>5274</v>
      </c>
      <c r="D3262" s="7" t="s">
        <v>5275</v>
      </c>
      <c r="E3262" s="7" t="s">
        <v>55</v>
      </c>
      <c r="F3262" s="7" t="s">
        <v>12</v>
      </c>
      <c r="G3262" s="32">
        <v>191597.52100840336</v>
      </c>
      <c r="H3262" s="7">
        <v>936</v>
      </c>
      <c r="I3262" s="7">
        <v>2200</v>
      </c>
    </row>
    <row r="3263" spans="1:9">
      <c r="A3263" s="7" t="s">
        <v>31</v>
      </c>
      <c r="B3263" s="7">
        <v>109059</v>
      </c>
      <c r="C3263" s="302" t="s">
        <v>5276</v>
      </c>
      <c r="D3263" s="7" t="s">
        <v>5277</v>
      </c>
      <c r="E3263" s="7" t="s">
        <v>116</v>
      </c>
      <c r="F3263" s="7" t="s">
        <v>12</v>
      </c>
      <c r="G3263" s="32">
        <v>30672.403361344543</v>
      </c>
      <c r="H3263" s="7">
        <v>605</v>
      </c>
      <c r="I3263" s="7">
        <v>1813</v>
      </c>
    </row>
    <row r="3264" spans="1:9">
      <c r="A3264" s="7" t="s">
        <v>53</v>
      </c>
      <c r="B3264" s="7">
        <v>109060</v>
      </c>
      <c r="C3264" s="302" t="s">
        <v>5278</v>
      </c>
      <c r="D3264" s="7" t="s">
        <v>5279</v>
      </c>
      <c r="E3264" s="7" t="s">
        <v>316</v>
      </c>
      <c r="F3264" s="7" t="s">
        <v>12</v>
      </c>
      <c r="G3264" s="32">
        <v>28394.571428571431</v>
      </c>
      <c r="H3264" s="7">
        <v>925</v>
      </c>
      <c r="I3264" s="7">
        <v>2153</v>
      </c>
    </row>
    <row r="3265" spans="1:9">
      <c r="A3265" s="7" t="s">
        <v>53</v>
      </c>
      <c r="B3265" s="7">
        <v>109061</v>
      </c>
      <c r="C3265" s="302" t="s">
        <v>5280</v>
      </c>
      <c r="D3265" s="7" t="s">
        <v>5281</v>
      </c>
      <c r="E3265" s="7" t="s">
        <v>316</v>
      </c>
      <c r="F3265" s="7" t="s">
        <v>12</v>
      </c>
      <c r="G3265" s="32">
        <v>111032.28571428572</v>
      </c>
      <c r="H3265" s="7">
        <v>925</v>
      </c>
      <c r="I3265" s="7">
        <v>2153</v>
      </c>
    </row>
    <row r="3266" spans="1:9">
      <c r="A3266" s="7" t="s">
        <v>31</v>
      </c>
      <c r="B3266" s="7">
        <v>109063</v>
      </c>
      <c r="C3266" s="302" t="s">
        <v>5282</v>
      </c>
      <c r="D3266" s="7" t="s">
        <v>5283</v>
      </c>
      <c r="E3266" s="7" t="s">
        <v>116</v>
      </c>
      <c r="F3266" s="7" t="s">
        <v>12</v>
      </c>
      <c r="G3266" s="32">
        <v>23086</v>
      </c>
      <c r="H3266" s="7">
        <v>605</v>
      </c>
      <c r="I3266" s="7">
        <v>1813</v>
      </c>
    </row>
    <row r="3267" spans="1:9">
      <c r="A3267" s="7" t="s">
        <v>53</v>
      </c>
      <c r="B3267" s="7">
        <v>109064</v>
      </c>
      <c r="C3267" s="302" t="s">
        <v>5284</v>
      </c>
      <c r="D3267" s="7" t="s">
        <v>5285</v>
      </c>
      <c r="E3267" s="7" t="s">
        <v>134</v>
      </c>
      <c r="F3267" s="7" t="s">
        <v>12</v>
      </c>
      <c r="G3267" s="32">
        <v>45217.201680672275</v>
      </c>
      <c r="H3267" s="7">
        <v>938</v>
      </c>
      <c r="I3267" s="7">
        <v>2207</v>
      </c>
    </row>
    <row r="3268" spans="1:9">
      <c r="A3268" s="7" t="s">
        <v>9</v>
      </c>
      <c r="B3268" s="7">
        <v>109066</v>
      </c>
      <c r="C3268" s="302" t="s">
        <v>5286</v>
      </c>
      <c r="D3268" s="7" t="s">
        <v>5287</v>
      </c>
      <c r="E3268" s="7" t="s">
        <v>311</v>
      </c>
      <c r="F3268" s="7" t="s">
        <v>12</v>
      </c>
      <c r="G3268" s="32">
        <v>35437.008403361346</v>
      </c>
      <c r="H3268" s="7">
        <v>105</v>
      </c>
      <c r="I3268" s="7">
        <v>1315</v>
      </c>
    </row>
    <row r="3269" spans="1:9">
      <c r="A3269" s="7" t="s">
        <v>31</v>
      </c>
      <c r="B3269" s="7">
        <v>109067</v>
      </c>
      <c r="C3269" s="302" t="s">
        <v>5288</v>
      </c>
      <c r="D3269" s="7" t="s">
        <v>5289</v>
      </c>
      <c r="E3269" s="7" t="s">
        <v>116</v>
      </c>
      <c r="F3269" s="7" t="s">
        <v>12</v>
      </c>
      <c r="G3269" s="32">
        <v>37076.142857142862</v>
      </c>
      <c r="H3269" s="7">
        <v>605</v>
      </c>
      <c r="I3269" s="7">
        <v>1813</v>
      </c>
    </row>
    <row r="3270" spans="1:9">
      <c r="A3270" s="7" t="s">
        <v>53</v>
      </c>
      <c r="B3270" s="7">
        <v>109068</v>
      </c>
      <c r="C3270" s="302" t="s">
        <v>5290</v>
      </c>
      <c r="D3270" s="7" t="s">
        <v>5291</v>
      </c>
      <c r="E3270" s="7" t="s">
        <v>72</v>
      </c>
      <c r="F3270" s="7" t="s">
        <v>12</v>
      </c>
      <c r="G3270" s="32">
        <v>11543</v>
      </c>
      <c r="H3270" s="7">
        <v>923</v>
      </c>
      <c r="I3270" s="7">
        <v>2147</v>
      </c>
    </row>
    <row r="3271" spans="1:9">
      <c r="A3271" s="7" t="s">
        <v>53</v>
      </c>
      <c r="B3271" s="7">
        <v>109069</v>
      </c>
      <c r="C3271" s="302" t="s">
        <v>5292</v>
      </c>
      <c r="D3271" s="7" t="s">
        <v>5293</v>
      </c>
      <c r="E3271" s="7" t="s">
        <v>316</v>
      </c>
      <c r="F3271" s="7" t="s">
        <v>12</v>
      </c>
      <c r="G3271" s="32">
        <v>80033.697478991598</v>
      </c>
      <c r="H3271" s="7">
        <v>925</v>
      </c>
      <c r="I3271" s="7">
        <v>2153</v>
      </c>
    </row>
    <row r="3272" spans="1:9">
      <c r="A3272" s="7" t="s">
        <v>9</v>
      </c>
      <c r="B3272" s="7">
        <v>109070</v>
      </c>
      <c r="C3272" s="302" t="s">
        <v>5294</v>
      </c>
      <c r="D3272" s="7" t="s">
        <v>5295</v>
      </c>
      <c r="E3272" s="7" t="s">
        <v>63</v>
      </c>
      <c r="F3272" s="7" t="s">
        <v>12</v>
      </c>
      <c r="G3272" s="32">
        <v>9146.6386554621859</v>
      </c>
      <c r="H3272" s="7">
        <v>111</v>
      </c>
      <c r="I3272" s="7">
        <v>1332</v>
      </c>
    </row>
    <row r="3273" spans="1:9">
      <c r="A3273" s="7" t="s">
        <v>53</v>
      </c>
      <c r="B3273" s="7">
        <v>109071</v>
      </c>
      <c r="C3273" s="302" t="s">
        <v>5296</v>
      </c>
      <c r="D3273" s="7" t="s">
        <v>5297</v>
      </c>
      <c r="E3273" s="7" t="s">
        <v>72</v>
      </c>
      <c r="F3273" s="7" t="s">
        <v>12</v>
      </c>
      <c r="G3273" s="32">
        <v>26648.201680672271</v>
      </c>
      <c r="H3273" s="7">
        <v>923</v>
      </c>
      <c r="I3273" s="7">
        <v>2147</v>
      </c>
    </row>
    <row r="3274" spans="1:9">
      <c r="A3274" s="7" t="s">
        <v>53</v>
      </c>
      <c r="B3274" s="7">
        <v>109072</v>
      </c>
      <c r="C3274" s="302" t="s">
        <v>5298</v>
      </c>
      <c r="D3274" s="7" t="s">
        <v>5299</v>
      </c>
      <c r="E3274" s="7" t="s">
        <v>143</v>
      </c>
      <c r="F3274" s="7" t="s">
        <v>12</v>
      </c>
      <c r="G3274" s="32">
        <v>69069.02521008403</v>
      </c>
      <c r="H3274" s="7">
        <v>919</v>
      </c>
      <c r="I3274" s="7">
        <v>2131</v>
      </c>
    </row>
    <row r="3275" spans="1:9">
      <c r="A3275" s="7" t="s">
        <v>53</v>
      </c>
      <c r="B3275" s="7">
        <v>109073</v>
      </c>
      <c r="C3275" s="302" t="s">
        <v>5300</v>
      </c>
      <c r="D3275" s="7" t="s">
        <v>5301</v>
      </c>
      <c r="E3275" s="7" t="s">
        <v>198</v>
      </c>
      <c r="F3275" s="7" t="s">
        <v>12</v>
      </c>
      <c r="G3275" s="32">
        <v>154950</v>
      </c>
      <c r="H3275" s="7">
        <v>935</v>
      </c>
      <c r="I3275" s="7">
        <v>2197</v>
      </c>
    </row>
    <row r="3276" spans="1:9">
      <c r="A3276" s="7" t="s">
        <v>9</v>
      </c>
      <c r="B3276" s="7">
        <v>109074</v>
      </c>
      <c r="C3276" s="302" t="s">
        <v>5302</v>
      </c>
      <c r="D3276" s="7" t="s">
        <v>5303</v>
      </c>
      <c r="E3276" s="7" t="s">
        <v>153</v>
      </c>
      <c r="F3276" s="7" t="s">
        <v>12</v>
      </c>
      <c r="G3276" s="32">
        <v>47899.378151260506</v>
      </c>
      <c r="H3276" s="7">
        <v>107</v>
      </c>
      <c r="I3276" s="7">
        <v>1320</v>
      </c>
    </row>
    <row r="3277" spans="1:9">
      <c r="A3277" s="7" t="s">
        <v>34</v>
      </c>
      <c r="B3277" s="7">
        <v>109075</v>
      </c>
      <c r="C3277" s="302" t="s">
        <v>5304</v>
      </c>
      <c r="D3277" s="7" t="s">
        <v>4747</v>
      </c>
      <c r="E3277" s="7" t="s">
        <v>364</v>
      </c>
      <c r="F3277" s="7" t="s">
        <v>12</v>
      </c>
      <c r="G3277" s="32">
        <v>26815.26050420168</v>
      </c>
      <c r="H3277" s="7">
        <v>510</v>
      </c>
      <c r="I3277" s="7">
        <v>1739</v>
      </c>
    </row>
    <row r="3278" spans="1:9">
      <c r="A3278" s="7" t="s">
        <v>9</v>
      </c>
      <c r="B3278" s="7">
        <v>109076</v>
      </c>
      <c r="C3278" s="302" t="s">
        <v>5305</v>
      </c>
      <c r="D3278" s="7" t="s">
        <v>5306</v>
      </c>
      <c r="E3278" s="7" t="s">
        <v>311</v>
      </c>
      <c r="F3278" s="7" t="s">
        <v>12</v>
      </c>
      <c r="G3278" s="32">
        <v>23543</v>
      </c>
      <c r="H3278" s="7">
        <v>105</v>
      </c>
      <c r="I3278" s="7">
        <v>1315</v>
      </c>
    </row>
    <row r="3279" spans="1:9">
      <c r="A3279" s="7" t="s">
        <v>9</v>
      </c>
      <c r="B3279" s="7">
        <v>109077</v>
      </c>
      <c r="C3279" s="302" t="s">
        <v>5307</v>
      </c>
      <c r="D3279" s="7" t="s">
        <v>5308</v>
      </c>
      <c r="E3279" s="7" t="s">
        <v>63</v>
      </c>
      <c r="F3279" s="7" t="s">
        <v>12</v>
      </c>
      <c r="G3279" s="32">
        <v>13362.000000000002</v>
      </c>
      <c r="H3279" s="7">
        <v>111</v>
      </c>
      <c r="I3279" s="7">
        <v>1332</v>
      </c>
    </row>
    <row r="3280" spans="1:9">
      <c r="A3280" s="7" t="s">
        <v>9</v>
      </c>
      <c r="B3280" s="7">
        <v>109078</v>
      </c>
      <c r="C3280" s="302" t="s">
        <v>5309</v>
      </c>
      <c r="D3280" s="7" t="s">
        <v>4993</v>
      </c>
      <c r="E3280" s="7" t="s">
        <v>63</v>
      </c>
      <c r="F3280" s="7" t="s">
        <v>12</v>
      </c>
      <c r="G3280" s="32">
        <v>8067.2436974789925</v>
      </c>
      <c r="H3280" s="7">
        <v>111</v>
      </c>
      <c r="I3280" s="7">
        <v>1332</v>
      </c>
    </row>
    <row r="3281" spans="1:9">
      <c r="A3281" s="7" t="s">
        <v>9</v>
      </c>
      <c r="B3281" s="7">
        <v>109079</v>
      </c>
      <c r="C3281" s="302" t="s">
        <v>5310</v>
      </c>
      <c r="D3281" s="7" t="s">
        <v>5311</v>
      </c>
      <c r="E3281" s="7" t="s">
        <v>126</v>
      </c>
      <c r="F3281" s="7" t="s">
        <v>12</v>
      </c>
      <c r="G3281" s="32">
        <v>102529.56302521008</v>
      </c>
      <c r="H3281" s="7">
        <v>104</v>
      </c>
      <c r="I3281" s="7">
        <v>1311</v>
      </c>
    </row>
    <row r="3282" spans="1:9">
      <c r="A3282" s="7" t="s">
        <v>9</v>
      </c>
      <c r="B3282" s="7">
        <v>109081</v>
      </c>
      <c r="C3282" s="302" t="s">
        <v>5312</v>
      </c>
      <c r="D3282" s="7" t="s">
        <v>5313</v>
      </c>
      <c r="E3282" s="7" t="s">
        <v>11</v>
      </c>
      <c r="F3282" s="7" t="s">
        <v>12</v>
      </c>
      <c r="G3282" s="32">
        <v>18991.638655462186</v>
      </c>
      <c r="H3282" s="7">
        <v>102</v>
      </c>
      <c r="I3282" s="7">
        <v>1305</v>
      </c>
    </row>
    <row r="3283" spans="1:9">
      <c r="A3283" s="7" t="s">
        <v>34</v>
      </c>
      <c r="B3283" s="7">
        <v>109082</v>
      </c>
      <c r="C3283" s="302" t="s">
        <v>5314</v>
      </c>
      <c r="D3283" s="7" t="s">
        <v>5315</v>
      </c>
      <c r="E3283" s="7" t="s">
        <v>364</v>
      </c>
      <c r="F3283" s="7" t="s">
        <v>12</v>
      </c>
      <c r="G3283" s="32">
        <v>10592.436974789916</v>
      </c>
      <c r="H3283" s="7">
        <v>510</v>
      </c>
      <c r="I3283" s="7">
        <v>1739</v>
      </c>
    </row>
    <row r="3284" spans="1:9">
      <c r="A3284" s="7" t="s">
        <v>9</v>
      </c>
      <c r="B3284" s="7">
        <v>109083</v>
      </c>
      <c r="C3284" s="302" t="s">
        <v>5316</v>
      </c>
      <c r="D3284" s="7" t="s">
        <v>5317</v>
      </c>
      <c r="E3284" s="7" t="s">
        <v>126</v>
      </c>
      <c r="F3284" s="7" t="s">
        <v>12</v>
      </c>
      <c r="G3284" s="32">
        <v>418786.21008403366</v>
      </c>
      <c r="H3284" s="7">
        <v>104</v>
      </c>
      <c r="I3284" s="7">
        <v>1311</v>
      </c>
    </row>
    <row r="3285" spans="1:9">
      <c r="A3285" s="7" t="s">
        <v>9</v>
      </c>
      <c r="B3285" s="7">
        <v>109085</v>
      </c>
      <c r="C3285" s="302" t="s">
        <v>5318</v>
      </c>
      <c r="D3285" s="7" t="s">
        <v>5319</v>
      </c>
      <c r="E3285" s="7" t="s">
        <v>126</v>
      </c>
      <c r="F3285" s="7" t="s">
        <v>12</v>
      </c>
      <c r="G3285" s="32">
        <v>80344.638655462186</v>
      </c>
      <c r="H3285" s="7">
        <v>104</v>
      </c>
      <c r="I3285" s="7">
        <v>1311</v>
      </c>
    </row>
    <row r="3286" spans="1:9">
      <c r="A3286" s="7" t="s">
        <v>34</v>
      </c>
      <c r="B3286" s="7">
        <v>109087</v>
      </c>
      <c r="C3286" s="302" t="s">
        <v>5320</v>
      </c>
      <c r="D3286" s="7" t="s">
        <v>5321</v>
      </c>
      <c r="E3286" s="7" t="s">
        <v>364</v>
      </c>
      <c r="F3286" s="7" t="s">
        <v>12</v>
      </c>
      <c r="G3286" s="32">
        <v>20237</v>
      </c>
      <c r="H3286" s="7">
        <v>510</v>
      </c>
      <c r="I3286" s="7">
        <v>1731</v>
      </c>
    </row>
    <row r="3287" spans="1:9">
      <c r="A3287" s="7" t="s">
        <v>16</v>
      </c>
      <c r="B3287" s="7">
        <v>109088</v>
      </c>
      <c r="C3287" s="302" t="s">
        <v>5322</v>
      </c>
      <c r="D3287" s="7" t="s">
        <v>5323</v>
      </c>
      <c r="E3287" s="7" t="s">
        <v>20</v>
      </c>
      <c r="F3287" s="7" t="s">
        <v>12</v>
      </c>
      <c r="G3287" s="32">
        <v>14621.823529411766</v>
      </c>
      <c r="H3287" s="7">
        <v>413</v>
      </c>
      <c r="I3287" s="7">
        <v>1683</v>
      </c>
    </row>
    <row r="3288" spans="1:9">
      <c r="A3288" s="7" t="s">
        <v>16</v>
      </c>
      <c r="B3288" s="7">
        <v>109090</v>
      </c>
      <c r="C3288" s="302" t="s">
        <v>5324</v>
      </c>
      <c r="D3288" s="7" t="s">
        <v>5325</v>
      </c>
      <c r="E3288" s="7" t="s">
        <v>18</v>
      </c>
      <c r="F3288" s="7" t="s">
        <v>12</v>
      </c>
      <c r="G3288" s="32">
        <v>23368.428571428572</v>
      </c>
      <c r="H3288" s="7">
        <v>409</v>
      </c>
      <c r="I3288" s="7">
        <v>1674</v>
      </c>
    </row>
    <row r="3289" spans="1:9">
      <c r="A3289" s="7" t="s">
        <v>423</v>
      </c>
      <c r="B3289" s="7">
        <v>109091</v>
      </c>
      <c r="C3289" s="302" t="s">
        <v>5326</v>
      </c>
      <c r="D3289" s="7" t="s">
        <v>5327</v>
      </c>
      <c r="E3289" s="7" t="s">
        <v>451</v>
      </c>
      <c r="F3289" s="7" t="s">
        <v>12</v>
      </c>
      <c r="G3289" s="32">
        <v>18516</v>
      </c>
      <c r="H3289" s="7">
        <v>410</v>
      </c>
      <c r="I3289" s="7">
        <v>1644</v>
      </c>
    </row>
    <row r="3290" spans="1:9">
      <c r="A3290" s="7" t="s">
        <v>9</v>
      </c>
      <c r="B3290" s="7">
        <v>109092</v>
      </c>
      <c r="C3290" s="302" t="s">
        <v>5328</v>
      </c>
      <c r="D3290" s="7" t="s">
        <v>5329</v>
      </c>
      <c r="E3290" s="7" t="s">
        <v>78</v>
      </c>
      <c r="F3290" s="7" t="s">
        <v>12</v>
      </c>
      <c r="G3290" s="32">
        <v>42746.277310924372</v>
      </c>
      <c r="H3290" s="7">
        <v>114</v>
      </c>
      <c r="I3290" s="7">
        <v>1348</v>
      </c>
    </row>
    <row r="3291" spans="1:9">
      <c r="A3291" s="7" t="s">
        <v>156</v>
      </c>
      <c r="B3291" s="7">
        <v>109093</v>
      </c>
      <c r="C3291" s="302" t="s">
        <v>5330</v>
      </c>
      <c r="D3291" s="7" t="s">
        <v>5331</v>
      </c>
      <c r="E3291" s="7" t="s">
        <v>200</v>
      </c>
      <c r="F3291" s="7" t="s">
        <v>12</v>
      </c>
      <c r="G3291" s="32">
        <v>11298.655462184874</v>
      </c>
      <c r="H3291" s="7">
        <v>705</v>
      </c>
      <c r="I3291" s="7">
        <v>1914</v>
      </c>
    </row>
    <row r="3292" spans="1:9">
      <c r="A3292" s="7" t="s">
        <v>16</v>
      </c>
      <c r="B3292" s="7">
        <v>109094</v>
      </c>
      <c r="C3292" s="302" t="s">
        <v>5332</v>
      </c>
      <c r="D3292" s="7" t="s">
        <v>5333</v>
      </c>
      <c r="E3292" s="7" t="s">
        <v>170</v>
      </c>
      <c r="F3292" s="7" t="s">
        <v>12</v>
      </c>
      <c r="G3292" s="32">
        <v>11415.966386554623</v>
      </c>
      <c r="H3292" s="7">
        <v>411</v>
      </c>
      <c r="I3292" s="7">
        <v>1677</v>
      </c>
    </row>
    <row r="3293" spans="1:9">
      <c r="A3293" s="7" t="s">
        <v>156</v>
      </c>
      <c r="B3293" s="7">
        <v>109095</v>
      </c>
      <c r="C3293" s="302" t="s">
        <v>5334</v>
      </c>
      <c r="D3293" s="7" t="s">
        <v>5331</v>
      </c>
      <c r="E3293" s="7" t="s">
        <v>200</v>
      </c>
      <c r="F3293" s="7" t="s">
        <v>12</v>
      </c>
      <c r="G3293" s="32">
        <v>31932.915966386554</v>
      </c>
      <c r="H3293" s="7">
        <v>705</v>
      </c>
      <c r="I3293" s="7">
        <v>1914</v>
      </c>
    </row>
    <row r="3294" spans="1:9">
      <c r="A3294" s="7" t="s">
        <v>16</v>
      </c>
      <c r="B3294" s="7">
        <v>109096</v>
      </c>
      <c r="C3294" s="302" t="s">
        <v>5335</v>
      </c>
      <c r="D3294" s="7" t="s">
        <v>5336</v>
      </c>
      <c r="E3294" s="7" t="s">
        <v>20</v>
      </c>
      <c r="F3294" s="7" t="s">
        <v>12</v>
      </c>
      <c r="G3294" s="32">
        <v>14621.823529411766</v>
      </c>
      <c r="H3294" s="7">
        <v>413</v>
      </c>
      <c r="I3294" s="7">
        <v>1683</v>
      </c>
    </row>
    <row r="3295" spans="1:9">
      <c r="A3295" s="7" t="s">
        <v>9</v>
      </c>
      <c r="B3295" s="7">
        <v>109098</v>
      </c>
      <c r="C3295" s="302" t="s">
        <v>5337</v>
      </c>
      <c r="D3295" s="7" t="s">
        <v>5338</v>
      </c>
      <c r="E3295" s="7" t="s">
        <v>78</v>
      </c>
      <c r="F3295" s="7" t="s">
        <v>12</v>
      </c>
      <c r="G3295" s="32">
        <v>31800</v>
      </c>
      <c r="H3295" s="7">
        <v>114</v>
      </c>
      <c r="I3295" s="7">
        <v>1348</v>
      </c>
    </row>
    <row r="3296" spans="1:9">
      <c r="A3296" s="7" t="s">
        <v>9</v>
      </c>
      <c r="B3296" s="7">
        <v>109099</v>
      </c>
      <c r="C3296" s="302" t="s">
        <v>5339</v>
      </c>
      <c r="D3296" s="7" t="s">
        <v>5340</v>
      </c>
      <c r="E3296" s="7" t="s">
        <v>11</v>
      </c>
      <c r="F3296" s="7" t="s">
        <v>12</v>
      </c>
      <c r="G3296" s="32">
        <v>18151.26050420168</v>
      </c>
      <c r="H3296" s="7">
        <v>102</v>
      </c>
      <c r="I3296" s="7">
        <v>1304</v>
      </c>
    </row>
    <row r="3297" spans="1:9">
      <c r="A3297" s="7" t="s">
        <v>53</v>
      </c>
      <c r="B3297" s="7">
        <v>109100</v>
      </c>
      <c r="C3297" s="302" t="s">
        <v>5341</v>
      </c>
      <c r="D3297" s="7" t="s">
        <v>5342</v>
      </c>
      <c r="E3297" s="7" t="s">
        <v>87</v>
      </c>
      <c r="F3297" s="7" t="s">
        <v>12</v>
      </c>
      <c r="G3297" s="32">
        <v>33529.436974789918</v>
      </c>
      <c r="H3297" s="7">
        <v>920</v>
      </c>
      <c r="I3297" s="7">
        <v>2135</v>
      </c>
    </row>
    <row r="3298" spans="1:9">
      <c r="A3298" s="7" t="s">
        <v>423</v>
      </c>
      <c r="B3298" s="7">
        <v>109101</v>
      </c>
      <c r="C3298" s="302" t="s">
        <v>5343</v>
      </c>
      <c r="D3298" s="7" t="s">
        <v>5344</v>
      </c>
      <c r="E3298" s="7" t="s">
        <v>451</v>
      </c>
      <c r="F3298" s="7" t="s">
        <v>12</v>
      </c>
      <c r="G3298" s="32">
        <v>32415.462184873952</v>
      </c>
      <c r="H3298" s="7">
        <v>410</v>
      </c>
      <c r="I3298" s="7">
        <v>1644</v>
      </c>
    </row>
    <row r="3299" spans="1:9">
      <c r="A3299" s="7" t="s">
        <v>16</v>
      </c>
      <c r="B3299" s="7">
        <v>109102</v>
      </c>
      <c r="C3299" s="302" t="s">
        <v>5345</v>
      </c>
      <c r="D3299" s="7" t="s">
        <v>5346</v>
      </c>
      <c r="E3299" s="7" t="s">
        <v>18</v>
      </c>
      <c r="F3299" s="7" t="s">
        <v>12</v>
      </c>
      <c r="G3299" s="32">
        <v>15690</v>
      </c>
      <c r="H3299" s="7">
        <v>409</v>
      </c>
      <c r="I3299" s="7">
        <v>1673</v>
      </c>
    </row>
    <row r="3300" spans="1:9">
      <c r="A3300" s="7" t="s">
        <v>53</v>
      </c>
      <c r="B3300" s="7">
        <v>109104</v>
      </c>
      <c r="C3300" s="302" t="s">
        <v>5347</v>
      </c>
      <c r="D3300" s="7" t="s">
        <v>5348</v>
      </c>
      <c r="E3300" s="7" t="s">
        <v>134</v>
      </c>
      <c r="F3300" s="7" t="s">
        <v>12</v>
      </c>
      <c r="G3300" s="32">
        <v>38558</v>
      </c>
      <c r="H3300" s="7">
        <v>938</v>
      </c>
      <c r="I3300" s="7">
        <v>2208</v>
      </c>
    </row>
    <row r="3301" spans="1:9">
      <c r="A3301" s="7" t="s">
        <v>9</v>
      </c>
      <c r="B3301" s="7">
        <v>109105</v>
      </c>
      <c r="C3301" s="302" t="s">
        <v>5349</v>
      </c>
      <c r="D3301" s="7" t="s">
        <v>5350</v>
      </c>
      <c r="E3301" s="7" t="s">
        <v>11</v>
      </c>
      <c r="F3301" s="7" t="s">
        <v>12</v>
      </c>
      <c r="G3301" s="32">
        <v>7936.4369747899173</v>
      </c>
      <c r="H3301" s="7">
        <v>102</v>
      </c>
      <c r="I3301" s="7">
        <v>1304</v>
      </c>
    </row>
    <row r="3302" spans="1:9">
      <c r="A3302" s="7" t="s">
        <v>53</v>
      </c>
      <c r="B3302" s="7">
        <v>109106</v>
      </c>
      <c r="C3302" s="302" t="s">
        <v>5351</v>
      </c>
      <c r="D3302" s="7" t="s">
        <v>5352</v>
      </c>
      <c r="E3302" s="7" t="s">
        <v>61</v>
      </c>
      <c r="F3302" s="7" t="s">
        <v>12</v>
      </c>
      <c r="G3302" s="32">
        <v>157745.75630252101</v>
      </c>
      <c r="H3302" s="7">
        <v>921</v>
      </c>
      <c r="I3302" s="7">
        <v>2138</v>
      </c>
    </row>
    <row r="3303" spans="1:9">
      <c r="A3303" s="7" t="s">
        <v>24</v>
      </c>
      <c r="B3303" s="7">
        <v>109107</v>
      </c>
      <c r="C3303" s="302" t="s">
        <v>5353</v>
      </c>
      <c r="D3303" s="7" t="s">
        <v>5354</v>
      </c>
      <c r="E3303" s="7" t="s">
        <v>30</v>
      </c>
      <c r="F3303" s="7" t="s">
        <v>12</v>
      </c>
      <c r="G3303" s="32">
        <v>39515.34453781513</v>
      </c>
      <c r="H3303" s="7">
        <v>715</v>
      </c>
      <c r="I3303" s="7">
        <v>1944</v>
      </c>
    </row>
    <row r="3304" spans="1:9">
      <c r="A3304" s="7" t="s">
        <v>53</v>
      </c>
      <c r="B3304" s="7">
        <v>109108</v>
      </c>
      <c r="C3304" s="302" t="s">
        <v>5355</v>
      </c>
      <c r="D3304" s="7" t="s">
        <v>5356</v>
      </c>
      <c r="E3304" s="7" t="s">
        <v>134</v>
      </c>
      <c r="F3304" s="7" t="s">
        <v>12</v>
      </c>
      <c r="G3304" s="32">
        <v>57310.915966386565</v>
      </c>
      <c r="H3304" s="7">
        <v>938</v>
      </c>
      <c r="I3304" s="7">
        <v>2208</v>
      </c>
    </row>
    <row r="3305" spans="1:9">
      <c r="A3305" s="7" t="s">
        <v>9</v>
      </c>
      <c r="B3305" s="7">
        <v>109109</v>
      </c>
      <c r="C3305" s="302" t="s">
        <v>5357</v>
      </c>
      <c r="D3305" s="7" t="s">
        <v>5358</v>
      </c>
      <c r="E3305" s="7" t="s">
        <v>23</v>
      </c>
      <c r="F3305" s="7" t="s">
        <v>12</v>
      </c>
      <c r="G3305" s="32">
        <v>54032.882352941175</v>
      </c>
      <c r="H3305" s="7">
        <v>103</v>
      </c>
      <c r="I3305" s="7">
        <v>1308</v>
      </c>
    </row>
    <row r="3306" spans="1:9">
      <c r="A3306" s="7" t="s">
        <v>53</v>
      </c>
      <c r="B3306" s="7">
        <v>109110</v>
      </c>
      <c r="C3306" s="302" t="s">
        <v>5359</v>
      </c>
      <c r="D3306" s="7" t="s">
        <v>5360</v>
      </c>
      <c r="E3306" s="7" t="s">
        <v>58</v>
      </c>
      <c r="F3306" s="7" t="s">
        <v>12</v>
      </c>
      <c r="G3306" s="32">
        <v>11045.957983193279</v>
      </c>
      <c r="H3306" s="7">
        <v>932</v>
      </c>
      <c r="I3306" s="7">
        <v>2178</v>
      </c>
    </row>
    <row r="3307" spans="1:9">
      <c r="A3307" s="7" t="s">
        <v>53</v>
      </c>
      <c r="B3307" s="7">
        <v>109111</v>
      </c>
      <c r="C3307" s="302" t="s">
        <v>5361</v>
      </c>
      <c r="D3307" s="7" t="s">
        <v>5362</v>
      </c>
      <c r="E3307" s="7" t="s">
        <v>118</v>
      </c>
      <c r="F3307" s="7" t="s">
        <v>12</v>
      </c>
      <c r="G3307" s="32">
        <v>49831.857142857145</v>
      </c>
      <c r="H3307" s="7">
        <v>945</v>
      </c>
      <c r="I3307" s="7">
        <v>2233</v>
      </c>
    </row>
    <row r="3308" spans="1:9">
      <c r="A3308" s="7" t="s">
        <v>53</v>
      </c>
      <c r="B3308" s="7">
        <v>109113</v>
      </c>
      <c r="C3308" s="302" t="s">
        <v>5363</v>
      </c>
      <c r="D3308" s="7" t="s">
        <v>5364</v>
      </c>
      <c r="E3308" s="7" t="s">
        <v>84</v>
      </c>
      <c r="F3308" s="7" t="s">
        <v>12</v>
      </c>
      <c r="G3308" s="32">
        <v>10478.151260504203</v>
      </c>
      <c r="H3308" s="7">
        <v>946</v>
      </c>
      <c r="I3308" s="7">
        <v>2236</v>
      </c>
    </row>
    <row r="3309" spans="1:9">
      <c r="A3309" s="7" t="s">
        <v>53</v>
      </c>
      <c r="B3309" s="7">
        <v>109114</v>
      </c>
      <c r="C3309" s="302" t="s">
        <v>5365</v>
      </c>
      <c r="D3309" s="7" t="s">
        <v>5366</v>
      </c>
      <c r="E3309" s="7" t="s">
        <v>58</v>
      </c>
      <c r="F3309" s="7" t="s">
        <v>12</v>
      </c>
      <c r="G3309" s="32">
        <v>37383.193277310929</v>
      </c>
      <c r="H3309" s="7">
        <v>932</v>
      </c>
      <c r="I3309" s="7">
        <v>2178</v>
      </c>
    </row>
    <row r="3310" spans="1:9">
      <c r="A3310" s="7" t="s">
        <v>24</v>
      </c>
      <c r="B3310" s="7">
        <v>109115</v>
      </c>
      <c r="C3310" s="302" t="s">
        <v>5367</v>
      </c>
      <c r="D3310" s="7" t="s">
        <v>5368</v>
      </c>
      <c r="E3310" s="7" t="s">
        <v>52</v>
      </c>
      <c r="F3310" s="7" t="s">
        <v>12</v>
      </c>
      <c r="G3310" s="32">
        <v>12983.193277310926</v>
      </c>
      <c r="H3310" s="7">
        <v>720</v>
      </c>
      <c r="I3310" s="7">
        <v>1981</v>
      </c>
    </row>
    <row r="3311" spans="1:9">
      <c r="A3311" s="7" t="s">
        <v>9</v>
      </c>
      <c r="B3311" s="7">
        <v>109116</v>
      </c>
      <c r="C3311" s="302" t="s">
        <v>5369</v>
      </c>
      <c r="D3311" s="7" t="s">
        <v>5370</v>
      </c>
      <c r="E3311" s="7" t="s">
        <v>63</v>
      </c>
      <c r="F3311" s="7" t="s">
        <v>12</v>
      </c>
      <c r="G3311" s="32">
        <v>26095.840336134454</v>
      </c>
      <c r="H3311" s="7">
        <v>111</v>
      </c>
      <c r="I3311" s="7">
        <v>1331</v>
      </c>
    </row>
    <row r="3312" spans="1:9">
      <c r="A3312" s="7" t="s">
        <v>67</v>
      </c>
      <c r="B3312" s="7">
        <v>109117</v>
      </c>
      <c r="C3312" s="302" t="s">
        <v>5371</v>
      </c>
      <c r="D3312" s="7" t="s">
        <v>5372</v>
      </c>
      <c r="E3312" s="7" t="s">
        <v>69</v>
      </c>
      <c r="F3312" s="7" t="s">
        <v>12</v>
      </c>
      <c r="G3312" s="32">
        <v>64664.075630252104</v>
      </c>
      <c r="H3312" s="7">
        <v>906</v>
      </c>
      <c r="I3312" s="7">
        <v>2914</v>
      </c>
    </row>
    <row r="3313" spans="1:9">
      <c r="A3313" s="7" t="s">
        <v>34</v>
      </c>
      <c r="B3313" s="7">
        <v>109118</v>
      </c>
      <c r="C3313" s="302" t="s">
        <v>5373</v>
      </c>
      <c r="D3313" s="7" t="s">
        <v>5374</v>
      </c>
      <c r="E3313" s="7" t="s">
        <v>36</v>
      </c>
      <c r="F3313" s="7" t="s">
        <v>12</v>
      </c>
      <c r="G3313" s="32">
        <v>76695.445378151271</v>
      </c>
      <c r="H3313" s="7">
        <v>509</v>
      </c>
      <c r="I3313" s="7">
        <v>1736</v>
      </c>
    </row>
    <row r="3314" spans="1:9">
      <c r="A3314" s="7" t="s">
        <v>53</v>
      </c>
      <c r="B3314" s="7">
        <v>109119</v>
      </c>
      <c r="C3314" s="302" t="s">
        <v>5375</v>
      </c>
      <c r="D3314" s="7" t="s">
        <v>5376</v>
      </c>
      <c r="E3314" s="7" t="s">
        <v>118</v>
      </c>
      <c r="F3314" s="7" t="s">
        <v>12</v>
      </c>
      <c r="G3314" s="32">
        <v>30862.193277310929</v>
      </c>
      <c r="H3314" s="7">
        <v>945</v>
      </c>
      <c r="I3314" s="7">
        <v>2233</v>
      </c>
    </row>
    <row r="3315" spans="1:9">
      <c r="A3315" s="7" t="s">
        <v>67</v>
      </c>
      <c r="B3315" s="7">
        <v>109120</v>
      </c>
      <c r="C3315" s="302" t="s">
        <v>5377</v>
      </c>
      <c r="D3315" s="7" t="s">
        <v>5378</v>
      </c>
      <c r="E3315" s="7" t="s">
        <v>69</v>
      </c>
      <c r="F3315" s="7" t="s">
        <v>12</v>
      </c>
      <c r="G3315" s="32">
        <v>95798.756302521011</v>
      </c>
      <c r="H3315" s="7">
        <v>906</v>
      </c>
      <c r="I3315" s="7">
        <v>2914</v>
      </c>
    </row>
    <row r="3316" spans="1:9">
      <c r="A3316" s="7" t="s">
        <v>16</v>
      </c>
      <c r="B3316" s="7">
        <v>109121</v>
      </c>
      <c r="C3316" s="302" t="s">
        <v>5379</v>
      </c>
      <c r="D3316" s="7" t="s">
        <v>5380</v>
      </c>
      <c r="E3316" s="7" t="s">
        <v>20</v>
      </c>
      <c r="F3316" s="7" t="s">
        <v>12</v>
      </c>
      <c r="G3316" s="32">
        <v>14621.823529411766</v>
      </c>
      <c r="H3316" s="7">
        <v>413</v>
      </c>
      <c r="I3316" s="7">
        <v>1683</v>
      </c>
    </row>
    <row r="3317" spans="1:9">
      <c r="A3317" s="7" t="s">
        <v>16</v>
      </c>
      <c r="B3317" s="7">
        <v>109123</v>
      </c>
      <c r="C3317" s="302" t="s">
        <v>5381</v>
      </c>
      <c r="D3317" s="7" t="s">
        <v>5382</v>
      </c>
      <c r="E3317" s="7" t="s">
        <v>18</v>
      </c>
      <c r="F3317" s="7" t="s">
        <v>12</v>
      </c>
      <c r="G3317" s="32">
        <v>43523.193277310922</v>
      </c>
      <c r="H3317" s="7">
        <v>409</v>
      </c>
      <c r="I3317" s="7">
        <v>1674</v>
      </c>
    </row>
    <row r="3318" spans="1:9">
      <c r="A3318" s="7" t="s">
        <v>67</v>
      </c>
      <c r="B3318" s="7">
        <v>109125</v>
      </c>
      <c r="C3318" s="302" t="s">
        <v>5383</v>
      </c>
      <c r="D3318" s="7" t="s">
        <v>5384</v>
      </c>
      <c r="E3318" s="7" t="s">
        <v>69</v>
      </c>
      <c r="F3318" s="7" t="s">
        <v>12</v>
      </c>
      <c r="G3318" s="32">
        <v>47899.378151260506</v>
      </c>
      <c r="H3318" s="7">
        <v>906</v>
      </c>
      <c r="I3318" s="7">
        <v>2914</v>
      </c>
    </row>
    <row r="3319" spans="1:9">
      <c r="A3319" s="7" t="s">
        <v>16</v>
      </c>
      <c r="B3319" s="7">
        <v>109126</v>
      </c>
      <c r="C3319" s="302" t="s">
        <v>5385</v>
      </c>
      <c r="D3319" s="7" t="s">
        <v>5386</v>
      </c>
      <c r="E3319" s="7" t="s">
        <v>20</v>
      </c>
      <c r="F3319" s="7" t="s">
        <v>12</v>
      </c>
      <c r="G3319" s="32">
        <v>14621.823529411766</v>
      </c>
      <c r="H3319" s="7">
        <v>413</v>
      </c>
      <c r="I3319" s="7">
        <v>1683</v>
      </c>
    </row>
    <row r="3320" spans="1:9">
      <c r="A3320" s="7" t="s">
        <v>67</v>
      </c>
      <c r="B3320" s="7">
        <v>109128</v>
      </c>
      <c r="C3320" s="302" t="s">
        <v>5387</v>
      </c>
      <c r="D3320" s="7" t="s">
        <v>5388</v>
      </c>
      <c r="E3320" s="7" t="s">
        <v>69</v>
      </c>
      <c r="F3320" s="7" t="s">
        <v>12</v>
      </c>
      <c r="G3320" s="32">
        <v>54021.747899159665</v>
      </c>
      <c r="H3320" s="7">
        <v>906</v>
      </c>
      <c r="I3320" s="7">
        <v>2914</v>
      </c>
    </row>
    <row r="3321" spans="1:9">
      <c r="A3321" s="7" t="s">
        <v>53</v>
      </c>
      <c r="B3321" s="7">
        <v>109129</v>
      </c>
      <c r="C3321" s="302" t="s">
        <v>5389</v>
      </c>
      <c r="D3321" s="7" t="s">
        <v>5390</v>
      </c>
      <c r="E3321" s="7" t="s">
        <v>72</v>
      </c>
      <c r="F3321" s="7" t="s">
        <v>12</v>
      </c>
      <c r="G3321" s="32">
        <v>18907.546218487394</v>
      </c>
      <c r="H3321" s="7">
        <v>923</v>
      </c>
      <c r="I3321" s="7">
        <v>2148</v>
      </c>
    </row>
    <row r="3322" spans="1:9">
      <c r="A3322" s="7" t="s">
        <v>9</v>
      </c>
      <c r="B3322" s="7">
        <v>109130</v>
      </c>
      <c r="C3322" s="302" t="s">
        <v>5391</v>
      </c>
      <c r="D3322" s="7" t="s">
        <v>5392</v>
      </c>
      <c r="E3322" s="7" t="s">
        <v>23</v>
      </c>
      <c r="F3322" s="7" t="s">
        <v>12</v>
      </c>
      <c r="G3322" s="32">
        <v>11543</v>
      </c>
      <c r="H3322" s="7">
        <v>103</v>
      </c>
      <c r="I3322" s="7">
        <v>1308</v>
      </c>
    </row>
    <row r="3323" spans="1:9">
      <c r="A3323" s="7" t="s">
        <v>16</v>
      </c>
      <c r="B3323" s="7">
        <v>109131</v>
      </c>
      <c r="C3323" s="302" t="s">
        <v>5393</v>
      </c>
      <c r="D3323" s="7" t="s">
        <v>5382</v>
      </c>
      <c r="E3323" s="7" t="s">
        <v>18</v>
      </c>
      <c r="F3323" s="7" t="s">
        <v>12</v>
      </c>
      <c r="G3323" s="32">
        <v>43523.193277310922</v>
      </c>
      <c r="H3323" s="7">
        <v>409</v>
      </c>
      <c r="I3323" s="7">
        <v>1674</v>
      </c>
    </row>
    <row r="3324" spans="1:9">
      <c r="A3324" s="7" t="s">
        <v>24</v>
      </c>
      <c r="B3324" s="7">
        <v>109133</v>
      </c>
      <c r="C3324" s="302" t="s">
        <v>5394</v>
      </c>
      <c r="D3324" s="7" t="s">
        <v>5395</v>
      </c>
      <c r="E3324" s="7" t="s">
        <v>52</v>
      </c>
      <c r="F3324" s="7" t="s">
        <v>12</v>
      </c>
      <c r="G3324" s="32">
        <v>30803.193277310929</v>
      </c>
      <c r="H3324" s="7">
        <v>720</v>
      </c>
      <c r="I3324" s="7">
        <v>1981</v>
      </c>
    </row>
    <row r="3325" spans="1:9">
      <c r="A3325" s="7" t="s">
        <v>67</v>
      </c>
      <c r="B3325" s="7">
        <v>109134</v>
      </c>
      <c r="C3325" s="302" t="s">
        <v>5396</v>
      </c>
      <c r="D3325" s="7" t="s">
        <v>5397</v>
      </c>
      <c r="E3325" s="7" t="s">
        <v>69</v>
      </c>
      <c r="F3325" s="7" t="s">
        <v>12</v>
      </c>
      <c r="G3325" s="32">
        <v>47899.378151260506</v>
      </c>
      <c r="H3325" s="7">
        <v>906</v>
      </c>
      <c r="I3325" s="7">
        <v>2914</v>
      </c>
    </row>
    <row r="3326" spans="1:9">
      <c r="A3326" s="7" t="s">
        <v>53</v>
      </c>
      <c r="B3326" s="7">
        <v>109135</v>
      </c>
      <c r="C3326" s="302" t="s">
        <v>5398</v>
      </c>
      <c r="D3326" s="7" t="s">
        <v>5399</v>
      </c>
      <c r="E3326" s="7" t="s">
        <v>118</v>
      </c>
      <c r="F3326" s="7" t="s">
        <v>12</v>
      </c>
      <c r="G3326" s="32">
        <v>29117.579831932773</v>
      </c>
      <c r="H3326" s="7">
        <v>945</v>
      </c>
      <c r="I3326" s="7">
        <v>2233</v>
      </c>
    </row>
    <row r="3327" spans="1:9">
      <c r="A3327" s="7" t="s">
        <v>53</v>
      </c>
      <c r="B3327" s="7">
        <v>109137</v>
      </c>
      <c r="C3327" s="302" t="s">
        <v>5400</v>
      </c>
      <c r="D3327" s="7" t="s">
        <v>5401</v>
      </c>
      <c r="E3327" s="7" t="s">
        <v>1123</v>
      </c>
      <c r="F3327" s="7" t="s">
        <v>12</v>
      </c>
      <c r="G3327" s="32">
        <v>21176.403361344539</v>
      </c>
      <c r="H3327" s="7">
        <v>926</v>
      </c>
      <c r="I3327" s="7">
        <v>2157</v>
      </c>
    </row>
    <row r="3328" spans="1:9">
      <c r="A3328" s="7" t="s">
        <v>53</v>
      </c>
      <c r="B3328" s="7">
        <v>109138</v>
      </c>
      <c r="C3328" s="302" t="s">
        <v>5402</v>
      </c>
      <c r="D3328" s="7" t="s">
        <v>5403</v>
      </c>
      <c r="E3328" s="7" t="s">
        <v>354</v>
      </c>
      <c r="F3328" s="7" t="s">
        <v>12</v>
      </c>
      <c r="G3328" s="32">
        <v>5292.5378151260502</v>
      </c>
      <c r="H3328" s="7">
        <v>918</v>
      </c>
      <c r="I3328" s="7">
        <v>2129</v>
      </c>
    </row>
    <row r="3329" spans="1:9">
      <c r="A3329" s="7" t="s">
        <v>16</v>
      </c>
      <c r="B3329" s="7">
        <v>109139</v>
      </c>
      <c r="C3329" s="302" t="s">
        <v>5404</v>
      </c>
      <c r="D3329" s="7" t="s">
        <v>5405</v>
      </c>
      <c r="E3329" s="7" t="s">
        <v>18</v>
      </c>
      <c r="F3329" s="7" t="s">
        <v>12</v>
      </c>
      <c r="G3329" s="32">
        <v>23331</v>
      </c>
      <c r="H3329" s="7">
        <v>409</v>
      </c>
      <c r="I3329" s="7">
        <v>1674</v>
      </c>
    </row>
    <row r="3330" spans="1:9">
      <c r="A3330" s="7" t="s">
        <v>53</v>
      </c>
      <c r="B3330" s="7">
        <v>109140</v>
      </c>
      <c r="C3330" s="302" t="s">
        <v>5406</v>
      </c>
      <c r="D3330" s="7" t="s">
        <v>5407</v>
      </c>
      <c r="E3330" s="7" t="s">
        <v>225</v>
      </c>
      <c r="F3330" s="7" t="s">
        <v>12</v>
      </c>
      <c r="G3330" s="32">
        <v>32899.126050420171</v>
      </c>
      <c r="H3330" s="7">
        <v>908</v>
      </c>
      <c r="I3330" s="7">
        <v>2104</v>
      </c>
    </row>
    <row r="3331" spans="1:9">
      <c r="A3331" s="7" t="s">
        <v>24</v>
      </c>
      <c r="B3331" s="7">
        <v>109141</v>
      </c>
      <c r="C3331" s="302" t="s">
        <v>5408</v>
      </c>
      <c r="D3331" s="7" t="s">
        <v>5409</v>
      </c>
      <c r="E3331" s="7" t="s">
        <v>52</v>
      </c>
      <c r="F3331" s="7" t="s">
        <v>12</v>
      </c>
      <c r="G3331" s="32">
        <v>31932.915966386554</v>
      </c>
      <c r="H3331" s="7">
        <v>720</v>
      </c>
      <c r="I3331" s="7">
        <v>1981</v>
      </c>
    </row>
    <row r="3332" spans="1:9">
      <c r="A3332" s="7" t="s">
        <v>53</v>
      </c>
      <c r="B3332" s="7">
        <v>109142</v>
      </c>
      <c r="C3332" s="302" t="s">
        <v>5410</v>
      </c>
      <c r="D3332" s="7" t="s">
        <v>5411</v>
      </c>
      <c r="E3332" s="7" t="s">
        <v>55</v>
      </c>
      <c r="F3332" s="7" t="s">
        <v>12</v>
      </c>
      <c r="G3332" s="32">
        <v>45252.117647058825</v>
      </c>
      <c r="H3332" s="7">
        <v>936</v>
      </c>
      <c r="I3332" s="7">
        <v>2201</v>
      </c>
    </row>
    <row r="3333" spans="1:9">
      <c r="A3333" s="7" t="s">
        <v>9</v>
      </c>
      <c r="B3333" s="7">
        <v>109144</v>
      </c>
      <c r="C3333" s="302" t="s">
        <v>5412</v>
      </c>
      <c r="D3333" s="7" t="s">
        <v>5413</v>
      </c>
      <c r="E3333" s="7" t="s">
        <v>126</v>
      </c>
      <c r="F3333" s="7" t="s">
        <v>12</v>
      </c>
      <c r="G3333" s="32">
        <v>132060</v>
      </c>
      <c r="H3333" s="7">
        <v>104</v>
      </c>
      <c r="I3333" s="7">
        <v>1312</v>
      </c>
    </row>
    <row r="3334" spans="1:9">
      <c r="A3334" s="7" t="s">
        <v>53</v>
      </c>
      <c r="B3334" s="7">
        <v>109146</v>
      </c>
      <c r="C3334" s="302" t="s">
        <v>5414</v>
      </c>
      <c r="D3334" s="7" t="s">
        <v>5415</v>
      </c>
      <c r="E3334" s="7" t="s">
        <v>134</v>
      </c>
      <c r="F3334" s="7" t="s">
        <v>12</v>
      </c>
      <c r="G3334" s="32">
        <v>206172.32773109246</v>
      </c>
      <c r="H3334" s="7">
        <v>938</v>
      </c>
      <c r="I3334" s="7">
        <v>2208</v>
      </c>
    </row>
    <row r="3335" spans="1:9">
      <c r="A3335" s="7" t="s">
        <v>53</v>
      </c>
      <c r="B3335" s="7">
        <v>109147</v>
      </c>
      <c r="C3335" s="302" t="s">
        <v>5416</v>
      </c>
      <c r="D3335" s="7" t="s">
        <v>5417</v>
      </c>
      <c r="E3335" s="7" t="s">
        <v>55</v>
      </c>
      <c r="F3335" s="7" t="s">
        <v>12</v>
      </c>
      <c r="G3335" s="32">
        <v>36302.521008403361</v>
      </c>
      <c r="H3335" s="7">
        <v>936</v>
      </c>
      <c r="I3335" s="7">
        <v>2201</v>
      </c>
    </row>
    <row r="3336" spans="1:9">
      <c r="A3336" s="7" t="s">
        <v>156</v>
      </c>
      <c r="B3336" s="7">
        <v>109148</v>
      </c>
      <c r="C3336" s="302" t="s">
        <v>5418</v>
      </c>
      <c r="D3336" s="7" t="s">
        <v>5419</v>
      </c>
      <c r="E3336" s="7" t="s">
        <v>200</v>
      </c>
      <c r="F3336" s="7" t="s">
        <v>12</v>
      </c>
      <c r="G3336" s="32">
        <v>17869.756302521007</v>
      </c>
      <c r="H3336" s="7">
        <v>705</v>
      </c>
      <c r="I3336" s="7">
        <v>1914</v>
      </c>
    </row>
    <row r="3337" spans="1:9">
      <c r="A3337" s="7" t="s">
        <v>67</v>
      </c>
      <c r="B3337" s="7">
        <v>109149</v>
      </c>
      <c r="C3337" s="302" t="s">
        <v>5420</v>
      </c>
      <c r="D3337" s="7" t="s">
        <v>5421</v>
      </c>
      <c r="E3337" s="7" t="s">
        <v>69</v>
      </c>
      <c r="F3337" s="7" t="s">
        <v>12</v>
      </c>
      <c r="G3337" s="32">
        <v>47899.378151260506</v>
      </c>
      <c r="H3337" s="7">
        <v>906</v>
      </c>
      <c r="I3337" s="7">
        <v>2914</v>
      </c>
    </row>
    <row r="3338" spans="1:9">
      <c r="A3338" s="7" t="s">
        <v>156</v>
      </c>
      <c r="B3338" s="7">
        <v>109150</v>
      </c>
      <c r="C3338" s="302" t="s">
        <v>5422</v>
      </c>
      <c r="D3338" s="7" t="s">
        <v>5423</v>
      </c>
      <c r="E3338" s="7" t="s">
        <v>200</v>
      </c>
      <c r="F3338" s="7" t="s">
        <v>12</v>
      </c>
      <c r="G3338" s="32">
        <v>107244.73949579833</v>
      </c>
      <c r="H3338" s="7">
        <v>705</v>
      </c>
      <c r="I3338" s="7">
        <v>1914</v>
      </c>
    </row>
    <row r="3339" spans="1:9">
      <c r="A3339" s="7" t="s">
        <v>9</v>
      </c>
      <c r="B3339" s="7">
        <v>109151</v>
      </c>
      <c r="C3339" s="302" t="s">
        <v>5424</v>
      </c>
      <c r="D3339" s="7" t="s">
        <v>5425</v>
      </c>
      <c r="E3339" s="7" t="s">
        <v>128</v>
      </c>
      <c r="F3339" s="7" t="s">
        <v>12</v>
      </c>
      <c r="G3339" s="32">
        <v>34097.277310924372</v>
      </c>
      <c r="H3339" s="7">
        <v>115</v>
      </c>
      <c r="I3339" s="7">
        <v>1344</v>
      </c>
    </row>
    <row r="3340" spans="1:9">
      <c r="A3340" s="7" t="s">
        <v>31</v>
      </c>
      <c r="B3340" s="7">
        <v>109152</v>
      </c>
      <c r="C3340" s="302" t="s">
        <v>5426</v>
      </c>
      <c r="D3340" s="7" t="s">
        <v>5427</v>
      </c>
      <c r="E3340" s="7" t="s">
        <v>116</v>
      </c>
      <c r="F3340" s="7" t="s">
        <v>12</v>
      </c>
      <c r="G3340" s="32">
        <v>34175.277310924372</v>
      </c>
      <c r="H3340" s="7">
        <v>605</v>
      </c>
      <c r="I3340" s="7">
        <v>1813</v>
      </c>
    </row>
    <row r="3341" spans="1:9">
      <c r="A3341" s="7" t="s">
        <v>156</v>
      </c>
      <c r="B3341" s="7">
        <v>109153</v>
      </c>
      <c r="C3341" s="302" t="s">
        <v>5428</v>
      </c>
      <c r="D3341" s="7" t="s">
        <v>5419</v>
      </c>
      <c r="E3341" s="7" t="s">
        <v>200</v>
      </c>
      <c r="F3341" s="7" t="s">
        <v>12</v>
      </c>
      <c r="G3341" s="32">
        <v>9075.6302521008402</v>
      </c>
      <c r="H3341" s="7">
        <v>705</v>
      </c>
      <c r="I3341" s="7">
        <v>1914</v>
      </c>
    </row>
    <row r="3342" spans="1:9">
      <c r="A3342" s="7" t="s">
        <v>9</v>
      </c>
      <c r="B3342" s="7">
        <v>109154</v>
      </c>
      <c r="C3342" s="302" t="s">
        <v>5429</v>
      </c>
      <c r="D3342" s="7" t="s">
        <v>5430</v>
      </c>
      <c r="E3342" s="7" t="s">
        <v>28</v>
      </c>
      <c r="F3342" s="7" t="s">
        <v>12</v>
      </c>
      <c r="G3342" s="32">
        <v>8100</v>
      </c>
      <c r="H3342" s="7">
        <v>107</v>
      </c>
      <c r="I3342" s="7">
        <v>1318</v>
      </c>
    </row>
    <row r="3343" spans="1:9">
      <c r="A3343" s="7" t="s">
        <v>53</v>
      </c>
      <c r="B3343" s="7">
        <v>109155</v>
      </c>
      <c r="C3343" s="302" t="s">
        <v>5431</v>
      </c>
      <c r="D3343" s="7" t="s">
        <v>5432</v>
      </c>
      <c r="E3343" s="7" t="s">
        <v>354</v>
      </c>
      <c r="F3343" s="7" t="s">
        <v>12</v>
      </c>
      <c r="G3343" s="32">
        <v>37815.117647058825</v>
      </c>
      <c r="H3343" s="7">
        <v>918</v>
      </c>
      <c r="I3343" s="7">
        <v>2129</v>
      </c>
    </row>
    <row r="3344" spans="1:9">
      <c r="A3344" s="7" t="s">
        <v>53</v>
      </c>
      <c r="B3344" s="7">
        <v>109157</v>
      </c>
      <c r="C3344" s="302" t="s">
        <v>5433</v>
      </c>
      <c r="D3344" s="7" t="s">
        <v>5434</v>
      </c>
      <c r="E3344" s="7" t="s">
        <v>354</v>
      </c>
      <c r="F3344" s="7" t="s">
        <v>12</v>
      </c>
      <c r="G3344" s="32">
        <v>55100</v>
      </c>
      <c r="H3344" s="7">
        <v>918</v>
      </c>
      <c r="I3344" s="7">
        <v>2129</v>
      </c>
    </row>
    <row r="3345" spans="1:9">
      <c r="A3345" s="7" t="s">
        <v>67</v>
      </c>
      <c r="B3345" s="7">
        <v>109158</v>
      </c>
      <c r="C3345" s="302" t="s">
        <v>5435</v>
      </c>
      <c r="D3345" s="7" t="s">
        <v>5436</v>
      </c>
      <c r="E3345" s="7" t="s">
        <v>69</v>
      </c>
      <c r="F3345" s="7" t="s">
        <v>12</v>
      </c>
      <c r="G3345" s="32">
        <v>74722.899159663866</v>
      </c>
      <c r="H3345" s="7">
        <v>906</v>
      </c>
      <c r="I3345" s="7">
        <v>2914</v>
      </c>
    </row>
    <row r="3346" spans="1:9">
      <c r="A3346" s="7" t="s">
        <v>53</v>
      </c>
      <c r="B3346" s="7">
        <v>109159</v>
      </c>
      <c r="C3346" s="302" t="s">
        <v>5437</v>
      </c>
      <c r="D3346" s="7" t="s">
        <v>5438</v>
      </c>
      <c r="E3346" s="7" t="s">
        <v>84</v>
      </c>
      <c r="F3346" s="7" t="s">
        <v>12</v>
      </c>
      <c r="G3346" s="32">
        <v>5400</v>
      </c>
      <c r="H3346" s="7">
        <v>946</v>
      </c>
      <c r="I3346" s="7">
        <v>2236</v>
      </c>
    </row>
    <row r="3347" spans="1:9">
      <c r="A3347" s="7" t="s">
        <v>9</v>
      </c>
      <c r="B3347" s="7">
        <v>109160</v>
      </c>
      <c r="C3347" s="302" t="s">
        <v>5439</v>
      </c>
      <c r="D3347" s="7" t="s">
        <v>5440</v>
      </c>
      <c r="E3347" s="7" t="s">
        <v>78</v>
      </c>
      <c r="F3347" s="7" t="s">
        <v>12</v>
      </c>
      <c r="G3347" s="32">
        <v>5396.9747899159665</v>
      </c>
      <c r="H3347" s="7">
        <v>114</v>
      </c>
      <c r="I3347" s="7">
        <v>1348</v>
      </c>
    </row>
    <row r="3348" spans="1:9">
      <c r="A3348" s="7" t="s">
        <v>53</v>
      </c>
      <c r="B3348" s="7">
        <v>109161</v>
      </c>
      <c r="C3348" s="302" t="s">
        <v>5441</v>
      </c>
      <c r="D3348" s="7" t="s">
        <v>5442</v>
      </c>
      <c r="E3348" s="7" t="s">
        <v>61</v>
      </c>
      <c r="F3348" s="7" t="s">
        <v>12</v>
      </c>
      <c r="G3348" s="32">
        <v>14314.084033613444</v>
      </c>
      <c r="H3348" s="7">
        <v>921</v>
      </c>
      <c r="I3348" s="7">
        <v>2138</v>
      </c>
    </row>
    <row r="3349" spans="1:9">
      <c r="A3349" s="7" t="s">
        <v>53</v>
      </c>
      <c r="B3349" s="7">
        <v>109162</v>
      </c>
      <c r="C3349" s="302" t="s">
        <v>5443</v>
      </c>
      <c r="D3349" s="7" t="s">
        <v>5444</v>
      </c>
      <c r="E3349" s="7" t="s">
        <v>87</v>
      </c>
      <c r="F3349" s="7" t="s">
        <v>12</v>
      </c>
      <c r="G3349" s="32">
        <v>34770.000000000007</v>
      </c>
      <c r="H3349" s="7">
        <v>920</v>
      </c>
      <c r="I3349" s="7">
        <v>2135</v>
      </c>
    </row>
    <row r="3350" spans="1:9">
      <c r="A3350" s="7" t="s">
        <v>53</v>
      </c>
      <c r="B3350" s="7">
        <v>109163</v>
      </c>
      <c r="C3350" s="302" t="s">
        <v>5445</v>
      </c>
      <c r="D3350" s="7" t="s">
        <v>5446</v>
      </c>
      <c r="E3350" s="7" t="s">
        <v>72</v>
      </c>
      <c r="F3350" s="7" t="s">
        <v>12</v>
      </c>
      <c r="G3350" s="32">
        <v>27395</v>
      </c>
      <c r="H3350" s="7">
        <v>923</v>
      </c>
      <c r="I3350" s="7">
        <v>2148</v>
      </c>
    </row>
    <row r="3351" spans="1:9">
      <c r="A3351" s="7" t="s">
        <v>53</v>
      </c>
      <c r="B3351" s="7">
        <v>109164</v>
      </c>
      <c r="C3351" s="302" t="s">
        <v>5447</v>
      </c>
      <c r="D3351" s="7" t="s">
        <v>5448</v>
      </c>
      <c r="E3351" s="7" t="s">
        <v>143</v>
      </c>
      <c r="F3351" s="7" t="s">
        <v>12</v>
      </c>
      <c r="G3351" s="32">
        <v>8319.3193277310929</v>
      </c>
      <c r="H3351" s="7">
        <v>919</v>
      </c>
      <c r="I3351" s="7">
        <v>2132</v>
      </c>
    </row>
    <row r="3352" spans="1:9">
      <c r="A3352" s="7" t="s">
        <v>34</v>
      </c>
      <c r="B3352" s="7">
        <v>109165</v>
      </c>
      <c r="C3352" s="302" t="s">
        <v>5449</v>
      </c>
      <c r="D3352" s="7" t="s">
        <v>5450</v>
      </c>
      <c r="E3352" s="7" t="s">
        <v>36</v>
      </c>
      <c r="F3352" s="7" t="s">
        <v>12</v>
      </c>
      <c r="G3352" s="32">
        <v>39327.663865546216</v>
      </c>
      <c r="H3352" s="7">
        <v>509</v>
      </c>
      <c r="I3352" s="7">
        <v>1736</v>
      </c>
    </row>
    <row r="3353" spans="1:9">
      <c r="A3353" s="7" t="s">
        <v>16</v>
      </c>
      <c r="B3353" s="7">
        <v>109167</v>
      </c>
      <c r="C3353" s="302" t="s">
        <v>5451</v>
      </c>
      <c r="D3353" s="7" t="s">
        <v>5452</v>
      </c>
      <c r="E3353" s="7" t="s">
        <v>18</v>
      </c>
      <c r="F3353" s="7" t="s">
        <v>12</v>
      </c>
      <c r="G3353" s="32">
        <v>32038.521008403361</v>
      </c>
      <c r="H3353" s="7">
        <v>409</v>
      </c>
      <c r="I3353" s="7">
        <v>1674</v>
      </c>
    </row>
    <row r="3354" spans="1:9">
      <c r="A3354" s="7" t="s">
        <v>53</v>
      </c>
      <c r="B3354" s="7">
        <v>109168</v>
      </c>
      <c r="C3354" s="302" t="s">
        <v>5453</v>
      </c>
      <c r="D3354" s="7" t="s">
        <v>5454</v>
      </c>
      <c r="E3354" s="7" t="s">
        <v>72</v>
      </c>
      <c r="F3354" s="7" t="s">
        <v>12</v>
      </c>
      <c r="G3354" s="32">
        <v>38958.882352941175</v>
      </c>
      <c r="H3354" s="7">
        <v>923</v>
      </c>
      <c r="I3354" s="7">
        <v>2148</v>
      </c>
    </row>
    <row r="3355" spans="1:9">
      <c r="A3355" s="7" t="s">
        <v>156</v>
      </c>
      <c r="B3355" s="7">
        <v>109169</v>
      </c>
      <c r="C3355" s="302" t="s">
        <v>5455</v>
      </c>
      <c r="D3355" s="7" t="s">
        <v>5456</v>
      </c>
      <c r="E3355" s="7" t="s">
        <v>200</v>
      </c>
      <c r="F3355" s="7" t="s">
        <v>12</v>
      </c>
      <c r="G3355" s="32">
        <v>31932.915966386554</v>
      </c>
      <c r="H3355" s="7">
        <v>705</v>
      </c>
      <c r="I3355" s="7">
        <v>1914</v>
      </c>
    </row>
    <row r="3356" spans="1:9">
      <c r="A3356" s="7" t="s">
        <v>34</v>
      </c>
      <c r="B3356" s="7">
        <v>109170</v>
      </c>
      <c r="C3356" s="302" t="s">
        <v>5457</v>
      </c>
      <c r="D3356" s="7" t="s">
        <v>5458</v>
      </c>
      <c r="E3356" s="7" t="s">
        <v>36</v>
      </c>
      <c r="F3356" s="7" t="s">
        <v>12</v>
      </c>
      <c r="G3356" s="32">
        <v>31932.915966386554</v>
      </c>
      <c r="H3356" s="7">
        <v>509</v>
      </c>
      <c r="I3356" s="7">
        <v>1736</v>
      </c>
    </row>
    <row r="3357" spans="1:9">
      <c r="A3357" s="7" t="s">
        <v>9</v>
      </c>
      <c r="B3357" s="7">
        <v>109171</v>
      </c>
      <c r="C3357" s="302" t="s">
        <v>5459</v>
      </c>
      <c r="D3357" s="7" t="s">
        <v>5460</v>
      </c>
      <c r="E3357" s="7" t="s">
        <v>126</v>
      </c>
      <c r="F3357" s="7" t="s">
        <v>12</v>
      </c>
      <c r="G3357" s="32">
        <v>269541.8823529412</v>
      </c>
      <c r="H3357" s="7">
        <v>104</v>
      </c>
      <c r="I3357" s="7">
        <v>1312</v>
      </c>
    </row>
    <row r="3358" spans="1:9">
      <c r="A3358" s="7" t="s">
        <v>53</v>
      </c>
      <c r="B3358" s="7">
        <v>109173</v>
      </c>
      <c r="C3358" s="302" t="s">
        <v>5461</v>
      </c>
      <c r="D3358" s="7" t="s">
        <v>5462</v>
      </c>
      <c r="E3358" s="7" t="s">
        <v>87</v>
      </c>
      <c r="F3358" s="7" t="s">
        <v>12</v>
      </c>
      <c r="G3358" s="32">
        <v>14621.823529411766</v>
      </c>
      <c r="H3358" s="7">
        <v>920</v>
      </c>
      <c r="I3358" s="7">
        <v>2135</v>
      </c>
    </row>
    <row r="3359" spans="1:9">
      <c r="A3359" s="7" t="s">
        <v>67</v>
      </c>
      <c r="B3359" s="7">
        <v>109175</v>
      </c>
      <c r="C3359" s="302" t="s">
        <v>5463</v>
      </c>
      <c r="D3359" s="7" t="s">
        <v>5464</v>
      </c>
      <c r="E3359" s="7" t="s">
        <v>69</v>
      </c>
      <c r="F3359" s="7" t="s">
        <v>12</v>
      </c>
      <c r="G3359" s="32">
        <v>179622.48739495801</v>
      </c>
      <c r="H3359" s="7">
        <v>906</v>
      </c>
      <c r="I3359" s="7">
        <v>2914</v>
      </c>
    </row>
    <row r="3360" spans="1:9">
      <c r="A3360" s="7" t="s">
        <v>24</v>
      </c>
      <c r="B3360" s="7">
        <v>109176</v>
      </c>
      <c r="C3360" s="302" t="s">
        <v>5465</v>
      </c>
      <c r="D3360" s="7" t="s">
        <v>5466</v>
      </c>
      <c r="E3360" s="7" t="s">
        <v>52</v>
      </c>
      <c r="F3360" s="7" t="s">
        <v>12</v>
      </c>
      <c r="G3360" s="32">
        <v>16806.798319327732</v>
      </c>
      <c r="H3360" s="7">
        <v>720</v>
      </c>
      <c r="I3360" s="7">
        <v>1981</v>
      </c>
    </row>
    <row r="3361" spans="1:9">
      <c r="A3361" s="7" t="s">
        <v>53</v>
      </c>
      <c r="B3361" s="7">
        <v>109177</v>
      </c>
      <c r="C3361" s="302" t="s">
        <v>5467</v>
      </c>
      <c r="D3361" s="7" t="s">
        <v>5468</v>
      </c>
      <c r="E3361" s="7" t="s">
        <v>55</v>
      </c>
      <c r="F3361" s="7" t="s">
        <v>12</v>
      </c>
      <c r="G3361" s="32">
        <v>55590.008403361346</v>
      </c>
      <c r="H3361" s="7">
        <v>936</v>
      </c>
      <c r="I3361" s="7">
        <v>2201</v>
      </c>
    </row>
    <row r="3362" spans="1:9">
      <c r="A3362" s="7" t="s">
        <v>9</v>
      </c>
      <c r="B3362" s="7">
        <v>109178</v>
      </c>
      <c r="C3362" s="302" t="s">
        <v>5469</v>
      </c>
      <c r="D3362" s="7" t="s">
        <v>5470</v>
      </c>
      <c r="E3362" s="7" t="s">
        <v>126</v>
      </c>
      <c r="F3362" s="7" t="s">
        <v>12</v>
      </c>
      <c r="G3362" s="32">
        <v>117462.11764705884</v>
      </c>
      <c r="H3362" s="7">
        <v>104</v>
      </c>
      <c r="I3362" s="7">
        <v>1312</v>
      </c>
    </row>
    <row r="3363" spans="1:9">
      <c r="A3363" s="7" t="s">
        <v>156</v>
      </c>
      <c r="B3363" s="7">
        <v>109180</v>
      </c>
      <c r="C3363" s="302" t="s">
        <v>5471</v>
      </c>
      <c r="D3363" s="7" t="s">
        <v>5472</v>
      </c>
      <c r="E3363" s="7" t="s">
        <v>200</v>
      </c>
      <c r="F3363" s="7" t="s">
        <v>12</v>
      </c>
      <c r="G3363" s="32">
        <v>31932.915966386554</v>
      </c>
      <c r="H3363" s="7">
        <v>705</v>
      </c>
      <c r="I3363" s="7">
        <v>1914</v>
      </c>
    </row>
    <row r="3364" spans="1:9">
      <c r="A3364" s="7" t="s">
        <v>156</v>
      </c>
      <c r="B3364" s="7">
        <v>109181</v>
      </c>
      <c r="C3364" s="302" t="s">
        <v>5473</v>
      </c>
      <c r="D3364" s="7" t="s">
        <v>5143</v>
      </c>
      <c r="E3364" s="7" t="s">
        <v>200</v>
      </c>
      <c r="F3364" s="7" t="s">
        <v>12</v>
      </c>
      <c r="G3364" s="32">
        <v>31932.915966386554</v>
      </c>
      <c r="H3364" s="7">
        <v>705</v>
      </c>
      <c r="I3364" s="7">
        <v>1914</v>
      </c>
    </row>
    <row r="3365" spans="1:9">
      <c r="A3365" s="7" t="s">
        <v>53</v>
      </c>
      <c r="B3365" s="7">
        <v>109182</v>
      </c>
      <c r="C3365" s="302" t="s">
        <v>5474</v>
      </c>
      <c r="D3365" s="7" t="s">
        <v>5475</v>
      </c>
      <c r="E3365" s="7" t="s">
        <v>354</v>
      </c>
      <c r="F3365" s="7" t="s">
        <v>12</v>
      </c>
      <c r="G3365" s="32">
        <v>3280</v>
      </c>
      <c r="H3365" s="7">
        <v>918</v>
      </c>
      <c r="I3365" s="7">
        <v>2129</v>
      </c>
    </row>
    <row r="3366" spans="1:9">
      <c r="A3366" s="7" t="s">
        <v>41</v>
      </c>
      <c r="B3366" s="7">
        <v>109183</v>
      </c>
      <c r="C3366" s="302" t="s">
        <v>5476</v>
      </c>
      <c r="D3366" s="7" t="s">
        <v>5477</v>
      </c>
      <c r="E3366" s="7" t="s">
        <v>43</v>
      </c>
      <c r="F3366" s="7" t="s">
        <v>12</v>
      </c>
      <c r="G3366" s="32">
        <v>27426.058823529413</v>
      </c>
      <c r="H3366" s="7">
        <v>620</v>
      </c>
      <c r="I3366" s="7">
        <v>1877</v>
      </c>
    </row>
    <row r="3367" spans="1:9">
      <c r="A3367" s="7" t="s">
        <v>24</v>
      </c>
      <c r="B3367" s="7">
        <v>109184</v>
      </c>
      <c r="C3367" s="302" t="s">
        <v>5478</v>
      </c>
      <c r="D3367" s="7" t="s">
        <v>5479</v>
      </c>
      <c r="E3367" s="7" t="s">
        <v>52</v>
      </c>
      <c r="F3367" s="7" t="s">
        <v>12</v>
      </c>
      <c r="G3367" s="32">
        <v>5940.0000000000009</v>
      </c>
      <c r="H3367" s="7">
        <v>720</v>
      </c>
      <c r="I3367" s="7">
        <v>1981</v>
      </c>
    </row>
    <row r="3368" spans="1:9">
      <c r="A3368" s="7" t="s">
        <v>31</v>
      </c>
      <c r="B3368" s="7">
        <v>109185</v>
      </c>
      <c r="C3368" s="302" t="s">
        <v>5480</v>
      </c>
      <c r="D3368" s="7" t="s">
        <v>5481</v>
      </c>
      <c r="E3368" s="7" t="s">
        <v>33</v>
      </c>
      <c r="F3368" s="7" t="s">
        <v>12</v>
      </c>
      <c r="G3368" s="32">
        <v>77596.605042016818</v>
      </c>
      <c r="H3368" s="7">
        <v>612</v>
      </c>
      <c r="I3368" s="7">
        <v>1836</v>
      </c>
    </row>
    <row r="3369" spans="1:9">
      <c r="A3369" s="7" t="s">
        <v>53</v>
      </c>
      <c r="B3369" s="7">
        <v>109186</v>
      </c>
      <c r="C3369" s="302" t="s">
        <v>5482</v>
      </c>
      <c r="D3369" s="7" t="s">
        <v>5483</v>
      </c>
      <c r="E3369" s="7" t="s">
        <v>84</v>
      </c>
      <c r="F3369" s="7" t="s">
        <v>12</v>
      </c>
      <c r="G3369" s="32">
        <v>24000</v>
      </c>
      <c r="H3369" s="7">
        <v>946</v>
      </c>
      <c r="I3369" s="7">
        <v>2236</v>
      </c>
    </row>
    <row r="3370" spans="1:9">
      <c r="A3370" s="7" t="s">
        <v>9</v>
      </c>
      <c r="B3370" s="7">
        <v>109187</v>
      </c>
      <c r="C3370" s="302" t="s">
        <v>5484</v>
      </c>
      <c r="D3370" s="7" t="s">
        <v>5485</v>
      </c>
      <c r="E3370" s="7" t="s">
        <v>11</v>
      </c>
      <c r="F3370" s="7" t="s">
        <v>12</v>
      </c>
      <c r="G3370" s="32">
        <v>15459.663865546219</v>
      </c>
      <c r="H3370" s="7">
        <v>102</v>
      </c>
      <c r="I3370" s="7">
        <v>1304</v>
      </c>
    </row>
    <row r="3371" spans="1:9">
      <c r="A3371" s="7" t="s">
        <v>34</v>
      </c>
      <c r="B3371" s="7">
        <v>109188</v>
      </c>
      <c r="C3371" s="302" t="s">
        <v>5486</v>
      </c>
      <c r="D3371" s="7" t="s">
        <v>5487</v>
      </c>
      <c r="E3371" s="7" t="s">
        <v>36</v>
      </c>
      <c r="F3371" s="7" t="s">
        <v>12</v>
      </c>
      <c r="G3371" s="32">
        <v>25348.823529411766</v>
      </c>
      <c r="H3371" s="7">
        <v>509</v>
      </c>
      <c r="I3371" s="7">
        <v>1736</v>
      </c>
    </row>
    <row r="3372" spans="1:9">
      <c r="A3372" s="7" t="s">
        <v>67</v>
      </c>
      <c r="B3372" s="7">
        <v>109189</v>
      </c>
      <c r="C3372" s="302" t="s">
        <v>5488</v>
      </c>
      <c r="D3372" s="7" t="s">
        <v>5489</v>
      </c>
      <c r="E3372" s="7" t="s">
        <v>69</v>
      </c>
      <c r="F3372" s="7" t="s">
        <v>12</v>
      </c>
      <c r="G3372" s="32">
        <v>91109.436974789918</v>
      </c>
      <c r="H3372" s="7">
        <v>906</v>
      </c>
      <c r="I3372" s="7">
        <v>2914</v>
      </c>
    </row>
    <row r="3373" spans="1:9">
      <c r="A3373" s="7" t="s">
        <v>53</v>
      </c>
      <c r="B3373" s="7">
        <v>109191</v>
      </c>
      <c r="C3373" s="302" t="s">
        <v>5490</v>
      </c>
      <c r="D3373" s="7" t="s">
        <v>5491</v>
      </c>
      <c r="E3373" s="7" t="s">
        <v>118</v>
      </c>
      <c r="F3373" s="7" t="s">
        <v>12</v>
      </c>
      <c r="G3373" s="32">
        <v>43281.10924369748</v>
      </c>
      <c r="H3373" s="7">
        <v>945</v>
      </c>
      <c r="I3373" s="7">
        <v>2233</v>
      </c>
    </row>
    <row r="3374" spans="1:9">
      <c r="A3374" s="7" t="s">
        <v>9</v>
      </c>
      <c r="B3374" s="7">
        <v>109192</v>
      </c>
      <c r="C3374" s="302" t="s">
        <v>5492</v>
      </c>
      <c r="D3374" s="7" t="s">
        <v>5493</v>
      </c>
      <c r="E3374" s="7" t="s">
        <v>11</v>
      </c>
      <c r="F3374" s="7" t="s">
        <v>12</v>
      </c>
      <c r="G3374" s="32">
        <v>23086</v>
      </c>
      <c r="H3374" s="7">
        <v>102</v>
      </c>
      <c r="I3374" s="7">
        <v>1304</v>
      </c>
    </row>
    <row r="3375" spans="1:9">
      <c r="A3375" s="7" t="s">
        <v>53</v>
      </c>
      <c r="B3375" s="7">
        <v>109193</v>
      </c>
      <c r="C3375" s="302" t="s">
        <v>5494</v>
      </c>
      <c r="D3375" s="7" t="s">
        <v>5495</v>
      </c>
      <c r="E3375" s="7" t="s">
        <v>72</v>
      </c>
      <c r="F3375" s="7" t="s">
        <v>12</v>
      </c>
      <c r="G3375" s="32">
        <v>16806.798319327732</v>
      </c>
      <c r="H3375" s="7">
        <v>923</v>
      </c>
      <c r="I3375" s="7">
        <v>2148</v>
      </c>
    </row>
    <row r="3376" spans="1:9">
      <c r="A3376" s="7" t="s">
        <v>9</v>
      </c>
      <c r="B3376" s="7">
        <v>109194</v>
      </c>
      <c r="C3376" s="302" t="s">
        <v>5496</v>
      </c>
      <c r="D3376" s="7" t="s">
        <v>5497</v>
      </c>
      <c r="E3376" s="7" t="s">
        <v>28</v>
      </c>
      <c r="F3376" s="7" t="s">
        <v>12</v>
      </c>
      <c r="G3376" s="32">
        <v>76198.016806722691</v>
      </c>
      <c r="H3376" s="7">
        <v>107</v>
      </c>
      <c r="I3376" s="7">
        <v>1318</v>
      </c>
    </row>
    <row r="3377" spans="1:9">
      <c r="A3377" s="7" t="s">
        <v>9</v>
      </c>
      <c r="B3377" s="7">
        <v>109195</v>
      </c>
      <c r="C3377" s="302" t="s">
        <v>5498</v>
      </c>
      <c r="D3377" s="7" t="s">
        <v>5499</v>
      </c>
      <c r="E3377" s="7" t="s">
        <v>14</v>
      </c>
      <c r="F3377" s="7" t="s">
        <v>12</v>
      </c>
      <c r="G3377" s="32">
        <v>13445.403361344539</v>
      </c>
      <c r="H3377" s="7">
        <v>117</v>
      </c>
      <c r="I3377" s="7">
        <v>1397</v>
      </c>
    </row>
    <row r="3378" spans="1:9">
      <c r="A3378" s="7" t="s">
        <v>67</v>
      </c>
      <c r="B3378" s="7">
        <v>109196</v>
      </c>
      <c r="C3378" s="302" t="s">
        <v>5500</v>
      </c>
      <c r="D3378" s="7" t="s">
        <v>5501</v>
      </c>
      <c r="E3378" s="7" t="s">
        <v>69</v>
      </c>
      <c r="F3378" s="7" t="s">
        <v>12</v>
      </c>
      <c r="G3378" s="32">
        <v>57479.02521008403</v>
      </c>
      <c r="H3378" s="7">
        <v>906</v>
      </c>
      <c r="I3378" s="7">
        <v>2914</v>
      </c>
    </row>
    <row r="3379" spans="1:9">
      <c r="A3379" s="7" t="s">
        <v>423</v>
      </c>
      <c r="B3379" s="7">
        <v>109197</v>
      </c>
      <c r="C3379" s="302" t="s">
        <v>5502</v>
      </c>
      <c r="D3379" s="7" t="s">
        <v>5503</v>
      </c>
      <c r="E3379" s="7" t="s">
        <v>451</v>
      </c>
      <c r="F3379" s="7" t="s">
        <v>12</v>
      </c>
      <c r="G3379" s="32">
        <v>29400</v>
      </c>
      <c r="H3379" s="7">
        <v>410</v>
      </c>
      <c r="I3379" s="7">
        <v>1644</v>
      </c>
    </row>
    <row r="3380" spans="1:9">
      <c r="A3380" s="7" t="s">
        <v>53</v>
      </c>
      <c r="B3380" s="7">
        <v>109198</v>
      </c>
      <c r="C3380" s="302" t="s">
        <v>5504</v>
      </c>
      <c r="D3380" s="7" t="s">
        <v>5505</v>
      </c>
      <c r="E3380" s="7" t="s">
        <v>84</v>
      </c>
      <c r="F3380" s="7" t="s">
        <v>12</v>
      </c>
      <c r="G3380" s="32">
        <v>11543</v>
      </c>
      <c r="H3380" s="7">
        <v>946</v>
      </c>
      <c r="I3380" s="7">
        <v>2236</v>
      </c>
    </row>
    <row r="3381" spans="1:9">
      <c r="A3381" s="7" t="s">
        <v>67</v>
      </c>
      <c r="B3381" s="7">
        <v>109199</v>
      </c>
      <c r="C3381" s="302" t="s">
        <v>5506</v>
      </c>
      <c r="D3381" s="7" t="s">
        <v>5507</v>
      </c>
      <c r="E3381" s="7" t="s">
        <v>69</v>
      </c>
      <c r="F3381" s="7" t="s">
        <v>12</v>
      </c>
      <c r="G3381" s="32">
        <v>47899.378151260506</v>
      </c>
      <c r="H3381" s="7">
        <v>906</v>
      </c>
      <c r="I3381" s="7">
        <v>2914</v>
      </c>
    </row>
    <row r="3382" spans="1:9">
      <c r="A3382" s="7" t="s">
        <v>53</v>
      </c>
      <c r="B3382" s="7">
        <v>109200</v>
      </c>
      <c r="C3382" s="302" t="s">
        <v>5508</v>
      </c>
      <c r="D3382" s="7" t="s">
        <v>5509</v>
      </c>
      <c r="E3382" s="7" t="s">
        <v>58</v>
      </c>
      <c r="F3382" s="7" t="s">
        <v>12</v>
      </c>
      <c r="G3382" s="32">
        <v>26444.596638655465</v>
      </c>
      <c r="H3382" s="7">
        <v>932</v>
      </c>
      <c r="I3382" s="7">
        <v>2178</v>
      </c>
    </row>
    <row r="3383" spans="1:9">
      <c r="A3383" s="7" t="s">
        <v>53</v>
      </c>
      <c r="B3383" s="7">
        <v>109201</v>
      </c>
      <c r="C3383" s="302" t="s">
        <v>5510</v>
      </c>
      <c r="D3383" s="7" t="s">
        <v>5511</v>
      </c>
      <c r="E3383" s="7" t="s">
        <v>72</v>
      </c>
      <c r="F3383" s="7" t="s">
        <v>12</v>
      </c>
      <c r="G3383" s="32">
        <v>22016.882352941178</v>
      </c>
      <c r="H3383" s="7">
        <v>923</v>
      </c>
      <c r="I3383" s="7">
        <v>2148</v>
      </c>
    </row>
    <row r="3384" spans="1:9">
      <c r="A3384" s="7" t="s">
        <v>9</v>
      </c>
      <c r="B3384" s="7">
        <v>109202</v>
      </c>
      <c r="C3384" s="302" t="s">
        <v>5512</v>
      </c>
      <c r="D3384" s="7" t="s">
        <v>5513</v>
      </c>
      <c r="E3384" s="7" t="s">
        <v>28</v>
      </c>
      <c r="F3384" s="7" t="s">
        <v>12</v>
      </c>
      <c r="G3384" s="32">
        <v>8773.1092436974795</v>
      </c>
      <c r="H3384" s="7">
        <v>107</v>
      </c>
      <c r="I3384" s="7">
        <v>1318</v>
      </c>
    </row>
    <row r="3385" spans="1:9">
      <c r="A3385" s="7" t="s">
        <v>31</v>
      </c>
      <c r="B3385" s="7">
        <v>109203</v>
      </c>
      <c r="C3385" s="302" t="s">
        <v>5514</v>
      </c>
      <c r="D3385" s="7" t="s">
        <v>5515</v>
      </c>
      <c r="E3385" s="7" t="s">
        <v>116</v>
      </c>
      <c r="F3385" s="7" t="s">
        <v>12</v>
      </c>
      <c r="G3385" s="32">
        <v>53839.378151260506</v>
      </c>
      <c r="H3385" s="7">
        <v>605</v>
      </c>
      <c r="I3385" s="7">
        <v>1813</v>
      </c>
    </row>
    <row r="3386" spans="1:9">
      <c r="A3386" s="7" t="s">
        <v>53</v>
      </c>
      <c r="B3386" s="7">
        <v>109204</v>
      </c>
      <c r="C3386" s="302" t="s">
        <v>5516</v>
      </c>
      <c r="D3386" s="7" t="s">
        <v>5517</v>
      </c>
      <c r="E3386" s="7" t="s">
        <v>143</v>
      </c>
      <c r="F3386" s="7" t="s">
        <v>12</v>
      </c>
      <c r="G3386" s="32">
        <v>451060.22689075634</v>
      </c>
      <c r="H3386" s="7">
        <v>919</v>
      </c>
      <c r="I3386" s="7">
        <v>2132</v>
      </c>
    </row>
    <row r="3387" spans="1:9">
      <c r="A3387" s="7" t="s">
        <v>9</v>
      </c>
      <c r="B3387" s="7">
        <v>109205</v>
      </c>
      <c r="C3387" s="302" t="s">
        <v>5518</v>
      </c>
      <c r="D3387" s="7" t="s">
        <v>5519</v>
      </c>
      <c r="E3387" s="7" t="s">
        <v>65</v>
      </c>
      <c r="F3387" s="7" t="s">
        <v>12</v>
      </c>
      <c r="G3387" s="32">
        <v>25950</v>
      </c>
      <c r="H3387" s="7">
        <v>113</v>
      </c>
      <c r="I3387" s="7">
        <v>1341</v>
      </c>
    </row>
    <row r="3388" spans="1:9">
      <c r="A3388" s="7" t="s">
        <v>31</v>
      </c>
      <c r="B3388" s="7">
        <v>109206</v>
      </c>
      <c r="C3388" s="302" t="s">
        <v>5520</v>
      </c>
      <c r="D3388" s="7" t="s">
        <v>5521</v>
      </c>
      <c r="E3388" s="7" t="s">
        <v>116</v>
      </c>
      <c r="F3388" s="7" t="s">
        <v>12</v>
      </c>
      <c r="G3388" s="32">
        <v>20667.016806722691</v>
      </c>
      <c r="H3388" s="7">
        <v>605</v>
      </c>
      <c r="I3388" s="7">
        <v>1813</v>
      </c>
    </row>
    <row r="3389" spans="1:9">
      <c r="A3389" s="7" t="s">
        <v>53</v>
      </c>
      <c r="B3389" s="7">
        <v>109207</v>
      </c>
      <c r="C3389" s="302" t="s">
        <v>5522</v>
      </c>
      <c r="D3389" s="7" t="s">
        <v>5523</v>
      </c>
      <c r="E3389" s="7" t="s">
        <v>111</v>
      </c>
      <c r="F3389" s="7" t="s">
        <v>12</v>
      </c>
      <c r="G3389" s="32">
        <v>191597.52100840336</v>
      </c>
      <c r="H3389" s="7">
        <v>934</v>
      </c>
      <c r="I3389" s="7">
        <v>2192</v>
      </c>
    </row>
    <row r="3390" spans="1:9">
      <c r="A3390" s="7" t="s">
        <v>53</v>
      </c>
      <c r="B3390" s="7">
        <v>109208</v>
      </c>
      <c r="C3390" s="302" t="s">
        <v>5524</v>
      </c>
      <c r="D3390" s="7" t="s">
        <v>5525</v>
      </c>
      <c r="E3390" s="7" t="s">
        <v>84</v>
      </c>
      <c r="F3390" s="7" t="s">
        <v>12</v>
      </c>
      <c r="G3390" s="32">
        <v>19080</v>
      </c>
      <c r="H3390" s="7">
        <v>946</v>
      </c>
      <c r="I3390" s="7">
        <v>2236</v>
      </c>
    </row>
    <row r="3391" spans="1:9">
      <c r="A3391" s="7" t="s">
        <v>53</v>
      </c>
      <c r="B3391" s="7">
        <v>109209</v>
      </c>
      <c r="C3391" s="302" t="s">
        <v>5526</v>
      </c>
      <c r="D3391" s="7" t="s">
        <v>5527</v>
      </c>
      <c r="E3391" s="7" t="s">
        <v>55</v>
      </c>
      <c r="F3391" s="7" t="s">
        <v>12</v>
      </c>
      <c r="G3391" s="32">
        <v>42749.420168067227</v>
      </c>
      <c r="H3391" s="7">
        <v>936</v>
      </c>
      <c r="I3391" s="7">
        <v>2201</v>
      </c>
    </row>
    <row r="3392" spans="1:9">
      <c r="A3392" s="7" t="s">
        <v>41</v>
      </c>
      <c r="B3392" s="7">
        <v>109210</v>
      </c>
      <c r="C3392" s="302" t="s">
        <v>5528</v>
      </c>
      <c r="D3392" s="7" t="s">
        <v>5529</v>
      </c>
      <c r="E3392" s="7" t="s">
        <v>43</v>
      </c>
      <c r="F3392" s="7" t="s">
        <v>12</v>
      </c>
      <c r="G3392" s="32">
        <v>29700</v>
      </c>
      <c r="H3392" s="7">
        <v>620</v>
      </c>
      <c r="I3392" s="7">
        <v>1877</v>
      </c>
    </row>
    <row r="3393" spans="1:9">
      <c r="A3393" s="7" t="s">
        <v>53</v>
      </c>
      <c r="B3393" s="7">
        <v>109212</v>
      </c>
      <c r="C3393" s="302" t="s">
        <v>5530</v>
      </c>
      <c r="D3393" s="7" t="s">
        <v>5531</v>
      </c>
      <c r="E3393" s="7" t="s">
        <v>186</v>
      </c>
      <c r="F3393" s="7" t="s">
        <v>12</v>
      </c>
      <c r="G3393" s="32">
        <v>18151.26050420168</v>
      </c>
      <c r="H3393" s="7">
        <v>907</v>
      </c>
      <c r="I3393" s="7">
        <v>2101</v>
      </c>
    </row>
    <row r="3394" spans="1:9">
      <c r="A3394" s="7" t="s">
        <v>53</v>
      </c>
      <c r="B3394" s="7">
        <v>109213</v>
      </c>
      <c r="C3394" s="302" t="s">
        <v>5532</v>
      </c>
      <c r="D3394" s="7" t="s">
        <v>5533</v>
      </c>
      <c r="E3394" s="7" t="s">
        <v>186</v>
      </c>
      <c r="F3394" s="7" t="s">
        <v>12</v>
      </c>
      <c r="G3394" s="32">
        <v>6050.4201680672268</v>
      </c>
      <c r="H3394" s="7">
        <v>907</v>
      </c>
      <c r="I3394" s="7">
        <v>2101</v>
      </c>
    </row>
    <row r="3395" spans="1:9">
      <c r="A3395" s="7" t="s">
        <v>53</v>
      </c>
      <c r="B3395" s="7">
        <v>109214</v>
      </c>
      <c r="C3395" s="302" t="s">
        <v>5534</v>
      </c>
      <c r="D3395" s="7" t="s">
        <v>5535</v>
      </c>
      <c r="E3395" s="7" t="s">
        <v>72</v>
      </c>
      <c r="F3395" s="7" t="s">
        <v>12</v>
      </c>
      <c r="G3395" s="32">
        <v>41245.680672268907</v>
      </c>
      <c r="H3395" s="7">
        <v>923</v>
      </c>
      <c r="I3395" s="7">
        <v>2148</v>
      </c>
    </row>
    <row r="3396" spans="1:9">
      <c r="A3396" s="7" t="s">
        <v>53</v>
      </c>
      <c r="B3396" s="7">
        <v>109215</v>
      </c>
      <c r="C3396" s="302" t="s">
        <v>5536</v>
      </c>
      <c r="D3396" s="7" t="s">
        <v>5537</v>
      </c>
      <c r="E3396" s="7" t="s">
        <v>84</v>
      </c>
      <c r="F3396" s="7" t="s">
        <v>12</v>
      </c>
      <c r="G3396" s="32">
        <v>25882.428571428572</v>
      </c>
      <c r="H3396" s="7">
        <v>946</v>
      </c>
      <c r="I3396" s="7">
        <v>2236</v>
      </c>
    </row>
    <row r="3397" spans="1:9">
      <c r="A3397" s="7" t="s">
        <v>53</v>
      </c>
      <c r="B3397" s="7">
        <v>109216</v>
      </c>
      <c r="C3397" s="302" t="s">
        <v>5538</v>
      </c>
      <c r="D3397" s="7" t="s">
        <v>5539</v>
      </c>
      <c r="E3397" s="7" t="s">
        <v>1123</v>
      </c>
      <c r="F3397" s="7" t="s">
        <v>12</v>
      </c>
      <c r="G3397" s="32">
        <v>10368</v>
      </c>
      <c r="H3397" s="7">
        <v>926</v>
      </c>
      <c r="I3397" s="7">
        <v>2157</v>
      </c>
    </row>
    <row r="3398" spans="1:9">
      <c r="A3398" s="7" t="s">
        <v>53</v>
      </c>
      <c r="B3398" s="7">
        <v>109217</v>
      </c>
      <c r="C3398" s="302" t="s">
        <v>5540</v>
      </c>
      <c r="D3398" s="7" t="s">
        <v>5541</v>
      </c>
      <c r="E3398" s="7" t="s">
        <v>61</v>
      </c>
      <c r="F3398" s="7" t="s">
        <v>12</v>
      </c>
      <c r="G3398" s="32">
        <v>35264.000000000007</v>
      </c>
      <c r="H3398" s="7">
        <v>921</v>
      </c>
      <c r="I3398" s="7">
        <v>2138</v>
      </c>
    </row>
    <row r="3399" spans="1:9">
      <c r="A3399" s="7" t="s">
        <v>67</v>
      </c>
      <c r="B3399" s="7">
        <v>109218</v>
      </c>
      <c r="C3399" s="302" t="s">
        <v>5542</v>
      </c>
      <c r="D3399" s="7" t="s">
        <v>5543</v>
      </c>
      <c r="E3399" s="7" t="s">
        <v>69</v>
      </c>
      <c r="F3399" s="7" t="s">
        <v>12</v>
      </c>
      <c r="G3399" s="32">
        <v>47899.378151260506</v>
      </c>
      <c r="H3399" s="7">
        <v>906</v>
      </c>
      <c r="I3399" s="7">
        <v>2914</v>
      </c>
    </row>
    <row r="3400" spans="1:9">
      <c r="A3400" s="7" t="s">
        <v>53</v>
      </c>
      <c r="B3400" s="7">
        <v>109219</v>
      </c>
      <c r="C3400" s="302" t="s">
        <v>5544</v>
      </c>
      <c r="D3400" s="7" t="s">
        <v>5545</v>
      </c>
      <c r="E3400" s="7" t="s">
        <v>143</v>
      </c>
      <c r="F3400" s="7" t="s">
        <v>12</v>
      </c>
      <c r="G3400" s="32">
        <v>29243.638655462186</v>
      </c>
      <c r="H3400" s="7">
        <v>919</v>
      </c>
      <c r="I3400" s="7">
        <v>2132</v>
      </c>
    </row>
    <row r="3401" spans="1:9">
      <c r="A3401" s="7" t="s">
        <v>156</v>
      </c>
      <c r="B3401" s="7">
        <v>109220</v>
      </c>
      <c r="C3401" s="302" t="s">
        <v>5546</v>
      </c>
      <c r="D3401" s="7" t="s">
        <v>5547</v>
      </c>
      <c r="E3401" s="7" t="s">
        <v>200</v>
      </c>
      <c r="F3401" s="7" t="s">
        <v>12</v>
      </c>
      <c r="G3401" s="32">
        <v>40247.941176470595</v>
      </c>
      <c r="H3401" s="7">
        <v>705</v>
      </c>
      <c r="I3401" s="7">
        <v>1914</v>
      </c>
    </row>
    <row r="3402" spans="1:9">
      <c r="A3402" s="7" t="s">
        <v>67</v>
      </c>
      <c r="B3402" s="7">
        <v>109221</v>
      </c>
      <c r="C3402" s="302" t="s">
        <v>5548</v>
      </c>
      <c r="D3402" s="7" t="s">
        <v>5549</v>
      </c>
      <c r="E3402" s="7" t="s">
        <v>69</v>
      </c>
      <c r="F3402" s="7" t="s">
        <v>12</v>
      </c>
      <c r="G3402" s="32">
        <v>71529.529411764714</v>
      </c>
      <c r="H3402" s="7">
        <v>906</v>
      </c>
      <c r="I3402" s="7">
        <v>2914</v>
      </c>
    </row>
    <row r="3403" spans="1:9">
      <c r="A3403" s="7" t="s">
        <v>53</v>
      </c>
      <c r="B3403" s="7">
        <v>109222</v>
      </c>
      <c r="C3403" s="302" t="s">
        <v>5550</v>
      </c>
      <c r="D3403" s="7" t="s">
        <v>5551</v>
      </c>
      <c r="E3403" s="7" t="s">
        <v>84</v>
      </c>
      <c r="F3403" s="7" t="s">
        <v>12</v>
      </c>
      <c r="G3403" s="32">
        <v>42893.277310924372</v>
      </c>
      <c r="H3403" s="7">
        <v>946</v>
      </c>
      <c r="I3403" s="7">
        <v>2236</v>
      </c>
    </row>
    <row r="3404" spans="1:9">
      <c r="A3404" s="7" t="s">
        <v>9</v>
      </c>
      <c r="B3404" s="7">
        <v>109223</v>
      </c>
      <c r="C3404" s="302" t="s">
        <v>5552</v>
      </c>
      <c r="D3404" s="7" t="s">
        <v>5553</v>
      </c>
      <c r="E3404" s="7" t="s">
        <v>78</v>
      </c>
      <c r="F3404" s="7" t="s">
        <v>12</v>
      </c>
      <c r="G3404" s="32">
        <v>97680</v>
      </c>
      <c r="H3404" s="7">
        <v>114</v>
      </c>
      <c r="I3404" s="7">
        <v>1348</v>
      </c>
    </row>
    <row r="3405" spans="1:9">
      <c r="A3405" s="7" t="s">
        <v>53</v>
      </c>
      <c r="B3405" s="7">
        <v>109224</v>
      </c>
      <c r="C3405" s="302" t="s">
        <v>5554</v>
      </c>
      <c r="D3405" s="7" t="s">
        <v>5555</v>
      </c>
      <c r="E3405" s="7" t="s">
        <v>354</v>
      </c>
      <c r="F3405" s="7" t="s">
        <v>12</v>
      </c>
      <c r="G3405" s="32">
        <v>18151.26050420168</v>
      </c>
      <c r="H3405" s="7">
        <v>918</v>
      </c>
      <c r="I3405" s="7">
        <v>2129</v>
      </c>
    </row>
    <row r="3406" spans="1:9">
      <c r="A3406" s="7" t="s">
        <v>9</v>
      </c>
      <c r="B3406" s="7">
        <v>109225</v>
      </c>
      <c r="C3406" s="302" t="s">
        <v>5556</v>
      </c>
      <c r="D3406" s="7" t="s">
        <v>5557</v>
      </c>
      <c r="E3406" s="7" t="s">
        <v>11</v>
      </c>
      <c r="F3406" s="7" t="s">
        <v>12</v>
      </c>
      <c r="G3406" s="32">
        <v>11543</v>
      </c>
      <c r="H3406" s="7">
        <v>102</v>
      </c>
      <c r="I3406" s="7">
        <v>1304</v>
      </c>
    </row>
    <row r="3407" spans="1:9">
      <c r="A3407" s="7" t="s">
        <v>9</v>
      </c>
      <c r="B3407" s="7">
        <v>109226</v>
      </c>
      <c r="C3407" s="302" t="s">
        <v>5558</v>
      </c>
      <c r="D3407" s="7" t="s">
        <v>5559</v>
      </c>
      <c r="E3407" s="7" t="s">
        <v>14</v>
      </c>
      <c r="F3407" s="7" t="s">
        <v>12</v>
      </c>
      <c r="G3407" s="32">
        <v>23086</v>
      </c>
      <c r="H3407" s="7">
        <v>117</v>
      </c>
      <c r="I3407" s="7">
        <v>1397</v>
      </c>
    </row>
    <row r="3408" spans="1:9">
      <c r="A3408" s="7" t="s">
        <v>53</v>
      </c>
      <c r="B3408" s="7">
        <v>109227</v>
      </c>
      <c r="C3408" s="302" t="s">
        <v>5560</v>
      </c>
      <c r="D3408" s="7" t="s">
        <v>5561</v>
      </c>
      <c r="E3408" s="7" t="s">
        <v>134</v>
      </c>
      <c r="F3408" s="7" t="s">
        <v>12</v>
      </c>
      <c r="G3408" s="32">
        <v>34388</v>
      </c>
      <c r="H3408" s="7">
        <v>938</v>
      </c>
      <c r="I3408" s="7">
        <v>2208</v>
      </c>
    </row>
    <row r="3409" spans="1:9">
      <c r="A3409" s="7" t="s">
        <v>53</v>
      </c>
      <c r="B3409" s="7">
        <v>109228</v>
      </c>
      <c r="C3409" s="302" t="s">
        <v>5562</v>
      </c>
      <c r="D3409" s="7" t="s">
        <v>5563</v>
      </c>
      <c r="E3409" s="7" t="s">
        <v>58</v>
      </c>
      <c r="F3409" s="7" t="s">
        <v>12</v>
      </c>
      <c r="G3409" s="32">
        <v>30977.831932773111</v>
      </c>
      <c r="H3409" s="7">
        <v>932</v>
      </c>
      <c r="I3409" s="7">
        <v>2178</v>
      </c>
    </row>
    <row r="3410" spans="1:9">
      <c r="A3410" s="7" t="s">
        <v>67</v>
      </c>
      <c r="B3410" s="7">
        <v>109229</v>
      </c>
      <c r="C3410" s="302" t="s">
        <v>5564</v>
      </c>
      <c r="D3410" s="7" t="s">
        <v>5565</v>
      </c>
      <c r="E3410" s="7" t="s">
        <v>69</v>
      </c>
      <c r="F3410" s="7" t="s">
        <v>12</v>
      </c>
      <c r="G3410" s="32">
        <v>79800</v>
      </c>
      <c r="H3410" s="7">
        <v>906</v>
      </c>
      <c r="I3410" s="7">
        <v>2914</v>
      </c>
    </row>
    <row r="3411" spans="1:9">
      <c r="A3411" s="7" t="s">
        <v>67</v>
      </c>
      <c r="B3411" s="7">
        <v>109230</v>
      </c>
      <c r="C3411" s="302" t="s">
        <v>5566</v>
      </c>
      <c r="D3411" s="7" t="s">
        <v>5565</v>
      </c>
      <c r="E3411" s="7" t="s">
        <v>69</v>
      </c>
      <c r="F3411" s="7" t="s">
        <v>12</v>
      </c>
      <c r="G3411" s="32">
        <v>33060</v>
      </c>
      <c r="H3411" s="7">
        <v>906</v>
      </c>
      <c r="I3411" s="7">
        <v>2914</v>
      </c>
    </row>
    <row r="3412" spans="1:9">
      <c r="A3412" s="7" t="s">
        <v>67</v>
      </c>
      <c r="B3412" s="7">
        <v>109231</v>
      </c>
      <c r="C3412" s="302" t="s">
        <v>5567</v>
      </c>
      <c r="D3412" s="7" t="s">
        <v>5549</v>
      </c>
      <c r="E3412" s="7" t="s">
        <v>69</v>
      </c>
      <c r="F3412" s="7" t="s">
        <v>12</v>
      </c>
      <c r="G3412" s="32">
        <v>71529.529411764714</v>
      </c>
      <c r="H3412" s="7">
        <v>906</v>
      </c>
      <c r="I3412" s="7">
        <v>2914</v>
      </c>
    </row>
    <row r="3413" spans="1:9">
      <c r="A3413" s="7" t="s">
        <v>53</v>
      </c>
      <c r="B3413" s="7">
        <v>109232</v>
      </c>
      <c r="C3413" s="302" t="s">
        <v>5568</v>
      </c>
      <c r="D3413" s="7" t="s">
        <v>5569</v>
      </c>
      <c r="E3413" s="7" t="s">
        <v>354</v>
      </c>
      <c r="F3413" s="7" t="s">
        <v>12</v>
      </c>
      <c r="G3413" s="32">
        <v>37240</v>
      </c>
      <c r="H3413" s="7">
        <v>918</v>
      </c>
      <c r="I3413" s="7">
        <v>2129</v>
      </c>
    </row>
    <row r="3414" spans="1:9">
      <c r="A3414" s="7" t="s">
        <v>53</v>
      </c>
      <c r="B3414" s="7">
        <v>109233</v>
      </c>
      <c r="C3414" s="302" t="s">
        <v>5570</v>
      </c>
      <c r="D3414" s="7" t="s">
        <v>5571</v>
      </c>
      <c r="E3414" s="7" t="s">
        <v>143</v>
      </c>
      <c r="F3414" s="7" t="s">
        <v>12</v>
      </c>
      <c r="G3414" s="32">
        <v>66193.058823529413</v>
      </c>
      <c r="H3414" s="7">
        <v>919</v>
      </c>
      <c r="I3414" s="7">
        <v>2132</v>
      </c>
    </row>
    <row r="3415" spans="1:9">
      <c r="A3415" s="7" t="s">
        <v>53</v>
      </c>
      <c r="B3415" s="7">
        <v>109234</v>
      </c>
      <c r="C3415" s="302" t="s">
        <v>5572</v>
      </c>
      <c r="D3415" s="7" t="s">
        <v>5573</v>
      </c>
      <c r="E3415" s="7" t="s">
        <v>76</v>
      </c>
      <c r="F3415" s="7" t="s">
        <v>12</v>
      </c>
      <c r="G3415" s="32">
        <v>37858.579831932773</v>
      </c>
      <c r="H3415" s="7">
        <v>937</v>
      </c>
      <c r="I3415" s="7">
        <v>2204</v>
      </c>
    </row>
    <row r="3416" spans="1:9">
      <c r="A3416" s="7" t="s">
        <v>53</v>
      </c>
      <c r="B3416" s="7">
        <v>109235</v>
      </c>
      <c r="C3416" s="302" t="s">
        <v>5574</v>
      </c>
      <c r="D3416" s="7" t="s">
        <v>5575</v>
      </c>
      <c r="E3416" s="7" t="s">
        <v>134</v>
      </c>
      <c r="F3416" s="7" t="s">
        <v>12</v>
      </c>
      <c r="G3416" s="32">
        <v>57479.02521008403</v>
      </c>
      <c r="H3416" s="7">
        <v>938</v>
      </c>
      <c r="I3416" s="7">
        <v>2208</v>
      </c>
    </row>
    <row r="3417" spans="1:9">
      <c r="A3417" s="7" t="s">
        <v>67</v>
      </c>
      <c r="B3417" s="7">
        <v>109236</v>
      </c>
      <c r="C3417" s="302" t="s">
        <v>5576</v>
      </c>
      <c r="D3417" s="7" t="s">
        <v>5577</v>
      </c>
      <c r="E3417" s="7" t="s">
        <v>69</v>
      </c>
      <c r="F3417" s="7" t="s">
        <v>12</v>
      </c>
      <c r="G3417" s="32">
        <v>47899.378151260506</v>
      </c>
      <c r="H3417" s="7">
        <v>906</v>
      </c>
      <c r="I3417" s="7">
        <v>2914</v>
      </c>
    </row>
    <row r="3418" spans="1:9">
      <c r="A3418" s="7" t="s">
        <v>9</v>
      </c>
      <c r="B3418" s="7">
        <v>109237</v>
      </c>
      <c r="C3418" s="302" t="s">
        <v>5578</v>
      </c>
      <c r="D3418" s="7" t="s">
        <v>5579</v>
      </c>
      <c r="E3418" s="7" t="s">
        <v>65</v>
      </c>
      <c r="F3418" s="7" t="s">
        <v>12</v>
      </c>
      <c r="G3418" s="32">
        <v>11543</v>
      </c>
      <c r="H3418" s="7">
        <v>113</v>
      </c>
      <c r="I3418" s="7">
        <v>1341</v>
      </c>
    </row>
    <row r="3419" spans="1:9">
      <c r="A3419" s="7" t="s">
        <v>24</v>
      </c>
      <c r="B3419" s="7">
        <v>109238</v>
      </c>
      <c r="C3419" s="302" t="s">
        <v>5580</v>
      </c>
      <c r="D3419" s="7" t="s">
        <v>5581</v>
      </c>
      <c r="E3419" s="7" t="s">
        <v>30</v>
      </c>
      <c r="F3419" s="7" t="s">
        <v>12</v>
      </c>
      <c r="G3419" s="32">
        <v>120000.43697478992</v>
      </c>
      <c r="H3419" s="7">
        <v>715</v>
      </c>
      <c r="I3419" s="7">
        <v>1944</v>
      </c>
    </row>
    <row r="3420" spans="1:9">
      <c r="A3420" s="7" t="s">
        <v>9</v>
      </c>
      <c r="B3420" s="7">
        <v>109239</v>
      </c>
      <c r="C3420" s="302" t="s">
        <v>5582</v>
      </c>
      <c r="D3420" s="7" t="s">
        <v>5583</v>
      </c>
      <c r="E3420" s="7" t="s">
        <v>126</v>
      </c>
      <c r="F3420" s="7" t="s">
        <v>12</v>
      </c>
      <c r="G3420" s="32">
        <v>92567.159663865546</v>
      </c>
      <c r="H3420" s="7">
        <v>104</v>
      </c>
      <c r="I3420" s="7">
        <v>1312</v>
      </c>
    </row>
    <row r="3421" spans="1:9">
      <c r="A3421" s="7" t="s">
        <v>16</v>
      </c>
      <c r="B3421" s="7">
        <v>109241</v>
      </c>
      <c r="C3421" s="302" t="s">
        <v>5584</v>
      </c>
      <c r="D3421" s="7" t="s">
        <v>5585</v>
      </c>
      <c r="E3421" s="7" t="s">
        <v>18</v>
      </c>
      <c r="F3421" s="7" t="s">
        <v>12</v>
      </c>
      <c r="G3421" s="32">
        <v>49084.033613445383</v>
      </c>
      <c r="H3421" s="7">
        <v>409</v>
      </c>
      <c r="I3421" s="7">
        <v>1673</v>
      </c>
    </row>
    <row r="3422" spans="1:9">
      <c r="A3422" s="7" t="s">
        <v>53</v>
      </c>
      <c r="B3422" s="7">
        <v>109242</v>
      </c>
      <c r="C3422" s="302" t="s">
        <v>5586</v>
      </c>
      <c r="D3422" s="7" t="s">
        <v>5587</v>
      </c>
      <c r="E3422" s="7" t="s">
        <v>76</v>
      </c>
      <c r="F3422" s="7" t="s">
        <v>12</v>
      </c>
      <c r="G3422" s="32">
        <v>94221.210084033621</v>
      </c>
      <c r="H3422" s="7">
        <v>937</v>
      </c>
      <c r="I3422" s="7">
        <v>2204</v>
      </c>
    </row>
    <row r="3423" spans="1:9">
      <c r="A3423" s="7" t="s">
        <v>9</v>
      </c>
      <c r="B3423" s="7">
        <v>109244</v>
      </c>
      <c r="C3423" s="302" t="s">
        <v>5588</v>
      </c>
      <c r="D3423" s="7" t="s">
        <v>5589</v>
      </c>
      <c r="E3423" s="7" t="s">
        <v>11</v>
      </c>
      <c r="F3423" s="7" t="s">
        <v>12</v>
      </c>
      <c r="G3423" s="32">
        <v>30804.823529411766</v>
      </c>
      <c r="H3423" s="7">
        <v>102</v>
      </c>
      <c r="I3423" s="7">
        <v>1304</v>
      </c>
    </row>
    <row r="3424" spans="1:9">
      <c r="A3424" s="7" t="s">
        <v>53</v>
      </c>
      <c r="B3424" s="7">
        <v>109245</v>
      </c>
      <c r="C3424" s="302" t="s">
        <v>5590</v>
      </c>
      <c r="D3424" s="7" t="s">
        <v>5591</v>
      </c>
      <c r="E3424" s="7" t="s">
        <v>84</v>
      </c>
      <c r="F3424" s="7" t="s">
        <v>12</v>
      </c>
      <c r="G3424" s="32">
        <v>44844.319327731093</v>
      </c>
      <c r="H3424" s="7">
        <v>946</v>
      </c>
      <c r="I3424" s="7">
        <v>2236</v>
      </c>
    </row>
    <row r="3425" spans="1:9">
      <c r="A3425" s="7" t="s">
        <v>24</v>
      </c>
      <c r="B3425" s="7">
        <v>109246</v>
      </c>
      <c r="C3425" s="302" t="s">
        <v>5592</v>
      </c>
      <c r="D3425" s="7" t="s">
        <v>5593</v>
      </c>
      <c r="E3425" s="7" t="s">
        <v>52</v>
      </c>
      <c r="F3425" s="7" t="s">
        <v>12</v>
      </c>
      <c r="G3425" s="32">
        <v>31932.915966386554</v>
      </c>
      <c r="H3425" s="7">
        <v>720</v>
      </c>
      <c r="I3425" s="7">
        <v>1981</v>
      </c>
    </row>
    <row r="3426" spans="1:9">
      <c r="A3426" s="7" t="s">
        <v>31</v>
      </c>
      <c r="B3426" s="7">
        <v>109247</v>
      </c>
      <c r="C3426" s="302" t="s">
        <v>5594</v>
      </c>
      <c r="D3426" s="7" t="s">
        <v>5595</v>
      </c>
      <c r="E3426" s="7" t="s">
        <v>116</v>
      </c>
      <c r="F3426" s="7" t="s">
        <v>12</v>
      </c>
      <c r="G3426" s="32">
        <v>41855.436974789918</v>
      </c>
      <c r="H3426" s="7">
        <v>605</v>
      </c>
      <c r="I3426" s="7">
        <v>1813</v>
      </c>
    </row>
    <row r="3427" spans="1:9">
      <c r="A3427" s="7" t="s">
        <v>67</v>
      </c>
      <c r="B3427" s="7">
        <v>109249</v>
      </c>
      <c r="C3427" s="302" t="s">
        <v>5596</v>
      </c>
      <c r="D3427" s="7" t="s">
        <v>5597</v>
      </c>
      <c r="E3427" s="7" t="s">
        <v>69</v>
      </c>
      <c r="F3427" s="7" t="s">
        <v>12</v>
      </c>
      <c r="G3427" s="32">
        <v>50975.621848739494</v>
      </c>
      <c r="H3427" s="7">
        <v>906</v>
      </c>
      <c r="I3427" s="7">
        <v>2914</v>
      </c>
    </row>
    <row r="3428" spans="1:9">
      <c r="A3428" s="7" t="s">
        <v>9</v>
      </c>
      <c r="B3428" s="7">
        <v>109250</v>
      </c>
      <c r="C3428" s="302" t="s">
        <v>5598</v>
      </c>
      <c r="D3428" s="7" t="s">
        <v>5599</v>
      </c>
      <c r="E3428" s="7" t="s">
        <v>126</v>
      </c>
      <c r="F3428" s="7" t="s">
        <v>12</v>
      </c>
      <c r="G3428" s="32">
        <v>52827.462184873955</v>
      </c>
      <c r="H3428" s="7">
        <v>104</v>
      </c>
      <c r="I3428" s="7">
        <v>1312</v>
      </c>
    </row>
    <row r="3429" spans="1:9">
      <c r="A3429" s="7" t="s">
        <v>67</v>
      </c>
      <c r="B3429" s="7">
        <v>109251</v>
      </c>
      <c r="C3429" s="302" t="s">
        <v>5600</v>
      </c>
      <c r="D3429" s="7" t="s">
        <v>5577</v>
      </c>
      <c r="E3429" s="7" t="s">
        <v>69</v>
      </c>
      <c r="F3429" s="7" t="s">
        <v>12</v>
      </c>
      <c r="G3429" s="32">
        <v>47899.378151260506</v>
      </c>
      <c r="H3429" s="7">
        <v>906</v>
      </c>
      <c r="I3429" s="7">
        <v>2914</v>
      </c>
    </row>
    <row r="3430" spans="1:9">
      <c r="A3430" s="7" t="s">
        <v>34</v>
      </c>
      <c r="B3430" s="7">
        <v>109252</v>
      </c>
      <c r="C3430" s="302" t="s">
        <v>5601</v>
      </c>
      <c r="D3430" s="7" t="s">
        <v>5602</v>
      </c>
      <c r="E3430" s="7" t="s">
        <v>36</v>
      </c>
      <c r="F3430" s="7" t="s">
        <v>12</v>
      </c>
      <c r="G3430" s="32">
        <v>14850</v>
      </c>
      <c r="H3430" s="7">
        <v>509</v>
      </c>
      <c r="I3430" s="7">
        <v>1736</v>
      </c>
    </row>
    <row r="3431" spans="1:9">
      <c r="A3431" s="7" t="s">
        <v>67</v>
      </c>
      <c r="B3431" s="7">
        <v>109254</v>
      </c>
      <c r="C3431" s="302" t="s">
        <v>5603</v>
      </c>
      <c r="D3431" s="7" t="s">
        <v>5604</v>
      </c>
      <c r="E3431" s="7" t="s">
        <v>69</v>
      </c>
      <c r="F3431" s="7" t="s">
        <v>12</v>
      </c>
      <c r="G3431" s="32">
        <v>26179.504201680673</v>
      </c>
      <c r="H3431" s="7">
        <v>906</v>
      </c>
      <c r="I3431" s="7">
        <v>2914</v>
      </c>
    </row>
    <row r="3432" spans="1:9">
      <c r="A3432" s="7" t="s">
        <v>34</v>
      </c>
      <c r="B3432" s="7">
        <v>109255</v>
      </c>
      <c r="C3432" s="302" t="s">
        <v>5605</v>
      </c>
      <c r="D3432" s="7" t="s">
        <v>5606</v>
      </c>
      <c r="E3432" s="7" t="s">
        <v>36</v>
      </c>
      <c r="F3432" s="7" t="s">
        <v>12</v>
      </c>
      <c r="G3432" s="32">
        <v>17084.042016806721</v>
      </c>
      <c r="H3432" s="7">
        <v>509</v>
      </c>
      <c r="I3432" s="7">
        <v>1736</v>
      </c>
    </row>
    <row r="3433" spans="1:9">
      <c r="A3433" s="7" t="s">
        <v>156</v>
      </c>
      <c r="B3433" s="7">
        <v>109256</v>
      </c>
      <c r="C3433" s="302" t="s">
        <v>5607</v>
      </c>
      <c r="D3433" s="7" t="s">
        <v>5608</v>
      </c>
      <c r="E3433" s="7" t="s">
        <v>200</v>
      </c>
      <c r="F3433" s="7" t="s">
        <v>12</v>
      </c>
      <c r="G3433" s="32">
        <v>77009.521008403361</v>
      </c>
      <c r="H3433" s="7">
        <v>705</v>
      </c>
      <c r="I3433" s="7">
        <v>1915</v>
      </c>
    </row>
    <row r="3434" spans="1:9">
      <c r="A3434" s="7" t="s">
        <v>53</v>
      </c>
      <c r="B3434" s="7">
        <v>109257</v>
      </c>
      <c r="C3434" s="302" t="s">
        <v>5609</v>
      </c>
      <c r="D3434" s="7" t="s">
        <v>5610</v>
      </c>
      <c r="E3434" s="7" t="s">
        <v>143</v>
      </c>
      <c r="F3434" s="7" t="s">
        <v>12</v>
      </c>
      <c r="G3434" s="32">
        <v>16317.638655462188</v>
      </c>
      <c r="H3434" s="7">
        <v>919</v>
      </c>
      <c r="I3434" s="7">
        <v>2132</v>
      </c>
    </row>
    <row r="3435" spans="1:9">
      <c r="A3435" s="7" t="s">
        <v>67</v>
      </c>
      <c r="B3435" s="7">
        <v>109258</v>
      </c>
      <c r="C3435" s="302" t="s">
        <v>5611</v>
      </c>
      <c r="D3435" s="7" t="s">
        <v>5612</v>
      </c>
      <c r="E3435" s="7" t="s">
        <v>69</v>
      </c>
      <c r="F3435" s="7" t="s">
        <v>12</v>
      </c>
      <c r="G3435" s="32">
        <v>47899.378151260506</v>
      </c>
      <c r="H3435" s="7">
        <v>906</v>
      </c>
      <c r="I3435" s="7">
        <v>2914</v>
      </c>
    </row>
    <row r="3436" spans="1:9">
      <c r="A3436" s="7" t="s">
        <v>9</v>
      </c>
      <c r="B3436" s="7">
        <v>109259</v>
      </c>
      <c r="C3436" s="302" t="s">
        <v>5613</v>
      </c>
      <c r="D3436" s="7" t="s">
        <v>5614</v>
      </c>
      <c r="E3436" s="7" t="s">
        <v>11</v>
      </c>
      <c r="F3436" s="7" t="s">
        <v>12</v>
      </c>
      <c r="G3436" s="32">
        <v>6779.1932773109247</v>
      </c>
      <c r="H3436" s="7">
        <v>102</v>
      </c>
      <c r="I3436" s="7">
        <v>1304</v>
      </c>
    </row>
    <row r="3437" spans="1:9">
      <c r="A3437" s="7" t="s">
        <v>53</v>
      </c>
      <c r="B3437" s="7">
        <v>109260</v>
      </c>
      <c r="C3437" s="302" t="s">
        <v>5615</v>
      </c>
      <c r="D3437" s="7" t="s">
        <v>5616</v>
      </c>
      <c r="E3437" s="7" t="s">
        <v>111</v>
      </c>
      <c r="F3437" s="7" t="s">
        <v>12</v>
      </c>
      <c r="G3437" s="32">
        <v>33700.697478991598</v>
      </c>
      <c r="H3437" s="7">
        <v>934</v>
      </c>
      <c r="I3437" s="7">
        <v>2192</v>
      </c>
    </row>
    <row r="3438" spans="1:9">
      <c r="A3438" s="7" t="s">
        <v>53</v>
      </c>
      <c r="B3438" s="7">
        <v>109261</v>
      </c>
      <c r="C3438" s="302" t="s">
        <v>5617</v>
      </c>
      <c r="D3438" s="7" t="s">
        <v>5618</v>
      </c>
      <c r="E3438" s="7" t="s">
        <v>198</v>
      </c>
      <c r="F3438" s="7" t="s">
        <v>12</v>
      </c>
      <c r="G3438" s="32">
        <v>100489.47899159664</v>
      </c>
      <c r="H3438" s="7">
        <v>935</v>
      </c>
      <c r="I3438" s="7">
        <v>2198</v>
      </c>
    </row>
    <row r="3439" spans="1:9">
      <c r="A3439" s="7" t="s">
        <v>9</v>
      </c>
      <c r="B3439" s="7">
        <v>109262</v>
      </c>
      <c r="C3439" s="302" t="s">
        <v>5619</v>
      </c>
      <c r="D3439" s="7" t="s">
        <v>5620</v>
      </c>
      <c r="E3439" s="7" t="s">
        <v>11</v>
      </c>
      <c r="F3439" s="7" t="s">
        <v>12</v>
      </c>
      <c r="G3439" s="32">
        <v>43924.848739495799</v>
      </c>
      <c r="H3439" s="7">
        <v>102</v>
      </c>
      <c r="I3439" s="7">
        <v>1304</v>
      </c>
    </row>
    <row r="3440" spans="1:9">
      <c r="A3440" s="7" t="s">
        <v>53</v>
      </c>
      <c r="B3440" s="7">
        <v>109263</v>
      </c>
      <c r="C3440" s="302" t="s">
        <v>5621</v>
      </c>
      <c r="D3440" s="7" t="s">
        <v>5622</v>
      </c>
      <c r="E3440" s="7" t="s">
        <v>76</v>
      </c>
      <c r="F3440" s="7" t="s">
        <v>12</v>
      </c>
      <c r="G3440" s="32">
        <v>287396.27731092437</v>
      </c>
      <c r="H3440" s="7">
        <v>937</v>
      </c>
      <c r="I3440" s="7">
        <v>2204</v>
      </c>
    </row>
    <row r="3441" spans="1:9">
      <c r="A3441" s="7" t="s">
        <v>53</v>
      </c>
      <c r="B3441" s="7">
        <v>109264</v>
      </c>
      <c r="C3441" s="302" t="s">
        <v>5623</v>
      </c>
      <c r="D3441" s="7" t="s">
        <v>5624</v>
      </c>
      <c r="E3441" s="7" t="s">
        <v>143</v>
      </c>
      <c r="F3441" s="7" t="s">
        <v>12</v>
      </c>
      <c r="G3441" s="32">
        <v>15814.327731092437</v>
      </c>
      <c r="H3441" s="7">
        <v>919</v>
      </c>
      <c r="I3441" s="7">
        <v>2132</v>
      </c>
    </row>
    <row r="3442" spans="1:9">
      <c r="A3442" s="7" t="s">
        <v>53</v>
      </c>
      <c r="B3442" s="7">
        <v>109265</v>
      </c>
      <c r="C3442" s="302" t="s">
        <v>5625</v>
      </c>
      <c r="D3442" s="7" t="s">
        <v>5626</v>
      </c>
      <c r="E3442" s="7" t="s">
        <v>55</v>
      </c>
      <c r="F3442" s="7" t="s">
        <v>12</v>
      </c>
      <c r="G3442" s="32">
        <v>37736.798319327732</v>
      </c>
      <c r="H3442" s="7">
        <v>936</v>
      </c>
      <c r="I3442" s="7">
        <v>2201</v>
      </c>
    </row>
    <row r="3443" spans="1:9">
      <c r="A3443" s="7" t="s">
        <v>9</v>
      </c>
      <c r="B3443" s="7">
        <v>109266</v>
      </c>
      <c r="C3443" s="302" t="s">
        <v>5627</v>
      </c>
      <c r="D3443" s="7" t="s">
        <v>5628</v>
      </c>
      <c r="E3443" s="7" t="s">
        <v>63</v>
      </c>
      <c r="F3443" s="7" t="s">
        <v>12</v>
      </c>
      <c r="G3443" s="32">
        <v>26890.798319327732</v>
      </c>
      <c r="H3443" s="7">
        <v>111</v>
      </c>
      <c r="I3443" s="7">
        <v>1331</v>
      </c>
    </row>
    <row r="3444" spans="1:9">
      <c r="A3444" s="7" t="s">
        <v>9</v>
      </c>
      <c r="B3444" s="7">
        <v>109267</v>
      </c>
      <c r="C3444" s="302" t="s">
        <v>5629</v>
      </c>
      <c r="D3444" s="7" t="s">
        <v>5630</v>
      </c>
      <c r="E3444" s="7" t="s">
        <v>126</v>
      </c>
      <c r="F3444" s="7" t="s">
        <v>12</v>
      </c>
      <c r="G3444" s="32">
        <v>104192.85714285714</v>
      </c>
      <c r="H3444" s="7">
        <v>104</v>
      </c>
      <c r="I3444" s="7">
        <v>1312</v>
      </c>
    </row>
    <row r="3445" spans="1:9">
      <c r="A3445" s="7" t="s">
        <v>53</v>
      </c>
      <c r="B3445" s="7">
        <v>109269</v>
      </c>
      <c r="C3445" s="302" t="s">
        <v>5631</v>
      </c>
      <c r="D3445" s="7" t="s">
        <v>5632</v>
      </c>
      <c r="E3445" s="7" t="s">
        <v>87</v>
      </c>
      <c r="F3445" s="7" t="s">
        <v>12</v>
      </c>
      <c r="G3445" s="32">
        <v>14676.16806722689</v>
      </c>
      <c r="H3445" s="7">
        <v>920</v>
      </c>
      <c r="I3445" s="7">
        <v>2135</v>
      </c>
    </row>
    <row r="3446" spans="1:9">
      <c r="A3446" s="7" t="s">
        <v>53</v>
      </c>
      <c r="B3446" s="7">
        <v>109270</v>
      </c>
      <c r="C3446" s="302" t="s">
        <v>5633</v>
      </c>
      <c r="D3446" s="7" t="s">
        <v>5634</v>
      </c>
      <c r="E3446" s="7" t="s">
        <v>84</v>
      </c>
      <c r="F3446" s="7" t="s">
        <v>12</v>
      </c>
      <c r="G3446" s="32">
        <v>50224.142857142862</v>
      </c>
      <c r="H3446" s="7">
        <v>946</v>
      </c>
      <c r="I3446" s="7">
        <v>2236</v>
      </c>
    </row>
    <row r="3447" spans="1:9">
      <c r="A3447" s="7" t="s">
        <v>53</v>
      </c>
      <c r="B3447" s="7">
        <v>109271</v>
      </c>
      <c r="C3447" s="302" t="s">
        <v>5635</v>
      </c>
      <c r="D3447" s="7" t="s">
        <v>5636</v>
      </c>
      <c r="E3447" s="7" t="s">
        <v>354</v>
      </c>
      <c r="F3447" s="7" t="s">
        <v>12</v>
      </c>
      <c r="G3447" s="32">
        <v>61654.638655462193</v>
      </c>
      <c r="H3447" s="7">
        <v>918</v>
      </c>
      <c r="I3447" s="7">
        <v>2129</v>
      </c>
    </row>
    <row r="3448" spans="1:9">
      <c r="A3448" s="7" t="s">
        <v>53</v>
      </c>
      <c r="B3448" s="7">
        <v>109272</v>
      </c>
      <c r="C3448" s="302" t="s">
        <v>5637</v>
      </c>
      <c r="D3448" s="7" t="s">
        <v>5638</v>
      </c>
      <c r="E3448" s="7" t="s">
        <v>58</v>
      </c>
      <c r="F3448" s="7" t="s">
        <v>12</v>
      </c>
      <c r="G3448" s="32">
        <v>9000</v>
      </c>
      <c r="H3448" s="7">
        <v>932</v>
      </c>
      <c r="I3448" s="7">
        <v>2178</v>
      </c>
    </row>
    <row r="3449" spans="1:9">
      <c r="A3449" s="7" t="s">
        <v>9</v>
      </c>
      <c r="B3449" s="7">
        <v>109273</v>
      </c>
      <c r="C3449" s="302" t="s">
        <v>5639</v>
      </c>
      <c r="D3449" s="7" t="s">
        <v>5640</v>
      </c>
      <c r="E3449" s="7" t="s">
        <v>78</v>
      </c>
      <c r="F3449" s="7" t="s">
        <v>12</v>
      </c>
      <c r="G3449" s="32">
        <v>25772.882352941178</v>
      </c>
      <c r="H3449" s="7">
        <v>114</v>
      </c>
      <c r="I3449" s="7">
        <v>1348</v>
      </c>
    </row>
    <row r="3450" spans="1:9">
      <c r="A3450" s="7" t="s">
        <v>53</v>
      </c>
      <c r="B3450" s="7">
        <v>109274</v>
      </c>
      <c r="C3450" s="302" t="s">
        <v>5641</v>
      </c>
      <c r="D3450" s="7" t="s">
        <v>5642</v>
      </c>
      <c r="E3450" s="7" t="s">
        <v>284</v>
      </c>
      <c r="F3450" s="7" t="s">
        <v>12</v>
      </c>
      <c r="G3450" s="32">
        <v>43973.386554621851</v>
      </c>
      <c r="H3450" s="7">
        <v>911</v>
      </c>
      <c r="I3450" s="7">
        <v>2113</v>
      </c>
    </row>
    <row r="3451" spans="1:9">
      <c r="A3451" s="7" t="s">
        <v>53</v>
      </c>
      <c r="B3451" s="7">
        <v>109275</v>
      </c>
      <c r="C3451" s="302" t="s">
        <v>5643</v>
      </c>
      <c r="D3451" s="7" t="s">
        <v>5644</v>
      </c>
      <c r="E3451" s="7" t="s">
        <v>118</v>
      </c>
      <c r="F3451" s="7" t="s">
        <v>12</v>
      </c>
      <c r="G3451" s="32">
        <v>69540.000000000015</v>
      </c>
      <c r="H3451" s="7">
        <v>945</v>
      </c>
      <c r="I3451" s="7">
        <v>2233</v>
      </c>
    </row>
    <row r="3452" spans="1:9">
      <c r="A3452" s="7" t="s">
        <v>53</v>
      </c>
      <c r="B3452" s="7">
        <v>109276</v>
      </c>
      <c r="C3452" s="302" t="s">
        <v>5645</v>
      </c>
      <c r="D3452" s="7" t="s">
        <v>5646</v>
      </c>
      <c r="E3452" s="7" t="s">
        <v>1123</v>
      </c>
      <c r="F3452" s="7" t="s">
        <v>12</v>
      </c>
      <c r="G3452" s="32">
        <v>28224</v>
      </c>
      <c r="H3452" s="7">
        <v>926</v>
      </c>
      <c r="I3452" s="7">
        <v>2157</v>
      </c>
    </row>
    <row r="3453" spans="1:9">
      <c r="A3453" s="7" t="s">
        <v>53</v>
      </c>
      <c r="B3453" s="7">
        <v>109277</v>
      </c>
      <c r="C3453" s="302" t="s">
        <v>5647</v>
      </c>
      <c r="D3453" s="7" t="s">
        <v>5648</v>
      </c>
      <c r="E3453" s="7" t="s">
        <v>284</v>
      </c>
      <c r="F3453" s="7" t="s">
        <v>12</v>
      </c>
      <c r="G3453" s="32">
        <v>28037.798319327736</v>
      </c>
      <c r="H3453" s="7">
        <v>911</v>
      </c>
      <c r="I3453" s="7">
        <v>2113</v>
      </c>
    </row>
    <row r="3454" spans="1:9">
      <c r="A3454" s="7" t="s">
        <v>53</v>
      </c>
      <c r="B3454" s="7">
        <v>109278</v>
      </c>
      <c r="C3454" s="302" t="s">
        <v>5649</v>
      </c>
      <c r="D3454" s="7" t="s">
        <v>5650</v>
      </c>
      <c r="E3454" s="7" t="s">
        <v>1123</v>
      </c>
      <c r="F3454" s="7" t="s">
        <v>12</v>
      </c>
      <c r="G3454" s="32">
        <v>8542.0168067226896</v>
      </c>
      <c r="H3454" s="7">
        <v>926</v>
      </c>
      <c r="I3454" s="7">
        <v>2157</v>
      </c>
    </row>
    <row r="3455" spans="1:9">
      <c r="A3455" s="7" t="s">
        <v>53</v>
      </c>
      <c r="B3455" s="7">
        <v>109279</v>
      </c>
      <c r="C3455" s="302" t="s">
        <v>5651</v>
      </c>
      <c r="D3455" s="7" t="s">
        <v>5652</v>
      </c>
      <c r="E3455" s="7" t="s">
        <v>1123</v>
      </c>
      <c r="F3455" s="7" t="s">
        <v>12</v>
      </c>
      <c r="G3455" s="32">
        <v>20388.201680672268</v>
      </c>
      <c r="H3455" s="7">
        <v>926</v>
      </c>
      <c r="I3455" s="7">
        <v>2157</v>
      </c>
    </row>
    <row r="3456" spans="1:9">
      <c r="A3456" s="7" t="s">
        <v>53</v>
      </c>
      <c r="B3456" s="7">
        <v>109280</v>
      </c>
      <c r="C3456" s="302" t="s">
        <v>5653</v>
      </c>
      <c r="D3456" s="7" t="s">
        <v>5654</v>
      </c>
      <c r="E3456" s="7" t="s">
        <v>284</v>
      </c>
      <c r="F3456" s="7" t="s">
        <v>12</v>
      </c>
      <c r="G3456" s="32">
        <v>20388.201680672268</v>
      </c>
      <c r="H3456" s="7">
        <v>911</v>
      </c>
      <c r="I3456" s="7">
        <v>2113</v>
      </c>
    </row>
    <row r="3457" spans="1:9">
      <c r="A3457" s="7" t="s">
        <v>9</v>
      </c>
      <c r="B3457" s="7">
        <v>109281</v>
      </c>
      <c r="C3457" s="302" t="s">
        <v>5655</v>
      </c>
      <c r="D3457" s="7" t="s">
        <v>5656</v>
      </c>
      <c r="E3457" s="7" t="s">
        <v>126</v>
      </c>
      <c r="F3457" s="7" t="s">
        <v>12</v>
      </c>
      <c r="G3457" s="32">
        <v>88495.806722689071</v>
      </c>
      <c r="H3457" s="7">
        <v>104</v>
      </c>
      <c r="I3457" s="7">
        <v>1312</v>
      </c>
    </row>
    <row r="3458" spans="1:9">
      <c r="A3458" s="7" t="s">
        <v>53</v>
      </c>
      <c r="B3458" s="7">
        <v>109283</v>
      </c>
      <c r="C3458" s="302" t="s">
        <v>5657</v>
      </c>
      <c r="D3458" s="7" t="s">
        <v>5093</v>
      </c>
      <c r="E3458" s="7" t="s">
        <v>1123</v>
      </c>
      <c r="F3458" s="7" t="s">
        <v>12</v>
      </c>
      <c r="G3458" s="32">
        <v>15612.100840336136</v>
      </c>
      <c r="H3458" s="7">
        <v>926</v>
      </c>
      <c r="I3458" s="7">
        <v>2156</v>
      </c>
    </row>
    <row r="3459" spans="1:9">
      <c r="A3459" s="7" t="s">
        <v>53</v>
      </c>
      <c r="B3459" s="7">
        <v>109284</v>
      </c>
      <c r="C3459" s="302" t="s">
        <v>5658</v>
      </c>
      <c r="D3459" s="7" t="s">
        <v>5659</v>
      </c>
      <c r="E3459" s="7" t="s">
        <v>284</v>
      </c>
      <c r="F3459" s="7" t="s">
        <v>12</v>
      </c>
      <c r="G3459" s="32">
        <v>41809.831932773108</v>
      </c>
      <c r="H3459" s="7">
        <v>911</v>
      </c>
      <c r="I3459" s="7">
        <v>2113</v>
      </c>
    </row>
    <row r="3460" spans="1:9">
      <c r="A3460" s="7" t="s">
        <v>53</v>
      </c>
      <c r="B3460" s="7">
        <v>109285</v>
      </c>
      <c r="C3460" s="302" t="s">
        <v>5660</v>
      </c>
      <c r="D3460" s="7" t="s">
        <v>5661</v>
      </c>
      <c r="E3460" s="7" t="s">
        <v>1123</v>
      </c>
      <c r="F3460" s="7" t="s">
        <v>12</v>
      </c>
      <c r="G3460" s="32">
        <v>6960</v>
      </c>
      <c r="H3460" s="7">
        <v>926</v>
      </c>
      <c r="I3460" s="7">
        <v>2157</v>
      </c>
    </row>
    <row r="3461" spans="1:9">
      <c r="A3461" s="7" t="s">
        <v>53</v>
      </c>
      <c r="B3461" s="7">
        <v>109286</v>
      </c>
      <c r="C3461" s="302" t="s">
        <v>5662</v>
      </c>
      <c r="D3461" s="7" t="s">
        <v>5663</v>
      </c>
      <c r="E3461" s="7" t="s">
        <v>1123</v>
      </c>
      <c r="F3461" s="7" t="s">
        <v>12</v>
      </c>
      <c r="G3461" s="32">
        <v>31764.596638655465</v>
      </c>
      <c r="H3461" s="7">
        <v>926</v>
      </c>
      <c r="I3461" s="7">
        <v>2157</v>
      </c>
    </row>
    <row r="3462" spans="1:9">
      <c r="A3462" s="7" t="s">
        <v>9</v>
      </c>
      <c r="B3462" s="7">
        <v>109287</v>
      </c>
      <c r="C3462" s="302" t="s">
        <v>5664</v>
      </c>
      <c r="D3462" s="7" t="s">
        <v>5665</v>
      </c>
      <c r="E3462" s="7" t="s">
        <v>14</v>
      </c>
      <c r="F3462" s="7" t="s">
        <v>12</v>
      </c>
      <c r="G3462" s="32">
        <v>21669.579831932773</v>
      </c>
      <c r="H3462" s="7">
        <v>117</v>
      </c>
      <c r="I3462" s="7">
        <v>1397</v>
      </c>
    </row>
    <row r="3463" spans="1:9">
      <c r="A3463" s="7" t="s">
        <v>9</v>
      </c>
      <c r="B3463" s="7">
        <v>109288</v>
      </c>
      <c r="C3463" s="302" t="s">
        <v>5666</v>
      </c>
      <c r="D3463" s="7" t="s">
        <v>5667</v>
      </c>
      <c r="E3463" s="7" t="s">
        <v>126</v>
      </c>
      <c r="F3463" s="7" t="s">
        <v>12</v>
      </c>
      <c r="G3463" s="32">
        <v>55062.857142857145</v>
      </c>
      <c r="H3463" s="7">
        <v>104</v>
      </c>
      <c r="I3463" s="7">
        <v>1312</v>
      </c>
    </row>
    <row r="3464" spans="1:9">
      <c r="A3464" s="7" t="s">
        <v>53</v>
      </c>
      <c r="B3464" s="7">
        <v>109290</v>
      </c>
      <c r="C3464" s="302" t="s">
        <v>5668</v>
      </c>
      <c r="D3464" s="7" t="s">
        <v>5669</v>
      </c>
      <c r="E3464" s="7" t="s">
        <v>134</v>
      </c>
      <c r="F3464" s="7" t="s">
        <v>12</v>
      </c>
      <c r="G3464" s="32">
        <v>16008.420168067229</v>
      </c>
      <c r="H3464" s="7">
        <v>938</v>
      </c>
      <c r="I3464" s="7">
        <v>2208</v>
      </c>
    </row>
    <row r="3465" spans="1:9">
      <c r="A3465" s="7" t="s">
        <v>53</v>
      </c>
      <c r="B3465" s="7">
        <v>109291</v>
      </c>
      <c r="C3465" s="302" t="s">
        <v>5670</v>
      </c>
      <c r="D3465" s="7" t="s">
        <v>5671</v>
      </c>
      <c r="E3465" s="7" t="s">
        <v>186</v>
      </c>
      <c r="F3465" s="7" t="s">
        <v>12</v>
      </c>
      <c r="G3465" s="32">
        <v>20059.756302521011</v>
      </c>
      <c r="H3465" s="7">
        <v>907</v>
      </c>
      <c r="I3465" s="7">
        <v>2101</v>
      </c>
    </row>
    <row r="3466" spans="1:9">
      <c r="A3466" s="7" t="s">
        <v>53</v>
      </c>
      <c r="B3466" s="7">
        <v>109293</v>
      </c>
      <c r="C3466" s="302" t="s">
        <v>5672</v>
      </c>
      <c r="D3466" s="7" t="s">
        <v>5673</v>
      </c>
      <c r="E3466" s="7" t="s">
        <v>118</v>
      </c>
      <c r="F3466" s="7" t="s">
        <v>12</v>
      </c>
      <c r="G3466" s="32">
        <v>88791.848739495807</v>
      </c>
      <c r="H3466" s="7">
        <v>945</v>
      </c>
      <c r="I3466" s="7">
        <v>2233</v>
      </c>
    </row>
    <row r="3467" spans="1:9">
      <c r="A3467" s="7" t="s">
        <v>53</v>
      </c>
      <c r="B3467" s="7">
        <v>109294</v>
      </c>
      <c r="C3467" s="302" t="s">
        <v>5674</v>
      </c>
      <c r="D3467" s="7" t="s">
        <v>5675</v>
      </c>
      <c r="E3467" s="7" t="s">
        <v>143</v>
      </c>
      <c r="F3467" s="7" t="s">
        <v>12</v>
      </c>
      <c r="G3467" s="32">
        <v>10588.20168067227</v>
      </c>
      <c r="H3467" s="7">
        <v>919</v>
      </c>
      <c r="I3467" s="7">
        <v>2132</v>
      </c>
    </row>
    <row r="3468" spans="1:9">
      <c r="A3468" s="7" t="s">
        <v>9</v>
      </c>
      <c r="B3468" s="7">
        <v>109295</v>
      </c>
      <c r="C3468" s="302" t="s">
        <v>5676</v>
      </c>
      <c r="D3468" s="7" t="s">
        <v>5677</v>
      </c>
      <c r="E3468" s="7" t="s">
        <v>65</v>
      </c>
      <c r="F3468" s="7" t="s">
        <v>12</v>
      </c>
      <c r="G3468" s="32">
        <v>28883.638655462186</v>
      </c>
      <c r="H3468" s="7">
        <v>113</v>
      </c>
      <c r="I3468" s="7">
        <v>1341</v>
      </c>
    </row>
    <row r="3469" spans="1:9">
      <c r="A3469" s="7" t="s">
        <v>9</v>
      </c>
      <c r="B3469" s="7">
        <v>109296</v>
      </c>
      <c r="C3469" s="302" t="s">
        <v>5678</v>
      </c>
      <c r="D3469" s="7" t="s">
        <v>5679</v>
      </c>
      <c r="E3469" s="7" t="s">
        <v>126</v>
      </c>
      <c r="F3469" s="7" t="s">
        <v>12</v>
      </c>
      <c r="G3469" s="32">
        <v>27929.537815126052</v>
      </c>
      <c r="H3469" s="7">
        <v>104</v>
      </c>
      <c r="I3469" s="7">
        <v>1312</v>
      </c>
    </row>
    <row r="3470" spans="1:9">
      <c r="A3470" s="7" t="s">
        <v>67</v>
      </c>
      <c r="B3470" s="7">
        <v>109298</v>
      </c>
      <c r="C3470" s="302" t="s">
        <v>5680</v>
      </c>
      <c r="D3470" s="7" t="s">
        <v>5681</v>
      </c>
      <c r="E3470" s="7" t="s">
        <v>345</v>
      </c>
      <c r="F3470" s="7" t="s">
        <v>12</v>
      </c>
      <c r="G3470" s="32">
        <v>47899.378151260506</v>
      </c>
      <c r="H3470" s="7">
        <v>964</v>
      </c>
      <c r="I3470" s="7">
        <v>2912</v>
      </c>
    </row>
    <row r="3471" spans="1:9">
      <c r="A3471" s="7" t="s">
        <v>53</v>
      </c>
      <c r="B3471" s="7">
        <v>109299</v>
      </c>
      <c r="C3471" s="302" t="s">
        <v>5682</v>
      </c>
      <c r="D3471" s="7" t="s">
        <v>5683</v>
      </c>
      <c r="E3471" s="7" t="s">
        <v>87</v>
      </c>
      <c r="F3471" s="7" t="s">
        <v>12</v>
      </c>
      <c r="G3471" s="32">
        <v>13109.277310924372</v>
      </c>
      <c r="H3471" s="7">
        <v>920</v>
      </c>
      <c r="I3471" s="7">
        <v>2135</v>
      </c>
    </row>
    <row r="3472" spans="1:9">
      <c r="A3472" s="7" t="s">
        <v>9</v>
      </c>
      <c r="B3472" s="7">
        <v>109300</v>
      </c>
      <c r="C3472" s="302" t="s">
        <v>5684</v>
      </c>
      <c r="D3472" s="7" t="s">
        <v>5685</v>
      </c>
      <c r="E3472" s="7" t="s">
        <v>63</v>
      </c>
      <c r="F3472" s="7" t="s">
        <v>12</v>
      </c>
      <c r="G3472" s="32">
        <v>37402.781512605041</v>
      </c>
      <c r="H3472" s="7">
        <v>111</v>
      </c>
      <c r="I3472" s="7">
        <v>1331</v>
      </c>
    </row>
    <row r="3473" spans="1:9">
      <c r="A3473" s="7" t="s">
        <v>34</v>
      </c>
      <c r="B3473" s="7">
        <v>109301</v>
      </c>
      <c r="C3473" s="302" t="s">
        <v>5686</v>
      </c>
      <c r="D3473" s="7" t="s">
        <v>5687</v>
      </c>
      <c r="E3473" s="7" t="s">
        <v>36</v>
      </c>
      <c r="F3473" s="7" t="s">
        <v>12</v>
      </c>
      <c r="G3473" s="32">
        <v>17860.016806722688</v>
      </c>
      <c r="H3473" s="7">
        <v>509</v>
      </c>
      <c r="I3473" s="7">
        <v>1736</v>
      </c>
    </row>
    <row r="3474" spans="1:9">
      <c r="A3474" s="7" t="s">
        <v>67</v>
      </c>
      <c r="B3474" s="7">
        <v>109302</v>
      </c>
      <c r="C3474" s="302" t="s">
        <v>5688</v>
      </c>
      <c r="D3474" s="7" t="s">
        <v>5689</v>
      </c>
      <c r="E3474" s="7" t="s">
        <v>69</v>
      </c>
      <c r="F3474" s="7" t="s">
        <v>12</v>
      </c>
      <c r="G3474" s="32">
        <v>80672.462184873948</v>
      </c>
      <c r="H3474" s="7">
        <v>906</v>
      </c>
      <c r="I3474" s="7">
        <v>2914</v>
      </c>
    </row>
    <row r="3475" spans="1:9">
      <c r="A3475" s="7" t="s">
        <v>53</v>
      </c>
      <c r="B3475" s="7">
        <v>109304</v>
      </c>
      <c r="C3475" s="302" t="s">
        <v>5690</v>
      </c>
      <c r="D3475" s="7" t="s">
        <v>5691</v>
      </c>
      <c r="E3475" s="7" t="s">
        <v>118</v>
      </c>
      <c r="F3475" s="7" t="s">
        <v>12</v>
      </c>
      <c r="G3475" s="32">
        <v>139080.00000000003</v>
      </c>
      <c r="H3475" s="7">
        <v>945</v>
      </c>
      <c r="I3475" s="7">
        <v>2233</v>
      </c>
    </row>
    <row r="3476" spans="1:9">
      <c r="A3476" s="7" t="s">
        <v>67</v>
      </c>
      <c r="B3476" s="7">
        <v>109305</v>
      </c>
      <c r="C3476" s="302" t="s">
        <v>5692</v>
      </c>
      <c r="D3476" s="7" t="s">
        <v>5693</v>
      </c>
      <c r="E3476" s="7" t="s">
        <v>345</v>
      </c>
      <c r="F3476" s="7" t="s">
        <v>12</v>
      </c>
      <c r="G3476" s="32">
        <v>147785.0756302521</v>
      </c>
      <c r="H3476" s="7">
        <v>964</v>
      </c>
      <c r="I3476" s="7">
        <v>2251</v>
      </c>
    </row>
    <row r="3477" spans="1:9">
      <c r="A3477" s="7" t="s">
        <v>9</v>
      </c>
      <c r="B3477" s="7">
        <v>109306</v>
      </c>
      <c r="C3477" s="302" t="s">
        <v>5694</v>
      </c>
      <c r="D3477" s="7" t="s">
        <v>5695</v>
      </c>
      <c r="E3477" s="7" t="s">
        <v>28</v>
      </c>
      <c r="F3477" s="7" t="s">
        <v>12</v>
      </c>
      <c r="G3477" s="32">
        <v>65914.663865546216</v>
      </c>
      <c r="H3477" s="7">
        <v>107</v>
      </c>
      <c r="I3477" s="7">
        <v>1318</v>
      </c>
    </row>
    <row r="3478" spans="1:9">
      <c r="A3478" s="7" t="s">
        <v>53</v>
      </c>
      <c r="B3478" s="7">
        <v>109307</v>
      </c>
      <c r="C3478" s="302" t="s">
        <v>5696</v>
      </c>
      <c r="D3478" s="7" t="s">
        <v>5697</v>
      </c>
      <c r="E3478" s="7" t="s">
        <v>225</v>
      </c>
      <c r="F3478" s="7" t="s">
        <v>12</v>
      </c>
      <c r="G3478" s="32">
        <v>10588.20168067227</v>
      </c>
      <c r="H3478" s="7">
        <v>908</v>
      </c>
      <c r="I3478" s="7">
        <v>2104</v>
      </c>
    </row>
    <row r="3479" spans="1:9">
      <c r="A3479" s="7" t="s">
        <v>67</v>
      </c>
      <c r="B3479" s="7">
        <v>109309</v>
      </c>
      <c r="C3479" s="302" t="s">
        <v>5698</v>
      </c>
      <c r="D3479" s="7" t="s">
        <v>5699</v>
      </c>
      <c r="E3479" s="7" t="s">
        <v>176</v>
      </c>
      <c r="F3479" s="7" t="s">
        <v>12</v>
      </c>
      <c r="G3479" s="32">
        <v>73370.210084033621</v>
      </c>
      <c r="H3479" s="7">
        <v>905</v>
      </c>
      <c r="I3479" s="7">
        <v>2911</v>
      </c>
    </row>
    <row r="3480" spans="1:9">
      <c r="A3480" s="7" t="s">
        <v>67</v>
      </c>
      <c r="B3480" s="7">
        <v>109310</v>
      </c>
      <c r="C3480" s="302" t="s">
        <v>5700</v>
      </c>
      <c r="D3480" s="7" t="s">
        <v>5701</v>
      </c>
      <c r="E3480" s="7" t="s">
        <v>345</v>
      </c>
      <c r="F3480" s="7" t="s">
        <v>12</v>
      </c>
      <c r="G3480" s="32">
        <v>78794.378151260506</v>
      </c>
      <c r="H3480" s="7">
        <v>964</v>
      </c>
      <c r="I3480" s="7">
        <v>2251</v>
      </c>
    </row>
    <row r="3481" spans="1:9">
      <c r="A3481" s="7" t="s">
        <v>53</v>
      </c>
      <c r="B3481" s="7">
        <v>109311</v>
      </c>
      <c r="C3481" s="302" t="s">
        <v>5702</v>
      </c>
      <c r="D3481" s="7" t="s">
        <v>5703</v>
      </c>
      <c r="E3481" s="7" t="s">
        <v>225</v>
      </c>
      <c r="F3481" s="7" t="s">
        <v>12</v>
      </c>
      <c r="G3481" s="32">
        <v>19663.831932773108</v>
      </c>
      <c r="H3481" s="7">
        <v>908</v>
      </c>
      <c r="I3481" s="7">
        <v>2104</v>
      </c>
    </row>
    <row r="3482" spans="1:9">
      <c r="A3482" s="7" t="s">
        <v>67</v>
      </c>
      <c r="B3482" s="7">
        <v>109313</v>
      </c>
      <c r="C3482" s="302" t="s">
        <v>5704</v>
      </c>
      <c r="D3482" s="7" t="s">
        <v>5705</v>
      </c>
      <c r="E3482" s="7" t="s">
        <v>345</v>
      </c>
      <c r="F3482" s="7" t="s">
        <v>12</v>
      </c>
      <c r="G3482" s="32">
        <v>49230.747899159665</v>
      </c>
      <c r="H3482" s="7">
        <v>964</v>
      </c>
      <c r="I3482" s="7">
        <v>2251</v>
      </c>
    </row>
    <row r="3483" spans="1:9">
      <c r="A3483" s="7" t="s">
        <v>53</v>
      </c>
      <c r="B3483" s="7">
        <v>109314</v>
      </c>
      <c r="C3483" s="302" t="s">
        <v>5706</v>
      </c>
      <c r="D3483" s="7" t="s">
        <v>5707</v>
      </c>
      <c r="E3483" s="7" t="s">
        <v>225</v>
      </c>
      <c r="F3483" s="7" t="s">
        <v>12</v>
      </c>
      <c r="G3483" s="32">
        <v>21176.403361344539</v>
      </c>
      <c r="H3483" s="7">
        <v>908</v>
      </c>
      <c r="I3483" s="7">
        <v>2104</v>
      </c>
    </row>
    <row r="3484" spans="1:9">
      <c r="A3484" s="7" t="s">
        <v>53</v>
      </c>
      <c r="B3484" s="7">
        <v>109316</v>
      </c>
      <c r="C3484" s="302" t="s">
        <v>5708</v>
      </c>
      <c r="D3484" s="7" t="s">
        <v>5709</v>
      </c>
      <c r="E3484" s="7" t="s">
        <v>225</v>
      </c>
      <c r="F3484" s="7" t="s">
        <v>12</v>
      </c>
      <c r="G3484" s="32">
        <v>27226.89075630252</v>
      </c>
      <c r="H3484" s="7">
        <v>908</v>
      </c>
      <c r="I3484" s="7">
        <v>2104</v>
      </c>
    </row>
    <row r="3485" spans="1:9">
      <c r="A3485" s="7" t="s">
        <v>67</v>
      </c>
      <c r="B3485" s="7">
        <v>109317</v>
      </c>
      <c r="C3485" s="302" t="s">
        <v>5710</v>
      </c>
      <c r="D3485" s="7" t="s">
        <v>5711</v>
      </c>
      <c r="E3485" s="7" t="s">
        <v>345</v>
      </c>
      <c r="F3485" s="7" t="s">
        <v>12</v>
      </c>
      <c r="G3485" s="32">
        <v>122621.70588235294</v>
      </c>
      <c r="H3485" s="7">
        <v>964</v>
      </c>
      <c r="I3485" s="7">
        <v>2251</v>
      </c>
    </row>
    <row r="3486" spans="1:9">
      <c r="A3486" s="7" t="s">
        <v>67</v>
      </c>
      <c r="B3486" s="7">
        <v>109318</v>
      </c>
      <c r="C3486" s="302" t="s">
        <v>5712</v>
      </c>
      <c r="D3486" s="7" t="s">
        <v>5713</v>
      </c>
      <c r="E3486" s="7" t="s">
        <v>176</v>
      </c>
      <c r="F3486" s="7" t="s">
        <v>12</v>
      </c>
      <c r="G3486" s="32">
        <v>47999.915966386558</v>
      </c>
      <c r="H3486" s="7">
        <v>905</v>
      </c>
      <c r="I3486" s="7">
        <v>2911</v>
      </c>
    </row>
    <row r="3487" spans="1:9">
      <c r="A3487" s="7" t="s">
        <v>67</v>
      </c>
      <c r="B3487" s="7">
        <v>109320</v>
      </c>
      <c r="C3487" s="302" t="s">
        <v>5714</v>
      </c>
      <c r="D3487" s="7" t="s">
        <v>5715</v>
      </c>
      <c r="E3487" s="7" t="s">
        <v>345</v>
      </c>
      <c r="F3487" s="7" t="s">
        <v>12</v>
      </c>
      <c r="G3487" s="32">
        <v>59272.352941176476</v>
      </c>
      <c r="H3487" s="7">
        <v>964</v>
      </c>
      <c r="I3487" s="7">
        <v>2251</v>
      </c>
    </row>
    <row r="3488" spans="1:9">
      <c r="A3488" s="7" t="s">
        <v>53</v>
      </c>
      <c r="B3488" s="7">
        <v>109321</v>
      </c>
      <c r="C3488" s="302" t="s">
        <v>5716</v>
      </c>
      <c r="D3488" s="7" t="s">
        <v>5717</v>
      </c>
      <c r="E3488" s="7" t="s">
        <v>118</v>
      </c>
      <c r="F3488" s="7" t="s">
        <v>12</v>
      </c>
      <c r="G3488" s="32">
        <v>63785.663865546223</v>
      </c>
      <c r="H3488" s="7">
        <v>945</v>
      </c>
      <c r="I3488" s="7">
        <v>2233</v>
      </c>
    </row>
    <row r="3489" spans="1:9">
      <c r="A3489" s="7" t="s">
        <v>67</v>
      </c>
      <c r="B3489" s="7">
        <v>109322</v>
      </c>
      <c r="C3489" s="302" t="s">
        <v>5718</v>
      </c>
      <c r="D3489" s="7" t="s">
        <v>5719</v>
      </c>
      <c r="E3489" s="7" t="s">
        <v>176</v>
      </c>
      <c r="F3489" s="7" t="s">
        <v>12</v>
      </c>
      <c r="G3489" s="32">
        <v>42857.252100840335</v>
      </c>
      <c r="H3489" s="7">
        <v>905</v>
      </c>
      <c r="I3489" s="7">
        <v>2912</v>
      </c>
    </row>
    <row r="3490" spans="1:9">
      <c r="A3490" s="7" t="s">
        <v>423</v>
      </c>
      <c r="B3490" s="7">
        <v>109324</v>
      </c>
      <c r="C3490" s="302" t="s">
        <v>5720</v>
      </c>
      <c r="D3490" s="7" t="s">
        <v>5721</v>
      </c>
      <c r="E3490" s="7" t="s">
        <v>644</v>
      </c>
      <c r="F3490" s="7" t="s">
        <v>12</v>
      </c>
      <c r="G3490" s="32">
        <v>29400</v>
      </c>
      <c r="H3490" s="7">
        <v>407</v>
      </c>
      <c r="I3490" s="7">
        <v>1638</v>
      </c>
    </row>
    <row r="3491" spans="1:9">
      <c r="A3491" s="7" t="s">
        <v>53</v>
      </c>
      <c r="B3491" s="7">
        <v>109325</v>
      </c>
      <c r="C3491" s="302" t="s">
        <v>5720</v>
      </c>
      <c r="D3491" s="7" t="s">
        <v>5722</v>
      </c>
      <c r="E3491" s="7" t="s">
        <v>316</v>
      </c>
      <c r="F3491" s="7" t="s">
        <v>12</v>
      </c>
      <c r="G3491" s="32">
        <v>15872.882352941177</v>
      </c>
      <c r="H3491" s="7">
        <v>925</v>
      </c>
      <c r="I3491" s="7">
        <v>2154</v>
      </c>
    </row>
    <row r="3492" spans="1:9">
      <c r="A3492" s="7" t="s">
        <v>67</v>
      </c>
      <c r="B3492" s="7">
        <v>109326</v>
      </c>
      <c r="C3492" s="302" t="s">
        <v>5723</v>
      </c>
      <c r="D3492" s="7" t="s">
        <v>5724</v>
      </c>
      <c r="E3492" s="7" t="s">
        <v>345</v>
      </c>
      <c r="F3492" s="7" t="s">
        <v>12</v>
      </c>
      <c r="G3492" s="32">
        <v>59333.100840336134</v>
      </c>
      <c r="H3492" s="7">
        <v>964</v>
      </c>
      <c r="I3492" s="7">
        <v>2251</v>
      </c>
    </row>
    <row r="3493" spans="1:9">
      <c r="A3493" s="7" t="s">
        <v>53</v>
      </c>
      <c r="B3493" s="7">
        <v>109327</v>
      </c>
      <c r="C3493" s="302" t="s">
        <v>5725</v>
      </c>
      <c r="D3493" s="7" t="s">
        <v>5726</v>
      </c>
      <c r="E3493" s="7" t="s">
        <v>76</v>
      </c>
      <c r="F3493" s="7" t="s">
        <v>12</v>
      </c>
      <c r="G3493" s="32">
        <v>110766.81512605044</v>
      </c>
      <c r="H3493" s="7">
        <v>937</v>
      </c>
      <c r="I3493" s="7">
        <v>2204</v>
      </c>
    </row>
    <row r="3494" spans="1:9">
      <c r="A3494" s="7" t="s">
        <v>9</v>
      </c>
      <c r="B3494" s="7">
        <v>109328</v>
      </c>
      <c r="C3494" s="302" t="s">
        <v>5727</v>
      </c>
      <c r="D3494" s="7" t="s">
        <v>5728</v>
      </c>
      <c r="E3494" s="7" t="s">
        <v>153</v>
      </c>
      <c r="F3494" s="7" t="s">
        <v>12</v>
      </c>
      <c r="G3494" s="32">
        <v>14453.789915966387</v>
      </c>
      <c r="H3494" s="7">
        <v>116</v>
      </c>
      <c r="I3494" s="7">
        <v>1346</v>
      </c>
    </row>
    <row r="3495" spans="1:9">
      <c r="A3495" s="7" t="s">
        <v>53</v>
      </c>
      <c r="B3495" s="7">
        <v>109329</v>
      </c>
      <c r="C3495" s="302" t="s">
        <v>5729</v>
      </c>
      <c r="D3495" s="7" t="s">
        <v>5730</v>
      </c>
      <c r="E3495" s="7" t="s">
        <v>316</v>
      </c>
      <c r="F3495" s="7" t="s">
        <v>12</v>
      </c>
      <c r="G3495" s="32">
        <v>30300</v>
      </c>
      <c r="H3495" s="7">
        <v>925</v>
      </c>
      <c r="I3495" s="7">
        <v>2154</v>
      </c>
    </row>
    <row r="3496" spans="1:9">
      <c r="A3496" s="7" t="s">
        <v>423</v>
      </c>
      <c r="B3496" s="7">
        <v>109330</v>
      </c>
      <c r="C3496" s="302" t="s">
        <v>5731</v>
      </c>
      <c r="D3496" s="7" t="s">
        <v>5732</v>
      </c>
      <c r="E3496" s="7" t="s">
        <v>644</v>
      </c>
      <c r="F3496" s="7" t="s">
        <v>12</v>
      </c>
      <c r="G3496" s="32">
        <v>12241.378151260504</v>
      </c>
      <c r="H3496" s="7">
        <v>407</v>
      </c>
      <c r="I3496" s="7">
        <v>1638</v>
      </c>
    </row>
    <row r="3497" spans="1:9">
      <c r="A3497" s="7" t="s">
        <v>67</v>
      </c>
      <c r="B3497" s="7">
        <v>109331</v>
      </c>
      <c r="C3497" s="302" t="s">
        <v>5733</v>
      </c>
      <c r="D3497" s="7" t="s">
        <v>5734</v>
      </c>
      <c r="E3497" s="7" t="s">
        <v>345</v>
      </c>
      <c r="F3497" s="7" t="s">
        <v>12</v>
      </c>
      <c r="G3497" s="32">
        <v>54021.747899159665</v>
      </c>
      <c r="H3497" s="7">
        <v>964</v>
      </c>
      <c r="I3497" s="7">
        <v>2251</v>
      </c>
    </row>
    <row r="3498" spans="1:9">
      <c r="A3498" s="7" t="s">
        <v>53</v>
      </c>
      <c r="B3498" s="7">
        <v>109332</v>
      </c>
      <c r="C3498" s="302" t="s">
        <v>5735</v>
      </c>
      <c r="D3498" s="7" t="s">
        <v>5736</v>
      </c>
      <c r="E3498" s="7" t="s">
        <v>354</v>
      </c>
      <c r="F3498" s="7" t="s">
        <v>12</v>
      </c>
      <c r="G3498" s="32">
        <v>50736.462184873948</v>
      </c>
      <c r="H3498" s="7">
        <v>918</v>
      </c>
      <c r="I3498" s="7">
        <v>2129</v>
      </c>
    </row>
    <row r="3499" spans="1:9">
      <c r="A3499" s="7" t="s">
        <v>53</v>
      </c>
      <c r="B3499" s="7">
        <v>109333</v>
      </c>
      <c r="C3499" s="302" t="s">
        <v>5737</v>
      </c>
      <c r="D3499" s="7" t="s">
        <v>5738</v>
      </c>
      <c r="E3499" s="7" t="s">
        <v>143</v>
      </c>
      <c r="F3499" s="7" t="s">
        <v>12</v>
      </c>
      <c r="G3499" s="32">
        <v>203842.26050420169</v>
      </c>
      <c r="H3499" s="7">
        <v>919</v>
      </c>
      <c r="I3499" s="7">
        <v>2132</v>
      </c>
    </row>
    <row r="3500" spans="1:9">
      <c r="A3500" s="7" t="s">
        <v>67</v>
      </c>
      <c r="B3500" s="7">
        <v>109334</v>
      </c>
      <c r="C3500" s="302" t="s">
        <v>5739</v>
      </c>
      <c r="D3500" s="7" t="s">
        <v>5740</v>
      </c>
      <c r="E3500" s="7" t="s">
        <v>345</v>
      </c>
      <c r="F3500" s="7" t="s">
        <v>12</v>
      </c>
      <c r="G3500" s="32">
        <v>193432.57983193276</v>
      </c>
      <c r="H3500" s="7">
        <v>964</v>
      </c>
      <c r="I3500" s="7">
        <v>2251</v>
      </c>
    </row>
    <row r="3501" spans="1:9">
      <c r="A3501" s="7" t="s">
        <v>67</v>
      </c>
      <c r="B3501" s="7">
        <v>109335</v>
      </c>
      <c r="C3501" s="302" t="s">
        <v>5741</v>
      </c>
      <c r="D3501" s="7" t="s">
        <v>5742</v>
      </c>
      <c r="E3501" s="7" t="s">
        <v>176</v>
      </c>
      <c r="F3501" s="7" t="s">
        <v>12</v>
      </c>
      <c r="G3501" s="32">
        <v>37815.117647058825</v>
      </c>
      <c r="H3501" s="7">
        <v>905</v>
      </c>
      <c r="I3501" s="7">
        <v>2911</v>
      </c>
    </row>
    <row r="3502" spans="1:9">
      <c r="A3502" s="7" t="s">
        <v>9</v>
      </c>
      <c r="B3502" s="7">
        <v>109337</v>
      </c>
      <c r="C3502" s="302" t="s">
        <v>5743</v>
      </c>
      <c r="D3502" s="7" t="s">
        <v>5744</v>
      </c>
      <c r="E3502" s="7" t="s">
        <v>128</v>
      </c>
      <c r="F3502" s="7" t="s">
        <v>12</v>
      </c>
      <c r="G3502" s="32">
        <v>11543</v>
      </c>
      <c r="H3502" s="7">
        <v>115</v>
      </c>
      <c r="I3502" s="7">
        <v>1344</v>
      </c>
    </row>
    <row r="3503" spans="1:9">
      <c r="A3503" s="7" t="s">
        <v>423</v>
      </c>
      <c r="B3503" s="7">
        <v>109338</v>
      </c>
      <c r="C3503" s="302" t="s">
        <v>5745</v>
      </c>
      <c r="D3503" s="7" t="s">
        <v>5746</v>
      </c>
      <c r="E3503" s="7" t="s">
        <v>644</v>
      </c>
      <c r="F3503" s="7" t="s">
        <v>12</v>
      </c>
      <c r="G3503" s="32">
        <v>5776</v>
      </c>
      <c r="H3503" s="7">
        <v>407</v>
      </c>
      <c r="I3503" s="7">
        <v>1638</v>
      </c>
    </row>
    <row r="3504" spans="1:9">
      <c r="A3504" s="7" t="s">
        <v>67</v>
      </c>
      <c r="B3504" s="7">
        <v>109339</v>
      </c>
      <c r="C3504" s="302" t="s">
        <v>5747</v>
      </c>
      <c r="D3504" s="7" t="s">
        <v>5748</v>
      </c>
      <c r="E3504" s="7" t="s">
        <v>345</v>
      </c>
      <c r="F3504" s="7" t="s">
        <v>12</v>
      </c>
      <c r="G3504" s="32">
        <v>178184.73949579833</v>
      </c>
      <c r="H3504" s="7">
        <v>964</v>
      </c>
      <c r="I3504" s="7">
        <v>2251</v>
      </c>
    </row>
    <row r="3505" spans="1:9">
      <c r="A3505" s="7" t="s">
        <v>9</v>
      </c>
      <c r="B3505" s="7">
        <v>109340</v>
      </c>
      <c r="C3505" s="302" t="s">
        <v>5749</v>
      </c>
      <c r="D3505" s="7" t="s">
        <v>5750</v>
      </c>
      <c r="E3505" s="7" t="s">
        <v>128</v>
      </c>
      <c r="F3505" s="7" t="s">
        <v>12</v>
      </c>
      <c r="G3505" s="32">
        <v>53358.815126050424</v>
      </c>
      <c r="H3505" s="7">
        <v>115</v>
      </c>
      <c r="I3505" s="7">
        <v>1344</v>
      </c>
    </row>
    <row r="3506" spans="1:9">
      <c r="A3506" s="7" t="s">
        <v>67</v>
      </c>
      <c r="B3506" s="7">
        <v>109341</v>
      </c>
      <c r="C3506" s="302" t="s">
        <v>5751</v>
      </c>
      <c r="D3506" s="7" t="s">
        <v>5752</v>
      </c>
      <c r="E3506" s="7" t="s">
        <v>176</v>
      </c>
      <c r="F3506" s="7" t="s">
        <v>12</v>
      </c>
      <c r="G3506" s="32">
        <v>64285.915966386565</v>
      </c>
      <c r="H3506" s="7">
        <v>905</v>
      </c>
      <c r="I3506" s="7">
        <v>2912</v>
      </c>
    </row>
    <row r="3507" spans="1:9">
      <c r="A3507" s="7" t="s">
        <v>67</v>
      </c>
      <c r="B3507" s="7">
        <v>109343</v>
      </c>
      <c r="C3507" s="302" t="s">
        <v>5753</v>
      </c>
      <c r="D3507" s="7" t="s">
        <v>5754</v>
      </c>
      <c r="E3507" s="7" t="s">
        <v>345</v>
      </c>
      <c r="F3507" s="7" t="s">
        <v>12</v>
      </c>
      <c r="G3507" s="32">
        <v>32077.747899159662</v>
      </c>
      <c r="H3507" s="7">
        <v>964</v>
      </c>
      <c r="I3507" s="7">
        <v>2251</v>
      </c>
    </row>
    <row r="3508" spans="1:9">
      <c r="A3508" s="7" t="s">
        <v>67</v>
      </c>
      <c r="B3508" s="7">
        <v>109344</v>
      </c>
      <c r="C3508" s="302" t="s">
        <v>5755</v>
      </c>
      <c r="D3508" s="7" t="s">
        <v>5756</v>
      </c>
      <c r="E3508" s="7" t="s">
        <v>176</v>
      </c>
      <c r="F3508" s="7" t="s">
        <v>12</v>
      </c>
      <c r="G3508" s="32">
        <v>21176.403361344539</v>
      </c>
      <c r="H3508" s="7">
        <v>905</v>
      </c>
      <c r="I3508" s="7">
        <v>2912</v>
      </c>
    </row>
    <row r="3509" spans="1:9">
      <c r="A3509" s="7" t="s">
        <v>67</v>
      </c>
      <c r="B3509" s="7">
        <v>109346</v>
      </c>
      <c r="C3509" s="302" t="s">
        <v>5757</v>
      </c>
      <c r="D3509" s="7" t="s">
        <v>5758</v>
      </c>
      <c r="E3509" s="7" t="s">
        <v>345</v>
      </c>
      <c r="F3509" s="7" t="s">
        <v>12</v>
      </c>
      <c r="G3509" s="32">
        <v>53646.915966386558</v>
      </c>
      <c r="H3509" s="7">
        <v>964</v>
      </c>
      <c r="I3509" s="7">
        <v>2251</v>
      </c>
    </row>
    <row r="3510" spans="1:9">
      <c r="A3510" s="7" t="s">
        <v>53</v>
      </c>
      <c r="B3510" s="7">
        <v>109347</v>
      </c>
      <c r="C3510" s="302" t="s">
        <v>5759</v>
      </c>
      <c r="D3510" s="7" t="s">
        <v>5760</v>
      </c>
      <c r="E3510" s="7" t="s">
        <v>143</v>
      </c>
      <c r="F3510" s="7" t="s">
        <v>12</v>
      </c>
      <c r="G3510" s="32">
        <v>37815.117647058825</v>
      </c>
      <c r="H3510" s="7">
        <v>919</v>
      </c>
      <c r="I3510" s="7">
        <v>2132</v>
      </c>
    </row>
    <row r="3511" spans="1:9">
      <c r="A3511" s="7" t="s">
        <v>67</v>
      </c>
      <c r="B3511" s="7">
        <v>109349</v>
      </c>
      <c r="C3511" s="302" t="s">
        <v>5761</v>
      </c>
      <c r="D3511" s="7" t="s">
        <v>5762</v>
      </c>
      <c r="E3511" s="7" t="s">
        <v>176</v>
      </c>
      <c r="F3511" s="7" t="s">
        <v>12</v>
      </c>
      <c r="G3511" s="32">
        <v>79049.68907563026</v>
      </c>
      <c r="H3511" s="7">
        <v>905</v>
      </c>
      <c r="I3511" s="7">
        <v>2911</v>
      </c>
    </row>
    <row r="3512" spans="1:9">
      <c r="A3512" s="7" t="s">
        <v>53</v>
      </c>
      <c r="B3512" s="7">
        <v>109350</v>
      </c>
      <c r="C3512" s="302" t="s">
        <v>5763</v>
      </c>
      <c r="D3512" s="7" t="s">
        <v>5764</v>
      </c>
      <c r="E3512" s="7" t="s">
        <v>72</v>
      </c>
      <c r="F3512" s="7" t="s">
        <v>12</v>
      </c>
      <c r="G3512" s="32">
        <v>15973.798319327732</v>
      </c>
      <c r="H3512" s="7">
        <v>923</v>
      </c>
      <c r="I3512" s="7">
        <v>2148</v>
      </c>
    </row>
    <row r="3513" spans="1:9">
      <c r="A3513" s="7" t="s">
        <v>67</v>
      </c>
      <c r="B3513" s="7">
        <v>109351</v>
      </c>
      <c r="C3513" s="302" t="s">
        <v>5765</v>
      </c>
      <c r="D3513" s="7" t="s">
        <v>5766</v>
      </c>
      <c r="E3513" s="7" t="s">
        <v>176</v>
      </c>
      <c r="F3513" s="7" t="s">
        <v>12</v>
      </c>
      <c r="G3513" s="32">
        <v>13575.504201680673</v>
      </c>
      <c r="H3513" s="7">
        <v>905</v>
      </c>
      <c r="I3513" s="7">
        <v>2911</v>
      </c>
    </row>
    <row r="3514" spans="1:9">
      <c r="A3514" s="7" t="s">
        <v>67</v>
      </c>
      <c r="B3514" s="7">
        <v>109352</v>
      </c>
      <c r="C3514" s="302" t="s">
        <v>5767</v>
      </c>
      <c r="D3514" s="7" t="s">
        <v>5768</v>
      </c>
      <c r="E3514" s="7" t="s">
        <v>345</v>
      </c>
      <c r="F3514" s="7" t="s">
        <v>12</v>
      </c>
      <c r="G3514" s="32">
        <v>44764.71428571429</v>
      </c>
      <c r="H3514" s="7">
        <v>964</v>
      </c>
      <c r="I3514" s="7">
        <v>2251</v>
      </c>
    </row>
    <row r="3515" spans="1:9">
      <c r="A3515" s="7" t="s">
        <v>67</v>
      </c>
      <c r="B3515" s="7">
        <v>109353</v>
      </c>
      <c r="C3515" s="302" t="s">
        <v>5769</v>
      </c>
      <c r="D3515" s="7" t="s">
        <v>5770</v>
      </c>
      <c r="E3515" s="7" t="s">
        <v>176</v>
      </c>
      <c r="F3515" s="7" t="s">
        <v>12</v>
      </c>
      <c r="G3515" s="32">
        <v>18907.563025210085</v>
      </c>
      <c r="H3515" s="7">
        <v>905</v>
      </c>
      <c r="I3515" s="7">
        <v>2911</v>
      </c>
    </row>
    <row r="3516" spans="1:9">
      <c r="A3516" s="7" t="s">
        <v>9</v>
      </c>
      <c r="B3516" s="7">
        <v>109355</v>
      </c>
      <c r="C3516" s="302" t="s">
        <v>5771</v>
      </c>
      <c r="D3516" s="7" t="s">
        <v>5772</v>
      </c>
      <c r="E3516" s="7" t="s">
        <v>28</v>
      </c>
      <c r="F3516" s="7" t="s">
        <v>12</v>
      </c>
      <c r="G3516" s="32">
        <v>13109.277310924372</v>
      </c>
      <c r="H3516" s="7">
        <v>107</v>
      </c>
      <c r="I3516" s="7">
        <v>1318</v>
      </c>
    </row>
    <row r="3517" spans="1:9">
      <c r="A3517" s="7" t="s">
        <v>67</v>
      </c>
      <c r="B3517" s="7">
        <v>109356</v>
      </c>
      <c r="C3517" s="302" t="s">
        <v>5773</v>
      </c>
      <c r="D3517" s="7" t="s">
        <v>5774</v>
      </c>
      <c r="E3517" s="7" t="s">
        <v>345</v>
      </c>
      <c r="F3517" s="7" t="s">
        <v>12</v>
      </c>
      <c r="G3517" s="32">
        <v>74722.899159663866</v>
      </c>
      <c r="H3517" s="7">
        <v>964</v>
      </c>
      <c r="I3517" s="7">
        <v>2251</v>
      </c>
    </row>
    <row r="3518" spans="1:9">
      <c r="A3518" s="7" t="s">
        <v>67</v>
      </c>
      <c r="B3518" s="7">
        <v>109357</v>
      </c>
      <c r="C3518" s="302" t="s">
        <v>5775</v>
      </c>
      <c r="D3518" s="7" t="s">
        <v>5776</v>
      </c>
      <c r="E3518" s="7" t="s">
        <v>176</v>
      </c>
      <c r="F3518" s="7" t="s">
        <v>12</v>
      </c>
      <c r="G3518" s="32">
        <v>59478.932773109242</v>
      </c>
      <c r="H3518" s="7">
        <v>905</v>
      </c>
      <c r="I3518" s="7">
        <v>2911</v>
      </c>
    </row>
    <row r="3519" spans="1:9">
      <c r="A3519" s="7" t="s">
        <v>67</v>
      </c>
      <c r="B3519" s="7">
        <v>109358</v>
      </c>
      <c r="C3519" s="302" t="s">
        <v>5777</v>
      </c>
      <c r="D3519" s="7" t="s">
        <v>5778</v>
      </c>
      <c r="E3519" s="7" t="s">
        <v>176</v>
      </c>
      <c r="F3519" s="7" t="s">
        <v>12</v>
      </c>
      <c r="G3519" s="32">
        <v>172437.08403361347</v>
      </c>
      <c r="H3519" s="7">
        <v>905</v>
      </c>
      <c r="I3519" s="7">
        <v>2911</v>
      </c>
    </row>
    <row r="3520" spans="1:9">
      <c r="A3520" s="7" t="s">
        <v>67</v>
      </c>
      <c r="B3520" s="7">
        <v>109359</v>
      </c>
      <c r="C3520" s="302" t="s">
        <v>5779</v>
      </c>
      <c r="D3520" s="7" t="s">
        <v>5780</v>
      </c>
      <c r="E3520" s="7" t="s">
        <v>176</v>
      </c>
      <c r="F3520" s="7" t="s">
        <v>12</v>
      </c>
      <c r="G3520" s="32">
        <v>181782.52100840339</v>
      </c>
      <c r="H3520" s="7">
        <v>905</v>
      </c>
      <c r="I3520" s="7">
        <v>2911</v>
      </c>
    </row>
    <row r="3521" spans="1:9">
      <c r="A3521" s="7" t="s">
        <v>67</v>
      </c>
      <c r="B3521" s="7">
        <v>109360</v>
      </c>
      <c r="C3521" s="302" t="s">
        <v>5781</v>
      </c>
      <c r="D3521" s="7" t="s">
        <v>5782</v>
      </c>
      <c r="E3521" s="7" t="s">
        <v>176</v>
      </c>
      <c r="F3521" s="7" t="s">
        <v>12</v>
      </c>
      <c r="G3521" s="32">
        <v>112579.02521008404</v>
      </c>
      <c r="H3521" s="7">
        <v>905</v>
      </c>
      <c r="I3521" s="7">
        <v>2910</v>
      </c>
    </row>
    <row r="3522" spans="1:9">
      <c r="A3522" s="7" t="s">
        <v>53</v>
      </c>
      <c r="B3522" s="7">
        <v>109361</v>
      </c>
      <c r="C3522" s="302" t="s">
        <v>5783</v>
      </c>
      <c r="D3522" s="7" t="s">
        <v>5784</v>
      </c>
      <c r="E3522" s="7" t="s">
        <v>231</v>
      </c>
      <c r="F3522" s="7" t="s">
        <v>12</v>
      </c>
      <c r="G3522" s="32">
        <v>5294.1176470588234</v>
      </c>
      <c r="H3522" s="7">
        <v>933</v>
      </c>
      <c r="I3522" s="7">
        <v>2186</v>
      </c>
    </row>
    <row r="3523" spans="1:9">
      <c r="A3523" s="7" t="s">
        <v>67</v>
      </c>
      <c r="B3523" s="7">
        <v>109362</v>
      </c>
      <c r="C3523" s="302" t="s">
        <v>5785</v>
      </c>
      <c r="D3523" s="7" t="s">
        <v>5786</v>
      </c>
      <c r="E3523" s="7" t="s">
        <v>176</v>
      </c>
      <c r="F3523" s="7" t="s">
        <v>12</v>
      </c>
      <c r="G3523" s="32">
        <v>72343.697478991598</v>
      </c>
      <c r="H3523" s="7">
        <v>905</v>
      </c>
      <c r="I3523" s="7">
        <v>2911</v>
      </c>
    </row>
    <row r="3524" spans="1:9">
      <c r="A3524" s="7" t="s">
        <v>53</v>
      </c>
      <c r="B3524" s="7">
        <v>109363</v>
      </c>
      <c r="C3524" s="302" t="s">
        <v>5787</v>
      </c>
      <c r="D3524" s="7" t="s">
        <v>5788</v>
      </c>
      <c r="E3524" s="7" t="s">
        <v>55</v>
      </c>
      <c r="F3524" s="7" t="s">
        <v>12</v>
      </c>
      <c r="G3524" s="32">
        <v>46098.655462184877</v>
      </c>
      <c r="H3524" s="7">
        <v>936</v>
      </c>
      <c r="I3524" s="7">
        <v>2201</v>
      </c>
    </row>
    <row r="3525" spans="1:9">
      <c r="A3525" s="7" t="s">
        <v>9</v>
      </c>
      <c r="B3525" s="7">
        <v>109364</v>
      </c>
      <c r="C3525" s="302" t="s">
        <v>5789</v>
      </c>
      <c r="D3525" s="7" t="s">
        <v>5790</v>
      </c>
      <c r="E3525" s="7" t="s">
        <v>63</v>
      </c>
      <c r="F3525" s="7" t="s">
        <v>12</v>
      </c>
      <c r="G3525" s="32">
        <v>17543.949579831933</v>
      </c>
      <c r="H3525" s="7">
        <v>111</v>
      </c>
      <c r="I3525" s="7">
        <v>1331</v>
      </c>
    </row>
    <row r="3526" spans="1:9">
      <c r="A3526" s="7" t="s">
        <v>67</v>
      </c>
      <c r="B3526" s="7">
        <v>109365</v>
      </c>
      <c r="C3526" s="302" t="s">
        <v>5791</v>
      </c>
      <c r="D3526" s="7" t="s">
        <v>5792</v>
      </c>
      <c r="E3526" s="7" t="s">
        <v>176</v>
      </c>
      <c r="F3526" s="7" t="s">
        <v>12</v>
      </c>
      <c r="G3526" s="32">
        <v>60119.042016806728</v>
      </c>
      <c r="H3526" s="7">
        <v>905</v>
      </c>
      <c r="I3526" s="7">
        <v>2911</v>
      </c>
    </row>
    <row r="3527" spans="1:9">
      <c r="A3527" s="7" t="s">
        <v>156</v>
      </c>
      <c r="B3527" s="7">
        <v>109366</v>
      </c>
      <c r="C3527" s="302" t="s">
        <v>5793</v>
      </c>
      <c r="D3527" s="7" t="s">
        <v>5143</v>
      </c>
      <c r="E3527" s="7" t="s">
        <v>200</v>
      </c>
      <c r="F3527" s="7" t="s">
        <v>12</v>
      </c>
      <c r="G3527" s="32">
        <v>31932.915966386554</v>
      </c>
      <c r="H3527" s="7">
        <v>705</v>
      </c>
      <c r="I3527" s="7">
        <v>1914</v>
      </c>
    </row>
    <row r="3528" spans="1:9">
      <c r="A3528" s="7" t="s">
        <v>53</v>
      </c>
      <c r="B3528" s="7">
        <v>109367</v>
      </c>
      <c r="C3528" s="302" t="s">
        <v>5794</v>
      </c>
      <c r="D3528" s="7" t="s">
        <v>5795</v>
      </c>
      <c r="E3528" s="7" t="s">
        <v>231</v>
      </c>
      <c r="F3528" s="7" t="s">
        <v>12</v>
      </c>
      <c r="G3528" s="32">
        <v>29130.201680672271</v>
      </c>
      <c r="H3528" s="7">
        <v>933</v>
      </c>
      <c r="I3528" s="7">
        <v>2186</v>
      </c>
    </row>
    <row r="3529" spans="1:9">
      <c r="A3529" s="7" t="s">
        <v>67</v>
      </c>
      <c r="B3529" s="7">
        <v>109368</v>
      </c>
      <c r="C3529" s="302" t="s">
        <v>5796</v>
      </c>
      <c r="D3529" s="7" t="s">
        <v>5797</v>
      </c>
      <c r="E3529" s="7" t="s">
        <v>176</v>
      </c>
      <c r="F3529" s="7" t="s">
        <v>12</v>
      </c>
      <c r="G3529" s="32">
        <v>71849.067226890766</v>
      </c>
      <c r="H3529" s="7">
        <v>905</v>
      </c>
      <c r="I3529" s="7">
        <v>2911</v>
      </c>
    </row>
    <row r="3530" spans="1:9">
      <c r="A3530" s="7" t="s">
        <v>53</v>
      </c>
      <c r="B3530" s="7">
        <v>109369</v>
      </c>
      <c r="C3530" s="302" t="s">
        <v>5798</v>
      </c>
      <c r="D3530" s="7" t="s">
        <v>5799</v>
      </c>
      <c r="E3530" s="7" t="s">
        <v>72</v>
      </c>
      <c r="F3530" s="7" t="s">
        <v>12</v>
      </c>
      <c r="G3530" s="32">
        <v>15882.361344537814</v>
      </c>
      <c r="H3530" s="7">
        <v>923</v>
      </c>
      <c r="I3530" s="7">
        <v>2148</v>
      </c>
    </row>
    <row r="3531" spans="1:9">
      <c r="A3531" s="7" t="s">
        <v>53</v>
      </c>
      <c r="B3531" s="7">
        <v>109370</v>
      </c>
      <c r="C3531" s="302" t="s">
        <v>5800</v>
      </c>
      <c r="D3531" s="7" t="s">
        <v>5801</v>
      </c>
      <c r="E3531" s="7" t="s">
        <v>198</v>
      </c>
      <c r="F3531" s="7" t="s">
        <v>12</v>
      </c>
      <c r="G3531" s="32">
        <v>57479.02521008403</v>
      </c>
      <c r="H3531" s="7">
        <v>935</v>
      </c>
      <c r="I3531" s="7">
        <v>2198</v>
      </c>
    </row>
    <row r="3532" spans="1:9">
      <c r="A3532" s="7" t="s">
        <v>9</v>
      </c>
      <c r="B3532" s="7">
        <v>109371</v>
      </c>
      <c r="C3532" s="302" t="s">
        <v>5802</v>
      </c>
      <c r="D3532" s="7" t="s">
        <v>5803</v>
      </c>
      <c r="E3532" s="7" t="s">
        <v>78</v>
      </c>
      <c r="F3532" s="7" t="s">
        <v>12</v>
      </c>
      <c r="G3532" s="32">
        <v>35072.403361344543</v>
      </c>
      <c r="H3532" s="7">
        <v>114</v>
      </c>
      <c r="I3532" s="7">
        <v>1348</v>
      </c>
    </row>
    <row r="3533" spans="1:9">
      <c r="A3533" s="7" t="s">
        <v>53</v>
      </c>
      <c r="B3533" s="7">
        <v>109372</v>
      </c>
      <c r="C3533" s="302" t="s">
        <v>5804</v>
      </c>
      <c r="D3533" s="7" t="s">
        <v>5805</v>
      </c>
      <c r="E3533" s="7" t="s">
        <v>72</v>
      </c>
      <c r="F3533" s="7" t="s">
        <v>12</v>
      </c>
      <c r="G3533" s="32">
        <v>32788.201680672268</v>
      </c>
      <c r="H3533" s="7">
        <v>923</v>
      </c>
      <c r="I3533" s="7">
        <v>2148</v>
      </c>
    </row>
    <row r="3534" spans="1:9">
      <c r="A3534" s="7" t="s">
        <v>16</v>
      </c>
      <c r="B3534" s="7">
        <v>109373</v>
      </c>
      <c r="C3534" s="302" t="s">
        <v>5806</v>
      </c>
      <c r="D3534" s="7" t="s">
        <v>5807</v>
      </c>
      <c r="E3534" s="7" t="s">
        <v>170</v>
      </c>
      <c r="F3534" s="7" t="s">
        <v>12</v>
      </c>
      <c r="G3534" s="32">
        <v>32191.210084033617</v>
      </c>
      <c r="H3534" s="7">
        <v>411</v>
      </c>
      <c r="I3534" s="7">
        <v>1677</v>
      </c>
    </row>
    <row r="3535" spans="1:9">
      <c r="A3535" s="7" t="s">
        <v>9</v>
      </c>
      <c r="B3535" s="7">
        <v>109374</v>
      </c>
      <c r="C3535" s="302" t="s">
        <v>5808</v>
      </c>
      <c r="D3535" s="7" t="s">
        <v>5809</v>
      </c>
      <c r="E3535" s="7" t="s">
        <v>23</v>
      </c>
      <c r="F3535" s="7" t="s">
        <v>12</v>
      </c>
      <c r="G3535" s="32">
        <v>11543</v>
      </c>
      <c r="H3535" s="7">
        <v>103</v>
      </c>
      <c r="I3535" s="7">
        <v>1308</v>
      </c>
    </row>
    <row r="3536" spans="1:9">
      <c r="A3536" s="7" t="s">
        <v>16</v>
      </c>
      <c r="B3536" s="7">
        <v>109375</v>
      </c>
      <c r="C3536" s="302" t="s">
        <v>5810</v>
      </c>
      <c r="D3536" s="7" t="s">
        <v>5811</v>
      </c>
      <c r="E3536" s="7" t="s">
        <v>170</v>
      </c>
      <c r="F3536" s="7" t="s">
        <v>12</v>
      </c>
      <c r="G3536" s="32">
        <v>8977.5042016806728</v>
      </c>
      <c r="H3536" s="7">
        <v>411</v>
      </c>
      <c r="I3536" s="7">
        <v>1677</v>
      </c>
    </row>
    <row r="3537" spans="1:9">
      <c r="A3537" s="7" t="s">
        <v>53</v>
      </c>
      <c r="B3537" s="7">
        <v>109376</v>
      </c>
      <c r="C3537" s="302" t="s">
        <v>5812</v>
      </c>
      <c r="D3537" s="7" t="s">
        <v>5813</v>
      </c>
      <c r="E3537" s="7" t="s">
        <v>118</v>
      </c>
      <c r="F3537" s="7" t="s">
        <v>12</v>
      </c>
      <c r="G3537" s="32">
        <v>96742.873949579836</v>
      </c>
      <c r="H3537" s="7">
        <v>945</v>
      </c>
      <c r="I3537" s="7">
        <v>2233</v>
      </c>
    </row>
    <row r="3538" spans="1:9">
      <c r="A3538" s="7" t="s">
        <v>67</v>
      </c>
      <c r="B3538" s="7">
        <v>109377</v>
      </c>
      <c r="C3538" s="302" t="s">
        <v>5814</v>
      </c>
      <c r="D3538" s="7" t="s">
        <v>5815</v>
      </c>
      <c r="E3538" s="7" t="s">
        <v>176</v>
      </c>
      <c r="F3538" s="7" t="s">
        <v>12</v>
      </c>
      <c r="G3538" s="32">
        <v>52896</v>
      </c>
      <c r="H3538" s="7">
        <v>905</v>
      </c>
      <c r="I3538" s="7">
        <v>2911</v>
      </c>
    </row>
    <row r="3539" spans="1:9">
      <c r="A3539" s="7" t="s">
        <v>67</v>
      </c>
      <c r="B3539" s="7">
        <v>109378</v>
      </c>
      <c r="C3539" s="302" t="s">
        <v>5816</v>
      </c>
      <c r="D3539" s="7" t="s">
        <v>5817</v>
      </c>
      <c r="E3539" s="7" t="s">
        <v>176</v>
      </c>
      <c r="F3539" s="7" t="s">
        <v>12</v>
      </c>
      <c r="G3539" s="32">
        <v>86218.428571428565</v>
      </c>
      <c r="H3539" s="7">
        <v>905</v>
      </c>
      <c r="I3539" s="7">
        <v>2911</v>
      </c>
    </row>
    <row r="3540" spans="1:9">
      <c r="A3540" s="7" t="s">
        <v>9</v>
      </c>
      <c r="B3540" s="7">
        <v>109379</v>
      </c>
      <c r="C3540" s="302" t="s">
        <v>5818</v>
      </c>
      <c r="D3540" s="7" t="s">
        <v>5819</v>
      </c>
      <c r="E3540" s="7" t="s">
        <v>126</v>
      </c>
      <c r="F3540" s="7" t="s">
        <v>12</v>
      </c>
      <c r="G3540" s="32">
        <v>274752.31932773109</v>
      </c>
      <c r="H3540" s="7">
        <v>104</v>
      </c>
      <c r="I3540" s="7">
        <v>1312</v>
      </c>
    </row>
    <row r="3541" spans="1:9">
      <c r="A3541" s="7" t="s">
        <v>53</v>
      </c>
      <c r="B3541" s="7">
        <v>109380</v>
      </c>
      <c r="C3541" s="302" t="s">
        <v>5820</v>
      </c>
      <c r="D3541" s="7" t="s">
        <v>5821</v>
      </c>
      <c r="E3541" s="7" t="s">
        <v>198</v>
      </c>
      <c r="F3541" s="7" t="s">
        <v>12</v>
      </c>
      <c r="G3541" s="32">
        <v>155991.97478991598</v>
      </c>
      <c r="H3541" s="7">
        <v>935</v>
      </c>
      <c r="I3541" s="7">
        <v>2198</v>
      </c>
    </row>
    <row r="3542" spans="1:9">
      <c r="A3542" s="7" t="s">
        <v>9</v>
      </c>
      <c r="B3542" s="7">
        <v>109381</v>
      </c>
      <c r="C3542" s="302" t="s">
        <v>5822</v>
      </c>
      <c r="D3542" s="7" t="s">
        <v>5823</v>
      </c>
      <c r="E3542" s="7" t="s">
        <v>78</v>
      </c>
      <c r="F3542" s="7" t="s">
        <v>12</v>
      </c>
      <c r="G3542" s="32">
        <v>24466.899159663866</v>
      </c>
      <c r="H3542" s="7">
        <v>114</v>
      </c>
      <c r="I3542" s="7">
        <v>1348</v>
      </c>
    </row>
    <row r="3543" spans="1:9">
      <c r="A3543" s="7" t="s">
        <v>67</v>
      </c>
      <c r="B3543" s="7">
        <v>109382</v>
      </c>
      <c r="C3543" s="302" t="s">
        <v>5824</v>
      </c>
      <c r="D3543" s="7" t="s">
        <v>5825</v>
      </c>
      <c r="E3543" s="7" t="s">
        <v>176</v>
      </c>
      <c r="F3543" s="7" t="s">
        <v>12</v>
      </c>
      <c r="G3543" s="32">
        <v>227537.08403361347</v>
      </c>
      <c r="H3543" s="7">
        <v>905</v>
      </c>
      <c r="I3543" s="7">
        <v>2911</v>
      </c>
    </row>
    <row r="3544" spans="1:9">
      <c r="A3544" s="7" t="s">
        <v>9</v>
      </c>
      <c r="B3544" s="7">
        <v>109383</v>
      </c>
      <c r="C3544" s="302" t="s">
        <v>5826</v>
      </c>
      <c r="D3544" s="7" t="s">
        <v>5827</v>
      </c>
      <c r="E3544" s="7" t="s">
        <v>63</v>
      </c>
      <c r="F3544" s="7" t="s">
        <v>12</v>
      </c>
      <c r="G3544" s="32">
        <v>42757.563025210089</v>
      </c>
      <c r="H3544" s="7">
        <v>111</v>
      </c>
      <c r="I3544" s="7">
        <v>1331</v>
      </c>
    </row>
    <row r="3545" spans="1:9">
      <c r="A3545" s="7" t="s">
        <v>9</v>
      </c>
      <c r="B3545" s="7">
        <v>109384</v>
      </c>
      <c r="C3545" s="302" t="s">
        <v>5828</v>
      </c>
      <c r="D3545" s="7" t="s">
        <v>5829</v>
      </c>
      <c r="E3545" s="7" t="s">
        <v>28</v>
      </c>
      <c r="F3545" s="7" t="s">
        <v>12</v>
      </c>
      <c r="G3545" s="32">
        <v>14557.983193277312</v>
      </c>
      <c r="H3545" s="7">
        <v>107</v>
      </c>
      <c r="I3545" s="7">
        <v>1318</v>
      </c>
    </row>
    <row r="3546" spans="1:9">
      <c r="A3546" s="7" t="s">
        <v>9</v>
      </c>
      <c r="B3546" s="7">
        <v>109385</v>
      </c>
      <c r="C3546" s="302" t="s">
        <v>5830</v>
      </c>
      <c r="D3546" s="7" t="s">
        <v>5831</v>
      </c>
      <c r="E3546" s="7" t="s">
        <v>65</v>
      </c>
      <c r="F3546" s="7" t="s">
        <v>12</v>
      </c>
      <c r="G3546" s="32">
        <v>17084.042016806721</v>
      </c>
      <c r="H3546" s="7">
        <v>113</v>
      </c>
      <c r="I3546" s="7">
        <v>1341</v>
      </c>
    </row>
    <row r="3547" spans="1:9">
      <c r="A3547" s="7" t="s">
        <v>9</v>
      </c>
      <c r="B3547" s="7">
        <v>109386</v>
      </c>
      <c r="C3547" s="302" t="s">
        <v>5832</v>
      </c>
      <c r="D3547" s="7" t="s">
        <v>5833</v>
      </c>
      <c r="E3547" s="7" t="s">
        <v>63</v>
      </c>
      <c r="F3547" s="7" t="s">
        <v>12</v>
      </c>
      <c r="G3547" s="32">
        <v>18000</v>
      </c>
      <c r="H3547" s="7">
        <v>111</v>
      </c>
      <c r="I3547" s="7">
        <v>1331</v>
      </c>
    </row>
    <row r="3548" spans="1:9">
      <c r="A3548" s="7" t="s">
        <v>9</v>
      </c>
      <c r="B3548" s="7">
        <v>109387</v>
      </c>
      <c r="C3548" s="302" t="s">
        <v>5834</v>
      </c>
      <c r="D3548" s="7" t="s">
        <v>5835</v>
      </c>
      <c r="E3548" s="7" t="s">
        <v>311</v>
      </c>
      <c r="F3548" s="7" t="s">
        <v>12</v>
      </c>
      <c r="G3548" s="32">
        <v>24652.277310924372</v>
      </c>
      <c r="H3548" s="7">
        <v>105</v>
      </c>
      <c r="I3548" s="7">
        <v>1313</v>
      </c>
    </row>
    <row r="3549" spans="1:9">
      <c r="A3549" s="7" t="s">
        <v>9</v>
      </c>
      <c r="B3549" s="7">
        <v>109388</v>
      </c>
      <c r="C3549" s="302" t="s">
        <v>5836</v>
      </c>
      <c r="D3549" s="7" t="s">
        <v>5837</v>
      </c>
      <c r="E3549" s="7" t="s">
        <v>311</v>
      </c>
      <c r="F3549" s="7" t="s">
        <v>12</v>
      </c>
      <c r="G3549" s="32">
        <v>11543</v>
      </c>
      <c r="H3549" s="7">
        <v>105</v>
      </c>
      <c r="I3549" s="7">
        <v>1313</v>
      </c>
    </row>
    <row r="3550" spans="1:9">
      <c r="A3550" s="7" t="s">
        <v>9</v>
      </c>
      <c r="B3550" s="7">
        <v>109389</v>
      </c>
      <c r="C3550" s="302" t="s">
        <v>5838</v>
      </c>
      <c r="D3550" s="7" t="s">
        <v>5839</v>
      </c>
      <c r="E3550" s="7" t="s">
        <v>311</v>
      </c>
      <c r="F3550" s="7" t="s">
        <v>12</v>
      </c>
      <c r="G3550" s="32">
        <v>13558.386554621849</v>
      </c>
      <c r="H3550" s="7">
        <v>105</v>
      </c>
      <c r="I3550" s="7">
        <v>1313</v>
      </c>
    </row>
    <row r="3551" spans="1:9">
      <c r="A3551" s="7" t="s">
        <v>9</v>
      </c>
      <c r="B3551" s="7">
        <v>109390</v>
      </c>
      <c r="C3551" s="302" t="s">
        <v>5840</v>
      </c>
      <c r="D3551" s="7" t="s">
        <v>5841</v>
      </c>
      <c r="E3551" s="7" t="s">
        <v>311</v>
      </c>
      <c r="F3551" s="7" t="s">
        <v>12</v>
      </c>
      <c r="G3551" s="32">
        <v>36302.521008403361</v>
      </c>
      <c r="H3551" s="7">
        <v>105</v>
      </c>
      <c r="I3551" s="7">
        <v>1313</v>
      </c>
    </row>
    <row r="3552" spans="1:9">
      <c r="A3552" s="7" t="s">
        <v>53</v>
      </c>
      <c r="B3552" s="7">
        <v>109391</v>
      </c>
      <c r="C3552" s="302" t="s">
        <v>5842</v>
      </c>
      <c r="D3552" s="7" t="s">
        <v>5843</v>
      </c>
      <c r="E3552" s="7" t="s">
        <v>186</v>
      </c>
      <c r="F3552" s="7" t="s">
        <v>12</v>
      </c>
      <c r="G3552" s="32">
        <v>11543</v>
      </c>
      <c r="H3552" s="7">
        <v>907</v>
      </c>
      <c r="I3552" s="7">
        <v>2101</v>
      </c>
    </row>
    <row r="3553" spans="1:9">
      <c r="A3553" s="7" t="s">
        <v>9</v>
      </c>
      <c r="B3553" s="7">
        <v>109392</v>
      </c>
      <c r="C3553" s="302" t="s">
        <v>5844</v>
      </c>
      <c r="D3553" s="7" t="s">
        <v>5845</v>
      </c>
      <c r="E3553" s="7" t="s">
        <v>311</v>
      </c>
      <c r="F3553" s="7" t="s">
        <v>12</v>
      </c>
      <c r="G3553" s="32">
        <v>26218.563025210085</v>
      </c>
      <c r="H3553" s="7">
        <v>105</v>
      </c>
      <c r="I3553" s="7">
        <v>1313</v>
      </c>
    </row>
    <row r="3554" spans="1:9">
      <c r="A3554" s="7" t="s">
        <v>9</v>
      </c>
      <c r="B3554" s="7">
        <v>109393</v>
      </c>
      <c r="C3554" s="302" t="s">
        <v>5846</v>
      </c>
      <c r="D3554" s="7" t="s">
        <v>5847</v>
      </c>
      <c r="E3554" s="7" t="s">
        <v>126</v>
      </c>
      <c r="F3554" s="7" t="s">
        <v>12</v>
      </c>
      <c r="G3554" s="32">
        <v>21176.478991596639</v>
      </c>
      <c r="H3554" s="7">
        <v>104</v>
      </c>
      <c r="I3554" s="7">
        <v>1312</v>
      </c>
    </row>
    <row r="3555" spans="1:9">
      <c r="A3555" s="7" t="s">
        <v>9</v>
      </c>
      <c r="B3555" s="7">
        <v>109394</v>
      </c>
      <c r="C3555" s="302" t="s">
        <v>5848</v>
      </c>
      <c r="D3555" s="7" t="s">
        <v>5849</v>
      </c>
      <c r="E3555" s="7" t="s">
        <v>63</v>
      </c>
      <c r="F3555" s="7" t="s">
        <v>12</v>
      </c>
      <c r="G3555" s="32">
        <v>13109.277310924372</v>
      </c>
      <c r="H3555" s="7">
        <v>111</v>
      </c>
      <c r="I3555" s="7">
        <v>1331</v>
      </c>
    </row>
    <row r="3556" spans="1:9">
      <c r="A3556" s="7" t="s">
        <v>53</v>
      </c>
      <c r="B3556" s="7">
        <v>109395</v>
      </c>
      <c r="C3556" s="302" t="s">
        <v>5850</v>
      </c>
      <c r="D3556" s="7" t="s">
        <v>5851</v>
      </c>
      <c r="E3556" s="7" t="s">
        <v>72</v>
      </c>
      <c r="F3556" s="7" t="s">
        <v>12</v>
      </c>
      <c r="G3556" s="32">
        <v>22590.243697478993</v>
      </c>
      <c r="H3556" s="7">
        <v>923</v>
      </c>
      <c r="I3556" s="7">
        <v>2148</v>
      </c>
    </row>
    <row r="3557" spans="1:9">
      <c r="A3557" s="7" t="s">
        <v>9</v>
      </c>
      <c r="B3557" s="7">
        <v>109396</v>
      </c>
      <c r="C3557" s="302" t="s">
        <v>5852</v>
      </c>
      <c r="D3557" s="7" t="s">
        <v>5853</v>
      </c>
      <c r="E3557" s="7" t="s">
        <v>126</v>
      </c>
      <c r="F3557" s="7" t="s">
        <v>12</v>
      </c>
      <c r="G3557" s="32">
        <v>111876.51260504201</v>
      </c>
      <c r="H3557" s="7">
        <v>104</v>
      </c>
      <c r="I3557" s="7">
        <v>1312</v>
      </c>
    </row>
    <row r="3558" spans="1:9">
      <c r="A3558" s="7" t="s">
        <v>53</v>
      </c>
      <c r="B3558" s="7">
        <v>109397</v>
      </c>
      <c r="C3558" s="302" t="s">
        <v>5854</v>
      </c>
      <c r="D3558" s="7" t="s">
        <v>5855</v>
      </c>
      <c r="E3558" s="7" t="s">
        <v>118</v>
      </c>
      <c r="F3558" s="7" t="s">
        <v>12</v>
      </c>
      <c r="G3558" s="32">
        <v>69069.02521008403</v>
      </c>
      <c r="H3558" s="7">
        <v>945</v>
      </c>
      <c r="I3558" s="7">
        <v>2233</v>
      </c>
    </row>
    <row r="3559" spans="1:9">
      <c r="A3559" s="7" t="s">
        <v>9</v>
      </c>
      <c r="B3559" s="7">
        <v>109398</v>
      </c>
      <c r="C3559" s="302" t="s">
        <v>5856</v>
      </c>
      <c r="D3559" s="7" t="s">
        <v>5857</v>
      </c>
      <c r="E3559" s="7" t="s">
        <v>28</v>
      </c>
      <c r="F3559" s="7" t="s">
        <v>12</v>
      </c>
      <c r="G3559" s="32">
        <v>13109.277310924372</v>
      </c>
      <c r="H3559" s="7">
        <v>107</v>
      </c>
      <c r="I3559" s="7">
        <v>1318</v>
      </c>
    </row>
    <row r="3560" spans="1:9">
      <c r="A3560" s="7" t="s">
        <v>53</v>
      </c>
      <c r="B3560" s="7">
        <v>109399</v>
      </c>
      <c r="C3560" s="302" t="s">
        <v>5858</v>
      </c>
      <c r="D3560" s="7" t="s">
        <v>5859</v>
      </c>
      <c r="E3560" s="7" t="s">
        <v>72</v>
      </c>
      <c r="F3560" s="7" t="s">
        <v>12</v>
      </c>
      <c r="G3560" s="32">
        <v>17773.100840336137</v>
      </c>
      <c r="H3560" s="7">
        <v>923</v>
      </c>
      <c r="I3560" s="7">
        <v>2148</v>
      </c>
    </row>
    <row r="3561" spans="1:9">
      <c r="A3561" s="7" t="s">
        <v>34</v>
      </c>
      <c r="B3561" s="7">
        <v>109400</v>
      </c>
      <c r="C3561" s="302" t="s">
        <v>5860</v>
      </c>
      <c r="D3561" s="7" t="s">
        <v>5861</v>
      </c>
      <c r="E3561" s="7" t="s">
        <v>364</v>
      </c>
      <c r="F3561" s="7" t="s">
        <v>12</v>
      </c>
      <c r="G3561" s="32">
        <v>4236.9747899159665</v>
      </c>
      <c r="H3561" s="7">
        <v>510</v>
      </c>
      <c r="I3561" s="7">
        <v>1731</v>
      </c>
    </row>
    <row r="3562" spans="1:9">
      <c r="A3562" s="7" t="s">
        <v>34</v>
      </c>
      <c r="B3562" s="7">
        <v>109401</v>
      </c>
      <c r="C3562" s="302" t="s">
        <v>5862</v>
      </c>
      <c r="D3562" s="7" t="s">
        <v>5863</v>
      </c>
      <c r="E3562" s="7" t="s">
        <v>364</v>
      </c>
      <c r="F3562" s="7" t="s">
        <v>12</v>
      </c>
      <c r="G3562" s="32">
        <v>12307.563025210085</v>
      </c>
      <c r="H3562" s="7">
        <v>510</v>
      </c>
      <c r="I3562" s="7">
        <v>1731</v>
      </c>
    </row>
    <row r="3563" spans="1:9">
      <c r="A3563" s="7" t="s">
        <v>9</v>
      </c>
      <c r="B3563" s="7">
        <v>109402</v>
      </c>
      <c r="C3563" s="302" t="s">
        <v>5864</v>
      </c>
      <c r="D3563" s="7" t="s">
        <v>5865</v>
      </c>
      <c r="E3563" s="7" t="s">
        <v>28</v>
      </c>
      <c r="F3563" s="7" t="s">
        <v>12</v>
      </c>
      <c r="G3563" s="32">
        <v>275398.99159663863</v>
      </c>
      <c r="H3563" s="7">
        <v>107</v>
      </c>
      <c r="I3563" s="7">
        <v>1318</v>
      </c>
    </row>
    <row r="3564" spans="1:9">
      <c r="A3564" s="7" t="s">
        <v>34</v>
      </c>
      <c r="B3564" s="7">
        <v>109404</v>
      </c>
      <c r="C3564" s="302" t="s">
        <v>5866</v>
      </c>
      <c r="D3564" s="7" t="s">
        <v>4747</v>
      </c>
      <c r="E3564" s="7" t="s">
        <v>364</v>
      </c>
      <c r="F3564" s="7" t="s">
        <v>12</v>
      </c>
      <c r="G3564" s="32">
        <v>39890.260504201688</v>
      </c>
      <c r="H3564" s="7">
        <v>510</v>
      </c>
      <c r="I3564" s="7">
        <v>1739</v>
      </c>
    </row>
    <row r="3565" spans="1:9">
      <c r="A3565" s="7" t="s">
        <v>156</v>
      </c>
      <c r="B3565" s="7">
        <v>109405</v>
      </c>
      <c r="C3565" s="302" t="s">
        <v>5867</v>
      </c>
      <c r="D3565" s="7" t="s">
        <v>5868</v>
      </c>
      <c r="E3565" s="7" t="s">
        <v>158</v>
      </c>
      <c r="F3565" s="7" t="s">
        <v>12</v>
      </c>
      <c r="G3565" s="32">
        <v>35177.73949579832</v>
      </c>
      <c r="H3565" s="7">
        <v>706</v>
      </c>
      <c r="I3565" s="7">
        <v>1918</v>
      </c>
    </row>
    <row r="3566" spans="1:9">
      <c r="A3566" s="7" t="s">
        <v>156</v>
      </c>
      <c r="B3566" s="7">
        <v>109406</v>
      </c>
      <c r="C3566" s="302" t="s">
        <v>5869</v>
      </c>
      <c r="D3566" s="7" t="s">
        <v>5870</v>
      </c>
      <c r="E3566" s="7" t="s">
        <v>158</v>
      </c>
      <c r="F3566" s="7" t="s">
        <v>12</v>
      </c>
      <c r="G3566" s="32">
        <v>103783.35294117648</v>
      </c>
      <c r="H3566" s="7">
        <v>706</v>
      </c>
      <c r="I3566" s="7">
        <v>1918</v>
      </c>
    </row>
    <row r="3567" spans="1:9">
      <c r="A3567" s="7" t="s">
        <v>156</v>
      </c>
      <c r="B3567" s="7">
        <v>109407</v>
      </c>
      <c r="C3567" s="302" t="s">
        <v>5871</v>
      </c>
      <c r="D3567" s="7" t="s">
        <v>5872</v>
      </c>
      <c r="E3567" s="7" t="s">
        <v>158</v>
      </c>
      <c r="F3567" s="7" t="s">
        <v>12</v>
      </c>
      <c r="G3567" s="32">
        <v>53886.663865546216</v>
      </c>
      <c r="H3567" s="7">
        <v>706</v>
      </c>
      <c r="I3567" s="7">
        <v>1916</v>
      </c>
    </row>
    <row r="3568" spans="1:9">
      <c r="A3568" s="7" t="s">
        <v>53</v>
      </c>
      <c r="B3568" s="7">
        <v>109408</v>
      </c>
      <c r="C3568" s="302" t="s">
        <v>5873</v>
      </c>
      <c r="D3568" s="7" t="s">
        <v>5874</v>
      </c>
      <c r="E3568" s="7" t="s">
        <v>354</v>
      </c>
      <c r="F3568" s="7" t="s">
        <v>12</v>
      </c>
      <c r="G3568" s="32">
        <v>24999.411764705881</v>
      </c>
      <c r="H3568" s="7">
        <v>918</v>
      </c>
      <c r="I3568" s="7">
        <v>2129</v>
      </c>
    </row>
    <row r="3569" spans="1:9">
      <c r="A3569" s="7" t="s">
        <v>9</v>
      </c>
      <c r="B3569" s="7">
        <v>109409</v>
      </c>
      <c r="C3569" s="302" t="s">
        <v>5875</v>
      </c>
      <c r="D3569" s="7" t="s">
        <v>5876</v>
      </c>
      <c r="E3569" s="7" t="s">
        <v>14</v>
      </c>
      <c r="F3569" s="7" t="s">
        <v>12</v>
      </c>
      <c r="G3569" s="32">
        <v>12100.840336134454</v>
      </c>
      <c r="H3569" s="7">
        <v>117</v>
      </c>
      <c r="I3569" s="7">
        <v>1397</v>
      </c>
    </row>
    <row r="3570" spans="1:9">
      <c r="A3570" s="7" t="s">
        <v>24</v>
      </c>
      <c r="B3570" s="7">
        <v>109410</v>
      </c>
      <c r="C3570" s="302" t="s">
        <v>5877</v>
      </c>
      <c r="D3570" s="7" t="s">
        <v>5878</v>
      </c>
      <c r="E3570" s="7" t="s">
        <v>95</v>
      </c>
      <c r="F3570" s="7" t="s">
        <v>12</v>
      </c>
      <c r="G3570" s="32">
        <v>81411.655462184877</v>
      </c>
      <c r="H3570" s="7">
        <v>713</v>
      </c>
      <c r="I3570" s="7">
        <v>1939</v>
      </c>
    </row>
    <row r="3571" spans="1:9">
      <c r="A3571" s="7" t="s">
        <v>53</v>
      </c>
      <c r="B3571" s="7">
        <v>109411</v>
      </c>
      <c r="C3571" s="302" t="s">
        <v>5879</v>
      </c>
      <c r="D3571" s="7" t="s">
        <v>5880</v>
      </c>
      <c r="E3571" s="7" t="s">
        <v>354</v>
      </c>
      <c r="F3571" s="7" t="s">
        <v>12</v>
      </c>
      <c r="G3571" s="32">
        <v>62050.008403361346</v>
      </c>
      <c r="H3571" s="7">
        <v>918</v>
      </c>
      <c r="I3571" s="7">
        <v>2129</v>
      </c>
    </row>
    <row r="3572" spans="1:9">
      <c r="A3572" s="7" t="s">
        <v>9</v>
      </c>
      <c r="B3572" s="7">
        <v>109412</v>
      </c>
      <c r="C3572" s="302" t="s">
        <v>5881</v>
      </c>
      <c r="D3572" s="7" t="s">
        <v>5882</v>
      </c>
      <c r="E3572" s="7" t="s">
        <v>28</v>
      </c>
      <c r="F3572" s="7" t="s">
        <v>12</v>
      </c>
      <c r="G3572" s="32">
        <v>20736</v>
      </c>
      <c r="H3572" s="7">
        <v>107</v>
      </c>
      <c r="I3572" s="7">
        <v>1318</v>
      </c>
    </row>
    <row r="3573" spans="1:9">
      <c r="A3573" s="7" t="s">
        <v>53</v>
      </c>
      <c r="B3573" s="7">
        <v>109413</v>
      </c>
      <c r="C3573" s="302" t="s">
        <v>5883</v>
      </c>
      <c r="D3573" s="7" t="s">
        <v>5884</v>
      </c>
      <c r="E3573" s="7" t="s">
        <v>58</v>
      </c>
      <c r="F3573" s="7" t="s">
        <v>12</v>
      </c>
      <c r="G3573" s="32">
        <v>50541</v>
      </c>
      <c r="H3573" s="7">
        <v>932</v>
      </c>
      <c r="I3573" s="7">
        <v>2178</v>
      </c>
    </row>
    <row r="3574" spans="1:9">
      <c r="A3574" s="7" t="s">
        <v>16</v>
      </c>
      <c r="B3574" s="7">
        <v>109414</v>
      </c>
      <c r="C3574" s="302" t="s">
        <v>5885</v>
      </c>
      <c r="D3574" s="7" t="s">
        <v>5886</v>
      </c>
      <c r="E3574" s="7" t="s">
        <v>20</v>
      </c>
      <c r="F3574" s="7" t="s">
        <v>12</v>
      </c>
      <c r="G3574" s="32">
        <v>95999.831932773115</v>
      </c>
      <c r="H3574" s="7">
        <v>413</v>
      </c>
      <c r="I3574" s="7">
        <v>1683</v>
      </c>
    </row>
    <row r="3575" spans="1:9">
      <c r="A3575" s="7" t="s">
        <v>53</v>
      </c>
      <c r="B3575" s="7">
        <v>109416</v>
      </c>
      <c r="C3575" s="302" t="s">
        <v>5887</v>
      </c>
      <c r="D3575" s="7" t="s">
        <v>5888</v>
      </c>
      <c r="E3575" s="7" t="s">
        <v>87</v>
      </c>
      <c r="F3575" s="7" t="s">
        <v>12</v>
      </c>
      <c r="G3575" s="32">
        <v>57310.915966386565</v>
      </c>
      <c r="H3575" s="7">
        <v>920</v>
      </c>
      <c r="I3575" s="7">
        <v>2135</v>
      </c>
    </row>
    <row r="3576" spans="1:9">
      <c r="A3576" s="7" t="s">
        <v>53</v>
      </c>
      <c r="B3576" s="7">
        <v>109417</v>
      </c>
      <c r="C3576" s="302" t="s">
        <v>5889</v>
      </c>
      <c r="D3576" s="7" t="s">
        <v>5890</v>
      </c>
      <c r="E3576" s="7" t="s">
        <v>143</v>
      </c>
      <c r="F3576" s="7" t="s">
        <v>12</v>
      </c>
      <c r="G3576" s="32">
        <v>37556.663865546223</v>
      </c>
      <c r="H3576" s="7">
        <v>919</v>
      </c>
      <c r="I3576" s="7">
        <v>2132</v>
      </c>
    </row>
    <row r="3577" spans="1:9">
      <c r="A3577" s="7" t="s">
        <v>53</v>
      </c>
      <c r="B3577" s="7">
        <v>109418</v>
      </c>
      <c r="C3577" s="302" t="s">
        <v>5891</v>
      </c>
      <c r="D3577" s="7" t="s">
        <v>5892</v>
      </c>
      <c r="E3577" s="7" t="s">
        <v>143</v>
      </c>
      <c r="F3577" s="7" t="s">
        <v>12</v>
      </c>
      <c r="G3577" s="32">
        <v>21176.403361344539</v>
      </c>
      <c r="H3577" s="7">
        <v>919</v>
      </c>
      <c r="I3577" s="7">
        <v>2132</v>
      </c>
    </row>
    <row r="3578" spans="1:9">
      <c r="A3578" s="7" t="s">
        <v>9</v>
      </c>
      <c r="B3578" s="7">
        <v>109420</v>
      </c>
      <c r="C3578" s="302" t="s">
        <v>5893</v>
      </c>
      <c r="D3578" s="7" t="s">
        <v>5894</v>
      </c>
      <c r="E3578" s="7" t="s">
        <v>153</v>
      </c>
      <c r="F3578" s="7" t="s">
        <v>12</v>
      </c>
      <c r="G3578" s="32">
        <v>24201.680672268907</v>
      </c>
      <c r="H3578" s="7">
        <v>116</v>
      </c>
      <c r="I3578" s="7">
        <v>1346</v>
      </c>
    </row>
    <row r="3579" spans="1:9">
      <c r="A3579" s="7" t="s">
        <v>53</v>
      </c>
      <c r="B3579" s="7">
        <v>109421</v>
      </c>
      <c r="C3579" s="302" t="s">
        <v>5895</v>
      </c>
      <c r="D3579" s="7" t="s">
        <v>5896</v>
      </c>
      <c r="E3579" s="7" t="s">
        <v>354</v>
      </c>
      <c r="F3579" s="7" t="s">
        <v>12</v>
      </c>
      <c r="G3579" s="32">
        <v>31008.361344537814</v>
      </c>
      <c r="H3579" s="7">
        <v>918</v>
      </c>
      <c r="I3579" s="7">
        <v>2129</v>
      </c>
    </row>
    <row r="3580" spans="1:9">
      <c r="A3580" s="7" t="s">
        <v>9</v>
      </c>
      <c r="B3580" s="7">
        <v>109423</v>
      </c>
      <c r="C3580" s="302" t="s">
        <v>5897</v>
      </c>
      <c r="D3580" s="7" t="s">
        <v>5898</v>
      </c>
      <c r="E3580" s="7" t="s">
        <v>23</v>
      </c>
      <c r="F3580" s="7" t="s">
        <v>12</v>
      </c>
      <c r="G3580" s="32">
        <v>117064.17647058824</v>
      </c>
      <c r="H3580" s="7">
        <v>103</v>
      </c>
      <c r="I3580" s="7">
        <v>1308</v>
      </c>
    </row>
    <row r="3581" spans="1:9">
      <c r="A3581" s="7" t="s">
        <v>9</v>
      </c>
      <c r="B3581" s="7">
        <v>109424</v>
      </c>
      <c r="C3581" s="302" t="s">
        <v>5899</v>
      </c>
      <c r="D3581" s="7" t="s">
        <v>5900</v>
      </c>
      <c r="E3581" s="7" t="s">
        <v>28</v>
      </c>
      <c r="F3581" s="7" t="s">
        <v>12</v>
      </c>
      <c r="G3581" s="32">
        <v>16210.35294117647</v>
      </c>
      <c r="H3581" s="7">
        <v>107</v>
      </c>
      <c r="I3581" s="7">
        <v>1318</v>
      </c>
    </row>
    <row r="3582" spans="1:9">
      <c r="A3582" s="7" t="s">
        <v>53</v>
      </c>
      <c r="B3582" s="7">
        <v>109425</v>
      </c>
      <c r="C3582" s="302" t="s">
        <v>5901</v>
      </c>
      <c r="D3582" s="7" t="s">
        <v>5902</v>
      </c>
      <c r="E3582" s="7" t="s">
        <v>72</v>
      </c>
      <c r="F3582" s="7" t="s">
        <v>12</v>
      </c>
      <c r="G3582" s="32">
        <v>16806.798319327732</v>
      </c>
      <c r="H3582" s="7">
        <v>923</v>
      </c>
      <c r="I3582" s="7">
        <v>2148</v>
      </c>
    </row>
    <row r="3583" spans="1:9">
      <c r="A3583" s="7" t="s">
        <v>16</v>
      </c>
      <c r="B3583" s="7">
        <v>109426</v>
      </c>
      <c r="C3583" s="302" t="s">
        <v>5903</v>
      </c>
      <c r="D3583" s="7" t="s">
        <v>5904</v>
      </c>
      <c r="E3583" s="7" t="s">
        <v>20</v>
      </c>
      <c r="F3583" s="7" t="s">
        <v>12</v>
      </c>
      <c r="G3583" s="32">
        <v>15798.319327731093</v>
      </c>
      <c r="H3583" s="7">
        <v>413</v>
      </c>
      <c r="I3583" s="7">
        <v>1683</v>
      </c>
    </row>
    <row r="3584" spans="1:9">
      <c r="A3584" s="7" t="s">
        <v>53</v>
      </c>
      <c r="B3584" s="7">
        <v>109427</v>
      </c>
      <c r="C3584" s="302" t="s">
        <v>5905</v>
      </c>
      <c r="D3584" s="7" t="s">
        <v>5906</v>
      </c>
      <c r="E3584" s="7" t="s">
        <v>143</v>
      </c>
      <c r="F3584" s="7" t="s">
        <v>12</v>
      </c>
      <c r="G3584" s="32">
        <v>8067.2436974789925</v>
      </c>
      <c r="H3584" s="7">
        <v>919</v>
      </c>
      <c r="I3584" s="7">
        <v>2132</v>
      </c>
    </row>
    <row r="3585" spans="1:9">
      <c r="A3585" s="7" t="s">
        <v>53</v>
      </c>
      <c r="B3585" s="7">
        <v>109428</v>
      </c>
      <c r="C3585" s="302" t="s">
        <v>5907</v>
      </c>
      <c r="D3585" s="7" t="s">
        <v>5908</v>
      </c>
      <c r="E3585" s="7" t="s">
        <v>354</v>
      </c>
      <c r="F3585" s="7" t="s">
        <v>12</v>
      </c>
      <c r="G3585" s="32">
        <v>31008.361344537814</v>
      </c>
      <c r="H3585" s="7">
        <v>918</v>
      </c>
      <c r="I3585" s="7">
        <v>2129</v>
      </c>
    </row>
    <row r="3586" spans="1:9">
      <c r="A3586" s="7" t="s">
        <v>9</v>
      </c>
      <c r="B3586" s="7">
        <v>109430</v>
      </c>
      <c r="C3586" s="302" t="s">
        <v>5909</v>
      </c>
      <c r="D3586" s="7" t="s">
        <v>5910</v>
      </c>
      <c r="E3586" s="7" t="s">
        <v>23</v>
      </c>
      <c r="F3586" s="7" t="s">
        <v>12</v>
      </c>
      <c r="G3586" s="32">
        <v>13445.403361344539</v>
      </c>
      <c r="H3586" s="7">
        <v>103</v>
      </c>
      <c r="I3586" s="7">
        <v>1308</v>
      </c>
    </row>
    <row r="3587" spans="1:9">
      <c r="A3587" s="7" t="s">
        <v>53</v>
      </c>
      <c r="B3587" s="7">
        <v>109431</v>
      </c>
      <c r="C3587" s="302" t="s">
        <v>5911</v>
      </c>
      <c r="D3587" s="7" t="s">
        <v>5912</v>
      </c>
      <c r="E3587" s="7" t="s">
        <v>143</v>
      </c>
      <c r="F3587" s="7" t="s">
        <v>12</v>
      </c>
      <c r="G3587" s="32">
        <v>10588.20168067227</v>
      </c>
      <c r="H3587" s="7">
        <v>919</v>
      </c>
      <c r="I3587" s="7">
        <v>2132</v>
      </c>
    </row>
    <row r="3588" spans="1:9">
      <c r="A3588" s="7" t="s">
        <v>16</v>
      </c>
      <c r="B3588" s="7">
        <v>109432</v>
      </c>
      <c r="C3588" s="302" t="s">
        <v>5913</v>
      </c>
      <c r="D3588" s="7" t="s">
        <v>5914</v>
      </c>
      <c r="E3588" s="7" t="s">
        <v>18</v>
      </c>
      <c r="F3588" s="7" t="s">
        <v>12</v>
      </c>
      <c r="G3588" s="32">
        <v>75023.932773109249</v>
      </c>
      <c r="H3588" s="7">
        <v>409</v>
      </c>
      <c r="I3588" s="7">
        <v>1674</v>
      </c>
    </row>
    <row r="3589" spans="1:9">
      <c r="A3589" s="7" t="s">
        <v>34</v>
      </c>
      <c r="B3589" s="7">
        <v>109434</v>
      </c>
      <c r="C3589" s="302" t="s">
        <v>5915</v>
      </c>
      <c r="D3589" s="7" t="s">
        <v>5916</v>
      </c>
      <c r="E3589" s="7" t="s">
        <v>36</v>
      </c>
      <c r="F3589" s="7" t="s">
        <v>12</v>
      </c>
      <c r="G3589" s="32">
        <v>17084.042016806721</v>
      </c>
      <c r="H3589" s="7">
        <v>509</v>
      </c>
      <c r="I3589" s="7">
        <v>1736</v>
      </c>
    </row>
    <row r="3590" spans="1:9">
      <c r="A3590" s="7" t="s">
        <v>9</v>
      </c>
      <c r="B3590" s="7">
        <v>109435</v>
      </c>
      <c r="C3590" s="302" t="s">
        <v>5917</v>
      </c>
      <c r="D3590" s="7" t="s">
        <v>5918</v>
      </c>
      <c r="E3590" s="7" t="s">
        <v>153</v>
      </c>
      <c r="F3590" s="7" t="s">
        <v>12</v>
      </c>
      <c r="G3590" s="32">
        <v>35072.403361344543</v>
      </c>
      <c r="H3590" s="7">
        <v>116</v>
      </c>
      <c r="I3590" s="7">
        <v>1346</v>
      </c>
    </row>
    <row r="3591" spans="1:9">
      <c r="A3591" s="7" t="s">
        <v>53</v>
      </c>
      <c r="B3591" s="7">
        <v>109436</v>
      </c>
      <c r="C3591" s="302" t="s">
        <v>5919</v>
      </c>
      <c r="D3591" s="7" t="s">
        <v>5920</v>
      </c>
      <c r="E3591" s="7" t="s">
        <v>61</v>
      </c>
      <c r="F3591" s="7" t="s">
        <v>12</v>
      </c>
      <c r="G3591" s="32">
        <v>44883.873949579829</v>
      </c>
      <c r="H3591" s="7">
        <v>921</v>
      </c>
      <c r="I3591" s="7">
        <v>2138</v>
      </c>
    </row>
    <row r="3592" spans="1:9">
      <c r="A3592" s="7" t="s">
        <v>9</v>
      </c>
      <c r="B3592" s="7">
        <v>109438</v>
      </c>
      <c r="C3592" s="302" t="s">
        <v>5921</v>
      </c>
      <c r="D3592" s="7" t="s">
        <v>5922</v>
      </c>
      <c r="E3592" s="7" t="s">
        <v>63</v>
      </c>
      <c r="F3592" s="7" t="s">
        <v>12</v>
      </c>
      <c r="G3592" s="32">
        <v>46506.798319327732</v>
      </c>
      <c r="H3592" s="7">
        <v>111</v>
      </c>
      <c r="I3592" s="7">
        <v>1331</v>
      </c>
    </row>
    <row r="3593" spans="1:9">
      <c r="A3593" s="7" t="s">
        <v>16</v>
      </c>
      <c r="B3593" s="7">
        <v>109440</v>
      </c>
      <c r="C3593" s="302" t="s">
        <v>5923</v>
      </c>
      <c r="D3593" s="7" t="s">
        <v>5924</v>
      </c>
      <c r="E3593" s="7" t="s">
        <v>18</v>
      </c>
      <c r="F3593" s="7" t="s">
        <v>12</v>
      </c>
      <c r="G3593" s="32">
        <v>8156.3025210084033</v>
      </c>
      <c r="H3593" s="7">
        <v>409</v>
      </c>
      <c r="I3593" s="7">
        <v>1674</v>
      </c>
    </row>
    <row r="3594" spans="1:9">
      <c r="A3594" s="7" t="s">
        <v>156</v>
      </c>
      <c r="B3594" s="7">
        <v>109441</v>
      </c>
      <c r="C3594" s="302" t="s">
        <v>5925</v>
      </c>
      <c r="D3594" s="7" t="s">
        <v>5926</v>
      </c>
      <c r="E3594" s="7" t="s">
        <v>158</v>
      </c>
      <c r="F3594" s="7" t="s">
        <v>12</v>
      </c>
      <c r="G3594" s="32">
        <v>94600.907563025219</v>
      </c>
      <c r="H3594" s="7">
        <v>706</v>
      </c>
      <c r="I3594" s="7">
        <v>1916</v>
      </c>
    </row>
    <row r="3595" spans="1:9">
      <c r="A3595" s="7" t="s">
        <v>9</v>
      </c>
      <c r="B3595" s="7">
        <v>109442</v>
      </c>
      <c r="C3595" s="302" t="s">
        <v>5927</v>
      </c>
      <c r="D3595" s="7" t="s">
        <v>5928</v>
      </c>
      <c r="E3595" s="7" t="s">
        <v>126</v>
      </c>
      <c r="F3595" s="7" t="s">
        <v>12</v>
      </c>
      <c r="G3595" s="32">
        <v>236323.37815126052</v>
      </c>
      <c r="H3595" s="7">
        <v>104</v>
      </c>
      <c r="I3595" s="7">
        <v>1312</v>
      </c>
    </row>
    <row r="3596" spans="1:9">
      <c r="A3596" s="7" t="s">
        <v>9</v>
      </c>
      <c r="B3596" s="7">
        <v>109444</v>
      </c>
      <c r="C3596" s="302" t="s">
        <v>5929</v>
      </c>
      <c r="D3596" s="7" t="s">
        <v>5930</v>
      </c>
      <c r="E3596" s="7" t="s">
        <v>11</v>
      </c>
      <c r="F3596" s="7" t="s">
        <v>12</v>
      </c>
      <c r="G3596" s="32">
        <v>15126.050420168069</v>
      </c>
      <c r="H3596" s="7">
        <v>102</v>
      </c>
      <c r="I3596" s="7">
        <v>1304</v>
      </c>
    </row>
    <row r="3597" spans="1:9">
      <c r="A3597" s="7" t="s">
        <v>9</v>
      </c>
      <c r="B3597" s="7">
        <v>109445</v>
      </c>
      <c r="C3597" s="302" t="s">
        <v>5931</v>
      </c>
      <c r="D3597" s="7" t="s">
        <v>5932</v>
      </c>
      <c r="E3597" s="7" t="s">
        <v>28</v>
      </c>
      <c r="F3597" s="7" t="s">
        <v>12</v>
      </c>
      <c r="G3597" s="32">
        <v>56998.941176470595</v>
      </c>
      <c r="H3597" s="7">
        <v>107</v>
      </c>
      <c r="I3597" s="7">
        <v>1318</v>
      </c>
    </row>
    <row r="3598" spans="1:9">
      <c r="A3598" s="7" t="s">
        <v>16</v>
      </c>
      <c r="B3598" s="7">
        <v>109446</v>
      </c>
      <c r="C3598" s="302" t="s">
        <v>5933</v>
      </c>
      <c r="D3598" s="7" t="s">
        <v>5934</v>
      </c>
      <c r="E3598" s="7" t="s">
        <v>20</v>
      </c>
      <c r="F3598" s="7" t="s">
        <v>12</v>
      </c>
      <c r="G3598" s="32">
        <v>71205.789915966394</v>
      </c>
      <c r="H3598" s="7">
        <v>413</v>
      </c>
      <c r="I3598" s="7">
        <v>1683</v>
      </c>
    </row>
    <row r="3599" spans="1:9">
      <c r="A3599" s="7" t="s">
        <v>9</v>
      </c>
      <c r="B3599" s="7">
        <v>109448</v>
      </c>
      <c r="C3599" s="302" t="s">
        <v>5935</v>
      </c>
      <c r="D3599" s="7" t="s">
        <v>5936</v>
      </c>
      <c r="E3599" s="7" t="s">
        <v>14</v>
      </c>
      <c r="F3599" s="7" t="s">
        <v>12</v>
      </c>
      <c r="G3599" s="32">
        <v>72950.941176470587</v>
      </c>
      <c r="H3599" s="7">
        <v>117</v>
      </c>
      <c r="I3599" s="7">
        <v>1397</v>
      </c>
    </row>
    <row r="3600" spans="1:9">
      <c r="A3600" s="7" t="s">
        <v>53</v>
      </c>
      <c r="B3600" s="7">
        <v>109449</v>
      </c>
      <c r="C3600" s="302" t="s">
        <v>5937</v>
      </c>
      <c r="D3600" s="7" t="s">
        <v>5938</v>
      </c>
      <c r="E3600" s="7" t="s">
        <v>143</v>
      </c>
      <c r="F3600" s="7" t="s">
        <v>12</v>
      </c>
      <c r="G3600" s="32">
        <v>28224</v>
      </c>
      <c r="H3600" s="7">
        <v>919</v>
      </c>
      <c r="I3600" s="7">
        <v>2132</v>
      </c>
    </row>
    <row r="3601" spans="1:9">
      <c r="A3601" s="7" t="s">
        <v>9</v>
      </c>
      <c r="B3601" s="7">
        <v>109450</v>
      </c>
      <c r="C3601" s="302" t="s">
        <v>5939</v>
      </c>
      <c r="D3601" s="7" t="s">
        <v>5940</v>
      </c>
      <c r="E3601" s="7" t="s">
        <v>78</v>
      </c>
      <c r="F3601" s="7" t="s">
        <v>12</v>
      </c>
      <c r="G3601" s="32">
        <v>5462.2016806722695</v>
      </c>
      <c r="H3601" s="7">
        <v>114</v>
      </c>
      <c r="I3601" s="7">
        <v>1348</v>
      </c>
    </row>
    <row r="3602" spans="1:9">
      <c r="A3602" s="7" t="s">
        <v>9</v>
      </c>
      <c r="B3602" s="7">
        <v>109451</v>
      </c>
      <c r="C3602" s="302" t="s">
        <v>5941</v>
      </c>
      <c r="D3602" s="7" t="s">
        <v>5942</v>
      </c>
      <c r="E3602" s="7" t="s">
        <v>14</v>
      </c>
      <c r="F3602" s="7" t="s">
        <v>12</v>
      </c>
      <c r="G3602" s="32">
        <v>34917.000000000007</v>
      </c>
      <c r="H3602" s="7">
        <v>117</v>
      </c>
      <c r="I3602" s="7">
        <v>1397</v>
      </c>
    </row>
    <row r="3603" spans="1:9">
      <c r="A3603" s="7" t="s">
        <v>53</v>
      </c>
      <c r="B3603" s="7">
        <v>109452</v>
      </c>
      <c r="C3603" s="302" t="s">
        <v>5943</v>
      </c>
      <c r="D3603" s="7" t="s">
        <v>5944</v>
      </c>
      <c r="E3603" s="7" t="s">
        <v>58</v>
      </c>
      <c r="F3603" s="7" t="s">
        <v>12</v>
      </c>
      <c r="G3603" s="32">
        <v>25090.949579831933</v>
      </c>
      <c r="H3603" s="7">
        <v>932</v>
      </c>
      <c r="I3603" s="7">
        <v>2178</v>
      </c>
    </row>
    <row r="3604" spans="1:9">
      <c r="A3604" s="7" t="s">
        <v>53</v>
      </c>
      <c r="B3604" s="7">
        <v>109453</v>
      </c>
      <c r="C3604" s="302" t="s">
        <v>5945</v>
      </c>
      <c r="D3604" s="7" t="s">
        <v>5946</v>
      </c>
      <c r="E3604" s="7" t="s">
        <v>87</v>
      </c>
      <c r="F3604" s="7" t="s">
        <v>12</v>
      </c>
      <c r="G3604" s="32">
        <v>24720.73949579832</v>
      </c>
      <c r="H3604" s="7">
        <v>920</v>
      </c>
      <c r="I3604" s="7">
        <v>2135</v>
      </c>
    </row>
    <row r="3605" spans="1:9">
      <c r="A3605" s="7" t="s">
        <v>53</v>
      </c>
      <c r="B3605" s="7">
        <v>109454</v>
      </c>
      <c r="C3605" s="302" t="s">
        <v>5947</v>
      </c>
      <c r="D3605" s="7" t="s">
        <v>5948</v>
      </c>
      <c r="E3605" s="7" t="s">
        <v>1123</v>
      </c>
      <c r="F3605" s="7" t="s">
        <v>12</v>
      </c>
      <c r="G3605" s="32">
        <v>31722.73949579832</v>
      </c>
      <c r="H3605" s="7">
        <v>926</v>
      </c>
      <c r="I3605" s="7">
        <v>2157</v>
      </c>
    </row>
    <row r="3606" spans="1:9">
      <c r="A3606" s="7" t="s">
        <v>53</v>
      </c>
      <c r="B3606" s="7">
        <v>109455</v>
      </c>
      <c r="C3606" s="302" t="s">
        <v>5949</v>
      </c>
      <c r="D3606" s="7" t="s">
        <v>5950</v>
      </c>
      <c r="E3606" s="7" t="s">
        <v>1123</v>
      </c>
      <c r="F3606" s="7" t="s">
        <v>12</v>
      </c>
      <c r="G3606" s="32">
        <v>4327.7310924369749</v>
      </c>
      <c r="H3606" s="7">
        <v>926</v>
      </c>
      <c r="I3606" s="7">
        <v>2157</v>
      </c>
    </row>
    <row r="3607" spans="1:9">
      <c r="A3607" s="7" t="s">
        <v>53</v>
      </c>
      <c r="B3607" s="7">
        <v>109456</v>
      </c>
      <c r="C3607" s="302" t="s">
        <v>5951</v>
      </c>
      <c r="D3607" s="7" t="s">
        <v>5952</v>
      </c>
      <c r="E3607" s="7" t="s">
        <v>87</v>
      </c>
      <c r="F3607" s="7" t="s">
        <v>12</v>
      </c>
      <c r="G3607" s="32">
        <v>234964.55462184874</v>
      </c>
      <c r="H3607" s="7">
        <v>920</v>
      </c>
      <c r="I3607" s="7">
        <v>2135</v>
      </c>
    </row>
    <row r="3608" spans="1:9">
      <c r="A3608" s="7" t="s">
        <v>31</v>
      </c>
      <c r="B3608" s="7">
        <v>109457</v>
      </c>
      <c r="C3608" s="302" t="s">
        <v>5953</v>
      </c>
      <c r="D3608" s="7" t="s">
        <v>4195</v>
      </c>
      <c r="E3608" s="7" t="s">
        <v>33</v>
      </c>
      <c r="F3608" s="7" t="s">
        <v>12</v>
      </c>
      <c r="G3608" s="32">
        <v>114958.05882352941</v>
      </c>
      <c r="H3608" s="7">
        <v>612</v>
      </c>
      <c r="I3608" s="7">
        <v>1836</v>
      </c>
    </row>
    <row r="3609" spans="1:9">
      <c r="A3609" s="7" t="s">
        <v>53</v>
      </c>
      <c r="B3609" s="7">
        <v>109458</v>
      </c>
      <c r="C3609" s="302" t="s">
        <v>5954</v>
      </c>
      <c r="D3609" s="7" t="s">
        <v>5955</v>
      </c>
      <c r="E3609" s="7" t="s">
        <v>225</v>
      </c>
      <c r="F3609" s="7" t="s">
        <v>12</v>
      </c>
      <c r="G3609" s="32">
        <v>24340.159663865546</v>
      </c>
      <c r="H3609" s="7">
        <v>908</v>
      </c>
      <c r="I3609" s="7">
        <v>2104</v>
      </c>
    </row>
    <row r="3610" spans="1:9">
      <c r="A3610" s="7" t="s">
        <v>53</v>
      </c>
      <c r="B3610" s="7">
        <v>109459</v>
      </c>
      <c r="C3610" s="302" t="s">
        <v>5956</v>
      </c>
      <c r="D3610" s="7" t="s">
        <v>5957</v>
      </c>
      <c r="E3610" s="7" t="s">
        <v>186</v>
      </c>
      <c r="F3610" s="7" t="s">
        <v>12</v>
      </c>
      <c r="G3610" s="32">
        <v>50648.201680672275</v>
      </c>
      <c r="H3610" s="7">
        <v>907</v>
      </c>
      <c r="I3610" s="7">
        <v>2101</v>
      </c>
    </row>
    <row r="3611" spans="1:9">
      <c r="A3611" s="7" t="s">
        <v>53</v>
      </c>
      <c r="B3611" s="7">
        <v>109460</v>
      </c>
      <c r="C3611" s="302" t="s">
        <v>5958</v>
      </c>
      <c r="D3611" s="7" t="s">
        <v>5959</v>
      </c>
      <c r="E3611" s="7" t="s">
        <v>354</v>
      </c>
      <c r="F3611" s="7" t="s">
        <v>12</v>
      </c>
      <c r="G3611" s="32">
        <v>191597.52100840336</v>
      </c>
      <c r="H3611" s="7">
        <v>918</v>
      </c>
      <c r="I3611" s="7">
        <v>2129</v>
      </c>
    </row>
    <row r="3612" spans="1:9">
      <c r="A3612" s="7" t="s">
        <v>53</v>
      </c>
      <c r="B3612" s="7">
        <v>109461</v>
      </c>
      <c r="C3612" s="302" t="s">
        <v>5960</v>
      </c>
      <c r="D3612" s="7" t="s">
        <v>5961</v>
      </c>
      <c r="E3612" s="7" t="s">
        <v>55</v>
      </c>
      <c r="F3612" s="7" t="s">
        <v>12</v>
      </c>
      <c r="G3612" s="32">
        <v>72050</v>
      </c>
      <c r="H3612" s="7">
        <v>936</v>
      </c>
      <c r="I3612" s="7">
        <v>2201</v>
      </c>
    </row>
    <row r="3613" spans="1:9">
      <c r="A3613" s="7" t="s">
        <v>9</v>
      </c>
      <c r="B3613" s="7">
        <v>109462</v>
      </c>
      <c r="C3613" s="302" t="s">
        <v>5962</v>
      </c>
      <c r="D3613" s="7" t="s">
        <v>5963</v>
      </c>
      <c r="E3613" s="7" t="s">
        <v>28</v>
      </c>
      <c r="F3613" s="7" t="s">
        <v>12</v>
      </c>
      <c r="G3613" s="32">
        <v>2541.8319327731097</v>
      </c>
      <c r="H3613" s="7">
        <v>107</v>
      </c>
      <c r="I3613" s="7">
        <v>1318</v>
      </c>
    </row>
    <row r="3614" spans="1:9">
      <c r="A3614" s="7" t="s">
        <v>53</v>
      </c>
      <c r="B3614" s="7">
        <v>109463</v>
      </c>
      <c r="C3614" s="302" t="s">
        <v>5964</v>
      </c>
      <c r="D3614" s="7" t="s">
        <v>5965</v>
      </c>
      <c r="E3614" s="7" t="s">
        <v>61</v>
      </c>
      <c r="F3614" s="7" t="s">
        <v>12</v>
      </c>
      <c r="G3614" s="32">
        <v>15872.882352941177</v>
      </c>
      <c r="H3614" s="7">
        <v>921</v>
      </c>
      <c r="I3614" s="7">
        <v>2138</v>
      </c>
    </row>
    <row r="3615" spans="1:9">
      <c r="A3615" s="7" t="s">
        <v>16</v>
      </c>
      <c r="B3615" s="7">
        <v>109464</v>
      </c>
      <c r="C3615" s="302" t="s">
        <v>5966</v>
      </c>
      <c r="D3615" s="7" t="s">
        <v>5967</v>
      </c>
      <c r="E3615" s="7" t="s">
        <v>20</v>
      </c>
      <c r="F3615" s="7" t="s">
        <v>12</v>
      </c>
      <c r="G3615" s="32">
        <v>15690</v>
      </c>
      <c r="H3615" s="7">
        <v>413</v>
      </c>
      <c r="I3615" s="7">
        <v>1683</v>
      </c>
    </row>
    <row r="3616" spans="1:9">
      <c r="A3616" s="7" t="s">
        <v>9</v>
      </c>
      <c r="B3616" s="7">
        <v>109466</v>
      </c>
      <c r="C3616" s="302" t="s">
        <v>5968</v>
      </c>
      <c r="D3616" s="7" t="s">
        <v>5969</v>
      </c>
      <c r="E3616" s="7" t="s">
        <v>78</v>
      </c>
      <c r="F3616" s="7" t="s">
        <v>12</v>
      </c>
      <c r="G3616" s="32">
        <v>11892.142857142857</v>
      </c>
      <c r="H3616" s="7">
        <v>114</v>
      </c>
      <c r="I3616" s="7">
        <v>1348</v>
      </c>
    </row>
    <row r="3617" spans="1:9">
      <c r="A3617" s="7" t="s">
        <v>53</v>
      </c>
      <c r="B3617" s="7">
        <v>109467</v>
      </c>
      <c r="C3617" s="302" t="s">
        <v>5970</v>
      </c>
      <c r="D3617" s="7" t="s">
        <v>5971</v>
      </c>
      <c r="E3617" s="7" t="s">
        <v>354</v>
      </c>
      <c r="F3617" s="7" t="s">
        <v>12</v>
      </c>
      <c r="G3617" s="32">
        <v>48378.176470588238</v>
      </c>
      <c r="H3617" s="7">
        <v>918</v>
      </c>
      <c r="I3617" s="7">
        <v>2129</v>
      </c>
    </row>
    <row r="3618" spans="1:9">
      <c r="A3618" s="7" t="s">
        <v>9</v>
      </c>
      <c r="B3618" s="7">
        <v>109468</v>
      </c>
      <c r="C3618" s="302" t="s">
        <v>5972</v>
      </c>
      <c r="D3618" s="7" t="s">
        <v>5973</v>
      </c>
      <c r="E3618" s="7" t="s">
        <v>63</v>
      </c>
      <c r="F3618" s="7" t="s">
        <v>12</v>
      </c>
      <c r="G3618" s="32">
        <v>24090.806722689078</v>
      </c>
      <c r="H3618" s="7">
        <v>111</v>
      </c>
      <c r="I3618" s="7">
        <v>1331</v>
      </c>
    </row>
    <row r="3619" spans="1:9">
      <c r="A3619" s="7" t="s">
        <v>53</v>
      </c>
      <c r="B3619" s="7">
        <v>109469</v>
      </c>
      <c r="C3619" s="302" t="s">
        <v>5974</v>
      </c>
      <c r="D3619" s="7" t="s">
        <v>5975</v>
      </c>
      <c r="E3619" s="7" t="s">
        <v>72</v>
      </c>
      <c r="F3619" s="7" t="s">
        <v>12</v>
      </c>
      <c r="G3619" s="32">
        <v>23109.201680672271</v>
      </c>
      <c r="H3619" s="7">
        <v>923</v>
      </c>
      <c r="I3619" s="7">
        <v>2148</v>
      </c>
    </row>
    <row r="3620" spans="1:9">
      <c r="A3620" s="7" t="s">
        <v>31</v>
      </c>
      <c r="B3620" s="7">
        <v>109470</v>
      </c>
      <c r="C3620" s="302" t="s">
        <v>5976</v>
      </c>
      <c r="D3620" s="7" t="s">
        <v>5977</v>
      </c>
      <c r="E3620" s="7" t="s">
        <v>116</v>
      </c>
      <c r="F3620" s="7" t="s">
        <v>12</v>
      </c>
      <c r="G3620" s="32">
        <v>57489.411764705881</v>
      </c>
      <c r="H3620" s="7">
        <v>605</v>
      </c>
      <c r="I3620" s="7">
        <v>1814</v>
      </c>
    </row>
    <row r="3621" spans="1:9">
      <c r="A3621" s="7" t="s">
        <v>34</v>
      </c>
      <c r="B3621" s="7">
        <v>109471</v>
      </c>
      <c r="C3621" s="302" t="s">
        <v>5978</v>
      </c>
      <c r="D3621" s="7" t="s">
        <v>5979</v>
      </c>
      <c r="E3621" s="7" t="s">
        <v>36</v>
      </c>
      <c r="F3621" s="7" t="s">
        <v>12</v>
      </c>
      <c r="G3621" s="32">
        <v>8542.0168067226896</v>
      </c>
      <c r="H3621" s="7">
        <v>509</v>
      </c>
      <c r="I3621" s="7">
        <v>1736</v>
      </c>
    </row>
    <row r="3622" spans="1:9">
      <c r="A3622" s="7" t="s">
        <v>53</v>
      </c>
      <c r="B3622" s="7">
        <v>109472</v>
      </c>
      <c r="C3622" s="302" t="s">
        <v>5980</v>
      </c>
      <c r="D3622" s="7" t="s">
        <v>5971</v>
      </c>
      <c r="E3622" s="7" t="s">
        <v>354</v>
      </c>
      <c r="F3622" s="7" t="s">
        <v>12</v>
      </c>
      <c r="G3622" s="32">
        <v>88133.781512605041</v>
      </c>
      <c r="H3622" s="7">
        <v>918</v>
      </c>
      <c r="I3622" s="7">
        <v>2129</v>
      </c>
    </row>
    <row r="3623" spans="1:9">
      <c r="A3623" s="7" t="s">
        <v>53</v>
      </c>
      <c r="B3623" s="7">
        <v>109473</v>
      </c>
      <c r="C3623" s="302" t="s">
        <v>5981</v>
      </c>
      <c r="D3623" s="7" t="s">
        <v>5982</v>
      </c>
      <c r="E3623" s="7" t="s">
        <v>72</v>
      </c>
      <c r="F3623" s="7" t="s">
        <v>12</v>
      </c>
      <c r="G3623" s="32">
        <v>16806.798319327732</v>
      </c>
      <c r="H3623" s="7">
        <v>923</v>
      </c>
      <c r="I3623" s="7">
        <v>2148</v>
      </c>
    </row>
    <row r="3624" spans="1:9">
      <c r="A3624" s="7" t="s">
        <v>9</v>
      </c>
      <c r="B3624" s="7">
        <v>109474</v>
      </c>
      <c r="C3624" s="302" t="s">
        <v>5983</v>
      </c>
      <c r="D3624" s="7" t="s">
        <v>5984</v>
      </c>
      <c r="E3624" s="7" t="s">
        <v>28</v>
      </c>
      <c r="F3624" s="7" t="s">
        <v>12</v>
      </c>
      <c r="G3624" s="32">
        <v>318109.09243697481</v>
      </c>
      <c r="H3624" s="7">
        <v>107</v>
      </c>
      <c r="I3624" s="7">
        <v>1318</v>
      </c>
    </row>
    <row r="3625" spans="1:9">
      <c r="A3625" s="7" t="s">
        <v>9</v>
      </c>
      <c r="B3625" s="7">
        <v>109476</v>
      </c>
      <c r="C3625" s="302" t="s">
        <v>5985</v>
      </c>
      <c r="D3625" s="7" t="s">
        <v>5986</v>
      </c>
      <c r="E3625" s="7" t="s">
        <v>23</v>
      </c>
      <c r="F3625" s="7" t="s">
        <v>12</v>
      </c>
      <c r="G3625" s="32">
        <v>32076.336134453781</v>
      </c>
      <c r="H3625" s="7">
        <v>103</v>
      </c>
      <c r="I3625" s="7">
        <v>1308</v>
      </c>
    </row>
    <row r="3626" spans="1:9">
      <c r="A3626" s="7" t="s">
        <v>53</v>
      </c>
      <c r="B3626" s="7">
        <v>109477</v>
      </c>
      <c r="C3626" s="302" t="s">
        <v>5987</v>
      </c>
      <c r="D3626" s="7" t="s">
        <v>5988</v>
      </c>
      <c r="E3626" s="7" t="s">
        <v>87</v>
      </c>
      <c r="F3626" s="7" t="s">
        <v>12</v>
      </c>
      <c r="G3626" s="32">
        <v>113048.34453781514</v>
      </c>
      <c r="H3626" s="7">
        <v>920</v>
      </c>
      <c r="I3626" s="7">
        <v>2135</v>
      </c>
    </row>
    <row r="3627" spans="1:9">
      <c r="A3627" s="7" t="s">
        <v>24</v>
      </c>
      <c r="B3627" s="7">
        <v>109478</v>
      </c>
      <c r="C3627" s="302" t="s">
        <v>5989</v>
      </c>
      <c r="D3627" s="7" t="s">
        <v>5990</v>
      </c>
      <c r="E3627" s="7" t="s">
        <v>52</v>
      </c>
      <c r="F3627" s="7" t="s">
        <v>12</v>
      </c>
      <c r="G3627" s="32">
        <v>60130.142857142855</v>
      </c>
      <c r="H3627" s="7">
        <v>720</v>
      </c>
      <c r="I3627" s="7">
        <v>1981</v>
      </c>
    </row>
    <row r="3628" spans="1:9">
      <c r="A3628" s="7" t="s">
        <v>9</v>
      </c>
      <c r="B3628" s="7">
        <v>109479</v>
      </c>
      <c r="C3628" s="302" t="s">
        <v>5991</v>
      </c>
      <c r="D3628" s="7" t="s">
        <v>5992</v>
      </c>
      <c r="E3628" s="7" t="s">
        <v>28</v>
      </c>
      <c r="F3628" s="7" t="s">
        <v>12</v>
      </c>
      <c r="G3628" s="32">
        <v>172437.08403361347</v>
      </c>
      <c r="H3628" s="7">
        <v>107</v>
      </c>
      <c r="I3628" s="7">
        <v>1318</v>
      </c>
    </row>
    <row r="3629" spans="1:9">
      <c r="A3629" s="7" t="s">
        <v>53</v>
      </c>
      <c r="B3629" s="7">
        <v>109480</v>
      </c>
      <c r="C3629" s="302" t="s">
        <v>5993</v>
      </c>
      <c r="D3629" s="7" t="s">
        <v>5994</v>
      </c>
      <c r="E3629" s="7" t="s">
        <v>61</v>
      </c>
      <c r="F3629" s="7" t="s">
        <v>12</v>
      </c>
      <c r="G3629" s="32">
        <v>117346.47058823529</v>
      </c>
      <c r="H3629" s="7">
        <v>921</v>
      </c>
      <c r="I3629" s="7">
        <v>2138</v>
      </c>
    </row>
    <row r="3630" spans="1:9">
      <c r="A3630" s="7" t="s">
        <v>53</v>
      </c>
      <c r="B3630" s="7">
        <v>109482</v>
      </c>
      <c r="C3630" s="302" t="s">
        <v>5995</v>
      </c>
      <c r="D3630" s="7" t="s">
        <v>5996</v>
      </c>
      <c r="E3630" s="7" t="s">
        <v>72</v>
      </c>
      <c r="F3630" s="7" t="s">
        <v>12</v>
      </c>
      <c r="G3630" s="32">
        <v>26925.840336134454</v>
      </c>
      <c r="H3630" s="7">
        <v>923</v>
      </c>
      <c r="I3630" s="7">
        <v>2148</v>
      </c>
    </row>
    <row r="3631" spans="1:9">
      <c r="A3631" s="7" t="s">
        <v>53</v>
      </c>
      <c r="B3631" s="7">
        <v>109483</v>
      </c>
      <c r="C3631" s="302" t="s">
        <v>5997</v>
      </c>
      <c r="D3631" s="7" t="s">
        <v>5998</v>
      </c>
      <c r="E3631" s="7" t="s">
        <v>87</v>
      </c>
      <c r="F3631" s="7" t="s">
        <v>12</v>
      </c>
      <c r="G3631" s="32">
        <v>17774.873949579833</v>
      </c>
      <c r="H3631" s="7">
        <v>920</v>
      </c>
      <c r="I3631" s="7">
        <v>2135</v>
      </c>
    </row>
    <row r="3632" spans="1:9">
      <c r="A3632" s="7" t="s">
        <v>9</v>
      </c>
      <c r="B3632" s="7">
        <v>109484</v>
      </c>
      <c r="C3632" s="302" t="s">
        <v>5999</v>
      </c>
      <c r="D3632" s="7" t="s">
        <v>6000</v>
      </c>
      <c r="E3632" s="7" t="s">
        <v>11</v>
      </c>
      <c r="F3632" s="7" t="s">
        <v>12</v>
      </c>
      <c r="G3632" s="32">
        <v>30252.100840336137</v>
      </c>
      <c r="H3632" s="7">
        <v>102</v>
      </c>
      <c r="I3632" s="7">
        <v>1304</v>
      </c>
    </row>
    <row r="3633" spans="1:9">
      <c r="A3633" s="7" t="s">
        <v>16</v>
      </c>
      <c r="B3633" s="7">
        <v>109485</v>
      </c>
      <c r="C3633" s="302" t="s">
        <v>6001</v>
      </c>
      <c r="D3633" s="7" t="s">
        <v>6002</v>
      </c>
      <c r="E3633" s="7" t="s">
        <v>18</v>
      </c>
      <c r="F3633" s="7" t="s">
        <v>12</v>
      </c>
      <c r="G3633" s="32">
        <v>28753.142857142855</v>
      </c>
      <c r="H3633" s="7">
        <v>409</v>
      </c>
      <c r="I3633" s="7">
        <v>1674</v>
      </c>
    </row>
    <row r="3634" spans="1:9">
      <c r="A3634" s="7" t="s">
        <v>53</v>
      </c>
      <c r="B3634" s="7">
        <v>109486</v>
      </c>
      <c r="C3634" s="302" t="s">
        <v>6003</v>
      </c>
      <c r="D3634" s="7" t="s">
        <v>6004</v>
      </c>
      <c r="E3634" s="7" t="s">
        <v>72</v>
      </c>
      <c r="F3634" s="7" t="s">
        <v>12</v>
      </c>
      <c r="G3634" s="32">
        <v>16806.798319327732</v>
      </c>
      <c r="H3634" s="7">
        <v>923</v>
      </c>
      <c r="I3634" s="7">
        <v>2148</v>
      </c>
    </row>
    <row r="3635" spans="1:9">
      <c r="A3635" s="7" t="s">
        <v>423</v>
      </c>
      <c r="B3635" s="7">
        <v>109487</v>
      </c>
      <c r="C3635" s="302" t="s">
        <v>6005</v>
      </c>
      <c r="D3635" s="7" t="s">
        <v>6006</v>
      </c>
      <c r="E3635" s="7" t="s">
        <v>425</v>
      </c>
      <c r="F3635" s="7" t="s">
        <v>12</v>
      </c>
      <c r="G3635" s="32">
        <v>84621.773109243702</v>
      </c>
      <c r="H3635" s="7">
        <v>405</v>
      </c>
      <c r="I3635" s="7">
        <v>1641</v>
      </c>
    </row>
    <row r="3636" spans="1:9">
      <c r="A3636" s="7" t="s">
        <v>9</v>
      </c>
      <c r="B3636" s="7">
        <v>109488</v>
      </c>
      <c r="C3636" s="302" t="s">
        <v>6007</v>
      </c>
      <c r="D3636" s="7" t="s">
        <v>6008</v>
      </c>
      <c r="E3636" s="7" t="s">
        <v>78</v>
      </c>
      <c r="F3636" s="7" t="s">
        <v>12</v>
      </c>
      <c r="G3636" s="32">
        <v>53386.563025210089</v>
      </c>
      <c r="H3636" s="7">
        <v>114</v>
      </c>
      <c r="I3636" s="7">
        <v>1348</v>
      </c>
    </row>
    <row r="3637" spans="1:9">
      <c r="A3637" s="7" t="s">
        <v>53</v>
      </c>
      <c r="B3637" s="7">
        <v>109489</v>
      </c>
      <c r="C3637" s="302" t="s">
        <v>6009</v>
      </c>
      <c r="D3637" s="7" t="s">
        <v>6010</v>
      </c>
      <c r="E3637" s="7" t="s">
        <v>225</v>
      </c>
      <c r="F3637" s="7" t="s">
        <v>12</v>
      </c>
      <c r="G3637" s="32">
        <v>26460.000000000004</v>
      </c>
      <c r="H3637" s="7">
        <v>908</v>
      </c>
      <c r="I3637" s="7">
        <v>2104</v>
      </c>
    </row>
    <row r="3638" spans="1:9">
      <c r="A3638" s="7" t="s">
        <v>423</v>
      </c>
      <c r="B3638" s="7">
        <v>109490</v>
      </c>
      <c r="C3638" s="302" t="s">
        <v>6011</v>
      </c>
      <c r="D3638" s="7" t="s">
        <v>6012</v>
      </c>
      <c r="E3638" s="7" t="s">
        <v>425</v>
      </c>
      <c r="F3638" s="7" t="s">
        <v>12</v>
      </c>
      <c r="G3638" s="32">
        <v>71739.436974789918</v>
      </c>
      <c r="H3638" s="7">
        <v>405</v>
      </c>
      <c r="I3638" s="7">
        <v>1641</v>
      </c>
    </row>
    <row r="3639" spans="1:9">
      <c r="A3639" s="7" t="s">
        <v>53</v>
      </c>
      <c r="B3639" s="7">
        <v>109491</v>
      </c>
      <c r="C3639" s="302" t="s">
        <v>6013</v>
      </c>
      <c r="D3639" s="7" t="s">
        <v>6014</v>
      </c>
      <c r="E3639" s="7" t="s">
        <v>143</v>
      </c>
      <c r="F3639" s="7" t="s">
        <v>12</v>
      </c>
      <c r="G3639" s="32">
        <v>62171.512605042022</v>
      </c>
      <c r="H3639" s="7">
        <v>919</v>
      </c>
      <c r="I3639" s="7">
        <v>2132</v>
      </c>
    </row>
    <row r="3640" spans="1:9">
      <c r="A3640" s="7" t="s">
        <v>53</v>
      </c>
      <c r="B3640" s="7">
        <v>109493</v>
      </c>
      <c r="C3640" s="302" t="s">
        <v>6015</v>
      </c>
      <c r="D3640" s="7" t="s">
        <v>6016</v>
      </c>
      <c r="E3640" s="7" t="s">
        <v>87</v>
      </c>
      <c r="F3640" s="7" t="s">
        <v>12</v>
      </c>
      <c r="G3640" s="32">
        <v>33529.436974789918</v>
      </c>
      <c r="H3640" s="7">
        <v>920</v>
      </c>
      <c r="I3640" s="7">
        <v>2135</v>
      </c>
    </row>
    <row r="3641" spans="1:9">
      <c r="A3641" s="7" t="s">
        <v>9</v>
      </c>
      <c r="B3641" s="7">
        <v>109494</v>
      </c>
      <c r="C3641" s="302" t="s">
        <v>6017</v>
      </c>
      <c r="D3641" s="7" t="s">
        <v>6018</v>
      </c>
      <c r="E3641" s="7" t="s">
        <v>28</v>
      </c>
      <c r="F3641" s="7" t="s">
        <v>12</v>
      </c>
      <c r="G3641" s="32">
        <v>60997.638655462193</v>
      </c>
      <c r="H3641" s="7">
        <v>107</v>
      </c>
      <c r="I3641" s="7">
        <v>1318</v>
      </c>
    </row>
    <row r="3642" spans="1:9">
      <c r="A3642" s="7" t="s">
        <v>9</v>
      </c>
      <c r="B3642" s="7">
        <v>109495</v>
      </c>
      <c r="C3642" s="302" t="s">
        <v>6019</v>
      </c>
      <c r="D3642" s="7" t="s">
        <v>6020</v>
      </c>
      <c r="E3642" s="7" t="s">
        <v>311</v>
      </c>
      <c r="F3642" s="7" t="s">
        <v>12</v>
      </c>
      <c r="G3642" s="32">
        <v>18151.26050420168</v>
      </c>
      <c r="H3642" s="7">
        <v>105</v>
      </c>
      <c r="I3642" s="7">
        <v>1313</v>
      </c>
    </row>
    <row r="3643" spans="1:9">
      <c r="A3643" s="7" t="s">
        <v>9</v>
      </c>
      <c r="B3643" s="7">
        <v>109496</v>
      </c>
      <c r="C3643" s="302" t="s">
        <v>6021</v>
      </c>
      <c r="D3643" s="7" t="s">
        <v>6022</v>
      </c>
      <c r="E3643" s="7" t="s">
        <v>311</v>
      </c>
      <c r="F3643" s="7" t="s">
        <v>12</v>
      </c>
      <c r="G3643" s="32">
        <v>27226.89075630252</v>
      </c>
      <c r="H3643" s="7">
        <v>105</v>
      </c>
      <c r="I3643" s="7">
        <v>1313</v>
      </c>
    </row>
    <row r="3644" spans="1:9">
      <c r="A3644" s="7" t="s">
        <v>9</v>
      </c>
      <c r="B3644" s="7">
        <v>109497</v>
      </c>
      <c r="C3644" s="302" t="s">
        <v>6023</v>
      </c>
      <c r="D3644" s="7" t="s">
        <v>6024</v>
      </c>
      <c r="E3644" s="7" t="s">
        <v>311</v>
      </c>
      <c r="F3644" s="7" t="s">
        <v>12</v>
      </c>
      <c r="G3644" s="32">
        <v>13109.277310924372</v>
      </c>
      <c r="H3644" s="7">
        <v>105</v>
      </c>
      <c r="I3644" s="7">
        <v>1313</v>
      </c>
    </row>
    <row r="3645" spans="1:9">
      <c r="A3645" s="7" t="s">
        <v>53</v>
      </c>
      <c r="B3645" s="7">
        <v>109498</v>
      </c>
      <c r="C3645" s="302" t="s">
        <v>6025</v>
      </c>
      <c r="D3645" s="7" t="s">
        <v>6026</v>
      </c>
      <c r="E3645" s="7" t="s">
        <v>111</v>
      </c>
      <c r="F3645" s="7" t="s">
        <v>12</v>
      </c>
      <c r="G3645" s="32">
        <v>27731.109243697476</v>
      </c>
      <c r="H3645" s="7">
        <v>934</v>
      </c>
      <c r="I3645" s="7">
        <v>2192</v>
      </c>
    </row>
    <row r="3646" spans="1:9">
      <c r="A3646" s="7" t="s">
        <v>9</v>
      </c>
      <c r="B3646" s="7">
        <v>109499</v>
      </c>
      <c r="C3646" s="302" t="s">
        <v>6027</v>
      </c>
      <c r="D3646" s="7" t="s">
        <v>6028</v>
      </c>
      <c r="E3646" s="7" t="s">
        <v>14</v>
      </c>
      <c r="F3646" s="7" t="s">
        <v>12</v>
      </c>
      <c r="G3646" s="32">
        <v>54453.781512605041</v>
      </c>
      <c r="H3646" s="7">
        <v>117</v>
      </c>
      <c r="I3646" s="7">
        <v>1397</v>
      </c>
    </row>
    <row r="3647" spans="1:9">
      <c r="A3647" s="7" t="s">
        <v>53</v>
      </c>
      <c r="B3647" s="7">
        <v>109500</v>
      </c>
      <c r="C3647" s="302" t="s">
        <v>6029</v>
      </c>
      <c r="D3647" s="7" t="s">
        <v>6030</v>
      </c>
      <c r="E3647" s="7" t="s">
        <v>111</v>
      </c>
      <c r="F3647" s="7" t="s">
        <v>12</v>
      </c>
      <c r="G3647" s="32">
        <v>14201.72268907563</v>
      </c>
      <c r="H3647" s="7">
        <v>934</v>
      </c>
      <c r="I3647" s="7">
        <v>2192</v>
      </c>
    </row>
    <row r="3648" spans="1:9">
      <c r="A3648" s="7" t="s">
        <v>53</v>
      </c>
      <c r="B3648" s="7">
        <v>109501</v>
      </c>
      <c r="C3648" s="302" t="s">
        <v>6031</v>
      </c>
      <c r="D3648" s="7" t="s">
        <v>6032</v>
      </c>
      <c r="E3648" s="7" t="s">
        <v>61</v>
      </c>
      <c r="F3648" s="7" t="s">
        <v>12</v>
      </c>
      <c r="G3648" s="32">
        <v>62747.882352941175</v>
      </c>
      <c r="H3648" s="7">
        <v>921</v>
      </c>
      <c r="I3648" s="7">
        <v>2138</v>
      </c>
    </row>
    <row r="3649" spans="1:9">
      <c r="A3649" s="7" t="s">
        <v>9</v>
      </c>
      <c r="B3649" s="7">
        <v>109502</v>
      </c>
      <c r="C3649" s="302" t="s">
        <v>6033</v>
      </c>
      <c r="D3649" s="7" t="s">
        <v>6034</v>
      </c>
      <c r="E3649" s="7" t="s">
        <v>78</v>
      </c>
      <c r="F3649" s="7" t="s">
        <v>12</v>
      </c>
      <c r="G3649" s="32">
        <v>15327.747899159665</v>
      </c>
      <c r="H3649" s="7">
        <v>114</v>
      </c>
      <c r="I3649" s="7">
        <v>1348</v>
      </c>
    </row>
    <row r="3650" spans="1:9">
      <c r="A3650" s="7" t="s">
        <v>16</v>
      </c>
      <c r="B3650" s="7">
        <v>109503</v>
      </c>
      <c r="C3650" s="302" t="s">
        <v>6035</v>
      </c>
      <c r="D3650" s="7" t="s">
        <v>6036</v>
      </c>
      <c r="E3650" s="7" t="s">
        <v>18</v>
      </c>
      <c r="F3650" s="7" t="s">
        <v>12</v>
      </c>
      <c r="G3650" s="32">
        <v>12000</v>
      </c>
      <c r="H3650" s="7">
        <v>409</v>
      </c>
      <c r="I3650" s="7">
        <v>1674</v>
      </c>
    </row>
    <row r="3651" spans="1:9">
      <c r="A3651" s="7" t="s">
        <v>53</v>
      </c>
      <c r="B3651" s="7">
        <v>109504</v>
      </c>
      <c r="C3651" s="302" t="s">
        <v>6037</v>
      </c>
      <c r="D3651" s="7" t="s">
        <v>6038</v>
      </c>
      <c r="E3651" s="7" t="s">
        <v>72</v>
      </c>
      <c r="F3651" s="7" t="s">
        <v>12</v>
      </c>
      <c r="G3651" s="32">
        <v>12125</v>
      </c>
      <c r="H3651" s="7">
        <v>923</v>
      </c>
      <c r="I3651" s="7">
        <v>2148</v>
      </c>
    </row>
    <row r="3652" spans="1:9">
      <c r="A3652" s="7" t="s">
        <v>53</v>
      </c>
      <c r="B3652" s="7">
        <v>109505</v>
      </c>
      <c r="C3652" s="302" t="s">
        <v>6039</v>
      </c>
      <c r="D3652" s="7" t="s">
        <v>6040</v>
      </c>
      <c r="E3652" s="7" t="s">
        <v>61</v>
      </c>
      <c r="F3652" s="7" t="s">
        <v>12</v>
      </c>
      <c r="G3652" s="32">
        <v>81444.554621848743</v>
      </c>
      <c r="H3652" s="7">
        <v>921</v>
      </c>
      <c r="I3652" s="7">
        <v>2138</v>
      </c>
    </row>
    <row r="3653" spans="1:9">
      <c r="A3653" s="7" t="s">
        <v>53</v>
      </c>
      <c r="B3653" s="7">
        <v>109506</v>
      </c>
      <c r="C3653" s="302" t="s">
        <v>6041</v>
      </c>
      <c r="D3653" s="7" t="s">
        <v>6042</v>
      </c>
      <c r="E3653" s="7" t="s">
        <v>55</v>
      </c>
      <c r="F3653" s="7" t="s">
        <v>12</v>
      </c>
      <c r="G3653" s="32">
        <v>32562.100840336137</v>
      </c>
      <c r="H3653" s="7">
        <v>936</v>
      </c>
      <c r="I3653" s="7">
        <v>2201</v>
      </c>
    </row>
    <row r="3654" spans="1:9">
      <c r="A3654" s="7" t="s">
        <v>53</v>
      </c>
      <c r="B3654" s="7">
        <v>109507</v>
      </c>
      <c r="C3654" s="302" t="s">
        <v>6043</v>
      </c>
      <c r="D3654" s="7" t="s">
        <v>6044</v>
      </c>
      <c r="E3654" s="7" t="s">
        <v>225</v>
      </c>
      <c r="F3654" s="7" t="s">
        <v>12</v>
      </c>
      <c r="G3654" s="32">
        <v>21176.403361344539</v>
      </c>
      <c r="H3654" s="7">
        <v>908</v>
      </c>
      <c r="I3654" s="7">
        <v>2104</v>
      </c>
    </row>
    <row r="3655" spans="1:9">
      <c r="A3655" s="7" t="s">
        <v>53</v>
      </c>
      <c r="B3655" s="7">
        <v>109509</v>
      </c>
      <c r="C3655" s="302" t="s">
        <v>6045</v>
      </c>
      <c r="D3655" s="7" t="s">
        <v>6046</v>
      </c>
      <c r="E3655" s="7" t="s">
        <v>72</v>
      </c>
      <c r="F3655" s="7" t="s">
        <v>12</v>
      </c>
      <c r="G3655" s="32">
        <v>12125</v>
      </c>
      <c r="H3655" s="7">
        <v>923</v>
      </c>
      <c r="I3655" s="7">
        <v>2148</v>
      </c>
    </row>
    <row r="3656" spans="1:9">
      <c r="A3656" s="7" t="s">
        <v>9</v>
      </c>
      <c r="B3656" s="7">
        <v>109510</v>
      </c>
      <c r="C3656" s="302" t="s">
        <v>6047</v>
      </c>
      <c r="D3656" s="7" t="s">
        <v>6048</v>
      </c>
      <c r="E3656" s="7" t="s">
        <v>126</v>
      </c>
      <c r="F3656" s="7" t="s">
        <v>12</v>
      </c>
      <c r="G3656" s="32">
        <v>35242.857142857145</v>
      </c>
      <c r="H3656" s="7">
        <v>104</v>
      </c>
      <c r="I3656" s="7">
        <v>1312</v>
      </c>
    </row>
    <row r="3657" spans="1:9">
      <c r="A3657" s="7" t="s">
        <v>156</v>
      </c>
      <c r="B3657" s="7">
        <v>109511</v>
      </c>
      <c r="C3657" s="302" t="s">
        <v>6049</v>
      </c>
      <c r="D3657" s="7" t="s">
        <v>6050</v>
      </c>
      <c r="E3657" s="7" t="s">
        <v>6051</v>
      </c>
      <c r="F3657" s="7" t="s">
        <v>12</v>
      </c>
      <c r="G3657" s="32">
        <v>27226.89075630252</v>
      </c>
      <c r="H3657" s="7">
        <v>705</v>
      </c>
      <c r="I3657" s="7">
        <v>1915</v>
      </c>
    </row>
    <row r="3658" spans="1:9">
      <c r="A3658" s="7" t="s">
        <v>53</v>
      </c>
      <c r="B3658" s="7">
        <v>109512</v>
      </c>
      <c r="C3658" s="302" t="s">
        <v>6052</v>
      </c>
      <c r="D3658" s="7" t="s">
        <v>6053</v>
      </c>
      <c r="E3658" s="7" t="s">
        <v>72</v>
      </c>
      <c r="F3658" s="7" t="s">
        <v>12</v>
      </c>
      <c r="G3658" s="32">
        <v>33277.277310924372</v>
      </c>
      <c r="H3658" s="7">
        <v>923</v>
      </c>
      <c r="I3658" s="7">
        <v>2148</v>
      </c>
    </row>
    <row r="3659" spans="1:9">
      <c r="A3659" s="7" t="s">
        <v>156</v>
      </c>
      <c r="B3659" s="7">
        <v>109513</v>
      </c>
      <c r="C3659" s="302" t="s">
        <v>6054</v>
      </c>
      <c r="D3659" s="7" t="s">
        <v>6055</v>
      </c>
      <c r="E3659" s="7" t="s">
        <v>6051</v>
      </c>
      <c r="F3659" s="7" t="s">
        <v>12</v>
      </c>
      <c r="G3659" s="32">
        <v>31932.915966386554</v>
      </c>
      <c r="H3659" s="7">
        <v>705</v>
      </c>
      <c r="I3659" s="7">
        <v>1914</v>
      </c>
    </row>
    <row r="3660" spans="1:9">
      <c r="A3660" s="7" t="s">
        <v>53</v>
      </c>
      <c r="B3660" s="7">
        <v>109514</v>
      </c>
      <c r="C3660" s="302" t="s">
        <v>6056</v>
      </c>
      <c r="D3660" s="7" t="s">
        <v>6057</v>
      </c>
      <c r="E3660" s="7" t="s">
        <v>225</v>
      </c>
      <c r="F3660" s="7" t="s">
        <v>12</v>
      </c>
      <c r="G3660" s="32">
        <v>5940.0000000000009</v>
      </c>
      <c r="H3660" s="7">
        <v>908</v>
      </c>
      <c r="I3660" s="7">
        <v>2104</v>
      </c>
    </row>
    <row r="3661" spans="1:9">
      <c r="A3661" s="7" t="s">
        <v>156</v>
      </c>
      <c r="B3661" s="7">
        <v>109515</v>
      </c>
      <c r="C3661" s="302" t="s">
        <v>6058</v>
      </c>
      <c r="D3661" s="7" t="s">
        <v>6059</v>
      </c>
      <c r="E3661" s="7" t="s">
        <v>6051</v>
      </c>
      <c r="F3661" s="7" t="s">
        <v>12</v>
      </c>
      <c r="G3661" s="32">
        <v>47899.378151260506</v>
      </c>
      <c r="H3661" s="7">
        <v>705</v>
      </c>
      <c r="I3661" s="7">
        <v>1914</v>
      </c>
    </row>
    <row r="3662" spans="1:9">
      <c r="A3662" s="7" t="s">
        <v>137</v>
      </c>
      <c r="B3662" s="7">
        <v>109516</v>
      </c>
      <c r="C3662" s="302" t="s">
        <v>6060</v>
      </c>
      <c r="D3662" s="7" t="s">
        <v>6061</v>
      </c>
      <c r="E3662" s="7" t="s">
        <v>139</v>
      </c>
      <c r="F3662" s="7" t="s">
        <v>12</v>
      </c>
      <c r="G3662" s="32">
        <v>34586.462184873948</v>
      </c>
      <c r="H3662" s="7">
        <v>718</v>
      </c>
      <c r="I3662" s="7">
        <v>1958</v>
      </c>
    </row>
    <row r="3663" spans="1:9">
      <c r="A3663" s="7" t="s">
        <v>423</v>
      </c>
      <c r="B3663" s="7">
        <v>109517</v>
      </c>
      <c r="C3663" s="302" t="s">
        <v>6062</v>
      </c>
      <c r="D3663" s="7" t="s">
        <v>6063</v>
      </c>
      <c r="E3663" s="7" t="s">
        <v>425</v>
      </c>
      <c r="F3663" s="7" t="s">
        <v>12</v>
      </c>
      <c r="G3663" s="32">
        <v>82941.193277310929</v>
      </c>
      <c r="H3663" s="7">
        <v>405</v>
      </c>
      <c r="I3663" s="7">
        <v>1640</v>
      </c>
    </row>
    <row r="3664" spans="1:9">
      <c r="A3664" s="7" t="s">
        <v>53</v>
      </c>
      <c r="B3664" s="7">
        <v>109519</v>
      </c>
      <c r="C3664" s="302" t="s">
        <v>6064</v>
      </c>
      <c r="D3664" s="7" t="s">
        <v>6065</v>
      </c>
      <c r="E3664" s="7" t="s">
        <v>72</v>
      </c>
      <c r="F3664" s="7" t="s">
        <v>12</v>
      </c>
      <c r="G3664" s="32">
        <v>23109.201680672271</v>
      </c>
      <c r="H3664" s="7">
        <v>923</v>
      </c>
      <c r="I3664" s="7">
        <v>2148</v>
      </c>
    </row>
    <row r="3665" spans="1:9">
      <c r="A3665" s="7" t="s">
        <v>137</v>
      </c>
      <c r="B3665" s="7">
        <v>109520</v>
      </c>
      <c r="C3665" s="302" t="s">
        <v>6066</v>
      </c>
      <c r="D3665" s="7" t="s">
        <v>6067</v>
      </c>
      <c r="E3665" s="7" t="s">
        <v>139</v>
      </c>
      <c r="F3665" s="7" t="s">
        <v>12</v>
      </c>
      <c r="G3665" s="32">
        <v>31932.915966386554</v>
      </c>
      <c r="H3665" s="7">
        <v>718</v>
      </c>
      <c r="I3665" s="7">
        <v>1958</v>
      </c>
    </row>
    <row r="3666" spans="1:9">
      <c r="A3666" s="7" t="s">
        <v>9</v>
      </c>
      <c r="B3666" s="7">
        <v>109521</v>
      </c>
      <c r="C3666" s="302" t="s">
        <v>6068</v>
      </c>
      <c r="D3666" s="7" t="s">
        <v>6069</v>
      </c>
      <c r="E3666" s="7" t="s">
        <v>63</v>
      </c>
      <c r="F3666" s="7" t="s">
        <v>12</v>
      </c>
      <c r="G3666" s="32">
        <v>41503.26050420168</v>
      </c>
      <c r="H3666" s="7">
        <v>111</v>
      </c>
      <c r="I3666" s="7">
        <v>1331</v>
      </c>
    </row>
    <row r="3667" spans="1:9">
      <c r="A3667" s="7" t="s">
        <v>34</v>
      </c>
      <c r="B3667" s="7">
        <v>109522</v>
      </c>
      <c r="C3667" s="302" t="s">
        <v>6070</v>
      </c>
      <c r="D3667" s="7" t="s">
        <v>6071</v>
      </c>
      <c r="E3667" s="7" t="s">
        <v>364</v>
      </c>
      <c r="F3667" s="7" t="s">
        <v>12</v>
      </c>
      <c r="G3667" s="32">
        <v>23507.848739495799</v>
      </c>
      <c r="H3667" s="7">
        <v>510</v>
      </c>
      <c r="I3667" s="7">
        <v>1731</v>
      </c>
    </row>
    <row r="3668" spans="1:9">
      <c r="A3668" s="7" t="s">
        <v>137</v>
      </c>
      <c r="B3668" s="7">
        <v>109523</v>
      </c>
      <c r="C3668" s="302" t="s">
        <v>6072</v>
      </c>
      <c r="D3668" s="7" t="s">
        <v>6073</v>
      </c>
      <c r="E3668" s="7" t="s">
        <v>139</v>
      </c>
      <c r="F3668" s="7" t="s">
        <v>12</v>
      </c>
      <c r="G3668" s="32">
        <v>37142.857142857145</v>
      </c>
      <c r="H3668" s="7">
        <v>718</v>
      </c>
      <c r="I3668" s="7">
        <v>1958</v>
      </c>
    </row>
    <row r="3669" spans="1:9">
      <c r="A3669" s="7" t="s">
        <v>137</v>
      </c>
      <c r="B3669" s="7">
        <v>109525</v>
      </c>
      <c r="C3669" s="302" t="s">
        <v>6074</v>
      </c>
      <c r="D3669" s="7" t="s">
        <v>6075</v>
      </c>
      <c r="E3669" s="7" t="s">
        <v>139</v>
      </c>
      <c r="F3669" s="7" t="s">
        <v>12</v>
      </c>
      <c r="G3669" s="32">
        <v>31932.915966386554</v>
      </c>
      <c r="H3669" s="7">
        <v>718</v>
      </c>
      <c r="I3669" s="7">
        <v>1958</v>
      </c>
    </row>
    <row r="3670" spans="1:9">
      <c r="A3670" s="7" t="s">
        <v>137</v>
      </c>
      <c r="B3670" s="7">
        <v>109526</v>
      </c>
      <c r="C3670" s="302" t="s">
        <v>6076</v>
      </c>
      <c r="D3670" s="7" t="s">
        <v>6077</v>
      </c>
      <c r="E3670" s="7" t="s">
        <v>139</v>
      </c>
      <c r="F3670" s="7" t="s">
        <v>12</v>
      </c>
      <c r="G3670" s="32">
        <v>63865.840336134461</v>
      </c>
      <c r="H3670" s="7">
        <v>718</v>
      </c>
      <c r="I3670" s="7">
        <v>1958</v>
      </c>
    </row>
    <row r="3671" spans="1:9">
      <c r="A3671" s="7" t="s">
        <v>137</v>
      </c>
      <c r="B3671" s="7">
        <v>109527</v>
      </c>
      <c r="C3671" s="302" t="s">
        <v>6078</v>
      </c>
      <c r="D3671" s="7" t="s">
        <v>6077</v>
      </c>
      <c r="E3671" s="7" t="s">
        <v>139</v>
      </c>
      <c r="F3671" s="7" t="s">
        <v>12</v>
      </c>
      <c r="G3671" s="32">
        <v>31932.915966386554</v>
      </c>
      <c r="H3671" s="7">
        <v>718</v>
      </c>
      <c r="I3671" s="7">
        <v>1958</v>
      </c>
    </row>
    <row r="3672" spans="1:9">
      <c r="A3672" s="7" t="s">
        <v>137</v>
      </c>
      <c r="B3672" s="7">
        <v>109528</v>
      </c>
      <c r="C3672" s="302" t="s">
        <v>6079</v>
      </c>
      <c r="D3672" s="7" t="s">
        <v>6061</v>
      </c>
      <c r="E3672" s="7" t="s">
        <v>139</v>
      </c>
      <c r="F3672" s="7" t="s">
        <v>12</v>
      </c>
      <c r="G3672" s="32">
        <v>34586.462184873948</v>
      </c>
      <c r="H3672" s="7">
        <v>718</v>
      </c>
      <c r="I3672" s="7">
        <v>1958</v>
      </c>
    </row>
    <row r="3673" spans="1:9">
      <c r="A3673" s="7" t="s">
        <v>137</v>
      </c>
      <c r="B3673" s="7">
        <v>109529</v>
      </c>
      <c r="C3673" s="302" t="s">
        <v>6080</v>
      </c>
      <c r="D3673" s="7" t="s">
        <v>6067</v>
      </c>
      <c r="E3673" s="7" t="s">
        <v>139</v>
      </c>
      <c r="F3673" s="7" t="s">
        <v>12</v>
      </c>
      <c r="G3673" s="32">
        <v>31932.915966386554</v>
      </c>
      <c r="H3673" s="7">
        <v>718</v>
      </c>
      <c r="I3673" s="7">
        <v>1958</v>
      </c>
    </row>
    <row r="3674" spans="1:9">
      <c r="A3674" s="7" t="s">
        <v>9</v>
      </c>
      <c r="B3674" s="7">
        <v>109530</v>
      </c>
      <c r="C3674" s="302" t="s">
        <v>6081</v>
      </c>
      <c r="D3674" s="7" t="s">
        <v>6082</v>
      </c>
      <c r="E3674" s="7" t="s">
        <v>28</v>
      </c>
      <c r="F3674" s="7" t="s">
        <v>12</v>
      </c>
      <c r="G3674" s="32">
        <v>45378.151260504201</v>
      </c>
      <c r="H3674" s="7">
        <v>107</v>
      </c>
      <c r="I3674" s="7">
        <v>1318</v>
      </c>
    </row>
    <row r="3675" spans="1:9">
      <c r="A3675" s="7" t="s">
        <v>137</v>
      </c>
      <c r="B3675" s="7">
        <v>109531</v>
      </c>
      <c r="C3675" s="302" t="s">
        <v>6083</v>
      </c>
      <c r="D3675" s="7" t="s">
        <v>6084</v>
      </c>
      <c r="E3675" s="7" t="s">
        <v>139</v>
      </c>
      <c r="F3675" s="7" t="s">
        <v>12</v>
      </c>
      <c r="G3675" s="32">
        <v>31932.915966386554</v>
      </c>
      <c r="H3675" s="7">
        <v>718</v>
      </c>
      <c r="I3675" s="7">
        <v>1958</v>
      </c>
    </row>
    <row r="3676" spans="1:9">
      <c r="A3676" s="7" t="s">
        <v>423</v>
      </c>
      <c r="B3676" s="7">
        <v>109532</v>
      </c>
      <c r="C3676" s="302" t="s">
        <v>6085</v>
      </c>
      <c r="D3676" s="7" t="s">
        <v>6086</v>
      </c>
      <c r="E3676" s="7" t="s">
        <v>425</v>
      </c>
      <c r="F3676" s="7" t="s">
        <v>12</v>
      </c>
      <c r="G3676" s="32">
        <v>161956.73949579831</v>
      </c>
      <c r="H3676" s="7">
        <v>405</v>
      </c>
      <c r="I3676" s="7">
        <v>1641</v>
      </c>
    </row>
    <row r="3677" spans="1:9">
      <c r="A3677" s="7" t="s">
        <v>137</v>
      </c>
      <c r="B3677" s="7">
        <v>109534</v>
      </c>
      <c r="C3677" s="302" t="s">
        <v>6087</v>
      </c>
      <c r="D3677" s="7" t="s">
        <v>6088</v>
      </c>
      <c r="E3677" s="7" t="s">
        <v>139</v>
      </c>
      <c r="F3677" s="7" t="s">
        <v>12</v>
      </c>
      <c r="G3677" s="32">
        <v>31932.915966386554</v>
      </c>
      <c r="H3677" s="7">
        <v>718</v>
      </c>
      <c r="I3677" s="7">
        <v>1958</v>
      </c>
    </row>
    <row r="3678" spans="1:9">
      <c r="A3678" s="7" t="s">
        <v>137</v>
      </c>
      <c r="B3678" s="7">
        <v>109535</v>
      </c>
      <c r="C3678" s="302" t="s">
        <v>6089</v>
      </c>
      <c r="D3678" s="7" t="s">
        <v>6090</v>
      </c>
      <c r="E3678" s="7" t="s">
        <v>139</v>
      </c>
      <c r="F3678" s="7" t="s">
        <v>12</v>
      </c>
      <c r="G3678" s="32">
        <v>31932.915966386554</v>
      </c>
      <c r="H3678" s="7">
        <v>718</v>
      </c>
      <c r="I3678" s="7">
        <v>1958</v>
      </c>
    </row>
    <row r="3679" spans="1:9">
      <c r="A3679" s="7" t="s">
        <v>137</v>
      </c>
      <c r="B3679" s="7">
        <v>109536</v>
      </c>
      <c r="C3679" s="302" t="s">
        <v>6091</v>
      </c>
      <c r="D3679" s="7" t="s">
        <v>6092</v>
      </c>
      <c r="E3679" s="7" t="s">
        <v>139</v>
      </c>
      <c r="F3679" s="7" t="s">
        <v>12</v>
      </c>
      <c r="G3679" s="32">
        <v>68105.823529411762</v>
      </c>
      <c r="H3679" s="7">
        <v>718</v>
      </c>
      <c r="I3679" s="7">
        <v>1958</v>
      </c>
    </row>
    <row r="3680" spans="1:9">
      <c r="A3680" s="7" t="s">
        <v>24</v>
      </c>
      <c r="B3680" s="7">
        <v>109538</v>
      </c>
      <c r="C3680" s="302" t="s">
        <v>6093</v>
      </c>
      <c r="D3680" s="7" t="s">
        <v>6094</v>
      </c>
      <c r="E3680" s="7" t="s">
        <v>52</v>
      </c>
      <c r="F3680" s="7" t="s">
        <v>12</v>
      </c>
      <c r="G3680" s="32">
        <v>16806.798319327732</v>
      </c>
      <c r="H3680" s="7">
        <v>720</v>
      </c>
      <c r="I3680" s="7">
        <v>1981</v>
      </c>
    </row>
    <row r="3681" spans="1:9">
      <c r="A3681" s="7" t="s">
        <v>137</v>
      </c>
      <c r="B3681" s="7">
        <v>109539</v>
      </c>
      <c r="C3681" s="302" t="s">
        <v>6095</v>
      </c>
      <c r="D3681" s="7" t="s">
        <v>6096</v>
      </c>
      <c r="E3681" s="7" t="s">
        <v>139</v>
      </c>
      <c r="F3681" s="7" t="s">
        <v>12</v>
      </c>
      <c r="G3681" s="32">
        <v>38119.823529411762</v>
      </c>
      <c r="H3681" s="7">
        <v>718</v>
      </c>
      <c r="I3681" s="7">
        <v>1958</v>
      </c>
    </row>
    <row r="3682" spans="1:9">
      <c r="A3682" s="7" t="s">
        <v>137</v>
      </c>
      <c r="B3682" s="7">
        <v>109540</v>
      </c>
      <c r="C3682" s="302" t="s">
        <v>6097</v>
      </c>
      <c r="D3682" s="7" t="s">
        <v>6098</v>
      </c>
      <c r="E3682" s="7" t="s">
        <v>139</v>
      </c>
      <c r="F3682" s="7" t="s">
        <v>12</v>
      </c>
      <c r="G3682" s="32">
        <v>47899.378151260506</v>
      </c>
      <c r="H3682" s="7">
        <v>718</v>
      </c>
      <c r="I3682" s="7">
        <v>1958</v>
      </c>
    </row>
    <row r="3683" spans="1:9">
      <c r="A3683" s="7" t="s">
        <v>53</v>
      </c>
      <c r="B3683" s="7">
        <v>109541</v>
      </c>
      <c r="C3683" s="302" t="s">
        <v>6099</v>
      </c>
      <c r="D3683" s="7" t="s">
        <v>6100</v>
      </c>
      <c r="E3683" s="7" t="s">
        <v>61</v>
      </c>
      <c r="F3683" s="7" t="s">
        <v>12</v>
      </c>
      <c r="G3683" s="32">
        <v>383195.04201680672</v>
      </c>
      <c r="H3683" s="7">
        <v>921</v>
      </c>
      <c r="I3683" s="7">
        <v>2138</v>
      </c>
    </row>
    <row r="3684" spans="1:9">
      <c r="A3684" s="7" t="s">
        <v>423</v>
      </c>
      <c r="B3684" s="7">
        <v>109542</v>
      </c>
      <c r="C3684" s="302" t="s">
        <v>6101</v>
      </c>
      <c r="D3684" s="7" t="s">
        <v>6063</v>
      </c>
      <c r="E3684" s="7" t="s">
        <v>425</v>
      </c>
      <c r="F3684" s="7" t="s">
        <v>12</v>
      </c>
      <c r="G3684" s="32">
        <v>105094.55462184874</v>
      </c>
      <c r="H3684" s="7">
        <v>405</v>
      </c>
      <c r="I3684" s="7">
        <v>1640</v>
      </c>
    </row>
    <row r="3685" spans="1:9">
      <c r="A3685" s="7" t="s">
        <v>137</v>
      </c>
      <c r="B3685" s="7">
        <v>109544</v>
      </c>
      <c r="C3685" s="302" t="s">
        <v>6102</v>
      </c>
      <c r="D3685" s="7" t="s">
        <v>6103</v>
      </c>
      <c r="E3685" s="7" t="s">
        <v>139</v>
      </c>
      <c r="F3685" s="7" t="s">
        <v>12</v>
      </c>
      <c r="G3685" s="32">
        <v>47899.378151260506</v>
      </c>
      <c r="H3685" s="7">
        <v>718</v>
      </c>
      <c r="I3685" s="7">
        <v>1958</v>
      </c>
    </row>
    <row r="3686" spans="1:9">
      <c r="A3686" s="7" t="s">
        <v>137</v>
      </c>
      <c r="B3686" s="7">
        <v>109545</v>
      </c>
      <c r="C3686" s="302" t="s">
        <v>6104</v>
      </c>
      <c r="D3686" s="7" t="s">
        <v>6105</v>
      </c>
      <c r="E3686" s="7" t="s">
        <v>139</v>
      </c>
      <c r="F3686" s="7" t="s">
        <v>12</v>
      </c>
      <c r="G3686" s="32">
        <v>71848.68907563026</v>
      </c>
      <c r="H3686" s="7">
        <v>718</v>
      </c>
      <c r="I3686" s="7">
        <v>1960</v>
      </c>
    </row>
    <row r="3687" spans="1:9">
      <c r="A3687" s="7" t="s">
        <v>137</v>
      </c>
      <c r="B3687" s="7">
        <v>109546</v>
      </c>
      <c r="C3687" s="302" t="s">
        <v>6106</v>
      </c>
      <c r="D3687" s="7" t="s">
        <v>6107</v>
      </c>
      <c r="E3687" s="7" t="s">
        <v>139</v>
      </c>
      <c r="F3687" s="7" t="s">
        <v>12</v>
      </c>
      <c r="G3687" s="32">
        <v>31932.915966386554</v>
      </c>
      <c r="H3687" s="7">
        <v>718</v>
      </c>
      <c r="I3687" s="7">
        <v>1958</v>
      </c>
    </row>
    <row r="3688" spans="1:9">
      <c r="A3688" s="7" t="s">
        <v>423</v>
      </c>
      <c r="B3688" s="7">
        <v>109547</v>
      </c>
      <c r="C3688" s="302" t="s">
        <v>6108</v>
      </c>
      <c r="D3688" s="7" t="s">
        <v>6109</v>
      </c>
      <c r="E3688" s="7" t="s">
        <v>425</v>
      </c>
      <c r="F3688" s="7" t="s">
        <v>12</v>
      </c>
      <c r="G3688" s="32">
        <v>121569.15966386555</v>
      </c>
      <c r="H3688" s="7">
        <v>405</v>
      </c>
      <c r="I3688" s="7">
        <v>1640</v>
      </c>
    </row>
    <row r="3689" spans="1:9">
      <c r="A3689" s="7" t="s">
        <v>137</v>
      </c>
      <c r="B3689" s="7">
        <v>109549</v>
      </c>
      <c r="C3689" s="302" t="s">
        <v>6110</v>
      </c>
      <c r="D3689" s="7" t="s">
        <v>6111</v>
      </c>
      <c r="E3689" s="7" t="s">
        <v>139</v>
      </c>
      <c r="F3689" s="7" t="s">
        <v>12</v>
      </c>
      <c r="G3689" s="32">
        <v>63865.840336134461</v>
      </c>
      <c r="H3689" s="7">
        <v>718</v>
      </c>
      <c r="I3689" s="7">
        <v>1958</v>
      </c>
    </row>
    <row r="3690" spans="1:9">
      <c r="A3690" s="7" t="s">
        <v>53</v>
      </c>
      <c r="B3690" s="7">
        <v>109550</v>
      </c>
      <c r="C3690" s="302" t="s">
        <v>6112</v>
      </c>
      <c r="D3690" s="7" t="s">
        <v>6113</v>
      </c>
      <c r="E3690" s="7" t="s">
        <v>143</v>
      </c>
      <c r="F3690" s="7" t="s">
        <v>12</v>
      </c>
      <c r="G3690" s="32">
        <v>559303.26890756306</v>
      </c>
      <c r="H3690" s="7">
        <v>919</v>
      </c>
      <c r="I3690" s="7">
        <v>2132</v>
      </c>
    </row>
    <row r="3691" spans="1:9">
      <c r="A3691" s="7" t="s">
        <v>24</v>
      </c>
      <c r="B3691" s="7">
        <v>109552</v>
      </c>
      <c r="C3691" s="302" t="s">
        <v>6114</v>
      </c>
      <c r="D3691" s="7" t="s">
        <v>6115</v>
      </c>
      <c r="E3691" s="7" t="s">
        <v>52</v>
      </c>
      <c r="F3691" s="7" t="s">
        <v>12</v>
      </c>
      <c r="G3691" s="32">
        <v>32268.957983193275</v>
      </c>
      <c r="H3691" s="7">
        <v>720</v>
      </c>
      <c r="I3691" s="7">
        <v>1981</v>
      </c>
    </row>
    <row r="3692" spans="1:9">
      <c r="A3692" s="7" t="s">
        <v>53</v>
      </c>
      <c r="B3692" s="7">
        <v>109553</v>
      </c>
      <c r="C3692" s="302" t="s">
        <v>6116</v>
      </c>
      <c r="D3692" s="7" t="s">
        <v>6117</v>
      </c>
      <c r="E3692" s="7" t="s">
        <v>354</v>
      </c>
      <c r="F3692" s="7" t="s">
        <v>12</v>
      </c>
      <c r="G3692" s="32">
        <v>87251.336134453784</v>
      </c>
      <c r="H3692" s="7">
        <v>918</v>
      </c>
      <c r="I3692" s="7">
        <v>2129</v>
      </c>
    </row>
    <row r="3693" spans="1:9">
      <c r="A3693" s="7" t="s">
        <v>137</v>
      </c>
      <c r="B3693" s="7">
        <v>109554</v>
      </c>
      <c r="C3693" s="302" t="s">
        <v>6118</v>
      </c>
      <c r="D3693" s="7" t="s">
        <v>6119</v>
      </c>
      <c r="E3693" s="7" t="s">
        <v>139</v>
      </c>
      <c r="F3693" s="7" t="s">
        <v>12</v>
      </c>
      <c r="G3693" s="32">
        <v>63865.840336134461</v>
      </c>
      <c r="H3693" s="7">
        <v>718</v>
      </c>
      <c r="I3693" s="7">
        <v>1958</v>
      </c>
    </row>
    <row r="3694" spans="1:9">
      <c r="A3694" s="7" t="s">
        <v>53</v>
      </c>
      <c r="B3694" s="7">
        <v>109555</v>
      </c>
      <c r="C3694" s="302" t="s">
        <v>6120</v>
      </c>
      <c r="D3694" s="7" t="s">
        <v>6121</v>
      </c>
      <c r="E3694" s="7" t="s">
        <v>87</v>
      </c>
      <c r="F3694" s="7" t="s">
        <v>12</v>
      </c>
      <c r="G3694" s="32">
        <v>33529.436974789918</v>
      </c>
      <c r="H3694" s="7">
        <v>920</v>
      </c>
      <c r="I3694" s="7">
        <v>2135</v>
      </c>
    </row>
    <row r="3695" spans="1:9">
      <c r="A3695" s="7" t="s">
        <v>137</v>
      </c>
      <c r="B3695" s="7">
        <v>109556</v>
      </c>
      <c r="C3695" s="302" t="s">
        <v>6122</v>
      </c>
      <c r="D3695" s="7" t="s">
        <v>6123</v>
      </c>
      <c r="E3695" s="7" t="s">
        <v>139</v>
      </c>
      <c r="F3695" s="7" t="s">
        <v>12</v>
      </c>
      <c r="G3695" s="32">
        <v>48434.403361344543</v>
      </c>
      <c r="H3695" s="7">
        <v>718</v>
      </c>
      <c r="I3695" s="7">
        <v>1958</v>
      </c>
    </row>
    <row r="3696" spans="1:9">
      <c r="A3696" s="7" t="s">
        <v>53</v>
      </c>
      <c r="B3696" s="7">
        <v>109557</v>
      </c>
      <c r="C3696" s="302" t="s">
        <v>6124</v>
      </c>
      <c r="D3696" s="7" t="s">
        <v>6125</v>
      </c>
      <c r="E3696" s="7" t="s">
        <v>354</v>
      </c>
      <c r="F3696" s="7" t="s">
        <v>12</v>
      </c>
      <c r="G3696" s="32">
        <v>59753.621848739494</v>
      </c>
      <c r="H3696" s="7">
        <v>918</v>
      </c>
      <c r="I3696" s="7">
        <v>2129</v>
      </c>
    </row>
    <row r="3697" spans="1:9">
      <c r="A3697" s="7" t="s">
        <v>137</v>
      </c>
      <c r="B3697" s="7">
        <v>109558</v>
      </c>
      <c r="C3697" s="302" t="s">
        <v>6126</v>
      </c>
      <c r="D3697" s="7" t="s">
        <v>6127</v>
      </c>
      <c r="E3697" s="7" t="s">
        <v>139</v>
      </c>
      <c r="F3697" s="7" t="s">
        <v>12</v>
      </c>
      <c r="G3697" s="32">
        <v>43475.91596638655</v>
      </c>
      <c r="H3697" s="7">
        <v>718</v>
      </c>
      <c r="I3697" s="7">
        <v>1958</v>
      </c>
    </row>
    <row r="3698" spans="1:9">
      <c r="A3698" s="7" t="s">
        <v>9</v>
      </c>
      <c r="B3698" s="7">
        <v>109559</v>
      </c>
      <c r="C3698" s="302" t="s">
        <v>6128</v>
      </c>
      <c r="D3698" s="7" t="s">
        <v>6129</v>
      </c>
      <c r="E3698" s="7" t="s">
        <v>153</v>
      </c>
      <c r="F3698" s="7" t="s">
        <v>12</v>
      </c>
      <c r="G3698" s="32">
        <v>62530.899159663873</v>
      </c>
      <c r="H3698" s="7">
        <v>116</v>
      </c>
      <c r="I3698" s="7">
        <v>1346</v>
      </c>
    </row>
    <row r="3699" spans="1:9">
      <c r="A3699" s="7" t="s">
        <v>53</v>
      </c>
      <c r="B3699" s="7">
        <v>109560</v>
      </c>
      <c r="C3699" s="302" t="s">
        <v>6130</v>
      </c>
      <c r="D3699" s="7" t="s">
        <v>6131</v>
      </c>
      <c r="E3699" s="7" t="s">
        <v>87</v>
      </c>
      <c r="F3699" s="7" t="s">
        <v>12</v>
      </c>
      <c r="G3699" s="32">
        <v>33529.436974789918</v>
      </c>
      <c r="H3699" s="7">
        <v>920</v>
      </c>
      <c r="I3699" s="7">
        <v>2135</v>
      </c>
    </row>
    <row r="3700" spans="1:9">
      <c r="A3700" s="7" t="s">
        <v>137</v>
      </c>
      <c r="B3700" s="7">
        <v>109561</v>
      </c>
      <c r="C3700" s="302" t="s">
        <v>6132</v>
      </c>
      <c r="D3700" s="7" t="s">
        <v>6133</v>
      </c>
      <c r="E3700" s="7" t="s">
        <v>139</v>
      </c>
      <c r="F3700" s="7" t="s">
        <v>12</v>
      </c>
      <c r="G3700" s="32">
        <v>31932.915966386554</v>
      </c>
      <c r="H3700" s="7">
        <v>718</v>
      </c>
      <c r="I3700" s="7">
        <v>1958</v>
      </c>
    </row>
    <row r="3701" spans="1:9">
      <c r="A3701" s="7" t="s">
        <v>9</v>
      </c>
      <c r="B3701" s="7">
        <v>109562</v>
      </c>
      <c r="C3701" s="302" t="s">
        <v>6134</v>
      </c>
      <c r="D3701" s="7" t="s">
        <v>6135</v>
      </c>
      <c r="E3701" s="7" t="s">
        <v>28</v>
      </c>
      <c r="F3701" s="7" t="s">
        <v>12</v>
      </c>
      <c r="G3701" s="32">
        <v>13558.386554621849</v>
      </c>
      <c r="H3701" s="7">
        <v>107</v>
      </c>
      <c r="I3701" s="7">
        <v>1318</v>
      </c>
    </row>
    <row r="3702" spans="1:9">
      <c r="A3702" s="7" t="s">
        <v>137</v>
      </c>
      <c r="B3702" s="7">
        <v>109563</v>
      </c>
      <c r="C3702" s="302" t="s">
        <v>6136</v>
      </c>
      <c r="D3702" s="7" t="s">
        <v>6137</v>
      </c>
      <c r="E3702" s="7" t="s">
        <v>139</v>
      </c>
      <c r="F3702" s="7" t="s">
        <v>12</v>
      </c>
      <c r="G3702" s="32">
        <v>38239.647058823532</v>
      </c>
      <c r="H3702" s="7">
        <v>718</v>
      </c>
      <c r="I3702" s="7">
        <v>1958</v>
      </c>
    </row>
    <row r="3703" spans="1:9">
      <c r="A3703" s="7" t="s">
        <v>53</v>
      </c>
      <c r="B3703" s="7">
        <v>109564</v>
      </c>
      <c r="C3703" s="302" t="s">
        <v>6138</v>
      </c>
      <c r="D3703" s="7" t="s">
        <v>6139</v>
      </c>
      <c r="E3703" s="7" t="s">
        <v>61</v>
      </c>
      <c r="F3703" s="7" t="s">
        <v>12</v>
      </c>
      <c r="G3703" s="32">
        <v>52689.10924369748</v>
      </c>
      <c r="H3703" s="7">
        <v>921</v>
      </c>
      <c r="I3703" s="7">
        <v>2138</v>
      </c>
    </row>
    <row r="3704" spans="1:9">
      <c r="A3704" s="7" t="s">
        <v>423</v>
      </c>
      <c r="B3704" s="7">
        <v>109565</v>
      </c>
      <c r="C3704" s="302" t="s">
        <v>6140</v>
      </c>
      <c r="D3704" s="7" t="s">
        <v>6141</v>
      </c>
      <c r="E3704" s="7" t="s">
        <v>425</v>
      </c>
      <c r="F3704" s="7" t="s">
        <v>12</v>
      </c>
      <c r="G3704" s="32">
        <v>182985.31932773109</v>
      </c>
      <c r="H3704" s="7">
        <v>405</v>
      </c>
      <c r="I3704" s="7">
        <v>1641</v>
      </c>
    </row>
    <row r="3705" spans="1:9">
      <c r="A3705" s="7" t="s">
        <v>34</v>
      </c>
      <c r="B3705" s="7">
        <v>109567</v>
      </c>
      <c r="C3705" s="302" t="s">
        <v>6142</v>
      </c>
      <c r="D3705" s="7" t="s">
        <v>6143</v>
      </c>
      <c r="E3705" s="7" t="s">
        <v>36</v>
      </c>
      <c r="F3705" s="7" t="s">
        <v>12</v>
      </c>
      <c r="G3705" s="32">
        <v>66589.084033613442</v>
      </c>
      <c r="H3705" s="7">
        <v>509</v>
      </c>
      <c r="I3705" s="7">
        <v>1736</v>
      </c>
    </row>
    <row r="3706" spans="1:9">
      <c r="A3706" s="7" t="s">
        <v>31</v>
      </c>
      <c r="B3706" s="7">
        <v>109568</v>
      </c>
      <c r="C3706" s="302" t="s">
        <v>6144</v>
      </c>
      <c r="D3706" s="7" t="s">
        <v>6145</v>
      </c>
      <c r="E3706" s="7" t="s">
        <v>33</v>
      </c>
      <c r="F3706" s="7" t="s">
        <v>12</v>
      </c>
      <c r="G3706" s="32">
        <v>39831.957983193279</v>
      </c>
      <c r="H3706" s="7">
        <v>612</v>
      </c>
      <c r="I3706" s="7">
        <v>1836</v>
      </c>
    </row>
    <row r="3707" spans="1:9">
      <c r="A3707" s="7" t="s">
        <v>137</v>
      </c>
      <c r="B3707" s="7">
        <v>109569</v>
      </c>
      <c r="C3707" s="302" t="s">
        <v>6146</v>
      </c>
      <c r="D3707" s="7" t="s">
        <v>6147</v>
      </c>
      <c r="E3707" s="7" t="s">
        <v>139</v>
      </c>
      <c r="F3707" s="7" t="s">
        <v>12</v>
      </c>
      <c r="G3707" s="32">
        <v>63865.840336134461</v>
      </c>
      <c r="H3707" s="7">
        <v>718</v>
      </c>
      <c r="I3707" s="7">
        <v>1958</v>
      </c>
    </row>
    <row r="3708" spans="1:9">
      <c r="A3708" s="7" t="s">
        <v>9</v>
      </c>
      <c r="B3708" s="7">
        <v>109570</v>
      </c>
      <c r="C3708" s="302" t="s">
        <v>6148</v>
      </c>
      <c r="D3708" s="7" t="s">
        <v>6149</v>
      </c>
      <c r="E3708" s="7" t="s">
        <v>23</v>
      </c>
      <c r="F3708" s="7" t="s">
        <v>12</v>
      </c>
      <c r="G3708" s="32">
        <v>29243.697478991598</v>
      </c>
      <c r="H3708" s="7">
        <v>103</v>
      </c>
      <c r="I3708" s="7">
        <v>1308</v>
      </c>
    </row>
    <row r="3709" spans="1:9">
      <c r="A3709" s="7" t="s">
        <v>53</v>
      </c>
      <c r="B3709" s="7">
        <v>109571</v>
      </c>
      <c r="C3709" s="302" t="s">
        <v>6150</v>
      </c>
      <c r="D3709" s="7" t="s">
        <v>6151</v>
      </c>
      <c r="E3709" s="7" t="s">
        <v>87</v>
      </c>
      <c r="F3709" s="7" t="s">
        <v>12</v>
      </c>
      <c r="G3709" s="32">
        <v>56953.554621848736</v>
      </c>
      <c r="H3709" s="7">
        <v>920</v>
      </c>
      <c r="I3709" s="7">
        <v>2135</v>
      </c>
    </row>
    <row r="3710" spans="1:9">
      <c r="A3710" s="7" t="s">
        <v>137</v>
      </c>
      <c r="B3710" s="7">
        <v>109572</v>
      </c>
      <c r="C3710" s="302" t="s">
        <v>6152</v>
      </c>
      <c r="D3710" s="7" t="s">
        <v>6153</v>
      </c>
      <c r="E3710" s="7" t="s">
        <v>139</v>
      </c>
      <c r="F3710" s="7" t="s">
        <v>12</v>
      </c>
      <c r="G3710" s="32">
        <v>37142.857142857145</v>
      </c>
      <c r="H3710" s="7">
        <v>718</v>
      </c>
      <c r="I3710" s="7">
        <v>1958</v>
      </c>
    </row>
    <row r="3711" spans="1:9">
      <c r="A3711" s="7" t="s">
        <v>9</v>
      </c>
      <c r="B3711" s="7">
        <v>109574</v>
      </c>
      <c r="C3711" s="302" t="s">
        <v>6154</v>
      </c>
      <c r="D3711" s="7" t="s">
        <v>6155</v>
      </c>
      <c r="E3711" s="7" t="s">
        <v>28</v>
      </c>
      <c r="F3711" s="7" t="s">
        <v>12</v>
      </c>
      <c r="G3711" s="32">
        <v>2647.0588235294117</v>
      </c>
      <c r="H3711" s="7">
        <v>107</v>
      </c>
      <c r="I3711" s="7">
        <v>1318</v>
      </c>
    </row>
    <row r="3712" spans="1:9">
      <c r="A3712" s="7" t="s">
        <v>34</v>
      </c>
      <c r="B3712" s="7">
        <v>109575</v>
      </c>
      <c r="C3712" s="302" t="s">
        <v>6156</v>
      </c>
      <c r="D3712" s="7" t="s">
        <v>6157</v>
      </c>
      <c r="E3712" s="7" t="s">
        <v>364</v>
      </c>
      <c r="F3712" s="7" t="s">
        <v>12</v>
      </c>
      <c r="G3712" s="32">
        <v>254042.68067226891</v>
      </c>
      <c r="H3712" s="7">
        <v>510</v>
      </c>
      <c r="I3712" s="7">
        <v>1731</v>
      </c>
    </row>
    <row r="3713" spans="1:9">
      <c r="A3713" s="7" t="s">
        <v>34</v>
      </c>
      <c r="B3713" s="7">
        <v>109577</v>
      </c>
      <c r="C3713" s="302" t="s">
        <v>6158</v>
      </c>
      <c r="D3713" s="7" t="s">
        <v>6159</v>
      </c>
      <c r="E3713" s="7" t="s">
        <v>364</v>
      </c>
      <c r="F3713" s="7" t="s">
        <v>12</v>
      </c>
      <c r="G3713" s="32">
        <v>99252.168067226899</v>
      </c>
      <c r="H3713" s="7">
        <v>510</v>
      </c>
      <c r="I3713" s="7">
        <v>1731</v>
      </c>
    </row>
    <row r="3714" spans="1:9">
      <c r="A3714" s="7" t="s">
        <v>34</v>
      </c>
      <c r="B3714" s="7">
        <v>109578</v>
      </c>
      <c r="C3714" s="302" t="s">
        <v>6160</v>
      </c>
      <c r="D3714" s="7" t="s">
        <v>6161</v>
      </c>
      <c r="E3714" s="7" t="s">
        <v>364</v>
      </c>
      <c r="F3714" s="7" t="s">
        <v>12</v>
      </c>
      <c r="G3714" s="32">
        <v>209078.5462184874</v>
      </c>
      <c r="H3714" s="7">
        <v>510</v>
      </c>
      <c r="I3714" s="7">
        <v>1731</v>
      </c>
    </row>
    <row r="3715" spans="1:9">
      <c r="A3715" s="7" t="s">
        <v>34</v>
      </c>
      <c r="B3715" s="7">
        <v>109579</v>
      </c>
      <c r="C3715" s="302" t="s">
        <v>6162</v>
      </c>
      <c r="D3715" s="7" t="s">
        <v>6163</v>
      </c>
      <c r="E3715" s="7" t="s">
        <v>36</v>
      </c>
      <c r="F3715" s="7" t="s">
        <v>12</v>
      </c>
      <c r="G3715" s="32">
        <v>108607.0924369748</v>
      </c>
      <c r="H3715" s="7">
        <v>509</v>
      </c>
      <c r="I3715" s="7">
        <v>1736</v>
      </c>
    </row>
    <row r="3716" spans="1:9">
      <c r="A3716" s="7" t="s">
        <v>137</v>
      </c>
      <c r="B3716" s="7">
        <v>109581</v>
      </c>
      <c r="C3716" s="302" t="s">
        <v>6164</v>
      </c>
      <c r="D3716" s="7" t="s">
        <v>6165</v>
      </c>
      <c r="E3716" s="7" t="s">
        <v>139</v>
      </c>
      <c r="F3716" s="7" t="s">
        <v>12</v>
      </c>
      <c r="G3716" s="32">
        <v>31932.915966386554</v>
      </c>
      <c r="H3716" s="7">
        <v>718</v>
      </c>
      <c r="I3716" s="7">
        <v>1958</v>
      </c>
    </row>
    <row r="3717" spans="1:9">
      <c r="A3717" s="7" t="s">
        <v>9</v>
      </c>
      <c r="B3717" s="7">
        <v>109582</v>
      </c>
      <c r="C3717" s="302" t="s">
        <v>6166</v>
      </c>
      <c r="D3717" s="7" t="s">
        <v>6167</v>
      </c>
      <c r="E3717" s="7" t="s">
        <v>78</v>
      </c>
      <c r="F3717" s="7" t="s">
        <v>12</v>
      </c>
      <c r="G3717" s="32">
        <v>23543</v>
      </c>
      <c r="H3717" s="7">
        <v>114</v>
      </c>
      <c r="I3717" s="7">
        <v>1348</v>
      </c>
    </row>
    <row r="3718" spans="1:9">
      <c r="A3718" s="7" t="s">
        <v>53</v>
      </c>
      <c r="B3718" s="7">
        <v>109583</v>
      </c>
      <c r="C3718" s="302" t="s">
        <v>6168</v>
      </c>
      <c r="D3718" s="7" t="s">
        <v>6169</v>
      </c>
      <c r="E3718" s="7" t="s">
        <v>72</v>
      </c>
      <c r="F3718" s="7" t="s">
        <v>12</v>
      </c>
      <c r="G3718" s="32">
        <v>16806.798319327732</v>
      </c>
      <c r="H3718" s="7">
        <v>923</v>
      </c>
      <c r="I3718" s="7">
        <v>2148</v>
      </c>
    </row>
    <row r="3719" spans="1:9">
      <c r="A3719" s="7" t="s">
        <v>53</v>
      </c>
      <c r="B3719" s="7">
        <v>109584</v>
      </c>
      <c r="C3719" s="302" t="s">
        <v>6170</v>
      </c>
      <c r="D3719" s="7" t="s">
        <v>6171</v>
      </c>
      <c r="E3719" s="7" t="s">
        <v>87</v>
      </c>
      <c r="F3719" s="7" t="s">
        <v>12</v>
      </c>
      <c r="G3719" s="32">
        <v>49915.97478991597</v>
      </c>
      <c r="H3719" s="7">
        <v>920</v>
      </c>
      <c r="I3719" s="7">
        <v>2135</v>
      </c>
    </row>
    <row r="3720" spans="1:9">
      <c r="A3720" s="7" t="s">
        <v>67</v>
      </c>
      <c r="B3720" s="7">
        <v>109586</v>
      </c>
      <c r="C3720" s="302" t="s">
        <v>6172</v>
      </c>
      <c r="D3720" s="7" t="s">
        <v>6173</v>
      </c>
      <c r="E3720" s="7" t="s">
        <v>345</v>
      </c>
      <c r="F3720" s="7" t="s">
        <v>12</v>
      </c>
      <c r="G3720" s="32">
        <v>120705.70588235295</v>
      </c>
      <c r="H3720" s="7">
        <v>964</v>
      </c>
      <c r="I3720" s="7">
        <v>2251</v>
      </c>
    </row>
    <row r="3721" spans="1:9">
      <c r="A3721" s="7" t="s">
        <v>53</v>
      </c>
      <c r="B3721" s="7">
        <v>109587</v>
      </c>
      <c r="C3721" s="302" t="s">
        <v>6174</v>
      </c>
      <c r="D3721" s="7" t="s">
        <v>6175</v>
      </c>
      <c r="E3721" s="7" t="s">
        <v>1123</v>
      </c>
      <c r="F3721" s="7" t="s">
        <v>12</v>
      </c>
      <c r="G3721" s="32">
        <v>29734</v>
      </c>
      <c r="H3721" s="7">
        <v>926</v>
      </c>
      <c r="I3721" s="7">
        <v>2157</v>
      </c>
    </row>
    <row r="3722" spans="1:9">
      <c r="A3722" s="7" t="s">
        <v>9</v>
      </c>
      <c r="B3722" s="7">
        <v>109588</v>
      </c>
      <c r="C3722" s="302" t="s">
        <v>6176</v>
      </c>
      <c r="D3722" s="7" t="s">
        <v>6177</v>
      </c>
      <c r="E3722" s="7" t="s">
        <v>126</v>
      </c>
      <c r="F3722" s="7" t="s">
        <v>12</v>
      </c>
      <c r="G3722" s="32">
        <v>172437.08403361347</v>
      </c>
      <c r="H3722" s="7">
        <v>104</v>
      </c>
      <c r="I3722" s="7">
        <v>1312</v>
      </c>
    </row>
    <row r="3723" spans="1:9">
      <c r="A3723" s="7" t="s">
        <v>53</v>
      </c>
      <c r="B3723" s="7">
        <v>109589</v>
      </c>
      <c r="C3723" s="302" t="s">
        <v>6178</v>
      </c>
      <c r="D3723" s="7" t="s">
        <v>6179</v>
      </c>
      <c r="E3723" s="7" t="s">
        <v>1123</v>
      </c>
      <c r="F3723" s="7" t="s">
        <v>12</v>
      </c>
      <c r="G3723" s="32">
        <v>5900.042016806723</v>
      </c>
      <c r="H3723" s="7">
        <v>926</v>
      </c>
      <c r="I3723" s="7">
        <v>2157</v>
      </c>
    </row>
    <row r="3724" spans="1:9">
      <c r="A3724" s="7" t="s">
        <v>67</v>
      </c>
      <c r="B3724" s="7">
        <v>109590</v>
      </c>
      <c r="C3724" s="302" t="s">
        <v>6180</v>
      </c>
      <c r="D3724" s="7" t="s">
        <v>6181</v>
      </c>
      <c r="E3724" s="7" t="s">
        <v>345</v>
      </c>
      <c r="F3724" s="7" t="s">
        <v>12</v>
      </c>
      <c r="G3724" s="32">
        <v>49231.579831932773</v>
      </c>
      <c r="H3724" s="7">
        <v>964</v>
      </c>
      <c r="I3724" s="7">
        <v>2251</v>
      </c>
    </row>
    <row r="3725" spans="1:9">
      <c r="A3725" s="7" t="s">
        <v>53</v>
      </c>
      <c r="B3725" s="7">
        <v>109591</v>
      </c>
      <c r="C3725" s="302" t="s">
        <v>6182</v>
      </c>
      <c r="D3725" s="7" t="s">
        <v>6183</v>
      </c>
      <c r="E3725" s="7" t="s">
        <v>1123</v>
      </c>
      <c r="F3725" s="7" t="s">
        <v>12</v>
      </c>
      <c r="G3725" s="32">
        <v>22608.403361344539</v>
      </c>
      <c r="H3725" s="7">
        <v>926</v>
      </c>
      <c r="I3725" s="7">
        <v>2157</v>
      </c>
    </row>
    <row r="3726" spans="1:9">
      <c r="A3726" s="7" t="s">
        <v>53</v>
      </c>
      <c r="B3726" s="7">
        <v>109592</v>
      </c>
      <c r="C3726" s="302" t="s">
        <v>6184</v>
      </c>
      <c r="D3726" s="7" t="s">
        <v>6185</v>
      </c>
      <c r="E3726" s="7" t="s">
        <v>1123</v>
      </c>
      <c r="F3726" s="7" t="s">
        <v>12</v>
      </c>
      <c r="G3726" s="32">
        <v>25504.142857142859</v>
      </c>
      <c r="H3726" s="7">
        <v>926</v>
      </c>
      <c r="I3726" s="7">
        <v>2157</v>
      </c>
    </row>
    <row r="3727" spans="1:9">
      <c r="A3727" s="7" t="s">
        <v>67</v>
      </c>
      <c r="B3727" s="7">
        <v>109593</v>
      </c>
      <c r="C3727" s="302" t="s">
        <v>6186</v>
      </c>
      <c r="D3727" s="7" t="s">
        <v>6187</v>
      </c>
      <c r="E3727" s="7" t="s">
        <v>345</v>
      </c>
      <c r="F3727" s="7" t="s">
        <v>12</v>
      </c>
      <c r="G3727" s="32">
        <v>151314.70588235295</v>
      </c>
      <c r="H3727" s="7">
        <v>964</v>
      </c>
      <c r="I3727" s="7">
        <v>2251</v>
      </c>
    </row>
    <row r="3728" spans="1:9">
      <c r="A3728" s="7" t="s">
        <v>137</v>
      </c>
      <c r="B3728" s="7">
        <v>109594</v>
      </c>
      <c r="C3728" s="302" t="s">
        <v>6188</v>
      </c>
      <c r="D3728" s="7" t="s">
        <v>6189</v>
      </c>
      <c r="E3728" s="7" t="s">
        <v>139</v>
      </c>
      <c r="F3728" s="7" t="s">
        <v>12</v>
      </c>
      <c r="G3728" s="32">
        <v>45210.100840336134</v>
      </c>
      <c r="H3728" s="7">
        <v>718</v>
      </c>
      <c r="I3728" s="7">
        <v>1958</v>
      </c>
    </row>
    <row r="3729" spans="1:9">
      <c r="A3729" s="7" t="s">
        <v>53</v>
      </c>
      <c r="B3729" s="7">
        <v>109596</v>
      </c>
      <c r="C3729" s="302" t="s">
        <v>6190</v>
      </c>
      <c r="D3729" s="7" t="s">
        <v>6191</v>
      </c>
      <c r="E3729" s="7" t="s">
        <v>1123</v>
      </c>
      <c r="F3729" s="7" t="s">
        <v>12</v>
      </c>
      <c r="G3729" s="32">
        <v>21094.403361344539</v>
      </c>
      <c r="H3729" s="7">
        <v>926</v>
      </c>
      <c r="I3729" s="7">
        <v>2157</v>
      </c>
    </row>
    <row r="3730" spans="1:9">
      <c r="A3730" s="7" t="s">
        <v>53</v>
      </c>
      <c r="B3730" s="7">
        <v>109597</v>
      </c>
      <c r="C3730" s="302" t="s">
        <v>6192</v>
      </c>
      <c r="D3730" s="7" t="s">
        <v>6193</v>
      </c>
      <c r="E3730" s="7" t="s">
        <v>1123</v>
      </c>
      <c r="F3730" s="7" t="s">
        <v>12</v>
      </c>
      <c r="G3730" s="32">
        <v>28224</v>
      </c>
      <c r="H3730" s="7">
        <v>926</v>
      </c>
      <c r="I3730" s="7">
        <v>2157</v>
      </c>
    </row>
    <row r="3731" spans="1:9">
      <c r="A3731" s="7" t="s">
        <v>53</v>
      </c>
      <c r="B3731" s="7">
        <v>109598</v>
      </c>
      <c r="C3731" s="302" t="s">
        <v>6194</v>
      </c>
      <c r="D3731" s="7" t="s">
        <v>6195</v>
      </c>
      <c r="E3731" s="7" t="s">
        <v>143</v>
      </c>
      <c r="F3731" s="7" t="s">
        <v>12</v>
      </c>
      <c r="G3731" s="32">
        <v>56689.890756302528</v>
      </c>
      <c r="H3731" s="7">
        <v>919</v>
      </c>
      <c r="I3731" s="7">
        <v>2132</v>
      </c>
    </row>
    <row r="3732" spans="1:9">
      <c r="A3732" s="7" t="s">
        <v>53</v>
      </c>
      <c r="B3732" s="7">
        <v>109600</v>
      </c>
      <c r="C3732" s="302" t="s">
        <v>6196</v>
      </c>
      <c r="D3732" s="7" t="s">
        <v>6197</v>
      </c>
      <c r="E3732" s="7" t="s">
        <v>1123</v>
      </c>
      <c r="F3732" s="7" t="s">
        <v>12</v>
      </c>
      <c r="G3732" s="32">
        <v>14267.873949579833</v>
      </c>
      <c r="H3732" s="7">
        <v>926</v>
      </c>
      <c r="I3732" s="7">
        <v>2157</v>
      </c>
    </row>
    <row r="3733" spans="1:9">
      <c r="A3733" s="7" t="s">
        <v>67</v>
      </c>
      <c r="B3733" s="7">
        <v>109601</v>
      </c>
      <c r="C3733" s="302" t="s">
        <v>6198</v>
      </c>
      <c r="D3733" s="7" t="s">
        <v>616</v>
      </c>
      <c r="E3733" s="7" t="s">
        <v>345</v>
      </c>
      <c r="F3733" s="7" t="s">
        <v>12</v>
      </c>
      <c r="G3733" s="32">
        <v>47899.378151260506</v>
      </c>
      <c r="H3733" s="7">
        <v>964</v>
      </c>
      <c r="I3733" s="7">
        <v>2251</v>
      </c>
    </row>
    <row r="3734" spans="1:9">
      <c r="A3734" s="7" t="s">
        <v>53</v>
      </c>
      <c r="B3734" s="7">
        <v>109602</v>
      </c>
      <c r="C3734" s="302" t="s">
        <v>6199</v>
      </c>
      <c r="D3734" s="7" t="s">
        <v>6200</v>
      </c>
      <c r="E3734" s="7" t="s">
        <v>72</v>
      </c>
      <c r="F3734" s="7" t="s">
        <v>12</v>
      </c>
      <c r="G3734" s="32">
        <v>30252.117647058822</v>
      </c>
      <c r="H3734" s="7">
        <v>923</v>
      </c>
      <c r="I3734" s="7">
        <v>2148</v>
      </c>
    </row>
    <row r="3735" spans="1:9">
      <c r="A3735" s="7" t="s">
        <v>67</v>
      </c>
      <c r="B3735" s="7">
        <v>109603</v>
      </c>
      <c r="C3735" s="302" t="s">
        <v>6201</v>
      </c>
      <c r="D3735" s="7" t="s">
        <v>6202</v>
      </c>
      <c r="E3735" s="7" t="s">
        <v>345</v>
      </c>
      <c r="F3735" s="7" t="s">
        <v>12</v>
      </c>
      <c r="G3735" s="32">
        <v>139420.85714285716</v>
      </c>
      <c r="H3735" s="7">
        <v>964</v>
      </c>
      <c r="I3735" s="7">
        <v>2251</v>
      </c>
    </row>
    <row r="3736" spans="1:9">
      <c r="A3736" s="7" t="s">
        <v>16</v>
      </c>
      <c r="B3736" s="7">
        <v>109604</v>
      </c>
      <c r="C3736" s="302" t="s">
        <v>6203</v>
      </c>
      <c r="D3736" s="7" t="s">
        <v>6204</v>
      </c>
      <c r="E3736" s="7" t="s">
        <v>18</v>
      </c>
      <c r="F3736" s="7" t="s">
        <v>12</v>
      </c>
      <c r="G3736" s="32">
        <v>25310.000000000004</v>
      </c>
      <c r="H3736" s="7">
        <v>409</v>
      </c>
      <c r="I3736" s="7">
        <v>1674</v>
      </c>
    </row>
    <row r="3737" spans="1:9">
      <c r="A3737" s="7" t="s">
        <v>67</v>
      </c>
      <c r="B3737" s="7">
        <v>109606</v>
      </c>
      <c r="C3737" s="302" t="s">
        <v>6205</v>
      </c>
      <c r="D3737" s="7" t="s">
        <v>6206</v>
      </c>
      <c r="E3737" s="7" t="s">
        <v>345</v>
      </c>
      <c r="F3737" s="7" t="s">
        <v>12</v>
      </c>
      <c r="G3737" s="32">
        <v>41193.252100840342</v>
      </c>
      <c r="H3737" s="7">
        <v>964</v>
      </c>
      <c r="I3737" s="7">
        <v>2251</v>
      </c>
    </row>
    <row r="3738" spans="1:9">
      <c r="A3738" s="7" t="s">
        <v>156</v>
      </c>
      <c r="B3738" s="7">
        <v>109607</v>
      </c>
      <c r="C3738" s="302" t="s">
        <v>6207</v>
      </c>
      <c r="D3738" s="7" t="s">
        <v>6208</v>
      </c>
      <c r="E3738" s="7" t="s">
        <v>158</v>
      </c>
      <c r="F3738" s="7" t="s">
        <v>12</v>
      </c>
      <c r="G3738" s="32">
        <v>10995.100840336136</v>
      </c>
      <c r="H3738" s="7">
        <v>706</v>
      </c>
      <c r="I3738" s="7">
        <v>1916</v>
      </c>
    </row>
    <row r="3739" spans="1:9">
      <c r="A3739" s="7" t="s">
        <v>53</v>
      </c>
      <c r="B3739" s="7">
        <v>109608</v>
      </c>
      <c r="C3739" s="302" t="s">
        <v>6209</v>
      </c>
      <c r="D3739" s="7" t="s">
        <v>6210</v>
      </c>
      <c r="E3739" s="7" t="s">
        <v>143</v>
      </c>
      <c r="F3739" s="7" t="s">
        <v>12</v>
      </c>
      <c r="G3739" s="32">
        <v>17647.050420168071</v>
      </c>
      <c r="H3739" s="7">
        <v>919</v>
      </c>
      <c r="I3739" s="7">
        <v>2132</v>
      </c>
    </row>
    <row r="3740" spans="1:9">
      <c r="A3740" s="7" t="s">
        <v>67</v>
      </c>
      <c r="B3740" s="7">
        <v>109609</v>
      </c>
      <c r="C3740" s="302" t="s">
        <v>6211</v>
      </c>
      <c r="D3740" s="7" t="s">
        <v>6212</v>
      </c>
      <c r="E3740" s="7" t="s">
        <v>345</v>
      </c>
      <c r="F3740" s="7" t="s">
        <v>12</v>
      </c>
      <c r="G3740" s="32">
        <v>120689.74789915966</v>
      </c>
      <c r="H3740" s="7">
        <v>964</v>
      </c>
      <c r="I3740" s="7">
        <v>2251</v>
      </c>
    </row>
    <row r="3741" spans="1:9">
      <c r="A3741" s="7" t="s">
        <v>16</v>
      </c>
      <c r="B3741" s="7">
        <v>109610</v>
      </c>
      <c r="C3741" s="302" t="s">
        <v>6213</v>
      </c>
      <c r="D3741" s="7" t="s">
        <v>6214</v>
      </c>
      <c r="E3741" s="7" t="s">
        <v>170</v>
      </c>
      <c r="F3741" s="7" t="s">
        <v>12</v>
      </c>
      <c r="G3741" s="32">
        <v>4078.1512605042017</v>
      </c>
      <c r="H3741" s="7">
        <v>411</v>
      </c>
      <c r="I3741" s="7">
        <v>1677</v>
      </c>
    </row>
    <row r="3742" spans="1:9">
      <c r="A3742" s="7" t="s">
        <v>9</v>
      </c>
      <c r="B3742" s="7">
        <v>109611</v>
      </c>
      <c r="C3742" s="302" t="s">
        <v>6215</v>
      </c>
      <c r="D3742" s="7" t="s">
        <v>6216</v>
      </c>
      <c r="E3742" s="7" t="s">
        <v>63</v>
      </c>
      <c r="F3742" s="7" t="s">
        <v>12</v>
      </c>
      <c r="G3742" s="32">
        <v>30252.100840336137</v>
      </c>
      <c r="H3742" s="7">
        <v>111</v>
      </c>
      <c r="I3742" s="7">
        <v>1331</v>
      </c>
    </row>
    <row r="3743" spans="1:9">
      <c r="A3743" s="7" t="s">
        <v>67</v>
      </c>
      <c r="B3743" s="7">
        <v>109612</v>
      </c>
      <c r="C3743" s="302" t="s">
        <v>6217</v>
      </c>
      <c r="D3743" s="7" t="s">
        <v>6218</v>
      </c>
      <c r="E3743" s="7" t="s">
        <v>345</v>
      </c>
      <c r="F3743" s="7" t="s">
        <v>12</v>
      </c>
      <c r="G3743" s="32">
        <v>46941.092436974795</v>
      </c>
      <c r="H3743" s="7">
        <v>964</v>
      </c>
      <c r="I3743" s="7">
        <v>2251</v>
      </c>
    </row>
    <row r="3744" spans="1:9">
      <c r="A3744" s="7" t="s">
        <v>137</v>
      </c>
      <c r="B3744" s="7">
        <v>109613</v>
      </c>
      <c r="C3744" s="302" t="s">
        <v>6219</v>
      </c>
      <c r="D3744" s="7" t="s">
        <v>6220</v>
      </c>
      <c r="E3744" s="7" t="s">
        <v>139</v>
      </c>
      <c r="F3744" s="7" t="s">
        <v>12</v>
      </c>
      <c r="G3744" s="32">
        <v>57478.949579831933</v>
      </c>
      <c r="H3744" s="7">
        <v>718</v>
      </c>
      <c r="I3744" s="7">
        <v>1958</v>
      </c>
    </row>
    <row r="3745" spans="1:9">
      <c r="A3745" s="7" t="s">
        <v>9</v>
      </c>
      <c r="B3745" s="7">
        <v>109614</v>
      </c>
      <c r="C3745" s="302" t="s">
        <v>6221</v>
      </c>
      <c r="D3745" s="7" t="s">
        <v>6222</v>
      </c>
      <c r="E3745" s="7" t="s">
        <v>65</v>
      </c>
      <c r="F3745" s="7" t="s">
        <v>12</v>
      </c>
      <c r="G3745" s="32">
        <v>28142.537815126056</v>
      </c>
      <c r="H3745" s="7">
        <v>113</v>
      </c>
      <c r="I3745" s="7">
        <v>1341</v>
      </c>
    </row>
    <row r="3746" spans="1:9">
      <c r="A3746" s="7" t="s">
        <v>53</v>
      </c>
      <c r="B3746" s="7">
        <v>109615</v>
      </c>
      <c r="C3746" s="302" t="s">
        <v>6223</v>
      </c>
      <c r="D3746" s="7" t="s">
        <v>6224</v>
      </c>
      <c r="E3746" s="7" t="s">
        <v>284</v>
      </c>
      <c r="F3746" s="7" t="s">
        <v>12</v>
      </c>
      <c r="G3746" s="32">
        <v>147378.58823529413</v>
      </c>
      <c r="H3746" s="7">
        <v>911</v>
      </c>
      <c r="I3746" s="7">
        <v>2113</v>
      </c>
    </row>
    <row r="3747" spans="1:9">
      <c r="A3747" s="7" t="s">
        <v>9</v>
      </c>
      <c r="B3747" s="7">
        <v>109616</v>
      </c>
      <c r="C3747" s="302" t="s">
        <v>6225</v>
      </c>
      <c r="D3747" s="7" t="s">
        <v>6226</v>
      </c>
      <c r="E3747" s="7" t="s">
        <v>63</v>
      </c>
      <c r="F3747" s="7" t="s">
        <v>12</v>
      </c>
      <c r="G3747" s="32">
        <v>11543</v>
      </c>
      <c r="H3747" s="7">
        <v>111</v>
      </c>
      <c r="I3747" s="7">
        <v>1331</v>
      </c>
    </row>
    <row r="3748" spans="1:9">
      <c r="A3748" s="7" t="s">
        <v>16</v>
      </c>
      <c r="B3748" s="7">
        <v>109617</v>
      </c>
      <c r="C3748" s="302" t="s">
        <v>6227</v>
      </c>
      <c r="D3748" s="7" t="s">
        <v>6228</v>
      </c>
      <c r="E3748" s="7" t="s">
        <v>170</v>
      </c>
      <c r="F3748" s="7" t="s">
        <v>12</v>
      </c>
      <c r="G3748" s="32">
        <v>25657.000000000004</v>
      </c>
      <c r="H3748" s="7">
        <v>411</v>
      </c>
      <c r="I3748" s="7">
        <v>1677</v>
      </c>
    </row>
    <row r="3749" spans="1:9">
      <c r="A3749" s="7" t="s">
        <v>53</v>
      </c>
      <c r="B3749" s="7">
        <v>109618</v>
      </c>
      <c r="C3749" s="302" t="s">
        <v>6229</v>
      </c>
      <c r="D3749" s="7" t="s">
        <v>6230</v>
      </c>
      <c r="E3749" s="7" t="s">
        <v>284</v>
      </c>
      <c r="F3749" s="7" t="s">
        <v>12</v>
      </c>
      <c r="G3749" s="32">
        <v>10588.20168067227</v>
      </c>
      <c r="H3749" s="7">
        <v>911</v>
      </c>
      <c r="I3749" s="7">
        <v>2113</v>
      </c>
    </row>
    <row r="3750" spans="1:9">
      <c r="A3750" s="7" t="s">
        <v>9</v>
      </c>
      <c r="B3750" s="7">
        <v>109619</v>
      </c>
      <c r="C3750" s="302" t="s">
        <v>6231</v>
      </c>
      <c r="D3750" s="7" t="s">
        <v>6232</v>
      </c>
      <c r="E3750" s="7" t="s">
        <v>65</v>
      </c>
      <c r="F3750" s="7" t="s">
        <v>12</v>
      </c>
      <c r="G3750" s="32">
        <v>4114.2941176470595</v>
      </c>
      <c r="H3750" s="7">
        <v>113</v>
      </c>
      <c r="I3750" s="7">
        <v>1341</v>
      </c>
    </row>
    <row r="3751" spans="1:9">
      <c r="A3751" s="7" t="s">
        <v>156</v>
      </c>
      <c r="B3751" s="7">
        <v>109620</v>
      </c>
      <c r="C3751" s="302" t="s">
        <v>6233</v>
      </c>
      <c r="D3751" s="7" t="s">
        <v>5456</v>
      </c>
      <c r="E3751" s="7" t="s">
        <v>6051</v>
      </c>
      <c r="F3751" s="7" t="s">
        <v>12</v>
      </c>
      <c r="G3751" s="32">
        <v>31932.915966386554</v>
      </c>
      <c r="H3751" s="7">
        <v>705</v>
      </c>
      <c r="I3751" s="7">
        <v>1914</v>
      </c>
    </row>
    <row r="3752" spans="1:9">
      <c r="A3752" s="7" t="s">
        <v>67</v>
      </c>
      <c r="B3752" s="7">
        <v>109621</v>
      </c>
      <c r="C3752" s="302" t="s">
        <v>6234</v>
      </c>
      <c r="D3752" s="7" t="s">
        <v>2716</v>
      </c>
      <c r="E3752" s="7" t="s">
        <v>345</v>
      </c>
      <c r="F3752" s="7" t="s">
        <v>12</v>
      </c>
      <c r="G3752" s="32">
        <v>70651.504201680669</v>
      </c>
      <c r="H3752" s="7">
        <v>964</v>
      </c>
      <c r="I3752" s="7">
        <v>2251</v>
      </c>
    </row>
    <row r="3753" spans="1:9">
      <c r="A3753" s="7" t="s">
        <v>53</v>
      </c>
      <c r="B3753" s="7">
        <v>109622</v>
      </c>
      <c r="C3753" s="302" t="s">
        <v>6235</v>
      </c>
      <c r="D3753" s="7" t="s">
        <v>6236</v>
      </c>
      <c r="E3753" s="7" t="s">
        <v>284</v>
      </c>
      <c r="F3753" s="7" t="s">
        <v>12</v>
      </c>
      <c r="G3753" s="32">
        <v>52455.73949579832</v>
      </c>
      <c r="H3753" s="7">
        <v>911</v>
      </c>
      <c r="I3753" s="7">
        <v>2113</v>
      </c>
    </row>
    <row r="3754" spans="1:9">
      <c r="A3754" s="7" t="s">
        <v>53</v>
      </c>
      <c r="B3754" s="7">
        <v>109623</v>
      </c>
      <c r="C3754" s="302" t="s">
        <v>6237</v>
      </c>
      <c r="D3754" s="7" t="s">
        <v>6238</v>
      </c>
      <c r="E3754" s="7" t="s">
        <v>72</v>
      </c>
      <c r="F3754" s="7" t="s">
        <v>12</v>
      </c>
      <c r="G3754" s="32">
        <v>26722.680672268911</v>
      </c>
      <c r="H3754" s="7">
        <v>923</v>
      </c>
      <c r="I3754" s="7">
        <v>2148</v>
      </c>
    </row>
    <row r="3755" spans="1:9">
      <c r="A3755" s="7" t="s">
        <v>16</v>
      </c>
      <c r="B3755" s="7">
        <v>109624</v>
      </c>
      <c r="C3755" s="302" t="s">
        <v>6239</v>
      </c>
      <c r="D3755" s="7" t="s">
        <v>6240</v>
      </c>
      <c r="E3755" s="7" t="s">
        <v>170</v>
      </c>
      <c r="F3755" s="7" t="s">
        <v>12</v>
      </c>
      <c r="G3755" s="32">
        <v>8156.3025210084033</v>
      </c>
      <c r="H3755" s="7">
        <v>411</v>
      </c>
      <c r="I3755" s="7">
        <v>1677</v>
      </c>
    </row>
    <row r="3756" spans="1:9">
      <c r="A3756" s="7" t="s">
        <v>53</v>
      </c>
      <c r="B3756" s="7">
        <v>109625</v>
      </c>
      <c r="C3756" s="302" t="s">
        <v>6241</v>
      </c>
      <c r="D3756" s="7" t="s">
        <v>6242</v>
      </c>
      <c r="E3756" s="7" t="s">
        <v>284</v>
      </c>
      <c r="F3756" s="7" t="s">
        <v>12</v>
      </c>
      <c r="G3756" s="32">
        <v>19130.218487394959</v>
      </c>
      <c r="H3756" s="7">
        <v>911</v>
      </c>
      <c r="I3756" s="7">
        <v>2113</v>
      </c>
    </row>
    <row r="3757" spans="1:9">
      <c r="A3757" s="7" t="s">
        <v>9</v>
      </c>
      <c r="B3757" s="7">
        <v>109626</v>
      </c>
      <c r="C3757" s="302" t="s">
        <v>6243</v>
      </c>
      <c r="D3757" s="7" t="s">
        <v>6244</v>
      </c>
      <c r="E3757" s="7" t="s">
        <v>65</v>
      </c>
      <c r="F3757" s="7" t="s">
        <v>12</v>
      </c>
      <c r="G3757" s="32">
        <v>41839.630252100847</v>
      </c>
      <c r="H3757" s="7">
        <v>113</v>
      </c>
      <c r="I3757" s="7">
        <v>1341</v>
      </c>
    </row>
    <row r="3758" spans="1:9">
      <c r="A3758" s="7" t="s">
        <v>67</v>
      </c>
      <c r="B3758" s="7">
        <v>109627</v>
      </c>
      <c r="C3758" s="302" t="s">
        <v>6245</v>
      </c>
      <c r="D3758" s="7" t="s">
        <v>607</v>
      </c>
      <c r="E3758" s="7" t="s">
        <v>345</v>
      </c>
      <c r="F3758" s="7" t="s">
        <v>12</v>
      </c>
      <c r="G3758" s="32">
        <v>74722.899159663866</v>
      </c>
      <c r="H3758" s="7">
        <v>964</v>
      </c>
      <c r="I3758" s="7">
        <v>2251</v>
      </c>
    </row>
    <row r="3759" spans="1:9">
      <c r="A3759" s="7" t="s">
        <v>53</v>
      </c>
      <c r="B3759" s="7">
        <v>109628</v>
      </c>
      <c r="C3759" s="302" t="s">
        <v>6246</v>
      </c>
      <c r="D3759" s="7" t="s">
        <v>6247</v>
      </c>
      <c r="E3759" s="7" t="s">
        <v>284</v>
      </c>
      <c r="F3759" s="7" t="s">
        <v>12</v>
      </c>
      <c r="G3759" s="32">
        <v>21176.403361344539</v>
      </c>
      <c r="H3759" s="7">
        <v>911</v>
      </c>
      <c r="I3759" s="7">
        <v>2113</v>
      </c>
    </row>
    <row r="3760" spans="1:9">
      <c r="A3760" s="7" t="s">
        <v>67</v>
      </c>
      <c r="B3760" s="7">
        <v>109629</v>
      </c>
      <c r="C3760" s="302" t="s">
        <v>6248</v>
      </c>
      <c r="D3760" s="7" t="s">
        <v>6249</v>
      </c>
      <c r="E3760" s="7" t="s">
        <v>176</v>
      </c>
      <c r="F3760" s="7" t="s">
        <v>12</v>
      </c>
      <c r="G3760" s="32">
        <v>10588.20168067227</v>
      </c>
      <c r="H3760" s="7">
        <v>905</v>
      </c>
      <c r="I3760" s="7">
        <v>2911</v>
      </c>
    </row>
    <row r="3761" spans="1:9">
      <c r="A3761" s="7" t="s">
        <v>9</v>
      </c>
      <c r="B3761" s="7">
        <v>109631</v>
      </c>
      <c r="C3761" s="302" t="s">
        <v>6250</v>
      </c>
      <c r="D3761" s="7" t="s">
        <v>6251</v>
      </c>
      <c r="E3761" s="7" t="s">
        <v>63</v>
      </c>
      <c r="F3761" s="7" t="s">
        <v>12</v>
      </c>
      <c r="G3761" s="32">
        <v>56837.176470588245</v>
      </c>
      <c r="H3761" s="7">
        <v>111</v>
      </c>
      <c r="I3761" s="7">
        <v>1331</v>
      </c>
    </row>
    <row r="3762" spans="1:9">
      <c r="A3762" s="7" t="s">
        <v>53</v>
      </c>
      <c r="B3762" s="7">
        <v>109633</v>
      </c>
      <c r="C3762" s="302" t="s">
        <v>6252</v>
      </c>
      <c r="D3762" s="7" t="s">
        <v>6253</v>
      </c>
      <c r="E3762" s="7" t="s">
        <v>284</v>
      </c>
      <c r="F3762" s="7" t="s">
        <v>12</v>
      </c>
      <c r="G3762" s="32">
        <v>28224</v>
      </c>
      <c r="H3762" s="7">
        <v>911</v>
      </c>
      <c r="I3762" s="7">
        <v>2113</v>
      </c>
    </row>
    <row r="3763" spans="1:9">
      <c r="A3763" s="7" t="s">
        <v>53</v>
      </c>
      <c r="B3763" s="7">
        <v>109634</v>
      </c>
      <c r="C3763" s="302" t="s">
        <v>6254</v>
      </c>
      <c r="D3763" s="7" t="s">
        <v>6255</v>
      </c>
      <c r="E3763" s="7" t="s">
        <v>284</v>
      </c>
      <c r="F3763" s="7" t="s">
        <v>12</v>
      </c>
      <c r="G3763" s="32">
        <v>35041.941176470595</v>
      </c>
      <c r="H3763" s="7">
        <v>911</v>
      </c>
      <c r="I3763" s="7">
        <v>2113</v>
      </c>
    </row>
    <row r="3764" spans="1:9">
      <c r="A3764" s="7" t="s">
        <v>53</v>
      </c>
      <c r="B3764" s="7">
        <v>109635</v>
      </c>
      <c r="C3764" s="302" t="s">
        <v>6256</v>
      </c>
      <c r="D3764" s="7" t="s">
        <v>6257</v>
      </c>
      <c r="E3764" s="7" t="s">
        <v>87</v>
      </c>
      <c r="F3764" s="7" t="s">
        <v>12</v>
      </c>
      <c r="G3764" s="32">
        <v>14017.319327731093</v>
      </c>
      <c r="H3764" s="7">
        <v>920</v>
      </c>
      <c r="I3764" s="7">
        <v>2135</v>
      </c>
    </row>
    <row r="3765" spans="1:9">
      <c r="A3765" s="7" t="s">
        <v>53</v>
      </c>
      <c r="B3765" s="7">
        <v>109636</v>
      </c>
      <c r="C3765" s="302" t="s">
        <v>6258</v>
      </c>
      <c r="D3765" s="7" t="s">
        <v>6259</v>
      </c>
      <c r="E3765" s="7" t="s">
        <v>284</v>
      </c>
      <c r="F3765" s="7" t="s">
        <v>12</v>
      </c>
      <c r="G3765" s="32">
        <v>57131.109243697487</v>
      </c>
      <c r="H3765" s="7">
        <v>911</v>
      </c>
      <c r="I3765" s="7">
        <v>2113</v>
      </c>
    </row>
    <row r="3766" spans="1:9">
      <c r="A3766" s="7" t="s">
        <v>67</v>
      </c>
      <c r="B3766" s="7">
        <v>109637</v>
      </c>
      <c r="C3766" s="302" t="s">
        <v>6260</v>
      </c>
      <c r="D3766" s="7" t="s">
        <v>3822</v>
      </c>
      <c r="E3766" s="7" t="s">
        <v>345</v>
      </c>
      <c r="F3766" s="7" t="s">
        <v>12</v>
      </c>
      <c r="G3766" s="32">
        <v>91008.596638655465</v>
      </c>
      <c r="H3766" s="7">
        <v>964</v>
      </c>
      <c r="I3766" s="7">
        <v>2251</v>
      </c>
    </row>
    <row r="3767" spans="1:9">
      <c r="A3767" s="7" t="s">
        <v>53</v>
      </c>
      <c r="B3767" s="7">
        <v>109638</v>
      </c>
      <c r="C3767" s="302" t="s">
        <v>6261</v>
      </c>
      <c r="D3767" s="7" t="s">
        <v>6262</v>
      </c>
      <c r="E3767" s="7" t="s">
        <v>284</v>
      </c>
      <c r="F3767" s="7" t="s">
        <v>12</v>
      </c>
      <c r="G3767" s="32">
        <v>37050</v>
      </c>
      <c r="H3767" s="7">
        <v>911</v>
      </c>
      <c r="I3767" s="7">
        <v>2113</v>
      </c>
    </row>
    <row r="3768" spans="1:9">
      <c r="A3768" s="7" t="s">
        <v>53</v>
      </c>
      <c r="B3768" s="7">
        <v>109639</v>
      </c>
      <c r="C3768" s="302" t="s">
        <v>6263</v>
      </c>
      <c r="D3768" s="7" t="s">
        <v>6264</v>
      </c>
      <c r="E3768" s="7" t="s">
        <v>284</v>
      </c>
      <c r="F3768" s="7" t="s">
        <v>12</v>
      </c>
      <c r="G3768" s="32">
        <v>16806.798319327732</v>
      </c>
      <c r="H3768" s="7">
        <v>911</v>
      </c>
      <c r="I3768" s="7">
        <v>2113</v>
      </c>
    </row>
    <row r="3769" spans="1:9">
      <c r="A3769" s="7" t="s">
        <v>53</v>
      </c>
      <c r="B3769" s="7">
        <v>109640</v>
      </c>
      <c r="C3769" s="302" t="s">
        <v>6265</v>
      </c>
      <c r="D3769" s="7" t="s">
        <v>6266</v>
      </c>
      <c r="E3769" s="7" t="s">
        <v>284</v>
      </c>
      <c r="F3769" s="7" t="s">
        <v>12</v>
      </c>
      <c r="G3769" s="32">
        <v>16806.798319327732</v>
      </c>
      <c r="H3769" s="7">
        <v>911</v>
      </c>
      <c r="I3769" s="7">
        <v>2113</v>
      </c>
    </row>
    <row r="3770" spans="1:9">
      <c r="A3770" s="7" t="s">
        <v>53</v>
      </c>
      <c r="B3770" s="7">
        <v>109641</v>
      </c>
      <c r="C3770" s="302" t="s">
        <v>6267</v>
      </c>
      <c r="D3770" s="7" t="s">
        <v>6268</v>
      </c>
      <c r="E3770" s="7" t="s">
        <v>284</v>
      </c>
      <c r="F3770" s="7" t="s">
        <v>12</v>
      </c>
      <c r="G3770" s="32">
        <v>16806.798319327732</v>
      </c>
      <c r="H3770" s="7">
        <v>911</v>
      </c>
      <c r="I3770" s="7">
        <v>2113</v>
      </c>
    </row>
    <row r="3771" spans="1:9">
      <c r="A3771" s="7" t="s">
        <v>9</v>
      </c>
      <c r="B3771" s="7">
        <v>109642</v>
      </c>
      <c r="C3771" s="302" t="s">
        <v>6269</v>
      </c>
      <c r="D3771" s="7" t="s">
        <v>6270</v>
      </c>
      <c r="E3771" s="7" t="s">
        <v>23</v>
      </c>
      <c r="F3771" s="7" t="s">
        <v>12</v>
      </c>
      <c r="G3771" s="32">
        <v>23086</v>
      </c>
      <c r="H3771" s="7">
        <v>103</v>
      </c>
      <c r="I3771" s="7">
        <v>1308</v>
      </c>
    </row>
    <row r="3772" spans="1:9">
      <c r="A3772" s="7" t="s">
        <v>9</v>
      </c>
      <c r="B3772" s="7">
        <v>109643</v>
      </c>
      <c r="C3772" s="302" t="s">
        <v>6271</v>
      </c>
      <c r="D3772" s="7" t="s">
        <v>6272</v>
      </c>
      <c r="E3772" s="7" t="s">
        <v>311</v>
      </c>
      <c r="F3772" s="7" t="s">
        <v>12</v>
      </c>
      <c r="G3772" s="32">
        <v>16190.9243697479</v>
      </c>
      <c r="H3772" s="7">
        <v>105</v>
      </c>
      <c r="I3772" s="7">
        <v>1313</v>
      </c>
    </row>
    <row r="3773" spans="1:9">
      <c r="A3773" s="7" t="s">
        <v>9</v>
      </c>
      <c r="B3773" s="7">
        <v>109644</v>
      </c>
      <c r="C3773" s="302" t="s">
        <v>6273</v>
      </c>
      <c r="D3773" s="7" t="s">
        <v>6274</v>
      </c>
      <c r="E3773" s="7" t="s">
        <v>311</v>
      </c>
      <c r="F3773" s="7" t="s">
        <v>12</v>
      </c>
      <c r="G3773" s="32">
        <v>12100.840336134454</v>
      </c>
      <c r="H3773" s="7">
        <v>105</v>
      </c>
      <c r="I3773" s="7">
        <v>1313</v>
      </c>
    </row>
    <row r="3774" spans="1:9">
      <c r="A3774" s="7" t="s">
        <v>9</v>
      </c>
      <c r="B3774" s="7">
        <v>109645</v>
      </c>
      <c r="C3774" s="302" t="s">
        <v>6275</v>
      </c>
      <c r="D3774" s="7" t="s">
        <v>6276</v>
      </c>
      <c r="E3774" s="7" t="s">
        <v>14</v>
      </c>
      <c r="F3774" s="7" t="s">
        <v>12</v>
      </c>
      <c r="G3774" s="32">
        <v>24000</v>
      </c>
      <c r="H3774" s="7">
        <v>117</v>
      </c>
      <c r="I3774" s="7">
        <v>1397</v>
      </c>
    </row>
    <row r="3775" spans="1:9">
      <c r="A3775" s="7" t="s">
        <v>156</v>
      </c>
      <c r="B3775" s="7">
        <v>109646</v>
      </c>
      <c r="C3775" s="302" t="s">
        <v>6277</v>
      </c>
      <c r="D3775" s="7" t="s">
        <v>6278</v>
      </c>
      <c r="E3775" s="7" t="s">
        <v>158</v>
      </c>
      <c r="F3775" s="7" t="s">
        <v>12</v>
      </c>
      <c r="G3775" s="32">
        <v>41668</v>
      </c>
      <c r="H3775" s="7">
        <v>706</v>
      </c>
      <c r="I3775" s="7">
        <v>1918</v>
      </c>
    </row>
    <row r="3776" spans="1:9">
      <c r="A3776" s="7" t="s">
        <v>24</v>
      </c>
      <c r="B3776" s="7">
        <v>109647</v>
      </c>
      <c r="C3776" s="302" t="s">
        <v>6279</v>
      </c>
      <c r="D3776" s="7" t="s">
        <v>6280</v>
      </c>
      <c r="E3776" s="7" t="s">
        <v>52</v>
      </c>
      <c r="F3776" s="7" t="s">
        <v>12</v>
      </c>
      <c r="G3776" s="32">
        <v>31932.915966386554</v>
      </c>
      <c r="H3776" s="7">
        <v>720</v>
      </c>
      <c r="I3776" s="7">
        <v>1981</v>
      </c>
    </row>
    <row r="3777" spans="1:9">
      <c r="A3777" s="7" t="s">
        <v>9</v>
      </c>
      <c r="B3777" s="7">
        <v>109648</v>
      </c>
      <c r="C3777" s="302" t="s">
        <v>6281</v>
      </c>
      <c r="D3777" s="7" t="s">
        <v>6282</v>
      </c>
      <c r="E3777" s="7" t="s">
        <v>128</v>
      </c>
      <c r="F3777" s="7" t="s">
        <v>12</v>
      </c>
      <c r="G3777" s="32">
        <v>16108.403361344539</v>
      </c>
      <c r="H3777" s="7">
        <v>115</v>
      </c>
      <c r="I3777" s="7">
        <v>1344</v>
      </c>
    </row>
    <row r="3778" spans="1:9">
      <c r="A3778" s="7" t="s">
        <v>53</v>
      </c>
      <c r="B3778" s="7">
        <v>109649</v>
      </c>
      <c r="C3778" s="302" t="s">
        <v>6283</v>
      </c>
      <c r="D3778" s="7" t="s">
        <v>6284</v>
      </c>
      <c r="E3778" s="7" t="s">
        <v>354</v>
      </c>
      <c r="F3778" s="7" t="s">
        <v>12</v>
      </c>
      <c r="G3778" s="32">
        <v>59775.899159663873</v>
      </c>
      <c r="H3778" s="7">
        <v>918</v>
      </c>
      <c r="I3778" s="7">
        <v>2129</v>
      </c>
    </row>
    <row r="3779" spans="1:9">
      <c r="A3779" s="7" t="s">
        <v>53</v>
      </c>
      <c r="B3779" s="7">
        <v>109650</v>
      </c>
      <c r="C3779" s="302" t="s">
        <v>6285</v>
      </c>
      <c r="D3779" s="7" t="s">
        <v>6286</v>
      </c>
      <c r="E3779" s="7" t="s">
        <v>354</v>
      </c>
      <c r="F3779" s="7" t="s">
        <v>12</v>
      </c>
      <c r="G3779" s="32">
        <v>52689.10924369748</v>
      </c>
      <c r="H3779" s="7">
        <v>918</v>
      </c>
      <c r="I3779" s="7">
        <v>2129</v>
      </c>
    </row>
    <row r="3780" spans="1:9">
      <c r="A3780" s="7" t="s">
        <v>53</v>
      </c>
      <c r="B3780" s="7">
        <v>109651</v>
      </c>
      <c r="C3780" s="302" t="s">
        <v>6287</v>
      </c>
      <c r="D3780" s="7" t="s">
        <v>6288</v>
      </c>
      <c r="E3780" s="7" t="s">
        <v>72</v>
      </c>
      <c r="F3780" s="7" t="s">
        <v>12</v>
      </c>
      <c r="G3780" s="32">
        <v>17773.100840336137</v>
      </c>
      <c r="H3780" s="7">
        <v>923</v>
      </c>
      <c r="I3780" s="7">
        <v>2148</v>
      </c>
    </row>
    <row r="3781" spans="1:9">
      <c r="A3781" s="7" t="s">
        <v>9</v>
      </c>
      <c r="B3781" s="7">
        <v>109652</v>
      </c>
      <c r="C3781" s="302" t="s">
        <v>6289</v>
      </c>
      <c r="D3781" s="7" t="s">
        <v>6290</v>
      </c>
      <c r="E3781" s="7" t="s">
        <v>11</v>
      </c>
      <c r="F3781" s="7" t="s">
        <v>12</v>
      </c>
      <c r="G3781" s="32">
        <v>11543</v>
      </c>
      <c r="H3781" s="7">
        <v>102</v>
      </c>
      <c r="I3781" s="7">
        <v>1304</v>
      </c>
    </row>
    <row r="3782" spans="1:9">
      <c r="A3782" s="7" t="s">
        <v>67</v>
      </c>
      <c r="B3782" s="7">
        <v>109653</v>
      </c>
      <c r="C3782" s="302" t="s">
        <v>6291</v>
      </c>
      <c r="D3782" s="7" t="s">
        <v>6292</v>
      </c>
      <c r="E3782" s="7" t="s">
        <v>176</v>
      </c>
      <c r="F3782" s="7" t="s">
        <v>12</v>
      </c>
      <c r="G3782" s="32">
        <v>413415.50420168071</v>
      </c>
      <c r="H3782" s="7">
        <v>905</v>
      </c>
      <c r="I3782" s="7">
        <v>2912</v>
      </c>
    </row>
    <row r="3783" spans="1:9">
      <c r="A3783" s="7" t="s">
        <v>423</v>
      </c>
      <c r="B3783" s="7">
        <v>109654</v>
      </c>
      <c r="C3783" s="302" t="s">
        <v>6293</v>
      </c>
      <c r="D3783" s="7" t="s">
        <v>6294</v>
      </c>
      <c r="E3783" s="7" t="s">
        <v>644</v>
      </c>
      <c r="F3783" s="7" t="s">
        <v>12</v>
      </c>
      <c r="G3783" s="32">
        <v>66277.957983193279</v>
      </c>
      <c r="H3783" s="7">
        <v>407</v>
      </c>
      <c r="I3783" s="7">
        <v>1638</v>
      </c>
    </row>
    <row r="3784" spans="1:9">
      <c r="A3784" s="7" t="s">
        <v>423</v>
      </c>
      <c r="B3784" s="7">
        <v>109655</v>
      </c>
      <c r="C3784" s="302" t="s">
        <v>6295</v>
      </c>
      <c r="D3784" s="7" t="s">
        <v>6296</v>
      </c>
      <c r="E3784" s="7" t="s">
        <v>425</v>
      </c>
      <c r="F3784" s="7" t="s">
        <v>12</v>
      </c>
      <c r="G3784" s="32">
        <v>28235.277310924375</v>
      </c>
      <c r="H3784" s="7">
        <v>405</v>
      </c>
      <c r="I3784" s="7">
        <v>1641</v>
      </c>
    </row>
    <row r="3785" spans="1:9">
      <c r="A3785" s="7" t="s">
        <v>423</v>
      </c>
      <c r="B3785" s="7">
        <v>109656</v>
      </c>
      <c r="C3785" s="302" t="s">
        <v>6297</v>
      </c>
      <c r="D3785" s="7" t="s">
        <v>4755</v>
      </c>
      <c r="E3785" s="7" t="s">
        <v>425</v>
      </c>
      <c r="F3785" s="7" t="s">
        <v>12</v>
      </c>
      <c r="G3785" s="32">
        <v>198248.32773109246</v>
      </c>
      <c r="H3785" s="7">
        <v>405</v>
      </c>
      <c r="I3785" s="7">
        <v>1640</v>
      </c>
    </row>
    <row r="3786" spans="1:9">
      <c r="A3786" s="7" t="s">
        <v>34</v>
      </c>
      <c r="B3786" s="7">
        <v>109657</v>
      </c>
      <c r="C3786" s="302" t="s">
        <v>6298</v>
      </c>
      <c r="D3786" s="7" t="s">
        <v>5602</v>
      </c>
      <c r="E3786" s="7" t="s">
        <v>36</v>
      </c>
      <c r="F3786" s="7" t="s">
        <v>12</v>
      </c>
      <c r="G3786" s="32">
        <v>14850</v>
      </c>
      <c r="H3786" s="7">
        <v>509</v>
      </c>
      <c r="I3786" s="7">
        <v>1736</v>
      </c>
    </row>
    <row r="3787" spans="1:9">
      <c r="A3787" s="7" t="s">
        <v>9</v>
      </c>
      <c r="B3787" s="7">
        <v>109659</v>
      </c>
      <c r="C3787" s="302" t="s">
        <v>6299</v>
      </c>
      <c r="D3787" s="7" t="s">
        <v>6300</v>
      </c>
      <c r="E3787" s="7" t="s">
        <v>11</v>
      </c>
      <c r="F3787" s="7" t="s">
        <v>12</v>
      </c>
      <c r="G3787" s="32">
        <v>26218.563025210085</v>
      </c>
      <c r="H3787" s="7">
        <v>102</v>
      </c>
      <c r="I3787" s="7">
        <v>1304</v>
      </c>
    </row>
    <row r="3788" spans="1:9">
      <c r="A3788" s="7" t="s">
        <v>67</v>
      </c>
      <c r="B3788" s="7">
        <v>109660</v>
      </c>
      <c r="C3788" s="302" t="s">
        <v>6301</v>
      </c>
      <c r="D3788" s="7" t="s">
        <v>6302</v>
      </c>
      <c r="E3788" s="7" t="s">
        <v>176</v>
      </c>
      <c r="F3788" s="7" t="s">
        <v>12</v>
      </c>
      <c r="G3788" s="32">
        <v>124726.33613445378</v>
      </c>
      <c r="H3788" s="7">
        <v>905</v>
      </c>
      <c r="I3788" s="7">
        <v>2911</v>
      </c>
    </row>
    <row r="3789" spans="1:9">
      <c r="A3789" s="7" t="s">
        <v>9</v>
      </c>
      <c r="B3789" s="7">
        <v>109662</v>
      </c>
      <c r="C3789" s="302" t="s">
        <v>6303</v>
      </c>
      <c r="D3789" s="7" t="s">
        <v>6304</v>
      </c>
      <c r="E3789" s="7" t="s">
        <v>126</v>
      </c>
      <c r="F3789" s="7" t="s">
        <v>12</v>
      </c>
      <c r="G3789" s="32">
        <v>270173.84033613448</v>
      </c>
      <c r="H3789" s="7">
        <v>104</v>
      </c>
      <c r="I3789" s="7">
        <v>1312</v>
      </c>
    </row>
    <row r="3790" spans="1:9">
      <c r="A3790" s="7" t="s">
        <v>9</v>
      </c>
      <c r="B3790" s="7">
        <v>109664</v>
      </c>
      <c r="C3790" s="302" t="s">
        <v>6305</v>
      </c>
      <c r="D3790" s="7" t="s">
        <v>6306</v>
      </c>
      <c r="E3790" s="7" t="s">
        <v>126</v>
      </c>
      <c r="F3790" s="7" t="s">
        <v>12</v>
      </c>
      <c r="G3790" s="32">
        <v>118708.71428571429</v>
      </c>
      <c r="H3790" s="7">
        <v>104</v>
      </c>
      <c r="I3790" s="7">
        <v>1312</v>
      </c>
    </row>
    <row r="3791" spans="1:9">
      <c r="A3791" s="7" t="s">
        <v>9</v>
      </c>
      <c r="B3791" s="7">
        <v>109666</v>
      </c>
      <c r="C3791" s="302" t="s">
        <v>6307</v>
      </c>
      <c r="D3791" s="7" t="s">
        <v>6308</v>
      </c>
      <c r="E3791" s="7" t="s">
        <v>126</v>
      </c>
      <c r="F3791" s="7" t="s">
        <v>12</v>
      </c>
      <c r="G3791" s="32">
        <v>20339.680672268911</v>
      </c>
      <c r="H3791" s="7">
        <v>104</v>
      </c>
      <c r="I3791" s="7">
        <v>1312</v>
      </c>
    </row>
    <row r="3792" spans="1:9">
      <c r="A3792" s="7" t="s">
        <v>9</v>
      </c>
      <c r="B3792" s="7">
        <v>109667</v>
      </c>
      <c r="C3792" s="302" t="s">
        <v>6309</v>
      </c>
      <c r="D3792" s="7" t="s">
        <v>6310</v>
      </c>
      <c r="E3792" s="7" t="s">
        <v>23</v>
      </c>
      <c r="F3792" s="7" t="s">
        <v>12</v>
      </c>
      <c r="G3792" s="32">
        <v>10966.386554621849</v>
      </c>
      <c r="H3792" s="7">
        <v>103</v>
      </c>
      <c r="I3792" s="7">
        <v>1308</v>
      </c>
    </row>
    <row r="3793" spans="1:9">
      <c r="A3793" s="7" t="s">
        <v>9</v>
      </c>
      <c r="B3793" s="7">
        <v>109668</v>
      </c>
      <c r="C3793" s="302" t="s">
        <v>6311</v>
      </c>
      <c r="D3793" s="7" t="s">
        <v>6312</v>
      </c>
      <c r="E3793" s="7" t="s">
        <v>23</v>
      </c>
      <c r="F3793" s="7" t="s">
        <v>12</v>
      </c>
      <c r="G3793" s="32">
        <v>29184</v>
      </c>
      <c r="H3793" s="7">
        <v>103</v>
      </c>
      <c r="I3793" s="7">
        <v>1308</v>
      </c>
    </row>
    <row r="3794" spans="1:9">
      <c r="A3794" s="7" t="s">
        <v>9</v>
      </c>
      <c r="B3794" s="7">
        <v>109669</v>
      </c>
      <c r="C3794" s="302" t="s">
        <v>6313</v>
      </c>
      <c r="D3794" s="7" t="s">
        <v>6314</v>
      </c>
      <c r="E3794" s="7" t="s">
        <v>23</v>
      </c>
      <c r="F3794" s="7" t="s">
        <v>12</v>
      </c>
      <c r="G3794" s="32">
        <v>29400</v>
      </c>
      <c r="H3794" s="7">
        <v>103</v>
      </c>
      <c r="I3794" s="7">
        <v>1308</v>
      </c>
    </row>
    <row r="3795" spans="1:9">
      <c r="A3795" s="7" t="s">
        <v>24</v>
      </c>
      <c r="B3795" s="7">
        <v>109670</v>
      </c>
      <c r="C3795" s="302" t="s">
        <v>6315</v>
      </c>
      <c r="D3795" s="7" t="s">
        <v>6316</v>
      </c>
      <c r="E3795" s="7" t="s">
        <v>52</v>
      </c>
      <c r="F3795" s="7" t="s">
        <v>12</v>
      </c>
      <c r="G3795" s="32">
        <v>52409.806722689078</v>
      </c>
      <c r="H3795" s="7">
        <v>720</v>
      </c>
      <c r="I3795" s="7">
        <v>1981</v>
      </c>
    </row>
    <row r="3796" spans="1:9">
      <c r="A3796" s="7" t="s">
        <v>24</v>
      </c>
      <c r="B3796" s="7">
        <v>109671</v>
      </c>
      <c r="C3796" s="302" t="s">
        <v>6317</v>
      </c>
      <c r="D3796" s="7" t="s">
        <v>6318</v>
      </c>
      <c r="E3796" s="7" t="s">
        <v>95</v>
      </c>
      <c r="F3796" s="7" t="s">
        <v>12</v>
      </c>
      <c r="G3796" s="32">
        <v>115307.87394957984</v>
      </c>
      <c r="H3796" s="7">
        <v>713</v>
      </c>
      <c r="I3796" s="7">
        <v>1939</v>
      </c>
    </row>
    <row r="3797" spans="1:9">
      <c r="A3797" s="7" t="s">
        <v>137</v>
      </c>
      <c r="B3797" s="7">
        <v>109673</v>
      </c>
      <c r="C3797" s="302" t="s">
        <v>6319</v>
      </c>
      <c r="D3797" s="7" t="s">
        <v>6320</v>
      </c>
      <c r="E3797" s="7" t="s">
        <v>139</v>
      </c>
      <c r="F3797" s="7" t="s">
        <v>12</v>
      </c>
      <c r="G3797" s="32">
        <v>50894.201680672268</v>
      </c>
      <c r="H3797" s="7">
        <v>718</v>
      </c>
      <c r="I3797" s="7">
        <v>1958</v>
      </c>
    </row>
    <row r="3798" spans="1:9">
      <c r="A3798" s="7" t="s">
        <v>24</v>
      </c>
      <c r="B3798" s="7">
        <v>109674</v>
      </c>
      <c r="C3798" s="302" t="s">
        <v>6321</v>
      </c>
      <c r="D3798" s="7" t="s">
        <v>6322</v>
      </c>
      <c r="E3798" s="7" t="s">
        <v>52</v>
      </c>
      <c r="F3798" s="7" t="s">
        <v>12</v>
      </c>
      <c r="G3798" s="32">
        <v>16806.798319327732</v>
      </c>
      <c r="H3798" s="7">
        <v>720</v>
      </c>
      <c r="I3798" s="7">
        <v>1981</v>
      </c>
    </row>
    <row r="3799" spans="1:9">
      <c r="A3799" s="7" t="s">
        <v>137</v>
      </c>
      <c r="B3799" s="7">
        <v>109675</v>
      </c>
      <c r="C3799" s="302" t="s">
        <v>6323</v>
      </c>
      <c r="D3799" s="7" t="s">
        <v>6324</v>
      </c>
      <c r="E3799" s="7" t="s">
        <v>139</v>
      </c>
      <c r="F3799" s="7" t="s">
        <v>12</v>
      </c>
      <c r="G3799" s="32">
        <v>47899.378151260506</v>
      </c>
      <c r="H3799" s="7">
        <v>718</v>
      </c>
      <c r="I3799" s="7">
        <v>1958</v>
      </c>
    </row>
    <row r="3800" spans="1:9">
      <c r="A3800" s="7" t="s">
        <v>423</v>
      </c>
      <c r="B3800" s="7">
        <v>109676</v>
      </c>
      <c r="C3800" s="302" t="s">
        <v>6325</v>
      </c>
      <c r="D3800" s="7" t="s">
        <v>6326</v>
      </c>
      <c r="E3800" s="7" t="s">
        <v>425</v>
      </c>
      <c r="F3800" s="7" t="s">
        <v>12</v>
      </c>
      <c r="G3800" s="32">
        <v>49915.915966386558</v>
      </c>
      <c r="H3800" s="7">
        <v>405</v>
      </c>
      <c r="I3800" s="7">
        <v>1641</v>
      </c>
    </row>
    <row r="3801" spans="1:9">
      <c r="A3801" s="7" t="s">
        <v>34</v>
      </c>
      <c r="B3801" s="7">
        <v>109678</v>
      </c>
      <c r="C3801" s="302" t="s">
        <v>6327</v>
      </c>
      <c r="D3801" s="7" t="s">
        <v>6328</v>
      </c>
      <c r="E3801" s="7" t="s">
        <v>364</v>
      </c>
      <c r="F3801" s="7" t="s">
        <v>12</v>
      </c>
      <c r="G3801" s="32">
        <v>24804.117647058825</v>
      </c>
      <c r="H3801" s="7">
        <v>510</v>
      </c>
      <c r="I3801" s="7">
        <v>1731</v>
      </c>
    </row>
    <row r="3802" spans="1:9">
      <c r="A3802" s="7" t="s">
        <v>24</v>
      </c>
      <c r="B3802" s="7">
        <v>109679</v>
      </c>
      <c r="C3802" s="302" t="s">
        <v>6329</v>
      </c>
      <c r="D3802" s="7" t="s">
        <v>6330</v>
      </c>
      <c r="E3802" s="7" t="s">
        <v>52</v>
      </c>
      <c r="F3802" s="7" t="s">
        <v>12</v>
      </c>
      <c r="G3802" s="32">
        <v>31932.915966386554</v>
      </c>
      <c r="H3802" s="7">
        <v>720</v>
      </c>
      <c r="I3802" s="7">
        <v>1981</v>
      </c>
    </row>
    <row r="3803" spans="1:9">
      <c r="A3803" s="7" t="s">
        <v>137</v>
      </c>
      <c r="B3803" s="7">
        <v>109680</v>
      </c>
      <c r="C3803" s="302" t="s">
        <v>6331</v>
      </c>
      <c r="D3803" s="7" t="s">
        <v>6332</v>
      </c>
      <c r="E3803" s="7" t="s">
        <v>1510</v>
      </c>
      <c r="F3803" s="7" t="s">
        <v>12</v>
      </c>
      <c r="G3803" s="32">
        <v>33277.462184873948</v>
      </c>
      <c r="H3803" s="7">
        <v>717</v>
      </c>
      <c r="I3803" s="7">
        <v>1955</v>
      </c>
    </row>
    <row r="3804" spans="1:9">
      <c r="A3804" s="7" t="s">
        <v>9</v>
      </c>
      <c r="B3804" s="7">
        <v>109681</v>
      </c>
      <c r="C3804" s="302" t="s">
        <v>6333</v>
      </c>
      <c r="D3804" s="7" t="s">
        <v>6334</v>
      </c>
      <c r="E3804" s="7" t="s">
        <v>28</v>
      </c>
      <c r="F3804" s="7" t="s">
        <v>12</v>
      </c>
      <c r="G3804" s="32">
        <v>10793.949579831933</v>
      </c>
      <c r="H3804" s="7">
        <v>107</v>
      </c>
      <c r="I3804" s="7">
        <v>1318</v>
      </c>
    </row>
    <row r="3805" spans="1:9">
      <c r="A3805" s="7" t="s">
        <v>24</v>
      </c>
      <c r="B3805" s="7">
        <v>109682</v>
      </c>
      <c r="C3805" s="302" t="s">
        <v>6335</v>
      </c>
      <c r="D3805" s="7" t="s">
        <v>6336</v>
      </c>
      <c r="E3805" s="7" t="s">
        <v>30</v>
      </c>
      <c r="F3805" s="7" t="s">
        <v>12</v>
      </c>
      <c r="G3805" s="32">
        <v>128484.38655462186</v>
      </c>
      <c r="H3805" s="7">
        <v>715</v>
      </c>
      <c r="I3805" s="7">
        <v>1945</v>
      </c>
    </row>
    <row r="3806" spans="1:9">
      <c r="A3806" s="7" t="s">
        <v>423</v>
      </c>
      <c r="B3806" s="7">
        <v>109683</v>
      </c>
      <c r="C3806" s="302" t="s">
        <v>6337</v>
      </c>
      <c r="D3806" s="7" t="s">
        <v>6338</v>
      </c>
      <c r="E3806" s="7" t="s">
        <v>451</v>
      </c>
      <c r="F3806" s="7" t="s">
        <v>12</v>
      </c>
      <c r="G3806" s="32">
        <v>7443.8319327731097</v>
      </c>
      <c r="H3806" s="7">
        <v>410</v>
      </c>
      <c r="I3806" s="7">
        <v>1644</v>
      </c>
    </row>
    <row r="3807" spans="1:9">
      <c r="A3807" s="7" t="s">
        <v>137</v>
      </c>
      <c r="B3807" s="7">
        <v>109684</v>
      </c>
      <c r="C3807" s="302" t="s">
        <v>6339</v>
      </c>
      <c r="D3807" s="7" t="s">
        <v>6340</v>
      </c>
      <c r="E3807" s="7" t="s">
        <v>1510</v>
      </c>
      <c r="F3807" s="7" t="s">
        <v>12</v>
      </c>
      <c r="G3807" s="32">
        <v>33277.462184873948</v>
      </c>
      <c r="H3807" s="7">
        <v>717</v>
      </c>
      <c r="I3807" s="7">
        <v>1955</v>
      </c>
    </row>
    <row r="3808" spans="1:9">
      <c r="A3808" s="7" t="s">
        <v>9</v>
      </c>
      <c r="B3808" s="7">
        <v>109685</v>
      </c>
      <c r="C3808" s="302" t="s">
        <v>6341</v>
      </c>
      <c r="D3808" s="7" t="s">
        <v>6342</v>
      </c>
      <c r="E3808" s="7" t="s">
        <v>28</v>
      </c>
      <c r="F3808" s="7" t="s">
        <v>12</v>
      </c>
      <c r="G3808" s="32">
        <v>62100.436974789925</v>
      </c>
      <c r="H3808" s="7">
        <v>107</v>
      </c>
      <c r="I3808" s="7">
        <v>1318</v>
      </c>
    </row>
    <row r="3809" spans="1:9">
      <c r="A3809" s="7" t="s">
        <v>53</v>
      </c>
      <c r="B3809" s="7">
        <v>109686</v>
      </c>
      <c r="C3809" s="302" t="s">
        <v>6343</v>
      </c>
      <c r="D3809" s="7" t="s">
        <v>6344</v>
      </c>
      <c r="E3809" s="7" t="s">
        <v>354</v>
      </c>
      <c r="F3809" s="7" t="s">
        <v>12</v>
      </c>
      <c r="G3809" s="32">
        <v>44606.579831932773</v>
      </c>
      <c r="H3809" s="7">
        <v>918</v>
      </c>
      <c r="I3809" s="7">
        <v>2129</v>
      </c>
    </row>
    <row r="3810" spans="1:9">
      <c r="A3810" s="7" t="s">
        <v>137</v>
      </c>
      <c r="B3810" s="7">
        <v>109688</v>
      </c>
      <c r="C3810" s="302" t="s">
        <v>6345</v>
      </c>
      <c r="D3810" s="7" t="s">
        <v>6346</v>
      </c>
      <c r="E3810" s="7" t="s">
        <v>139</v>
      </c>
      <c r="F3810" s="7" t="s">
        <v>12</v>
      </c>
      <c r="G3810" s="32">
        <v>31932.915966386554</v>
      </c>
      <c r="H3810" s="7">
        <v>718</v>
      </c>
      <c r="I3810" s="7">
        <v>1958</v>
      </c>
    </row>
    <row r="3811" spans="1:9">
      <c r="A3811" s="7" t="s">
        <v>24</v>
      </c>
      <c r="B3811" s="7">
        <v>109689</v>
      </c>
      <c r="C3811" s="302" t="s">
        <v>6347</v>
      </c>
      <c r="D3811" s="7" t="s">
        <v>6348</v>
      </c>
      <c r="E3811" s="7" t="s">
        <v>52</v>
      </c>
      <c r="F3811" s="7" t="s">
        <v>12</v>
      </c>
      <c r="G3811" s="32">
        <v>31932.915966386554</v>
      </c>
      <c r="H3811" s="7">
        <v>720</v>
      </c>
      <c r="I3811" s="7">
        <v>1981</v>
      </c>
    </row>
    <row r="3812" spans="1:9">
      <c r="A3812" s="7" t="s">
        <v>31</v>
      </c>
      <c r="B3812" s="7">
        <v>109690</v>
      </c>
      <c r="C3812" s="302" t="s">
        <v>6349</v>
      </c>
      <c r="D3812" s="7" t="s">
        <v>6350</v>
      </c>
      <c r="E3812" s="7" t="s">
        <v>33</v>
      </c>
      <c r="F3812" s="7" t="s">
        <v>12</v>
      </c>
      <c r="G3812" s="32">
        <v>17517.596638655461</v>
      </c>
      <c r="H3812" s="7">
        <v>612</v>
      </c>
      <c r="I3812" s="7">
        <v>1836</v>
      </c>
    </row>
    <row r="3813" spans="1:9">
      <c r="A3813" s="7" t="s">
        <v>9</v>
      </c>
      <c r="B3813" s="7">
        <v>109691</v>
      </c>
      <c r="C3813" s="302" t="s">
        <v>6351</v>
      </c>
      <c r="D3813" s="7" t="s">
        <v>6352</v>
      </c>
      <c r="E3813" s="7" t="s">
        <v>311</v>
      </c>
      <c r="F3813" s="7" t="s">
        <v>12</v>
      </c>
      <c r="G3813" s="32">
        <v>10019.084033613444</v>
      </c>
      <c r="H3813" s="7">
        <v>105</v>
      </c>
      <c r="I3813" s="7">
        <v>1313</v>
      </c>
    </row>
    <row r="3814" spans="1:9">
      <c r="A3814" s="7" t="s">
        <v>9</v>
      </c>
      <c r="B3814" s="7">
        <v>109692</v>
      </c>
      <c r="C3814" s="302" t="s">
        <v>6353</v>
      </c>
      <c r="D3814" s="7" t="s">
        <v>6354</v>
      </c>
      <c r="E3814" s="7" t="s">
        <v>311</v>
      </c>
      <c r="F3814" s="7" t="s">
        <v>12</v>
      </c>
      <c r="G3814" s="32">
        <v>11543</v>
      </c>
      <c r="H3814" s="7">
        <v>105</v>
      </c>
      <c r="I3814" s="7">
        <v>1313</v>
      </c>
    </row>
    <row r="3815" spans="1:9">
      <c r="A3815" s="7" t="s">
        <v>67</v>
      </c>
      <c r="B3815" s="7">
        <v>109693</v>
      </c>
      <c r="C3815" s="302" t="s">
        <v>6355</v>
      </c>
      <c r="D3815" s="7" t="s">
        <v>6356</v>
      </c>
      <c r="E3815" s="7" t="s">
        <v>69</v>
      </c>
      <c r="F3815" s="7" t="s">
        <v>12</v>
      </c>
      <c r="G3815" s="32">
        <v>103361.27731092437</v>
      </c>
      <c r="H3815" s="7">
        <v>906</v>
      </c>
      <c r="I3815" s="7">
        <v>2914</v>
      </c>
    </row>
    <row r="3816" spans="1:9">
      <c r="A3816" s="7" t="s">
        <v>137</v>
      </c>
      <c r="B3816" s="7">
        <v>109695</v>
      </c>
      <c r="C3816" s="302" t="s">
        <v>6357</v>
      </c>
      <c r="D3816" s="7" t="s">
        <v>6358</v>
      </c>
      <c r="E3816" s="7" t="s">
        <v>139</v>
      </c>
      <c r="F3816" s="7" t="s">
        <v>12</v>
      </c>
      <c r="G3816" s="32">
        <v>31932.915966386554</v>
      </c>
      <c r="H3816" s="7">
        <v>718</v>
      </c>
      <c r="I3816" s="7">
        <v>1958</v>
      </c>
    </row>
    <row r="3817" spans="1:9">
      <c r="A3817" s="7" t="s">
        <v>9</v>
      </c>
      <c r="B3817" s="7">
        <v>109696</v>
      </c>
      <c r="C3817" s="302" t="s">
        <v>6359</v>
      </c>
      <c r="D3817" s="7" t="s">
        <v>6360</v>
      </c>
      <c r="E3817" s="7" t="s">
        <v>28</v>
      </c>
      <c r="F3817" s="7" t="s">
        <v>12</v>
      </c>
      <c r="G3817" s="32">
        <v>36302.521008403361</v>
      </c>
      <c r="H3817" s="7">
        <v>107</v>
      </c>
      <c r="I3817" s="7">
        <v>1318</v>
      </c>
    </row>
    <row r="3818" spans="1:9">
      <c r="A3818" s="7" t="s">
        <v>137</v>
      </c>
      <c r="B3818" s="7">
        <v>109697</v>
      </c>
      <c r="C3818" s="302" t="s">
        <v>6361</v>
      </c>
      <c r="D3818" s="7" t="s">
        <v>6362</v>
      </c>
      <c r="E3818" s="7" t="s">
        <v>139</v>
      </c>
      <c r="F3818" s="7" t="s">
        <v>12</v>
      </c>
      <c r="G3818" s="32">
        <v>31932.915966386554</v>
      </c>
      <c r="H3818" s="7">
        <v>718</v>
      </c>
      <c r="I3818" s="7">
        <v>1958</v>
      </c>
    </row>
    <row r="3819" spans="1:9">
      <c r="A3819" s="7" t="s">
        <v>53</v>
      </c>
      <c r="B3819" s="7">
        <v>109698</v>
      </c>
      <c r="C3819" s="302" t="s">
        <v>6363</v>
      </c>
      <c r="D3819" s="7" t="s">
        <v>6364</v>
      </c>
      <c r="E3819" s="7" t="s">
        <v>186</v>
      </c>
      <c r="F3819" s="7" t="s">
        <v>12</v>
      </c>
      <c r="G3819" s="32">
        <v>45378.151260504201</v>
      </c>
      <c r="H3819" s="7">
        <v>907</v>
      </c>
      <c r="I3819" s="7">
        <v>2101</v>
      </c>
    </row>
    <row r="3820" spans="1:9">
      <c r="A3820" s="7" t="s">
        <v>53</v>
      </c>
      <c r="B3820" s="7">
        <v>109699</v>
      </c>
      <c r="C3820" s="302" t="s">
        <v>6365</v>
      </c>
      <c r="D3820" s="7" t="s">
        <v>6366</v>
      </c>
      <c r="E3820" s="7" t="s">
        <v>225</v>
      </c>
      <c r="F3820" s="7" t="s">
        <v>12</v>
      </c>
      <c r="G3820" s="32">
        <v>18151.26050420168</v>
      </c>
      <c r="H3820" s="7">
        <v>908</v>
      </c>
      <c r="I3820" s="7">
        <v>2104</v>
      </c>
    </row>
    <row r="3821" spans="1:9">
      <c r="A3821" s="7" t="s">
        <v>16</v>
      </c>
      <c r="B3821" s="7">
        <v>109700</v>
      </c>
      <c r="C3821" s="302" t="s">
        <v>6367</v>
      </c>
      <c r="D3821" s="7" t="s">
        <v>6368</v>
      </c>
      <c r="E3821" s="7" t="s">
        <v>18</v>
      </c>
      <c r="F3821" s="7" t="s">
        <v>12</v>
      </c>
      <c r="G3821" s="32">
        <v>14850</v>
      </c>
      <c r="H3821" s="7">
        <v>409</v>
      </c>
      <c r="I3821" s="7">
        <v>1674</v>
      </c>
    </row>
    <row r="3822" spans="1:9">
      <c r="A3822" s="7" t="s">
        <v>67</v>
      </c>
      <c r="B3822" s="7">
        <v>109702</v>
      </c>
      <c r="C3822" s="302" t="s">
        <v>6369</v>
      </c>
      <c r="D3822" s="7" t="s">
        <v>6370</v>
      </c>
      <c r="E3822" s="7" t="s">
        <v>69</v>
      </c>
      <c r="F3822" s="7" t="s">
        <v>12</v>
      </c>
      <c r="G3822" s="32">
        <v>57950</v>
      </c>
      <c r="H3822" s="7">
        <v>906</v>
      </c>
      <c r="I3822" s="7">
        <v>2914</v>
      </c>
    </row>
    <row r="3823" spans="1:9">
      <c r="A3823" s="7" t="s">
        <v>53</v>
      </c>
      <c r="B3823" s="7">
        <v>109703</v>
      </c>
      <c r="C3823" s="302" t="s">
        <v>6371</v>
      </c>
      <c r="D3823" s="7" t="s">
        <v>6372</v>
      </c>
      <c r="E3823" s="7" t="s">
        <v>61</v>
      </c>
      <c r="F3823" s="7" t="s">
        <v>12</v>
      </c>
      <c r="G3823" s="32">
        <v>43320.000000000007</v>
      </c>
      <c r="H3823" s="7">
        <v>921</v>
      </c>
      <c r="I3823" s="7">
        <v>2138</v>
      </c>
    </row>
    <row r="3824" spans="1:9">
      <c r="A3824" s="7" t="s">
        <v>41</v>
      </c>
      <c r="B3824" s="7">
        <v>109704</v>
      </c>
      <c r="C3824" s="302" t="s">
        <v>6373</v>
      </c>
      <c r="D3824" s="7" t="s">
        <v>6374</v>
      </c>
      <c r="E3824" s="7" t="s">
        <v>43</v>
      </c>
      <c r="F3824" s="7" t="s">
        <v>12</v>
      </c>
      <c r="G3824" s="32">
        <v>38680</v>
      </c>
      <c r="H3824" s="7">
        <v>620</v>
      </c>
      <c r="I3824" s="7">
        <v>1878</v>
      </c>
    </row>
    <row r="3825" spans="1:9">
      <c r="A3825" s="7" t="s">
        <v>9</v>
      </c>
      <c r="B3825" s="7">
        <v>109705</v>
      </c>
      <c r="C3825" s="302" t="s">
        <v>6375</v>
      </c>
      <c r="D3825" s="7" t="s">
        <v>6376</v>
      </c>
      <c r="E3825" s="7" t="s">
        <v>28</v>
      </c>
      <c r="F3825" s="7" t="s">
        <v>12</v>
      </c>
      <c r="G3825" s="32">
        <v>11543</v>
      </c>
      <c r="H3825" s="7">
        <v>107</v>
      </c>
      <c r="I3825" s="7">
        <v>1318</v>
      </c>
    </row>
    <row r="3826" spans="1:9">
      <c r="A3826" s="7" t="s">
        <v>137</v>
      </c>
      <c r="B3826" s="7">
        <v>109706</v>
      </c>
      <c r="C3826" s="302" t="s">
        <v>6377</v>
      </c>
      <c r="D3826" s="7" t="s">
        <v>6378</v>
      </c>
      <c r="E3826" s="7" t="s">
        <v>139</v>
      </c>
      <c r="F3826" s="7" t="s">
        <v>12</v>
      </c>
      <c r="G3826" s="32">
        <v>31932.915966386554</v>
      </c>
      <c r="H3826" s="7">
        <v>718</v>
      </c>
      <c r="I3826" s="7">
        <v>1958</v>
      </c>
    </row>
    <row r="3827" spans="1:9">
      <c r="A3827" s="7" t="s">
        <v>53</v>
      </c>
      <c r="B3827" s="7">
        <v>109707</v>
      </c>
      <c r="C3827" s="302" t="s">
        <v>6379</v>
      </c>
      <c r="D3827" s="7" t="s">
        <v>6380</v>
      </c>
      <c r="E3827" s="7" t="s">
        <v>354</v>
      </c>
      <c r="F3827" s="7" t="s">
        <v>12</v>
      </c>
      <c r="G3827" s="32">
        <v>27731.109243697476</v>
      </c>
      <c r="H3827" s="7">
        <v>918</v>
      </c>
      <c r="I3827" s="7">
        <v>2129</v>
      </c>
    </row>
    <row r="3828" spans="1:9">
      <c r="A3828" s="7" t="s">
        <v>34</v>
      </c>
      <c r="B3828" s="7">
        <v>109708</v>
      </c>
      <c r="C3828" s="302" t="s">
        <v>6381</v>
      </c>
      <c r="D3828" s="7" t="s">
        <v>6382</v>
      </c>
      <c r="E3828" s="7" t="s">
        <v>36</v>
      </c>
      <c r="F3828" s="7" t="s">
        <v>12</v>
      </c>
      <c r="G3828" s="32">
        <v>15882.361344537814</v>
      </c>
      <c r="H3828" s="7">
        <v>509</v>
      </c>
      <c r="I3828" s="7">
        <v>1736</v>
      </c>
    </row>
    <row r="3829" spans="1:9">
      <c r="A3829" s="7" t="s">
        <v>53</v>
      </c>
      <c r="B3829" s="7">
        <v>109709</v>
      </c>
      <c r="C3829" s="302" t="s">
        <v>6383</v>
      </c>
      <c r="D3829" s="7" t="s">
        <v>6384</v>
      </c>
      <c r="E3829" s="7" t="s">
        <v>143</v>
      </c>
      <c r="F3829" s="7" t="s">
        <v>12</v>
      </c>
      <c r="G3829" s="32">
        <v>20906.336134453784</v>
      </c>
      <c r="H3829" s="7">
        <v>919</v>
      </c>
      <c r="I3829" s="7">
        <v>2132</v>
      </c>
    </row>
    <row r="3830" spans="1:9">
      <c r="A3830" s="7" t="s">
        <v>53</v>
      </c>
      <c r="B3830" s="7">
        <v>109710</v>
      </c>
      <c r="C3830" s="302" t="s">
        <v>6385</v>
      </c>
      <c r="D3830" s="7" t="s">
        <v>6386</v>
      </c>
      <c r="E3830" s="7" t="s">
        <v>225</v>
      </c>
      <c r="F3830" s="7" t="s">
        <v>12</v>
      </c>
      <c r="G3830" s="32">
        <v>31260.462184873948</v>
      </c>
      <c r="H3830" s="7">
        <v>908</v>
      </c>
      <c r="I3830" s="7">
        <v>2104</v>
      </c>
    </row>
    <row r="3831" spans="1:9">
      <c r="A3831" s="7" t="s">
        <v>16</v>
      </c>
      <c r="B3831" s="7">
        <v>109711</v>
      </c>
      <c r="C3831" s="302" t="s">
        <v>6387</v>
      </c>
      <c r="D3831" s="7" t="s">
        <v>6388</v>
      </c>
      <c r="E3831" s="7" t="s">
        <v>20</v>
      </c>
      <c r="F3831" s="7" t="s">
        <v>12</v>
      </c>
      <c r="G3831" s="32">
        <v>59394.915966386558</v>
      </c>
      <c r="H3831" s="7">
        <v>413</v>
      </c>
      <c r="I3831" s="7">
        <v>1683</v>
      </c>
    </row>
    <row r="3832" spans="1:9">
      <c r="A3832" s="7" t="s">
        <v>9</v>
      </c>
      <c r="B3832" s="7">
        <v>109712</v>
      </c>
      <c r="C3832" s="302" t="s">
        <v>6389</v>
      </c>
      <c r="D3832" s="7" t="s">
        <v>6390</v>
      </c>
      <c r="E3832" s="7" t="s">
        <v>78</v>
      </c>
      <c r="F3832" s="7" t="s">
        <v>12</v>
      </c>
      <c r="G3832" s="32">
        <v>22772.142857142859</v>
      </c>
      <c r="H3832" s="7">
        <v>114</v>
      </c>
      <c r="I3832" s="7">
        <v>1348</v>
      </c>
    </row>
    <row r="3833" spans="1:9">
      <c r="A3833" s="7" t="s">
        <v>9</v>
      </c>
      <c r="B3833" s="7">
        <v>109713</v>
      </c>
      <c r="C3833" s="302" t="s">
        <v>6391</v>
      </c>
      <c r="D3833" s="7" t="s">
        <v>6392</v>
      </c>
      <c r="E3833" s="7" t="s">
        <v>28</v>
      </c>
      <c r="F3833" s="7" t="s">
        <v>12</v>
      </c>
      <c r="G3833" s="32">
        <v>13716.571428571429</v>
      </c>
      <c r="H3833" s="7">
        <v>107</v>
      </c>
      <c r="I3833" s="7">
        <v>1318</v>
      </c>
    </row>
    <row r="3834" spans="1:9">
      <c r="A3834" s="7" t="s">
        <v>9</v>
      </c>
      <c r="B3834" s="7">
        <v>109714</v>
      </c>
      <c r="C3834" s="302" t="s">
        <v>6393</v>
      </c>
      <c r="D3834" s="7" t="s">
        <v>6394</v>
      </c>
      <c r="E3834" s="7" t="s">
        <v>63</v>
      </c>
      <c r="F3834" s="7" t="s">
        <v>12</v>
      </c>
      <c r="G3834" s="32">
        <v>224117.47899159664</v>
      </c>
      <c r="H3834" s="7">
        <v>111</v>
      </c>
      <c r="I3834" s="7">
        <v>1331</v>
      </c>
    </row>
    <row r="3835" spans="1:9">
      <c r="A3835" s="7" t="s">
        <v>53</v>
      </c>
      <c r="B3835" s="7">
        <v>109716</v>
      </c>
      <c r="C3835" s="302" t="s">
        <v>6395</v>
      </c>
      <c r="D3835" s="7" t="s">
        <v>6396</v>
      </c>
      <c r="E3835" s="7" t="s">
        <v>87</v>
      </c>
      <c r="F3835" s="7" t="s">
        <v>12</v>
      </c>
      <c r="G3835" s="32">
        <v>31008.361344537814</v>
      </c>
      <c r="H3835" s="7">
        <v>920</v>
      </c>
      <c r="I3835" s="7">
        <v>2135</v>
      </c>
    </row>
    <row r="3836" spans="1:9">
      <c r="A3836" s="7" t="s">
        <v>16</v>
      </c>
      <c r="B3836" s="7">
        <v>109718</v>
      </c>
      <c r="C3836" s="302" t="s">
        <v>6397</v>
      </c>
      <c r="D3836" s="7" t="s">
        <v>6398</v>
      </c>
      <c r="E3836" s="7" t="s">
        <v>170</v>
      </c>
      <c r="F3836" s="7" t="s">
        <v>12</v>
      </c>
      <c r="G3836" s="32">
        <v>58507.579831932781</v>
      </c>
      <c r="H3836" s="7">
        <v>411</v>
      </c>
      <c r="I3836" s="7">
        <v>1677</v>
      </c>
    </row>
    <row r="3837" spans="1:9">
      <c r="A3837" s="7" t="s">
        <v>53</v>
      </c>
      <c r="B3837" s="7">
        <v>109720</v>
      </c>
      <c r="C3837" s="302" t="s">
        <v>6399</v>
      </c>
      <c r="D3837" s="7" t="s">
        <v>6400</v>
      </c>
      <c r="E3837" s="7" t="s">
        <v>225</v>
      </c>
      <c r="F3837" s="7" t="s">
        <v>12</v>
      </c>
      <c r="G3837" s="32">
        <v>24205.52941176471</v>
      </c>
      <c r="H3837" s="7">
        <v>908</v>
      </c>
      <c r="I3837" s="7">
        <v>2104</v>
      </c>
    </row>
    <row r="3838" spans="1:9">
      <c r="A3838" s="7" t="s">
        <v>16</v>
      </c>
      <c r="B3838" s="7">
        <v>109721</v>
      </c>
      <c r="C3838" s="302" t="s">
        <v>6401</v>
      </c>
      <c r="D3838" s="7" t="s">
        <v>6402</v>
      </c>
      <c r="E3838" s="7" t="s">
        <v>20</v>
      </c>
      <c r="F3838" s="7" t="s">
        <v>12</v>
      </c>
      <c r="G3838" s="32">
        <v>9280.0000000000018</v>
      </c>
      <c r="H3838" s="7">
        <v>413</v>
      </c>
      <c r="I3838" s="7">
        <v>1683</v>
      </c>
    </row>
    <row r="3839" spans="1:9">
      <c r="A3839" s="7" t="s">
        <v>41</v>
      </c>
      <c r="B3839" s="7">
        <v>109722</v>
      </c>
      <c r="C3839" s="302" t="s">
        <v>6403</v>
      </c>
      <c r="D3839" s="7" t="s">
        <v>6404</v>
      </c>
      <c r="E3839" s="7" t="s">
        <v>43</v>
      </c>
      <c r="F3839" s="7" t="s">
        <v>12</v>
      </c>
      <c r="G3839" s="32">
        <v>61554.058823529413</v>
      </c>
      <c r="H3839" s="7">
        <v>620</v>
      </c>
      <c r="I3839" s="7">
        <v>1878</v>
      </c>
    </row>
    <row r="3840" spans="1:9">
      <c r="A3840" s="7" t="s">
        <v>16</v>
      </c>
      <c r="B3840" s="7">
        <v>109724</v>
      </c>
      <c r="C3840" s="302" t="s">
        <v>6405</v>
      </c>
      <c r="D3840" s="7" t="s">
        <v>6406</v>
      </c>
      <c r="E3840" s="7" t="s">
        <v>20</v>
      </c>
      <c r="F3840" s="7" t="s">
        <v>12</v>
      </c>
      <c r="G3840" s="32">
        <v>14621.823529411766</v>
      </c>
      <c r="H3840" s="7">
        <v>413</v>
      </c>
      <c r="I3840" s="7">
        <v>1683</v>
      </c>
    </row>
    <row r="3841" spans="1:9">
      <c r="A3841" s="7" t="s">
        <v>53</v>
      </c>
      <c r="B3841" s="7">
        <v>109726</v>
      </c>
      <c r="C3841" s="302" t="s">
        <v>6407</v>
      </c>
      <c r="D3841" s="7" t="s">
        <v>6408</v>
      </c>
      <c r="E3841" s="7" t="s">
        <v>186</v>
      </c>
      <c r="F3841" s="7" t="s">
        <v>12</v>
      </c>
      <c r="G3841" s="32">
        <v>16806.798319327732</v>
      </c>
      <c r="H3841" s="7">
        <v>907</v>
      </c>
      <c r="I3841" s="7">
        <v>2101</v>
      </c>
    </row>
    <row r="3842" spans="1:9">
      <c r="A3842" s="7" t="s">
        <v>53</v>
      </c>
      <c r="B3842" s="7">
        <v>109727</v>
      </c>
      <c r="C3842" s="302" t="s">
        <v>6409</v>
      </c>
      <c r="D3842" s="7" t="s">
        <v>6410</v>
      </c>
      <c r="E3842" s="7" t="s">
        <v>72</v>
      </c>
      <c r="F3842" s="7" t="s">
        <v>12</v>
      </c>
      <c r="G3842" s="32">
        <v>18300</v>
      </c>
      <c r="H3842" s="7">
        <v>923</v>
      </c>
      <c r="I3842" s="7">
        <v>2148</v>
      </c>
    </row>
    <row r="3843" spans="1:9">
      <c r="A3843" s="7" t="s">
        <v>53</v>
      </c>
      <c r="B3843" s="7">
        <v>109728</v>
      </c>
      <c r="C3843" s="302" t="s">
        <v>6411</v>
      </c>
      <c r="D3843" s="7" t="s">
        <v>6412</v>
      </c>
      <c r="E3843" s="7" t="s">
        <v>354</v>
      </c>
      <c r="F3843" s="7" t="s">
        <v>12</v>
      </c>
      <c r="G3843" s="32">
        <v>54566.08403361345</v>
      </c>
      <c r="H3843" s="7">
        <v>918</v>
      </c>
      <c r="I3843" s="7">
        <v>2129</v>
      </c>
    </row>
    <row r="3844" spans="1:9">
      <c r="A3844" s="7" t="s">
        <v>24</v>
      </c>
      <c r="B3844" s="7">
        <v>109729</v>
      </c>
      <c r="C3844" s="302" t="s">
        <v>6413</v>
      </c>
      <c r="D3844" s="7" t="s">
        <v>6414</v>
      </c>
      <c r="E3844" s="7" t="s">
        <v>30</v>
      </c>
      <c r="F3844" s="7" t="s">
        <v>12</v>
      </c>
      <c r="G3844" s="32">
        <v>33534.722689075628</v>
      </c>
      <c r="H3844" s="7">
        <v>715</v>
      </c>
      <c r="I3844" s="7">
        <v>1945</v>
      </c>
    </row>
    <row r="3845" spans="1:9">
      <c r="A3845" s="7" t="s">
        <v>156</v>
      </c>
      <c r="B3845" s="7">
        <v>109730</v>
      </c>
      <c r="C3845" s="302" t="s">
        <v>6415</v>
      </c>
      <c r="D3845" s="7" t="s">
        <v>6416</v>
      </c>
      <c r="E3845" s="7" t="s">
        <v>6051</v>
      </c>
      <c r="F3845" s="7" t="s">
        <v>12</v>
      </c>
      <c r="G3845" s="32">
        <v>47899.378151260506</v>
      </c>
      <c r="H3845" s="7">
        <v>705</v>
      </c>
      <c r="I3845" s="7">
        <v>1915</v>
      </c>
    </row>
    <row r="3846" spans="1:9">
      <c r="A3846" s="7" t="s">
        <v>9</v>
      </c>
      <c r="B3846" s="7">
        <v>109731</v>
      </c>
      <c r="C3846" s="302" t="s">
        <v>6417</v>
      </c>
      <c r="D3846" s="7" t="s">
        <v>6418</v>
      </c>
      <c r="E3846" s="7" t="s">
        <v>28</v>
      </c>
      <c r="F3846" s="7" t="s">
        <v>12</v>
      </c>
      <c r="G3846" s="32">
        <v>14809.848739495799</v>
      </c>
      <c r="H3846" s="7">
        <v>107</v>
      </c>
      <c r="I3846" s="7">
        <v>1318</v>
      </c>
    </row>
    <row r="3847" spans="1:9">
      <c r="A3847" s="7" t="s">
        <v>16</v>
      </c>
      <c r="B3847" s="7">
        <v>109732</v>
      </c>
      <c r="C3847" s="302" t="s">
        <v>6419</v>
      </c>
      <c r="D3847" s="7" t="s">
        <v>6420</v>
      </c>
      <c r="E3847" s="7" t="s">
        <v>20</v>
      </c>
      <c r="F3847" s="7" t="s">
        <v>12</v>
      </c>
      <c r="G3847" s="32">
        <v>78280</v>
      </c>
      <c r="H3847" s="7">
        <v>413</v>
      </c>
      <c r="I3847" s="7">
        <v>1683</v>
      </c>
    </row>
    <row r="3848" spans="1:9">
      <c r="A3848" s="7" t="s">
        <v>53</v>
      </c>
      <c r="B3848" s="7">
        <v>109733</v>
      </c>
      <c r="C3848" s="302" t="s">
        <v>6421</v>
      </c>
      <c r="D3848" s="7" t="s">
        <v>6422</v>
      </c>
      <c r="E3848" s="7" t="s">
        <v>225</v>
      </c>
      <c r="F3848" s="7" t="s">
        <v>12</v>
      </c>
      <c r="G3848" s="32">
        <v>16806.798319327732</v>
      </c>
      <c r="H3848" s="7">
        <v>908</v>
      </c>
      <c r="I3848" s="7">
        <v>2104</v>
      </c>
    </row>
    <row r="3849" spans="1:9">
      <c r="A3849" s="7" t="s">
        <v>9</v>
      </c>
      <c r="B3849" s="7">
        <v>109734</v>
      </c>
      <c r="C3849" s="302" t="s">
        <v>6423</v>
      </c>
      <c r="D3849" s="7" t="s">
        <v>6424</v>
      </c>
      <c r="E3849" s="7" t="s">
        <v>28</v>
      </c>
      <c r="F3849" s="7" t="s">
        <v>12</v>
      </c>
      <c r="G3849" s="32">
        <v>21587.899159663866</v>
      </c>
      <c r="H3849" s="7">
        <v>107</v>
      </c>
      <c r="I3849" s="7">
        <v>1318</v>
      </c>
    </row>
    <row r="3850" spans="1:9">
      <c r="A3850" s="7" t="s">
        <v>67</v>
      </c>
      <c r="B3850" s="7">
        <v>109735</v>
      </c>
      <c r="C3850" s="302" t="s">
        <v>6425</v>
      </c>
      <c r="D3850" s="7" t="s">
        <v>6426</v>
      </c>
      <c r="E3850" s="7" t="s">
        <v>69</v>
      </c>
      <c r="F3850" s="7" t="s">
        <v>12</v>
      </c>
      <c r="G3850" s="32">
        <v>47899.378151260506</v>
      </c>
      <c r="H3850" s="7">
        <v>906</v>
      </c>
      <c r="I3850" s="7">
        <v>2914</v>
      </c>
    </row>
    <row r="3851" spans="1:9">
      <c r="A3851" s="7" t="s">
        <v>137</v>
      </c>
      <c r="B3851" s="7">
        <v>109736</v>
      </c>
      <c r="C3851" s="302" t="s">
        <v>6427</v>
      </c>
      <c r="D3851" s="7" t="s">
        <v>6428</v>
      </c>
      <c r="E3851" s="7" t="s">
        <v>139</v>
      </c>
      <c r="F3851" s="7" t="s">
        <v>12</v>
      </c>
      <c r="G3851" s="32">
        <v>31932.915966386554</v>
      </c>
      <c r="H3851" s="7">
        <v>718</v>
      </c>
      <c r="I3851" s="7">
        <v>1958</v>
      </c>
    </row>
    <row r="3852" spans="1:9">
      <c r="A3852" s="7" t="s">
        <v>67</v>
      </c>
      <c r="B3852" s="7">
        <v>109737</v>
      </c>
      <c r="C3852" s="302" t="s">
        <v>6429</v>
      </c>
      <c r="D3852" s="7" t="s">
        <v>5699</v>
      </c>
      <c r="E3852" s="7" t="s">
        <v>176</v>
      </c>
      <c r="F3852" s="7" t="s">
        <v>12</v>
      </c>
      <c r="G3852" s="32">
        <v>60809.504201680676</v>
      </c>
      <c r="H3852" s="7">
        <v>905</v>
      </c>
      <c r="I3852" s="7">
        <v>2911</v>
      </c>
    </row>
    <row r="3853" spans="1:9">
      <c r="A3853" s="7" t="s">
        <v>53</v>
      </c>
      <c r="B3853" s="7">
        <v>109738</v>
      </c>
      <c r="C3853" s="302" t="s">
        <v>6430</v>
      </c>
      <c r="D3853" s="7" t="s">
        <v>6431</v>
      </c>
      <c r="E3853" s="7" t="s">
        <v>354</v>
      </c>
      <c r="F3853" s="7" t="s">
        <v>12</v>
      </c>
      <c r="G3853" s="32">
        <v>60666.378151260513</v>
      </c>
      <c r="H3853" s="7">
        <v>918</v>
      </c>
      <c r="I3853" s="7">
        <v>2129</v>
      </c>
    </row>
    <row r="3854" spans="1:9">
      <c r="A3854" s="7" t="s">
        <v>67</v>
      </c>
      <c r="B3854" s="7">
        <v>109740</v>
      </c>
      <c r="C3854" s="302" t="s">
        <v>6432</v>
      </c>
      <c r="D3854" s="7" t="s">
        <v>5762</v>
      </c>
      <c r="E3854" s="7" t="s">
        <v>176</v>
      </c>
      <c r="F3854" s="7" t="s">
        <v>12</v>
      </c>
      <c r="G3854" s="32">
        <v>79049.68907563026</v>
      </c>
      <c r="H3854" s="7">
        <v>905</v>
      </c>
      <c r="I3854" s="7">
        <v>2911</v>
      </c>
    </row>
    <row r="3855" spans="1:9">
      <c r="A3855" s="7" t="s">
        <v>53</v>
      </c>
      <c r="B3855" s="7">
        <v>109741</v>
      </c>
      <c r="C3855" s="302" t="s">
        <v>6433</v>
      </c>
      <c r="D3855" s="7" t="s">
        <v>6434</v>
      </c>
      <c r="E3855" s="7" t="s">
        <v>55</v>
      </c>
      <c r="F3855" s="7" t="s">
        <v>12</v>
      </c>
      <c r="G3855" s="32">
        <v>45464.05882352942</v>
      </c>
      <c r="H3855" s="7">
        <v>936</v>
      </c>
      <c r="I3855" s="7">
        <v>2201</v>
      </c>
    </row>
    <row r="3856" spans="1:9">
      <c r="A3856" s="7" t="s">
        <v>67</v>
      </c>
      <c r="B3856" s="7">
        <v>109742</v>
      </c>
      <c r="C3856" s="302" t="s">
        <v>6435</v>
      </c>
      <c r="D3856" s="7" t="s">
        <v>6436</v>
      </c>
      <c r="E3856" s="7" t="s">
        <v>176</v>
      </c>
      <c r="F3856" s="7" t="s">
        <v>12</v>
      </c>
      <c r="G3856" s="32">
        <v>54201.663865546223</v>
      </c>
      <c r="H3856" s="7">
        <v>905</v>
      </c>
      <c r="I3856" s="7">
        <v>2910</v>
      </c>
    </row>
    <row r="3857" spans="1:9">
      <c r="A3857" s="7" t="s">
        <v>53</v>
      </c>
      <c r="B3857" s="7">
        <v>109744</v>
      </c>
      <c r="C3857" s="302" t="s">
        <v>6437</v>
      </c>
      <c r="D3857" s="7" t="s">
        <v>6438</v>
      </c>
      <c r="E3857" s="7" t="s">
        <v>87</v>
      </c>
      <c r="F3857" s="7" t="s">
        <v>12</v>
      </c>
      <c r="G3857" s="32">
        <v>14621.823529411766</v>
      </c>
      <c r="H3857" s="7">
        <v>920</v>
      </c>
      <c r="I3857" s="7">
        <v>2135</v>
      </c>
    </row>
    <row r="3858" spans="1:9">
      <c r="A3858" s="7" t="s">
        <v>67</v>
      </c>
      <c r="B3858" s="7">
        <v>109746</v>
      </c>
      <c r="C3858" s="302" t="s">
        <v>6439</v>
      </c>
      <c r="D3858" s="7" t="s">
        <v>6440</v>
      </c>
      <c r="E3858" s="7" t="s">
        <v>69</v>
      </c>
      <c r="F3858" s="7" t="s">
        <v>12</v>
      </c>
      <c r="G3858" s="32">
        <v>31932.915966386554</v>
      </c>
      <c r="H3858" s="7">
        <v>906</v>
      </c>
      <c r="I3858" s="7">
        <v>2914</v>
      </c>
    </row>
    <row r="3859" spans="1:9">
      <c r="A3859" s="7" t="s">
        <v>9</v>
      </c>
      <c r="B3859" s="7">
        <v>109747</v>
      </c>
      <c r="C3859" s="302" t="s">
        <v>6441</v>
      </c>
      <c r="D3859" s="7" t="s">
        <v>6442</v>
      </c>
      <c r="E3859" s="7" t="s">
        <v>126</v>
      </c>
      <c r="F3859" s="7" t="s">
        <v>12</v>
      </c>
      <c r="G3859" s="32">
        <v>42021.016806722691</v>
      </c>
      <c r="H3859" s="7">
        <v>104</v>
      </c>
      <c r="I3859" s="7">
        <v>1312</v>
      </c>
    </row>
    <row r="3860" spans="1:9">
      <c r="A3860" s="7" t="s">
        <v>31</v>
      </c>
      <c r="B3860" s="7">
        <v>109748</v>
      </c>
      <c r="C3860" s="302" t="s">
        <v>6443</v>
      </c>
      <c r="D3860" s="7" t="s">
        <v>6444</v>
      </c>
      <c r="E3860" s="7" t="s">
        <v>116</v>
      </c>
      <c r="F3860" s="7" t="s">
        <v>12</v>
      </c>
      <c r="G3860" s="32">
        <v>76361.319327731093</v>
      </c>
      <c r="H3860" s="7">
        <v>605</v>
      </c>
      <c r="I3860" s="7">
        <v>1814</v>
      </c>
    </row>
    <row r="3861" spans="1:9">
      <c r="A3861" s="7" t="s">
        <v>9</v>
      </c>
      <c r="B3861" s="7">
        <v>109750</v>
      </c>
      <c r="C3861" s="302" t="s">
        <v>6445</v>
      </c>
      <c r="D3861" s="7" t="s">
        <v>6446</v>
      </c>
      <c r="E3861" s="7" t="s">
        <v>63</v>
      </c>
      <c r="F3861" s="7" t="s">
        <v>12</v>
      </c>
      <c r="G3861" s="32">
        <v>43361.378151260506</v>
      </c>
      <c r="H3861" s="7">
        <v>111</v>
      </c>
      <c r="I3861" s="7">
        <v>1331</v>
      </c>
    </row>
    <row r="3862" spans="1:9">
      <c r="A3862" s="7" t="s">
        <v>137</v>
      </c>
      <c r="B3862" s="7">
        <v>109751</v>
      </c>
      <c r="C3862" s="302" t="s">
        <v>6447</v>
      </c>
      <c r="D3862" s="7" t="s">
        <v>6448</v>
      </c>
      <c r="E3862" s="7" t="s">
        <v>139</v>
      </c>
      <c r="F3862" s="7" t="s">
        <v>12</v>
      </c>
      <c r="G3862" s="32">
        <v>31932.915966386554</v>
      </c>
      <c r="H3862" s="7">
        <v>718</v>
      </c>
      <c r="I3862" s="7">
        <v>1958</v>
      </c>
    </row>
    <row r="3863" spans="1:9">
      <c r="A3863" s="7" t="s">
        <v>31</v>
      </c>
      <c r="B3863" s="7">
        <v>109752</v>
      </c>
      <c r="C3863" s="302" t="s">
        <v>6449</v>
      </c>
      <c r="D3863" s="7" t="s">
        <v>6450</v>
      </c>
      <c r="E3863" s="7" t="s">
        <v>33</v>
      </c>
      <c r="F3863" s="7" t="s">
        <v>12</v>
      </c>
      <c r="G3863" s="32">
        <v>28655.462184873952</v>
      </c>
      <c r="H3863" s="7">
        <v>612</v>
      </c>
      <c r="I3863" s="7">
        <v>1836</v>
      </c>
    </row>
    <row r="3864" spans="1:9">
      <c r="A3864" s="7" t="s">
        <v>31</v>
      </c>
      <c r="B3864" s="7">
        <v>109753</v>
      </c>
      <c r="C3864" s="302" t="s">
        <v>6451</v>
      </c>
      <c r="D3864" s="7" t="s">
        <v>6452</v>
      </c>
      <c r="E3864" s="7" t="s">
        <v>33</v>
      </c>
      <c r="F3864" s="7" t="s">
        <v>12</v>
      </c>
      <c r="G3864" s="32">
        <v>31304.462184873948</v>
      </c>
      <c r="H3864" s="7">
        <v>612</v>
      </c>
      <c r="I3864" s="7">
        <v>1836</v>
      </c>
    </row>
    <row r="3865" spans="1:9">
      <c r="A3865" s="7" t="s">
        <v>16</v>
      </c>
      <c r="B3865" s="7">
        <v>109754</v>
      </c>
      <c r="C3865" s="302" t="s">
        <v>6453</v>
      </c>
      <c r="D3865" s="7" t="s">
        <v>6454</v>
      </c>
      <c r="E3865" s="7" t="s">
        <v>18</v>
      </c>
      <c r="F3865" s="7" t="s">
        <v>12</v>
      </c>
      <c r="G3865" s="32">
        <v>19957.991596638654</v>
      </c>
      <c r="H3865" s="7">
        <v>409</v>
      </c>
      <c r="I3865" s="7">
        <v>1674</v>
      </c>
    </row>
    <row r="3866" spans="1:9">
      <c r="A3866" s="7" t="s">
        <v>67</v>
      </c>
      <c r="B3866" s="7">
        <v>109755</v>
      </c>
      <c r="C3866" s="302" t="s">
        <v>6455</v>
      </c>
      <c r="D3866" s="7" t="s">
        <v>6456</v>
      </c>
      <c r="E3866" s="7" t="s">
        <v>69</v>
      </c>
      <c r="F3866" s="7" t="s">
        <v>12</v>
      </c>
      <c r="G3866" s="32">
        <v>51627.302521008402</v>
      </c>
      <c r="H3866" s="7">
        <v>906</v>
      </c>
      <c r="I3866" s="7">
        <v>2914</v>
      </c>
    </row>
    <row r="3867" spans="1:9">
      <c r="A3867" s="7" t="s">
        <v>9</v>
      </c>
      <c r="B3867" s="7">
        <v>109757</v>
      </c>
      <c r="C3867" s="302" t="s">
        <v>6457</v>
      </c>
      <c r="D3867" s="7" t="s">
        <v>6458</v>
      </c>
      <c r="E3867" s="7" t="s">
        <v>128</v>
      </c>
      <c r="F3867" s="7" t="s">
        <v>12</v>
      </c>
      <c r="G3867" s="32">
        <v>38877.932773109242</v>
      </c>
      <c r="H3867" s="7">
        <v>115</v>
      </c>
      <c r="I3867" s="7">
        <v>1344</v>
      </c>
    </row>
    <row r="3868" spans="1:9">
      <c r="A3868" s="7" t="s">
        <v>53</v>
      </c>
      <c r="B3868" s="7">
        <v>109758</v>
      </c>
      <c r="C3868" s="302" t="s">
        <v>6459</v>
      </c>
      <c r="D3868" s="7" t="s">
        <v>6460</v>
      </c>
      <c r="E3868" s="7" t="s">
        <v>134</v>
      </c>
      <c r="F3868" s="7" t="s">
        <v>12</v>
      </c>
      <c r="G3868" s="32">
        <v>21176.403361344539</v>
      </c>
      <c r="H3868" s="7">
        <v>938</v>
      </c>
      <c r="I3868" s="7">
        <v>2208</v>
      </c>
    </row>
    <row r="3869" spans="1:9">
      <c r="A3869" s="7" t="s">
        <v>53</v>
      </c>
      <c r="B3869" s="7">
        <v>109760</v>
      </c>
      <c r="C3869" s="302" t="s">
        <v>6461</v>
      </c>
      <c r="D3869" s="7" t="s">
        <v>6462</v>
      </c>
      <c r="E3869" s="7" t="s">
        <v>231</v>
      </c>
      <c r="F3869" s="7" t="s">
        <v>12</v>
      </c>
      <c r="G3869" s="32">
        <v>13109.277310924372</v>
      </c>
      <c r="H3869" s="7">
        <v>933</v>
      </c>
      <c r="I3869" s="7">
        <v>2186</v>
      </c>
    </row>
    <row r="3870" spans="1:9">
      <c r="A3870" s="7" t="s">
        <v>53</v>
      </c>
      <c r="B3870" s="7">
        <v>109761</v>
      </c>
      <c r="C3870" s="302" t="s">
        <v>6463</v>
      </c>
      <c r="D3870" s="7" t="s">
        <v>6464</v>
      </c>
      <c r="E3870" s="7" t="s">
        <v>118</v>
      </c>
      <c r="F3870" s="7" t="s">
        <v>12</v>
      </c>
      <c r="G3870" s="32">
        <v>58025.176470588245</v>
      </c>
      <c r="H3870" s="7">
        <v>945</v>
      </c>
      <c r="I3870" s="7">
        <v>2233</v>
      </c>
    </row>
    <row r="3871" spans="1:9">
      <c r="A3871" s="7" t="s">
        <v>53</v>
      </c>
      <c r="B3871" s="7">
        <v>109763</v>
      </c>
      <c r="C3871" s="302" t="s">
        <v>6465</v>
      </c>
      <c r="D3871" s="7" t="s">
        <v>6466</v>
      </c>
      <c r="E3871" s="7" t="s">
        <v>118</v>
      </c>
      <c r="F3871" s="7" t="s">
        <v>12</v>
      </c>
      <c r="G3871" s="32">
        <v>133109.22689075631</v>
      </c>
      <c r="H3871" s="7">
        <v>945</v>
      </c>
      <c r="I3871" s="7">
        <v>2233</v>
      </c>
    </row>
    <row r="3872" spans="1:9">
      <c r="A3872" s="7" t="s">
        <v>53</v>
      </c>
      <c r="B3872" s="7">
        <v>109765</v>
      </c>
      <c r="C3872" s="302" t="s">
        <v>6467</v>
      </c>
      <c r="D3872" s="7" t="s">
        <v>6468</v>
      </c>
      <c r="E3872" s="7" t="s">
        <v>186</v>
      </c>
      <c r="F3872" s="7" t="s">
        <v>12</v>
      </c>
      <c r="G3872" s="32">
        <v>22244.638655462186</v>
      </c>
      <c r="H3872" s="7">
        <v>907</v>
      </c>
      <c r="I3872" s="7">
        <v>2101</v>
      </c>
    </row>
    <row r="3873" spans="1:9">
      <c r="A3873" s="7" t="s">
        <v>34</v>
      </c>
      <c r="B3873" s="7">
        <v>109767</v>
      </c>
      <c r="C3873" s="302" t="s">
        <v>6469</v>
      </c>
      <c r="D3873" s="7" t="s">
        <v>6470</v>
      </c>
      <c r="E3873" s="7" t="s">
        <v>36</v>
      </c>
      <c r="F3873" s="7" t="s">
        <v>12</v>
      </c>
      <c r="G3873" s="32">
        <v>185920.94957983194</v>
      </c>
      <c r="H3873" s="7">
        <v>509</v>
      </c>
      <c r="I3873" s="7">
        <v>1736</v>
      </c>
    </row>
    <row r="3874" spans="1:9">
      <c r="A3874" s="7" t="s">
        <v>53</v>
      </c>
      <c r="B3874" s="7">
        <v>109769</v>
      </c>
      <c r="C3874" s="302" t="s">
        <v>6471</v>
      </c>
      <c r="D3874" s="7" t="s">
        <v>6472</v>
      </c>
      <c r="E3874" s="7" t="s">
        <v>186</v>
      </c>
      <c r="F3874" s="7" t="s">
        <v>12</v>
      </c>
      <c r="G3874" s="32">
        <v>16806.798319327732</v>
      </c>
      <c r="H3874" s="7">
        <v>907</v>
      </c>
      <c r="I3874" s="7">
        <v>2101</v>
      </c>
    </row>
    <row r="3875" spans="1:9">
      <c r="A3875" s="7" t="s">
        <v>67</v>
      </c>
      <c r="B3875" s="7">
        <v>109770</v>
      </c>
      <c r="C3875" s="302" t="s">
        <v>6473</v>
      </c>
      <c r="D3875" s="7" t="s">
        <v>6474</v>
      </c>
      <c r="E3875" s="7" t="s">
        <v>69</v>
      </c>
      <c r="F3875" s="7" t="s">
        <v>12</v>
      </c>
      <c r="G3875" s="32">
        <v>54687.126050420171</v>
      </c>
      <c r="H3875" s="7">
        <v>906</v>
      </c>
      <c r="I3875" s="7">
        <v>2914</v>
      </c>
    </row>
    <row r="3876" spans="1:9">
      <c r="A3876" s="7" t="s">
        <v>53</v>
      </c>
      <c r="B3876" s="7">
        <v>109771</v>
      </c>
      <c r="C3876" s="302" t="s">
        <v>6475</v>
      </c>
      <c r="D3876" s="7" t="s">
        <v>6476</v>
      </c>
      <c r="E3876" s="7" t="s">
        <v>231</v>
      </c>
      <c r="F3876" s="7" t="s">
        <v>12</v>
      </c>
      <c r="G3876" s="32">
        <v>76127.521008403361</v>
      </c>
      <c r="H3876" s="7">
        <v>933</v>
      </c>
      <c r="I3876" s="7">
        <v>2186</v>
      </c>
    </row>
    <row r="3877" spans="1:9">
      <c r="A3877" s="7" t="s">
        <v>137</v>
      </c>
      <c r="B3877" s="7">
        <v>109772</v>
      </c>
      <c r="C3877" s="302" t="s">
        <v>6477</v>
      </c>
      <c r="D3877" s="7" t="s">
        <v>6478</v>
      </c>
      <c r="E3877" s="7" t="s">
        <v>139</v>
      </c>
      <c r="F3877" s="7" t="s">
        <v>12</v>
      </c>
      <c r="G3877" s="32">
        <v>31932.915966386554</v>
      </c>
      <c r="H3877" s="7">
        <v>718</v>
      </c>
      <c r="I3877" s="7">
        <v>1958</v>
      </c>
    </row>
    <row r="3878" spans="1:9">
      <c r="A3878" s="7" t="s">
        <v>53</v>
      </c>
      <c r="B3878" s="7">
        <v>109773</v>
      </c>
      <c r="C3878" s="302" t="s">
        <v>6479</v>
      </c>
      <c r="D3878" s="7" t="s">
        <v>6480</v>
      </c>
      <c r="E3878" s="7" t="s">
        <v>354</v>
      </c>
      <c r="F3878" s="7" t="s">
        <v>12</v>
      </c>
      <c r="G3878" s="32">
        <v>59855.117647058825</v>
      </c>
      <c r="H3878" s="7">
        <v>918</v>
      </c>
      <c r="I3878" s="7">
        <v>2129</v>
      </c>
    </row>
    <row r="3879" spans="1:9">
      <c r="A3879" s="7" t="s">
        <v>16</v>
      </c>
      <c r="B3879" s="7">
        <v>109775</v>
      </c>
      <c r="C3879" s="302" t="s">
        <v>6481</v>
      </c>
      <c r="D3879" s="7" t="s">
        <v>6482</v>
      </c>
      <c r="E3879" s="7" t="s">
        <v>170</v>
      </c>
      <c r="F3879" s="7" t="s">
        <v>12</v>
      </c>
      <c r="G3879" s="32">
        <v>7626.5966386554619</v>
      </c>
      <c r="H3879" s="7">
        <v>411</v>
      </c>
      <c r="I3879" s="7">
        <v>1677</v>
      </c>
    </row>
    <row r="3880" spans="1:9">
      <c r="A3880" s="7" t="s">
        <v>24</v>
      </c>
      <c r="B3880" s="7">
        <v>109776</v>
      </c>
      <c r="C3880" s="302" t="s">
        <v>6483</v>
      </c>
      <c r="D3880" s="7" t="s">
        <v>6484</v>
      </c>
      <c r="E3880" s="7" t="s">
        <v>52</v>
      </c>
      <c r="F3880" s="7" t="s">
        <v>12</v>
      </c>
      <c r="G3880" s="32">
        <v>16806.798319327732</v>
      </c>
      <c r="H3880" s="7">
        <v>720</v>
      </c>
      <c r="I3880" s="7">
        <v>1981</v>
      </c>
    </row>
    <row r="3881" spans="1:9">
      <c r="A3881" s="7" t="s">
        <v>53</v>
      </c>
      <c r="B3881" s="7">
        <v>109777</v>
      </c>
      <c r="C3881" s="302" t="s">
        <v>6485</v>
      </c>
      <c r="D3881" s="7" t="s">
        <v>6486</v>
      </c>
      <c r="E3881" s="7" t="s">
        <v>55</v>
      </c>
      <c r="F3881" s="7" t="s">
        <v>12</v>
      </c>
      <c r="G3881" s="32">
        <v>52080</v>
      </c>
      <c r="H3881" s="7">
        <v>936</v>
      </c>
      <c r="I3881" s="7">
        <v>2201</v>
      </c>
    </row>
    <row r="3882" spans="1:9">
      <c r="A3882" s="7" t="s">
        <v>53</v>
      </c>
      <c r="B3882" s="7">
        <v>109778</v>
      </c>
      <c r="C3882" s="302" t="s">
        <v>6487</v>
      </c>
      <c r="D3882" s="7" t="s">
        <v>6488</v>
      </c>
      <c r="E3882" s="7" t="s">
        <v>58</v>
      </c>
      <c r="F3882" s="7" t="s">
        <v>12</v>
      </c>
      <c r="G3882" s="32">
        <v>3025.2100840336134</v>
      </c>
      <c r="H3882" s="7">
        <v>932</v>
      </c>
      <c r="I3882" s="7">
        <v>2178</v>
      </c>
    </row>
    <row r="3883" spans="1:9">
      <c r="A3883" s="7" t="s">
        <v>53</v>
      </c>
      <c r="B3883" s="7">
        <v>109779</v>
      </c>
      <c r="C3883" s="302" t="s">
        <v>6489</v>
      </c>
      <c r="D3883" s="7" t="s">
        <v>6490</v>
      </c>
      <c r="E3883" s="7" t="s">
        <v>72</v>
      </c>
      <c r="F3883" s="7" t="s">
        <v>12</v>
      </c>
      <c r="G3883" s="32">
        <v>23107.983193277312</v>
      </c>
      <c r="H3883" s="7">
        <v>923</v>
      </c>
      <c r="I3883" s="7">
        <v>2148</v>
      </c>
    </row>
    <row r="3884" spans="1:9">
      <c r="A3884" s="7" t="s">
        <v>53</v>
      </c>
      <c r="B3884" s="7">
        <v>109780</v>
      </c>
      <c r="C3884" s="302" t="s">
        <v>6491</v>
      </c>
      <c r="D3884" s="7" t="s">
        <v>6492</v>
      </c>
      <c r="E3884" s="7" t="s">
        <v>87</v>
      </c>
      <c r="F3884" s="7" t="s">
        <v>12</v>
      </c>
      <c r="G3884" s="32">
        <v>243887.42016806727</v>
      </c>
      <c r="H3884" s="7">
        <v>920</v>
      </c>
      <c r="I3884" s="7">
        <v>2135</v>
      </c>
    </row>
    <row r="3885" spans="1:9">
      <c r="A3885" s="7" t="s">
        <v>53</v>
      </c>
      <c r="B3885" s="7">
        <v>109781</v>
      </c>
      <c r="C3885" s="302" t="s">
        <v>6493</v>
      </c>
      <c r="D3885" s="7" t="s">
        <v>6494</v>
      </c>
      <c r="E3885" s="7" t="s">
        <v>84</v>
      </c>
      <c r="F3885" s="7" t="s">
        <v>12</v>
      </c>
      <c r="G3885" s="32">
        <v>22588.201680672268</v>
      </c>
      <c r="H3885" s="7">
        <v>946</v>
      </c>
      <c r="I3885" s="7">
        <v>2236</v>
      </c>
    </row>
    <row r="3886" spans="1:9">
      <c r="A3886" s="7" t="s">
        <v>53</v>
      </c>
      <c r="B3886" s="7">
        <v>109783</v>
      </c>
      <c r="C3886" s="302" t="s">
        <v>6495</v>
      </c>
      <c r="D3886" s="7" t="s">
        <v>6496</v>
      </c>
      <c r="E3886" s="7" t="s">
        <v>61</v>
      </c>
      <c r="F3886" s="7" t="s">
        <v>12</v>
      </c>
      <c r="G3886" s="32">
        <v>33500.126050420171</v>
      </c>
      <c r="H3886" s="7">
        <v>921</v>
      </c>
      <c r="I3886" s="7">
        <v>2138</v>
      </c>
    </row>
    <row r="3887" spans="1:9">
      <c r="A3887" s="7" t="s">
        <v>41</v>
      </c>
      <c r="B3887" s="7">
        <v>109784</v>
      </c>
      <c r="C3887" s="302" t="s">
        <v>6497</v>
      </c>
      <c r="D3887" s="7" t="s">
        <v>6498</v>
      </c>
      <c r="E3887" s="7" t="s">
        <v>43</v>
      </c>
      <c r="F3887" s="7" t="s">
        <v>12</v>
      </c>
      <c r="G3887" s="32">
        <v>70682</v>
      </c>
      <c r="H3887" s="7">
        <v>620</v>
      </c>
      <c r="I3887" s="7">
        <v>1878</v>
      </c>
    </row>
    <row r="3888" spans="1:9">
      <c r="A3888" s="7" t="s">
        <v>53</v>
      </c>
      <c r="B3888" s="7">
        <v>109786</v>
      </c>
      <c r="C3888" s="302" t="s">
        <v>6499</v>
      </c>
      <c r="D3888" s="7" t="s">
        <v>1668</v>
      </c>
      <c r="E3888" s="7" t="s">
        <v>118</v>
      </c>
      <c r="F3888" s="7" t="s">
        <v>12</v>
      </c>
      <c r="G3888" s="32">
        <v>69756.436974789918</v>
      </c>
      <c r="H3888" s="7">
        <v>945</v>
      </c>
      <c r="I3888" s="7">
        <v>2234</v>
      </c>
    </row>
    <row r="3889" spans="1:9">
      <c r="A3889" s="7" t="s">
        <v>53</v>
      </c>
      <c r="B3889" s="7">
        <v>109787</v>
      </c>
      <c r="C3889" s="302" t="s">
        <v>6500</v>
      </c>
      <c r="D3889" s="7" t="s">
        <v>6501</v>
      </c>
      <c r="E3889" s="7" t="s">
        <v>225</v>
      </c>
      <c r="F3889" s="7" t="s">
        <v>12</v>
      </c>
      <c r="G3889" s="32">
        <v>22016.882352941178</v>
      </c>
      <c r="H3889" s="7">
        <v>908</v>
      </c>
      <c r="I3889" s="7">
        <v>2104</v>
      </c>
    </row>
    <row r="3890" spans="1:9">
      <c r="A3890" s="7" t="s">
        <v>9</v>
      </c>
      <c r="B3890" s="7">
        <v>109788</v>
      </c>
      <c r="C3890" s="302" t="s">
        <v>6502</v>
      </c>
      <c r="D3890" s="7" t="s">
        <v>6503</v>
      </c>
      <c r="E3890" s="7" t="s">
        <v>153</v>
      </c>
      <c r="F3890" s="7" t="s">
        <v>12</v>
      </c>
      <c r="G3890" s="32">
        <v>15550</v>
      </c>
      <c r="H3890" s="7">
        <v>116</v>
      </c>
      <c r="I3890" s="7">
        <v>1346</v>
      </c>
    </row>
    <row r="3891" spans="1:9">
      <c r="A3891" s="7" t="s">
        <v>16</v>
      </c>
      <c r="B3891" s="7">
        <v>109789</v>
      </c>
      <c r="C3891" s="302" t="s">
        <v>6504</v>
      </c>
      <c r="D3891" s="7" t="s">
        <v>6505</v>
      </c>
      <c r="E3891" s="7" t="s">
        <v>18</v>
      </c>
      <c r="F3891" s="7" t="s">
        <v>12</v>
      </c>
      <c r="G3891" s="32">
        <v>8542.0168067226896</v>
      </c>
      <c r="H3891" s="7">
        <v>409</v>
      </c>
      <c r="I3891" s="7">
        <v>1674</v>
      </c>
    </row>
    <row r="3892" spans="1:9">
      <c r="A3892" s="7" t="s">
        <v>53</v>
      </c>
      <c r="B3892" s="7">
        <v>109790</v>
      </c>
      <c r="C3892" s="302" t="s">
        <v>6506</v>
      </c>
      <c r="D3892" s="7" t="s">
        <v>6507</v>
      </c>
      <c r="E3892" s="7" t="s">
        <v>84</v>
      </c>
      <c r="F3892" s="7" t="s">
        <v>12</v>
      </c>
      <c r="G3892" s="32">
        <v>38726.478991596639</v>
      </c>
      <c r="H3892" s="7">
        <v>946</v>
      </c>
      <c r="I3892" s="7">
        <v>2236</v>
      </c>
    </row>
    <row r="3893" spans="1:9">
      <c r="A3893" s="7" t="s">
        <v>53</v>
      </c>
      <c r="B3893" s="7">
        <v>109791</v>
      </c>
      <c r="C3893" s="302" t="s">
        <v>6508</v>
      </c>
      <c r="D3893" s="7" t="s">
        <v>6509</v>
      </c>
      <c r="E3893" s="7" t="s">
        <v>72</v>
      </c>
      <c r="F3893" s="7" t="s">
        <v>12</v>
      </c>
      <c r="G3893" s="32">
        <v>16806.798319327732</v>
      </c>
      <c r="H3893" s="7">
        <v>923</v>
      </c>
      <c r="I3893" s="7">
        <v>2148</v>
      </c>
    </row>
    <row r="3894" spans="1:9">
      <c r="A3894" s="7" t="s">
        <v>67</v>
      </c>
      <c r="B3894" s="7">
        <v>109792</v>
      </c>
      <c r="C3894" s="302" t="s">
        <v>6510</v>
      </c>
      <c r="D3894" s="7" t="s">
        <v>6511</v>
      </c>
      <c r="E3894" s="7" t="s">
        <v>69</v>
      </c>
      <c r="F3894" s="7" t="s">
        <v>12</v>
      </c>
      <c r="G3894" s="32">
        <v>55860</v>
      </c>
      <c r="H3894" s="7">
        <v>906</v>
      </c>
      <c r="I3894" s="7">
        <v>2914</v>
      </c>
    </row>
    <row r="3895" spans="1:9">
      <c r="A3895" s="7" t="s">
        <v>9</v>
      </c>
      <c r="B3895" s="7">
        <v>109793</v>
      </c>
      <c r="C3895" s="302" t="s">
        <v>6512</v>
      </c>
      <c r="D3895" s="7" t="s">
        <v>6513</v>
      </c>
      <c r="E3895" s="7" t="s">
        <v>65</v>
      </c>
      <c r="F3895" s="7" t="s">
        <v>12</v>
      </c>
      <c r="G3895" s="32">
        <v>13445.403361344539</v>
      </c>
      <c r="H3895" s="7">
        <v>113</v>
      </c>
      <c r="I3895" s="7">
        <v>1341</v>
      </c>
    </row>
    <row r="3896" spans="1:9">
      <c r="A3896" s="7" t="s">
        <v>41</v>
      </c>
      <c r="B3896" s="7">
        <v>109794</v>
      </c>
      <c r="C3896" s="302" t="s">
        <v>6514</v>
      </c>
      <c r="D3896" s="7" t="s">
        <v>6515</v>
      </c>
      <c r="E3896" s="7" t="s">
        <v>43</v>
      </c>
      <c r="F3896" s="7" t="s">
        <v>12</v>
      </c>
      <c r="G3896" s="32">
        <v>58883.285714285717</v>
      </c>
      <c r="H3896" s="7">
        <v>620</v>
      </c>
      <c r="I3896" s="7">
        <v>1878</v>
      </c>
    </row>
    <row r="3897" spans="1:9">
      <c r="A3897" s="7" t="s">
        <v>53</v>
      </c>
      <c r="B3897" s="7">
        <v>109795</v>
      </c>
      <c r="C3897" s="302" t="s">
        <v>6516</v>
      </c>
      <c r="D3897" s="7" t="s">
        <v>6517</v>
      </c>
      <c r="E3897" s="7" t="s">
        <v>72</v>
      </c>
      <c r="F3897" s="7" t="s">
        <v>12</v>
      </c>
      <c r="G3897" s="32">
        <v>27840</v>
      </c>
      <c r="H3897" s="7">
        <v>923</v>
      </c>
      <c r="I3897" s="7">
        <v>2148</v>
      </c>
    </row>
    <row r="3898" spans="1:9">
      <c r="A3898" s="7" t="s">
        <v>137</v>
      </c>
      <c r="B3898" s="7">
        <v>109796</v>
      </c>
      <c r="C3898" s="302" t="s">
        <v>6518</v>
      </c>
      <c r="D3898" s="7" t="s">
        <v>6519</v>
      </c>
      <c r="E3898" s="7" t="s">
        <v>139</v>
      </c>
      <c r="F3898" s="7" t="s">
        <v>12</v>
      </c>
      <c r="G3898" s="32">
        <v>47899.378151260506</v>
      </c>
      <c r="H3898" s="7">
        <v>718</v>
      </c>
      <c r="I3898" s="7">
        <v>1958</v>
      </c>
    </row>
    <row r="3899" spans="1:9">
      <c r="A3899" s="7" t="s">
        <v>9</v>
      </c>
      <c r="B3899" s="7">
        <v>109797</v>
      </c>
      <c r="C3899" s="302" t="s">
        <v>6520</v>
      </c>
      <c r="D3899" s="7" t="s">
        <v>6521</v>
      </c>
      <c r="E3899" s="7" t="s">
        <v>23</v>
      </c>
      <c r="F3899" s="7" t="s">
        <v>12</v>
      </c>
      <c r="G3899" s="32">
        <v>57648.697478991598</v>
      </c>
      <c r="H3899" s="7">
        <v>103</v>
      </c>
      <c r="I3899" s="7">
        <v>1308</v>
      </c>
    </row>
    <row r="3900" spans="1:9">
      <c r="A3900" s="7" t="s">
        <v>423</v>
      </c>
      <c r="B3900" s="7">
        <v>109798</v>
      </c>
      <c r="C3900" s="302" t="s">
        <v>6522</v>
      </c>
      <c r="D3900" s="7" t="s">
        <v>4948</v>
      </c>
      <c r="E3900" s="7"/>
      <c r="F3900" s="7" t="s">
        <v>12</v>
      </c>
      <c r="G3900" s="32">
        <v>52289.899159663873</v>
      </c>
      <c r="H3900" s="7">
        <v>405</v>
      </c>
      <c r="I3900" s="7">
        <v>1642</v>
      </c>
    </row>
    <row r="3901" spans="1:9">
      <c r="A3901" s="7" t="s">
        <v>53</v>
      </c>
      <c r="B3901" s="7">
        <v>109799</v>
      </c>
      <c r="C3901" s="302" t="s">
        <v>6523</v>
      </c>
      <c r="D3901" s="7" t="s">
        <v>6524</v>
      </c>
      <c r="E3901" s="7" t="s">
        <v>61</v>
      </c>
      <c r="F3901" s="7" t="s">
        <v>12</v>
      </c>
      <c r="G3901" s="32">
        <v>12628.151260504203</v>
      </c>
      <c r="H3901" s="7">
        <v>921</v>
      </c>
      <c r="I3901" s="7">
        <v>2138</v>
      </c>
    </row>
    <row r="3902" spans="1:9">
      <c r="A3902" s="7" t="s">
        <v>53</v>
      </c>
      <c r="B3902" s="7">
        <v>109800</v>
      </c>
      <c r="C3902" s="302" t="s">
        <v>6525</v>
      </c>
      <c r="D3902" s="7" t="s">
        <v>6526</v>
      </c>
      <c r="E3902" s="7" t="s">
        <v>354</v>
      </c>
      <c r="F3902" s="7" t="s">
        <v>12</v>
      </c>
      <c r="G3902" s="32">
        <v>167845.79831932773</v>
      </c>
      <c r="H3902" s="7">
        <v>918</v>
      </c>
      <c r="I3902" s="7">
        <v>2129</v>
      </c>
    </row>
    <row r="3903" spans="1:9">
      <c r="A3903" s="7" t="s">
        <v>423</v>
      </c>
      <c r="B3903" s="7">
        <v>109801</v>
      </c>
      <c r="C3903" s="302" t="s">
        <v>6527</v>
      </c>
      <c r="D3903" s="7" t="s">
        <v>4948</v>
      </c>
      <c r="E3903" s="7"/>
      <c r="F3903" s="7" t="s">
        <v>12</v>
      </c>
      <c r="G3903" s="32">
        <v>56663.411764705888</v>
      </c>
      <c r="H3903" s="7">
        <v>405</v>
      </c>
      <c r="I3903" s="7">
        <v>1642</v>
      </c>
    </row>
    <row r="3904" spans="1:9">
      <c r="A3904" s="7" t="s">
        <v>53</v>
      </c>
      <c r="B3904" s="7">
        <v>109802</v>
      </c>
      <c r="C3904" s="302" t="s">
        <v>6528</v>
      </c>
      <c r="D3904" s="7" t="s">
        <v>6529</v>
      </c>
      <c r="E3904" s="7" t="s">
        <v>55</v>
      </c>
      <c r="F3904" s="7" t="s">
        <v>12</v>
      </c>
      <c r="G3904" s="32">
        <v>29553.798319327729</v>
      </c>
      <c r="H3904" s="7">
        <v>936</v>
      </c>
      <c r="I3904" s="7">
        <v>2201</v>
      </c>
    </row>
    <row r="3905" spans="1:9">
      <c r="A3905" s="7" t="s">
        <v>53</v>
      </c>
      <c r="B3905" s="7">
        <v>109803</v>
      </c>
      <c r="C3905" s="302" t="s">
        <v>6530</v>
      </c>
      <c r="D3905" s="7" t="s">
        <v>6531</v>
      </c>
      <c r="E3905" s="7" t="s">
        <v>186</v>
      </c>
      <c r="F3905" s="7" t="s">
        <v>12</v>
      </c>
      <c r="G3905" s="32">
        <v>10588.20168067227</v>
      </c>
      <c r="H3905" s="7">
        <v>907</v>
      </c>
      <c r="I3905" s="7">
        <v>2101</v>
      </c>
    </row>
    <row r="3906" spans="1:9">
      <c r="A3906" s="7" t="s">
        <v>9</v>
      </c>
      <c r="B3906" s="7">
        <v>109805</v>
      </c>
      <c r="C3906" s="302" t="s">
        <v>6532</v>
      </c>
      <c r="D3906" s="7" t="s">
        <v>6533</v>
      </c>
      <c r="E3906" s="7" t="s">
        <v>23</v>
      </c>
      <c r="F3906" s="7" t="s">
        <v>12</v>
      </c>
      <c r="G3906" s="32">
        <v>35211</v>
      </c>
      <c r="H3906" s="7">
        <v>103</v>
      </c>
      <c r="I3906" s="7">
        <v>1308</v>
      </c>
    </row>
    <row r="3907" spans="1:9">
      <c r="A3907" s="7" t="s">
        <v>53</v>
      </c>
      <c r="B3907" s="7">
        <v>109806</v>
      </c>
      <c r="C3907" s="302" t="s">
        <v>6534</v>
      </c>
      <c r="D3907" s="7" t="s">
        <v>6372</v>
      </c>
      <c r="E3907" s="7" t="s">
        <v>61</v>
      </c>
      <c r="F3907" s="7" t="s">
        <v>12</v>
      </c>
      <c r="G3907" s="32">
        <v>59510.924369747903</v>
      </c>
      <c r="H3907" s="7">
        <v>921</v>
      </c>
      <c r="I3907" s="7">
        <v>2138</v>
      </c>
    </row>
    <row r="3908" spans="1:9">
      <c r="A3908" s="7" t="s">
        <v>53</v>
      </c>
      <c r="B3908" s="7">
        <v>109807</v>
      </c>
      <c r="C3908" s="302" t="s">
        <v>6535</v>
      </c>
      <c r="D3908" s="7" t="s">
        <v>6536</v>
      </c>
      <c r="E3908" s="7" t="s">
        <v>84</v>
      </c>
      <c r="F3908" s="7" t="s">
        <v>12</v>
      </c>
      <c r="G3908" s="32">
        <v>11147.747899159664</v>
      </c>
      <c r="H3908" s="7">
        <v>946</v>
      </c>
      <c r="I3908" s="7">
        <v>2236</v>
      </c>
    </row>
    <row r="3909" spans="1:9">
      <c r="A3909" s="7" t="s">
        <v>16</v>
      </c>
      <c r="B3909" s="7">
        <v>109808</v>
      </c>
      <c r="C3909" s="302" t="s">
        <v>6537</v>
      </c>
      <c r="D3909" s="7" t="s">
        <v>6538</v>
      </c>
      <c r="E3909" s="7" t="s">
        <v>20</v>
      </c>
      <c r="F3909" s="7" t="s">
        <v>12</v>
      </c>
      <c r="G3909" s="32">
        <v>19411.781512605045</v>
      </c>
      <c r="H3909" s="7">
        <v>413</v>
      </c>
      <c r="I3909" s="7">
        <v>1683</v>
      </c>
    </row>
    <row r="3910" spans="1:9">
      <c r="A3910" s="7" t="s">
        <v>34</v>
      </c>
      <c r="B3910" s="7">
        <v>109809</v>
      </c>
      <c r="C3910" s="302" t="s">
        <v>6539</v>
      </c>
      <c r="D3910" s="7" t="s">
        <v>6540</v>
      </c>
      <c r="E3910" s="7" t="s">
        <v>36</v>
      </c>
      <c r="F3910" s="7" t="s">
        <v>12</v>
      </c>
      <c r="G3910" s="32">
        <v>113678.27731092437</v>
      </c>
      <c r="H3910" s="7">
        <v>509</v>
      </c>
      <c r="I3910" s="7">
        <v>1736</v>
      </c>
    </row>
    <row r="3911" spans="1:9">
      <c r="A3911" s="7" t="s">
        <v>67</v>
      </c>
      <c r="B3911" s="7">
        <v>109810</v>
      </c>
      <c r="C3911" s="302" t="s">
        <v>6541</v>
      </c>
      <c r="D3911" s="7" t="s">
        <v>6542</v>
      </c>
      <c r="E3911" s="7" t="s">
        <v>69</v>
      </c>
      <c r="F3911" s="7" t="s">
        <v>12</v>
      </c>
      <c r="G3911" s="32">
        <v>61630.588235294119</v>
      </c>
      <c r="H3911" s="7">
        <v>906</v>
      </c>
      <c r="I3911" s="7">
        <v>2914</v>
      </c>
    </row>
    <row r="3912" spans="1:9">
      <c r="A3912" s="7" t="s">
        <v>53</v>
      </c>
      <c r="B3912" s="7">
        <v>109811</v>
      </c>
      <c r="C3912" s="302" t="s">
        <v>6543</v>
      </c>
      <c r="D3912" s="7" t="s">
        <v>6544</v>
      </c>
      <c r="E3912" s="7" t="s">
        <v>198</v>
      </c>
      <c r="F3912" s="7" t="s">
        <v>12</v>
      </c>
      <c r="G3912" s="32">
        <v>48724.831932773115</v>
      </c>
      <c r="H3912" s="7">
        <v>935</v>
      </c>
      <c r="I3912" s="7">
        <v>2198</v>
      </c>
    </row>
    <row r="3913" spans="1:9">
      <c r="A3913" s="7" t="s">
        <v>9</v>
      </c>
      <c r="B3913" s="7">
        <v>109812</v>
      </c>
      <c r="C3913" s="302" t="s">
        <v>6545</v>
      </c>
      <c r="D3913" s="7" t="s">
        <v>6546</v>
      </c>
      <c r="E3913" s="7" t="s">
        <v>126</v>
      </c>
      <c r="F3913" s="7" t="s">
        <v>12</v>
      </c>
      <c r="G3913" s="32">
        <v>44940</v>
      </c>
      <c r="H3913" s="7">
        <v>104</v>
      </c>
      <c r="I3913" s="7">
        <v>1312</v>
      </c>
    </row>
    <row r="3914" spans="1:9">
      <c r="A3914" s="7" t="s">
        <v>34</v>
      </c>
      <c r="B3914" s="7">
        <v>109813</v>
      </c>
      <c r="C3914" s="302" t="s">
        <v>6547</v>
      </c>
      <c r="D3914" s="7" t="s">
        <v>6548</v>
      </c>
      <c r="E3914" s="7" t="s">
        <v>36</v>
      </c>
      <c r="F3914" s="7" t="s">
        <v>12</v>
      </c>
      <c r="G3914" s="32">
        <v>42294.243697478996</v>
      </c>
      <c r="H3914" s="7">
        <v>509</v>
      </c>
      <c r="I3914" s="7">
        <v>1736</v>
      </c>
    </row>
    <row r="3915" spans="1:9">
      <c r="A3915" s="7" t="s">
        <v>34</v>
      </c>
      <c r="B3915" s="7">
        <v>109814</v>
      </c>
      <c r="C3915" s="302" t="s">
        <v>6549</v>
      </c>
      <c r="D3915" s="7" t="s">
        <v>6550</v>
      </c>
      <c r="E3915" s="7" t="s">
        <v>364</v>
      </c>
      <c r="F3915" s="7" t="s">
        <v>12</v>
      </c>
      <c r="G3915" s="32">
        <v>611934.73109243694</v>
      </c>
      <c r="H3915" s="7">
        <v>510</v>
      </c>
      <c r="I3915" s="7">
        <v>1731</v>
      </c>
    </row>
    <row r="3916" spans="1:9">
      <c r="A3916" s="7" t="s">
        <v>9</v>
      </c>
      <c r="B3916" s="7">
        <v>109816</v>
      </c>
      <c r="C3916" s="302" t="s">
        <v>6551</v>
      </c>
      <c r="D3916" s="7" t="s">
        <v>6552</v>
      </c>
      <c r="E3916" s="7" t="s">
        <v>28</v>
      </c>
      <c r="F3916" s="7" t="s">
        <v>12</v>
      </c>
      <c r="G3916" s="32">
        <v>2689.0840336134456</v>
      </c>
      <c r="H3916" s="7">
        <v>107</v>
      </c>
      <c r="I3916" s="7">
        <v>1318</v>
      </c>
    </row>
    <row r="3917" spans="1:9">
      <c r="A3917" s="7" t="s">
        <v>53</v>
      </c>
      <c r="B3917" s="7">
        <v>109817</v>
      </c>
      <c r="C3917" s="302" t="s">
        <v>6553</v>
      </c>
      <c r="D3917" s="7" t="s">
        <v>6554</v>
      </c>
      <c r="E3917" s="7" t="s">
        <v>186</v>
      </c>
      <c r="F3917" s="7" t="s">
        <v>12</v>
      </c>
      <c r="G3917" s="32">
        <v>21587.899159663866</v>
      </c>
      <c r="H3917" s="7">
        <v>907</v>
      </c>
      <c r="I3917" s="7">
        <v>2101</v>
      </c>
    </row>
    <row r="3918" spans="1:9">
      <c r="A3918" s="7" t="s">
        <v>53</v>
      </c>
      <c r="B3918" s="7">
        <v>109818</v>
      </c>
      <c r="C3918" s="302" t="s">
        <v>6555</v>
      </c>
      <c r="D3918" s="7" t="s">
        <v>6556</v>
      </c>
      <c r="E3918" s="7" t="s">
        <v>87</v>
      </c>
      <c r="F3918" s="7" t="s">
        <v>12</v>
      </c>
      <c r="G3918" s="32">
        <v>62747.882352941175</v>
      </c>
      <c r="H3918" s="7">
        <v>920</v>
      </c>
      <c r="I3918" s="7">
        <v>2135</v>
      </c>
    </row>
    <row r="3919" spans="1:9">
      <c r="A3919" s="7" t="s">
        <v>53</v>
      </c>
      <c r="B3919" s="7">
        <v>109819</v>
      </c>
      <c r="C3919" s="302" t="s">
        <v>6557</v>
      </c>
      <c r="D3919" s="7" t="s">
        <v>6558</v>
      </c>
      <c r="E3919" s="7" t="s">
        <v>61</v>
      </c>
      <c r="F3919" s="7" t="s">
        <v>12</v>
      </c>
      <c r="G3919" s="32">
        <v>94291.756302521011</v>
      </c>
      <c r="H3919" s="7">
        <v>921</v>
      </c>
      <c r="I3919" s="7">
        <v>2138</v>
      </c>
    </row>
    <row r="3920" spans="1:9">
      <c r="A3920" s="7" t="s">
        <v>53</v>
      </c>
      <c r="B3920" s="7">
        <v>109821</v>
      </c>
      <c r="C3920" s="302" t="s">
        <v>6559</v>
      </c>
      <c r="D3920" s="7" t="s">
        <v>6560</v>
      </c>
      <c r="E3920" s="7" t="s">
        <v>134</v>
      </c>
      <c r="F3920" s="7" t="s">
        <v>12</v>
      </c>
      <c r="G3920" s="32">
        <v>21587.899159663866</v>
      </c>
      <c r="H3920" s="7">
        <v>938</v>
      </c>
      <c r="I3920" s="7">
        <v>2208</v>
      </c>
    </row>
    <row r="3921" spans="1:9">
      <c r="A3921" s="7" t="s">
        <v>53</v>
      </c>
      <c r="B3921" s="7">
        <v>109822</v>
      </c>
      <c r="C3921" s="302" t="s">
        <v>6561</v>
      </c>
      <c r="D3921" s="7" t="s">
        <v>6562</v>
      </c>
      <c r="E3921" s="7" t="s">
        <v>186</v>
      </c>
      <c r="F3921" s="7" t="s">
        <v>12</v>
      </c>
      <c r="G3921" s="32">
        <v>22558.201680672268</v>
      </c>
      <c r="H3921" s="7">
        <v>907</v>
      </c>
      <c r="I3921" s="7">
        <v>2101</v>
      </c>
    </row>
    <row r="3922" spans="1:9">
      <c r="A3922" s="7" t="s">
        <v>137</v>
      </c>
      <c r="B3922" s="7">
        <v>109824</v>
      </c>
      <c r="C3922" s="302" t="s">
        <v>6563</v>
      </c>
      <c r="D3922" s="7" t="s">
        <v>6564</v>
      </c>
      <c r="E3922" s="7" t="s">
        <v>139</v>
      </c>
      <c r="F3922" s="7" t="s">
        <v>12</v>
      </c>
      <c r="G3922" s="32">
        <v>19243.697478991598</v>
      </c>
      <c r="H3922" s="7">
        <v>718</v>
      </c>
      <c r="I3922" s="7">
        <v>1958</v>
      </c>
    </row>
    <row r="3923" spans="1:9">
      <c r="A3923" s="7" t="s">
        <v>53</v>
      </c>
      <c r="B3923" s="7">
        <v>109825</v>
      </c>
      <c r="C3923" s="302" t="s">
        <v>6565</v>
      </c>
      <c r="D3923" s="7" t="s">
        <v>6566</v>
      </c>
      <c r="E3923" s="7" t="s">
        <v>143</v>
      </c>
      <c r="F3923" s="7" t="s">
        <v>12</v>
      </c>
      <c r="G3923" s="32">
        <v>68021.168067226899</v>
      </c>
      <c r="H3923" s="7">
        <v>919</v>
      </c>
      <c r="I3923" s="7">
        <v>2132</v>
      </c>
    </row>
    <row r="3924" spans="1:9">
      <c r="A3924" s="7" t="s">
        <v>53</v>
      </c>
      <c r="B3924" s="7">
        <v>109826</v>
      </c>
      <c r="C3924" s="302" t="s">
        <v>6567</v>
      </c>
      <c r="D3924" s="7" t="s">
        <v>6568</v>
      </c>
      <c r="E3924" s="7" t="s">
        <v>61</v>
      </c>
      <c r="F3924" s="7" t="s">
        <v>12</v>
      </c>
      <c r="G3924" s="32">
        <v>63087.470588235294</v>
      </c>
      <c r="H3924" s="7">
        <v>921</v>
      </c>
      <c r="I3924" s="7">
        <v>2138</v>
      </c>
    </row>
    <row r="3925" spans="1:9">
      <c r="A3925" s="7" t="s">
        <v>137</v>
      </c>
      <c r="B3925" s="7">
        <v>109828</v>
      </c>
      <c r="C3925" s="302" t="s">
        <v>6569</v>
      </c>
      <c r="D3925" s="7" t="s">
        <v>6570</v>
      </c>
      <c r="E3925" s="7" t="s">
        <v>139</v>
      </c>
      <c r="F3925" s="7" t="s">
        <v>12</v>
      </c>
      <c r="G3925" s="32">
        <v>31932.915966386554</v>
      </c>
      <c r="H3925" s="7">
        <v>718</v>
      </c>
      <c r="I3925" s="7">
        <v>1958</v>
      </c>
    </row>
    <row r="3926" spans="1:9">
      <c r="A3926" s="7" t="s">
        <v>16</v>
      </c>
      <c r="B3926" s="7">
        <v>109829</v>
      </c>
      <c r="C3926" s="302" t="s">
        <v>6571</v>
      </c>
      <c r="D3926" s="7" t="s">
        <v>6572</v>
      </c>
      <c r="E3926" s="7" t="s">
        <v>18</v>
      </c>
      <c r="F3926" s="7" t="s">
        <v>12</v>
      </c>
      <c r="G3926" s="32">
        <v>6722.6974789915976</v>
      </c>
      <c r="H3926" s="7">
        <v>409</v>
      </c>
      <c r="I3926" s="7">
        <v>1674</v>
      </c>
    </row>
    <row r="3927" spans="1:9">
      <c r="A3927" s="7" t="s">
        <v>9</v>
      </c>
      <c r="B3927" s="7">
        <v>109830</v>
      </c>
      <c r="C3927" s="302" t="s">
        <v>6573</v>
      </c>
      <c r="D3927" s="7" t="s">
        <v>6574</v>
      </c>
      <c r="E3927" s="7" t="s">
        <v>126</v>
      </c>
      <c r="F3927" s="7" t="s">
        <v>12</v>
      </c>
      <c r="G3927" s="32">
        <v>54454.016806722691</v>
      </c>
      <c r="H3927" s="7">
        <v>104</v>
      </c>
      <c r="I3927" s="7">
        <v>1312</v>
      </c>
    </row>
    <row r="3928" spans="1:9">
      <c r="A3928" s="7" t="s">
        <v>67</v>
      </c>
      <c r="B3928" s="7">
        <v>109831</v>
      </c>
      <c r="C3928" s="302" t="s">
        <v>6575</v>
      </c>
      <c r="D3928" s="7" t="s">
        <v>6576</v>
      </c>
      <c r="E3928" s="7" t="s">
        <v>69</v>
      </c>
      <c r="F3928" s="7" t="s">
        <v>12</v>
      </c>
      <c r="G3928" s="32">
        <v>41512.529411764714</v>
      </c>
      <c r="H3928" s="7">
        <v>906</v>
      </c>
      <c r="I3928" s="7">
        <v>2914</v>
      </c>
    </row>
    <row r="3929" spans="1:9">
      <c r="A3929" s="7" t="s">
        <v>24</v>
      </c>
      <c r="B3929" s="7">
        <v>109832</v>
      </c>
      <c r="C3929" s="302" t="s">
        <v>6577</v>
      </c>
      <c r="D3929" s="7" t="s">
        <v>6578</v>
      </c>
      <c r="E3929" s="7" t="s">
        <v>95</v>
      </c>
      <c r="F3929" s="7" t="s">
        <v>12</v>
      </c>
      <c r="G3929" s="32">
        <v>311866.22689075634</v>
      </c>
      <c r="H3929" s="7">
        <v>713</v>
      </c>
      <c r="I3929" s="7">
        <v>1939</v>
      </c>
    </row>
    <row r="3930" spans="1:9">
      <c r="A3930" s="7" t="s">
        <v>67</v>
      </c>
      <c r="B3930" s="7">
        <v>109834</v>
      </c>
      <c r="C3930" s="302" t="s">
        <v>6579</v>
      </c>
      <c r="D3930" s="7" t="s">
        <v>6580</v>
      </c>
      <c r="E3930" s="7" t="s">
        <v>69</v>
      </c>
      <c r="F3930" s="7" t="s">
        <v>12</v>
      </c>
      <c r="G3930" s="32">
        <v>47899.378151260506</v>
      </c>
      <c r="H3930" s="7">
        <v>906</v>
      </c>
      <c r="I3930" s="7">
        <v>2914</v>
      </c>
    </row>
    <row r="3931" spans="1:9">
      <c r="A3931" s="7" t="s">
        <v>9</v>
      </c>
      <c r="B3931" s="7">
        <v>109835</v>
      </c>
      <c r="C3931" s="302" t="s">
        <v>6581</v>
      </c>
      <c r="D3931" s="7" t="s">
        <v>6582</v>
      </c>
      <c r="E3931" s="7" t="s">
        <v>14</v>
      </c>
      <c r="F3931" s="7" t="s">
        <v>12</v>
      </c>
      <c r="G3931" s="32">
        <v>6050.4201680672268</v>
      </c>
      <c r="H3931" s="7">
        <v>117</v>
      </c>
      <c r="I3931" s="7">
        <v>1397</v>
      </c>
    </row>
    <row r="3932" spans="1:9">
      <c r="A3932" s="7" t="s">
        <v>53</v>
      </c>
      <c r="B3932" s="7">
        <v>109836</v>
      </c>
      <c r="C3932" s="302" t="s">
        <v>6583</v>
      </c>
      <c r="D3932" s="7" t="s">
        <v>6584</v>
      </c>
      <c r="E3932" s="7" t="s">
        <v>134</v>
      </c>
      <c r="F3932" s="7" t="s">
        <v>12</v>
      </c>
      <c r="G3932" s="32">
        <v>29023.436974789918</v>
      </c>
      <c r="H3932" s="7">
        <v>938</v>
      </c>
      <c r="I3932" s="7">
        <v>2208</v>
      </c>
    </row>
    <row r="3933" spans="1:9">
      <c r="A3933" s="7" t="s">
        <v>53</v>
      </c>
      <c r="B3933" s="7">
        <v>109838</v>
      </c>
      <c r="C3933" s="302" t="s">
        <v>6585</v>
      </c>
      <c r="D3933" s="7" t="s">
        <v>6586</v>
      </c>
      <c r="E3933" s="7" t="s">
        <v>76</v>
      </c>
      <c r="F3933" s="7" t="s">
        <v>12</v>
      </c>
      <c r="G3933" s="32">
        <v>39747.016806722691</v>
      </c>
      <c r="H3933" s="7">
        <v>937</v>
      </c>
      <c r="I3933" s="7">
        <v>2204</v>
      </c>
    </row>
    <row r="3934" spans="1:9">
      <c r="A3934" s="7" t="s">
        <v>53</v>
      </c>
      <c r="B3934" s="7">
        <v>109839</v>
      </c>
      <c r="C3934" s="302" t="s">
        <v>6587</v>
      </c>
      <c r="D3934" s="7" t="s">
        <v>6588</v>
      </c>
      <c r="E3934" s="7" t="s">
        <v>58</v>
      </c>
      <c r="F3934" s="7" t="s">
        <v>12</v>
      </c>
      <c r="G3934" s="32">
        <v>44088.806722689078</v>
      </c>
      <c r="H3934" s="7">
        <v>932</v>
      </c>
      <c r="I3934" s="7">
        <v>2178</v>
      </c>
    </row>
    <row r="3935" spans="1:9">
      <c r="A3935" s="7" t="s">
        <v>53</v>
      </c>
      <c r="B3935" s="7">
        <v>109840</v>
      </c>
      <c r="C3935" s="302" t="s">
        <v>6589</v>
      </c>
      <c r="D3935" s="7" t="s">
        <v>6590</v>
      </c>
      <c r="E3935" s="7" t="s">
        <v>87</v>
      </c>
      <c r="F3935" s="7" t="s">
        <v>12</v>
      </c>
      <c r="G3935" s="32">
        <v>9243.6974789915967</v>
      </c>
      <c r="H3935" s="7">
        <v>920</v>
      </c>
      <c r="I3935" s="7">
        <v>2135</v>
      </c>
    </row>
    <row r="3936" spans="1:9">
      <c r="A3936" s="7" t="s">
        <v>53</v>
      </c>
      <c r="B3936" s="7">
        <v>109841</v>
      </c>
      <c r="C3936" s="302" t="s">
        <v>6591</v>
      </c>
      <c r="D3936" s="7" t="s">
        <v>6592</v>
      </c>
      <c r="E3936" s="7" t="s">
        <v>118</v>
      </c>
      <c r="F3936" s="7" t="s">
        <v>12</v>
      </c>
      <c r="G3936" s="32">
        <v>85506.462184873963</v>
      </c>
      <c r="H3936" s="7">
        <v>945</v>
      </c>
      <c r="I3936" s="7">
        <v>2233</v>
      </c>
    </row>
    <row r="3937" spans="1:9">
      <c r="A3937" s="7" t="s">
        <v>53</v>
      </c>
      <c r="B3937" s="7">
        <v>109842</v>
      </c>
      <c r="C3937" s="302" t="s">
        <v>6593</v>
      </c>
      <c r="D3937" s="7" t="s">
        <v>6594</v>
      </c>
      <c r="E3937" s="7" t="s">
        <v>198</v>
      </c>
      <c r="F3937" s="7" t="s">
        <v>12</v>
      </c>
      <c r="G3937" s="32">
        <v>21360.117647058825</v>
      </c>
      <c r="H3937" s="7">
        <v>935</v>
      </c>
      <c r="I3937" s="7">
        <v>2198</v>
      </c>
    </row>
    <row r="3938" spans="1:9">
      <c r="A3938" s="7" t="s">
        <v>53</v>
      </c>
      <c r="B3938" s="7">
        <v>109843</v>
      </c>
      <c r="C3938" s="302" t="s">
        <v>6595</v>
      </c>
      <c r="D3938" s="7" t="s">
        <v>6596</v>
      </c>
      <c r="E3938" s="7" t="s">
        <v>143</v>
      </c>
      <c r="F3938" s="7" t="s">
        <v>12</v>
      </c>
      <c r="G3938" s="32">
        <v>28067.243697478989</v>
      </c>
      <c r="H3938" s="7">
        <v>919</v>
      </c>
      <c r="I3938" s="7">
        <v>2132</v>
      </c>
    </row>
    <row r="3939" spans="1:9">
      <c r="A3939" s="7" t="s">
        <v>53</v>
      </c>
      <c r="B3939" s="7">
        <v>109844</v>
      </c>
      <c r="C3939" s="302" t="s">
        <v>6597</v>
      </c>
      <c r="D3939" s="7" t="s">
        <v>6598</v>
      </c>
      <c r="E3939" s="7" t="s">
        <v>118</v>
      </c>
      <c r="F3939" s="7" t="s">
        <v>12</v>
      </c>
      <c r="G3939" s="32">
        <v>13319.336134453783</v>
      </c>
      <c r="H3939" s="7">
        <v>945</v>
      </c>
      <c r="I3939" s="7">
        <v>2233</v>
      </c>
    </row>
    <row r="3940" spans="1:9">
      <c r="A3940" s="7" t="s">
        <v>16</v>
      </c>
      <c r="B3940" s="7">
        <v>109845</v>
      </c>
      <c r="C3940" s="302" t="s">
        <v>6599</v>
      </c>
      <c r="D3940" s="7" t="s">
        <v>6600</v>
      </c>
      <c r="E3940" s="7" t="s">
        <v>170</v>
      </c>
      <c r="F3940" s="7" t="s">
        <v>12</v>
      </c>
      <c r="G3940" s="32">
        <v>32505.462184873952</v>
      </c>
      <c r="H3940" s="7">
        <v>411</v>
      </c>
      <c r="I3940" s="7">
        <v>1677</v>
      </c>
    </row>
    <row r="3941" spans="1:9">
      <c r="A3941" s="7" t="s">
        <v>9</v>
      </c>
      <c r="B3941" s="7">
        <v>109846</v>
      </c>
      <c r="C3941" s="302" t="s">
        <v>6601</v>
      </c>
      <c r="D3941" s="7" t="s">
        <v>6602</v>
      </c>
      <c r="E3941" s="7" t="s">
        <v>14</v>
      </c>
      <c r="F3941" s="7" t="s">
        <v>12</v>
      </c>
      <c r="G3941" s="32">
        <v>8550</v>
      </c>
      <c r="H3941" s="7">
        <v>117</v>
      </c>
      <c r="I3941" s="7">
        <v>1397</v>
      </c>
    </row>
    <row r="3942" spans="1:9">
      <c r="A3942" s="7" t="s">
        <v>31</v>
      </c>
      <c r="B3942" s="7">
        <v>109847</v>
      </c>
      <c r="C3942" s="302" t="s">
        <v>6603</v>
      </c>
      <c r="D3942" s="7" t="s">
        <v>6604</v>
      </c>
      <c r="E3942" s="7" t="s">
        <v>33</v>
      </c>
      <c r="F3942" s="7" t="s">
        <v>12</v>
      </c>
      <c r="G3942" s="32">
        <v>64785.201680672268</v>
      </c>
      <c r="H3942" s="7">
        <v>612</v>
      </c>
      <c r="I3942" s="7">
        <v>1836</v>
      </c>
    </row>
    <row r="3943" spans="1:9">
      <c r="A3943" s="7" t="s">
        <v>53</v>
      </c>
      <c r="B3943" s="7">
        <v>109848</v>
      </c>
      <c r="C3943" s="302" t="s">
        <v>6605</v>
      </c>
      <c r="D3943" s="7" t="s">
        <v>6606</v>
      </c>
      <c r="E3943" s="7" t="s">
        <v>231</v>
      </c>
      <c r="F3943" s="7" t="s">
        <v>12</v>
      </c>
      <c r="G3943" s="32">
        <v>48787.537815126052</v>
      </c>
      <c r="H3943" s="7">
        <v>933</v>
      </c>
      <c r="I3943" s="7">
        <v>2186</v>
      </c>
    </row>
    <row r="3944" spans="1:9">
      <c r="A3944" s="7" t="s">
        <v>423</v>
      </c>
      <c r="B3944" s="7">
        <v>109849</v>
      </c>
      <c r="C3944" s="302" t="s">
        <v>6607</v>
      </c>
      <c r="D3944" s="7" t="s">
        <v>6608</v>
      </c>
      <c r="E3944" s="7" t="s">
        <v>451</v>
      </c>
      <c r="F3944" s="7" t="s">
        <v>12</v>
      </c>
      <c r="G3944" s="32">
        <v>15273.789915966388</v>
      </c>
      <c r="H3944" s="7">
        <v>410</v>
      </c>
      <c r="I3944" s="7">
        <v>1644</v>
      </c>
    </row>
    <row r="3945" spans="1:9">
      <c r="A3945" s="7" t="s">
        <v>156</v>
      </c>
      <c r="B3945" s="7">
        <v>109850</v>
      </c>
      <c r="C3945" s="302" t="s">
        <v>6609</v>
      </c>
      <c r="D3945" s="7" t="s">
        <v>6610</v>
      </c>
      <c r="E3945" s="7" t="s">
        <v>6051</v>
      </c>
      <c r="F3945" s="7" t="s">
        <v>12</v>
      </c>
      <c r="G3945" s="32">
        <v>53886.663865546216</v>
      </c>
      <c r="H3945" s="7">
        <v>705</v>
      </c>
      <c r="I3945" s="7">
        <v>1915</v>
      </c>
    </row>
    <row r="3946" spans="1:9">
      <c r="A3946" s="7" t="s">
        <v>53</v>
      </c>
      <c r="B3946" s="7">
        <v>109851</v>
      </c>
      <c r="C3946" s="302" t="s">
        <v>6611</v>
      </c>
      <c r="D3946" s="7" t="s">
        <v>6612</v>
      </c>
      <c r="E3946" s="7" t="s">
        <v>55</v>
      </c>
      <c r="F3946" s="7" t="s">
        <v>12</v>
      </c>
      <c r="G3946" s="32">
        <v>115058.68067226891</v>
      </c>
      <c r="H3946" s="7">
        <v>936</v>
      </c>
      <c r="I3946" s="7">
        <v>2201</v>
      </c>
    </row>
    <row r="3947" spans="1:9">
      <c r="A3947" s="7" t="s">
        <v>156</v>
      </c>
      <c r="B3947" s="7">
        <v>109853</v>
      </c>
      <c r="C3947" s="302" t="s">
        <v>6613</v>
      </c>
      <c r="D3947" s="7" t="s">
        <v>6416</v>
      </c>
      <c r="E3947" s="7" t="s">
        <v>6051</v>
      </c>
      <c r="F3947" s="7" t="s">
        <v>12</v>
      </c>
      <c r="G3947" s="32">
        <v>47899.378151260506</v>
      </c>
      <c r="H3947" s="7">
        <v>705</v>
      </c>
      <c r="I3947" s="7">
        <v>1915</v>
      </c>
    </row>
    <row r="3948" spans="1:9">
      <c r="A3948" s="7" t="s">
        <v>53</v>
      </c>
      <c r="B3948" s="7">
        <v>109854</v>
      </c>
      <c r="C3948" s="302" t="s">
        <v>6614</v>
      </c>
      <c r="D3948" s="7" t="s">
        <v>6615</v>
      </c>
      <c r="E3948" s="7" t="s">
        <v>231</v>
      </c>
      <c r="F3948" s="7" t="s">
        <v>12</v>
      </c>
      <c r="G3948" s="32">
        <v>40350.983193277309</v>
      </c>
      <c r="H3948" s="7">
        <v>933</v>
      </c>
      <c r="I3948" s="7">
        <v>2186</v>
      </c>
    </row>
    <row r="3949" spans="1:9">
      <c r="A3949" s="7" t="s">
        <v>31</v>
      </c>
      <c r="B3949" s="7">
        <v>109855</v>
      </c>
      <c r="C3949" s="302" t="s">
        <v>6616</v>
      </c>
      <c r="D3949" s="7" t="s">
        <v>6617</v>
      </c>
      <c r="E3949" s="7" t="s">
        <v>116</v>
      </c>
      <c r="F3949" s="7" t="s">
        <v>12</v>
      </c>
      <c r="G3949" s="32">
        <v>54742.361344537821</v>
      </c>
      <c r="H3949" s="7">
        <v>605</v>
      </c>
      <c r="I3949" s="7">
        <v>1814</v>
      </c>
    </row>
    <row r="3950" spans="1:9">
      <c r="A3950" s="7" t="s">
        <v>53</v>
      </c>
      <c r="B3950" s="7">
        <v>109856</v>
      </c>
      <c r="C3950" s="302" t="s">
        <v>6618</v>
      </c>
      <c r="D3950" s="7" t="s">
        <v>6619</v>
      </c>
      <c r="E3950" s="7" t="s">
        <v>1123</v>
      </c>
      <c r="F3950" s="7" t="s">
        <v>12</v>
      </c>
      <c r="G3950" s="32">
        <v>278160.00000000006</v>
      </c>
      <c r="H3950" s="7">
        <v>926</v>
      </c>
      <c r="I3950" s="7">
        <v>2157</v>
      </c>
    </row>
    <row r="3951" spans="1:9">
      <c r="A3951" s="7" t="s">
        <v>53</v>
      </c>
      <c r="B3951" s="7">
        <v>109857</v>
      </c>
      <c r="C3951" s="302" t="s">
        <v>6620</v>
      </c>
      <c r="D3951" s="7" t="s">
        <v>6621</v>
      </c>
      <c r="E3951" s="7" t="s">
        <v>231</v>
      </c>
      <c r="F3951" s="7" t="s">
        <v>12</v>
      </c>
      <c r="G3951" s="32">
        <v>39327.663865546216</v>
      </c>
      <c r="H3951" s="7">
        <v>933</v>
      </c>
      <c r="I3951" s="7">
        <v>2186</v>
      </c>
    </row>
    <row r="3952" spans="1:9">
      <c r="A3952" s="7" t="s">
        <v>156</v>
      </c>
      <c r="B3952" s="7">
        <v>109858</v>
      </c>
      <c r="C3952" s="302" t="s">
        <v>6620</v>
      </c>
      <c r="D3952" s="7" t="s">
        <v>6622</v>
      </c>
      <c r="E3952" s="7" t="s">
        <v>6051</v>
      </c>
      <c r="F3952" s="7" t="s">
        <v>12</v>
      </c>
      <c r="G3952" s="32">
        <v>47899.378151260506</v>
      </c>
      <c r="H3952" s="7">
        <v>705</v>
      </c>
      <c r="I3952" s="7">
        <v>1915</v>
      </c>
    </row>
    <row r="3953" spans="1:9">
      <c r="A3953" s="7" t="s">
        <v>24</v>
      </c>
      <c r="B3953" s="7">
        <v>109859</v>
      </c>
      <c r="C3953" s="302" t="s">
        <v>6623</v>
      </c>
      <c r="D3953" s="7" t="s">
        <v>6624</v>
      </c>
      <c r="E3953" s="7" t="s">
        <v>95</v>
      </c>
      <c r="F3953" s="7" t="s">
        <v>12</v>
      </c>
      <c r="G3953" s="32">
        <v>44117.638655462186</v>
      </c>
      <c r="H3953" s="7">
        <v>713</v>
      </c>
      <c r="I3953" s="7">
        <v>1939</v>
      </c>
    </row>
    <row r="3954" spans="1:9">
      <c r="A3954" s="7" t="s">
        <v>16</v>
      </c>
      <c r="B3954" s="7">
        <v>109861</v>
      </c>
      <c r="C3954" s="302" t="s">
        <v>6625</v>
      </c>
      <c r="D3954" s="7" t="s">
        <v>6626</v>
      </c>
      <c r="E3954" s="7" t="s">
        <v>18</v>
      </c>
      <c r="F3954" s="7" t="s">
        <v>12</v>
      </c>
      <c r="G3954" s="32">
        <v>14516.302521008405</v>
      </c>
      <c r="H3954" s="7">
        <v>409</v>
      </c>
      <c r="I3954" s="7">
        <v>1674</v>
      </c>
    </row>
    <row r="3955" spans="1:9">
      <c r="A3955" s="7" t="s">
        <v>53</v>
      </c>
      <c r="B3955" s="7">
        <v>109862</v>
      </c>
      <c r="C3955" s="302" t="s">
        <v>6627</v>
      </c>
      <c r="D3955" s="7" t="s">
        <v>6628</v>
      </c>
      <c r="E3955" s="7" t="s">
        <v>1123</v>
      </c>
      <c r="F3955" s="7" t="s">
        <v>12</v>
      </c>
      <c r="G3955" s="32">
        <v>146593.73949579831</v>
      </c>
      <c r="H3955" s="7">
        <v>926</v>
      </c>
      <c r="I3955" s="7">
        <v>2157</v>
      </c>
    </row>
    <row r="3956" spans="1:9">
      <c r="A3956" s="7" t="s">
        <v>53</v>
      </c>
      <c r="B3956" s="7">
        <v>109863</v>
      </c>
      <c r="C3956" s="302" t="s">
        <v>6629</v>
      </c>
      <c r="D3956" s="7" t="s">
        <v>6630</v>
      </c>
      <c r="E3956" s="7" t="s">
        <v>134</v>
      </c>
      <c r="F3956" s="7" t="s">
        <v>12</v>
      </c>
      <c r="G3956" s="32">
        <v>33264.218487394959</v>
      </c>
      <c r="H3956" s="7">
        <v>938</v>
      </c>
      <c r="I3956" s="7">
        <v>2208</v>
      </c>
    </row>
    <row r="3957" spans="1:9">
      <c r="A3957" s="7" t="s">
        <v>9</v>
      </c>
      <c r="B3957" s="7">
        <v>109864</v>
      </c>
      <c r="C3957" s="302" t="s">
        <v>6631</v>
      </c>
      <c r="D3957" s="7" t="s">
        <v>6632</v>
      </c>
      <c r="E3957" s="7" t="s">
        <v>14</v>
      </c>
      <c r="F3957" s="7" t="s">
        <v>12</v>
      </c>
      <c r="G3957" s="32">
        <v>15550</v>
      </c>
      <c r="H3957" s="7">
        <v>117</v>
      </c>
      <c r="I3957" s="7">
        <v>1397</v>
      </c>
    </row>
    <row r="3958" spans="1:9">
      <c r="A3958" s="7" t="s">
        <v>53</v>
      </c>
      <c r="B3958" s="7">
        <v>109865</v>
      </c>
      <c r="C3958" s="302" t="s">
        <v>6633</v>
      </c>
      <c r="D3958" s="7" t="s">
        <v>6634</v>
      </c>
      <c r="E3958" s="7" t="s">
        <v>1123</v>
      </c>
      <c r="F3958" s="7" t="s">
        <v>12</v>
      </c>
      <c r="G3958" s="32">
        <v>40226.848739495799</v>
      </c>
      <c r="H3958" s="7">
        <v>926</v>
      </c>
      <c r="I3958" s="7">
        <v>2157</v>
      </c>
    </row>
    <row r="3959" spans="1:9">
      <c r="A3959" s="7" t="s">
        <v>53</v>
      </c>
      <c r="B3959" s="7">
        <v>109866</v>
      </c>
      <c r="C3959" s="302" t="s">
        <v>6635</v>
      </c>
      <c r="D3959" s="7" t="s">
        <v>6636</v>
      </c>
      <c r="E3959" s="7" t="s">
        <v>1123</v>
      </c>
      <c r="F3959" s="7" t="s">
        <v>12</v>
      </c>
      <c r="G3959" s="32">
        <v>23457.957983193279</v>
      </c>
      <c r="H3959" s="7">
        <v>926</v>
      </c>
      <c r="I3959" s="7">
        <v>2157</v>
      </c>
    </row>
    <row r="3960" spans="1:9">
      <c r="A3960" s="7" t="s">
        <v>9</v>
      </c>
      <c r="B3960" s="7">
        <v>109867</v>
      </c>
      <c r="C3960" s="302" t="s">
        <v>6637</v>
      </c>
      <c r="D3960" s="7" t="s">
        <v>6638</v>
      </c>
      <c r="E3960" s="7" t="s">
        <v>126</v>
      </c>
      <c r="F3960" s="7" t="s">
        <v>12</v>
      </c>
      <c r="G3960" s="32">
        <v>69697.773109243702</v>
      </c>
      <c r="H3960" s="7">
        <v>104</v>
      </c>
      <c r="I3960" s="7">
        <v>1312</v>
      </c>
    </row>
    <row r="3961" spans="1:9">
      <c r="A3961" s="7" t="s">
        <v>53</v>
      </c>
      <c r="B3961" s="7">
        <v>109869</v>
      </c>
      <c r="C3961" s="302" t="s">
        <v>6639</v>
      </c>
      <c r="D3961" s="7" t="s">
        <v>6640</v>
      </c>
      <c r="E3961" s="7" t="s">
        <v>1123</v>
      </c>
      <c r="F3961" s="7" t="s">
        <v>12</v>
      </c>
      <c r="G3961" s="32">
        <v>16806.798319327732</v>
      </c>
      <c r="H3961" s="7">
        <v>926</v>
      </c>
      <c r="I3961" s="7">
        <v>2157</v>
      </c>
    </row>
    <row r="3962" spans="1:9">
      <c r="A3962" s="7" t="s">
        <v>53</v>
      </c>
      <c r="B3962" s="7">
        <v>109870</v>
      </c>
      <c r="C3962" s="302" t="s">
        <v>6641</v>
      </c>
      <c r="D3962" s="7" t="s">
        <v>6642</v>
      </c>
      <c r="E3962" s="7" t="s">
        <v>118</v>
      </c>
      <c r="F3962" s="7" t="s">
        <v>12</v>
      </c>
      <c r="G3962" s="32">
        <v>34770.000000000007</v>
      </c>
      <c r="H3962" s="7">
        <v>945</v>
      </c>
      <c r="I3962" s="7">
        <v>2233</v>
      </c>
    </row>
    <row r="3963" spans="1:9">
      <c r="A3963" s="7" t="s">
        <v>53</v>
      </c>
      <c r="B3963" s="7">
        <v>109871</v>
      </c>
      <c r="C3963" s="302" t="s">
        <v>6643</v>
      </c>
      <c r="D3963" s="7" t="s">
        <v>6644</v>
      </c>
      <c r="E3963" s="7" t="s">
        <v>72</v>
      </c>
      <c r="F3963" s="7" t="s">
        <v>12</v>
      </c>
      <c r="G3963" s="32">
        <v>12200</v>
      </c>
      <c r="H3963" s="7">
        <v>923</v>
      </c>
      <c r="I3963" s="7">
        <v>2148</v>
      </c>
    </row>
    <row r="3964" spans="1:9">
      <c r="A3964" s="7" t="s">
        <v>53</v>
      </c>
      <c r="B3964" s="7">
        <v>109872</v>
      </c>
      <c r="C3964" s="302" t="s">
        <v>6645</v>
      </c>
      <c r="D3964" s="7" t="s">
        <v>6646</v>
      </c>
      <c r="E3964" s="7" t="s">
        <v>1123</v>
      </c>
      <c r="F3964" s="7" t="s">
        <v>12</v>
      </c>
      <c r="G3964" s="32">
        <v>22203.773109243699</v>
      </c>
      <c r="H3964" s="7">
        <v>926</v>
      </c>
      <c r="I3964" s="7">
        <v>2157</v>
      </c>
    </row>
    <row r="3965" spans="1:9">
      <c r="A3965" s="7" t="s">
        <v>53</v>
      </c>
      <c r="B3965" s="7">
        <v>109873</v>
      </c>
      <c r="C3965" s="302" t="s">
        <v>6647</v>
      </c>
      <c r="D3965" s="7" t="s">
        <v>6648</v>
      </c>
      <c r="E3965" s="7" t="s">
        <v>1123</v>
      </c>
      <c r="F3965" s="7" t="s">
        <v>12</v>
      </c>
      <c r="G3965" s="32">
        <v>16806.798319327732</v>
      </c>
      <c r="H3965" s="7">
        <v>926</v>
      </c>
      <c r="I3965" s="7">
        <v>2157</v>
      </c>
    </row>
    <row r="3966" spans="1:9">
      <c r="A3966" s="7" t="s">
        <v>53</v>
      </c>
      <c r="B3966" s="7">
        <v>109874</v>
      </c>
      <c r="C3966" s="302" t="s">
        <v>6649</v>
      </c>
      <c r="D3966" s="7" t="s">
        <v>6650</v>
      </c>
      <c r="E3966" s="7" t="s">
        <v>1123</v>
      </c>
      <c r="F3966" s="7" t="s">
        <v>12</v>
      </c>
      <c r="G3966" s="32">
        <v>16806.798319327732</v>
      </c>
      <c r="H3966" s="7">
        <v>926</v>
      </c>
      <c r="I3966" s="7">
        <v>2157</v>
      </c>
    </row>
    <row r="3967" spans="1:9">
      <c r="A3967" s="7" t="s">
        <v>53</v>
      </c>
      <c r="B3967" s="7">
        <v>109875</v>
      </c>
      <c r="C3967" s="302" t="s">
        <v>6651</v>
      </c>
      <c r="D3967" s="7" t="s">
        <v>6652</v>
      </c>
      <c r="E3967" s="7" t="s">
        <v>1123</v>
      </c>
      <c r="F3967" s="7" t="s">
        <v>12</v>
      </c>
      <c r="G3967" s="32">
        <v>26606.798319327732</v>
      </c>
      <c r="H3967" s="7">
        <v>926</v>
      </c>
      <c r="I3967" s="7">
        <v>2157</v>
      </c>
    </row>
    <row r="3968" spans="1:9">
      <c r="A3968" s="7" t="s">
        <v>53</v>
      </c>
      <c r="B3968" s="7">
        <v>109876</v>
      </c>
      <c r="C3968" s="302" t="s">
        <v>6653</v>
      </c>
      <c r="D3968" s="7" t="s">
        <v>6654</v>
      </c>
      <c r="E3968" s="7" t="s">
        <v>1123</v>
      </c>
      <c r="F3968" s="7" t="s">
        <v>12</v>
      </c>
      <c r="G3968" s="32">
        <v>16806.798319327732</v>
      </c>
      <c r="H3968" s="7">
        <v>926</v>
      </c>
      <c r="I3968" s="7">
        <v>2157</v>
      </c>
    </row>
    <row r="3969" spans="1:9">
      <c r="A3969" s="7" t="s">
        <v>53</v>
      </c>
      <c r="B3969" s="7">
        <v>109877</v>
      </c>
      <c r="C3969" s="302" t="s">
        <v>6655</v>
      </c>
      <c r="D3969" s="7" t="s">
        <v>6656</v>
      </c>
      <c r="E3969" s="7" t="s">
        <v>316</v>
      </c>
      <c r="F3969" s="7" t="s">
        <v>12</v>
      </c>
      <c r="G3969" s="32">
        <v>21587.899159663866</v>
      </c>
      <c r="H3969" s="7">
        <v>925</v>
      </c>
      <c r="I3969" s="7">
        <v>2154</v>
      </c>
    </row>
    <row r="3970" spans="1:9">
      <c r="A3970" s="7" t="s">
        <v>53</v>
      </c>
      <c r="B3970" s="7">
        <v>109878</v>
      </c>
      <c r="C3970" s="302" t="s">
        <v>6657</v>
      </c>
      <c r="D3970" s="7" t="s">
        <v>6658</v>
      </c>
      <c r="E3970" s="7" t="s">
        <v>72</v>
      </c>
      <c r="F3970" s="7" t="s">
        <v>12</v>
      </c>
      <c r="G3970" s="32">
        <v>30252.117647058822</v>
      </c>
      <c r="H3970" s="7">
        <v>923</v>
      </c>
      <c r="I3970" s="7">
        <v>2148</v>
      </c>
    </row>
    <row r="3971" spans="1:9">
      <c r="A3971" s="7" t="s">
        <v>53</v>
      </c>
      <c r="B3971" s="7">
        <v>109879</v>
      </c>
      <c r="C3971" s="302" t="s">
        <v>6659</v>
      </c>
      <c r="D3971" s="7" t="s">
        <v>6660</v>
      </c>
      <c r="E3971" s="7" t="s">
        <v>143</v>
      </c>
      <c r="F3971" s="7" t="s">
        <v>12</v>
      </c>
      <c r="G3971" s="32">
        <v>133665.46218487396</v>
      </c>
      <c r="H3971" s="7">
        <v>919</v>
      </c>
      <c r="I3971" s="7">
        <v>2132</v>
      </c>
    </row>
    <row r="3972" spans="1:9">
      <c r="A3972" s="7" t="s">
        <v>16</v>
      </c>
      <c r="B3972" s="7">
        <v>109881</v>
      </c>
      <c r="C3972" s="302" t="s">
        <v>6661</v>
      </c>
      <c r="D3972" s="7" t="s">
        <v>6662</v>
      </c>
      <c r="E3972" s="7" t="s">
        <v>18</v>
      </c>
      <c r="F3972" s="7" t="s">
        <v>12</v>
      </c>
      <c r="G3972" s="32">
        <v>29700</v>
      </c>
      <c r="H3972" s="7">
        <v>409</v>
      </c>
      <c r="I3972" s="7">
        <v>1674</v>
      </c>
    </row>
    <row r="3973" spans="1:9">
      <c r="A3973" s="7" t="s">
        <v>34</v>
      </c>
      <c r="B3973" s="7">
        <v>109883</v>
      </c>
      <c r="C3973" s="302" t="s">
        <v>6663</v>
      </c>
      <c r="D3973" s="7" t="s">
        <v>6664</v>
      </c>
      <c r="E3973" s="7" t="s">
        <v>36</v>
      </c>
      <c r="F3973" s="7" t="s">
        <v>12</v>
      </c>
      <c r="G3973" s="32">
        <v>25378.277310924372</v>
      </c>
      <c r="H3973" s="7">
        <v>509</v>
      </c>
      <c r="I3973" s="7">
        <v>1736</v>
      </c>
    </row>
    <row r="3974" spans="1:9">
      <c r="A3974" s="7" t="s">
        <v>53</v>
      </c>
      <c r="B3974" s="7">
        <v>109884</v>
      </c>
      <c r="C3974" s="302" t="s">
        <v>6665</v>
      </c>
      <c r="D3974" s="7" t="s">
        <v>6666</v>
      </c>
      <c r="E3974" s="7" t="s">
        <v>55</v>
      </c>
      <c r="F3974" s="7" t="s">
        <v>12</v>
      </c>
      <c r="G3974" s="32">
        <v>44051.243697478996</v>
      </c>
      <c r="H3974" s="7">
        <v>936</v>
      </c>
      <c r="I3974" s="7">
        <v>2201</v>
      </c>
    </row>
    <row r="3975" spans="1:9">
      <c r="A3975" s="7" t="s">
        <v>34</v>
      </c>
      <c r="B3975" s="7">
        <v>109885</v>
      </c>
      <c r="C3975" s="302" t="s">
        <v>6667</v>
      </c>
      <c r="D3975" s="7" t="s">
        <v>6668</v>
      </c>
      <c r="E3975" s="7" t="s">
        <v>36</v>
      </c>
      <c r="F3975" s="7" t="s">
        <v>12</v>
      </c>
      <c r="G3975" s="32">
        <v>42294.243697478996</v>
      </c>
      <c r="H3975" s="7">
        <v>509</v>
      </c>
      <c r="I3975" s="7">
        <v>1736</v>
      </c>
    </row>
    <row r="3976" spans="1:9">
      <c r="A3976" s="7" t="s">
        <v>137</v>
      </c>
      <c r="B3976" s="7">
        <v>109886</v>
      </c>
      <c r="C3976" s="302" t="s">
        <v>6669</v>
      </c>
      <c r="D3976" s="7" t="s">
        <v>6670</v>
      </c>
      <c r="E3976" s="7" t="s">
        <v>139</v>
      </c>
      <c r="F3976" s="7" t="s">
        <v>12</v>
      </c>
      <c r="G3976" s="32">
        <v>63865.840336134461</v>
      </c>
      <c r="H3976" s="7">
        <v>718</v>
      </c>
      <c r="I3976" s="7">
        <v>1958</v>
      </c>
    </row>
    <row r="3977" spans="1:9">
      <c r="A3977" s="7" t="s">
        <v>53</v>
      </c>
      <c r="B3977" s="7">
        <v>109887</v>
      </c>
      <c r="C3977" s="302" t="s">
        <v>6671</v>
      </c>
      <c r="D3977" s="7" t="s">
        <v>6672</v>
      </c>
      <c r="E3977" s="7" t="s">
        <v>143</v>
      </c>
      <c r="F3977" s="7" t="s">
        <v>12</v>
      </c>
      <c r="G3977" s="32">
        <v>6100</v>
      </c>
      <c r="H3977" s="7">
        <v>919</v>
      </c>
      <c r="I3977" s="7">
        <v>2132</v>
      </c>
    </row>
    <row r="3978" spans="1:9">
      <c r="A3978" s="7" t="s">
        <v>53</v>
      </c>
      <c r="B3978" s="7">
        <v>109888</v>
      </c>
      <c r="C3978" s="302" t="s">
        <v>6673</v>
      </c>
      <c r="D3978" s="7" t="s">
        <v>6674</v>
      </c>
      <c r="E3978" s="7" t="s">
        <v>354</v>
      </c>
      <c r="F3978" s="7" t="s">
        <v>12</v>
      </c>
      <c r="G3978" s="32">
        <v>34400.403361344543</v>
      </c>
      <c r="H3978" s="7">
        <v>918</v>
      </c>
      <c r="I3978" s="7">
        <v>2129</v>
      </c>
    </row>
    <row r="3979" spans="1:9">
      <c r="A3979" s="7" t="s">
        <v>34</v>
      </c>
      <c r="B3979" s="7">
        <v>109890</v>
      </c>
      <c r="C3979" s="302" t="s">
        <v>6675</v>
      </c>
      <c r="D3979" s="7" t="s">
        <v>6676</v>
      </c>
      <c r="E3979" s="7" t="s">
        <v>36</v>
      </c>
      <c r="F3979" s="7" t="s">
        <v>12</v>
      </c>
      <c r="G3979" s="32">
        <v>6214.5042016806728</v>
      </c>
      <c r="H3979" s="7">
        <v>509</v>
      </c>
      <c r="I3979" s="7">
        <v>1736</v>
      </c>
    </row>
    <row r="3980" spans="1:9">
      <c r="A3980" s="7" t="s">
        <v>53</v>
      </c>
      <c r="B3980" s="7">
        <v>109891</v>
      </c>
      <c r="C3980" s="302" t="s">
        <v>6677</v>
      </c>
      <c r="D3980" s="7" t="s">
        <v>6678</v>
      </c>
      <c r="E3980" s="7" t="s">
        <v>84</v>
      </c>
      <c r="F3980" s="7" t="s">
        <v>12</v>
      </c>
      <c r="G3980" s="32">
        <v>126241.4705882353</v>
      </c>
      <c r="H3980" s="7">
        <v>946</v>
      </c>
      <c r="I3980" s="7">
        <v>2236</v>
      </c>
    </row>
    <row r="3981" spans="1:9">
      <c r="A3981" s="7" t="s">
        <v>423</v>
      </c>
      <c r="B3981" s="7">
        <v>109892</v>
      </c>
      <c r="C3981" s="302" t="s">
        <v>6679</v>
      </c>
      <c r="D3981" s="7" t="s">
        <v>6680</v>
      </c>
      <c r="E3981" s="7" t="s">
        <v>425</v>
      </c>
      <c r="F3981" s="7" t="s">
        <v>12</v>
      </c>
      <c r="G3981" s="32">
        <v>69838.579831932773</v>
      </c>
      <c r="H3981" s="7">
        <v>405</v>
      </c>
      <c r="I3981" s="7">
        <v>1641</v>
      </c>
    </row>
    <row r="3982" spans="1:9">
      <c r="A3982" s="7" t="s">
        <v>9</v>
      </c>
      <c r="B3982" s="7">
        <v>109894</v>
      </c>
      <c r="C3982" s="302" t="s">
        <v>6681</v>
      </c>
      <c r="D3982" s="7" t="s">
        <v>6682</v>
      </c>
      <c r="E3982" s="7" t="s">
        <v>311</v>
      </c>
      <c r="F3982" s="7" t="s">
        <v>12</v>
      </c>
      <c r="G3982" s="32">
        <v>18615.63025210084</v>
      </c>
      <c r="H3982" s="7">
        <v>105</v>
      </c>
      <c r="I3982" s="7">
        <v>1313</v>
      </c>
    </row>
    <row r="3983" spans="1:9">
      <c r="A3983" s="7" t="s">
        <v>24</v>
      </c>
      <c r="B3983" s="7">
        <v>109895</v>
      </c>
      <c r="C3983" s="302" t="s">
        <v>6683</v>
      </c>
      <c r="D3983" s="7" t="s">
        <v>6684</v>
      </c>
      <c r="E3983" s="7" t="s">
        <v>95</v>
      </c>
      <c r="F3983" s="7" t="s">
        <v>12</v>
      </c>
      <c r="G3983" s="32">
        <v>50533.10924369748</v>
      </c>
      <c r="H3983" s="7">
        <v>713</v>
      </c>
      <c r="I3983" s="7">
        <v>1939</v>
      </c>
    </row>
    <row r="3984" spans="1:9">
      <c r="A3984" s="7" t="s">
        <v>9</v>
      </c>
      <c r="B3984" s="7">
        <v>109896</v>
      </c>
      <c r="C3984" s="302" t="s">
        <v>6685</v>
      </c>
      <c r="D3984" s="7" t="s">
        <v>6686</v>
      </c>
      <c r="E3984" s="7" t="s">
        <v>311</v>
      </c>
      <c r="F3984" s="7" t="s">
        <v>12</v>
      </c>
      <c r="G3984" s="32">
        <v>9981</v>
      </c>
      <c r="H3984" s="7">
        <v>105</v>
      </c>
      <c r="I3984" s="7">
        <v>1313</v>
      </c>
    </row>
    <row r="3985" spans="1:9">
      <c r="A3985" s="7" t="s">
        <v>9</v>
      </c>
      <c r="B3985" s="7">
        <v>109897</v>
      </c>
      <c r="C3985" s="302" t="s">
        <v>6687</v>
      </c>
      <c r="D3985" s="7" t="s">
        <v>6688</v>
      </c>
      <c r="E3985" s="7" t="s">
        <v>311</v>
      </c>
      <c r="F3985" s="7" t="s">
        <v>12</v>
      </c>
      <c r="G3985" s="32">
        <v>22336.949579831933</v>
      </c>
      <c r="H3985" s="7">
        <v>105</v>
      </c>
      <c r="I3985" s="7">
        <v>1313</v>
      </c>
    </row>
    <row r="3986" spans="1:9">
      <c r="A3986" s="7" t="s">
        <v>9</v>
      </c>
      <c r="B3986" s="7">
        <v>109898</v>
      </c>
      <c r="C3986" s="302" t="s">
        <v>6689</v>
      </c>
      <c r="D3986" s="7" t="s">
        <v>6690</v>
      </c>
      <c r="E3986" s="7" t="s">
        <v>311</v>
      </c>
      <c r="F3986" s="7" t="s">
        <v>12</v>
      </c>
      <c r="G3986" s="32">
        <v>6554.6386554621859</v>
      </c>
      <c r="H3986" s="7">
        <v>105</v>
      </c>
      <c r="I3986" s="7">
        <v>1313</v>
      </c>
    </row>
    <row r="3987" spans="1:9">
      <c r="A3987" s="7" t="s">
        <v>53</v>
      </c>
      <c r="B3987" s="7">
        <v>109899</v>
      </c>
      <c r="C3987" s="302" t="s">
        <v>6691</v>
      </c>
      <c r="D3987" s="7" t="s">
        <v>6692</v>
      </c>
      <c r="E3987" s="7" t="s">
        <v>72</v>
      </c>
      <c r="F3987" s="7" t="s">
        <v>12</v>
      </c>
      <c r="G3987" s="32">
        <v>10588.20168067227</v>
      </c>
      <c r="H3987" s="7">
        <v>923</v>
      </c>
      <c r="I3987" s="7">
        <v>2148</v>
      </c>
    </row>
    <row r="3988" spans="1:9">
      <c r="A3988" s="7" t="s">
        <v>53</v>
      </c>
      <c r="B3988" s="7">
        <v>109900</v>
      </c>
      <c r="C3988" s="302" t="s">
        <v>6693</v>
      </c>
      <c r="D3988" s="7" t="s">
        <v>6694</v>
      </c>
      <c r="E3988" s="7" t="s">
        <v>84</v>
      </c>
      <c r="F3988" s="7" t="s">
        <v>12</v>
      </c>
      <c r="G3988" s="32">
        <v>40939.042016806721</v>
      </c>
      <c r="H3988" s="7">
        <v>946</v>
      </c>
      <c r="I3988" s="7">
        <v>2236</v>
      </c>
    </row>
    <row r="3989" spans="1:9">
      <c r="A3989" s="7" t="s">
        <v>53</v>
      </c>
      <c r="B3989" s="7">
        <v>109902</v>
      </c>
      <c r="C3989" s="302" t="s">
        <v>6695</v>
      </c>
      <c r="D3989" s="7" t="s">
        <v>6696</v>
      </c>
      <c r="E3989" s="7" t="s">
        <v>61</v>
      </c>
      <c r="F3989" s="7" t="s">
        <v>12</v>
      </c>
      <c r="G3989" s="32">
        <v>23668</v>
      </c>
      <c r="H3989" s="7">
        <v>921</v>
      </c>
      <c r="I3989" s="7">
        <v>2138</v>
      </c>
    </row>
    <row r="3990" spans="1:9">
      <c r="A3990" s="7" t="s">
        <v>423</v>
      </c>
      <c r="B3990" s="7">
        <v>109903</v>
      </c>
      <c r="C3990" s="302" t="s">
        <v>6697</v>
      </c>
      <c r="D3990" s="7" t="s">
        <v>6698</v>
      </c>
      <c r="E3990" s="7" t="s">
        <v>425</v>
      </c>
      <c r="F3990" s="7" t="s">
        <v>12</v>
      </c>
      <c r="G3990" s="32">
        <v>101949</v>
      </c>
      <c r="H3990" s="7">
        <v>405</v>
      </c>
      <c r="I3990" s="7">
        <v>1641</v>
      </c>
    </row>
    <row r="3991" spans="1:9">
      <c r="A3991" s="7" t="s">
        <v>53</v>
      </c>
      <c r="B3991" s="7">
        <v>109904</v>
      </c>
      <c r="C3991" s="302" t="s">
        <v>6699</v>
      </c>
      <c r="D3991" s="7" t="s">
        <v>6700</v>
      </c>
      <c r="E3991" s="7" t="s">
        <v>143</v>
      </c>
      <c r="F3991" s="7" t="s">
        <v>12</v>
      </c>
      <c r="G3991" s="32">
        <v>57479.02521008403</v>
      </c>
      <c r="H3991" s="7">
        <v>919</v>
      </c>
      <c r="I3991" s="7">
        <v>2132</v>
      </c>
    </row>
    <row r="3992" spans="1:9">
      <c r="A3992" s="7" t="s">
        <v>53</v>
      </c>
      <c r="B3992" s="7">
        <v>109905</v>
      </c>
      <c r="C3992" s="302" t="s">
        <v>6701</v>
      </c>
      <c r="D3992" s="7" t="s">
        <v>6702</v>
      </c>
      <c r="E3992" s="7" t="s">
        <v>72</v>
      </c>
      <c r="F3992" s="7" t="s">
        <v>12</v>
      </c>
      <c r="G3992" s="32">
        <v>11485.806722689076</v>
      </c>
      <c r="H3992" s="7">
        <v>923</v>
      </c>
      <c r="I3992" s="7">
        <v>2148</v>
      </c>
    </row>
    <row r="3993" spans="1:9">
      <c r="A3993" s="7" t="s">
        <v>53</v>
      </c>
      <c r="B3993" s="7">
        <v>109906</v>
      </c>
      <c r="C3993" s="302" t="s">
        <v>6703</v>
      </c>
      <c r="D3993" s="7" t="s">
        <v>6704</v>
      </c>
      <c r="E3993" s="7" t="s">
        <v>87</v>
      </c>
      <c r="F3993" s="7" t="s">
        <v>12</v>
      </c>
      <c r="G3993" s="32">
        <v>16638.621848739494</v>
      </c>
      <c r="H3993" s="7">
        <v>920</v>
      </c>
      <c r="I3993" s="7">
        <v>2135</v>
      </c>
    </row>
    <row r="3994" spans="1:9">
      <c r="A3994" s="7" t="s">
        <v>9</v>
      </c>
      <c r="B3994" s="7">
        <v>109908</v>
      </c>
      <c r="C3994" s="302" t="s">
        <v>6705</v>
      </c>
      <c r="D3994" s="7" t="s">
        <v>6706</v>
      </c>
      <c r="E3994" s="7" t="s">
        <v>28</v>
      </c>
      <c r="F3994" s="7" t="s">
        <v>12</v>
      </c>
      <c r="G3994" s="32">
        <v>6172.0000000000009</v>
      </c>
      <c r="H3994" s="7">
        <v>107</v>
      </c>
      <c r="I3994" s="7">
        <v>1318</v>
      </c>
    </row>
    <row r="3995" spans="1:9">
      <c r="A3995" s="7" t="s">
        <v>31</v>
      </c>
      <c r="B3995" s="7">
        <v>109909</v>
      </c>
      <c r="C3995" s="302" t="s">
        <v>6707</v>
      </c>
      <c r="D3995" s="7" t="s">
        <v>6708</v>
      </c>
      <c r="E3995" s="7" t="s">
        <v>33</v>
      </c>
      <c r="F3995" s="7" t="s">
        <v>12</v>
      </c>
      <c r="G3995" s="32">
        <v>40474.941176470587</v>
      </c>
      <c r="H3995" s="7">
        <v>612</v>
      </c>
      <c r="I3995" s="7">
        <v>1836</v>
      </c>
    </row>
    <row r="3996" spans="1:9">
      <c r="A3996" s="7" t="s">
        <v>16</v>
      </c>
      <c r="B3996" s="7">
        <v>109910</v>
      </c>
      <c r="C3996" s="302" t="s">
        <v>6709</v>
      </c>
      <c r="D3996" s="7" t="s">
        <v>6710</v>
      </c>
      <c r="E3996" s="7" t="s">
        <v>170</v>
      </c>
      <c r="F3996" s="7" t="s">
        <v>12</v>
      </c>
      <c r="G3996" s="32">
        <v>68994</v>
      </c>
      <c r="H3996" s="7">
        <v>411</v>
      </c>
      <c r="I3996" s="7">
        <v>1677</v>
      </c>
    </row>
    <row r="3997" spans="1:9">
      <c r="A3997" s="7" t="s">
        <v>9</v>
      </c>
      <c r="B3997" s="7">
        <v>109911</v>
      </c>
      <c r="C3997" s="302" t="s">
        <v>6711</v>
      </c>
      <c r="D3997" s="7" t="s">
        <v>6712</v>
      </c>
      <c r="E3997" s="7" t="s">
        <v>23</v>
      </c>
      <c r="F3997" s="7" t="s">
        <v>12</v>
      </c>
      <c r="G3997" s="32">
        <v>13840</v>
      </c>
      <c r="H3997" s="7">
        <v>103</v>
      </c>
      <c r="I3997" s="7">
        <v>1308</v>
      </c>
    </row>
    <row r="3998" spans="1:9">
      <c r="A3998" s="7" t="s">
        <v>16</v>
      </c>
      <c r="B3998" s="7">
        <v>109912</v>
      </c>
      <c r="C3998" s="302" t="s">
        <v>6713</v>
      </c>
      <c r="D3998" s="7" t="s">
        <v>6714</v>
      </c>
      <c r="E3998" s="7" t="s">
        <v>170</v>
      </c>
      <c r="F3998" s="7" t="s">
        <v>12</v>
      </c>
      <c r="G3998" s="32">
        <v>2700</v>
      </c>
      <c r="H3998" s="7">
        <v>411</v>
      </c>
      <c r="I3998" s="7">
        <v>1677</v>
      </c>
    </row>
    <row r="3999" spans="1:9">
      <c r="A3999" s="7" t="s">
        <v>9</v>
      </c>
      <c r="B3999" s="7">
        <v>109913</v>
      </c>
      <c r="C3999" s="302" t="s">
        <v>6715</v>
      </c>
      <c r="D3999" s="7" t="s">
        <v>6716</v>
      </c>
      <c r="E3999" s="7" t="s">
        <v>11</v>
      </c>
      <c r="F3999" s="7" t="s">
        <v>12</v>
      </c>
      <c r="G3999" s="32">
        <v>13109.277310924372</v>
      </c>
      <c r="H3999" s="7">
        <v>102</v>
      </c>
      <c r="I3999" s="7">
        <v>1304</v>
      </c>
    </row>
    <row r="4000" spans="1:9">
      <c r="A4000" s="7" t="s">
        <v>53</v>
      </c>
      <c r="B4000" s="7">
        <v>109914</v>
      </c>
      <c r="C4000" s="302" t="s">
        <v>6717</v>
      </c>
      <c r="D4000" s="7" t="s">
        <v>6718</v>
      </c>
      <c r="E4000" s="7" t="s">
        <v>143</v>
      </c>
      <c r="F4000" s="7" t="s">
        <v>12</v>
      </c>
      <c r="G4000" s="32">
        <v>262369.17647058825</v>
      </c>
      <c r="H4000" s="7">
        <v>919</v>
      </c>
      <c r="I4000" s="7">
        <v>2132</v>
      </c>
    </row>
    <row r="4001" spans="1:9">
      <c r="A4001" s="7" t="s">
        <v>53</v>
      </c>
      <c r="B4001" s="7">
        <v>109916</v>
      </c>
      <c r="C4001" s="302" t="s">
        <v>6719</v>
      </c>
      <c r="D4001" s="7" t="s">
        <v>6720</v>
      </c>
      <c r="E4001" s="7" t="s">
        <v>58</v>
      </c>
      <c r="F4001" s="7" t="s">
        <v>12</v>
      </c>
      <c r="G4001" s="32">
        <v>24250</v>
      </c>
      <c r="H4001" s="7">
        <v>932</v>
      </c>
      <c r="I4001" s="7">
        <v>2178</v>
      </c>
    </row>
    <row r="4002" spans="1:9">
      <c r="A4002" s="7" t="s">
        <v>53</v>
      </c>
      <c r="B4002" s="7">
        <v>109917</v>
      </c>
      <c r="C4002" s="302" t="s">
        <v>6721</v>
      </c>
      <c r="D4002" s="7" t="s">
        <v>6722</v>
      </c>
      <c r="E4002" s="7" t="s">
        <v>72</v>
      </c>
      <c r="F4002" s="7" t="s">
        <v>12</v>
      </c>
      <c r="G4002" s="32">
        <v>25007.546218487394</v>
      </c>
      <c r="H4002" s="7">
        <v>923</v>
      </c>
      <c r="I4002" s="7">
        <v>2148</v>
      </c>
    </row>
    <row r="4003" spans="1:9">
      <c r="A4003" s="7" t="s">
        <v>53</v>
      </c>
      <c r="B4003" s="7">
        <v>109918</v>
      </c>
      <c r="C4003" s="302" t="s">
        <v>6723</v>
      </c>
      <c r="D4003" s="7" t="s">
        <v>6724</v>
      </c>
      <c r="E4003" s="7" t="s">
        <v>61</v>
      </c>
      <c r="F4003" s="7" t="s">
        <v>12</v>
      </c>
      <c r="G4003" s="32">
        <v>25131.277310924372</v>
      </c>
      <c r="H4003" s="7">
        <v>921</v>
      </c>
      <c r="I4003" s="7">
        <v>2138</v>
      </c>
    </row>
    <row r="4004" spans="1:9">
      <c r="A4004" s="7" t="s">
        <v>9</v>
      </c>
      <c r="B4004" s="7">
        <v>109919</v>
      </c>
      <c r="C4004" s="302" t="s">
        <v>6725</v>
      </c>
      <c r="D4004" s="7" t="s">
        <v>6726</v>
      </c>
      <c r="E4004" s="7" t="s">
        <v>63</v>
      </c>
      <c r="F4004" s="7" t="s">
        <v>12</v>
      </c>
      <c r="G4004" s="32">
        <v>11543</v>
      </c>
      <c r="H4004" s="7">
        <v>111</v>
      </c>
      <c r="I4004" s="7">
        <v>1331</v>
      </c>
    </row>
    <row r="4005" spans="1:9">
      <c r="A4005" s="7" t="s">
        <v>9</v>
      </c>
      <c r="B4005" s="7">
        <v>109920</v>
      </c>
      <c r="C4005" s="302" t="s">
        <v>6727</v>
      </c>
      <c r="D4005" s="7" t="s">
        <v>6728</v>
      </c>
      <c r="E4005" s="7" t="s">
        <v>11</v>
      </c>
      <c r="F4005" s="7" t="s">
        <v>12</v>
      </c>
      <c r="G4005" s="32">
        <v>28097.310924369751</v>
      </c>
      <c r="H4005" s="7">
        <v>102</v>
      </c>
      <c r="I4005" s="7">
        <v>1304</v>
      </c>
    </row>
    <row r="4006" spans="1:9">
      <c r="A4006" s="7" t="s">
        <v>53</v>
      </c>
      <c r="B4006" s="7">
        <v>109921</v>
      </c>
      <c r="C4006" s="302" t="s">
        <v>6729</v>
      </c>
      <c r="D4006" s="7" t="s">
        <v>6730</v>
      </c>
      <c r="E4006" s="7" t="s">
        <v>55</v>
      </c>
      <c r="F4006" s="7" t="s">
        <v>12</v>
      </c>
      <c r="G4006" s="32">
        <v>21176.403361344539</v>
      </c>
      <c r="H4006" s="7">
        <v>936</v>
      </c>
      <c r="I4006" s="7">
        <v>2201</v>
      </c>
    </row>
    <row r="4007" spans="1:9">
      <c r="A4007" s="7" t="s">
        <v>53</v>
      </c>
      <c r="B4007" s="7">
        <v>109923</v>
      </c>
      <c r="C4007" s="302" t="s">
        <v>6731</v>
      </c>
      <c r="D4007" s="7" t="s">
        <v>6732</v>
      </c>
      <c r="E4007" s="7" t="s">
        <v>143</v>
      </c>
      <c r="F4007" s="7" t="s">
        <v>12</v>
      </c>
      <c r="G4007" s="32">
        <v>95153.873949579836</v>
      </c>
      <c r="H4007" s="7">
        <v>919</v>
      </c>
      <c r="I4007" s="7">
        <v>2132</v>
      </c>
    </row>
    <row r="4008" spans="1:9">
      <c r="A4008" s="7" t="s">
        <v>423</v>
      </c>
      <c r="B4008" s="7">
        <v>109924</v>
      </c>
      <c r="C4008" s="302" t="s">
        <v>6731</v>
      </c>
      <c r="D4008" s="7" t="s">
        <v>6733</v>
      </c>
      <c r="E4008" s="7" t="s">
        <v>425</v>
      </c>
      <c r="F4008" s="7" t="s">
        <v>12</v>
      </c>
      <c r="G4008" s="32">
        <v>50420.403361344543</v>
      </c>
      <c r="H4008" s="7">
        <v>405</v>
      </c>
      <c r="I4008" s="7">
        <v>1641</v>
      </c>
    </row>
    <row r="4009" spans="1:9">
      <c r="A4009" s="7" t="s">
        <v>53</v>
      </c>
      <c r="B4009" s="7">
        <v>109926</v>
      </c>
      <c r="C4009" s="302" t="s">
        <v>6734</v>
      </c>
      <c r="D4009" s="7" t="s">
        <v>6735</v>
      </c>
      <c r="E4009" s="7" t="s">
        <v>284</v>
      </c>
      <c r="F4009" s="7" t="s">
        <v>12</v>
      </c>
      <c r="G4009" s="32">
        <v>14278.201680672271</v>
      </c>
      <c r="H4009" s="7">
        <v>911</v>
      </c>
      <c r="I4009" s="7">
        <v>2113</v>
      </c>
    </row>
    <row r="4010" spans="1:9">
      <c r="A4010" s="7" t="s">
        <v>53</v>
      </c>
      <c r="B4010" s="7">
        <v>109927</v>
      </c>
      <c r="C4010" s="302" t="s">
        <v>6736</v>
      </c>
      <c r="D4010" s="7" t="s">
        <v>6737</v>
      </c>
      <c r="E4010" s="7" t="s">
        <v>76</v>
      </c>
      <c r="F4010" s="7" t="s">
        <v>12</v>
      </c>
      <c r="G4010" s="32">
        <v>70829.512605042022</v>
      </c>
      <c r="H4010" s="7">
        <v>937</v>
      </c>
      <c r="I4010" s="7">
        <v>2204</v>
      </c>
    </row>
    <row r="4011" spans="1:9">
      <c r="A4011" s="7" t="s">
        <v>53</v>
      </c>
      <c r="B4011" s="7">
        <v>109928</v>
      </c>
      <c r="C4011" s="302" t="s">
        <v>6738</v>
      </c>
      <c r="D4011" s="7" t="s">
        <v>6739</v>
      </c>
      <c r="E4011" s="7" t="s">
        <v>284</v>
      </c>
      <c r="F4011" s="7" t="s">
        <v>12</v>
      </c>
      <c r="G4011" s="32">
        <v>48835.100840336134</v>
      </c>
      <c r="H4011" s="7">
        <v>911</v>
      </c>
      <c r="I4011" s="7">
        <v>2113</v>
      </c>
    </row>
    <row r="4012" spans="1:9">
      <c r="A4012" s="7" t="s">
        <v>9</v>
      </c>
      <c r="B4012" s="7">
        <v>109930</v>
      </c>
      <c r="C4012" s="302" t="s">
        <v>6740</v>
      </c>
      <c r="D4012" s="7" t="s">
        <v>6741</v>
      </c>
      <c r="E4012" s="7" t="s">
        <v>63</v>
      </c>
      <c r="F4012" s="7" t="s">
        <v>12</v>
      </c>
      <c r="G4012" s="32">
        <v>7655.4789915966394</v>
      </c>
      <c r="H4012" s="7">
        <v>111</v>
      </c>
      <c r="I4012" s="7">
        <v>1331</v>
      </c>
    </row>
    <row r="4013" spans="1:9">
      <c r="A4013" s="7" t="s">
        <v>9</v>
      </c>
      <c r="B4013" s="7">
        <v>109931</v>
      </c>
      <c r="C4013" s="302" t="s">
        <v>6742</v>
      </c>
      <c r="D4013" s="7" t="s">
        <v>6743</v>
      </c>
      <c r="E4013" s="7" t="s">
        <v>126</v>
      </c>
      <c r="F4013" s="7" t="s">
        <v>12</v>
      </c>
      <c r="G4013" s="32">
        <v>63865.840336134461</v>
      </c>
      <c r="H4013" s="7">
        <v>104</v>
      </c>
      <c r="I4013" s="7">
        <v>1312</v>
      </c>
    </row>
    <row r="4014" spans="1:9">
      <c r="A4014" s="7" t="s">
        <v>9</v>
      </c>
      <c r="B4014" s="7">
        <v>109932</v>
      </c>
      <c r="C4014" s="302" t="s">
        <v>6744</v>
      </c>
      <c r="D4014" s="7" t="s">
        <v>6745</v>
      </c>
      <c r="E4014" s="7" t="s">
        <v>78</v>
      </c>
      <c r="F4014" s="7" t="s">
        <v>12</v>
      </c>
      <c r="G4014" s="32">
        <v>31543.042016806725</v>
      </c>
      <c r="H4014" s="7">
        <v>114</v>
      </c>
      <c r="I4014" s="7">
        <v>1348</v>
      </c>
    </row>
    <row r="4015" spans="1:9">
      <c r="A4015" s="7" t="s">
        <v>53</v>
      </c>
      <c r="B4015" s="7">
        <v>109933</v>
      </c>
      <c r="C4015" s="302" t="s">
        <v>6746</v>
      </c>
      <c r="D4015" s="7" t="s">
        <v>6747</v>
      </c>
      <c r="E4015" s="7" t="s">
        <v>76</v>
      </c>
      <c r="F4015" s="7" t="s">
        <v>12</v>
      </c>
      <c r="G4015" s="32">
        <v>40079.361344537821</v>
      </c>
      <c r="H4015" s="7">
        <v>937</v>
      </c>
      <c r="I4015" s="7">
        <v>2204</v>
      </c>
    </row>
    <row r="4016" spans="1:9">
      <c r="A4016" s="7" t="s">
        <v>53</v>
      </c>
      <c r="B4016" s="7">
        <v>109934</v>
      </c>
      <c r="C4016" s="302" t="s">
        <v>6748</v>
      </c>
      <c r="D4016" s="7" t="s">
        <v>6749</v>
      </c>
      <c r="E4016" s="7" t="s">
        <v>55</v>
      </c>
      <c r="F4016" s="7" t="s">
        <v>12</v>
      </c>
      <c r="G4016" s="32">
        <v>79285.554621848743</v>
      </c>
      <c r="H4016" s="7">
        <v>936</v>
      </c>
      <c r="I4016" s="7">
        <v>2201</v>
      </c>
    </row>
    <row r="4017" spans="1:9">
      <c r="A4017" s="7" t="s">
        <v>53</v>
      </c>
      <c r="B4017" s="7">
        <v>109936</v>
      </c>
      <c r="C4017" s="302" t="s">
        <v>6750</v>
      </c>
      <c r="D4017" s="7" t="s">
        <v>6751</v>
      </c>
      <c r="E4017" s="7" t="s">
        <v>284</v>
      </c>
      <c r="F4017" s="7" t="s">
        <v>12</v>
      </c>
      <c r="G4017" s="32">
        <v>9143.6974789915967</v>
      </c>
      <c r="H4017" s="7">
        <v>911</v>
      </c>
      <c r="I4017" s="7">
        <v>2113</v>
      </c>
    </row>
    <row r="4018" spans="1:9">
      <c r="A4018" s="7" t="s">
        <v>53</v>
      </c>
      <c r="B4018" s="7">
        <v>109937</v>
      </c>
      <c r="C4018" s="302" t="s">
        <v>6750</v>
      </c>
      <c r="D4018" s="7" t="s">
        <v>6752</v>
      </c>
      <c r="E4018" s="7" t="s">
        <v>84</v>
      </c>
      <c r="F4018" s="7" t="s">
        <v>12</v>
      </c>
      <c r="G4018" s="32">
        <v>23323.436974789918</v>
      </c>
      <c r="H4018" s="7">
        <v>946</v>
      </c>
      <c r="I4018" s="7">
        <v>2236</v>
      </c>
    </row>
    <row r="4019" spans="1:9">
      <c r="A4019" s="7" t="s">
        <v>53</v>
      </c>
      <c r="B4019" s="7">
        <v>109938</v>
      </c>
      <c r="C4019" s="302" t="s">
        <v>6753</v>
      </c>
      <c r="D4019" s="7" t="s">
        <v>6754</v>
      </c>
      <c r="E4019" s="7" t="s">
        <v>284</v>
      </c>
      <c r="F4019" s="7" t="s">
        <v>12</v>
      </c>
      <c r="G4019" s="32">
        <v>17810.949579831933</v>
      </c>
      <c r="H4019" s="7">
        <v>911</v>
      </c>
      <c r="I4019" s="7">
        <v>2113</v>
      </c>
    </row>
    <row r="4020" spans="1:9">
      <c r="A4020" s="7" t="s">
        <v>53</v>
      </c>
      <c r="B4020" s="7">
        <v>109939</v>
      </c>
      <c r="C4020" s="302" t="s">
        <v>6755</v>
      </c>
      <c r="D4020" s="7" t="s">
        <v>6756</v>
      </c>
      <c r="E4020" s="7" t="s">
        <v>284</v>
      </c>
      <c r="F4020" s="7" t="s">
        <v>12</v>
      </c>
      <c r="G4020" s="32">
        <v>16806.798319327732</v>
      </c>
      <c r="H4020" s="7">
        <v>911</v>
      </c>
      <c r="I4020" s="7">
        <v>2113</v>
      </c>
    </row>
    <row r="4021" spans="1:9">
      <c r="A4021" s="7" t="s">
        <v>53</v>
      </c>
      <c r="B4021" s="7">
        <v>109940</v>
      </c>
      <c r="C4021" s="302" t="s">
        <v>6757</v>
      </c>
      <c r="D4021" s="7" t="s">
        <v>6758</v>
      </c>
      <c r="E4021" s="7" t="s">
        <v>284</v>
      </c>
      <c r="F4021" s="7" t="s">
        <v>12</v>
      </c>
      <c r="G4021" s="32">
        <v>27395</v>
      </c>
      <c r="H4021" s="7">
        <v>911</v>
      </c>
      <c r="I4021" s="7">
        <v>2113</v>
      </c>
    </row>
    <row r="4022" spans="1:9">
      <c r="A4022" s="7" t="s">
        <v>53</v>
      </c>
      <c r="B4022" s="7">
        <v>109941</v>
      </c>
      <c r="C4022" s="302" t="s">
        <v>6759</v>
      </c>
      <c r="D4022" s="7" t="s">
        <v>6760</v>
      </c>
      <c r="E4022" s="7" t="s">
        <v>284</v>
      </c>
      <c r="F4022" s="7" t="s">
        <v>12</v>
      </c>
      <c r="G4022" s="32">
        <v>16800</v>
      </c>
      <c r="H4022" s="7">
        <v>911</v>
      </c>
      <c r="I4022" s="7">
        <v>2113</v>
      </c>
    </row>
    <row r="4023" spans="1:9">
      <c r="A4023" s="7" t="s">
        <v>53</v>
      </c>
      <c r="B4023" s="7">
        <v>109942</v>
      </c>
      <c r="C4023" s="302" t="s">
        <v>6761</v>
      </c>
      <c r="D4023" s="7" t="s">
        <v>6762</v>
      </c>
      <c r="E4023" s="7" t="s">
        <v>84</v>
      </c>
      <c r="F4023" s="7" t="s">
        <v>12</v>
      </c>
      <c r="G4023" s="32">
        <v>39831.840336134454</v>
      </c>
      <c r="H4023" s="7">
        <v>946</v>
      </c>
      <c r="I4023" s="7">
        <v>2236</v>
      </c>
    </row>
    <row r="4024" spans="1:9">
      <c r="A4024" s="7" t="s">
        <v>53</v>
      </c>
      <c r="B4024" s="7">
        <v>109944</v>
      </c>
      <c r="C4024" s="302" t="s">
        <v>6763</v>
      </c>
      <c r="D4024" s="7" t="s">
        <v>6764</v>
      </c>
      <c r="E4024" s="7" t="s">
        <v>61</v>
      </c>
      <c r="F4024" s="7" t="s">
        <v>12</v>
      </c>
      <c r="G4024" s="32">
        <v>174952.30252100842</v>
      </c>
      <c r="H4024" s="7">
        <v>921</v>
      </c>
      <c r="I4024" s="7">
        <v>2138</v>
      </c>
    </row>
    <row r="4025" spans="1:9">
      <c r="A4025" s="7" t="s">
        <v>53</v>
      </c>
      <c r="B4025" s="7">
        <v>109946</v>
      </c>
      <c r="C4025" s="302" t="s">
        <v>6765</v>
      </c>
      <c r="D4025" s="7" t="s">
        <v>6766</v>
      </c>
      <c r="E4025" s="7" t="s">
        <v>284</v>
      </c>
      <c r="F4025" s="7" t="s">
        <v>12</v>
      </c>
      <c r="G4025" s="32">
        <v>30252.050420168071</v>
      </c>
      <c r="H4025" s="7">
        <v>911</v>
      </c>
      <c r="I4025" s="7">
        <v>2113</v>
      </c>
    </row>
    <row r="4026" spans="1:9">
      <c r="A4026" s="7" t="s">
        <v>53</v>
      </c>
      <c r="B4026" s="7">
        <v>109947</v>
      </c>
      <c r="C4026" s="302" t="s">
        <v>6767</v>
      </c>
      <c r="D4026" s="7" t="s">
        <v>6768</v>
      </c>
      <c r="E4026" s="7" t="s">
        <v>284</v>
      </c>
      <c r="F4026" s="7" t="s">
        <v>12</v>
      </c>
      <c r="G4026" s="32">
        <v>64402.487394957992</v>
      </c>
      <c r="H4026" s="7">
        <v>911</v>
      </c>
      <c r="I4026" s="7">
        <v>2113</v>
      </c>
    </row>
    <row r="4027" spans="1:9">
      <c r="A4027" s="7" t="s">
        <v>53</v>
      </c>
      <c r="B4027" s="7">
        <v>109948</v>
      </c>
      <c r="C4027" s="302" t="s">
        <v>6769</v>
      </c>
      <c r="D4027" s="7" t="s">
        <v>6770</v>
      </c>
      <c r="E4027" s="7" t="s">
        <v>284</v>
      </c>
      <c r="F4027" s="7" t="s">
        <v>12</v>
      </c>
      <c r="G4027" s="32">
        <v>19600</v>
      </c>
      <c r="H4027" s="7">
        <v>911</v>
      </c>
      <c r="I4027" s="7">
        <v>2113</v>
      </c>
    </row>
    <row r="4028" spans="1:9">
      <c r="A4028" s="7" t="s">
        <v>53</v>
      </c>
      <c r="B4028" s="7">
        <v>109949</v>
      </c>
      <c r="C4028" s="302" t="s">
        <v>6771</v>
      </c>
      <c r="D4028" s="7" t="s">
        <v>6772</v>
      </c>
      <c r="E4028" s="7" t="s">
        <v>55</v>
      </c>
      <c r="F4028" s="7" t="s">
        <v>12</v>
      </c>
      <c r="G4028" s="32">
        <v>55977.882352941175</v>
      </c>
      <c r="H4028" s="7">
        <v>936</v>
      </c>
      <c r="I4028" s="7">
        <v>2201</v>
      </c>
    </row>
    <row r="4029" spans="1:9">
      <c r="A4029" s="7" t="s">
        <v>53</v>
      </c>
      <c r="B4029" s="7">
        <v>109950</v>
      </c>
      <c r="C4029" s="302" t="s">
        <v>6773</v>
      </c>
      <c r="D4029" s="7" t="s">
        <v>6774</v>
      </c>
      <c r="E4029" s="7" t="s">
        <v>284</v>
      </c>
      <c r="F4029" s="7" t="s">
        <v>12</v>
      </c>
      <c r="G4029" s="32">
        <v>16119.000000000002</v>
      </c>
      <c r="H4029" s="7">
        <v>911</v>
      </c>
      <c r="I4029" s="7">
        <v>2113</v>
      </c>
    </row>
    <row r="4030" spans="1:9">
      <c r="A4030" s="7" t="s">
        <v>9</v>
      </c>
      <c r="B4030" s="7">
        <v>109951</v>
      </c>
      <c r="C4030" s="302" t="s">
        <v>6775</v>
      </c>
      <c r="D4030" s="7" t="s">
        <v>6776</v>
      </c>
      <c r="E4030" s="7" t="s">
        <v>23</v>
      </c>
      <c r="F4030" s="7" t="s">
        <v>12</v>
      </c>
      <c r="G4030" s="32">
        <v>13109.277310924372</v>
      </c>
      <c r="H4030" s="7">
        <v>103</v>
      </c>
      <c r="I4030" s="7">
        <v>1308</v>
      </c>
    </row>
    <row r="4031" spans="1:9">
      <c r="A4031" s="7" t="s">
        <v>67</v>
      </c>
      <c r="B4031" s="7">
        <v>109952</v>
      </c>
      <c r="C4031" s="302" t="s">
        <v>6777</v>
      </c>
      <c r="D4031" s="7" t="s">
        <v>6778</v>
      </c>
      <c r="E4031" s="7" t="s">
        <v>176</v>
      </c>
      <c r="F4031" s="7" t="s">
        <v>12</v>
      </c>
      <c r="G4031" s="32">
        <v>130060.05882352941</v>
      </c>
      <c r="H4031" s="7">
        <v>905</v>
      </c>
      <c r="I4031" s="7">
        <v>2911</v>
      </c>
    </row>
    <row r="4032" spans="1:9">
      <c r="A4032" s="7" t="s">
        <v>53</v>
      </c>
      <c r="B4032" s="7">
        <v>109954</v>
      </c>
      <c r="C4032" s="302" t="s">
        <v>6779</v>
      </c>
      <c r="D4032" s="7" t="s">
        <v>6780</v>
      </c>
      <c r="E4032" s="7" t="s">
        <v>84</v>
      </c>
      <c r="F4032" s="7" t="s">
        <v>12</v>
      </c>
      <c r="G4032" s="32">
        <v>29184</v>
      </c>
      <c r="H4032" s="7">
        <v>946</v>
      </c>
      <c r="I4032" s="7">
        <v>2236</v>
      </c>
    </row>
    <row r="4033" spans="1:9">
      <c r="A4033" s="7" t="s">
        <v>423</v>
      </c>
      <c r="B4033" s="7">
        <v>109955</v>
      </c>
      <c r="C4033" s="302" t="s">
        <v>6781</v>
      </c>
      <c r="D4033" s="7" t="s">
        <v>6782</v>
      </c>
      <c r="E4033" s="7" t="s">
        <v>425</v>
      </c>
      <c r="F4033" s="7" t="s">
        <v>12</v>
      </c>
      <c r="G4033" s="32">
        <v>46382.327731092439</v>
      </c>
      <c r="H4033" s="7">
        <v>405</v>
      </c>
      <c r="I4033" s="7">
        <v>1641</v>
      </c>
    </row>
    <row r="4034" spans="1:9">
      <c r="A4034" s="7" t="s">
        <v>67</v>
      </c>
      <c r="B4034" s="7">
        <v>109956</v>
      </c>
      <c r="C4034" s="302" t="s">
        <v>6783</v>
      </c>
      <c r="D4034" s="7" t="s">
        <v>6784</v>
      </c>
      <c r="E4034" s="7" t="s">
        <v>176</v>
      </c>
      <c r="F4034" s="7" t="s">
        <v>12</v>
      </c>
      <c r="G4034" s="32">
        <v>172457.71428571429</v>
      </c>
      <c r="H4034" s="7">
        <v>905</v>
      </c>
      <c r="I4034" s="7">
        <v>2911</v>
      </c>
    </row>
    <row r="4035" spans="1:9">
      <c r="A4035" s="7" t="s">
        <v>67</v>
      </c>
      <c r="B4035" s="7">
        <v>109958</v>
      </c>
      <c r="C4035" s="302" t="s">
        <v>6785</v>
      </c>
      <c r="D4035" s="7" t="s">
        <v>6786</v>
      </c>
      <c r="E4035" s="7" t="s">
        <v>176</v>
      </c>
      <c r="F4035" s="7" t="s">
        <v>12</v>
      </c>
      <c r="G4035" s="32">
        <v>54206.10924369748</v>
      </c>
      <c r="H4035" s="7">
        <v>905</v>
      </c>
      <c r="I4035" s="7">
        <v>2912</v>
      </c>
    </row>
    <row r="4036" spans="1:9">
      <c r="A4036" s="7" t="s">
        <v>53</v>
      </c>
      <c r="B4036" s="7">
        <v>109959</v>
      </c>
      <c r="C4036" s="302" t="s">
        <v>6787</v>
      </c>
      <c r="D4036" s="7" t="s">
        <v>6678</v>
      </c>
      <c r="E4036" s="7" t="s">
        <v>84</v>
      </c>
      <c r="F4036" s="7" t="s">
        <v>12</v>
      </c>
      <c r="G4036" s="32">
        <v>143626.4705882353</v>
      </c>
      <c r="H4036" s="7">
        <v>946</v>
      </c>
      <c r="I4036" s="7">
        <v>2236</v>
      </c>
    </row>
    <row r="4037" spans="1:9">
      <c r="A4037" s="7" t="s">
        <v>67</v>
      </c>
      <c r="B4037" s="7">
        <v>109960</v>
      </c>
      <c r="C4037" s="302" t="s">
        <v>6788</v>
      </c>
      <c r="D4037" s="7" t="s">
        <v>6789</v>
      </c>
      <c r="E4037" s="7" t="s">
        <v>176</v>
      </c>
      <c r="F4037" s="7" t="s">
        <v>12</v>
      </c>
      <c r="G4037" s="32">
        <v>67698.957983193279</v>
      </c>
      <c r="H4037" s="7">
        <v>905</v>
      </c>
      <c r="I4037" s="7">
        <v>2911</v>
      </c>
    </row>
    <row r="4038" spans="1:9">
      <c r="A4038" s="7" t="s">
        <v>53</v>
      </c>
      <c r="B4038" s="7">
        <v>109962</v>
      </c>
      <c r="C4038" s="302" t="s">
        <v>6790</v>
      </c>
      <c r="D4038" s="7" t="s">
        <v>6791</v>
      </c>
      <c r="E4038" s="7" t="s">
        <v>76</v>
      </c>
      <c r="F4038" s="7" t="s">
        <v>12</v>
      </c>
      <c r="G4038" s="32">
        <v>71808.831932773115</v>
      </c>
      <c r="H4038" s="7">
        <v>937</v>
      </c>
      <c r="I4038" s="7">
        <v>2204</v>
      </c>
    </row>
    <row r="4039" spans="1:9">
      <c r="A4039" s="7" t="s">
        <v>53</v>
      </c>
      <c r="B4039" s="7">
        <v>109963</v>
      </c>
      <c r="C4039" s="302" t="s">
        <v>6792</v>
      </c>
      <c r="D4039" s="7" t="s">
        <v>6793</v>
      </c>
      <c r="E4039" s="7" t="s">
        <v>354</v>
      </c>
      <c r="F4039" s="7" t="s">
        <v>12</v>
      </c>
      <c r="G4039" s="32">
        <v>35378.117647058825</v>
      </c>
      <c r="H4039" s="7">
        <v>918</v>
      </c>
      <c r="I4039" s="7">
        <v>2129</v>
      </c>
    </row>
    <row r="4040" spans="1:9">
      <c r="A4040" s="7" t="s">
        <v>67</v>
      </c>
      <c r="B4040" s="7">
        <v>109965</v>
      </c>
      <c r="C4040" s="302" t="s">
        <v>6794</v>
      </c>
      <c r="D4040" s="7" t="s">
        <v>6795</v>
      </c>
      <c r="E4040" s="7" t="s">
        <v>176</v>
      </c>
      <c r="F4040" s="7" t="s">
        <v>12</v>
      </c>
      <c r="G4040" s="32">
        <v>47899.378151260506</v>
      </c>
      <c r="H4040" s="7">
        <v>905</v>
      </c>
      <c r="I4040" s="7">
        <v>2911</v>
      </c>
    </row>
    <row r="4041" spans="1:9">
      <c r="A4041" s="7" t="s">
        <v>9</v>
      </c>
      <c r="B4041" s="7">
        <v>109966</v>
      </c>
      <c r="C4041" s="302" t="s">
        <v>6796</v>
      </c>
      <c r="D4041" s="7" t="s">
        <v>6797</v>
      </c>
      <c r="E4041" s="7" t="s">
        <v>23</v>
      </c>
      <c r="F4041" s="7" t="s">
        <v>12</v>
      </c>
      <c r="G4041" s="32">
        <v>21587.899159663866</v>
      </c>
      <c r="H4041" s="7">
        <v>103</v>
      </c>
      <c r="I4041" s="7">
        <v>1308</v>
      </c>
    </row>
    <row r="4042" spans="1:9">
      <c r="A4042" s="7" t="s">
        <v>9</v>
      </c>
      <c r="B4042" s="7">
        <v>109967</v>
      </c>
      <c r="C4042" s="302" t="s">
        <v>6798</v>
      </c>
      <c r="D4042" s="7" t="s">
        <v>6799</v>
      </c>
      <c r="E4042" s="7" t="s">
        <v>11</v>
      </c>
      <c r="F4042" s="7" t="s">
        <v>12</v>
      </c>
      <c r="G4042" s="32">
        <v>10793.949579831933</v>
      </c>
      <c r="H4042" s="7">
        <v>102</v>
      </c>
      <c r="I4042" s="7">
        <v>1304</v>
      </c>
    </row>
    <row r="4043" spans="1:9">
      <c r="A4043" s="7" t="s">
        <v>53</v>
      </c>
      <c r="B4043" s="7">
        <v>109968</v>
      </c>
      <c r="C4043" s="302" t="s">
        <v>6800</v>
      </c>
      <c r="D4043" s="7" t="s">
        <v>6801</v>
      </c>
      <c r="E4043" s="7" t="s">
        <v>55</v>
      </c>
      <c r="F4043" s="7" t="s">
        <v>12</v>
      </c>
      <c r="G4043" s="32">
        <v>37574.663865546216</v>
      </c>
      <c r="H4043" s="7">
        <v>936</v>
      </c>
      <c r="I4043" s="7">
        <v>2201</v>
      </c>
    </row>
    <row r="4044" spans="1:9">
      <c r="A4044" s="7" t="s">
        <v>67</v>
      </c>
      <c r="B4044" s="7">
        <v>109970</v>
      </c>
      <c r="C4044" s="302" t="s">
        <v>6802</v>
      </c>
      <c r="D4044" s="7" t="s">
        <v>6803</v>
      </c>
      <c r="E4044" s="7" t="s">
        <v>176</v>
      </c>
      <c r="F4044" s="7" t="s">
        <v>12</v>
      </c>
      <c r="G4044" s="32">
        <v>122434.29411764706</v>
      </c>
      <c r="H4044" s="7">
        <v>905</v>
      </c>
      <c r="I4044" s="7">
        <v>2911</v>
      </c>
    </row>
    <row r="4045" spans="1:9">
      <c r="A4045" s="7" t="s">
        <v>31</v>
      </c>
      <c r="B4045" s="7">
        <v>109971</v>
      </c>
      <c r="C4045" s="302" t="s">
        <v>6804</v>
      </c>
      <c r="D4045" s="7" t="s">
        <v>6805</v>
      </c>
      <c r="E4045" s="7" t="s">
        <v>33</v>
      </c>
      <c r="F4045" s="7" t="s">
        <v>12</v>
      </c>
      <c r="G4045" s="32">
        <v>209159.59663865549</v>
      </c>
      <c r="H4045" s="7">
        <v>612</v>
      </c>
      <c r="I4045" s="7">
        <v>1835</v>
      </c>
    </row>
    <row r="4046" spans="1:9">
      <c r="A4046" s="7" t="s">
        <v>53</v>
      </c>
      <c r="B4046" s="7">
        <v>109972</v>
      </c>
      <c r="C4046" s="302" t="s">
        <v>6806</v>
      </c>
      <c r="D4046" s="7" t="s">
        <v>6807</v>
      </c>
      <c r="E4046" s="7" t="s">
        <v>143</v>
      </c>
      <c r="F4046" s="7" t="s">
        <v>12</v>
      </c>
      <c r="G4046" s="32">
        <v>28136.403361344539</v>
      </c>
      <c r="H4046" s="7">
        <v>919</v>
      </c>
      <c r="I4046" s="7">
        <v>2132</v>
      </c>
    </row>
    <row r="4047" spans="1:9">
      <c r="A4047" s="7" t="s">
        <v>53</v>
      </c>
      <c r="B4047" s="7">
        <v>109973</v>
      </c>
      <c r="C4047" s="302" t="s">
        <v>6808</v>
      </c>
      <c r="D4047" s="7" t="s">
        <v>6809</v>
      </c>
      <c r="E4047" s="7" t="s">
        <v>61</v>
      </c>
      <c r="F4047" s="7" t="s">
        <v>12</v>
      </c>
      <c r="G4047" s="32">
        <v>233590.94117647057</v>
      </c>
      <c r="H4047" s="7">
        <v>921</v>
      </c>
      <c r="I4047" s="7">
        <v>2138</v>
      </c>
    </row>
    <row r="4048" spans="1:9">
      <c r="A4048" s="7" t="s">
        <v>9</v>
      </c>
      <c r="B4048" s="7">
        <v>109974</v>
      </c>
      <c r="C4048" s="302" t="s">
        <v>6810</v>
      </c>
      <c r="D4048" s="7" t="s">
        <v>6811</v>
      </c>
      <c r="E4048" s="7" t="s">
        <v>28</v>
      </c>
      <c r="F4048" s="7" t="s">
        <v>12</v>
      </c>
      <c r="G4048" s="32">
        <v>38982.857142857145</v>
      </c>
      <c r="H4048" s="7">
        <v>107</v>
      </c>
      <c r="I4048" s="7">
        <v>1318</v>
      </c>
    </row>
    <row r="4049" spans="1:9">
      <c r="A4049" s="7" t="s">
        <v>53</v>
      </c>
      <c r="B4049" s="7">
        <v>109975</v>
      </c>
      <c r="C4049" s="302" t="s">
        <v>6812</v>
      </c>
      <c r="D4049" s="7" t="s">
        <v>6813</v>
      </c>
      <c r="E4049" s="7" t="s">
        <v>118</v>
      </c>
      <c r="F4049" s="7" t="s">
        <v>12</v>
      </c>
      <c r="G4049" s="32">
        <v>46941.512605042022</v>
      </c>
      <c r="H4049" s="7">
        <v>945</v>
      </c>
      <c r="I4049" s="7">
        <v>2233</v>
      </c>
    </row>
    <row r="4050" spans="1:9">
      <c r="A4050" s="7" t="s">
        <v>67</v>
      </c>
      <c r="B4050" s="7">
        <v>109976</v>
      </c>
      <c r="C4050" s="302" t="s">
        <v>6814</v>
      </c>
      <c r="D4050" s="7" t="s">
        <v>6815</v>
      </c>
      <c r="E4050" s="7" t="s">
        <v>176</v>
      </c>
      <c r="F4050" s="7" t="s">
        <v>12</v>
      </c>
      <c r="G4050" s="32">
        <v>229518.38655462186</v>
      </c>
      <c r="H4050" s="7">
        <v>905</v>
      </c>
      <c r="I4050" s="7">
        <v>2911</v>
      </c>
    </row>
    <row r="4051" spans="1:9">
      <c r="A4051" s="7" t="s">
        <v>9</v>
      </c>
      <c r="B4051" s="7">
        <v>109977</v>
      </c>
      <c r="C4051" s="302" t="s">
        <v>6816</v>
      </c>
      <c r="D4051" s="7" t="s">
        <v>6817</v>
      </c>
      <c r="E4051" s="7" t="s">
        <v>78</v>
      </c>
      <c r="F4051" s="7" t="s">
        <v>12</v>
      </c>
      <c r="G4051" s="32">
        <v>32400.243697478993</v>
      </c>
      <c r="H4051" s="7">
        <v>114</v>
      </c>
      <c r="I4051" s="7">
        <v>1348</v>
      </c>
    </row>
    <row r="4052" spans="1:9">
      <c r="A4052" s="7" t="s">
        <v>53</v>
      </c>
      <c r="B4052" s="7">
        <v>109978</v>
      </c>
      <c r="C4052" s="302" t="s">
        <v>6818</v>
      </c>
      <c r="D4052" s="7" t="s">
        <v>6819</v>
      </c>
      <c r="E4052" s="7" t="s">
        <v>111</v>
      </c>
      <c r="F4052" s="7" t="s">
        <v>12</v>
      </c>
      <c r="G4052" s="32">
        <v>14301.151260504201</v>
      </c>
      <c r="H4052" s="7">
        <v>934</v>
      </c>
      <c r="I4052" s="7">
        <v>2192</v>
      </c>
    </row>
    <row r="4053" spans="1:9">
      <c r="A4053" s="7" t="s">
        <v>9</v>
      </c>
      <c r="B4053" s="7">
        <v>109979</v>
      </c>
      <c r="C4053" s="302" t="s">
        <v>6820</v>
      </c>
      <c r="D4053" s="7" t="s">
        <v>6821</v>
      </c>
      <c r="E4053" s="7" t="s">
        <v>11</v>
      </c>
      <c r="F4053" s="7" t="s">
        <v>12</v>
      </c>
      <c r="G4053" s="32">
        <v>18151.26050420168</v>
      </c>
      <c r="H4053" s="7">
        <v>102</v>
      </c>
      <c r="I4053" s="7">
        <v>1304</v>
      </c>
    </row>
    <row r="4054" spans="1:9">
      <c r="A4054" s="7" t="s">
        <v>9</v>
      </c>
      <c r="B4054" s="7">
        <v>109980</v>
      </c>
      <c r="C4054" s="302" t="s">
        <v>6822</v>
      </c>
      <c r="D4054" s="7" t="s">
        <v>6823</v>
      </c>
      <c r="E4054" s="7" t="s">
        <v>23</v>
      </c>
      <c r="F4054" s="7" t="s">
        <v>12</v>
      </c>
      <c r="G4054" s="32">
        <v>11543</v>
      </c>
      <c r="H4054" s="7">
        <v>103</v>
      </c>
      <c r="I4054" s="7">
        <v>1308</v>
      </c>
    </row>
    <row r="4055" spans="1:9">
      <c r="A4055" s="7" t="s">
        <v>34</v>
      </c>
      <c r="B4055" s="7">
        <v>109981</v>
      </c>
      <c r="C4055" s="302" t="s">
        <v>6824</v>
      </c>
      <c r="D4055" s="7" t="s">
        <v>6825</v>
      </c>
      <c r="E4055" s="7" t="s">
        <v>36</v>
      </c>
      <c r="F4055" s="7" t="s">
        <v>12</v>
      </c>
      <c r="G4055" s="32">
        <v>17113.504201680673</v>
      </c>
      <c r="H4055" s="7">
        <v>509</v>
      </c>
      <c r="I4055" s="7">
        <v>1736</v>
      </c>
    </row>
    <row r="4056" spans="1:9">
      <c r="A4056" s="7" t="s">
        <v>53</v>
      </c>
      <c r="B4056" s="7">
        <v>109982</v>
      </c>
      <c r="C4056" s="302" t="s">
        <v>6826</v>
      </c>
      <c r="D4056" s="7" t="s">
        <v>6827</v>
      </c>
      <c r="E4056" s="7" t="s">
        <v>72</v>
      </c>
      <c r="F4056" s="7" t="s">
        <v>12</v>
      </c>
      <c r="G4056" s="32">
        <v>10588.20168067227</v>
      </c>
      <c r="H4056" s="7">
        <v>923</v>
      </c>
      <c r="I4056" s="7">
        <v>2148</v>
      </c>
    </row>
    <row r="4057" spans="1:9">
      <c r="A4057" s="7" t="s">
        <v>53</v>
      </c>
      <c r="B4057" s="7">
        <v>109983</v>
      </c>
      <c r="C4057" s="302" t="s">
        <v>6828</v>
      </c>
      <c r="D4057" s="7" t="s">
        <v>6829</v>
      </c>
      <c r="E4057" s="7" t="s">
        <v>143</v>
      </c>
      <c r="F4057" s="7" t="s">
        <v>12</v>
      </c>
      <c r="G4057" s="32">
        <v>59626.512605042022</v>
      </c>
      <c r="H4057" s="7">
        <v>919</v>
      </c>
      <c r="I4057" s="7">
        <v>2132</v>
      </c>
    </row>
    <row r="4058" spans="1:9">
      <c r="A4058" s="7" t="s">
        <v>67</v>
      </c>
      <c r="B4058" s="7">
        <v>109984</v>
      </c>
      <c r="C4058" s="302" t="s">
        <v>6830</v>
      </c>
      <c r="D4058" s="7" t="s">
        <v>6831</v>
      </c>
      <c r="E4058" s="7" t="s">
        <v>176</v>
      </c>
      <c r="F4058" s="7" t="s">
        <v>12</v>
      </c>
      <c r="G4058" s="32">
        <v>746372.25210084033</v>
      </c>
      <c r="H4058" s="7">
        <v>905</v>
      </c>
      <c r="I4058" s="7">
        <v>2911</v>
      </c>
    </row>
    <row r="4059" spans="1:9">
      <c r="A4059" s="7" t="s">
        <v>53</v>
      </c>
      <c r="B4059" s="7">
        <v>109985</v>
      </c>
      <c r="C4059" s="302" t="s">
        <v>6832</v>
      </c>
      <c r="D4059" s="7" t="s">
        <v>6833</v>
      </c>
      <c r="E4059" s="7" t="s">
        <v>76</v>
      </c>
      <c r="F4059" s="7" t="s">
        <v>12</v>
      </c>
      <c r="G4059" s="32">
        <v>31308.319327731097</v>
      </c>
      <c r="H4059" s="7">
        <v>937</v>
      </c>
      <c r="I4059" s="7">
        <v>2204</v>
      </c>
    </row>
    <row r="4060" spans="1:9">
      <c r="A4060" s="7" t="s">
        <v>67</v>
      </c>
      <c r="B4060" s="7">
        <v>109987</v>
      </c>
      <c r="C4060" s="302" t="s">
        <v>6834</v>
      </c>
      <c r="D4060" s="7" t="s">
        <v>6831</v>
      </c>
      <c r="E4060" s="7" t="s">
        <v>176</v>
      </c>
      <c r="F4060" s="7" t="s">
        <v>12</v>
      </c>
      <c r="G4060" s="32">
        <v>163335.99159663866</v>
      </c>
      <c r="H4060" s="7">
        <v>905</v>
      </c>
      <c r="I4060" s="7">
        <v>2911</v>
      </c>
    </row>
    <row r="4061" spans="1:9">
      <c r="A4061" s="7" t="s">
        <v>53</v>
      </c>
      <c r="B4061" s="7">
        <v>109988</v>
      </c>
      <c r="C4061" s="302" t="s">
        <v>6835</v>
      </c>
      <c r="D4061" s="7" t="s">
        <v>6836</v>
      </c>
      <c r="E4061" s="7" t="s">
        <v>231</v>
      </c>
      <c r="F4061" s="7" t="s">
        <v>12</v>
      </c>
      <c r="G4061" s="32">
        <v>251659.02521008404</v>
      </c>
      <c r="H4061" s="7">
        <v>933</v>
      </c>
      <c r="I4061" s="7">
        <v>2186</v>
      </c>
    </row>
    <row r="4062" spans="1:9">
      <c r="A4062" s="7" t="s">
        <v>53</v>
      </c>
      <c r="B4062" s="7">
        <v>109989</v>
      </c>
      <c r="C4062" s="302" t="s">
        <v>6837</v>
      </c>
      <c r="D4062" s="7" t="s">
        <v>6838</v>
      </c>
      <c r="E4062" s="7" t="s">
        <v>111</v>
      </c>
      <c r="F4062" s="7" t="s">
        <v>12</v>
      </c>
      <c r="G4062" s="32">
        <v>30342.201680672271</v>
      </c>
      <c r="H4062" s="7">
        <v>934</v>
      </c>
      <c r="I4062" s="7">
        <v>2192</v>
      </c>
    </row>
    <row r="4063" spans="1:9">
      <c r="A4063" s="7" t="s">
        <v>53</v>
      </c>
      <c r="B4063" s="7">
        <v>109990</v>
      </c>
      <c r="C4063" s="302" t="s">
        <v>6839</v>
      </c>
      <c r="D4063" s="7" t="s">
        <v>6840</v>
      </c>
      <c r="E4063" s="7" t="s">
        <v>55</v>
      </c>
      <c r="F4063" s="7" t="s">
        <v>12</v>
      </c>
      <c r="G4063" s="32">
        <v>58732.705882352944</v>
      </c>
      <c r="H4063" s="7">
        <v>936</v>
      </c>
      <c r="I4063" s="7">
        <v>2201</v>
      </c>
    </row>
    <row r="4064" spans="1:9">
      <c r="A4064" s="7" t="s">
        <v>53</v>
      </c>
      <c r="B4064" s="7">
        <v>109991</v>
      </c>
      <c r="C4064" s="302" t="s">
        <v>6841</v>
      </c>
      <c r="D4064" s="7" t="s">
        <v>6842</v>
      </c>
      <c r="E4064" s="7" t="s">
        <v>84</v>
      </c>
      <c r="F4064" s="7" t="s">
        <v>12</v>
      </c>
      <c r="G4064" s="32">
        <v>62520.957983193279</v>
      </c>
      <c r="H4064" s="7">
        <v>946</v>
      </c>
      <c r="I4064" s="7">
        <v>2236</v>
      </c>
    </row>
    <row r="4065" spans="1:9">
      <c r="A4065" s="7" t="s">
        <v>9</v>
      </c>
      <c r="B4065" s="7">
        <v>109993</v>
      </c>
      <c r="C4065" s="302" t="s">
        <v>6843</v>
      </c>
      <c r="D4065" s="7" t="s">
        <v>6844</v>
      </c>
      <c r="E4065" s="7" t="s">
        <v>28</v>
      </c>
      <c r="F4065" s="7" t="s">
        <v>12</v>
      </c>
      <c r="G4065" s="32">
        <v>18325.546218487398</v>
      </c>
      <c r="H4065" s="7">
        <v>107</v>
      </c>
      <c r="I4065" s="7">
        <v>1318</v>
      </c>
    </row>
    <row r="4066" spans="1:9">
      <c r="A4066" s="7" t="s">
        <v>67</v>
      </c>
      <c r="B4066" s="7">
        <v>109994</v>
      </c>
      <c r="C4066" s="302" t="s">
        <v>6845</v>
      </c>
      <c r="D4066" s="7" t="s">
        <v>6846</v>
      </c>
      <c r="E4066" s="7" t="s">
        <v>176</v>
      </c>
      <c r="F4066" s="7" t="s">
        <v>12</v>
      </c>
      <c r="G4066" s="32">
        <v>47899.378151260506</v>
      </c>
      <c r="H4066" s="7">
        <v>905</v>
      </c>
      <c r="I4066" s="7">
        <v>2911</v>
      </c>
    </row>
    <row r="4067" spans="1:9">
      <c r="A4067" s="7" t="s">
        <v>53</v>
      </c>
      <c r="B4067" s="7">
        <v>109995</v>
      </c>
      <c r="C4067" s="302" t="s">
        <v>6847</v>
      </c>
      <c r="D4067" s="7" t="s">
        <v>6848</v>
      </c>
      <c r="E4067" s="7" t="s">
        <v>1123</v>
      </c>
      <c r="F4067" s="7" t="s">
        <v>12</v>
      </c>
      <c r="G4067" s="32">
        <v>37991.411764705881</v>
      </c>
      <c r="H4067" s="7">
        <v>926</v>
      </c>
      <c r="I4067" s="7">
        <v>2157</v>
      </c>
    </row>
    <row r="4068" spans="1:9">
      <c r="A4068" s="7" t="s">
        <v>16</v>
      </c>
      <c r="B4068" s="7">
        <v>109996</v>
      </c>
      <c r="C4068" s="302" t="s">
        <v>6849</v>
      </c>
      <c r="D4068" s="7" t="s">
        <v>6850</v>
      </c>
      <c r="E4068" s="7" t="s">
        <v>18</v>
      </c>
      <c r="F4068" s="7" t="s">
        <v>12</v>
      </c>
      <c r="G4068" s="32">
        <v>43955.462184873948</v>
      </c>
      <c r="H4068" s="7">
        <v>409</v>
      </c>
      <c r="I4068" s="7">
        <v>1674</v>
      </c>
    </row>
    <row r="4069" spans="1:9">
      <c r="A4069" s="7" t="s">
        <v>67</v>
      </c>
      <c r="B4069" s="7">
        <v>109997</v>
      </c>
      <c r="C4069" s="302" t="s">
        <v>6851</v>
      </c>
      <c r="D4069" s="7" t="s">
        <v>348</v>
      </c>
      <c r="E4069" s="7" t="s">
        <v>345</v>
      </c>
      <c r="F4069" s="7" t="s">
        <v>12</v>
      </c>
      <c r="G4069" s="32">
        <v>33301.403361344535</v>
      </c>
      <c r="H4069" s="7">
        <v>964</v>
      </c>
      <c r="I4069" s="7">
        <v>2253</v>
      </c>
    </row>
    <row r="4070" spans="1:9">
      <c r="A4070" s="7" t="s">
        <v>67</v>
      </c>
      <c r="B4070" s="7">
        <v>109998</v>
      </c>
      <c r="C4070" s="302" t="s">
        <v>6852</v>
      </c>
      <c r="D4070" s="7" t="s">
        <v>6853</v>
      </c>
      <c r="E4070" s="7" t="s">
        <v>176</v>
      </c>
      <c r="F4070" s="7" t="s">
        <v>12</v>
      </c>
      <c r="G4070" s="32">
        <v>41990.731092436981</v>
      </c>
      <c r="H4070" s="7">
        <v>905</v>
      </c>
      <c r="I4070" s="7">
        <v>2911</v>
      </c>
    </row>
    <row r="4071" spans="1:9">
      <c r="A4071" s="7" t="s">
        <v>9</v>
      </c>
      <c r="B4071" s="7">
        <v>110000</v>
      </c>
      <c r="C4071" s="302" t="s">
        <v>6854</v>
      </c>
      <c r="D4071" s="7" t="s">
        <v>6855</v>
      </c>
      <c r="E4071" s="7" t="s">
        <v>23</v>
      </c>
      <c r="F4071" s="7" t="s">
        <v>12</v>
      </c>
      <c r="G4071" s="32">
        <v>21587.899159663866</v>
      </c>
      <c r="H4071" s="7">
        <v>103</v>
      </c>
      <c r="I4071" s="7">
        <v>1308</v>
      </c>
    </row>
    <row r="4072" spans="1:9">
      <c r="A4072" s="7" t="s">
        <v>156</v>
      </c>
      <c r="B4072" s="7">
        <v>110001</v>
      </c>
      <c r="C4072" s="302" t="s">
        <v>6856</v>
      </c>
      <c r="D4072" s="7" t="s">
        <v>6857</v>
      </c>
      <c r="E4072" s="7" t="s">
        <v>158</v>
      </c>
      <c r="F4072" s="7" t="s">
        <v>12</v>
      </c>
      <c r="G4072" s="32">
        <v>17998.9243697479</v>
      </c>
      <c r="H4072" s="7">
        <v>706</v>
      </c>
      <c r="I4072" s="7">
        <v>1918</v>
      </c>
    </row>
    <row r="4073" spans="1:9">
      <c r="A4073" s="7" t="s">
        <v>67</v>
      </c>
      <c r="B4073" s="7">
        <v>110002</v>
      </c>
      <c r="C4073" s="302" t="s">
        <v>6858</v>
      </c>
      <c r="D4073" s="7" t="s">
        <v>6859</v>
      </c>
      <c r="E4073" s="7" t="s">
        <v>176</v>
      </c>
      <c r="F4073" s="7" t="s">
        <v>12</v>
      </c>
      <c r="G4073" s="32">
        <v>87238.117647058825</v>
      </c>
      <c r="H4073" s="7">
        <v>905</v>
      </c>
      <c r="I4073" s="7">
        <v>2911</v>
      </c>
    </row>
    <row r="4074" spans="1:9">
      <c r="A4074" s="7" t="s">
        <v>67</v>
      </c>
      <c r="B4074" s="7">
        <v>110003</v>
      </c>
      <c r="C4074" s="302" t="s">
        <v>6860</v>
      </c>
      <c r="D4074" s="7" t="s">
        <v>6861</v>
      </c>
      <c r="E4074" s="7" t="s">
        <v>345</v>
      </c>
      <c r="F4074" s="7" t="s">
        <v>12</v>
      </c>
      <c r="G4074" s="32">
        <v>166928.51260504202</v>
      </c>
      <c r="H4074" s="7">
        <v>964</v>
      </c>
      <c r="I4074" s="7">
        <v>2911</v>
      </c>
    </row>
    <row r="4075" spans="1:9">
      <c r="A4075" s="7" t="s">
        <v>67</v>
      </c>
      <c r="B4075" s="7">
        <v>110004</v>
      </c>
      <c r="C4075" s="302" t="s">
        <v>6862</v>
      </c>
      <c r="D4075" s="7" t="s">
        <v>6863</v>
      </c>
      <c r="E4075" s="7" t="s">
        <v>176</v>
      </c>
      <c r="F4075" s="7" t="s">
        <v>12</v>
      </c>
      <c r="G4075" s="32">
        <v>46941.092436974795</v>
      </c>
      <c r="H4075" s="7">
        <v>905</v>
      </c>
      <c r="I4075" s="7">
        <v>2911</v>
      </c>
    </row>
    <row r="4076" spans="1:9">
      <c r="A4076" s="7" t="s">
        <v>9</v>
      </c>
      <c r="B4076" s="7">
        <v>110005</v>
      </c>
      <c r="C4076" s="302" t="s">
        <v>6864</v>
      </c>
      <c r="D4076" s="7" t="s">
        <v>6865</v>
      </c>
      <c r="E4076" s="7" t="s">
        <v>11</v>
      </c>
      <c r="F4076" s="7" t="s">
        <v>12</v>
      </c>
      <c r="G4076" s="32">
        <v>13109.277310924372</v>
      </c>
      <c r="H4076" s="7">
        <v>102</v>
      </c>
      <c r="I4076" s="7">
        <v>1304</v>
      </c>
    </row>
    <row r="4077" spans="1:9">
      <c r="A4077" s="7" t="s">
        <v>67</v>
      </c>
      <c r="B4077" s="7">
        <v>110006</v>
      </c>
      <c r="C4077" s="302" t="s">
        <v>6866</v>
      </c>
      <c r="D4077" s="7" t="s">
        <v>6867</v>
      </c>
      <c r="E4077" s="7" t="s">
        <v>176</v>
      </c>
      <c r="F4077" s="7" t="s">
        <v>12</v>
      </c>
      <c r="G4077" s="32">
        <v>74722.899159663866</v>
      </c>
      <c r="H4077" s="7">
        <v>905</v>
      </c>
      <c r="I4077" s="7">
        <v>2911</v>
      </c>
    </row>
    <row r="4078" spans="1:9">
      <c r="A4078" s="7" t="s">
        <v>67</v>
      </c>
      <c r="B4078" s="7">
        <v>110007</v>
      </c>
      <c r="C4078" s="302" t="s">
        <v>6868</v>
      </c>
      <c r="D4078" s="7" t="s">
        <v>6869</v>
      </c>
      <c r="E4078" s="7" t="s">
        <v>345</v>
      </c>
      <c r="F4078" s="7" t="s">
        <v>12</v>
      </c>
      <c r="G4078" s="32">
        <v>31932.915966386554</v>
      </c>
      <c r="H4078" s="7">
        <v>964</v>
      </c>
      <c r="I4078" s="7">
        <v>2251</v>
      </c>
    </row>
    <row r="4079" spans="1:9">
      <c r="A4079" s="7" t="s">
        <v>16</v>
      </c>
      <c r="B4079" s="7">
        <v>110008</v>
      </c>
      <c r="C4079" s="302" t="s">
        <v>6870</v>
      </c>
      <c r="D4079" s="7" t="s">
        <v>6871</v>
      </c>
      <c r="E4079" s="7" t="s">
        <v>20</v>
      </c>
      <c r="F4079" s="7" t="s">
        <v>12</v>
      </c>
      <c r="G4079" s="32">
        <v>191292.36974789918</v>
      </c>
      <c r="H4079" s="7">
        <v>413</v>
      </c>
      <c r="I4079" s="7">
        <v>1683</v>
      </c>
    </row>
    <row r="4080" spans="1:9">
      <c r="A4080" s="7" t="s">
        <v>53</v>
      </c>
      <c r="B4080" s="7">
        <v>110009</v>
      </c>
      <c r="C4080" s="302" t="s">
        <v>6872</v>
      </c>
      <c r="D4080" s="7" t="s">
        <v>6873</v>
      </c>
      <c r="E4080" s="7" t="s">
        <v>87</v>
      </c>
      <c r="F4080" s="7" t="s">
        <v>12</v>
      </c>
      <c r="G4080" s="32">
        <v>33529.436974789918</v>
      </c>
      <c r="H4080" s="7">
        <v>920</v>
      </c>
      <c r="I4080" s="7">
        <v>2135</v>
      </c>
    </row>
    <row r="4081" spans="1:9">
      <c r="A4081" s="7" t="s">
        <v>156</v>
      </c>
      <c r="B4081" s="7">
        <v>110010</v>
      </c>
      <c r="C4081" s="302" t="s">
        <v>6874</v>
      </c>
      <c r="D4081" s="7" t="s">
        <v>6875</v>
      </c>
      <c r="E4081" s="7" t="s">
        <v>158</v>
      </c>
      <c r="F4081" s="7" t="s">
        <v>12</v>
      </c>
      <c r="G4081" s="32">
        <v>66260.630252100833</v>
      </c>
      <c r="H4081" s="7">
        <v>706</v>
      </c>
      <c r="I4081" s="7">
        <v>1917</v>
      </c>
    </row>
    <row r="4082" spans="1:9">
      <c r="A4082" s="7" t="s">
        <v>53</v>
      </c>
      <c r="B4082" s="7">
        <v>110011</v>
      </c>
      <c r="C4082" s="302" t="s">
        <v>6876</v>
      </c>
      <c r="D4082" s="7" t="s">
        <v>6877</v>
      </c>
      <c r="E4082" s="7" t="s">
        <v>72</v>
      </c>
      <c r="F4082" s="7" t="s">
        <v>12</v>
      </c>
      <c r="G4082" s="32">
        <v>31764.596638655465</v>
      </c>
      <c r="H4082" s="7">
        <v>923</v>
      </c>
      <c r="I4082" s="7">
        <v>2148</v>
      </c>
    </row>
    <row r="4083" spans="1:9">
      <c r="A4083" s="7" t="s">
        <v>67</v>
      </c>
      <c r="B4083" s="7">
        <v>110012</v>
      </c>
      <c r="C4083" s="302" t="s">
        <v>6878</v>
      </c>
      <c r="D4083" s="7" t="s">
        <v>6879</v>
      </c>
      <c r="E4083" s="7" t="s">
        <v>176</v>
      </c>
      <c r="F4083" s="7" t="s">
        <v>12</v>
      </c>
      <c r="G4083" s="32">
        <v>74722.899159663866</v>
      </c>
      <c r="H4083" s="7">
        <v>905</v>
      </c>
      <c r="I4083" s="7">
        <v>2910</v>
      </c>
    </row>
    <row r="4084" spans="1:9">
      <c r="A4084" s="7" t="s">
        <v>9</v>
      </c>
      <c r="B4084" s="7">
        <v>110013</v>
      </c>
      <c r="C4084" s="302" t="s">
        <v>6880</v>
      </c>
      <c r="D4084" s="7" t="s">
        <v>6881</v>
      </c>
      <c r="E4084" s="7" t="s">
        <v>28</v>
      </c>
      <c r="F4084" s="7" t="s">
        <v>12</v>
      </c>
      <c r="G4084" s="32">
        <v>104579.79831932775</v>
      </c>
      <c r="H4084" s="7">
        <v>107</v>
      </c>
      <c r="I4084" s="7">
        <v>1318</v>
      </c>
    </row>
    <row r="4085" spans="1:9">
      <c r="A4085" s="7" t="s">
        <v>9</v>
      </c>
      <c r="B4085" s="7">
        <v>110014</v>
      </c>
      <c r="C4085" s="302" t="s">
        <v>6882</v>
      </c>
      <c r="D4085" s="7" t="s">
        <v>6883</v>
      </c>
      <c r="E4085" s="7" t="s">
        <v>11</v>
      </c>
      <c r="F4085" s="7" t="s">
        <v>12</v>
      </c>
      <c r="G4085" s="32">
        <v>10686.571428571429</v>
      </c>
      <c r="H4085" s="7">
        <v>102</v>
      </c>
      <c r="I4085" s="7">
        <v>1304</v>
      </c>
    </row>
    <row r="4086" spans="1:9">
      <c r="A4086" s="7" t="s">
        <v>53</v>
      </c>
      <c r="B4086" s="7">
        <v>110015</v>
      </c>
      <c r="C4086" s="302" t="s">
        <v>6884</v>
      </c>
      <c r="D4086" s="7" t="s">
        <v>6885</v>
      </c>
      <c r="E4086" s="7" t="s">
        <v>55</v>
      </c>
      <c r="F4086" s="7" t="s">
        <v>12</v>
      </c>
      <c r="G4086" s="32">
        <v>133776.28571428571</v>
      </c>
      <c r="H4086" s="7">
        <v>936</v>
      </c>
      <c r="I4086" s="7">
        <v>2201</v>
      </c>
    </row>
    <row r="4087" spans="1:9">
      <c r="A4087" s="7" t="s">
        <v>53</v>
      </c>
      <c r="B4087" s="7">
        <v>110016</v>
      </c>
      <c r="C4087" s="302" t="s">
        <v>6886</v>
      </c>
      <c r="D4087" s="7" t="s">
        <v>6887</v>
      </c>
      <c r="E4087" s="7" t="s">
        <v>316</v>
      </c>
      <c r="F4087" s="7" t="s">
        <v>12</v>
      </c>
      <c r="G4087" s="32">
        <v>21587.899159663866</v>
      </c>
      <c r="H4087" s="7">
        <v>925</v>
      </c>
      <c r="I4087" s="7">
        <v>2154</v>
      </c>
    </row>
    <row r="4088" spans="1:9">
      <c r="A4088" s="7" t="s">
        <v>67</v>
      </c>
      <c r="B4088" s="7">
        <v>110017</v>
      </c>
      <c r="C4088" s="302" t="s">
        <v>6888</v>
      </c>
      <c r="D4088" s="7" t="s">
        <v>6889</v>
      </c>
      <c r="E4088" s="7" t="s">
        <v>176</v>
      </c>
      <c r="F4088" s="7" t="s">
        <v>12</v>
      </c>
      <c r="G4088" s="32">
        <v>67058.907563025219</v>
      </c>
      <c r="H4088" s="7">
        <v>905</v>
      </c>
      <c r="I4088" s="7">
        <v>2911</v>
      </c>
    </row>
    <row r="4089" spans="1:9">
      <c r="A4089" s="7" t="s">
        <v>53</v>
      </c>
      <c r="B4089" s="7">
        <v>110018</v>
      </c>
      <c r="C4089" s="302" t="s">
        <v>6890</v>
      </c>
      <c r="D4089" s="7" t="s">
        <v>6891</v>
      </c>
      <c r="E4089" s="7" t="s">
        <v>316</v>
      </c>
      <c r="F4089" s="7" t="s">
        <v>12</v>
      </c>
      <c r="G4089" s="32">
        <v>69540.000000000015</v>
      </c>
      <c r="H4089" s="7">
        <v>925</v>
      </c>
      <c r="I4089" s="7">
        <v>2154</v>
      </c>
    </row>
    <row r="4090" spans="1:9">
      <c r="A4090" s="7" t="s">
        <v>156</v>
      </c>
      <c r="B4090" s="7">
        <v>110019</v>
      </c>
      <c r="C4090" s="302" t="s">
        <v>6892</v>
      </c>
      <c r="D4090" s="7" t="s">
        <v>6893</v>
      </c>
      <c r="E4090" s="7" t="s">
        <v>158</v>
      </c>
      <c r="F4090" s="7" t="s">
        <v>12</v>
      </c>
      <c r="G4090" s="32">
        <v>37481.092436974788</v>
      </c>
      <c r="H4090" s="7">
        <v>706</v>
      </c>
      <c r="I4090" s="7">
        <v>1918</v>
      </c>
    </row>
    <row r="4091" spans="1:9">
      <c r="A4091" s="7" t="s">
        <v>53</v>
      </c>
      <c r="B4091" s="7">
        <v>110020</v>
      </c>
      <c r="C4091" s="302" t="s">
        <v>6894</v>
      </c>
      <c r="D4091" s="7" t="s">
        <v>6895</v>
      </c>
      <c r="E4091" s="7" t="s">
        <v>316</v>
      </c>
      <c r="F4091" s="7" t="s">
        <v>12</v>
      </c>
      <c r="G4091" s="32">
        <v>5290.957983193277</v>
      </c>
      <c r="H4091" s="7">
        <v>925</v>
      </c>
      <c r="I4091" s="7">
        <v>2154</v>
      </c>
    </row>
    <row r="4092" spans="1:9">
      <c r="A4092" s="7" t="s">
        <v>34</v>
      </c>
      <c r="B4092" s="7">
        <v>110021</v>
      </c>
      <c r="C4092" s="302" t="s">
        <v>6896</v>
      </c>
      <c r="D4092" s="7" t="s">
        <v>6897</v>
      </c>
      <c r="E4092" s="7" t="s">
        <v>36</v>
      </c>
      <c r="F4092" s="7" t="s">
        <v>12</v>
      </c>
      <c r="G4092" s="32">
        <v>17012.067226890758</v>
      </c>
      <c r="H4092" s="7">
        <v>509</v>
      </c>
      <c r="I4092" s="7">
        <v>1736</v>
      </c>
    </row>
    <row r="4093" spans="1:9">
      <c r="A4093" s="7" t="s">
        <v>67</v>
      </c>
      <c r="B4093" s="7">
        <v>110022</v>
      </c>
      <c r="C4093" s="302" t="s">
        <v>6898</v>
      </c>
      <c r="D4093" s="7" t="s">
        <v>6899</v>
      </c>
      <c r="E4093" s="7" t="s">
        <v>345</v>
      </c>
      <c r="F4093" s="7" t="s">
        <v>12</v>
      </c>
      <c r="G4093" s="32">
        <v>73974.789915966394</v>
      </c>
      <c r="H4093" s="7">
        <v>964</v>
      </c>
      <c r="I4093" s="7">
        <v>2251</v>
      </c>
    </row>
    <row r="4094" spans="1:9">
      <c r="A4094" s="7" t="s">
        <v>53</v>
      </c>
      <c r="B4094" s="7">
        <v>110023</v>
      </c>
      <c r="C4094" s="302" t="s">
        <v>6900</v>
      </c>
      <c r="D4094" s="7" t="s">
        <v>6901</v>
      </c>
      <c r="E4094" s="7" t="s">
        <v>316</v>
      </c>
      <c r="F4094" s="7" t="s">
        <v>12</v>
      </c>
      <c r="G4094" s="32">
        <v>26890.798319327732</v>
      </c>
      <c r="H4094" s="7">
        <v>925</v>
      </c>
      <c r="I4094" s="7">
        <v>2154</v>
      </c>
    </row>
    <row r="4095" spans="1:9">
      <c r="A4095" s="7" t="s">
        <v>53</v>
      </c>
      <c r="B4095" s="7">
        <v>110024</v>
      </c>
      <c r="C4095" s="302" t="s">
        <v>6902</v>
      </c>
      <c r="D4095" s="7" t="s">
        <v>6903</v>
      </c>
      <c r="E4095" s="7" t="s">
        <v>72</v>
      </c>
      <c r="F4095" s="7" t="s">
        <v>12</v>
      </c>
      <c r="G4095" s="32">
        <v>17773.100840336137</v>
      </c>
      <c r="H4095" s="7">
        <v>923</v>
      </c>
      <c r="I4095" s="7">
        <v>2148</v>
      </c>
    </row>
    <row r="4096" spans="1:9">
      <c r="A4096" s="7" t="s">
        <v>53</v>
      </c>
      <c r="B4096" s="7">
        <v>110025</v>
      </c>
      <c r="C4096" s="302" t="s">
        <v>6904</v>
      </c>
      <c r="D4096" s="7" t="s">
        <v>6905</v>
      </c>
      <c r="E4096" s="7" t="s">
        <v>61</v>
      </c>
      <c r="F4096" s="7" t="s">
        <v>12</v>
      </c>
      <c r="G4096" s="32">
        <v>36753.016806722691</v>
      </c>
      <c r="H4096" s="7">
        <v>921</v>
      </c>
      <c r="I4096" s="7">
        <v>2138</v>
      </c>
    </row>
    <row r="4097" spans="1:9">
      <c r="A4097" s="7" t="s">
        <v>53</v>
      </c>
      <c r="B4097" s="7">
        <v>110027</v>
      </c>
      <c r="C4097" s="302" t="s">
        <v>6906</v>
      </c>
      <c r="D4097" s="7" t="s">
        <v>6907</v>
      </c>
      <c r="E4097" s="7" t="s">
        <v>143</v>
      </c>
      <c r="F4097" s="7" t="s">
        <v>12</v>
      </c>
      <c r="G4097" s="32">
        <v>28224</v>
      </c>
      <c r="H4097" s="7">
        <v>919</v>
      </c>
      <c r="I4097" s="7">
        <v>2132</v>
      </c>
    </row>
    <row r="4098" spans="1:9">
      <c r="A4098" s="7" t="s">
        <v>67</v>
      </c>
      <c r="B4098" s="7">
        <v>110028</v>
      </c>
      <c r="C4098" s="302" t="s">
        <v>6908</v>
      </c>
      <c r="D4098" s="7" t="s">
        <v>6909</v>
      </c>
      <c r="E4098" s="7" t="s">
        <v>345</v>
      </c>
      <c r="F4098" s="7" t="s">
        <v>12</v>
      </c>
      <c r="G4098" s="32">
        <v>42390.731092436981</v>
      </c>
      <c r="H4098" s="7">
        <v>964</v>
      </c>
      <c r="I4098" s="7">
        <v>2251</v>
      </c>
    </row>
    <row r="4099" spans="1:9">
      <c r="A4099" s="7" t="s">
        <v>156</v>
      </c>
      <c r="B4099" s="7">
        <v>110029</v>
      </c>
      <c r="C4099" s="302" t="s">
        <v>6910</v>
      </c>
      <c r="D4099" s="7" t="s">
        <v>6911</v>
      </c>
      <c r="E4099" s="7" t="s">
        <v>158</v>
      </c>
      <c r="F4099" s="7" t="s">
        <v>12</v>
      </c>
      <c r="G4099" s="32">
        <v>4102.5210084033615</v>
      </c>
      <c r="H4099" s="7">
        <v>706</v>
      </c>
      <c r="I4099" s="7">
        <v>1918</v>
      </c>
    </row>
    <row r="4100" spans="1:9">
      <c r="A4100" s="7" t="s">
        <v>67</v>
      </c>
      <c r="B4100" s="7">
        <v>110030</v>
      </c>
      <c r="C4100" s="302" t="s">
        <v>6912</v>
      </c>
      <c r="D4100" s="7" t="s">
        <v>6913</v>
      </c>
      <c r="E4100" s="7" t="s">
        <v>176</v>
      </c>
      <c r="F4100" s="7" t="s">
        <v>12</v>
      </c>
      <c r="G4100" s="32">
        <v>141702.19327731093</v>
      </c>
      <c r="H4100" s="7">
        <v>905</v>
      </c>
      <c r="I4100" s="7">
        <v>2911</v>
      </c>
    </row>
    <row r="4101" spans="1:9">
      <c r="A4101" s="7" t="s">
        <v>53</v>
      </c>
      <c r="B4101" s="7">
        <v>110031</v>
      </c>
      <c r="C4101" s="302" t="s">
        <v>6914</v>
      </c>
      <c r="D4101" s="7" t="s">
        <v>6915</v>
      </c>
      <c r="E4101" s="7" t="s">
        <v>225</v>
      </c>
      <c r="F4101" s="7" t="s">
        <v>12</v>
      </c>
      <c r="G4101" s="32">
        <v>9075.6302521008402</v>
      </c>
      <c r="H4101" s="7">
        <v>908</v>
      </c>
      <c r="I4101" s="7">
        <v>2104</v>
      </c>
    </row>
    <row r="4102" spans="1:9">
      <c r="A4102" s="7" t="s">
        <v>67</v>
      </c>
      <c r="B4102" s="7">
        <v>110032</v>
      </c>
      <c r="C4102" s="302" t="s">
        <v>6916</v>
      </c>
      <c r="D4102" s="7" t="s">
        <v>6917</v>
      </c>
      <c r="E4102" s="7" t="s">
        <v>176</v>
      </c>
      <c r="F4102" s="7" t="s">
        <v>12</v>
      </c>
      <c r="G4102" s="32">
        <v>47899.378151260506</v>
      </c>
      <c r="H4102" s="7">
        <v>905</v>
      </c>
      <c r="I4102" s="7">
        <v>2911</v>
      </c>
    </row>
    <row r="4103" spans="1:9">
      <c r="A4103" s="7" t="s">
        <v>53</v>
      </c>
      <c r="B4103" s="7">
        <v>110033</v>
      </c>
      <c r="C4103" s="302" t="s">
        <v>6918</v>
      </c>
      <c r="D4103" s="7" t="s">
        <v>6919</v>
      </c>
      <c r="E4103" s="7" t="s">
        <v>84</v>
      </c>
      <c r="F4103" s="7" t="s">
        <v>12</v>
      </c>
      <c r="G4103" s="32">
        <v>6554.6386554621859</v>
      </c>
      <c r="H4103" s="7">
        <v>946</v>
      </c>
      <c r="I4103" s="7">
        <v>2236</v>
      </c>
    </row>
    <row r="4104" spans="1:9">
      <c r="A4104" s="7" t="s">
        <v>41</v>
      </c>
      <c r="B4104" s="7">
        <v>110034</v>
      </c>
      <c r="C4104" s="302" t="s">
        <v>6920</v>
      </c>
      <c r="D4104" s="7" t="s">
        <v>6921</v>
      </c>
      <c r="E4104" s="7" t="s">
        <v>43</v>
      </c>
      <c r="F4104" s="7" t="s">
        <v>12</v>
      </c>
      <c r="G4104" s="32">
        <v>264117.52100840333</v>
      </c>
      <c r="H4104" s="7">
        <v>620</v>
      </c>
      <c r="I4104" s="7">
        <v>1878</v>
      </c>
    </row>
    <row r="4105" spans="1:9">
      <c r="A4105" s="7" t="s">
        <v>67</v>
      </c>
      <c r="B4105" s="7">
        <v>110036</v>
      </c>
      <c r="C4105" s="302" t="s">
        <v>6922</v>
      </c>
      <c r="D4105" s="7" t="s">
        <v>5711</v>
      </c>
      <c r="E4105" s="7" t="s">
        <v>345</v>
      </c>
      <c r="F4105" s="7" t="s">
        <v>12</v>
      </c>
      <c r="G4105" s="32">
        <v>47899.378151260506</v>
      </c>
      <c r="H4105" s="7">
        <v>964</v>
      </c>
      <c r="I4105" s="7">
        <v>2251</v>
      </c>
    </row>
    <row r="4106" spans="1:9">
      <c r="A4106" s="7" t="s">
        <v>53</v>
      </c>
      <c r="B4106" s="7">
        <v>110037</v>
      </c>
      <c r="C4106" s="302" t="s">
        <v>6923</v>
      </c>
      <c r="D4106" s="7" t="s">
        <v>6924</v>
      </c>
      <c r="E4106" s="7" t="s">
        <v>198</v>
      </c>
      <c r="F4106" s="7" t="s">
        <v>12</v>
      </c>
      <c r="G4106" s="32">
        <v>102544.15126050421</v>
      </c>
      <c r="H4106" s="7">
        <v>935</v>
      </c>
      <c r="I4106" s="7">
        <v>2198</v>
      </c>
    </row>
    <row r="4107" spans="1:9">
      <c r="A4107" s="7" t="s">
        <v>53</v>
      </c>
      <c r="B4107" s="7">
        <v>110038</v>
      </c>
      <c r="C4107" s="302" t="s">
        <v>6925</v>
      </c>
      <c r="D4107" s="7" t="s">
        <v>6926</v>
      </c>
      <c r="E4107" s="7" t="s">
        <v>354</v>
      </c>
      <c r="F4107" s="7" t="s">
        <v>12</v>
      </c>
      <c r="G4107" s="32">
        <v>155951</v>
      </c>
      <c r="H4107" s="7">
        <v>918</v>
      </c>
      <c r="I4107" s="7">
        <v>2129</v>
      </c>
    </row>
    <row r="4108" spans="1:9">
      <c r="A4108" s="7" t="s">
        <v>53</v>
      </c>
      <c r="B4108" s="7">
        <v>110039</v>
      </c>
      <c r="C4108" s="302" t="s">
        <v>6927</v>
      </c>
      <c r="D4108" s="7" t="s">
        <v>6928</v>
      </c>
      <c r="E4108" s="7" t="s">
        <v>84</v>
      </c>
      <c r="F4108" s="7" t="s">
        <v>12</v>
      </c>
      <c r="G4108" s="32">
        <v>50924.336134453784</v>
      </c>
      <c r="H4108" s="7">
        <v>946</v>
      </c>
      <c r="I4108" s="7">
        <v>2236</v>
      </c>
    </row>
    <row r="4109" spans="1:9">
      <c r="A4109" s="7" t="s">
        <v>53</v>
      </c>
      <c r="B4109" s="7">
        <v>110041</v>
      </c>
      <c r="C4109" s="302" t="s">
        <v>6929</v>
      </c>
      <c r="D4109" s="7" t="s">
        <v>6930</v>
      </c>
      <c r="E4109" s="7" t="s">
        <v>231</v>
      </c>
      <c r="F4109" s="7" t="s">
        <v>12</v>
      </c>
      <c r="G4109" s="32">
        <v>383195.04201680672</v>
      </c>
      <c r="H4109" s="7">
        <v>933</v>
      </c>
      <c r="I4109" s="7">
        <v>2186</v>
      </c>
    </row>
    <row r="4110" spans="1:9">
      <c r="A4110" s="7" t="s">
        <v>16</v>
      </c>
      <c r="B4110" s="7">
        <v>110042</v>
      </c>
      <c r="C4110" s="302" t="s">
        <v>6931</v>
      </c>
      <c r="D4110" s="7" t="s">
        <v>6932</v>
      </c>
      <c r="E4110" s="7" t="s">
        <v>170</v>
      </c>
      <c r="F4110" s="7" t="s">
        <v>12</v>
      </c>
      <c r="G4110" s="32">
        <v>17524.277310924372</v>
      </c>
      <c r="H4110" s="7">
        <v>411</v>
      </c>
      <c r="I4110" s="7">
        <v>1677</v>
      </c>
    </row>
    <row r="4111" spans="1:9">
      <c r="A4111" s="7" t="s">
        <v>67</v>
      </c>
      <c r="B4111" s="7">
        <v>110043</v>
      </c>
      <c r="C4111" s="302" t="s">
        <v>6933</v>
      </c>
      <c r="D4111" s="7" t="s">
        <v>5740</v>
      </c>
      <c r="E4111" s="7" t="s">
        <v>345</v>
      </c>
      <c r="F4111" s="7" t="s">
        <v>12</v>
      </c>
      <c r="G4111" s="32">
        <v>117752.50420168068</v>
      </c>
      <c r="H4111" s="7">
        <v>964</v>
      </c>
      <c r="I4111" s="7">
        <v>2251</v>
      </c>
    </row>
    <row r="4112" spans="1:9">
      <c r="A4112" s="7" t="s">
        <v>156</v>
      </c>
      <c r="B4112" s="7">
        <v>110044</v>
      </c>
      <c r="C4112" s="302" t="s">
        <v>6934</v>
      </c>
      <c r="D4112" s="7" t="s">
        <v>6935</v>
      </c>
      <c r="E4112" s="7" t="s">
        <v>158</v>
      </c>
      <c r="F4112" s="7" t="s">
        <v>12</v>
      </c>
      <c r="G4112" s="32">
        <v>16983.747899159665</v>
      </c>
      <c r="H4112" s="7">
        <v>706</v>
      </c>
      <c r="I4112" s="7">
        <v>1918</v>
      </c>
    </row>
    <row r="4113" spans="1:9">
      <c r="A4113" s="7" t="s">
        <v>9</v>
      </c>
      <c r="B4113" s="7">
        <v>110045</v>
      </c>
      <c r="C4113" s="302" t="s">
        <v>6936</v>
      </c>
      <c r="D4113" s="7" t="s">
        <v>6937</v>
      </c>
      <c r="E4113" s="7" t="s">
        <v>28</v>
      </c>
      <c r="F4113" s="7" t="s">
        <v>12</v>
      </c>
      <c r="G4113" s="32">
        <v>25043</v>
      </c>
      <c r="H4113" s="7">
        <v>107</v>
      </c>
      <c r="I4113" s="7">
        <v>1318</v>
      </c>
    </row>
    <row r="4114" spans="1:9">
      <c r="A4114" s="7" t="s">
        <v>53</v>
      </c>
      <c r="B4114" s="7">
        <v>110046</v>
      </c>
      <c r="C4114" s="302" t="s">
        <v>6938</v>
      </c>
      <c r="D4114" s="7" t="s">
        <v>6939</v>
      </c>
      <c r="E4114" s="7" t="s">
        <v>225</v>
      </c>
      <c r="F4114" s="7" t="s">
        <v>12</v>
      </c>
      <c r="G4114" s="32">
        <v>19080</v>
      </c>
      <c r="H4114" s="7">
        <v>908</v>
      </c>
      <c r="I4114" s="7">
        <v>2104</v>
      </c>
    </row>
    <row r="4115" spans="1:9">
      <c r="A4115" s="7" t="s">
        <v>53</v>
      </c>
      <c r="B4115" s="7">
        <v>110047</v>
      </c>
      <c r="C4115" s="302" t="s">
        <v>6940</v>
      </c>
      <c r="D4115" s="7" t="s">
        <v>6941</v>
      </c>
      <c r="E4115" s="7" t="s">
        <v>72</v>
      </c>
      <c r="F4115" s="7" t="s">
        <v>12</v>
      </c>
      <c r="G4115" s="32">
        <v>21488.571428571431</v>
      </c>
      <c r="H4115" s="7">
        <v>923</v>
      </c>
      <c r="I4115" s="7">
        <v>2148</v>
      </c>
    </row>
    <row r="4116" spans="1:9">
      <c r="A4116" s="7" t="s">
        <v>9</v>
      </c>
      <c r="B4116" s="7">
        <v>110048</v>
      </c>
      <c r="C4116" s="302" t="s">
        <v>6942</v>
      </c>
      <c r="D4116" s="7" t="s">
        <v>6943</v>
      </c>
      <c r="E4116" s="7" t="s">
        <v>28</v>
      </c>
      <c r="F4116" s="7" t="s">
        <v>12</v>
      </c>
      <c r="G4116" s="32">
        <v>18151.26050420168</v>
      </c>
      <c r="H4116" s="7">
        <v>107</v>
      </c>
      <c r="I4116" s="7">
        <v>1318</v>
      </c>
    </row>
    <row r="4117" spans="1:9">
      <c r="A4117" s="7" t="s">
        <v>53</v>
      </c>
      <c r="B4117" s="7">
        <v>110049</v>
      </c>
      <c r="C4117" s="302" t="s">
        <v>6944</v>
      </c>
      <c r="D4117" s="7" t="s">
        <v>6945</v>
      </c>
      <c r="E4117" s="7" t="s">
        <v>87</v>
      </c>
      <c r="F4117" s="7" t="s">
        <v>12</v>
      </c>
      <c r="G4117" s="32">
        <v>33529.436974789918</v>
      </c>
      <c r="H4117" s="7">
        <v>920</v>
      </c>
      <c r="I4117" s="7">
        <v>2135</v>
      </c>
    </row>
    <row r="4118" spans="1:9">
      <c r="A4118" s="7" t="s">
        <v>53</v>
      </c>
      <c r="B4118" s="7">
        <v>110050</v>
      </c>
      <c r="C4118" s="302" t="s">
        <v>6946</v>
      </c>
      <c r="D4118" s="7" t="s">
        <v>6947</v>
      </c>
      <c r="E4118" s="7" t="s">
        <v>198</v>
      </c>
      <c r="F4118" s="7" t="s">
        <v>12</v>
      </c>
      <c r="G4118" s="32">
        <v>51969.08403361345</v>
      </c>
      <c r="H4118" s="7">
        <v>935</v>
      </c>
      <c r="I4118" s="7">
        <v>2198</v>
      </c>
    </row>
    <row r="4119" spans="1:9">
      <c r="A4119" s="7" t="s">
        <v>53</v>
      </c>
      <c r="B4119" s="7">
        <v>110051</v>
      </c>
      <c r="C4119" s="302" t="s">
        <v>6948</v>
      </c>
      <c r="D4119" s="7" t="s">
        <v>6949</v>
      </c>
      <c r="E4119" s="7" t="s">
        <v>134</v>
      </c>
      <c r="F4119" s="7" t="s">
        <v>12</v>
      </c>
      <c r="G4119" s="32">
        <v>7936.4369747899173</v>
      </c>
      <c r="H4119" s="7">
        <v>938</v>
      </c>
      <c r="I4119" s="7">
        <v>2208</v>
      </c>
    </row>
    <row r="4120" spans="1:9">
      <c r="A4120" s="7" t="s">
        <v>9</v>
      </c>
      <c r="B4120" s="7">
        <v>110052</v>
      </c>
      <c r="C4120" s="302" t="s">
        <v>6950</v>
      </c>
      <c r="D4120" s="7" t="s">
        <v>6951</v>
      </c>
      <c r="E4120" s="7" t="s">
        <v>23</v>
      </c>
      <c r="F4120" s="7" t="s">
        <v>12</v>
      </c>
      <c r="G4120" s="32">
        <v>20000.042016806721</v>
      </c>
      <c r="H4120" s="7">
        <v>103</v>
      </c>
      <c r="I4120" s="7">
        <v>1308</v>
      </c>
    </row>
    <row r="4121" spans="1:9">
      <c r="A4121" s="7" t="s">
        <v>53</v>
      </c>
      <c r="B4121" s="7">
        <v>110053</v>
      </c>
      <c r="C4121" s="302" t="s">
        <v>6952</v>
      </c>
      <c r="D4121" s="7" t="s">
        <v>6953</v>
      </c>
      <c r="E4121" s="7" t="s">
        <v>225</v>
      </c>
      <c r="F4121" s="7" t="s">
        <v>12</v>
      </c>
      <c r="G4121" s="32">
        <v>5396.9747899159665</v>
      </c>
      <c r="H4121" s="7">
        <v>908</v>
      </c>
      <c r="I4121" s="7">
        <v>2104</v>
      </c>
    </row>
    <row r="4122" spans="1:9">
      <c r="A4122" s="7" t="s">
        <v>9</v>
      </c>
      <c r="B4122" s="7">
        <v>110054</v>
      </c>
      <c r="C4122" s="302" t="s">
        <v>6954</v>
      </c>
      <c r="D4122" s="7" t="s">
        <v>6955</v>
      </c>
      <c r="E4122" s="7" t="s">
        <v>11</v>
      </c>
      <c r="F4122" s="7" t="s">
        <v>12</v>
      </c>
      <c r="G4122" s="32">
        <v>21587.899159663866</v>
      </c>
      <c r="H4122" s="7">
        <v>102</v>
      </c>
      <c r="I4122" s="7">
        <v>1304</v>
      </c>
    </row>
    <row r="4123" spans="1:9">
      <c r="A4123" s="7" t="s">
        <v>53</v>
      </c>
      <c r="B4123" s="7">
        <v>110055</v>
      </c>
      <c r="C4123" s="302" t="s">
        <v>6956</v>
      </c>
      <c r="D4123" s="7" t="s">
        <v>6957</v>
      </c>
      <c r="E4123" s="7" t="s">
        <v>72</v>
      </c>
      <c r="F4123" s="7" t="s">
        <v>12</v>
      </c>
      <c r="G4123" s="32">
        <v>18907.563025210085</v>
      </c>
      <c r="H4123" s="7">
        <v>923</v>
      </c>
      <c r="I4123" s="7">
        <v>2148</v>
      </c>
    </row>
    <row r="4124" spans="1:9">
      <c r="A4124" s="7" t="s">
        <v>53</v>
      </c>
      <c r="B4124" s="7">
        <v>110056</v>
      </c>
      <c r="C4124" s="302" t="s">
        <v>6958</v>
      </c>
      <c r="D4124" s="7" t="s">
        <v>6959</v>
      </c>
      <c r="E4124" s="7" t="s">
        <v>231</v>
      </c>
      <c r="F4124" s="7" t="s">
        <v>12</v>
      </c>
      <c r="G4124" s="32">
        <v>33596.97478991597</v>
      </c>
      <c r="H4124" s="7">
        <v>933</v>
      </c>
      <c r="I4124" s="7">
        <v>2186</v>
      </c>
    </row>
    <row r="4125" spans="1:9">
      <c r="A4125" s="7" t="s">
        <v>53</v>
      </c>
      <c r="B4125" s="7">
        <v>110057</v>
      </c>
      <c r="C4125" s="302" t="s">
        <v>6960</v>
      </c>
      <c r="D4125" s="7" t="s">
        <v>6961</v>
      </c>
      <c r="E4125" s="7" t="s">
        <v>84</v>
      </c>
      <c r="F4125" s="7" t="s">
        <v>12</v>
      </c>
      <c r="G4125" s="32">
        <v>423189.62184873951</v>
      </c>
      <c r="H4125" s="7">
        <v>946</v>
      </c>
      <c r="I4125" s="7">
        <v>2236</v>
      </c>
    </row>
    <row r="4126" spans="1:9">
      <c r="A4126" s="7" t="s">
        <v>53</v>
      </c>
      <c r="B4126" s="7">
        <v>110058</v>
      </c>
      <c r="C4126" s="302" t="s">
        <v>6962</v>
      </c>
      <c r="D4126" s="7" t="s">
        <v>6963</v>
      </c>
      <c r="E4126" s="7" t="s">
        <v>84</v>
      </c>
      <c r="F4126" s="7" t="s">
        <v>12</v>
      </c>
      <c r="G4126" s="32">
        <v>34939.159663865546</v>
      </c>
      <c r="H4126" s="7">
        <v>946</v>
      </c>
      <c r="I4126" s="7">
        <v>2236</v>
      </c>
    </row>
    <row r="4127" spans="1:9">
      <c r="A4127" s="7" t="s">
        <v>53</v>
      </c>
      <c r="B4127" s="7">
        <v>110059</v>
      </c>
      <c r="C4127" s="302" t="s">
        <v>6964</v>
      </c>
      <c r="D4127" s="7" t="s">
        <v>6965</v>
      </c>
      <c r="E4127" s="7" t="s">
        <v>76</v>
      </c>
      <c r="F4127" s="7" t="s">
        <v>12</v>
      </c>
      <c r="G4127" s="32">
        <v>234705.47899159667</v>
      </c>
      <c r="H4127" s="7">
        <v>937</v>
      </c>
      <c r="I4127" s="7">
        <v>2204</v>
      </c>
    </row>
    <row r="4128" spans="1:9">
      <c r="A4128" s="7" t="s">
        <v>53</v>
      </c>
      <c r="B4128" s="7">
        <v>110060</v>
      </c>
      <c r="C4128" s="302" t="s">
        <v>6966</v>
      </c>
      <c r="D4128" s="7" t="s">
        <v>6967</v>
      </c>
      <c r="E4128" s="7" t="s">
        <v>198</v>
      </c>
      <c r="F4128" s="7" t="s">
        <v>12</v>
      </c>
      <c r="G4128" s="32">
        <v>24176.436974789915</v>
      </c>
      <c r="H4128" s="7">
        <v>935</v>
      </c>
      <c r="I4128" s="7">
        <v>2198</v>
      </c>
    </row>
    <row r="4129" spans="1:9">
      <c r="A4129" s="7" t="s">
        <v>423</v>
      </c>
      <c r="B4129" s="7">
        <v>110061</v>
      </c>
      <c r="C4129" s="302" t="s">
        <v>6968</v>
      </c>
      <c r="D4129" s="7" t="s">
        <v>6969</v>
      </c>
      <c r="E4129" s="7" t="s">
        <v>425</v>
      </c>
      <c r="F4129" s="7" t="s">
        <v>12</v>
      </c>
      <c r="G4129" s="32">
        <v>75852.966386554617</v>
      </c>
      <c r="H4129" s="7">
        <v>405</v>
      </c>
      <c r="I4129" s="7">
        <v>1641</v>
      </c>
    </row>
    <row r="4130" spans="1:9">
      <c r="A4130" s="7" t="s">
        <v>9</v>
      </c>
      <c r="B4130" s="7">
        <v>110063</v>
      </c>
      <c r="C4130" s="302" t="s">
        <v>6970</v>
      </c>
      <c r="D4130" s="7" t="s">
        <v>6971</v>
      </c>
      <c r="E4130" s="7" t="s">
        <v>28</v>
      </c>
      <c r="F4130" s="7" t="s">
        <v>12</v>
      </c>
      <c r="G4130" s="32">
        <v>62463.94957983194</v>
      </c>
      <c r="H4130" s="7">
        <v>107</v>
      </c>
      <c r="I4130" s="7">
        <v>1318</v>
      </c>
    </row>
    <row r="4131" spans="1:9">
      <c r="A4131" s="7" t="s">
        <v>9</v>
      </c>
      <c r="B4131" s="7">
        <v>110064</v>
      </c>
      <c r="C4131" s="302" t="s">
        <v>6972</v>
      </c>
      <c r="D4131" s="7" t="s">
        <v>6973</v>
      </c>
      <c r="E4131" s="7" t="s">
        <v>11</v>
      </c>
      <c r="F4131" s="7" t="s">
        <v>12</v>
      </c>
      <c r="G4131" s="32">
        <v>6554.6386554621859</v>
      </c>
      <c r="H4131" s="7">
        <v>102</v>
      </c>
      <c r="I4131" s="7">
        <v>1304</v>
      </c>
    </row>
    <row r="4132" spans="1:9">
      <c r="A4132" s="7" t="s">
        <v>9</v>
      </c>
      <c r="B4132" s="7">
        <v>110065</v>
      </c>
      <c r="C4132" s="302" t="s">
        <v>6974</v>
      </c>
      <c r="D4132" s="7" t="s">
        <v>6975</v>
      </c>
      <c r="E4132" s="7" t="s">
        <v>311</v>
      </c>
      <c r="F4132" s="7" t="s">
        <v>12</v>
      </c>
      <c r="G4132" s="32">
        <v>12800</v>
      </c>
      <c r="H4132" s="7">
        <v>105</v>
      </c>
      <c r="I4132" s="7">
        <v>1313</v>
      </c>
    </row>
    <row r="4133" spans="1:9">
      <c r="A4133" s="7" t="s">
        <v>423</v>
      </c>
      <c r="B4133" s="7">
        <v>110066</v>
      </c>
      <c r="C4133" s="302" t="s">
        <v>6976</v>
      </c>
      <c r="D4133" s="7" t="s">
        <v>6977</v>
      </c>
      <c r="E4133" s="7" t="s">
        <v>644</v>
      </c>
      <c r="F4133" s="7" t="s">
        <v>12</v>
      </c>
      <c r="G4133" s="32">
        <v>13251.243697478993</v>
      </c>
      <c r="H4133" s="7">
        <v>407</v>
      </c>
      <c r="I4133" s="7">
        <v>1638</v>
      </c>
    </row>
    <row r="4134" spans="1:9">
      <c r="A4134" s="7" t="s">
        <v>137</v>
      </c>
      <c r="B4134" s="7">
        <v>110067</v>
      </c>
      <c r="C4134" s="302" t="s">
        <v>6978</v>
      </c>
      <c r="D4134" s="7" t="s">
        <v>6979</v>
      </c>
      <c r="E4134" s="7" t="s">
        <v>139</v>
      </c>
      <c r="F4134" s="7" t="s">
        <v>12</v>
      </c>
      <c r="G4134" s="32">
        <v>15882.361344537814</v>
      </c>
      <c r="H4134" s="7">
        <v>718</v>
      </c>
      <c r="I4134" s="7">
        <v>1958</v>
      </c>
    </row>
    <row r="4135" spans="1:9">
      <c r="A4135" s="7" t="s">
        <v>137</v>
      </c>
      <c r="B4135" s="7">
        <v>110068</v>
      </c>
      <c r="C4135" s="302" t="s">
        <v>6980</v>
      </c>
      <c r="D4135" s="7" t="s">
        <v>6981</v>
      </c>
      <c r="E4135" s="7" t="s">
        <v>139</v>
      </c>
      <c r="F4135" s="7" t="s">
        <v>12</v>
      </c>
      <c r="G4135" s="32">
        <v>38544.91596638655</v>
      </c>
      <c r="H4135" s="7">
        <v>718</v>
      </c>
      <c r="I4135" s="7">
        <v>1958</v>
      </c>
    </row>
    <row r="4136" spans="1:9">
      <c r="A4136" s="7" t="s">
        <v>423</v>
      </c>
      <c r="B4136" s="7">
        <v>110069</v>
      </c>
      <c r="C4136" s="302" t="s">
        <v>6982</v>
      </c>
      <c r="D4136" s="7" t="s">
        <v>6983</v>
      </c>
      <c r="E4136" s="7" t="s">
        <v>644</v>
      </c>
      <c r="F4136" s="7" t="s">
        <v>12</v>
      </c>
      <c r="G4136" s="32">
        <v>1218.4873949579833</v>
      </c>
      <c r="H4136" s="7">
        <v>407</v>
      </c>
      <c r="I4136" s="7">
        <v>1638</v>
      </c>
    </row>
    <row r="4137" spans="1:9">
      <c r="A4137" s="7" t="s">
        <v>53</v>
      </c>
      <c r="B4137" s="7">
        <v>110070</v>
      </c>
      <c r="C4137" s="302" t="s">
        <v>6984</v>
      </c>
      <c r="D4137" s="7" t="s">
        <v>6985</v>
      </c>
      <c r="E4137" s="7" t="s">
        <v>198</v>
      </c>
      <c r="F4137" s="7" t="s">
        <v>12</v>
      </c>
      <c r="G4137" s="32">
        <v>27456.546218487398</v>
      </c>
      <c r="H4137" s="7">
        <v>935</v>
      </c>
      <c r="I4137" s="7">
        <v>2198</v>
      </c>
    </row>
    <row r="4138" spans="1:9">
      <c r="A4138" s="7" t="s">
        <v>53</v>
      </c>
      <c r="B4138" s="7">
        <v>110071</v>
      </c>
      <c r="C4138" s="302" t="s">
        <v>6986</v>
      </c>
      <c r="D4138" s="7" t="s">
        <v>6987</v>
      </c>
      <c r="E4138" s="7" t="s">
        <v>55</v>
      </c>
      <c r="F4138" s="7" t="s">
        <v>12</v>
      </c>
      <c r="G4138" s="32">
        <v>65966.529411764714</v>
      </c>
      <c r="H4138" s="7">
        <v>936</v>
      </c>
      <c r="I4138" s="7">
        <v>2201</v>
      </c>
    </row>
    <row r="4139" spans="1:9">
      <c r="A4139" s="7" t="s">
        <v>53</v>
      </c>
      <c r="B4139" s="7">
        <v>110073</v>
      </c>
      <c r="C4139" s="302" t="s">
        <v>6988</v>
      </c>
      <c r="D4139" s="7" t="s">
        <v>6989</v>
      </c>
      <c r="E4139" s="7" t="s">
        <v>72</v>
      </c>
      <c r="F4139" s="7" t="s">
        <v>12</v>
      </c>
      <c r="G4139" s="32">
        <v>33613.504201680676</v>
      </c>
      <c r="H4139" s="7">
        <v>923</v>
      </c>
      <c r="I4139" s="7">
        <v>2148</v>
      </c>
    </row>
    <row r="4140" spans="1:9">
      <c r="A4140" s="7" t="s">
        <v>53</v>
      </c>
      <c r="B4140" s="7">
        <v>110074</v>
      </c>
      <c r="C4140" s="302" t="s">
        <v>6990</v>
      </c>
      <c r="D4140" s="7" t="s">
        <v>6991</v>
      </c>
      <c r="E4140" s="7" t="s">
        <v>61</v>
      </c>
      <c r="F4140" s="7" t="s">
        <v>12</v>
      </c>
      <c r="G4140" s="32">
        <v>23668</v>
      </c>
      <c r="H4140" s="7">
        <v>921</v>
      </c>
      <c r="I4140" s="7">
        <v>2138</v>
      </c>
    </row>
    <row r="4141" spans="1:9">
      <c r="A4141" s="7" t="s">
        <v>9</v>
      </c>
      <c r="B4141" s="7">
        <v>110076</v>
      </c>
      <c r="C4141" s="302" t="s">
        <v>6992</v>
      </c>
      <c r="D4141" s="7" t="s">
        <v>6993</v>
      </c>
      <c r="E4141" s="7" t="s">
        <v>28</v>
      </c>
      <c r="F4141" s="7" t="s">
        <v>12</v>
      </c>
      <c r="G4141" s="32">
        <v>20427.899159663866</v>
      </c>
      <c r="H4141" s="7">
        <v>107</v>
      </c>
      <c r="I4141" s="7">
        <v>1318</v>
      </c>
    </row>
    <row r="4142" spans="1:9">
      <c r="A4142" s="7" t="s">
        <v>53</v>
      </c>
      <c r="B4142" s="7">
        <v>110077</v>
      </c>
      <c r="C4142" s="302" t="s">
        <v>6994</v>
      </c>
      <c r="D4142" s="7" t="s">
        <v>6995</v>
      </c>
      <c r="E4142" s="7" t="s">
        <v>198</v>
      </c>
      <c r="F4142" s="7" t="s">
        <v>12</v>
      </c>
      <c r="G4142" s="32">
        <v>33356.588235294119</v>
      </c>
      <c r="H4142" s="7">
        <v>935</v>
      </c>
      <c r="I4142" s="7">
        <v>2198</v>
      </c>
    </row>
    <row r="4143" spans="1:9">
      <c r="A4143" s="7" t="s">
        <v>53</v>
      </c>
      <c r="B4143" s="7">
        <v>110078</v>
      </c>
      <c r="C4143" s="302" t="s">
        <v>6996</v>
      </c>
      <c r="D4143" s="7" t="s">
        <v>6997</v>
      </c>
      <c r="E4143" s="7" t="s">
        <v>198</v>
      </c>
      <c r="F4143" s="7" t="s">
        <v>12</v>
      </c>
      <c r="G4143" s="32">
        <v>18300</v>
      </c>
      <c r="H4143" s="7">
        <v>935</v>
      </c>
      <c r="I4143" s="7">
        <v>2198</v>
      </c>
    </row>
    <row r="4144" spans="1:9">
      <c r="A4144" s="7" t="s">
        <v>9</v>
      </c>
      <c r="B4144" s="7">
        <v>110079</v>
      </c>
      <c r="C4144" s="302" t="s">
        <v>6998</v>
      </c>
      <c r="D4144" s="7" t="s">
        <v>6999</v>
      </c>
      <c r="E4144" s="7" t="s">
        <v>28</v>
      </c>
      <c r="F4144" s="7" t="s">
        <v>12</v>
      </c>
      <c r="G4144" s="32">
        <v>120009.74789915967</v>
      </c>
      <c r="H4144" s="7">
        <v>107</v>
      </c>
      <c r="I4144" s="7">
        <v>1318</v>
      </c>
    </row>
    <row r="4145" spans="1:9">
      <c r="A4145" s="7" t="s">
        <v>9</v>
      </c>
      <c r="B4145" s="7">
        <v>110080</v>
      </c>
      <c r="C4145" s="302" t="s">
        <v>7000</v>
      </c>
      <c r="D4145" s="7" t="s">
        <v>7001</v>
      </c>
      <c r="E4145" s="7" t="s">
        <v>28</v>
      </c>
      <c r="F4145" s="7" t="s">
        <v>12</v>
      </c>
      <c r="G4145" s="32">
        <v>11298.655462184874</v>
      </c>
      <c r="H4145" s="7">
        <v>107</v>
      </c>
      <c r="I4145" s="7">
        <v>1318</v>
      </c>
    </row>
    <row r="4146" spans="1:9">
      <c r="A4146" s="7" t="s">
        <v>156</v>
      </c>
      <c r="B4146" s="7">
        <v>110081</v>
      </c>
      <c r="C4146" s="302" t="s">
        <v>7002</v>
      </c>
      <c r="D4146" s="7" t="s">
        <v>7003</v>
      </c>
      <c r="E4146" s="7" t="s">
        <v>6051</v>
      </c>
      <c r="F4146" s="7" t="s">
        <v>12</v>
      </c>
      <c r="G4146" s="32">
        <v>35848.71428571429</v>
      </c>
      <c r="H4146" s="7">
        <v>705</v>
      </c>
      <c r="I4146" s="7">
        <v>1915</v>
      </c>
    </row>
    <row r="4147" spans="1:9">
      <c r="A4147" s="7" t="s">
        <v>9</v>
      </c>
      <c r="B4147" s="7">
        <v>110082</v>
      </c>
      <c r="C4147" s="302" t="s">
        <v>7004</v>
      </c>
      <c r="D4147" s="7" t="s">
        <v>7005</v>
      </c>
      <c r="E4147" s="7" t="s">
        <v>28</v>
      </c>
      <c r="F4147" s="7" t="s">
        <v>12</v>
      </c>
      <c r="G4147" s="32">
        <v>11543</v>
      </c>
      <c r="H4147" s="7">
        <v>107</v>
      </c>
      <c r="I4147" s="7">
        <v>1318</v>
      </c>
    </row>
    <row r="4148" spans="1:9">
      <c r="A4148" s="7" t="s">
        <v>9</v>
      </c>
      <c r="B4148" s="7">
        <v>110083</v>
      </c>
      <c r="C4148" s="302" t="s">
        <v>7006</v>
      </c>
      <c r="D4148" s="7" t="s">
        <v>7007</v>
      </c>
      <c r="E4148" s="7" t="s">
        <v>28</v>
      </c>
      <c r="F4148" s="7" t="s">
        <v>12</v>
      </c>
      <c r="G4148" s="32">
        <v>17243</v>
      </c>
      <c r="H4148" s="7">
        <v>107</v>
      </c>
      <c r="I4148" s="7">
        <v>1318</v>
      </c>
    </row>
    <row r="4149" spans="1:9">
      <c r="A4149" s="7" t="s">
        <v>9</v>
      </c>
      <c r="B4149" s="7">
        <v>110084</v>
      </c>
      <c r="C4149" s="302" t="s">
        <v>7008</v>
      </c>
      <c r="D4149" s="7" t="s">
        <v>7009</v>
      </c>
      <c r="E4149" s="7" t="s">
        <v>28</v>
      </c>
      <c r="F4149" s="7" t="s">
        <v>12</v>
      </c>
      <c r="G4149" s="32">
        <v>108084.78151260504</v>
      </c>
      <c r="H4149" s="7">
        <v>107</v>
      </c>
      <c r="I4149" s="7">
        <v>1318</v>
      </c>
    </row>
    <row r="4150" spans="1:9">
      <c r="A4150" s="7" t="s">
        <v>9</v>
      </c>
      <c r="B4150" s="7">
        <v>110085</v>
      </c>
      <c r="C4150" s="302" t="s">
        <v>7010</v>
      </c>
      <c r="D4150" s="7" t="s">
        <v>7011</v>
      </c>
      <c r="E4150" s="7" t="s">
        <v>153</v>
      </c>
      <c r="F4150" s="7" t="s">
        <v>12</v>
      </c>
      <c r="G4150" s="32">
        <v>6554.6386554621859</v>
      </c>
      <c r="H4150" s="7">
        <v>116</v>
      </c>
      <c r="I4150" s="7">
        <v>1346</v>
      </c>
    </row>
    <row r="4151" spans="1:9">
      <c r="A4151" s="7" t="s">
        <v>156</v>
      </c>
      <c r="B4151" s="7">
        <v>110086</v>
      </c>
      <c r="C4151" s="302" t="s">
        <v>7012</v>
      </c>
      <c r="D4151" s="7" t="s">
        <v>7003</v>
      </c>
      <c r="E4151" s="7" t="s">
        <v>6051</v>
      </c>
      <c r="F4151" s="7" t="s">
        <v>12</v>
      </c>
      <c r="G4151" s="32">
        <v>35848.71428571429</v>
      </c>
      <c r="H4151" s="7">
        <v>705</v>
      </c>
      <c r="I4151" s="7">
        <v>1915</v>
      </c>
    </row>
    <row r="4152" spans="1:9">
      <c r="A4152" s="7" t="s">
        <v>9</v>
      </c>
      <c r="B4152" s="7">
        <v>110087</v>
      </c>
      <c r="C4152" s="302" t="s">
        <v>7013</v>
      </c>
      <c r="D4152" s="7" t="s">
        <v>7014</v>
      </c>
      <c r="E4152" s="7" t="s">
        <v>153</v>
      </c>
      <c r="F4152" s="7" t="s">
        <v>12</v>
      </c>
      <c r="G4152" s="32">
        <v>16134.478991596638</v>
      </c>
      <c r="H4152" s="7">
        <v>116</v>
      </c>
      <c r="I4152" s="7">
        <v>1346</v>
      </c>
    </row>
    <row r="4153" spans="1:9">
      <c r="A4153" s="7" t="s">
        <v>423</v>
      </c>
      <c r="B4153" s="7">
        <v>110088</v>
      </c>
      <c r="C4153" s="302" t="s">
        <v>7015</v>
      </c>
      <c r="D4153" s="7" t="s">
        <v>7016</v>
      </c>
      <c r="E4153" s="7" t="s">
        <v>451</v>
      </c>
      <c r="F4153" s="7" t="s">
        <v>12</v>
      </c>
      <c r="G4153" s="32">
        <v>63785.663865546223</v>
      </c>
      <c r="H4153" s="7">
        <v>410</v>
      </c>
      <c r="I4153" s="7">
        <v>1644</v>
      </c>
    </row>
    <row r="4154" spans="1:9">
      <c r="A4154" s="7" t="s">
        <v>137</v>
      </c>
      <c r="B4154" s="7">
        <v>110089</v>
      </c>
      <c r="C4154" s="302" t="s">
        <v>7017</v>
      </c>
      <c r="D4154" s="7" t="s">
        <v>7018</v>
      </c>
      <c r="E4154" s="7" t="s">
        <v>139</v>
      </c>
      <c r="F4154" s="7" t="s">
        <v>12</v>
      </c>
      <c r="G4154" s="32">
        <v>31932.915966386554</v>
      </c>
      <c r="H4154" s="7">
        <v>718</v>
      </c>
      <c r="I4154" s="7">
        <v>1958</v>
      </c>
    </row>
    <row r="4155" spans="1:9">
      <c r="A4155" s="7" t="s">
        <v>53</v>
      </c>
      <c r="B4155" s="7">
        <v>110090</v>
      </c>
      <c r="C4155" s="302" t="s">
        <v>7019</v>
      </c>
      <c r="D4155" s="7" t="s">
        <v>7020</v>
      </c>
      <c r="E4155" s="7" t="s">
        <v>87</v>
      </c>
      <c r="F4155" s="7" t="s">
        <v>12</v>
      </c>
      <c r="G4155" s="32">
        <v>28655.462184873952</v>
      </c>
      <c r="H4155" s="7">
        <v>920</v>
      </c>
      <c r="I4155" s="7">
        <v>2135</v>
      </c>
    </row>
    <row r="4156" spans="1:9">
      <c r="A4156" s="7" t="s">
        <v>24</v>
      </c>
      <c r="B4156" s="7">
        <v>110091</v>
      </c>
      <c r="C4156" s="302" t="s">
        <v>7021</v>
      </c>
      <c r="D4156" s="7" t="s">
        <v>7022</v>
      </c>
      <c r="E4156" s="7" t="s">
        <v>95</v>
      </c>
      <c r="F4156" s="7" t="s">
        <v>12</v>
      </c>
      <c r="G4156" s="32">
        <v>47899.378151260506</v>
      </c>
      <c r="H4156" s="7">
        <v>713</v>
      </c>
      <c r="I4156" s="7">
        <v>1939</v>
      </c>
    </row>
    <row r="4157" spans="1:9">
      <c r="A4157" s="7" t="s">
        <v>423</v>
      </c>
      <c r="B4157" s="7">
        <v>110092</v>
      </c>
      <c r="C4157" s="302" t="s">
        <v>7023</v>
      </c>
      <c r="D4157" s="7" t="s">
        <v>7024</v>
      </c>
      <c r="E4157" s="7" t="s">
        <v>451</v>
      </c>
      <c r="F4157" s="7" t="s">
        <v>12</v>
      </c>
      <c r="G4157" s="32">
        <v>14164</v>
      </c>
      <c r="H4157" s="7">
        <v>410</v>
      </c>
      <c r="I4157" s="7">
        <v>1644</v>
      </c>
    </row>
    <row r="4158" spans="1:9">
      <c r="A4158" s="7" t="s">
        <v>137</v>
      </c>
      <c r="B4158" s="7">
        <v>110093</v>
      </c>
      <c r="C4158" s="302" t="s">
        <v>7025</v>
      </c>
      <c r="D4158" s="7" t="s">
        <v>7026</v>
      </c>
      <c r="E4158" s="7" t="s">
        <v>139</v>
      </c>
      <c r="F4158" s="7" t="s">
        <v>12</v>
      </c>
      <c r="G4158" s="32">
        <v>47899.378151260506</v>
      </c>
      <c r="H4158" s="7">
        <v>718</v>
      </c>
      <c r="I4158" s="7">
        <v>1958</v>
      </c>
    </row>
    <row r="4159" spans="1:9">
      <c r="A4159" s="7" t="s">
        <v>9</v>
      </c>
      <c r="B4159" s="7">
        <v>110094</v>
      </c>
      <c r="C4159" s="302" t="s">
        <v>7027</v>
      </c>
      <c r="D4159" s="7" t="s">
        <v>7028</v>
      </c>
      <c r="E4159" s="7" t="s">
        <v>128</v>
      </c>
      <c r="F4159" s="7" t="s">
        <v>12</v>
      </c>
      <c r="G4159" s="32">
        <v>23114.478991596639</v>
      </c>
      <c r="H4159" s="7">
        <v>115</v>
      </c>
      <c r="I4159" s="7">
        <v>1344</v>
      </c>
    </row>
    <row r="4160" spans="1:9">
      <c r="A4160" s="7" t="s">
        <v>9</v>
      </c>
      <c r="B4160" s="7">
        <v>110095</v>
      </c>
      <c r="C4160" s="302" t="s">
        <v>7029</v>
      </c>
      <c r="D4160" s="7" t="s">
        <v>7030</v>
      </c>
      <c r="E4160" s="7" t="s">
        <v>126</v>
      </c>
      <c r="F4160" s="7" t="s">
        <v>12</v>
      </c>
      <c r="G4160" s="32">
        <v>168697.73949579833</v>
      </c>
      <c r="H4160" s="7">
        <v>104</v>
      </c>
      <c r="I4160" s="7">
        <v>1312</v>
      </c>
    </row>
    <row r="4161" spans="1:9">
      <c r="A4161" s="7" t="s">
        <v>9</v>
      </c>
      <c r="B4161" s="7">
        <v>110097</v>
      </c>
      <c r="C4161" s="302" t="s">
        <v>7031</v>
      </c>
      <c r="D4161" s="7" t="s">
        <v>7032</v>
      </c>
      <c r="E4161" s="7" t="s">
        <v>128</v>
      </c>
      <c r="F4161" s="7" t="s">
        <v>12</v>
      </c>
      <c r="G4161" s="32">
        <v>6554.6386554621859</v>
      </c>
      <c r="H4161" s="7">
        <v>115</v>
      </c>
      <c r="I4161" s="7">
        <v>1344</v>
      </c>
    </row>
    <row r="4162" spans="1:9">
      <c r="A4162" s="7" t="s">
        <v>53</v>
      </c>
      <c r="B4162" s="7">
        <v>110098</v>
      </c>
      <c r="C4162" s="302" t="s">
        <v>7033</v>
      </c>
      <c r="D4162" s="7" t="s">
        <v>7034</v>
      </c>
      <c r="E4162" s="7" t="s">
        <v>1123</v>
      </c>
      <c r="F4162" s="7" t="s">
        <v>12</v>
      </c>
      <c r="G4162" s="32">
        <v>8425.2100840336134</v>
      </c>
      <c r="H4162" s="7">
        <v>926</v>
      </c>
      <c r="I4162" s="7">
        <v>2157</v>
      </c>
    </row>
    <row r="4163" spans="1:9">
      <c r="A4163" s="7" t="s">
        <v>53</v>
      </c>
      <c r="B4163" s="7">
        <v>110099</v>
      </c>
      <c r="C4163" s="302" t="s">
        <v>7035</v>
      </c>
      <c r="D4163" s="7" t="s">
        <v>7036</v>
      </c>
      <c r="E4163" s="7" t="s">
        <v>354</v>
      </c>
      <c r="F4163" s="7" t="s">
        <v>12</v>
      </c>
      <c r="G4163" s="32">
        <v>129318.67226890757</v>
      </c>
      <c r="H4163" s="7">
        <v>918</v>
      </c>
      <c r="I4163" s="7">
        <v>2129</v>
      </c>
    </row>
    <row r="4164" spans="1:9">
      <c r="A4164" s="7" t="s">
        <v>9</v>
      </c>
      <c r="B4164" s="7">
        <v>110101</v>
      </c>
      <c r="C4164" s="302" t="s">
        <v>7037</v>
      </c>
      <c r="D4164" s="7" t="s">
        <v>7038</v>
      </c>
      <c r="E4164" s="7" t="s">
        <v>63</v>
      </c>
      <c r="F4164" s="7" t="s">
        <v>12</v>
      </c>
      <c r="G4164" s="32">
        <v>28643</v>
      </c>
      <c r="H4164" s="7">
        <v>111</v>
      </c>
      <c r="I4164" s="7">
        <v>1331</v>
      </c>
    </row>
    <row r="4165" spans="1:9">
      <c r="A4165" s="7" t="s">
        <v>53</v>
      </c>
      <c r="B4165" s="7">
        <v>110102</v>
      </c>
      <c r="C4165" s="302" t="s">
        <v>7039</v>
      </c>
      <c r="D4165" s="7" t="s">
        <v>7040</v>
      </c>
      <c r="E4165" s="7" t="s">
        <v>1123</v>
      </c>
      <c r="F4165" s="7" t="s">
        <v>12</v>
      </c>
      <c r="G4165" s="32">
        <v>16840</v>
      </c>
      <c r="H4165" s="7">
        <v>926</v>
      </c>
      <c r="I4165" s="7">
        <v>2157</v>
      </c>
    </row>
    <row r="4166" spans="1:9">
      <c r="A4166" s="7" t="s">
        <v>24</v>
      </c>
      <c r="B4166" s="7">
        <v>110103</v>
      </c>
      <c r="C4166" s="302" t="s">
        <v>7041</v>
      </c>
      <c r="D4166" s="7" t="s">
        <v>7042</v>
      </c>
      <c r="E4166" s="7" t="s">
        <v>52</v>
      </c>
      <c r="F4166" s="7" t="s">
        <v>12</v>
      </c>
      <c r="G4166" s="32">
        <v>31932.915966386554</v>
      </c>
      <c r="H4166" s="7">
        <v>720</v>
      </c>
      <c r="I4166" s="7">
        <v>1981</v>
      </c>
    </row>
    <row r="4167" spans="1:9">
      <c r="A4167" s="7" t="s">
        <v>16</v>
      </c>
      <c r="B4167" s="7">
        <v>110104</v>
      </c>
      <c r="C4167" s="302" t="s">
        <v>7043</v>
      </c>
      <c r="D4167" s="7" t="s">
        <v>7044</v>
      </c>
      <c r="E4167" s="7" t="s">
        <v>20</v>
      </c>
      <c r="F4167" s="7" t="s">
        <v>12</v>
      </c>
      <c r="G4167" s="32">
        <v>6960</v>
      </c>
      <c r="H4167" s="7">
        <v>413</v>
      </c>
      <c r="I4167" s="7">
        <v>1683</v>
      </c>
    </row>
    <row r="4168" spans="1:9">
      <c r="A4168" s="7" t="s">
        <v>53</v>
      </c>
      <c r="B4168" s="7">
        <v>110105</v>
      </c>
      <c r="C4168" s="302" t="s">
        <v>7045</v>
      </c>
      <c r="D4168" s="7" t="s">
        <v>7046</v>
      </c>
      <c r="E4168" s="7" t="s">
        <v>1123</v>
      </c>
      <c r="F4168" s="7" t="s">
        <v>12</v>
      </c>
      <c r="G4168" s="32">
        <v>16806.798319327732</v>
      </c>
      <c r="H4168" s="7">
        <v>926</v>
      </c>
      <c r="I4168" s="7">
        <v>2157</v>
      </c>
    </row>
    <row r="4169" spans="1:9">
      <c r="A4169" s="7" t="s">
        <v>137</v>
      </c>
      <c r="B4169" s="7">
        <v>110106</v>
      </c>
      <c r="C4169" s="302" t="s">
        <v>7047</v>
      </c>
      <c r="D4169" s="7" t="s">
        <v>7048</v>
      </c>
      <c r="E4169" s="7" t="s">
        <v>1510</v>
      </c>
      <c r="F4169" s="7" t="s">
        <v>12</v>
      </c>
      <c r="G4169" s="32">
        <v>33277.462184873948</v>
      </c>
      <c r="H4169" s="7">
        <v>717</v>
      </c>
      <c r="I4169" s="7">
        <v>1955</v>
      </c>
    </row>
    <row r="4170" spans="1:9">
      <c r="A4170" s="7" t="s">
        <v>53</v>
      </c>
      <c r="B4170" s="7">
        <v>110107</v>
      </c>
      <c r="C4170" s="302" t="s">
        <v>7049</v>
      </c>
      <c r="D4170" s="7" t="s">
        <v>7050</v>
      </c>
      <c r="E4170" s="7" t="s">
        <v>55</v>
      </c>
      <c r="F4170" s="7" t="s">
        <v>12</v>
      </c>
      <c r="G4170" s="32">
        <v>66492.890756302513</v>
      </c>
      <c r="H4170" s="7">
        <v>936</v>
      </c>
      <c r="I4170" s="7">
        <v>2201</v>
      </c>
    </row>
    <row r="4171" spans="1:9">
      <c r="A4171" s="7" t="s">
        <v>16</v>
      </c>
      <c r="B4171" s="7">
        <v>110108</v>
      </c>
      <c r="C4171" s="302" t="s">
        <v>7051</v>
      </c>
      <c r="D4171" s="7" t="s">
        <v>7052</v>
      </c>
      <c r="E4171" s="7" t="s">
        <v>20</v>
      </c>
      <c r="F4171" s="7" t="s">
        <v>12</v>
      </c>
      <c r="G4171" s="32">
        <v>26722.680672268911</v>
      </c>
      <c r="H4171" s="7">
        <v>413</v>
      </c>
      <c r="I4171" s="7">
        <v>1683</v>
      </c>
    </row>
    <row r="4172" spans="1:9">
      <c r="A4172" s="7" t="s">
        <v>53</v>
      </c>
      <c r="B4172" s="7">
        <v>110109</v>
      </c>
      <c r="C4172" s="302" t="s">
        <v>7053</v>
      </c>
      <c r="D4172" s="7" t="s">
        <v>7054</v>
      </c>
      <c r="E4172" s="7" t="s">
        <v>84</v>
      </c>
      <c r="F4172" s="7" t="s">
        <v>12</v>
      </c>
      <c r="G4172" s="32">
        <v>33781.529411764706</v>
      </c>
      <c r="H4172" s="7">
        <v>946</v>
      </c>
      <c r="I4172" s="7">
        <v>2236</v>
      </c>
    </row>
    <row r="4173" spans="1:9">
      <c r="A4173" s="7" t="s">
        <v>53</v>
      </c>
      <c r="B4173" s="7">
        <v>110110</v>
      </c>
      <c r="C4173" s="302" t="s">
        <v>7055</v>
      </c>
      <c r="D4173" s="7" t="s">
        <v>7056</v>
      </c>
      <c r="E4173" s="7" t="s">
        <v>118</v>
      </c>
      <c r="F4173" s="7" t="s">
        <v>12</v>
      </c>
      <c r="G4173" s="32">
        <v>8221.1932773109238</v>
      </c>
      <c r="H4173" s="7">
        <v>945</v>
      </c>
      <c r="I4173" s="7">
        <v>2233</v>
      </c>
    </row>
    <row r="4174" spans="1:9">
      <c r="A4174" s="7" t="s">
        <v>67</v>
      </c>
      <c r="B4174" s="7">
        <v>110111</v>
      </c>
      <c r="C4174" s="302" t="s">
        <v>7057</v>
      </c>
      <c r="D4174" s="7" t="s">
        <v>7058</v>
      </c>
      <c r="E4174" s="7" t="s">
        <v>69</v>
      </c>
      <c r="F4174" s="7" t="s">
        <v>12</v>
      </c>
      <c r="G4174" s="32">
        <v>27968.403361344539</v>
      </c>
      <c r="H4174" s="7">
        <v>906</v>
      </c>
      <c r="I4174" s="7">
        <v>2914</v>
      </c>
    </row>
    <row r="4175" spans="1:9">
      <c r="A4175" s="7" t="s">
        <v>9</v>
      </c>
      <c r="B4175" s="7">
        <v>110112</v>
      </c>
      <c r="C4175" s="302" t="s">
        <v>7059</v>
      </c>
      <c r="D4175" s="7" t="s">
        <v>7060</v>
      </c>
      <c r="E4175" s="7" t="s">
        <v>126</v>
      </c>
      <c r="F4175" s="7" t="s">
        <v>12</v>
      </c>
      <c r="G4175" s="32">
        <v>160861.25210084036</v>
      </c>
      <c r="H4175" s="7">
        <v>104</v>
      </c>
      <c r="I4175" s="7">
        <v>1312</v>
      </c>
    </row>
    <row r="4176" spans="1:9">
      <c r="A4176" s="7" t="s">
        <v>53</v>
      </c>
      <c r="B4176" s="7">
        <v>110113</v>
      </c>
      <c r="C4176" s="302" t="s">
        <v>7061</v>
      </c>
      <c r="D4176" s="7" t="s">
        <v>7062</v>
      </c>
      <c r="E4176" s="7" t="s">
        <v>134</v>
      </c>
      <c r="F4176" s="7" t="s">
        <v>12</v>
      </c>
      <c r="G4176" s="32">
        <v>21786.537815126052</v>
      </c>
      <c r="H4176" s="7">
        <v>938</v>
      </c>
      <c r="I4176" s="7">
        <v>2208</v>
      </c>
    </row>
    <row r="4177" spans="1:9">
      <c r="A4177" s="7" t="s">
        <v>53</v>
      </c>
      <c r="B4177" s="7">
        <v>110115</v>
      </c>
      <c r="C4177" s="302" t="s">
        <v>7063</v>
      </c>
      <c r="D4177" s="7" t="s">
        <v>7064</v>
      </c>
      <c r="E4177" s="7" t="s">
        <v>84</v>
      </c>
      <c r="F4177" s="7" t="s">
        <v>12</v>
      </c>
      <c r="G4177" s="32">
        <v>55100</v>
      </c>
      <c r="H4177" s="7">
        <v>946</v>
      </c>
      <c r="I4177" s="7">
        <v>2236</v>
      </c>
    </row>
    <row r="4178" spans="1:9">
      <c r="A4178" s="7" t="s">
        <v>24</v>
      </c>
      <c r="B4178" s="7">
        <v>110116</v>
      </c>
      <c r="C4178" s="302" t="s">
        <v>7065</v>
      </c>
      <c r="D4178" s="7" t="s">
        <v>7066</v>
      </c>
      <c r="E4178" s="7" t="s">
        <v>52</v>
      </c>
      <c r="F4178" s="7" t="s">
        <v>12</v>
      </c>
      <c r="G4178" s="32">
        <v>31932.915966386554</v>
      </c>
      <c r="H4178" s="7">
        <v>720</v>
      </c>
      <c r="I4178" s="7">
        <v>1981</v>
      </c>
    </row>
    <row r="4179" spans="1:9">
      <c r="A4179" s="7" t="s">
        <v>9</v>
      </c>
      <c r="B4179" s="7">
        <v>110117</v>
      </c>
      <c r="C4179" s="302" t="s">
        <v>7067</v>
      </c>
      <c r="D4179" s="7" t="s">
        <v>7068</v>
      </c>
      <c r="E4179" s="7" t="s">
        <v>65</v>
      </c>
      <c r="F4179" s="7" t="s">
        <v>12</v>
      </c>
      <c r="G4179" s="32">
        <v>27116.773109243699</v>
      </c>
      <c r="H4179" s="7">
        <v>113</v>
      </c>
      <c r="I4179" s="7">
        <v>1341</v>
      </c>
    </row>
    <row r="4180" spans="1:9">
      <c r="A4180" s="7" t="s">
        <v>67</v>
      </c>
      <c r="B4180" s="7">
        <v>110118</v>
      </c>
      <c r="C4180" s="302" t="s">
        <v>7069</v>
      </c>
      <c r="D4180" s="7" t="s">
        <v>7070</v>
      </c>
      <c r="E4180" s="7" t="s">
        <v>69</v>
      </c>
      <c r="F4180" s="7" t="s">
        <v>12</v>
      </c>
      <c r="G4180" s="32">
        <v>92309.218487394959</v>
      </c>
      <c r="H4180" s="7">
        <v>906</v>
      </c>
      <c r="I4180" s="7">
        <v>2914</v>
      </c>
    </row>
    <row r="4181" spans="1:9">
      <c r="A4181" s="7" t="s">
        <v>53</v>
      </c>
      <c r="B4181" s="7">
        <v>110119</v>
      </c>
      <c r="C4181" s="302" t="s">
        <v>7071</v>
      </c>
      <c r="D4181" s="7" t="s">
        <v>7072</v>
      </c>
      <c r="E4181" s="7" t="s">
        <v>61</v>
      </c>
      <c r="F4181" s="7" t="s">
        <v>12</v>
      </c>
      <c r="G4181" s="32">
        <v>54647.798319327732</v>
      </c>
      <c r="H4181" s="7">
        <v>921</v>
      </c>
      <c r="I4181" s="7">
        <v>2138</v>
      </c>
    </row>
    <row r="4182" spans="1:9">
      <c r="A4182" s="7" t="s">
        <v>53</v>
      </c>
      <c r="B4182" s="7">
        <v>110120</v>
      </c>
      <c r="C4182" s="302" t="s">
        <v>7073</v>
      </c>
      <c r="D4182" s="7" t="s">
        <v>7074</v>
      </c>
      <c r="E4182" s="7" t="s">
        <v>58</v>
      </c>
      <c r="F4182" s="7" t="s">
        <v>12</v>
      </c>
      <c r="G4182" s="32">
        <v>5294.1176470588234</v>
      </c>
      <c r="H4182" s="7">
        <v>932</v>
      </c>
      <c r="I4182" s="7">
        <v>2178</v>
      </c>
    </row>
    <row r="4183" spans="1:9">
      <c r="A4183" s="7" t="s">
        <v>9</v>
      </c>
      <c r="B4183" s="7">
        <v>110121</v>
      </c>
      <c r="C4183" s="302" t="s">
        <v>7075</v>
      </c>
      <c r="D4183" s="7" t="s">
        <v>7076</v>
      </c>
      <c r="E4183" s="7" t="s">
        <v>63</v>
      </c>
      <c r="F4183" s="7" t="s">
        <v>12</v>
      </c>
      <c r="G4183" s="32">
        <v>31008.403361344539</v>
      </c>
      <c r="H4183" s="7">
        <v>111</v>
      </c>
      <c r="I4183" s="7">
        <v>1331</v>
      </c>
    </row>
    <row r="4184" spans="1:9">
      <c r="A4184" s="7" t="s">
        <v>53</v>
      </c>
      <c r="B4184" s="7">
        <v>110123</v>
      </c>
      <c r="C4184" s="302" t="s">
        <v>7077</v>
      </c>
      <c r="D4184" s="7" t="s">
        <v>7078</v>
      </c>
      <c r="E4184" s="7" t="s">
        <v>186</v>
      </c>
      <c r="F4184" s="7" t="s">
        <v>12</v>
      </c>
      <c r="G4184" s="32">
        <v>36084.042016806728</v>
      </c>
      <c r="H4184" s="7">
        <v>907</v>
      </c>
      <c r="I4184" s="7">
        <v>2101</v>
      </c>
    </row>
    <row r="4185" spans="1:9">
      <c r="A4185" s="7" t="s">
        <v>53</v>
      </c>
      <c r="B4185" s="7">
        <v>110124</v>
      </c>
      <c r="C4185" s="302" t="s">
        <v>7079</v>
      </c>
      <c r="D4185" s="7" t="s">
        <v>7080</v>
      </c>
      <c r="E4185" s="7" t="s">
        <v>134</v>
      </c>
      <c r="F4185" s="7" t="s">
        <v>12</v>
      </c>
      <c r="G4185" s="32">
        <v>40966.378151260506</v>
      </c>
      <c r="H4185" s="7">
        <v>938</v>
      </c>
      <c r="I4185" s="7">
        <v>2208</v>
      </c>
    </row>
    <row r="4186" spans="1:9">
      <c r="A4186" s="7" t="s">
        <v>53</v>
      </c>
      <c r="B4186" s="7">
        <v>110126</v>
      </c>
      <c r="C4186" s="302" t="s">
        <v>7081</v>
      </c>
      <c r="D4186" s="7" t="s">
        <v>7082</v>
      </c>
      <c r="E4186" s="7" t="s">
        <v>76</v>
      </c>
      <c r="F4186" s="7" t="s">
        <v>12</v>
      </c>
      <c r="G4186" s="32">
        <v>94659.907563025205</v>
      </c>
      <c r="H4186" s="7">
        <v>937</v>
      </c>
      <c r="I4186" s="7">
        <v>2204</v>
      </c>
    </row>
    <row r="4187" spans="1:9">
      <c r="A4187" s="7" t="s">
        <v>16</v>
      </c>
      <c r="B4187" s="7">
        <v>110127</v>
      </c>
      <c r="C4187" s="302" t="s">
        <v>7083</v>
      </c>
      <c r="D4187" s="7" t="s">
        <v>7084</v>
      </c>
      <c r="E4187" s="7" t="s">
        <v>170</v>
      </c>
      <c r="F4187" s="7" t="s">
        <v>12</v>
      </c>
      <c r="G4187" s="32">
        <v>6355.4621848739498</v>
      </c>
      <c r="H4187" s="7">
        <v>411</v>
      </c>
      <c r="I4187" s="7">
        <v>1677</v>
      </c>
    </row>
    <row r="4188" spans="1:9">
      <c r="A4188" s="7" t="s">
        <v>24</v>
      </c>
      <c r="B4188" s="7">
        <v>110128</v>
      </c>
      <c r="C4188" s="302" t="s">
        <v>7085</v>
      </c>
      <c r="D4188" s="7" t="s">
        <v>7086</v>
      </c>
      <c r="E4188" s="7" t="s">
        <v>26</v>
      </c>
      <c r="F4188" s="7" t="s">
        <v>12</v>
      </c>
      <c r="G4188" s="32">
        <v>31932.915966386554</v>
      </c>
      <c r="H4188" s="7">
        <v>714</v>
      </c>
      <c r="I4188" s="7">
        <v>1942</v>
      </c>
    </row>
    <row r="4189" spans="1:9">
      <c r="A4189" s="7" t="s">
        <v>53</v>
      </c>
      <c r="B4189" s="7">
        <v>110129</v>
      </c>
      <c r="C4189" s="302" t="s">
        <v>7087</v>
      </c>
      <c r="D4189" s="7" t="s">
        <v>7088</v>
      </c>
      <c r="E4189" s="7" t="s">
        <v>186</v>
      </c>
      <c r="F4189" s="7" t="s">
        <v>12</v>
      </c>
      <c r="G4189" s="32">
        <v>28224</v>
      </c>
      <c r="H4189" s="7">
        <v>907</v>
      </c>
      <c r="I4189" s="7">
        <v>2101</v>
      </c>
    </row>
    <row r="4190" spans="1:9">
      <c r="A4190" s="7" t="s">
        <v>53</v>
      </c>
      <c r="B4190" s="7">
        <v>110130</v>
      </c>
      <c r="C4190" s="302" t="s">
        <v>7089</v>
      </c>
      <c r="D4190" s="7" t="s">
        <v>7090</v>
      </c>
      <c r="E4190" s="7" t="s">
        <v>198</v>
      </c>
      <c r="F4190" s="7" t="s">
        <v>12</v>
      </c>
      <c r="G4190" s="32">
        <v>82510</v>
      </c>
      <c r="H4190" s="7">
        <v>935</v>
      </c>
      <c r="I4190" s="7">
        <v>2198</v>
      </c>
    </row>
    <row r="4191" spans="1:9">
      <c r="A4191" s="7" t="s">
        <v>9</v>
      </c>
      <c r="B4191" s="7">
        <v>110132</v>
      </c>
      <c r="C4191" s="302" t="s">
        <v>7091</v>
      </c>
      <c r="D4191" s="7" t="s">
        <v>7092</v>
      </c>
      <c r="E4191" s="7" t="s">
        <v>65</v>
      </c>
      <c r="F4191" s="7" t="s">
        <v>12</v>
      </c>
      <c r="G4191" s="32">
        <v>54268.159663865546</v>
      </c>
      <c r="H4191" s="7">
        <v>113</v>
      </c>
      <c r="I4191" s="7">
        <v>1341</v>
      </c>
    </row>
    <row r="4192" spans="1:9">
      <c r="A4192" s="7" t="s">
        <v>9</v>
      </c>
      <c r="B4192" s="7">
        <v>110133</v>
      </c>
      <c r="C4192" s="302" t="s">
        <v>7093</v>
      </c>
      <c r="D4192" s="7" t="s">
        <v>7094</v>
      </c>
      <c r="E4192" s="7" t="s">
        <v>23</v>
      </c>
      <c r="F4192" s="7" t="s">
        <v>12</v>
      </c>
      <c r="G4192" s="32">
        <v>5462.2016806722695</v>
      </c>
      <c r="H4192" s="7">
        <v>103</v>
      </c>
      <c r="I4192" s="7">
        <v>1308</v>
      </c>
    </row>
    <row r="4193" spans="1:9">
      <c r="A4193" s="7" t="s">
        <v>9</v>
      </c>
      <c r="B4193" s="7">
        <v>110134</v>
      </c>
      <c r="C4193" s="302" t="s">
        <v>7095</v>
      </c>
      <c r="D4193" s="7" t="s">
        <v>7096</v>
      </c>
      <c r="E4193" s="7" t="s">
        <v>28</v>
      </c>
      <c r="F4193" s="7" t="s">
        <v>12</v>
      </c>
      <c r="G4193" s="32">
        <v>19694.798319327732</v>
      </c>
      <c r="H4193" s="7">
        <v>107</v>
      </c>
      <c r="I4193" s="7">
        <v>1318</v>
      </c>
    </row>
    <row r="4194" spans="1:9">
      <c r="A4194" s="7" t="s">
        <v>9</v>
      </c>
      <c r="B4194" s="7">
        <v>110135</v>
      </c>
      <c r="C4194" s="302" t="s">
        <v>7097</v>
      </c>
      <c r="D4194" s="7" t="s">
        <v>7098</v>
      </c>
      <c r="E4194" s="7" t="s">
        <v>14</v>
      </c>
      <c r="F4194" s="7" t="s">
        <v>12</v>
      </c>
      <c r="G4194" s="32">
        <v>6554.6386554621859</v>
      </c>
      <c r="H4194" s="7">
        <v>117</v>
      </c>
      <c r="I4194" s="7">
        <v>1397</v>
      </c>
    </row>
    <row r="4195" spans="1:9">
      <c r="A4195" s="7" t="s">
        <v>9</v>
      </c>
      <c r="B4195" s="7">
        <v>110136</v>
      </c>
      <c r="C4195" s="302" t="s">
        <v>7099</v>
      </c>
      <c r="D4195" s="7" t="s">
        <v>7100</v>
      </c>
      <c r="E4195" s="7" t="s">
        <v>14</v>
      </c>
      <c r="F4195" s="7" t="s">
        <v>12</v>
      </c>
      <c r="G4195" s="32">
        <v>16723</v>
      </c>
      <c r="H4195" s="7">
        <v>117</v>
      </c>
      <c r="I4195" s="7">
        <v>1397</v>
      </c>
    </row>
    <row r="4196" spans="1:9">
      <c r="A4196" s="7" t="s">
        <v>16</v>
      </c>
      <c r="B4196" s="7">
        <v>110137</v>
      </c>
      <c r="C4196" s="302" t="s">
        <v>7101</v>
      </c>
      <c r="D4196" s="7" t="s">
        <v>7102</v>
      </c>
      <c r="E4196" s="7" t="s">
        <v>20</v>
      </c>
      <c r="F4196" s="7" t="s">
        <v>12</v>
      </c>
      <c r="G4196" s="32">
        <v>16386.537815126052</v>
      </c>
      <c r="H4196" s="7">
        <v>413</v>
      </c>
      <c r="I4196" s="7">
        <v>1683</v>
      </c>
    </row>
    <row r="4197" spans="1:9">
      <c r="A4197" s="7" t="s">
        <v>53</v>
      </c>
      <c r="B4197" s="7">
        <v>110139</v>
      </c>
      <c r="C4197" s="302" t="s">
        <v>7103</v>
      </c>
      <c r="D4197" s="7" t="s">
        <v>7104</v>
      </c>
      <c r="E4197" s="7" t="s">
        <v>354</v>
      </c>
      <c r="F4197" s="7" t="s">
        <v>12</v>
      </c>
      <c r="G4197" s="32">
        <v>33250</v>
      </c>
      <c r="H4197" s="7">
        <v>918</v>
      </c>
      <c r="I4197" s="7">
        <v>2129</v>
      </c>
    </row>
    <row r="4198" spans="1:9">
      <c r="A4198" s="7" t="s">
        <v>9</v>
      </c>
      <c r="B4198" s="7">
        <v>110140</v>
      </c>
      <c r="C4198" s="302" t="s">
        <v>7105</v>
      </c>
      <c r="D4198" s="7" t="s">
        <v>7106</v>
      </c>
      <c r="E4198" s="7" t="s">
        <v>14</v>
      </c>
      <c r="F4198" s="7" t="s">
        <v>12</v>
      </c>
      <c r="G4198" s="32">
        <v>57034.126050420171</v>
      </c>
      <c r="H4198" s="7">
        <v>117</v>
      </c>
      <c r="I4198" s="7">
        <v>1397</v>
      </c>
    </row>
    <row r="4199" spans="1:9">
      <c r="A4199" s="7" t="s">
        <v>137</v>
      </c>
      <c r="B4199" s="7">
        <v>110141</v>
      </c>
      <c r="C4199" s="302" t="s">
        <v>7107</v>
      </c>
      <c r="D4199" s="7" t="s">
        <v>7108</v>
      </c>
      <c r="E4199" s="7" t="s">
        <v>139</v>
      </c>
      <c r="F4199" s="7" t="s">
        <v>12</v>
      </c>
      <c r="G4199" s="32">
        <v>41496</v>
      </c>
      <c r="H4199" s="7">
        <v>718</v>
      </c>
      <c r="I4199" s="7">
        <v>1958</v>
      </c>
    </row>
    <row r="4200" spans="1:9">
      <c r="A4200" s="7" t="s">
        <v>53</v>
      </c>
      <c r="B4200" s="7">
        <v>110142</v>
      </c>
      <c r="C4200" s="302" t="s">
        <v>7109</v>
      </c>
      <c r="D4200" s="7" t="s">
        <v>7110</v>
      </c>
      <c r="E4200" s="7" t="s">
        <v>84</v>
      </c>
      <c r="F4200" s="7" t="s">
        <v>12</v>
      </c>
      <c r="G4200" s="32">
        <v>24400</v>
      </c>
      <c r="H4200" s="7">
        <v>946</v>
      </c>
      <c r="I4200" s="7">
        <v>2236</v>
      </c>
    </row>
    <row r="4201" spans="1:9">
      <c r="A4201" s="7" t="s">
        <v>9</v>
      </c>
      <c r="B4201" s="7">
        <v>110143</v>
      </c>
      <c r="C4201" s="302" t="s">
        <v>7111</v>
      </c>
      <c r="D4201" s="7" t="s">
        <v>7112</v>
      </c>
      <c r="E4201" s="7" t="s">
        <v>14</v>
      </c>
      <c r="F4201" s="7" t="s">
        <v>12</v>
      </c>
      <c r="G4201" s="32">
        <v>46428.058823529413</v>
      </c>
      <c r="H4201" s="7">
        <v>117</v>
      </c>
      <c r="I4201" s="7">
        <v>1397</v>
      </c>
    </row>
    <row r="4202" spans="1:9">
      <c r="A4202" s="7" t="s">
        <v>53</v>
      </c>
      <c r="B4202" s="7">
        <v>110144</v>
      </c>
      <c r="C4202" s="302" t="s">
        <v>7113</v>
      </c>
      <c r="D4202" s="7" t="s">
        <v>7114</v>
      </c>
      <c r="E4202" s="7" t="s">
        <v>118</v>
      </c>
      <c r="F4202" s="7" t="s">
        <v>12</v>
      </c>
      <c r="G4202" s="32">
        <v>76932.680672268907</v>
      </c>
      <c r="H4202" s="7">
        <v>945</v>
      </c>
      <c r="I4202" s="7">
        <v>2233</v>
      </c>
    </row>
    <row r="4203" spans="1:9">
      <c r="A4203" s="7" t="s">
        <v>24</v>
      </c>
      <c r="B4203" s="7">
        <v>110146</v>
      </c>
      <c r="C4203" s="302" t="s">
        <v>7115</v>
      </c>
      <c r="D4203" s="7" t="s">
        <v>7116</v>
      </c>
      <c r="E4203" s="7" t="s">
        <v>30</v>
      </c>
      <c r="F4203" s="7" t="s">
        <v>12</v>
      </c>
      <c r="G4203" s="32">
        <v>86633.798319327732</v>
      </c>
      <c r="H4203" s="7">
        <v>715</v>
      </c>
      <c r="I4203" s="7">
        <v>1945</v>
      </c>
    </row>
    <row r="4204" spans="1:9">
      <c r="A4204" s="7" t="s">
        <v>53</v>
      </c>
      <c r="B4204" s="7">
        <v>110147</v>
      </c>
      <c r="C4204" s="302" t="s">
        <v>7117</v>
      </c>
      <c r="D4204" s="7" t="s">
        <v>7118</v>
      </c>
      <c r="E4204" s="7" t="s">
        <v>186</v>
      </c>
      <c r="F4204" s="7" t="s">
        <v>12</v>
      </c>
      <c r="G4204" s="32">
        <v>26984.873949579833</v>
      </c>
      <c r="H4204" s="7">
        <v>907</v>
      </c>
      <c r="I4204" s="7">
        <v>2101</v>
      </c>
    </row>
    <row r="4205" spans="1:9">
      <c r="A4205" s="7" t="s">
        <v>9</v>
      </c>
      <c r="B4205" s="7">
        <v>110148</v>
      </c>
      <c r="C4205" s="302" t="s">
        <v>7119</v>
      </c>
      <c r="D4205" s="7" t="s">
        <v>7120</v>
      </c>
      <c r="E4205" s="7" t="s">
        <v>126</v>
      </c>
      <c r="F4205" s="7" t="s">
        <v>12</v>
      </c>
      <c r="G4205" s="32">
        <v>23086</v>
      </c>
      <c r="H4205" s="7">
        <v>104</v>
      </c>
      <c r="I4205" s="7">
        <v>1312</v>
      </c>
    </row>
    <row r="4206" spans="1:9">
      <c r="A4206" s="7" t="s">
        <v>53</v>
      </c>
      <c r="B4206" s="7">
        <v>110149</v>
      </c>
      <c r="C4206" s="302" t="s">
        <v>7121</v>
      </c>
      <c r="D4206" s="7" t="s">
        <v>7122</v>
      </c>
      <c r="E4206" s="7" t="s">
        <v>55</v>
      </c>
      <c r="F4206" s="7" t="s">
        <v>12</v>
      </c>
      <c r="G4206" s="32">
        <v>52679.100840336134</v>
      </c>
      <c r="H4206" s="7">
        <v>936</v>
      </c>
      <c r="I4206" s="7">
        <v>2201</v>
      </c>
    </row>
    <row r="4207" spans="1:9">
      <c r="A4207" s="7" t="s">
        <v>67</v>
      </c>
      <c r="B4207" s="7">
        <v>110151</v>
      </c>
      <c r="C4207" s="302" t="s">
        <v>7123</v>
      </c>
      <c r="D4207" s="7" t="s">
        <v>7124</v>
      </c>
      <c r="E4207" s="7" t="s">
        <v>69</v>
      </c>
      <c r="F4207" s="7" t="s">
        <v>12</v>
      </c>
      <c r="G4207" s="32">
        <v>101251.21008403362</v>
      </c>
      <c r="H4207" s="7">
        <v>906</v>
      </c>
      <c r="I4207" s="7">
        <v>2914</v>
      </c>
    </row>
    <row r="4208" spans="1:9">
      <c r="A4208" s="7" t="s">
        <v>9</v>
      </c>
      <c r="B4208" s="7">
        <v>110152</v>
      </c>
      <c r="C4208" s="302" t="s">
        <v>7125</v>
      </c>
      <c r="D4208" s="7" t="s">
        <v>7126</v>
      </c>
      <c r="E4208" s="7" t="s">
        <v>14</v>
      </c>
      <c r="F4208" s="7" t="s">
        <v>12</v>
      </c>
      <c r="G4208" s="32">
        <v>13109.277310924372</v>
      </c>
      <c r="H4208" s="7">
        <v>117</v>
      </c>
      <c r="I4208" s="7">
        <v>1397</v>
      </c>
    </row>
    <row r="4209" spans="1:9">
      <c r="A4209" s="7" t="s">
        <v>67</v>
      </c>
      <c r="B4209" s="7">
        <v>110153</v>
      </c>
      <c r="C4209" s="302" t="s">
        <v>7127</v>
      </c>
      <c r="D4209" s="7" t="s">
        <v>7128</v>
      </c>
      <c r="E4209" s="7" t="s">
        <v>69</v>
      </c>
      <c r="F4209" s="7" t="s">
        <v>12</v>
      </c>
      <c r="G4209" s="32">
        <v>41135</v>
      </c>
      <c r="H4209" s="7">
        <v>906</v>
      </c>
      <c r="I4209" s="7">
        <v>2914</v>
      </c>
    </row>
    <row r="4210" spans="1:9">
      <c r="A4210" s="7" t="s">
        <v>53</v>
      </c>
      <c r="B4210" s="7">
        <v>110154</v>
      </c>
      <c r="C4210" s="302" t="s">
        <v>7129</v>
      </c>
      <c r="D4210" s="7" t="s">
        <v>7130</v>
      </c>
      <c r="E4210" s="7" t="s">
        <v>186</v>
      </c>
      <c r="F4210" s="7" t="s">
        <v>12</v>
      </c>
      <c r="G4210" s="32">
        <v>18615.63025210084</v>
      </c>
      <c r="H4210" s="7">
        <v>907</v>
      </c>
      <c r="I4210" s="7">
        <v>2101</v>
      </c>
    </row>
    <row r="4211" spans="1:9">
      <c r="A4211" s="7" t="s">
        <v>53</v>
      </c>
      <c r="B4211" s="7">
        <v>110155</v>
      </c>
      <c r="C4211" s="302" t="s">
        <v>7131</v>
      </c>
      <c r="D4211" s="7" t="s">
        <v>7132</v>
      </c>
      <c r="E4211" s="7" t="s">
        <v>58</v>
      </c>
      <c r="F4211" s="7" t="s">
        <v>12</v>
      </c>
      <c r="G4211" s="32">
        <v>37438.663865546223</v>
      </c>
      <c r="H4211" s="7">
        <v>932</v>
      </c>
      <c r="I4211" s="7">
        <v>2178</v>
      </c>
    </row>
    <row r="4212" spans="1:9">
      <c r="A4212" s="7" t="s">
        <v>16</v>
      </c>
      <c r="B4212" s="7">
        <v>110156</v>
      </c>
      <c r="C4212" s="302" t="s">
        <v>7133</v>
      </c>
      <c r="D4212" s="7" t="s">
        <v>7134</v>
      </c>
      <c r="E4212" s="7" t="s">
        <v>18</v>
      </c>
      <c r="F4212" s="7" t="s">
        <v>12</v>
      </c>
      <c r="G4212" s="32">
        <v>156339.55462184874</v>
      </c>
      <c r="H4212" s="7">
        <v>409</v>
      </c>
      <c r="I4212" s="7">
        <v>1674</v>
      </c>
    </row>
    <row r="4213" spans="1:9">
      <c r="A4213" s="7" t="s">
        <v>53</v>
      </c>
      <c r="B4213" s="7">
        <v>110157</v>
      </c>
      <c r="C4213" s="302" t="s">
        <v>7135</v>
      </c>
      <c r="D4213" s="7" t="s">
        <v>7136</v>
      </c>
      <c r="E4213" s="7" t="s">
        <v>55</v>
      </c>
      <c r="F4213" s="7" t="s">
        <v>12</v>
      </c>
      <c r="G4213" s="32">
        <v>38103.949579831933</v>
      </c>
      <c r="H4213" s="7">
        <v>936</v>
      </c>
      <c r="I4213" s="7">
        <v>2201</v>
      </c>
    </row>
    <row r="4214" spans="1:9">
      <c r="A4214" s="7" t="s">
        <v>67</v>
      </c>
      <c r="B4214" s="7">
        <v>110158</v>
      </c>
      <c r="C4214" s="302" t="s">
        <v>7137</v>
      </c>
      <c r="D4214" s="7" t="s">
        <v>7138</v>
      </c>
      <c r="E4214" s="7" t="s">
        <v>69</v>
      </c>
      <c r="F4214" s="7" t="s">
        <v>12</v>
      </c>
      <c r="G4214" s="32">
        <v>47899.378151260506</v>
      </c>
      <c r="H4214" s="7">
        <v>906</v>
      </c>
      <c r="I4214" s="7">
        <v>2914</v>
      </c>
    </row>
    <row r="4215" spans="1:9">
      <c r="A4215" s="7" t="s">
        <v>9</v>
      </c>
      <c r="B4215" s="7">
        <v>110159</v>
      </c>
      <c r="C4215" s="302" t="s">
        <v>7139</v>
      </c>
      <c r="D4215" s="7" t="s">
        <v>7140</v>
      </c>
      <c r="E4215" s="7" t="s">
        <v>65</v>
      </c>
      <c r="F4215" s="7" t="s">
        <v>12</v>
      </c>
      <c r="G4215" s="32">
        <v>38531.563025210082</v>
      </c>
      <c r="H4215" s="7">
        <v>113</v>
      </c>
      <c r="I4215" s="7">
        <v>1341</v>
      </c>
    </row>
    <row r="4216" spans="1:9">
      <c r="A4216" s="7" t="s">
        <v>53</v>
      </c>
      <c r="B4216" s="7">
        <v>110160</v>
      </c>
      <c r="C4216" s="302" t="s">
        <v>7141</v>
      </c>
      <c r="D4216" s="7" t="s">
        <v>7142</v>
      </c>
      <c r="E4216" s="7" t="s">
        <v>118</v>
      </c>
      <c r="F4216" s="7" t="s">
        <v>12</v>
      </c>
      <c r="G4216" s="32">
        <v>46883.521008403361</v>
      </c>
      <c r="H4216" s="7">
        <v>945</v>
      </c>
      <c r="I4216" s="7">
        <v>2233</v>
      </c>
    </row>
    <row r="4217" spans="1:9">
      <c r="A4217" s="7" t="s">
        <v>53</v>
      </c>
      <c r="B4217" s="7">
        <v>110161</v>
      </c>
      <c r="C4217" s="302" t="s">
        <v>7143</v>
      </c>
      <c r="D4217" s="7" t="s">
        <v>7144</v>
      </c>
      <c r="E4217" s="7" t="s">
        <v>61</v>
      </c>
      <c r="F4217" s="7" t="s">
        <v>12</v>
      </c>
      <c r="G4217" s="32">
        <v>137836.8823529412</v>
      </c>
      <c r="H4217" s="7">
        <v>921</v>
      </c>
      <c r="I4217" s="7">
        <v>2138</v>
      </c>
    </row>
    <row r="4218" spans="1:9">
      <c r="A4218" s="7" t="s">
        <v>53</v>
      </c>
      <c r="B4218" s="7">
        <v>110163</v>
      </c>
      <c r="C4218" s="302" t="s">
        <v>7145</v>
      </c>
      <c r="D4218" s="7" t="s">
        <v>7146</v>
      </c>
      <c r="E4218" s="7" t="s">
        <v>87</v>
      </c>
      <c r="F4218" s="7" t="s">
        <v>12</v>
      </c>
      <c r="G4218" s="32">
        <v>14621.823529411766</v>
      </c>
      <c r="H4218" s="7">
        <v>920</v>
      </c>
      <c r="I4218" s="7">
        <v>2135</v>
      </c>
    </row>
    <row r="4219" spans="1:9">
      <c r="A4219" s="7" t="s">
        <v>53</v>
      </c>
      <c r="B4219" s="7">
        <v>110165</v>
      </c>
      <c r="C4219" s="302" t="s">
        <v>7147</v>
      </c>
      <c r="D4219" s="7" t="s">
        <v>7148</v>
      </c>
      <c r="E4219" s="7" t="s">
        <v>186</v>
      </c>
      <c r="F4219" s="7" t="s">
        <v>12</v>
      </c>
      <c r="G4219" s="32">
        <v>10588.243697478993</v>
      </c>
      <c r="H4219" s="7">
        <v>907</v>
      </c>
      <c r="I4219" s="7">
        <v>2101</v>
      </c>
    </row>
    <row r="4220" spans="1:9">
      <c r="A4220" s="7" t="s">
        <v>31</v>
      </c>
      <c r="B4220" s="7">
        <v>110166</v>
      </c>
      <c r="C4220" s="302" t="s">
        <v>7149</v>
      </c>
      <c r="D4220" s="7" t="s">
        <v>7150</v>
      </c>
      <c r="E4220" s="7" t="s">
        <v>116</v>
      </c>
      <c r="F4220" s="7" t="s">
        <v>12</v>
      </c>
      <c r="G4220" s="32">
        <v>30646.277310924372</v>
      </c>
      <c r="H4220" s="7">
        <v>605</v>
      </c>
      <c r="I4220" s="7">
        <v>1814</v>
      </c>
    </row>
    <row r="4221" spans="1:9">
      <c r="A4221" s="7" t="s">
        <v>67</v>
      </c>
      <c r="B4221" s="7">
        <v>110167</v>
      </c>
      <c r="C4221" s="302" t="s">
        <v>7151</v>
      </c>
      <c r="D4221" s="7" t="s">
        <v>7152</v>
      </c>
      <c r="E4221" s="7" t="s">
        <v>69</v>
      </c>
      <c r="F4221" s="7" t="s">
        <v>12</v>
      </c>
      <c r="G4221" s="32">
        <v>49214.462184873948</v>
      </c>
      <c r="H4221" s="7">
        <v>906</v>
      </c>
      <c r="I4221" s="7">
        <v>2914</v>
      </c>
    </row>
    <row r="4222" spans="1:9">
      <c r="A4222" s="7" t="s">
        <v>31</v>
      </c>
      <c r="B4222" s="7">
        <v>110168</v>
      </c>
      <c r="C4222" s="302" t="s">
        <v>7153</v>
      </c>
      <c r="D4222" s="7" t="s">
        <v>7154</v>
      </c>
      <c r="E4222" s="7" t="s">
        <v>116</v>
      </c>
      <c r="F4222" s="7" t="s">
        <v>12</v>
      </c>
      <c r="G4222" s="32">
        <v>71457.848739495792</v>
      </c>
      <c r="H4222" s="7">
        <v>605</v>
      </c>
      <c r="I4222" s="7">
        <v>1814</v>
      </c>
    </row>
    <row r="4223" spans="1:9">
      <c r="A4223" s="7" t="s">
        <v>67</v>
      </c>
      <c r="B4223" s="7">
        <v>110170</v>
      </c>
      <c r="C4223" s="302" t="s">
        <v>7155</v>
      </c>
      <c r="D4223" s="7" t="s">
        <v>7156</v>
      </c>
      <c r="E4223" s="7" t="s">
        <v>69</v>
      </c>
      <c r="F4223" s="7" t="s">
        <v>12</v>
      </c>
      <c r="G4223" s="32">
        <v>45903.428571428572</v>
      </c>
      <c r="H4223" s="7">
        <v>906</v>
      </c>
      <c r="I4223" s="7">
        <v>2914</v>
      </c>
    </row>
    <row r="4224" spans="1:9">
      <c r="A4224" s="7" t="s">
        <v>16</v>
      </c>
      <c r="B4224" s="7">
        <v>110171</v>
      </c>
      <c r="C4224" s="302" t="s">
        <v>7157</v>
      </c>
      <c r="D4224" s="7" t="s">
        <v>7158</v>
      </c>
      <c r="E4224" s="7" t="s">
        <v>18</v>
      </c>
      <c r="F4224" s="7" t="s">
        <v>12</v>
      </c>
      <c r="G4224" s="32">
        <v>30722.882352941182</v>
      </c>
      <c r="H4224" s="7">
        <v>409</v>
      </c>
      <c r="I4224" s="7">
        <v>1674</v>
      </c>
    </row>
    <row r="4225" spans="1:9">
      <c r="A4225" s="7" t="s">
        <v>423</v>
      </c>
      <c r="B4225" s="7">
        <v>110173</v>
      </c>
      <c r="C4225" s="302" t="s">
        <v>7159</v>
      </c>
      <c r="D4225" s="7" t="s">
        <v>7160</v>
      </c>
      <c r="E4225" s="7" t="s">
        <v>451</v>
      </c>
      <c r="F4225" s="7" t="s">
        <v>12</v>
      </c>
      <c r="G4225" s="32">
        <v>56974.159663865546</v>
      </c>
      <c r="H4225" s="7">
        <v>410</v>
      </c>
      <c r="I4225" s="7">
        <v>1644</v>
      </c>
    </row>
    <row r="4226" spans="1:9">
      <c r="A4226" s="7" t="s">
        <v>53</v>
      </c>
      <c r="B4226" s="7">
        <v>110174</v>
      </c>
      <c r="C4226" s="302" t="s">
        <v>7161</v>
      </c>
      <c r="D4226" s="7" t="s">
        <v>7162</v>
      </c>
      <c r="E4226" s="7" t="s">
        <v>55</v>
      </c>
      <c r="F4226" s="7" t="s">
        <v>12</v>
      </c>
      <c r="G4226" s="32">
        <v>57479.02521008403</v>
      </c>
      <c r="H4226" s="7">
        <v>936</v>
      </c>
      <c r="I4226" s="7">
        <v>2201</v>
      </c>
    </row>
    <row r="4227" spans="1:9">
      <c r="A4227" s="7" t="s">
        <v>53</v>
      </c>
      <c r="B4227" s="7">
        <v>110175</v>
      </c>
      <c r="C4227" s="302" t="s">
        <v>7163</v>
      </c>
      <c r="D4227" s="7" t="s">
        <v>7164</v>
      </c>
      <c r="E4227" s="7" t="s">
        <v>61</v>
      </c>
      <c r="F4227" s="7" t="s">
        <v>12</v>
      </c>
      <c r="G4227" s="32">
        <v>31970.352941176472</v>
      </c>
      <c r="H4227" s="7">
        <v>921</v>
      </c>
      <c r="I4227" s="7">
        <v>2138</v>
      </c>
    </row>
    <row r="4228" spans="1:9">
      <c r="A4228" s="7" t="s">
        <v>53</v>
      </c>
      <c r="B4228" s="7">
        <v>110177</v>
      </c>
      <c r="C4228" s="302" t="s">
        <v>7165</v>
      </c>
      <c r="D4228" s="7" t="s">
        <v>7166</v>
      </c>
      <c r="E4228" s="7" t="s">
        <v>354</v>
      </c>
      <c r="F4228" s="7" t="s">
        <v>12</v>
      </c>
      <c r="G4228" s="32">
        <v>25111.260504201684</v>
      </c>
      <c r="H4228" s="7">
        <v>918</v>
      </c>
      <c r="I4228" s="7">
        <v>2129</v>
      </c>
    </row>
    <row r="4229" spans="1:9">
      <c r="A4229" s="7" t="s">
        <v>53</v>
      </c>
      <c r="B4229" s="7">
        <v>110178</v>
      </c>
      <c r="C4229" s="302" t="s">
        <v>7167</v>
      </c>
      <c r="D4229" s="7" t="s">
        <v>7168</v>
      </c>
      <c r="E4229" s="7" t="s">
        <v>84</v>
      </c>
      <c r="F4229" s="7" t="s">
        <v>12</v>
      </c>
      <c r="G4229" s="32">
        <v>18741.176470588238</v>
      </c>
      <c r="H4229" s="7">
        <v>946</v>
      </c>
      <c r="I4229" s="7">
        <v>2236</v>
      </c>
    </row>
    <row r="4230" spans="1:9">
      <c r="A4230" s="7" t="s">
        <v>53</v>
      </c>
      <c r="B4230" s="7">
        <v>110179</v>
      </c>
      <c r="C4230" s="302" t="s">
        <v>7169</v>
      </c>
      <c r="D4230" s="7" t="s">
        <v>7170</v>
      </c>
      <c r="E4230" s="7" t="s">
        <v>118</v>
      </c>
      <c r="F4230" s="7" t="s">
        <v>12</v>
      </c>
      <c r="G4230" s="32">
        <v>38177.823529411769</v>
      </c>
      <c r="H4230" s="7">
        <v>945</v>
      </c>
      <c r="I4230" s="7">
        <v>2233</v>
      </c>
    </row>
    <row r="4231" spans="1:9">
      <c r="A4231" s="7" t="s">
        <v>16</v>
      </c>
      <c r="B4231" s="7">
        <v>110181</v>
      </c>
      <c r="C4231" s="302" t="s">
        <v>7171</v>
      </c>
      <c r="D4231" s="7" t="s">
        <v>7172</v>
      </c>
      <c r="E4231" s="7" t="s">
        <v>20</v>
      </c>
      <c r="F4231" s="7" t="s">
        <v>12</v>
      </c>
      <c r="G4231" s="32">
        <v>31932.915966386554</v>
      </c>
      <c r="H4231" s="7">
        <v>413</v>
      </c>
      <c r="I4231" s="7">
        <v>1683</v>
      </c>
    </row>
    <row r="4232" spans="1:9">
      <c r="A4232" s="7" t="s">
        <v>53</v>
      </c>
      <c r="B4232" s="7">
        <v>110182</v>
      </c>
      <c r="C4232" s="302" t="s">
        <v>7173</v>
      </c>
      <c r="D4232" s="7" t="s">
        <v>7174</v>
      </c>
      <c r="E4232" s="7" t="s">
        <v>225</v>
      </c>
      <c r="F4232" s="7" t="s">
        <v>12</v>
      </c>
      <c r="G4232" s="32">
        <v>22020</v>
      </c>
      <c r="H4232" s="7">
        <v>908</v>
      </c>
      <c r="I4232" s="7">
        <v>2104</v>
      </c>
    </row>
    <row r="4233" spans="1:9">
      <c r="A4233" s="7" t="s">
        <v>24</v>
      </c>
      <c r="B4233" s="7">
        <v>110183</v>
      </c>
      <c r="C4233" s="302" t="s">
        <v>7175</v>
      </c>
      <c r="D4233" s="7" t="s">
        <v>7176</v>
      </c>
      <c r="E4233" s="7" t="s">
        <v>95</v>
      </c>
      <c r="F4233" s="7" t="s">
        <v>12</v>
      </c>
      <c r="G4233" s="32">
        <v>47899.378151260506</v>
      </c>
      <c r="H4233" s="7">
        <v>713</v>
      </c>
      <c r="I4233" s="7">
        <v>1939</v>
      </c>
    </row>
    <row r="4234" spans="1:9">
      <c r="A4234" s="7" t="s">
        <v>137</v>
      </c>
      <c r="B4234" s="7">
        <v>110184</v>
      </c>
      <c r="C4234" s="302" t="s">
        <v>7177</v>
      </c>
      <c r="D4234" s="7" t="s">
        <v>7178</v>
      </c>
      <c r="E4234" s="7" t="s">
        <v>139</v>
      </c>
      <c r="F4234" s="7" t="s">
        <v>12</v>
      </c>
      <c r="G4234" s="32">
        <v>31932.915966386554</v>
      </c>
      <c r="H4234" s="7">
        <v>718</v>
      </c>
      <c r="I4234" s="7">
        <v>1958</v>
      </c>
    </row>
    <row r="4235" spans="1:9">
      <c r="A4235" s="7" t="s">
        <v>9</v>
      </c>
      <c r="B4235" s="7">
        <v>110185</v>
      </c>
      <c r="C4235" s="302" t="s">
        <v>7179</v>
      </c>
      <c r="D4235" s="7" t="s">
        <v>7180</v>
      </c>
      <c r="E4235" s="7" t="s">
        <v>11</v>
      </c>
      <c r="F4235" s="7" t="s">
        <v>12</v>
      </c>
      <c r="G4235" s="32">
        <v>12000</v>
      </c>
      <c r="H4235" s="7">
        <v>102</v>
      </c>
      <c r="I4235" s="7">
        <v>1304</v>
      </c>
    </row>
    <row r="4236" spans="1:9">
      <c r="A4236" s="7" t="s">
        <v>67</v>
      </c>
      <c r="B4236" s="7">
        <v>110186</v>
      </c>
      <c r="C4236" s="302" t="s">
        <v>7181</v>
      </c>
      <c r="D4236" s="7" t="s">
        <v>7182</v>
      </c>
      <c r="E4236" s="7" t="s">
        <v>69</v>
      </c>
      <c r="F4236" s="7" t="s">
        <v>12</v>
      </c>
      <c r="G4236" s="32">
        <v>51039.117647058825</v>
      </c>
      <c r="H4236" s="7">
        <v>906</v>
      </c>
      <c r="I4236" s="7">
        <v>2914</v>
      </c>
    </row>
    <row r="4237" spans="1:9">
      <c r="A4237" s="7" t="s">
        <v>137</v>
      </c>
      <c r="B4237" s="7">
        <v>110188</v>
      </c>
      <c r="C4237" s="302" t="s">
        <v>7183</v>
      </c>
      <c r="D4237" s="7" t="s">
        <v>7184</v>
      </c>
      <c r="E4237" s="7" t="s">
        <v>139</v>
      </c>
      <c r="F4237" s="7" t="s">
        <v>12</v>
      </c>
      <c r="G4237" s="32">
        <v>31932.915966386554</v>
      </c>
      <c r="H4237" s="7">
        <v>718</v>
      </c>
      <c r="I4237" s="7">
        <v>1958</v>
      </c>
    </row>
    <row r="4238" spans="1:9">
      <c r="A4238" s="7" t="s">
        <v>53</v>
      </c>
      <c r="B4238" s="7">
        <v>110189</v>
      </c>
      <c r="C4238" s="302" t="s">
        <v>7185</v>
      </c>
      <c r="D4238" s="7" t="s">
        <v>7186</v>
      </c>
      <c r="E4238" s="7" t="s">
        <v>134</v>
      </c>
      <c r="F4238" s="7" t="s">
        <v>12</v>
      </c>
      <c r="G4238" s="32">
        <v>19399.546218487394</v>
      </c>
      <c r="H4238" s="7">
        <v>938</v>
      </c>
      <c r="I4238" s="7">
        <v>2208</v>
      </c>
    </row>
    <row r="4239" spans="1:9">
      <c r="A4239" s="7" t="s">
        <v>9</v>
      </c>
      <c r="B4239" s="7">
        <v>110190</v>
      </c>
      <c r="C4239" s="302" t="s">
        <v>7187</v>
      </c>
      <c r="D4239" s="7" t="s">
        <v>7188</v>
      </c>
      <c r="E4239" s="7" t="s">
        <v>126</v>
      </c>
      <c r="F4239" s="7" t="s">
        <v>12</v>
      </c>
      <c r="G4239" s="32">
        <v>161210.63025210085</v>
      </c>
      <c r="H4239" s="7">
        <v>104</v>
      </c>
      <c r="I4239" s="7">
        <v>1312</v>
      </c>
    </row>
    <row r="4240" spans="1:9">
      <c r="A4240" s="7" t="s">
        <v>24</v>
      </c>
      <c r="B4240" s="7">
        <v>110191</v>
      </c>
      <c r="C4240" s="302" t="s">
        <v>7189</v>
      </c>
      <c r="D4240" s="7" t="s">
        <v>7190</v>
      </c>
      <c r="E4240" s="7" t="s">
        <v>376</v>
      </c>
      <c r="F4240" s="7" t="s">
        <v>12</v>
      </c>
      <c r="G4240" s="32">
        <v>43922.394957983197</v>
      </c>
      <c r="H4240" s="7">
        <v>712</v>
      </c>
      <c r="I4240" s="7">
        <v>1934</v>
      </c>
    </row>
    <row r="4241" spans="1:9">
      <c r="A4241" s="7" t="s">
        <v>53</v>
      </c>
      <c r="B4241" s="7">
        <v>110192</v>
      </c>
      <c r="C4241" s="302" t="s">
        <v>7191</v>
      </c>
      <c r="D4241" s="7" t="s">
        <v>7192</v>
      </c>
      <c r="E4241" s="7" t="s">
        <v>84</v>
      </c>
      <c r="F4241" s="7" t="s">
        <v>12</v>
      </c>
      <c r="G4241" s="32">
        <v>27731.109243697476</v>
      </c>
      <c r="H4241" s="7">
        <v>946</v>
      </c>
      <c r="I4241" s="7">
        <v>2236</v>
      </c>
    </row>
    <row r="4242" spans="1:9">
      <c r="A4242" s="7" t="s">
        <v>53</v>
      </c>
      <c r="B4242" s="7">
        <v>110193</v>
      </c>
      <c r="C4242" s="302" t="s">
        <v>7193</v>
      </c>
      <c r="D4242" s="7" t="s">
        <v>7194</v>
      </c>
      <c r="E4242" s="7" t="s">
        <v>198</v>
      </c>
      <c r="F4242" s="7" t="s">
        <v>12</v>
      </c>
      <c r="G4242" s="32">
        <v>63550.252100840342</v>
      </c>
      <c r="H4242" s="7">
        <v>935</v>
      </c>
      <c r="I4242" s="7">
        <v>2198</v>
      </c>
    </row>
    <row r="4243" spans="1:9">
      <c r="A4243" s="7" t="s">
        <v>24</v>
      </c>
      <c r="B4243" s="7">
        <v>110194</v>
      </c>
      <c r="C4243" s="302" t="s">
        <v>7195</v>
      </c>
      <c r="D4243" s="7" t="s">
        <v>7196</v>
      </c>
      <c r="E4243" s="7" t="s">
        <v>52</v>
      </c>
      <c r="F4243" s="7" t="s">
        <v>12</v>
      </c>
      <c r="G4243" s="32">
        <v>16806.798319327732</v>
      </c>
      <c r="H4243" s="7">
        <v>720</v>
      </c>
      <c r="I4243" s="7">
        <v>1981</v>
      </c>
    </row>
    <row r="4244" spans="1:9">
      <c r="A4244" s="7" t="s">
        <v>53</v>
      </c>
      <c r="B4244" s="7">
        <v>110195</v>
      </c>
      <c r="C4244" s="302" t="s">
        <v>7197</v>
      </c>
      <c r="D4244" s="7" t="s">
        <v>7198</v>
      </c>
      <c r="E4244" s="7" t="s">
        <v>84</v>
      </c>
      <c r="F4244" s="7" t="s">
        <v>12</v>
      </c>
      <c r="G4244" s="32">
        <v>21381.915966386554</v>
      </c>
      <c r="H4244" s="7">
        <v>946</v>
      </c>
      <c r="I4244" s="7">
        <v>2236</v>
      </c>
    </row>
    <row r="4245" spans="1:9">
      <c r="A4245" s="7" t="s">
        <v>53</v>
      </c>
      <c r="B4245" s="7">
        <v>110196</v>
      </c>
      <c r="C4245" s="302" t="s">
        <v>7199</v>
      </c>
      <c r="D4245" s="7" t="s">
        <v>7200</v>
      </c>
      <c r="E4245" s="7" t="s">
        <v>186</v>
      </c>
      <c r="F4245" s="7" t="s">
        <v>12</v>
      </c>
      <c r="G4245" s="32">
        <v>18151.26050420168</v>
      </c>
      <c r="H4245" s="7">
        <v>907</v>
      </c>
      <c r="I4245" s="7">
        <v>2101</v>
      </c>
    </row>
    <row r="4246" spans="1:9">
      <c r="A4246" s="7" t="s">
        <v>16</v>
      </c>
      <c r="B4246" s="7">
        <v>110197</v>
      </c>
      <c r="C4246" s="302" t="s">
        <v>7201</v>
      </c>
      <c r="D4246" s="7" t="s">
        <v>7202</v>
      </c>
      <c r="E4246" s="7" t="s">
        <v>170</v>
      </c>
      <c r="F4246" s="7" t="s">
        <v>12</v>
      </c>
      <c r="G4246" s="32">
        <v>11205.882352941177</v>
      </c>
      <c r="H4246" s="7">
        <v>411</v>
      </c>
      <c r="I4246" s="7">
        <v>1677</v>
      </c>
    </row>
    <row r="4247" spans="1:9">
      <c r="A4247" s="7" t="s">
        <v>53</v>
      </c>
      <c r="B4247" s="7">
        <v>110198</v>
      </c>
      <c r="C4247" s="302" t="s">
        <v>7203</v>
      </c>
      <c r="D4247" s="7" t="s">
        <v>7204</v>
      </c>
      <c r="E4247" s="7" t="s">
        <v>72</v>
      </c>
      <c r="F4247" s="7" t="s">
        <v>12</v>
      </c>
      <c r="G4247" s="32">
        <v>21176.403361344539</v>
      </c>
      <c r="H4247" s="7">
        <v>923</v>
      </c>
      <c r="I4247" s="7">
        <v>2148</v>
      </c>
    </row>
    <row r="4248" spans="1:9">
      <c r="A4248" s="7" t="s">
        <v>53</v>
      </c>
      <c r="B4248" s="7">
        <v>110199</v>
      </c>
      <c r="C4248" s="302" t="s">
        <v>7205</v>
      </c>
      <c r="D4248" s="7" t="s">
        <v>7206</v>
      </c>
      <c r="E4248" s="7" t="s">
        <v>198</v>
      </c>
      <c r="F4248" s="7" t="s">
        <v>12</v>
      </c>
      <c r="G4248" s="32">
        <v>142281.27731092437</v>
      </c>
      <c r="H4248" s="7">
        <v>935</v>
      </c>
      <c r="I4248" s="7">
        <v>2198</v>
      </c>
    </row>
    <row r="4249" spans="1:9">
      <c r="A4249" s="7" t="s">
        <v>53</v>
      </c>
      <c r="B4249" s="7">
        <v>110200</v>
      </c>
      <c r="C4249" s="302" t="s">
        <v>7207</v>
      </c>
      <c r="D4249" s="7" t="s">
        <v>7208</v>
      </c>
      <c r="E4249" s="7" t="s">
        <v>84</v>
      </c>
      <c r="F4249" s="7" t="s">
        <v>12</v>
      </c>
      <c r="G4249" s="32">
        <v>21176.403361344539</v>
      </c>
      <c r="H4249" s="7">
        <v>946</v>
      </c>
      <c r="I4249" s="7">
        <v>2236</v>
      </c>
    </row>
    <row r="4250" spans="1:9">
      <c r="A4250" s="7" t="s">
        <v>423</v>
      </c>
      <c r="B4250" s="7">
        <v>110202</v>
      </c>
      <c r="C4250" s="302" t="s">
        <v>7209</v>
      </c>
      <c r="D4250" s="7" t="s">
        <v>7210</v>
      </c>
      <c r="E4250" s="7" t="s">
        <v>425</v>
      </c>
      <c r="F4250" s="7" t="s">
        <v>12</v>
      </c>
      <c r="G4250" s="32">
        <v>22689.058823529413</v>
      </c>
      <c r="H4250" s="7">
        <v>405</v>
      </c>
      <c r="I4250" s="7">
        <v>1641</v>
      </c>
    </row>
    <row r="4251" spans="1:9">
      <c r="A4251" s="7" t="s">
        <v>53</v>
      </c>
      <c r="B4251" s="7">
        <v>110203</v>
      </c>
      <c r="C4251" s="302" t="s">
        <v>7211</v>
      </c>
      <c r="D4251" s="7" t="s">
        <v>7212</v>
      </c>
      <c r="E4251" s="7" t="s">
        <v>118</v>
      </c>
      <c r="F4251" s="7" t="s">
        <v>12</v>
      </c>
      <c r="G4251" s="32">
        <v>30000</v>
      </c>
      <c r="H4251" s="7">
        <v>945</v>
      </c>
      <c r="I4251" s="7">
        <v>2233</v>
      </c>
    </row>
    <row r="4252" spans="1:9">
      <c r="A4252" s="7" t="s">
        <v>67</v>
      </c>
      <c r="B4252" s="7">
        <v>110204</v>
      </c>
      <c r="C4252" s="302" t="s">
        <v>7213</v>
      </c>
      <c r="D4252" s="7" t="s">
        <v>7214</v>
      </c>
      <c r="E4252" s="7" t="s">
        <v>69</v>
      </c>
      <c r="F4252" s="7" t="s">
        <v>12</v>
      </c>
      <c r="G4252" s="32">
        <v>78938.915966386558</v>
      </c>
      <c r="H4252" s="7">
        <v>906</v>
      </c>
      <c r="I4252" s="7">
        <v>2914</v>
      </c>
    </row>
    <row r="4253" spans="1:9">
      <c r="A4253" s="7" t="s">
        <v>9</v>
      </c>
      <c r="B4253" s="7">
        <v>110205</v>
      </c>
      <c r="C4253" s="302" t="s">
        <v>7215</v>
      </c>
      <c r="D4253" s="7" t="s">
        <v>7216</v>
      </c>
      <c r="E4253" s="7" t="s">
        <v>126</v>
      </c>
      <c r="F4253" s="7" t="s">
        <v>12</v>
      </c>
      <c r="G4253" s="32">
        <v>141411.80672268907</v>
      </c>
      <c r="H4253" s="7">
        <v>104</v>
      </c>
      <c r="I4253" s="7">
        <v>1312</v>
      </c>
    </row>
    <row r="4254" spans="1:9">
      <c r="A4254" s="7" t="s">
        <v>41</v>
      </c>
      <c r="B4254" s="7">
        <v>110207</v>
      </c>
      <c r="C4254" s="302" t="s">
        <v>7217</v>
      </c>
      <c r="D4254" s="7" t="s">
        <v>7218</v>
      </c>
      <c r="E4254" s="7" t="s">
        <v>43</v>
      </c>
      <c r="F4254" s="7" t="s">
        <v>12</v>
      </c>
      <c r="G4254" s="32">
        <v>111119.48739495799</v>
      </c>
      <c r="H4254" s="7">
        <v>620</v>
      </c>
      <c r="I4254" s="7">
        <v>1878</v>
      </c>
    </row>
    <row r="4255" spans="1:9">
      <c r="A4255" s="7" t="s">
        <v>24</v>
      </c>
      <c r="B4255" s="7">
        <v>110209</v>
      </c>
      <c r="C4255" s="302" t="s">
        <v>7219</v>
      </c>
      <c r="D4255" s="7" t="s">
        <v>7220</v>
      </c>
      <c r="E4255" s="7" t="s">
        <v>52</v>
      </c>
      <c r="F4255" s="7" t="s">
        <v>12</v>
      </c>
      <c r="G4255" s="32">
        <v>31932.915966386554</v>
      </c>
      <c r="H4255" s="7">
        <v>720</v>
      </c>
      <c r="I4255" s="7">
        <v>1981</v>
      </c>
    </row>
    <row r="4256" spans="1:9">
      <c r="A4256" s="7" t="s">
        <v>137</v>
      </c>
      <c r="B4256" s="7">
        <v>110210</v>
      </c>
      <c r="C4256" s="302" t="s">
        <v>7221</v>
      </c>
      <c r="D4256" s="7" t="s">
        <v>7222</v>
      </c>
      <c r="E4256" s="7" t="s">
        <v>139</v>
      </c>
      <c r="F4256" s="7" t="s">
        <v>12</v>
      </c>
      <c r="G4256" s="32">
        <v>36882.495798319331</v>
      </c>
      <c r="H4256" s="7">
        <v>718</v>
      </c>
      <c r="I4256" s="7">
        <v>1958</v>
      </c>
    </row>
    <row r="4257" spans="1:9">
      <c r="A4257" s="7" t="s">
        <v>16</v>
      </c>
      <c r="B4257" s="7">
        <v>110211</v>
      </c>
      <c r="C4257" s="302" t="s">
        <v>7223</v>
      </c>
      <c r="D4257" s="7" t="s">
        <v>7224</v>
      </c>
      <c r="E4257" s="7" t="s">
        <v>18</v>
      </c>
      <c r="F4257" s="7" t="s">
        <v>12</v>
      </c>
      <c r="G4257" s="32">
        <v>30552.941176470591</v>
      </c>
      <c r="H4257" s="7">
        <v>409</v>
      </c>
      <c r="I4257" s="7">
        <v>1674</v>
      </c>
    </row>
    <row r="4258" spans="1:9">
      <c r="A4258" s="7" t="s">
        <v>137</v>
      </c>
      <c r="B4258" s="7">
        <v>110212</v>
      </c>
      <c r="C4258" s="302" t="s">
        <v>7225</v>
      </c>
      <c r="D4258" s="7" t="s">
        <v>7226</v>
      </c>
      <c r="E4258" s="7" t="s">
        <v>139</v>
      </c>
      <c r="F4258" s="7" t="s">
        <v>12</v>
      </c>
      <c r="G4258" s="32">
        <v>42789.97478991597</v>
      </c>
      <c r="H4258" s="7">
        <v>718</v>
      </c>
      <c r="I4258" s="7">
        <v>1958</v>
      </c>
    </row>
    <row r="4259" spans="1:9">
      <c r="A4259" s="7" t="s">
        <v>53</v>
      </c>
      <c r="B4259" s="7">
        <v>110213</v>
      </c>
      <c r="C4259" s="302" t="s">
        <v>7227</v>
      </c>
      <c r="D4259" s="7" t="s">
        <v>7228</v>
      </c>
      <c r="E4259" s="7" t="s">
        <v>198</v>
      </c>
      <c r="F4259" s="7" t="s">
        <v>12</v>
      </c>
      <c r="G4259" s="32">
        <v>33056.403361344543</v>
      </c>
      <c r="H4259" s="7">
        <v>935</v>
      </c>
      <c r="I4259" s="7">
        <v>2198</v>
      </c>
    </row>
    <row r="4260" spans="1:9">
      <c r="A4260" s="7" t="s">
        <v>9</v>
      </c>
      <c r="B4260" s="7">
        <v>110215</v>
      </c>
      <c r="C4260" s="302" t="s">
        <v>7229</v>
      </c>
      <c r="D4260" s="7" t="s">
        <v>7230</v>
      </c>
      <c r="E4260" s="7" t="s">
        <v>28</v>
      </c>
      <c r="F4260" s="7" t="s">
        <v>12</v>
      </c>
      <c r="G4260" s="32">
        <v>8580.0000000000018</v>
      </c>
      <c r="H4260" s="7">
        <v>107</v>
      </c>
      <c r="I4260" s="7">
        <v>1318</v>
      </c>
    </row>
    <row r="4261" spans="1:9">
      <c r="A4261" s="7" t="s">
        <v>137</v>
      </c>
      <c r="B4261" s="7">
        <v>110216</v>
      </c>
      <c r="C4261" s="302" t="s">
        <v>7231</v>
      </c>
      <c r="D4261" s="7" t="s">
        <v>7232</v>
      </c>
      <c r="E4261" s="7" t="s">
        <v>139</v>
      </c>
      <c r="F4261" s="7" t="s">
        <v>12</v>
      </c>
      <c r="G4261" s="32">
        <v>71848.68907563026</v>
      </c>
      <c r="H4261" s="7">
        <v>718</v>
      </c>
      <c r="I4261" s="7">
        <v>1960</v>
      </c>
    </row>
    <row r="4262" spans="1:9">
      <c r="A4262" s="7" t="s">
        <v>9</v>
      </c>
      <c r="B4262" s="7">
        <v>110217</v>
      </c>
      <c r="C4262" s="302" t="s">
        <v>7233</v>
      </c>
      <c r="D4262" s="7" t="s">
        <v>7234</v>
      </c>
      <c r="E4262" s="7" t="s">
        <v>153</v>
      </c>
      <c r="F4262" s="7" t="s">
        <v>12</v>
      </c>
      <c r="G4262" s="32">
        <v>3639.4957983193281</v>
      </c>
      <c r="H4262" s="7">
        <v>116</v>
      </c>
      <c r="I4262" s="7">
        <v>1346</v>
      </c>
    </row>
    <row r="4263" spans="1:9">
      <c r="A4263" s="7" t="s">
        <v>53</v>
      </c>
      <c r="B4263" s="7">
        <v>110218</v>
      </c>
      <c r="C4263" s="302" t="s">
        <v>7235</v>
      </c>
      <c r="D4263" s="7" t="s">
        <v>7236</v>
      </c>
      <c r="E4263" s="7" t="s">
        <v>143</v>
      </c>
      <c r="F4263" s="7" t="s">
        <v>12</v>
      </c>
      <c r="G4263" s="32">
        <v>21176.403361344539</v>
      </c>
      <c r="H4263" s="7">
        <v>919</v>
      </c>
      <c r="I4263" s="7">
        <v>2132</v>
      </c>
    </row>
    <row r="4264" spans="1:9">
      <c r="A4264" s="7" t="s">
        <v>53</v>
      </c>
      <c r="B4264" s="7">
        <v>110220</v>
      </c>
      <c r="C4264" s="302" t="s">
        <v>7237</v>
      </c>
      <c r="D4264" s="7" t="s">
        <v>7238</v>
      </c>
      <c r="E4264" s="7" t="s">
        <v>111</v>
      </c>
      <c r="F4264" s="7" t="s">
        <v>12</v>
      </c>
      <c r="G4264" s="32">
        <v>12983.193277310926</v>
      </c>
      <c r="H4264" s="7">
        <v>934</v>
      </c>
      <c r="I4264" s="7">
        <v>2192</v>
      </c>
    </row>
    <row r="4265" spans="1:9">
      <c r="A4265" s="7" t="s">
        <v>53</v>
      </c>
      <c r="B4265" s="7">
        <v>110221</v>
      </c>
      <c r="C4265" s="302" t="s">
        <v>7239</v>
      </c>
      <c r="D4265" s="7" t="s">
        <v>7240</v>
      </c>
      <c r="E4265" s="7" t="s">
        <v>87</v>
      </c>
      <c r="F4265" s="7" t="s">
        <v>12</v>
      </c>
      <c r="G4265" s="32">
        <v>25015.058823529413</v>
      </c>
      <c r="H4265" s="7">
        <v>920</v>
      </c>
      <c r="I4265" s="7">
        <v>2135</v>
      </c>
    </row>
    <row r="4266" spans="1:9">
      <c r="A4266" s="7" t="s">
        <v>53</v>
      </c>
      <c r="B4266" s="7">
        <v>110222</v>
      </c>
      <c r="C4266" s="302" t="s">
        <v>7241</v>
      </c>
      <c r="D4266" s="7" t="s">
        <v>7242</v>
      </c>
      <c r="E4266" s="7" t="s">
        <v>111</v>
      </c>
      <c r="F4266" s="7" t="s">
        <v>12</v>
      </c>
      <c r="G4266" s="32">
        <v>41159.840336134454</v>
      </c>
      <c r="H4266" s="7">
        <v>934</v>
      </c>
      <c r="I4266" s="7">
        <v>2192</v>
      </c>
    </row>
    <row r="4267" spans="1:9">
      <c r="A4267" s="7" t="s">
        <v>53</v>
      </c>
      <c r="B4267" s="7">
        <v>110224</v>
      </c>
      <c r="C4267" s="302" t="s">
        <v>7243</v>
      </c>
      <c r="D4267" s="7" t="s">
        <v>7244</v>
      </c>
      <c r="E4267" s="7" t="s">
        <v>1123</v>
      </c>
      <c r="F4267" s="7" t="s">
        <v>12</v>
      </c>
      <c r="G4267" s="32">
        <v>21176.403361344539</v>
      </c>
      <c r="H4267" s="7">
        <v>926</v>
      </c>
      <c r="I4267" s="7">
        <v>2157</v>
      </c>
    </row>
    <row r="4268" spans="1:9">
      <c r="A4268" s="7" t="s">
        <v>53</v>
      </c>
      <c r="B4268" s="7">
        <v>110225</v>
      </c>
      <c r="C4268" s="302" t="s">
        <v>7245</v>
      </c>
      <c r="D4268" s="7" t="s">
        <v>7246</v>
      </c>
      <c r="E4268" s="7" t="s">
        <v>111</v>
      </c>
      <c r="F4268" s="7" t="s">
        <v>12</v>
      </c>
      <c r="G4268" s="32">
        <v>58628.638655462186</v>
      </c>
      <c r="H4268" s="7">
        <v>934</v>
      </c>
      <c r="I4268" s="7">
        <v>2192</v>
      </c>
    </row>
    <row r="4269" spans="1:9">
      <c r="A4269" s="7" t="s">
        <v>9</v>
      </c>
      <c r="B4269" s="7">
        <v>110226</v>
      </c>
      <c r="C4269" s="302" t="s">
        <v>7247</v>
      </c>
      <c r="D4269" s="7" t="s">
        <v>7248</v>
      </c>
      <c r="E4269" s="7" t="s">
        <v>63</v>
      </c>
      <c r="F4269" s="7" t="s">
        <v>12</v>
      </c>
      <c r="G4269" s="32">
        <v>45534.277310924372</v>
      </c>
      <c r="H4269" s="7">
        <v>111</v>
      </c>
      <c r="I4269" s="7">
        <v>1331</v>
      </c>
    </row>
    <row r="4270" spans="1:9">
      <c r="A4270" s="7" t="s">
        <v>53</v>
      </c>
      <c r="B4270" s="7">
        <v>110227</v>
      </c>
      <c r="C4270" s="302" t="s">
        <v>7249</v>
      </c>
      <c r="D4270" s="7" t="s">
        <v>7250</v>
      </c>
      <c r="E4270" s="7" t="s">
        <v>84</v>
      </c>
      <c r="F4270" s="7" t="s">
        <v>12</v>
      </c>
      <c r="G4270" s="32">
        <v>23421.873949579833</v>
      </c>
      <c r="H4270" s="7">
        <v>946</v>
      </c>
      <c r="I4270" s="7">
        <v>2236</v>
      </c>
    </row>
    <row r="4271" spans="1:9">
      <c r="A4271" s="7" t="s">
        <v>53</v>
      </c>
      <c r="B4271" s="7">
        <v>110228</v>
      </c>
      <c r="C4271" s="302" t="s">
        <v>7251</v>
      </c>
      <c r="D4271" s="7" t="s">
        <v>7252</v>
      </c>
      <c r="E4271" s="7" t="s">
        <v>225</v>
      </c>
      <c r="F4271" s="7" t="s">
        <v>12</v>
      </c>
      <c r="G4271" s="32">
        <v>13920</v>
      </c>
      <c r="H4271" s="7">
        <v>908</v>
      </c>
      <c r="I4271" s="7">
        <v>2104</v>
      </c>
    </row>
    <row r="4272" spans="1:9">
      <c r="A4272" s="7" t="s">
        <v>53</v>
      </c>
      <c r="B4272" s="7">
        <v>110229</v>
      </c>
      <c r="C4272" s="302" t="s">
        <v>7253</v>
      </c>
      <c r="D4272" s="7" t="s">
        <v>7254</v>
      </c>
      <c r="E4272" s="7" t="s">
        <v>72</v>
      </c>
      <c r="F4272" s="7" t="s">
        <v>12</v>
      </c>
      <c r="G4272" s="32">
        <v>30252.117647058822</v>
      </c>
      <c r="H4272" s="7">
        <v>923</v>
      </c>
      <c r="I4272" s="7">
        <v>2148</v>
      </c>
    </row>
    <row r="4273" spans="1:9">
      <c r="A4273" s="7" t="s">
        <v>16</v>
      </c>
      <c r="B4273" s="7">
        <v>110230</v>
      </c>
      <c r="C4273" s="302" t="s">
        <v>7255</v>
      </c>
      <c r="D4273" s="7" t="s">
        <v>7256</v>
      </c>
      <c r="E4273" s="7" t="s">
        <v>18</v>
      </c>
      <c r="F4273" s="7" t="s">
        <v>12</v>
      </c>
      <c r="G4273" s="32">
        <v>32022</v>
      </c>
      <c r="H4273" s="7">
        <v>409</v>
      </c>
      <c r="I4273" s="7">
        <v>1674</v>
      </c>
    </row>
    <row r="4274" spans="1:9">
      <c r="A4274" s="7" t="s">
        <v>9</v>
      </c>
      <c r="B4274" s="7">
        <v>110231</v>
      </c>
      <c r="C4274" s="302" t="s">
        <v>7257</v>
      </c>
      <c r="D4274" s="7" t="s">
        <v>7258</v>
      </c>
      <c r="E4274" s="7" t="s">
        <v>126</v>
      </c>
      <c r="F4274" s="7" t="s">
        <v>12</v>
      </c>
      <c r="G4274" s="32">
        <v>143500.21008403361</v>
      </c>
      <c r="H4274" s="7">
        <v>104</v>
      </c>
      <c r="I4274" s="7">
        <v>1312</v>
      </c>
    </row>
    <row r="4275" spans="1:9">
      <c r="A4275" s="7" t="s">
        <v>67</v>
      </c>
      <c r="B4275" s="7">
        <v>110232</v>
      </c>
      <c r="C4275" s="302" t="s">
        <v>7259</v>
      </c>
      <c r="D4275" s="7" t="s">
        <v>7260</v>
      </c>
      <c r="E4275" s="7" t="s">
        <v>69</v>
      </c>
      <c r="F4275" s="7" t="s">
        <v>12</v>
      </c>
      <c r="G4275" s="32">
        <v>43388.067226890758</v>
      </c>
      <c r="H4275" s="7">
        <v>906</v>
      </c>
      <c r="I4275" s="7">
        <v>2914</v>
      </c>
    </row>
    <row r="4276" spans="1:9">
      <c r="A4276" s="7" t="s">
        <v>137</v>
      </c>
      <c r="B4276" s="7">
        <v>110233</v>
      </c>
      <c r="C4276" s="302" t="s">
        <v>7261</v>
      </c>
      <c r="D4276" s="7" t="s">
        <v>7262</v>
      </c>
      <c r="E4276" s="7" t="s">
        <v>139</v>
      </c>
      <c r="F4276" s="7" t="s">
        <v>12</v>
      </c>
      <c r="G4276" s="32">
        <v>43854.789915966387</v>
      </c>
      <c r="H4276" s="7">
        <v>718</v>
      </c>
      <c r="I4276" s="7">
        <v>1958</v>
      </c>
    </row>
    <row r="4277" spans="1:9">
      <c r="A4277" s="7" t="s">
        <v>9</v>
      </c>
      <c r="B4277" s="7">
        <v>110234</v>
      </c>
      <c r="C4277" s="302" t="s">
        <v>7263</v>
      </c>
      <c r="D4277" s="7" t="s">
        <v>7264</v>
      </c>
      <c r="E4277" s="7" t="s">
        <v>28</v>
      </c>
      <c r="F4277" s="7" t="s">
        <v>12</v>
      </c>
      <c r="G4277" s="32">
        <v>16361.344537815126</v>
      </c>
      <c r="H4277" s="7">
        <v>107</v>
      </c>
      <c r="I4277" s="7">
        <v>1318</v>
      </c>
    </row>
    <row r="4278" spans="1:9">
      <c r="A4278" s="7" t="s">
        <v>53</v>
      </c>
      <c r="B4278" s="7">
        <v>110235</v>
      </c>
      <c r="C4278" s="302" t="s">
        <v>7265</v>
      </c>
      <c r="D4278" s="7" t="s">
        <v>7266</v>
      </c>
      <c r="E4278" s="7" t="s">
        <v>87</v>
      </c>
      <c r="F4278" s="7" t="s">
        <v>12</v>
      </c>
      <c r="G4278" s="32">
        <v>24079.73949579832</v>
      </c>
      <c r="H4278" s="7">
        <v>920</v>
      </c>
      <c r="I4278" s="7">
        <v>2135</v>
      </c>
    </row>
    <row r="4279" spans="1:9">
      <c r="A4279" s="7" t="s">
        <v>16</v>
      </c>
      <c r="B4279" s="7">
        <v>110236</v>
      </c>
      <c r="C4279" s="302" t="s">
        <v>7267</v>
      </c>
      <c r="D4279" s="7" t="s">
        <v>7268</v>
      </c>
      <c r="E4279" s="7" t="s">
        <v>170</v>
      </c>
      <c r="F4279" s="7" t="s">
        <v>12</v>
      </c>
      <c r="G4279" s="32">
        <v>12719.193277310926</v>
      </c>
      <c r="H4279" s="7">
        <v>411</v>
      </c>
      <c r="I4279" s="7">
        <v>1677</v>
      </c>
    </row>
    <row r="4280" spans="1:9">
      <c r="A4280" s="7" t="s">
        <v>9</v>
      </c>
      <c r="B4280" s="7">
        <v>110237</v>
      </c>
      <c r="C4280" s="302" t="s">
        <v>7269</v>
      </c>
      <c r="D4280" s="7" t="s">
        <v>7270</v>
      </c>
      <c r="E4280" s="7" t="s">
        <v>128</v>
      </c>
      <c r="F4280" s="7" t="s">
        <v>12</v>
      </c>
      <c r="G4280" s="32">
        <v>104847.42016806723</v>
      </c>
      <c r="H4280" s="7">
        <v>115</v>
      </c>
      <c r="I4280" s="7">
        <v>1344</v>
      </c>
    </row>
    <row r="4281" spans="1:9">
      <c r="A4281" s="7" t="s">
        <v>53</v>
      </c>
      <c r="B4281" s="7">
        <v>110238</v>
      </c>
      <c r="C4281" s="302" t="s">
        <v>7271</v>
      </c>
      <c r="D4281" s="7" t="s">
        <v>7272</v>
      </c>
      <c r="E4281" s="7" t="s">
        <v>72</v>
      </c>
      <c r="F4281" s="7" t="s">
        <v>12</v>
      </c>
      <c r="G4281" s="32">
        <v>16806.798319327732</v>
      </c>
      <c r="H4281" s="7">
        <v>923</v>
      </c>
      <c r="I4281" s="7">
        <v>2148</v>
      </c>
    </row>
    <row r="4282" spans="1:9">
      <c r="A4282" s="7" t="s">
        <v>53</v>
      </c>
      <c r="B4282" s="7">
        <v>110239</v>
      </c>
      <c r="C4282" s="302" t="s">
        <v>7273</v>
      </c>
      <c r="D4282" s="7" t="s">
        <v>7274</v>
      </c>
      <c r="E4282" s="7" t="s">
        <v>186</v>
      </c>
      <c r="F4282" s="7" t="s">
        <v>12</v>
      </c>
      <c r="G4282" s="32">
        <v>54310.747899159665</v>
      </c>
      <c r="H4282" s="7">
        <v>907</v>
      </c>
      <c r="I4282" s="7">
        <v>2101</v>
      </c>
    </row>
    <row r="4283" spans="1:9">
      <c r="A4283" s="7" t="s">
        <v>53</v>
      </c>
      <c r="B4283" s="7">
        <v>110240</v>
      </c>
      <c r="C4283" s="302" t="s">
        <v>7275</v>
      </c>
      <c r="D4283" s="7" t="s">
        <v>7276</v>
      </c>
      <c r="E4283" s="7" t="s">
        <v>186</v>
      </c>
      <c r="F4283" s="7" t="s">
        <v>12</v>
      </c>
      <c r="G4283" s="32">
        <v>4575.9579831932779</v>
      </c>
      <c r="H4283" s="7">
        <v>907</v>
      </c>
      <c r="I4283" s="7">
        <v>2101</v>
      </c>
    </row>
    <row r="4284" spans="1:9">
      <c r="A4284" s="7" t="s">
        <v>9</v>
      </c>
      <c r="B4284" s="7">
        <v>110241</v>
      </c>
      <c r="C4284" s="302" t="s">
        <v>7277</v>
      </c>
      <c r="D4284" s="7" t="s">
        <v>7278</v>
      </c>
      <c r="E4284" s="7" t="s">
        <v>65</v>
      </c>
      <c r="F4284" s="7" t="s">
        <v>12</v>
      </c>
      <c r="G4284" s="32">
        <v>56210.277310924372</v>
      </c>
      <c r="H4284" s="7">
        <v>113</v>
      </c>
      <c r="I4284" s="7">
        <v>1341</v>
      </c>
    </row>
    <row r="4285" spans="1:9">
      <c r="A4285" s="7" t="s">
        <v>53</v>
      </c>
      <c r="B4285" s="7">
        <v>110242</v>
      </c>
      <c r="C4285" s="302" t="s">
        <v>7279</v>
      </c>
      <c r="D4285" s="7" t="s">
        <v>7280</v>
      </c>
      <c r="E4285" s="7" t="s">
        <v>198</v>
      </c>
      <c r="F4285" s="7" t="s">
        <v>12</v>
      </c>
      <c r="G4285" s="32">
        <v>19677.159663865546</v>
      </c>
      <c r="H4285" s="7">
        <v>935</v>
      </c>
      <c r="I4285" s="7">
        <v>2198</v>
      </c>
    </row>
    <row r="4286" spans="1:9">
      <c r="A4286" s="7" t="s">
        <v>137</v>
      </c>
      <c r="B4286" s="7">
        <v>110243</v>
      </c>
      <c r="C4286" s="302" t="s">
        <v>7281</v>
      </c>
      <c r="D4286" s="7" t="s">
        <v>7282</v>
      </c>
      <c r="E4286" s="7" t="s">
        <v>139</v>
      </c>
      <c r="F4286" s="7" t="s">
        <v>12</v>
      </c>
      <c r="G4286" s="32">
        <v>99790.184873949591</v>
      </c>
      <c r="H4286" s="7">
        <v>718</v>
      </c>
      <c r="I4286" s="7">
        <v>1958</v>
      </c>
    </row>
    <row r="4287" spans="1:9">
      <c r="A4287" s="7" t="s">
        <v>31</v>
      </c>
      <c r="B4287" s="7">
        <v>110244</v>
      </c>
      <c r="C4287" s="302" t="s">
        <v>7283</v>
      </c>
      <c r="D4287" s="7" t="s">
        <v>7284</v>
      </c>
      <c r="E4287" s="7" t="s">
        <v>116</v>
      </c>
      <c r="F4287" s="7" t="s">
        <v>12</v>
      </c>
      <c r="G4287" s="32">
        <v>109678.44537815127</v>
      </c>
      <c r="H4287" s="7">
        <v>605</v>
      </c>
      <c r="I4287" s="7">
        <v>1814</v>
      </c>
    </row>
    <row r="4288" spans="1:9">
      <c r="A4288" s="7" t="s">
        <v>24</v>
      </c>
      <c r="B4288" s="7">
        <v>110245</v>
      </c>
      <c r="C4288" s="302" t="s">
        <v>7285</v>
      </c>
      <c r="D4288" s="7" t="s">
        <v>7286</v>
      </c>
      <c r="E4288" s="7" t="s">
        <v>52</v>
      </c>
      <c r="F4288" s="7" t="s">
        <v>12</v>
      </c>
      <c r="G4288" s="32">
        <v>31932.915966386554</v>
      </c>
      <c r="H4288" s="7">
        <v>720</v>
      </c>
      <c r="I4288" s="7">
        <v>1981</v>
      </c>
    </row>
    <row r="4289" spans="1:9">
      <c r="A4289" s="7" t="s">
        <v>53</v>
      </c>
      <c r="B4289" s="7">
        <v>110246</v>
      </c>
      <c r="C4289" s="302" t="s">
        <v>7287</v>
      </c>
      <c r="D4289" s="7" t="s">
        <v>7288</v>
      </c>
      <c r="E4289" s="7" t="s">
        <v>84</v>
      </c>
      <c r="F4289" s="7" t="s">
        <v>12</v>
      </c>
      <c r="G4289" s="32">
        <v>89803.983193277323</v>
      </c>
      <c r="H4289" s="7">
        <v>946</v>
      </c>
      <c r="I4289" s="7">
        <v>2236</v>
      </c>
    </row>
    <row r="4290" spans="1:9">
      <c r="A4290" s="7" t="s">
        <v>53</v>
      </c>
      <c r="B4290" s="7">
        <v>110248</v>
      </c>
      <c r="C4290" s="302" t="s">
        <v>7289</v>
      </c>
      <c r="D4290" s="7" t="s">
        <v>7290</v>
      </c>
      <c r="E4290" s="7" t="s">
        <v>134</v>
      </c>
      <c r="F4290" s="7" t="s">
        <v>12</v>
      </c>
      <c r="G4290" s="32">
        <v>57479.02521008403</v>
      </c>
      <c r="H4290" s="7">
        <v>938</v>
      </c>
      <c r="I4290" s="7">
        <v>2208</v>
      </c>
    </row>
    <row r="4291" spans="1:9">
      <c r="A4291" s="7" t="s">
        <v>53</v>
      </c>
      <c r="B4291" s="7">
        <v>110249</v>
      </c>
      <c r="C4291" s="302" t="s">
        <v>7291</v>
      </c>
      <c r="D4291" s="7" t="s">
        <v>7292</v>
      </c>
      <c r="E4291" s="7" t="s">
        <v>61</v>
      </c>
      <c r="F4291" s="7" t="s">
        <v>12</v>
      </c>
      <c r="G4291" s="32">
        <v>86218.537815126052</v>
      </c>
      <c r="H4291" s="7">
        <v>921</v>
      </c>
      <c r="I4291" s="7">
        <v>2138</v>
      </c>
    </row>
    <row r="4292" spans="1:9">
      <c r="A4292" s="7" t="s">
        <v>53</v>
      </c>
      <c r="B4292" s="7">
        <v>110250</v>
      </c>
      <c r="C4292" s="302" t="s">
        <v>7293</v>
      </c>
      <c r="D4292" s="7" t="s">
        <v>7294</v>
      </c>
      <c r="E4292" s="7" t="s">
        <v>61</v>
      </c>
      <c r="F4292" s="7" t="s">
        <v>12</v>
      </c>
      <c r="G4292" s="32">
        <v>383195.04201680672</v>
      </c>
      <c r="H4292" s="7">
        <v>921</v>
      </c>
      <c r="I4292" s="7">
        <v>2138</v>
      </c>
    </row>
    <row r="4293" spans="1:9">
      <c r="A4293" s="7" t="s">
        <v>24</v>
      </c>
      <c r="B4293" s="7">
        <v>110251</v>
      </c>
      <c r="C4293" s="302" t="s">
        <v>7295</v>
      </c>
      <c r="D4293" s="7" t="s">
        <v>7296</v>
      </c>
      <c r="E4293" s="7" t="s">
        <v>95</v>
      </c>
      <c r="F4293" s="7" t="s">
        <v>12</v>
      </c>
      <c r="G4293" s="32">
        <v>71280</v>
      </c>
      <c r="H4293" s="7">
        <v>713</v>
      </c>
      <c r="I4293" s="7">
        <v>1939</v>
      </c>
    </row>
    <row r="4294" spans="1:9">
      <c r="A4294" s="7" t="s">
        <v>53</v>
      </c>
      <c r="B4294" s="7">
        <v>110252</v>
      </c>
      <c r="C4294" s="302" t="s">
        <v>7297</v>
      </c>
      <c r="D4294" s="7" t="s">
        <v>7298</v>
      </c>
      <c r="E4294" s="7" t="s">
        <v>58</v>
      </c>
      <c r="F4294" s="7" t="s">
        <v>12</v>
      </c>
      <c r="G4294" s="32">
        <v>18430.949579831937</v>
      </c>
      <c r="H4294" s="7">
        <v>932</v>
      </c>
      <c r="I4294" s="7">
        <v>2178</v>
      </c>
    </row>
    <row r="4295" spans="1:9">
      <c r="A4295" s="7" t="s">
        <v>53</v>
      </c>
      <c r="B4295" s="7">
        <v>110253</v>
      </c>
      <c r="C4295" s="302" t="s">
        <v>7299</v>
      </c>
      <c r="D4295" s="7" t="s">
        <v>7300</v>
      </c>
      <c r="E4295" s="7" t="s">
        <v>186</v>
      </c>
      <c r="F4295" s="7" t="s">
        <v>12</v>
      </c>
      <c r="G4295" s="32">
        <v>7278.9915966386561</v>
      </c>
      <c r="H4295" s="7">
        <v>907</v>
      </c>
      <c r="I4295" s="7">
        <v>2101</v>
      </c>
    </row>
    <row r="4296" spans="1:9">
      <c r="A4296" s="7" t="s">
        <v>34</v>
      </c>
      <c r="B4296" s="7">
        <v>110254</v>
      </c>
      <c r="C4296" s="302" t="s">
        <v>7301</v>
      </c>
      <c r="D4296" s="7" t="s">
        <v>7302</v>
      </c>
      <c r="E4296" s="7" t="s">
        <v>364</v>
      </c>
      <c r="F4296" s="7" t="s">
        <v>12</v>
      </c>
      <c r="G4296" s="32">
        <v>101777.27731092439</v>
      </c>
      <c r="H4296" s="7">
        <v>510</v>
      </c>
      <c r="I4296" s="7">
        <v>1731</v>
      </c>
    </row>
    <row r="4297" spans="1:9">
      <c r="A4297" s="7" t="s">
        <v>53</v>
      </c>
      <c r="B4297" s="7">
        <v>110256</v>
      </c>
      <c r="C4297" s="302" t="s">
        <v>7303</v>
      </c>
      <c r="D4297" s="7" t="s">
        <v>7304</v>
      </c>
      <c r="E4297" s="7" t="s">
        <v>84</v>
      </c>
      <c r="F4297" s="7" t="s">
        <v>12</v>
      </c>
      <c r="G4297" s="32">
        <v>17199.016806722691</v>
      </c>
      <c r="H4297" s="7">
        <v>946</v>
      </c>
      <c r="I4297" s="7">
        <v>2236</v>
      </c>
    </row>
    <row r="4298" spans="1:9">
      <c r="A4298" s="7" t="s">
        <v>53</v>
      </c>
      <c r="B4298" s="7">
        <v>110257</v>
      </c>
      <c r="C4298" s="302" t="s">
        <v>7305</v>
      </c>
      <c r="D4298" s="7" t="s">
        <v>7306</v>
      </c>
      <c r="E4298" s="7" t="s">
        <v>61</v>
      </c>
      <c r="F4298" s="7" t="s">
        <v>12</v>
      </c>
      <c r="G4298" s="32">
        <v>94973</v>
      </c>
      <c r="H4298" s="7">
        <v>921</v>
      </c>
      <c r="I4298" s="7">
        <v>2138</v>
      </c>
    </row>
    <row r="4299" spans="1:9">
      <c r="A4299" s="7" t="s">
        <v>31</v>
      </c>
      <c r="B4299" s="7">
        <v>110258</v>
      </c>
      <c r="C4299" s="302" t="s">
        <v>7307</v>
      </c>
      <c r="D4299" s="7" t="s">
        <v>7308</v>
      </c>
      <c r="E4299" s="7" t="s">
        <v>116</v>
      </c>
      <c r="F4299" s="7" t="s">
        <v>12</v>
      </c>
      <c r="G4299" s="32">
        <v>22251.865546218491</v>
      </c>
      <c r="H4299" s="7">
        <v>605</v>
      </c>
      <c r="I4299" s="7">
        <v>1814</v>
      </c>
    </row>
    <row r="4300" spans="1:9">
      <c r="A4300" s="7" t="s">
        <v>53</v>
      </c>
      <c r="B4300" s="7">
        <v>110259</v>
      </c>
      <c r="C4300" s="302" t="s">
        <v>7309</v>
      </c>
      <c r="D4300" s="7" t="s">
        <v>7310</v>
      </c>
      <c r="E4300" s="7" t="s">
        <v>87</v>
      </c>
      <c r="F4300" s="7" t="s">
        <v>12</v>
      </c>
      <c r="G4300" s="32">
        <v>32122.529411764706</v>
      </c>
      <c r="H4300" s="7">
        <v>920</v>
      </c>
      <c r="I4300" s="7">
        <v>2135</v>
      </c>
    </row>
    <row r="4301" spans="1:9">
      <c r="A4301" s="7" t="s">
        <v>53</v>
      </c>
      <c r="B4301" s="7">
        <v>110260</v>
      </c>
      <c r="C4301" s="302" t="s">
        <v>7311</v>
      </c>
      <c r="D4301" s="7" t="s">
        <v>7312</v>
      </c>
      <c r="E4301" s="7" t="s">
        <v>134</v>
      </c>
      <c r="F4301" s="7" t="s">
        <v>12</v>
      </c>
      <c r="G4301" s="32">
        <v>37313.319327731093</v>
      </c>
      <c r="H4301" s="7">
        <v>938</v>
      </c>
      <c r="I4301" s="7">
        <v>2208</v>
      </c>
    </row>
    <row r="4302" spans="1:9">
      <c r="A4302" s="7" t="s">
        <v>9</v>
      </c>
      <c r="B4302" s="7">
        <v>110261</v>
      </c>
      <c r="C4302" s="302" t="s">
        <v>7313</v>
      </c>
      <c r="D4302" s="7" t="s">
        <v>7314</v>
      </c>
      <c r="E4302" s="7" t="s">
        <v>153</v>
      </c>
      <c r="F4302" s="7" t="s">
        <v>12</v>
      </c>
      <c r="G4302" s="32">
        <v>64265.663865546223</v>
      </c>
      <c r="H4302" s="7">
        <v>116</v>
      </c>
      <c r="I4302" s="7">
        <v>1346</v>
      </c>
    </row>
    <row r="4303" spans="1:9">
      <c r="A4303" s="7" t="s">
        <v>53</v>
      </c>
      <c r="B4303" s="7">
        <v>110262</v>
      </c>
      <c r="C4303" s="302" t="s">
        <v>7315</v>
      </c>
      <c r="D4303" s="7" t="s">
        <v>7316</v>
      </c>
      <c r="E4303" s="7" t="s">
        <v>198</v>
      </c>
      <c r="F4303" s="7" t="s">
        <v>12</v>
      </c>
      <c r="G4303" s="32">
        <v>38996.403361344543</v>
      </c>
      <c r="H4303" s="7">
        <v>935</v>
      </c>
      <c r="I4303" s="7">
        <v>2198</v>
      </c>
    </row>
    <row r="4304" spans="1:9">
      <c r="A4304" s="7" t="s">
        <v>53</v>
      </c>
      <c r="B4304" s="7">
        <v>110264</v>
      </c>
      <c r="C4304" s="302" t="s">
        <v>7317</v>
      </c>
      <c r="D4304" s="7" t="s">
        <v>7318</v>
      </c>
      <c r="E4304" s="7" t="s">
        <v>143</v>
      </c>
      <c r="F4304" s="7" t="s">
        <v>12</v>
      </c>
      <c r="G4304" s="32">
        <v>40905.697478991598</v>
      </c>
      <c r="H4304" s="7">
        <v>919</v>
      </c>
      <c r="I4304" s="7">
        <v>2132</v>
      </c>
    </row>
    <row r="4305" spans="1:9">
      <c r="A4305" s="7" t="s">
        <v>53</v>
      </c>
      <c r="B4305" s="7">
        <v>110265</v>
      </c>
      <c r="C4305" s="302" t="s">
        <v>7319</v>
      </c>
      <c r="D4305" s="7" t="s">
        <v>7320</v>
      </c>
      <c r="E4305" s="7" t="s">
        <v>61</v>
      </c>
      <c r="F4305" s="7" t="s">
        <v>12</v>
      </c>
      <c r="G4305" s="32">
        <v>215356.40336134454</v>
      </c>
      <c r="H4305" s="7">
        <v>921</v>
      </c>
      <c r="I4305" s="7">
        <v>2138</v>
      </c>
    </row>
    <row r="4306" spans="1:9">
      <c r="A4306" s="7" t="s">
        <v>156</v>
      </c>
      <c r="B4306" s="7">
        <v>110267</v>
      </c>
      <c r="C4306" s="302" t="s">
        <v>7321</v>
      </c>
      <c r="D4306" s="7" t="s">
        <v>7322</v>
      </c>
      <c r="E4306" s="7" t="s">
        <v>6051</v>
      </c>
      <c r="F4306" s="7" t="s">
        <v>12</v>
      </c>
      <c r="G4306" s="32">
        <v>47899.378151260506</v>
      </c>
      <c r="H4306" s="7">
        <v>705</v>
      </c>
      <c r="I4306" s="7">
        <v>1915</v>
      </c>
    </row>
    <row r="4307" spans="1:9">
      <c r="A4307" s="7" t="s">
        <v>53</v>
      </c>
      <c r="B4307" s="7">
        <v>110268</v>
      </c>
      <c r="C4307" s="302" t="s">
        <v>7323</v>
      </c>
      <c r="D4307" s="7" t="s">
        <v>7324</v>
      </c>
      <c r="E4307" s="7" t="s">
        <v>354</v>
      </c>
      <c r="F4307" s="7" t="s">
        <v>12</v>
      </c>
      <c r="G4307" s="32">
        <v>37142.857142857145</v>
      </c>
      <c r="H4307" s="7">
        <v>918</v>
      </c>
      <c r="I4307" s="7">
        <v>2129</v>
      </c>
    </row>
    <row r="4308" spans="1:9">
      <c r="A4308" s="7" t="s">
        <v>53</v>
      </c>
      <c r="B4308" s="7">
        <v>110270</v>
      </c>
      <c r="C4308" s="302" t="s">
        <v>7325</v>
      </c>
      <c r="D4308" s="7" t="s">
        <v>7326</v>
      </c>
      <c r="E4308" s="7" t="s">
        <v>72</v>
      </c>
      <c r="F4308" s="7" t="s">
        <v>12</v>
      </c>
      <c r="G4308" s="32">
        <v>11543</v>
      </c>
      <c r="H4308" s="7">
        <v>923</v>
      </c>
      <c r="I4308" s="7">
        <v>2148</v>
      </c>
    </row>
    <row r="4309" spans="1:9">
      <c r="A4309" s="7" t="s">
        <v>53</v>
      </c>
      <c r="B4309" s="7">
        <v>110271</v>
      </c>
      <c r="C4309" s="302" t="s">
        <v>7327</v>
      </c>
      <c r="D4309" s="7" t="s">
        <v>7328</v>
      </c>
      <c r="E4309" s="7" t="s">
        <v>61</v>
      </c>
      <c r="F4309" s="7" t="s">
        <v>12</v>
      </c>
      <c r="G4309" s="32">
        <v>31900</v>
      </c>
      <c r="H4309" s="7">
        <v>921</v>
      </c>
      <c r="I4309" s="7">
        <v>2138</v>
      </c>
    </row>
    <row r="4310" spans="1:9">
      <c r="A4310" s="7" t="s">
        <v>53</v>
      </c>
      <c r="B4310" s="7">
        <v>110272</v>
      </c>
      <c r="C4310" s="302" t="s">
        <v>7329</v>
      </c>
      <c r="D4310" s="7" t="s">
        <v>7330</v>
      </c>
      <c r="E4310" s="7" t="s">
        <v>186</v>
      </c>
      <c r="F4310" s="7" t="s">
        <v>12</v>
      </c>
      <c r="G4310" s="32">
        <v>16012.504201680675</v>
      </c>
      <c r="H4310" s="7">
        <v>907</v>
      </c>
      <c r="I4310" s="7">
        <v>2101</v>
      </c>
    </row>
    <row r="4311" spans="1:9">
      <c r="A4311" s="7" t="s">
        <v>137</v>
      </c>
      <c r="B4311" s="7">
        <v>110273</v>
      </c>
      <c r="C4311" s="302" t="s">
        <v>7331</v>
      </c>
      <c r="D4311" s="7" t="s">
        <v>7332</v>
      </c>
      <c r="E4311" s="7" t="s">
        <v>139</v>
      </c>
      <c r="F4311" s="7" t="s">
        <v>12</v>
      </c>
      <c r="G4311" s="32">
        <v>70840.294117647063</v>
      </c>
      <c r="H4311" s="7">
        <v>718</v>
      </c>
      <c r="I4311" s="7">
        <v>1959</v>
      </c>
    </row>
    <row r="4312" spans="1:9">
      <c r="A4312" s="7" t="s">
        <v>53</v>
      </c>
      <c r="B4312" s="7">
        <v>110275</v>
      </c>
      <c r="C4312" s="302" t="s">
        <v>7333</v>
      </c>
      <c r="D4312" s="7" t="s">
        <v>7334</v>
      </c>
      <c r="E4312" s="7" t="s">
        <v>118</v>
      </c>
      <c r="F4312" s="7" t="s">
        <v>12</v>
      </c>
      <c r="G4312" s="32">
        <v>31636.907563025208</v>
      </c>
      <c r="H4312" s="7">
        <v>945</v>
      </c>
      <c r="I4312" s="7">
        <v>2233</v>
      </c>
    </row>
    <row r="4313" spans="1:9">
      <c r="A4313" s="7" t="s">
        <v>53</v>
      </c>
      <c r="B4313" s="7">
        <v>110276</v>
      </c>
      <c r="C4313" s="302" t="s">
        <v>7335</v>
      </c>
      <c r="D4313" s="7" t="s">
        <v>7336</v>
      </c>
      <c r="E4313" s="7" t="s">
        <v>72</v>
      </c>
      <c r="F4313" s="7" t="s">
        <v>12</v>
      </c>
      <c r="G4313" s="32">
        <v>35910</v>
      </c>
      <c r="H4313" s="7">
        <v>923</v>
      </c>
      <c r="I4313" s="7">
        <v>2148</v>
      </c>
    </row>
    <row r="4314" spans="1:9">
      <c r="A4314" s="7" t="s">
        <v>53</v>
      </c>
      <c r="B4314" s="7">
        <v>110277</v>
      </c>
      <c r="C4314" s="302" t="s">
        <v>7337</v>
      </c>
      <c r="D4314" s="7" t="s">
        <v>7338</v>
      </c>
      <c r="E4314" s="7" t="s">
        <v>198</v>
      </c>
      <c r="F4314" s="7" t="s">
        <v>12</v>
      </c>
      <c r="G4314" s="32">
        <v>65676.428571428565</v>
      </c>
      <c r="H4314" s="7">
        <v>935</v>
      </c>
      <c r="I4314" s="7">
        <v>2198</v>
      </c>
    </row>
    <row r="4315" spans="1:9">
      <c r="A4315" s="7" t="s">
        <v>423</v>
      </c>
      <c r="B4315" s="7">
        <v>110279</v>
      </c>
      <c r="C4315" s="302" t="s">
        <v>7339</v>
      </c>
      <c r="D4315" s="7" t="s">
        <v>7340</v>
      </c>
      <c r="E4315" s="7" t="s">
        <v>425</v>
      </c>
      <c r="F4315" s="7" t="s">
        <v>12</v>
      </c>
      <c r="G4315" s="32">
        <v>14835.302521008403</v>
      </c>
      <c r="H4315" s="7">
        <v>405</v>
      </c>
      <c r="I4315" s="7">
        <v>1641</v>
      </c>
    </row>
    <row r="4316" spans="1:9">
      <c r="A4316" s="7" t="s">
        <v>53</v>
      </c>
      <c r="B4316" s="7">
        <v>110281</v>
      </c>
      <c r="C4316" s="302" t="s">
        <v>7341</v>
      </c>
      <c r="D4316" s="7" t="s">
        <v>7342</v>
      </c>
      <c r="E4316" s="7" t="s">
        <v>143</v>
      </c>
      <c r="F4316" s="7" t="s">
        <v>12</v>
      </c>
      <c r="G4316" s="32">
        <v>16638.638655462186</v>
      </c>
      <c r="H4316" s="7">
        <v>919</v>
      </c>
      <c r="I4316" s="7">
        <v>2132</v>
      </c>
    </row>
    <row r="4317" spans="1:9">
      <c r="A4317" s="7" t="s">
        <v>53</v>
      </c>
      <c r="B4317" s="7">
        <v>110282</v>
      </c>
      <c r="C4317" s="302" t="s">
        <v>7343</v>
      </c>
      <c r="D4317" s="7" t="s">
        <v>7344</v>
      </c>
      <c r="E4317" s="7" t="s">
        <v>55</v>
      </c>
      <c r="F4317" s="7" t="s">
        <v>12</v>
      </c>
      <c r="G4317" s="32">
        <v>35109.201680672268</v>
      </c>
      <c r="H4317" s="7">
        <v>936</v>
      </c>
      <c r="I4317" s="7">
        <v>2201</v>
      </c>
    </row>
    <row r="4318" spans="1:9">
      <c r="A4318" s="7" t="s">
        <v>53</v>
      </c>
      <c r="B4318" s="7">
        <v>110283</v>
      </c>
      <c r="C4318" s="302" t="s">
        <v>7345</v>
      </c>
      <c r="D4318" s="7" t="s">
        <v>7346</v>
      </c>
      <c r="E4318" s="7" t="s">
        <v>134</v>
      </c>
      <c r="F4318" s="7" t="s">
        <v>12</v>
      </c>
      <c r="G4318" s="32">
        <v>28655.462184873952</v>
      </c>
      <c r="H4318" s="7">
        <v>938</v>
      </c>
      <c r="I4318" s="7">
        <v>2208</v>
      </c>
    </row>
    <row r="4319" spans="1:9">
      <c r="A4319" s="7" t="s">
        <v>53</v>
      </c>
      <c r="B4319" s="7">
        <v>110284</v>
      </c>
      <c r="C4319" s="302" t="s">
        <v>7347</v>
      </c>
      <c r="D4319" s="7" t="s">
        <v>7348</v>
      </c>
      <c r="E4319" s="7" t="s">
        <v>143</v>
      </c>
      <c r="F4319" s="7" t="s">
        <v>12</v>
      </c>
      <c r="G4319" s="32">
        <v>10588.20168067227</v>
      </c>
      <c r="H4319" s="7">
        <v>919</v>
      </c>
      <c r="I4319" s="7">
        <v>2132</v>
      </c>
    </row>
    <row r="4320" spans="1:9">
      <c r="A4320" s="7" t="s">
        <v>53</v>
      </c>
      <c r="B4320" s="7">
        <v>110285</v>
      </c>
      <c r="C4320" s="302" t="s">
        <v>7349</v>
      </c>
      <c r="D4320" s="7" t="s">
        <v>7350</v>
      </c>
      <c r="E4320" s="7" t="s">
        <v>58</v>
      </c>
      <c r="F4320" s="7" t="s">
        <v>12</v>
      </c>
      <c r="G4320" s="32">
        <v>49900.277310924372</v>
      </c>
      <c r="H4320" s="7">
        <v>932</v>
      </c>
      <c r="I4320" s="7">
        <v>2178</v>
      </c>
    </row>
    <row r="4321" spans="1:9">
      <c r="A4321" s="7" t="s">
        <v>53</v>
      </c>
      <c r="B4321" s="7">
        <v>110286</v>
      </c>
      <c r="C4321" s="302" t="s">
        <v>7351</v>
      </c>
      <c r="D4321" s="7" t="s">
        <v>7352</v>
      </c>
      <c r="E4321" s="7" t="s">
        <v>76</v>
      </c>
      <c r="F4321" s="7" t="s">
        <v>12</v>
      </c>
      <c r="G4321" s="32">
        <v>192554.66386554623</v>
      </c>
      <c r="H4321" s="7">
        <v>937</v>
      </c>
      <c r="I4321" s="7">
        <v>2204</v>
      </c>
    </row>
    <row r="4322" spans="1:9">
      <c r="A4322" s="7" t="s">
        <v>9</v>
      </c>
      <c r="B4322" s="7">
        <v>110287</v>
      </c>
      <c r="C4322" s="302" t="s">
        <v>7353</v>
      </c>
      <c r="D4322" s="7" t="s">
        <v>7354</v>
      </c>
      <c r="E4322" s="7" t="s">
        <v>311</v>
      </c>
      <c r="F4322" s="7" t="s">
        <v>12</v>
      </c>
      <c r="G4322" s="32">
        <v>6722.6974789915976</v>
      </c>
      <c r="H4322" s="7">
        <v>105</v>
      </c>
      <c r="I4322" s="7">
        <v>1313</v>
      </c>
    </row>
    <row r="4323" spans="1:9">
      <c r="A4323" s="7" t="s">
        <v>31</v>
      </c>
      <c r="B4323" s="7">
        <v>110288</v>
      </c>
      <c r="C4323" s="302" t="s">
        <v>7355</v>
      </c>
      <c r="D4323" s="7" t="s">
        <v>7356</v>
      </c>
      <c r="E4323" s="7" t="s">
        <v>116</v>
      </c>
      <c r="F4323" s="7" t="s">
        <v>12</v>
      </c>
      <c r="G4323" s="32">
        <v>52943.462184873955</v>
      </c>
      <c r="H4323" s="7">
        <v>605</v>
      </c>
      <c r="I4323" s="7">
        <v>1814</v>
      </c>
    </row>
    <row r="4324" spans="1:9">
      <c r="A4324" s="7" t="s">
        <v>9</v>
      </c>
      <c r="B4324" s="7">
        <v>110289</v>
      </c>
      <c r="C4324" s="302" t="s">
        <v>7357</v>
      </c>
      <c r="D4324" s="7" t="s">
        <v>7358</v>
      </c>
      <c r="E4324" s="7" t="s">
        <v>311</v>
      </c>
      <c r="F4324" s="7" t="s">
        <v>12</v>
      </c>
      <c r="G4324" s="32">
        <v>36302.521008403361</v>
      </c>
      <c r="H4324" s="7">
        <v>105</v>
      </c>
      <c r="I4324" s="7">
        <v>1313</v>
      </c>
    </row>
    <row r="4325" spans="1:9">
      <c r="A4325" s="7" t="s">
        <v>9</v>
      </c>
      <c r="B4325" s="7">
        <v>110290</v>
      </c>
      <c r="C4325" s="302" t="s">
        <v>7359</v>
      </c>
      <c r="D4325" s="7" t="s">
        <v>7360</v>
      </c>
      <c r="E4325" s="7" t="s">
        <v>311</v>
      </c>
      <c r="F4325" s="7" t="s">
        <v>12</v>
      </c>
      <c r="G4325" s="32">
        <v>38255.36974789916</v>
      </c>
      <c r="H4325" s="7">
        <v>105</v>
      </c>
      <c r="I4325" s="7">
        <v>1313</v>
      </c>
    </row>
    <row r="4326" spans="1:9">
      <c r="A4326" s="7" t="s">
        <v>53</v>
      </c>
      <c r="B4326" s="7">
        <v>110292</v>
      </c>
      <c r="C4326" s="302" t="s">
        <v>7361</v>
      </c>
      <c r="D4326" s="7" t="s">
        <v>7362</v>
      </c>
      <c r="E4326" s="7" t="s">
        <v>84</v>
      </c>
      <c r="F4326" s="7" t="s">
        <v>12</v>
      </c>
      <c r="G4326" s="32">
        <v>31764.596638655465</v>
      </c>
      <c r="H4326" s="7">
        <v>946</v>
      </c>
      <c r="I4326" s="7">
        <v>2236</v>
      </c>
    </row>
    <row r="4327" spans="1:9">
      <c r="A4327" s="7" t="s">
        <v>53</v>
      </c>
      <c r="B4327" s="7">
        <v>110294</v>
      </c>
      <c r="C4327" s="302" t="s">
        <v>7363</v>
      </c>
      <c r="D4327" s="7" t="s">
        <v>7364</v>
      </c>
      <c r="E4327" s="7" t="s">
        <v>76</v>
      </c>
      <c r="F4327" s="7" t="s">
        <v>12</v>
      </c>
      <c r="G4327" s="32">
        <v>57479.02521008403</v>
      </c>
      <c r="H4327" s="7">
        <v>937</v>
      </c>
      <c r="I4327" s="7">
        <v>2204</v>
      </c>
    </row>
    <row r="4328" spans="1:9">
      <c r="A4328" s="7" t="s">
        <v>9</v>
      </c>
      <c r="B4328" s="7">
        <v>110295</v>
      </c>
      <c r="C4328" s="302" t="s">
        <v>7365</v>
      </c>
      <c r="D4328" s="7" t="s">
        <v>7366</v>
      </c>
      <c r="E4328" s="7" t="s">
        <v>28</v>
      </c>
      <c r="F4328" s="7" t="s">
        <v>12</v>
      </c>
      <c r="G4328" s="32">
        <v>22122.663865546219</v>
      </c>
      <c r="H4328" s="7">
        <v>107</v>
      </c>
      <c r="I4328" s="7">
        <v>1318</v>
      </c>
    </row>
    <row r="4329" spans="1:9">
      <c r="A4329" s="7" t="s">
        <v>137</v>
      </c>
      <c r="B4329" s="7">
        <v>110296</v>
      </c>
      <c r="C4329" s="302" t="s">
        <v>7367</v>
      </c>
      <c r="D4329" s="7" t="s">
        <v>7368</v>
      </c>
      <c r="E4329" s="7" t="s">
        <v>139</v>
      </c>
      <c r="F4329" s="7" t="s">
        <v>12</v>
      </c>
      <c r="G4329" s="32">
        <v>47899.378151260506</v>
      </c>
      <c r="H4329" s="7">
        <v>718</v>
      </c>
      <c r="I4329" s="7">
        <v>1958</v>
      </c>
    </row>
    <row r="4330" spans="1:9">
      <c r="A4330" s="7" t="s">
        <v>137</v>
      </c>
      <c r="B4330" s="7">
        <v>110297</v>
      </c>
      <c r="C4330" s="302" t="s">
        <v>7369</v>
      </c>
      <c r="D4330" s="7" t="s">
        <v>7370</v>
      </c>
      <c r="E4330" s="7" t="s">
        <v>139</v>
      </c>
      <c r="F4330" s="7" t="s">
        <v>12</v>
      </c>
      <c r="G4330" s="32">
        <v>31932.915966386554</v>
      </c>
      <c r="H4330" s="7">
        <v>718</v>
      </c>
      <c r="I4330" s="7">
        <v>1958</v>
      </c>
    </row>
    <row r="4331" spans="1:9">
      <c r="A4331" s="7" t="s">
        <v>53</v>
      </c>
      <c r="B4331" s="7">
        <v>110298</v>
      </c>
      <c r="C4331" s="302" t="s">
        <v>7371</v>
      </c>
      <c r="D4331" s="7" t="s">
        <v>7372</v>
      </c>
      <c r="E4331" s="7" t="s">
        <v>198</v>
      </c>
      <c r="F4331" s="7" t="s">
        <v>12</v>
      </c>
      <c r="G4331" s="32">
        <v>44923.655462184877</v>
      </c>
      <c r="H4331" s="7">
        <v>935</v>
      </c>
      <c r="I4331" s="7">
        <v>2198</v>
      </c>
    </row>
    <row r="4332" spans="1:9">
      <c r="A4332" s="7" t="s">
        <v>137</v>
      </c>
      <c r="B4332" s="7">
        <v>110299</v>
      </c>
      <c r="C4332" s="302" t="s">
        <v>7373</v>
      </c>
      <c r="D4332" s="7" t="s">
        <v>7374</v>
      </c>
      <c r="E4332" s="7" t="s">
        <v>139</v>
      </c>
      <c r="F4332" s="7" t="s">
        <v>12</v>
      </c>
      <c r="G4332" s="32">
        <v>45156.915966386558</v>
      </c>
      <c r="H4332" s="7">
        <v>718</v>
      </c>
      <c r="I4332" s="7">
        <v>1958</v>
      </c>
    </row>
    <row r="4333" spans="1:9">
      <c r="A4333" s="7" t="s">
        <v>53</v>
      </c>
      <c r="B4333" s="7">
        <v>110300</v>
      </c>
      <c r="C4333" s="302" t="s">
        <v>7375</v>
      </c>
      <c r="D4333" s="7" t="s">
        <v>7376</v>
      </c>
      <c r="E4333" s="7" t="s">
        <v>118</v>
      </c>
      <c r="F4333" s="7" t="s">
        <v>12</v>
      </c>
      <c r="G4333" s="32">
        <v>66801.957983193279</v>
      </c>
      <c r="H4333" s="7">
        <v>945</v>
      </c>
      <c r="I4333" s="7">
        <v>2233</v>
      </c>
    </row>
    <row r="4334" spans="1:9">
      <c r="A4334" s="7" t="s">
        <v>53</v>
      </c>
      <c r="B4334" s="7">
        <v>110302</v>
      </c>
      <c r="C4334" s="302" t="s">
        <v>7377</v>
      </c>
      <c r="D4334" s="7" t="s">
        <v>7378</v>
      </c>
      <c r="E4334" s="7" t="s">
        <v>61</v>
      </c>
      <c r="F4334" s="7" t="s">
        <v>12</v>
      </c>
      <c r="G4334" s="32">
        <v>32719.403361344535</v>
      </c>
      <c r="H4334" s="7">
        <v>921</v>
      </c>
      <c r="I4334" s="7">
        <v>2138</v>
      </c>
    </row>
    <row r="4335" spans="1:9">
      <c r="A4335" s="7" t="s">
        <v>137</v>
      </c>
      <c r="B4335" s="7">
        <v>110304</v>
      </c>
      <c r="C4335" s="302" t="s">
        <v>7379</v>
      </c>
      <c r="D4335" s="7" t="s">
        <v>7380</v>
      </c>
      <c r="E4335" s="7" t="s">
        <v>139</v>
      </c>
      <c r="F4335" s="7" t="s">
        <v>12</v>
      </c>
      <c r="G4335" s="32">
        <v>31932.915966386554</v>
      </c>
      <c r="H4335" s="7">
        <v>718</v>
      </c>
      <c r="I4335" s="7">
        <v>1958</v>
      </c>
    </row>
    <row r="4336" spans="1:9">
      <c r="A4336" s="7" t="s">
        <v>9</v>
      </c>
      <c r="B4336" s="7">
        <v>110305</v>
      </c>
      <c r="C4336" s="302" t="s">
        <v>7381</v>
      </c>
      <c r="D4336" s="7" t="s">
        <v>7382</v>
      </c>
      <c r="E4336" s="7" t="s">
        <v>14</v>
      </c>
      <c r="F4336" s="7" t="s">
        <v>12</v>
      </c>
      <c r="G4336" s="32">
        <v>18097.638655462186</v>
      </c>
      <c r="H4336" s="7">
        <v>117</v>
      </c>
      <c r="I4336" s="7">
        <v>1397</v>
      </c>
    </row>
    <row r="4337" spans="1:9">
      <c r="A4337" s="7" t="s">
        <v>53</v>
      </c>
      <c r="B4337" s="7">
        <v>110306</v>
      </c>
      <c r="C4337" s="302" t="s">
        <v>7383</v>
      </c>
      <c r="D4337" s="7" t="s">
        <v>7384</v>
      </c>
      <c r="E4337" s="7" t="s">
        <v>284</v>
      </c>
      <c r="F4337" s="7" t="s">
        <v>12</v>
      </c>
      <c r="G4337" s="32">
        <v>191597.52100840336</v>
      </c>
      <c r="H4337" s="7">
        <v>911</v>
      </c>
      <c r="I4337" s="7">
        <v>2113</v>
      </c>
    </row>
    <row r="4338" spans="1:9">
      <c r="A4338" s="7" t="s">
        <v>53</v>
      </c>
      <c r="B4338" s="7">
        <v>110307</v>
      </c>
      <c r="C4338" s="302" t="s">
        <v>7385</v>
      </c>
      <c r="D4338" s="7" t="s">
        <v>7386</v>
      </c>
      <c r="E4338" s="7" t="s">
        <v>76</v>
      </c>
      <c r="F4338" s="7" t="s">
        <v>12</v>
      </c>
      <c r="G4338" s="32">
        <v>57479.02521008403</v>
      </c>
      <c r="H4338" s="7">
        <v>937</v>
      </c>
      <c r="I4338" s="7">
        <v>2204</v>
      </c>
    </row>
    <row r="4339" spans="1:9">
      <c r="A4339" s="7" t="s">
        <v>137</v>
      </c>
      <c r="B4339" s="7">
        <v>110308</v>
      </c>
      <c r="C4339" s="302" t="s">
        <v>7387</v>
      </c>
      <c r="D4339" s="7" t="s">
        <v>7388</v>
      </c>
      <c r="E4339" s="7" t="s">
        <v>139</v>
      </c>
      <c r="F4339" s="7" t="s">
        <v>12</v>
      </c>
      <c r="G4339" s="32">
        <v>31932.915966386554</v>
      </c>
      <c r="H4339" s="7">
        <v>718</v>
      </c>
      <c r="I4339" s="7">
        <v>1958</v>
      </c>
    </row>
    <row r="4340" spans="1:9">
      <c r="A4340" s="7" t="s">
        <v>53</v>
      </c>
      <c r="B4340" s="7">
        <v>110309</v>
      </c>
      <c r="C4340" s="302" t="s">
        <v>7389</v>
      </c>
      <c r="D4340" s="7" t="s">
        <v>7390</v>
      </c>
      <c r="E4340" s="7" t="s">
        <v>284</v>
      </c>
      <c r="F4340" s="7" t="s">
        <v>12</v>
      </c>
      <c r="G4340" s="32">
        <v>30252.050420168071</v>
      </c>
      <c r="H4340" s="7">
        <v>911</v>
      </c>
      <c r="I4340" s="7">
        <v>2113</v>
      </c>
    </row>
    <row r="4341" spans="1:9">
      <c r="A4341" s="7" t="s">
        <v>53</v>
      </c>
      <c r="B4341" s="7">
        <v>110310</v>
      </c>
      <c r="C4341" s="302" t="s">
        <v>7391</v>
      </c>
      <c r="D4341" s="7" t="s">
        <v>7392</v>
      </c>
      <c r="E4341" s="7" t="s">
        <v>72</v>
      </c>
      <c r="F4341" s="7" t="s">
        <v>12</v>
      </c>
      <c r="G4341" s="32">
        <v>15300</v>
      </c>
      <c r="H4341" s="7">
        <v>923</v>
      </c>
      <c r="I4341" s="7">
        <v>2148</v>
      </c>
    </row>
    <row r="4342" spans="1:9">
      <c r="A4342" s="7" t="s">
        <v>53</v>
      </c>
      <c r="B4342" s="7">
        <v>110311</v>
      </c>
      <c r="C4342" s="302" t="s">
        <v>7393</v>
      </c>
      <c r="D4342" s="7" t="s">
        <v>7394</v>
      </c>
      <c r="E4342" s="7" t="s">
        <v>284</v>
      </c>
      <c r="F4342" s="7" t="s">
        <v>12</v>
      </c>
      <c r="G4342" s="32">
        <v>21176.403361344539</v>
      </c>
      <c r="H4342" s="7">
        <v>911</v>
      </c>
      <c r="I4342" s="7">
        <v>2113</v>
      </c>
    </row>
    <row r="4343" spans="1:9">
      <c r="A4343" s="7" t="s">
        <v>137</v>
      </c>
      <c r="B4343" s="7">
        <v>110312</v>
      </c>
      <c r="C4343" s="302" t="s">
        <v>7395</v>
      </c>
      <c r="D4343" s="7" t="s">
        <v>7396</v>
      </c>
      <c r="E4343" s="7" t="s">
        <v>139</v>
      </c>
      <c r="F4343" s="7" t="s">
        <v>12</v>
      </c>
      <c r="G4343" s="32">
        <v>31932.915966386554</v>
      </c>
      <c r="H4343" s="7">
        <v>718</v>
      </c>
      <c r="I4343" s="7">
        <v>1958</v>
      </c>
    </row>
    <row r="4344" spans="1:9">
      <c r="A4344" s="7" t="s">
        <v>53</v>
      </c>
      <c r="B4344" s="7">
        <v>110313</v>
      </c>
      <c r="C4344" s="302" t="s">
        <v>7397</v>
      </c>
      <c r="D4344" s="7" t="s">
        <v>7398</v>
      </c>
      <c r="E4344" s="7" t="s">
        <v>284</v>
      </c>
      <c r="F4344" s="7" t="s">
        <v>12</v>
      </c>
      <c r="G4344" s="32">
        <v>114958.05882352941</v>
      </c>
      <c r="H4344" s="7">
        <v>911</v>
      </c>
      <c r="I4344" s="7">
        <v>2113</v>
      </c>
    </row>
    <row r="4345" spans="1:9">
      <c r="A4345" s="7" t="s">
        <v>137</v>
      </c>
      <c r="B4345" s="7">
        <v>110314</v>
      </c>
      <c r="C4345" s="302" t="s">
        <v>7399</v>
      </c>
      <c r="D4345" s="7" t="s">
        <v>7400</v>
      </c>
      <c r="E4345" s="7" t="s">
        <v>139</v>
      </c>
      <c r="F4345" s="7" t="s">
        <v>12</v>
      </c>
      <c r="G4345" s="32">
        <v>31932.915966386554</v>
      </c>
      <c r="H4345" s="7">
        <v>718</v>
      </c>
      <c r="I4345" s="7">
        <v>1958</v>
      </c>
    </row>
    <row r="4346" spans="1:9">
      <c r="A4346" s="7" t="s">
        <v>31</v>
      </c>
      <c r="B4346" s="7">
        <v>110315</v>
      </c>
      <c r="C4346" s="302" t="s">
        <v>7401</v>
      </c>
      <c r="D4346" s="7" t="s">
        <v>7402</v>
      </c>
      <c r="E4346" s="7" t="s">
        <v>116</v>
      </c>
      <c r="F4346" s="7" t="s">
        <v>12</v>
      </c>
      <c r="G4346" s="32">
        <v>104555.93277310925</v>
      </c>
      <c r="H4346" s="7">
        <v>605</v>
      </c>
      <c r="I4346" s="7">
        <v>1814</v>
      </c>
    </row>
    <row r="4347" spans="1:9">
      <c r="A4347" s="7" t="s">
        <v>53</v>
      </c>
      <c r="B4347" s="7">
        <v>110317</v>
      </c>
      <c r="C4347" s="302" t="s">
        <v>7403</v>
      </c>
      <c r="D4347" s="7" t="s">
        <v>7404</v>
      </c>
      <c r="E4347" s="7" t="s">
        <v>61</v>
      </c>
      <c r="F4347" s="7" t="s">
        <v>12</v>
      </c>
      <c r="G4347" s="32">
        <v>34770.000000000007</v>
      </c>
      <c r="H4347" s="7">
        <v>921</v>
      </c>
      <c r="I4347" s="7">
        <v>2138</v>
      </c>
    </row>
    <row r="4348" spans="1:9">
      <c r="A4348" s="7" t="s">
        <v>53</v>
      </c>
      <c r="B4348" s="7">
        <v>110318</v>
      </c>
      <c r="C4348" s="302" t="s">
        <v>7405</v>
      </c>
      <c r="D4348" s="7" t="s">
        <v>7406</v>
      </c>
      <c r="E4348" s="7" t="s">
        <v>198</v>
      </c>
      <c r="F4348" s="7" t="s">
        <v>12</v>
      </c>
      <c r="G4348" s="32">
        <v>34033.596638655465</v>
      </c>
      <c r="H4348" s="7">
        <v>935</v>
      </c>
      <c r="I4348" s="7">
        <v>2198</v>
      </c>
    </row>
    <row r="4349" spans="1:9">
      <c r="A4349" s="7" t="s">
        <v>53</v>
      </c>
      <c r="B4349" s="7">
        <v>110319</v>
      </c>
      <c r="C4349" s="302" t="s">
        <v>7407</v>
      </c>
      <c r="D4349" s="7" t="s">
        <v>7408</v>
      </c>
      <c r="E4349" s="7" t="s">
        <v>284</v>
      </c>
      <c r="F4349" s="7" t="s">
        <v>12</v>
      </c>
      <c r="G4349" s="32">
        <v>30252.050420168071</v>
      </c>
      <c r="H4349" s="7">
        <v>911</v>
      </c>
      <c r="I4349" s="7">
        <v>2113</v>
      </c>
    </row>
    <row r="4350" spans="1:9">
      <c r="A4350" s="7" t="s">
        <v>53</v>
      </c>
      <c r="B4350" s="7">
        <v>110320</v>
      </c>
      <c r="C4350" s="302" t="s">
        <v>7409</v>
      </c>
      <c r="D4350" s="7" t="s">
        <v>7410</v>
      </c>
      <c r="E4350" s="7" t="s">
        <v>134</v>
      </c>
      <c r="F4350" s="7" t="s">
        <v>12</v>
      </c>
      <c r="G4350" s="32">
        <v>36031.378151260506</v>
      </c>
      <c r="H4350" s="7">
        <v>938</v>
      </c>
      <c r="I4350" s="7">
        <v>2208</v>
      </c>
    </row>
    <row r="4351" spans="1:9">
      <c r="A4351" s="7" t="s">
        <v>53</v>
      </c>
      <c r="B4351" s="7">
        <v>110322</v>
      </c>
      <c r="C4351" s="302" t="s">
        <v>7411</v>
      </c>
      <c r="D4351" s="7" t="s">
        <v>7412</v>
      </c>
      <c r="E4351" s="7" t="s">
        <v>1123</v>
      </c>
      <c r="F4351" s="7" t="s">
        <v>12</v>
      </c>
      <c r="G4351" s="32">
        <v>44096.882352941182</v>
      </c>
      <c r="H4351" s="7">
        <v>926</v>
      </c>
      <c r="I4351" s="7">
        <v>2157</v>
      </c>
    </row>
    <row r="4352" spans="1:9">
      <c r="A4352" s="7" t="s">
        <v>53</v>
      </c>
      <c r="B4352" s="7">
        <v>110323</v>
      </c>
      <c r="C4352" s="302" t="s">
        <v>7413</v>
      </c>
      <c r="D4352" s="7" t="s">
        <v>7414</v>
      </c>
      <c r="E4352" s="7" t="s">
        <v>1123</v>
      </c>
      <c r="F4352" s="7" t="s">
        <v>12</v>
      </c>
      <c r="G4352" s="32">
        <v>16806.798319327732</v>
      </c>
      <c r="H4352" s="7">
        <v>926</v>
      </c>
      <c r="I4352" s="7">
        <v>2157</v>
      </c>
    </row>
    <row r="4353" spans="1:9">
      <c r="A4353" s="7" t="s">
        <v>423</v>
      </c>
      <c r="B4353" s="7">
        <v>110324</v>
      </c>
      <c r="C4353" s="302" t="s">
        <v>7415</v>
      </c>
      <c r="D4353" s="7" t="s">
        <v>7416</v>
      </c>
      <c r="E4353" s="7" t="s">
        <v>425</v>
      </c>
      <c r="F4353" s="7" t="s">
        <v>12</v>
      </c>
      <c r="G4353" s="32">
        <v>37815.100840336134</v>
      </c>
      <c r="H4353" s="7">
        <v>405</v>
      </c>
      <c r="I4353" s="7">
        <v>1641</v>
      </c>
    </row>
    <row r="4354" spans="1:9">
      <c r="A4354" s="7" t="s">
        <v>53</v>
      </c>
      <c r="B4354" s="7">
        <v>110326</v>
      </c>
      <c r="C4354" s="302" t="s">
        <v>7417</v>
      </c>
      <c r="D4354" s="7" t="s">
        <v>7418</v>
      </c>
      <c r="E4354" s="7" t="s">
        <v>354</v>
      </c>
      <c r="F4354" s="7" t="s">
        <v>12</v>
      </c>
      <c r="G4354" s="32">
        <v>31932.915966386554</v>
      </c>
      <c r="H4354" s="7">
        <v>918</v>
      </c>
      <c r="I4354" s="7">
        <v>2129</v>
      </c>
    </row>
    <row r="4355" spans="1:9">
      <c r="A4355" s="7" t="s">
        <v>53</v>
      </c>
      <c r="B4355" s="7">
        <v>110327</v>
      </c>
      <c r="C4355" s="302" t="s">
        <v>7419</v>
      </c>
      <c r="D4355" s="7" t="s">
        <v>7420</v>
      </c>
      <c r="E4355" s="7" t="s">
        <v>1123</v>
      </c>
      <c r="F4355" s="7" t="s">
        <v>12</v>
      </c>
      <c r="G4355" s="32">
        <v>17226.882352941178</v>
      </c>
      <c r="H4355" s="7">
        <v>926</v>
      </c>
      <c r="I4355" s="7">
        <v>2157</v>
      </c>
    </row>
    <row r="4356" spans="1:9">
      <c r="A4356" s="7" t="s">
        <v>53</v>
      </c>
      <c r="B4356" s="7">
        <v>110328</v>
      </c>
      <c r="C4356" s="302" t="s">
        <v>7421</v>
      </c>
      <c r="D4356" s="7" t="s">
        <v>7422</v>
      </c>
      <c r="E4356" s="7" t="s">
        <v>1123</v>
      </c>
      <c r="F4356" s="7" t="s">
        <v>12</v>
      </c>
      <c r="G4356" s="32">
        <v>10588.20168067227</v>
      </c>
      <c r="H4356" s="7">
        <v>926</v>
      </c>
      <c r="I4356" s="7">
        <v>2157</v>
      </c>
    </row>
    <row r="4357" spans="1:9">
      <c r="A4357" s="7" t="s">
        <v>423</v>
      </c>
      <c r="B4357" s="7">
        <v>110329</v>
      </c>
      <c r="C4357" s="302" t="s">
        <v>7423</v>
      </c>
      <c r="D4357" s="7" t="s">
        <v>7424</v>
      </c>
      <c r="E4357" s="7" t="s">
        <v>644</v>
      </c>
      <c r="F4357" s="7" t="s">
        <v>12</v>
      </c>
      <c r="G4357" s="32">
        <v>15872.882352941177</v>
      </c>
      <c r="H4357" s="7">
        <v>407</v>
      </c>
      <c r="I4357" s="7">
        <v>1638</v>
      </c>
    </row>
    <row r="4358" spans="1:9">
      <c r="A4358" s="7" t="s">
        <v>156</v>
      </c>
      <c r="B4358" s="7">
        <v>110330</v>
      </c>
      <c r="C4358" s="302" t="s">
        <v>7425</v>
      </c>
      <c r="D4358" s="7" t="s">
        <v>6875</v>
      </c>
      <c r="E4358" s="7" t="s">
        <v>158</v>
      </c>
      <c r="F4358" s="7" t="s">
        <v>12</v>
      </c>
      <c r="G4358" s="32">
        <v>66260.630252100833</v>
      </c>
      <c r="H4358" s="7">
        <v>706</v>
      </c>
      <c r="I4358" s="7">
        <v>1917</v>
      </c>
    </row>
    <row r="4359" spans="1:9">
      <c r="A4359" s="7" t="s">
        <v>53</v>
      </c>
      <c r="B4359" s="7">
        <v>110331</v>
      </c>
      <c r="C4359" s="302" t="s">
        <v>7426</v>
      </c>
      <c r="D4359" s="7" t="s">
        <v>7427</v>
      </c>
      <c r="E4359" s="7" t="s">
        <v>118</v>
      </c>
      <c r="F4359" s="7" t="s">
        <v>12</v>
      </c>
      <c r="G4359" s="32">
        <v>19335.966386554621</v>
      </c>
      <c r="H4359" s="7">
        <v>945</v>
      </c>
      <c r="I4359" s="7">
        <v>2233</v>
      </c>
    </row>
    <row r="4360" spans="1:9">
      <c r="A4360" s="7" t="s">
        <v>67</v>
      </c>
      <c r="B4360" s="7">
        <v>110332</v>
      </c>
      <c r="C4360" s="302" t="s">
        <v>7428</v>
      </c>
      <c r="D4360" s="7" t="s">
        <v>7429</v>
      </c>
      <c r="E4360" s="7" t="s">
        <v>176</v>
      </c>
      <c r="F4360" s="7" t="s">
        <v>12</v>
      </c>
      <c r="G4360" s="32">
        <v>90617.268907563033</v>
      </c>
      <c r="H4360" s="7">
        <v>905</v>
      </c>
      <c r="I4360" s="7">
        <v>2912</v>
      </c>
    </row>
    <row r="4361" spans="1:9">
      <c r="A4361" s="7" t="s">
        <v>9</v>
      </c>
      <c r="B4361" s="7">
        <v>110333</v>
      </c>
      <c r="C4361" s="302" t="s">
        <v>7430</v>
      </c>
      <c r="D4361" s="7" t="s">
        <v>7431</v>
      </c>
      <c r="E4361" s="7" t="s">
        <v>28</v>
      </c>
      <c r="F4361" s="7" t="s">
        <v>12</v>
      </c>
      <c r="G4361" s="32">
        <v>30437.277310924372</v>
      </c>
      <c r="H4361" s="7">
        <v>107</v>
      </c>
      <c r="I4361" s="7">
        <v>1318</v>
      </c>
    </row>
    <row r="4362" spans="1:9">
      <c r="A4362" s="7" t="s">
        <v>156</v>
      </c>
      <c r="B4362" s="7">
        <v>110334</v>
      </c>
      <c r="C4362" s="302" t="s">
        <v>7432</v>
      </c>
      <c r="D4362" s="7" t="s">
        <v>7433</v>
      </c>
      <c r="E4362" s="7" t="s">
        <v>6051</v>
      </c>
      <c r="F4362" s="7" t="s">
        <v>12</v>
      </c>
      <c r="G4362" s="32">
        <v>69540.000000000015</v>
      </c>
      <c r="H4362" s="7">
        <v>705</v>
      </c>
      <c r="I4362" s="7">
        <v>1915</v>
      </c>
    </row>
    <row r="4363" spans="1:9">
      <c r="A4363" s="7" t="s">
        <v>423</v>
      </c>
      <c r="B4363" s="7">
        <v>110335</v>
      </c>
      <c r="C4363" s="302" t="s">
        <v>7434</v>
      </c>
      <c r="D4363" s="7" t="s">
        <v>7435</v>
      </c>
      <c r="E4363" s="7" t="s">
        <v>425</v>
      </c>
      <c r="F4363" s="7" t="s">
        <v>12</v>
      </c>
      <c r="G4363" s="32">
        <v>49405.100840336134</v>
      </c>
      <c r="H4363" s="7">
        <v>405</v>
      </c>
      <c r="I4363" s="7">
        <v>1641</v>
      </c>
    </row>
    <row r="4364" spans="1:9">
      <c r="A4364" s="7" t="s">
        <v>67</v>
      </c>
      <c r="B4364" s="7">
        <v>110337</v>
      </c>
      <c r="C4364" s="302" t="s">
        <v>7436</v>
      </c>
      <c r="D4364" s="7" t="s">
        <v>7437</v>
      </c>
      <c r="E4364" s="7" t="s">
        <v>176</v>
      </c>
      <c r="F4364" s="7" t="s">
        <v>12</v>
      </c>
      <c r="G4364" s="32">
        <v>40235.159663865546</v>
      </c>
      <c r="H4364" s="7">
        <v>905</v>
      </c>
      <c r="I4364" s="7">
        <v>2910</v>
      </c>
    </row>
    <row r="4365" spans="1:9">
      <c r="A4365" s="7" t="s">
        <v>156</v>
      </c>
      <c r="B4365" s="7">
        <v>110338</v>
      </c>
      <c r="C4365" s="302" t="s">
        <v>7438</v>
      </c>
      <c r="D4365" s="7" t="s">
        <v>7439</v>
      </c>
      <c r="E4365" s="7" t="s">
        <v>158</v>
      </c>
      <c r="F4365" s="7" t="s">
        <v>12</v>
      </c>
      <c r="G4365" s="32">
        <v>16983.747899159665</v>
      </c>
      <c r="H4365" s="7">
        <v>706</v>
      </c>
      <c r="I4365" s="7">
        <v>1918</v>
      </c>
    </row>
    <row r="4366" spans="1:9">
      <c r="A4366" s="7" t="s">
        <v>67</v>
      </c>
      <c r="B4366" s="7">
        <v>110339</v>
      </c>
      <c r="C4366" s="302" t="s">
        <v>7440</v>
      </c>
      <c r="D4366" s="7" t="s">
        <v>7441</v>
      </c>
      <c r="E4366" s="7" t="s">
        <v>176</v>
      </c>
      <c r="F4366" s="7" t="s">
        <v>12</v>
      </c>
      <c r="G4366" s="32">
        <v>57932.697478991606</v>
      </c>
      <c r="H4366" s="7">
        <v>905</v>
      </c>
      <c r="I4366" s="7">
        <v>2911</v>
      </c>
    </row>
    <row r="4367" spans="1:9">
      <c r="A4367" s="7" t="s">
        <v>9</v>
      </c>
      <c r="B4367" s="7">
        <v>110341</v>
      </c>
      <c r="C4367" s="302" t="s">
        <v>7442</v>
      </c>
      <c r="D4367" s="7" t="s">
        <v>7443</v>
      </c>
      <c r="E4367" s="7" t="s">
        <v>78</v>
      </c>
      <c r="F4367" s="7" t="s">
        <v>12</v>
      </c>
      <c r="G4367" s="32">
        <v>58353.563025210089</v>
      </c>
      <c r="H4367" s="7">
        <v>114</v>
      </c>
      <c r="I4367" s="7">
        <v>1348</v>
      </c>
    </row>
    <row r="4368" spans="1:9">
      <c r="A4368" s="7" t="s">
        <v>9</v>
      </c>
      <c r="B4368" s="7">
        <v>110342</v>
      </c>
      <c r="C4368" s="302" t="s">
        <v>7444</v>
      </c>
      <c r="D4368" s="7" t="s">
        <v>7445</v>
      </c>
      <c r="E4368" s="7" t="s">
        <v>28</v>
      </c>
      <c r="F4368" s="7" t="s">
        <v>12</v>
      </c>
      <c r="G4368" s="32">
        <v>28655.462184873952</v>
      </c>
      <c r="H4368" s="7">
        <v>107</v>
      </c>
      <c r="I4368" s="7">
        <v>1318</v>
      </c>
    </row>
    <row r="4369" spans="1:9">
      <c r="A4369" s="7" t="s">
        <v>67</v>
      </c>
      <c r="B4369" s="7">
        <v>110343</v>
      </c>
      <c r="C4369" s="302" t="s">
        <v>7446</v>
      </c>
      <c r="D4369" s="7" t="s">
        <v>7447</v>
      </c>
      <c r="E4369" s="7" t="s">
        <v>176</v>
      </c>
      <c r="F4369" s="7" t="s">
        <v>12</v>
      </c>
      <c r="G4369" s="32">
        <v>59664.974789915977</v>
      </c>
      <c r="H4369" s="7">
        <v>905</v>
      </c>
      <c r="I4369" s="7">
        <v>2912</v>
      </c>
    </row>
    <row r="4370" spans="1:9">
      <c r="A4370" s="7" t="s">
        <v>9</v>
      </c>
      <c r="B4370" s="7">
        <v>110344</v>
      </c>
      <c r="C4370" s="302" t="s">
        <v>7448</v>
      </c>
      <c r="D4370" s="7" t="s">
        <v>7449</v>
      </c>
      <c r="E4370" s="7" t="s">
        <v>153</v>
      </c>
      <c r="F4370" s="7" t="s">
        <v>12</v>
      </c>
      <c r="G4370" s="32">
        <v>29806.747899159665</v>
      </c>
      <c r="H4370" s="7">
        <v>116</v>
      </c>
      <c r="I4370" s="7">
        <v>1346</v>
      </c>
    </row>
    <row r="4371" spans="1:9">
      <c r="A4371" s="7" t="s">
        <v>156</v>
      </c>
      <c r="B4371" s="7">
        <v>110345</v>
      </c>
      <c r="C4371" s="302" t="s">
        <v>7450</v>
      </c>
      <c r="D4371" s="7" t="s">
        <v>6857</v>
      </c>
      <c r="E4371" s="7" t="s">
        <v>158</v>
      </c>
      <c r="F4371" s="7" t="s">
        <v>12</v>
      </c>
      <c r="G4371" s="32">
        <v>17998.9243697479</v>
      </c>
      <c r="H4371" s="7">
        <v>706</v>
      </c>
      <c r="I4371" s="7">
        <v>1918</v>
      </c>
    </row>
    <row r="4372" spans="1:9">
      <c r="A4372" s="7" t="s">
        <v>67</v>
      </c>
      <c r="B4372" s="7">
        <v>110346</v>
      </c>
      <c r="C4372" s="302" t="s">
        <v>7451</v>
      </c>
      <c r="D4372" s="7" t="s">
        <v>7452</v>
      </c>
      <c r="E4372" s="7" t="s">
        <v>176</v>
      </c>
      <c r="F4372" s="7" t="s">
        <v>12</v>
      </c>
      <c r="G4372" s="32">
        <v>43109.210084033613</v>
      </c>
      <c r="H4372" s="7">
        <v>905</v>
      </c>
      <c r="I4372" s="7">
        <v>2911</v>
      </c>
    </row>
    <row r="4373" spans="1:9">
      <c r="A4373" s="7" t="s">
        <v>53</v>
      </c>
      <c r="B4373" s="7">
        <v>110347</v>
      </c>
      <c r="C4373" s="302" t="s">
        <v>7453</v>
      </c>
      <c r="D4373" s="7" t="s">
        <v>7454</v>
      </c>
      <c r="E4373" s="7" t="s">
        <v>72</v>
      </c>
      <c r="F4373" s="7" t="s">
        <v>12</v>
      </c>
      <c r="G4373" s="32">
        <v>28655.462184873952</v>
      </c>
      <c r="H4373" s="7">
        <v>923</v>
      </c>
      <c r="I4373" s="7">
        <v>2148</v>
      </c>
    </row>
    <row r="4374" spans="1:9">
      <c r="A4374" s="7" t="s">
        <v>53</v>
      </c>
      <c r="B4374" s="7">
        <v>110348</v>
      </c>
      <c r="C4374" s="302" t="s">
        <v>7455</v>
      </c>
      <c r="D4374" s="7" t="s">
        <v>7456</v>
      </c>
      <c r="E4374" s="7" t="s">
        <v>198</v>
      </c>
      <c r="F4374" s="7" t="s">
        <v>12</v>
      </c>
      <c r="G4374" s="32">
        <v>45424.285714285717</v>
      </c>
      <c r="H4374" s="7">
        <v>935</v>
      </c>
      <c r="I4374" s="7">
        <v>2198</v>
      </c>
    </row>
    <row r="4375" spans="1:9">
      <c r="A4375" s="7" t="s">
        <v>156</v>
      </c>
      <c r="B4375" s="7">
        <v>110349</v>
      </c>
      <c r="C4375" s="302" t="s">
        <v>7457</v>
      </c>
      <c r="D4375" s="7" t="s">
        <v>6893</v>
      </c>
      <c r="E4375" s="7" t="s">
        <v>158</v>
      </c>
      <c r="F4375" s="7" t="s">
        <v>12</v>
      </c>
      <c r="G4375" s="32">
        <v>37481.092436974788</v>
      </c>
      <c r="H4375" s="7">
        <v>706</v>
      </c>
      <c r="I4375" s="7">
        <v>1918</v>
      </c>
    </row>
    <row r="4376" spans="1:9">
      <c r="A4376" s="7" t="s">
        <v>53</v>
      </c>
      <c r="B4376" s="7">
        <v>110350</v>
      </c>
      <c r="C4376" s="302" t="s">
        <v>7458</v>
      </c>
      <c r="D4376" s="7" t="s">
        <v>7459</v>
      </c>
      <c r="E4376" s="7" t="s">
        <v>354</v>
      </c>
      <c r="F4376" s="7" t="s">
        <v>12</v>
      </c>
      <c r="G4376" s="32">
        <v>21176.403361344539</v>
      </c>
      <c r="H4376" s="7">
        <v>918</v>
      </c>
      <c r="I4376" s="7">
        <v>2129</v>
      </c>
    </row>
    <row r="4377" spans="1:9">
      <c r="A4377" s="7" t="s">
        <v>9</v>
      </c>
      <c r="B4377" s="7">
        <v>110352</v>
      </c>
      <c r="C4377" s="302" t="s">
        <v>7460</v>
      </c>
      <c r="D4377" s="7" t="s">
        <v>7461</v>
      </c>
      <c r="E4377" s="7" t="s">
        <v>78</v>
      </c>
      <c r="F4377" s="7" t="s">
        <v>12</v>
      </c>
      <c r="G4377" s="32">
        <v>49447.596638655465</v>
      </c>
      <c r="H4377" s="7">
        <v>114</v>
      </c>
      <c r="I4377" s="7">
        <v>1348</v>
      </c>
    </row>
    <row r="4378" spans="1:9">
      <c r="A4378" s="7" t="s">
        <v>53</v>
      </c>
      <c r="B4378" s="7">
        <v>110353</v>
      </c>
      <c r="C4378" s="302" t="s">
        <v>7462</v>
      </c>
      <c r="D4378" s="7" t="s">
        <v>7463</v>
      </c>
      <c r="E4378" s="7" t="s">
        <v>72</v>
      </c>
      <c r="F4378" s="7" t="s">
        <v>12</v>
      </c>
      <c r="G4378" s="32">
        <v>30252.117647058822</v>
      </c>
      <c r="H4378" s="7">
        <v>923</v>
      </c>
      <c r="I4378" s="7">
        <v>2148</v>
      </c>
    </row>
    <row r="4379" spans="1:9">
      <c r="A4379" s="7" t="s">
        <v>67</v>
      </c>
      <c r="B4379" s="7">
        <v>110354</v>
      </c>
      <c r="C4379" s="302" t="s">
        <v>7464</v>
      </c>
      <c r="D4379" s="7" t="s">
        <v>7465</v>
      </c>
      <c r="E4379" s="7" t="s">
        <v>176</v>
      </c>
      <c r="F4379" s="7" t="s">
        <v>12</v>
      </c>
      <c r="G4379" s="32">
        <v>111125.98319327732</v>
      </c>
      <c r="H4379" s="7">
        <v>905</v>
      </c>
      <c r="I4379" s="7">
        <v>2910</v>
      </c>
    </row>
    <row r="4380" spans="1:9">
      <c r="A4380" s="7" t="s">
        <v>53</v>
      </c>
      <c r="B4380" s="7">
        <v>110355</v>
      </c>
      <c r="C4380" s="302" t="s">
        <v>7466</v>
      </c>
      <c r="D4380" s="7" t="s">
        <v>7467</v>
      </c>
      <c r="E4380" s="7" t="s">
        <v>225</v>
      </c>
      <c r="F4380" s="7" t="s">
        <v>12</v>
      </c>
      <c r="G4380" s="32">
        <v>16806.798319327732</v>
      </c>
      <c r="H4380" s="7">
        <v>908</v>
      </c>
      <c r="I4380" s="7">
        <v>2104</v>
      </c>
    </row>
    <row r="4381" spans="1:9">
      <c r="A4381" s="7" t="s">
        <v>67</v>
      </c>
      <c r="B4381" s="7">
        <v>110356</v>
      </c>
      <c r="C4381" s="302" t="s">
        <v>7468</v>
      </c>
      <c r="D4381" s="7" t="s">
        <v>7469</v>
      </c>
      <c r="E4381" s="7" t="s">
        <v>176</v>
      </c>
      <c r="F4381" s="7" t="s">
        <v>12</v>
      </c>
      <c r="G4381" s="32">
        <v>43210.058823529413</v>
      </c>
      <c r="H4381" s="7">
        <v>905</v>
      </c>
      <c r="I4381" s="7">
        <v>2911</v>
      </c>
    </row>
    <row r="4382" spans="1:9">
      <c r="A4382" s="7" t="s">
        <v>53</v>
      </c>
      <c r="B4382" s="7">
        <v>110358</v>
      </c>
      <c r="C4382" s="302" t="s">
        <v>7470</v>
      </c>
      <c r="D4382" s="7" t="s">
        <v>7471</v>
      </c>
      <c r="E4382" s="7" t="s">
        <v>225</v>
      </c>
      <c r="F4382" s="7" t="s">
        <v>12</v>
      </c>
      <c r="G4382" s="32">
        <v>47213.924369747903</v>
      </c>
      <c r="H4382" s="7">
        <v>908</v>
      </c>
      <c r="I4382" s="7">
        <v>2104</v>
      </c>
    </row>
    <row r="4383" spans="1:9">
      <c r="A4383" s="7" t="s">
        <v>53</v>
      </c>
      <c r="B4383" s="7">
        <v>110359</v>
      </c>
      <c r="C4383" s="302" t="s">
        <v>7472</v>
      </c>
      <c r="D4383" s="7" t="s">
        <v>7473</v>
      </c>
      <c r="E4383" s="7" t="s">
        <v>225</v>
      </c>
      <c r="F4383" s="7" t="s">
        <v>12</v>
      </c>
      <c r="G4383" s="32">
        <v>51963.957983193279</v>
      </c>
      <c r="H4383" s="7">
        <v>908</v>
      </c>
      <c r="I4383" s="7">
        <v>2104</v>
      </c>
    </row>
    <row r="4384" spans="1:9">
      <c r="A4384" s="7" t="s">
        <v>156</v>
      </c>
      <c r="B4384" s="7">
        <v>110361</v>
      </c>
      <c r="C4384" s="302" t="s">
        <v>7474</v>
      </c>
      <c r="D4384" s="7" t="s">
        <v>6893</v>
      </c>
      <c r="E4384" s="7" t="s">
        <v>158</v>
      </c>
      <c r="F4384" s="7" t="s">
        <v>12</v>
      </c>
      <c r="G4384" s="32">
        <v>37481.092436974788</v>
      </c>
      <c r="H4384" s="7">
        <v>706</v>
      </c>
      <c r="I4384" s="7">
        <v>1918</v>
      </c>
    </row>
    <row r="4385" spans="1:9">
      <c r="A4385" s="7" t="s">
        <v>53</v>
      </c>
      <c r="B4385" s="7">
        <v>110362</v>
      </c>
      <c r="C4385" s="302" t="s">
        <v>7475</v>
      </c>
      <c r="D4385" s="7" t="s">
        <v>7476</v>
      </c>
      <c r="E4385" s="7" t="s">
        <v>143</v>
      </c>
      <c r="F4385" s="7" t="s">
        <v>12</v>
      </c>
      <c r="G4385" s="32">
        <v>13445.378151260506</v>
      </c>
      <c r="H4385" s="7">
        <v>919</v>
      </c>
      <c r="I4385" s="7">
        <v>2132</v>
      </c>
    </row>
    <row r="4386" spans="1:9">
      <c r="A4386" s="7" t="s">
        <v>53</v>
      </c>
      <c r="B4386" s="7">
        <v>110363</v>
      </c>
      <c r="C4386" s="302" t="s">
        <v>7477</v>
      </c>
      <c r="D4386" s="7" t="s">
        <v>7478</v>
      </c>
      <c r="E4386" s="7" t="s">
        <v>72</v>
      </c>
      <c r="F4386" s="7" t="s">
        <v>12</v>
      </c>
      <c r="G4386" s="32">
        <v>49518.848739495799</v>
      </c>
      <c r="H4386" s="7">
        <v>923</v>
      </c>
      <c r="I4386" s="7">
        <v>2148</v>
      </c>
    </row>
    <row r="4387" spans="1:9">
      <c r="A4387" s="7" t="s">
        <v>53</v>
      </c>
      <c r="B4387" s="7">
        <v>110364</v>
      </c>
      <c r="C4387" s="302" t="s">
        <v>7479</v>
      </c>
      <c r="D4387" s="7" t="s">
        <v>7480</v>
      </c>
      <c r="E4387" s="7" t="s">
        <v>225</v>
      </c>
      <c r="F4387" s="7" t="s">
        <v>12</v>
      </c>
      <c r="G4387" s="32">
        <v>17084.042016806721</v>
      </c>
      <c r="H4387" s="7">
        <v>908</v>
      </c>
      <c r="I4387" s="7">
        <v>2104</v>
      </c>
    </row>
    <row r="4388" spans="1:9">
      <c r="A4388" s="7" t="s">
        <v>67</v>
      </c>
      <c r="B4388" s="7">
        <v>110365</v>
      </c>
      <c r="C4388" s="302" t="s">
        <v>7481</v>
      </c>
      <c r="D4388" s="7" t="s">
        <v>7482</v>
      </c>
      <c r="E4388" s="7" t="s">
        <v>176</v>
      </c>
      <c r="F4388" s="7" t="s">
        <v>12</v>
      </c>
      <c r="G4388" s="32">
        <v>34770.000000000007</v>
      </c>
      <c r="H4388" s="7">
        <v>905</v>
      </c>
      <c r="I4388" s="7">
        <v>2910</v>
      </c>
    </row>
    <row r="4389" spans="1:9">
      <c r="A4389" s="7" t="s">
        <v>53</v>
      </c>
      <c r="B4389" s="7">
        <v>110366</v>
      </c>
      <c r="C4389" s="302" t="s">
        <v>7483</v>
      </c>
      <c r="D4389" s="7" t="s">
        <v>7484</v>
      </c>
      <c r="E4389" s="7" t="s">
        <v>198</v>
      </c>
      <c r="F4389" s="7" t="s">
        <v>12</v>
      </c>
      <c r="G4389" s="32">
        <v>69540.000000000015</v>
      </c>
      <c r="H4389" s="7">
        <v>935</v>
      </c>
      <c r="I4389" s="7">
        <v>2198</v>
      </c>
    </row>
    <row r="4390" spans="1:9">
      <c r="A4390" s="7" t="s">
        <v>53</v>
      </c>
      <c r="B4390" s="7">
        <v>110367</v>
      </c>
      <c r="C4390" s="302" t="s">
        <v>7485</v>
      </c>
      <c r="D4390" s="7" t="s">
        <v>7486</v>
      </c>
      <c r="E4390" s="7" t="s">
        <v>61</v>
      </c>
      <c r="F4390" s="7" t="s">
        <v>12</v>
      </c>
      <c r="G4390" s="32">
        <v>33529.436974789918</v>
      </c>
      <c r="H4390" s="7">
        <v>921</v>
      </c>
      <c r="I4390" s="7">
        <v>2138</v>
      </c>
    </row>
    <row r="4391" spans="1:9">
      <c r="A4391" s="7" t="s">
        <v>156</v>
      </c>
      <c r="B4391" s="7">
        <v>110368</v>
      </c>
      <c r="C4391" s="302" t="s">
        <v>7487</v>
      </c>
      <c r="D4391" s="7" t="s">
        <v>6911</v>
      </c>
      <c r="E4391" s="7" t="s">
        <v>158</v>
      </c>
      <c r="F4391" s="7" t="s">
        <v>12</v>
      </c>
      <c r="G4391" s="32">
        <v>4102.5210084033615</v>
      </c>
      <c r="H4391" s="7">
        <v>706</v>
      </c>
      <c r="I4391" s="7">
        <v>1918</v>
      </c>
    </row>
    <row r="4392" spans="1:9">
      <c r="A4392" s="7" t="s">
        <v>53</v>
      </c>
      <c r="B4392" s="7">
        <v>110369</v>
      </c>
      <c r="C4392" s="302" t="s">
        <v>7488</v>
      </c>
      <c r="D4392" s="7" t="s">
        <v>7489</v>
      </c>
      <c r="E4392" s="7" t="s">
        <v>225</v>
      </c>
      <c r="F4392" s="7" t="s">
        <v>12</v>
      </c>
      <c r="G4392" s="32">
        <v>21176.403361344539</v>
      </c>
      <c r="H4392" s="7">
        <v>908</v>
      </c>
      <c r="I4392" s="7">
        <v>2104</v>
      </c>
    </row>
    <row r="4393" spans="1:9">
      <c r="A4393" s="7" t="s">
        <v>9</v>
      </c>
      <c r="B4393" s="7">
        <v>110371</v>
      </c>
      <c r="C4393" s="302" t="s">
        <v>7490</v>
      </c>
      <c r="D4393" s="7" t="s">
        <v>7491</v>
      </c>
      <c r="E4393" s="7" t="s">
        <v>28</v>
      </c>
      <c r="F4393" s="7" t="s">
        <v>12</v>
      </c>
      <c r="G4393" s="32">
        <v>10793.949579831933</v>
      </c>
      <c r="H4393" s="7">
        <v>107</v>
      </c>
      <c r="I4393" s="7">
        <v>1318</v>
      </c>
    </row>
    <row r="4394" spans="1:9">
      <c r="A4394" s="7" t="s">
        <v>34</v>
      </c>
      <c r="B4394" s="7">
        <v>110372</v>
      </c>
      <c r="C4394" s="302" t="s">
        <v>7492</v>
      </c>
      <c r="D4394" s="7" t="s">
        <v>7493</v>
      </c>
      <c r="E4394" s="7" t="s">
        <v>36</v>
      </c>
      <c r="F4394" s="7" t="s">
        <v>12</v>
      </c>
      <c r="G4394" s="32">
        <v>50344.798319327732</v>
      </c>
      <c r="H4394" s="7">
        <v>509</v>
      </c>
      <c r="I4394" s="7">
        <v>1736</v>
      </c>
    </row>
    <row r="4395" spans="1:9">
      <c r="A4395" s="7" t="s">
        <v>67</v>
      </c>
      <c r="B4395" s="7">
        <v>110373</v>
      </c>
      <c r="C4395" s="302" t="s">
        <v>7494</v>
      </c>
      <c r="D4395" s="7" t="s">
        <v>7495</v>
      </c>
      <c r="E4395" s="7" t="s">
        <v>176</v>
      </c>
      <c r="F4395" s="7" t="s">
        <v>12</v>
      </c>
      <c r="G4395" s="32">
        <v>143698.14285714287</v>
      </c>
      <c r="H4395" s="7">
        <v>905</v>
      </c>
      <c r="I4395" s="7">
        <v>2911</v>
      </c>
    </row>
    <row r="4396" spans="1:9">
      <c r="A4396" s="7" t="s">
        <v>53</v>
      </c>
      <c r="B4396" s="7">
        <v>110374</v>
      </c>
      <c r="C4396" s="302" t="s">
        <v>7496</v>
      </c>
      <c r="D4396" s="7" t="s">
        <v>7497</v>
      </c>
      <c r="E4396" s="7" t="s">
        <v>225</v>
      </c>
      <c r="F4396" s="7" t="s">
        <v>12</v>
      </c>
      <c r="G4396" s="32">
        <v>32008.403361344539</v>
      </c>
      <c r="H4396" s="7">
        <v>908</v>
      </c>
      <c r="I4396" s="7">
        <v>2104</v>
      </c>
    </row>
    <row r="4397" spans="1:9">
      <c r="A4397" s="7" t="s">
        <v>53</v>
      </c>
      <c r="B4397" s="7">
        <v>110375</v>
      </c>
      <c r="C4397" s="302" t="s">
        <v>7498</v>
      </c>
      <c r="D4397" s="7" t="s">
        <v>7499</v>
      </c>
      <c r="E4397" s="7" t="s">
        <v>225</v>
      </c>
      <c r="F4397" s="7" t="s">
        <v>12</v>
      </c>
      <c r="G4397" s="32">
        <v>92249.02521008403</v>
      </c>
      <c r="H4397" s="7">
        <v>908</v>
      </c>
      <c r="I4397" s="7">
        <v>2104</v>
      </c>
    </row>
    <row r="4398" spans="1:9">
      <c r="A4398" s="7" t="s">
        <v>53</v>
      </c>
      <c r="B4398" s="7">
        <v>110376</v>
      </c>
      <c r="C4398" s="302" t="s">
        <v>7500</v>
      </c>
      <c r="D4398" s="7" t="s">
        <v>7501</v>
      </c>
      <c r="E4398" s="7" t="s">
        <v>55</v>
      </c>
      <c r="F4398" s="7" t="s">
        <v>12</v>
      </c>
      <c r="G4398" s="32">
        <v>106283.42857142858</v>
      </c>
      <c r="H4398" s="7">
        <v>936</v>
      </c>
      <c r="I4398" s="7">
        <v>2201</v>
      </c>
    </row>
    <row r="4399" spans="1:9">
      <c r="A4399" s="7" t="s">
        <v>67</v>
      </c>
      <c r="B4399" s="7">
        <v>110377</v>
      </c>
      <c r="C4399" s="302" t="s">
        <v>7502</v>
      </c>
      <c r="D4399" s="7" t="s">
        <v>7503</v>
      </c>
      <c r="E4399" s="7" t="s">
        <v>345</v>
      </c>
      <c r="F4399" s="7" t="s">
        <v>12</v>
      </c>
      <c r="G4399" s="32">
        <v>61452.210084033621</v>
      </c>
      <c r="H4399" s="7">
        <v>964</v>
      </c>
      <c r="I4399" s="7">
        <v>2914</v>
      </c>
    </row>
    <row r="4400" spans="1:9">
      <c r="A4400" s="7" t="s">
        <v>53</v>
      </c>
      <c r="B4400" s="7">
        <v>110378</v>
      </c>
      <c r="C4400" s="302" t="s">
        <v>7504</v>
      </c>
      <c r="D4400" s="7" t="s">
        <v>7505</v>
      </c>
      <c r="E4400" s="7" t="s">
        <v>225</v>
      </c>
      <c r="F4400" s="7" t="s">
        <v>12</v>
      </c>
      <c r="G4400" s="32">
        <v>85213.857142857145</v>
      </c>
      <c r="H4400" s="7">
        <v>908</v>
      </c>
      <c r="I4400" s="7">
        <v>2104</v>
      </c>
    </row>
    <row r="4401" spans="1:9">
      <c r="A4401" s="7" t="s">
        <v>67</v>
      </c>
      <c r="B4401" s="7">
        <v>110380</v>
      </c>
      <c r="C4401" s="302" t="s">
        <v>7506</v>
      </c>
      <c r="D4401" s="7" t="s">
        <v>7507</v>
      </c>
      <c r="E4401" s="7" t="s">
        <v>345</v>
      </c>
      <c r="F4401" s="7" t="s">
        <v>12</v>
      </c>
      <c r="G4401" s="32">
        <v>145812.93277310926</v>
      </c>
      <c r="H4401" s="7">
        <v>964</v>
      </c>
      <c r="I4401" s="7">
        <v>2253</v>
      </c>
    </row>
    <row r="4402" spans="1:9">
      <c r="A4402" s="7" t="s">
        <v>156</v>
      </c>
      <c r="B4402" s="7">
        <v>110381</v>
      </c>
      <c r="C4402" s="302" t="s">
        <v>7508</v>
      </c>
      <c r="D4402" s="7" t="s">
        <v>7509</v>
      </c>
      <c r="E4402" s="7" t="s">
        <v>158</v>
      </c>
      <c r="F4402" s="7" t="s">
        <v>12</v>
      </c>
      <c r="G4402" s="32">
        <v>21176.403361344539</v>
      </c>
      <c r="H4402" s="7">
        <v>706</v>
      </c>
      <c r="I4402" s="7">
        <v>1917</v>
      </c>
    </row>
    <row r="4403" spans="1:9">
      <c r="A4403" s="7" t="s">
        <v>53</v>
      </c>
      <c r="B4403" s="7">
        <v>110382</v>
      </c>
      <c r="C4403" s="302" t="s">
        <v>7510</v>
      </c>
      <c r="D4403" s="7" t="s">
        <v>7511</v>
      </c>
      <c r="E4403" s="7" t="s">
        <v>198</v>
      </c>
      <c r="F4403" s="7" t="s">
        <v>12</v>
      </c>
      <c r="G4403" s="32">
        <v>30350.840336134454</v>
      </c>
      <c r="H4403" s="7">
        <v>935</v>
      </c>
      <c r="I4403" s="7">
        <v>2198</v>
      </c>
    </row>
    <row r="4404" spans="1:9">
      <c r="A4404" s="7" t="s">
        <v>53</v>
      </c>
      <c r="B4404" s="7">
        <v>110383</v>
      </c>
      <c r="C4404" s="302" t="s">
        <v>7512</v>
      </c>
      <c r="D4404" s="7" t="s">
        <v>7511</v>
      </c>
      <c r="E4404" s="7" t="s">
        <v>198</v>
      </c>
      <c r="F4404" s="7" t="s">
        <v>12</v>
      </c>
      <c r="G4404" s="32">
        <v>30350.840336134454</v>
      </c>
      <c r="H4404" s="7">
        <v>935</v>
      </c>
      <c r="I4404" s="7">
        <v>2198</v>
      </c>
    </row>
    <row r="4405" spans="1:9">
      <c r="A4405" s="7" t="s">
        <v>67</v>
      </c>
      <c r="B4405" s="7">
        <v>110384</v>
      </c>
      <c r="C4405" s="302" t="s">
        <v>7513</v>
      </c>
      <c r="D4405" s="7" t="s">
        <v>7514</v>
      </c>
      <c r="E4405" s="7" t="s">
        <v>345</v>
      </c>
      <c r="F4405" s="7" t="s">
        <v>12</v>
      </c>
      <c r="G4405" s="32">
        <v>121750.05882352943</v>
      </c>
      <c r="H4405" s="7">
        <v>964</v>
      </c>
      <c r="I4405" s="7">
        <v>2914</v>
      </c>
    </row>
    <row r="4406" spans="1:9">
      <c r="A4406" s="7" t="s">
        <v>53</v>
      </c>
      <c r="B4406" s="7">
        <v>110385</v>
      </c>
      <c r="C4406" s="302" t="s">
        <v>7515</v>
      </c>
      <c r="D4406" s="7" t="s">
        <v>7516</v>
      </c>
      <c r="E4406" s="7" t="s">
        <v>143</v>
      </c>
      <c r="F4406" s="7" t="s">
        <v>12</v>
      </c>
      <c r="G4406" s="32">
        <v>92772.840336134454</v>
      </c>
      <c r="H4406" s="7">
        <v>919</v>
      </c>
      <c r="I4406" s="7">
        <v>2132</v>
      </c>
    </row>
    <row r="4407" spans="1:9">
      <c r="A4407" s="7" t="s">
        <v>53</v>
      </c>
      <c r="B4407" s="7">
        <v>110387</v>
      </c>
      <c r="C4407" s="302" t="s">
        <v>7517</v>
      </c>
      <c r="D4407" s="7" t="s">
        <v>7518</v>
      </c>
      <c r="E4407" s="7" t="s">
        <v>61</v>
      </c>
      <c r="F4407" s="7" t="s">
        <v>12</v>
      </c>
      <c r="G4407" s="32">
        <v>29300.201680672268</v>
      </c>
      <c r="H4407" s="7">
        <v>921</v>
      </c>
      <c r="I4407" s="7">
        <v>2138</v>
      </c>
    </row>
    <row r="4408" spans="1:9">
      <c r="A4408" s="7" t="s">
        <v>67</v>
      </c>
      <c r="B4408" s="7">
        <v>110388</v>
      </c>
      <c r="C4408" s="302" t="s">
        <v>7519</v>
      </c>
      <c r="D4408" s="7" t="s">
        <v>7520</v>
      </c>
      <c r="E4408" s="7" t="s">
        <v>345</v>
      </c>
      <c r="F4408" s="7" t="s">
        <v>12</v>
      </c>
      <c r="G4408" s="32">
        <v>50696.773109243702</v>
      </c>
      <c r="H4408" s="7">
        <v>964</v>
      </c>
      <c r="I4408" s="7">
        <v>2914</v>
      </c>
    </row>
    <row r="4409" spans="1:9">
      <c r="A4409" s="7" t="s">
        <v>156</v>
      </c>
      <c r="B4409" s="7">
        <v>110389</v>
      </c>
      <c r="C4409" s="302" t="s">
        <v>7521</v>
      </c>
      <c r="D4409" s="7" t="s">
        <v>7522</v>
      </c>
      <c r="E4409" s="7" t="s">
        <v>158</v>
      </c>
      <c r="F4409" s="7" t="s">
        <v>12</v>
      </c>
      <c r="G4409" s="32">
        <v>40903.361344537814</v>
      </c>
      <c r="H4409" s="7">
        <v>706</v>
      </c>
      <c r="I4409" s="7">
        <v>1916</v>
      </c>
    </row>
    <row r="4410" spans="1:9">
      <c r="A4410" s="7" t="s">
        <v>34</v>
      </c>
      <c r="B4410" s="7">
        <v>110390</v>
      </c>
      <c r="C4410" s="302" t="s">
        <v>7523</v>
      </c>
      <c r="D4410" s="7" t="s">
        <v>7524</v>
      </c>
      <c r="E4410" s="7" t="s">
        <v>36</v>
      </c>
      <c r="F4410" s="7" t="s">
        <v>12</v>
      </c>
      <c r="G4410" s="32">
        <v>47899.378151260506</v>
      </c>
      <c r="H4410" s="7">
        <v>509</v>
      </c>
      <c r="I4410" s="7">
        <v>1736</v>
      </c>
    </row>
    <row r="4411" spans="1:9">
      <c r="A4411" s="7" t="s">
        <v>53</v>
      </c>
      <c r="B4411" s="7">
        <v>110391</v>
      </c>
      <c r="C4411" s="302" t="s">
        <v>7525</v>
      </c>
      <c r="D4411" s="7" t="s">
        <v>7526</v>
      </c>
      <c r="E4411" s="7" t="s">
        <v>55</v>
      </c>
      <c r="F4411" s="7" t="s">
        <v>12</v>
      </c>
      <c r="G4411" s="32">
        <v>62520.957983193279</v>
      </c>
      <c r="H4411" s="7">
        <v>936</v>
      </c>
      <c r="I4411" s="7">
        <v>2201</v>
      </c>
    </row>
    <row r="4412" spans="1:9">
      <c r="A4412" s="7" t="s">
        <v>53</v>
      </c>
      <c r="B4412" s="7">
        <v>110393</v>
      </c>
      <c r="C4412" s="302" t="s">
        <v>7527</v>
      </c>
      <c r="D4412" s="7" t="s">
        <v>7528</v>
      </c>
      <c r="E4412" s="7" t="s">
        <v>134</v>
      </c>
      <c r="F4412" s="7" t="s">
        <v>12</v>
      </c>
      <c r="G4412" s="32">
        <v>77721.302521008416</v>
      </c>
      <c r="H4412" s="7">
        <v>938</v>
      </c>
      <c r="I4412" s="7">
        <v>2208</v>
      </c>
    </row>
    <row r="4413" spans="1:9">
      <c r="A4413" s="7" t="s">
        <v>67</v>
      </c>
      <c r="B4413" s="7">
        <v>110395</v>
      </c>
      <c r="C4413" s="302" t="s">
        <v>7529</v>
      </c>
      <c r="D4413" s="7" t="s">
        <v>7530</v>
      </c>
      <c r="E4413" s="7" t="s">
        <v>345</v>
      </c>
      <c r="F4413" s="7" t="s">
        <v>12</v>
      </c>
      <c r="G4413" s="32">
        <v>79723.882352941175</v>
      </c>
      <c r="H4413" s="7">
        <v>964</v>
      </c>
      <c r="I4413" s="7">
        <v>2914</v>
      </c>
    </row>
    <row r="4414" spans="1:9">
      <c r="A4414" s="7" t="s">
        <v>53</v>
      </c>
      <c r="B4414" s="7">
        <v>110396</v>
      </c>
      <c r="C4414" s="302" t="s">
        <v>7531</v>
      </c>
      <c r="D4414" s="7" t="s">
        <v>7532</v>
      </c>
      <c r="E4414" s="7" t="s">
        <v>134</v>
      </c>
      <c r="F4414" s="7" t="s">
        <v>12</v>
      </c>
      <c r="G4414" s="32">
        <v>13385.949579831933</v>
      </c>
      <c r="H4414" s="7">
        <v>938</v>
      </c>
      <c r="I4414" s="7">
        <v>2208</v>
      </c>
    </row>
    <row r="4415" spans="1:9">
      <c r="A4415" s="7" t="s">
        <v>53</v>
      </c>
      <c r="B4415" s="7">
        <v>110397</v>
      </c>
      <c r="C4415" s="302" t="s">
        <v>7533</v>
      </c>
      <c r="D4415" s="7" t="s">
        <v>7534</v>
      </c>
      <c r="E4415" s="7" t="s">
        <v>198</v>
      </c>
      <c r="F4415" s="7" t="s">
        <v>12</v>
      </c>
      <c r="G4415" s="32">
        <v>37050</v>
      </c>
      <c r="H4415" s="7">
        <v>935</v>
      </c>
      <c r="I4415" s="7">
        <v>2198</v>
      </c>
    </row>
    <row r="4416" spans="1:9">
      <c r="A4416" s="7" t="s">
        <v>53</v>
      </c>
      <c r="B4416" s="7">
        <v>110398</v>
      </c>
      <c r="C4416" s="302" t="s">
        <v>7535</v>
      </c>
      <c r="D4416" s="7" t="s">
        <v>7536</v>
      </c>
      <c r="E4416" s="7" t="s">
        <v>354</v>
      </c>
      <c r="F4416" s="7" t="s">
        <v>12</v>
      </c>
      <c r="G4416" s="32">
        <v>78471.084033613442</v>
      </c>
      <c r="H4416" s="7">
        <v>918</v>
      </c>
      <c r="I4416" s="7">
        <v>2129</v>
      </c>
    </row>
    <row r="4417" spans="1:9">
      <c r="A4417" s="7" t="s">
        <v>67</v>
      </c>
      <c r="B4417" s="7">
        <v>110400</v>
      </c>
      <c r="C4417" s="302" t="s">
        <v>7537</v>
      </c>
      <c r="D4417" s="7" t="s">
        <v>7538</v>
      </c>
      <c r="E4417" s="7" t="s">
        <v>345</v>
      </c>
      <c r="F4417" s="7" t="s">
        <v>12</v>
      </c>
      <c r="G4417" s="32">
        <v>34008.478991596639</v>
      </c>
      <c r="H4417" s="7">
        <v>964</v>
      </c>
      <c r="I4417" s="7">
        <v>2911</v>
      </c>
    </row>
    <row r="4418" spans="1:9">
      <c r="A4418" s="7" t="s">
        <v>9</v>
      </c>
      <c r="B4418" s="7">
        <v>110401</v>
      </c>
      <c r="C4418" s="302" t="s">
        <v>7539</v>
      </c>
      <c r="D4418" s="7" t="s">
        <v>7540</v>
      </c>
      <c r="E4418" s="7" t="s">
        <v>28</v>
      </c>
      <c r="F4418" s="7" t="s">
        <v>12</v>
      </c>
      <c r="G4418" s="32">
        <v>20326.252100840338</v>
      </c>
      <c r="H4418" s="7">
        <v>107</v>
      </c>
      <c r="I4418" s="7">
        <v>1318</v>
      </c>
    </row>
    <row r="4419" spans="1:9">
      <c r="A4419" s="7" t="s">
        <v>53</v>
      </c>
      <c r="B4419" s="7">
        <v>110402</v>
      </c>
      <c r="C4419" s="302" t="s">
        <v>7541</v>
      </c>
      <c r="D4419" s="7" t="s">
        <v>7542</v>
      </c>
      <c r="E4419" s="7" t="s">
        <v>76</v>
      </c>
      <c r="F4419" s="7" t="s">
        <v>12</v>
      </c>
      <c r="G4419" s="32">
        <v>37508.529411764706</v>
      </c>
      <c r="H4419" s="7">
        <v>937</v>
      </c>
      <c r="I4419" s="7">
        <v>2204</v>
      </c>
    </row>
    <row r="4420" spans="1:9">
      <c r="A4420" s="7" t="s">
        <v>53</v>
      </c>
      <c r="B4420" s="7">
        <v>110403</v>
      </c>
      <c r="C4420" s="302" t="s">
        <v>7543</v>
      </c>
      <c r="D4420" s="7" t="s">
        <v>7544</v>
      </c>
      <c r="E4420" s="7" t="s">
        <v>198</v>
      </c>
      <c r="F4420" s="7" t="s">
        <v>12</v>
      </c>
      <c r="G4420" s="32">
        <v>133000</v>
      </c>
      <c r="H4420" s="7">
        <v>935</v>
      </c>
      <c r="I4420" s="7">
        <v>2198</v>
      </c>
    </row>
    <row r="4421" spans="1:9">
      <c r="A4421" s="7" t="s">
        <v>67</v>
      </c>
      <c r="B4421" s="7">
        <v>110404</v>
      </c>
      <c r="C4421" s="302" t="s">
        <v>7545</v>
      </c>
      <c r="D4421" s="7" t="s">
        <v>7546</v>
      </c>
      <c r="E4421" s="7" t="s">
        <v>345</v>
      </c>
      <c r="F4421" s="7" t="s">
        <v>12</v>
      </c>
      <c r="G4421" s="32">
        <v>59066.512605042015</v>
      </c>
      <c r="H4421" s="7">
        <v>964</v>
      </c>
      <c r="I4421" s="7">
        <v>2251</v>
      </c>
    </row>
    <row r="4422" spans="1:9">
      <c r="A4422" s="7" t="s">
        <v>31</v>
      </c>
      <c r="B4422" s="7">
        <v>110405</v>
      </c>
      <c r="C4422" s="302" t="s">
        <v>7547</v>
      </c>
      <c r="D4422" s="7" t="s">
        <v>7548</v>
      </c>
      <c r="E4422" s="7" t="s">
        <v>116</v>
      </c>
      <c r="F4422" s="7" t="s">
        <v>12</v>
      </c>
      <c r="G4422" s="32">
        <v>74653.68907563026</v>
      </c>
      <c r="H4422" s="7">
        <v>605</v>
      </c>
      <c r="I4422" s="7">
        <v>1814</v>
      </c>
    </row>
    <row r="4423" spans="1:9">
      <c r="A4423" s="7" t="s">
        <v>53</v>
      </c>
      <c r="B4423" s="7">
        <v>110406</v>
      </c>
      <c r="C4423" s="302" t="s">
        <v>7549</v>
      </c>
      <c r="D4423" s="7" t="s">
        <v>7550</v>
      </c>
      <c r="E4423" s="7" t="s">
        <v>87</v>
      </c>
      <c r="F4423" s="7" t="s">
        <v>12</v>
      </c>
      <c r="G4423" s="32">
        <v>13221.798319327732</v>
      </c>
      <c r="H4423" s="7">
        <v>920</v>
      </c>
      <c r="I4423" s="7">
        <v>2135</v>
      </c>
    </row>
    <row r="4424" spans="1:9">
      <c r="A4424" s="7" t="s">
        <v>53</v>
      </c>
      <c r="B4424" s="7">
        <v>110407</v>
      </c>
      <c r="C4424" s="302" t="s">
        <v>7551</v>
      </c>
      <c r="D4424" s="7" t="s">
        <v>7552</v>
      </c>
      <c r="E4424" s="7" t="s">
        <v>87</v>
      </c>
      <c r="F4424" s="7" t="s">
        <v>12</v>
      </c>
      <c r="G4424" s="32">
        <v>32773.08403361345</v>
      </c>
      <c r="H4424" s="7">
        <v>920</v>
      </c>
      <c r="I4424" s="7">
        <v>2135</v>
      </c>
    </row>
    <row r="4425" spans="1:9">
      <c r="A4425" s="7" t="s">
        <v>53</v>
      </c>
      <c r="B4425" s="7">
        <v>110409</v>
      </c>
      <c r="C4425" s="302" t="s">
        <v>7553</v>
      </c>
      <c r="D4425" s="7" t="s">
        <v>7554</v>
      </c>
      <c r="E4425" s="7" t="s">
        <v>143</v>
      </c>
      <c r="F4425" s="7" t="s">
        <v>12</v>
      </c>
      <c r="G4425" s="32">
        <v>21176.403361344539</v>
      </c>
      <c r="H4425" s="7">
        <v>919</v>
      </c>
      <c r="I4425" s="7">
        <v>2132</v>
      </c>
    </row>
    <row r="4426" spans="1:9">
      <c r="A4426" s="7" t="s">
        <v>67</v>
      </c>
      <c r="B4426" s="7">
        <v>110411</v>
      </c>
      <c r="C4426" s="302" t="s">
        <v>7555</v>
      </c>
      <c r="D4426" s="7" t="s">
        <v>7556</v>
      </c>
      <c r="E4426" s="7" t="s">
        <v>345</v>
      </c>
      <c r="F4426" s="7" t="s">
        <v>12</v>
      </c>
      <c r="G4426" s="32">
        <v>352897.23529411771</v>
      </c>
      <c r="H4426" s="7">
        <v>964</v>
      </c>
      <c r="I4426" s="7">
        <v>2251</v>
      </c>
    </row>
    <row r="4427" spans="1:9">
      <c r="A4427" s="7" t="s">
        <v>53</v>
      </c>
      <c r="B4427" s="7">
        <v>110412</v>
      </c>
      <c r="C4427" s="302" t="s">
        <v>7557</v>
      </c>
      <c r="D4427" s="7" t="s">
        <v>7558</v>
      </c>
      <c r="E4427" s="7" t="s">
        <v>198</v>
      </c>
      <c r="F4427" s="7" t="s">
        <v>12</v>
      </c>
      <c r="G4427" s="32">
        <v>57479.02521008403</v>
      </c>
      <c r="H4427" s="7">
        <v>935</v>
      </c>
      <c r="I4427" s="7">
        <v>2198</v>
      </c>
    </row>
    <row r="4428" spans="1:9">
      <c r="A4428" s="7" t="s">
        <v>53</v>
      </c>
      <c r="B4428" s="7">
        <v>110413</v>
      </c>
      <c r="C4428" s="302" t="s">
        <v>7559</v>
      </c>
      <c r="D4428" s="7" t="s">
        <v>7560</v>
      </c>
      <c r="E4428" s="7" t="s">
        <v>111</v>
      </c>
      <c r="F4428" s="7" t="s">
        <v>12</v>
      </c>
      <c r="G4428" s="32">
        <v>8655.4621848739498</v>
      </c>
      <c r="H4428" s="7">
        <v>934</v>
      </c>
      <c r="I4428" s="7">
        <v>2192</v>
      </c>
    </row>
    <row r="4429" spans="1:9">
      <c r="A4429" s="7" t="s">
        <v>53</v>
      </c>
      <c r="B4429" s="7">
        <v>110414</v>
      </c>
      <c r="C4429" s="302" t="s">
        <v>7561</v>
      </c>
      <c r="D4429" s="7" t="s">
        <v>7562</v>
      </c>
      <c r="E4429" s="7" t="s">
        <v>76</v>
      </c>
      <c r="F4429" s="7" t="s">
        <v>12</v>
      </c>
      <c r="G4429" s="32">
        <v>38000</v>
      </c>
      <c r="H4429" s="7">
        <v>937</v>
      </c>
      <c r="I4429" s="7">
        <v>2204</v>
      </c>
    </row>
    <row r="4430" spans="1:9">
      <c r="A4430" s="7" t="s">
        <v>53</v>
      </c>
      <c r="B4430" s="7">
        <v>110415</v>
      </c>
      <c r="C4430" s="302" t="s">
        <v>7563</v>
      </c>
      <c r="D4430" s="7" t="s">
        <v>7564</v>
      </c>
      <c r="E4430" s="7" t="s">
        <v>111</v>
      </c>
      <c r="F4430" s="7" t="s">
        <v>12</v>
      </c>
      <c r="G4430" s="32">
        <v>16134.478991596638</v>
      </c>
      <c r="H4430" s="7">
        <v>934</v>
      </c>
      <c r="I4430" s="7">
        <v>2192</v>
      </c>
    </row>
    <row r="4431" spans="1:9">
      <c r="A4431" s="7" t="s">
        <v>53</v>
      </c>
      <c r="B4431" s="7">
        <v>110416</v>
      </c>
      <c r="C4431" s="302" t="s">
        <v>7565</v>
      </c>
      <c r="D4431" s="7" t="s">
        <v>7566</v>
      </c>
      <c r="E4431" s="7" t="s">
        <v>143</v>
      </c>
      <c r="F4431" s="7" t="s">
        <v>12</v>
      </c>
      <c r="G4431" s="32">
        <v>27731.109243697476</v>
      </c>
      <c r="H4431" s="7">
        <v>919</v>
      </c>
      <c r="I4431" s="7">
        <v>2132</v>
      </c>
    </row>
    <row r="4432" spans="1:9">
      <c r="A4432" s="7" t="s">
        <v>67</v>
      </c>
      <c r="B4432" s="7">
        <v>110417</v>
      </c>
      <c r="C4432" s="302" t="s">
        <v>7567</v>
      </c>
      <c r="D4432" s="7" t="s">
        <v>7568</v>
      </c>
      <c r="E4432" s="7" t="s">
        <v>345</v>
      </c>
      <c r="F4432" s="7" t="s">
        <v>12</v>
      </c>
      <c r="G4432" s="32">
        <v>97235.042016806721</v>
      </c>
      <c r="H4432" s="7">
        <v>964</v>
      </c>
      <c r="I4432" s="7">
        <v>2251</v>
      </c>
    </row>
    <row r="4433" spans="1:9">
      <c r="A4433" s="7" t="s">
        <v>53</v>
      </c>
      <c r="B4433" s="7">
        <v>110418</v>
      </c>
      <c r="C4433" s="302" t="s">
        <v>7569</v>
      </c>
      <c r="D4433" s="7" t="s">
        <v>7570</v>
      </c>
      <c r="E4433" s="7" t="s">
        <v>84</v>
      </c>
      <c r="F4433" s="7" t="s">
        <v>12</v>
      </c>
      <c r="G4433" s="32">
        <v>43085</v>
      </c>
      <c r="H4433" s="7">
        <v>946</v>
      </c>
      <c r="I4433" s="7">
        <v>2236</v>
      </c>
    </row>
    <row r="4434" spans="1:9">
      <c r="A4434" s="7" t="s">
        <v>53</v>
      </c>
      <c r="B4434" s="7">
        <v>110420</v>
      </c>
      <c r="C4434" s="302" t="s">
        <v>7571</v>
      </c>
      <c r="D4434" s="7" t="s">
        <v>7572</v>
      </c>
      <c r="E4434" s="7" t="s">
        <v>354</v>
      </c>
      <c r="F4434" s="7" t="s">
        <v>12</v>
      </c>
      <c r="G4434" s="32">
        <v>47821.184873949584</v>
      </c>
      <c r="H4434" s="7">
        <v>918</v>
      </c>
      <c r="I4434" s="7">
        <v>2129</v>
      </c>
    </row>
    <row r="4435" spans="1:9">
      <c r="A4435" s="7" t="s">
        <v>53</v>
      </c>
      <c r="B4435" s="7">
        <v>110421</v>
      </c>
      <c r="C4435" s="302" t="s">
        <v>7573</v>
      </c>
      <c r="D4435" s="7" t="s">
        <v>7574</v>
      </c>
      <c r="E4435" s="7" t="s">
        <v>111</v>
      </c>
      <c r="F4435" s="7" t="s">
        <v>12</v>
      </c>
      <c r="G4435" s="32">
        <v>24079.73949579832</v>
      </c>
      <c r="H4435" s="7">
        <v>934</v>
      </c>
      <c r="I4435" s="7">
        <v>2192</v>
      </c>
    </row>
    <row r="4436" spans="1:9">
      <c r="A4436" s="7" t="s">
        <v>34</v>
      </c>
      <c r="B4436" s="7">
        <v>110422</v>
      </c>
      <c r="C4436" s="302" t="s">
        <v>7575</v>
      </c>
      <c r="D4436" s="7" t="s">
        <v>7576</v>
      </c>
      <c r="E4436" s="7" t="s">
        <v>36</v>
      </c>
      <c r="F4436" s="7" t="s">
        <v>12</v>
      </c>
      <c r="G4436" s="32">
        <v>31735.319327731093</v>
      </c>
      <c r="H4436" s="7">
        <v>509</v>
      </c>
      <c r="I4436" s="7">
        <v>1736</v>
      </c>
    </row>
    <row r="4437" spans="1:9">
      <c r="A4437" s="7" t="s">
        <v>53</v>
      </c>
      <c r="B4437" s="7">
        <v>110424</v>
      </c>
      <c r="C4437" s="302" t="s">
        <v>7577</v>
      </c>
      <c r="D4437" s="7" t="s">
        <v>7578</v>
      </c>
      <c r="E4437" s="7" t="s">
        <v>55</v>
      </c>
      <c r="F4437" s="7" t="s">
        <v>12</v>
      </c>
      <c r="G4437" s="32">
        <v>8278</v>
      </c>
      <c r="H4437" s="7">
        <v>936</v>
      </c>
      <c r="I4437" s="7">
        <v>2201</v>
      </c>
    </row>
    <row r="4438" spans="1:9">
      <c r="A4438" s="7" t="s">
        <v>53</v>
      </c>
      <c r="B4438" s="7">
        <v>110425</v>
      </c>
      <c r="C4438" s="302" t="s">
        <v>7579</v>
      </c>
      <c r="D4438" s="7" t="s">
        <v>7580</v>
      </c>
      <c r="E4438" s="7" t="s">
        <v>198</v>
      </c>
      <c r="F4438" s="7" t="s">
        <v>12</v>
      </c>
      <c r="G4438" s="32">
        <v>33060</v>
      </c>
      <c r="H4438" s="7">
        <v>935</v>
      </c>
      <c r="I4438" s="7">
        <v>2198</v>
      </c>
    </row>
    <row r="4439" spans="1:9">
      <c r="A4439" s="7" t="s">
        <v>53</v>
      </c>
      <c r="B4439" s="7">
        <v>110426</v>
      </c>
      <c r="C4439" s="302" t="s">
        <v>7581</v>
      </c>
      <c r="D4439" s="7" t="s">
        <v>7582</v>
      </c>
      <c r="E4439" s="7" t="s">
        <v>316</v>
      </c>
      <c r="F4439" s="7" t="s">
        <v>12</v>
      </c>
      <c r="G4439" s="32">
        <v>29400</v>
      </c>
      <c r="H4439" s="7">
        <v>925</v>
      </c>
      <c r="I4439" s="7">
        <v>2154</v>
      </c>
    </row>
    <row r="4440" spans="1:9">
      <c r="A4440" s="7" t="s">
        <v>53</v>
      </c>
      <c r="B4440" s="7">
        <v>110427</v>
      </c>
      <c r="C4440" s="302" t="s">
        <v>7583</v>
      </c>
      <c r="D4440" s="7" t="s">
        <v>7584</v>
      </c>
      <c r="E4440" s="7" t="s">
        <v>134</v>
      </c>
      <c r="F4440" s="7" t="s">
        <v>12</v>
      </c>
      <c r="G4440" s="32">
        <v>57479.02521008403</v>
      </c>
      <c r="H4440" s="7">
        <v>938</v>
      </c>
      <c r="I4440" s="7">
        <v>2208</v>
      </c>
    </row>
    <row r="4441" spans="1:9">
      <c r="A4441" s="7" t="s">
        <v>53</v>
      </c>
      <c r="B4441" s="7">
        <v>110428</v>
      </c>
      <c r="C4441" s="302" t="s">
        <v>7585</v>
      </c>
      <c r="D4441" s="7" t="s">
        <v>7586</v>
      </c>
      <c r="E4441" s="7" t="s">
        <v>111</v>
      </c>
      <c r="F4441" s="7" t="s">
        <v>12</v>
      </c>
      <c r="G4441" s="32">
        <v>91493.73949579832</v>
      </c>
      <c r="H4441" s="7">
        <v>934</v>
      </c>
      <c r="I4441" s="7">
        <v>2192</v>
      </c>
    </row>
    <row r="4442" spans="1:9">
      <c r="A4442" s="7" t="s">
        <v>34</v>
      </c>
      <c r="B4442" s="7">
        <v>110429</v>
      </c>
      <c r="C4442" s="302" t="s">
        <v>7587</v>
      </c>
      <c r="D4442" s="7" t="s">
        <v>7588</v>
      </c>
      <c r="E4442" s="7" t="s">
        <v>364</v>
      </c>
      <c r="F4442" s="7" t="s">
        <v>12</v>
      </c>
      <c r="G4442" s="32">
        <v>47899.378151260506</v>
      </c>
      <c r="H4442" s="7">
        <v>510</v>
      </c>
      <c r="I4442" s="7">
        <v>1731</v>
      </c>
    </row>
    <row r="4443" spans="1:9">
      <c r="A4443" s="7" t="s">
        <v>53</v>
      </c>
      <c r="B4443" s="7">
        <v>110430</v>
      </c>
      <c r="C4443" s="302" t="s">
        <v>7589</v>
      </c>
      <c r="D4443" s="7" t="s">
        <v>7590</v>
      </c>
      <c r="E4443" s="7" t="s">
        <v>316</v>
      </c>
      <c r="F4443" s="7" t="s">
        <v>12</v>
      </c>
      <c r="G4443" s="32">
        <v>51956.663865546223</v>
      </c>
      <c r="H4443" s="7">
        <v>925</v>
      </c>
      <c r="I4443" s="7">
        <v>2154</v>
      </c>
    </row>
    <row r="4444" spans="1:9">
      <c r="A4444" s="7" t="s">
        <v>53</v>
      </c>
      <c r="B4444" s="7">
        <v>110432</v>
      </c>
      <c r="C4444" s="302" t="s">
        <v>7591</v>
      </c>
      <c r="D4444" s="7" t="s">
        <v>7592</v>
      </c>
      <c r="E4444" s="7" t="s">
        <v>76</v>
      </c>
      <c r="F4444" s="7" t="s">
        <v>12</v>
      </c>
      <c r="G4444" s="32">
        <v>127019.02521008404</v>
      </c>
      <c r="H4444" s="7">
        <v>937</v>
      </c>
      <c r="I4444" s="7">
        <v>2204</v>
      </c>
    </row>
    <row r="4445" spans="1:9">
      <c r="A4445" s="7" t="s">
        <v>53</v>
      </c>
      <c r="B4445" s="7">
        <v>110433</v>
      </c>
      <c r="C4445" s="302" t="s">
        <v>7593</v>
      </c>
      <c r="D4445" s="7" t="s">
        <v>7594</v>
      </c>
      <c r="E4445" s="7" t="s">
        <v>316</v>
      </c>
      <c r="F4445" s="7" t="s">
        <v>12</v>
      </c>
      <c r="G4445" s="32">
        <v>191597.52100840336</v>
      </c>
      <c r="H4445" s="7">
        <v>925</v>
      </c>
      <c r="I4445" s="7">
        <v>2154</v>
      </c>
    </row>
    <row r="4446" spans="1:9">
      <c r="A4446" s="7" t="s">
        <v>53</v>
      </c>
      <c r="B4446" s="7">
        <v>110434</v>
      </c>
      <c r="C4446" s="302" t="s">
        <v>7595</v>
      </c>
      <c r="D4446" s="7" t="s">
        <v>7596</v>
      </c>
      <c r="E4446" s="7" t="s">
        <v>354</v>
      </c>
      <c r="F4446" s="7" t="s">
        <v>12</v>
      </c>
      <c r="G4446" s="32">
        <v>161180.88235294117</v>
      </c>
      <c r="H4446" s="7">
        <v>918</v>
      </c>
      <c r="I4446" s="7">
        <v>2129</v>
      </c>
    </row>
    <row r="4447" spans="1:9">
      <c r="A4447" s="7" t="s">
        <v>53</v>
      </c>
      <c r="B4447" s="7">
        <v>110436</v>
      </c>
      <c r="C4447" s="302" t="s">
        <v>7597</v>
      </c>
      <c r="D4447" s="7" t="s">
        <v>7598</v>
      </c>
      <c r="E4447" s="7" t="s">
        <v>84</v>
      </c>
      <c r="F4447" s="7" t="s">
        <v>12</v>
      </c>
      <c r="G4447" s="32">
        <v>13235.302521008403</v>
      </c>
      <c r="H4447" s="7">
        <v>946</v>
      </c>
      <c r="I4447" s="7">
        <v>2236</v>
      </c>
    </row>
    <row r="4448" spans="1:9">
      <c r="A4448" s="7" t="s">
        <v>9</v>
      </c>
      <c r="B4448" s="7">
        <v>110437</v>
      </c>
      <c r="C4448" s="302" t="s">
        <v>7599</v>
      </c>
      <c r="D4448" s="7" t="s">
        <v>7600</v>
      </c>
      <c r="E4448" s="7" t="s">
        <v>63</v>
      </c>
      <c r="F4448" s="7" t="s">
        <v>12</v>
      </c>
      <c r="G4448" s="32">
        <v>544035.3445378152</v>
      </c>
      <c r="H4448" s="7">
        <v>111</v>
      </c>
      <c r="I4448" s="7">
        <v>1331</v>
      </c>
    </row>
    <row r="4449" spans="1:9">
      <c r="A4449" s="7" t="s">
        <v>53</v>
      </c>
      <c r="B4449" s="7">
        <v>110438</v>
      </c>
      <c r="C4449" s="302" t="s">
        <v>7601</v>
      </c>
      <c r="D4449" s="7" t="s">
        <v>7602</v>
      </c>
      <c r="E4449" s="7" t="s">
        <v>316</v>
      </c>
      <c r="F4449" s="7" t="s">
        <v>12</v>
      </c>
      <c r="G4449" s="32">
        <v>87804</v>
      </c>
      <c r="H4449" s="7">
        <v>925</v>
      </c>
      <c r="I4449" s="7">
        <v>2154</v>
      </c>
    </row>
    <row r="4450" spans="1:9">
      <c r="A4450" s="7" t="s">
        <v>9</v>
      </c>
      <c r="B4450" s="7">
        <v>110439</v>
      </c>
      <c r="C4450" s="302" t="s">
        <v>7603</v>
      </c>
      <c r="D4450" s="7" t="s">
        <v>7604</v>
      </c>
      <c r="E4450" s="7" t="s">
        <v>28</v>
      </c>
      <c r="F4450" s="7" t="s">
        <v>12</v>
      </c>
      <c r="G4450" s="32">
        <v>23429.243697478993</v>
      </c>
      <c r="H4450" s="7">
        <v>107</v>
      </c>
      <c r="I4450" s="7">
        <v>1318</v>
      </c>
    </row>
    <row r="4451" spans="1:9">
      <c r="A4451" s="7" t="s">
        <v>53</v>
      </c>
      <c r="B4451" s="7">
        <v>110440</v>
      </c>
      <c r="C4451" s="302" t="s">
        <v>7605</v>
      </c>
      <c r="D4451" s="7" t="s">
        <v>7606</v>
      </c>
      <c r="E4451" s="7" t="s">
        <v>76</v>
      </c>
      <c r="F4451" s="7" t="s">
        <v>12</v>
      </c>
      <c r="G4451" s="32">
        <v>57479.02521008403</v>
      </c>
      <c r="H4451" s="7">
        <v>937</v>
      </c>
      <c r="I4451" s="7">
        <v>2204</v>
      </c>
    </row>
    <row r="4452" spans="1:9">
      <c r="A4452" s="7" t="s">
        <v>53</v>
      </c>
      <c r="B4452" s="7">
        <v>110441</v>
      </c>
      <c r="C4452" s="302" t="s">
        <v>7607</v>
      </c>
      <c r="D4452" s="7" t="s">
        <v>7608</v>
      </c>
      <c r="E4452" s="7" t="s">
        <v>316</v>
      </c>
      <c r="F4452" s="7" t="s">
        <v>12</v>
      </c>
      <c r="G4452" s="32">
        <v>12375</v>
      </c>
      <c r="H4452" s="7">
        <v>925</v>
      </c>
      <c r="I4452" s="7">
        <v>2154</v>
      </c>
    </row>
    <row r="4453" spans="1:9">
      <c r="A4453" s="7" t="s">
        <v>67</v>
      </c>
      <c r="B4453" s="7">
        <v>110442</v>
      </c>
      <c r="C4453" s="302" t="s">
        <v>7609</v>
      </c>
      <c r="D4453" s="7" t="s">
        <v>6869</v>
      </c>
      <c r="E4453" s="7" t="s">
        <v>345</v>
      </c>
      <c r="F4453" s="7" t="s">
        <v>12</v>
      </c>
      <c r="G4453" s="32">
        <v>178184.73949579833</v>
      </c>
      <c r="H4453" s="7">
        <v>964</v>
      </c>
      <c r="I4453" s="7">
        <v>2251</v>
      </c>
    </row>
    <row r="4454" spans="1:9">
      <c r="A4454" s="7" t="s">
        <v>53</v>
      </c>
      <c r="B4454" s="7">
        <v>110443</v>
      </c>
      <c r="C4454" s="302" t="s">
        <v>7610</v>
      </c>
      <c r="D4454" s="7" t="s">
        <v>7611</v>
      </c>
      <c r="E4454" s="7" t="s">
        <v>76</v>
      </c>
      <c r="F4454" s="7" t="s">
        <v>12</v>
      </c>
      <c r="G4454" s="32">
        <v>92249.02521008403</v>
      </c>
      <c r="H4454" s="7">
        <v>937</v>
      </c>
      <c r="I4454" s="7">
        <v>2204</v>
      </c>
    </row>
    <row r="4455" spans="1:9">
      <c r="A4455" s="7" t="s">
        <v>9</v>
      </c>
      <c r="B4455" s="7">
        <v>110444</v>
      </c>
      <c r="C4455" s="302" t="s">
        <v>7612</v>
      </c>
      <c r="D4455" s="7" t="s">
        <v>7613</v>
      </c>
      <c r="E4455" s="7" t="s">
        <v>28</v>
      </c>
      <c r="F4455" s="7" t="s">
        <v>12</v>
      </c>
      <c r="G4455" s="32">
        <v>65323.806722689078</v>
      </c>
      <c r="H4455" s="7">
        <v>107</v>
      </c>
      <c r="I4455" s="7">
        <v>1318</v>
      </c>
    </row>
    <row r="4456" spans="1:9">
      <c r="A4456" s="7" t="s">
        <v>9</v>
      </c>
      <c r="B4456" s="7">
        <v>110445</v>
      </c>
      <c r="C4456" s="302" t="s">
        <v>7614</v>
      </c>
      <c r="D4456" s="7" t="s">
        <v>7216</v>
      </c>
      <c r="E4456" s="7" t="s">
        <v>126</v>
      </c>
      <c r="F4456" s="7" t="s">
        <v>12</v>
      </c>
      <c r="G4456" s="32">
        <v>141411.80672268907</v>
      </c>
      <c r="H4456" s="7">
        <v>104</v>
      </c>
      <c r="I4456" s="7">
        <v>1312</v>
      </c>
    </row>
    <row r="4457" spans="1:9">
      <c r="A4457" s="7" t="s">
        <v>53</v>
      </c>
      <c r="B4457" s="7">
        <v>110447</v>
      </c>
      <c r="C4457" s="302" t="s">
        <v>7615</v>
      </c>
      <c r="D4457" s="7" t="s">
        <v>7616</v>
      </c>
      <c r="E4457" s="7" t="s">
        <v>76</v>
      </c>
      <c r="F4457" s="7" t="s">
        <v>12</v>
      </c>
      <c r="G4457" s="32">
        <v>43907.71428571429</v>
      </c>
      <c r="H4457" s="7">
        <v>937</v>
      </c>
      <c r="I4457" s="7">
        <v>2204</v>
      </c>
    </row>
    <row r="4458" spans="1:9">
      <c r="A4458" s="7" t="s">
        <v>53</v>
      </c>
      <c r="B4458" s="7">
        <v>110448</v>
      </c>
      <c r="C4458" s="302" t="s">
        <v>7617</v>
      </c>
      <c r="D4458" s="7" t="s">
        <v>7618</v>
      </c>
      <c r="E4458" s="7" t="s">
        <v>198</v>
      </c>
      <c r="F4458" s="7" t="s">
        <v>12</v>
      </c>
      <c r="G4458" s="32">
        <v>34939.159663865546</v>
      </c>
      <c r="H4458" s="7">
        <v>935</v>
      </c>
      <c r="I4458" s="7">
        <v>2198</v>
      </c>
    </row>
    <row r="4459" spans="1:9">
      <c r="A4459" s="7" t="s">
        <v>9</v>
      </c>
      <c r="B4459" s="7">
        <v>110449</v>
      </c>
      <c r="C4459" s="302" t="s">
        <v>7619</v>
      </c>
      <c r="D4459" s="7" t="s">
        <v>7620</v>
      </c>
      <c r="E4459" s="7" t="s">
        <v>126</v>
      </c>
      <c r="F4459" s="7" t="s">
        <v>12</v>
      </c>
      <c r="G4459" s="32">
        <v>71567.378151260506</v>
      </c>
      <c r="H4459" s="7">
        <v>104</v>
      </c>
      <c r="I4459" s="7">
        <v>1312</v>
      </c>
    </row>
    <row r="4460" spans="1:9">
      <c r="A4460" s="7" t="s">
        <v>53</v>
      </c>
      <c r="B4460" s="7">
        <v>110450</v>
      </c>
      <c r="C4460" s="302" t="s">
        <v>7621</v>
      </c>
      <c r="D4460" s="7" t="s">
        <v>7622</v>
      </c>
      <c r="E4460" s="7" t="s">
        <v>198</v>
      </c>
      <c r="F4460" s="7" t="s">
        <v>12</v>
      </c>
      <c r="G4460" s="32">
        <v>13613.411764705883</v>
      </c>
      <c r="H4460" s="7">
        <v>935</v>
      </c>
      <c r="I4460" s="7">
        <v>2198</v>
      </c>
    </row>
    <row r="4461" spans="1:9">
      <c r="A4461" s="7" t="s">
        <v>9</v>
      </c>
      <c r="B4461" s="7">
        <v>110452</v>
      </c>
      <c r="C4461" s="302" t="s">
        <v>7623</v>
      </c>
      <c r="D4461" s="7" t="s">
        <v>7624</v>
      </c>
      <c r="E4461" s="7" t="s">
        <v>126</v>
      </c>
      <c r="F4461" s="7" t="s">
        <v>12</v>
      </c>
      <c r="G4461" s="32">
        <v>252630.63865546221</v>
      </c>
      <c r="H4461" s="7">
        <v>104</v>
      </c>
      <c r="I4461" s="7">
        <v>1312</v>
      </c>
    </row>
    <row r="4462" spans="1:9">
      <c r="A4462" s="7" t="s">
        <v>53</v>
      </c>
      <c r="B4462" s="7">
        <v>110454</v>
      </c>
      <c r="C4462" s="302" t="s">
        <v>7625</v>
      </c>
      <c r="D4462" s="7" t="s">
        <v>7626</v>
      </c>
      <c r="E4462" s="7" t="s">
        <v>55</v>
      </c>
      <c r="F4462" s="7" t="s">
        <v>12</v>
      </c>
      <c r="G4462" s="32">
        <v>57479.02521008403</v>
      </c>
      <c r="H4462" s="7">
        <v>936</v>
      </c>
      <c r="I4462" s="7">
        <v>2201</v>
      </c>
    </row>
    <row r="4463" spans="1:9">
      <c r="A4463" s="7" t="s">
        <v>423</v>
      </c>
      <c r="B4463" s="7">
        <v>110455</v>
      </c>
      <c r="C4463" s="302" t="s">
        <v>7627</v>
      </c>
      <c r="D4463" s="7" t="s">
        <v>4755</v>
      </c>
      <c r="E4463" s="7" t="s">
        <v>425</v>
      </c>
      <c r="F4463" s="7" t="s">
        <v>12</v>
      </c>
      <c r="G4463" s="32">
        <v>50631.579831932773</v>
      </c>
      <c r="H4463" s="7">
        <v>405</v>
      </c>
      <c r="I4463" s="7">
        <v>1640</v>
      </c>
    </row>
    <row r="4464" spans="1:9">
      <c r="A4464" s="7" t="s">
        <v>9</v>
      </c>
      <c r="B4464" s="7">
        <v>110456</v>
      </c>
      <c r="C4464" s="302" t="s">
        <v>7628</v>
      </c>
      <c r="D4464" s="7" t="s">
        <v>7629</v>
      </c>
      <c r="E4464" s="7" t="s">
        <v>126</v>
      </c>
      <c r="F4464" s="7" t="s">
        <v>12</v>
      </c>
      <c r="G4464" s="32">
        <v>103621.70588235295</v>
      </c>
      <c r="H4464" s="7">
        <v>104</v>
      </c>
      <c r="I4464" s="7">
        <v>1312</v>
      </c>
    </row>
    <row r="4465" spans="1:9">
      <c r="A4465" s="7" t="s">
        <v>53</v>
      </c>
      <c r="B4465" s="7">
        <v>110457</v>
      </c>
      <c r="C4465" s="302" t="s">
        <v>7630</v>
      </c>
      <c r="D4465" s="7" t="s">
        <v>7631</v>
      </c>
      <c r="E4465" s="7" t="s">
        <v>72</v>
      </c>
      <c r="F4465" s="7" t="s">
        <v>12</v>
      </c>
      <c r="G4465" s="32">
        <v>30662.915966386558</v>
      </c>
      <c r="H4465" s="7">
        <v>923</v>
      </c>
      <c r="I4465" s="7">
        <v>2148</v>
      </c>
    </row>
    <row r="4466" spans="1:9">
      <c r="A4466" s="7" t="s">
        <v>9</v>
      </c>
      <c r="B4466" s="7">
        <v>110458</v>
      </c>
      <c r="C4466" s="302" t="s">
        <v>7632</v>
      </c>
      <c r="D4466" s="7" t="s">
        <v>7633</v>
      </c>
      <c r="E4466" s="7" t="s">
        <v>153</v>
      </c>
      <c r="F4466" s="7" t="s">
        <v>12</v>
      </c>
      <c r="G4466" s="32">
        <v>104579.79831932775</v>
      </c>
      <c r="H4466" s="7">
        <v>116</v>
      </c>
      <c r="I4466" s="7">
        <v>1346</v>
      </c>
    </row>
    <row r="4467" spans="1:9">
      <c r="A4467" s="7" t="s">
        <v>53</v>
      </c>
      <c r="B4467" s="7">
        <v>110459</v>
      </c>
      <c r="C4467" s="302" t="s">
        <v>7634</v>
      </c>
      <c r="D4467" s="7" t="s">
        <v>7635</v>
      </c>
      <c r="E4467" s="7" t="s">
        <v>72</v>
      </c>
      <c r="F4467" s="7" t="s">
        <v>12</v>
      </c>
      <c r="G4467" s="32">
        <v>18655.436974789918</v>
      </c>
      <c r="H4467" s="7">
        <v>923</v>
      </c>
      <c r="I4467" s="7">
        <v>2148</v>
      </c>
    </row>
    <row r="4468" spans="1:9">
      <c r="A4468" s="7" t="s">
        <v>9</v>
      </c>
      <c r="B4468" s="7">
        <v>110460</v>
      </c>
      <c r="C4468" s="302" t="s">
        <v>7636</v>
      </c>
      <c r="D4468" s="7" t="s">
        <v>4156</v>
      </c>
      <c r="E4468" s="7" t="s">
        <v>28</v>
      </c>
      <c r="F4468" s="7" t="s">
        <v>12</v>
      </c>
      <c r="G4468" s="32">
        <v>478993.79831932776</v>
      </c>
      <c r="H4468" s="7">
        <v>107</v>
      </c>
      <c r="I4468" s="7">
        <v>1321</v>
      </c>
    </row>
    <row r="4469" spans="1:9">
      <c r="A4469" s="7" t="s">
        <v>53</v>
      </c>
      <c r="B4469" s="7">
        <v>110461</v>
      </c>
      <c r="C4469" s="302" t="s">
        <v>7637</v>
      </c>
      <c r="D4469" s="7" t="s">
        <v>7638</v>
      </c>
      <c r="E4469" s="7" t="s">
        <v>72</v>
      </c>
      <c r="F4469" s="7" t="s">
        <v>12</v>
      </c>
      <c r="G4469" s="32">
        <v>21900.63025210084</v>
      </c>
      <c r="H4469" s="7">
        <v>923</v>
      </c>
      <c r="I4469" s="7">
        <v>2148</v>
      </c>
    </row>
    <row r="4470" spans="1:9">
      <c r="A4470" s="7" t="s">
        <v>9</v>
      </c>
      <c r="B4470" s="7">
        <v>110462</v>
      </c>
      <c r="C4470" s="302" t="s">
        <v>7639</v>
      </c>
      <c r="D4470" s="7" t="s">
        <v>7640</v>
      </c>
      <c r="E4470" s="7" t="s">
        <v>126</v>
      </c>
      <c r="F4470" s="7" t="s">
        <v>12</v>
      </c>
      <c r="G4470" s="32">
        <v>40962.310924369755</v>
      </c>
      <c r="H4470" s="7">
        <v>104</v>
      </c>
      <c r="I4470" s="7">
        <v>1312</v>
      </c>
    </row>
    <row r="4471" spans="1:9">
      <c r="A4471" s="7" t="s">
        <v>31</v>
      </c>
      <c r="B4471" s="7">
        <v>110463</v>
      </c>
      <c r="C4471" s="302" t="s">
        <v>7641</v>
      </c>
      <c r="D4471" s="7" t="s">
        <v>7642</v>
      </c>
      <c r="E4471" s="7" t="s">
        <v>33</v>
      </c>
      <c r="F4471" s="7" t="s">
        <v>12</v>
      </c>
      <c r="G4471" s="32">
        <v>238221.42857142858</v>
      </c>
      <c r="H4471" s="7">
        <v>612</v>
      </c>
      <c r="I4471" s="7">
        <v>1834</v>
      </c>
    </row>
    <row r="4472" spans="1:9">
      <c r="A4472" s="7" t="s">
        <v>9</v>
      </c>
      <c r="B4472" s="7">
        <v>110464</v>
      </c>
      <c r="C4472" s="302" t="s">
        <v>7643</v>
      </c>
      <c r="D4472" s="7" t="s">
        <v>7644</v>
      </c>
      <c r="E4472" s="7" t="s">
        <v>126</v>
      </c>
      <c r="F4472" s="7" t="s">
        <v>12</v>
      </c>
      <c r="G4472" s="32">
        <v>49067.08403361345</v>
      </c>
      <c r="H4472" s="7">
        <v>104</v>
      </c>
      <c r="I4472" s="7">
        <v>1312</v>
      </c>
    </row>
    <row r="4473" spans="1:9">
      <c r="A4473" s="7" t="s">
        <v>53</v>
      </c>
      <c r="B4473" s="7">
        <v>110465</v>
      </c>
      <c r="C4473" s="302" t="s">
        <v>7645</v>
      </c>
      <c r="D4473" s="7" t="s">
        <v>7646</v>
      </c>
      <c r="E4473" s="7" t="s">
        <v>61</v>
      </c>
      <c r="F4473" s="7" t="s">
        <v>12</v>
      </c>
      <c r="G4473" s="32">
        <v>161114.16806722688</v>
      </c>
      <c r="H4473" s="7">
        <v>921</v>
      </c>
      <c r="I4473" s="7">
        <v>2138</v>
      </c>
    </row>
    <row r="4474" spans="1:9">
      <c r="A4474" s="7" t="s">
        <v>9</v>
      </c>
      <c r="B4474" s="7">
        <v>110466</v>
      </c>
      <c r="C4474" s="302" t="s">
        <v>7647</v>
      </c>
      <c r="D4474" s="7" t="s">
        <v>7648</v>
      </c>
      <c r="E4474" s="7" t="s">
        <v>126</v>
      </c>
      <c r="F4474" s="7" t="s">
        <v>12</v>
      </c>
      <c r="G4474" s="32">
        <v>163764.62184873951</v>
      </c>
      <c r="H4474" s="7">
        <v>104</v>
      </c>
      <c r="I4474" s="7">
        <v>1312</v>
      </c>
    </row>
    <row r="4475" spans="1:9">
      <c r="A4475" s="7" t="s">
        <v>9</v>
      </c>
      <c r="B4475" s="7">
        <v>110468</v>
      </c>
      <c r="C4475" s="302" t="s">
        <v>7649</v>
      </c>
      <c r="D4475" s="7" t="s">
        <v>7650</v>
      </c>
      <c r="E4475" s="7" t="s">
        <v>126</v>
      </c>
      <c r="F4475" s="7" t="s">
        <v>12</v>
      </c>
      <c r="G4475" s="32">
        <v>31363.571428571431</v>
      </c>
      <c r="H4475" s="7">
        <v>104</v>
      </c>
      <c r="I4475" s="7">
        <v>1312</v>
      </c>
    </row>
    <row r="4476" spans="1:9">
      <c r="A4476" s="7" t="s">
        <v>9</v>
      </c>
      <c r="B4476" s="7">
        <v>110470</v>
      </c>
      <c r="C4476" s="302" t="s">
        <v>7651</v>
      </c>
      <c r="D4476" s="7" t="s">
        <v>4942</v>
      </c>
      <c r="E4476" s="7" t="s">
        <v>126</v>
      </c>
      <c r="F4476" s="7" t="s">
        <v>12</v>
      </c>
      <c r="G4476" s="32">
        <v>113016.72268907563</v>
      </c>
      <c r="H4476" s="7">
        <v>104</v>
      </c>
      <c r="I4476" s="7">
        <v>1312</v>
      </c>
    </row>
    <row r="4477" spans="1:9">
      <c r="A4477" s="7" t="s">
        <v>9</v>
      </c>
      <c r="B4477" s="7">
        <v>110472</v>
      </c>
      <c r="C4477" s="302" t="s">
        <v>7652</v>
      </c>
      <c r="D4477" s="7" t="s">
        <v>7653</v>
      </c>
      <c r="E4477" s="7" t="s">
        <v>126</v>
      </c>
      <c r="F4477" s="7" t="s">
        <v>12</v>
      </c>
      <c r="G4477" s="32">
        <v>165735.2016806723</v>
      </c>
      <c r="H4477" s="7">
        <v>104</v>
      </c>
      <c r="I4477" s="7">
        <v>1312</v>
      </c>
    </row>
    <row r="4478" spans="1:9">
      <c r="A4478" s="7" t="s">
        <v>9</v>
      </c>
      <c r="B4478" s="7">
        <v>110474</v>
      </c>
      <c r="C4478" s="302" t="s">
        <v>7654</v>
      </c>
      <c r="D4478" s="7" t="s">
        <v>7655</v>
      </c>
      <c r="E4478" s="7" t="s">
        <v>126</v>
      </c>
      <c r="F4478" s="7" t="s">
        <v>12</v>
      </c>
      <c r="G4478" s="32">
        <v>330970.0840336135</v>
      </c>
      <c r="H4478" s="7">
        <v>104</v>
      </c>
      <c r="I4478" s="7">
        <v>1312</v>
      </c>
    </row>
    <row r="4479" spans="1:9">
      <c r="A4479" s="7" t="s">
        <v>9</v>
      </c>
      <c r="B4479" s="7">
        <v>110476</v>
      </c>
      <c r="C4479" s="302" t="s">
        <v>7656</v>
      </c>
      <c r="D4479" s="7" t="s">
        <v>7657</v>
      </c>
      <c r="E4479" s="7" t="s">
        <v>126</v>
      </c>
      <c r="F4479" s="7" t="s">
        <v>12</v>
      </c>
      <c r="G4479" s="32">
        <v>197118.01680672271</v>
      </c>
      <c r="H4479" s="7">
        <v>104</v>
      </c>
      <c r="I4479" s="7">
        <v>1312</v>
      </c>
    </row>
    <row r="4480" spans="1:9">
      <c r="A4480" s="7" t="s">
        <v>9</v>
      </c>
      <c r="B4480" s="7">
        <v>110478</v>
      </c>
      <c r="C4480" s="302" t="s">
        <v>7658</v>
      </c>
      <c r="D4480" s="7" t="s">
        <v>7659</v>
      </c>
      <c r="E4480" s="7" t="s">
        <v>126</v>
      </c>
      <c r="F4480" s="7" t="s">
        <v>12</v>
      </c>
      <c r="G4480" s="32">
        <v>143378.21848739494</v>
      </c>
      <c r="H4480" s="7">
        <v>104</v>
      </c>
      <c r="I4480" s="7">
        <v>1312</v>
      </c>
    </row>
    <row r="4481" spans="1:9">
      <c r="A4481" s="7" t="s">
        <v>9</v>
      </c>
      <c r="B4481" s="7">
        <v>110479</v>
      </c>
      <c r="C4481" s="302" t="s">
        <v>7660</v>
      </c>
      <c r="D4481" s="7" t="s">
        <v>7661</v>
      </c>
      <c r="E4481" s="7" t="s">
        <v>63</v>
      </c>
      <c r="F4481" s="7" t="s">
        <v>12</v>
      </c>
      <c r="G4481" s="32">
        <v>38207.722689075636</v>
      </c>
      <c r="H4481" s="7">
        <v>111</v>
      </c>
      <c r="I4481" s="7">
        <v>1331</v>
      </c>
    </row>
    <row r="4482" spans="1:9">
      <c r="A4482" s="7"/>
      <c r="B4482" s="7"/>
      <c r="C4482" s="302"/>
      <c r="D4482" s="7"/>
      <c r="E4482" s="7"/>
      <c r="F4482" s="7"/>
      <c r="G4482" s="32"/>
      <c r="H4482" s="7"/>
      <c r="I4482" s="7"/>
    </row>
    <row r="4483" spans="1:9">
      <c r="A4483" s="7"/>
      <c r="B4483" s="7"/>
      <c r="C4483" s="302"/>
      <c r="D4483" s="7"/>
      <c r="E4483" s="7"/>
      <c r="F4483" s="7"/>
      <c r="G4483" s="32"/>
      <c r="H4483" s="7"/>
      <c r="I4483" s="7"/>
    </row>
    <row r="4484" spans="1:9">
      <c r="A4484" s="7"/>
      <c r="B4484" s="7"/>
      <c r="C4484" s="302"/>
      <c r="D4484" s="7"/>
      <c r="E4484" s="7"/>
      <c r="F4484" s="7"/>
      <c r="G4484" s="32"/>
      <c r="H4484" s="7"/>
      <c r="I4484" s="7"/>
    </row>
    <row r="4485" spans="1:9">
      <c r="A4485" s="7"/>
      <c r="B4485" s="7"/>
      <c r="C4485" s="302"/>
      <c r="D4485" s="7"/>
      <c r="E4485" s="7"/>
      <c r="F4485" s="7"/>
      <c r="G4485" s="32"/>
      <c r="H4485" s="7"/>
      <c r="I4485" s="7"/>
    </row>
    <row r="4486" spans="1:9">
      <c r="A4486" s="7"/>
      <c r="B4486" s="7"/>
      <c r="C4486" s="302"/>
      <c r="D4486" s="7"/>
      <c r="E4486" s="7"/>
      <c r="F4486" s="7"/>
      <c r="G4486" s="32"/>
      <c r="H4486" s="7"/>
      <c r="I4486" s="7"/>
    </row>
    <row r="4487" spans="1:9">
      <c r="A4487" s="7"/>
      <c r="B4487" s="7"/>
      <c r="C4487" s="302"/>
      <c r="D4487" s="7"/>
      <c r="E4487" s="7"/>
      <c r="F4487" s="7"/>
      <c r="G4487" s="32"/>
      <c r="H4487" s="7"/>
      <c r="I4487" s="7"/>
    </row>
    <row r="4488" spans="1:9">
      <c r="A4488" s="7"/>
      <c r="B4488" s="7"/>
      <c r="C4488" s="302"/>
      <c r="D4488" s="7"/>
      <c r="E4488" s="7"/>
      <c r="F4488" s="7"/>
      <c r="G4488" s="32"/>
      <c r="H4488" s="7"/>
      <c r="I4488" s="7"/>
    </row>
    <row r="4489" spans="1:9">
      <c r="A4489" s="7"/>
      <c r="B4489" s="7"/>
      <c r="C4489" s="302"/>
      <c r="D4489" s="7"/>
      <c r="E4489" s="7"/>
      <c r="F4489" s="7"/>
      <c r="G4489" s="32"/>
      <c r="H4489" s="7"/>
      <c r="I4489" s="7"/>
    </row>
    <row r="4490" spans="1:9">
      <c r="A4490" s="7"/>
      <c r="B4490" s="7"/>
      <c r="C4490" s="302"/>
      <c r="D4490" s="7"/>
      <c r="E4490" s="7"/>
      <c r="F4490" s="7"/>
      <c r="G4490" s="32"/>
      <c r="H4490" s="7"/>
      <c r="I4490" s="7"/>
    </row>
    <row r="4491" spans="1:9">
      <c r="A4491" s="7"/>
      <c r="B4491" s="7"/>
      <c r="C4491" s="302"/>
      <c r="D4491" s="7"/>
      <c r="E4491" s="7"/>
      <c r="F4491" s="7"/>
      <c r="G4491" s="32"/>
      <c r="H4491" s="7"/>
      <c r="I4491" s="7"/>
    </row>
    <row r="4492" spans="1:9">
      <c r="A4492" s="7"/>
      <c r="B4492" s="7"/>
      <c r="C4492" s="302"/>
      <c r="D4492" s="7"/>
      <c r="E4492" s="7"/>
      <c r="F4492" s="7"/>
      <c r="G4492" s="32"/>
      <c r="H4492" s="7"/>
      <c r="I4492" s="7"/>
    </row>
    <row r="4493" spans="1:9">
      <c r="A4493" s="7"/>
      <c r="B4493" s="7"/>
      <c r="C4493" s="302"/>
      <c r="D4493" s="7"/>
      <c r="E4493" s="7"/>
      <c r="F4493" s="7"/>
      <c r="G4493" s="32"/>
      <c r="H4493" s="7"/>
      <c r="I4493" s="7"/>
    </row>
    <row r="4494" spans="1:9">
      <c r="A4494" s="7"/>
      <c r="B4494" s="7"/>
      <c r="C4494" s="302"/>
      <c r="D4494" s="7"/>
      <c r="E4494" s="7"/>
      <c r="F4494" s="7"/>
      <c r="G4494" s="32"/>
      <c r="H4494" s="7"/>
      <c r="I4494" s="7"/>
    </row>
    <row r="4495" spans="1:9">
      <c r="A4495" s="7"/>
      <c r="B4495" s="7"/>
      <c r="C4495" s="302"/>
      <c r="D4495" s="7"/>
      <c r="E4495" s="7"/>
      <c r="F4495" s="7"/>
      <c r="G4495" s="32"/>
      <c r="H4495" s="7"/>
      <c r="I4495" s="7"/>
    </row>
    <row r="4496" spans="1:9">
      <c r="A4496" s="7"/>
      <c r="B4496" s="7"/>
      <c r="C4496" s="302"/>
      <c r="D4496" s="7"/>
      <c r="E4496" s="7"/>
      <c r="F4496" s="7"/>
      <c r="G4496" s="32"/>
      <c r="H4496" s="7"/>
      <c r="I4496" s="7"/>
    </row>
    <row r="4497" spans="1:9">
      <c r="A4497" s="7"/>
      <c r="B4497" s="7"/>
      <c r="C4497" s="302"/>
      <c r="D4497" s="7"/>
      <c r="E4497" s="7"/>
      <c r="F4497" s="7"/>
      <c r="G4497" s="32"/>
      <c r="H4497" s="7"/>
      <c r="I4497" s="7"/>
    </row>
    <row r="4498" spans="1:9">
      <c r="A4498" s="7"/>
      <c r="B4498" s="7"/>
      <c r="C4498" s="302"/>
      <c r="D4498" s="7"/>
      <c r="E4498" s="7"/>
      <c r="F4498" s="7"/>
      <c r="G4498" s="32"/>
      <c r="H4498" s="7"/>
      <c r="I4498" s="7"/>
    </row>
    <row r="4499" spans="1:9">
      <c r="A4499" s="7"/>
      <c r="B4499" s="7"/>
      <c r="C4499" s="302"/>
      <c r="D4499" s="7"/>
      <c r="E4499" s="7"/>
      <c r="F4499" s="7"/>
      <c r="G4499" s="32"/>
      <c r="H4499" s="7"/>
      <c r="I4499" s="7"/>
    </row>
    <row r="4500" spans="1:9">
      <c r="A4500" s="7"/>
      <c r="B4500" s="7"/>
      <c r="C4500" s="302"/>
      <c r="D4500" s="7"/>
      <c r="E4500" s="7"/>
      <c r="F4500" s="7"/>
      <c r="G4500" s="32"/>
      <c r="H4500" s="7"/>
      <c r="I4500" s="7"/>
    </row>
    <row r="4501" spans="1:9">
      <c r="A4501" s="7"/>
      <c r="B4501" s="7"/>
      <c r="C4501" s="302"/>
      <c r="D4501" s="7"/>
      <c r="E4501" s="7"/>
      <c r="F4501" s="7"/>
      <c r="G4501" s="32"/>
      <c r="H4501" s="7"/>
      <c r="I4501" s="7"/>
    </row>
    <row r="4502" spans="1:9">
      <c r="A4502" s="7"/>
      <c r="B4502" s="7"/>
      <c r="C4502" s="302"/>
      <c r="D4502" s="7"/>
      <c r="E4502" s="7"/>
      <c r="F4502" s="7"/>
      <c r="G4502" s="32"/>
      <c r="H4502" s="7"/>
      <c r="I4502" s="7"/>
    </row>
    <row r="4503" spans="1:9">
      <c r="A4503" s="7"/>
      <c r="B4503" s="7"/>
      <c r="C4503" s="302"/>
      <c r="D4503" s="7"/>
      <c r="E4503" s="7"/>
      <c r="F4503" s="7"/>
      <c r="G4503" s="32"/>
      <c r="H4503" s="7"/>
      <c r="I4503" s="7"/>
    </row>
    <row r="4504" spans="1:9">
      <c r="A4504" s="7"/>
      <c r="B4504" s="7"/>
      <c r="C4504" s="302"/>
      <c r="D4504" s="7"/>
      <c r="E4504" s="7"/>
      <c r="F4504" s="7"/>
      <c r="G4504" s="32"/>
      <c r="H4504" s="7"/>
      <c r="I4504" s="7"/>
    </row>
    <row r="4505" spans="1:9">
      <c r="A4505" s="7"/>
      <c r="B4505" s="7"/>
      <c r="C4505" s="302"/>
      <c r="D4505" s="7"/>
      <c r="E4505" s="7"/>
      <c r="F4505" s="7"/>
      <c r="G4505" s="32"/>
      <c r="H4505" s="7"/>
      <c r="I4505" s="7"/>
    </row>
    <row r="4506" spans="1:9">
      <c r="A4506" s="7"/>
      <c r="B4506" s="7"/>
      <c r="C4506" s="302"/>
      <c r="D4506" s="7"/>
      <c r="E4506" s="7"/>
      <c r="F4506" s="7"/>
      <c r="G4506" s="32"/>
      <c r="H4506" s="7"/>
      <c r="I4506" s="7"/>
    </row>
    <row r="4507" spans="1:9">
      <c r="A4507" s="7"/>
      <c r="B4507" s="7"/>
      <c r="C4507" s="302"/>
      <c r="D4507" s="7"/>
      <c r="E4507" s="7"/>
      <c r="F4507" s="7"/>
      <c r="G4507" s="32"/>
      <c r="H4507" s="7"/>
      <c r="I4507" s="7"/>
    </row>
    <row r="4508" spans="1:9">
      <c r="A4508" s="7"/>
      <c r="B4508" s="7"/>
      <c r="C4508" s="302"/>
      <c r="D4508" s="7"/>
      <c r="E4508" s="7"/>
      <c r="F4508" s="7"/>
      <c r="G4508" s="32"/>
      <c r="H4508" s="7"/>
      <c r="I4508" s="7"/>
    </row>
    <row r="4509" spans="1:9">
      <c r="A4509" s="7"/>
      <c r="B4509" s="7"/>
      <c r="C4509" s="302"/>
      <c r="D4509" s="7"/>
      <c r="E4509" s="7"/>
      <c r="F4509" s="7"/>
      <c r="G4509" s="32"/>
      <c r="H4509" s="7"/>
      <c r="I4509" s="7"/>
    </row>
    <row r="4510" spans="1:9">
      <c r="A4510" s="7"/>
      <c r="B4510" s="7"/>
      <c r="C4510" s="302"/>
      <c r="D4510" s="7"/>
      <c r="E4510" s="7"/>
      <c r="F4510" s="7"/>
      <c r="G4510" s="32"/>
      <c r="H4510" s="7"/>
      <c r="I4510" s="7"/>
    </row>
    <row r="4511" spans="1:9">
      <c r="A4511" s="7"/>
      <c r="B4511" s="7"/>
      <c r="C4511" s="302"/>
      <c r="D4511" s="7"/>
      <c r="E4511" s="7"/>
      <c r="F4511" s="7"/>
      <c r="G4511" s="32"/>
      <c r="H4511" s="7"/>
      <c r="I4511" s="7"/>
    </row>
    <row r="4512" spans="1:9">
      <c r="A4512" s="7"/>
      <c r="B4512" s="7"/>
      <c r="C4512" s="302"/>
      <c r="D4512" s="7"/>
      <c r="E4512" s="7"/>
      <c r="F4512" s="7"/>
      <c r="G4512" s="32"/>
      <c r="H4512" s="7"/>
      <c r="I4512" s="7"/>
    </row>
    <row r="4513" spans="1:9">
      <c r="A4513" s="7"/>
      <c r="B4513" s="7"/>
      <c r="C4513" s="302"/>
      <c r="D4513" s="7"/>
      <c r="E4513" s="7"/>
      <c r="F4513" s="7"/>
      <c r="G4513" s="32"/>
      <c r="H4513" s="7"/>
      <c r="I4513" s="7"/>
    </row>
    <row r="4514" spans="1:9">
      <c r="A4514" s="7"/>
      <c r="B4514" s="7"/>
      <c r="C4514" s="302"/>
      <c r="D4514" s="7"/>
      <c r="E4514" s="7"/>
      <c r="F4514" s="7"/>
      <c r="G4514" s="32"/>
      <c r="H4514" s="7"/>
      <c r="I4514" s="7"/>
    </row>
    <row r="4515" spans="1:9">
      <c r="A4515" s="7"/>
      <c r="B4515" s="7"/>
      <c r="C4515" s="302"/>
      <c r="D4515" s="7"/>
      <c r="E4515" s="7"/>
      <c r="F4515" s="7"/>
      <c r="G4515" s="32"/>
      <c r="H4515" s="7"/>
      <c r="I4515" s="7"/>
    </row>
    <row r="4516" spans="1:9">
      <c r="A4516" s="7"/>
      <c r="B4516" s="7"/>
      <c r="C4516" s="302"/>
      <c r="D4516" s="7"/>
      <c r="E4516" s="7"/>
      <c r="F4516" s="7"/>
      <c r="G4516" s="32"/>
      <c r="H4516" s="7"/>
      <c r="I4516" s="7"/>
    </row>
    <row r="4517" spans="1:9">
      <c r="A4517" s="7"/>
      <c r="B4517" s="7"/>
      <c r="C4517" s="302"/>
      <c r="D4517" s="7"/>
      <c r="E4517" s="7"/>
      <c r="F4517" s="7"/>
      <c r="G4517" s="32"/>
      <c r="H4517" s="7"/>
      <c r="I4517" s="7"/>
    </row>
    <row r="4518" spans="1:9">
      <c r="A4518" s="7"/>
      <c r="B4518" s="7"/>
      <c r="C4518" s="302"/>
      <c r="D4518" s="7"/>
      <c r="E4518" s="7"/>
      <c r="F4518" s="7"/>
      <c r="G4518" s="32"/>
      <c r="H4518" s="7"/>
      <c r="I4518" s="7"/>
    </row>
    <row r="4519" spans="1:9">
      <c r="A4519" s="7"/>
      <c r="B4519" s="7"/>
      <c r="C4519" s="302"/>
      <c r="D4519" s="7"/>
      <c r="E4519" s="7"/>
      <c r="F4519" s="7"/>
      <c r="G4519" s="32"/>
      <c r="H4519" s="7"/>
      <c r="I4519" s="7"/>
    </row>
    <row r="4520" spans="1:9">
      <c r="A4520" s="7"/>
      <c r="B4520" s="7"/>
      <c r="C4520" s="302"/>
      <c r="D4520" s="7"/>
      <c r="E4520" s="7"/>
      <c r="F4520" s="7"/>
      <c r="G4520" s="32"/>
      <c r="H4520" s="7"/>
      <c r="I4520" s="7"/>
    </row>
    <row r="4521" spans="1:9">
      <c r="A4521" s="7"/>
      <c r="B4521" s="7"/>
      <c r="C4521" s="302"/>
      <c r="D4521" s="7"/>
      <c r="E4521" s="7"/>
      <c r="F4521" s="7"/>
      <c r="G4521" s="32"/>
      <c r="H4521" s="7"/>
      <c r="I4521" s="7"/>
    </row>
    <row r="4522" spans="1:9">
      <c r="A4522" s="7"/>
      <c r="B4522" s="7"/>
      <c r="C4522" s="302"/>
      <c r="D4522" s="7"/>
      <c r="E4522" s="7"/>
      <c r="F4522" s="7"/>
      <c r="G4522" s="32"/>
      <c r="H4522" s="7"/>
      <c r="I4522" s="7"/>
    </row>
    <row r="4523" spans="1:9">
      <c r="A4523" s="7"/>
      <c r="B4523" s="7"/>
      <c r="C4523" s="302"/>
      <c r="D4523" s="7"/>
      <c r="E4523" s="7"/>
      <c r="F4523" s="7"/>
      <c r="G4523" s="32"/>
      <c r="H4523" s="7"/>
      <c r="I4523" s="7"/>
    </row>
    <row r="4524" spans="1:9">
      <c r="A4524" s="7"/>
      <c r="B4524" s="7"/>
      <c r="C4524" s="302"/>
      <c r="D4524" s="7"/>
      <c r="E4524" s="7"/>
      <c r="F4524" s="7"/>
      <c r="G4524" s="32"/>
      <c r="H4524" s="7"/>
      <c r="I4524" s="7"/>
    </row>
    <row r="4525" spans="1:9">
      <c r="A4525" s="7"/>
      <c r="B4525" s="7"/>
      <c r="C4525" s="302"/>
      <c r="D4525" s="7"/>
      <c r="E4525" s="7"/>
      <c r="F4525" s="7"/>
      <c r="G4525" s="32"/>
      <c r="H4525" s="7"/>
      <c r="I4525" s="7"/>
    </row>
    <row r="4526" spans="1:9">
      <c r="A4526" s="7"/>
      <c r="B4526" s="7"/>
      <c r="C4526" s="302"/>
      <c r="D4526" s="7"/>
      <c r="E4526" s="7"/>
      <c r="F4526" s="7"/>
      <c r="G4526" s="32"/>
      <c r="H4526" s="7"/>
      <c r="I4526" s="7"/>
    </row>
    <row r="4527" spans="1:9">
      <c r="A4527" s="7"/>
      <c r="B4527" s="7"/>
      <c r="C4527" s="302"/>
      <c r="D4527" s="7"/>
      <c r="E4527" s="7"/>
      <c r="F4527" s="7"/>
      <c r="G4527" s="32"/>
      <c r="H4527" s="7"/>
      <c r="I4527" s="7"/>
    </row>
    <row r="4528" spans="1:9">
      <c r="A4528" s="7"/>
      <c r="B4528" s="7"/>
      <c r="C4528" s="302"/>
      <c r="D4528" s="7"/>
      <c r="E4528" s="7"/>
      <c r="F4528" s="7"/>
      <c r="G4528" s="32"/>
      <c r="H4528" s="7"/>
      <c r="I4528" s="7"/>
    </row>
    <row r="4529" spans="1:9">
      <c r="A4529" s="7"/>
      <c r="B4529" s="7"/>
      <c r="C4529" s="302"/>
      <c r="D4529" s="7"/>
      <c r="E4529" s="7"/>
      <c r="F4529" s="7"/>
      <c r="G4529" s="32"/>
      <c r="H4529" s="7"/>
      <c r="I4529" s="7"/>
    </row>
    <row r="4530" spans="1:9">
      <c r="A4530" s="7"/>
      <c r="B4530" s="7"/>
      <c r="C4530" s="302"/>
      <c r="D4530" s="7"/>
      <c r="E4530" s="7"/>
      <c r="F4530" s="7"/>
      <c r="G4530" s="32"/>
      <c r="H4530" s="7"/>
      <c r="I4530" s="7"/>
    </row>
    <row r="4531" spans="1:9">
      <c r="A4531" s="7"/>
      <c r="B4531" s="7"/>
      <c r="C4531" s="302"/>
      <c r="D4531" s="7"/>
      <c r="E4531" s="7"/>
      <c r="F4531" s="7"/>
      <c r="G4531" s="32"/>
      <c r="H4531" s="7"/>
      <c r="I4531" s="7"/>
    </row>
    <row r="4532" spans="1:9">
      <c r="A4532" s="7"/>
      <c r="B4532" s="7"/>
      <c r="C4532" s="302"/>
      <c r="D4532" s="7"/>
      <c r="E4532" s="7"/>
      <c r="F4532" s="7"/>
      <c r="G4532" s="32"/>
      <c r="H4532" s="7"/>
      <c r="I4532" s="7"/>
    </row>
    <row r="4533" spans="1:9">
      <c r="A4533" s="7"/>
      <c r="B4533" s="7"/>
      <c r="C4533" s="302"/>
      <c r="D4533" s="7"/>
      <c r="E4533" s="7"/>
      <c r="F4533" s="7"/>
      <c r="G4533" s="32"/>
      <c r="H4533" s="7"/>
      <c r="I4533" s="7"/>
    </row>
    <row r="4534" spans="1:9">
      <c r="A4534" s="7"/>
      <c r="B4534" s="7"/>
      <c r="C4534" s="302"/>
      <c r="D4534" s="7"/>
      <c r="E4534" s="7"/>
      <c r="F4534" s="7"/>
      <c r="G4534" s="32"/>
      <c r="H4534" s="7"/>
      <c r="I4534" s="7"/>
    </row>
    <row r="4535" spans="1:9">
      <c r="A4535" s="7"/>
      <c r="B4535" s="7"/>
      <c r="C4535" s="302"/>
      <c r="D4535" s="7"/>
      <c r="E4535" s="7"/>
      <c r="F4535" s="7"/>
      <c r="G4535" s="32"/>
      <c r="H4535" s="7"/>
      <c r="I4535" s="7"/>
    </row>
    <row r="4536" spans="1:9">
      <c r="A4536" s="7"/>
      <c r="B4536" s="7"/>
      <c r="C4536" s="302"/>
      <c r="D4536" s="7"/>
      <c r="E4536" s="7"/>
      <c r="F4536" s="7"/>
      <c r="G4536" s="32"/>
      <c r="H4536" s="7"/>
      <c r="I4536" s="7"/>
    </row>
    <row r="4537" spans="1:9">
      <c r="A4537" s="7"/>
      <c r="B4537" s="7"/>
      <c r="C4537" s="302"/>
      <c r="D4537" s="7"/>
      <c r="E4537" s="7"/>
      <c r="F4537" s="7"/>
      <c r="G4537" s="32"/>
      <c r="H4537" s="7"/>
      <c r="I4537" s="7"/>
    </row>
    <row r="4538" spans="1:9">
      <c r="A4538" s="7"/>
      <c r="B4538" s="7"/>
      <c r="C4538" s="302"/>
      <c r="D4538" s="7"/>
      <c r="E4538" s="7"/>
      <c r="F4538" s="7"/>
      <c r="G4538" s="32"/>
      <c r="H4538" s="7"/>
      <c r="I4538" s="7"/>
    </row>
    <row r="4539" spans="1:9">
      <c r="A4539" s="7"/>
      <c r="B4539" s="7"/>
      <c r="C4539" s="302"/>
      <c r="D4539" s="7"/>
      <c r="E4539" s="7"/>
      <c r="F4539" s="7"/>
      <c r="G4539" s="32"/>
      <c r="H4539" s="7"/>
      <c r="I4539" s="7"/>
    </row>
    <row r="4540" spans="1:9">
      <c r="A4540" s="7"/>
      <c r="B4540" s="7"/>
      <c r="C4540" s="302"/>
      <c r="D4540" s="7"/>
      <c r="E4540" s="7"/>
      <c r="F4540" s="7"/>
      <c r="G4540" s="32"/>
      <c r="H4540" s="7"/>
      <c r="I4540" s="7"/>
    </row>
    <row r="4541" spans="1:9">
      <c r="A4541" s="7"/>
      <c r="B4541" s="7"/>
      <c r="C4541" s="302"/>
      <c r="D4541" s="7"/>
      <c r="E4541" s="7"/>
      <c r="F4541" s="7"/>
      <c r="G4541" s="32"/>
      <c r="H4541" s="7"/>
      <c r="I4541" s="7"/>
    </row>
    <row r="4542" spans="1:9">
      <c r="A4542" s="7"/>
      <c r="B4542" s="7"/>
      <c r="C4542" s="302"/>
      <c r="D4542" s="7"/>
      <c r="E4542" s="7"/>
      <c r="F4542" s="7"/>
      <c r="G4542" s="32"/>
      <c r="H4542" s="7"/>
      <c r="I4542" s="7"/>
    </row>
    <row r="4543" spans="1:9">
      <c r="A4543" s="7"/>
      <c r="B4543" s="7"/>
      <c r="C4543" s="302"/>
      <c r="D4543" s="7"/>
      <c r="E4543" s="7"/>
      <c r="F4543" s="7"/>
      <c r="G4543" s="32"/>
      <c r="H4543" s="7"/>
      <c r="I4543" s="7"/>
    </row>
    <row r="4544" spans="1:9">
      <c r="A4544" s="7"/>
      <c r="B4544" s="7"/>
      <c r="C4544" s="302"/>
      <c r="D4544" s="7"/>
      <c r="E4544" s="7"/>
      <c r="F4544" s="7"/>
      <c r="G4544" s="32"/>
      <c r="H4544" s="7"/>
      <c r="I4544" s="7"/>
    </row>
    <row r="4545" spans="1:9">
      <c r="A4545" s="7"/>
      <c r="B4545" s="7"/>
      <c r="C4545" s="302"/>
      <c r="D4545" s="7"/>
      <c r="E4545" s="7"/>
      <c r="F4545" s="7"/>
      <c r="G4545" s="32"/>
      <c r="H4545" s="7"/>
      <c r="I4545" s="7"/>
    </row>
    <row r="4546" spans="1:9">
      <c r="A4546" s="7"/>
      <c r="B4546" s="7"/>
      <c r="C4546" s="302"/>
      <c r="D4546" s="7"/>
      <c r="E4546" s="7"/>
      <c r="F4546" s="7"/>
      <c r="G4546" s="32"/>
      <c r="H4546" s="7"/>
      <c r="I4546" s="7"/>
    </row>
    <row r="4547" spans="1:9">
      <c r="A4547" s="7"/>
      <c r="B4547" s="7"/>
      <c r="C4547" s="302"/>
      <c r="D4547" s="7"/>
      <c r="E4547" s="7"/>
      <c r="F4547" s="7"/>
      <c r="G4547" s="32"/>
      <c r="H4547" s="7"/>
      <c r="I4547" s="7"/>
    </row>
    <row r="4548" spans="1:9">
      <c r="A4548" s="7"/>
      <c r="B4548" s="7"/>
      <c r="C4548" s="302"/>
      <c r="D4548" s="7"/>
      <c r="E4548" s="7"/>
      <c r="F4548" s="7"/>
      <c r="G4548" s="32"/>
      <c r="H4548" s="7"/>
      <c r="I4548" s="7"/>
    </row>
    <row r="4549" spans="1:9">
      <c r="A4549" s="7"/>
      <c r="B4549" s="7"/>
      <c r="C4549" s="302"/>
      <c r="D4549" s="7"/>
      <c r="E4549" s="7"/>
      <c r="F4549" s="7"/>
      <c r="G4549" s="32"/>
      <c r="H4549" s="7"/>
      <c r="I4549" s="7"/>
    </row>
    <row r="4550" spans="1:9">
      <c r="A4550" s="7"/>
      <c r="B4550" s="7"/>
      <c r="C4550" s="302"/>
      <c r="D4550" s="7"/>
      <c r="E4550" s="7"/>
      <c r="F4550" s="7"/>
      <c r="G4550" s="32"/>
      <c r="H4550" s="7"/>
      <c r="I4550" s="7"/>
    </row>
    <row r="4551" spans="1:9">
      <c r="A4551" s="7"/>
      <c r="B4551" s="7"/>
      <c r="C4551" s="302"/>
      <c r="D4551" s="7"/>
      <c r="E4551" s="7"/>
      <c r="F4551" s="7"/>
      <c r="G4551" s="32"/>
      <c r="H4551" s="7"/>
      <c r="I4551" s="7"/>
    </row>
    <row r="4552" spans="1:9">
      <c r="A4552" s="7"/>
      <c r="B4552" s="7"/>
      <c r="C4552" s="302"/>
      <c r="D4552" s="7"/>
      <c r="E4552" s="7"/>
      <c r="F4552" s="7"/>
      <c r="G4552" s="32"/>
      <c r="H4552" s="7"/>
      <c r="I4552" s="7"/>
    </row>
    <row r="4553" spans="1:9">
      <c r="A4553" s="7"/>
      <c r="B4553" s="7"/>
      <c r="C4553" s="302"/>
      <c r="D4553" s="7"/>
      <c r="E4553" s="7"/>
      <c r="F4553" s="7"/>
      <c r="G4553" s="32"/>
      <c r="H4553" s="7"/>
      <c r="I4553" s="7"/>
    </row>
    <row r="4554" spans="1:9">
      <c r="A4554" s="7"/>
      <c r="B4554" s="7"/>
      <c r="C4554" s="302"/>
      <c r="D4554" s="7"/>
      <c r="E4554" s="7"/>
      <c r="F4554" s="7"/>
      <c r="G4554" s="32"/>
      <c r="H4554" s="7"/>
      <c r="I4554" s="7"/>
    </row>
    <row r="4555" spans="1:9">
      <c r="A4555" s="7"/>
      <c r="B4555" s="7"/>
      <c r="C4555" s="302"/>
      <c r="D4555" s="7"/>
      <c r="E4555" s="7"/>
      <c r="F4555" s="7"/>
      <c r="G4555" s="32"/>
      <c r="H4555" s="7"/>
      <c r="I4555" s="7"/>
    </row>
    <row r="4556" spans="1:9">
      <c r="A4556" s="7"/>
      <c r="B4556" s="7"/>
      <c r="C4556" s="302"/>
      <c r="D4556" s="7"/>
      <c r="E4556" s="7"/>
      <c r="F4556" s="7"/>
      <c r="G4556" s="32"/>
      <c r="H4556" s="7"/>
      <c r="I4556" s="7"/>
    </row>
    <row r="4557" spans="1:9">
      <c r="A4557" s="7"/>
      <c r="B4557" s="7"/>
      <c r="C4557" s="302"/>
      <c r="D4557" s="7"/>
      <c r="E4557" s="7"/>
      <c r="F4557" s="7"/>
      <c r="G4557" s="32"/>
      <c r="H4557" s="7"/>
      <c r="I4557" s="7"/>
    </row>
    <row r="4558" spans="1:9">
      <c r="A4558" s="7"/>
      <c r="B4558" s="7"/>
      <c r="C4558" s="302"/>
      <c r="D4558" s="7"/>
      <c r="E4558" s="7"/>
      <c r="F4558" s="7"/>
      <c r="G4558" s="32"/>
      <c r="H4558" s="7"/>
      <c r="I4558" s="7"/>
    </row>
    <row r="4559" spans="1:9">
      <c r="A4559" s="7"/>
      <c r="B4559" s="7"/>
      <c r="C4559" s="302"/>
      <c r="D4559" s="7"/>
      <c r="E4559" s="7"/>
      <c r="F4559" s="7"/>
      <c r="G4559" s="32"/>
      <c r="H4559" s="7"/>
      <c r="I4559" s="7"/>
    </row>
    <row r="4560" spans="1:9">
      <c r="A4560" s="7"/>
      <c r="B4560" s="7"/>
      <c r="C4560" s="302"/>
      <c r="D4560" s="7"/>
      <c r="E4560" s="7"/>
      <c r="F4560" s="7"/>
      <c r="G4560" s="32"/>
      <c r="H4560" s="7"/>
      <c r="I4560" s="7"/>
    </row>
    <row r="4561" spans="1:9">
      <c r="A4561" s="7"/>
      <c r="B4561" s="7"/>
      <c r="C4561" s="302"/>
      <c r="D4561" s="7"/>
      <c r="E4561" s="7"/>
      <c r="F4561" s="7"/>
      <c r="G4561" s="32"/>
      <c r="H4561" s="7"/>
      <c r="I4561" s="7"/>
    </row>
    <row r="4562" spans="1:9">
      <c r="A4562" s="7"/>
      <c r="B4562" s="7"/>
      <c r="C4562" s="302"/>
      <c r="D4562" s="7"/>
      <c r="E4562" s="7"/>
      <c r="F4562" s="7"/>
      <c r="G4562" s="32"/>
      <c r="H4562" s="7"/>
      <c r="I4562" s="7"/>
    </row>
    <row r="4563" spans="1:9">
      <c r="A4563" s="7"/>
      <c r="B4563" s="7"/>
      <c r="C4563" s="302"/>
      <c r="D4563" s="7"/>
      <c r="E4563" s="7"/>
      <c r="F4563" s="7"/>
      <c r="G4563" s="32"/>
      <c r="H4563" s="7"/>
      <c r="I4563" s="7"/>
    </row>
    <row r="4564" spans="1:9">
      <c r="A4564" s="7"/>
      <c r="B4564" s="7"/>
      <c r="C4564" s="302"/>
      <c r="D4564" s="7"/>
      <c r="E4564" s="7"/>
      <c r="F4564" s="7"/>
      <c r="G4564" s="32"/>
      <c r="H4564" s="7"/>
      <c r="I4564" s="7"/>
    </row>
    <row r="4565" spans="1:9">
      <c r="A4565" s="7"/>
      <c r="B4565" s="7"/>
      <c r="C4565" s="302"/>
      <c r="D4565" s="7"/>
      <c r="E4565" s="7"/>
      <c r="F4565" s="7"/>
      <c r="G4565" s="32"/>
      <c r="H4565" s="7"/>
      <c r="I4565" s="7"/>
    </row>
    <row r="4566" spans="1:9">
      <c r="A4566" s="7"/>
      <c r="B4566" s="7"/>
      <c r="C4566" s="302"/>
      <c r="D4566" s="7"/>
      <c r="E4566" s="7"/>
      <c r="F4566" s="7"/>
      <c r="G4566" s="32"/>
      <c r="H4566" s="7"/>
      <c r="I4566" s="7"/>
    </row>
    <row r="4567" spans="1:9">
      <c r="A4567" s="7"/>
      <c r="B4567" s="7"/>
      <c r="C4567" s="302"/>
      <c r="D4567" s="7"/>
      <c r="E4567" s="7"/>
      <c r="F4567" s="7"/>
      <c r="G4567" s="32"/>
      <c r="H4567" s="7"/>
      <c r="I4567" s="7"/>
    </row>
    <row r="4568" spans="1:9">
      <c r="A4568" s="7"/>
      <c r="B4568" s="7"/>
      <c r="C4568" s="302"/>
      <c r="D4568" s="7"/>
      <c r="E4568" s="7"/>
      <c r="F4568" s="7"/>
      <c r="G4568" s="32"/>
      <c r="H4568" s="7"/>
      <c r="I4568" s="7"/>
    </row>
    <row r="4569" spans="1:9">
      <c r="A4569" s="7"/>
      <c r="B4569" s="7"/>
      <c r="C4569" s="302"/>
      <c r="D4569" s="7"/>
      <c r="E4569" s="7"/>
      <c r="F4569" s="7"/>
      <c r="G4569" s="32"/>
      <c r="H4569" s="7"/>
      <c r="I4569" s="7"/>
    </row>
    <row r="4570" spans="1:9">
      <c r="A4570" s="7"/>
      <c r="B4570" s="7"/>
      <c r="C4570" s="302"/>
      <c r="D4570" s="7"/>
      <c r="E4570" s="7"/>
      <c r="F4570" s="7"/>
      <c r="G4570" s="32"/>
      <c r="H4570" s="7"/>
      <c r="I4570" s="7"/>
    </row>
    <row r="4571" spans="1:9">
      <c r="A4571" s="7"/>
      <c r="B4571" s="7"/>
      <c r="C4571" s="302"/>
      <c r="D4571" s="7"/>
      <c r="E4571" s="7"/>
      <c r="F4571" s="7"/>
      <c r="G4571" s="32"/>
      <c r="H4571" s="7"/>
      <c r="I4571" s="7"/>
    </row>
    <row r="4572" spans="1:9">
      <c r="A4572" s="7"/>
      <c r="B4572" s="7"/>
      <c r="C4572" s="302"/>
      <c r="D4572" s="7"/>
      <c r="E4572" s="7"/>
      <c r="F4572" s="7"/>
      <c r="G4572" s="32"/>
      <c r="H4572" s="7"/>
      <c r="I4572" s="7"/>
    </row>
    <row r="4573" spans="1:9">
      <c r="A4573" s="7"/>
      <c r="B4573" s="7"/>
      <c r="C4573" s="302"/>
      <c r="D4573" s="7"/>
      <c r="E4573" s="7"/>
      <c r="F4573" s="7"/>
      <c r="G4573" s="32"/>
      <c r="H4573" s="7"/>
      <c r="I4573" s="7"/>
    </row>
    <row r="4574" spans="1:9">
      <c r="A4574" s="7"/>
      <c r="B4574" s="7"/>
      <c r="C4574" s="302"/>
      <c r="D4574" s="7"/>
      <c r="E4574" s="7"/>
      <c r="F4574" s="7"/>
      <c r="G4574" s="32"/>
      <c r="H4574" s="7"/>
      <c r="I4574" s="7"/>
    </row>
    <row r="4575" spans="1:9">
      <c r="A4575" s="7"/>
      <c r="B4575" s="7"/>
      <c r="C4575" s="302"/>
      <c r="D4575" s="7"/>
      <c r="E4575" s="7"/>
      <c r="F4575" s="7"/>
      <c r="G4575" s="32"/>
      <c r="H4575" s="7"/>
      <c r="I4575" s="7"/>
    </row>
    <row r="4576" spans="1:9">
      <c r="A4576" s="7"/>
      <c r="B4576" s="7"/>
      <c r="C4576" s="302"/>
      <c r="D4576" s="7"/>
      <c r="E4576" s="7"/>
      <c r="F4576" s="7"/>
      <c r="G4576" s="32"/>
      <c r="H4576" s="7"/>
      <c r="I4576" s="7"/>
    </row>
    <row r="4577" spans="1:9">
      <c r="A4577" s="7"/>
      <c r="B4577" s="7"/>
      <c r="C4577" s="302"/>
      <c r="D4577" s="7"/>
      <c r="E4577" s="7"/>
      <c r="F4577" s="7"/>
      <c r="G4577" s="32"/>
      <c r="H4577" s="7"/>
      <c r="I4577" s="7"/>
    </row>
    <row r="4578" spans="1:9">
      <c r="A4578" s="7"/>
      <c r="B4578" s="7"/>
      <c r="C4578" s="302"/>
      <c r="D4578" s="7"/>
      <c r="E4578" s="7"/>
      <c r="F4578" s="7"/>
      <c r="G4578" s="32"/>
      <c r="H4578" s="7"/>
      <c r="I4578" s="7"/>
    </row>
    <row r="4579" spans="1:9">
      <c r="A4579" s="7"/>
      <c r="B4579" s="7"/>
      <c r="C4579" s="302"/>
      <c r="D4579" s="7"/>
      <c r="E4579" s="7"/>
      <c r="F4579" s="7"/>
      <c r="G4579" s="32"/>
      <c r="H4579" s="7"/>
      <c r="I4579" s="7"/>
    </row>
    <row r="4580" spans="1:9">
      <c r="A4580" s="7"/>
      <c r="B4580" s="7"/>
      <c r="C4580" s="302"/>
      <c r="D4580" s="7"/>
      <c r="E4580" s="7"/>
      <c r="F4580" s="7"/>
      <c r="G4580" s="32"/>
      <c r="H4580" s="7"/>
      <c r="I4580" s="7"/>
    </row>
    <row r="4581" spans="1:9">
      <c r="A4581" s="7"/>
      <c r="B4581" s="7"/>
      <c r="C4581" s="302"/>
      <c r="D4581" s="7"/>
      <c r="E4581" s="7"/>
      <c r="F4581" s="7"/>
      <c r="G4581" s="32"/>
      <c r="H4581" s="7"/>
      <c r="I4581" s="7"/>
    </row>
    <row r="4582" spans="1:9">
      <c r="A4582" s="7"/>
      <c r="B4582" s="7"/>
      <c r="C4582" s="302"/>
      <c r="D4582" s="7"/>
      <c r="E4582" s="7"/>
      <c r="F4582" s="7"/>
      <c r="G4582" s="32"/>
      <c r="H4582" s="7"/>
      <c r="I4582" s="7"/>
    </row>
    <row r="4583" spans="1:9">
      <c r="A4583" s="7"/>
      <c r="B4583" s="7"/>
      <c r="C4583" s="302"/>
      <c r="D4583" s="7"/>
      <c r="E4583" s="7"/>
      <c r="F4583" s="7"/>
      <c r="G4583" s="32"/>
      <c r="H4583" s="7"/>
      <c r="I4583" s="7"/>
    </row>
    <row r="4584" spans="1:9">
      <c r="A4584" s="7"/>
      <c r="B4584" s="7"/>
      <c r="C4584" s="302"/>
      <c r="D4584" s="7"/>
      <c r="E4584" s="7"/>
      <c r="F4584" s="7"/>
      <c r="G4584" s="32"/>
      <c r="H4584" s="7"/>
      <c r="I4584" s="7"/>
    </row>
    <row r="4585" spans="1:9">
      <c r="A4585" s="7"/>
      <c r="B4585" s="7"/>
      <c r="C4585" s="302"/>
      <c r="D4585" s="7"/>
      <c r="E4585" s="7"/>
      <c r="F4585" s="7"/>
      <c r="G4585" s="32"/>
      <c r="H4585" s="7"/>
      <c r="I4585" s="7"/>
    </row>
    <row r="4586" spans="1:9">
      <c r="A4586" s="7"/>
      <c r="B4586" s="7"/>
      <c r="C4586" s="302"/>
      <c r="D4586" s="7"/>
      <c r="E4586" s="7"/>
      <c r="F4586" s="7"/>
      <c r="G4586" s="32"/>
      <c r="H4586" s="7"/>
      <c r="I4586" s="7"/>
    </row>
    <row r="4587" spans="1:9">
      <c r="A4587" s="7"/>
      <c r="B4587" s="7"/>
      <c r="C4587" s="302"/>
      <c r="D4587" s="7"/>
      <c r="E4587" s="7"/>
      <c r="F4587" s="7"/>
      <c r="G4587" s="32"/>
      <c r="H4587" s="7"/>
      <c r="I4587" s="7"/>
    </row>
    <row r="4588" spans="1:9">
      <c r="A4588" s="7"/>
      <c r="B4588" s="7"/>
      <c r="C4588" s="302"/>
      <c r="D4588" s="7"/>
      <c r="E4588" s="7"/>
      <c r="F4588" s="7"/>
      <c r="G4588" s="32"/>
      <c r="H4588" s="7"/>
      <c r="I4588" s="7"/>
    </row>
    <row r="4589" spans="1:9">
      <c r="A4589" s="7"/>
      <c r="B4589" s="7"/>
      <c r="C4589" s="302"/>
      <c r="D4589" s="7"/>
      <c r="E4589" s="7"/>
      <c r="F4589" s="7"/>
      <c r="G4589" s="32"/>
      <c r="H4589" s="7"/>
      <c r="I4589" s="7"/>
    </row>
    <row r="4590" spans="1:9">
      <c r="A4590" s="7"/>
      <c r="B4590" s="7"/>
      <c r="C4590" s="302"/>
      <c r="D4590" s="7"/>
      <c r="E4590" s="7"/>
      <c r="F4590" s="7"/>
      <c r="G4590" s="32"/>
      <c r="H4590" s="7"/>
      <c r="I4590" s="7"/>
    </row>
    <row r="4591" spans="1:9">
      <c r="A4591" s="7"/>
      <c r="B4591" s="7"/>
      <c r="C4591" s="302"/>
      <c r="D4591" s="7"/>
      <c r="E4591" s="7"/>
      <c r="F4591" s="7"/>
      <c r="G4591" s="32"/>
      <c r="H4591" s="7"/>
      <c r="I4591" s="7"/>
    </row>
    <row r="4592" spans="1:9">
      <c r="A4592" s="7"/>
      <c r="B4592" s="7"/>
      <c r="C4592" s="302"/>
      <c r="D4592" s="7"/>
      <c r="E4592" s="7"/>
      <c r="F4592" s="7"/>
      <c r="G4592" s="32"/>
      <c r="H4592" s="7"/>
      <c r="I4592" s="7"/>
    </row>
    <row r="4593" spans="1:9">
      <c r="A4593" s="7"/>
      <c r="B4593" s="7"/>
      <c r="C4593" s="302"/>
      <c r="D4593" s="7"/>
      <c r="E4593" s="7"/>
      <c r="F4593" s="7"/>
      <c r="G4593" s="32"/>
      <c r="H4593" s="7"/>
      <c r="I4593" s="7"/>
    </row>
    <row r="4594" spans="1:9">
      <c r="A4594" s="7"/>
      <c r="B4594" s="7"/>
      <c r="C4594" s="302"/>
      <c r="D4594" s="7"/>
      <c r="E4594" s="7"/>
      <c r="F4594" s="7"/>
      <c r="G4594" s="32"/>
      <c r="H4594" s="7"/>
      <c r="I4594" s="7"/>
    </row>
    <row r="4595" spans="1:9">
      <c r="A4595" s="7"/>
      <c r="B4595" s="7"/>
      <c r="C4595" s="302"/>
      <c r="D4595" s="7"/>
      <c r="E4595" s="7"/>
      <c r="F4595" s="7"/>
      <c r="G4595" s="32"/>
      <c r="H4595" s="7"/>
      <c r="I4595" s="7"/>
    </row>
    <row r="4596" spans="1:9">
      <c r="A4596" s="7"/>
      <c r="B4596" s="7"/>
      <c r="C4596" s="302"/>
      <c r="D4596" s="7"/>
      <c r="E4596" s="7"/>
      <c r="F4596" s="7"/>
      <c r="G4596" s="32"/>
      <c r="H4596" s="7"/>
      <c r="I4596" s="7"/>
    </row>
    <row r="4597" spans="1:9">
      <c r="A4597" s="7"/>
      <c r="B4597" s="7"/>
      <c r="C4597" s="302"/>
      <c r="D4597" s="7"/>
      <c r="E4597" s="7"/>
      <c r="F4597" s="7"/>
      <c r="G4597" s="32"/>
      <c r="H4597" s="7"/>
      <c r="I4597" s="7"/>
    </row>
    <row r="4598" spans="1:9">
      <c r="A4598" s="7"/>
      <c r="B4598" s="7"/>
      <c r="C4598" s="302"/>
      <c r="D4598" s="7"/>
      <c r="E4598" s="7"/>
      <c r="F4598" s="7"/>
      <c r="G4598" s="32"/>
      <c r="H4598" s="7"/>
      <c r="I4598" s="7"/>
    </row>
    <row r="4599" spans="1:9">
      <c r="A4599" s="7"/>
      <c r="B4599" s="7"/>
      <c r="C4599" s="302"/>
      <c r="D4599" s="7"/>
      <c r="E4599" s="7"/>
      <c r="F4599" s="7"/>
      <c r="G4599" s="32"/>
      <c r="H4599" s="7"/>
      <c r="I4599" s="7"/>
    </row>
    <row r="4600" spans="1:9">
      <c r="A4600" s="7"/>
      <c r="B4600" s="7"/>
      <c r="C4600" s="302"/>
      <c r="D4600" s="7"/>
      <c r="E4600" s="7"/>
      <c r="F4600" s="7"/>
      <c r="G4600" s="32"/>
      <c r="H4600" s="7"/>
      <c r="I4600" s="7"/>
    </row>
    <row r="4601" spans="1:9">
      <c r="A4601" s="7"/>
      <c r="B4601" s="7"/>
      <c r="C4601" s="302"/>
      <c r="D4601" s="7"/>
      <c r="E4601" s="7"/>
      <c r="F4601" s="7"/>
      <c r="G4601" s="32"/>
      <c r="H4601" s="7"/>
      <c r="I4601" s="7"/>
    </row>
    <row r="4602" spans="1:9">
      <c r="A4602" s="7"/>
      <c r="B4602" s="7"/>
      <c r="C4602" s="302"/>
      <c r="D4602" s="7"/>
      <c r="E4602" s="7"/>
      <c r="F4602" s="7"/>
      <c r="G4602" s="32"/>
      <c r="H4602" s="7"/>
      <c r="I4602" s="7"/>
    </row>
    <row r="4603" spans="1:9">
      <c r="A4603" s="7"/>
      <c r="B4603" s="7"/>
      <c r="C4603" s="302"/>
      <c r="D4603" s="7"/>
      <c r="E4603" s="7"/>
      <c r="F4603" s="7"/>
      <c r="G4603" s="32"/>
      <c r="H4603" s="7"/>
      <c r="I4603" s="7"/>
    </row>
    <row r="4604" spans="1:9">
      <c r="A4604" s="7"/>
      <c r="B4604" s="7"/>
      <c r="C4604" s="302"/>
      <c r="D4604" s="7"/>
      <c r="E4604" s="7"/>
      <c r="F4604" s="7"/>
      <c r="G4604" s="32"/>
      <c r="H4604" s="7"/>
      <c r="I4604" s="7"/>
    </row>
    <row r="4605" spans="1:9">
      <c r="A4605" s="7"/>
      <c r="B4605" s="7"/>
      <c r="C4605" s="302"/>
      <c r="D4605" s="7"/>
      <c r="E4605" s="7"/>
      <c r="F4605" s="7"/>
      <c r="G4605" s="32"/>
      <c r="H4605" s="7"/>
      <c r="I4605" s="7"/>
    </row>
    <row r="4606" spans="1:9">
      <c r="A4606" s="7"/>
      <c r="B4606" s="7"/>
      <c r="C4606" s="302"/>
      <c r="D4606" s="7"/>
      <c r="E4606" s="7"/>
      <c r="F4606" s="7"/>
      <c r="G4606" s="32"/>
      <c r="H4606" s="7"/>
      <c r="I4606" s="7"/>
    </row>
    <row r="4607" spans="1:9">
      <c r="A4607" s="7"/>
      <c r="B4607" s="7"/>
      <c r="C4607" s="302"/>
      <c r="D4607" s="7"/>
      <c r="E4607" s="7"/>
      <c r="F4607" s="7"/>
      <c r="G4607" s="32"/>
      <c r="H4607" s="7"/>
      <c r="I4607" s="7"/>
    </row>
    <row r="4608" spans="1:9">
      <c r="A4608" s="7"/>
      <c r="B4608" s="7"/>
      <c r="C4608" s="302"/>
      <c r="D4608" s="7"/>
      <c r="E4608" s="7"/>
      <c r="F4608" s="7"/>
      <c r="G4608" s="32"/>
      <c r="H4608" s="7"/>
      <c r="I4608" s="7"/>
    </row>
    <row r="4609" spans="1:9">
      <c r="A4609" s="7"/>
      <c r="B4609" s="7"/>
      <c r="C4609" s="302"/>
      <c r="D4609" s="7"/>
      <c r="E4609" s="7"/>
      <c r="F4609" s="7"/>
      <c r="G4609" s="32"/>
      <c r="H4609" s="7"/>
      <c r="I4609" s="7"/>
    </row>
    <row r="4610" spans="1:9">
      <c r="A4610" s="7"/>
      <c r="B4610" s="7"/>
      <c r="C4610" s="302"/>
      <c r="D4610" s="7"/>
      <c r="E4610" s="7"/>
      <c r="F4610" s="7"/>
      <c r="G4610" s="32"/>
      <c r="H4610" s="7"/>
      <c r="I4610" s="7"/>
    </row>
    <row r="4611" spans="1:9">
      <c r="A4611" s="7"/>
      <c r="B4611" s="7"/>
      <c r="C4611" s="302"/>
      <c r="D4611" s="7"/>
      <c r="E4611" s="7"/>
      <c r="F4611" s="7"/>
      <c r="G4611" s="32"/>
      <c r="H4611" s="7"/>
      <c r="I4611" s="7"/>
    </row>
    <row r="4612" spans="1:9">
      <c r="A4612" s="7"/>
      <c r="B4612" s="7"/>
      <c r="C4612" s="302"/>
      <c r="D4612" s="7"/>
      <c r="E4612" s="7"/>
      <c r="F4612" s="7"/>
      <c r="G4612" s="32"/>
      <c r="H4612" s="7"/>
      <c r="I4612" s="7"/>
    </row>
    <row r="4613" spans="1:9">
      <c r="A4613" s="7"/>
      <c r="B4613" s="7"/>
      <c r="C4613" s="302"/>
      <c r="D4613" s="7"/>
      <c r="E4613" s="7"/>
      <c r="F4613" s="7"/>
      <c r="G4613" s="32"/>
      <c r="H4613" s="7"/>
      <c r="I4613" s="7"/>
    </row>
    <row r="4614" spans="1:9">
      <c r="A4614" s="7"/>
      <c r="B4614" s="7"/>
      <c r="C4614" s="302"/>
      <c r="D4614" s="7"/>
      <c r="E4614" s="7"/>
      <c r="F4614" s="7"/>
      <c r="G4614" s="32"/>
      <c r="H4614" s="7"/>
      <c r="I4614" s="7"/>
    </row>
    <row r="4615" spans="1:9">
      <c r="A4615" s="7"/>
      <c r="B4615" s="7"/>
      <c r="C4615" s="302"/>
      <c r="D4615" s="7"/>
      <c r="E4615" s="7"/>
      <c r="F4615" s="7"/>
      <c r="G4615" s="32"/>
      <c r="H4615" s="7"/>
      <c r="I4615" s="7"/>
    </row>
    <row r="4616" spans="1:9">
      <c r="A4616" s="7"/>
      <c r="B4616" s="7"/>
      <c r="C4616" s="302"/>
      <c r="D4616" s="7"/>
      <c r="E4616" s="7"/>
      <c r="F4616" s="7"/>
      <c r="G4616" s="32"/>
      <c r="H4616" s="7"/>
      <c r="I4616" s="7"/>
    </row>
    <row r="4617" spans="1:9">
      <c r="A4617" s="7"/>
      <c r="B4617" s="7"/>
      <c r="C4617" s="302"/>
      <c r="D4617" s="7"/>
      <c r="E4617" s="7"/>
      <c r="F4617" s="7"/>
      <c r="G4617" s="32"/>
      <c r="H4617" s="7"/>
      <c r="I4617" s="7"/>
    </row>
    <row r="4618" spans="1:9">
      <c r="A4618" s="7"/>
      <c r="B4618" s="7"/>
      <c r="C4618" s="302"/>
      <c r="D4618" s="7"/>
      <c r="E4618" s="7"/>
      <c r="F4618" s="7"/>
      <c r="G4618" s="32"/>
      <c r="H4618" s="7"/>
      <c r="I4618" s="7"/>
    </row>
    <row r="4619" spans="1:9">
      <c r="A4619" s="7"/>
      <c r="B4619" s="7"/>
      <c r="C4619" s="302"/>
      <c r="D4619" s="7"/>
      <c r="E4619" s="7"/>
      <c r="F4619" s="7"/>
      <c r="G4619" s="32"/>
      <c r="H4619" s="7"/>
      <c r="I4619" s="7"/>
    </row>
    <row r="4620" spans="1:9">
      <c r="A4620" s="7"/>
      <c r="B4620" s="7"/>
      <c r="C4620" s="302"/>
      <c r="D4620" s="7"/>
      <c r="E4620" s="7"/>
      <c r="F4620" s="7"/>
      <c r="G4620" s="32"/>
      <c r="H4620" s="7"/>
      <c r="I4620" s="7"/>
    </row>
    <row r="4621" spans="1:9">
      <c r="A4621" s="7"/>
      <c r="B4621" s="7"/>
      <c r="C4621" s="302"/>
      <c r="D4621" s="7"/>
      <c r="E4621" s="7"/>
      <c r="F4621" s="7"/>
      <c r="G4621" s="32"/>
      <c r="H4621" s="7"/>
      <c r="I4621" s="7"/>
    </row>
    <row r="4622" spans="1:9">
      <c r="A4622" s="7"/>
      <c r="B4622" s="7"/>
      <c r="C4622" s="302"/>
      <c r="D4622" s="7"/>
      <c r="E4622" s="7"/>
      <c r="F4622" s="7"/>
      <c r="G4622" s="32"/>
      <c r="H4622" s="7"/>
      <c r="I4622" s="7"/>
    </row>
    <row r="4623" spans="1:9">
      <c r="A4623" s="7"/>
      <c r="B4623" s="7"/>
      <c r="C4623" s="302"/>
      <c r="D4623" s="7"/>
      <c r="E4623" s="7"/>
      <c r="F4623" s="7"/>
      <c r="G4623" s="32"/>
      <c r="H4623" s="7"/>
      <c r="I4623" s="7"/>
    </row>
    <row r="4624" spans="1:9">
      <c r="A4624" s="7"/>
      <c r="B4624" s="7"/>
      <c r="C4624" s="302"/>
      <c r="D4624" s="7"/>
      <c r="E4624" s="7"/>
      <c r="F4624" s="7"/>
      <c r="G4624" s="32"/>
      <c r="H4624" s="7"/>
      <c r="I4624" s="7"/>
    </row>
    <row r="4625" spans="1:9">
      <c r="A4625" s="7"/>
      <c r="B4625" s="7"/>
      <c r="C4625" s="302"/>
      <c r="D4625" s="7"/>
      <c r="E4625" s="7"/>
      <c r="F4625" s="7"/>
      <c r="G4625" s="32"/>
      <c r="H4625" s="7"/>
      <c r="I4625" s="7"/>
    </row>
    <row r="4626" spans="1:9">
      <c r="A4626" s="7"/>
      <c r="B4626" s="7"/>
      <c r="C4626" s="302"/>
      <c r="D4626" s="7"/>
      <c r="E4626" s="7"/>
      <c r="F4626" s="7"/>
      <c r="G4626" s="32"/>
      <c r="H4626" s="7"/>
      <c r="I4626" s="7"/>
    </row>
    <row r="4627" spans="1:9">
      <c r="A4627" s="7"/>
      <c r="B4627" s="7"/>
      <c r="C4627" s="302"/>
      <c r="D4627" s="7"/>
      <c r="E4627" s="7"/>
      <c r="F4627" s="7"/>
      <c r="G4627" s="32"/>
      <c r="H4627" s="7"/>
      <c r="I4627" s="7"/>
    </row>
    <row r="4628" spans="1:9">
      <c r="A4628" s="7"/>
      <c r="B4628" s="7"/>
      <c r="C4628" s="302"/>
      <c r="D4628" s="7"/>
      <c r="E4628" s="7"/>
      <c r="F4628" s="7"/>
      <c r="G4628" s="32"/>
      <c r="H4628" s="7"/>
      <c r="I4628" s="7"/>
    </row>
    <row r="4629" spans="1:9">
      <c r="A4629" s="7"/>
      <c r="B4629" s="7"/>
      <c r="C4629" s="302"/>
      <c r="D4629" s="7"/>
      <c r="E4629" s="7"/>
      <c r="F4629" s="7"/>
      <c r="G4629" s="32"/>
      <c r="H4629" s="7"/>
      <c r="I4629" s="7"/>
    </row>
    <row r="4630" spans="1:9">
      <c r="A4630" s="7"/>
      <c r="B4630" s="7"/>
      <c r="C4630" s="302"/>
      <c r="D4630" s="7"/>
      <c r="E4630" s="7"/>
      <c r="F4630" s="7"/>
      <c r="G4630" s="32"/>
      <c r="H4630" s="7"/>
      <c r="I4630" s="7"/>
    </row>
    <row r="4631" spans="1:9">
      <c r="A4631" s="7"/>
      <c r="B4631" s="7"/>
      <c r="C4631" s="302"/>
      <c r="D4631" s="7"/>
      <c r="E4631" s="7"/>
      <c r="F4631" s="7"/>
      <c r="G4631" s="32"/>
      <c r="H4631" s="7"/>
      <c r="I4631" s="7"/>
    </row>
    <row r="4632" spans="1:9">
      <c r="A4632" s="7"/>
      <c r="B4632" s="7"/>
      <c r="C4632" s="302"/>
      <c r="D4632" s="7"/>
      <c r="E4632" s="7"/>
      <c r="F4632" s="7"/>
      <c r="G4632" s="32"/>
      <c r="H4632" s="7"/>
      <c r="I4632" s="7"/>
    </row>
    <row r="4633" spans="1:9">
      <c r="A4633" s="7"/>
      <c r="B4633" s="7"/>
      <c r="C4633" s="302"/>
      <c r="D4633" s="7"/>
      <c r="E4633" s="7"/>
      <c r="F4633" s="7"/>
      <c r="G4633" s="32"/>
      <c r="H4633" s="7"/>
      <c r="I4633" s="7"/>
    </row>
    <row r="4634" spans="1:9">
      <c r="A4634" s="7"/>
      <c r="B4634" s="7"/>
      <c r="C4634" s="302"/>
      <c r="D4634" s="7"/>
      <c r="E4634" s="7"/>
      <c r="F4634" s="7"/>
      <c r="G4634" s="32"/>
      <c r="H4634" s="7"/>
      <c r="I4634" s="7"/>
    </row>
    <row r="4635" spans="1:9">
      <c r="A4635" s="7"/>
      <c r="B4635" s="7"/>
      <c r="C4635" s="302"/>
      <c r="D4635" s="7"/>
      <c r="E4635" s="7"/>
      <c r="F4635" s="7"/>
      <c r="G4635" s="32"/>
      <c r="H4635" s="7"/>
      <c r="I4635" s="7"/>
    </row>
    <row r="4636" spans="1:9">
      <c r="A4636" s="7"/>
      <c r="B4636" s="7"/>
      <c r="C4636" s="302"/>
      <c r="D4636" s="7"/>
      <c r="E4636" s="7"/>
      <c r="F4636" s="7"/>
      <c r="G4636" s="32"/>
      <c r="H4636" s="7"/>
      <c r="I4636" s="7"/>
    </row>
    <row r="4637" spans="1:9">
      <c r="A4637" s="7"/>
      <c r="B4637" s="7"/>
      <c r="C4637" s="302"/>
      <c r="D4637" s="7"/>
      <c r="E4637" s="7"/>
      <c r="F4637" s="7"/>
      <c r="G4637" s="32"/>
      <c r="H4637" s="7"/>
      <c r="I4637" s="7"/>
    </row>
    <row r="4638" spans="1:9">
      <c r="A4638" s="7"/>
      <c r="B4638" s="7"/>
      <c r="C4638" s="302"/>
      <c r="D4638" s="7"/>
      <c r="E4638" s="7"/>
      <c r="F4638" s="7"/>
      <c r="G4638" s="32"/>
      <c r="H4638" s="7"/>
      <c r="I4638" s="7"/>
    </row>
    <row r="4639" spans="1:9">
      <c r="A4639" s="7"/>
      <c r="B4639" s="7"/>
      <c r="C4639" s="302"/>
      <c r="D4639" s="7"/>
      <c r="E4639" s="7"/>
      <c r="F4639" s="7"/>
      <c r="G4639" s="32"/>
      <c r="H4639" s="7"/>
      <c r="I4639" s="7"/>
    </row>
    <row r="4640" spans="1:9">
      <c r="A4640" s="7"/>
      <c r="B4640" s="7"/>
      <c r="C4640" s="302"/>
      <c r="D4640" s="7"/>
      <c r="E4640" s="7"/>
      <c r="F4640" s="7"/>
      <c r="G4640" s="32"/>
      <c r="H4640" s="7"/>
      <c r="I4640" s="7"/>
    </row>
    <row r="4641" spans="1:9">
      <c r="A4641" s="7"/>
      <c r="B4641" s="7"/>
      <c r="C4641" s="302"/>
      <c r="D4641" s="7"/>
      <c r="E4641" s="7"/>
      <c r="F4641" s="7"/>
      <c r="G4641" s="32"/>
      <c r="H4641" s="7"/>
      <c r="I4641" s="7"/>
    </row>
    <row r="4642" spans="1:9">
      <c r="A4642" s="7"/>
      <c r="B4642" s="7"/>
      <c r="C4642" s="302"/>
      <c r="D4642" s="7"/>
      <c r="E4642" s="7"/>
      <c r="F4642" s="7"/>
      <c r="G4642" s="32"/>
      <c r="H4642" s="7"/>
      <c r="I4642" s="7"/>
    </row>
    <row r="4643" spans="1:9">
      <c r="A4643" s="7"/>
      <c r="B4643" s="7"/>
      <c r="C4643" s="302"/>
      <c r="D4643" s="7"/>
      <c r="E4643" s="7"/>
      <c r="F4643" s="7"/>
      <c r="G4643" s="32"/>
      <c r="H4643" s="7"/>
      <c r="I4643" s="7"/>
    </row>
    <row r="4644" spans="1:9">
      <c r="A4644" s="7"/>
      <c r="B4644" s="7"/>
      <c r="C4644" s="302"/>
      <c r="D4644" s="7"/>
      <c r="E4644" s="7"/>
      <c r="F4644" s="7"/>
      <c r="G4644" s="32"/>
      <c r="H4644" s="7"/>
      <c r="I4644" s="7"/>
    </row>
    <row r="4645" spans="1:9">
      <c r="A4645" s="7"/>
      <c r="B4645" s="7"/>
      <c r="C4645" s="302"/>
      <c r="D4645" s="7"/>
      <c r="E4645" s="7"/>
      <c r="F4645" s="7"/>
      <c r="G4645" s="32"/>
      <c r="H4645" s="7"/>
      <c r="I4645" s="7"/>
    </row>
    <row r="4646" spans="1:9">
      <c r="A4646" s="7"/>
      <c r="B4646" s="7"/>
      <c r="C4646" s="302"/>
      <c r="D4646" s="7"/>
      <c r="E4646" s="7"/>
      <c r="F4646" s="7"/>
      <c r="G4646" s="32"/>
      <c r="H4646" s="7"/>
      <c r="I4646" s="7"/>
    </row>
    <row r="4647" spans="1:9">
      <c r="A4647" s="7"/>
      <c r="B4647" s="7"/>
      <c r="C4647" s="302"/>
      <c r="D4647" s="7"/>
      <c r="E4647" s="7"/>
      <c r="F4647" s="7"/>
      <c r="G4647" s="32"/>
      <c r="H4647" s="7"/>
      <c r="I4647" s="7"/>
    </row>
    <row r="4648" spans="1:9">
      <c r="A4648" s="7"/>
      <c r="B4648" s="7"/>
      <c r="C4648" s="302"/>
      <c r="D4648" s="7"/>
      <c r="E4648" s="7"/>
      <c r="F4648" s="7"/>
      <c r="G4648" s="32"/>
      <c r="H4648" s="7"/>
      <c r="I4648" s="7"/>
    </row>
    <row r="4649" spans="1:9">
      <c r="A4649" s="7"/>
      <c r="B4649" s="7"/>
      <c r="C4649" s="302"/>
      <c r="D4649" s="7"/>
      <c r="E4649" s="7"/>
      <c r="F4649" s="7"/>
      <c r="G4649" s="32"/>
      <c r="H4649" s="7"/>
      <c r="I4649" s="7"/>
    </row>
    <row r="4650" spans="1:9">
      <c r="A4650" s="7"/>
      <c r="B4650" s="7"/>
      <c r="C4650" s="302"/>
      <c r="D4650" s="7"/>
      <c r="E4650" s="7"/>
      <c r="F4650" s="7"/>
      <c r="G4650" s="32"/>
      <c r="H4650" s="7"/>
      <c r="I4650" s="7"/>
    </row>
    <row r="4651" spans="1:9">
      <c r="A4651" s="7"/>
      <c r="B4651" s="7"/>
      <c r="C4651" s="302"/>
      <c r="D4651" s="7"/>
      <c r="E4651" s="7"/>
      <c r="F4651" s="7"/>
      <c r="G4651" s="32"/>
      <c r="H4651" s="7"/>
      <c r="I4651" s="7"/>
    </row>
    <row r="4652" spans="1:9">
      <c r="A4652" s="7"/>
      <c r="B4652" s="7"/>
      <c r="C4652" s="302"/>
      <c r="D4652" s="7"/>
      <c r="E4652" s="7"/>
      <c r="F4652" s="7"/>
      <c r="G4652" s="32"/>
      <c r="H4652" s="7"/>
      <c r="I4652" s="7"/>
    </row>
    <row r="4653" spans="1:9">
      <c r="A4653" s="7"/>
      <c r="B4653" s="7"/>
      <c r="C4653" s="302"/>
      <c r="D4653" s="7"/>
      <c r="E4653" s="7"/>
      <c r="F4653" s="7"/>
      <c r="G4653" s="32"/>
      <c r="H4653" s="7"/>
      <c r="I4653" s="7"/>
    </row>
    <row r="4654" spans="1:9">
      <c r="A4654" s="7"/>
      <c r="B4654" s="7"/>
      <c r="C4654" s="302"/>
      <c r="D4654" s="7"/>
      <c r="E4654" s="7"/>
      <c r="F4654" s="7"/>
      <c r="G4654" s="32"/>
      <c r="H4654" s="7"/>
      <c r="I4654" s="7"/>
    </row>
    <row r="4655" spans="1:9">
      <c r="A4655" s="7"/>
      <c r="B4655" s="7"/>
      <c r="C4655" s="302"/>
      <c r="D4655" s="7"/>
      <c r="E4655" s="7"/>
      <c r="F4655" s="7"/>
      <c r="G4655" s="32"/>
      <c r="H4655" s="7"/>
      <c r="I4655" s="7"/>
    </row>
    <row r="4656" spans="1:9">
      <c r="A4656" s="7"/>
      <c r="B4656" s="7"/>
      <c r="C4656" s="302"/>
      <c r="D4656" s="7"/>
      <c r="E4656" s="7"/>
      <c r="F4656" s="7"/>
      <c r="G4656" s="32"/>
      <c r="H4656" s="7"/>
      <c r="I4656" s="7"/>
    </row>
    <row r="4657" spans="1:9">
      <c r="A4657" s="7"/>
      <c r="B4657" s="7"/>
      <c r="C4657" s="302"/>
      <c r="D4657" s="7"/>
      <c r="E4657" s="7"/>
      <c r="F4657" s="7"/>
      <c r="G4657" s="32"/>
      <c r="H4657" s="7"/>
      <c r="I4657" s="7"/>
    </row>
    <row r="4658" spans="1:9">
      <c r="A4658" s="7"/>
      <c r="B4658" s="7"/>
      <c r="C4658" s="302"/>
      <c r="D4658" s="7"/>
      <c r="E4658" s="7"/>
      <c r="F4658" s="7"/>
      <c r="G4658" s="32"/>
      <c r="H4658" s="7"/>
      <c r="I4658" s="7"/>
    </row>
    <row r="4659" spans="1:9">
      <c r="A4659" s="7"/>
      <c r="B4659" s="7"/>
      <c r="C4659" s="302"/>
      <c r="D4659" s="7"/>
      <c r="E4659" s="7"/>
      <c r="F4659" s="7"/>
      <c r="G4659" s="32"/>
      <c r="H4659" s="7"/>
      <c r="I4659" s="7"/>
    </row>
    <row r="4660" spans="1:9">
      <c r="A4660" s="7"/>
      <c r="B4660" s="7"/>
      <c r="C4660" s="302"/>
      <c r="D4660" s="7"/>
      <c r="E4660" s="7"/>
      <c r="F4660" s="7"/>
      <c r="G4660" s="32"/>
      <c r="H4660" s="7"/>
      <c r="I4660" s="7"/>
    </row>
    <row r="4661" spans="1:9">
      <c r="A4661" s="7"/>
      <c r="B4661" s="7"/>
      <c r="C4661" s="302"/>
      <c r="D4661" s="7"/>
      <c r="E4661" s="7"/>
      <c r="F4661" s="7"/>
      <c r="G4661" s="32"/>
      <c r="H4661" s="7"/>
      <c r="I4661" s="7"/>
    </row>
    <row r="4662" spans="1:9">
      <c r="A4662" s="7"/>
      <c r="B4662" s="7"/>
      <c r="C4662" s="302"/>
      <c r="D4662" s="7"/>
      <c r="E4662" s="7"/>
      <c r="F4662" s="7"/>
      <c r="G4662" s="32"/>
      <c r="H4662" s="7"/>
      <c r="I4662" s="7"/>
    </row>
    <row r="4663" spans="1:9">
      <c r="A4663" s="7"/>
      <c r="B4663" s="7"/>
      <c r="C4663" s="302"/>
      <c r="D4663" s="7"/>
      <c r="E4663" s="7"/>
      <c r="F4663" s="7"/>
      <c r="G4663" s="32"/>
      <c r="H4663" s="7"/>
      <c r="I4663" s="7"/>
    </row>
    <row r="4664" spans="1:9">
      <c r="A4664" s="7"/>
      <c r="B4664" s="7"/>
      <c r="C4664" s="302"/>
      <c r="D4664" s="7"/>
      <c r="E4664" s="7"/>
      <c r="F4664" s="7"/>
      <c r="G4664" s="32"/>
      <c r="H4664" s="7"/>
      <c r="I4664" s="7"/>
    </row>
    <row r="4665" spans="1:9">
      <c r="A4665" s="7"/>
      <c r="B4665" s="7"/>
      <c r="C4665" s="302"/>
      <c r="D4665" s="7"/>
      <c r="E4665" s="7"/>
      <c r="F4665" s="7"/>
      <c r="G4665" s="32"/>
      <c r="H4665" s="7"/>
      <c r="I4665" s="7"/>
    </row>
    <row r="4666" spans="1:9">
      <c r="A4666" s="7"/>
      <c r="B4666" s="7"/>
      <c r="C4666" s="302"/>
      <c r="D4666" s="7"/>
      <c r="E4666" s="7"/>
      <c r="F4666" s="7"/>
      <c r="G4666" s="32"/>
      <c r="H4666" s="7"/>
      <c r="I4666" s="7"/>
    </row>
    <row r="4667" spans="1:9">
      <c r="A4667" s="7"/>
      <c r="B4667" s="7"/>
      <c r="C4667" s="302"/>
      <c r="D4667" s="7"/>
      <c r="E4667" s="7"/>
      <c r="F4667" s="7"/>
      <c r="G4667" s="32"/>
      <c r="H4667" s="7"/>
      <c r="I4667" s="7"/>
    </row>
    <row r="4668" spans="1:9">
      <c r="A4668" s="7"/>
      <c r="B4668" s="7"/>
      <c r="C4668" s="302"/>
      <c r="D4668" s="7"/>
      <c r="E4668" s="7"/>
      <c r="F4668" s="7"/>
      <c r="G4668" s="32"/>
      <c r="H4668" s="7"/>
      <c r="I4668" s="7"/>
    </row>
    <row r="4669" spans="1:9">
      <c r="A4669" s="7"/>
      <c r="B4669" s="7"/>
      <c r="C4669" s="302"/>
      <c r="D4669" s="7"/>
      <c r="E4669" s="7"/>
      <c r="F4669" s="7"/>
      <c r="G4669" s="32"/>
      <c r="H4669" s="7"/>
      <c r="I4669" s="7"/>
    </row>
    <row r="4670" spans="1:9">
      <c r="A4670" s="7"/>
      <c r="B4670" s="7"/>
      <c r="C4670" s="302"/>
      <c r="D4670" s="7"/>
      <c r="E4670" s="7"/>
      <c r="F4670" s="7"/>
      <c r="G4670" s="32"/>
      <c r="H4670" s="7"/>
      <c r="I4670" s="7"/>
    </row>
    <row r="4671" spans="1:9">
      <c r="A4671" s="7"/>
      <c r="B4671" s="7"/>
      <c r="C4671" s="302"/>
      <c r="D4671" s="7"/>
      <c r="E4671" s="7"/>
      <c r="F4671" s="7"/>
      <c r="G4671" s="32"/>
      <c r="H4671" s="7"/>
      <c r="I4671" s="7"/>
    </row>
    <row r="4672" spans="1:9">
      <c r="A4672" s="7"/>
      <c r="B4672" s="7"/>
      <c r="C4672" s="302"/>
      <c r="D4672" s="7"/>
      <c r="E4672" s="7"/>
      <c r="F4672" s="7"/>
      <c r="G4672" s="32"/>
      <c r="H4672" s="7"/>
      <c r="I4672" s="7"/>
    </row>
    <row r="4673" spans="1:9">
      <c r="A4673" s="7"/>
      <c r="B4673" s="7"/>
      <c r="C4673" s="302"/>
      <c r="D4673" s="7"/>
      <c r="E4673" s="7"/>
      <c r="F4673" s="7"/>
      <c r="G4673" s="32"/>
      <c r="H4673" s="7"/>
      <c r="I4673" s="7"/>
    </row>
    <row r="4674" spans="1:9">
      <c r="A4674" s="7"/>
      <c r="B4674" s="7"/>
      <c r="C4674" s="302"/>
      <c r="D4674" s="7"/>
      <c r="E4674" s="7"/>
      <c r="F4674" s="7"/>
      <c r="G4674" s="32"/>
      <c r="H4674" s="7"/>
      <c r="I4674" s="7"/>
    </row>
    <row r="4675" spans="1:9">
      <c r="A4675" s="7"/>
      <c r="B4675" s="7"/>
      <c r="C4675" s="302"/>
      <c r="D4675" s="7"/>
      <c r="E4675" s="7"/>
      <c r="F4675" s="7"/>
      <c r="G4675" s="32"/>
      <c r="H4675" s="7"/>
      <c r="I4675" s="7"/>
    </row>
    <row r="4676" spans="1:9">
      <c r="A4676" s="7"/>
      <c r="B4676" s="7"/>
      <c r="C4676" s="302"/>
      <c r="D4676" s="7"/>
      <c r="E4676" s="7"/>
      <c r="F4676" s="7"/>
      <c r="G4676" s="32"/>
      <c r="H4676" s="7"/>
      <c r="I4676" s="7"/>
    </row>
    <row r="4677" spans="1:9">
      <c r="A4677" s="7"/>
      <c r="B4677" s="7"/>
      <c r="C4677" s="302"/>
      <c r="D4677" s="7"/>
      <c r="E4677" s="7"/>
      <c r="F4677" s="7"/>
      <c r="G4677" s="32"/>
      <c r="H4677" s="7"/>
      <c r="I4677" s="7"/>
    </row>
    <row r="4678" spans="1:9">
      <c r="A4678" s="7"/>
      <c r="B4678" s="7"/>
      <c r="C4678" s="302"/>
      <c r="D4678" s="7"/>
      <c r="E4678" s="7"/>
      <c r="F4678" s="7"/>
      <c r="G4678" s="32"/>
      <c r="H4678" s="7"/>
      <c r="I4678" s="7"/>
    </row>
    <row r="4679" spans="1:9">
      <c r="A4679" s="7"/>
      <c r="B4679" s="7"/>
      <c r="C4679" s="302"/>
      <c r="D4679" s="7"/>
      <c r="E4679" s="7"/>
      <c r="F4679" s="7"/>
      <c r="G4679" s="32"/>
      <c r="H4679" s="7"/>
      <c r="I4679" s="7"/>
    </row>
    <row r="4680" spans="1:9">
      <c r="A4680" s="7"/>
      <c r="B4680" s="7"/>
      <c r="C4680" s="302"/>
      <c r="D4680" s="7"/>
      <c r="E4680" s="7"/>
      <c r="F4680" s="7"/>
      <c r="G4680" s="32"/>
      <c r="H4680" s="7"/>
      <c r="I4680" s="7"/>
    </row>
    <row r="4681" spans="1:9">
      <c r="A4681" s="7"/>
      <c r="B4681" s="7"/>
      <c r="C4681" s="302"/>
      <c r="D4681" s="7"/>
      <c r="E4681" s="7"/>
      <c r="F4681" s="7"/>
      <c r="G4681" s="32"/>
      <c r="H4681" s="7"/>
      <c r="I4681" s="7"/>
    </row>
    <row r="4682" spans="1:9">
      <c r="A4682" s="7"/>
      <c r="B4682" s="7"/>
      <c r="C4682" s="302"/>
      <c r="D4682" s="7"/>
      <c r="E4682" s="7"/>
      <c r="F4682" s="7"/>
      <c r="G4682" s="32"/>
      <c r="H4682" s="7"/>
      <c r="I4682" s="7"/>
    </row>
    <row r="4683" spans="1:9">
      <c r="A4683" s="7"/>
      <c r="B4683" s="7"/>
      <c r="C4683" s="302"/>
      <c r="D4683" s="7"/>
      <c r="E4683" s="7"/>
      <c r="F4683" s="7"/>
      <c r="G4683" s="32"/>
      <c r="H4683" s="7"/>
      <c r="I4683" s="7"/>
    </row>
    <row r="4684" spans="1:9">
      <c r="A4684" s="7"/>
      <c r="B4684" s="7"/>
      <c r="C4684" s="302"/>
      <c r="D4684" s="7"/>
      <c r="E4684" s="7"/>
      <c r="F4684" s="7"/>
      <c r="G4684" s="32"/>
      <c r="H4684" s="7"/>
      <c r="I4684" s="7"/>
    </row>
    <row r="4685" spans="1:9">
      <c r="A4685" s="7"/>
      <c r="B4685" s="7"/>
      <c r="C4685" s="302"/>
      <c r="D4685" s="7"/>
      <c r="E4685" s="7"/>
      <c r="F4685" s="7"/>
      <c r="G4685" s="32"/>
      <c r="H4685" s="7"/>
      <c r="I4685" s="7"/>
    </row>
    <row r="4686" spans="1:9">
      <c r="A4686" s="7"/>
      <c r="B4686" s="7"/>
      <c r="C4686" s="302"/>
      <c r="D4686" s="7"/>
      <c r="E4686" s="7"/>
      <c r="F4686" s="7"/>
      <c r="G4686" s="32"/>
      <c r="H4686" s="7"/>
      <c r="I4686" s="7"/>
    </row>
    <row r="4687" spans="1:9">
      <c r="A4687" s="7"/>
      <c r="B4687" s="7"/>
      <c r="C4687" s="302"/>
      <c r="D4687" s="7"/>
      <c r="E4687" s="7"/>
      <c r="F4687" s="7"/>
      <c r="G4687" s="32"/>
      <c r="H4687" s="7"/>
      <c r="I4687" s="7"/>
    </row>
    <row r="4688" spans="1:9">
      <c r="A4688" s="7"/>
      <c r="B4688" s="7"/>
      <c r="C4688" s="302"/>
      <c r="D4688" s="7"/>
      <c r="E4688" s="7"/>
      <c r="F4688" s="7"/>
      <c r="G4688" s="32"/>
      <c r="H4688" s="7"/>
      <c r="I4688" s="7"/>
    </row>
    <row r="4689" spans="1:9">
      <c r="A4689" s="7"/>
      <c r="B4689" s="7"/>
      <c r="C4689" s="302"/>
      <c r="D4689" s="7"/>
      <c r="E4689" s="7"/>
      <c r="F4689" s="7"/>
      <c r="G4689" s="32"/>
      <c r="H4689" s="7"/>
      <c r="I4689" s="7"/>
    </row>
    <row r="4690" spans="1:9">
      <c r="A4690" s="7"/>
      <c r="B4690" s="7"/>
      <c r="C4690" s="302"/>
      <c r="D4690" s="7"/>
      <c r="E4690" s="7"/>
      <c r="F4690" s="7"/>
      <c r="G4690" s="32"/>
      <c r="H4690" s="7"/>
      <c r="I4690" s="7"/>
    </row>
    <row r="4691" spans="1:9">
      <c r="A4691" s="7"/>
      <c r="B4691" s="7"/>
      <c r="C4691" s="302"/>
      <c r="D4691" s="7"/>
      <c r="E4691" s="7"/>
      <c r="F4691" s="7"/>
      <c r="G4691" s="32"/>
      <c r="H4691" s="7"/>
      <c r="I4691" s="7"/>
    </row>
    <row r="4692" spans="1:9">
      <c r="A4692" s="7"/>
      <c r="B4692" s="7"/>
      <c r="C4692" s="302"/>
      <c r="D4692" s="7"/>
      <c r="E4692" s="7"/>
      <c r="F4692" s="7"/>
      <c r="G4692" s="32"/>
      <c r="H4692" s="7"/>
      <c r="I4692" s="7"/>
    </row>
    <row r="4693" spans="1:9">
      <c r="A4693" s="7"/>
      <c r="B4693" s="7"/>
      <c r="C4693" s="302"/>
      <c r="D4693" s="7"/>
      <c r="E4693" s="7"/>
      <c r="F4693" s="7"/>
      <c r="G4693" s="32"/>
      <c r="H4693" s="7"/>
      <c r="I4693" s="7"/>
    </row>
    <row r="4694" spans="1:9">
      <c r="A4694" s="7"/>
      <c r="B4694" s="7"/>
      <c r="C4694" s="302"/>
      <c r="D4694" s="7"/>
      <c r="E4694" s="7"/>
      <c r="F4694" s="7"/>
      <c r="G4694" s="32"/>
      <c r="H4694" s="7"/>
      <c r="I4694" s="7"/>
    </row>
    <row r="4695" spans="1:9">
      <c r="A4695" s="7"/>
      <c r="B4695" s="7"/>
      <c r="C4695" s="302"/>
      <c r="D4695" s="7"/>
      <c r="E4695" s="7"/>
      <c r="F4695" s="7"/>
      <c r="G4695" s="32"/>
      <c r="H4695" s="7"/>
      <c r="I4695" s="7"/>
    </row>
    <row r="4696" spans="1:9">
      <c r="A4696" s="7"/>
      <c r="B4696" s="7"/>
      <c r="C4696" s="302"/>
      <c r="D4696" s="7"/>
      <c r="E4696" s="7"/>
      <c r="F4696" s="7"/>
      <c r="G4696" s="32"/>
      <c r="H4696" s="7"/>
      <c r="I4696" s="7"/>
    </row>
    <row r="4697" spans="1:9">
      <c r="A4697" s="7"/>
      <c r="B4697" s="7"/>
      <c r="C4697" s="302"/>
      <c r="D4697" s="7"/>
      <c r="E4697" s="7"/>
      <c r="F4697" s="7"/>
      <c r="G4697" s="32"/>
      <c r="H4697" s="7"/>
      <c r="I4697" s="7"/>
    </row>
    <row r="4698" spans="1:9">
      <c r="A4698" s="7"/>
      <c r="B4698" s="7"/>
      <c r="C4698" s="302"/>
      <c r="D4698" s="7"/>
      <c r="E4698" s="7"/>
      <c r="F4698" s="7"/>
      <c r="G4698" s="32"/>
      <c r="H4698" s="7"/>
      <c r="I4698" s="7"/>
    </row>
    <row r="4699" spans="1:9">
      <c r="A4699" s="7"/>
      <c r="B4699" s="7"/>
      <c r="C4699" s="302"/>
      <c r="D4699" s="7"/>
      <c r="E4699" s="7"/>
      <c r="F4699" s="7"/>
      <c r="G4699" s="32"/>
      <c r="H4699" s="7"/>
      <c r="I4699" s="7"/>
    </row>
    <row r="4700" spans="1:9">
      <c r="A4700" s="7"/>
      <c r="B4700" s="7"/>
      <c r="C4700" s="302"/>
      <c r="D4700" s="7"/>
      <c r="E4700" s="7"/>
      <c r="F4700" s="7"/>
      <c r="G4700" s="32"/>
      <c r="H4700" s="7"/>
      <c r="I4700" s="7"/>
    </row>
    <row r="4701" spans="1:9">
      <c r="A4701" s="7"/>
      <c r="B4701" s="7"/>
      <c r="C4701" s="302"/>
      <c r="D4701" s="7"/>
      <c r="E4701" s="7"/>
      <c r="F4701" s="7"/>
      <c r="G4701" s="32"/>
      <c r="H4701" s="7"/>
      <c r="I4701" s="7"/>
    </row>
    <row r="4702" spans="1:9">
      <c r="A4702" s="7"/>
      <c r="B4702" s="7"/>
      <c r="C4702" s="302"/>
      <c r="D4702" s="7"/>
      <c r="E4702" s="7"/>
      <c r="F4702" s="7"/>
      <c r="G4702" s="32"/>
      <c r="H4702" s="7"/>
      <c r="I4702" s="7"/>
    </row>
    <row r="4703" spans="1:9">
      <c r="A4703" s="7"/>
      <c r="B4703" s="7"/>
      <c r="C4703" s="302"/>
      <c r="D4703" s="7"/>
      <c r="E4703" s="7"/>
      <c r="F4703" s="7"/>
      <c r="G4703" s="32"/>
      <c r="H4703" s="7"/>
      <c r="I4703" s="7"/>
    </row>
    <row r="4704" spans="1:9">
      <c r="A4704" s="7"/>
      <c r="B4704" s="7"/>
      <c r="C4704" s="302"/>
      <c r="D4704" s="7"/>
      <c r="E4704" s="7"/>
      <c r="F4704" s="7"/>
      <c r="G4704" s="32"/>
      <c r="H4704" s="7"/>
      <c r="I4704" s="7"/>
    </row>
    <row r="4705" spans="1:9">
      <c r="A4705" s="7"/>
      <c r="B4705" s="7"/>
      <c r="C4705" s="302"/>
      <c r="D4705" s="7"/>
      <c r="E4705" s="7"/>
      <c r="F4705" s="7"/>
      <c r="G4705" s="32"/>
      <c r="H4705" s="7"/>
      <c r="I4705" s="7"/>
    </row>
    <row r="4706" spans="1:9">
      <c r="A4706" s="7"/>
      <c r="B4706" s="7"/>
      <c r="C4706" s="302"/>
      <c r="D4706" s="7"/>
      <c r="E4706" s="7"/>
      <c r="F4706" s="7"/>
      <c r="G4706" s="32"/>
      <c r="H4706" s="7"/>
      <c r="I4706" s="7"/>
    </row>
    <row r="4707" spans="1:9">
      <c r="A4707" s="7"/>
      <c r="B4707" s="7"/>
      <c r="C4707" s="302"/>
      <c r="D4707" s="7"/>
      <c r="E4707" s="7"/>
      <c r="F4707" s="7"/>
      <c r="G4707" s="32"/>
      <c r="H4707" s="7"/>
      <c r="I4707" s="7"/>
    </row>
    <row r="4708" spans="1:9">
      <c r="A4708" s="7"/>
      <c r="B4708" s="7"/>
      <c r="C4708" s="302"/>
      <c r="D4708" s="7"/>
      <c r="E4708" s="7"/>
      <c r="F4708" s="7"/>
      <c r="G4708" s="32"/>
      <c r="H4708" s="7"/>
      <c r="I4708" s="7"/>
    </row>
    <row r="4709" spans="1:9">
      <c r="A4709" s="7"/>
      <c r="B4709" s="7"/>
      <c r="C4709" s="302"/>
      <c r="D4709" s="7"/>
      <c r="E4709" s="7"/>
      <c r="F4709" s="7"/>
      <c r="G4709" s="32"/>
      <c r="H4709" s="7"/>
      <c r="I4709" s="7"/>
    </row>
    <row r="4710" spans="1:9">
      <c r="A4710" s="7"/>
      <c r="B4710" s="7"/>
      <c r="C4710" s="302"/>
      <c r="D4710" s="7"/>
      <c r="E4710" s="7"/>
      <c r="F4710" s="7"/>
      <c r="G4710" s="32"/>
      <c r="H4710" s="7"/>
      <c r="I4710" s="7"/>
    </row>
    <row r="4711" spans="1:9">
      <c r="A4711" s="7"/>
      <c r="B4711" s="7"/>
      <c r="C4711" s="302"/>
      <c r="D4711" s="7"/>
      <c r="E4711" s="7"/>
      <c r="F4711" s="7"/>
      <c r="G4711" s="32"/>
      <c r="H4711" s="7"/>
      <c r="I4711" s="7"/>
    </row>
    <row r="4712" spans="1:9">
      <c r="A4712" s="7"/>
      <c r="B4712" s="7"/>
      <c r="C4712" s="302"/>
      <c r="D4712" s="7"/>
      <c r="E4712" s="7"/>
      <c r="F4712" s="7"/>
      <c r="G4712" s="32"/>
      <c r="H4712" s="7"/>
      <c r="I4712" s="7"/>
    </row>
    <row r="4713" spans="1:9">
      <c r="A4713" s="7"/>
      <c r="B4713" s="7"/>
      <c r="C4713" s="302"/>
      <c r="D4713" s="7"/>
      <c r="E4713" s="7"/>
      <c r="F4713" s="7"/>
      <c r="G4713" s="32"/>
      <c r="H4713" s="7"/>
      <c r="I4713" s="7"/>
    </row>
    <row r="4714" spans="1:9">
      <c r="A4714" s="7"/>
      <c r="B4714" s="7"/>
      <c r="C4714" s="302"/>
      <c r="D4714" s="7"/>
      <c r="E4714" s="7"/>
      <c r="F4714" s="7"/>
      <c r="G4714" s="32"/>
      <c r="H4714" s="7"/>
      <c r="I4714" s="7"/>
    </row>
    <row r="4715" spans="1:9">
      <c r="A4715" s="7"/>
      <c r="B4715" s="7"/>
      <c r="C4715" s="302"/>
      <c r="D4715" s="7"/>
      <c r="E4715" s="7"/>
      <c r="F4715" s="7"/>
      <c r="G4715" s="32"/>
      <c r="H4715" s="7"/>
      <c r="I4715" s="7"/>
    </row>
    <row r="4716" spans="1:9">
      <c r="A4716" s="7"/>
      <c r="B4716" s="7"/>
      <c r="C4716" s="302"/>
      <c r="D4716" s="7"/>
      <c r="E4716" s="7"/>
      <c r="F4716" s="7"/>
      <c r="G4716" s="32"/>
      <c r="H4716" s="7"/>
      <c r="I4716" s="7"/>
    </row>
    <row r="4717" spans="1:9">
      <c r="A4717" s="7"/>
      <c r="B4717" s="7"/>
      <c r="C4717" s="302"/>
      <c r="D4717" s="7"/>
      <c r="E4717" s="7"/>
      <c r="F4717" s="7"/>
      <c r="G4717" s="32"/>
      <c r="H4717" s="7"/>
      <c r="I4717" s="7"/>
    </row>
    <row r="4718" spans="1:9">
      <c r="A4718" s="7"/>
      <c r="B4718" s="7"/>
      <c r="C4718" s="302"/>
      <c r="D4718" s="7"/>
      <c r="E4718" s="7"/>
      <c r="F4718" s="7"/>
      <c r="G4718" s="32"/>
      <c r="H4718" s="7"/>
      <c r="I4718" s="7"/>
    </row>
    <row r="4719" spans="1:9">
      <c r="A4719" s="7"/>
      <c r="B4719" s="7"/>
      <c r="C4719" s="302"/>
      <c r="D4719" s="7"/>
      <c r="E4719" s="7"/>
      <c r="F4719" s="7"/>
      <c r="G4719" s="32"/>
      <c r="H4719" s="7"/>
      <c r="I4719" s="7"/>
    </row>
    <row r="4720" spans="1:9">
      <c r="A4720" s="7"/>
      <c r="B4720" s="7"/>
      <c r="C4720" s="302"/>
      <c r="D4720" s="7"/>
      <c r="E4720" s="7"/>
      <c r="F4720" s="7"/>
      <c r="G4720" s="32"/>
      <c r="H4720" s="7"/>
      <c r="I4720" s="7"/>
    </row>
    <row r="4721" spans="1:9">
      <c r="A4721" s="7"/>
      <c r="B4721" s="7"/>
      <c r="C4721" s="302"/>
      <c r="D4721" s="7"/>
      <c r="E4721" s="7"/>
      <c r="F4721" s="7"/>
      <c r="G4721" s="32"/>
      <c r="H4721" s="7"/>
      <c r="I4721" s="7"/>
    </row>
    <row r="4722" spans="1:9">
      <c r="A4722" s="7"/>
      <c r="B4722" s="7"/>
      <c r="C4722" s="302"/>
      <c r="D4722" s="7"/>
      <c r="E4722" s="7"/>
      <c r="F4722" s="7"/>
      <c r="G4722" s="32"/>
      <c r="H4722" s="7"/>
      <c r="I4722" s="7"/>
    </row>
    <row r="4723" spans="1:9">
      <c r="A4723" s="7"/>
      <c r="B4723" s="7"/>
      <c r="C4723" s="302"/>
      <c r="D4723" s="7"/>
      <c r="E4723" s="7"/>
      <c r="F4723" s="7"/>
      <c r="G4723" s="32"/>
      <c r="H4723" s="7"/>
      <c r="I4723" s="7"/>
    </row>
    <row r="4724" spans="1:9">
      <c r="A4724" s="7"/>
      <c r="B4724" s="7"/>
      <c r="C4724" s="302"/>
      <c r="D4724" s="7"/>
      <c r="E4724" s="7"/>
      <c r="F4724" s="7"/>
      <c r="G4724" s="32"/>
      <c r="H4724" s="7"/>
      <c r="I4724" s="7"/>
    </row>
    <row r="4725" spans="1:9">
      <c r="A4725" s="7"/>
      <c r="B4725" s="7"/>
      <c r="C4725" s="302"/>
      <c r="D4725" s="7"/>
      <c r="E4725" s="7"/>
      <c r="F4725" s="7"/>
      <c r="G4725" s="32"/>
      <c r="H4725" s="7"/>
      <c r="I4725" s="7"/>
    </row>
    <row r="4726" spans="1:9">
      <c r="A4726" s="7"/>
      <c r="B4726" s="7"/>
      <c r="C4726" s="302"/>
      <c r="D4726" s="7"/>
      <c r="E4726" s="7"/>
      <c r="F4726" s="7"/>
      <c r="G4726" s="32"/>
      <c r="H4726" s="7"/>
      <c r="I4726" s="7"/>
    </row>
    <row r="4727" spans="1:9">
      <c r="A4727" s="7"/>
      <c r="B4727" s="7"/>
      <c r="C4727" s="302"/>
      <c r="D4727" s="7"/>
      <c r="E4727" s="7"/>
      <c r="F4727" s="7"/>
      <c r="G4727" s="32"/>
      <c r="H4727" s="7"/>
      <c r="I4727" s="7"/>
    </row>
    <row r="4728" spans="1:9">
      <c r="A4728" s="7"/>
      <c r="B4728" s="7"/>
      <c r="C4728" s="302"/>
      <c r="D4728" s="7"/>
      <c r="E4728" s="7"/>
      <c r="F4728" s="7"/>
      <c r="G4728" s="32"/>
      <c r="H4728" s="7"/>
      <c r="I4728" s="7"/>
    </row>
    <row r="4729" spans="1:9">
      <c r="A4729" s="7"/>
      <c r="B4729" s="7"/>
      <c r="C4729" s="302"/>
      <c r="D4729" s="7"/>
      <c r="E4729" s="7"/>
      <c r="F4729" s="7"/>
      <c r="G4729" s="32"/>
      <c r="H4729" s="7"/>
      <c r="I4729" s="7"/>
    </row>
    <row r="4730" spans="1:9">
      <c r="A4730" s="7"/>
      <c r="B4730" s="7"/>
      <c r="C4730" s="302"/>
      <c r="D4730" s="7"/>
      <c r="E4730" s="7"/>
      <c r="F4730" s="7"/>
      <c r="G4730" s="32"/>
      <c r="H4730" s="7"/>
      <c r="I4730" s="7"/>
    </row>
    <row r="4731" spans="1:9">
      <c r="A4731" s="7"/>
      <c r="B4731" s="7"/>
      <c r="C4731" s="302"/>
      <c r="D4731" s="7"/>
      <c r="E4731" s="7"/>
      <c r="F4731" s="7"/>
      <c r="G4731" s="32"/>
      <c r="H4731" s="7"/>
      <c r="I4731" s="7"/>
    </row>
    <row r="4732" spans="1:9">
      <c r="A4732" s="7"/>
      <c r="B4732" s="7"/>
      <c r="C4732" s="302"/>
      <c r="D4732" s="7"/>
      <c r="E4732" s="7"/>
      <c r="F4732" s="7"/>
      <c r="G4732" s="32"/>
      <c r="H4732" s="7"/>
      <c r="I4732" s="7"/>
    </row>
    <row r="4733" spans="1:9">
      <c r="A4733" s="7"/>
      <c r="B4733" s="7"/>
      <c r="C4733" s="302"/>
      <c r="D4733" s="7"/>
      <c r="E4733" s="7"/>
      <c r="F4733" s="7"/>
      <c r="G4733" s="32"/>
      <c r="H4733" s="7"/>
      <c r="I4733" s="7"/>
    </row>
    <row r="4734" spans="1:9">
      <c r="A4734" s="7"/>
      <c r="B4734" s="7"/>
      <c r="C4734" s="302"/>
      <c r="D4734" s="7"/>
      <c r="E4734" s="7"/>
      <c r="F4734" s="7"/>
      <c r="G4734" s="32"/>
      <c r="H4734" s="7"/>
      <c r="I4734" s="7"/>
    </row>
    <row r="4735" spans="1:9">
      <c r="A4735" s="7"/>
      <c r="B4735" s="7"/>
      <c r="C4735" s="302"/>
      <c r="D4735" s="7"/>
      <c r="E4735" s="7"/>
      <c r="F4735" s="7"/>
      <c r="G4735" s="32"/>
      <c r="H4735" s="7"/>
      <c r="I4735" s="7"/>
    </row>
    <row r="4736" spans="1:9">
      <c r="A4736" s="7"/>
      <c r="B4736" s="7"/>
      <c r="C4736" s="302"/>
      <c r="D4736" s="7"/>
      <c r="E4736" s="7"/>
      <c r="F4736" s="7"/>
      <c r="G4736" s="32"/>
      <c r="H4736" s="7"/>
      <c r="I4736" s="7"/>
    </row>
    <row r="4737" spans="1:9">
      <c r="A4737" s="7"/>
      <c r="B4737" s="7"/>
      <c r="C4737" s="302"/>
      <c r="D4737" s="7"/>
      <c r="E4737" s="7"/>
      <c r="F4737" s="7"/>
      <c r="G4737" s="32"/>
      <c r="H4737" s="7"/>
      <c r="I4737" s="7"/>
    </row>
    <row r="4738" spans="1:9">
      <c r="A4738" s="7"/>
      <c r="B4738" s="7"/>
      <c r="C4738" s="302"/>
      <c r="D4738" s="7"/>
      <c r="E4738" s="7"/>
      <c r="F4738" s="7"/>
      <c r="G4738" s="32"/>
      <c r="H4738" s="7"/>
      <c r="I4738" s="7"/>
    </row>
    <row r="4739" spans="1:9">
      <c r="A4739" s="7"/>
      <c r="B4739" s="7"/>
      <c r="C4739" s="302"/>
      <c r="D4739" s="7"/>
      <c r="E4739" s="7"/>
      <c r="F4739" s="7"/>
      <c r="G4739" s="32"/>
      <c r="H4739" s="7"/>
      <c r="I4739" s="7"/>
    </row>
    <row r="4740" spans="1:9">
      <c r="A4740" s="7"/>
      <c r="B4740" s="7"/>
      <c r="C4740" s="302"/>
      <c r="D4740" s="7"/>
      <c r="E4740" s="7"/>
      <c r="F4740" s="7"/>
      <c r="G4740" s="32"/>
      <c r="H4740" s="7"/>
      <c r="I4740" s="7"/>
    </row>
    <row r="4741" spans="1:9">
      <c r="A4741" s="7"/>
      <c r="B4741" s="7"/>
      <c r="C4741" s="302"/>
      <c r="D4741" s="7"/>
      <c r="E4741" s="7"/>
      <c r="F4741" s="7"/>
      <c r="G4741" s="32"/>
      <c r="H4741" s="7"/>
      <c r="I4741" s="7"/>
    </row>
    <row r="4742" spans="1:9">
      <c r="A4742" s="7"/>
      <c r="B4742" s="7"/>
      <c r="C4742" s="302"/>
      <c r="D4742" s="7"/>
      <c r="E4742" s="7"/>
      <c r="F4742" s="7"/>
      <c r="G4742" s="32"/>
      <c r="H4742" s="7"/>
      <c r="I4742" s="7"/>
    </row>
    <row r="4743" spans="1:9">
      <c r="A4743" s="7"/>
      <c r="B4743" s="7"/>
      <c r="C4743" s="302"/>
      <c r="D4743" s="7"/>
      <c r="E4743" s="7"/>
      <c r="F4743" s="7"/>
      <c r="G4743" s="32"/>
      <c r="H4743" s="7"/>
      <c r="I4743" s="7"/>
    </row>
    <row r="4744" spans="1:9">
      <c r="A4744" s="7"/>
      <c r="B4744" s="7"/>
      <c r="C4744" s="302"/>
      <c r="D4744" s="7"/>
      <c r="E4744" s="7"/>
      <c r="F4744" s="7"/>
      <c r="G4744" s="32"/>
      <c r="H4744" s="7"/>
      <c r="I4744" s="7"/>
    </row>
    <row r="4745" spans="1:9">
      <c r="A4745" s="7"/>
      <c r="B4745" s="7"/>
      <c r="C4745" s="302"/>
      <c r="D4745" s="7"/>
      <c r="E4745" s="7"/>
      <c r="F4745" s="7"/>
      <c r="G4745" s="32"/>
      <c r="H4745" s="7"/>
      <c r="I4745" s="7"/>
    </row>
    <row r="4746" spans="1:9">
      <c r="A4746" s="7"/>
      <c r="B4746" s="7"/>
      <c r="C4746" s="302"/>
      <c r="D4746" s="7"/>
      <c r="E4746" s="7"/>
      <c r="F4746" s="7"/>
      <c r="G4746" s="32"/>
      <c r="H4746" s="7"/>
      <c r="I4746" s="7"/>
    </row>
    <row r="4747" spans="1:9">
      <c r="A4747" s="7"/>
      <c r="B4747" s="7"/>
      <c r="C4747" s="302"/>
      <c r="D4747" s="7"/>
      <c r="E4747" s="7"/>
      <c r="F4747" s="7"/>
      <c r="G4747" s="32"/>
      <c r="H4747" s="7"/>
      <c r="I4747" s="7"/>
    </row>
    <row r="4748" spans="1:9">
      <c r="A4748" s="7"/>
      <c r="B4748" s="7"/>
      <c r="C4748" s="302"/>
      <c r="D4748" s="7"/>
      <c r="E4748" s="7"/>
      <c r="F4748" s="7"/>
      <c r="G4748" s="32"/>
      <c r="H4748" s="7"/>
      <c r="I4748" s="7"/>
    </row>
    <row r="4749" spans="1:9">
      <c r="A4749" s="7"/>
      <c r="B4749" s="7"/>
      <c r="C4749" s="302"/>
      <c r="D4749" s="7"/>
      <c r="E4749" s="7"/>
      <c r="F4749" s="7"/>
      <c r="G4749" s="32"/>
      <c r="H4749" s="7"/>
      <c r="I4749" s="7"/>
    </row>
    <row r="4750" spans="1:9">
      <c r="A4750" s="7"/>
      <c r="B4750" s="7"/>
      <c r="C4750" s="302"/>
      <c r="D4750" s="7"/>
      <c r="E4750" s="7"/>
      <c r="F4750" s="7"/>
      <c r="G4750" s="32"/>
      <c r="H4750" s="7"/>
      <c r="I4750" s="7"/>
    </row>
    <row r="4751" spans="1:9">
      <c r="A4751" s="7"/>
      <c r="B4751" s="7"/>
      <c r="C4751" s="302"/>
      <c r="D4751" s="7"/>
      <c r="E4751" s="7"/>
      <c r="F4751" s="7"/>
      <c r="G4751" s="32"/>
      <c r="H4751" s="7"/>
      <c r="I4751" s="7"/>
    </row>
    <row r="4752" spans="1:9">
      <c r="A4752" s="7"/>
      <c r="B4752" s="7"/>
      <c r="C4752" s="302"/>
      <c r="D4752" s="7"/>
      <c r="E4752" s="7"/>
      <c r="F4752" s="7"/>
      <c r="G4752" s="32"/>
      <c r="H4752" s="7"/>
      <c r="I4752" s="7"/>
    </row>
    <row r="4753" spans="1:9">
      <c r="A4753" s="7"/>
      <c r="B4753" s="7"/>
      <c r="C4753" s="302"/>
      <c r="D4753" s="7"/>
      <c r="E4753" s="7"/>
      <c r="F4753" s="7"/>
      <c r="G4753" s="32"/>
      <c r="H4753" s="7"/>
      <c r="I4753" s="7"/>
    </row>
    <row r="4754" spans="1:9">
      <c r="A4754" s="7"/>
      <c r="B4754" s="7"/>
      <c r="C4754" s="302"/>
      <c r="D4754" s="7"/>
      <c r="E4754" s="7"/>
      <c r="F4754" s="7"/>
      <c r="G4754" s="32"/>
      <c r="H4754" s="7"/>
      <c r="I4754" s="7"/>
    </row>
    <row r="4755" spans="1:9">
      <c r="A4755" s="7"/>
      <c r="B4755" s="7"/>
      <c r="C4755" s="302"/>
      <c r="D4755" s="7"/>
      <c r="E4755" s="7"/>
      <c r="F4755" s="7"/>
      <c r="G4755" s="32"/>
      <c r="H4755" s="7"/>
      <c r="I4755" s="7"/>
    </row>
    <row r="4756" spans="1:9">
      <c r="A4756" s="7"/>
      <c r="B4756" s="7"/>
      <c r="C4756" s="302"/>
      <c r="D4756" s="7"/>
      <c r="E4756" s="7"/>
      <c r="F4756" s="7"/>
      <c r="G4756" s="32"/>
      <c r="H4756" s="7"/>
      <c r="I4756" s="7"/>
    </row>
    <row r="4757" spans="1:9">
      <c r="A4757" s="7"/>
      <c r="B4757" s="7"/>
      <c r="C4757" s="302"/>
      <c r="D4757" s="7"/>
      <c r="E4757" s="7"/>
      <c r="F4757" s="7"/>
      <c r="G4757" s="32"/>
      <c r="H4757" s="7"/>
      <c r="I4757" s="7"/>
    </row>
    <row r="4758" spans="1:9">
      <c r="A4758" s="7"/>
      <c r="B4758" s="7"/>
      <c r="C4758" s="302"/>
      <c r="D4758" s="7"/>
      <c r="E4758" s="7"/>
      <c r="F4758" s="7"/>
      <c r="G4758" s="32"/>
      <c r="H4758" s="7"/>
      <c r="I4758" s="7"/>
    </row>
    <row r="4759" spans="1:9">
      <c r="A4759" s="7"/>
      <c r="B4759" s="7"/>
      <c r="C4759" s="302"/>
      <c r="D4759" s="7"/>
      <c r="E4759" s="7"/>
      <c r="F4759" s="7"/>
      <c r="G4759" s="32"/>
      <c r="H4759" s="7"/>
      <c r="I4759" s="7"/>
    </row>
    <row r="4760" spans="1:9">
      <c r="A4760" s="7"/>
      <c r="B4760" s="7"/>
      <c r="C4760" s="302"/>
      <c r="D4760" s="7"/>
      <c r="E4760" s="7"/>
      <c r="F4760" s="7"/>
      <c r="G4760" s="32"/>
      <c r="H4760" s="7"/>
      <c r="I4760" s="7"/>
    </row>
    <row r="4761" spans="1:9">
      <c r="A4761" s="7"/>
      <c r="B4761" s="7"/>
      <c r="C4761" s="302"/>
      <c r="D4761" s="7"/>
      <c r="E4761" s="7"/>
      <c r="F4761" s="7"/>
      <c r="G4761" s="32"/>
      <c r="H4761" s="7"/>
      <c r="I4761" s="7"/>
    </row>
    <row r="4762" spans="1:9">
      <c r="A4762" s="7"/>
      <c r="B4762" s="7"/>
      <c r="C4762" s="302"/>
      <c r="D4762" s="7"/>
      <c r="E4762" s="7"/>
      <c r="F4762" s="7"/>
      <c r="G4762" s="32"/>
      <c r="H4762" s="7"/>
      <c r="I4762" s="7"/>
    </row>
    <row r="4763" spans="1:9">
      <c r="A4763" s="7"/>
      <c r="B4763" s="7"/>
      <c r="C4763" s="302"/>
      <c r="D4763" s="7"/>
      <c r="E4763" s="7"/>
      <c r="F4763" s="7"/>
      <c r="G4763" s="32"/>
      <c r="H4763" s="7"/>
      <c r="I4763" s="7"/>
    </row>
    <row r="4764" spans="1:9">
      <c r="A4764" s="7"/>
      <c r="B4764" s="7"/>
      <c r="C4764" s="302"/>
      <c r="D4764" s="7"/>
      <c r="E4764" s="7"/>
      <c r="F4764" s="7"/>
      <c r="G4764" s="32"/>
      <c r="H4764" s="7"/>
      <c r="I4764" s="7"/>
    </row>
    <row r="4765" spans="1:9">
      <c r="A4765" s="7"/>
      <c r="B4765" s="7"/>
      <c r="C4765" s="302"/>
      <c r="D4765" s="7"/>
      <c r="E4765" s="7"/>
      <c r="F4765" s="7"/>
      <c r="G4765" s="32"/>
      <c r="H4765" s="7"/>
      <c r="I4765" s="7"/>
    </row>
    <row r="4766" spans="1:9">
      <c r="A4766" s="7"/>
      <c r="B4766" s="7"/>
      <c r="C4766" s="302"/>
      <c r="D4766" s="7"/>
      <c r="E4766" s="7"/>
      <c r="F4766" s="7"/>
      <c r="G4766" s="32"/>
      <c r="H4766" s="7"/>
      <c r="I4766" s="7"/>
    </row>
    <row r="4767" spans="1:9">
      <c r="A4767" s="7"/>
      <c r="B4767" s="7"/>
      <c r="C4767" s="302"/>
      <c r="D4767" s="7"/>
      <c r="E4767" s="7"/>
      <c r="F4767" s="7"/>
      <c r="G4767" s="32"/>
      <c r="H4767" s="7"/>
      <c r="I4767" s="7"/>
    </row>
    <row r="4768" spans="1:9">
      <c r="A4768" s="7"/>
      <c r="B4768" s="7"/>
      <c r="C4768" s="302"/>
      <c r="D4768" s="7"/>
      <c r="E4768" s="7"/>
      <c r="F4768" s="7"/>
      <c r="G4768" s="32"/>
      <c r="H4768" s="7"/>
      <c r="I4768" s="7"/>
    </row>
    <row r="4769" spans="1:9">
      <c r="A4769" s="7"/>
      <c r="B4769" s="7"/>
      <c r="C4769" s="302"/>
      <c r="D4769" s="7"/>
      <c r="E4769" s="7"/>
      <c r="F4769" s="7"/>
      <c r="G4769" s="32"/>
      <c r="H4769" s="7"/>
      <c r="I4769" s="7"/>
    </row>
    <row r="4770" spans="1:9">
      <c r="A4770" s="7"/>
      <c r="B4770" s="7"/>
      <c r="C4770" s="302"/>
      <c r="D4770" s="7"/>
      <c r="E4770" s="7"/>
      <c r="F4770" s="7"/>
      <c r="G4770" s="32"/>
      <c r="H4770" s="7"/>
      <c r="I4770" s="7"/>
    </row>
    <row r="4771" spans="1:9">
      <c r="A4771" s="7"/>
      <c r="B4771" s="7"/>
      <c r="C4771" s="302"/>
      <c r="D4771" s="7"/>
      <c r="E4771" s="7"/>
      <c r="F4771" s="7"/>
      <c r="G4771" s="32"/>
      <c r="H4771" s="7"/>
      <c r="I4771" s="7"/>
    </row>
    <row r="4772" spans="1:9">
      <c r="A4772" s="7"/>
      <c r="B4772" s="7"/>
      <c r="C4772" s="302"/>
      <c r="D4772" s="7"/>
      <c r="E4772" s="7"/>
      <c r="F4772" s="7"/>
      <c r="G4772" s="32"/>
      <c r="H4772" s="7"/>
      <c r="I4772" s="7"/>
    </row>
    <row r="4773" spans="1:9">
      <c r="A4773" s="7"/>
      <c r="B4773" s="7"/>
      <c r="C4773" s="302"/>
      <c r="D4773" s="7"/>
      <c r="E4773" s="7"/>
      <c r="F4773" s="7"/>
      <c r="G4773" s="32"/>
      <c r="H4773" s="7"/>
      <c r="I4773" s="7"/>
    </row>
    <row r="4774" spans="1:9">
      <c r="A4774" s="7"/>
      <c r="B4774" s="7"/>
      <c r="C4774" s="302"/>
      <c r="D4774" s="7"/>
      <c r="E4774" s="7"/>
      <c r="F4774" s="7"/>
      <c r="G4774" s="32"/>
      <c r="H4774" s="7"/>
      <c r="I4774" s="7"/>
    </row>
    <row r="4775" spans="1:9">
      <c r="A4775" s="7"/>
      <c r="B4775" s="7"/>
      <c r="C4775" s="302"/>
      <c r="D4775" s="7"/>
      <c r="E4775" s="7"/>
      <c r="F4775" s="7"/>
      <c r="G4775" s="32"/>
      <c r="H4775" s="7"/>
      <c r="I4775" s="7"/>
    </row>
    <row r="4776" spans="1:9">
      <c r="A4776" s="7"/>
      <c r="B4776" s="7"/>
      <c r="C4776" s="302"/>
      <c r="D4776" s="7"/>
      <c r="E4776" s="7"/>
      <c r="F4776" s="7"/>
      <c r="G4776" s="32"/>
      <c r="H4776" s="7"/>
      <c r="I4776" s="7"/>
    </row>
    <row r="4777" spans="1:9">
      <c r="A4777" s="7"/>
      <c r="B4777" s="7"/>
      <c r="C4777" s="302"/>
      <c r="D4777" s="7"/>
      <c r="E4777" s="7"/>
      <c r="F4777" s="7"/>
      <c r="G4777" s="32"/>
      <c r="H4777" s="7"/>
      <c r="I4777" s="7"/>
    </row>
    <row r="4778" spans="1:9">
      <c r="A4778" s="7"/>
      <c r="B4778" s="7"/>
      <c r="C4778" s="302"/>
      <c r="D4778" s="7"/>
      <c r="E4778" s="7"/>
      <c r="F4778" s="7"/>
      <c r="G4778" s="32"/>
      <c r="H4778" s="7"/>
      <c r="I4778" s="7"/>
    </row>
    <row r="4779" spans="1:9">
      <c r="A4779" s="7"/>
      <c r="B4779" s="7"/>
      <c r="C4779" s="302"/>
      <c r="D4779" s="7"/>
      <c r="E4779" s="7"/>
      <c r="F4779" s="7"/>
      <c r="G4779" s="32"/>
      <c r="H4779" s="7"/>
      <c r="I4779" s="7"/>
    </row>
    <row r="4780" spans="1:9">
      <c r="A4780" s="7"/>
      <c r="B4780" s="7"/>
      <c r="C4780" s="302"/>
      <c r="D4780" s="7"/>
      <c r="E4780" s="7"/>
      <c r="F4780" s="7"/>
      <c r="G4780" s="32"/>
      <c r="H4780" s="7"/>
      <c r="I4780" s="7"/>
    </row>
    <row r="4781" spans="1:9">
      <c r="A4781" s="7"/>
      <c r="B4781" s="7"/>
      <c r="C4781" s="302"/>
      <c r="D4781" s="7"/>
      <c r="E4781" s="7"/>
      <c r="F4781" s="7"/>
      <c r="G4781" s="32"/>
      <c r="H4781" s="7"/>
      <c r="I4781" s="7"/>
    </row>
    <row r="4782" spans="1:9">
      <c r="A4782" s="7"/>
      <c r="B4782" s="7"/>
      <c r="C4782" s="302"/>
      <c r="D4782" s="7"/>
      <c r="E4782" s="7"/>
      <c r="F4782" s="7"/>
      <c r="G4782" s="32"/>
      <c r="H4782" s="7"/>
      <c r="I4782" s="7"/>
    </row>
    <row r="4783" spans="1:9">
      <c r="A4783" s="7"/>
      <c r="B4783" s="7"/>
      <c r="C4783" s="302"/>
      <c r="D4783" s="7"/>
      <c r="E4783" s="7"/>
      <c r="F4783" s="7"/>
      <c r="G4783" s="32"/>
      <c r="H4783" s="7"/>
      <c r="I4783" s="7"/>
    </row>
    <row r="4784" spans="1:9">
      <c r="A4784" s="7"/>
      <c r="B4784" s="7"/>
      <c r="C4784" s="302"/>
      <c r="D4784" s="7"/>
      <c r="E4784" s="7"/>
      <c r="F4784" s="7"/>
      <c r="G4784" s="32"/>
      <c r="H4784" s="7"/>
      <c r="I4784" s="7"/>
    </row>
    <row r="4785" spans="1:9">
      <c r="A4785" s="7"/>
      <c r="B4785" s="7"/>
      <c r="C4785" s="302"/>
      <c r="D4785" s="7"/>
      <c r="E4785" s="7"/>
      <c r="F4785" s="7"/>
      <c r="G4785" s="32"/>
      <c r="H4785" s="7"/>
      <c r="I4785" s="7"/>
    </row>
    <row r="4786" spans="1:9">
      <c r="A4786" s="7"/>
      <c r="B4786" s="7"/>
      <c r="C4786" s="302"/>
      <c r="D4786" s="7"/>
      <c r="E4786" s="7"/>
      <c r="F4786" s="7"/>
      <c r="G4786" s="32"/>
      <c r="H4786" s="7"/>
      <c r="I4786" s="7"/>
    </row>
    <row r="4787" spans="1:9">
      <c r="A4787" s="7"/>
      <c r="B4787" s="7"/>
      <c r="C4787" s="302"/>
      <c r="D4787" s="7"/>
      <c r="E4787" s="7"/>
      <c r="F4787" s="7"/>
      <c r="G4787" s="32"/>
      <c r="H4787" s="7"/>
      <c r="I4787" s="7"/>
    </row>
    <row r="4788" spans="1:9">
      <c r="A4788" s="7"/>
      <c r="B4788" s="7"/>
      <c r="C4788" s="302"/>
      <c r="D4788" s="7"/>
      <c r="E4788" s="7"/>
      <c r="F4788" s="7"/>
      <c r="G4788" s="32"/>
      <c r="H4788" s="7"/>
      <c r="I4788" s="7"/>
    </row>
    <row r="4789" spans="1:9">
      <c r="A4789" s="7"/>
      <c r="B4789" s="7"/>
      <c r="C4789" s="302"/>
      <c r="D4789" s="7"/>
      <c r="E4789" s="7"/>
      <c r="F4789" s="7"/>
      <c r="G4789" s="32"/>
      <c r="H4789" s="7"/>
      <c r="I4789" s="7"/>
    </row>
    <row r="4790" spans="1:9">
      <c r="A4790" s="7"/>
      <c r="B4790" s="7"/>
      <c r="C4790" s="302"/>
      <c r="D4790" s="7"/>
      <c r="E4790" s="7"/>
      <c r="F4790" s="7"/>
      <c r="G4790" s="32"/>
      <c r="H4790" s="7"/>
      <c r="I4790" s="7"/>
    </row>
    <row r="4791" spans="1:9">
      <c r="A4791" s="7"/>
      <c r="B4791" s="7"/>
      <c r="C4791" s="302"/>
      <c r="D4791" s="7"/>
      <c r="E4791" s="7"/>
      <c r="F4791" s="7"/>
      <c r="G4791" s="32"/>
      <c r="H4791" s="7"/>
      <c r="I4791" s="7"/>
    </row>
    <row r="4792" spans="1:9">
      <c r="A4792" s="7"/>
      <c r="B4792" s="7"/>
      <c r="C4792" s="302"/>
      <c r="D4792" s="7"/>
      <c r="E4792" s="7"/>
      <c r="F4792" s="7"/>
      <c r="G4792" s="32"/>
      <c r="H4792" s="7"/>
      <c r="I4792" s="7"/>
    </row>
    <row r="4793" spans="1:9">
      <c r="A4793" s="7"/>
      <c r="B4793" s="7"/>
      <c r="C4793" s="302"/>
      <c r="D4793" s="7"/>
      <c r="E4793" s="7"/>
      <c r="F4793" s="7"/>
      <c r="G4793" s="32"/>
      <c r="H4793" s="7"/>
      <c r="I4793" s="7"/>
    </row>
    <row r="4794" spans="1:9">
      <c r="A4794" s="7"/>
      <c r="B4794" s="7"/>
      <c r="C4794" s="302"/>
      <c r="D4794" s="7"/>
      <c r="E4794" s="7"/>
      <c r="F4794" s="7"/>
      <c r="G4794" s="32"/>
      <c r="H4794" s="7"/>
      <c r="I4794" s="7"/>
    </row>
    <row r="4795" spans="1:9">
      <c r="A4795" s="7"/>
      <c r="B4795" s="7"/>
      <c r="C4795" s="302"/>
      <c r="D4795" s="7"/>
      <c r="E4795" s="7"/>
      <c r="F4795" s="7"/>
      <c r="G4795" s="32"/>
      <c r="H4795" s="7"/>
      <c r="I4795" s="7"/>
    </row>
    <row r="4796" spans="1:9">
      <c r="A4796" s="7"/>
      <c r="B4796" s="7"/>
      <c r="C4796" s="302"/>
      <c r="D4796" s="7"/>
      <c r="E4796" s="7"/>
      <c r="F4796" s="7"/>
      <c r="G4796" s="32"/>
      <c r="H4796" s="7"/>
      <c r="I4796" s="7"/>
    </row>
    <row r="4797" spans="1:9">
      <c r="A4797" s="7"/>
      <c r="B4797" s="7"/>
      <c r="C4797" s="302"/>
      <c r="D4797" s="7"/>
      <c r="E4797" s="7"/>
      <c r="F4797" s="7"/>
      <c r="G4797" s="32"/>
      <c r="H4797" s="7"/>
      <c r="I4797" s="7"/>
    </row>
    <row r="4798" spans="1:9">
      <c r="A4798" s="7"/>
      <c r="B4798" s="7"/>
      <c r="C4798" s="302"/>
      <c r="D4798" s="7"/>
      <c r="E4798" s="7"/>
      <c r="F4798" s="7"/>
      <c r="G4798" s="32"/>
      <c r="H4798" s="7"/>
      <c r="I4798" s="7"/>
    </row>
    <row r="4799" spans="1:9">
      <c r="A4799" s="7"/>
      <c r="B4799" s="7"/>
      <c r="C4799" s="302"/>
      <c r="D4799" s="7"/>
      <c r="E4799" s="7"/>
      <c r="F4799" s="7"/>
      <c r="G4799" s="32"/>
      <c r="H4799" s="7"/>
      <c r="I4799" s="7"/>
    </row>
    <row r="4800" spans="1:9">
      <c r="A4800" s="7"/>
      <c r="B4800" s="7"/>
      <c r="C4800" s="302"/>
      <c r="D4800" s="7"/>
      <c r="E4800" s="7"/>
      <c r="F4800" s="7"/>
      <c r="G4800" s="32"/>
      <c r="H4800" s="7"/>
      <c r="I4800" s="7"/>
    </row>
    <row r="4801" spans="1:9">
      <c r="A4801" s="7"/>
      <c r="B4801" s="7"/>
      <c r="C4801" s="302"/>
      <c r="D4801" s="7"/>
      <c r="E4801" s="7"/>
      <c r="F4801" s="7"/>
      <c r="G4801" s="32"/>
      <c r="H4801" s="7"/>
      <c r="I4801" s="7"/>
    </row>
    <row r="4802" spans="1:9">
      <c r="A4802" s="7"/>
      <c r="B4802" s="7"/>
      <c r="C4802" s="302"/>
      <c r="D4802" s="7"/>
      <c r="E4802" s="7"/>
      <c r="F4802" s="7"/>
      <c r="G4802" s="32"/>
      <c r="H4802" s="7"/>
      <c r="I4802" s="7"/>
    </row>
    <row r="4803" spans="1:9">
      <c r="A4803" s="7"/>
      <c r="B4803" s="7"/>
      <c r="C4803" s="302"/>
      <c r="D4803" s="7"/>
      <c r="E4803" s="7"/>
      <c r="F4803" s="7"/>
      <c r="G4803" s="32"/>
      <c r="H4803" s="7"/>
      <c r="I4803" s="7"/>
    </row>
    <row r="4804" spans="1:9">
      <c r="A4804" s="7"/>
      <c r="B4804" s="7"/>
      <c r="C4804" s="302"/>
      <c r="D4804" s="7"/>
      <c r="E4804" s="7"/>
      <c r="F4804" s="7"/>
      <c r="G4804" s="32"/>
      <c r="H4804" s="7"/>
      <c r="I4804" s="7"/>
    </row>
    <row r="4805" spans="1:9">
      <c r="A4805" s="7"/>
      <c r="B4805" s="7"/>
      <c r="C4805" s="302"/>
      <c r="D4805" s="7"/>
      <c r="E4805" s="7"/>
      <c r="F4805" s="7"/>
      <c r="G4805" s="32"/>
      <c r="H4805" s="7"/>
      <c r="I4805" s="7"/>
    </row>
    <row r="4806" spans="1:9">
      <c r="A4806" s="7"/>
      <c r="B4806" s="7"/>
      <c r="C4806" s="302"/>
      <c r="D4806" s="7"/>
      <c r="E4806" s="7"/>
      <c r="F4806" s="7"/>
      <c r="G4806" s="32"/>
      <c r="H4806" s="7"/>
      <c r="I4806" s="7"/>
    </row>
    <row r="4807" spans="1:9">
      <c r="A4807" s="7"/>
      <c r="B4807" s="7"/>
      <c r="C4807" s="302"/>
      <c r="D4807" s="7"/>
      <c r="E4807" s="7"/>
      <c r="F4807" s="7"/>
      <c r="G4807" s="32"/>
      <c r="H4807" s="7"/>
      <c r="I4807" s="7"/>
    </row>
    <row r="4808" spans="1:9">
      <c r="A4808" s="7"/>
      <c r="B4808" s="7"/>
      <c r="C4808" s="302"/>
      <c r="D4808" s="7"/>
      <c r="E4808" s="7"/>
      <c r="F4808" s="7"/>
      <c r="G4808" s="32"/>
      <c r="H4808" s="7"/>
      <c r="I4808" s="7"/>
    </row>
    <row r="4809" spans="1:9">
      <c r="A4809" s="7"/>
      <c r="B4809" s="7"/>
      <c r="C4809" s="302"/>
      <c r="D4809" s="7"/>
      <c r="E4809" s="7"/>
      <c r="F4809" s="7"/>
      <c r="G4809" s="32"/>
      <c r="H4809" s="7"/>
      <c r="I4809" s="7"/>
    </row>
    <row r="4810" spans="1:9">
      <c r="A4810" s="7"/>
      <c r="B4810" s="7"/>
      <c r="C4810" s="302"/>
      <c r="D4810" s="7"/>
      <c r="E4810" s="7"/>
      <c r="F4810" s="7"/>
      <c r="G4810" s="32"/>
      <c r="H4810" s="7"/>
      <c r="I4810" s="7"/>
    </row>
    <row r="4811" spans="1:9">
      <c r="A4811" s="7"/>
      <c r="B4811" s="7"/>
      <c r="C4811" s="302"/>
      <c r="D4811" s="7"/>
      <c r="E4811" s="7"/>
      <c r="F4811" s="7"/>
      <c r="G4811" s="32"/>
      <c r="H4811" s="7"/>
      <c r="I4811" s="7"/>
    </row>
    <row r="4812" spans="1:9">
      <c r="A4812" s="7"/>
      <c r="B4812" s="7"/>
      <c r="C4812" s="302"/>
      <c r="D4812" s="7"/>
      <c r="E4812" s="7"/>
      <c r="F4812" s="7"/>
      <c r="G4812" s="32"/>
      <c r="H4812" s="7"/>
      <c r="I4812" s="7"/>
    </row>
    <row r="4813" spans="1:9">
      <c r="A4813" s="7"/>
      <c r="B4813" s="7"/>
      <c r="C4813" s="302"/>
      <c r="D4813" s="7"/>
      <c r="E4813" s="7"/>
      <c r="F4813" s="7"/>
      <c r="G4813" s="32"/>
      <c r="H4813" s="7"/>
      <c r="I4813" s="7"/>
    </row>
    <row r="4814" spans="1:9">
      <c r="A4814" s="7"/>
      <c r="B4814" s="7"/>
      <c r="C4814" s="302"/>
      <c r="D4814" s="7"/>
      <c r="E4814" s="7"/>
      <c r="F4814" s="7"/>
      <c r="G4814" s="32"/>
      <c r="H4814" s="7"/>
      <c r="I4814" s="7"/>
    </row>
    <row r="4815" spans="1:9">
      <c r="A4815" s="7"/>
      <c r="B4815" s="7"/>
      <c r="C4815" s="302"/>
      <c r="D4815" s="7"/>
      <c r="E4815" s="7"/>
      <c r="F4815" s="7"/>
      <c r="G4815" s="32"/>
      <c r="H4815" s="7"/>
      <c r="I4815" s="7"/>
    </row>
    <row r="4816" spans="1:9">
      <c r="A4816" s="7"/>
      <c r="B4816" s="7"/>
      <c r="C4816" s="302"/>
      <c r="D4816" s="7"/>
      <c r="E4816" s="7"/>
      <c r="F4816" s="7"/>
      <c r="G4816" s="32"/>
      <c r="H4816" s="7"/>
      <c r="I4816" s="7"/>
    </row>
    <row r="4817" spans="1:9">
      <c r="A4817" s="7"/>
      <c r="B4817" s="7"/>
      <c r="C4817" s="302"/>
      <c r="D4817" s="7"/>
      <c r="E4817" s="7"/>
      <c r="F4817" s="7"/>
      <c r="G4817" s="32"/>
      <c r="H4817" s="7"/>
      <c r="I4817" s="7"/>
    </row>
    <row r="4818" spans="1:9">
      <c r="A4818" s="7"/>
      <c r="B4818" s="7"/>
      <c r="C4818" s="302"/>
      <c r="D4818" s="7"/>
      <c r="E4818" s="7"/>
      <c r="F4818" s="7"/>
      <c r="G4818" s="32"/>
      <c r="H4818" s="7"/>
      <c r="I4818" s="7"/>
    </row>
    <row r="4819" spans="1:9">
      <c r="A4819" s="7"/>
      <c r="B4819" s="7"/>
      <c r="C4819" s="302"/>
      <c r="D4819" s="7"/>
      <c r="E4819" s="7"/>
      <c r="F4819" s="7"/>
      <c r="G4819" s="32"/>
      <c r="H4819" s="7"/>
      <c r="I4819" s="7"/>
    </row>
    <row r="4820" spans="1:9">
      <c r="A4820" s="7"/>
      <c r="B4820" s="7"/>
      <c r="C4820" s="302"/>
      <c r="D4820" s="7"/>
      <c r="E4820" s="7"/>
      <c r="F4820" s="7"/>
      <c r="G4820" s="32"/>
      <c r="H4820" s="7"/>
      <c r="I4820" s="7"/>
    </row>
    <row r="4821" spans="1:9">
      <c r="A4821" s="7"/>
      <c r="B4821" s="7"/>
      <c r="C4821" s="302"/>
      <c r="D4821" s="7"/>
      <c r="E4821" s="7"/>
      <c r="F4821" s="7"/>
      <c r="G4821" s="32"/>
      <c r="H4821" s="7"/>
      <c r="I4821" s="7"/>
    </row>
    <row r="4822" spans="1:9">
      <c r="A4822" s="7"/>
      <c r="B4822" s="7"/>
      <c r="C4822" s="302"/>
      <c r="D4822" s="7"/>
      <c r="E4822" s="7"/>
      <c r="F4822" s="7"/>
      <c r="G4822" s="32"/>
      <c r="H4822" s="7"/>
      <c r="I4822" s="7"/>
    </row>
    <row r="4823" spans="1:9">
      <c r="A4823" s="7"/>
      <c r="B4823" s="7"/>
      <c r="C4823" s="302"/>
      <c r="D4823" s="7"/>
      <c r="E4823" s="7"/>
      <c r="F4823" s="7"/>
      <c r="G4823" s="32"/>
      <c r="H4823" s="7"/>
      <c r="I4823" s="7"/>
    </row>
    <row r="4824" spans="1:9">
      <c r="A4824" s="7"/>
      <c r="B4824" s="7"/>
      <c r="C4824" s="302"/>
      <c r="D4824" s="7"/>
      <c r="E4824" s="7"/>
      <c r="F4824" s="7"/>
      <c r="G4824" s="32"/>
      <c r="H4824" s="7"/>
      <c r="I4824" s="7"/>
    </row>
    <row r="4825" spans="1:9">
      <c r="A4825" s="7"/>
      <c r="B4825" s="7"/>
      <c r="C4825" s="302"/>
      <c r="D4825" s="7"/>
      <c r="E4825" s="7"/>
      <c r="F4825" s="7"/>
      <c r="G4825" s="32"/>
      <c r="H4825" s="7"/>
      <c r="I4825" s="7"/>
    </row>
    <row r="4826" spans="1:9">
      <c r="A4826" s="7"/>
      <c r="B4826" s="7"/>
      <c r="C4826" s="302"/>
      <c r="D4826" s="7"/>
      <c r="E4826" s="7"/>
      <c r="F4826" s="7"/>
      <c r="G4826" s="32"/>
      <c r="H4826" s="7"/>
      <c r="I4826" s="7"/>
    </row>
    <row r="4827" spans="1:9">
      <c r="A4827" s="7"/>
      <c r="B4827" s="7"/>
      <c r="C4827" s="302"/>
      <c r="D4827" s="7"/>
      <c r="E4827" s="7"/>
      <c r="F4827" s="7"/>
      <c r="G4827" s="32"/>
      <c r="H4827" s="7"/>
      <c r="I4827" s="7"/>
    </row>
    <row r="4828" spans="1:9">
      <c r="A4828" s="7"/>
      <c r="B4828" s="7"/>
      <c r="C4828" s="302"/>
      <c r="D4828" s="7"/>
      <c r="E4828" s="7"/>
      <c r="F4828" s="7"/>
      <c r="G4828" s="32"/>
      <c r="H4828" s="7"/>
      <c r="I4828" s="7"/>
    </row>
    <row r="4829" spans="1:9">
      <c r="A4829" s="7"/>
      <c r="B4829" s="7"/>
      <c r="C4829" s="302"/>
      <c r="D4829" s="7"/>
      <c r="E4829" s="7"/>
      <c r="F4829" s="7"/>
      <c r="G4829" s="32"/>
      <c r="H4829" s="7"/>
      <c r="I4829" s="7"/>
    </row>
    <row r="4830" spans="1:9">
      <c r="A4830" s="7"/>
      <c r="B4830" s="7"/>
      <c r="C4830" s="302"/>
      <c r="D4830" s="7"/>
      <c r="E4830" s="7"/>
      <c r="F4830" s="7"/>
      <c r="G4830" s="32"/>
      <c r="H4830" s="7"/>
      <c r="I4830" s="7"/>
    </row>
    <row r="4831" spans="1:9">
      <c r="A4831" s="7"/>
      <c r="B4831" s="7"/>
      <c r="C4831" s="302"/>
      <c r="D4831" s="7"/>
      <c r="E4831" s="7"/>
      <c r="F4831" s="7"/>
      <c r="G4831" s="32"/>
      <c r="H4831" s="7"/>
      <c r="I4831" s="7"/>
    </row>
    <row r="4832" spans="1:9">
      <c r="A4832" s="7"/>
      <c r="B4832" s="7"/>
      <c r="C4832" s="302"/>
      <c r="D4832" s="7"/>
      <c r="E4832" s="7"/>
      <c r="F4832" s="7"/>
      <c r="G4832" s="32"/>
      <c r="H4832" s="7"/>
      <c r="I4832" s="7"/>
    </row>
    <row r="4833" spans="1:9">
      <c r="A4833" s="7"/>
      <c r="B4833" s="7"/>
      <c r="C4833" s="302"/>
      <c r="D4833" s="7"/>
      <c r="E4833" s="7"/>
      <c r="F4833" s="7"/>
      <c r="G4833" s="32"/>
      <c r="H4833" s="7"/>
      <c r="I4833" s="7"/>
    </row>
    <row r="4834" spans="1:9">
      <c r="A4834" s="7"/>
      <c r="B4834" s="7"/>
      <c r="C4834" s="302"/>
      <c r="D4834" s="7"/>
      <c r="E4834" s="7"/>
      <c r="F4834" s="7"/>
      <c r="G4834" s="32"/>
      <c r="H4834" s="7"/>
      <c r="I4834" s="7"/>
    </row>
    <row r="4835" spans="1:9">
      <c r="A4835" s="7"/>
      <c r="B4835" s="7"/>
      <c r="C4835" s="302"/>
      <c r="D4835" s="7"/>
      <c r="E4835" s="7"/>
      <c r="F4835" s="7"/>
      <c r="G4835" s="32"/>
      <c r="H4835" s="7"/>
      <c r="I4835" s="7"/>
    </row>
    <row r="4836" spans="1:9">
      <c r="A4836" s="7"/>
      <c r="B4836" s="7"/>
      <c r="C4836" s="302"/>
      <c r="D4836" s="7"/>
      <c r="E4836" s="7"/>
      <c r="F4836" s="7"/>
      <c r="G4836" s="32"/>
      <c r="H4836" s="7"/>
      <c r="I4836" s="7"/>
    </row>
    <row r="4837" spans="1:9">
      <c r="A4837" s="7"/>
      <c r="B4837" s="7"/>
      <c r="C4837" s="302"/>
      <c r="D4837" s="7"/>
      <c r="E4837" s="7"/>
      <c r="F4837" s="7"/>
      <c r="G4837" s="32"/>
      <c r="H4837" s="7"/>
      <c r="I4837" s="7"/>
    </row>
    <row r="4838" spans="1:9">
      <c r="A4838" s="7"/>
      <c r="B4838" s="7"/>
      <c r="C4838" s="302"/>
      <c r="D4838" s="7"/>
      <c r="E4838" s="7"/>
      <c r="F4838" s="7"/>
      <c r="G4838" s="32"/>
      <c r="H4838" s="7"/>
      <c r="I4838" s="7"/>
    </row>
    <row r="4839" spans="1:9">
      <c r="A4839" s="7"/>
      <c r="B4839" s="7"/>
      <c r="C4839" s="302"/>
      <c r="D4839" s="7"/>
      <c r="E4839" s="7"/>
      <c r="F4839" s="7"/>
      <c r="G4839" s="32"/>
      <c r="H4839" s="7"/>
      <c r="I4839" s="7"/>
    </row>
    <row r="4840" spans="1:9">
      <c r="A4840" s="7"/>
      <c r="B4840" s="7"/>
      <c r="C4840" s="302"/>
      <c r="D4840" s="7"/>
      <c r="E4840" s="7"/>
      <c r="F4840" s="7"/>
      <c r="G4840" s="32"/>
      <c r="H4840" s="7"/>
      <c r="I4840" s="7"/>
    </row>
    <row r="4841" spans="1:9">
      <c r="A4841" s="7"/>
      <c r="B4841" s="7"/>
      <c r="C4841" s="302"/>
      <c r="D4841" s="7"/>
      <c r="E4841" s="7"/>
      <c r="F4841" s="7"/>
      <c r="G4841" s="32"/>
      <c r="H4841" s="7"/>
      <c r="I4841" s="7"/>
    </row>
    <row r="4842" spans="1:9">
      <c r="A4842" s="7"/>
      <c r="B4842" s="7"/>
      <c r="C4842" s="302"/>
      <c r="D4842" s="7"/>
      <c r="E4842" s="7"/>
      <c r="F4842" s="7"/>
      <c r="G4842" s="32"/>
      <c r="H4842" s="7"/>
      <c r="I4842" s="7"/>
    </row>
    <row r="4843" spans="1:9">
      <c r="A4843" s="7"/>
      <c r="B4843" s="7"/>
      <c r="C4843" s="302"/>
      <c r="D4843" s="7"/>
      <c r="E4843" s="7"/>
      <c r="F4843" s="7"/>
      <c r="G4843" s="32"/>
      <c r="H4843" s="7"/>
      <c r="I4843" s="7"/>
    </row>
    <row r="4844" spans="1:9">
      <c r="A4844" s="7"/>
      <c r="B4844" s="7"/>
      <c r="C4844" s="302"/>
      <c r="D4844" s="7"/>
      <c r="E4844" s="7"/>
      <c r="F4844" s="7"/>
      <c r="G4844" s="32"/>
      <c r="H4844" s="7"/>
      <c r="I4844" s="7"/>
    </row>
    <row r="4845" spans="1:9">
      <c r="A4845" s="7"/>
      <c r="B4845" s="7"/>
      <c r="C4845" s="302"/>
      <c r="D4845" s="7"/>
      <c r="E4845" s="7"/>
      <c r="F4845" s="7"/>
      <c r="G4845" s="32"/>
      <c r="H4845" s="7"/>
      <c r="I4845" s="7"/>
    </row>
    <row r="4846" spans="1:9">
      <c r="A4846" s="7"/>
      <c r="B4846" s="7"/>
      <c r="C4846" s="302"/>
      <c r="D4846" s="7"/>
      <c r="E4846" s="7"/>
      <c r="F4846" s="7"/>
      <c r="G4846" s="32"/>
      <c r="H4846" s="7"/>
      <c r="I4846" s="7"/>
    </row>
    <row r="4847" spans="1:9">
      <c r="A4847" s="7"/>
      <c r="B4847" s="7"/>
      <c r="C4847" s="302"/>
      <c r="D4847" s="7"/>
      <c r="E4847" s="7"/>
      <c r="F4847" s="7"/>
      <c r="G4847" s="32"/>
      <c r="H4847" s="7"/>
      <c r="I4847" s="7"/>
    </row>
    <row r="4848" spans="1:9">
      <c r="A4848" s="7"/>
      <c r="B4848" s="7"/>
      <c r="C4848" s="302"/>
      <c r="D4848" s="7"/>
      <c r="E4848" s="7"/>
      <c r="F4848" s="7"/>
      <c r="G4848" s="32"/>
      <c r="H4848" s="7"/>
      <c r="I4848" s="7"/>
    </row>
    <row r="4849" spans="1:9">
      <c r="A4849" s="7"/>
      <c r="B4849" s="7"/>
      <c r="C4849" s="302"/>
      <c r="D4849" s="7"/>
      <c r="E4849" s="7"/>
      <c r="F4849" s="7"/>
      <c r="G4849" s="32"/>
      <c r="H4849" s="7"/>
      <c r="I4849" s="7"/>
    </row>
    <row r="4850" spans="1:9">
      <c r="A4850" s="7"/>
      <c r="B4850" s="7"/>
      <c r="C4850" s="302"/>
      <c r="D4850" s="7"/>
      <c r="E4850" s="7"/>
      <c r="F4850" s="7"/>
      <c r="G4850" s="32"/>
      <c r="H4850" s="7"/>
      <c r="I4850" s="7"/>
    </row>
    <row r="4851" spans="1:9">
      <c r="A4851" s="7"/>
      <c r="B4851" s="7"/>
      <c r="C4851" s="302"/>
      <c r="D4851" s="7"/>
      <c r="E4851" s="7"/>
      <c r="F4851" s="7"/>
      <c r="G4851" s="32"/>
      <c r="H4851" s="7"/>
      <c r="I4851" s="7"/>
    </row>
    <row r="4852" spans="1:9">
      <c r="A4852" s="7"/>
      <c r="B4852" s="7"/>
      <c r="C4852" s="302"/>
      <c r="D4852" s="7"/>
      <c r="E4852" s="7"/>
      <c r="F4852" s="7"/>
      <c r="G4852" s="32"/>
      <c r="H4852" s="7"/>
      <c r="I4852" s="7"/>
    </row>
    <row r="4853" spans="1:9">
      <c r="A4853" s="7"/>
      <c r="B4853" s="7"/>
      <c r="C4853" s="302"/>
      <c r="D4853" s="7"/>
      <c r="E4853" s="7"/>
      <c r="F4853" s="7"/>
      <c r="G4853" s="32"/>
      <c r="H4853" s="7"/>
      <c r="I4853" s="7"/>
    </row>
    <row r="4854" spans="1:9">
      <c r="A4854" s="7"/>
      <c r="B4854" s="7"/>
      <c r="C4854" s="302"/>
      <c r="D4854" s="7"/>
      <c r="E4854" s="7"/>
      <c r="F4854" s="7"/>
      <c r="G4854" s="32"/>
      <c r="H4854" s="7"/>
      <c r="I4854" s="7"/>
    </row>
    <row r="4855" spans="1:9">
      <c r="A4855" s="7"/>
      <c r="B4855" s="7"/>
      <c r="C4855" s="302"/>
      <c r="D4855" s="7"/>
      <c r="E4855" s="7"/>
      <c r="F4855" s="7"/>
      <c r="G4855" s="32"/>
      <c r="H4855" s="7"/>
      <c r="I4855" s="7"/>
    </row>
    <row r="4856" spans="1:9">
      <c r="A4856" s="7"/>
      <c r="B4856" s="7"/>
      <c r="C4856" s="302"/>
      <c r="D4856" s="7"/>
      <c r="E4856" s="7"/>
      <c r="F4856" s="7"/>
      <c r="G4856" s="32"/>
      <c r="H4856" s="7"/>
      <c r="I4856" s="7"/>
    </row>
    <row r="4857" spans="1:9">
      <c r="A4857" s="7"/>
      <c r="B4857" s="7"/>
      <c r="C4857" s="302"/>
      <c r="D4857" s="7"/>
      <c r="E4857" s="7"/>
      <c r="F4857" s="7"/>
      <c r="G4857" s="32"/>
      <c r="H4857" s="7"/>
      <c r="I4857" s="7"/>
    </row>
    <row r="4858" spans="1:9">
      <c r="A4858" s="7"/>
      <c r="B4858" s="7"/>
      <c r="C4858" s="302"/>
      <c r="D4858" s="7"/>
      <c r="E4858" s="7"/>
      <c r="F4858" s="7"/>
      <c r="G4858" s="32"/>
      <c r="H4858" s="7"/>
      <c r="I4858" s="7"/>
    </row>
    <row r="4859" spans="1:9">
      <c r="A4859" s="7"/>
      <c r="B4859" s="7"/>
      <c r="C4859" s="302"/>
      <c r="D4859" s="7"/>
      <c r="E4859" s="7"/>
      <c r="F4859" s="7"/>
      <c r="G4859" s="32"/>
      <c r="H4859" s="7"/>
      <c r="I4859" s="7"/>
    </row>
    <row r="4860" spans="1:9">
      <c r="A4860" s="7"/>
      <c r="B4860" s="7"/>
      <c r="C4860" s="302"/>
      <c r="D4860" s="7"/>
      <c r="E4860" s="7"/>
      <c r="F4860" s="7"/>
      <c r="G4860" s="32"/>
      <c r="H4860" s="7"/>
      <c r="I4860" s="7"/>
    </row>
    <row r="4861" spans="1:9">
      <c r="A4861" s="7"/>
      <c r="B4861" s="7"/>
      <c r="C4861" s="302"/>
      <c r="D4861" s="7"/>
      <c r="E4861" s="7"/>
      <c r="F4861" s="7"/>
      <c r="G4861" s="32"/>
      <c r="H4861" s="7"/>
      <c r="I4861" s="7"/>
    </row>
    <row r="4862" spans="1:9">
      <c r="A4862" s="7"/>
      <c r="B4862" s="7"/>
      <c r="C4862" s="302"/>
      <c r="D4862" s="7"/>
      <c r="E4862" s="7"/>
      <c r="F4862" s="7"/>
      <c r="G4862" s="32"/>
      <c r="H4862" s="7"/>
      <c r="I4862" s="7"/>
    </row>
    <row r="4863" spans="1:9">
      <c r="A4863" s="7"/>
      <c r="B4863" s="7"/>
      <c r="C4863" s="302"/>
      <c r="D4863" s="7"/>
      <c r="E4863" s="7"/>
      <c r="F4863" s="7"/>
      <c r="G4863" s="32"/>
      <c r="H4863" s="7"/>
      <c r="I4863" s="7"/>
    </row>
    <row r="4864" spans="1:9">
      <c r="A4864" s="7"/>
      <c r="B4864" s="7"/>
      <c r="C4864" s="302"/>
      <c r="D4864" s="7"/>
      <c r="E4864" s="7"/>
      <c r="F4864" s="7"/>
      <c r="G4864" s="32"/>
      <c r="H4864" s="7"/>
      <c r="I4864" s="7"/>
    </row>
    <row r="4865" spans="1:9">
      <c r="A4865" s="7"/>
      <c r="B4865" s="7"/>
      <c r="C4865" s="302"/>
      <c r="D4865" s="7"/>
      <c r="E4865" s="7"/>
      <c r="F4865" s="7"/>
      <c r="G4865" s="32"/>
      <c r="H4865" s="7"/>
      <c r="I4865" s="7"/>
    </row>
    <row r="4866" spans="1:9">
      <c r="A4866" s="7"/>
      <c r="B4866" s="7"/>
      <c r="C4866" s="302"/>
      <c r="D4866" s="7"/>
      <c r="E4866" s="7"/>
      <c r="F4866" s="7"/>
      <c r="G4866" s="32"/>
      <c r="H4866" s="7"/>
      <c r="I4866" s="7"/>
    </row>
    <row r="4867" spans="1:9">
      <c r="A4867" s="7"/>
      <c r="B4867" s="7"/>
      <c r="C4867" s="302"/>
      <c r="D4867" s="7"/>
      <c r="E4867" s="7"/>
      <c r="F4867" s="7"/>
      <c r="G4867" s="32"/>
      <c r="H4867" s="7"/>
      <c r="I4867" s="7"/>
    </row>
    <row r="4868" spans="1:9">
      <c r="A4868" s="7"/>
      <c r="B4868" s="7"/>
      <c r="C4868" s="302"/>
      <c r="D4868" s="7"/>
      <c r="E4868" s="7"/>
      <c r="F4868" s="7"/>
      <c r="G4868" s="32"/>
      <c r="H4868" s="7"/>
      <c r="I4868" s="7"/>
    </row>
    <row r="4869" spans="1:9">
      <c r="A4869" s="7"/>
      <c r="B4869" s="7"/>
      <c r="C4869" s="302"/>
      <c r="D4869" s="7"/>
      <c r="E4869" s="7"/>
      <c r="F4869" s="7"/>
      <c r="G4869" s="32"/>
      <c r="H4869" s="7"/>
      <c r="I4869" s="7"/>
    </row>
    <row r="4870" spans="1:9">
      <c r="A4870" s="7"/>
      <c r="B4870" s="7"/>
      <c r="C4870" s="302"/>
      <c r="D4870" s="7"/>
      <c r="E4870" s="7"/>
      <c r="F4870" s="7"/>
      <c r="G4870" s="32"/>
      <c r="H4870" s="7"/>
      <c r="I4870" s="7"/>
    </row>
    <row r="4871" spans="1:9">
      <c r="A4871" s="7"/>
      <c r="B4871" s="7"/>
      <c r="C4871" s="302"/>
      <c r="D4871" s="7"/>
      <c r="E4871" s="7"/>
      <c r="F4871" s="7"/>
      <c r="G4871" s="32"/>
      <c r="H4871" s="7"/>
      <c r="I4871" s="7"/>
    </row>
    <row r="4872" spans="1:9">
      <c r="A4872" s="7"/>
      <c r="B4872" s="7"/>
      <c r="C4872" s="302"/>
      <c r="D4872" s="7"/>
      <c r="E4872" s="7"/>
      <c r="F4872" s="7"/>
      <c r="G4872" s="32"/>
      <c r="H4872" s="7"/>
      <c r="I4872" s="7"/>
    </row>
    <row r="4873" spans="1:9">
      <c r="A4873" s="7"/>
      <c r="B4873" s="7"/>
      <c r="C4873" s="302"/>
      <c r="D4873" s="7"/>
      <c r="E4873" s="7"/>
      <c r="F4873" s="7"/>
      <c r="G4873" s="32"/>
      <c r="H4873" s="7"/>
      <c r="I4873" s="7"/>
    </row>
    <row r="4874" spans="1:9">
      <c r="A4874" s="7"/>
      <c r="B4874" s="7"/>
      <c r="C4874" s="302"/>
      <c r="D4874" s="7"/>
      <c r="E4874" s="7"/>
      <c r="F4874" s="7"/>
      <c r="G4874" s="32"/>
      <c r="H4874" s="7"/>
      <c r="I4874" s="7"/>
    </row>
    <row r="4875" spans="1:9">
      <c r="A4875" s="7"/>
      <c r="B4875" s="7"/>
      <c r="C4875" s="302"/>
      <c r="D4875" s="7"/>
      <c r="E4875" s="7"/>
      <c r="F4875" s="7"/>
      <c r="G4875" s="32"/>
      <c r="H4875" s="7"/>
      <c r="I4875" s="7"/>
    </row>
    <row r="4876" spans="1:9">
      <c r="A4876" s="7"/>
      <c r="B4876" s="7"/>
      <c r="C4876" s="302"/>
      <c r="D4876" s="7"/>
      <c r="E4876" s="7"/>
      <c r="F4876" s="7"/>
      <c r="G4876" s="32"/>
      <c r="H4876" s="7"/>
      <c r="I4876" s="7"/>
    </row>
    <row r="4877" spans="1:9">
      <c r="A4877" s="7"/>
      <c r="B4877" s="7"/>
      <c r="C4877" s="302"/>
      <c r="D4877" s="7"/>
      <c r="E4877" s="7"/>
      <c r="F4877" s="7"/>
      <c r="G4877" s="32"/>
      <c r="H4877" s="7"/>
      <c r="I4877" s="7"/>
    </row>
    <row r="4878" spans="1:9">
      <c r="A4878" s="7"/>
      <c r="B4878" s="7"/>
      <c r="C4878" s="302"/>
      <c r="D4878" s="7"/>
      <c r="E4878" s="7"/>
      <c r="F4878" s="7"/>
      <c r="G4878" s="32"/>
      <c r="H4878" s="7"/>
      <c r="I4878" s="7"/>
    </row>
    <row r="4879" spans="1:9">
      <c r="A4879" s="7"/>
      <c r="B4879" s="7"/>
      <c r="C4879" s="302"/>
      <c r="D4879" s="7"/>
      <c r="E4879" s="7"/>
      <c r="F4879" s="7"/>
      <c r="G4879" s="32"/>
      <c r="H4879" s="7"/>
      <c r="I4879" s="7"/>
    </row>
    <row r="4880" spans="1:9">
      <c r="A4880" s="7"/>
      <c r="B4880" s="7"/>
      <c r="C4880" s="302"/>
      <c r="D4880" s="7"/>
      <c r="E4880" s="7"/>
      <c r="F4880" s="7"/>
      <c r="G4880" s="32"/>
      <c r="H4880" s="7"/>
      <c r="I4880" s="7"/>
    </row>
    <row r="4881" spans="1:9">
      <c r="A4881" s="7"/>
      <c r="B4881" s="7"/>
      <c r="C4881" s="302"/>
      <c r="D4881" s="7"/>
      <c r="E4881" s="7"/>
      <c r="F4881" s="7"/>
      <c r="G4881" s="32"/>
      <c r="H4881" s="7"/>
      <c r="I4881" s="7"/>
    </row>
    <row r="4882" spans="1:9">
      <c r="A4882" s="7"/>
      <c r="B4882" s="7"/>
      <c r="C4882" s="302"/>
      <c r="D4882" s="7"/>
      <c r="E4882" s="7"/>
      <c r="F4882" s="7"/>
      <c r="G4882" s="32"/>
      <c r="H4882" s="7"/>
      <c r="I4882" s="7"/>
    </row>
    <row r="4883" spans="1:9">
      <c r="A4883" s="7"/>
      <c r="B4883" s="7"/>
      <c r="C4883" s="302"/>
      <c r="D4883" s="7"/>
      <c r="E4883" s="7"/>
      <c r="F4883" s="7"/>
      <c r="G4883" s="32"/>
      <c r="H4883" s="7"/>
      <c r="I4883" s="7"/>
    </row>
    <row r="4884" spans="1:9">
      <c r="A4884" s="7"/>
      <c r="B4884" s="7"/>
      <c r="C4884" s="302"/>
      <c r="D4884" s="7"/>
      <c r="E4884" s="7"/>
      <c r="F4884" s="7"/>
      <c r="G4884" s="32"/>
      <c r="H4884" s="7"/>
      <c r="I4884" s="7"/>
    </row>
    <row r="4885" spans="1:9">
      <c r="A4885" s="7"/>
      <c r="B4885" s="7"/>
      <c r="C4885" s="302"/>
      <c r="D4885" s="7"/>
      <c r="E4885" s="7"/>
      <c r="F4885" s="7"/>
      <c r="G4885" s="32"/>
      <c r="H4885" s="7"/>
      <c r="I4885" s="7"/>
    </row>
    <row r="4886" spans="1:9">
      <c r="A4886" s="7"/>
      <c r="B4886" s="7"/>
      <c r="C4886" s="302"/>
      <c r="D4886" s="7"/>
      <c r="E4886" s="7"/>
      <c r="F4886" s="7"/>
      <c r="G4886" s="32"/>
      <c r="H4886" s="7"/>
      <c r="I4886" s="7"/>
    </row>
    <row r="4887" spans="1:9">
      <c r="A4887" s="7"/>
      <c r="B4887" s="7"/>
      <c r="C4887" s="302"/>
      <c r="D4887" s="7"/>
      <c r="E4887" s="7"/>
      <c r="F4887" s="7"/>
      <c r="G4887" s="32"/>
      <c r="H4887" s="7"/>
      <c r="I4887" s="7"/>
    </row>
    <row r="4888" spans="1:9">
      <c r="A4888" s="7"/>
      <c r="B4888" s="7"/>
      <c r="C4888" s="302"/>
      <c r="D4888" s="7"/>
      <c r="E4888" s="7"/>
      <c r="F4888" s="7"/>
      <c r="G4888" s="32"/>
      <c r="H4888" s="7"/>
      <c r="I4888" s="7"/>
    </row>
    <row r="4889" spans="1:9">
      <c r="A4889" s="7"/>
      <c r="B4889" s="7"/>
      <c r="C4889" s="302"/>
      <c r="D4889" s="7"/>
      <c r="E4889" s="7"/>
      <c r="F4889" s="7"/>
      <c r="G4889" s="32"/>
      <c r="H4889" s="7"/>
      <c r="I4889" s="7"/>
    </row>
    <row r="4890" spans="1:9">
      <c r="A4890" s="7"/>
      <c r="B4890" s="7"/>
      <c r="C4890" s="302"/>
      <c r="D4890" s="7"/>
      <c r="E4890" s="7"/>
      <c r="F4890" s="7"/>
      <c r="G4890" s="32"/>
      <c r="H4890" s="7"/>
      <c r="I4890" s="7"/>
    </row>
    <row r="4891" spans="1:9">
      <c r="A4891" s="7"/>
      <c r="B4891" s="7"/>
      <c r="C4891" s="302"/>
      <c r="D4891" s="7"/>
      <c r="E4891" s="7"/>
      <c r="F4891" s="7"/>
      <c r="G4891" s="32"/>
      <c r="H4891" s="7"/>
      <c r="I4891" s="7"/>
    </row>
    <row r="4892" spans="1:9">
      <c r="A4892" s="7"/>
      <c r="B4892" s="7"/>
      <c r="C4892" s="302"/>
      <c r="D4892" s="7"/>
      <c r="E4892" s="7"/>
      <c r="F4892" s="7"/>
      <c r="G4892" s="32"/>
      <c r="H4892" s="7"/>
      <c r="I4892" s="7"/>
    </row>
    <row r="4893" spans="1:9">
      <c r="A4893" s="7"/>
      <c r="B4893" s="7"/>
      <c r="C4893" s="302"/>
      <c r="D4893" s="7"/>
      <c r="E4893" s="7"/>
      <c r="F4893" s="7"/>
      <c r="G4893" s="32"/>
      <c r="H4893" s="7"/>
      <c r="I4893" s="7"/>
    </row>
    <row r="4894" spans="1:9">
      <c r="A4894" s="7"/>
      <c r="B4894" s="7"/>
      <c r="C4894" s="302"/>
      <c r="D4894" s="7"/>
      <c r="E4894" s="7"/>
      <c r="F4894" s="7"/>
      <c r="G4894" s="32"/>
      <c r="H4894" s="7"/>
      <c r="I4894" s="7"/>
    </row>
    <row r="4895" spans="1:9">
      <c r="A4895" s="7"/>
      <c r="B4895" s="7"/>
      <c r="C4895" s="302"/>
      <c r="D4895" s="7"/>
      <c r="E4895" s="7"/>
      <c r="F4895" s="7"/>
      <c r="G4895" s="32"/>
      <c r="H4895" s="7"/>
      <c r="I4895" s="7"/>
    </row>
    <row r="4896" spans="1:9">
      <c r="A4896" s="7"/>
      <c r="B4896" s="7"/>
      <c r="C4896" s="302"/>
      <c r="D4896" s="7"/>
      <c r="E4896" s="7"/>
      <c r="F4896" s="7"/>
      <c r="G4896" s="32"/>
      <c r="H4896" s="7"/>
      <c r="I4896" s="7"/>
    </row>
    <row r="4897" spans="1:9">
      <c r="A4897" s="7"/>
      <c r="B4897" s="7"/>
      <c r="C4897" s="302"/>
      <c r="D4897" s="7"/>
      <c r="E4897" s="7"/>
      <c r="F4897" s="7"/>
      <c r="G4897" s="32"/>
      <c r="H4897" s="7"/>
      <c r="I4897" s="7"/>
    </row>
    <row r="4898" spans="1:9">
      <c r="A4898" s="7"/>
      <c r="B4898" s="7"/>
      <c r="C4898" s="302"/>
      <c r="D4898" s="7"/>
      <c r="E4898" s="7"/>
      <c r="F4898" s="7"/>
      <c r="G4898" s="32"/>
      <c r="H4898" s="7"/>
      <c r="I4898" s="7"/>
    </row>
    <row r="4899" spans="1:9">
      <c r="A4899" s="7"/>
      <c r="B4899" s="7"/>
      <c r="C4899" s="302"/>
      <c r="D4899" s="7"/>
      <c r="E4899" s="7"/>
      <c r="F4899" s="7"/>
      <c r="G4899" s="32"/>
      <c r="H4899" s="7"/>
      <c r="I4899" s="7"/>
    </row>
    <row r="4900" spans="1:9">
      <c r="A4900" s="7"/>
      <c r="B4900" s="7"/>
      <c r="C4900" s="302"/>
      <c r="D4900" s="7"/>
      <c r="E4900" s="7"/>
      <c r="F4900" s="7"/>
      <c r="G4900" s="32"/>
      <c r="H4900" s="7"/>
      <c r="I4900" s="7"/>
    </row>
    <row r="4901" spans="1:9">
      <c r="A4901" s="7"/>
      <c r="B4901" s="7"/>
      <c r="C4901" s="302"/>
      <c r="D4901" s="7"/>
      <c r="E4901" s="7"/>
      <c r="F4901" s="7"/>
      <c r="G4901" s="32"/>
      <c r="H4901" s="7"/>
      <c r="I4901" s="7"/>
    </row>
    <row r="4902" spans="1:9">
      <c r="A4902" s="7"/>
      <c r="B4902" s="7"/>
      <c r="C4902" s="302"/>
      <c r="D4902" s="7"/>
      <c r="E4902" s="7"/>
      <c r="F4902" s="7"/>
      <c r="G4902" s="32"/>
      <c r="H4902" s="7"/>
      <c r="I4902" s="7"/>
    </row>
    <row r="4903" spans="1:9">
      <c r="A4903" s="7"/>
      <c r="B4903" s="7"/>
      <c r="C4903" s="302"/>
      <c r="D4903" s="7"/>
      <c r="E4903" s="7"/>
      <c r="F4903" s="7"/>
      <c r="G4903" s="32"/>
      <c r="H4903" s="7"/>
      <c r="I4903" s="7"/>
    </row>
    <row r="4904" spans="1:9">
      <c r="A4904" s="7"/>
      <c r="B4904" s="7"/>
      <c r="C4904" s="302"/>
      <c r="D4904" s="7"/>
      <c r="E4904" s="7"/>
      <c r="F4904" s="7"/>
      <c r="G4904" s="32"/>
      <c r="H4904" s="7"/>
      <c r="I4904" s="7"/>
    </row>
    <row r="4905" spans="1:9">
      <c r="A4905" s="7"/>
      <c r="B4905" s="7"/>
      <c r="C4905" s="302"/>
      <c r="D4905" s="7"/>
      <c r="E4905" s="7"/>
      <c r="F4905" s="7"/>
      <c r="G4905" s="32"/>
      <c r="H4905" s="7"/>
      <c r="I4905" s="7"/>
    </row>
    <row r="4906" spans="1:9">
      <c r="A4906" s="7"/>
      <c r="B4906" s="7"/>
      <c r="C4906" s="302"/>
      <c r="D4906" s="7"/>
      <c r="E4906" s="7"/>
      <c r="F4906" s="7"/>
      <c r="G4906" s="32"/>
      <c r="H4906" s="7"/>
      <c r="I4906" s="7"/>
    </row>
    <row r="4907" spans="1:9">
      <c r="A4907" s="7"/>
      <c r="B4907" s="7"/>
      <c r="C4907" s="302"/>
      <c r="D4907" s="7"/>
      <c r="E4907" s="7"/>
      <c r="F4907" s="7"/>
      <c r="G4907" s="32"/>
      <c r="H4907" s="7"/>
      <c r="I4907" s="7"/>
    </row>
    <row r="4908" spans="1:9">
      <c r="A4908" s="7"/>
      <c r="B4908" s="7"/>
      <c r="C4908" s="302"/>
      <c r="D4908" s="7"/>
      <c r="E4908" s="7"/>
      <c r="F4908" s="7"/>
      <c r="G4908" s="32"/>
      <c r="H4908" s="7"/>
      <c r="I4908" s="7"/>
    </row>
    <row r="4909" spans="1:9">
      <c r="A4909" s="7"/>
      <c r="B4909" s="7"/>
      <c r="C4909" s="302"/>
      <c r="D4909" s="7"/>
      <c r="E4909" s="7"/>
      <c r="F4909" s="7"/>
      <c r="G4909" s="32"/>
      <c r="H4909" s="7"/>
      <c r="I4909" s="7"/>
    </row>
    <row r="4910" spans="1:9">
      <c r="A4910" s="7"/>
      <c r="B4910" s="7"/>
      <c r="C4910" s="302"/>
      <c r="D4910" s="7"/>
      <c r="E4910" s="7"/>
      <c r="F4910" s="7"/>
      <c r="G4910" s="32"/>
      <c r="H4910" s="7"/>
      <c r="I4910" s="7"/>
    </row>
    <row r="4911" spans="1:9">
      <c r="A4911" s="7"/>
      <c r="B4911" s="7"/>
      <c r="C4911" s="302"/>
      <c r="D4911" s="7"/>
      <c r="E4911" s="7"/>
      <c r="F4911" s="7"/>
      <c r="G4911" s="32"/>
      <c r="H4911" s="7"/>
      <c r="I4911" s="7"/>
    </row>
    <row r="4912" spans="1:9">
      <c r="A4912" s="7"/>
      <c r="B4912" s="7"/>
      <c r="C4912" s="302"/>
      <c r="D4912" s="7"/>
      <c r="E4912" s="7"/>
      <c r="F4912" s="7"/>
      <c r="G4912" s="32"/>
      <c r="H4912" s="7"/>
      <c r="I4912" s="7"/>
    </row>
    <row r="4913" spans="1:9">
      <c r="A4913" s="7"/>
      <c r="B4913" s="7"/>
      <c r="C4913" s="302"/>
      <c r="D4913" s="7"/>
      <c r="E4913" s="7"/>
      <c r="F4913" s="7"/>
      <c r="G4913" s="32"/>
      <c r="H4913" s="7"/>
      <c r="I4913" s="7"/>
    </row>
    <row r="4914" spans="1:9">
      <c r="A4914" s="7"/>
      <c r="B4914" s="7"/>
      <c r="C4914" s="302"/>
      <c r="D4914" s="7"/>
      <c r="E4914" s="7"/>
      <c r="F4914" s="7"/>
      <c r="G4914" s="32"/>
      <c r="H4914" s="7"/>
      <c r="I4914" s="7"/>
    </row>
    <row r="4915" spans="1:9">
      <c r="A4915" s="7"/>
      <c r="B4915" s="7"/>
      <c r="C4915" s="302"/>
      <c r="D4915" s="7"/>
      <c r="E4915" s="7"/>
      <c r="F4915" s="7"/>
      <c r="G4915" s="32"/>
      <c r="H4915" s="7"/>
      <c r="I4915" s="7"/>
    </row>
    <row r="4916" spans="1:9">
      <c r="A4916" s="7"/>
      <c r="B4916" s="7"/>
      <c r="C4916" s="302"/>
      <c r="D4916" s="7"/>
      <c r="E4916" s="7"/>
      <c r="F4916" s="7"/>
      <c r="G4916" s="32"/>
      <c r="H4916" s="7"/>
      <c r="I4916" s="7"/>
    </row>
    <row r="4917" spans="1:9">
      <c r="A4917" s="7"/>
      <c r="B4917" s="7"/>
      <c r="C4917" s="302"/>
      <c r="D4917" s="7"/>
      <c r="E4917" s="7"/>
      <c r="F4917" s="7"/>
      <c r="G4917" s="32"/>
      <c r="H4917" s="7"/>
      <c r="I4917" s="7"/>
    </row>
    <row r="4918" spans="1:9">
      <c r="A4918" s="7"/>
      <c r="B4918" s="7"/>
      <c r="C4918" s="302"/>
      <c r="D4918" s="7"/>
      <c r="E4918" s="7"/>
      <c r="F4918" s="7"/>
      <c r="G4918" s="32"/>
      <c r="H4918" s="7"/>
      <c r="I4918" s="7"/>
    </row>
    <row r="4919" spans="1:9">
      <c r="A4919" s="7"/>
      <c r="B4919" s="7"/>
      <c r="C4919" s="302"/>
      <c r="D4919" s="7"/>
      <c r="E4919" s="7"/>
      <c r="F4919" s="7"/>
      <c r="G4919" s="32"/>
      <c r="H4919" s="7"/>
      <c r="I4919" s="7"/>
    </row>
    <row r="4920" spans="1:9">
      <c r="A4920" s="7"/>
      <c r="B4920" s="7"/>
      <c r="C4920" s="302"/>
      <c r="D4920" s="7"/>
      <c r="E4920" s="7"/>
      <c r="F4920" s="7"/>
      <c r="G4920" s="32"/>
      <c r="H4920" s="7"/>
      <c r="I4920" s="7"/>
    </row>
    <row r="4921" spans="1:9">
      <c r="A4921" s="7"/>
      <c r="B4921" s="7"/>
      <c r="C4921" s="302"/>
      <c r="D4921" s="7"/>
      <c r="E4921" s="7"/>
      <c r="F4921" s="7"/>
      <c r="G4921" s="32"/>
      <c r="H4921" s="7"/>
      <c r="I4921" s="7"/>
    </row>
    <row r="4922" spans="1:9">
      <c r="A4922" s="7"/>
      <c r="B4922" s="7"/>
      <c r="C4922" s="302"/>
      <c r="D4922" s="7"/>
      <c r="E4922" s="7"/>
      <c r="F4922" s="7"/>
      <c r="G4922" s="32"/>
      <c r="H4922" s="7"/>
      <c r="I4922" s="7"/>
    </row>
    <row r="4923" spans="1:9">
      <c r="A4923" s="7"/>
      <c r="B4923" s="7"/>
      <c r="C4923" s="302"/>
      <c r="D4923" s="7"/>
      <c r="E4923" s="7"/>
      <c r="F4923" s="7"/>
      <c r="G4923" s="32"/>
      <c r="H4923" s="7"/>
      <c r="I4923" s="7"/>
    </row>
    <row r="4924" spans="1:9">
      <c r="A4924" s="7"/>
      <c r="B4924" s="7"/>
      <c r="C4924" s="302"/>
      <c r="D4924" s="7"/>
      <c r="E4924" s="7"/>
      <c r="F4924" s="7"/>
      <c r="G4924" s="32"/>
      <c r="H4924" s="7"/>
      <c r="I4924" s="7"/>
    </row>
    <row r="4925" spans="1:9">
      <c r="A4925" s="7"/>
      <c r="B4925" s="7"/>
      <c r="C4925" s="302"/>
      <c r="D4925" s="7"/>
      <c r="E4925" s="7"/>
      <c r="F4925" s="7"/>
      <c r="G4925" s="32"/>
      <c r="H4925" s="7"/>
      <c r="I4925" s="7"/>
    </row>
    <row r="4926" spans="1:9">
      <c r="A4926" s="7"/>
      <c r="B4926" s="7"/>
      <c r="C4926" s="302"/>
      <c r="D4926" s="7"/>
      <c r="E4926" s="7"/>
      <c r="F4926" s="7"/>
      <c r="G4926" s="32"/>
      <c r="H4926" s="7"/>
      <c r="I4926" s="7"/>
    </row>
    <row r="4927" spans="1:9">
      <c r="A4927" s="7"/>
      <c r="B4927" s="7"/>
      <c r="C4927" s="302"/>
      <c r="D4927" s="7"/>
      <c r="E4927" s="7"/>
      <c r="F4927" s="7"/>
      <c r="G4927" s="32"/>
      <c r="H4927" s="7"/>
      <c r="I4927" s="7"/>
    </row>
    <row r="4928" spans="1:9">
      <c r="A4928" s="7"/>
      <c r="B4928" s="7"/>
      <c r="C4928" s="302"/>
      <c r="D4928" s="7"/>
      <c r="E4928" s="7"/>
      <c r="F4928" s="7"/>
      <c r="G4928" s="32"/>
      <c r="H4928" s="7"/>
      <c r="I4928" s="7"/>
    </row>
    <row r="4929" spans="1:9">
      <c r="A4929" s="7"/>
      <c r="B4929" s="7"/>
      <c r="C4929" s="302"/>
      <c r="D4929" s="7"/>
      <c r="E4929" s="7"/>
      <c r="F4929" s="7"/>
      <c r="G4929" s="32"/>
      <c r="H4929" s="7"/>
      <c r="I4929" s="7"/>
    </row>
    <row r="4930" spans="1:9">
      <c r="A4930" s="7"/>
      <c r="B4930" s="7"/>
      <c r="C4930" s="302"/>
      <c r="D4930" s="7"/>
      <c r="E4930" s="7"/>
      <c r="F4930" s="7"/>
      <c r="G4930" s="32"/>
      <c r="H4930" s="7"/>
      <c r="I4930" s="7"/>
    </row>
    <row r="4931" spans="1:9">
      <c r="A4931" s="7"/>
      <c r="B4931" s="7"/>
      <c r="C4931" s="302"/>
      <c r="D4931" s="7"/>
      <c r="E4931" s="7"/>
      <c r="F4931" s="7"/>
      <c r="G4931" s="32"/>
      <c r="H4931" s="7"/>
      <c r="I4931" s="7"/>
    </row>
    <row r="4932" spans="1:9">
      <c r="A4932" s="7"/>
      <c r="B4932" s="7"/>
      <c r="C4932" s="302"/>
      <c r="D4932" s="7"/>
      <c r="E4932" s="7"/>
      <c r="F4932" s="7"/>
      <c r="G4932" s="32"/>
      <c r="H4932" s="7"/>
      <c r="I4932" s="7"/>
    </row>
    <row r="4933" spans="1:9">
      <c r="A4933" s="7"/>
      <c r="B4933" s="7"/>
      <c r="C4933" s="302"/>
      <c r="D4933" s="7"/>
      <c r="E4933" s="7"/>
      <c r="F4933" s="7"/>
      <c r="G4933" s="32"/>
      <c r="H4933" s="7"/>
      <c r="I4933" s="7"/>
    </row>
    <row r="4934" spans="1:9">
      <c r="A4934" s="7"/>
      <c r="B4934" s="7"/>
      <c r="C4934" s="302"/>
      <c r="D4934" s="7"/>
      <c r="E4934" s="7"/>
      <c r="F4934" s="7"/>
      <c r="G4934" s="32"/>
      <c r="H4934" s="7"/>
      <c r="I4934" s="7"/>
    </row>
    <row r="4935" spans="1:9">
      <c r="A4935" s="7"/>
      <c r="B4935" s="7"/>
      <c r="C4935" s="302"/>
      <c r="D4935" s="7"/>
      <c r="E4935" s="7"/>
      <c r="F4935" s="7"/>
      <c r="G4935" s="32"/>
      <c r="H4935" s="7"/>
      <c r="I4935" s="7"/>
    </row>
    <row r="4936" spans="1:9">
      <c r="A4936" s="7"/>
      <c r="B4936" s="7"/>
      <c r="C4936" s="302"/>
      <c r="D4936" s="7"/>
      <c r="E4936" s="7"/>
      <c r="F4936" s="7"/>
      <c r="G4936" s="32"/>
      <c r="H4936" s="7"/>
      <c r="I4936" s="7"/>
    </row>
    <row r="4937" spans="1:9">
      <c r="A4937" s="7"/>
      <c r="B4937" s="7"/>
      <c r="C4937" s="302"/>
      <c r="D4937" s="7"/>
      <c r="E4937" s="7"/>
      <c r="F4937" s="7"/>
      <c r="G4937" s="32"/>
      <c r="H4937" s="7"/>
      <c r="I4937" s="7"/>
    </row>
    <row r="4938" spans="1:9">
      <c r="A4938" s="7"/>
      <c r="B4938" s="7"/>
      <c r="C4938" s="302"/>
      <c r="D4938" s="7"/>
      <c r="E4938" s="7"/>
      <c r="F4938" s="7"/>
      <c r="G4938" s="32"/>
      <c r="H4938" s="7"/>
      <c r="I4938" s="7"/>
    </row>
    <row r="4939" spans="1:9">
      <c r="A4939" s="7"/>
      <c r="B4939" s="7"/>
      <c r="C4939" s="302"/>
      <c r="D4939" s="7"/>
      <c r="E4939" s="7"/>
      <c r="F4939" s="7"/>
      <c r="G4939" s="32"/>
      <c r="H4939" s="7"/>
      <c r="I4939" s="7"/>
    </row>
    <row r="4940" spans="1:9">
      <c r="A4940" s="7"/>
      <c r="B4940" s="7"/>
      <c r="C4940" s="302"/>
      <c r="D4940" s="7"/>
      <c r="E4940" s="7"/>
      <c r="F4940" s="7"/>
      <c r="G4940" s="32"/>
      <c r="H4940" s="7"/>
      <c r="I4940" s="7"/>
    </row>
    <row r="4941" spans="1:9">
      <c r="A4941" s="7"/>
      <c r="B4941" s="7"/>
      <c r="C4941" s="302"/>
      <c r="D4941" s="7"/>
      <c r="E4941" s="7"/>
      <c r="F4941" s="7"/>
      <c r="G4941" s="32"/>
      <c r="H4941" s="7"/>
      <c r="I4941" s="7"/>
    </row>
    <row r="4942" spans="1:9">
      <c r="A4942" s="7"/>
      <c r="B4942" s="7"/>
      <c r="C4942" s="302"/>
      <c r="D4942" s="7"/>
      <c r="E4942" s="7"/>
      <c r="F4942" s="7"/>
      <c r="G4942" s="32"/>
      <c r="H4942" s="7"/>
      <c r="I4942" s="7"/>
    </row>
    <row r="4943" spans="1:9">
      <c r="A4943" s="7"/>
      <c r="B4943" s="7"/>
      <c r="C4943" s="302"/>
      <c r="D4943" s="7"/>
      <c r="E4943" s="7"/>
      <c r="F4943" s="7"/>
      <c r="G4943" s="32"/>
      <c r="H4943" s="7"/>
      <c r="I4943" s="7"/>
    </row>
    <row r="4944" spans="1:9">
      <c r="A4944" s="7"/>
      <c r="B4944" s="7"/>
      <c r="C4944" s="302"/>
      <c r="D4944" s="7"/>
      <c r="E4944" s="7"/>
      <c r="F4944" s="7"/>
      <c r="G4944" s="32"/>
      <c r="H4944" s="7"/>
      <c r="I4944" s="7"/>
    </row>
    <row r="4945" spans="1:9">
      <c r="A4945" s="7"/>
      <c r="B4945" s="7"/>
      <c r="C4945" s="302"/>
      <c r="D4945" s="7"/>
      <c r="E4945" s="7"/>
      <c r="F4945" s="7"/>
      <c r="G4945" s="32"/>
      <c r="H4945" s="7"/>
      <c r="I4945" s="7"/>
    </row>
    <row r="4946" spans="1:9">
      <c r="A4946" s="7"/>
      <c r="B4946" s="7"/>
      <c r="C4946" s="302"/>
      <c r="D4946" s="7"/>
      <c r="E4946" s="7"/>
      <c r="F4946" s="7"/>
      <c r="G4946" s="32"/>
      <c r="H4946" s="7"/>
      <c r="I4946" s="7"/>
    </row>
    <row r="4947" spans="1:9">
      <c r="A4947" s="7"/>
      <c r="B4947" s="7"/>
      <c r="C4947" s="302"/>
      <c r="D4947" s="7"/>
      <c r="E4947" s="7"/>
      <c r="F4947" s="7"/>
      <c r="G4947" s="32"/>
      <c r="H4947" s="7"/>
      <c r="I4947" s="7"/>
    </row>
    <row r="4948" spans="1:9">
      <c r="A4948" s="7"/>
      <c r="B4948" s="7"/>
      <c r="C4948" s="302"/>
      <c r="D4948" s="7"/>
      <c r="E4948" s="7"/>
      <c r="F4948" s="7"/>
      <c r="G4948" s="32"/>
      <c r="H4948" s="7"/>
      <c r="I4948" s="7"/>
    </row>
    <row r="4949" spans="1:9">
      <c r="A4949" s="7"/>
      <c r="B4949" s="7"/>
      <c r="C4949" s="302"/>
      <c r="D4949" s="7"/>
      <c r="E4949" s="7"/>
      <c r="F4949" s="7"/>
      <c r="G4949" s="32"/>
      <c r="H4949" s="7"/>
      <c r="I4949" s="7"/>
    </row>
    <row r="4950" spans="1:9">
      <c r="A4950" s="7"/>
      <c r="B4950" s="7"/>
      <c r="C4950" s="302"/>
      <c r="D4950" s="7"/>
      <c r="E4950" s="7"/>
      <c r="F4950" s="7"/>
      <c r="G4950" s="32"/>
      <c r="H4950" s="7"/>
      <c r="I4950" s="7"/>
    </row>
    <row r="4951" spans="1:9">
      <c r="A4951" s="7"/>
      <c r="B4951" s="7"/>
      <c r="C4951" s="302"/>
      <c r="D4951" s="7"/>
      <c r="E4951" s="7"/>
      <c r="F4951" s="7"/>
      <c r="G4951" s="32"/>
      <c r="H4951" s="7"/>
      <c r="I4951" s="7"/>
    </row>
    <row r="4952" spans="1:9">
      <c r="A4952" s="7"/>
      <c r="B4952" s="7"/>
      <c r="C4952" s="302"/>
      <c r="D4952" s="7"/>
      <c r="E4952" s="7"/>
      <c r="F4952" s="7"/>
      <c r="G4952" s="32"/>
      <c r="H4952" s="7"/>
      <c r="I4952" s="7"/>
    </row>
    <row r="4953" spans="1:9">
      <c r="A4953" s="7"/>
      <c r="B4953" s="7"/>
      <c r="C4953" s="302"/>
      <c r="D4953" s="7"/>
      <c r="E4953" s="7"/>
      <c r="F4953" s="7"/>
      <c r="G4953" s="32"/>
      <c r="H4953" s="7"/>
      <c r="I4953" s="7"/>
    </row>
    <row r="4954" spans="1:9">
      <c r="A4954" s="7"/>
      <c r="B4954" s="7"/>
      <c r="C4954" s="302"/>
      <c r="D4954" s="7"/>
      <c r="E4954" s="7"/>
      <c r="F4954" s="7"/>
      <c r="G4954" s="32"/>
      <c r="H4954" s="7"/>
      <c r="I4954" s="7"/>
    </row>
    <row r="4955" spans="1:9">
      <c r="A4955" s="7"/>
      <c r="B4955" s="7"/>
      <c r="C4955" s="302"/>
      <c r="D4955" s="7"/>
      <c r="E4955" s="7"/>
      <c r="F4955" s="7"/>
      <c r="G4955" s="32"/>
      <c r="H4955" s="7"/>
      <c r="I4955" s="7"/>
    </row>
    <row r="4956" spans="1:9">
      <c r="A4956" s="7"/>
      <c r="B4956" s="7"/>
      <c r="C4956" s="302"/>
      <c r="D4956" s="7"/>
      <c r="E4956" s="7"/>
      <c r="F4956" s="7"/>
      <c r="G4956" s="32"/>
      <c r="H4956" s="7"/>
      <c r="I4956" s="7"/>
    </row>
    <row r="4957" spans="1:9">
      <c r="A4957" s="7"/>
      <c r="B4957" s="7"/>
      <c r="C4957" s="302"/>
      <c r="D4957" s="7"/>
      <c r="E4957" s="7"/>
      <c r="F4957" s="7"/>
      <c r="G4957" s="32"/>
      <c r="H4957" s="7"/>
      <c r="I4957" s="7"/>
    </row>
    <row r="4958" spans="1:9">
      <c r="A4958" s="7"/>
      <c r="B4958" s="7"/>
      <c r="C4958" s="302"/>
      <c r="D4958" s="7"/>
      <c r="E4958" s="7"/>
      <c r="F4958" s="7"/>
      <c r="G4958" s="32"/>
      <c r="H4958" s="7"/>
      <c r="I4958" s="7"/>
    </row>
    <row r="4959" spans="1:9">
      <c r="A4959" s="7"/>
      <c r="B4959" s="7"/>
      <c r="C4959" s="302"/>
      <c r="D4959" s="7"/>
      <c r="E4959" s="7"/>
      <c r="F4959" s="7"/>
      <c r="G4959" s="32"/>
      <c r="H4959" s="7"/>
      <c r="I4959" s="7"/>
    </row>
    <row r="4960" spans="1:9">
      <c r="A4960" s="7"/>
      <c r="B4960" s="7"/>
      <c r="C4960" s="302"/>
      <c r="D4960" s="7"/>
      <c r="E4960" s="7"/>
      <c r="F4960" s="7"/>
      <c r="G4960" s="32"/>
      <c r="H4960" s="7"/>
      <c r="I4960" s="7"/>
    </row>
    <row r="4961" spans="1:9">
      <c r="A4961" s="7"/>
      <c r="B4961" s="7"/>
      <c r="C4961" s="302"/>
      <c r="D4961" s="7"/>
      <c r="E4961" s="7"/>
      <c r="F4961" s="7"/>
      <c r="G4961" s="32"/>
      <c r="H4961" s="7"/>
      <c r="I4961" s="7"/>
    </row>
    <row r="4962" spans="1:9">
      <c r="A4962" s="7"/>
      <c r="B4962" s="7"/>
      <c r="C4962" s="302"/>
      <c r="D4962" s="7"/>
      <c r="E4962" s="7"/>
      <c r="F4962" s="7"/>
      <c r="G4962" s="32"/>
      <c r="H4962" s="7"/>
      <c r="I4962" s="7"/>
    </row>
    <row r="4963" spans="1:9">
      <c r="A4963" s="7"/>
      <c r="B4963" s="7"/>
      <c r="C4963" s="302"/>
      <c r="D4963" s="7"/>
      <c r="E4963" s="7"/>
      <c r="F4963" s="7"/>
      <c r="G4963" s="32"/>
      <c r="H4963" s="7"/>
      <c r="I4963" s="7"/>
    </row>
    <row r="4964" spans="1:9">
      <c r="A4964" s="7"/>
      <c r="B4964" s="7"/>
      <c r="C4964" s="302"/>
      <c r="D4964" s="7"/>
      <c r="E4964" s="7"/>
      <c r="F4964" s="7"/>
      <c r="G4964" s="32"/>
      <c r="H4964" s="7"/>
      <c r="I4964" s="7"/>
    </row>
    <row r="4965" spans="1:9">
      <c r="A4965" s="7"/>
      <c r="B4965" s="7"/>
      <c r="C4965" s="302"/>
      <c r="D4965" s="7"/>
      <c r="E4965" s="7"/>
      <c r="F4965" s="7"/>
      <c r="G4965" s="32"/>
      <c r="H4965" s="7"/>
      <c r="I4965" s="7"/>
    </row>
    <row r="4966" spans="1:9">
      <c r="A4966" s="7"/>
      <c r="B4966" s="7"/>
      <c r="C4966" s="302"/>
      <c r="D4966" s="7"/>
      <c r="E4966" s="7"/>
      <c r="F4966" s="7"/>
      <c r="G4966" s="32"/>
      <c r="H4966" s="7"/>
      <c r="I4966" s="7"/>
    </row>
    <row r="4967" spans="1:9">
      <c r="A4967" s="7"/>
      <c r="B4967" s="7"/>
      <c r="C4967" s="302"/>
      <c r="D4967" s="7"/>
      <c r="E4967" s="7"/>
      <c r="F4967" s="7"/>
      <c r="G4967" s="32"/>
      <c r="H4967" s="7"/>
      <c r="I4967" s="7"/>
    </row>
    <row r="4968" spans="1:9">
      <c r="A4968" s="7"/>
      <c r="B4968" s="7"/>
      <c r="C4968" s="302"/>
      <c r="D4968" s="7"/>
      <c r="E4968" s="7"/>
      <c r="F4968" s="7"/>
      <c r="G4968" s="32"/>
      <c r="H4968" s="7"/>
      <c r="I4968" s="7"/>
    </row>
    <row r="4969" spans="1:9">
      <c r="A4969" s="7"/>
      <c r="B4969" s="7"/>
      <c r="C4969" s="302"/>
      <c r="D4969" s="7"/>
      <c r="E4969" s="7"/>
      <c r="F4969" s="7"/>
      <c r="G4969" s="32"/>
      <c r="H4969" s="7"/>
      <c r="I4969" s="7"/>
    </row>
    <row r="4970" spans="1:9">
      <c r="A4970" s="7"/>
      <c r="B4970" s="7"/>
      <c r="C4970" s="302"/>
      <c r="D4970" s="7"/>
      <c r="E4970" s="7"/>
      <c r="F4970" s="7"/>
      <c r="G4970" s="32"/>
      <c r="H4970" s="7"/>
      <c r="I4970" s="7"/>
    </row>
    <row r="4971" spans="1:9">
      <c r="A4971" s="7"/>
      <c r="B4971" s="7"/>
      <c r="C4971" s="302"/>
      <c r="D4971" s="7"/>
      <c r="E4971" s="7"/>
      <c r="F4971" s="7"/>
      <c r="G4971" s="32"/>
      <c r="H4971" s="7"/>
      <c r="I4971" s="7"/>
    </row>
    <row r="4972" spans="1:9">
      <c r="A4972" s="7"/>
      <c r="B4972" s="7"/>
      <c r="C4972" s="302"/>
      <c r="D4972" s="7"/>
      <c r="E4972" s="7"/>
      <c r="F4972" s="7"/>
      <c r="G4972" s="32"/>
      <c r="H4972" s="7"/>
      <c r="I4972" s="7"/>
    </row>
    <row r="4973" spans="1:9">
      <c r="A4973" s="7"/>
      <c r="B4973" s="7"/>
      <c r="C4973" s="302"/>
      <c r="D4973" s="7"/>
      <c r="E4973" s="7"/>
      <c r="F4973" s="7"/>
      <c r="G4973" s="32"/>
      <c r="H4973" s="7"/>
      <c r="I4973" s="7"/>
    </row>
    <row r="4974" spans="1:9">
      <c r="A4974" s="7"/>
      <c r="B4974" s="7"/>
      <c r="C4974" s="302"/>
      <c r="D4974" s="7"/>
      <c r="E4974" s="7"/>
      <c r="F4974" s="7"/>
      <c r="G4974" s="32"/>
      <c r="H4974" s="7"/>
      <c r="I4974" s="7"/>
    </row>
    <row r="4975" spans="1:9">
      <c r="A4975" s="7"/>
      <c r="B4975" s="7"/>
      <c r="C4975" s="302"/>
      <c r="D4975" s="7"/>
      <c r="E4975" s="7"/>
      <c r="F4975" s="7"/>
      <c r="G4975" s="32"/>
      <c r="H4975" s="7"/>
      <c r="I4975" s="7"/>
    </row>
    <row r="4976" spans="1:9">
      <c r="A4976" s="7"/>
      <c r="B4976" s="7"/>
      <c r="C4976" s="302"/>
      <c r="D4976" s="7"/>
      <c r="E4976" s="7"/>
      <c r="F4976" s="7"/>
      <c r="G4976" s="32"/>
      <c r="H4976" s="7"/>
      <c r="I4976" s="7"/>
    </row>
    <row r="4977" spans="1:9">
      <c r="A4977" s="7"/>
      <c r="B4977" s="7"/>
      <c r="C4977" s="302"/>
      <c r="D4977" s="7"/>
      <c r="E4977" s="7"/>
      <c r="F4977" s="7"/>
      <c r="G4977" s="32"/>
      <c r="H4977" s="7"/>
      <c r="I4977" s="7"/>
    </row>
    <row r="4978" spans="1:9">
      <c r="A4978" s="7"/>
      <c r="B4978" s="7"/>
      <c r="C4978" s="302"/>
      <c r="D4978" s="7"/>
      <c r="E4978" s="7"/>
      <c r="F4978" s="7"/>
      <c r="G4978" s="32"/>
      <c r="H4978" s="7"/>
      <c r="I4978" s="7"/>
    </row>
    <row r="4979" spans="1:9">
      <c r="A4979" s="7"/>
      <c r="B4979" s="7"/>
      <c r="C4979" s="302"/>
      <c r="D4979" s="7"/>
      <c r="E4979" s="7"/>
      <c r="F4979" s="7"/>
      <c r="G4979" s="32"/>
      <c r="H4979" s="7"/>
      <c r="I4979" s="7"/>
    </row>
    <row r="4980" spans="1:9">
      <c r="A4980" s="7"/>
      <c r="B4980" s="7"/>
      <c r="C4980" s="302"/>
      <c r="D4980" s="7"/>
      <c r="E4980" s="7"/>
      <c r="F4980" s="7"/>
      <c r="G4980" s="32"/>
      <c r="H4980" s="7"/>
      <c r="I4980" s="7"/>
    </row>
    <row r="4981" spans="1:9">
      <c r="A4981" s="7"/>
      <c r="B4981" s="7"/>
      <c r="C4981" s="302"/>
      <c r="D4981" s="7"/>
      <c r="E4981" s="7"/>
      <c r="F4981" s="7"/>
      <c r="G4981" s="32"/>
      <c r="H4981" s="7"/>
      <c r="I4981" s="7"/>
    </row>
    <row r="4982" spans="1:9">
      <c r="A4982" s="7"/>
      <c r="B4982" s="7"/>
      <c r="C4982" s="302"/>
      <c r="D4982" s="7"/>
      <c r="E4982" s="7"/>
      <c r="F4982" s="7"/>
      <c r="G4982" s="32"/>
      <c r="H4982" s="7"/>
      <c r="I4982" s="7"/>
    </row>
    <row r="4983" spans="1:9">
      <c r="A4983" s="7"/>
      <c r="B4983" s="7"/>
      <c r="C4983" s="302"/>
      <c r="D4983" s="7"/>
      <c r="E4983" s="7"/>
      <c r="F4983" s="7"/>
      <c r="G4983" s="32"/>
      <c r="H4983" s="7"/>
      <c r="I4983" s="7"/>
    </row>
    <row r="4984" spans="1:9">
      <c r="A4984" s="7"/>
      <c r="B4984" s="7"/>
      <c r="C4984" s="302"/>
      <c r="D4984" s="7"/>
      <c r="E4984" s="7"/>
      <c r="F4984" s="7"/>
      <c r="G4984" s="32"/>
      <c r="H4984" s="7"/>
      <c r="I4984" s="7"/>
    </row>
    <row r="4985" spans="1:9">
      <c r="A4985" s="7"/>
      <c r="B4985" s="7"/>
      <c r="C4985" s="302"/>
      <c r="D4985" s="7"/>
      <c r="E4985" s="7"/>
      <c r="F4985" s="7"/>
      <c r="G4985" s="32"/>
      <c r="H4985" s="7"/>
      <c r="I4985" s="7"/>
    </row>
    <row r="4986" spans="1:9">
      <c r="A4986" s="7"/>
      <c r="B4986" s="7"/>
      <c r="C4986" s="302"/>
      <c r="D4986" s="7"/>
      <c r="E4986" s="7"/>
      <c r="F4986" s="7"/>
      <c r="G4986" s="32"/>
      <c r="H4986" s="7"/>
      <c r="I4986" s="7"/>
    </row>
    <row r="4987" spans="1:9">
      <c r="A4987" s="7"/>
      <c r="B4987" s="7"/>
      <c r="C4987" s="302"/>
      <c r="D4987" s="7"/>
      <c r="E4987" s="7"/>
      <c r="F4987" s="7"/>
      <c r="G4987" s="32"/>
      <c r="H4987" s="7"/>
      <c r="I4987" s="7"/>
    </row>
    <row r="4988" spans="1:9">
      <c r="A4988" s="7"/>
      <c r="B4988" s="7"/>
      <c r="C4988" s="302"/>
      <c r="D4988" s="7"/>
      <c r="E4988" s="7"/>
      <c r="F4988" s="7"/>
      <c r="G4988" s="32"/>
      <c r="H4988" s="7"/>
      <c r="I4988" s="7"/>
    </row>
    <row r="4989" spans="1:9">
      <c r="A4989" s="7"/>
      <c r="B4989" s="7"/>
      <c r="C4989" s="302"/>
      <c r="D4989" s="7"/>
      <c r="E4989" s="7"/>
      <c r="F4989" s="7"/>
      <c r="G4989" s="32"/>
      <c r="H4989" s="7"/>
      <c r="I4989" s="7"/>
    </row>
    <row r="4990" spans="1:9">
      <c r="A4990" s="7"/>
      <c r="B4990" s="7"/>
      <c r="C4990" s="302"/>
      <c r="D4990" s="7"/>
      <c r="E4990" s="7"/>
      <c r="F4990" s="7"/>
      <c r="G4990" s="32"/>
      <c r="H4990" s="7"/>
      <c r="I4990" s="7"/>
    </row>
    <row r="4991" spans="1:9">
      <c r="A4991" s="7"/>
      <c r="B4991" s="7"/>
      <c r="C4991" s="302"/>
      <c r="D4991" s="7"/>
      <c r="E4991" s="7"/>
      <c r="F4991" s="7"/>
      <c r="G4991" s="32"/>
      <c r="H4991" s="7"/>
      <c r="I4991" s="7"/>
    </row>
    <row r="4992" spans="1:9">
      <c r="A4992" s="7"/>
      <c r="B4992" s="7"/>
      <c r="C4992" s="302"/>
      <c r="D4992" s="7"/>
      <c r="E4992" s="7"/>
      <c r="F4992" s="7"/>
      <c r="G4992" s="32"/>
      <c r="H4992" s="7"/>
      <c r="I4992" s="7"/>
    </row>
    <row r="4993" spans="1:9">
      <c r="A4993" s="7"/>
      <c r="B4993" s="7"/>
      <c r="C4993" s="302"/>
      <c r="D4993" s="7"/>
      <c r="E4993" s="7"/>
      <c r="F4993" s="7"/>
      <c r="G4993" s="32"/>
      <c r="H4993" s="7"/>
      <c r="I4993" s="7"/>
    </row>
    <row r="4994" spans="1:9">
      <c r="A4994" s="7"/>
      <c r="B4994" s="7"/>
      <c r="C4994" s="302"/>
      <c r="D4994" s="7"/>
      <c r="E4994" s="7"/>
      <c r="F4994" s="7"/>
      <c r="G4994" s="32"/>
      <c r="H4994" s="7"/>
      <c r="I4994" s="7"/>
    </row>
    <row r="4995" spans="1:9">
      <c r="A4995" s="7"/>
      <c r="B4995" s="7"/>
      <c r="C4995" s="302"/>
      <c r="D4995" s="7"/>
      <c r="E4995" s="7"/>
      <c r="F4995" s="7"/>
      <c r="G4995" s="32"/>
      <c r="H4995" s="7"/>
      <c r="I4995" s="7"/>
    </row>
    <row r="4996" spans="1:9">
      <c r="A4996" s="7"/>
      <c r="B4996" s="7"/>
      <c r="C4996" s="302"/>
      <c r="D4996" s="7"/>
      <c r="E4996" s="7"/>
      <c r="F4996" s="7"/>
      <c r="G4996" s="32"/>
      <c r="H4996" s="7"/>
      <c r="I4996" s="7"/>
    </row>
    <row r="4997" spans="1:9">
      <c r="A4997" s="7"/>
      <c r="B4997" s="7"/>
      <c r="C4997" s="302"/>
      <c r="D4997" s="7"/>
      <c r="E4997" s="7"/>
      <c r="F4997" s="7"/>
      <c r="G4997" s="32"/>
      <c r="H4997" s="7"/>
      <c r="I4997" s="7"/>
    </row>
    <row r="4998" spans="1:9">
      <c r="A4998" s="7"/>
      <c r="B4998" s="7"/>
      <c r="C4998" s="302"/>
      <c r="D4998" s="7"/>
      <c r="E4998" s="7"/>
      <c r="F4998" s="7"/>
      <c r="G4998" s="32"/>
      <c r="H4998" s="7"/>
      <c r="I4998" s="7"/>
    </row>
    <row r="4999" spans="1:9">
      <c r="A4999" s="7"/>
      <c r="B4999" s="7"/>
      <c r="C4999" s="302"/>
      <c r="D4999" s="7"/>
      <c r="E4999" s="7"/>
      <c r="F4999" s="7"/>
      <c r="G4999" s="32"/>
      <c r="H4999" s="7"/>
      <c r="I4999" s="7"/>
    </row>
    <row r="5000" spans="1:9">
      <c r="A5000" s="7"/>
      <c r="B5000" s="7"/>
      <c r="C5000" s="302"/>
      <c r="D5000" s="7"/>
      <c r="E5000" s="7"/>
      <c r="F5000" s="7"/>
      <c r="G5000" s="32"/>
      <c r="H5000" s="7"/>
      <c r="I5000" s="7"/>
    </row>
    <row r="5001" spans="1:9">
      <c r="A5001" s="7"/>
      <c r="B5001" s="7"/>
      <c r="C5001" s="302"/>
      <c r="D5001" s="7"/>
      <c r="E5001" s="7"/>
      <c r="F5001" s="7"/>
      <c r="G5001" s="32"/>
      <c r="H5001" s="7"/>
      <c r="I5001" s="7"/>
    </row>
    <row r="5002" spans="1:9">
      <c r="A5002" s="7"/>
      <c r="B5002" s="7"/>
      <c r="C5002" s="302"/>
      <c r="D5002" s="7"/>
      <c r="E5002" s="7"/>
      <c r="F5002" s="7"/>
      <c r="G5002" s="32"/>
      <c r="H5002" s="7"/>
      <c r="I5002" s="7"/>
    </row>
    <row r="5003" spans="1:9">
      <c r="A5003" s="7"/>
      <c r="B5003" s="7"/>
      <c r="C5003" s="302"/>
      <c r="D5003" s="7"/>
      <c r="E5003" s="7"/>
      <c r="F5003" s="7"/>
      <c r="G5003" s="32"/>
      <c r="H5003" s="7"/>
      <c r="I5003" s="7"/>
    </row>
    <row r="5004" spans="1:9">
      <c r="A5004" s="7"/>
      <c r="B5004" s="7"/>
      <c r="C5004" s="302"/>
      <c r="D5004" s="7"/>
      <c r="E5004" s="7"/>
      <c r="F5004" s="7"/>
      <c r="G5004" s="32"/>
      <c r="H5004" s="7"/>
      <c r="I5004" s="7"/>
    </row>
    <row r="5005" spans="1:9">
      <c r="A5005" s="7"/>
      <c r="B5005" s="7"/>
      <c r="C5005" s="302"/>
      <c r="D5005" s="7"/>
      <c r="E5005" s="7"/>
      <c r="F5005" s="7"/>
      <c r="G5005" s="32"/>
      <c r="H5005" s="7"/>
      <c r="I5005" s="7"/>
    </row>
    <row r="5006" spans="1:9">
      <c r="A5006" s="7"/>
      <c r="B5006" s="7"/>
      <c r="C5006" s="302"/>
      <c r="D5006" s="7"/>
      <c r="E5006" s="7"/>
      <c r="F5006" s="7"/>
      <c r="G5006" s="32"/>
      <c r="H5006" s="7"/>
      <c r="I5006" s="7"/>
    </row>
    <row r="5007" spans="1:9">
      <c r="A5007" s="7"/>
      <c r="B5007" s="7"/>
      <c r="C5007" s="302"/>
      <c r="D5007" s="7"/>
      <c r="E5007" s="7"/>
      <c r="F5007" s="7"/>
      <c r="G5007" s="32"/>
      <c r="H5007" s="7"/>
      <c r="I5007" s="7"/>
    </row>
    <row r="5008" spans="1:9">
      <c r="A5008" s="7"/>
      <c r="B5008" s="7"/>
      <c r="C5008" s="302"/>
      <c r="D5008" s="7"/>
      <c r="E5008" s="7"/>
      <c r="F5008" s="7"/>
      <c r="G5008" s="32"/>
      <c r="H5008" s="7"/>
      <c r="I5008" s="7"/>
    </row>
    <row r="5009" spans="1:9">
      <c r="A5009" s="7"/>
      <c r="B5009" s="7"/>
      <c r="C5009" s="302"/>
      <c r="D5009" s="7"/>
      <c r="E5009" s="7"/>
      <c r="F5009" s="7"/>
      <c r="G5009" s="32"/>
      <c r="H5009" s="7"/>
      <c r="I5009" s="7"/>
    </row>
    <row r="5010" spans="1:9">
      <c r="A5010" s="7"/>
      <c r="B5010" s="7"/>
      <c r="C5010" s="302"/>
      <c r="D5010" s="7"/>
      <c r="E5010" s="7"/>
      <c r="F5010" s="7"/>
      <c r="G5010" s="32"/>
      <c r="H5010" s="7"/>
      <c r="I5010" s="7"/>
    </row>
    <row r="5011" spans="1:9">
      <c r="A5011" s="7"/>
      <c r="B5011" s="7"/>
      <c r="C5011" s="302"/>
      <c r="D5011" s="7"/>
      <c r="E5011" s="7"/>
      <c r="F5011" s="7"/>
      <c r="G5011" s="32"/>
      <c r="H5011" s="7"/>
      <c r="I5011" s="7"/>
    </row>
    <row r="5012" spans="1:9">
      <c r="A5012" s="7"/>
      <c r="B5012" s="7"/>
      <c r="C5012" s="302"/>
      <c r="D5012" s="7"/>
      <c r="E5012" s="7"/>
      <c r="F5012" s="7"/>
      <c r="G5012" s="32"/>
      <c r="H5012" s="7"/>
      <c r="I5012" s="7"/>
    </row>
    <row r="5013" spans="1:9">
      <c r="A5013" s="7"/>
      <c r="B5013" s="7"/>
      <c r="C5013" s="302"/>
      <c r="D5013" s="7"/>
      <c r="E5013" s="7"/>
      <c r="F5013" s="7"/>
      <c r="G5013" s="32"/>
      <c r="H5013" s="7"/>
      <c r="I5013" s="7"/>
    </row>
    <row r="5014" spans="1:9">
      <c r="A5014" s="7"/>
      <c r="B5014" s="7"/>
      <c r="C5014" s="302"/>
      <c r="D5014" s="7"/>
      <c r="E5014" s="7"/>
      <c r="F5014" s="7"/>
      <c r="G5014" s="32"/>
      <c r="H5014" s="7"/>
      <c r="I5014" s="7"/>
    </row>
    <row r="5015" spans="1:9">
      <c r="A5015" s="7"/>
      <c r="B5015" s="7"/>
      <c r="C5015" s="302"/>
      <c r="D5015" s="7"/>
      <c r="E5015" s="7"/>
      <c r="F5015" s="7"/>
      <c r="G5015" s="32"/>
      <c r="H5015" s="7"/>
      <c r="I5015" s="7"/>
    </row>
    <row r="5016" spans="1:9">
      <c r="A5016" s="7"/>
      <c r="B5016" s="7"/>
      <c r="C5016" s="302"/>
      <c r="D5016" s="7"/>
      <c r="E5016" s="7"/>
      <c r="F5016" s="7"/>
      <c r="G5016" s="32"/>
      <c r="H5016" s="7"/>
      <c r="I5016" s="7"/>
    </row>
    <row r="5017" spans="1:9">
      <c r="A5017" s="7"/>
      <c r="B5017" s="7"/>
      <c r="C5017" s="302"/>
      <c r="D5017" s="7"/>
      <c r="E5017" s="7"/>
      <c r="F5017" s="7"/>
      <c r="G5017" s="32"/>
      <c r="H5017" s="7"/>
      <c r="I5017" s="7"/>
    </row>
    <row r="5018" spans="1:9">
      <c r="A5018" s="7"/>
      <c r="B5018" s="7"/>
      <c r="C5018" s="302"/>
      <c r="D5018" s="7"/>
      <c r="E5018" s="7"/>
      <c r="F5018" s="7"/>
      <c r="G5018" s="32"/>
      <c r="H5018" s="7"/>
      <c r="I5018" s="7"/>
    </row>
    <row r="5019" spans="1:9">
      <c r="A5019" s="7"/>
      <c r="B5019" s="7"/>
      <c r="C5019" s="302"/>
      <c r="D5019" s="7"/>
      <c r="E5019" s="7"/>
      <c r="F5019" s="7"/>
      <c r="G5019" s="32"/>
      <c r="H5019" s="7"/>
      <c r="I5019" s="7"/>
    </row>
    <row r="5020" spans="1:9">
      <c r="A5020" s="7"/>
      <c r="B5020" s="7"/>
      <c r="C5020" s="302"/>
      <c r="D5020" s="7"/>
      <c r="E5020" s="7"/>
      <c r="F5020" s="7"/>
      <c r="G5020" s="32"/>
      <c r="H5020" s="7"/>
      <c r="I5020" s="7"/>
    </row>
    <row r="5021" spans="1:9">
      <c r="A5021" s="7"/>
      <c r="B5021" s="7"/>
      <c r="C5021" s="302"/>
      <c r="D5021" s="7"/>
      <c r="E5021" s="7"/>
      <c r="F5021" s="7"/>
      <c r="G5021" s="32"/>
      <c r="H5021" s="7"/>
      <c r="I5021" s="7"/>
    </row>
    <row r="5022" spans="1:9">
      <c r="A5022" s="7"/>
      <c r="B5022" s="7"/>
      <c r="C5022" s="302"/>
      <c r="D5022" s="7"/>
      <c r="E5022" s="7"/>
      <c r="F5022" s="7"/>
      <c r="G5022" s="32"/>
      <c r="H5022" s="7"/>
      <c r="I5022" s="7"/>
    </row>
    <row r="5023" spans="1:9">
      <c r="A5023" s="7"/>
      <c r="B5023" s="7"/>
      <c r="C5023" s="302"/>
      <c r="D5023" s="7"/>
      <c r="E5023" s="7"/>
      <c r="F5023" s="7"/>
      <c r="G5023" s="32"/>
      <c r="H5023" s="7"/>
      <c r="I5023" s="7"/>
    </row>
    <row r="5024" spans="1:9">
      <c r="A5024" s="7"/>
      <c r="B5024" s="7"/>
      <c r="C5024" s="302"/>
      <c r="D5024" s="7"/>
      <c r="E5024" s="7"/>
      <c r="F5024" s="7"/>
      <c r="G5024" s="32"/>
      <c r="H5024" s="7"/>
      <c r="I5024" s="7"/>
    </row>
    <row r="5025" spans="1:9">
      <c r="A5025" s="7"/>
      <c r="B5025" s="7"/>
      <c r="C5025" s="302"/>
      <c r="D5025" s="7"/>
      <c r="E5025" s="7"/>
      <c r="F5025" s="7"/>
      <c r="G5025" s="32"/>
      <c r="H5025" s="7"/>
      <c r="I5025" s="7"/>
    </row>
    <row r="5026" spans="1:9">
      <c r="A5026" s="7"/>
      <c r="B5026" s="7"/>
      <c r="C5026" s="302"/>
      <c r="D5026" s="7"/>
      <c r="E5026" s="7"/>
      <c r="F5026" s="7"/>
      <c r="G5026" s="32"/>
      <c r="H5026" s="7"/>
      <c r="I5026" s="7"/>
    </row>
    <row r="5027" spans="1:9">
      <c r="A5027" s="7"/>
      <c r="B5027" s="7"/>
      <c r="C5027" s="302"/>
      <c r="D5027" s="7"/>
      <c r="E5027" s="7"/>
      <c r="F5027" s="7"/>
      <c r="G5027" s="32"/>
      <c r="H5027" s="7"/>
      <c r="I5027" s="7"/>
    </row>
    <row r="5028" spans="1:9">
      <c r="A5028" s="7"/>
      <c r="B5028" s="7"/>
      <c r="C5028" s="302"/>
      <c r="D5028" s="7"/>
      <c r="E5028" s="7"/>
      <c r="F5028" s="7"/>
      <c r="G5028" s="32"/>
      <c r="H5028" s="7"/>
      <c r="I5028" s="7"/>
    </row>
    <row r="5029" spans="1:9">
      <c r="A5029" s="7"/>
      <c r="B5029" s="7"/>
      <c r="C5029" s="302"/>
      <c r="D5029" s="7"/>
      <c r="E5029" s="7"/>
      <c r="F5029" s="7"/>
      <c r="G5029" s="32"/>
      <c r="H5029" s="7"/>
      <c r="I5029" s="7"/>
    </row>
    <row r="5030" spans="1:9">
      <c r="A5030" s="7"/>
      <c r="B5030" s="7"/>
      <c r="C5030" s="302"/>
      <c r="D5030" s="7"/>
      <c r="E5030" s="7"/>
      <c r="F5030" s="7"/>
      <c r="G5030" s="32"/>
      <c r="H5030" s="7"/>
      <c r="I5030" s="7"/>
    </row>
    <row r="5031" spans="1:9">
      <c r="A5031" s="7"/>
      <c r="B5031" s="7"/>
      <c r="C5031" s="302"/>
      <c r="D5031" s="7"/>
      <c r="E5031" s="7"/>
      <c r="F5031" s="7"/>
      <c r="G5031" s="32"/>
      <c r="H5031" s="7"/>
      <c r="I5031" s="7"/>
    </row>
    <row r="5032" spans="1:9">
      <c r="A5032" s="7"/>
      <c r="B5032" s="7"/>
      <c r="C5032" s="302"/>
      <c r="D5032" s="7"/>
      <c r="E5032" s="7"/>
      <c r="F5032" s="7"/>
      <c r="G5032" s="32"/>
      <c r="H5032" s="7"/>
      <c r="I5032" s="7"/>
    </row>
    <row r="5033" spans="1:9">
      <c r="A5033" s="7"/>
      <c r="B5033" s="7"/>
      <c r="C5033" s="302"/>
      <c r="D5033" s="7"/>
      <c r="E5033" s="7"/>
      <c r="F5033" s="7"/>
      <c r="G5033" s="32"/>
      <c r="H5033" s="7"/>
      <c r="I5033" s="7"/>
    </row>
    <row r="5034" spans="1:9">
      <c r="A5034" s="7"/>
      <c r="B5034" s="7"/>
      <c r="C5034" s="302"/>
      <c r="D5034" s="7"/>
      <c r="E5034" s="7"/>
      <c r="F5034" s="7"/>
      <c r="G5034" s="32"/>
      <c r="H5034" s="7"/>
      <c r="I5034" s="7"/>
    </row>
    <row r="5035" spans="1:9">
      <c r="A5035" s="7"/>
      <c r="B5035" s="7"/>
      <c r="C5035" s="302"/>
      <c r="D5035" s="7"/>
      <c r="E5035" s="7"/>
      <c r="F5035" s="7"/>
      <c r="G5035" s="32"/>
      <c r="H5035" s="7"/>
      <c r="I5035" s="7"/>
    </row>
    <row r="5036" spans="1:9">
      <c r="A5036" s="7"/>
      <c r="B5036" s="7"/>
      <c r="C5036" s="302"/>
      <c r="D5036" s="7"/>
      <c r="E5036" s="7"/>
      <c r="F5036" s="7"/>
      <c r="G5036" s="32"/>
      <c r="H5036" s="7"/>
      <c r="I5036" s="7"/>
    </row>
    <row r="5037" spans="1:9">
      <c r="A5037" s="7"/>
      <c r="B5037" s="7"/>
      <c r="C5037" s="302"/>
      <c r="D5037" s="7"/>
      <c r="E5037" s="7"/>
      <c r="F5037" s="7"/>
      <c r="G5037" s="32"/>
      <c r="H5037" s="7"/>
      <c r="I5037" s="7"/>
    </row>
    <row r="5038" spans="1:9">
      <c r="A5038" s="7"/>
      <c r="B5038" s="7"/>
      <c r="C5038" s="302"/>
      <c r="D5038" s="7"/>
      <c r="E5038" s="7"/>
      <c r="F5038" s="7"/>
      <c r="G5038" s="32"/>
      <c r="H5038" s="7"/>
      <c r="I5038" s="7"/>
    </row>
    <row r="5039" spans="1:9">
      <c r="A5039" s="7"/>
      <c r="B5039" s="7"/>
      <c r="C5039" s="302"/>
      <c r="D5039" s="7"/>
      <c r="E5039" s="7"/>
      <c r="F5039" s="7"/>
      <c r="G5039" s="32"/>
      <c r="H5039" s="7"/>
      <c r="I5039" s="7"/>
    </row>
    <row r="5040" spans="1:9">
      <c r="A5040" s="7"/>
      <c r="B5040" s="7"/>
      <c r="C5040" s="302"/>
      <c r="D5040" s="7"/>
      <c r="E5040" s="7"/>
      <c r="F5040" s="7"/>
      <c r="G5040" s="32"/>
      <c r="H5040" s="7"/>
      <c r="I5040" s="7"/>
    </row>
    <row r="5041" spans="1:9">
      <c r="A5041" s="7"/>
      <c r="B5041" s="7"/>
      <c r="C5041" s="302"/>
      <c r="D5041" s="7"/>
      <c r="E5041" s="7"/>
      <c r="F5041" s="7"/>
      <c r="G5041" s="32"/>
      <c r="H5041" s="7"/>
      <c r="I5041" s="7"/>
    </row>
    <row r="5042" spans="1:9">
      <c r="A5042" s="7"/>
      <c r="B5042" s="7"/>
      <c r="C5042" s="302"/>
      <c r="D5042" s="7"/>
      <c r="E5042" s="7"/>
      <c r="F5042" s="7"/>
      <c r="G5042" s="32"/>
      <c r="H5042" s="7"/>
      <c r="I5042" s="7"/>
    </row>
    <row r="5043" spans="1:9">
      <c r="A5043" s="7"/>
      <c r="B5043" s="7"/>
      <c r="C5043" s="302"/>
      <c r="D5043" s="7"/>
      <c r="E5043" s="7"/>
      <c r="F5043" s="7"/>
      <c r="G5043" s="32"/>
      <c r="H5043" s="7"/>
      <c r="I5043" s="7"/>
    </row>
    <row r="5044" spans="1:9">
      <c r="A5044" s="7"/>
      <c r="B5044" s="7"/>
      <c r="C5044" s="302"/>
      <c r="D5044" s="7"/>
      <c r="E5044" s="7"/>
      <c r="F5044" s="7"/>
      <c r="G5044" s="32"/>
      <c r="H5044" s="7"/>
      <c r="I5044" s="7"/>
    </row>
    <row r="5045" spans="1:9">
      <c r="A5045" s="7"/>
      <c r="B5045" s="7"/>
      <c r="C5045" s="302"/>
      <c r="D5045" s="7"/>
      <c r="E5045" s="7"/>
      <c r="F5045" s="7"/>
      <c r="G5045" s="32"/>
      <c r="H5045" s="7"/>
      <c r="I5045" s="7"/>
    </row>
    <row r="5046" spans="1:9">
      <c r="A5046" s="7"/>
      <c r="B5046" s="7"/>
      <c r="C5046" s="302"/>
      <c r="D5046" s="7"/>
      <c r="E5046" s="7"/>
      <c r="F5046" s="7"/>
      <c r="G5046" s="32"/>
      <c r="H5046" s="7"/>
      <c r="I5046" s="7"/>
    </row>
    <row r="5047" spans="1:9">
      <c r="A5047" s="7"/>
      <c r="B5047" s="7"/>
      <c r="C5047" s="302"/>
      <c r="D5047" s="7"/>
      <c r="E5047" s="7"/>
      <c r="F5047" s="7"/>
      <c r="G5047" s="32"/>
      <c r="H5047" s="7"/>
      <c r="I5047" s="7"/>
    </row>
    <row r="5048" spans="1:9">
      <c r="A5048" s="7"/>
      <c r="B5048" s="7"/>
      <c r="C5048" s="302"/>
      <c r="D5048" s="7"/>
      <c r="E5048" s="7"/>
      <c r="F5048" s="7"/>
      <c r="G5048" s="32"/>
      <c r="H5048" s="7"/>
      <c r="I5048" s="7"/>
    </row>
    <row r="5049" spans="1:9">
      <c r="A5049" s="7"/>
      <c r="B5049" s="7"/>
      <c r="C5049" s="302"/>
      <c r="D5049" s="7"/>
      <c r="E5049" s="7"/>
      <c r="F5049" s="7"/>
      <c r="G5049" s="32"/>
      <c r="H5049" s="7"/>
      <c r="I5049" s="7"/>
    </row>
    <row r="5050" spans="1:9">
      <c r="A5050" s="7"/>
      <c r="B5050" s="7"/>
      <c r="C5050" s="302"/>
      <c r="D5050" s="7"/>
      <c r="E5050" s="7"/>
      <c r="F5050" s="7"/>
      <c r="G5050" s="32"/>
      <c r="H5050" s="7"/>
      <c r="I5050" s="7"/>
    </row>
    <row r="5051" spans="1:9">
      <c r="A5051" s="7"/>
      <c r="B5051" s="7"/>
      <c r="C5051" s="302"/>
      <c r="D5051" s="7"/>
      <c r="E5051" s="7"/>
      <c r="F5051" s="7"/>
      <c r="G5051" s="32"/>
      <c r="H5051" s="7"/>
      <c r="I5051" s="7"/>
    </row>
    <row r="5052" spans="1:9">
      <c r="A5052" s="7"/>
      <c r="B5052" s="7"/>
      <c r="C5052" s="302"/>
      <c r="D5052" s="7"/>
      <c r="E5052" s="7"/>
      <c r="F5052" s="7"/>
      <c r="G5052" s="32"/>
      <c r="H5052" s="7"/>
      <c r="I5052" s="7"/>
    </row>
    <row r="5053" spans="1:9">
      <c r="A5053" s="7"/>
      <c r="B5053" s="7"/>
      <c r="C5053" s="302"/>
      <c r="D5053" s="7"/>
      <c r="E5053" s="7"/>
      <c r="F5053" s="7"/>
      <c r="G5053" s="32"/>
      <c r="H5053" s="7"/>
      <c r="I5053" s="7"/>
    </row>
    <row r="5054" spans="1:9">
      <c r="A5054" s="7"/>
      <c r="B5054" s="7"/>
      <c r="C5054" s="302"/>
      <c r="D5054" s="7"/>
      <c r="E5054" s="7"/>
      <c r="F5054" s="7"/>
      <c r="G5054" s="32"/>
      <c r="H5054" s="7"/>
      <c r="I5054" s="7"/>
    </row>
    <row r="5055" spans="1:9">
      <c r="A5055" s="7"/>
      <c r="B5055" s="7"/>
      <c r="C5055" s="302"/>
      <c r="D5055" s="7"/>
      <c r="E5055" s="7"/>
      <c r="F5055" s="7"/>
      <c r="G5055" s="32"/>
      <c r="H5055" s="7"/>
      <c r="I5055" s="7"/>
    </row>
    <row r="5056" spans="1:9">
      <c r="A5056" s="7"/>
      <c r="B5056" s="7"/>
      <c r="C5056" s="302"/>
      <c r="D5056" s="7"/>
      <c r="E5056" s="7"/>
      <c r="F5056" s="7"/>
      <c r="G5056" s="32"/>
      <c r="H5056" s="7"/>
      <c r="I5056" s="7"/>
    </row>
    <row r="5057" spans="1:9">
      <c r="A5057" s="7"/>
      <c r="B5057" s="7"/>
      <c r="C5057" s="302"/>
      <c r="D5057" s="7"/>
      <c r="E5057" s="7"/>
      <c r="F5057" s="7"/>
      <c r="G5057" s="32"/>
      <c r="H5057" s="7"/>
      <c r="I5057" s="7"/>
    </row>
    <row r="5058" spans="1:9">
      <c r="A5058" s="7"/>
      <c r="B5058" s="7"/>
      <c r="C5058" s="302"/>
      <c r="D5058" s="7"/>
      <c r="E5058" s="7"/>
      <c r="F5058" s="7"/>
      <c r="G5058" s="32"/>
      <c r="H5058" s="7"/>
      <c r="I5058" s="7"/>
    </row>
    <row r="5059" spans="1:9">
      <c r="A5059" s="7"/>
      <c r="B5059" s="7"/>
      <c r="C5059" s="302"/>
      <c r="D5059" s="7"/>
      <c r="E5059" s="7"/>
      <c r="F5059" s="7"/>
      <c r="G5059" s="32"/>
      <c r="H5059" s="7"/>
      <c r="I5059" s="7"/>
    </row>
    <row r="5060" spans="1:9">
      <c r="A5060" s="7"/>
      <c r="B5060" s="7"/>
      <c r="C5060" s="302"/>
      <c r="D5060" s="7"/>
      <c r="E5060" s="7"/>
      <c r="F5060" s="7"/>
      <c r="G5060" s="32"/>
      <c r="H5060" s="7"/>
      <c r="I5060" s="7"/>
    </row>
    <row r="5061" spans="1:9">
      <c r="A5061" s="7"/>
      <c r="B5061" s="7"/>
      <c r="C5061" s="302"/>
      <c r="D5061" s="7"/>
      <c r="E5061" s="7"/>
      <c r="F5061" s="7"/>
      <c r="G5061" s="32"/>
      <c r="H5061" s="7"/>
      <c r="I5061" s="7"/>
    </row>
    <row r="5062" spans="1:9">
      <c r="A5062" s="7"/>
      <c r="B5062" s="7"/>
      <c r="C5062" s="302"/>
      <c r="D5062" s="7"/>
      <c r="E5062" s="7"/>
      <c r="F5062" s="7"/>
      <c r="G5062" s="32"/>
      <c r="H5062" s="7"/>
      <c r="I5062" s="7"/>
    </row>
    <row r="5063" spans="1:9">
      <c r="A5063" s="7"/>
      <c r="B5063" s="7"/>
      <c r="C5063" s="302"/>
      <c r="D5063" s="7"/>
      <c r="E5063" s="7"/>
      <c r="F5063" s="7"/>
      <c r="G5063" s="32"/>
      <c r="H5063" s="7"/>
      <c r="I5063" s="7"/>
    </row>
    <row r="5064" spans="1:9">
      <c r="A5064" s="7"/>
      <c r="B5064" s="7"/>
      <c r="C5064" s="302"/>
      <c r="D5064" s="7"/>
      <c r="E5064" s="7"/>
      <c r="F5064" s="7"/>
      <c r="G5064" s="32"/>
      <c r="H5064" s="7"/>
      <c r="I5064" s="7"/>
    </row>
    <row r="5065" spans="1:9">
      <c r="A5065" s="7"/>
      <c r="B5065" s="7"/>
      <c r="C5065" s="302"/>
      <c r="D5065" s="7"/>
      <c r="E5065" s="7"/>
      <c r="F5065" s="7"/>
      <c r="G5065" s="32"/>
      <c r="H5065" s="7"/>
      <c r="I5065" s="7"/>
    </row>
    <row r="5066" spans="1:9">
      <c r="A5066" s="7"/>
      <c r="B5066" s="7"/>
      <c r="C5066" s="302"/>
      <c r="D5066" s="7"/>
      <c r="E5066" s="7"/>
      <c r="F5066" s="7"/>
      <c r="G5066" s="32"/>
      <c r="H5066" s="7"/>
      <c r="I5066" s="7"/>
    </row>
    <row r="5067" spans="1:9">
      <c r="A5067" s="7"/>
      <c r="B5067" s="7"/>
      <c r="C5067" s="302"/>
      <c r="D5067" s="7"/>
      <c r="E5067" s="7"/>
      <c r="F5067" s="7"/>
      <c r="G5067" s="32"/>
      <c r="H5067" s="7"/>
      <c r="I5067" s="7"/>
    </row>
    <row r="5068" spans="1:9">
      <c r="A5068" s="7"/>
      <c r="B5068" s="7"/>
      <c r="C5068" s="302"/>
      <c r="D5068" s="7"/>
      <c r="E5068" s="7"/>
      <c r="F5068" s="7"/>
      <c r="G5068" s="32"/>
      <c r="H5068" s="7"/>
      <c r="I5068" s="7"/>
    </row>
    <row r="5069" spans="1:9">
      <c r="A5069" s="7"/>
      <c r="B5069" s="7"/>
      <c r="C5069" s="302"/>
      <c r="D5069" s="7"/>
      <c r="E5069" s="7"/>
      <c r="F5069" s="7"/>
      <c r="G5069" s="32"/>
      <c r="H5069" s="7"/>
      <c r="I5069" s="7"/>
    </row>
    <row r="5070" spans="1:9">
      <c r="A5070" s="7"/>
      <c r="B5070" s="7"/>
      <c r="C5070" s="302"/>
      <c r="D5070" s="7"/>
      <c r="E5070" s="7"/>
      <c r="F5070" s="7"/>
      <c r="G5070" s="32"/>
      <c r="H5070" s="7"/>
      <c r="I5070" s="7"/>
    </row>
    <row r="5071" spans="1:9">
      <c r="A5071" s="7"/>
      <c r="B5071" s="7"/>
      <c r="C5071" s="302"/>
      <c r="D5071" s="7"/>
      <c r="E5071" s="7"/>
      <c r="F5071" s="7"/>
      <c r="G5071" s="32"/>
      <c r="H5071" s="7"/>
      <c r="I5071" s="7"/>
    </row>
    <row r="5072" spans="1:9">
      <c r="A5072" s="7"/>
      <c r="B5072" s="7"/>
      <c r="C5072" s="302"/>
      <c r="D5072" s="7"/>
      <c r="E5072" s="7"/>
      <c r="F5072" s="7"/>
      <c r="G5072" s="32"/>
      <c r="H5072" s="7"/>
      <c r="I5072" s="7"/>
    </row>
    <row r="5073" spans="1:9">
      <c r="A5073" s="7"/>
      <c r="B5073" s="7"/>
      <c r="C5073" s="302"/>
      <c r="D5073" s="7"/>
      <c r="E5073" s="7"/>
      <c r="F5073" s="7"/>
      <c r="G5073" s="32"/>
      <c r="H5073" s="7"/>
      <c r="I5073" s="7"/>
    </row>
    <row r="5074" spans="1:9">
      <c r="A5074" s="7"/>
      <c r="B5074" s="7"/>
      <c r="C5074" s="302"/>
      <c r="D5074" s="7"/>
      <c r="E5074" s="7"/>
      <c r="F5074" s="7"/>
      <c r="G5074" s="32"/>
      <c r="H5074" s="7"/>
      <c r="I5074" s="7"/>
    </row>
    <row r="5075" spans="1:9">
      <c r="A5075" s="7"/>
      <c r="B5075" s="7"/>
      <c r="C5075" s="302"/>
      <c r="D5075" s="7"/>
      <c r="E5075" s="7"/>
      <c r="F5075" s="7"/>
      <c r="G5075" s="32"/>
      <c r="H5075" s="7"/>
      <c r="I5075" s="7"/>
    </row>
    <row r="5076" spans="1:9">
      <c r="A5076" s="7"/>
      <c r="B5076" s="7"/>
      <c r="C5076" s="302"/>
      <c r="D5076" s="7"/>
      <c r="E5076" s="7"/>
      <c r="F5076" s="7"/>
      <c r="G5076" s="32"/>
      <c r="H5076" s="7"/>
      <c r="I5076" s="7"/>
    </row>
    <row r="5077" spans="1:9">
      <c r="A5077" s="7"/>
      <c r="B5077" s="7"/>
      <c r="C5077" s="302"/>
      <c r="D5077" s="7"/>
      <c r="E5077" s="7"/>
      <c r="F5077" s="7"/>
      <c r="G5077" s="32"/>
      <c r="H5077" s="7"/>
      <c r="I5077" s="7"/>
    </row>
    <row r="5078" spans="1:9">
      <c r="A5078" s="7"/>
      <c r="B5078" s="7"/>
      <c r="C5078" s="302"/>
      <c r="D5078" s="7"/>
      <c r="E5078" s="7"/>
      <c r="F5078" s="7"/>
      <c r="G5078" s="32"/>
      <c r="H5078" s="7"/>
      <c r="I5078" s="7"/>
    </row>
    <row r="5079" spans="1:9">
      <c r="A5079" s="7"/>
      <c r="B5079" s="7"/>
      <c r="C5079" s="302"/>
      <c r="D5079" s="7"/>
      <c r="E5079" s="7"/>
      <c r="F5079" s="7"/>
      <c r="G5079" s="32"/>
      <c r="H5079" s="7"/>
      <c r="I5079" s="7"/>
    </row>
    <row r="5080" spans="1:9">
      <c r="A5080" s="7"/>
      <c r="B5080" s="7"/>
      <c r="C5080" s="302"/>
      <c r="D5080" s="7"/>
      <c r="E5080" s="7"/>
      <c r="F5080" s="7"/>
      <c r="G5080" s="32"/>
      <c r="H5080" s="7"/>
      <c r="I5080" s="7"/>
    </row>
    <row r="5081" spans="1:9">
      <c r="A5081" s="7"/>
      <c r="B5081" s="7"/>
      <c r="C5081" s="302"/>
      <c r="D5081" s="7"/>
      <c r="E5081" s="7"/>
      <c r="F5081" s="7"/>
      <c r="G5081" s="32"/>
      <c r="H5081" s="7"/>
      <c r="I5081" s="7"/>
    </row>
    <row r="5082" spans="1:9">
      <c r="A5082" s="7"/>
      <c r="B5082" s="7"/>
      <c r="C5082" s="302"/>
      <c r="D5082" s="7"/>
      <c r="E5082" s="7"/>
      <c r="F5082" s="7"/>
      <c r="G5082" s="32"/>
      <c r="H5082" s="7"/>
      <c r="I5082" s="7"/>
    </row>
    <row r="5083" spans="1:9">
      <c r="A5083" s="7"/>
      <c r="B5083" s="7"/>
      <c r="C5083" s="302"/>
      <c r="D5083" s="7"/>
      <c r="E5083" s="7"/>
      <c r="F5083" s="7"/>
      <c r="G5083" s="32"/>
      <c r="H5083" s="7"/>
      <c r="I5083" s="7"/>
    </row>
    <row r="5084" spans="1:9">
      <c r="A5084" s="7"/>
      <c r="B5084" s="7"/>
      <c r="C5084" s="302"/>
      <c r="D5084" s="7"/>
      <c r="E5084" s="7"/>
      <c r="F5084" s="7"/>
      <c r="G5084" s="32"/>
      <c r="H5084" s="7"/>
      <c r="I5084" s="7"/>
    </row>
    <row r="5085" spans="1:9">
      <c r="A5085" s="7"/>
      <c r="B5085" s="7"/>
      <c r="C5085" s="302"/>
      <c r="D5085" s="7"/>
      <c r="E5085" s="7"/>
      <c r="F5085" s="7"/>
      <c r="G5085" s="32"/>
      <c r="H5085" s="7"/>
      <c r="I5085" s="7"/>
    </row>
    <row r="5086" spans="1:9">
      <c r="A5086" s="7"/>
      <c r="B5086" s="7"/>
      <c r="C5086" s="302"/>
      <c r="D5086" s="7"/>
      <c r="E5086" s="7"/>
      <c r="F5086" s="7"/>
      <c r="G5086" s="32"/>
      <c r="H5086" s="7"/>
      <c r="I5086" s="7"/>
    </row>
    <row r="5087" spans="1:9">
      <c r="A5087" s="7"/>
      <c r="B5087" s="7"/>
      <c r="C5087" s="302"/>
      <c r="D5087" s="7"/>
      <c r="E5087" s="7"/>
      <c r="F5087" s="7"/>
      <c r="G5087" s="32"/>
      <c r="H5087" s="7"/>
      <c r="I5087" s="7"/>
    </row>
    <row r="5088" spans="1:9">
      <c r="A5088" s="7"/>
      <c r="B5088" s="7"/>
      <c r="C5088" s="302"/>
      <c r="D5088" s="7"/>
      <c r="E5088" s="7"/>
      <c r="F5088" s="7"/>
      <c r="G5088" s="32"/>
      <c r="H5088" s="7"/>
      <c r="I5088" s="7"/>
    </row>
    <row r="5089" spans="1:9">
      <c r="A5089" s="7"/>
      <c r="B5089" s="7"/>
      <c r="C5089" s="302"/>
      <c r="D5089" s="7"/>
      <c r="E5089" s="7"/>
      <c r="F5089" s="7"/>
      <c r="G5089" s="32"/>
      <c r="H5089" s="7"/>
      <c r="I5089" s="7"/>
    </row>
    <row r="5090" spans="1:9">
      <c r="A5090" s="7"/>
      <c r="B5090" s="7"/>
      <c r="C5090" s="302"/>
      <c r="D5090" s="7"/>
      <c r="E5090" s="7"/>
      <c r="F5090" s="7"/>
      <c r="G5090" s="32"/>
      <c r="H5090" s="7"/>
      <c r="I5090" s="7"/>
    </row>
    <row r="5091" spans="1:9">
      <c r="A5091" s="7"/>
      <c r="B5091" s="7"/>
      <c r="C5091" s="302"/>
      <c r="D5091" s="7"/>
      <c r="E5091" s="7"/>
      <c r="F5091" s="7"/>
      <c r="G5091" s="32"/>
      <c r="H5091" s="7"/>
      <c r="I5091" s="7"/>
    </row>
    <row r="5092" spans="1:9">
      <c r="A5092" s="7"/>
      <c r="B5092" s="7"/>
      <c r="C5092" s="302"/>
      <c r="D5092" s="7"/>
      <c r="E5092" s="7"/>
      <c r="F5092" s="7"/>
      <c r="G5092" s="32"/>
      <c r="H5092" s="7"/>
      <c r="I5092" s="7"/>
    </row>
    <row r="5093" spans="1:9">
      <c r="A5093" s="7"/>
      <c r="B5093" s="7"/>
      <c r="C5093" s="302"/>
      <c r="D5093" s="7"/>
      <c r="E5093" s="7"/>
      <c r="F5093" s="7"/>
      <c r="G5093" s="32"/>
      <c r="H5093" s="7"/>
      <c r="I5093" s="7"/>
    </row>
    <row r="5094" spans="1:9">
      <c r="A5094" s="7"/>
      <c r="B5094" s="7"/>
      <c r="C5094" s="302"/>
      <c r="D5094" s="7"/>
      <c r="E5094" s="7"/>
      <c r="F5094" s="7"/>
      <c r="G5094" s="32"/>
      <c r="H5094" s="7"/>
      <c r="I5094" s="7"/>
    </row>
    <row r="5095" spans="1:9">
      <c r="A5095" s="7"/>
      <c r="B5095" s="7"/>
      <c r="C5095" s="302"/>
      <c r="D5095" s="7"/>
      <c r="E5095" s="7"/>
      <c r="F5095" s="7"/>
      <c r="G5095" s="32"/>
      <c r="H5095" s="7"/>
      <c r="I5095" s="7"/>
    </row>
    <row r="5096" spans="1:9">
      <c r="A5096" s="7"/>
      <c r="B5096" s="7"/>
      <c r="C5096" s="302"/>
      <c r="D5096" s="7"/>
      <c r="E5096" s="7"/>
      <c r="F5096" s="7"/>
      <c r="G5096" s="32"/>
      <c r="H5096" s="7"/>
      <c r="I5096" s="7"/>
    </row>
    <row r="5097" spans="1:9">
      <c r="A5097" s="7"/>
      <c r="B5097" s="7"/>
      <c r="C5097" s="302"/>
      <c r="D5097" s="7"/>
      <c r="E5097" s="7"/>
      <c r="F5097" s="7"/>
      <c r="G5097" s="32"/>
      <c r="H5097" s="7"/>
      <c r="I5097" s="7"/>
    </row>
    <row r="5098" spans="1:9">
      <c r="A5098" s="7"/>
      <c r="B5098" s="7"/>
      <c r="C5098" s="302"/>
      <c r="D5098" s="7"/>
      <c r="E5098" s="7"/>
      <c r="F5098" s="7"/>
      <c r="G5098" s="32"/>
      <c r="H5098" s="7"/>
      <c r="I5098" s="7"/>
    </row>
    <row r="5099" spans="1:9">
      <c r="A5099" s="7"/>
      <c r="B5099" s="7"/>
      <c r="C5099" s="302"/>
      <c r="D5099" s="7"/>
      <c r="E5099" s="7"/>
      <c r="F5099" s="7"/>
      <c r="G5099" s="32"/>
      <c r="H5099" s="7"/>
      <c r="I5099" s="7"/>
    </row>
    <row r="5100" spans="1:9">
      <c r="A5100" s="7"/>
      <c r="B5100" s="7"/>
      <c r="C5100" s="302"/>
      <c r="D5100" s="7"/>
      <c r="E5100" s="7"/>
      <c r="F5100" s="7"/>
      <c r="G5100" s="32"/>
      <c r="H5100" s="7"/>
      <c r="I5100" s="7"/>
    </row>
    <row r="5101" spans="1:9">
      <c r="A5101" s="7"/>
      <c r="B5101" s="7"/>
      <c r="C5101" s="302"/>
      <c r="D5101" s="7"/>
      <c r="E5101" s="7"/>
      <c r="F5101" s="7"/>
      <c r="G5101" s="32"/>
      <c r="H5101" s="7"/>
      <c r="I5101" s="7"/>
    </row>
    <row r="5102" spans="1:9">
      <c r="A5102" s="7"/>
      <c r="B5102" s="7"/>
      <c r="C5102" s="302"/>
      <c r="D5102" s="7"/>
      <c r="E5102" s="7"/>
      <c r="F5102" s="7"/>
      <c r="G5102" s="32"/>
      <c r="H5102" s="7"/>
      <c r="I5102" s="7"/>
    </row>
    <row r="5103" spans="1:9">
      <c r="A5103" s="7"/>
      <c r="B5103" s="7"/>
      <c r="C5103" s="302"/>
      <c r="D5103" s="7"/>
      <c r="E5103" s="7"/>
      <c r="F5103" s="7"/>
      <c r="G5103" s="32"/>
      <c r="H5103" s="7"/>
      <c r="I5103" s="7"/>
    </row>
    <row r="5104" spans="1:9">
      <c r="A5104" s="7"/>
      <c r="B5104" s="7"/>
      <c r="C5104" s="302"/>
      <c r="D5104" s="7"/>
      <c r="E5104" s="7"/>
      <c r="F5104" s="7"/>
      <c r="G5104" s="32"/>
      <c r="H5104" s="7"/>
      <c r="I5104" s="7"/>
    </row>
    <row r="5105" spans="1:9">
      <c r="A5105" s="7"/>
      <c r="B5105" s="7"/>
      <c r="C5105" s="302"/>
      <c r="D5105" s="7"/>
      <c r="E5105" s="7"/>
      <c r="F5105" s="7"/>
      <c r="G5105" s="32"/>
      <c r="H5105" s="7"/>
      <c r="I5105" s="7"/>
    </row>
    <row r="5106" spans="1:9">
      <c r="A5106" s="7"/>
      <c r="B5106" s="7"/>
      <c r="C5106" s="302"/>
      <c r="D5106" s="7"/>
      <c r="E5106" s="7"/>
      <c r="F5106" s="7"/>
      <c r="G5106" s="32"/>
      <c r="H5106" s="7"/>
      <c r="I5106" s="7"/>
    </row>
    <row r="5107" spans="1:9">
      <c r="A5107" s="7"/>
      <c r="B5107" s="7"/>
      <c r="C5107" s="302"/>
      <c r="D5107" s="7"/>
      <c r="E5107" s="7"/>
      <c r="F5107" s="7"/>
      <c r="G5107" s="32"/>
      <c r="H5107" s="7"/>
      <c r="I5107" s="7"/>
    </row>
    <row r="5108" spans="1:9">
      <c r="A5108" s="7"/>
      <c r="B5108" s="7"/>
      <c r="C5108" s="302"/>
      <c r="D5108" s="7"/>
      <c r="E5108" s="7"/>
      <c r="F5108" s="7"/>
      <c r="G5108" s="32"/>
      <c r="H5108" s="7"/>
      <c r="I5108" s="7"/>
    </row>
    <row r="5109" spans="1:9">
      <c r="A5109" s="7"/>
      <c r="B5109" s="7"/>
      <c r="C5109" s="302"/>
      <c r="D5109" s="7"/>
      <c r="E5109" s="7"/>
      <c r="F5109" s="7"/>
      <c r="G5109" s="32"/>
      <c r="H5109" s="7"/>
      <c r="I5109" s="7"/>
    </row>
    <row r="5110" spans="1:9">
      <c r="A5110" s="7"/>
      <c r="B5110" s="7"/>
      <c r="C5110" s="302"/>
      <c r="D5110" s="7"/>
      <c r="E5110" s="7"/>
      <c r="F5110" s="7"/>
      <c r="G5110" s="32"/>
      <c r="H5110" s="7"/>
      <c r="I5110" s="7"/>
    </row>
    <row r="5111" spans="1:9">
      <c r="A5111" s="7"/>
      <c r="B5111" s="7"/>
      <c r="C5111" s="302"/>
      <c r="D5111" s="7"/>
      <c r="E5111" s="7"/>
      <c r="F5111" s="7"/>
      <c r="G5111" s="32"/>
      <c r="H5111" s="7"/>
      <c r="I5111" s="7"/>
    </row>
    <row r="5112" spans="1:9">
      <c r="A5112" s="7"/>
      <c r="B5112" s="7"/>
      <c r="C5112" s="302"/>
      <c r="D5112" s="7"/>
      <c r="E5112" s="7"/>
      <c r="F5112" s="7"/>
      <c r="G5112" s="32"/>
      <c r="H5112" s="7"/>
      <c r="I5112" s="7"/>
    </row>
    <row r="5113" spans="1:9">
      <c r="A5113" s="7"/>
      <c r="B5113" s="7"/>
      <c r="C5113" s="302"/>
      <c r="D5113" s="7"/>
      <c r="E5113" s="7"/>
      <c r="F5113" s="7"/>
      <c r="G5113" s="32"/>
      <c r="H5113" s="7"/>
      <c r="I5113" s="7"/>
    </row>
    <row r="5114" spans="1:9">
      <c r="A5114" s="7"/>
      <c r="B5114" s="7"/>
      <c r="C5114" s="302"/>
      <c r="D5114" s="7"/>
      <c r="E5114" s="7"/>
      <c r="F5114" s="7"/>
      <c r="G5114" s="32"/>
      <c r="H5114" s="7"/>
      <c r="I5114" s="7"/>
    </row>
    <row r="5115" spans="1:9">
      <c r="A5115" s="7"/>
      <c r="B5115" s="7"/>
      <c r="C5115" s="302"/>
      <c r="D5115" s="7"/>
      <c r="E5115" s="7"/>
      <c r="F5115" s="7"/>
      <c r="G5115" s="32"/>
      <c r="H5115" s="7"/>
      <c r="I5115" s="7"/>
    </row>
    <row r="5116" spans="1:9">
      <c r="A5116" s="7"/>
      <c r="B5116" s="7"/>
      <c r="C5116" s="302"/>
      <c r="D5116" s="7"/>
      <c r="E5116" s="7"/>
      <c r="F5116" s="7"/>
      <c r="G5116" s="32"/>
      <c r="H5116" s="7"/>
      <c r="I5116" s="7"/>
    </row>
    <row r="5117" spans="1:9">
      <c r="A5117" s="7"/>
      <c r="B5117" s="7"/>
      <c r="C5117" s="302"/>
      <c r="D5117" s="7"/>
      <c r="E5117" s="7"/>
      <c r="F5117" s="7"/>
      <c r="G5117" s="32"/>
      <c r="H5117" s="7"/>
      <c r="I5117" s="7"/>
    </row>
    <row r="5118" spans="1:9">
      <c r="A5118" s="7"/>
      <c r="B5118" s="7"/>
      <c r="C5118" s="302"/>
      <c r="D5118" s="7"/>
      <c r="E5118" s="7"/>
      <c r="F5118" s="7"/>
      <c r="G5118" s="32"/>
      <c r="H5118" s="7"/>
      <c r="I5118" s="7"/>
    </row>
    <row r="5119" spans="1:9">
      <c r="A5119" s="7"/>
      <c r="B5119" s="7"/>
      <c r="C5119" s="302"/>
      <c r="D5119" s="7"/>
      <c r="E5119" s="7"/>
      <c r="F5119" s="7"/>
      <c r="G5119" s="32"/>
      <c r="H5119" s="7"/>
      <c r="I5119" s="7"/>
    </row>
    <row r="5120" spans="1:9">
      <c r="A5120" s="7"/>
      <c r="B5120" s="7"/>
      <c r="C5120" s="302"/>
      <c r="D5120" s="7"/>
      <c r="E5120" s="7"/>
      <c r="F5120" s="7"/>
      <c r="G5120" s="32"/>
      <c r="H5120" s="7"/>
      <c r="I5120" s="7"/>
    </row>
    <row r="5121" spans="1:9">
      <c r="A5121" s="7"/>
      <c r="B5121" s="7"/>
      <c r="C5121" s="302"/>
      <c r="D5121" s="7"/>
      <c r="E5121" s="7"/>
      <c r="F5121" s="7"/>
      <c r="G5121" s="32"/>
      <c r="H5121" s="7"/>
      <c r="I5121" s="7"/>
    </row>
    <row r="5122" spans="1:9">
      <c r="A5122" s="7"/>
      <c r="B5122" s="7"/>
      <c r="C5122" s="302"/>
      <c r="D5122" s="7"/>
      <c r="E5122" s="7"/>
      <c r="F5122" s="7"/>
      <c r="G5122" s="32"/>
      <c r="H5122" s="7"/>
      <c r="I5122" s="7"/>
    </row>
    <row r="5123" spans="1:9">
      <c r="A5123" s="7"/>
      <c r="B5123" s="7"/>
      <c r="C5123" s="302"/>
      <c r="D5123" s="7"/>
      <c r="E5123" s="7"/>
      <c r="F5123" s="7"/>
      <c r="G5123" s="32"/>
      <c r="H5123" s="7"/>
      <c r="I5123" s="7"/>
    </row>
    <row r="5124" spans="1:9">
      <c r="A5124" s="7"/>
      <c r="B5124" s="7"/>
      <c r="C5124" s="302"/>
      <c r="D5124" s="7"/>
      <c r="E5124" s="7"/>
      <c r="F5124" s="7"/>
      <c r="G5124" s="32"/>
      <c r="H5124" s="7"/>
      <c r="I5124" s="7"/>
    </row>
    <row r="5125" spans="1:9">
      <c r="A5125" s="7"/>
      <c r="B5125" s="7"/>
      <c r="C5125" s="302"/>
      <c r="D5125" s="7"/>
      <c r="E5125" s="7"/>
      <c r="F5125" s="7"/>
      <c r="G5125" s="32"/>
      <c r="H5125" s="7"/>
      <c r="I5125" s="7"/>
    </row>
    <row r="5126" spans="1:9">
      <c r="A5126" s="7"/>
      <c r="B5126" s="7"/>
      <c r="C5126" s="302"/>
      <c r="D5126" s="7"/>
      <c r="E5126" s="7"/>
      <c r="F5126" s="7"/>
      <c r="G5126" s="32"/>
      <c r="H5126" s="7"/>
      <c r="I5126" s="7"/>
    </row>
    <row r="5127" spans="1:9">
      <c r="A5127" s="7"/>
      <c r="B5127" s="7"/>
      <c r="C5127" s="302"/>
      <c r="D5127" s="7"/>
      <c r="E5127" s="7"/>
      <c r="F5127" s="7"/>
      <c r="G5127" s="32"/>
      <c r="H5127" s="7"/>
      <c r="I5127" s="7"/>
    </row>
    <row r="5128" spans="1:9">
      <c r="A5128" s="7"/>
      <c r="B5128" s="7"/>
      <c r="C5128" s="302"/>
      <c r="D5128" s="7"/>
      <c r="E5128" s="7"/>
      <c r="F5128" s="7"/>
      <c r="G5128" s="32"/>
      <c r="H5128" s="7"/>
      <c r="I5128" s="7"/>
    </row>
    <row r="5129" spans="1:9">
      <c r="A5129" s="7"/>
      <c r="B5129" s="7"/>
      <c r="C5129" s="302"/>
      <c r="D5129" s="7"/>
      <c r="E5129" s="7"/>
      <c r="F5129" s="7"/>
      <c r="G5129" s="32"/>
      <c r="H5129" s="7"/>
      <c r="I5129" s="7"/>
    </row>
    <row r="5130" spans="1:9">
      <c r="A5130" s="7"/>
      <c r="B5130" s="7"/>
      <c r="C5130" s="302"/>
      <c r="D5130" s="7"/>
      <c r="E5130" s="7"/>
      <c r="F5130" s="7"/>
      <c r="G5130" s="32"/>
      <c r="H5130" s="7"/>
      <c r="I5130" s="7"/>
    </row>
    <row r="5131" spans="1:9">
      <c r="A5131" s="7"/>
      <c r="B5131" s="7"/>
      <c r="C5131" s="302"/>
      <c r="D5131" s="7"/>
      <c r="E5131" s="7"/>
      <c r="F5131" s="7"/>
      <c r="G5131" s="32"/>
      <c r="H5131" s="7"/>
      <c r="I5131" s="7"/>
    </row>
    <row r="5132" spans="1:9">
      <c r="A5132" s="7"/>
      <c r="B5132" s="7"/>
      <c r="C5132" s="302"/>
      <c r="D5132" s="7"/>
      <c r="E5132" s="7"/>
      <c r="F5132" s="7"/>
      <c r="G5132" s="32"/>
      <c r="H5132" s="7"/>
      <c r="I5132" s="7"/>
    </row>
    <row r="5133" spans="1:9">
      <c r="A5133" s="7"/>
      <c r="B5133" s="7"/>
      <c r="C5133" s="302"/>
      <c r="D5133" s="7"/>
      <c r="E5133" s="7"/>
      <c r="F5133" s="7"/>
      <c r="G5133" s="32"/>
      <c r="H5133" s="7"/>
      <c r="I5133" s="7"/>
    </row>
    <row r="5134" spans="1:9">
      <c r="A5134" s="7"/>
      <c r="B5134" s="7"/>
      <c r="C5134" s="302"/>
      <c r="D5134" s="7"/>
      <c r="E5134" s="7"/>
      <c r="F5134" s="7"/>
      <c r="G5134" s="32"/>
      <c r="H5134" s="7"/>
      <c r="I5134" s="7"/>
    </row>
    <row r="5135" spans="1:9">
      <c r="A5135" s="7"/>
      <c r="B5135" s="7"/>
      <c r="C5135" s="302"/>
      <c r="D5135" s="7"/>
      <c r="E5135" s="7"/>
      <c r="F5135" s="7"/>
      <c r="G5135" s="32"/>
      <c r="H5135" s="7"/>
      <c r="I5135" s="7"/>
    </row>
    <row r="5136" spans="1:9">
      <c r="A5136" s="7"/>
      <c r="B5136" s="7"/>
      <c r="C5136" s="302"/>
      <c r="D5136" s="7"/>
      <c r="E5136" s="7"/>
      <c r="F5136" s="7"/>
      <c r="G5136" s="32"/>
      <c r="H5136" s="7"/>
      <c r="I5136" s="7"/>
    </row>
    <row r="5137" spans="1:9">
      <c r="A5137" s="7"/>
      <c r="B5137" s="7"/>
      <c r="C5137" s="302"/>
      <c r="D5137" s="7"/>
      <c r="E5137" s="7"/>
      <c r="F5137" s="7"/>
      <c r="G5137" s="32"/>
      <c r="H5137" s="7"/>
      <c r="I5137" s="7"/>
    </row>
    <row r="5138" spans="1:9">
      <c r="A5138" s="7"/>
      <c r="B5138" s="7"/>
      <c r="C5138" s="302"/>
      <c r="D5138" s="7"/>
      <c r="E5138" s="7"/>
      <c r="F5138" s="7"/>
      <c r="G5138" s="32"/>
      <c r="H5138" s="7"/>
      <c r="I5138" s="7"/>
    </row>
    <row r="5139" spans="1:9">
      <c r="A5139" s="7"/>
      <c r="B5139" s="7"/>
      <c r="C5139" s="302"/>
      <c r="D5139" s="7"/>
      <c r="E5139" s="7"/>
      <c r="F5139" s="7"/>
      <c r="G5139" s="32"/>
      <c r="H5139" s="7"/>
      <c r="I5139" s="7"/>
    </row>
    <row r="5140" spans="1:9">
      <c r="A5140" s="7"/>
      <c r="B5140" s="7"/>
      <c r="C5140" s="302"/>
      <c r="D5140" s="7"/>
      <c r="E5140" s="7"/>
      <c r="F5140" s="7"/>
      <c r="G5140" s="32"/>
      <c r="H5140" s="7"/>
      <c r="I5140" s="7"/>
    </row>
    <row r="5141" spans="1:9">
      <c r="A5141" s="7"/>
      <c r="B5141" s="7"/>
      <c r="C5141" s="302"/>
      <c r="D5141" s="7"/>
      <c r="E5141" s="7"/>
      <c r="F5141" s="7"/>
      <c r="G5141" s="32"/>
      <c r="H5141" s="7"/>
      <c r="I5141" s="7"/>
    </row>
    <row r="5142" spans="1:9">
      <c r="A5142" s="7"/>
      <c r="B5142" s="7"/>
      <c r="C5142" s="302"/>
      <c r="D5142" s="7"/>
      <c r="E5142" s="7"/>
      <c r="F5142" s="7"/>
      <c r="G5142" s="32"/>
      <c r="H5142" s="7"/>
      <c r="I5142" s="7"/>
    </row>
    <row r="5143" spans="1:9">
      <c r="A5143" s="7"/>
      <c r="B5143" s="7"/>
      <c r="C5143" s="302"/>
      <c r="D5143" s="7"/>
      <c r="E5143" s="7"/>
      <c r="F5143" s="7"/>
      <c r="G5143" s="32"/>
      <c r="H5143" s="7"/>
      <c r="I5143" s="7"/>
    </row>
    <row r="5144" spans="1:9">
      <c r="A5144" s="7"/>
      <c r="B5144" s="7"/>
      <c r="C5144" s="302"/>
      <c r="D5144" s="7"/>
      <c r="E5144" s="7"/>
      <c r="F5144" s="7"/>
      <c r="G5144" s="32"/>
      <c r="H5144" s="7"/>
      <c r="I5144" s="7"/>
    </row>
    <row r="5145" spans="1:9">
      <c r="A5145" s="7"/>
      <c r="B5145" s="7"/>
      <c r="C5145" s="302"/>
      <c r="D5145" s="7"/>
      <c r="E5145" s="7"/>
      <c r="F5145" s="7"/>
      <c r="G5145" s="32"/>
      <c r="H5145" s="7"/>
      <c r="I5145" s="7"/>
    </row>
    <row r="5146" spans="1:9">
      <c r="A5146" s="7"/>
      <c r="B5146" s="7"/>
      <c r="C5146" s="302"/>
      <c r="D5146" s="7"/>
      <c r="E5146" s="7"/>
      <c r="F5146" s="7"/>
      <c r="G5146" s="32"/>
      <c r="H5146" s="7"/>
      <c r="I5146" s="7"/>
    </row>
    <row r="5147" spans="1:9">
      <c r="A5147" s="7"/>
      <c r="B5147" s="7"/>
      <c r="C5147" s="302"/>
      <c r="D5147" s="7"/>
      <c r="E5147" s="7"/>
      <c r="F5147" s="7"/>
      <c r="G5147" s="32"/>
      <c r="H5147" s="7"/>
      <c r="I5147" s="7"/>
    </row>
    <row r="5148" spans="1:9">
      <c r="A5148" s="7"/>
      <c r="B5148" s="7"/>
      <c r="C5148" s="302"/>
      <c r="D5148" s="7"/>
      <c r="E5148" s="7"/>
      <c r="F5148" s="7"/>
      <c r="G5148" s="32"/>
      <c r="H5148" s="7"/>
      <c r="I5148" s="7"/>
    </row>
    <row r="5149" spans="1:9">
      <c r="A5149" s="7"/>
      <c r="B5149" s="7"/>
      <c r="C5149" s="302"/>
      <c r="D5149" s="7"/>
      <c r="E5149" s="7"/>
      <c r="F5149" s="7"/>
      <c r="G5149" s="32"/>
      <c r="H5149" s="7"/>
      <c r="I5149" s="7"/>
    </row>
    <row r="5150" spans="1:9">
      <c r="A5150" s="7"/>
      <c r="B5150" s="7"/>
      <c r="C5150" s="302"/>
      <c r="D5150" s="7"/>
      <c r="E5150" s="7"/>
      <c r="F5150" s="7"/>
      <c r="G5150" s="32"/>
      <c r="H5150" s="7"/>
      <c r="I5150" s="7"/>
    </row>
    <row r="5151" spans="1:9">
      <c r="A5151" s="7"/>
      <c r="B5151" s="7"/>
      <c r="C5151" s="302"/>
      <c r="D5151" s="7"/>
      <c r="E5151" s="7"/>
      <c r="F5151" s="7"/>
      <c r="G5151" s="32"/>
      <c r="H5151" s="7"/>
      <c r="I5151" s="7"/>
    </row>
    <row r="5152" spans="1:9">
      <c r="A5152" s="7"/>
      <c r="B5152" s="7"/>
      <c r="C5152" s="302"/>
      <c r="D5152" s="7"/>
      <c r="E5152" s="7"/>
      <c r="F5152" s="7"/>
      <c r="G5152" s="32"/>
      <c r="H5152" s="7"/>
      <c r="I5152" s="7"/>
    </row>
    <row r="5153" spans="1:9">
      <c r="A5153" s="7"/>
      <c r="B5153" s="7"/>
      <c r="C5153" s="302"/>
      <c r="D5153" s="7"/>
      <c r="E5153" s="7"/>
      <c r="F5153" s="7"/>
      <c r="G5153" s="32"/>
      <c r="H5153" s="7"/>
      <c r="I5153" s="7"/>
    </row>
    <row r="5154" spans="1:9">
      <c r="A5154" s="7"/>
      <c r="B5154" s="7"/>
      <c r="C5154" s="302"/>
      <c r="D5154" s="7"/>
      <c r="E5154" s="7"/>
      <c r="F5154" s="7"/>
      <c r="G5154" s="32"/>
      <c r="H5154" s="7"/>
      <c r="I5154" s="7"/>
    </row>
    <row r="5155" spans="1:9">
      <c r="A5155" s="7"/>
      <c r="B5155" s="7"/>
      <c r="C5155" s="302"/>
      <c r="D5155" s="7"/>
      <c r="E5155" s="7"/>
      <c r="F5155" s="7"/>
      <c r="G5155" s="32"/>
      <c r="H5155" s="7"/>
      <c r="I5155" s="7"/>
    </row>
    <row r="5156" spans="1:9">
      <c r="A5156" s="7"/>
      <c r="B5156" s="7"/>
      <c r="C5156" s="302"/>
      <c r="D5156" s="7"/>
      <c r="E5156" s="7"/>
      <c r="F5156" s="7"/>
      <c r="G5156" s="32"/>
      <c r="H5156" s="7"/>
      <c r="I5156" s="7"/>
    </row>
    <row r="5157" spans="1:9">
      <c r="A5157" s="7"/>
      <c r="B5157" s="7"/>
      <c r="C5157" s="302"/>
      <c r="D5157" s="7"/>
      <c r="E5157" s="7"/>
      <c r="F5157" s="7"/>
      <c r="G5157" s="32"/>
      <c r="H5157" s="7"/>
      <c r="I5157" s="7"/>
    </row>
    <row r="5158" spans="1:9">
      <c r="A5158" s="7"/>
      <c r="B5158" s="7"/>
      <c r="C5158" s="302"/>
      <c r="D5158" s="7"/>
      <c r="E5158" s="7"/>
      <c r="F5158" s="7"/>
      <c r="G5158" s="32"/>
      <c r="H5158" s="7"/>
      <c r="I5158" s="7"/>
    </row>
    <row r="5159" spans="1:9">
      <c r="A5159" s="7"/>
      <c r="B5159" s="7"/>
      <c r="C5159" s="302"/>
      <c r="D5159" s="7"/>
      <c r="E5159" s="7"/>
      <c r="F5159" s="7"/>
      <c r="G5159" s="32"/>
      <c r="H5159" s="7"/>
      <c r="I5159" s="7"/>
    </row>
    <row r="5160" spans="1:9">
      <c r="A5160" s="7"/>
      <c r="B5160" s="7"/>
      <c r="C5160" s="302"/>
      <c r="D5160" s="7"/>
      <c r="E5160" s="7"/>
      <c r="F5160" s="7"/>
      <c r="G5160" s="32"/>
      <c r="H5160" s="7"/>
      <c r="I5160" s="7"/>
    </row>
    <row r="5161" spans="1:9">
      <c r="A5161" s="7"/>
      <c r="B5161" s="7"/>
      <c r="C5161" s="302"/>
      <c r="D5161" s="7"/>
      <c r="E5161" s="7"/>
      <c r="F5161" s="7"/>
      <c r="G5161" s="32"/>
      <c r="H5161" s="7"/>
      <c r="I5161" s="7"/>
    </row>
    <row r="5162" spans="1:9">
      <c r="A5162" s="7"/>
      <c r="B5162" s="7"/>
      <c r="C5162" s="302"/>
      <c r="D5162" s="7"/>
      <c r="E5162" s="7"/>
      <c r="F5162" s="7"/>
      <c r="G5162" s="32"/>
      <c r="H5162" s="7"/>
      <c r="I5162" s="7"/>
    </row>
    <row r="5163" spans="1:9">
      <c r="A5163" s="7"/>
      <c r="B5163" s="7"/>
      <c r="C5163" s="302"/>
      <c r="D5163" s="7"/>
      <c r="E5163" s="7"/>
      <c r="F5163" s="7"/>
      <c r="G5163" s="32"/>
      <c r="H5163" s="7"/>
      <c r="I5163" s="7"/>
    </row>
    <row r="5164" spans="1:9">
      <c r="A5164" s="7"/>
      <c r="B5164" s="7"/>
      <c r="C5164" s="302"/>
      <c r="D5164" s="7"/>
      <c r="E5164" s="7"/>
      <c r="F5164" s="7"/>
      <c r="G5164" s="32"/>
      <c r="H5164" s="7"/>
      <c r="I5164" s="7"/>
    </row>
    <row r="5165" spans="1:9">
      <c r="A5165" s="7"/>
      <c r="B5165" s="7"/>
      <c r="C5165" s="302"/>
      <c r="D5165" s="7"/>
      <c r="E5165" s="7"/>
      <c r="F5165" s="7"/>
      <c r="G5165" s="32"/>
      <c r="H5165" s="7"/>
      <c r="I5165" s="7"/>
    </row>
    <row r="5166" spans="1:9">
      <c r="A5166" s="7"/>
      <c r="B5166" s="7"/>
      <c r="C5166" s="302"/>
      <c r="D5166" s="7"/>
      <c r="E5166" s="7"/>
      <c r="F5166" s="7"/>
      <c r="G5166" s="32"/>
      <c r="H5166" s="7"/>
      <c r="I5166" s="7"/>
    </row>
    <row r="5167" spans="1:9">
      <c r="A5167" s="7"/>
      <c r="B5167" s="7"/>
      <c r="C5167" s="302"/>
      <c r="D5167" s="7"/>
      <c r="E5167" s="7"/>
      <c r="F5167" s="7"/>
      <c r="G5167" s="32"/>
      <c r="H5167" s="7"/>
      <c r="I5167" s="7"/>
    </row>
    <row r="5168" spans="1:9">
      <c r="A5168" s="7"/>
      <c r="B5168" s="7"/>
      <c r="C5168" s="302"/>
      <c r="D5168" s="7"/>
      <c r="E5168" s="7"/>
      <c r="F5168" s="7"/>
      <c r="G5168" s="32"/>
      <c r="H5168" s="7"/>
      <c r="I5168" s="7"/>
    </row>
    <row r="5169" spans="1:9">
      <c r="A5169" s="7"/>
      <c r="B5169" s="7"/>
      <c r="C5169" s="302"/>
      <c r="D5169" s="7"/>
      <c r="E5169" s="7"/>
      <c r="F5169" s="7"/>
      <c r="G5169" s="32"/>
      <c r="H5169" s="7"/>
      <c r="I5169" s="7"/>
    </row>
    <row r="5170" spans="1:9">
      <c r="A5170" s="7"/>
      <c r="B5170" s="7"/>
      <c r="C5170" s="302"/>
      <c r="D5170" s="7"/>
      <c r="E5170" s="7"/>
      <c r="F5170" s="7"/>
      <c r="G5170" s="32"/>
      <c r="H5170" s="7"/>
      <c r="I5170" s="7"/>
    </row>
    <row r="5171" spans="1:9">
      <c r="A5171" s="7"/>
      <c r="B5171" s="7"/>
      <c r="C5171" s="302"/>
      <c r="D5171" s="7"/>
      <c r="E5171" s="7"/>
      <c r="F5171" s="7"/>
      <c r="G5171" s="32"/>
      <c r="H5171" s="7"/>
      <c r="I5171" s="7"/>
    </row>
    <row r="5172" spans="1:9">
      <c r="A5172" s="7"/>
      <c r="B5172" s="7"/>
      <c r="C5172" s="302"/>
      <c r="D5172" s="7"/>
      <c r="E5172" s="7"/>
      <c r="F5172" s="7"/>
      <c r="G5172" s="32"/>
      <c r="H5172" s="7"/>
      <c r="I5172" s="7"/>
    </row>
    <row r="5173" spans="1:9">
      <c r="A5173" s="7"/>
      <c r="B5173" s="7"/>
      <c r="C5173" s="302"/>
      <c r="D5173" s="7"/>
      <c r="E5173" s="7"/>
      <c r="F5173" s="7"/>
      <c r="G5173" s="32"/>
      <c r="H5173" s="7"/>
      <c r="I5173" s="7"/>
    </row>
    <row r="5174" spans="1:9">
      <c r="A5174" s="7"/>
      <c r="B5174" s="7"/>
      <c r="C5174" s="302"/>
      <c r="D5174" s="7"/>
      <c r="E5174" s="7"/>
      <c r="F5174" s="7"/>
      <c r="G5174" s="32"/>
      <c r="H5174" s="7"/>
      <c r="I5174" s="7"/>
    </row>
    <row r="5175" spans="1:9">
      <c r="A5175" s="7"/>
      <c r="B5175" s="7"/>
      <c r="C5175" s="302"/>
      <c r="D5175" s="7"/>
      <c r="E5175" s="7"/>
      <c r="F5175" s="7"/>
      <c r="G5175" s="32"/>
      <c r="H5175" s="7"/>
      <c r="I5175" s="7"/>
    </row>
    <row r="5176" spans="1:9">
      <c r="A5176" s="7"/>
      <c r="B5176" s="7"/>
      <c r="C5176" s="302"/>
      <c r="D5176" s="7"/>
      <c r="E5176" s="7"/>
      <c r="F5176" s="7"/>
      <c r="G5176" s="32"/>
      <c r="H5176" s="7"/>
      <c r="I5176" s="7"/>
    </row>
    <row r="5177" spans="1:9">
      <c r="A5177" s="7"/>
      <c r="B5177" s="7"/>
      <c r="C5177" s="302"/>
      <c r="D5177" s="7"/>
      <c r="E5177" s="7"/>
      <c r="F5177" s="7"/>
      <c r="G5177" s="32"/>
      <c r="H5177" s="7"/>
      <c r="I5177" s="7"/>
    </row>
    <row r="5178" spans="1:9">
      <c r="A5178" s="7"/>
      <c r="B5178" s="7"/>
      <c r="C5178" s="302"/>
      <c r="D5178" s="7"/>
      <c r="E5178" s="7"/>
      <c r="F5178" s="7"/>
      <c r="G5178" s="32"/>
      <c r="H5178" s="7"/>
      <c r="I5178" s="7"/>
    </row>
    <row r="5179" spans="1:9">
      <c r="A5179" s="7"/>
      <c r="B5179" s="7"/>
      <c r="C5179" s="302"/>
      <c r="D5179" s="7"/>
      <c r="E5179" s="7"/>
      <c r="F5179" s="7"/>
      <c r="G5179" s="32"/>
      <c r="H5179" s="7"/>
      <c r="I5179" s="7"/>
    </row>
    <row r="5180" spans="1:9">
      <c r="A5180" s="7"/>
      <c r="B5180" s="7"/>
      <c r="C5180" s="302"/>
      <c r="D5180" s="7"/>
      <c r="E5180" s="7"/>
      <c r="F5180" s="7"/>
      <c r="G5180" s="32"/>
      <c r="H5180" s="7"/>
      <c r="I5180" s="7"/>
    </row>
    <row r="5181" spans="1:9">
      <c r="A5181" s="7"/>
      <c r="B5181" s="7"/>
      <c r="C5181" s="302"/>
      <c r="D5181" s="7"/>
      <c r="E5181" s="7"/>
      <c r="F5181" s="7"/>
      <c r="G5181" s="32"/>
      <c r="H5181" s="7"/>
      <c r="I5181" s="7"/>
    </row>
    <row r="5182" spans="1:9">
      <c r="A5182" s="7"/>
      <c r="B5182" s="7"/>
      <c r="C5182" s="302"/>
      <c r="D5182" s="7"/>
      <c r="E5182" s="7"/>
      <c r="F5182" s="7"/>
      <c r="G5182" s="32"/>
      <c r="H5182" s="7"/>
      <c r="I5182" s="7"/>
    </row>
    <row r="5183" spans="1:9">
      <c r="A5183" s="7"/>
      <c r="B5183" s="7"/>
      <c r="C5183" s="302"/>
      <c r="D5183" s="7"/>
      <c r="E5183" s="7"/>
      <c r="F5183" s="7"/>
      <c r="G5183" s="32"/>
      <c r="H5183" s="7"/>
      <c r="I5183" s="7"/>
    </row>
    <row r="5184" spans="1:9">
      <c r="A5184" s="7"/>
      <c r="B5184" s="7"/>
      <c r="C5184" s="302"/>
      <c r="D5184" s="7"/>
      <c r="E5184" s="7"/>
      <c r="F5184" s="7"/>
      <c r="G5184" s="32"/>
      <c r="H5184" s="7"/>
      <c r="I5184" s="7"/>
    </row>
    <row r="5185" spans="1:9">
      <c r="A5185" s="7"/>
      <c r="B5185" s="7"/>
      <c r="C5185" s="302"/>
      <c r="D5185" s="7"/>
      <c r="E5185" s="7"/>
      <c r="F5185" s="7"/>
      <c r="G5185" s="32"/>
      <c r="H5185" s="7"/>
      <c r="I5185" s="7"/>
    </row>
    <row r="5186" spans="1:9">
      <c r="A5186" s="7"/>
      <c r="B5186" s="7"/>
      <c r="C5186" s="302"/>
      <c r="D5186" s="7"/>
      <c r="E5186" s="7"/>
      <c r="F5186" s="7"/>
      <c r="G5186" s="32"/>
      <c r="H5186" s="7"/>
      <c r="I5186" s="7"/>
    </row>
    <row r="5187" spans="1:9">
      <c r="A5187" s="7"/>
      <c r="B5187" s="7"/>
      <c r="C5187" s="302"/>
      <c r="D5187" s="7"/>
      <c r="E5187" s="7"/>
      <c r="F5187" s="7"/>
      <c r="G5187" s="32"/>
      <c r="H5187" s="7"/>
      <c r="I5187" s="7"/>
    </row>
    <row r="5188" spans="1:9">
      <c r="A5188" s="7"/>
      <c r="B5188" s="7"/>
      <c r="C5188" s="302"/>
      <c r="D5188" s="7"/>
      <c r="E5188" s="7"/>
      <c r="F5188" s="7"/>
      <c r="G5188" s="32"/>
      <c r="H5188" s="7"/>
      <c r="I5188" s="7"/>
    </row>
    <row r="5189" spans="1:9">
      <c r="A5189" s="7"/>
      <c r="B5189" s="7"/>
      <c r="C5189" s="302"/>
      <c r="D5189" s="7"/>
      <c r="E5189" s="7"/>
      <c r="F5189" s="7"/>
      <c r="G5189" s="32"/>
      <c r="H5189" s="7"/>
      <c r="I5189" s="7"/>
    </row>
    <row r="5190" spans="1:9">
      <c r="A5190" s="7"/>
      <c r="B5190" s="7"/>
      <c r="C5190" s="302"/>
      <c r="D5190" s="7"/>
      <c r="E5190" s="7"/>
      <c r="F5190" s="7"/>
      <c r="G5190" s="32"/>
      <c r="H5190" s="7"/>
      <c r="I5190" s="7"/>
    </row>
    <row r="5191" spans="1:9">
      <c r="A5191" s="7"/>
      <c r="B5191" s="7"/>
      <c r="C5191" s="302"/>
      <c r="D5191" s="7"/>
      <c r="E5191" s="7"/>
      <c r="F5191" s="7"/>
      <c r="G5191" s="32"/>
      <c r="H5191" s="7"/>
      <c r="I5191" s="7"/>
    </row>
    <row r="5192" spans="1:9">
      <c r="A5192" s="7"/>
      <c r="B5192" s="7"/>
      <c r="C5192" s="302"/>
      <c r="D5192" s="7"/>
      <c r="E5192" s="7"/>
      <c r="F5192" s="7"/>
      <c r="G5192" s="32"/>
      <c r="H5192" s="7"/>
      <c r="I5192" s="7"/>
    </row>
    <row r="5193" spans="1:9">
      <c r="A5193" s="7"/>
      <c r="B5193" s="7"/>
      <c r="C5193" s="302"/>
      <c r="D5193" s="7"/>
      <c r="E5193" s="7"/>
      <c r="F5193" s="7"/>
      <c r="G5193" s="32"/>
      <c r="H5193" s="7"/>
      <c r="I5193" s="7"/>
    </row>
    <row r="5194" spans="1:9">
      <c r="A5194" s="7"/>
      <c r="B5194" s="7"/>
      <c r="C5194" s="302"/>
      <c r="D5194" s="7"/>
      <c r="E5194" s="7"/>
      <c r="F5194" s="7"/>
      <c r="G5194" s="32"/>
      <c r="H5194" s="7"/>
      <c r="I5194" s="7"/>
    </row>
    <row r="5195" spans="1:9">
      <c r="A5195" s="7"/>
      <c r="B5195" s="7"/>
      <c r="C5195" s="302"/>
      <c r="D5195" s="7"/>
      <c r="E5195" s="7"/>
      <c r="F5195" s="7"/>
      <c r="G5195" s="32"/>
      <c r="H5195" s="7"/>
      <c r="I5195" s="7"/>
    </row>
    <row r="5196" spans="1:9">
      <c r="A5196" s="7"/>
      <c r="B5196" s="7"/>
      <c r="C5196" s="302"/>
      <c r="D5196" s="7"/>
      <c r="E5196" s="7"/>
      <c r="F5196" s="7"/>
      <c r="G5196" s="32"/>
      <c r="H5196" s="7"/>
      <c r="I5196" s="7"/>
    </row>
    <row r="5197" spans="1:9">
      <c r="A5197" s="7"/>
      <c r="B5197" s="7"/>
      <c r="C5197" s="302"/>
      <c r="D5197" s="7"/>
      <c r="E5197" s="7"/>
      <c r="F5197" s="7"/>
      <c r="G5197" s="32"/>
      <c r="H5197" s="7"/>
      <c r="I5197" s="7"/>
    </row>
    <row r="5198" spans="1:9">
      <c r="A5198" s="7"/>
      <c r="B5198" s="7"/>
      <c r="C5198" s="302"/>
      <c r="D5198" s="7"/>
      <c r="E5198" s="7"/>
      <c r="F5198" s="7"/>
      <c r="G5198" s="32"/>
      <c r="H5198" s="7"/>
      <c r="I5198" s="7"/>
    </row>
    <row r="5199" spans="1:9">
      <c r="A5199" s="7"/>
      <c r="B5199" s="7"/>
      <c r="C5199" s="302"/>
      <c r="D5199" s="7"/>
      <c r="E5199" s="7"/>
      <c r="F5199" s="7"/>
      <c r="G5199" s="32"/>
      <c r="H5199" s="7"/>
      <c r="I5199" s="7"/>
    </row>
    <row r="5200" spans="1:9">
      <c r="A5200" s="7"/>
      <c r="B5200" s="7"/>
      <c r="C5200" s="302"/>
      <c r="D5200" s="7"/>
      <c r="E5200" s="7"/>
      <c r="F5200" s="7"/>
      <c r="G5200" s="32"/>
      <c r="H5200" s="7"/>
      <c r="I5200" s="7"/>
    </row>
    <row r="5201" spans="1:9">
      <c r="A5201" s="7"/>
      <c r="B5201" s="7"/>
      <c r="C5201" s="302"/>
      <c r="D5201" s="7"/>
      <c r="E5201" s="7"/>
      <c r="F5201" s="7"/>
      <c r="G5201" s="32"/>
      <c r="H5201" s="7"/>
      <c r="I5201" s="7"/>
    </row>
    <row r="5202" spans="1:9">
      <c r="A5202" s="7"/>
      <c r="B5202" s="7"/>
      <c r="C5202" s="302"/>
      <c r="D5202" s="7"/>
      <c r="E5202" s="7"/>
      <c r="F5202" s="7"/>
      <c r="G5202" s="32"/>
      <c r="H5202" s="7"/>
      <c r="I5202" s="7"/>
    </row>
    <row r="5203" spans="1:9">
      <c r="A5203" s="7"/>
      <c r="B5203" s="7"/>
      <c r="C5203" s="302"/>
      <c r="D5203" s="7"/>
      <c r="E5203" s="7"/>
      <c r="F5203" s="7"/>
      <c r="G5203" s="32"/>
      <c r="H5203" s="7"/>
      <c r="I5203" s="7"/>
    </row>
    <row r="5204" spans="1:9">
      <c r="A5204" s="7"/>
      <c r="B5204" s="7"/>
      <c r="C5204" s="302"/>
      <c r="D5204" s="7"/>
      <c r="E5204" s="7"/>
      <c r="F5204" s="7"/>
      <c r="G5204" s="32"/>
      <c r="H5204" s="7"/>
      <c r="I5204" s="7"/>
    </row>
    <row r="5205" spans="1:9">
      <c r="A5205" s="7"/>
      <c r="B5205" s="7"/>
      <c r="C5205" s="302"/>
      <c r="D5205" s="7"/>
      <c r="E5205" s="7"/>
      <c r="F5205" s="7"/>
      <c r="G5205" s="32"/>
      <c r="H5205" s="7"/>
      <c r="I5205" s="7"/>
    </row>
    <row r="5206" spans="1:9">
      <c r="A5206" s="7"/>
      <c r="B5206" s="7"/>
      <c r="C5206" s="302"/>
      <c r="D5206" s="7"/>
      <c r="E5206" s="7"/>
      <c r="F5206" s="7"/>
      <c r="G5206" s="32"/>
      <c r="H5206" s="7"/>
      <c r="I5206" s="7"/>
    </row>
    <row r="5207" spans="1:9">
      <c r="A5207" s="7"/>
      <c r="B5207" s="7"/>
      <c r="C5207" s="302"/>
      <c r="D5207" s="7"/>
      <c r="E5207" s="7"/>
      <c r="F5207" s="7"/>
      <c r="G5207" s="32"/>
      <c r="H5207" s="7"/>
      <c r="I5207" s="7"/>
    </row>
    <row r="5208" spans="1:9">
      <c r="A5208" s="7"/>
      <c r="B5208" s="7"/>
      <c r="C5208" s="302"/>
      <c r="D5208" s="7"/>
      <c r="E5208" s="7"/>
      <c r="F5208" s="7"/>
      <c r="G5208" s="32"/>
      <c r="H5208" s="7"/>
      <c r="I5208" s="7"/>
    </row>
    <row r="5209" spans="1:9">
      <c r="A5209" s="7"/>
      <c r="B5209" s="7"/>
      <c r="C5209" s="302"/>
      <c r="D5209" s="7"/>
      <c r="E5209" s="7"/>
      <c r="F5209" s="7"/>
      <c r="G5209" s="32"/>
      <c r="H5209" s="7"/>
      <c r="I5209" s="7"/>
    </row>
    <row r="5210" spans="1:9">
      <c r="A5210" s="7"/>
      <c r="B5210" s="7"/>
      <c r="C5210" s="302"/>
      <c r="D5210" s="7"/>
      <c r="E5210" s="7"/>
      <c r="F5210" s="7"/>
      <c r="G5210" s="32"/>
      <c r="H5210" s="7"/>
      <c r="I5210" s="7"/>
    </row>
    <row r="5211" spans="1:9">
      <c r="A5211" s="7"/>
      <c r="B5211" s="7"/>
      <c r="C5211" s="302"/>
      <c r="D5211" s="7"/>
      <c r="E5211" s="7"/>
      <c r="F5211" s="7"/>
      <c r="G5211" s="32"/>
      <c r="H5211" s="7"/>
      <c r="I5211" s="7"/>
    </row>
    <row r="5212" spans="1:9">
      <c r="A5212" s="7"/>
      <c r="B5212" s="7"/>
      <c r="C5212" s="302"/>
      <c r="D5212" s="7"/>
      <c r="E5212" s="7"/>
      <c r="F5212" s="7"/>
      <c r="G5212" s="32"/>
      <c r="H5212" s="7"/>
      <c r="I5212" s="7"/>
    </row>
    <row r="5213" spans="1:9">
      <c r="A5213" s="7"/>
      <c r="B5213" s="7"/>
      <c r="C5213" s="302"/>
      <c r="D5213" s="7"/>
      <c r="E5213" s="7"/>
      <c r="F5213" s="7"/>
      <c r="G5213" s="32"/>
      <c r="H5213" s="7"/>
      <c r="I5213" s="7"/>
    </row>
    <row r="5214" spans="1:9">
      <c r="A5214" s="7"/>
      <c r="B5214" s="7"/>
      <c r="C5214" s="302"/>
      <c r="D5214" s="7"/>
      <c r="E5214" s="7"/>
      <c r="F5214" s="7"/>
      <c r="G5214" s="32"/>
      <c r="H5214" s="7"/>
      <c r="I5214" s="7"/>
    </row>
    <row r="5215" spans="1:9">
      <c r="A5215" s="7"/>
      <c r="B5215" s="7"/>
      <c r="C5215" s="302"/>
      <c r="D5215" s="7"/>
      <c r="E5215" s="7"/>
      <c r="F5215" s="7"/>
      <c r="G5215" s="32"/>
      <c r="H5215" s="7"/>
      <c r="I5215" s="7"/>
    </row>
    <row r="5216" spans="1:9">
      <c r="A5216" s="7"/>
      <c r="B5216" s="7"/>
      <c r="C5216" s="302"/>
      <c r="D5216" s="7"/>
      <c r="E5216" s="7"/>
      <c r="F5216" s="7"/>
      <c r="G5216" s="32"/>
      <c r="H5216" s="7"/>
      <c r="I5216" s="7"/>
    </row>
    <row r="5217" spans="1:9">
      <c r="A5217" s="7"/>
      <c r="B5217" s="7"/>
      <c r="C5217" s="302"/>
      <c r="D5217" s="7"/>
      <c r="E5217" s="7"/>
      <c r="F5217" s="7"/>
      <c r="G5217" s="32"/>
      <c r="H5217" s="7"/>
      <c r="I5217" s="7"/>
    </row>
    <row r="5218" spans="1:9">
      <c r="A5218" s="7"/>
      <c r="B5218" s="7"/>
      <c r="C5218" s="302"/>
      <c r="D5218" s="7"/>
      <c r="E5218" s="7"/>
      <c r="F5218" s="7"/>
      <c r="G5218" s="32"/>
      <c r="H5218" s="7"/>
      <c r="I5218" s="7"/>
    </row>
    <row r="5219" spans="1:9">
      <c r="A5219" s="7"/>
      <c r="B5219" s="7"/>
      <c r="C5219" s="302"/>
      <c r="D5219" s="7"/>
      <c r="E5219" s="7"/>
      <c r="F5219" s="7"/>
      <c r="G5219" s="32"/>
      <c r="H5219" s="7"/>
      <c r="I5219" s="7"/>
    </row>
    <row r="5220" spans="1:9">
      <c r="A5220" s="7"/>
      <c r="B5220" s="7"/>
      <c r="C5220" s="302"/>
      <c r="D5220" s="7"/>
      <c r="E5220" s="7"/>
      <c r="F5220" s="7"/>
      <c r="G5220" s="32"/>
      <c r="H5220" s="7"/>
      <c r="I5220" s="7"/>
    </row>
    <row r="5221" spans="1:9">
      <c r="A5221" s="7"/>
      <c r="B5221" s="7"/>
      <c r="C5221" s="302"/>
      <c r="D5221" s="7"/>
      <c r="E5221" s="7"/>
      <c r="F5221" s="7"/>
      <c r="G5221" s="32"/>
      <c r="H5221" s="7"/>
      <c r="I5221" s="7"/>
    </row>
    <row r="5222" spans="1:9">
      <c r="A5222" s="7"/>
      <c r="B5222" s="7"/>
      <c r="C5222" s="302"/>
      <c r="D5222" s="7"/>
      <c r="E5222" s="7"/>
      <c r="F5222" s="7"/>
      <c r="G5222" s="32"/>
      <c r="H5222" s="7"/>
      <c r="I5222" s="7"/>
    </row>
    <row r="5223" spans="1:9">
      <c r="A5223" s="7"/>
      <c r="B5223" s="7"/>
      <c r="C5223" s="302"/>
      <c r="D5223" s="7"/>
      <c r="E5223" s="7"/>
      <c r="F5223" s="7"/>
      <c r="G5223" s="32"/>
      <c r="H5223" s="7"/>
      <c r="I5223" s="7"/>
    </row>
    <row r="5224" spans="1:9">
      <c r="A5224" s="7"/>
      <c r="B5224" s="7"/>
      <c r="C5224" s="302"/>
      <c r="D5224" s="7"/>
      <c r="E5224" s="7"/>
      <c r="F5224" s="7"/>
      <c r="G5224" s="32"/>
      <c r="H5224" s="7"/>
      <c r="I5224" s="7"/>
    </row>
    <row r="5225" spans="1:9">
      <c r="A5225" s="7"/>
      <c r="B5225" s="7"/>
      <c r="C5225" s="302"/>
      <c r="D5225" s="7"/>
      <c r="E5225" s="7"/>
      <c r="F5225" s="7"/>
      <c r="G5225" s="32"/>
      <c r="H5225" s="7"/>
      <c r="I5225" s="7"/>
    </row>
    <row r="5226" spans="1:9">
      <c r="A5226" s="7"/>
      <c r="B5226" s="7"/>
      <c r="C5226" s="302"/>
      <c r="D5226" s="7"/>
      <c r="E5226" s="7"/>
      <c r="F5226" s="7"/>
      <c r="G5226" s="32"/>
      <c r="H5226" s="7"/>
      <c r="I5226" s="7"/>
    </row>
    <row r="5227" spans="1:9">
      <c r="A5227" s="7"/>
      <c r="B5227" s="7"/>
      <c r="C5227" s="302"/>
      <c r="D5227" s="7"/>
      <c r="E5227" s="7"/>
      <c r="F5227" s="7"/>
      <c r="G5227" s="32"/>
      <c r="H5227" s="7"/>
      <c r="I5227" s="7"/>
    </row>
    <row r="5228" spans="1:9">
      <c r="A5228" s="7"/>
      <c r="B5228" s="7"/>
      <c r="C5228" s="302"/>
      <c r="D5228" s="7"/>
      <c r="E5228" s="7"/>
      <c r="F5228" s="7"/>
      <c r="G5228" s="32"/>
      <c r="H5228" s="7"/>
      <c r="I5228" s="7"/>
    </row>
    <row r="5229" spans="1:9">
      <c r="A5229" s="7"/>
      <c r="B5229" s="7"/>
      <c r="C5229" s="302"/>
      <c r="D5229" s="7"/>
      <c r="E5229" s="7"/>
      <c r="F5229" s="7"/>
      <c r="G5229" s="32"/>
      <c r="H5229" s="7"/>
      <c r="I5229" s="7"/>
    </row>
    <row r="5230" spans="1:9">
      <c r="A5230" s="7"/>
      <c r="B5230" s="7"/>
      <c r="C5230" s="302"/>
      <c r="D5230" s="7"/>
      <c r="E5230" s="7"/>
      <c r="F5230" s="7"/>
      <c r="G5230" s="32"/>
      <c r="H5230" s="7"/>
      <c r="I5230" s="7"/>
    </row>
    <row r="5231" spans="1:9">
      <c r="A5231" s="7"/>
      <c r="B5231" s="7"/>
      <c r="C5231" s="302"/>
      <c r="D5231" s="7"/>
      <c r="E5231" s="7"/>
      <c r="F5231" s="7"/>
      <c r="G5231" s="32"/>
      <c r="H5231" s="7"/>
      <c r="I5231" s="7"/>
    </row>
    <row r="5232" spans="1:9">
      <c r="A5232" s="7"/>
      <c r="B5232" s="7"/>
      <c r="C5232" s="302"/>
      <c r="D5232" s="7"/>
      <c r="E5232" s="7"/>
      <c r="F5232" s="7"/>
      <c r="G5232" s="32"/>
      <c r="H5232" s="7"/>
      <c r="I5232" s="7"/>
    </row>
    <row r="5233" spans="1:9">
      <c r="A5233" s="7"/>
      <c r="B5233" s="7"/>
      <c r="C5233" s="302"/>
      <c r="D5233" s="7"/>
      <c r="E5233" s="7"/>
      <c r="F5233" s="7"/>
      <c r="G5233" s="32"/>
      <c r="H5233" s="7"/>
      <c r="I5233" s="7"/>
    </row>
    <row r="5234" spans="1:9">
      <c r="A5234" s="7"/>
      <c r="B5234" s="7"/>
      <c r="C5234" s="302"/>
      <c r="D5234" s="7"/>
      <c r="E5234" s="7"/>
      <c r="F5234" s="7"/>
      <c r="G5234" s="32"/>
      <c r="H5234" s="7"/>
      <c r="I5234" s="7"/>
    </row>
    <row r="5235" spans="1:9">
      <c r="A5235" s="7"/>
      <c r="B5235" s="7"/>
      <c r="C5235" s="302"/>
      <c r="D5235" s="7"/>
      <c r="E5235" s="7"/>
      <c r="F5235" s="7"/>
      <c r="G5235" s="32"/>
      <c r="H5235" s="7"/>
      <c r="I5235" s="7"/>
    </row>
    <row r="5236" spans="1:9">
      <c r="A5236" s="7"/>
      <c r="B5236" s="7"/>
      <c r="C5236" s="302"/>
      <c r="D5236" s="7"/>
      <c r="E5236" s="7"/>
      <c r="F5236" s="7"/>
      <c r="G5236" s="32"/>
      <c r="H5236" s="7"/>
      <c r="I5236" s="7"/>
    </row>
    <row r="5237" spans="1:9">
      <c r="A5237" s="7"/>
      <c r="B5237" s="7"/>
      <c r="C5237" s="302"/>
      <c r="D5237" s="7"/>
      <c r="E5237" s="7"/>
      <c r="F5237" s="7"/>
      <c r="G5237" s="32"/>
      <c r="H5237" s="7"/>
      <c r="I5237" s="7"/>
    </row>
    <row r="5238" spans="1:9">
      <c r="A5238" s="7"/>
      <c r="B5238" s="7"/>
      <c r="C5238" s="302"/>
      <c r="D5238" s="7"/>
      <c r="E5238" s="7"/>
      <c r="F5238" s="7"/>
      <c r="G5238" s="32"/>
      <c r="H5238" s="7"/>
      <c r="I5238" s="7"/>
    </row>
    <row r="5239" spans="1:9">
      <c r="A5239" s="7"/>
      <c r="B5239" s="7"/>
      <c r="C5239" s="302"/>
      <c r="D5239" s="7"/>
      <c r="E5239" s="7"/>
      <c r="F5239" s="7"/>
      <c r="G5239" s="32"/>
      <c r="H5239" s="7"/>
      <c r="I5239" s="7"/>
    </row>
    <row r="5240" spans="1:9">
      <c r="A5240" s="7"/>
      <c r="B5240" s="7"/>
      <c r="C5240" s="302"/>
      <c r="D5240" s="7"/>
      <c r="E5240" s="7"/>
      <c r="F5240" s="7"/>
      <c r="G5240" s="32"/>
      <c r="H5240" s="7"/>
      <c r="I5240" s="7"/>
    </row>
    <row r="5241" spans="1:9">
      <c r="A5241" s="7"/>
      <c r="B5241" s="7"/>
      <c r="C5241" s="302"/>
      <c r="D5241" s="7"/>
      <c r="E5241" s="7"/>
      <c r="F5241" s="7"/>
      <c r="G5241" s="32"/>
      <c r="H5241" s="7"/>
      <c r="I5241" s="7"/>
    </row>
    <row r="5242" spans="1:9">
      <c r="A5242" s="7"/>
      <c r="B5242" s="7"/>
      <c r="C5242" s="302"/>
      <c r="D5242" s="7"/>
      <c r="E5242" s="7"/>
      <c r="F5242" s="7"/>
      <c r="G5242" s="32"/>
      <c r="H5242" s="7"/>
      <c r="I5242" s="7"/>
    </row>
    <row r="5243" spans="1:9">
      <c r="A5243" s="7"/>
      <c r="B5243" s="7"/>
      <c r="C5243" s="302"/>
      <c r="D5243" s="7"/>
      <c r="E5243" s="7"/>
      <c r="F5243" s="7"/>
      <c r="G5243" s="32"/>
      <c r="H5243" s="7"/>
      <c r="I5243" s="7"/>
    </row>
    <row r="5244" spans="1:9">
      <c r="A5244" s="7"/>
      <c r="B5244" s="7"/>
      <c r="C5244" s="302"/>
      <c r="D5244" s="7"/>
      <c r="E5244" s="7"/>
      <c r="F5244" s="7"/>
      <c r="G5244" s="32"/>
      <c r="H5244" s="7"/>
      <c r="I5244" s="7"/>
    </row>
    <row r="5245" spans="1:9">
      <c r="A5245" s="7"/>
      <c r="B5245" s="7"/>
      <c r="C5245" s="302"/>
      <c r="D5245" s="7"/>
      <c r="E5245" s="7"/>
      <c r="F5245" s="7"/>
      <c r="G5245" s="32"/>
      <c r="H5245" s="7"/>
      <c r="I5245" s="7"/>
    </row>
    <row r="5246" spans="1:9">
      <c r="A5246" s="7"/>
      <c r="B5246" s="7"/>
      <c r="C5246" s="302"/>
      <c r="D5246" s="7"/>
      <c r="E5246" s="7"/>
      <c r="F5246" s="7"/>
      <c r="G5246" s="32"/>
      <c r="H5246" s="7"/>
      <c r="I5246" s="7"/>
    </row>
    <row r="5247" spans="1:9">
      <c r="A5247" s="7"/>
      <c r="B5247" s="7"/>
      <c r="C5247" s="302"/>
      <c r="D5247" s="7"/>
      <c r="E5247" s="7"/>
      <c r="F5247" s="7"/>
      <c r="G5247" s="32"/>
      <c r="H5247" s="7"/>
      <c r="I5247" s="7"/>
    </row>
    <row r="5248" spans="1:9">
      <c r="A5248" s="7"/>
      <c r="B5248" s="7"/>
      <c r="C5248" s="302"/>
      <c r="D5248" s="7"/>
      <c r="E5248" s="7"/>
      <c r="F5248" s="7"/>
      <c r="G5248" s="32"/>
      <c r="H5248" s="7"/>
      <c r="I5248" s="7"/>
    </row>
    <row r="5249" spans="1:9">
      <c r="A5249" s="7"/>
      <c r="B5249" s="7"/>
      <c r="C5249" s="302"/>
      <c r="D5249" s="7"/>
      <c r="E5249" s="7"/>
      <c r="F5249" s="7"/>
      <c r="G5249" s="32"/>
      <c r="H5249" s="7"/>
      <c r="I5249" s="7"/>
    </row>
    <row r="5250" spans="1:9">
      <c r="A5250" s="7"/>
      <c r="B5250" s="7"/>
      <c r="C5250" s="302"/>
      <c r="D5250" s="7"/>
      <c r="E5250" s="7"/>
      <c r="F5250" s="7"/>
      <c r="G5250" s="32"/>
      <c r="H5250" s="7"/>
      <c r="I5250" s="7"/>
    </row>
    <row r="5251" spans="1:9">
      <c r="A5251" s="7"/>
      <c r="B5251" s="7"/>
      <c r="C5251" s="302"/>
      <c r="D5251" s="7"/>
      <c r="E5251" s="7"/>
      <c r="F5251" s="7"/>
      <c r="G5251" s="32"/>
      <c r="H5251" s="7"/>
      <c r="I5251" s="7"/>
    </row>
    <row r="5252" spans="1:9">
      <c r="A5252" s="7"/>
      <c r="B5252" s="7"/>
      <c r="C5252" s="302"/>
      <c r="D5252" s="7"/>
      <c r="E5252" s="7"/>
      <c r="F5252" s="7"/>
      <c r="G5252" s="32"/>
      <c r="H5252" s="7"/>
      <c r="I5252" s="7"/>
    </row>
    <row r="5253" spans="1:9">
      <c r="A5253" s="7"/>
      <c r="B5253" s="7"/>
      <c r="C5253" s="302"/>
      <c r="D5253" s="7"/>
      <c r="E5253" s="7"/>
      <c r="F5253" s="7"/>
      <c r="G5253" s="32"/>
      <c r="H5253" s="7"/>
      <c r="I5253" s="7"/>
    </row>
    <row r="5254" spans="1:9">
      <c r="A5254" s="7"/>
      <c r="B5254" s="7"/>
      <c r="C5254" s="302"/>
      <c r="D5254" s="7"/>
      <c r="E5254" s="7"/>
      <c r="F5254" s="7"/>
      <c r="G5254" s="32"/>
      <c r="H5254" s="7"/>
      <c r="I5254" s="7"/>
    </row>
    <row r="5255" spans="1:9">
      <c r="A5255" s="7"/>
      <c r="B5255" s="7"/>
      <c r="C5255" s="302"/>
      <c r="D5255" s="7"/>
      <c r="E5255" s="7"/>
      <c r="F5255" s="7"/>
      <c r="G5255" s="32"/>
      <c r="H5255" s="7"/>
      <c r="I5255" s="7"/>
    </row>
    <row r="5256" spans="1:9">
      <c r="A5256" s="7"/>
      <c r="B5256" s="7"/>
      <c r="C5256" s="302"/>
      <c r="D5256" s="7"/>
      <c r="E5256" s="7"/>
      <c r="F5256" s="7"/>
      <c r="G5256" s="32"/>
      <c r="H5256" s="7"/>
      <c r="I5256" s="7"/>
    </row>
    <row r="5257" spans="1:9">
      <c r="A5257" s="7"/>
      <c r="B5257" s="7"/>
      <c r="C5257" s="302"/>
      <c r="D5257" s="7"/>
      <c r="E5257" s="7"/>
      <c r="F5257" s="7"/>
      <c r="G5257" s="32"/>
      <c r="H5257" s="7"/>
      <c r="I5257" s="7"/>
    </row>
    <row r="5258" spans="1:9">
      <c r="A5258" s="7"/>
      <c r="B5258" s="7"/>
      <c r="C5258" s="302"/>
      <c r="D5258" s="7"/>
      <c r="E5258" s="7"/>
      <c r="F5258" s="7"/>
      <c r="G5258" s="32"/>
      <c r="H5258" s="7"/>
      <c r="I5258" s="7"/>
    </row>
    <row r="5259" spans="1:9">
      <c r="A5259" s="7"/>
      <c r="B5259" s="7"/>
      <c r="C5259" s="302"/>
      <c r="D5259" s="7"/>
      <c r="E5259" s="7"/>
      <c r="F5259" s="7"/>
      <c r="G5259" s="32"/>
      <c r="H5259" s="7"/>
      <c r="I5259" s="7"/>
    </row>
    <row r="5260" spans="1:9">
      <c r="A5260" s="7"/>
      <c r="B5260" s="7"/>
      <c r="C5260" s="302"/>
      <c r="D5260" s="7"/>
      <c r="E5260" s="7"/>
      <c r="F5260" s="7"/>
      <c r="G5260" s="32"/>
      <c r="H5260" s="7"/>
      <c r="I5260" s="7"/>
    </row>
    <row r="5261" spans="1:9">
      <c r="A5261" s="7"/>
      <c r="B5261" s="7"/>
      <c r="C5261" s="302"/>
      <c r="D5261" s="7"/>
      <c r="E5261" s="7"/>
      <c r="F5261" s="7"/>
      <c r="G5261" s="32"/>
      <c r="H5261" s="7"/>
      <c r="I5261" s="7"/>
    </row>
    <row r="5262" spans="1:9">
      <c r="A5262" s="7"/>
      <c r="B5262" s="7"/>
      <c r="C5262" s="302"/>
      <c r="D5262" s="7"/>
      <c r="E5262" s="7"/>
      <c r="F5262" s="7"/>
      <c r="G5262" s="32"/>
      <c r="H5262" s="7"/>
      <c r="I5262" s="7"/>
    </row>
    <row r="5263" spans="1:9">
      <c r="A5263" s="7"/>
      <c r="B5263" s="7"/>
      <c r="C5263" s="302"/>
      <c r="D5263" s="7"/>
      <c r="E5263" s="7"/>
      <c r="F5263" s="7"/>
      <c r="G5263" s="32"/>
      <c r="H5263" s="7"/>
      <c r="I5263" s="7"/>
    </row>
    <row r="5264" spans="1:9">
      <c r="A5264" s="7"/>
      <c r="B5264" s="7"/>
      <c r="C5264" s="302"/>
      <c r="D5264" s="7"/>
      <c r="E5264" s="7"/>
      <c r="F5264" s="7"/>
      <c r="G5264" s="32"/>
      <c r="H5264" s="7"/>
      <c r="I5264" s="7"/>
    </row>
    <row r="5265" spans="1:9">
      <c r="A5265" s="7"/>
      <c r="B5265" s="7"/>
      <c r="C5265" s="302"/>
      <c r="D5265" s="7"/>
      <c r="E5265" s="7"/>
      <c r="F5265" s="7"/>
      <c r="G5265" s="32"/>
      <c r="H5265" s="7"/>
      <c r="I5265" s="7"/>
    </row>
    <row r="5266" spans="1:9">
      <c r="A5266" s="7"/>
      <c r="B5266" s="7"/>
      <c r="C5266" s="302"/>
      <c r="D5266" s="7"/>
      <c r="E5266" s="7"/>
      <c r="F5266" s="7"/>
      <c r="G5266" s="32"/>
      <c r="H5266" s="7"/>
      <c r="I5266" s="7"/>
    </row>
    <row r="5267" spans="1:9">
      <c r="A5267" s="7"/>
      <c r="B5267" s="7"/>
      <c r="C5267" s="302"/>
      <c r="D5267" s="7"/>
      <c r="E5267" s="7"/>
      <c r="F5267" s="7"/>
      <c r="G5267" s="32"/>
      <c r="H5267" s="7"/>
      <c r="I5267" s="7"/>
    </row>
    <row r="5268" spans="1:9">
      <c r="A5268" s="7"/>
      <c r="B5268" s="7"/>
      <c r="C5268" s="302"/>
      <c r="D5268" s="7"/>
      <c r="E5268" s="7"/>
      <c r="F5268" s="7"/>
      <c r="G5268" s="32"/>
      <c r="H5268" s="7"/>
      <c r="I5268" s="7"/>
    </row>
    <row r="5269" spans="1:9">
      <c r="A5269" s="7"/>
      <c r="B5269" s="7"/>
      <c r="C5269" s="302"/>
      <c r="D5269" s="7"/>
      <c r="E5269" s="7"/>
      <c r="F5269" s="7"/>
      <c r="G5269" s="32"/>
      <c r="H5269" s="7"/>
      <c r="I5269" s="7"/>
    </row>
    <row r="5270" spans="1:9">
      <c r="A5270" s="7"/>
      <c r="B5270" s="7"/>
      <c r="C5270" s="302"/>
      <c r="D5270" s="7"/>
      <c r="E5270" s="7"/>
      <c r="F5270" s="7"/>
      <c r="G5270" s="32"/>
      <c r="H5270" s="7"/>
      <c r="I5270" s="7"/>
    </row>
    <row r="5271" spans="1:9">
      <c r="A5271" s="7"/>
      <c r="B5271" s="7"/>
      <c r="C5271" s="302"/>
      <c r="D5271" s="7"/>
      <c r="E5271" s="7"/>
      <c r="F5271" s="7"/>
      <c r="G5271" s="32"/>
      <c r="H5271" s="7"/>
      <c r="I5271" s="7"/>
    </row>
    <row r="5272" spans="1:9">
      <c r="A5272" s="7"/>
      <c r="B5272" s="7"/>
      <c r="C5272" s="302"/>
      <c r="D5272" s="7"/>
      <c r="E5272" s="7"/>
      <c r="F5272" s="7"/>
      <c r="G5272" s="32"/>
      <c r="H5272" s="7"/>
      <c r="I5272" s="7"/>
    </row>
    <row r="5273" spans="1:9">
      <c r="A5273" s="7"/>
      <c r="B5273" s="7"/>
      <c r="C5273" s="302"/>
      <c r="D5273" s="7"/>
      <c r="E5273" s="7"/>
      <c r="F5273" s="7"/>
      <c r="G5273" s="32"/>
      <c r="H5273" s="7"/>
      <c r="I5273" s="7"/>
    </row>
    <row r="5274" spans="1:9">
      <c r="A5274" s="7"/>
      <c r="B5274" s="7"/>
      <c r="C5274" s="302"/>
      <c r="D5274" s="7"/>
      <c r="E5274" s="7"/>
      <c r="F5274" s="7"/>
      <c r="G5274" s="32"/>
      <c r="H5274" s="7"/>
      <c r="I5274" s="7"/>
    </row>
    <row r="5275" spans="1:9">
      <c r="A5275" s="7"/>
      <c r="B5275" s="7"/>
      <c r="C5275" s="302"/>
      <c r="D5275" s="7"/>
      <c r="E5275" s="7"/>
      <c r="F5275" s="7"/>
      <c r="G5275" s="32"/>
      <c r="H5275" s="7"/>
      <c r="I5275" s="7"/>
    </row>
    <row r="5276" spans="1:9">
      <c r="A5276" s="7"/>
      <c r="B5276" s="7"/>
      <c r="C5276" s="302"/>
      <c r="D5276" s="7"/>
      <c r="E5276" s="7"/>
      <c r="F5276" s="7"/>
      <c r="G5276" s="32"/>
      <c r="H5276" s="7"/>
      <c r="I5276" s="7"/>
    </row>
    <row r="5277" spans="1:9">
      <c r="A5277" s="7"/>
      <c r="B5277" s="7"/>
      <c r="C5277" s="302"/>
      <c r="D5277" s="7"/>
      <c r="E5277" s="7"/>
      <c r="F5277" s="7"/>
      <c r="G5277" s="32"/>
      <c r="H5277" s="7"/>
      <c r="I5277" s="7"/>
    </row>
    <row r="5278" spans="1:9">
      <c r="A5278" s="7"/>
      <c r="B5278" s="7"/>
      <c r="C5278" s="302"/>
      <c r="D5278" s="7"/>
      <c r="E5278" s="7"/>
      <c r="F5278" s="7"/>
      <c r="G5278" s="32"/>
      <c r="H5278" s="7"/>
      <c r="I5278" s="7"/>
    </row>
    <row r="5279" spans="1:9">
      <c r="A5279" s="7"/>
      <c r="B5279" s="7"/>
      <c r="C5279" s="302"/>
      <c r="D5279" s="7"/>
      <c r="E5279" s="7"/>
      <c r="F5279" s="7"/>
      <c r="G5279" s="32"/>
      <c r="H5279" s="7"/>
      <c r="I5279" s="7"/>
    </row>
    <row r="5280" spans="1:9">
      <c r="A5280" s="7"/>
      <c r="B5280" s="7"/>
      <c r="C5280" s="302"/>
      <c r="D5280" s="7"/>
      <c r="E5280" s="7"/>
      <c r="F5280" s="7"/>
      <c r="G5280" s="32"/>
      <c r="H5280" s="7"/>
      <c r="I5280" s="7"/>
    </row>
    <row r="5281" spans="1:9">
      <c r="A5281" s="7"/>
      <c r="B5281" s="7"/>
      <c r="C5281" s="302"/>
      <c r="D5281" s="7"/>
      <c r="E5281" s="7"/>
      <c r="F5281" s="7"/>
      <c r="G5281" s="32"/>
      <c r="H5281" s="7"/>
      <c r="I5281" s="7"/>
    </row>
    <row r="5282" spans="1:9">
      <c r="A5282" s="7"/>
      <c r="B5282" s="7"/>
      <c r="C5282" s="302"/>
      <c r="D5282" s="7"/>
      <c r="E5282" s="7"/>
      <c r="F5282" s="7"/>
      <c r="G5282" s="32"/>
      <c r="H5282" s="7"/>
      <c r="I5282" s="7"/>
    </row>
    <row r="5283" spans="1:9">
      <c r="A5283" s="7"/>
      <c r="B5283" s="7"/>
      <c r="C5283" s="302"/>
      <c r="D5283" s="7"/>
      <c r="E5283" s="7"/>
      <c r="F5283" s="7"/>
      <c r="G5283" s="32"/>
      <c r="H5283" s="7"/>
      <c r="I5283" s="7"/>
    </row>
    <row r="5284" spans="1:9">
      <c r="A5284" s="7"/>
      <c r="B5284" s="7"/>
      <c r="C5284" s="302"/>
      <c r="D5284" s="7"/>
      <c r="E5284" s="7"/>
      <c r="F5284" s="7"/>
      <c r="G5284" s="32"/>
      <c r="H5284" s="7"/>
      <c r="I5284" s="7"/>
    </row>
    <row r="5285" spans="1:9">
      <c r="A5285" s="7"/>
      <c r="B5285" s="7"/>
      <c r="C5285" s="302"/>
      <c r="D5285" s="7"/>
      <c r="E5285" s="7"/>
      <c r="F5285" s="7"/>
      <c r="G5285" s="32"/>
      <c r="H5285" s="7"/>
      <c r="I5285" s="7"/>
    </row>
    <row r="5286" spans="1:9">
      <c r="A5286" s="7"/>
      <c r="B5286" s="7"/>
      <c r="C5286" s="302"/>
      <c r="D5286" s="7"/>
      <c r="E5286" s="7"/>
      <c r="F5286" s="7"/>
      <c r="G5286" s="32"/>
      <c r="H5286" s="7"/>
      <c r="I5286" s="7"/>
    </row>
    <row r="5287" spans="1:9">
      <c r="A5287" s="7"/>
      <c r="B5287" s="7"/>
      <c r="C5287" s="302"/>
      <c r="D5287" s="7"/>
      <c r="E5287" s="7"/>
      <c r="F5287" s="7"/>
      <c r="G5287" s="32"/>
      <c r="H5287" s="7"/>
      <c r="I5287" s="7"/>
    </row>
    <row r="5288" spans="1:9">
      <c r="A5288" s="7"/>
      <c r="B5288" s="7"/>
      <c r="C5288" s="302"/>
      <c r="D5288" s="7"/>
      <c r="E5288" s="7"/>
      <c r="F5288" s="7"/>
      <c r="G5288" s="32"/>
      <c r="H5288" s="7"/>
      <c r="I5288" s="7"/>
    </row>
    <row r="5289" spans="1:9">
      <c r="A5289" s="7"/>
      <c r="B5289" s="7"/>
      <c r="C5289" s="302"/>
      <c r="D5289" s="7"/>
      <c r="E5289" s="7"/>
      <c r="F5289" s="7"/>
      <c r="G5289" s="32"/>
      <c r="H5289" s="7"/>
      <c r="I5289" s="7"/>
    </row>
    <row r="5290" spans="1:9">
      <c r="A5290" s="7"/>
      <c r="B5290" s="7"/>
      <c r="C5290" s="302"/>
      <c r="D5290" s="7"/>
      <c r="E5290" s="7"/>
      <c r="F5290" s="7"/>
      <c r="G5290" s="32"/>
      <c r="H5290" s="7"/>
      <c r="I5290" s="7"/>
    </row>
    <row r="5291" spans="1:9">
      <c r="A5291" s="7"/>
      <c r="B5291" s="7"/>
      <c r="C5291" s="302"/>
      <c r="D5291" s="7"/>
      <c r="E5291" s="7"/>
      <c r="F5291" s="7"/>
      <c r="G5291" s="32"/>
      <c r="H5291" s="7"/>
      <c r="I5291" s="7"/>
    </row>
    <row r="5292" spans="1:9">
      <c r="A5292" s="7"/>
      <c r="B5292" s="7"/>
      <c r="C5292" s="302"/>
      <c r="D5292" s="7"/>
      <c r="E5292" s="7"/>
      <c r="F5292" s="7"/>
      <c r="G5292" s="32"/>
      <c r="H5292" s="7"/>
      <c r="I5292" s="7"/>
    </row>
    <row r="5293" spans="1:9">
      <c r="A5293" s="7"/>
      <c r="B5293" s="7"/>
      <c r="C5293" s="302"/>
      <c r="D5293" s="7"/>
      <c r="E5293" s="7"/>
      <c r="F5293" s="7"/>
      <c r="G5293" s="32"/>
      <c r="H5293" s="7"/>
      <c r="I5293" s="7"/>
    </row>
    <row r="5294" spans="1:9">
      <c r="A5294" s="7"/>
      <c r="B5294" s="7"/>
      <c r="C5294" s="302"/>
      <c r="D5294" s="7"/>
      <c r="E5294" s="7"/>
      <c r="F5294" s="7"/>
      <c r="G5294" s="32"/>
      <c r="H5294" s="7"/>
      <c r="I5294" s="7"/>
    </row>
    <row r="5295" spans="1:9">
      <c r="A5295" s="7"/>
      <c r="B5295" s="7"/>
      <c r="C5295" s="302"/>
      <c r="D5295" s="7"/>
      <c r="E5295" s="7"/>
      <c r="F5295" s="7"/>
      <c r="G5295" s="32"/>
      <c r="H5295" s="7"/>
      <c r="I5295" s="7"/>
    </row>
    <row r="5296" spans="1:9">
      <c r="A5296" s="7"/>
      <c r="B5296" s="7"/>
      <c r="C5296" s="302"/>
      <c r="D5296" s="7"/>
      <c r="E5296" s="7"/>
      <c r="F5296" s="7"/>
      <c r="G5296" s="32"/>
      <c r="H5296" s="7"/>
      <c r="I5296" s="7"/>
    </row>
    <row r="5297" spans="1:9">
      <c r="A5297" s="7"/>
      <c r="B5297" s="7"/>
      <c r="C5297" s="302"/>
      <c r="D5297" s="7"/>
      <c r="E5297" s="7"/>
      <c r="F5297" s="7"/>
      <c r="G5297" s="32"/>
      <c r="H5297" s="7"/>
      <c r="I5297" s="7"/>
    </row>
    <row r="5298" spans="1:9">
      <c r="A5298" s="7"/>
      <c r="B5298" s="7"/>
      <c r="C5298" s="302"/>
      <c r="D5298" s="7"/>
      <c r="E5298" s="7"/>
      <c r="F5298" s="7"/>
      <c r="G5298" s="32"/>
      <c r="H5298" s="7"/>
      <c r="I5298" s="7"/>
    </row>
    <row r="5299" spans="1:9">
      <c r="A5299" s="7"/>
      <c r="B5299" s="7"/>
      <c r="C5299" s="302"/>
      <c r="D5299" s="7"/>
      <c r="E5299" s="7"/>
      <c r="F5299" s="7"/>
      <c r="G5299" s="32"/>
      <c r="H5299" s="7"/>
      <c r="I5299" s="7"/>
    </row>
    <row r="5300" spans="1:9">
      <c r="A5300" s="7"/>
      <c r="B5300" s="7"/>
      <c r="C5300" s="302"/>
      <c r="D5300" s="7"/>
      <c r="E5300" s="7"/>
      <c r="F5300" s="7"/>
      <c r="G5300" s="32"/>
      <c r="H5300" s="7"/>
      <c r="I5300" s="7"/>
    </row>
    <row r="5301" spans="1:9">
      <c r="A5301" s="7"/>
      <c r="B5301" s="7"/>
      <c r="C5301" s="302"/>
      <c r="D5301" s="7"/>
      <c r="E5301" s="7"/>
      <c r="F5301" s="7"/>
      <c r="G5301" s="32"/>
      <c r="H5301" s="7"/>
      <c r="I5301" s="7"/>
    </row>
    <row r="5302" spans="1:9">
      <c r="A5302" s="7"/>
      <c r="B5302" s="7"/>
      <c r="C5302" s="302"/>
      <c r="D5302" s="7"/>
      <c r="E5302" s="7"/>
      <c r="F5302" s="7"/>
      <c r="G5302" s="32"/>
      <c r="H5302" s="7"/>
      <c r="I5302" s="7"/>
    </row>
    <row r="5303" spans="1:9">
      <c r="A5303" s="7"/>
      <c r="B5303" s="7"/>
      <c r="C5303" s="302"/>
      <c r="D5303" s="7"/>
      <c r="E5303" s="7"/>
      <c r="F5303" s="7"/>
      <c r="G5303" s="32"/>
      <c r="H5303" s="7"/>
      <c r="I5303" s="7"/>
    </row>
    <row r="5304" spans="1:9">
      <c r="A5304" s="7"/>
      <c r="B5304" s="7"/>
      <c r="C5304" s="302"/>
      <c r="D5304" s="7"/>
      <c r="E5304" s="7"/>
      <c r="F5304" s="7"/>
      <c r="G5304" s="32"/>
      <c r="H5304" s="7"/>
      <c r="I5304" s="7"/>
    </row>
    <row r="5305" spans="1:9">
      <c r="A5305" s="7"/>
      <c r="B5305" s="7"/>
      <c r="C5305" s="302"/>
      <c r="D5305" s="7"/>
      <c r="E5305" s="7"/>
      <c r="F5305" s="7"/>
      <c r="G5305" s="32"/>
      <c r="H5305" s="7"/>
      <c r="I5305" s="7"/>
    </row>
    <row r="5306" spans="1:9">
      <c r="A5306" s="7"/>
      <c r="B5306" s="7"/>
      <c r="C5306" s="302"/>
      <c r="D5306" s="7"/>
      <c r="E5306" s="7"/>
      <c r="F5306" s="7"/>
      <c r="G5306" s="32"/>
      <c r="H5306" s="7"/>
      <c r="I5306" s="7"/>
    </row>
    <row r="5307" spans="1:9">
      <c r="A5307" s="7"/>
      <c r="B5307" s="7"/>
      <c r="C5307" s="302"/>
      <c r="D5307" s="7"/>
      <c r="E5307" s="7"/>
      <c r="F5307" s="7"/>
      <c r="G5307" s="32"/>
      <c r="H5307" s="7"/>
      <c r="I5307" s="7"/>
    </row>
    <row r="5308" spans="1:9">
      <c r="A5308" s="7"/>
      <c r="B5308" s="7"/>
      <c r="C5308" s="302"/>
      <c r="D5308" s="7"/>
      <c r="E5308" s="7"/>
      <c r="F5308" s="7"/>
      <c r="G5308" s="32"/>
      <c r="H5308" s="7"/>
      <c r="I5308" s="7"/>
    </row>
    <row r="5309" spans="1:9">
      <c r="A5309" s="7"/>
      <c r="B5309" s="7"/>
      <c r="C5309" s="302"/>
      <c r="D5309" s="7"/>
      <c r="E5309" s="7"/>
      <c r="F5309" s="7"/>
      <c r="G5309" s="32"/>
      <c r="H5309" s="7"/>
      <c r="I5309" s="7"/>
    </row>
    <row r="5310" spans="1:9">
      <c r="A5310" s="7"/>
      <c r="B5310" s="7"/>
      <c r="C5310" s="302"/>
      <c r="D5310" s="7"/>
      <c r="E5310" s="7"/>
      <c r="F5310" s="7"/>
      <c r="G5310" s="32"/>
      <c r="H5310" s="7"/>
      <c r="I5310" s="7"/>
    </row>
    <row r="5311" spans="1:9">
      <c r="A5311" s="7"/>
      <c r="B5311" s="7"/>
      <c r="C5311" s="302"/>
      <c r="D5311" s="7"/>
      <c r="E5311" s="7"/>
      <c r="F5311" s="7"/>
      <c r="G5311" s="32"/>
      <c r="H5311" s="7"/>
      <c r="I5311" s="7"/>
    </row>
    <row r="5312" spans="1:9">
      <c r="A5312" s="7"/>
      <c r="B5312" s="7"/>
      <c r="C5312" s="302"/>
      <c r="D5312" s="7"/>
      <c r="E5312" s="7"/>
      <c r="F5312" s="7"/>
      <c r="G5312" s="32"/>
      <c r="H5312" s="7"/>
      <c r="I5312" s="7"/>
    </row>
    <row r="5313" spans="1:9">
      <c r="A5313" s="7"/>
      <c r="B5313" s="7"/>
      <c r="C5313" s="302"/>
      <c r="D5313" s="7"/>
      <c r="E5313" s="7"/>
      <c r="F5313" s="7"/>
      <c r="G5313" s="32"/>
      <c r="H5313" s="7"/>
      <c r="I5313" s="7"/>
    </row>
    <row r="5314" spans="1:9">
      <c r="A5314" s="7"/>
      <c r="B5314" s="7"/>
      <c r="C5314" s="302"/>
      <c r="D5314" s="7"/>
      <c r="E5314" s="7"/>
      <c r="F5314" s="7"/>
      <c r="G5314" s="32"/>
      <c r="H5314" s="7"/>
      <c r="I5314" s="7"/>
    </row>
    <row r="5315" spans="1:9">
      <c r="A5315" s="7"/>
      <c r="B5315" s="7"/>
      <c r="C5315" s="302"/>
      <c r="D5315" s="7"/>
      <c r="E5315" s="7"/>
      <c r="F5315" s="7"/>
      <c r="G5315" s="32"/>
      <c r="H5315" s="7"/>
      <c r="I5315" s="7"/>
    </row>
    <row r="5316" spans="1:9">
      <c r="A5316" s="7"/>
      <c r="B5316" s="7"/>
      <c r="C5316" s="302"/>
      <c r="D5316" s="7"/>
      <c r="E5316" s="7"/>
      <c r="F5316" s="7"/>
      <c r="G5316" s="32"/>
      <c r="H5316" s="7"/>
      <c r="I5316" s="7"/>
    </row>
    <row r="5317" spans="1:9">
      <c r="A5317" s="7"/>
      <c r="B5317" s="7"/>
      <c r="C5317" s="302"/>
      <c r="D5317" s="7"/>
      <c r="E5317" s="7"/>
      <c r="F5317" s="7"/>
      <c r="G5317" s="32"/>
      <c r="H5317" s="7"/>
      <c r="I5317" s="7"/>
    </row>
    <row r="5318" spans="1:9">
      <c r="A5318" s="7"/>
      <c r="B5318" s="7"/>
      <c r="C5318" s="302"/>
      <c r="D5318" s="7"/>
      <c r="E5318" s="7"/>
      <c r="F5318" s="7"/>
      <c r="G5318" s="32"/>
      <c r="H5318" s="7"/>
      <c r="I5318" s="7"/>
    </row>
    <row r="5319" spans="1:9">
      <c r="A5319" s="7"/>
      <c r="B5319" s="7"/>
      <c r="C5319" s="302"/>
      <c r="D5319" s="7"/>
      <c r="E5319" s="7"/>
      <c r="F5319" s="7"/>
      <c r="G5319" s="32"/>
      <c r="H5319" s="7"/>
      <c r="I5319" s="7"/>
    </row>
    <row r="5320" spans="1:9">
      <c r="A5320" s="7"/>
      <c r="B5320" s="7"/>
      <c r="C5320" s="302"/>
      <c r="D5320" s="7"/>
      <c r="E5320" s="7"/>
      <c r="F5320" s="7"/>
      <c r="G5320" s="32"/>
      <c r="H5320" s="7"/>
      <c r="I5320" s="7"/>
    </row>
    <row r="5321" spans="1:9">
      <c r="A5321" s="7"/>
      <c r="B5321" s="7"/>
      <c r="C5321" s="302"/>
      <c r="D5321" s="7"/>
      <c r="E5321" s="7"/>
      <c r="F5321" s="7"/>
      <c r="G5321" s="32"/>
      <c r="H5321" s="7"/>
      <c r="I5321" s="7"/>
    </row>
    <row r="5322" spans="1:9">
      <c r="A5322" s="7"/>
      <c r="B5322" s="7"/>
      <c r="C5322" s="302"/>
      <c r="D5322" s="7"/>
      <c r="E5322" s="7"/>
      <c r="F5322" s="7"/>
      <c r="G5322" s="32"/>
      <c r="H5322" s="7"/>
      <c r="I5322" s="7"/>
    </row>
    <row r="5323" spans="1:9">
      <c r="A5323" s="7"/>
      <c r="B5323" s="7"/>
      <c r="C5323" s="302"/>
      <c r="D5323" s="7"/>
      <c r="E5323" s="7"/>
      <c r="F5323" s="7"/>
      <c r="G5323" s="32"/>
      <c r="H5323" s="7"/>
      <c r="I5323" s="7"/>
    </row>
    <row r="5324" spans="1:9">
      <c r="A5324" s="7"/>
      <c r="B5324" s="7"/>
      <c r="C5324" s="302"/>
      <c r="D5324" s="7"/>
      <c r="E5324" s="7"/>
      <c r="F5324" s="7"/>
      <c r="G5324" s="32"/>
      <c r="H5324" s="7"/>
      <c r="I5324" s="7"/>
    </row>
    <row r="5325" spans="1:9">
      <c r="A5325" s="7"/>
      <c r="B5325" s="7"/>
      <c r="C5325" s="302"/>
      <c r="D5325" s="7"/>
      <c r="E5325" s="7"/>
      <c r="F5325" s="7"/>
      <c r="G5325" s="32"/>
      <c r="H5325" s="7"/>
      <c r="I5325" s="7"/>
    </row>
    <row r="5326" spans="1:9">
      <c r="A5326" s="7"/>
      <c r="B5326" s="7"/>
      <c r="C5326" s="302"/>
      <c r="D5326" s="7"/>
      <c r="E5326" s="7"/>
      <c r="F5326" s="7"/>
      <c r="G5326" s="32"/>
      <c r="H5326" s="7"/>
      <c r="I5326" s="7"/>
    </row>
    <row r="5327" spans="1:9">
      <c r="A5327" s="7"/>
      <c r="B5327" s="7"/>
      <c r="C5327" s="302"/>
      <c r="D5327" s="7"/>
      <c r="E5327" s="7"/>
      <c r="F5327" s="7"/>
      <c r="G5327" s="32"/>
      <c r="H5327" s="7"/>
      <c r="I5327" s="7"/>
    </row>
    <row r="5328" spans="1:9">
      <c r="A5328" s="7"/>
      <c r="B5328" s="7"/>
      <c r="C5328" s="302"/>
      <c r="D5328" s="7"/>
      <c r="E5328" s="7"/>
      <c r="F5328" s="7"/>
      <c r="G5328" s="32"/>
      <c r="H5328" s="7"/>
      <c r="I5328" s="7"/>
    </row>
    <row r="5329" spans="1:9">
      <c r="A5329" s="7"/>
      <c r="B5329" s="7"/>
      <c r="C5329" s="302"/>
      <c r="D5329" s="7"/>
      <c r="E5329" s="7"/>
      <c r="F5329" s="7"/>
      <c r="G5329" s="32"/>
      <c r="H5329" s="7"/>
      <c r="I5329" s="7"/>
    </row>
    <row r="5330" spans="1:9">
      <c r="A5330" s="7"/>
      <c r="B5330" s="7"/>
      <c r="C5330" s="302"/>
      <c r="D5330" s="7"/>
      <c r="E5330" s="7"/>
      <c r="F5330" s="7"/>
      <c r="G5330" s="32"/>
      <c r="H5330" s="7"/>
      <c r="I5330" s="7"/>
    </row>
    <row r="5331" spans="1:9">
      <c r="A5331" s="7"/>
      <c r="B5331" s="7"/>
      <c r="C5331" s="302"/>
      <c r="D5331" s="7"/>
      <c r="E5331" s="7"/>
      <c r="F5331" s="7"/>
      <c r="G5331" s="32"/>
      <c r="H5331" s="7"/>
      <c r="I5331" s="7"/>
    </row>
    <row r="5332" spans="1:9">
      <c r="A5332" s="7"/>
      <c r="B5332" s="7"/>
      <c r="C5332" s="302"/>
      <c r="D5332" s="7"/>
      <c r="E5332" s="7"/>
      <c r="F5332" s="7"/>
      <c r="G5332" s="32"/>
      <c r="H5332" s="7"/>
      <c r="I5332" s="7"/>
    </row>
    <row r="5333" spans="1:9">
      <c r="A5333" s="7"/>
      <c r="B5333" s="7"/>
      <c r="C5333" s="302"/>
      <c r="D5333" s="7"/>
      <c r="E5333" s="7"/>
      <c r="F5333" s="7"/>
      <c r="G5333" s="32"/>
      <c r="H5333" s="7"/>
      <c r="I5333" s="7"/>
    </row>
    <row r="5334" spans="1:9">
      <c r="A5334" s="7"/>
      <c r="B5334" s="7"/>
      <c r="C5334" s="302"/>
      <c r="D5334" s="7"/>
      <c r="E5334" s="7"/>
      <c r="F5334" s="7"/>
      <c r="G5334" s="32"/>
      <c r="H5334" s="7"/>
      <c r="I5334" s="7"/>
    </row>
    <row r="5335" spans="1:9">
      <c r="A5335" s="7"/>
      <c r="B5335" s="7"/>
      <c r="C5335" s="302"/>
      <c r="D5335" s="7"/>
      <c r="E5335" s="7"/>
      <c r="F5335" s="7"/>
      <c r="G5335" s="32"/>
      <c r="H5335" s="7"/>
      <c r="I5335" s="7"/>
    </row>
    <row r="5336" spans="1:9">
      <c r="A5336" s="7"/>
      <c r="B5336" s="7"/>
      <c r="C5336" s="302"/>
      <c r="D5336" s="7"/>
      <c r="E5336" s="7"/>
      <c r="F5336" s="7"/>
      <c r="G5336" s="32"/>
      <c r="H5336" s="7"/>
      <c r="I5336" s="7"/>
    </row>
    <row r="5337" spans="1:9">
      <c r="A5337" s="7"/>
      <c r="B5337" s="7"/>
      <c r="C5337" s="302"/>
      <c r="D5337" s="7"/>
      <c r="E5337" s="7"/>
      <c r="F5337" s="7"/>
      <c r="G5337" s="32"/>
      <c r="H5337" s="7"/>
      <c r="I5337" s="7"/>
    </row>
    <row r="5338" spans="1:9">
      <c r="A5338" s="7"/>
      <c r="B5338" s="7"/>
      <c r="C5338" s="302"/>
      <c r="D5338" s="7"/>
      <c r="E5338" s="7"/>
      <c r="F5338" s="7"/>
      <c r="G5338" s="32"/>
      <c r="H5338" s="7"/>
      <c r="I5338" s="7"/>
    </row>
    <row r="5339" spans="1:9">
      <c r="A5339" s="7"/>
      <c r="B5339" s="7"/>
      <c r="C5339" s="302"/>
      <c r="D5339" s="7"/>
      <c r="E5339" s="7"/>
      <c r="F5339" s="7"/>
      <c r="G5339" s="32"/>
      <c r="H5339" s="7"/>
      <c r="I5339" s="7"/>
    </row>
    <row r="5340" spans="1:9">
      <c r="A5340" s="7"/>
      <c r="B5340" s="7"/>
      <c r="C5340" s="302"/>
      <c r="D5340" s="7"/>
      <c r="E5340" s="7"/>
      <c r="F5340" s="7"/>
      <c r="G5340" s="32"/>
      <c r="H5340" s="7"/>
      <c r="I5340" s="7"/>
    </row>
    <row r="5341" spans="1:9">
      <c r="A5341" s="7"/>
      <c r="B5341" s="7"/>
      <c r="C5341" s="302"/>
      <c r="D5341" s="7"/>
      <c r="E5341" s="7"/>
      <c r="F5341" s="7"/>
      <c r="G5341" s="32"/>
      <c r="H5341" s="7"/>
      <c r="I5341" s="7"/>
    </row>
    <row r="5342" spans="1:9">
      <c r="A5342" s="7"/>
      <c r="B5342" s="7"/>
      <c r="C5342" s="302"/>
      <c r="D5342" s="7"/>
      <c r="E5342" s="7"/>
      <c r="F5342" s="7"/>
      <c r="G5342" s="32"/>
      <c r="H5342" s="7"/>
      <c r="I5342" s="7"/>
    </row>
    <row r="5343" spans="1:9">
      <c r="A5343" s="7"/>
      <c r="B5343" s="7"/>
      <c r="C5343" s="302"/>
      <c r="D5343" s="7"/>
      <c r="E5343" s="7"/>
      <c r="F5343" s="7"/>
      <c r="G5343" s="32"/>
      <c r="H5343" s="7"/>
      <c r="I5343" s="7"/>
    </row>
    <row r="5344" spans="1:9">
      <c r="A5344" s="7"/>
      <c r="B5344" s="7"/>
      <c r="C5344" s="302"/>
      <c r="D5344" s="7"/>
      <c r="E5344" s="7"/>
      <c r="F5344" s="7"/>
      <c r="G5344" s="32"/>
      <c r="H5344" s="7"/>
      <c r="I5344" s="7"/>
    </row>
    <row r="5345" spans="1:9">
      <c r="A5345" s="7"/>
      <c r="B5345" s="7"/>
      <c r="C5345" s="302"/>
      <c r="D5345" s="7"/>
      <c r="E5345" s="7"/>
      <c r="F5345" s="7"/>
      <c r="G5345" s="32"/>
      <c r="H5345" s="7"/>
      <c r="I5345" s="7"/>
    </row>
    <row r="5346" spans="1:9">
      <c r="A5346" s="7"/>
      <c r="B5346" s="7"/>
      <c r="C5346" s="302"/>
      <c r="D5346" s="7"/>
      <c r="E5346" s="7"/>
      <c r="F5346" s="7"/>
      <c r="G5346" s="32"/>
      <c r="H5346" s="7"/>
      <c r="I5346" s="7"/>
    </row>
    <row r="5347" spans="1:9">
      <c r="A5347" s="7"/>
      <c r="B5347" s="7"/>
      <c r="C5347" s="302"/>
      <c r="D5347" s="7"/>
      <c r="E5347" s="7"/>
      <c r="F5347" s="7"/>
      <c r="G5347" s="32"/>
      <c r="H5347" s="7"/>
      <c r="I5347" s="7"/>
    </row>
    <row r="5348" spans="1:9">
      <c r="A5348" s="7"/>
      <c r="B5348" s="7"/>
      <c r="C5348" s="302"/>
      <c r="D5348" s="7"/>
      <c r="E5348" s="7"/>
      <c r="F5348" s="7"/>
      <c r="G5348" s="32"/>
      <c r="H5348" s="7"/>
      <c r="I5348" s="7"/>
    </row>
    <row r="5349" spans="1:9">
      <c r="A5349" s="7"/>
      <c r="B5349" s="7"/>
      <c r="C5349" s="302"/>
      <c r="D5349" s="7"/>
      <c r="E5349" s="7"/>
      <c r="F5349" s="7"/>
      <c r="G5349" s="32"/>
      <c r="H5349" s="7"/>
      <c r="I5349" s="7"/>
    </row>
    <row r="5350" spans="1:9">
      <c r="A5350" s="7"/>
      <c r="B5350" s="7"/>
      <c r="C5350" s="302"/>
      <c r="D5350" s="7"/>
      <c r="E5350" s="7"/>
      <c r="F5350" s="7"/>
      <c r="G5350" s="32"/>
      <c r="H5350" s="7"/>
      <c r="I5350" s="7"/>
    </row>
    <row r="5351" spans="1:9">
      <c r="A5351" s="7"/>
      <c r="B5351" s="7"/>
      <c r="C5351" s="302"/>
      <c r="D5351" s="7"/>
      <c r="E5351" s="7"/>
      <c r="F5351" s="7"/>
      <c r="G5351" s="32"/>
      <c r="H5351" s="7"/>
      <c r="I5351" s="7"/>
    </row>
    <row r="5352" spans="1:9">
      <c r="A5352" s="7"/>
      <c r="B5352" s="7"/>
      <c r="C5352" s="302"/>
      <c r="D5352" s="7"/>
      <c r="E5352" s="7"/>
      <c r="F5352" s="7"/>
      <c r="G5352" s="32"/>
      <c r="H5352" s="7"/>
      <c r="I5352" s="7"/>
    </row>
    <row r="5353" spans="1:9">
      <c r="A5353" s="7"/>
      <c r="B5353" s="7"/>
      <c r="C5353" s="302"/>
      <c r="D5353" s="7"/>
      <c r="E5353" s="7"/>
      <c r="F5353" s="7"/>
      <c r="G5353" s="32"/>
      <c r="H5353" s="7"/>
      <c r="I5353" s="7"/>
    </row>
    <row r="5354" spans="1:9">
      <c r="A5354" s="7"/>
      <c r="B5354" s="7"/>
      <c r="C5354" s="302"/>
      <c r="D5354" s="7"/>
      <c r="E5354" s="7"/>
      <c r="F5354" s="7"/>
      <c r="G5354" s="32"/>
      <c r="H5354" s="7"/>
      <c r="I5354" s="7"/>
    </row>
    <row r="5355" spans="1:9">
      <c r="A5355" s="7"/>
      <c r="B5355" s="7"/>
      <c r="C5355" s="302"/>
      <c r="D5355" s="7"/>
      <c r="E5355" s="7"/>
      <c r="F5355" s="7"/>
      <c r="G5355" s="32"/>
      <c r="H5355" s="7"/>
      <c r="I5355" s="7"/>
    </row>
    <row r="5356" spans="1:9">
      <c r="A5356" s="7"/>
      <c r="B5356" s="7"/>
      <c r="C5356" s="302"/>
      <c r="D5356" s="7"/>
      <c r="E5356" s="7"/>
      <c r="F5356" s="7"/>
      <c r="G5356" s="32"/>
      <c r="H5356" s="7"/>
      <c r="I5356" s="7"/>
    </row>
    <row r="5357" spans="1:9">
      <c r="A5357" s="7"/>
      <c r="B5357" s="7"/>
      <c r="C5357" s="302"/>
      <c r="D5357" s="7"/>
      <c r="E5357" s="7"/>
      <c r="F5357" s="7"/>
      <c r="G5357" s="32"/>
      <c r="H5357" s="7"/>
      <c r="I5357" s="7"/>
    </row>
    <row r="5358" spans="1:9">
      <c r="A5358" s="7"/>
      <c r="B5358" s="7"/>
      <c r="C5358" s="302"/>
      <c r="D5358" s="7"/>
      <c r="E5358" s="7"/>
      <c r="F5358" s="7"/>
      <c r="G5358" s="32"/>
      <c r="H5358" s="7"/>
      <c r="I5358" s="7"/>
    </row>
    <row r="5359" spans="1:9">
      <c r="A5359" s="7"/>
      <c r="B5359" s="7"/>
      <c r="C5359" s="302"/>
      <c r="D5359" s="7"/>
      <c r="E5359" s="7"/>
      <c r="F5359" s="7"/>
      <c r="G5359" s="32"/>
      <c r="H5359" s="7"/>
      <c r="I5359" s="7"/>
    </row>
    <row r="5360" spans="1:9">
      <c r="A5360" s="7"/>
      <c r="B5360" s="7"/>
      <c r="C5360" s="302"/>
      <c r="D5360" s="7"/>
      <c r="E5360" s="7"/>
      <c r="F5360" s="7"/>
      <c r="G5360" s="32"/>
      <c r="H5360" s="7"/>
      <c r="I5360" s="7"/>
    </row>
    <row r="5361" spans="1:9">
      <c r="A5361" s="7"/>
      <c r="B5361" s="7"/>
      <c r="C5361" s="302"/>
      <c r="D5361" s="7"/>
      <c r="E5361" s="7"/>
      <c r="F5361" s="7"/>
      <c r="G5361" s="32"/>
      <c r="H5361" s="7"/>
      <c r="I5361" s="7"/>
    </row>
    <row r="5362" spans="1:9">
      <c r="A5362" s="7"/>
      <c r="B5362" s="7"/>
      <c r="C5362" s="302"/>
      <c r="D5362" s="7"/>
      <c r="E5362" s="7"/>
      <c r="F5362" s="7"/>
      <c r="G5362" s="32"/>
      <c r="H5362" s="7"/>
      <c r="I5362" s="7"/>
    </row>
    <row r="5363" spans="1:9">
      <c r="A5363" s="7"/>
      <c r="B5363" s="7"/>
      <c r="C5363" s="302"/>
      <c r="D5363" s="7"/>
      <c r="E5363" s="7"/>
      <c r="F5363" s="7"/>
      <c r="G5363" s="32"/>
      <c r="H5363" s="7"/>
      <c r="I5363" s="7"/>
    </row>
    <row r="5364" spans="1:9">
      <c r="A5364" s="7"/>
      <c r="B5364" s="7"/>
      <c r="C5364" s="302"/>
      <c r="D5364" s="7"/>
      <c r="E5364" s="7"/>
      <c r="F5364" s="7"/>
      <c r="G5364" s="32"/>
      <c r="H5364" s="7"/>
      <c r="I5364" s="7"/>
    </row>
    <row r="5365" spans="1:9">
      <c r="A5365" s="7"/>
      <c r="B5365" s="7"/>
      <c r="C5365" s="302"/>
      <c r="D5365" s="7"/>
      <c r="E5365" s="7"/>
      <c r="F5365" s="7"/>
      <c r="G5365" s="32"/>
      <c r="H5365" s="7"/>
      <c r="I5365" s="7"/>
    </row>
    <row r="5366" spans="1:9">
      <c r="A5366" s="7"/>
      <c r="B5366" s="7"/>
      <c r="C5366" s="302"/>
      <c r="D5366" s="7"/>
      <c r="E5366" s="7"/>
      <c r="F5366" s="7"/>
      <c r="G5366" s="32"/>
      <c r="H5366" s="7"/>
      <c r="I5366" s="7"/>
    </row>
    <row r="5367" spans="1:9">
      <c r="A5367" s="7"/>
      <c r="B5367" s="7"/>
      <c r="C5367" s="302"/>
      <c r="D5367" s="7"/>
      <c r="E5367" s="7"/>
      <c r="F5367" s="7"/>
      <c r="G5367" s="32"/>
      <c r="H5367" s="7"/>
      <c r="I5367" s="7"/>
    </row>
    <row r="5368" spans="1:9">
      <c r="A5368" s="7"/>
      <c r="B5368" s="7"/>
      <c r="C5368" s="302"/>
      <c r="D5368" s="7"/>
      <c r="E5368" s="7"/>
      <c r="F5368" s="7"/>
      <c r="G5368" s="32"/>
      <c r="H5368" s="7"/>
      <c r="I5368" s="7"/>
    </row>
    <row r="5369" spans="1:9">
      <c r="A5369" s="7"/>
      <c r="B5369" s="7"/>
      <c r="C5369" s="302"/>
      <c r="D5369" s="7"/>
      <c r="E5369" s="7"/>
      <c r="F5369" s="7"/>
      <c r="G5369" s="32"/>
      <c r="H5369" s="7"/>
      <c r="I5369" s="7"/>
    </row>
    <row r="5370" spans="1:9">
      <c r="A5370" s="7"/>
      <c r="B5370" s="7"/>
      <c r="C5370" s="302"/>
      <c r="D5370" s="7"/>
      <c r="E5370" s="7"/>
      <c r="F5370" s="7"/>
      <c r="G5370" s="32"/>
      <c r="H5370" s="7"/>
      <c r="I5370" s="7"/>
    </row>
    <row r="5371" spans="1:9">
      <c r="A5371" s="7"/>
      <c r="B5371" s="7"/>
      <c r="C5371" s="302"/>
      <c r="D5371" s="7"/>
      <c r="E5371" s="7"/>
      <c r="F5371" s="7"/>
      <c r="G5371" s="32"/>
      <c r="H5371" s="7"/>
      <c r="I5371" s="7"/>
    </row>
    <row r="5372" spans="1:9">
      <c r="A5372" s="7"/>
      <c r="B5372" s="7"/>
      <c r="C5372" s="302"/>
      <c r="D5372" s="7"/>
      <c r="E5372" s="7"/>
      <c r="F5372" s="7"/>
      <c r="G5372" s="32"/>
      <c r="H5372" s="7"/>
      <c r="I5372" s="7"/>
    </row>
    <row r="5373" spans="1:9">
      <c r="A5373" s="7"/>
      <c r="B5373" s="7"/>
      <c r="C5373" s="302"/>
      <c r="D5373" s="7"/>
      <c r="E5373" s="7"/>
      <c r="F5373" s="7"/>
      <c r="G5373" s="32"/>
      <c r="H5373" s="7"/>
      <c r="I5373" s="7"/>
    </row>
    <row r="5374" spans="1:9">
      <c r="A5374" s="7"/>
      <c r="B5374" s="7"/>
      <c r="C5374" s="302"/>
      <c r="D5374" s="7"/>
      <c r="E5374" s="7"/>
      <c r="F5374" s="7"/>
      <c r="G5374" s="32"/>
      <c r="H5374" s="7"/>
      <c r="I5374" s="7"/>
    </row>
    <row r="5375" spans="1:9">
      <c r="A5375" s="7"/>
      <c r="B5375" s="7"/>
      <c r="C5375" s="302"/>
      <c r="D5375" s="7"/>
      <c r="E5375" s="7"/>
      <c r="F5375" s="7"/>
      <c r="G5375" s="32"/>
      <c r="H5375" s="7"/>
      <c r="I5375" s="7"/>
    </row>
    <row r="5376" spans="1:9">
      <c r="A5376" s="7"/>
      <c r="B5376" s="7"/>
      <c r="C5376" s="302"/>
      <c r="D5376" s="7"/>
      <c r="E5376" s="7"/>
      <c r="F5376" s="7"/>
      <c r="G5376" s="32"/>
      <c r="H5376" s="7"/>
      <c r="I5376" s="7"/>
    </row>
    <row r="5377" spans="1:9">
      <c r="A5377" s="7"/>
      <c r="B5377" s="7"/>
      <c r="C5377" s="302"/>
      <c r="D5377" s="7"/>
      <c r="E5377" s="7"/>
      <c r="F5377" s="7"/>
      <c r="G5377" s="32"/>
      <c r="H5377" s="7"/>
      <c r="I5377" s="7"/>
    </row>
    <row r="5378" spans="1:9">
      <c r="A5378" s="7"/>
      <c r="B5378" s="7"/>
      <c r="C5378" s="302"/>
      <c r="D5378" s="7"/>
      <c r="E5378" s="7"/>
      <c r="F5378" s="7"/>
      <c r="G5378" s="32"/>
      <c r="H5378" s="7"/>
      <c r="I5378" s="7"/>
    </row>
    <row r="5379" spans="1:9">
      <c r="A5379" s="7"/>
      <c r="B5379" s="7"/>
      <c r="C5379" s="302"/>
      <c r="D5379" s="7"/>
      <c r="E5379" s="7"/>
      <c r="F5379" s="7"/>
      <c r="G5379" s="32"/>
      <c r="H5379" s="7"/>
      <c r="I5379" s="7"/>
    </row>
    <row r="5380" spans="1:9">
      <c r="A5380" s="7"/>
      <c r="B5380" s="7"/>
      <c r="C5380" s="302"/>
      <c r="D5380" s="7"/>
      <c r="E5380" s="7"/>
      <c r="F5380" s="7"/>
      <c r="G5380" s="32"/>
      <c r="H5380" s="7"/>
      <c r="I5380" s="7"/>
    </row>
    <row r="5381" spans="1:9">
      <c r="A5381" s="7"/>
      <c r="B5381" s="7"/>
      <c r="C5381" s="302"/>
      <c r="D5381" s="7"/>
      <c r="E5381" s="7"/>
      <c r="F5381" s="7"/>
      <c r="G5381" s="32"/>
      <c r="H5381" s="7"/>
      <c r="I5381" s="7"/>
    </row>
    <row r="5382" spans="1:9">
      <c r="A5382" s="7"/>
      <c r="B5382" s="7"/>
      <c r="C5382" s="302"/>
      <c r="D5382" s="7"/>
      <c r="E5382" s="7"/>
      <c r="F5382" s="7"/>
      <c r="G5382" s="32"/>
      <c r="H5382" s="7"/>
      <c r="I5382" s="7"/>
    </row>
    <row r="5383" spans="1:9">
      <c r="A5383" s="7"/>
      <c r="B5383" s="7"/>
      <c r="C5383" s="302"/>
      <c r="D5383" s="7"/>
      <c r="E5383" s="7"/>
      <c r="F5383" s="7"/>
      <c r="G5383" s="32"/>
      <c r="H5383" s="7"/>
      <c r="I5383" s="7"/>
    </row>
    <row r="5384" spans="1:9">
      <c r="A5384" s="7"/>
      <c r="B5384" s="7"/>
      <c r="C5384" s="302"/>
      <c r="D5384" s="7"/>
      <c r="E5384" s="7"/>
      <c r="F5384" s="7"/>
      <c r="G5384" s="32"/>
      <c r="H5384" s="7"/>
      <c r="I5384" s="7"/>
    </row>
    <row r="5385" spans="1:9">
      <c r="A5385" s="7"/>
      <c r="B5385" s="7"/>
      <c r="C5385" s="302"/>
      <c r="D5385" s="7"/>
      <c r="E5385" s="7"/>
      <c r="F5385" s="7"/>
      <c r="G5385" s="32"/>
      <c r="H5385" s="7"/>
      <c r="I5385" s="7"/>
    </row>
    <row r="5386" spans="1:9">
      <c r="A5386" s="7"/>
      <c r="B5386" s="7"/>
      <c r="C5386" s="302"/>
      <c r="D5386" s="7"/>
      <c r="E5386" s="7"/>
      <c r="F5386" s="7"/>
      <c r="G5386" s="32"/>
      <c r="H5386" s="7"/>
      <c r="I5386" s="7"/>
    </row>
    <row r="5387" spans="1:9">
      <c r="A5387" s="7"/>
      <c r="B5387" s="7"/>
      <c r="C5387" s="302"/>
      <c r="D5387" s="7"/>
      <c r="E5387" s="7"/>
      <c r="F5387" s="7"/>
      <c r="G5387" s="32"/>
      <c r="H5387" s="7"/>
      <c r="I5387" s="7"/>
    </row>
    <row r="5388" spans="1:9">
      <c r="A5388" s="7"/>
      <c r="B5388" s="7"/>
      <c r="C5388" s="302"/>
      <c r="D5388" s="7"/>
      <c r="E5388" s="7"/>
      <c r="F5388" s="7"/>
      <c r="G5388" s="32"/>
      <c r="H5388" s="7"/>
      <c r="I5388" s="7"/>
    </row>
    <row r="5389" spans="1:9">
      <c r="A5389" s="7"/>
      <c r="B5389" s="7"/>
      <c r="C5389" s="302"/>
      <c r="D5389" s="7"/>
      <c r="E5389" s="7"/>
      <c r="F5389" s="7"/>
      <c r="G5389" s="32"/>
      <c r="H5389" s="7"/>
      <c r="I5389" s="7"/>
    </row>
    <row r="5390" spans="1:9">
      <c r="A5390" s="7"/>
      <c r="B5390" s="7"/>
      <c r="C5390" s="302"/>
      <c r="D5390" s="7"/>
      <c r="E5390" s="7"/>
      <c r="F5390" s="7"/>
      <c r="G5390" s="32"/>
      <c r="H5390" s="7"/>
      <c r="I5390" s="7"/>
    </row>
    <row r="5391" spans="1:9">
      <c r="A5391" s="7"/>
      <c r="B5391" s="7"/>
      <c r="C5391" s="302"/>
      <c r="D5391" s="7"/>
      <c r="E5391" s="7"/>
      <c r="F5391" s="7"/>
      <c r="G5391" s="32"/>
      <c r="H5391" s="7"/>
      <c r="I5391" s="7"/>
    </row>
    <row r="5392" spans="1:9">
      <c r="A5392" s="7"/>
      <c r="B5392" s="7"/>
      <c r="C5392" s="302"/>
      <c r="D5392" s="7"/>
      <c r="E5392" s="7"/>
      <c r="F5392" s="7"/>
      <c r="G5392" s="32"/>
      <c r="H5392" s="7"/>
      <c r="I5392" s="7"/>
    </row>
    <row r="5393" spans="1:9">
      <c r="A5393" s="7"/>
      <c r="B5393" s="7"/>
      <c r="C5393" s="302"/>
      <c r="D5393" s="7"/>
      <c r="E5393" s="7"/>
      <c r="F5393" s="7"/>
      <c r="G5393" s="32"/>
      <c r="H5393" s="7"/>
      <c r="I5393" s="7"/>
    </row>
    <row r="5394" spans="1:9">
      <c r="A5394" s="7"/>
      <c r="B5394" s="7"/>
      <c r="C5394" s="302"/>
      <c r="D5394" s="7"/>
      <c r="E5394" s="7"/>
      <c r="F5394" s="7"/>
      <c r="G5394" s="32"/>
      <c r="H5394" s="7"/>
      <c r="I5394" s="7"/>
    </row>
    <row r="5395" spans="1:9">
      <c r="A5395" s="7"/>
      <c r="B5395" s="7"/>
      <c r="C5395" s="302"/>
      <c r="D5395" s="7"/>
      <c r="E5395" s="7"/>
      <c r="F5395" s="7"/>
      <c r="G5395" s="32"/>
      <c r="H5395" s="7"/>
      <c r="I5395" s="7"/>
    </row>
    <row r="5396" spans="1:9">
      <c r="A5396" s="7"/>
      <c r="B5396" s="7"/>
      <c r="C5396" s="302"/>
      <c r="D5396" s="7"/>
      <c r="E5396" s="7"/>
      <c r="F5396" s="7"/>
      <c r="G5396" s="32"/>
      <c r="H5396" s="7"/>
      <c r="I5396" s="7"/>
    </row>
    <row r="5397" spans="1:9">
      <c r="A5397" s="7"/>
      <c r="B5397" s="7"/>
      <c r="C5397" s="302"/>
      <c r="D5397" s="7"/>
      <c r="E5397" s="7"/>
      <c r="F5397" s="7"/>
      <c r="G5397" s="32"/>
      <c r="H5397" s="7"/>
      <c r="I5397" s="7"/>
    </row>
    <row r="5398" spans="1:9">
      <c r="A5398" s="7"/>
      <c r="B5398" s="7"/>
      <c r="C5398" s="302"/>
      <c r="D5398" s="7"/>
      <c r="E5398" s="7"/>
      <c r="F5398" s="7"/>
      <c r="G5398" s="32"/>
      <c r="H5398" s="7"/>
      <c r="I5398" s="7"/>
    </row>
    <row r="5399" spans="1:9">
      <c r="A5399" s="7"/>
      <c r="B5399" s="7"/>
      <c r="C5399" s="302"/>
      <c r="D5399" s="7"/>
      <c r="E5399" s="7"/>
      <c r="F5399" s="7"/>
      <c r="G5399" s="32"/>
      <c r="H5399" s="7"/>
      <c r="I5399" s="7"/>
    </row>
    <row r="5400" spans="1:9">
      <c r="A5400" s="7"/>
      <c r="B5400" s="7"/>
      <c r="C5400" s="302"/>
      <c r="D5400" s="7"/>
      <c r="E5400" s="7"/>
      <c r="F5400" s="7"/>
      <c r="G5400" s="32"/>
      <c r="H5400" s="7"/>
      <c r="I5400" s="7"/>
    </row>
    <row r="5401" spans="1:9">
      <c r="A5401" s="7"/>
      <c r="B5401" s="7"/>
      <c r="C5401" s="302"/>
      <c r="D5401" s="7"/>
      <c r="E5401" s="7"/>
      <c r="F5401" s="7"/>
      <c r="G5401" s="32"/>
      <c r="H5401" s="7"/>
      <c r="I5401" s="7"/>
    </row>
    <row r="5402" spans="1:9">
      <c r="A5402" s="7"/>
      <c r="B5402" s="7"/>
      <c r="C5402" s="302"/>
      <c r="D5402" s="7"/>
      <c r="E5402" s="7"/>
      <c r="F5402" s="7"/>
      <c r="G5402" s="32"/>
      <c r="H5402" s="7"/>
      <c r="I5402" s="7"/>
    </row>
    <row r="5403" spans="1:9">
      <c r="A5403" s="7"/>
      <c r="B5403" s="7"/>
      <c r="C5403" s="302"/>
      <c r="D5403" s="7"/>
      <c r="E5403" s="7"/>
      <c r="F5403" s="7"/>
      <c r="G5403" s="32"/>
      <c r="H5403" s="7"/>
      <c r="I5403" s="7"/>
    </row>
    <row r="5404" spans="1:9">
      <c r="A5404" s="7"/>
      <c r="B5404" s="7"/>
      <c r="C5404" s="302"/>
      <c r="D5404" s="7"/>
      <c r="E5404" s="7"/>
      <c r="F5404" s="7"/>
      <c r="G5404" s="32"/>
      <c r="H5404" s="7"/>
      <c r="I5404" s="7"/>
    </row>
    <row r="5405" spans="1:9">
      <c r="A5405" s="7"/>
      <c r="B5405" s="7"/>
      <c r="C5405" s="302"/>
      <c r="D5405" s="7"/>
      <c r="E5405" s="7"/>
      <c r="F5405" s="7"/>
      <c r="G5405" s="32"/>
      <c r="H5405" s="7"/>
      <c r="I5405" s="7"/>
    </row>
    <row r="5406" spans="1:9">
      <c r="A5406" s="7"/>
      <c r="B5406" s="7"/>
      <c r="C5406" s="302"/>
      <c r="D5406" s="7"/>
      <c r="E5406" s="7"/>
      <c r="F5406" s="7"/>
      <c r="G5406" s="32"/>
      <c r="H5406" s="7"/>
      <c r="I5406" s="7"/>
    </row>
    <row r="5407" spans="1:9">
      <c r="A5407" s="7"/>
      <c r="B5407" s="7"/>
      <c r="C5407" s="302"/>
      <c r="D5407" s="7"/>
      <c r="E5407" s="7"/>
      <c r="F5407" s="7"/>
      <c r="G5407" s="32"/>
      <c r="H5407" s="7"/>
      <c r="I5407" s="7"/>
    </row>
    <row r="5408" spans="1:9">
      <c r="A5408" s="7"/>
      <c r="B5408" s="7"/>
      <c r="C5408" s="302"/>
      <c r="D5408" s="7"/>
      <c r="E5408" s="7"/>
      <c r="F5408" s="7"/>
      <c r="G5408" s="32"/>
      <c r="H5408" s="7"/>
      <c r="I5408" s="7"/>
    </row>
    <row r="5409" spans="1:9">
      <c r="A5409" s="7"/>
      <c r="B5409" s="7"/>
      <c r="C5409" s="302"/>
      <c r="D5409" s="7"/>
      <c r="E5409" s="7"/>
      <c r="F5409" s="7"/>
      <c r="G5409" s="32"/>
      <c r="H5409" s="7"/>
      <c r="I5409" s="7"/>
    </row>
    <row r="5410" spans="1:9">
      <c r="A5410" s="7"/>
      <c r="B5410" s="7"/>
      <c r="C5410" s="302"/>
      <c r="D5410" s="7"/>
      <c r="E5410" s="7"/>
      <c r="F5410" s="7"/>
      <c r="G5410" s="32"/>
      <c r="H5410" s="7"/>
      <c r="I5410" s="7"/>
    </row>
    <row r="5411" spans="1:9">
      <c r="A5411" s="7"/>
      <c r="B5411" s="7"/>
      <c r="C5411" s="302"/>
      <c r="D5411" s="7"/>
      <c r="E5411" s="7"/>
      <c r="F5411" s="7"/>
      <c r="G5411" s="32"/>
      <c r="H5411" s="7"/>
      <c r="I5411" s="7"/>
    </row>
    <row r="5412" spans="1:9">
      <c r="A5412" s="7"/>
      <c r="B5412" s="7"/>
      <c r="C5412" s="302"/>
      <c r="D5412" s="7"/>
      <c r="E5412" s="7"/>
      <c r="F5412" s="7"/>
      <c r="G5412" s="32"/>
      <c r="H5412" s="7"/>
      <c r="I5412" s="7"/>
    </row>
    <row r="5413" spans="1:9">
      <c r="A5413" s="7"/>
      <c r="B5413" s="7"/>
      <c r="C5413" s="302"/>
      <c r="D5413" s="7"/>
      <c r="E5413" s="7"/>
      <c r="F5413" s="7"/>
      <c r="G5413" s="32"/>
      <c r="H5413" s="7"/>
      <c r="I5413" s="7"/>
    </row>
    <row r="5414" spans="1:9">
      <c r="A5414" s="7"/>
      <c r="B5414" s="7"/>
      <c r="C5414" s="302"/>
      <c r="D5414" s="7"/>
      <c r="E5414" s="7"/>
      <c r="F5414" s="7"/>
      <c r="G5414" s="32"/>
      <c r="H5414" s="7"/>
      <c r="I5414" s="7"/>
    </row>
    <row r="5415" spans="1:9">
      <c r="A5415" s="7"/>
      <c r="B5415" s="7"/>
      <c r="C5415" s="302"/>
      <c r="D5415" s="7"/>
      <c r="E5415" s="7"/>
      <c r="F5415" s="7"/>
      <c r="G5415" s="32"/>
      <c r="H5415" s="7"/>
      <c r="I5415" s="7"/>
    </row>
    <row r="5416" spans="1:9">
      <c r="A5416" s="7"/>
      <c r="B5416" s="7"/>
      <c r="C5416" s="302"/>
      <c r="D5416" s="7"/>
      <c r="E5416" s="7"/>
      <c r="F5416" s="7"/>
      <c r="G5416" s="32"/>
      <c r="H5416" s="7"/>
      <c r="I5416" s="7"/>
    </row>
    <row r="5417" spans="1:9">
      <c r="A5417" s="7"/>
      <c r="B5417" s="7"/>
      <c r="C5417" s="302"/>
      <c r="D5417" s="7"/>
      <c r="E5417" s="7"/>
      <c r="F5417" s="7"/>
      <c r="G5417" s="32"/>
      <c r="H5417" s="7"/>
      <c r="I5417" s="7"/>
    </row>
    <row r="5418" spans="1:9">
      <c r="A5418" s="7"/>
      <c r="B5418" s="7"/>
      <c r="C5418" s="302"/>
      <c r="D5418" s="7"/>
      <c r="E5418" s="7"/>
      <c r="F5418" s="7"/>
      <c r="G5418" s="32"/>
      <c r="H5418" s="7"/>
      <c r="I5418" s="7"/>
    </row>
    <row r="5419" spans="1:9">
      <c r="A5419" s="7"/>
      <c r="B5419" s="7"/>
      <c r="C5419" s="302"/>
      <c r="D5419" s="7"/>
      <c r="E5419" s="7"/>
      <c r="F5419" s="7"/>
      <c r="G5419" s="32"/>
      <c r="H5419" s="7"/>
      <c r="I5419" s="7"/>
    </row>
    <row r="5420" spans="1:9">
      <c r="A5420" s="7"/>
      <c r="B5420" s="7"/>
      <c r="C5420" s="302"/>
      <c r="D5420" s="7"/>
      <c r="E5420" s="7"/>
      <c r="F5420" s="7"/>
      <c r="G5420" s="32"/>
      <c r="H5420" s="7"/>
      <c r="I5420" s="7"/>
    </row>
    <row r="5421" spans="1:9">
      <c r="A5421" s="7"/>
      <c r="B5421" s="7"/>
      <c r="C5421" s="302"/>
      <c r="D5421" s="7"/>
      <c r="E5421" s="7"/>
      <c r="F5421" s="7"/>
      <c r="G5421" s="32"/>
      <c r="H5421" s="7"/>
      <c r="I5421" s="7"/>
    </row>
    <row r="5422" spans="1:9">
      <c r="A5422" s="7"/>
      <c r="B5422" s="7"/>
      <c r="C5422" s="302"/>
      <c r="D5422" s="7"/>
      <c r="E5422" s="7"/>
      <c r="F5422" s="7"/>
      <c r="G5422" s="32"/>
      <c r="H5422" s="7"/>
      <c r="I5422" s="7"/>
    </row>
    <row r="5423" spans="1:9">
      <c r="A5423" s="7"/>
      <c r="B5423" s="7"/>
      <c r="C5423" s="302"/>
      <c r="D5423" s="7"/>
      <c r="E5423" s="7"/>
      <c r="F5423" s="7"/>
      <c r="G5423" s="32"/>
      <c r="H5423" s="7"/>
      <c r="I5423" s="7"/>
    </row>
    <row r="5424" spans="1:9">
      <c r="A5424" s="7"/>
      <c r="B5424" s="7"/>
      <c r="C5424" s="302"/>
      <c r="D5424" s="7"/>
      <c r="E5424" s="7"/>
      <c r="F5424" s="7"/>
      <c r="G5424" s="32"/>
      <c r="H5424" s="7"/>
      <c r="I5424" s="7"/>
    </row>
    <row r="5425" spans="1:9">
      <c r="A5425" s="7"/>
      <c r="B5425" s="7"/>
      <c r="C5425" s="302"/>
      <c r="D5425" s="7"/>
      <c r="E5425" s="7"/>
      <c r="F5425" s="7"/>
      <c r="G5425" s="32"/>
      <c r="H5425" s="7"/>
      <c r="I5425" s="7"/>
    </row>
    <row r="5426" spans="1:9">
      <c r="A5426" s="7"/>
      <c r="B5426" s="7"/>
      <c r="C5426" s="302"/>
      <c r="D5426" s="7"/>
      <c r="E5426" s="7"/>
      <c r="F5426" s="7"/>
      <c r="G5426" s="32"/>
      <c r="H5426" s="7"/>
      <c r="I5426" s="7"/>
    </row>
    <row r="5427" spans="1:9">
      <c r="A5427" s="7"/>
      <c r="B5427" s="7"/>
      <c r="C5427" s="302"/>
      <c r="D5427" s="7"/>
      <c r="E5427" s="7"/>
      <c r="F5427" s="7"/>
      <c r="G5427" s="32"/>
      <c r="H5427" s="7"/>
      <c r="I5427" s="7"/>
    </row>
    <row r="5428" spans="1:9">
      <c r="A5428" s="7"/>
      <c r="B5428" s="7"/>
      <c r="C5428" s="302"/>
      <c r="D5428" s="7"/>
      <c r="E5428" s="7"/>
      <c r="F5428" s="7"/>
      <c r="G5428" s="32"/>
      <c r="H5428" s="7"/>
      <c r="I5428" s="7"/>
    </row>
    <row r="5429" spans="1:9">
      <c r="A5429" s="7"/>
      <c r="B5429" s="7"/>
      <c r="C5429" s="302"/>
      <c r="D5429" s="7"/>
      <c r="E5429" s="7"/>
      <c r="F5429" s="7"/>
      <c r="G5429" s="32"/>
      <c r="H5429" s="7"/>
      <c r="I5429" s="7"/>
    </row>
    <row r="5430" spans="1:9">
      <c r="A5430" s="7"/>
      <c r="B5430" s="7"/>
      <c r="C5430" s="302"/>
      <c r="D5430" s="7"/>
      <c r="E5430" s="7"/>
      <c r="F5430" s="7"/>
      <c r="G5430" s="32"/>
      <c r="H5430" s="7"/>
      <c r="I5430" s="7"/>
    </row>
    <row r="5431" spans="1:9">
      <c r="A5431" s="7"/>
      <c r="B5431" s="7"/>
      <c r="C5431" s="302"/>
      <c r="D5431" s="7"/>
      <c r="E5431" s="7"/>
      <c r="F5431" s="7"/>
      <c r="G5431" s="32"/>
      <c r="H5431" s="7"/>
      <c r="I5431" s="7"/>
    </row>
    <row r="5432" spans="1:9">
      <c r="A5432" s="7"/>
      <c r="B5432" s="7"/>
      <c r="C5432" s="302"/>
      <c r="D5432" s="7"/>
      <c r="E5432" s="7"/>
      <c r="F5432" s="7"/>
      <c r="G5432" s="32"/>
      <c r="H5432" s="7"/>
      <c r="I5432" s="7"/>
    </row>
    <row r="5433" spans="1:9">
      <c r="A5433" s="7"/>
      <c r="B5433" s="7"/>
      <c r="C5433" s="302"/>
      <c r="D5433" s="7"/>
      <c r="E5433" s="7"/>
      <c r="F5433" s="7"/>
      <c r="G5433" s="32"/>
      <c r="H5433" s="7"/>
      <c r="I5433" s="7"/>
    </row>
    <row r="5434" spans="1:9">
      <c r="A5434" s="7"/>
      <c r="B5434" s="7"/>
      <c r="C5434" s="302"/>
      <c r="D5434" s="7"/>
      <c r="E5434" s="7"/>
      <c r="F5434" s="7"/>
      <c r="G5434" s="32"/>
      <c r="H5434" s="7"/>
      <c r="I5434" s="7"/>
    </row>
    <row r="5435" spans="1:9">
      <c r="A5435" s="7"/>
      <c r="B5435" s="7"/>
      <c r="C5435" s="302"/>
      <c r="D5435" s="7"/>
      <c r="E5435" s="7"/>
      <c r="F5435" s="7"/>
      <c r="G5435" s="32"/>
      <c r="H5435" s="7"/>
      <c r="I5435" s="7"/>
    </row>
    <row r="5436" spans="1:9">
      <c r="A5436" s="7"/>
      <c r="B5436" s="7"/>
      <c r="C5436" s="302"/>
      <c r="D5436" s="7"/>
      <c r="E5436" s="7"/>
      <c r="F5436" s="7"/>
      <c r="G5436" s="32"/>
      <c r="H5436" s="7"/>
      <c r="I5436" s="7"/>
    </row>
    <row r="5437" spans="1:9">
      <c r="A5437" s="7"/>
      <c r="B5437" s="7"/>
      <c r="C5437" s="302"/>
      <c r="D5437" s="7"/>
      <c r="E5437" s="7"/>
      <c r="F5437" s="7"/>
      <c r="G5437" s="32"/>
      <c r="H5437" s="7"/>
      <c r="I5437" s="7"/>
    </row>
    <row r="5438" spans="1:9">
      <c r="A5438" s="7"/>
      <c r="B5438" s="7"/>
      <c r="C5438" s="302"/>
      <c r="D5438" s="7"/>
      <c r="E5438" s="7"/>
      <c r="F5438" s="7"/>
      <c r="G5438" s="32"/>
      <c r="H5438" s="7"/>
      <c r="I5438" s="7"/>
    </row>
    <row r="5439" spans="1:9">
      <c r="A5439" s="7"/>
      <c r="B5439" s="7"/>
      <c r="C5439" s="302"/>
      <c r="D5439" s="7"/>
      <c r="E5439" s="7"/>
      <c r="F5439" s="7"/>
      <c r="G5439" s="32"/>
      <c r="H5439" s="7"/>
      <c r="I5439" s="7"/>
    </row>
    <row r="5440" spans="1:9">
      <c r="A5440" s="7"/>
      <c r="B5440" s="7"/>
      <c r="C5440" s="302"/>
      <c r="D5440" s="7"/>
      <c r="E5440" s="7"/>
      <c r="F5440" s="7"/>
      <c r="G5440" s="32"/>
      <c r="H5440" s="7"/>
      <c r="I5440" s="7"/>
    </row>
    <row r="5441" spans="1:9">
      <c r="A5441" s="7"/>
      <c r="B5441" s="7"/>
      <c r="C5441" s="302"/>
      <c r="D5441" s="7"/>
      <c r="E5441" s="7"/>
      <c r="F5441" s="7"/>
      <c r="G5441" s="32"/>
      <c r="H5441" s="7"/>
      <c r="I5441" s="7"/>
    </row>
    <row r="5442" spans="1:9">
      <c r="A5442" s="7"/>
      <c r="B5442" s="7"/>
      <c r="C5442" s="302"/>
      <c r="D5442" s="7"/>
      <c r="E5442" s="7"/>
      <c r="F5442" s="7"/>
      <c r="G5442" s="32"/>
      <c r="H5442" s="7"/>
      <c r="I5442" s="7"/>
    </row>
    <row r="5443" spans="1:9">
      <c r="A5443" s="7"/>
      <c r="B5443" s="7"/>
      <c r="C5443" s="302"/>
      <c r="D5443" s="7"/>
      <c r="E5443" s="7"/>
      <c r="F5443" s="7"/>
      <c r="G5443" s="32"/>
      <c r="H5443" s="7"/>
      <c r="I5443" s="7"/>
    </row>
    <row r="5444" spans="1:9">
      <c r="A5444" s="7"/>
      <c r="B5444" s="7"/>
      <c r="C5444" s="302"/>
      <c r="D5444" s="7"/>
      <c r="E5444" s="7"/>
      <c r="F5444" s="7"/>
      <c r="G5444" s="32"/>
      <c r="H5444" s="7"/>
      <c r="I5444" s="7"/>
    </row>
    <row r="5445" spans="1:9">
      <c r="A5445" s="7"/>
      <c r="B5445" s="7"/>
      <c r="C5445" s="302"/>
      <c r="D5445" s="7"/>
      <c r="E5445" s="7"/>
      <c r="F5445" s="7"/>
      <c r="G5445" s="32"/>
      <c r="H5445" s="7"/>
      <c r="I5445" s="7"/>
    </row>
    <row r="5446" spans="1:9">
      <c r="A5446" s="7"/>
      <c r="B5446" s="7"/>
      <c r="C5446" s="302"/>
      <c r="D5446" s="7"/>
      <c r="E5446" s="7"/>
      <c r="F5446" s="7"/>
      <c r="G5446" s="32"/>
      <c r="H5446" s="7"/>
      <c r="I5446" s="7"/>
    </row>
    <row r="5447" spans="1:9">
      <c r="A5447" s="7"/>
      <c r="B5447" s="7"/>
      <c r="C5447" s="302"/>
      <c r="D5447" s="7"/>
      <c r="E5447" s="7"/>
      <c r="F5447" s="7"/>
      <c r="G5447" s="32"/>
      <c r="H5447" s="7"/>
      <c r="I5447" s="7"/>
    </row>
    <row r="5448" spans="1:9">
      <c r="A5448" s="7"/>
      <c r="B5448" s="7"/>
      <c r="C5448" s="302"/>
      <c r="D5448" s="7"/>
      <c r="E5448" s="7"/>
      <c r="F5448" s="7"/>
      <c r="G5448" s="32"/>
      <c r="H5448" s="7"/>
      <c r="I5448" s="7"/>
    </row>
    <row r="5449" spans="1:9">
      <c r="A5449" s="7"/>
      <c r="B5449" s="7"/>
      <c r="C5449" s="302"/>
      <c r="D5449" s="7"/>
      <c r="E5449" s="7"/>
      <c r="F5449" s="7"/>
      <c r="G5449" s="32"/>
      <c r="H5449" s="7"/>
      <c r="I5449" s="7"/>
    </row>
    <row r="5450" spans="1:9">
      <c r="A5450" s="7"/>
      <c r="B5450" s="7"/>
      <c r="C5450" s="302"/>
      <c r="D5450" s="7"/>
      <c r="E5450" s="7"/>
      <c r="F5450" s="7"/>
      <c r="G5450" s="32"/>
      <c r="H5450" s="7"/>
      <c r="I5450" s="7"/>
    </row>
    <row r="5451" spans="1:9">
      <c r="A5451" s="7"/>
      <c r="B5451" s="7"/>
      <c r="C5451" s="302"/>
      <c r="D5451" s="7"/>
      <c r="E5451" s="7"/>
      <c r="F5451" s="7"/>
      <c r="G5451" s="32"/>
      <c r="H5451" s="7"/>
      <c r="I5451" s="7"/>
    </row>
    <row r="5452" spans="1:9">
      <c r="A5452" s="7"/>
      <c r="B5452" s="7"/>
      <c r="C5452" s="302"/>
      <c r="D5452" s="7"/>
      <c r="E5452" s="7"/>
      <c r="F5452" s="7"/>
      <c r="G5452" s="32"/>
      <c r="H5452" s="7"/>
      <c r="I5452" s="7"/>
    </row>
    <row r="5453" spans="1:9">
      <c r="A5453" s="7"/>
      <c r="B5453" s="7"/>
      <c r="C5453" s="302"/>
      <c r="D5453" s="7"/>
      <c r="E5453" s="7"/>
      <c r="F5453" s="7"/>
      <c r="G5453" s="32"/>
      <c r="H5453" s="7"/>
      <c r="I5453" s="7"/>
    </row>
    <row r="5454" spans="1:9">
      <c r="A5454" s="7"/>
      <c r="B5454" s="7"/>
      <c r="C5454" s="302"/>
      <c r="D5454" s="7"/>
      <c r="E5454" s="7"/>
      <c r="F5454" s="7"/>
      <c r="G5454" s="32"/>
      <c r="H5454" s="7"/>
      <c r="I5454" s="7"/>
    </row>
    <row r="5455" spans="1:9">
      <c r="A5455" s="7"/>
      <c r="B5455" s="7"/>
      <c r="C5455" s="302"/>
      <c r="D5455" s="7"/>
      <c r="E5455" s="7"/>
      <c r="F5455" s="7"/>
      <c r="G5455" s="32"/>
      <c r="H5455" s="7"/>
      <c r="I5455" s="7"/>
    </row>
    <row r="5456" spans="1:9">
      <c r="A5456" s="7"/>
      <c r="B5456" s="7"/>
      <c r="C5456" s="302"/>
      <c r="D5456" s="7"/>
      <c r="E5456" s="7"/>
      <c r="F5456" s="7"/>
      <c r="G5456" s="32"/>
      <c r="H5456" s="7"/>
      <c r="I5456" s="7"/>
    </row>
    <row r="5457" spans="1:9">
      <c r="A5457" s="7"/>
      <c r="B5457" s="7"/>
      <c r="C5457" s="302"/>
      <c r="D5457" s="7"/>
      <c r="E5457" s="7"/>
      <c r="F5457" s="7"/>
      <c r="G5457" s="32"/>
      <c r="H5457" s="7"/>
      <c r="I5457" s="7"/>
    </row>
    <row r="5458" spans="1:9">
      <c r="A5458" s="7"/>
      <c r="B5458" s="7"/>
      <c r="C5458" s="302"/>
      <c r="D5458" s="7"/>
      <c r="E5458" s="7"/>
      <c r="F5458" s="7"/>
      <c r="G5458" s="32"/>
      <c r="H5458" s="7"/>
      <c r="I5458" s="7"/>
    </row>
    <row r="5459" spans="1:9">
      <c r="A5459" s="7"/>
      <c r="B5459" s="7"/>
      <c r="C5459" s="302"/>
      <c r="D5459" s="7"/>
      <c r="E5459" s="7"/>
      <c r="F5459" s="7"/>
      <c r="G5459" s="32"/>
      <c r="H5459" s="7"/>
      <c r="I5459" s="7"/>
    </row>
    <row r="5460" spans="1:9">
      <c r="A5460" s="7"/>
      <c r="B5460" s="7"/>
      <c r="C5460" s="302"/>
      <c r="D5460" s="7"/>
      <c r="E5460" s="7"/>
      <c r="F5460" s="7"/>
      <c r="G5460" s="32"/>
      <c r="H5460" s="7"/>
      <c r="I5460" s="7"/>
    </row>
    <row r="5461" spans="1:9">
      <c r="A5461" s="7"/>
      <c r="B5461" s="7"/>
      <c r="C5461" s="302"/>
      <c r="D5461" s="7"/>
      <c r="E5461" s="7"/>
      <c r="F5461" s="7"/>
      <c r="G5461" s="32"/>
      <c r="H5461" s="7"/>
      <c r="I5461" s="7"/>
    </row>
    <row r="5462" spans="1:9">
      <c r="A5462" s="7"/>
      <c r="B5462" s="7"/>
      <c r="C5462" s="302"/>
      <c r="D5462" s="7"/>
      <c r="E5462" s="7"/>
      <c r="F5462" s="7"/>
      <c r="G5462" s="32"/>
      <c r="H5462" s="7"/>
      <c r="I5462" s="7"/>
    </row>
    <row r="5463" spans="1:9">
      <c r="A5463" s="7"/>
      <c r="B5463" s="7"/>
      <c r="C5463" s="302"/>
      <c r="D5463" s="7"/>
      <c r="E5463" s="7"/>
      <c r="F5463" s="7"/>
      <c r="G5463" s="32"/>
      <c r="H5463" s="7"/>
      <c r="I5463" s="7"/>
    </row>
    <row r="5464" spans="1:9">
      <c r="A5464" s="7"/>
      <c r="B5464" s="7"/>
      <c r="C5464" s="302"/>
      <c r="D5464" s="7"/>
      <c r="E5464" s="7"/>
      <c r="F5464" s="7"/>
      <c r="G5464" s="32"/>
      <c r="H5464" s="7"/>
      <c r="I5464" s="7"/>
    </row>
    <row r="5465" spans="1:9">
      <c r="A5465" s="7"/>
      <c r="B5465" s="7"/>
      <c r="C5465" s="302"/>
      <c r="D5465" s="7"/>
      <c r="E5465" s="7"/>
      <c r="F5465" s="7"/>
      <c r="G5465" s="32"/>
      <c r="H5465" s="7"/>
      <c r="I5465" s="7"/>
    </row>
    <row r="5466" spans="1:9">
      <c r="A5466" s="7"/>
      <c r="B5466" s="7"/>
      <c r="C5466" s="302"/>
      <c r="D5466" s="7"/>
      <c r="E5466" s="7"/>
      <c r="F5466" s="7"/>
      <c r="G5466" s="32"/>
      <c r="H5466" s="7"/>
      <c r="I5466" s="7"/>
    </row>
    <row r="5467" spans="1:9">
      <c r="A5467" s="7"/>
      <c r="B5467" s="7"/>
      <c r="C5467" s="302"/>
      <c r="D5467" s="7"/>
      <c r="E5467" s="7"/>
      <c r="F5467" s="7"/>
      <c r="G5467" s="32"/>
      <c r="H5467" s="7"/>
      <c r="I5467" s="7"/>
    </row>
    <row r="5468" spans="1:9">
      <c r="A5468" s="7"/>
      <c r="B5468" s="7"/>
      <c r="C5468" s="302"/>
      <c r="D5468" s="7"/>
      <c r="E5468" s="7"/>
      <c r="F5468" s="7"/>
      <c r="G5468" s="32"/>
      <c r="H5468" s="7"/>
      <c r="I5468" s="7"/>
    </row>
    <row r="5469" spans="1:9">
      <c r="A5469" s="7"/>
      <c r="B5469" s="7"/>
      <c r="C5469" s="302"/>
      <c r="D5469" s="7"/>
      <c r="E5469" s="7"/>
      <c r="F5469" s="7"/>
      <c r="G5469" s="32"/>
      <c r="H5469" s="7"/>
      <c r="I5469" s="7"/>
    </row>
    <row r="5470" spans="1:9">
      <c r="A5470" s="7"/>
      <c r="B5470" s="7"/>
      <c r="C5470" s="302"/>
      <c r="D5470" s="7"/>
      <c r="E5470" s="7"/>
      <c r="F5470" s="7"/>
      <c r="G5470" s="32"/>
      <c r="H5470" s="7"/>
      <c r="I5470" s="7"/>
    </row>
    <row r="5471" spans="1:9">
      <c r="A5471" s="7"/>
      <c r="B5471" s="7"/>
      <c r="C5471" s="302"/>
      <c r="D5471" s="7"/>
      <c r="E5471" s="7"/>
      <c r="F5471" s="7"/>
      <c r="G5471" s="32"/>
      <c r="H5471" s="7"/>
      <c r="I5471" s="7"/>
    </row>
    <row r="5472" spans="1:9">
      <c r="A5472" s="7"/>
      <c r="B5472" s="7"/>
      <c r="C5472" s="302"/>
      <c r="D5472" s="7"/>
      <c r="E5472" s="7"/>
      <c r="F5472" s="7"/>
      <c r="G5472" s="32"/>
      <c r="H5472" s="7"/>
      <c r="I5472" s="7"/>
    </row>
    <row r="5473" spans="1:9">
      <c r="A5473" s="7"/>
      <c r="B5473" s="7"/>
      <c r="C5473" s="302"/>
      <c r="D5473" s="7"/>
      <c r="E5473" s="7"/>
      <c r="F5473" s="7"/>
      <c r="G5473" s="32"/>
      <c r="H5473" s="7"/>
      <c r="I5473" s="7"/>
    </row>
    <row r="5474" spans="1:9">
      <c r="A5474" s="7"/>
      <c r="B5474" s="7"/>
      <c r="C5474" s="302"/>
      <c r="D5474" s="7"/>
      <c r="E5474" s="7"/>
      <c r="F5474" s="7"/>
      <c r="G5474" s="32"/>
      <c r="H5474" s="7"/>
      <c r="I5474" s="7"/>
    </row>
    <row r="5475" spans="1:9">
      <c r="A5475" s="7"/>
      <c r="B5475" s="7"/>
      <c r="C5475" s="302"/>
      <c r="D5475" s="7"/>
      <c r="E5475" s="7"/>
      <c r="F5475" s="7"/>
      <c r="G5475" s="32"/>
      <c r="H5475" s="7"/>
      <c r="I5475" s="7"/>
    </row>
    <row r="5476" spans="1:9">
      <c r="A5476" s="7"/>
      <c r="B5476" s="7"/>
      <c r="C5476" s="302"/>
      <c r="D5476" s="7"/>
      <c r="E5476" s="7"/>
      <c r="F5476" s="7"/>
      <c r="G5476" s="32"/>
      <c r="H5476" s="7"/>
      <c r="I5476" s="7"/>
    </row>
    <row r="5477" spans="1:9">
      <c r="A5477" s="7"/>
      <c r="B5477" s="7"/>
      <c r="C5477" s="302"/>
      <c r="D5477" s="7"/>
      <c r="E5477" s="7"/>
      <c r="F5477" s="7"/>
      <c r="G5477" s="32"/>
      <c r="H5477" s="7"/>
      <c r="I5477" s="7"/>
    </row>
    <row r="5478" spans="1:9">
      <c r="A5478" s="7"/>
      <c r="B5478" s="7"/>
      <c r="C5478" s="302"/>
      <c r="D5478" s="7"/>
      <c r="E5478" s="7"/>
      <c r="F5478" s="7"/>
      <c r="G5478" s="32"/>
      <c r="H5478" s="7"/>
      <c r="I5478" s="7"/>
    </row>
    <row r="5479" spans="1:9">
      <c r="A5479" s="7"/>
      <c r="B5479" s="7"/>
      <c r="C5479" s="302"/>
      <c r="D5479" s="7"/>
      <c r="E5479" s="7"/>
      <c r="F5479" s="7"/>
      <c r="G5479" s="32"/>
      <c r="H5479" s="7"/>
      <c r="I5479" s="7"/>
    </row>
    <row r="5480" spans="1:9">
      <c r="A5480" s="7"/>
      <c r="B5480" s="7"/>
      <c r="C5480" s="302"/>
      <c r="D5480" s="7"/>
      <c r="E5480" s="7"/>
      <c r="F5480" s="7"/>
      <c r="G5480" s="32"/>
      <c r="H5480" s="7"/>
      <c r="I5480" s="7"/>
    </row>
    <row r="5481" spans="1:9">
      <c r="A5481" s="7"/>
      <c r="B5481" s="7"/>
      <c r="C5481" s="302"/>
      <c r="D5481" s="7"/>
      <c r="E5481" s="7"/>
      <c r="F5481" s="7"/>
      <c r="G5481" s="32"/>
      <c r="H5481" s="7"/>
      <c r="I5481" s="7"/>
    </row>
    <row r="5482" spans="1:9">
      <c r="A5482" s="7"/>
      <c r="B5482" s="7"/>
      <c r="C5482" s="302"/>
      <c r="D5482" s="7"/>
      <c r="E5482" s="7"/>
      <c r="F5482" s="7"/>
      <c r="G5482" s="32"/>
      <c r="H5482" s="7"/>
      <c r="I5482" s="7"/>
    </row>
    <row r="5483" spans="1:9">
      <c r="A5483" s="7"/>
      <c r="B5483" s="7"/>
      <c r="C5483" s="302"/>
      <c r="D5483" s="7"/>
      <c r="E5483" s="7"/>
      <c r="F5483" s="7"/>
      <c r="G5483" s="32"/>
      <c r="H5483" s="7"/>
      <c r="I5483" s="7"/>
    </row>
    <row r="5484" spans="1:9">
      <c r="A5484" s="7"/>
      <c r="B5484" s="7"/>
      <c r="C5484" s="302"/>
      <c r="D5484" s="7"/>
      <c r="E5484" s="7"/>
      <c r="F5484" s="7"/>
      <c r="G5484" s="32"/>
      <c r="H5484" s="7"/>
      <c r="I5484" s="7"/>
    </row>
    <row r="5485" spans="1:9">
      <c r="A5485" s="7"/>
      <c r="B5485" s="7"/>
      <c r="C5485" s="302"/>
      <c r="D5485" s="7"/>
      <c r="E5485" s="7"/>
      <c r="F5485" s="7"/>
      <c r="G5485" s="32"/>
      <c r="H5485" s="7"/>
      <c r="I5485" s="7"/>
    </row>
    <row r="5486" spans="1:9">
      <c r="A5486" s="7"/>
      <c r="B5486" s="7"/>
      <c r="C5486" s="302"/>
      <c r="D5486" s="7"/>
      <c r="E5486" s="7"/>
      <c r="F5486" s="7"/>
      <c r="G5486" s="32"/>
      <c r="H5486" s="7"/>
      <c r="I5486" s="7"/>
    </row>
    <row r="5487" spans="1:9">
      <c r="A5487" s="7"/>
      <c r="B5487" s="7"/>
      <c r="C5487" s="302"/>
      <c r="D5487" s="7"/>
      <c r="E5487" s="7"/>
      <c r="F5487" s="7"/>
      <c r="G5487" s="32"/>
      <c r="H5487" s="7"/>
      <c r="I5487" s="7"/>
    </row>
    <row r="5488" spans="1:9">
      <c r="A5488" s="7"/>
      <c r="B5488" s="7"/>
      <c r="C5488" s="302"/>
      <c r="D5488" s="7"/>
      <c r="E5488" s="7"/>
      <c r="F5488" s="7"/>
      <c r="G5488" s="32"/>
      <c r="H5488" s="7"/>
      <c r="I5488" s="7"/>
    </row>
    <row r="5489" spans="1:9">
      <c r="A5489" s="7"/>
      <c r="B5489" s="7"/>
      <c r="C5489" s="302"/>
      <c r="D5489" s="7"/>
      <c r="E5489" s="7"/>
      <c r="F5489" s="7"/>
      <c r="G5489" s="32"/>
      <c r="H5489" s="7"/>
      <c r="I5489" s="7"/>
    </row>
    <row r="5490" spans="1:9">
      <c r="A5490" s="7"/>
      <c r="B5490" s="7"/>
      <c r="C5490" s="302"/>
      <c r="D5490" s="7"/>
      <c r="E5490" s="7"/>
      <c r="F5490" s="7"/>
      <c r="G5490" s="32"/>
      <c r="H5490" s="7"/>
      <c r="I5490" s="7"/>
    </row>
    <row r="5491" spans="1:9">
      <c r="A5491" s="7"/>
      <c r="B5491" s="7"/>
      <c r="C5491" s="302"/>
      <c r="D5491" s="7"/>
      <c r="E5491" s="7"/>
      <c r="F5491" s="7"/>
      <c r="G5491" s="32"/>
      <c r="H5491" s="7"/>
      <c r="I5491" s="7"/>
    </row>
    <row r="5492" spans="1:9">
      <c r="A5492" s="7"/>
      <c r="B5492" s="7"/>
      <c r="C5492" s="302"/>
      <c r="D5492" s="7"/>
      <c r="E5492" s="7"/>
      <c r="F5492" s="7"/>
      <c r="G5492" s="32"/>
      <c r="H5492" s="7"/>
      <c r="I5492" s="7"/>
    </row>
    <row r="5493" spans="1:9">
      <c r="A5493" s="7"/>
      <c r="B5493" s="7"/>
      <c r="C5493" s="302"/>
      <c r="D5493" s="7"/>
      <c r="E5493" s="7"/>
      <c r="F5493" s="7"/>
      <c r="G5493" s="32"/>
      <c r="H5493" s="7"/>
      <c r="I5493" s="7"/>
    </row>
    <row r="5494" spans="1:9">
      <c r="A5494" s="7"/>
      <c r="B5494" s="7"/>
      <c r="C5494" s="302"/>
      <c r="D5494" s="7"/>
      <c r="E5494" s="7"/>
      <c r="F5494" s="7"/>
      <c r="G5494" s="32"/>
      <c r="H5494" s="7"/>
      <c r="I5494" s="7"/>
    </row>
    <row r="5495" spans="1:9">
      <c r="A5495" s="7"/>
      <c r="B5495" s="7"/>
      <c r="C5495" s="302"/>
      <c r="D5495" s="7"/>
      <c r="E5495" s="7"/>
      <c r="F5495" s="7"/>
      <c r="G5495" s="32"/>
      <c r="H5495" s="7"/>
      <c r="I5495" s="7"/>
    </row>
    <row r="5496" spans="1:9">
      <c r="A5496" s="7"/>
      <c r="B5496" s="7"/>
      <c r="C5496" s="302"/>
      <c r="D5496" s="7"/>
      <c r="E5496" s="7"/>
      <c r="F5496" s="7"/>
      <c r="G5496" s="32"/>
      <c r="H5496" s="7"/>
      <c r="I5496" s="7"/>
    </row>
    <row r="5497" spans="1:9">
      <c r="A5497" s="7"/>
      <c r="B5497" s="7"/>
      <c r="C5497" s="302"/>
      <c r="D5497" s="7"/>
      <c r="E5497" s="7"/>
      <c r="F5497" s="7"/>
      <c r="G5497" s="32"/>
      <c r="H5497" s="7"/>
      <c r="I5497" s="7"/>
    </row>
    <row r="5498" spans="1:9">
      <c r="A5498" s="7"/>
      <c r="B5498" s="7"/>
      <c r="C5498" s="302"/>
      <c r="D5498" s="7"/>
      <c r="E5498" s="7"/>
      <c r="F5498" s="7"/>
      <c r="G5498" s="32"/>
      <c r="H5498" s="7"/>
      <c r="I5498" s="7"/>
    </row>
    <row r="5499" spans="1:9">
      <c r="A5499" s="7"/>
      <c r="B5499" s="7"/>
      <c r="C5499" s="302"/>
      <c r="D5499" s="7"/>
      <c r="E5499" s="7"/>
      <c r="F5499" s="7"/>
      <c r="G5499" s="32"/>
      <c r="H5499" s="7"/>
      <c r="I5499" s="7"/>
    </row>
    <row r="5500" spans="1:9">
      <c r="A5500" s="7"/>
      <c r="B5500" s="7"/>
      <c r="C5500" s="302"/>
      <c r="D5500" s="7"/>
      <c r="E5500" s="7"/>
      <c r="F5500" s="7"/>
      <c r="G5500" s="32"/>
      <c r="H5500" s="7"/>
      <c r="I5500" s="7"/>
    </row>
    <row r="5501" spans="1:9">
      <c r="A5501" s="7"/>
      <c r="B5501" s="7"/>
      <c r="C5501" s="302"/>
      <c r="D5501" s="7"/>
      <c r="E5501" s="7"/>
      <c r="F5501" s="7"/>
      <c r="G5501" s="32"/>
      <c r="H5501" s="7"/>
      <c r="I5501" s="7"/>
    </row>
    <row r="5502" spans="1:9">
      <c r="A5502" s="7"/>
      <c r="B5502" s="7"/>
      <c r="C5502" s="302"/>
      <c r="D5502" s="7"/>
      <c r="E5502" s="7"/>
      <c r="F5502" s="7"/>
      <c r="G5502" s="32"/>
      <c r="H5502" s="7"/>
      <c r="I5502" s="7"/>
    </row>
    <row r="5503" spans="1:9">
      <c r="A5503" s="7"/>
      <c r="B5503" s="7"/>
      <c r="C5503" s="302"/>
      <c r="D5503" s="7"/>
      <c r="E5503" s="7"/>
      <c r="F5503" s="7"/>
      <c r="G5503" s="32"/>
      <c r="H5503" s="7"/>
      <c r="I5503" s="7"/>
    </row>
    <row r="5504" spans="1:9">
      <c r="A5504" s="7"/>
      <c r="B5504" s="7"/>
      <c r="C5504" s="302"/>
      <c r="D5504" s="7"/>
      <c r="E5504" s="7"/>
      <c r="F5504" s="7"/>
      <c r="G5504" s="32"/>
      <c r="H5504" s="7"/>
      <c r="I5504" s="7"/>
    </row>
    <row r="5505" spans="1:9">
      <c r="A5505" s="7"/>
      <c r="B5505" s="7"/>
      <c r="C5505" s="302"/>
      <c r="D5505" s="7"/>
      <c r="E5505" s="7"/>
      <c r="F5505" s="7"/>
      <c r="G5505" s="32"/>
      <c r="H5505" s="7"/>
      <c r="I5505" s="7"/>
    </row>
    <row r="5506" spans="1:9">
      <c r="A5506" s="7"/>
      <c r="B5506" s="7"/>
      <c r="C5506" s="302"/>
      <c r="D5506" s="7"/>
      <c r="E5506" s="7"/>
      <c r="F5506" s="7"/>
      <c r="G5506" s="32"/>
      <c r="H5506" s="7"/>
      <c r="I5506" s="7"/>
    </row>
    <row r="5507" spans="1:9">
      <c r="A5507" s="7"/>
      <c r="B5507" s="7"/>
      <c r="C5507" s="302"/>
      <c r="D5507" s="7"/>
      <c r="E5507" s="7"/>
      <c r="F5507" s="7"/>
      <c r="G5507" s="32"/>
      <c r="H5507" s="7"/>
      <c r="I5507" s="7"/>
    </row>
    <row r="5508" spans="1:9">
      <c r="A5508" s="7"/>
      <c r="B5508" s="7"/>
      <c r="C5508" s="302"/>
      <c r="D5508" s="7"/>
      <c r="E5508" s="7"/>
      <c r="F5508" s="7"/>
      <c r="G5508" s="32"/>
      <c r="H5508" s="7"/>
      <c r="I5508" s="7"/>
    </row>
    <row r="5509" spans="1:9">
      <c r="A5509" s="7"/>
      <c r="B5509" s="7"/>
      <c r="C5509" s="302"/>
      <c r="D5509" s="7"/>
      <c r="E5509" s="7"/>
      <c r="F5509" s="7"/>
      <c r="G5509" s="32"/>
      <c r="H5509" s="7"/>
      <c r="I5509" s="7"/>
    </row>
    <row r="5510" spans="1:9">
      <c r="A5510" s="7"/>
      <c r="B5510" s="7"/>
      <c r="C5510" s="302"/>
      <c r="D5510" s="7"/>
      <c r="E5510" s="7"/>
      <c r="F5510" s="7"/>
      <c r="G5510" s="32"/>
      <c r="H5510" s="7"/>
      <c r="I5510" s="7"/>
    </row>
    <row r="5511" spans="1:9">
      <c r="A5511" s="7"/>
      <c r="B5511" s="7"/>
      <c r="C5511" s="302"/>
      <c r="D5511" s="7"/>
      <c r="E5511" s="7"/>
      <c r="F5511" s="7"/>
      <c r="G5511" s="32"/>
      <c r="H5511" s="7"/>
      <c r="I5511" s="7"/>
    </row>
    <row r="5512" spans="1:9">
      <c r="A5512" s="7"/>
      <c r="B5512" s="7"/>
      <c r="C5512" s="302"/>
      <c r="D5512" s="7"/>
      <c r="E5512" s="7"/>
      <c r="F5512" s="7"/>
      <c r="G5512" s="32"/>
      <c r="H5512" s="7"/>
      <c r="I5512" s="7"/>
    </row>
    <row r="5513" spans="1:9">
      <c r="A5513" s="7"/>
      <c r="B5513" s="7"/>
      <c r="C5513" s="302"/>
      <c r="D5513" s="7"/>
      <c r="E5513" s="7"/>
      <c r="F5513" s="7"/>
      <c r="G5513" s="32"/>
      <c r="H5513" s="7"/>
      <c r="I5513" s="7"/>
    </row>
    <row r="5514" spans="1:9">
      <c r="A5514" s="7"/>
      <c r="B5514" s="7"/>
      <c r="C5514" s="302"/>
      <c r="D5514" s="7"/>
      <c r="E5514" s="7"/>
      <c r="F5514" s="7"/>
      <c r="G5514" s="32"/>
      <c r="H5514" s="7"/>
      <c r="I5514" s="7"/>
    </row>
    <row r="5515" spans="1:9">
      <c r="A5515" s="7"/>
      <c r="B5515" s="7"/>
      <c r="C5515" s="302"/>
      <c r="D5515" s="7"/>
      <c r="E5515" s="7"/>
      <c r="F5515" s="7"/>
      <c r="G5515" s="32"/>
      <c r="H5515" s="7"/>
      <c r="I5515" s="7"/>
    </row>
    <row r="5516" spans="1:9">
      <c r="A5516" s="7"/>
      <c r="B5516" s="7"/>
      <c r="C5516" s="302"/>
      <c r="D5516" s="7"/>
      <c r="E5516" s="7"/>
      <c r="F5516" s="7"/>
      <c r="G5516" s="32"/>
      <c r="H5516" s="7"/>
      <c r="I5516" s="7"/>
    </row>
    <row r="5517" spans="1:9">
      <c r="A5517" s="7"/>
      <c r="B5517" s="7"/>
      <c r="C5517" s="302"/>
      <c r="D5517" s="7"/>
      <c r="E5517" s="7"/>
      <c r="F5517" s="7"/>
      <c r="G5517" s="32"/>
      <c r="H5517" s="7"/>
      <c r="I5517" s="7"/>
    </row>
    <row r="5518" spans="1:9">
      <c r="A5518" s="7"/>
      <c r="B5518" s="7"/>
      <c r="C5518" s="302"/>
      <c r="D5518" s="7"/>
      <c r="E5518" s="7"/>
      <c r="F5518" s="7"/>
      <c r="G5518" s="32"/>
      <c r="H5518" s="7"/>
      <c r="I5518" s="7"/>
    </row>
    <row r="5519" spans="1:9">
      <c r="A5519" s="7"/>
      <c r="B5519" s="7"/>
      <c r="C5519" s="302"/>
      <c r="D5519" s="7"/>
      <c r="E5519" s="7"/>
      <c r="F5519" s="7"/>
      <c r="G5519" s="32"/>
      <c r="H5519" s="7"/>
      <c r="I5519" s="7"/>
    </row>
    <row r="5520" spans="1:9">
      <c r="A5520" s="7"/>
      <c r="B5520" s="7"/>
      <c r="C5520" s="302"/>
      <c r="D5520" s="7"/>
      <c r="E5520" s="7"/>
      <c r="F5520" s="7"/>
      <c r="G5520" s="32"/>
      <c r="H5520" s="7"/>
      <c r="I5520" s="7"/>
    </row>
    <row r="5521" spans="1:9">
      <c r="A5521" s="7"/>
      <c r="B5521" s="7"/>
      <c r="C5521" s="302"/>
      <c r="D5521" s="7"/>
      <c r="E5521" s="7"/>
      <c r="F5521" s="7"/>
      <c r="G5521" s="32"/>
      <c r="H5521" s="7"/>
      <c r="I5521" s="7"/>
    </row>
    <row r="5522" spans="1:9">
      <c r="A5522" s="7"/>
      <c r="B5522" s="7"/>
      <c r="C5522" s="302"/>
      <c r="D5522" s="7"/>
      <c r="E5522" s="7"/>
      <c r="F5522" s="7"/>
      <c r="G5522" s="32"/>
      <c r="H5522" s="7"/>
      <c r="I5522" s="7"/>
    </row>
    <row r="5523" spans="1:9">
      <c r="A5523" s="7"/>
      <c r="B5523" s="7"/>
      <c r="C5523" s="302"/>
      <c r="D5523" s="7"/>
      <c r="E5523" s="7"/>
      <c r="F5523" s="7"/>
      <c r="G5523" s="32"/>
      <c r="H5523" s="7"/>
      <c r="I5523" s="7"/>
    </row>
    <row r="5524" spans="1:9">
      <c r="A5524" s="7"/>
      <c r="B5524" s="7"/>
      <c r="C5524" s="302"/>
      <c r="D5524" s="7"/>
      <c r="E5524" s="7"/>
      <c r="F5524" s="7"/>
      <c r="G5524" s="32"/>
      <c r="H5524" s="7"/>
      <c r="I5524" s="7"/>
    </row>
    <row r="5525" spans="1:9">
      <c r="A5525" s="7"/>
      <c r="B5525" s="7"/>
      <c r="C5525" s="302"/>
      <c r="D5525" s="7"/>
      <c r="E5525" s="7"/>
      <c r="F5525" s="7"/>
      <c r="G5525" s="32"/>
      <c r="H5525" s="7"/>
      <c r="I5525" s="7"/>
    </row>
    <row r="5526" spans="1:9">
      <c r="A5526" s="7"/>
      <c r="B5526" s="7"/>
      <c r="C5526" s="302"/>
      <c r="D5526" s="7"/>
      <c r="E5526" s="7"/>
      <c r="F5526" s="7"/>
      <c r="G5526" s="32"/>
      <c r="H5526" s="7"/>
      <c r="I5526" s="7"/>
    </row>
    <row r="5527" spans="1:9">
      <c r="A5527" s="7"/>
      <c r="B5527" s="7"/>
      <c r="C5527" s="302"/>
      <c r="D5527" s="7"/>
      <c r="E5527" s="7"/>
      <c r="F5527" s="7"/>
      <c r="G5527" s="32"/>
      <c r="H5527" s="7"/>
      <c r="I5527" s="7"/>
    </row>
    <row r="5528" spans="1:9">
      <c r="A5528" s="7"/>
      <c r="B5528" s="7"/>
      <c r="C5528" s="302"/>
      <c r="D5528" s="7"/>
      <c r="E5528" s="7"/>
      <c r="F5528" s="7"/>
      <c r="G5528" s="32"/>
      <c r="H5528" s="7"/>
      <c r="I5528" s="7"/>
    </row>
    <row r="5529" spans="1:9">
      <c r="A5529" s="7"/>
      <c r="B5529" s="7"/>
      <c r="C5529" s="302"/>
      <c r="D5529" s="7"/>
      <c r="E5529" s="7"/>
      <c r="F5529" s="7"/>
      <c r="G5529" s="32"/>
      <c r="H5529" s="7"/>
      <c r="I5529" s="7"/>
    </row>
    <row r="5530" spans="1:9">
      <c r="A5530" s="7"/>
      <c r="B5530" s="7"/>
      <c r="C5530" s="302"/>
      <c r="D5530" s="7"/>
      <c r="E5530" s="7"/>
      <c r="F5530" s="7"/>
      <c r="G5530" s="32"/>
      <c r="H5530" s="7"/>
      <c r="I5530" s="7"/>
    </row>
    <row r="5531" spans="1:9">
      <c r="A5531" s="7"/>
      <c r="B5531" s="7"/>
      <c r="C5531" s="302"/>
      <c r="D5531" s="7"/>
      <c r="E5531" s="7"/>
      <c r="F5531" s="7"/>
      <c r="G5531" s="32"/>
      <c r="H5531" s="7"/>
      <c r="I5531" s="7"/>
    </row>
    <row r="5532" spans="1:9">
      <c r="A5532" s="7"/>
      <c r="B5532" s="7"/>
      <c r="C5532" s="302"/>
      <c r="D5532" s="7"/>
      <c r="E5532" s="7"/>
      <c r="F5532" s="7"/>
      <c r="G5532" s="32"/>
      <c r="H5532" s="7"/>
      <c r="I5532" s="7"/>
    </row>
    <row r="5533" spans="1:9">
      <c r="A5533" s="7"/>
      <c r="B5533" s="7"/>
      <c r="C5533" s="302"/>
      <c r="D5533" s="7"/>
      <c r="E5533" s="7"/>
      <c r="F5533" s="7"/>
      <c r="G5533" s="32"/>
      <c r="H5533" s="7"/>
      <c r="I5533" s="7"/>
    </row>
    <row r="5534" spans="1:9">
      <c r="A5534" s="7"/>
      <c r="B5534" s="7"/>
      <c r="C5534" s="302"/>
      <c r="D5534" s="7"/>
      <c r="E5534" s="7"/>
      <c r="F5534" s="7"/>
      <c r="G5534" s="32"/>
      <c r="H5534" s="7"/>
      <c r="I5534" s="7"/>
    </row>
    <row r="5535" spans="1:9">
      <c r="A5535" s="7"/>
      <c r="B5535" s="7"/>
      <c r="C5535" s="302"/>
      <c r="D5535" s="7"/>
      <c r="E5535" s="7"/>
      <c r="F5535" s="7"/>
      <c r="G5535" s="32"/>
      <c r="H5535" s="7"/>
      <c r="I5535" s="7"/>
    </row>
    <row r="5536" spans="1:9">
      <c r="A5536" s="7"/>
      <c r="B5536" s="7"/>
      <c r="C5536" s="302"/>
      <c r="D5536" s="7"/>
      <c r="E5536" s="7"/>
      <c r="F5536" s="7"/>
      <c r="G5536" s="32"/>
      <c r="H5536" s="7"/>
      <c r="I5536" s="7"/>
    </row>
    <row r="5537" spans="1:9">
      <c r="A5537" s="7"/>
      <c r="B5537" s="7"/>
      <c r="C5537" s="302"/>
      <c r="D5537" s="7"/>
      <c r="E5537" s="7"/>
      <c r="F5537" s="7"/>
      <c r="G5537" s="32"/>
      <c r="H5537" s="7"/>
      <c r="I5537" s="7"/>
    </row>
    <row r="5538" spans="1:9">
      <c r="A5538" s="7"/>
      <c r="B5538" s="7"/>
      <c r="C5538" s="302"/>
      <c r="D5538" s="7"/>
      <c r="E5538" s="7"/>
      <c r="F5538" s="7"/>
      <c r="G5538" s="32"/>
      <c r="H5538" s="7"/>
      <c r="I5538" s="7"/>
    </row>
    <row r="5539" spans="1:9">
      <c r="A5539" s="7"/>
      <c r="B5539" s="7"/>
      <c r="C5539" s="302"/>
      <c r="D5539" s="7"/>
      <c r="E5539" s="7"/>
      <c r="F5539" s="7"/>
      <c r="G5539" s="32"/>
      <c r="H5539" s="7"/>
      <c r="I5539" s="7"/>
    </row>
    <row r="5540" spans="1:9">
      <c r="A5540" s="7"/>
      <c r="B5540" s="7"/>
      <c r="C5540" s="302"/>
      <c r="D5540" s="7"/>
      <c r="E5540" s="7"/>
      <c r="F5540" s="7"/>
      <c r="G5540" s="32"/>
      <c r="H5540" s="7"/>
      <c r="I5540" s="7"/>
    </row>
    <row r="5541" spans="1:9">
      <c r="A5541" s="7"/>
      <c r="B5541" s="7"/>
      <c r="C5541" s="302"/>
      <c r="D5541" s="7"/>
      <c r="E5541" s="7"/>
      <c r="F5541" s="7"/>
      <c r="G5541" s="32"/>
      <c r="H5541" s="7"/>
      <c r="I5541" s="7"/>
    </row>
    <row r="5542" spans="1:9">
      <c r="A5542" s="7"/>
      <c r="B5542" s="7"/>
      <c r="C5542" s="302"/>
      <c r="D5542" s="7"/>
      <c r="E5542" s="7"/>
      <c r="F5542" s="7"/>
      <c r="G5542" s="32"/>
      <c r="H5542" s="7"/>
      <c r="I5542" s="7"/>
    </row>
    <row r="5543" spans="1:9">
      <c r="A5543" s="7"/>
      <c r="B5543" s="7"/>
      <c r="C5543" s="302"/>
      <c r="D5543" s="7"/>
      <c r="E5543" s="7"/>
      <c r="F5543" s="7"/>
      <c r="G5543" s="32"/>
      <c r="H5543" s="7"/>
      <c r="I5543" s="7"/>
    </row>
    <row r="5544" spans="1:9">
      <c r="A5544" s="7"/>
      <c r="B5544" s="7"/>
      <c r="C5544" s="302"/>
      <c r="D5544" s="7"/>
      <c r="E5544" s="7"/>
      <c r="F5544" s="7"/>
      <c r="G5544" s="32"/>
      <c r="H5544" s="7"/>
      <c r="I5544" s="7"/>
    </row>
    <row r="5545" spans="1:9">
      <c r="A5545" s="7"/>
      <c r="B5545" s="7"/>
      <c r="C5545" s="302"/>
      <c r="D5545" s="7"/>
      <c r="E5545" s="7"/>
      <c r="F5545" s="7"/>
      <c r="G5545" s="32"/>
      <c r="H5545" s="7"/>
      <c r="I5545" s="7"/>
    </row>
    <row r="5546" spans="1:9">
      <c r="A5546" s="7"/>
      <c r="B5546" s="7"/>
      <c r="C5546" s="302"/>
      <c r="D5546" s="7"/>
      <c r="E5546" s="7"/>
      <c r="F5546" s="7"/>
      <c r="G5546" s="32"/>
      <c r="H5546" s="7"/>
      <c r="I5546" s="7"/>
    </row>
    <row r="5547" spans="1:9">
      <c r="A5547" s="7"/>
      <c r="B5547" s="7"/>
      <c r="C5547" s="302"/>
      <c r="D5547" s="7"/>
      <c r="E5547" s="7"/>
      <c r="F5547" s="7"/>
      <c r="G5547" s="32"/>
      <c r="H5547" s="7"/>
      <c r="I5547" s="7"/>
    </row>
    <row r="5548" spans="1:9">
      <c r="A5548" s="7"/>
      <c r="B5548" s="7"/>
      <c r="C5548" s="302"/>
      <c r="D5548" s="7"/>
      <c r="E5548" s="7"/>
      <c r="F5548" s="7"/>
      <c r="G5548" s="32"/>
      <c r="H5548" s="7"/>
      <c r="I5548" s="7"/>
    </row>
    <row r="5549" spans="1:9">
      <c r="A5549" s="7"/>
      <c r="B5549" s="7"/>
      <c r="C5549" s="302"/>
      <c r="D5549" s="7"/>
      <c r="E5549" s="7"/>
      <c r="F5549" s="7"/>
      <c r="G5549" s="32"/>
      <c r="H5549" s="7"/>
      <c r="I5549" s="7"/>
    </row>
    <row r="5550" spans="1:9">
      <c r="A5550" s="7"/>
      <c r="B5550" s="7"/>
      <c r="C5550" s="302"/>
      <c r="D5550" s="7"/>
      <c r="E5550" s="7"/>
      <c r="F5550" s="7"/>
      <c r="G5550" s="32"/>
      <c r="H5550" s="7"/>
      <c r="I5550" s="7"/>
    </row>
    <row r="5551" spans="1:9">
      <c r="A5551" s="7"/>
      <c r="B5551" s="7"/>
      <c r="C5551" s="302"/>
      <c r="D5551" s="7"/>
      <c r="E5551" s="7"/>
      <c r="F5551" s="7"/>
      <c r="G5551" s="32"/>
      <c r="H5551" s="7"/>
      <c r="I5551" s="7"/>
    </row>
    <row r="5552" spans="1:9">
      <c r="A5552" s="7"/>
      <c r="B5552" s="7"/>
      <c r="C5552" s="302"/>
      <c r="D5552" s="7"/>
      <c r="E5552" s="7"/>
      <c r="F5552" s="7"/>
      <c r="G5552" s="32"/>
      <c r="H5552" s="7"/>
      <c r="I5552" s="7"/>
    </row>
    <row r="5553" spans="1:9">
      <c r="A5553" s="7"/>
      <c r="B5553" s="7"/>
      <c r="C5553" s="302"/>
      <c r="D5553" s="7"/>
      <c r="E5553" s="7"/>
      <c r="F5553" s="7"/>
      <c r="G5553" s="32"/>
      <c r="H5553" s="7"/>
      <c r="I5553" s="7"/>
    </row>
    <row r="5554" spans="1:9">
      <c r="A5554" s="7"/>
      <c r="B5554" s="7"/>
      <c r="C5554" s="302"/>
      <c r="D5554" s="7"/>
      <c r="E5554" s="7"/>
      <c r="F5554" s="7"/>
      <c r="G5554" s="32"/>
      <c r="H5554" s="7"/>
      <c r="I5554" s="7"/>
    </row>
    <row r="5555" spans="1:9">
      <c r="A5555" s="7"/>
      <c r="B5555" s="7"/>
      <c r="C5555" s="302"/>
      <c r="D5555" s="7"/>
      <c r="E5555" s="7"/>
      <c r="F5555" s="7"/>
      <c r="G5555" s="32"/>
      <c r="H5555" s="7"/>
      <c r="I5555" s="7"/>
    </row>
    <row r="5556" spans="1:9">
      <c r="A5556" s="7"/>
      <c r="B5556" s="7"/>
      <c r="C5556" s="302"/>
      <c r="D5556" s="7"/>
      <c r="E5556" s="7"/>
      <c r="F5556" s="7"/>
      <c r="G5556" s="32"/>
      <c r="H5556" s="7"/>
      <c r="I5556" s="7"/>
    </row>
    <row r="5557" spans="1:9">
      <c r="A5557" s="7"/>
      <c r="B5557" s="7"/>
      <c r="C5557" s="302"/>
      <c r="D5557" s="7"/>
      <c r="E5557" s="7"/>
      <c r="F5557" s="7"/>
      <c r="G5557" s="32"/>
      <c r="H5557" s="7"/>
      <c r="I5557" s="7"/>
    </row>
    <row r="5558" spans="1:9">
      <c r="A5558" s="7"/>
      <c r="B5558" s="7"/>
      <c r="C5558" s="302"/>
      <c r="D5558" s="7"/>
      <c r="E5558" s="7"/>
      <c r="F5558" s="7"/>
      <c r="G5558" s="32"/>
      <c r="H5558" s="7"/>
      <c r="I5558" s="7"/>
    </row>
    <row r="5559" spans="1:9">
      <c r="A5559" s="7"/>
      <c r="B5559" s="7"/>
      <c r="C5559" s="302"/>
      <c r="D5559" s="7"/>
      <c r="E5559" s="7"/>
      <c r="F5559" s="7"/>
      <c r="G5559" s="32"/>
      <c r="H5559" s="7"/>
      <c r="I5559" s="7"/>
    </row>
    <row r="5560" spans="1:9">
      <c r="A5560" s="7"/>
      <c r="B5560" s="7"/>
      <c r="C5560" s="302"/>
      <c r="D5560" s="7"/>
      <c r="E5560" s="7"/>
      <c r="F5560" s="7"/>
      <c r="G5560" s="32"/>
      <c r="H5560" s="7"/>
      <c r="I5560" s="7"/>
    </row>
    <row r="5561" spans="1:9">
      <c r="A5561" s="7"/>
      <c r="B5561" s="7"/>
      <c r="C5561" s="302"/>
      <c r="D5561" s="7"/>
      <c r="E5561" s="7"/>
      <c r="F5561" s="7"/>
      <c r="G5561" s="32"/>
      <c r="H5561" s="7"/>
      <c r="I5561" s="7"/>
    </row>
    <row r="5562" spans="1:9">
      <c r="A5562" s="7"/>
      <c r="B5562" s="7"/>
      <c r="C5562" s="302"/>
      <c r="D5562" s="7"/>
      <c r="E5562" s="7"/>
      <c r="F5562" s="7"/>
      <c r="G5562" s="32"/>
      <c r="H5562" s="7"/>
      <c r="I5562" s="7"/>
    </row>
    <row r="5563" spans="1:9">
      <c r="A5563" s="7"/>
      <c r="B5563" s="7"/>
      <c r="C5563" s="302"/>
      <c r="D5563" s="7"/>
      <c r="E5563" s="7"/>
      <c r="F5563" s="7"/>
      <c r="G5563" s="32"/>
      <c r="H5563" s="7"/>
      <c r="I5563" s="7"/>
    </row>
    <row r="5564" spans="1:9">
      <c r="A5564" s="7"/>
      <c r="B5564" s="7"/>
      <c r="C5564" s="302"/>
      <c r="D5564" s="7"/>
      <c r="E5564" s="7"/>
      <c r="F5564" s="7"/>
      <c r="G5564" s="32"/>
      <c r="H5564" s="7"/>
      <c r="I5564" s="7"/>
    </row>
    <row r="5565" spans="1:9">
      <c r="A5565" s="7"/>
      <c r="B5565" s="7"/>
      <c r="C5565" s="302"/>
      <c r="D5565" s="7"/>
      <c r="E5565" s="7"/>
      <c r="F5565" s="7"/>
      <c r="G5565" s="32"/>
      <c r="H5565" s="7"/>
      <c r="I5565" s="7"/>
    </row>
    <row r="5566" spans="1:9">
      <c r="A5566" s="7"/>
      <c r="B5566" s="7"/>
      <c r="C5566" s="302"/>
      <c r="D5566" s="7"/>
      <c r="E5566" s="7"/>
      <c r="F5566" s="7"/>
      <c r="G5566" s="32"/>
      <c r="H5566" s="7"/>
      <c r="I5566" s="7"/>
    </row>
    <row r="5567" spans="1:9">
      <c r="A5567" s="7"/>
      <c r="B5567" s="7"/>
      <c r="C5567" s="302"/>
      <c r="D5567" s="7"/>
      <c r="E5567" s="7"/>
      <c r="F5567" s="7"/>
      <c r="G5567" s="32"/>
      <c r="H5567" s="7"/>
      <c r="I5567" s="7"/>
    </row>
    <row r="5568" spans="1:9">
      <c r="A5568" s="7"/>
      <c r="B5568" s="7"/>
      <c r="C5568" s="302"/>
      <c r="D5568" s="7"/>
      <c r="E5568" s="7"/>
      <c r="F5568" s="7"/>
      <c r="G5568" s="32"/>
      <c r="H5568" s="7"/>
      <c r="I5568" s="7"/>
    </row>
    <row r="5569" spans="1:9">
      <c r="A5569" s="7"/>
      <c r="B5569" s="7"/>
      <c r="C5569" s="302"/>
      <c r="D5569" s="7"/>
      <c r="E5569" s="7"/>
      <c r="F5569" s="7"/>
      <c r="G5569" s="32"/>
      <c r="H5569" s="7"/>
      <c r="I5569" s="7"/>
    </row>
    <row r="5570" spans="1:9">
      <c r="A5570" s="7"/>
      <c r="B5570" s="7"/>
      <c r="C5570" s="302"/>
      <c r="D5570" s="7"/>
      <c r="E5570" s="7"/>
      <c r="F5570" s="7"/>
      <c r="G5570" s="32"/>
      <c r="H5570" s="7"/>
      <c r="I5570" s="7"/>
    </row>
    <row r="5571" spans="1:9">
      <c r="A5571" s="7"/>
      <c r="B5571" s="7"/>
      <c r="C5571" s="302"/>
      <c r="D5571" s="7"/>
      <c r="E5571" s="7"/>
      <c r="F5571" s="7"/>
      <c r="G5571" s="32"/>
      <c r="H5571" s="7"/>
      <c r="I5571" s="7"/>
    </row>
    <row r="5572" spans="1:9">
      <c r="A5572" s="7"/>
      <c r="B5572" s="7"/>
      <c r="C5572" s="302"/>
      <c r="D5572" s="7"/>
      <c r="E5572" s="7"/>
      <c r="F5572" s="7"/>
      <c r="G5572" s="32"/>
      <c r="H5572" s="7"/>
      <c r="I5572" s="7"/>
    </row>
    <row r="5573" spans="1:9">
      <c r="A5573" s="7"/>
      <c r="B5573" s="7"/>
      <c r="C5573" s="302"/>
      <c r="D5573" s="7"/>
      <c r="E5573" s="7"/>
      <c r="F5573" s="7"/>
      <c r="G5573" s="32"/>
      <c r="H5573" s="7"/>
      <c r="I5573" s="7"/>
    </row>
    <row r="5574" spans="1:9">
      <c r="A5574" s="7"/>
      <c r="B5574" s="7"/>
      <c r="C5574" s="302"/>
      <c r="D5574" s="7"/>
      <c r="E5574" s="7"/>
      <c r="F5574" s="7"/>
      <c r="G5574" s="32"/>
      <c r="H5574" s="7"/>
      <c r="I5574" s="7"/>
    </row>
    <row r="5575" spans="1:9">
      <c r="A5575" s="7"/>
      <c r="B5575" s="7"/>
      <c r="C5575" s="302"/>
      <c r="D5575" s="7"/>
      <c r="E5575" s="7"/>
      <c r="F5575" s="7"/>
      <c r="G5575" s="32"/>
      <c r="H5575" s="7"/>
      <c r="I5575" s="7"/>
    </row>
    <row r="5576" spans="1:9">
      <c r="A5576" s="7"/>
      <c r="B5576" s="7"/>
      <c r="C5576" s="302"/>
      <c r="D5576" s="7"/>
      <c r="E5576" s="7"/>
      <c r="F5576" s="7"/>
      <c r="G5576" s="32"/>
      <c r="H5576" s="7"/>
      <c r="I5576" s="7"/>
    </row>
    <row r="5577" spans="1:9">
      <c r="A5577" s="7"/>
      <c r="B5577" s="7"/>
      <c r="C5577" s="302"/>
      <c r="D5577" s="7"/>
      <c r="E5577" s="7"/>
      <c r="F5577" s="7"/>
      <c r="G5577" s="32"/>
      <c r="H5577" s="7"/>
      <c r="I5577" s="7"/>
    </row>
    <row r="5578" spans="1:9">
      <c r="A5578" s="7"/>
      <c r="B5578" s="7"/>
      <c r="C5578" s="302"/>
      <c r="D5578" s="7"/>
      <c r="E5578" s="7"/>
      <c r="F5578" s="7"/>
      <c r="G5578" s="32"/>
      <c r="H5578" s="7"/>
      <c r="I5578" s="7"/>
    </row>
    <row r="5579" spans="1:9">
      <c r="A5579" s="7"/>
      <c r="B5579" s="7"/>
      <c r="C5579" s="302"/>
      <c r="D5579" s="7"/>
      <c r="E5579" s="7"/>
      <c r="F5579" s="7"/>
      <c r="G5579" s="32"/>
      <c r="H5579" s="7"/>
      <c r="I5579" s="7"/>
    </row>
    <row r="5580" spans="1:9">
      <c r="A5580" s="7"/>
      <c r="B5580" s="7"/>
      <c r="C5580" s="302"/>
      <c r="D5580" s="7"/>
      <c r="E5580" s="7"/>
      <c r="F5580" s="7"/>
      <c r="G5580" s="32"/>
      <c r="H5580" s="7"/>
      <c r="I5580" s="7"/>
    </row>
    <row r="5581" spans="1:9">
      <c r="A5581" s="7"/>
      <c r="B5581" s="7"/>
      <c r="C5581" s="302"/>
      <c r="D5581" s="7"/>
      <c r="E5581" s="7"/>
      <c r="F5581" s="7"/>
      <c r="G5581" s="32"/>
      <c r="H5581" s="7"/>
      <c r="I5581" s="7"/>
    </row>
    <row r="5582" spans="1:9">
      <c r="A5582" s="7"/>
      <c r="B5582" s="7"/>
      <c r="C5582" s="302"/>
      <c r="D5582" s="7"/>
      <c r="E5582" s="7"/>
      <c r="F5582" s="7"/>
      <c r="G5582" s="32"/>
      <c r="H5582" s="7"/>
      <c r="I5582" s="7"/>
    </row>
    <row r="5583" spans="1:9">
      <c r="A5583" s="7"/>
      <c r="B5583" s="7"/>
      <c r="C5583" s="302"/>
      <c r="D5583" s="7"/>
      <c r="E5583" s="7"/>
      <c r="F5583" s="7"/>
      <c r="G5583" s="32"/>
      <c r="H5583" s="7"/>
      <c r="I5583" s="7"/>
    </row>
    <row r="5584" spans="1:9">
      <c r="A5584" s="7"/>
      <c r="B5584" s="7"/>
      <c r="C5584" s="302"/>
      <c r="D5584" s="7"/>
      <c r="E5584" s="7"/>
      <c r="F5584" s="7"/>
      <c r="G5584" s="32"/>
      <c r="H5584" s="7"/>
      <c r="I5584" s="7"/>
    </row>
    <row r="5585" spans="1:9">
      <c r="A5585" s="7"/>
      <c r="B5585" s="7"/>
      <c r="C5585" s="302"/>
      <c r="D5585" s="7"/>
      <c r="E5585" s="7"/>
      <c r="F5585" s="7"/>
      <c r="G5585" s="32"/>
      <c r="H5585" s="7"/>
      <c r="I5585" s="7"/>
    </row>
    <row r="5586" spans="1:9">
      <c r="A5586" s="7"/>
      <c r="B5586" s="7"/>
      <c r="C5586" s="302"/>
      <c r="D5586" s="7"/>
      <c r="E5586" s="7"/>
      <c r="F5586" s="7"/>
      <c r="G5586" s="32"/>
      <c r="H5586" s="7"/>
      <c r="I5586" s="7"/>
    </row>
    <row r="5587" spans="1:9">
      <c r="A5587" s="7"/>
      <c r="B5587" s="7"/>
      <c r="C5587" s="302"/>
      <c r="D5587" s="7"/>
      <c r="E5587" s="7"/>
      <c r="F5587" s="7"/>
      <c r="G5587" s="32"/>
      <c r="H5587" s="7"/>
      <c r="I5587" s="7"/>
    </row>
    <row r="5588" spans="1:9">
      <c r="A5588" s="7"/>
      <c r="B5588" s="7"/>
      <c r="C5588" s="302"/>
      <c r="D5588" s="7"/>
      <c r="E5588" s="7"/>
      <c r="F5588" s="7"/>
      <c r="G5588" s="32"/>
      <c r="H5588" s="7"/>
      <c r="I5588" s="7"/>
    </row>
    <row r="5589" spans="1:9">
      <c r="A5589" s="7"/>
      <c r="B5589" s="7"/>
      <c r="C5589" s="302"/>
      <c r="D5589" s="7"/>
      <c r="E5589" s="7"/>
      <c r="F5589" s="7"/>
      <c r="G5589" s="32"/>
      <c r="H5589" s="7"/>
      <c r="I5589" s="7"/>
    </row>
    <row r="5590" spans="1:9">
      <c r="A5590" s="7"/>
      <c r="B5590" s="7"/>
      <c r="C5590" s="302"/>
      <c r="D5590" s="7"/>
      <c r="E5590" s="7"/>
      <c r="F5590" s="7"/>
      <c r="G5590" s="32"/>
      <c r="H5590" s="7"/>
      <c r="I5590" s="7"/>
    </row>
    <row r="5591" spans="1:9">
      <c r="A5591" s="7"/>
      <c r="B5591" s="7"/>
      <c r="C5591" s="302"/>
      <c r="D5591" s="7"/>
      <c r="E5591" s="7"/>
      <c r="F5591" s="7"/>
      <c r="G5591" s="32"/>
      <c r="H5591" s="7"/>
      <c r="I5591" s="7"/>
    </row>
    <row r="5592" spans="1:9">
      <c r="A5592" s="7"/>
      <c r="B5592" s="7"/>
      <c r="C5592" s="302"/>
      <c r="D5592" s="7"/>
      <c r="E5592" s="7"/>
      <c r="F5592" s="7"/>
      <c r="G5592" s="32"/>
      <c r="H5592" s="7"/>
      <c r="I5592" s="7"/>
    </row>
    <row r="5593" spans="1:9">
      <c r="A5593" s="7"/>
      <c r="B5593" s="7"/>
      <c r="C5593" s="302"/>
      <c r="D5593" s="7"/>
      <c r="E5593" s="7"/>
      <c r="F5593" s="7"/>
      <c r="G5593" s="32"/>
      <c r="H5593" s="7"/>
      <c r="I5593" s="7"/>
    </row>
    <row r="5594" spans="1:9">
      <c r="A5594" s="7"/>
      <c r="B5594" s="7"/>
      <c r="C5594" s="302"/>
      <c r="D5594" s="7"/>
      <c r="E5594" s="7"/>
      <c r="F5594" s="7"/>
      <c r="G5594" s="32"/>
      <c r="H5594" s="7"/>
      <c r="I5594" s="7"/>
    </row>
    <row r="5595" spans="1:9">
      <c r="A5595" s="7"/>
      <c r="B5595" s="7"/>
      <c r="C5595" s="302"/>
      <c r="D5595" s="7"/>
      <c r="E5595" s="7"/>
      <c r="F5595" s="7"/>
      <c r="G5595" s="32"/>
      <c r="H5595" s="7"/>
      <c r="I5595" s="7"/>
    </row>
    <row r="5596" spans="1:9">
      <c r="A5596" s="7"/>
      <c r="B5596" s="7"/>
      <c r="C5596" s="302"/>
      <c r="D5596" s="7"/>
      <c r="E5596" s="7"/>
      <c r="F5596" s="7"/>
      <c r="G5596" s="32"/>
      <c r="H5596" s="7"/>
      <c r="I5596" s="7"/>
    </row>
    <row r="5597" spans="1:9">
      <c r="A5597" s="7"/>
      <c r="B5597" s="7"/>
      <c r="C5597" s="302"/>
      <c r="D5597" s="7"/>
      <c r="E5597" s="7"/>
      <c r="F5597" s="7"/>
      <c r="G5597" s="32"/>
      <c r="H5597" s="7"/>
      <c r="I5597" s="7"/>
    </row>
    <row r="5598" spans="1:9">
      <c r="A5598" s="7"/>
      <c r="B5598" s="7"/>
      <c r="C5598" s="302"/>
      <c r="D5598" s="7"/>
      <c r="E5598" s="7"/>
      <c r="F5598" s="7"/>
      <c r="G5598" s="32"/>
      <c r="H5598" s="7"/>
      <c r="I5598" s="7"/>
    </row>
    <row r="5599" spans="1:9">
      <c r="A5599" s="7"/>
      <c r="B5599" s="7"/>
      <c r="C5599" s="302"/>
      <c r="D5599" s="7"/>
      <c r="E5599" s="7"/>
      <c r="F5599" s="7"/>
      <c r="G5599" s="32"/>
      <c r="H5599" s="7"/>
      <c r="I5599" s="7"/>
    </row>
    <row r="5600" spans="1:9">
      <c r="A5600" s="7"/>
      <c r="B5600" s="7"/>
      <c r="C5600" s="302"/>
      <c r="D5600" s="7"/>
      <c r="E5600" s="7"/>
      <c r="F5600" s="7"/>
      <c r="G5600" s="32"/>
      <c r="H5600" s="7"/>
      <c r="I5600" s="7"/>
    </row>
    <row r="5601" spans="1:9">
      <c r="A5601" s="7"/>
      <c r="B5601" s="7"/>
      <c r="C5601" s="302"/>
      <c r="D5601" s="7"/>
      <c r="E5601" s="7"/>
      <c r="F5601" s="7"/>
      <c r="G5601" s="32"/>
      <c r="H5601" s="7"/>
      <c r="I5601" s="7"/>
    </row>
    <row r="5602" spans="1:9">
      <c r="A5602" s="7"/>
      <c r="B5602" s="7"/>
      <c r="C5602" s="302"/>
      <c r="D5602" s="7"/>
      <c r="E5602" s="7"/>
      <c r="F5602" s="7"/>
      <c r="G5602" s="32"/>
      <c r="H5602" s="7"/>
      <c r="I5602" s="7"/>
    </row>
    <row r="5603" spans="1:9">
      <c r="A5603" s="7"/>
      <c r="B5603" s="7"/>
      <c r="C5603" s="302"/>
      <c r="D5603" s="7"/>
      <c r="E5603" s="7"/>
      <c r="F5603" s="7"/>
      <c r="G5603" s="32"/>
      <c r="H5603" s="7"/>
      <c r="I5603" s="7"/>
    </row>
    <row r="5604" spans="1:9">
      <c r="A5604" s="7"/>
      <c r="B5604" s="7"/>
      <c r="C5604" s="302"/>
      <c r="D5604" s="7"/>
      <c r="E5604" s="7"/>
      <c r="F5604" s="7"/>
      <c r="G5604" s="32"/>
      <c r="H5604" s="7"/>
      <c r="I5604" s="7"/>
    </row>
    <row r="5605" spans="1:9">
      <c r="A5605" s="7"/>
      <c r="B5605" s="7"/>
      <c r="C5605" s="302"/>
      <c r="D5605" s="7"/>
      <c r="E5605" s="7"/>
      <c r="F5605" s="7"/>
      <c r="G5605" s="32"/>
      <c r="H5605" s="7"/>
      <c r="I5605" s="7"/>
    </row>
    <row r="5606" spans="1:9">
      <c r="A5606" s="7"/>
      <c r="B5606" s="7"/>
      <c r="C5606" s="302"/>
      <c r="D5606" s="7"/>
      <c r="E5606" s="7"/>
      <c r="F5606" s="7"/>
      <c r="G5606" s="32"/>
      <c r="H5606" s="7"/>
      <c r="I5606" s="7"/>
    </row>
    <row r="5607" spans="1:9">
      <c r="A5607" s="7"/>
      <c r="B5607" s="7"/>
      <c r="C5607" s="302"/>
      <c r="D5607" s="7"/>
      <c r="E5607" s="7"/>
      <c r="F5607" s="7"/>
      <c r="G5607" s="32"/>
      <c r="H5607" s="7"/>
      <c r="I5607" s="7"/>
    </row>
    <row r="5608" spans="1:9">
      <c r="A5608" s="7"/>
      <c r="B5608" s="7"/>
      <c r="C5608" s="302"/>
      <c r="D5608" s="7"/>
      <c r="E5608" s="7"/>
      <c r="F5608" s="7"/>
      <c r="G5608" s="32"/>
      <c r="H5608" s="7"/>
      <c r="I5608" s="7"/>
    </row>
    <row r="5609" spans="1:9">
      <c r="A5609" s="7"/>
      <c r="B5609" s="7"/>
      <c r="C5609" s="302"/>
      <c r="D5609" s="7"/>
      <c r="E5609" s="7"/>
      <c r="F5609" s="7"/>
      <c r="G5609" s="32"/>
      <c r="H5609" s="7"/>
      <c r="I5609" s="7"/>
    </row>
    <row r="5610" spans="1:9">
      <c r="A5610" s="7"/>
      <c r="B5610" s="7"/>
      <c r="C5610" s="302"/>
      <c r="D5610" s="7"/>
      <c r="E5610" s="7"/>
      <c r="F5610" s="7"/>
      <c r="G5610" s="32"/>
      <c r="H5610" s="7"/>
      <c r="I5610" s="7"/>
    </row>
    <row r="5611" spans="1:9">
      <c r="A5611" s="7"/>
      <c r="B5611" s="7"/>
      <c r="C5611" s="302"/>
      <c r="D5611" s="7"/>
      <c r="E5611" s="7"/>
      <c r="F5611" s="7"/>
      <c r="G5611" s="32"/>
      <c r="H5611" s="7"/>
      <c r="I5611" s="7"/>
    </row>
    <row r="5612" spans="1:9">
      <c r="A5612" s="7"/>
      <c r="B5612" s="7"/>
      <c r="C5612" s="302"/>
      <c r="D5612" s="7"/>
      <c r="E5612" s="7"/>
      <c r="F5612" s="7"/>
      <c r="G5612" s="32"/>
      <c r="H5612" s="7"/>
      <c r="I5612" s="7"/>
    </row>
    <row r="5613" spans="1:9">
      <c r="A5613" s="7"/>
      <c r="B5613" s="7"/>
      <c r="C5613" s="302"/>
      <c r="D5613" s="7"/>
      <c r="E5613" s="7"/>
      <c r="F5613" s="7"/>
      <c r="G5613" s="32"/>
      <c r="H5613" s="7"/>
      <c r="I5613" s="7"/>
    </row>
    <row r="5614" spans="1:9">
      <c r="A5614" s="7"/>
      <c r="B5614" s="7"/>
      <c r="C5614" s="302"/>
      <c r="D5614" s="7"/>
      <c r="E5614" s="7"/>
      <c r="F5614" s="7"/>
      <c r="G5614" s="32"/>
      <c r="H5614" s="7"/>
      <c r="I5614" s="7"/>
    </row>
    <row r="5615" spans="1:9">
      <c r="A5615" s="7"/>
      <c r="B5615" s="7"/>
      <c r="C5615" s="302"/>
      <c r="D5615" s="7"/>
      <c r="E5615" s="7"/>
      <c r="F5615" s="7"/>
      <c r="G5615" s="32"/>
      <c r="H5615" s="7"/>
      <c r="I5615" s="7"/>
    </row>
    <row r="5616" spans="1:9">
      <c r="A5616" s="7"/>
      <c r="B5616" s="7"/>
      <c r="C5616" s="302"/>
      <c r="D5616" s="7"/>
      <c r="E5616" s="7"/>
      <c r="F5616" s="7"/>
      <c r="G5616" s="32"/>
      <c r="H5616" s="7"/>
      <c r="I5616" s="7"/>
    </row>
    <row r="5617" spans="1:9">
      <c r="A5617" s="7"/>
      <c r="B5617" s="7"/>
      <c r="C5617" s="302"/>
      <c r="D5617" s="7"/>
      <c r="E5617" s="7"/>
      <c r="F5617" s="7"/>
      <c r="G5617" s="32"/>
      <c r="H5617" s="7"/>
      <c r="I5617" s="7"/>
    </row>
    <row r="5618" spans="1:9">
      <c r="A5618" s="7"/>
      <c r="B5618" s="7"/>
      <c r="C5618" s="302"/>
      <c r="D5618" s="7"/>
      <c r="E5618" s="7"/>
      <c r="F5618" s="7"/>
      <c r="G5618" s="32"/>
      <c r="H5618" s="7"/>
      <c r="I5618" s="7"/>
    </row>
    <row r="5619" spans="1:9">
      <c r="A5619" s="7"/>
      <c r="B5619" s="7"/>
      <c r="C5619" s="302"/>
      <c r="D5619" s="7"/>
      <c r="E5619" s="7"/>
      <c r="F5619" s="7"/>
      <c r="G5619" s="32"/>
      <c r="H5619" s="7"/>
      <c r="I5619" s="7"/>
    </row>
    <row r="5620" spans="1:9">
      <c r="A5620" s="7"/>
      <c r="B5620" s="7"/>
      <c r="C5620" s="302"/>
      <c r="D5620" s="7"/>
      <c r="E5620" s="7"/>
      <c r="F5620" s="7"/>
      <c r="G5620" s="32"/>
      <c r="H5620" s="7"/>
      <c r="I5620" s="7"/>
    </row>
    <row r="5621" spans="1:9">
      <c r="A5621" s="7"/>
      <c r="B5621" s="7"/>
      <c r="C5621" s="302"/>
      <c r="D5621" s="7"/>
      <c r="E5621" s="7"/>
      <c r="F5621" s="7"/>
      <c r="G5621" s="32"/>
      <c r="H5621" s="7"/>
      <c r="I5621" s="7"/>
    </row>
    <row r="5622" spans="1:9">
      <c r="A5622" s="7"/>
      <c r="B5622" s="7"/>
      <c r="C5622" s="302"/>
      <c r="D5622" s="7"/>
      <c r="E5622" s="7"/>
      <c r="F5622" s="7"/>
      <c r="G5622" s="32"/>
      <c r="H5622" s="7"/>
      <c r="I5622" s="7"/>
    </row>
    <row r="5623" spans="1:9">
      <c r="A5623" s="7"/>
      <c r="B5623" s="7"/>
      <c r="C5623" s="302"/>
      <c r="D5623" s="7"/>
      <c r="E5623" s="7"/>
      <c r="F5623" s="7"/>
      <c r="G5623" s="32"/>
      <c r="H5623" s="7"/>
      <c r="I5623" s="7"/>
    </row>
    <row r="5624" spans="1:9">
      <c r="A5624" s="7"/>
      <c r="B5624" s="7"/>
      <c r="C5624" s="302"/>
      <c r="D5624" s="7"/>
      <c r="E5624" s="7"/>
      <c r="F5624" s="7"/>
      <c r="G5624" s="32"/>
      <c r="H5624" s="7"/>
      <c r="I5624" s="7"/>
    </row>
    <row r="5625" spans="1:9">
      <c r="A5625" s="7"/>
      <c r="B5625" s="7"/>
      <c r="C5625" s="302"/>
      <c r="D5625" s="7"/>
      <c r="E5625" s="7"/>
      <c r="F5625" s="7"/>
      <c r="G5625" s="32"/>
      <c r="H5625" s="7"/>
      <c r="I5625" s="7"/>
    </row>
    <row r="5626" spans="1:9">
      <c r="A5626" s="7"/>
      <c r="B5626" s="7"/>
      <c r="C5626" s="302"/>
      <c r="D5626" s="7"/>
      <c r="E5626" s="7"/>
      <c r="F5626" s="7"/>
      <c r="G5626" s="32"/>
      <c r="H5626" s="7"/>
      <c r="I5626" s="7"/>
    </row>
    <row r="5627" spans="1:9">
      <c r="A5627" s="7"/>
      <c r="B5627" s="7"/>
      <c r="C5627" s="302"/>
      <c r="D5627" s="7"/>
      <c r="E5627" s="7"/>
      <c r="F5627" s="7"/>
      <c r="G5627" s="32"/>
      <c r="H5627" s="7"/>
      <c r="I5627" s="7"/>
    </row>
    <row r="5628" spans="1:9">
      <c r="A5628" s="7"/>
      <c r="B5628" s="7"/>
      <c r="C5628" s="302"/>
      <c r="D5628" s="7"/>
      <c r="E5628" s="7"/>
      <c r="F5628" s="7"/>
      <c r="G5628" s="32"/>
      <c r="H5628" s="7"/>
      <c r="I5628" s="7"/>
    </row>
    <row r="5629" spans="1:9">
      <c r="A5629" s="7"/>
      <c r="B5629" s="7"/>
      <c r="C5629" s="302"/>
      <c r="D5629" s="7"/>
      <c r="E5629" s="7"/>
      <c r="F5629" s="7"/>
      <c r="G5629" s="32"/>
      <c r="H5629" s="7"/>
      <c r="I5629" s="7"/>
    </row>
    <row r="5630" spans="1:9">
      <c r="A5630" s="7"/>
      <c r="B5630" s="7"/>
      <c r="C5630" s="302"/>
      <c r="D5630" s="7"/>
      <c r="E5630" s="7"/>
      <c r="F5630" s="7"/>
      <c r="G5630" s="32"/>
      <c r="H5630" s="7"/>
      <c r="I5630" s="7"/>
    </row>
    <row r="5631" spans="1:9">
      <c r="A5631" s="7"/>
      <c r="B5631" s="7"/>
      <c r="C5631" s="302"/>
      <c r="D5631" s="7"/>
      <c r="E5631" s="7"/>
      <c r="F5631" s="7"/>
      <c r="G5631" s="32"/>
      <c r="H5631" s="7"/>
      <c r="I5631" s="7"/>
    </row>
    <row r="5632" spans="1:9">
      <c r="A5632" s="7"/>
      <c r="B5632" s="7"/>
      <c r="C5632" s="302"/>
      <c r="D5632" s="7"/>
      <c r="E5632" s="7"/>
      <c r="F5632" s="7"/>
      <c r="G5632" s="32"/>
      <c r="H5632" s="7"/>
      <c r="I5632" s="7"/>
    </row>
    <row r="5633" spans="1:9">
      <c r="A5633" s="7"/>
      <c r="B5633" s="7"/>
      <c r="C5633" s="302"/>
      <c r="D5633" s="7"/>
      <c r="E5633" s="7"/>
      <c r="F5633" s="7"/>
      <c r="G5633" s="32"/>
      <c r="H5633" s="7"/>
      <c r="I5633" s="7"/>
    </row>
    <row r="5634" spans="1:9">
      <c r="A5634" s="7"/>
      <c r="B5634" s="7"/>
      <c r="C5634" s="302"/>
      <c r="D5634" s="7"/>
      <c r="E5634" s="7"/>
      <c r="F5634" s="7"/>
      <c r="G5634" s="32"/>
      <c r="H5634" s="7"/>
      <c r="I5634" s="7"/>
    </row>
    <row r="5635" spans="1:9">
      <c r="A5635" s="7"/>
      <c r="B5635" s="7"/>
      <c r="C5635" s="302"/>
      <c r="D5635" s="7"/>
      <c r="E5635" s="7"/>
      <c r="F5635" s="7"/>
      <c r="G5635" s="32"/>
      <c r="H5635" s="7"/>
      <c r="I5635" s="7"/>
    </row>
    <row r="5636" spans="1:9">
      <c r="A5636" s="7"/>
      <c r="B5636" s="7"/>
      <c r="C5636" s="302"/>
      <c r="D5636" s="7"/>
      <c r="E5636" s="7"/>
      <c r="F5636" s="7"/>
      <c r="G5636" s="32"/>
      <c r="H5636" s="7"/>
      <c r="I5636" s="7"/>
    </row>
    <row r="5637" spans="1:9">
      <c r="A5637" s="7"/>
      <c r="B5637" s="7"/>
      <c r="C5637" s="302"/>
      <c r="D5637" s="7"/>
      <c r="E5637" s="7"/>
      <c r="F5637" s="7"/>
      <c r="G5637" s="32"/>
      <c r="H5637" s="7"/>
      <c r="I5637" s="7"/>
    </row>
    <row r="5638" spans="1:9">
      <c r="A5638" s="7"/>
      <c r="B5638" s="7"/>
      <c r="C5638" s="302"/>
      <c r="D5638" s="7"/>
      <c r="E5638" s="7"/>
      <c r="F5638" s="7"/>
      <c r="G5638" s="32"/>
      <c r="H5638" s="7"/>
      <c r="I5638" s="7"/>
    </row>
    <row r="5639" spans="1:9">
      <c r="A5639" s="7"/>
      <c r="B5639" s="7"/>
      <c r="C5639" s="302"/>
      <c r="D5639" s="7"/>
      <c r="E5639" s="7"/>
      <c r="F5639" s="7"/>
      <c r="G5639" s="32"/>
      <c r="H5639" s="7"/>
      <c r="I5639" s="7"/>
    </row>
    <row r="5640" spans="1:9">
      <c r="A5640" s="7"/>
      <c r="B5640" s="7"/>
      <c r="C5640" s="302"/>
      <c r="D5640" s="7"/>
      <c r="E5640" s="7"/>
      <c r="F5640" s="7"/>
      <c r="G5640" s="32"/>
      <c r="H5640" s="7"/>
      <c r="I5640" s="7"/>
    </row>
    <row r="5641" spans="1:9">
      <c r="A5641" s="7"/>
      <c r="B5641" s="7"/>
      <c r="C5641" s="302"/>
      <c r="D5641" s="7"/>
      <c r="E5641" s="7"/>
      <c r="F5641" s="7"/>
      <c r="G5641" s="32"/>
      <c r="H5641" s="7"/>
      <c r="I5641" s="7"/>
    </row>
    <row r="5642" spans="1:9">
      <c r="A5642" s="7"/>
      <c r="B5642" s="7"/>
      <c r="C5642" s="302"/>
      <c r="D5642" s="7"/>
      <c r="E5642" s="7"/>
      <c r="F5642" s="7"/>
      <c r="G5642" s="32"/>
      <c r="H5642" s="7"/>
      <c r="I5642" s="7"/>
    </row>
    <row r="5643" spans="1:9">
      <c r="A5643" s="7"/>
      <c r="B5643" s="7"/>
      <c r="C5643" s="302"/>
      <c r="D5643" s="7"/>
      <c r="E5643" s="7"/>
      <c r="F5643" s="7"/>
      <c r="G5643" s="32"/>
      <c r="H5643" s="7"/>
      <c r="I5643" s="7"/>
    </row>
    <row r="5644" spans="1:9">
      <c r="A5644" s="7"/>
      <c r="B5644" s="7"/>
      <c r="C5644" s="302"/>
      <c r="D5644" s="7"/>
      <c r="E5644" s="7"/>
      <c r="F5644" s="7"/>
      <c r="G5644" s="32"/>
      <c r="H5644" s="7"/>
      <c r="I5644" s="7"/>
    </row>
    <row r="5645" spans="1:9">
      <c r="A5645" s="7"/>
      <c r="B5645" s="7"/>
      <c r="C5645" s="302"/>
      <c r="D5645" s="7"/>
      <c r="E5645" s="7"/>
      <c r="F5645" s="7"/>
      <c r="G5645" s="32"/>
      <c r="H5645" s="7"/>
      <c r="I5645" s="7"/>
    </row>
    <row r="5646" spans="1:9">
      <c r="A5646" s="7"/>
      <c r="B5646" s="7"/>
      <c r="C5646" s="302"/>
      <c r="D5646" s="7"/>
      <c r="E5646" s="7"/>
      <c r="F5646" s="7"/>
      <c r="G5646" s="32"/>
      <c r="H5646" s="7"/>
      <c r="I5646" s="7"/>
    </row>
    <row r="5647" spans="1:9">
      <c r="A5647" s="7"/>
      <c r="B5647" s="7"/>
      <c r="C5647" s="302"/>
      <c r="D5647" s="7"/>
      <c r="E5647" s="7"/>
      <c r="F5647" s="7"/>
      <c r="G5647" s="32"/>
      <c r="H5647" s="7"/>
      <c r="I5647" s="7"/>
    </row>
    <row r="5648" spans="1:9">
      <c r="A5648" s="7"/>
      <c r="B5648" s="7"/>
      <c r="C5648" s="302"/>
      <c r="D5648" s="7"/>
      <c r="E5648" s="7"/>
      <c r="F5648" s="7"/>
      <c r="G5648" s="32"/>
      <c r="H5648" s="7"/>
      <c r="I5648" s="7"/>
    </row>
    <row r="5649" spans="1:9">
      <c r="A5649" s="7"/>
      <c r="B5649" s="7"/>
      <c r="C5649" s="302"/>
      <c r="D5649" s="7"/>
      <c r="E5649" s="7"/>
      <c r="F5649" s="7"/>
      <c r="G5649" s="32"/>
      <c r="H5649" s="7"/>
      <c r="I5649" s="7"/>
    </row>
    <row r="5650" spans="1:9">
      <c r="A5650" s="7"/>
      <c r="B5650" s="7"/>
      <c r="C5650" s="302"/>
      <c r="D5650" s="7"/>
      <c r="E5650" s="7"/>
      <c r="F5650" s="7"/>
      <c r="G5650" s="32"/>
      <c r="H5650" s="7"/>
      <c r="I5650" s="7"/>
    </row>
    <row r="5651" spans="1:9">
      <c r="A5651" s="7"/>
      <c r="B5651" s="7"/>
      <c r="C5651" s="302"/>
      <c r="D5651" s="7"/>
      <c r="E5651" s="7"/>
      <c r="F5651" s="7"/>
      <c r="G5651" s="32"/>
      <c r="H5651" s="7"/>
      <c r="I5651" s="7"/>
    </row>
    <row r="5652" spans="1:9">
      <c r="A5652" s="7"/>
      <c r="B5652" s="7"/>
      <c r="C5652" s="302"/>
      <c r="D5652" s="7"/>
      <c r="E5652" s="7"/>
      <c r="F5652" s="7"/>
      <c r="G5652" s="32"/>
      <c r="H5652" s="7"/>
      <c r="I5652" s="7"/>
    </row>
    <row r="5653" spans="1:9">
      <c r="A5653" s="7"/>
      <c r="B5653" s="7"/>
      <c r="C5653" s="302"/>
      <c r="D5653" s="7"/>
      <c r="E5653" s="7"/>
      <c r="F5653" s="7"/>
      <c r="G5653" s="32"/>
      <c r="H5653" s="7"/>
      <c r="I5653" s="7"/>
    </row>
    <row r="5654" spans="1:9">
      <c r="A5654" s="7"/>
      <c r="B5654" s="7"/>
      <c r="C5654" s="302"/>
      <c r="D5654" s="7"/>
      <c r="E5654" s="7"/>
      <c r="F5654" s="7"/>
      <c r="G5654" s="32"/>
      <c r="H5654" s="7"/>
      <c r="I5654" s="7"/>
    </row>
    <row r="5655" spans="1:9">
      <c r="A5655" s="7"/>
      <c r="B5655" s="7"/>
      <c r="C5655" s="302"/>
      <c r="D5655" s="7"/>
      <c r="E5655" s="7"/>
      <c r="F5655" s="7"/>
      <c r="G5655" s="32"/>
      <c r="H5655" s="7"/>
      <c r="I5655" s="7"/>
    </row>
    <row r="5656" spans="1:9">
      <c r="A5656" s="7"/>
      <c r="B5656" s="7"/>
      <c r="C5656" s="302"/>
      <c r="D5656" s="7"/>
      <c r="E5656" s="7"/>
      <c r="F5656" s="7"/>
      <c r="G5656" s="32"/>
      <c r="H5656" s="7"/>
      <c r="I5656" s="7"/>
    </row>
    <row r="5657" spans="1:9">
      <c r="A5657" s="7"/>
      <c r="B5657" s="7"/>
      <c r="C5657" s="302"/>
      <c r="D5657" s="7"/>
      <c r="E5657" s="7"/>
      <c r="F5657" s="7"/>
      <c r="G5657" s="32"/>
      <c r="H5657" s="7"/>
      <c r="I5657" s="7"/>
    </row>
    <row r="5658" spans="1:9">
      <c r="A5658" s="7"/>
      <c r="B5658" s="7"/>
      <c r="C5658" s="302"/>
      <c r="D5658" s="7"/>
      <c r="E5658" s="7"/>
      <c r="F5658" s="7"/>
      <c r="G5658" s="32"/>
      <c r="H5658" s="7"/>
      <c r="I5658" s="7"/>
    </row>
    <row r="5659" spans="1:9">
      <c r="A5659" s="7"/>
      <c r="B5659" s="7"/>
      <c r="C5659" s="302"/>
      <c r="D5659" s="7"/>
      <c r="E5659" s="7"/>
      <c r="F5659" s="7"/>
      <c r="G5659" s="32"/>
      <c r="H5659" s="7"/>
      <c r="I5659" s="7"/>
    </row>
    <row r="5660" spans="1:9">
      <c r="A5660" s="7"/>
      <c r="B5660" s="7"/>
      <c r="C5660" s="302"/>
      <c r="D5660" s="7"/>
      <c r="E5660" s="7"/>
      <c r="F5660" s="7"/>
      <c r="G5660" s="32"/>
      <c r="H5660" s="7"/>
      <c r="I5660" s="7"/>
    </row>
    <row r="5661" spans="1:9">
      <c r="A5661" s="7"/>
      <c r="B5661" s="7"/>
      <c r="C5661" s="302"/>
      <c r="D5661" s="7"/>
      <c r="E5661" s="7"/>
      <c r="F5661" s="7"/>
      <c r="G5661" s="32"/>
      <c r="H5661" s="7"/>
      <c r="I5661" s="7"/>
    </row>
    <row r="5662" spans="1:9">
      <c r="A5662" s="7"/>
      <c r="B5662" s="7"/>
      <c r="C5662" s="302"/>
      <c r="D5662" s="7"/>
      <c r="E5662" s="7"/>
      <c r="F5662" s="7"/>
      <c r="G5662" s="32"/>
      <c r="H5662" s="7"/>
      <c r="I5662" s="7"/>
    </row>
    <row r="5663" spans="1:9">
      <c r="A5663" s="7"/>
      <c r="B5663" s="7"/>
      <c r="C5663" s="302"/>
      <c r="D5663" s="7"/>
      <c r="E5663" s="7"/>
      <c r="F5663" s="7"/>
      <c r="G5663" s="32"/>
      <c r="H5663" s="7"/>
      <c r="I5663" s="7"/>
    </row>
    <row r="5664" spans="1:9">
      <c r="A5664" s="7"/>
      <c r="B5664" s="7"/>
      <c r="C5664" s="302"/>
      <c r="D5664" s="7"/>
      <c r="E5664" s="7"/>
      <c r="F5664" s="7"/>
      <c r="G5664" s="32"/>
      <c r="H5664" s="7"/>
      <c r="I5664" s="7"/>
    </row>
    <row r="5665" spans="1:9">
      <c r="A5665" s="7"/>
      <c r="B5665" s="7"/>
      <c r="C5665" s="302"/>
      <c r="D5665" s="7"/>
      <c r="E5665" s="7"/>
      <c r="F5665" s="7"/>
      <c r="G5665" s="32"/>
      <c r="H5665" s="7"/>
      <c r="I5665" s="7"/>
    </row>
    <row r="5666" spans="1:9">
      <c r="A5666" s="7"/>
      <c r="B5666" s="7"/>
      <c r="C5666" s="302"/>
      <c r="D5666" s="7"/>
      <c r="E5666" s="7"/>
      <c r="F5666" s="7"/>
      <c r="G5666" s="32"/>
      <c r="H5666" s="7"/>
      <c r="I5666" s="7"/>
    </row>
    <row r="5667" spans="1:9">
      <c r="A5667" s="7"/>
      <c r="B5667" s="7"/>
      <c r="C5667" s="302"/>
      <c r="D5667" s="7"/>
      <c r="E5667" s="7"/>
      <c r="F5667" s="7"/>
      <c r="G5667" s="32"/>
      <c r="H5667" s="7"/>
      <c r="I5667" s="7"/>
    </row>
    <row r="5668" spans="1:9">
      <c r="A5668" s="7"/>
      <c r="B5668" s="7"/>
      <c r="C5668" s="302"/>
      <c r="D5668" s="7"/>
      <c r="E5668" s="7"/>
      <c r="F5668" s="7"/>
      <c r="G5668" s="32"/>
      <c r="H5668" s="7"/>
      <c r="I5668" s="7"/>
    </row>
    <row r="5669" spans="1:9">
      <c r="A5669" s="7"/>
      <c r="B5669" s="7"/>
      <c r="C5669" s="302"/>
      <c r="D5669" s="7"/>
      <c r="E5669" s="7"/>
      <c r="F5669" s="7"/>
      <c r="G5669" s="32"/>
      <c r="H5669" s="7"/>
      <c r="I5669" s="7"/>
    </row>
    <row r="5670" spans="1:9">
      <c r="A5670" s="7"/>
      <c r="B5670" s="7"/>
      <c r="C5670" s="302"/>
      <c r="D5670" s="7"/>
      <c r="E5670" s="7"/>
      <c r="F5670" s="7"/>
      <c r="G5670" s="32"/>
      <c r="H5670" s="7"/>
      <c r="I5670" s="7"/>
    </row>
    <row r="5671" spans="1:9">
      <c r="A5671" s="7"/>
      <c r="B5671" s="7"/>
      <c r="C5671" s="302"/>
      <c r="D5671" s="7"/>
      <c r="E5671" s="7"/>
      <c r="F5671" s="7"/>
      <c r="G5671" s="32"/>
      <c r="H5671" s="7"/>
      <c r="I5671" s="7"/>
    </row>
    <row r="5672" spans="1:9">
      <c r="A5672" s="7"/>
      <c r="B5672" s="7"/>
      <c r="C5672" s="302"/>
      <c r="D5672" s="7"/>
      <c r="E5672" s="7"/>
      <c r="F5672" s="7"/>
      <c r="G5672" s="32"/>
      <c r="H5672" s="7"/>
      <c r="I5672" s="7"/>
    </row>
    <row r="5673" spans="1:9">
      <c r="A5673" s="7"/>
      <c r="B5673" s="7"/>
      <c r="C5673" s="302"/>
      <c r="D5673" s="7"/>
      <c r="E5673" s="7"/>
      <c r="F5673" s="7"/>
      <c r="G5673" s="32"/>
      <c r="H5673" s="7"/>
      <c r="I5673" s="7"/>
    </row>
    <row r="5674" spans="1:9">
      <c r="A5674" s="7"/>
      <c r="B5674" s="7"/>
      <c r="C5674" s="302"/>
      <c r="D5674" s="7"/>
      <c r="E5674" s="7"/>
      <c r="F5674" s="7"/>
      <c r="G5674" s="32"/>
      <c r="H5674" s="7"/>
      <c r="I5674" s="7"/>
    </row>
    <row r="5675" spans="1:9">
      <c r="A5675" s="7"/>
      <c r="B5675" s="7"/>
      <c r="C5675" s="302"/>
      <c r="D5675" s="7"/>
      <c r="E5675" s="7"/>
      <c r="F5675" s="7"/>
      <c r="G5675" s="32"/>
      <c r="H5675" s="7"/>
      <c r="I5675" s="7"/>
    </row>
    <row r="5676" spans="1:9">
      <c r="A5676" s="7"/>
      <c r="B5676" s="7"/>
      <c r="C5676" s="302"/>
      <c r="D5676" s="7"/>
      <c r="E5676" s="7"/>
      <c r="F5676" s="7"/>
      <c r="G5676" s="32"/>
      <c r="H5676" s="7"/>
      <c r="I5676" s="7"/>
    </row>
    <row r="5677" spans="1:9">
      <c r="A5677" s="7"/>
      <c r="B5677" s="7"/>
      <c r="C5677" s="302"/>
      <c r="D5677" s="7"/>
      <c r="E5677" s="7"/>
      <c r="F5677" s="7"/>
      <c r="G5677" s="32"/>
      <c r="H5677" s="7"/>
      <c r="I5677" s="7"/>
    </row>
    <row r="5678" spans="1:9">
      <c r="A5678" s="7"/>
      <c r="B5678" s="7"/>
      <c r="C5678" s="302"/>
      <c r="D5678" s="7"/>
      <c r="E5678" s="7"/>
      <c r="F5678" s="7"/>
      <c r="G5678" s="32"/>
      <c r="H5678" s="7"/>
      <c r="I5678" s="7"/>
    </row>
    <row r="5679" spans="1:9">
      <c r="A5679" s="7"/>
      <c r="B5679" s="7"/>
      <c r="C5679" s="302"/>
      <c r="D5679" s="7"/>
      <c r="E5679" s="7"/>
      <c r="F5679" s="7"/>
      <c r="G5679" s="32"/>
      <c r="H5679" s="7"/>
      <c r="I5679" s="7"/>
    </row>
    <row r="5680" spans="1:9">
      <c r="A5680" s="7"/>
      <c r="B5680" s="7"/>
      <c r="C5680" s="302"/>
      <c r="D5680" s="7"/>
      <c r="E5680" s="7"/>
      <c r="F5680" s="7"/>
      <c r="G5680" s="32"/>
      <c r="H5680" s="7"/>
      <c r="I5680" s="7"/>
    </row>
    <row r="5681" spans="1:9">
      <c r="A5681" s="7"/>
      <c r="B5681" s="7"/>
      <c r="C5681" s="302"/>
      <c r="D5681" s="7"/>
      <c r="E5681" s="7"/>
      <c r="F5681" s="7"/>
      <c r="G5681" s="32"/>
      <c r="H5681" s="7"/>
      <c r="I5681" s="7"/>
    </row>
    <row r="5682" spans="1:9">
      <c r="A5682" s="7"/>
      <c r="B5682" s="7"/>
      <c r="C5682" s="302"/>
      <c r="D5682" s="7"/>
      <c r="E5682" s="7"/>
      <c r="F5682" s="7"/>
      <c r="G5682" s="32"/>
      <c r="H5682" s="7"/>
      <c r="I5682" s="7"/>
    </row>
    <row r="5683" spans="1:9">
      <c r="A5683" s="7"/>
      <c r="B5683" s="7"/>
      <c r="C5683" s="302"/>
      <c r="D5683" s="7"/>
      <c r="E5683" s="7"/>
      <c r="F5683" s="7"/>
      <c r="G5683" s="32"/>
      <c r="H5683" s="7"/>
      <c r="I5683" s="7"/>
    </row>
    <row r="5684" spans="1:9">
      <c r="A5684" s="7"/>
      <c r="B5684" s="7"/>
      <c r="C5684" s="302"/>
      <c r="D5684" s="7"/>
      <c r="E5684" s="7"/>
      <c r="F5684" s="7"/>
      <c r="G5684" s="32"/>
      <c r="H5684" s="7"/>
      <c r="I5684" s="7"/>
    </row>
    <row r="5685" spans="1:9">
      <c r="A5685" s="7"/>
      <c r="B5685" s="7"/>
      <c r="C5685" s="302"/>
      <c r="D5685" s="7"/>
      <c r="E5685" s="7"/>
      <c r="F5685" s="7"/>
      <c r="G5685" s="32"/>
      <c r="H5685" s="7"/>
      <c r="I5685" s="7"/>
    </row>
    <row r="5686" spans="1:9">
      <c r="A5686" s="7"/>
      <c r="B5686" s="7"/>
      <c r="C5686" s="302"/>
      <c r="D5686" s="7"/>
      <c r="E5686" s="7"/>
      <c r="F5686" s="7"/>
      <c r="G5686" s="32"/>
      <c r="H5686" s="7"/>
      <c r="I5686" s="7"/>
    </row>
    <row r="5687" spans="1:9">
      <c r="A5687" s="7"/>
      <c r="B5687" s="7"/>
      <c r="C5687" s="302"/>
      <c r="D5687" s="7"/>
      <c r="E5687" s="7"/>
      <c r="F5687" s="7"/>
      <c r="G5687" s="32"/>
      <c r="H5687" s="7"/>
      <c r="I5687" s="7"/>
    </row>
    <row r="5688" spans="1:9">
      <c r="A5688" s="7"/>
      <c r="B5688" s="7"/>
      <c r="C5688" s="302"/>
      <c r="D5688" s="7"/>
      <c r="E5688" s="7"/>
      <c r="F5688" s="7"/>
      <c r="G5688" s="32"/>
      <c r="H5688" s="7"/>
      <c r="I5688" s="7"/>
    </row>
    <row r="5689" spans="1:9">
      <c r="A5689" s="7"/>
      <c r="B5689" s="7"/>
      <c r="C5689" s="302"/>
      <c r="D5689" s="7"/>
      <c r="E5689" s="7"/>
      <c r="F5689" s="7"/>
      <c r="G5689" s="32"/>
      <c r="H5689" s="7"/>
      <c r="I5689" s="7"/>
    </row>
    <row r="5690" spans="1:9">
      <c r="A5690" s="7"/>
      <c r="B5690" s="7"/>
      <c r="C5690" s="302"/>
      <c r="D5690" s="7"/>
      <c r="E5690" s="7"/>
      <c r="F5690" s="7"/>
      <c r="G5690" s="32"/>
      <c r="H5690" s="7"/>
      <c r="I5690" s="7"/>
    </row>
    <row r="5691" spans="1:9">
      <c r="A5691" s="7"/>
      <c r="B5691" s="7"/>
      <c r="C5691" s="302"/>
      <c r="D5691" s="7"/>
      <c r="E5691" s="7"/>
      <c r="F5691" s="7"/>
      <c r="G5691" s="32"/>
      <c r="H5691" s="7"/>
      <c r="I5691" s="7"/>
    </row>
    <row r="5692" spans="1:9">
      <c r="A5692" s="7"/>
      <c r="B5692" s="7"/>
      <c r="C5692" s="302"/>
      <c r="D5692" s="7"/>
      <c r="E5692" s="7"/>
      <c r="F5692" s="7"/>
      <c r="G5692" s="32"/>
      <c r="H5692" s="7"/>
      <c r="I5692" s="7"/>
    </row>
    <row r="5693" spans="1:9">
      <c r="A5693" s="7"/>
      <c r="B5693" s="7"/>
      <c r="C5693" s="302"/>
      <c r="D5693" s="7"/>
      <c r="E5693" s="7"/>
      <c r="F5693" s="7"/>
      <c r="G5693" s="32"/>
      <c r="H5693" s="7"/>
      <c r="I5693" s="7"/>
    </row>
    <row r="5694" spans="1:9">
      <c r="A5694" s="7"/>
      <c r="B5694" s="7"/>
      <c r="C5694" s="302"/>
      <c r="D5694" s="7"/>
      <c r="E5694" s="7"/>
      <c r="F5694" s="7"/>
      <c r="G5694" s="32"/>
      <c r="H5694" s="7"/>
      <c r="I5694" s="7"/>
    </row>
    <row r="5695" spans="1:9">
      <c r="A5695" s="7"/>
      <c r="B5695" s="7"/>
      <c r="C5695" s="302"/>
      <c r="D5695" s="7"/>
      <c r="E5695" s="7"/>
      <c r="F5695" s="7"/>
      <c r="G5695" s="32"/>
      <c r="H5695" s="7"/>
      <c r="I5695" s="7"/>
    </row>
    <row r="5696" spans="1:9">
      <c r="A5696" s="7"/>
      <c r="B5696" s="7"/>
      <c r="C5696" s="302"/>
      <c r="D5696" s="7"/>
      <c r="E5696" s="7"/>
      <c r="F5696" s="7"/>
      <c r="G5696" s="32"/>
      <c r="H5696" s="7"/>
      <c r="I5696" s="7"/>
    </row>
    <row r="5697" spans="1:9">
      <c r="A5697" s="7"/>
      <c r="B5697" s="7"/>
      <c r="C5697" s="302"/>
      <c r="D5697" s="7"/>
      <c r="E5697" s="7"/>
      <c r="F5697" s="7"/>
      <c r="G5697" s="32"/>
      <c r="H5697" s="7"/>
      <c r="I5697" s="7"/>
    </row>
    <row r="5698" spans="1:9">
      <c r="A5698" s="7"/>
      <c r="B5698" s="7"/>
      <c r="C5698" s="302"/>
      <c r="D5698" s="7"/>
      <c r="E5698" s="7"/>
      <c r="F5698" s="7"/>
      <c r="G5698" s="32"/>
      <c r="H5698" s="7"/>
      <c r="I5698" s="7"/>
    </row>
    <row r="5699" spans="1:9">
      <c r="A5699" s="7"/>
      <c r="B5699" s="7"/>
      <c r="C5699" s="302"/>
      <c r="D5699" s="7"/>
      <c r="E5699" s="7"/>
      <c r="F5699" s="7"/>
      <c r="G5699" s="32"/>
      <c r="H5699" s="7"/>
      <c r="I5699" s="7"/>
    </row>
    <row r="5700" spans="1:9">
      <c r="A5700" s="7"/>
      <c r="B5700" s="7"/>
      <c r="C5700" s="302"/>
      <c r="D5700" s="7"/>
      <c r="E5700" s="7"/>
      <c r="F5700" s="7"/>
      <c r="G5700" s="32"/>
      <c r="H5700" s="7"/>
      <c r="I5700" s="7"/>
    </row>
    <row r="5701" spans="1:9">
      <c r="A5701" s="7"/>
      <c r="B5701" s="7"/>
      <c r="C5701" s="302"/>
      <c r="D5701" s="7"/>
      <c r="E5701" s="7"/>
      <c r="F5701" s="7"/>
      <c r="G5701" s="32"/>
      <c r="H5701" s="7"/>
      <c r="I5701" s="7"/>
    </row>
    <row r="5702" spans="1:9">
      <c r="A5702" s="7"/>
      <c r="B5702" s="7"/>
      <c r="C5702" s="302"/>
      <c r="D5702" s="7"/>
      <c r="E5702" s="7"/>
      <c r="F5702" s="7"/>
      <c r="G5702" s="32"/>
      <c r="H5702" s="7"/>
      <c r="I5702" s="7"/>
    </row>
    <row r="5703" spans="1:9">
      <c r="A5703" s="7"/>
      <c r="B5703" s="7"/>
      <c r="C5703" s="302"/>
      <c r="D5703" s="7"/>
      <c r="E5703" s="7"/>
      <c r="F5703" s="7"/>
      <c r="G5703" s="32"/>
      <c r="H5703" s="7"/>
      <c r="I5703" s="7"/>
    </row>
    <row r="5704" spans="1:9">
      <c r="A5704" s="7"/>
      <c r="B5704" s="7"/>
      <c r="C5704" s="302"/>
      <c r="D5704" s="7"/>
      <c r="E5704" s="7"/>
      <c r="F5704" s="7"/>
      <c r="G5704" s="32"/>
      <c r="H5704" s="7"/>
      <c r="I5704" s="7"/>
    </row>
    <row r="5705" spans="1:9">
      <c r="A5705" s="7"/>
      <c r="B5705" s="7"/>
      <c r="C5705" s="302"/>
      <c r="D5705" s="7"/>
      <c r="E5705" s="7"/>
      <c r="F5705" s="7"/>
      <c r="G5705" s="32"/>
      <c r="H5705" s="7"/>
      <c r="I5705" s="7"/>
    </row>
    <row r="5706" spans="1:9">
      <c r="A5706" s="7"/>
      <c r="B5706" s="7"/>
      <c r="C5706" s="302"/>
      <c r="D5706" s="7"/>
      <c r="E5706" s="7"/>
      <c r="F5706" s="7"/>
      <c r="G5706" s="32"/>
      <c r="H5706" s="7"/>
      <c r="I5706" s="7"/>
    </row>
    <row r="5707" spans="1:9">
      <c r="A5707" s="7"/>
      <c r="B5707" s="7"/>
      <c r="C5707" s="302"/>
      <c r="D5707" s="7"/>
      <c r="E5707" s="7"/>
      <c r="F5707" s="7"/>
      <c r="G5707" s="32"/>
      <c r="H5707" s="7"/>
      <c r="I5707" s="7"/>
    </row>
    <row r="5708" spans="1:9">
      <c r="A5708" s="7"/>
      <c r="B5708" s="7"/>
      <c r="C5708" s="302"/>
      <c r="D5708" s="7"/>
      <c r="E5708" s="7"/>
      <c r="F5708" s="7"/>
      <c r="G5708" s="32"/>
      <c r="H5708" s="7"/>
      <c r="I5708" s="7"/>
    </row>
    <row r="5709" spans="1:9">
      <c r="A5709" s="7"/>
      <c r="B5709" s="7"/>
      <c r="C5709" s="302"/>
      <c r="D5709" s="7"/>
      <c r="E5709" s="7"/>
      <c r="F5709" s="7"/>
      <c r="G5709" s="32"/>
      <c r="H5709" s="7"/>
      <c r="I5709" s="7"/>
    </row>
    <row r="5710" spans="1:9">
      <c r="A5710" s="7"/>
      <c r="B5710" s="7"/>
      <c r="C5710" s="302"/>
      <c r="D5710" s="7"/>
      <c r="E5710" s="7"/>
      <c r="F5710" s="7"/>
      <c r="G5710" s="32"/>
      <c r="H5710" s="7"/>
      <c r="I5710" s="7"/>
    </row>
    <row r="5711" spans="1:9">
      <c r="A5711" s="7"/>
      <c r="B5711" s="7"/>
      <c r="C5711" s="302"/>
      <c r="D5711" s="7"/>
      <c r="E5711" s="7"/>
      <c r="F5711" s="7"/>
      <c r="G5711" s="32"/>
      <c r="H5711" s="7"/>
      <c r="I5711" s="7"/>
    </row>
    <row r="5712" spans="1:9">
      <c r="A5712" s="7"/>
      <c r="B5712" s="7"/>
      <c r="C5712" s="302"/>
      <c r="D5712" s="7"/>
      <c r="E5712" s="7"/>
      <c r="F5712" s="7"/>
      <c r="G5712" s="32"/>
      <c r="H5712" s="7"/>
      <c r="I5712" s="7"/>
    </row>
    <row r="5713" spans="1:9">
      <c r="A5713" s="7"/>
      <c r="B5713" s="7"/>
      <c r="C5713" s="302"/>
      <c r="D5713" s="7"/>
      <c r="E5713" s="7"/>
      <c r="F5713" s="7"/>
      <c r="G5713" s="32"/>
      <c r="H5713" s="7"/>
      <c r="I5713" s="7"/>
    </row>
    <row r="5714" spans="1:9">
      <c r="A5714" s="7"/>
      <c r="B5714" s="7"/>
      <c r="C5714" s="302"/>
      <c r="D5714" s="7"/>
      <c r="E5714" s="7"/>
      <c r="F5714" s="7"/>
      <c r="G5714" s="32"/>
      <c r="H5714" s="7"/>
      <c r="I5714" s="7"/>
    </row>
    <row r="5715" spans="1:9">
      <c r="A5715" s="7"/>
      <c r="B5715" s="7"/>
      <c r="C5715" s="302"/>
      <c r="D5715" s="7"/>
      <c r="E5715" s="7"/>
      <c r="F5715" s="7"/>
      <c r="G5715" s="32"/>
      <c r="H5715" s="7"/>
      <c r="I5715" s="7"/>
    </row>
    <row r="5716" spans="1:9">
      <c r="A5716" s="7"/>
      <c r="B5716" s="7"/>
      <c r="C5716" s="302"/>
      <c r="D5716" s="7"/>
      <c r="E5716" s="7"/>
      <c r="F5716" s="7"/>
      <c r="G5716" s="32"/>
      <c r="H5716" s="7"/>
      <c r="I5716" s="7"/>
    </row>
    <row r="5717" spans="1:9">
      <c r="A5717" s="7"/>
      <c r="B5717" s="7"/>
      <c r="C5717" s="302"/>
      <c r="D5717" s="7"/>
      <c r="E5717" s="7"/>
      <c r="F5717" s="7"/>
      <c r="G5717" s="32"/>
      <c r="H5717" s="7"/>
      <c r="I5717" s="7"/>
    </row>
    <row r="5718" spans="1:9">
      <c r="A5718" s="7"/>
      <c r="B5718" s="7"/>
      <c r="C5718" s="302"/>
      <c r="D5718" s="7"/>
      <c r="E5718" s="7"/>
      <c r="F5718" s="7"/>
      <c r="G5718" s="32"/>
      <c r="H5718" s="7"/>
      <c r="I5718" s="7"/>
    </row>
    <row r="5719" spans="1:9">
      <c r="A5719" s="7"/>
      <c r="B5719" s="7"/>
      <c r="C5719" s="302"/>
      <c r="D5719" s="7"/>
      <c r="E5719" s="7"/>
      <c r="F5719" s="7"/>
      <c r="G5719" s="32"/>
      <c r="H5719" s="7"/>
      <c r="I5719" s="7"/>
    </row>
    <row r="5720" spans="1:9">
      <c r="A5720" s="7"/>
      <c r="B5720" s="7"/>
      <c r="C5720" s="302"/>
      <c r="D5720" s="7"/>
      <c r="E5720" s="7"/>
      <c r="F5720" s="7"/>
      <c r="G5720" s="32"/>
      <c r="H5720" s="7"/>
      <c r="I5720" s="7"/>
    </row>
    <row r="5721" spans="1:9">
      <c r="A5721" s="7"/>
      <c r="B5721" s="7"/>
      <c r="C5721" s="302"/>
      <c r="D5721" s="7"/>
      <c r="E5721" s="7"/>
      <c r="F5721" s="7"/>
      <c r="G5721" s="32"/>
      <c r="H5721" s="7"/>
      <c r="I5721" s="7"/>
    </row>
    <row r="5722" spans="1:9">
      <c r="A5722" s="7"/>
      <c r="B5722" s="7"/>
      <c r="C5722" s="302"/>
      <c r="D5722" s="7"/>
      <c r="E5722" s="7"/>
      <c r="F5722" s="7"/>
      <c r="G5722" s="32"/>
      <c r="H5722" s="7"/>
      <c r="I5722" s="7"/>
    </row>
    <row r="5723" spans="1:9">
      <c r="A5723" s="7"/>
      <c r="B5723" s="7"/>
      <c r="C5723" s="302"/>
      <c r="D5723" s="7"/>
      <c r="E5723" s="7"/>
      <c r="F5723" s="7"/>
      <c r="G5723" s="32"/>
      <c r="H5723" s="7"/>
      <c r="I5723" s="7"/>
    </row>
    <row r="5724" spans="1:9">
      <c r="A5724" s="7"/>
      <c r="B5724" s="7"/>
      <c r="C5724" s="302"/>
      <c r="D5724" s="7"/>
      <c r="E5724" s="7"/>
      <c r="F5724" s="7"/>
      <c r="G5724" s="32"/>
      <c r="H5724" s="7"/>
      <c r="I5724" s="7"/>
    </row>
    <row r="5725" spans="1:9">
      <c r="A5725" s="7"/>
      <c r="B5725" s="7"/>
      <c r="C5725" s="302"/>
      <c r="D5725" s="7"/>
      <c r="E5725" s="7"/>
      <c r="F5725" s="7"/>
      <c r="G5725" s="32"/>
      <c r="H5725" s="7"/>
      <c r="I5725" s="7"/>
    </row>
    <row r="5726" spans="1:9">
      <c r="A5726" s="7"/>
      <c r="B5726" s="7"/>
      <c r="C5726" s="302"/>
      <c r="D5726" s="7"/>
      <c r="E5726" s="7"/>
      <c r="F5726" s="7"/>
      <c r="G5726" s="32"/>
      <c r="H5726" s="7"/>
      <c r="I5726" s="7"/>
    </row>
    <row r="5727" spans="1:9">
      <c r="A5727" s="7"/>
      <c r="B5727" s="7"/>
      <c r="C5727" s="302"/>
      <c r="D5727" s="7"/>
      <c r="E5727" s="7"/>
      <c r="F5727" s="7"/>
      <c r="G5727" s="32"/>
      <c r="H5727" s="7"/>
      <c r="I5727" s="7"/>
    </row>
    <row r="5728" spans="1:9">
      <c r="A5728" s="7"/>
      <c r="B5728" s="7"/>
      <c r="C5728" s="302"/>
      <c r="D5728" s="7"/>
      <c r="E5728" s="7"/>
      <c r="F5728" s="7"/>
      <c r="G5728" s="32"/>
      <c r="H5728" s="7"/>
      <c r="I5728" s="7"/>
    </row>
    <row r="5729" spans="1:9">
      <c r="A5729" s="7"/>
      <c r="B5729" s="7"/>
      <c r="C5729" s="302"/>
      <c r="D5729" s="7"/>
      <c r="E5729" s="7"/>
      <c r="F5729" s="7"/>
      <c r="G5729" s="32"/>
      <c r="H5729" s="7"/>
      <c r="I5729" s="7"/>
    </row>
    <row r="5730" spans="1:9">
      <c r="A5730" s="7"/>
      <c r="B5730" s="7"/>
      <c r="C5730" s="302"/>
      <c r="D5730" s="7"/>
      <c r="E5730" s="7"/>
      <c r="F5730" s="7"/>
      <c r="G5730" s="32"/>
      <c r="H5730" s="7"/>
      <c r="I5730" s="7"/>
    </row>
    <row r="5731" spans="1:9">
      <c r="A5731" s="7"/>
      <c r="B5731" s="7"/>
      <c r="C5731" s="302"/>
      <c r="D5731" s="7"/>
      <c r="E5731" s="7"/>
      <c r="F5731" s="7"/>
      <c r="G5731" s="32"/>
      <c r="H5731" s="7"/>
      <c r="I5731" s="7"/>
    </row>
    <row r="5732" spans="1:9">
      <c r="A5732" s="7"/>
      <c r="B5732" s="7"/>
      <c r="C5732" s="302"/>
      <c r="D5732" s="7"/>
      <c r="E5732" s="7"/>
      <c r="F5732" s="7"/>
      <c r="G5732" s="32"/>
      <c r="H5732" s="7"/>
      <c r="I5732" s="7"/>
    </row>
    <row r="5733" spans="1:9">
      <c r="A5733" s="7"/>
      <c r="B5733" s="7"/>
      <c r="C5733" s="302"/>
      <c r="D5733" s="7"/>
      <c r="E5733" s="7"/>
      <c r="F5733" s="7"/>
      <c r="G5733" s="32"/>
      <c r="H5733" s="7"/>
      <c r="I5733" s="7"/>
    </row>
    <row r="5734" spans="1:9">
      <c r="A5734" s="7"/>
      <c r="B5734" s="7"/>
      <c r="C5734" s="302"/>
      <c r="D5734" s="7"/>
      <c r="E5734" s="7"/>
      <c r="F5734" s="7"/>
      <c r="G5734" s="32"/>
      <c r="H5734" s="7"/>
      <c r="I5734" s="7"/>
    </row>
    <row r="5735" spans="1:9">
      <c r="A5735" s="7"/>
      <c r="B5735" s="7"/>
      <c r="C5735" s="302"/>
      <c r="D5735" s="7"/>
      <c r="E5735" s="7"/>
      <c r="F5735" s="7"/>
      <c r="G5735" s="32"/>
      <c r="H5735" s="7"/>
      <c r="I5735" s="7"/>
    </row>
    <row r="5736" spans="1:9">
      <c r="A5736" s="7"/>
      <c r="B5736" s="7"/>
      <c r="C5736" s="302"/>
      <c r="D5736" s="7"/>
      <c r="E5736" s="7"/>
      <c r="F5736" s="7"/>
      <c r="G5736" s="32"/>
      <c r="H5736" s="7"/>
      <c r="I5736" s="7"/>
    </row>
    <row r="5737" spans="1:9">
      <c r="A5737" s="7"/>
      <c r="B5737" s="7"/>
      <c r="C5737" s="302"/>
      <c r="D5737" s="7"/>
      <c r="E5737" s="7"/>
      <c r="F5737" s="7"/>
      <c r="G5737" s="32"/>
      <c r="H5737" s="7"/>
      <c r="I5737" s="7"/>
    </row>
    <row r="5738" spans="1:9">
      <c r="A5738" s="7"/>
      <c r="B5738" s="7"/>
      <c r="C5738" s="302"/>
      <c r="D5738" s="7"/>
      <c r="E5738" s="7"/>
      <c r="F5738" s="7"/>
      <c r="G5738" s="32"/>
      <c r="H5738" s="7"/>
      <c r="I5738" s="7"/>
    </row>
    <row r="5739" spans="1:9">
      <c r="A5739" s="7"/>
      <c r="B5739" s="7"/>
      <c r="C5739" s="302"/>
      <c r="D5739" s="7"/>
      <c r="E5739" s="7"/>
      <c r="F5739" s="7"/>
      <c r="G5739" s="32"/>
      <c r="H5739" s="7"/>
      <c r="I5739" s="7"/>
    </row>
    <row r="5740" spans="1:9">
      <c r="A5740" s="7"/>
      <c r="B5740" s="7"/>
      <c r="C5740" s="302"/>
      <c r="D5740" s="7"/>
      <c r="E5740" s="7"/>
      <c r="F5740" s="7"/>
      <c r="G5740" s="32"/>
      <c r="H5740" s="7"/>
      <c r="I5740" s="7"/>
    </row>
    <row r="5741" spans="1:9">
      <c r="A5741" s="7"/>
      <c r="B5741" s="7"/>
      <c r="C5741" s="302"/>
      <c r="D5741" s="7"/>
      <c r="E5741" s="7"/>
      <c r="F5741" s="7"/>
      <c r="G5741" s="32"/>
      <c r="H5741" s="7"/>
      <c r="I5741" s="7"/>
    </row>
    <row r="5742" spans="1:9">
      <c r="A5742" s="7"/>
      <c r="B5742" s="7"/>
      <c r="C5742" s="302"/>
      <c r="D5742" s="7"/>
      <c r="E5742" s="7"/>
      <c r="F5742" s="7"/>
      <c r="G5742" s="32"/>
      <c r="H5742" s="7"/>
      <c r="I5742" s="7"/>
    </row>
    <row r="5743" spans="1:9">
      <c r="A5743" s="7"/>
      <c r="B5743" s="7"/>
      <c r="C5743" s="302"/>
      <c r="D5743" s="7"/>
      <c r="E5743" s="7"/>
      <c r="F5743" s="7"/>
      <c r="G5743" s="32"/>
      <c r="H5743" s="7"/>
      <c r="I5743" s="7"/>
    </row>
    <row r="5744" spans="1:9">
      <c r="A5744" s="7"/>
      <c r="B5744" s="7"/>
      <c r="C5744" s="302"/>
      <c r="D5744" s="7"/>
      <c r="E5744" s="7"/>
      <c r="F5744" s="7"/>
      <c r="G5744" s="32"/>
      <c r="H5744" s="7"/>
      <c r="I5744" s="7"/>
    </row>
    <row r="5745" spans="1:9">
      <c r="A5745" s="7"/>
      <c r="B5745" s="7"/>
      <c r="C5745" s="302"/>
      <c r="D5745" s="7"/>
      <c r="E5745" s="7"/>
      <c r="F5745" s="7"/>
      <c r="G5745" s="32"/>
      <c r="H5745" s="7"/>
      <c r="I5745" s="7"/>
    </row>
    <row r="5746" spans="1:9">
      <c r="A5746" s="7"/>
      <c r="B5746" s="7"/>
      <c r="C5746" s="302"/>
      <c r="D5746" s="7"/>
      <c r="E5746" s="7"/>
      <c r="F5746" s="7"/>
      <c r="G5746" s="32"/>
      <c r="H5746" s="7"/>
      <c r="I5746" s="7"/>
    </row>
    <row r="5747" spans="1:9">
      <c r="A5747" s="7"/>
      <c r="B5747" s="7"/>
      <c r="C5747" s="302"/>
      <c r="D5747" s="7"/>
      <c r="E5747" s="7"/>
      <c r="F5747" s="7"/>
      <c r="G5747" s="32"/>
      <c r="H5747" s="7"/>
      <c r="I5747" s="7"/>
    </row>
    <row r="5748" spans="1:9">
      <c r="A5748" s="7"/>
      <c r="B5748" s="7"/>
      <c r="C5748" s="302"/>
      <c r="D5748" s="7"/>
      <c r="E5748" s="7"/>
      <c r="F5748" s="7"/>
      <c r="G5748" s="32"/>
      <c r="H5748" s="7"/>
      <c r="I5748" s="7"/>
    </row>
    <row r="5749" spans="1:9">
      <c r="A5749" s="7"/>
      <c r="B5749" s="7"/>
      <c r="C5749" s="302"/>
      <c r="D5749" s="7"/>
      <c r="E5749" s="7"/>
      <c r="F5749" s="7"/>
      <c r="G5749" s="32"/>
      <c r="H5749" s="7"/>
      <c r="I5749" s="7"/>
    </row>
    <row r="5750" spans="1:9">
      <c r="A5750" s="7"/>
      <c r="B5750" s="7"/>
      <c r="C5750" s="302"/>
      <c r="D5750" s="7"/>
      <c r="E5750" s="7"/>
      <c r="F5750" s="7"/>
      <c r="G5750" s="32"/>
      <c r="H5750" s="7"/>
      <c r="I5750" s="7"/>
    </row>
    <row r="5751" spans="1:9">
      <c r="A5751" s="7"/>
      <c r="B5751" s="7"/>
      <c r="C5751" s="302"/>
      <c r="D5751" s="7"/>
      <c r="E5751" s="7"/>
      <c r="F5751" s="7"/>
      <c r="G5751" s="32"/>
      <c r="H5751" s="7"/>
      <c r="I5751" s="7"/>
    </row>
    <row r="5752" spans="1:9">
      <c r="A5752" s="7"/>
      <c r="B5752" s="7"/>
      <c r="C5752" s="302"/>
      <c r="D5752" s="7"/>
      <c r="E5752" s="7"/>
      <c r="F5752" s="7"/>
      <c r="G5752" s="32"/>
      <c r="H5752" s="7"/>
      <c r="I5752" s="7"/>
    </row>
    <row r="5753" spans="1:9">
      <c r="A5753" s="7"/>
      <c r="B5753" s="7"/>
      <c r="C5753" s="302"/>
      <c r="D5753" s="7"/>
      <c r="E5753" s="7"/>
      <c r="F5753" s="7"/>
      <c r="G5753" s="32"/>
      <c r="H5753" s="7"/>
      <c r="I5753" s="7"/>
    </row>
    <row r="5754" spans="1:9">
      <c r="A5754" s="7"/>
      <c r="B5754" s="7"/>
      <c r="C5754" s="302"/>
      <c r="D5754" s="7"/>
      <c r="E5754" s="7"/>
      <c r="F5754" s="7"/>
      <c r="G5754" s="32"/>
      <c r="H5754" s="7"/>
      <c r="I5754" s="7"/>
    </row>
    <row r="5755" spans="1:9">
      <c r="A5755" s="7"/>
      <c r="B5755" s="7"/>
      <c r="C5755" s="302"/>
      <c r="D5755" s="7"/>
      <c r="E5755" s="7"/>
      <c r="F5755" s="7"/>
      <c r="G5755" s="32"/>
      <c r="H5755" s="7"/>
      <c r="I5755" s="7"/>
    </row>
    <row r="5756" spans="1:9">
      <c r="A5756" s="7"/>
      <c r="B5756" s="7"/>
      <c r="C5756" s="302"/>
      <c r="D5756" s="7"/>
      <c r="E5756" s="7"/>
      <c r="F5756" s="7"/>
      <c r="G5756" s="32"/>
      <c r="H5756" s="7"/>
      <c r="I5756" s="7"/>
    </row>
    <row r="5757" spans="1:9">
      <c r="A5757" s="7"/>
      <c r="B5757" s="7"/>
      <c r="C5757" s="302"/>
      <c r="D5757" s="7"/>
      <c r="E5757" s="7"/>
      <c r="F5757" s="7"/>
      <c r="G5757" s="32"/>
      <c r="H5757" s="7"/>
      <c r="I5757" s="7"/>
    </row>
    <row r="5758" spans="1:9">
      <c r="A5758" s="7"/>
      <c r="B5758" s="7"/>
      <c r="C5758" s="302"/>
      <c r="D5758" s="7"/>
      <c r="E5758" s="7"/>
      <c r="F5758" s="7"/>
      <c r="G5758" s="32"/>
      <c r="H5758" s="7"/>
      <c r="I5758" s="7"/>
    </row>
    <row r="5759" spans="1:9">
      <c r="A5759" s="7"/>
      <c r="B5759" s="7"/>
      <c r="C5759" s="302"/>
      <c r="D5759" s="7"/>
      <c r="E5759" s="7"/>
      <c r="F5759" s="7"/>
      <c r="G5759" s="32"/>
      <c r="H5759" s="7"/>
      <c r="I5759" s="7"/>
    </row>
    <row r="5760" spans="1:9">
      <c r="A5760" s="7"/>
      <c r="B5760" s="7"/>
      <c r="C5760" s="302"/>
      <c r="D5760" s="7"/>
      <c r="E5760" s="7"/>
      <c r="F5760" s="7"/>
      <c r="G5760" s="32"/>
      <c r="H5760" s="7"/>
      <c r="I5760" s="7"/>
    </row>
    <row r="5761" spans="1:9">
      <c r="A5761" s="7"/>
      <c r="B5761" s="7"/>
      <c r="C5761" s="302"/>
      <c r="D5761" s="7"/>
      <c r="E5761" s="7"/>
      <c r="F5761" s="7"/>
      <c r="G5761" s="32"/>
      <c r="H5761" s="7"/>
      <c r="I5761" s="7"/>
    </row>
    <row r="5762" spans="1:9">
      <c r="A5762" s="7"/>
      <c r="B5762" s="7"/>
      <c r="C5762" s="302"/>
      <c r="D5762" s="7"/>
      <c r="E5762" s="7"/>
      <c r="F5762" s="7"/>
      <c r="G5762" s="32"/>
      <c r="H5762" s="7"/>
      <c r="I5762" s="7"/>
    </row>
    <row r="5763" spans="1:9">
      <c r="A5763" s="7"/>
      <c r="B5763" s="7"/>
      <c r="C5763" s="302"/>
      <c r="D5763" s="7"/>
      <c r="E5763" s="7"/>
      <c r="F5763" s="7"/>
      <c r="G5763" s="32"/>
      <c r="H5763" s="7"/>
      <c r="I5763" s="7"/>
    </row>
    <row r="5764" spans="1:9">
      <c r="A5764" s="7"/>
      <c r="B5764" s="7"/>
      <c r="C5764" s="302"/>
      <c r="D5764" s="7"/>
      <c r="E5764" s="7"/>
      <c r="F5764" s="7"/>
      <c r="G5764" s="32"/>
      <c r="H5764" s="7"/>
      <c r="I5764" s="7"/>
    </row>
    <row r="5765" spans="1:9">
      <c r="A5765" s="7"/>
      <c r="B5765" s="7"/>
      <c r="C5765" s="302"/>
      <c r="D5765" s="7"/>
      <c r="E5765" s="7"/>
      <c r="F5765" s="7"/>
      <c r="G5765" s="32"/>
      <c r="H5765" s="7"/>
      <c r="I5765" s="7"/>
    </row>
    <row r="5766" spans="1:9">
      <c r="A5766" s="7"/>
      <c r="B5766" s="7"/>
      <c r="C5766" s="302"/>
      <c r="D5766" s="7"/>
      <c r="E5766" s="7"/>
      <c r="F5766" s="7"/>
      <c r="G5766" s="32"/>
      <c r="H5766" s="7"/>
      <c r="I5766" s="7"/>
    </row>
    <row r="5767" spans="1:9">
      <c r="A5767" s="7"/>
      <c r="B5767" s="7"/>
      <c r="C5767" s="302"/>
      <c r="D5767" s="7"/>
      <c r="E5767" s="7"/>
      <c r="F5767" s="7"/>
      <c r="G5767" s="32"/>
      <c r="H5767" s="7"/>
      <c r="I5767" s="7"/>
    </row>
    <row r="5768" spans="1:9">
      <c r="A5768" s="7"/>
      <c r="B5768" s="7"/>
      <c r="C5768" s="302"/>
      <c r="D5768" s="7"/>
      <c r="E5768" s="7"/>
      <c r="F5768" s="7"/>
      <c r="G5768" s="32"/>
      <c r="H5768" s="7"/>
      <c r="I5768" s="7"/>
    </row>
    <row r="5769" spans="1:9">
      <c r="A5769" s="7"/>
      <c r="B5769" s="7"/>
      <c r="C5769" s="302"/>
      <c r="D5769" s="7"/>
      <c r="E5769" s="7"/>
      <c r="F5769" s="7"/>
      <c r="G5769" s="32"/>
      <c r="H5769" s="7"/>
      <c r="I5769" s="7"/>
    </row>
    <row r="5770" spans="1:9">
      <c r="A5770" s="7"/>
      <c r="B5770" s="7"/>
      <c r="C5770" s="302"/>
      <c r="D5770" s="7"/>
      <c r="E5770" s="7"/>
      <c r="F5770" s="7"/>
      <c r="G5770" s="32"/>
      <c r="H5770" s="7"/>
      <c r="I5770" s="7"/>
    </row>
    <row r="5771" spans="1:9">
      <c r="A5771" s="7"/>
      <c r="B5771" s="7"/>
      <c r="C5771" s="302"/>
      <c r="D5771" s="7"/>
      <c r="E5771" s="7"/>
      <c r="F5771" s="7"/>
      <c r="G5771" s="32"/>
      <c r="H5771" s="7"/>
      <c r="I5771" s="7"/>
    </row>
    <row r="5772" spans="1:9">
      <c r="A5772" s="7"/>
      <c r="B5772" s="7"/>
      <c r="C5772" s="302"/>
      <c r="D5772" s="7"/>
      <c r="E5772" s="7"/>
      <c r="F5772" s="7"/>
      <c r="G5772" s="32"/>
      <c r="H5772" s="7"/>
      <c r="I5772" s="7"/>
    </row>
    <row r="5773" spans="1:9">
      <c r="A5773" s="7"/>
      <c r="B5773" s="7"/>
      <c r="C5773" s="302"/>
      <c r="D5773" s="7"/>
      <c r="E5773" s="7"/>
      <c r="F5773" s="7"/>
      <c r="G5773" s="32"/>
      <c r="H5773" s="7"/>
      <c r="I5773" s="7"/>
    </row>
    <row r="5774" spans="1:9">
      <c r="A5774" s="7"/>
      <c r="B5774" s="7"/>
      <c r="C5774" s="302"/>
      <c r="D5774" s="7"/>
      <c r="E5774" s="7"/>
      <c r="F5774" s="7"/>
      <c r="G5774" s="32"/>
      <c r="H5774" s="7"/>
      <c r="I5774" s="7"/>
    </row>
    <row r="5775" spans="1:9">
      <c r="A5775" s="7"/>
      <c r="B5775" s="7"/>
      <c r="C5775" s="302"/>
      <c r="D5775" s="7"/>
      <c r="E5775" s="7"/>
      <c r="F5775" s="7"/>
      <c r="G5775" s="32"/>
      <c r="H5775" s="7"/>
      <c r="I5775" s="7"/>
    </row>
    <row r="5776" spans="1:9">
      <c r="A5776" s="7"/>
      <c r="B5776" s="7"/>
      <c r="C5776" s="302"/>
      <c r="D5776" s="7"/>
      <c r="E5776" s="7"/>
      <c r="F5776" s="7"/>
      <c r="G5776" s="32"/>
      <c r="H5776" s="7"/>
      <c r="I5776" s="7"/>
    </row>
    <row r="5777" spans="1:9">
      <c r="A5777" s="7"/>
      <c r="B5777" s="7"/>
      <c r="C5777" s="302"/>
      <c r="D5777" s="7"/>
      <c r="E5777" s="7"/>
      <c r="F5777" s="7"/>
      <c r="G5777" s="32"/>
      <c r="H5777" s="7"/>
      <c r="I5777" s="7"/>
    </row>
    <row r="5778" spans="1:9">
      <c r="A5778" s="7"/>
      <c r="B5778" s="7"/>
      <c r="C5778" s="302"/>
      <c r="D5778" s="7"/>
      <c r="E5778" s="7"/>
      <c r="F5778" s="7"/>
      <c r="G5778" s="32"/>
      <c r="H5778" s="7"/>
      <c r="I5778" s="7"/>
    </row>
    <row r="5779" spans="1:9">
      <c r="A5779" s="7"/>
      <c r="B5779" s="7"/>
      <c r="C5779" s="302"/>
      <c r="D5779" s="7"/>
      <c r="E5779" s="7"/>
      <c r="F5779" s="7"/>
      <c r="G5779" s="32"/>
      <c r="H5779" s="7"/>
      <c r="I5779" s="7"/>
    </row>
    <row r="5780" spans="1:9">
      <c r="A5780" s="7"/>
      <c r="B5780" s="7"/>
      <c r="C5780" s="302"/>
      <c r="D5780" s="7"/>
      <c r="E5780" s="7"/>
      <c r="F5780" s="7"/>
      <c r="G5780" s="32"/>
      <c r="H5780" s="7"/>
      <c r="I5780" s="7"/>
    </row>
    <row r="5781" spans="1:9">
      <c r="A5781" s="7"/>
      <c r="B5781" s="7"/>
      <c r="C5781" s="302"/>
      <c r="D5781" s="7"/>
      <c r="E5781" s="7"/>
      <c r="F5781" s="7"/>
      <c r="G5781" s="32"/>
      <c r="H5781" s="7"/>
      <c r="I5781" s="7"/>
    </row>
    <row r="5782" spans="1:9">
      <c r="A5782" s="7"/>
      <c r="B5782" s="7"/>
      <c r="C5782" s="302"/>
      <c r="D5782" s="7"/>
      <c r="E5782" s="7"/>
      <c r="F5782" s="7"/>
      <c r="G5782" s="32"/>
      <c r="H5782" s="7"/>
      <c r="I5782" s="7"/>
    </row>
    <row r="5783" spans="1:9">
      <c r="A5783" s="7"/>
      <c r="B5783" s="7"/>
      <c r="C5783" s="302"/>
      <c r="D5783" s="7"/>
      <c r="E5783" s="7"/>
      <c r="F5783" s="7"/>
      <c r="G5783" s="32"/>
      <c r="H5783" s="7"/>
      <c r="I5783" s="7"/>
    </row>
    <row r="5784" spans="1:9">
      <c r="A5784" s="7"/>
      <c r="B5784" s="7"/>
      <c r="C5784" s="302"/>
      <c r="D5784" s="7"/>
      <c r="E5784" s="7"/>
      <c r="F5784" s="7"/>
      <c r="G5784" s="32"/>
      <c r="H5784" s="7"/>
      <c r="I5784" s="7"/>
    </row>
    <row r="5785" spans="1:9">
      <c r="A5785" s="7"/>
      <c r="B5785" s="7"/>
      <c r="C5785" s="302"/>
      <c r="D5785" s="7"/>
      <c r="E5785" s="7"/>
      <c r="F5785" s="7"/>
      <c r="G5785" s="32"/>
      <c r="H5785" s="7"/>
      <c r="I5785" s="7"/>
    </row>
    <row r="5786" spans="1:9">
      <c r="A5786" s="7"/>
      <c r="B5786" s="7"/>
      <c r="C5786" s="302"/>
      <c r="D5786" s="7"/>
      <c r="E5786" s="7"/>
      <c r="F5786" s="7"/>
      <c r="G5786" s="32"/>
      <c r="H5786" s="7"/>
      <c r="I5786" s="7"/>
    </row>
    <row r="5787" spans="1:9">
      <c r="A5787" s="7"/>
      <c r="B5787" s="7"/>
      <c r="C5787" s="302"/>
      <c r="D5787" s="7"/>
      <c r="E5787" s="7"/>
      <c r="F5787" s="7"/>
      <c r="G5787" s="32"/>
      <c r="H5787" s="7"/>
      <c r="I5787" s="7"/>
    </row>
    <row r="5788" spans="1:9">
      <c r="A5788" s="7"/>
      <c r="B5788" s="7"/>
      <c r="C5788" s="302"/>
      <c r="D5788" s="7"/>
      <c r="E5788" s="7"/>
      <c r="F5788" s="7"/>
      <c r="G5788" s="32"/>
      <c r="H5788" s="7"/>
      <c r="I5788" s="7"/>
    </row>
    <row r="5789" spans="1:9">
      <c r="A5789" s="7"/>
      <c r="B5789" s="7"/>
      <c r="C5789" s="302"/>
      <c r="D5789" s="7"/>
      <c r="E5789" s="7"/>
      <c r="F5789" s="7"/>
      <c r="G5789" s="32"/>
      <c r="H5789" s="7"/>
      <c r="I5789" s="7"/>
    </row>
    <row r="5790" spans="1:9">
      <c r="A5790" s="7"/>
      <c r="B5790" s="7"/>
      <c r="C5790" s="302"/>
      <c r="D5790" s="7"/>
      <c r="E5790" s="7"/>
      <c r="F5790" s="7"/>
      <c r="G5790" s="32"/>
      <c r="H5790" s="7"/>
      <c r="I5790" s="7"/>
    </row>
    <row r="5791" spans="1:9">
      <c r="A5791" s="7"/>
      <c r="B5791" s="7"/>
      <c r="C5791" s="302"/>
      <c r="D5791" s="7"/>
      <c r="E5791" s="7"/>
      <c r="F5791" s="7"/>
      <c r="G5791" s="32"/>
      <c r="H5791" s="7"/>
      <c r="I5791" s="7"/>
    </row>
    <row r="5792" spans="1:9">
      <c r="A5792" s="7"/>
      <c r="B5792" s="7"/>
      <c r="C5792" s="302"/>
      <c r="D5792" s="7"/>
      <c r="E5792" s="7"/>
      <c r="F5792" s="7"/>
      <c r="G5792" s="32"/>
      <c r="H5792" s="7"/>
      <c r="I5792" s="7"/>
    </row>
    <row r="5793" spans="1:9">
      <c r="A5793" s="7"/>
      <c r="B5793" s="7"/>
      <c r="C5793" s="302"/>
      <c r="D5793" s="7"/>
      <c r="E5793" s="7"/>
      <c r="F5793" s="7"/>
      <c r="G5793" s="32"/>
      <c r="H5793" s="7"/>
      <c r="I5793" s="7"/>
    </row>
    <row r="5794" spans="1:9">
      <c r="A5794" s="7"/>
      <c r="B5794" s="7"/>
      <c r="C5794" s="302"/>
      <c r="D5794" s="7"/>
      <c r="E5794" s="7"/>
      <c r="F5794" s="7"/>
      <c r="G5794" s="32"/>
      <c r="H5794" s="7"/>
      <c r="I5794" s="7"/>
    </row>
    <row r="5795" spans="1:9">
      <c r="A5795" s="7"/>
      <c r="B5795" s="7"/>
      <c r="C5795" s="302"/>
      <c r="D5795" s="7"/>
      <c r="E5795" s="7"/>
      <c r="F5795" s="7"/>
      <c r="G5795" s="32"/>
      <c r="H5795" s="7"/>
      <c r="I5795" s="7"/>
    </row>
    <row r="5796" spans="1:9">
      <c r="A5796" s="7"/>
      <c r="B5796" s="7"/>
      <c r="C5796" s="302"/>
      <c r="D5796" s="7"/>
      <c r="E5796" s="7"/>
      <c r="F5796" s="7"/>
      <c r="G5796" s="32"/>
      <c r="H5796" s="7"/>
      <c r="I5796" s="7"/>
    </row>
    <row r="5797" spans="1:9">
      <c r="A5797" s="7"/>
      <c r="B5797" s="7"/>
      <c r="C5797" s="302"/>
      <c r="D5797" s="7"/>
      <c r="E5797" s="7"/>
      <c r="F5797" s="7"/>
      <c r="G5797" s="32"/>
      <c r="H5797" s="7"/>
      <c r="I5797" s="7"/>
    </row>
    <row r="5798" spans="1:9">
      <c r="A5798" s="7"/>
      <c r="B5798" s="7"/>
      <c r="C5798" s="302"/>
      <c r="D5798" s="7"/>
      <c r="E5798" s="7"/>
      <c r="F5798" s="7"/>
      <c r="G5798" s="32"/>
      <c r="H5798" s="7"/>
      <c r="I5798" s="7"/>
    </row>
    <row r="5799" spans="1:9">
      <c r="A5799" s="7"/>
      <c r="B5799" s="7"/>
      <c r="C5799" s="302"/>
      <c r="D5799" s="7"/>
      <c r="E5799" s="7"/>
      <c r="F5799" s="7"/>
      <c r="G5799" s="32"/>
      <c r="H5799" s="7"/>
      <c r="I5799" s="7"/>
    </row>
    <row r="5800" spans="1:9">
      <c r="A5800" s="7"/>
      <c r="B5800" s="7"/>
      <c r="C5800" s="302"/>
      <c r="D5800" s="7"/>
      <c r="E5800" s="7"/>
      <c r="F5800" s="7"/>
      <c r="G5800" s="32"/>
      <c r="H5800" s="7"/>
      <c r="I5800" s="7"/>
    </row>
    <row r="5801" spans="1:9">
      <c r="A5801" s="7"/>
      <c r="B5801" s="7"/>
      <c r="C5801" s="302"/>
      <c r="D5801" s="7"/>
      <c r="E5801" s="7"/>
      <c r="F5801" s="7"/>
      <c r="G5801" s="32"/>
      <c r="H5801" s="7"/>
      <c r="I5801" s="7"/>
    </row>
    <row r="5802" spans="1:9">
      <c r="A5802" s="7"/>
      <c r="B5802" s="7"/>
      <c r="C5802" s="302"/>
      <c r="D5802" s="7"/>
      <c r="E5802" s="7"/>
      <c r="F5802" s="7"/>
      <c r="G5802" s="32"/>
      <c r="H5802" s="7"/>
      <c r="I5802" s="7"/>
    </row>
    <row r="5803" spans="1:9">
      <c r="A5803" s="7"/>
      <c r="B5803" s="7"/>
      <c r="C5803" s="302"/>
      <c r="D5803" s="7"/>
      <c r="E5803" s="7"/>
      <c r="F5803" s="7"/>
      <c r="G5803" s="32"/>
      <c r="H5803" s="7"/>
      <c r="I5803" s="7"/>
    </row>
    <row r="5804" spans="1:9">
      <c r="A5804" s="7"/>
      <c r="B5804" s="7"/>
      <c r="C5804" s="302"/>
      <c r="D5804" s="7"/>
      <c r="E5804" s="7"/>
      <c r="F5804" s="7"/>
      <c r="G5804" s="32"/>
      <c r="H5804" s="7"/>
      <c r="I5804" s="7"/>
    </row>
    <row r="5805" spans="1:9">
      <c r="A5805" s="7"/>
      <c r="B5805" s="7"/>
      <c r="C5805" s="302"/>
      <c r="D5805" s="7"/>
      <c r="E5805" s="7"/>
      <c r="F5805" s="7"/>
      <c r="G5805" s="32"/>
      <c r="H5805" s="7"/>
      <c r="I5805" s="7"/>
    </row>
    <row r="5806" spans="1:9">
      <c r="A5806" s="7"/>
      <c r="B5806" s="7"/>
      <c r="C5806" s="302"/>
      <c r="D5806" s="7"/>
      <c r="E5806" s="7"/>
      <c r="F5806" s="7"/>
      <c r="G5806" s="32"/>
      <c r="H5806" s="7"/>
      <c r="I5806" s="7"/>
    </row>
    <row r="5807" spans="1:9">
      <c r="A5807" s="7"/>
      <c r="B5807" s="7"/>
      <c r="C5807" s="302"/>
      <c r="D5807" s="7"/>
      <c r="E5807" s="7"/>
      <c r="F5807" s="7"/>
      <c r="G5807" s="32"/>
      <c r="H5807" s="7"/>
      <c r="I5807" s="7"/>
    </row>
    <row r="5808" spans="1:9">
      <c r="A5808" s="7"/>
      <c r="B5808" s="7"/>
      <c r="C5808" s="302"/>
      <c r="D5808" s="7"/>
      <c r="E5808" s="7"/>
      <c r="F5808" s="7"/>
      <c r="G5808" s="32"/>
      <c r="H5808" s="7"/>
      <c r="I5808" s="7"/>
    </row>
    <row r="5809" spans="1:9">
      <c r="A5809" s="7"/>
      <c r="B5809" s="7"/>
      <c r="C5809" s="302"/>
      <c r="D5809" s="7"/>
      <c r="E5809" s="7"/>
      <c r="F5809" s="7"/>
      <c r="G5809" s="32"/>
      <c r="H5809" s="7"/>
      <c r="I5809" s="7"/>
    </row>
    <row r="5810" spans="1:9">
      <c r="A5810" s="7"/>
      <c r="B5810" s="7"/>
      <c r="C5810" s="302"/>
      <c r="D5810" s="7"/>
      <c r="E5810" s="7"/>
      <c r="F5810" s="7"/>
      <c r="G5810" s="32"/>
      <c r="H5810" s="7"/>
      <c r="I5810" s="7"/>
    </row>
    <row r="5811" spans="1:9">
      <c r="A5811" s="7"/>
      <c r="B5811" s="7"/>
      <c r="C5811" s="302"/>
      <c r="D5811" s="7"/>
      <c r="E5811" s="7"/>
      <c r="F5811" s="7"/>
      <c r="G5811" s="32"/>
      <c r="H5811" s="7"/>
      <c r="I5811" s="7"/>
    </row>
    <row r="5812" spans="1:9">
      <c r="A5812" s="7"/>
      <c r="B5812" s="7"/>
      <c r="C5812" s="302"/>
      <c r="D5812" s="7"/>
      <c r="E5812" s="7"/>
      <c r="F5812" s="7"/>
      <c r="G5812" s="32"/>
      <c r="H5812" s="7"/>
      <c r="I5812" s="7"/>
    </row>
    <row r="5813" spans="1:9">
      <c r="A5813" s="7"/>
      <c r="B5813" s="7"/>
      <c r="C5813" s="302"/>
      <c r="D5813" s="7"/>
      <c r="E5813" s="7"/>
      <c r="F5813" s="7"/>
      <c r="G5813" s="32"/>
      <c r="H5813" s="7"/>
      <c r="I5813" s="7"/>
    </row>
    <row r="5814" spans="1:9">
      <c r="A5814" s="7"/>
      <c r="B5814" s="7"/>
      <c r="C5814" s="302"/>
      <c r="D5814" s="7"/>
      <c r="E5814" s="7"/>
      <c r="F5814" s="7"/>
      <c r="G5814" s="32"/>
      <c r="H5814" s="7"/>
      <c r="I5814" s="7"/>
    </row>
    <row r="5815" spans="1:9">
      <c r="A5815" s="7"/>
      <c r="B5815" s="7"/>
      <c r="C5815" s="302"/>
      <c r="D5815" s="7"/>
      <c r="E5815" s="7"/>
      <c r="F5815" s="7"/>
      <c r="G5815" s="32"/>
      <c r="H5815" s="7"/>
      <c r="I5815" s="7"/>
    </row>
    <row r="5816" spans="1:9">
      <c r="A5816" s="7"/>
      <c r="B5816" s="7"/>
      <c r="C5816" s="302"/>
      <c r="D5816" s="7"/>
      <c r="E5816" s="7"/>
      <c r="F5816" s="7"/>
      <c r="G5816" s="32"/>
      <c r="H5816" s="7"/>
      <c r="I5816" s="7"/>
    </row>
    <row r="5817" spans="1:9">
      <c r="A5817" s="7"/>
      <c r="B5817" s="7"/>
      <c r="C5817" s="302"/>
      <c r="D5817" s="7"/>
      <c r="E5817" s="7"/>
      <c r="F5817" s="7"/>
      <c r="G5817" s="32"/>
      <c r="H5817" s="7"/>
      <c r="I5817" s="7"/>
    </row>
    <row r="5818" spans="1:9">
      <c r="A5818" s="7"/>
      <c r="B5818" s="7"/>
      <c r="C5818" s="302"/>
      <c r="D5818" s="7"/>
      <c r="E5818" s="7"/>
      <c r="F5818" s="7"/>
      <c r="G5818" s="32"/>
      <c r="H5818" s="7"/>
      <c r="I5818" s="7"/>
    </row>
    <row r="5819" spans="1:9">
      <c r="A5819" s="7"/>
      <c r="B5819" s="7"/>
      <c r="C5819" s="302"/>
      <c r="D5819" s="7"/>
      <c r="E5819" s="7"/>
      <c r="F5819" s="7"/>
      <c r="G5819" s="32"/>
      <c r="H5819" s="7"/>
      <c r="I5819" s="7"/>
    </row>
    <row r="5820" spans="1:9">
      <c r="A5820" s="7"/>
      <c r="B5820" s="7"/>
      <c r="C5820" s="302"/>
      <c r="D5820" s="7"/>
      <c r="E5820" s="7"/>
      <c r="F5820" s="7"/>
      <c r="G5820" s="32"/>
      <c r="H5820" s="7"/>
      <c r="I5820" s="7"/>
    </row>
    <row r="5821" spans="1:9">
      <c r="A5821" s="7"/>
      <c r="B5821" s="7"/>
      <c r="C5821" s="302"/>
      <c r="D5821" s="7"/>
      <c r="E5821" s="7"/>
      <c r="F5821" s="7"/>
      <c r="G5821" s="32"/>
      <c r="H5821" s="7"/>
      <c r="I5821" s="7"/>
    </row>
    <row r="5822" spans="1:9">
      <c r="A5822" s="7"/>
      <c r="B5822" s="7"/>
      <c r="C5822" s="302"/>
      <c r="D5822" s="7"/>
      <c r="E5822" s="7"/>
      <c r="F5822" s="7"/>
      <c r="G5822" s="32"/>
      <c r="H5822" s="7"/>
      <c r="I5822" s="7"/>
    </row>
    <row r="5823" spans="1:9">
      <c r="A5823" s="7"/>
      <c r="B5823" s="7"/>
      <c r="C5823" s="302"/>
      <c r="D5823" s="7"/>
      <c r="E5823" s="7"/>
      <c r="F5823" s="7"/>
      <c r="G5823" s="32"/>
      <c r="H5823" s="7"/>
      <c r="I5823" s="7"/>
    </row>
    <row r="5824" spans="1:9">
      <c r="A5824" s="7"/>
      <c r="B5824" s="7"/>
      <c r="C5824" s="302"/>
      <c r="D5824" s="7"/>
      <c r="E5824" s="7"/>
      <c r="F5824" s="7"/>
      <c r="G5824" s="32"/>
      <c r="H5824" s="7"/>
      <c r="I5824" s="7"/>
    </row>
    <row r="5825" spans="1:9">
      <c r="A5825" s="7"/>
      <c r="B5825" s="7"/>
      <c r="C5825" s="302"/>
      <c r="D5825" s="7"/>
      <c r="E5825" s="7"/>
      <c r="F5825" s="7"/>
      <c r="G5825" s="32"/>
      <c r="H5825" s="7"/>
      <c r="I5825" s="7"/>
    </row>
    <row r="5826" spans="1:9">
      <c r="A5826" s="7"/>
      <c r="B5826" s="7"/>
      <c r="C5826" s="302"/>
      <c r="D5826" s="7"/>
      <c r="E5826" s="7"/>
      <c r="F5826" s="7"/>
      <c r="G5826" s="32"/>
      <c r="H5826" s="7"/>
      <c r="I5826" s="7"/>
    </row>
    <row r="5827" spans="1:9">
      <c r="A5827" s="7"/>
      <c r="B5827" s="7"/>
      <c r="C5827" s="302"/>
      <c r="D5827" s="7"/>
      <c r="E5827" s="7"/>
      <c r="F5827" s="7"/>
      <c r="G5827" s="32"/>
      <c r="H5827" s="7"/>
      <c r="I5827" s="7"/>
    </row>
    <row r="5828" spans="1:9">
      <c r="A5828" s="7"/>
      <c r="B5828" s="7"/>
      <c r="C5828" s="302"/>
      <c r="D5828" s="7"/>
      <c r="E5828" s="7"/>
      <c r="F5828" s="7"/>
      <c r="G5828" s="32"/>
      <c r="H5828" s="7"/>
      <c r="I5828" s="7"/>
    </row>
    <row r="5829" spans="1:9">
      <c r="A5829" s="7"/>
      <c r="B5829" s="7"/>
      <c r="C5829" s="302"/>
      <c r="D5829" s="7"/>
      <c r="E5829" s="7"/>
      <c r="F5829" s="7"/>
      <c r="G5829" s="32"/>
      <c r="H5829" s="7"/>
      <c r="I5829" s="7"/>
    </row>
    <row r="5830" spans="1:9">
      <c r="A5830" s="7"/>
      <c r="B5830" s="7"/>
      <c r="C5830" s="302"/>
      <c r="D5830" s="7"/>
      <c r="E5830" s="7"/>
      <c r="F5830" s="7"/>
      <c r="G5830" s="32"/>
      <c r="H5830" s="7"/>
      <c r="I5830" s="7"/>
    </row>
    <row r="5831" spans="1:9">
      <c r="A5831" s="7"/>
      <c r="B5831" s="7"/>
      <c r="C5831" s="302"/>
      <c r="D5831" s="7"/>
      <c r="E5831" s="7"/>
      <c r="F5831" s="7"/>
      <c r="G5831" s="32"/>
      <c r="H5831" s="7"/>
      <c r="I5831" s="7"/>
    </row>
    <row r="5832" spans="1:9">
      <c r="A5832" s="7"/>
      <c r="B5832" s="7"/>
      <c r="C5832" s="302"/>
      <c r="D5832" s="7"/>
      <c r="E5832" s="7"/>
      <c r="F5832" s="7"/>
      <c r="G5832" s="32"/>
      <c r="H5832" s="7"/>
      <c r="I5832" s="7"/>
    </row>
    <row r="5833" spans="1:9">
      <c r="A5833" s="7"/>
      <c r="B5833" s="7"/>
      <c r="C5833" s="302"/>
      <c r="D5833" s="7"/>
      <c r="E5833" s="7"/>
      <c r="F5833" s="7"/>
      <c r="G5833" s="32"/>
      <c r="H5833" s="7"/>
      <c r="I5833" s="7"/>
    </row>
    <row r="5834" spans="1:9">
      <c r="A5834" s="7"/>
      <c r="B5834" s="7"/>
      <c r="C5834" s="302"/>
      <c r="D5834" s="7"/>
      <c r="E5834" s="7"/>
      <c r="F5834" s="7"/>
      <c r="G5834" s="32"/>
      <c r="H5834" s="7"/>
      <c r="I5834" s="7"/>
    </row>
    <row r="5835" spans="1:9">
      <c r="A5835" s="7"/>
      <c r="B5835" s="7"/>
      <c r="C5835" s="302"/>
      <c r="D5835" s="7"/>
      <c r="E5835" s="7"/>
      <c r="F5835" s="7"/>
      <c r="G5835" s="32"/>
      <c r="H5835" s="7"/>
      <c r="I5835" s="7"/>
    </row>
    <row r="5836" spans="1:9">
      <c r="A5836" s="7"/>
      <c r="B5836" s="7"/>
      <c r="C5836" s="302"/>
      <c r="D5836" s="7"/>
      <c r="E5836" s="7"/>
      <c r="F5836" s="7"/>
      <c r="G5836" s="32"/>
      <c r="H5836" s="7"/>
      <c r="I5836" s="7"/>
    </row>
    <row r="5837" spans="1:9">
      <c r="A5837" s="7"/>
      <c r="B5837" s="7"/>
      <c r="C5837" s="302"/>
      <c r="D5837" s="7"/>
      <c r="E5837" s="7"/>
      <c r="F5837" s="7"/>
      <c r="G5837" s="32"/>
      <c r="H5837" s="7"/>
      <c r="I5837" s="7"/>
    </row>
    <row r="5838" spans="1:9">
      <c r="A5838" s="7"/>
      <c r="B5838" s="7"/>
      <c r="C5838" s="302"/>
      <c r="D5838" s="7"/>
      <c r="E5838" s="7"/>
      <c r="F5838" s="7"/>
      <c r="G5838" s="32"/>
      <c r="H5838" s="7"/>
      <c r="I5838" s="7"/>
    </row>
    <row r="5839" spans="1:9">
      <c r="A5839" s="7"/>
      <c r="B5839" s="7"/>
      <c r="C5839" s="302"/>
      <c r="D5839" s="7"/>
      <c r="E5839" s="7"/>
      <c r="F5839" s="7"/>
      <c r="G5839" s="32"/>
      <c r="H5839" s="7"/>
      <c r="I5839" s="7"/>
    </row>
    <row r="5840" spans="1:9">
      <c r="A5840" s="7"/>
      <c r="B5840" s="7"/>
      <c r="C5840" s="302"/>
      <c r="D5840" s="7"/>
      <c r="E5840" s="7"/>
      <c r="F5840" s="7"/>
      <c r="G5840" s="32"/>
      <c r="H5840" s="7"/>
      <c r="I5840" s="7"/>
    </row>
    <row r="5841" spans="1:9">
      <c r="A5841" s="7"/>
      <c r="B5841" s="7"/>
      <c r="C5841" s="302"/>
      <c r="D5841" s="7"/>
      <c r="E5841" s="7"/>
      <c r="F5841" s="7"/>
      <c r="G5841" s="32"/>
      <c r="H5841" s="7"/>
      <c r="I5841" s="7"/>
    </row>
    <row r="5842" spans="1:9">
      <c r="A5842" s="7"/>
      <c r="B5842" s="7"/>
      <c r="C5842" s="302"/>
      <c r="D5842" s="7"/>
      <c r="E5842" s="7"/>
      <c r="F5842" s="7"/>
      <c r="G5842" s="32"/>
      <c r="H5842" s="7"/>
      <c r="I5842" s="7"/>
    </row>
    <row r="5843" spans="1:9">
      <c r="A5843" s="7"/>
      <c r="B5843" s="7"/>
      <c r="C5843" s="302"/>
      <c r="D5843" s="7"/>
      <c r="E5843" s="7"/>
      <c r="F5843" s="7"/>
      <c r="G5843" s="32"/>
      <c r="H5843" s="7"/>
      <c r="I5843" s="7"/>
    </row>
    <row r="5844" spans="1:9">
      <c r="A5844" s="7"/>
      <c r="B5844" s="7"/>
      <c r="C5844" s="302"/>
      <c r="D5844" s="7"/>
      <c r="E5844" s="7"/>
      <c r="F5844" s="7"/>
      <c r="G5844" s="32"/>
      <c r="H5844" s="7"/>
      <c r="I5844" s="7"/>
    </row>
    <row r="5845" spans="1:9">
      <c r="A5845" s="7"/>
      <c r="B5845" s="7"/>
      <c r="C5845" s="302"/>
      <c r="D5845" s="7"/>
      <c r="E5845" s="7"/>
      <c r="F5845" s="7"/>
      <c r="G5845" s="32"/>
      <c r="H5845" s="7"/>
      <c r="I5845" s="7"/>
    </row>
    <row r="5846" spans="1:9">
      <c r="A5846" s="7"/>
      <c r="B5846" s="7"/>
      <c r="C5846" s="302"/>
      <c r="D5846" s="7"/>
      <c r="E5846" s="7"/>
      <c r="F5846" s="7"/>
      <c r="G5846" s="32"/>
      <c r="H5846" s="7"/>
      <c r="I5846" s="7"/>
    </row>
    <row r="5847" spans="1:9">
      <c r="A5847" s="7"/>
      <c r="B5847" s="7"/>
      <c r="C5847" s="302"/>
      <c r="D5847" s="7"/>
      <c r="E5847" s="7"/>
      <c r="F5847" s="7"/>
      <c r="G5847" s="32"/>
      <c r="H5847" s="7"/>
      <c r="I5847" s="7"/>
    </row>
    <row r="5848" spans="1:9">
      <c r="A5848" s="7"/>
      <c r="B5848" s="7"/>
      <c r="C5848" s="302"/>
      <c r="D5848" s="7"/>
      <c r="E5848" s="7"/>
      <c r="F5848" s="7"/>
      <c r="G5848" s="32"/>
      <c r="H5848" s="7"/>
      <c r="I5848" s="7"/>
    </row>
    <row r="5849" spans="1:9">
      <c r="A5849" s="7"/>
      <c r="B5849" s="7"/>
      <c r="C5849" s="302"/>
      <c r="D5849" s="7"/>
      <c r="E5849" s="7"/>
      <c r="F5849" s="7"/>
      <c r="G5849" s="32"/>
      <c r="H5849" s="7"/>
      <c r="I5849" s="7"/>
    </row>
    <row r="5850" spans="1:9">
      <c r="A5850" s="7"/>
      <c r="B5850" s="7"/>
      <c r="C5850" s="302"/>
      <c r="D5850" s="7"/>
      <c r="E5850" s="7"/>
      <c r="F5850" s="7"/>
      <c r="G5850" s="32"/>
      <c r="H5850" s="7"/>
      <c r="I5850" s="7"/>
    </row>
    <row r="5851" spans="1:9">
      <c r="A5851" s="7"/>
      <c r="B5851" s="7"/>
      <c r="C5851" s="302"/>
      <c r="D5851" s="7"/>
      <c r="E5851" s="7"/>
      <c r="F5851" s="7"/>
      <c r="G5851" s="32"/>
      <c r="H5851" s="7"/>
      <c r="I5851" s="7"/>
    </row>
    <row r="5852" spans="1:9">
      <c r="A5852" s="7"/>
      <c r="B5852" s="7"/>
      <c r="C5852" s="302"/>
      <c r="D5852" s="7"/>
      <c r="E5852" s="7"/>
      <c r="F5852" s="7"/>
      <c r="G5852" s="32"/>
      <c r="H5852" s="7"/>
      <c r="I5852" s="7"/>
    </row>
    <row r="5853" spans="1:9">
      <c r="A5853" s="7"/>
      <c r="B5853" s="7"/>
      <c r="C5853" s="302"/>
      <c r="D5853" s="7"/>
      <c r="E5853" s="7"/>
      <c r="F5853" s="7"/>
      <c r="G5853" s="32"/>
      <c r="H5853" s="7"/>
      <c r="I5853" s="7"/>
    </row>
    <row r="5854" spans="1:9">
      <c r="A5854" s="7"/>
      <c r="B5854" s="7"/>
      <c r="C5854" s="302"/>
      <c r="D5854" s="7"/>
      <c r="E5854" s="7"/>
      <c r="F5854" s="7"/>
      <c r="G5854" s="32"/>
      <c r="H5854" s="7"/>
      <c r="I5854" s="7"/>
    </row>
    <row r="5855" spans="1:9">
      <c r="A5855" s="7"/>
      <c r="B5855" s="7"/>
      <c r="C5855" s="302"/>
      <c r="D5855" s="7"/>
      <c r="E5855" s="7"/>
      <c r="F5855" s="7"/>
      <c r="G5855" s="32"/>
      <c r="H5855" s="7"/>
      <c r="I5855" s="7"/>
    </row>
    <row r="5856" spans="1:9">
      <c r="A5856" s="7"/>
      <c r="B5856" s="7"/>
      <c r="C5856" s="302"/>
      <c r="D5856" s="7"/>
      <c r="E5856" s="7"/>
      <c r="F5856" s="7"/>
      <c r="G5856" s="32"/>
      <c r="H5856" s="7"/>
      <c r="I5856" s="7"/>
    </row>
    <row r="5857" spans="1:9">
      <c r="A5857" s="7"/>
      <c r="B5857" s="7"/>
      <c r="C5857" s="302"/>
      <c r="D5857" s="7"/>
      <c r="E5857" s="7"/>
      <c r="F5857" s="7"/>
      <c r="G5857" s="32"/>
      <c r="H5857" s="7"/>
      <c r="I5857" s="7"/>
    </row>
    <row r="5858" spans="1:9">
      <c r="A5858" s="7"/>
      <c r="B5858" s="7"/>
      <c r="C5858" s="302"/>
      <c r="D5858" s="7"/>
      <c r="E5858" s="7"/>
      <c r="F5858" s="7"/>
      <c r="G5858" s="32"/>
      <c r="H5858" s="7"/>
      <c r="I5858" s="7"/>
    </row>
    <row r="5859" spans="1:9">
      <c r="A5859" s="7"/>
      <c r="B5859" s="7"/>
      <c r="C5859" s="302"/>
      <c r="D5859" s="7"/>
      <c r="E5859" s="7"/>
      <c r="F5859" s="7"/>
      <c r="G5859" s="32"/>
      <c r="H5859" s="7"/>
      <c r="I5859" s="7"/>
    </row>
    <row r="5860" spans="1:9">
      <c r="A5860" s="7"/>
      <c r="B5860" s="7"/>
      <c r="C5860" s="302"/>
      <c r="D5860" s="7"/>
      <c r="E5860" s="7"/>
      <c r="F5860" s="7"/>
      <c r="G5860" s="32"/>
      <c r="H5860" s="7"/>
      <c r="I5860" s="7"/>
    </row>
    <row r="5861" spans="1:9">
      <c r="A5861" s="7"/>
      <c r="B5861" s="7"/>
      <c r="C5861" s="302"/>
      <c r="D5861" s="7"/>
      <c r="E5861" s="7"/>
      <c r="F5861" s="7"/>
      <c r="G5861" s="32"/>
      <c r="H5861" s="7"/>
      <c r="I5861" s="7"/>
    </row>
    <row r="5862" spans="1:9">
      <c r="A5862" s="7"/>
      <c r="B5862" s="7"/>
      <c r="C5862" s="302"/>
      <c r="D5862" s="7"/>
      <c r="E5862" s="7"/>
      <c r="F5862" s="7"/>
      <c r="G5862" s="32"/>
      <c r="H5862" s="7"/>
      <c r="I5862" s="7"/>
    </row>
    <row r="5863" spans="1:9">
      <c r="A5863" s="7"/>
      <c r="B5863" s="7"/>
      <c r="C5863" s="302"/>
      <c r="D5863" s="7"/>
      <c r="E5863" s="7"/>
      <c r="F5863" s="7"/>
      <c r="G5863" s="32"/>
      <c r="H5863" s="7"/>
      <c r="I5863" s="7"/>
    </row>
    <row r="5864" spans="1:9">
      <c r="A5864" s="7"/>
      <c r="B5864" s="7"/>
      <c r="C5864" s="302"/>
      <c r="D5864" s="7"/>
      <c r="E5864" s="7"/>
      <c r="F5864" s="7"/>
      <c r="G5864" s="32"/>
      <c r="H5864" s="7"/>
      <c r="I5864" s="7"/>
    </row>
    <row r="5865" spans="1:9">
      <c r="A5865" s="7"/>
      <c r="B5865" s="7"/>
      <c r="C5865" s="302"/>
      <c r="D5865" s="7"/>
      <c r="E5865" s="7"/>
      <c r="F5865" s="7"/>
      <c r="G5865" s="32"/>
      <c r="H5865" s="7"/>
      <c r="I5865" s="7"/>
    </row>
    <row r="5866" spans="1:9">
      <c r="A5866" s="7"/>
      <c r="B5866" s="7"/>
      <c r="C5866" s="302"/>
      <c r="D5866" s="7"/>
      <c r="E5866" s="7"/>
      <c r="F5866" s="7"/>
      <c r="G5866" s="32"/>
      <c r="H5866" s="7"/>
      <c r="I5866" s="7"/>
    </row>
    <row r="5867" spans="1:9">
      <c r="A5867" s="7"/>
      <c r="B5867" s="7"/>
      <c r="C5867" s="302"/>
      <c r="D5867" s="7"/>
      <c r="E5867" s="7"/>
      <c r="F5867" s="7"/>
      <c r="G5867" s="32"/>
      <c r="H5867" s="7"/>
      <c r="I5867" s="7"/>
    </row>
    <row r="5868" spans="1:9">
      <c r="A5868" s="7"/>
      <c r="B5868" s="7"/>
      <c r="C5868" s="302"/>
      <c r="D5868" s="7"/>
      <c r="E5868" s="7"/>
      <c r="F5868" s="7"/>
      <c r="G5868" s="32"/>
      <c r="H5868" s="7"/>
      <c r="I5868" s="7"/>
    </row>
    <row r="5869" spans="1:9">
      <c r="A5869" s="7"/>
      <c r="B5869" s="7"/>
      <c r="C5869" s="302"/>
      <c r="D5869" s="7"/>
      <c r="E5869" s="7"/>
      <c r="F5869" s="7"/>
      <c r="G5869" s="32"/>
      <c r="H5869" s="7"/>
      <c r="I5869" s="7"/>
    </row>
    <row r="5870" spans="1:9">
      <c r="A5870" s="7"/>
      <c r="B5870" s="7"/>
      <c r="C5870" s="302"/>
      <c r="D5870" s="7"/>
      <c r="E5870" s="7"/>
      <c r="F5870" s="7"/>
      <c r="G5870" s="32"/>
      <c r="H5870" s="7"/>
      <c r="I5870" s="7"/>
    </row>
    <row r="5871" spans="1:9">
      <c r="A5871" s="7"/>
      <c r="B5871" s="7"/>
      <c r="C5871" s="302"/>
      <c r="D5871" s="7"/>
      <c r="E5871" s="7"/>
      <c r="F5871" s="7"/>
      <c r="G5871" s="32"/>
      <c r="H5871" s="7"/>
      <c r="I5871" s="7"/>
    </row>
    <row r="5872" spans="1:9">
      <c r="A5872" s="7"/>
      <c r="B5872" s="7"/>
      <c r="C5872" s="302"/>
      <c r="D5872" s="7"/>
      <c r="E5872" s="7"/>
      <c r="F5872" s="7"/>
      <c r="G5872" s="32"/>
      <c r="H5872" s="7"/>
      <c r="I5872" s="7"/>
    </row>
    <row r="5873" spans="1:9">
      <c r="A5873" s="7"/>
      <c r="B5873" s="7"/>
      <c r="C5873" s="302"/>
      <c r="D5873" s="7"/>
      <c r="E5873" s="7"/>
      <c r="F5873" s="7"/>
      <c r="G5873" s="32"/>
      <c r="H5873" s="7"/>
      <c r="I5873" s="7"/>
    </row>
    <row r="5874" spans="1:9">
      <c r="A5874" s="7"/>
      <c r="B5874" s="7"/>
      <c r="C5874" s="302"/>
      <c r="D5874" s="7"/>
      <c r="E5874" s="7"/>
      <c r="F5874" s="7"/>
      <c r="G5874" s="32"/>
      <c r="H5874" s="7"/>
      <c r="I5874" s="7"/>
    </row>
    <row r="5875" spans="1:9">
      <c r="A5875" s="7"/>
      <c r="B5875" s="7"/>
      <c r="C5875" s="302"/>
      <c r="D5875" s="7"/>
      <c r="E5875" s="7"/>
      <c r="F5875" s="7"/>
      <c r="G5875" s="32"/>
      <c r="H5875" s="7"/>
      <c r="I5875" s="7"/>
    </row>
    <row r="5876" spans="1:9">
      <c r="A5876" s="7"/>
      <c r="B5876" s="7"/>
      <c r="C5876" s="302"/>
      <c r="D5876" s="7"/>
      <c r="E5876" s="7"/>
      <c r="F5876" s="7"/>
      <c r="G5876" s="32"/>
      <c r="H5876" s="7"/>
      <c r="I5876" s="7"/>
    </row>
    <row r="5877" spans="1:9">
      <c r="A5877" s="7"/>
      <c r="B5877" s="7"/>
      <c r="C5877" s="302"/>
      <c r="D5877" s="7"/>
      <c r="E5877" s="7"/>
      <c r="F5877" s="7"/>
      <c r="G5877" s="32"/>
      <c r="H5877" s="7"/>
      <c r="I5877" s="7"/>
    </row>
    <row r="5878" spans="1:9">
      <c r="A5878" s="7"/>
      <c r="B5878" s="7"/>
      <c r="C5878" s="302"/>
      <c r="D5878" s="7"/>
      <c r="E5878" s="7"/>
      <c r="F5878" s="7"/>
      <c r="G5878" s="32"/>
      <c r="H5878" s="7"/>
      <c r="I5878" s="7"/>
    </row>
    <row r="5879" spans="1:9">
      <c r="A5879" s="7"/>
      <c r="B5879" s="7"/>
      <c r="C5879" s="302"/>
      <c r="D5879" s="7"/>
      <c r="E5879" s="7"/>
      <c r="F5879" s="7"/>
      <c r="G5879" s="32"/>
      <c r="H5879" s="7"/>
      <c r="I5879" s="7"/>
    </row>
    <row r="5880" spans="1:9">
      <c r="A5880" s="7"/>
      <c r="B5880" s="7"/>
      <c r="C5880" s="302"/>
      <c r="D5880" s="7"/>
      <c r="E5880" s="7"/>
      <c r="F5880" s="7"/>
      <c r="G5880" s="32"/>
      <c r="H5880" s="7"/>
      <c r="I5880" s="7"/>
    </row>
    <row r="5881" spans="1:9">
      <c r="A5881" s="7"/>
      <c r="B5881" s="7"/>
      <c r="C5881" s="302"/>
      <c r="D5881" s="7"/>
      <c r="E5881" s="7"/>
      <c r="F5881" s="7"/>
      <c r="G5881" s="32"/>
      <c r="H5881" s="7"/>
      <c r="I5881" s="7"/>
    </row>
    <row r="5882" spans="1:9">
      <c r="A5882" s="7"/>
      <c r="B5882" s="7"/>
      <c r="C5882" s="302"/>
      <c r="D5882" s="7"/>
      <c r="E5882" s="7"/>
      <c r="F5882" s="7"/>
      <c r="G5882" s="32"/>
      <c r="H5882" s="7"/>
      <c r="I5882" s="7"/>
    </row>
    <row r="5883" spans="1:9">
      <c r="A5883" s="7"/>
      <c r="B5883" s="7"/>
      <c r="C5883" s="302"/>
      <c r="D5883" s="7"/>
      <c r="E5883" s="7"/>
      <c r="F5883" s="7"/>
      <c r="G5883" s="32"/>
      <c r="H5883" s="7"/>
      <c r="I5883" s="7"/>
    </row>
    <row r="5884" spans="1:9">
      <c r="A5884" s="7"/>
      <c r="B5884" s="7"/>
      <c r="C5884" s="302"/>
      <c r="D5884" s="7"/>
      <c r="E5884" s="7"/>
      <c r="F5884" s="7"/>
      <c r="G5884" s="32"/>
      <c r="H5884" s="7"/>
      <c r="I5884" s="7"/>
    </row>
    <row r="5885" spans="1:9">
      <c r="A5885" s="7"/>
      <c r="B5885" s="7"/>
      <c r="C5885" s="302"/>
      <c r="D5885" s="7"/>
      <c r="E5885" s="7"/>
      <c r="F5885" s="7"/>
      <c r="G5885" s="32"/>
      <c r="H5885" s="7"/>
      <c r="I5885" s="7"/>
    </row>
    <row r="5886" spans="1:9">
      <c r="A5886" s="7"/>
      <c r="B5886" s="7"/>
      <c r="C5886" s="302"/>
      <c r="D5886" s="7"/>
      <c r="E5886" s="7"/>
      <c r="F5886" s="7"/>
      <c r="G5886" s="32"/>
      <c r="H5886" s="7"/>
      <c r="I5886" s="7"/>
    </row>
    <row r="5887" spans="1:9">
      <c r="A5887" s="7"/>
      <c r="B5887" s="7"/>
      <c r="C5887" s="302"/>
      <c r="D5887" s="7"/>
      <c r="E5887" s="7"/>
      <c r="F5887" s="7"/>
      <c r="G5887" s="32"/>
      <c r="H5887" s="7"/>
      <c r="I5887" s="7"/>
    </row>
    <row r="5888" spans="1:9">
      <c r="A5888" s="7"/>
      <c r="B5888" s="7"/>
      <c r="C5888" s="302"/>
      <c r="D5888" s="7"/>
      <c r="E5888" s="7"/>
      <c r="F5888" s="7"/>
      <c r="G5888" s="32"/>
      <c r="H5888" s="7"/>
      <c r="I5888" s="7"/>
    </row>
    <row r="5889" spans="1:9">
      <c r="A5889" s="7"/>
      <c r="B5889" s="7"/>
      <c r="C5889" s="302"/>
      <c r="D5889" s="7"/>
      <c r="E5889" s="7"/>
      <c r="F5889" s="7"/>
      <c r="G5889" s="32"/>
      <c r="H5889" s="7"/>
      <c r="I5889" s="7"/>
    </row>
    <row r="5890" spans="1:9">
      <c r="A5890" s="7"/>
      <c r="B5890" s="7"/>
      <c r="C5890" s="302"/>
      <c r="D5890" s="7"/>
      <c r="E5890" s="7"/>
      <c r="F5890" s="7"/>
      <c r="G5890" s="32"/>
      <c r="H5890" s="7"/>
      <c r="I5890" s="7"/>
    </row>
    <row r="5891" spans="1:9">
      <c r="A5891" s="7"/>
      <c r="B5891" s="7"/>
      <c r="C5891" s="302"/>
      <c r="D5891" s="7"/>
      <c r="E5891" s="7"/>
      <c r="F5891" s="7"/>
      <c r="G5891" s="32"/>
      <c r="H5891" s="7"/>
      <c r="I5891" s="7"/>
    </row>
    <row r="5892" spans="1:9">
      <c r="A5892" s="7"/>
      <c r="B5892" s="7"/>
      <c r="C5892" s="302"/>
      <c r="D5892" s="7"/>
      <c r="E5892" s="7"/>
      <c r="F5892" s="7"/>
      <c r="G5892" s="32"/>
      <c r="H5892" s="7"/>
      <c r="I5892" s="7"/>
    </row>
    <row r="5893" spans="1:9">
      <c r="A5893" s="7"/>
      <c r="B5893" s="7"/>
      <c r="C5893" s="302"/>
      <c r="D5893" s="7"/>
      <c r="E5893" s="7"/>
      <c r="F5893" s="7"/>
      <c r="G5893" s="32"/>
      <c r="H5893" s="7"/>
      <c r="I5893" s="7"/>
    </row>
    <row r="5894" spans="1:9">
      <c r="A5894" s="7"/>
      <c r="B5894" s="7"/>
      <c r="C5894" s="302"/>
      <c r="D5894" s="7"/>
      <c r="E5894" s="7"/>
      <c r="F5894" s="7"/>
      <c r="G5894" s="32"/>
      <c r="H5894" s="7"/>
      <c r="I5894" s="7"/>
    </row>
    <row r="5895" spans="1:9">
      <c r="A5895" s="7"/>
      <c r="B5895" s="7"/>
      <c r="C5895" s="302"/>
      <c r="D5895" s="7"/>
      <c r="E5895" s="7"/>
      <c r="F5895" s="7"/>
      <c r="G5895" s="32"/>
      <c r="H5895" s="7"/>
      <c r="I5895" s="7"/>
    </row>
    <row r="5896" spans="1:9">
      <c r="A5896" s="7"/>
      <c r="B5896" s="7"/>
      <c r="C5896" s="302"/>
      <c r="D5896" s="7"/>
      <c r="E5896" s="7"/>
      <c r="F5896" s="7"/>
      <c r="G5896" s="32"/>
      <c r="H5896" s="7"/>
      <c r="I5896" s="7"/>
    </row>
    <row r="5897" spans="1:9">
      <c r="A5897" s="7"/>
      <c r="B5897" s="7"/>
      <c r="C5897" s="302"/>
      <c r="D5897" s="7"/>
      <c r="E5897" s="7"/>
      <c r="F5897" s="7"/>
      <c r="G5897" s="32"/>
      <c r="H5897" s="7"/>
      <c r="I5897" s="7"/>
    </row>
    <row r="5898" spans="1:9">
      <c r="A5898" s="7"/>
      <c r="B5898" s="7"/>
      <c r="C5898" s="302"/>
      <c r="D5898" s="7"/>
      <c r="E5898" s="7"/>
      <c r="F5898" s="7"/>
      <c r="G5898" s="32"/>
      <c r="H5898" s="7"/>
      <c r="I5898" s="7"/>
    </row>
    <row r="5899" spans="1:9">
      <c r="A5899" s="7"/>
      <c r="B5899" s="7"/>
      <c r="C5899" s="302"/>
      <c r="D5899" s="7"/>
      <c r="E5899" s="7"/>
      <c r="F5899" s="7"/>
      <c r="G5899" s="32"/>
      <c r="H5899" s="7"/>
      <c r="I5899" s="7"/>
    </row>
    <row r="5900" spans="1:9">
      <c r="A5900" s="7"/>
      <c r="B5900" s="7"/>
      <c r="C5900" s="302"/>
      <c r="D5900" s="7"/>
      <c r="E5900" s="7"/>
      <c r="F5900" s="7"/>
      <c r="G5900" s="32"/>
      <c r="H5900" s="7"/>
      <c r="I5900" s="7"/>
    </row>
    <row r="5901" spans="1:9">
      <c r="A5901" s="7"/>
      <c r="B5901" s="7"/>
      <c r="C5901" s="302"/>
      <c r="D5901" s="7"/>
      <c r="E5901" s="7"/>
      <c r="F5901" s="7"/>
      <c r="G5901" s="32"/>
      <c r="H5901" s="7"/>
      <c r="I5901" s="7"/>
    </row>
    <row r="5902" spans="1:9">
      <c r="A5902" s="7"/>
      <c r="B5902" s="7"/>
      <c r="C5902" s="302"/>
      <c r="D5902" s="7"/>
      <c r="E5902" s="7"/>
      <c r="F5902" s="7"/>
      <c r="G5902" s="32"/>
      <c r="H5902" s="7"/>
      <c r="I5902" s="7"/>
    </row>
    <row r="5903" spans="1:9">
      <c r="A5903" s="7"/>
      <c r="B5903" s="7"/>
      <c r="C5903" s="302"/>
      <c r="D5903" s="7"/>
      <c r="E5903" s="7"/>
      <c r="F5903" s="7"/>
      <c r="G5903" s="32"/>
      <c r="H5903" s="7"/>
      <c r="I5903" s="7"/>
    </row>
    <row r="5904" spans="1:9">
      <c r="A5904" s="7"/>
      <c r="B5904" s="7"/>
      <c r="C5904" s="302"/>
      <c r="D5904" s="7"/>
      <c r="E5904" s="7"/>
      <c r="F5904" s="7"/>
      <c r="G5904" s="32"/>
      <c r="H5904" s="7"/>
      <c r="I5904" s="7"/>
    </row>
    <row r="5905" spans="1:9">
      <c r="A5905" s="7"/>
      <c r="B5905" s="7"/>
      <c r="C5905" s="302"/>
      <c r="D5905" s="7"/>
      <c r="E5905" s="7"/>
      <c r="F5905" s="7"/>
      <c r="G5905" s="32"/>
      <c r="H5905" s="7"/>
      <c r="I5905" s="7"/>
    </row>
    <row r="5906" spans="1:9">
      <c r="A5906" s="7"/>
      <c r="B5906" s="7"/>
      <c r="C5906" s="302"/>
      <c r="D5906" s="7"/>
      <c r="E5906" s="7"/>
      <c r="F5906" s="7"/>
      <c r="G5906" s="32"/>
      <c r="H5906" s="7"/>
      <c r="I5906" s="7"/>
    </row>
    <row r="5907" spans="1:9">
      <c r="A5907" s="7"/>
      <c r="B5907" s="7"/>
      <c r="C5907" s="302"/>
      <c r="D5907" s="7"/>
      <c r="E5907" s="7"/>
      <c r="F5907" s="7"/>
      <c r="G5907" s="32"/>
      <c r="H5907" s="7"/>
      <c r="I5907" s="7"/>
    </row>
    <row r="5908" spans="1:9">
      <c r="A5908" s="7"/>
      <c r="B5908" s="7"/>
      <c r="C5908" s="302"/>
      <c r="D5908" s="7"/>
      <c r="E5908" s="7"/>
      <c r="F5908" s="7"/>
      <c r="G5908" s="32"/>
      <c r="H5908" s="7"/>
      <c r="I5908" s="7"/>
    </row>
    <row r="5909" spans="1:9">
      <c r="A5909" s="7"/>
      <c r="B5909" s="7"/>
      <c r="C5909" s="302"/>
      <c r="D5909" s="7"/>
      <c r="E5909" s="7"/>
      <c r="F5909" s="7"/>
      <c r="G5909" s="32"/>
      <c r="H5909" s="7"/>
      <c r="I5909" s="7"/>
    </row>
    <row r="5910" spans="1:9">
      <c r="A5910" s="7"/>
      <c r="B5910" s="7"/>
      <c r="C5910" s="302"/>
      <c r="D5910" s="7"/>
      <c r="E5910" s="7"/>
      <c r="F5910" s="7"/>
      <c r="G5910" s="32"/>
      <c r="H5910" s="7"/>
      <c r="I5910" s="7"/>
    </row>
    <row r="5911" spans="1:9">
      <c r="A5911" s="7"/>
      <c r="B5911" s="7"/>
      <c r="C5911" s="302"/>
      <c r="D5911" s="7"/>
      <c r="E5911" s="7"/>
      <c r="F5911" s="7"/>
      <c r="G5911" s="32"/>
      <c r="H5911" s="7"/>
      <c r="I5911" s="7"/>
    </row>
    <row r="5912" spans="1:9">
      <c r="A5912" s="7"/>
      <c r="B5912" s="7"/>
      <c r="C5912" s="302"/>
      <c r="D5912" s="7"/>
      <c r="E5912" s="7"/>
      <c r="F5912" s="7"/>
      <c r="G5912" s="32"/>
      <c r="H5912" s="7"/>
      <c r="I5912" s="7"/>
    </row>
    <row r="5913" spans="1:9">
      <c r="A5913" s="7"/>
      <c r="B5913" s="7"/>
      <c r="C5913" s="302"/>
      <c r="D5913" s="7"/>
      <c r="E5913" s="7"/>
      <c r="F5913" s="7"/>
      <c r="G5913" s="32"/>
      <c r="H5913" s="7"/>
      <c r="I5913" s="7"/>
    </row>
    <row r="5914" spans="1:9">
      <c r="A5914" s="7"/>
      <c r="B5914" s="7"/>
      <c r="C5914" s="302"/>
      <c r="D5914" s="7"/>
      <c r="E5914" s="7"/>
      <c r="F5914" s="7"/>
      <c r="G5914" s="32"/>
      <c r="H5914" s="7"/>
      <c r="I5914" s="7"/>
    </row>
    <row r="5915" spans="1:9">
      <c r="A5915" s="7"/>
      <c r="B5915" s="7"/>
      <c r="C5915" s="302"/>
      <c r="D5915" s="7"/>
      <c r="E5915" s="7"/>
      <c r="F5915" s="7"/>
      <c r="G5915" s="32"/>
      <c r="H5915" s="7"/>
      <c r="I5915" s="7"/>
    </row>
    <row r="5916" spans="1:9">
      <c r="A5916" s="7"/>
      <c r="B5916" s="7"/>
      <c r="C5916" s="302"/>
      <c r="D5916" s="7"/>
      <c r="E5916" s="7"/>
      <c r="F5916" s="7"/>
      <c r="G5916" s="32"/>
      <c r="H5916" s="7"/>
      <c r="I5916" s="7"/>
    </row>
    <row r="5917" spans="1:9">
      <c r="A5917" s="7"/>
      <c r="B5917" s="7"/>
      <c r="C5917" s="302"/>
      <c r="D5917" s="7"/>
      <c r="E5917" s="7"/>
      <c r="F5917" s="7"/>
      <c r="G5917" s="32"/>
      <c r="H5917" s="7"/>
      <c r="I5917" s="7"/>
    </row>
    <row r="5918" spans="1:9">
      <c r="A5918" s="7"/>
      <c r="B5918" s="7"/>
      <c r="C5918" s="302"/>
      <c r="D5918" s="7"/>
      <c r="E5918" s="7"/>
      <c r="F5918" s="7"/>
      <c r="G5918" s="32"/>
      <c r="H5918" s="7"/>
      <c r="I5918" s="7"/>
    </row>
    <row r="5919" spans="1:9">
      <c r="A5919" s="7"/>
      <c r="B5919" s="7"/>
      <c r="C5919" s="302"/>
      <c r="D5919" s="7"/>
      <c r="E5919" s="7"/>
      <c r="F5919" s="7"/>
      <c r="G5919" s="32"/>
      <c r="H5919" s="7"/>
      <c r="I5919" s="7"/>
    </row>
    <row r="5920" spans="1:9">
      <c r="A5920" s="7"/>
      <c r="B5920" s="7"/>
      <c r="C5920" s="302"/>
      <c r="D5920" s="7"/>
      <c r="E5920" s="7"/>
      <c r="F5920" s="7"/>
      <c r="G5920" s="32"/>
      <c r="H5920" s="7"/>
      <c r="I5920" s="7"/>
    </row>
    <row r="5921" spans="1:9">
      <c r="A5921" s="7"/>
      <c r="B5921" s="7"/>
      <c r="C5921" s="302"/>
      <c r="D5921" s="7"/>
      <c r="E5921" s="7"/>
      <c r="F5921" s="7"/>
      <c r="G5921" s="32"/>
      <c r="H5921" s="7"/>
      <c r="I5921" s="7"/>
    </row>
    <row r="5922" spans="1:9">
      <c r="A5922" s="7"/>
      <c r="B5922" s="7"/>
      <c r="C5922" s="302"/>
      <c r="D5922" s="7"/>
      <c r="E5922" s="7"/>
      <c r="F5922" s="7"/>
      <c r="G5922" s="32"/>
      <c r="H5922" s="7"/>
      <c r="I5922" s="7"/>
    </row>
    <row r="5923" spans="1:9">
      <c r="A5923" s="7"/>
      <c r="B5923" s="7"/>
      <c r="C5923" s="302"/>
      <c r="D5923" s="7"/>
      <c r="E5923" s="7"/>
      <c r="F5923" s="7"/>
      <c r="G5923" s="32"/>
      <c r="H5923" s="7"/>
      <c r="I5923" s="7"/>
    </row>
    <row r="5924" spans="1:9">
      <c r="A5924" s="7"/>
      <c r="B5924" s="7"/>
      <c r="C5924" s="302"/>
      <c r="D5924" s="7"/>
      <c r="E5924" s="7"/>
      <c r="F5924" s="7"/>
      <c r="G5924" s="32"/>
      <c r="H5924" s="7"/>
      <c r="I5924" s="7"/>
    </row>
    <row r="5925" spans="1:9">
      <c r="A5925" s="7"/>
      <c r="B5925" s="7"/>
      <c r="C5925" s="302"/>
      <c r="D5925" s="7"/>
      <c r="E5925" s="7"/>
      <c r="F5925" s="7"/>
      <c r="G5925" s="32"/>
      <c r="H5925" s="7"/>
      <c r="I5925" s="7"/>
    </row>
    <row r="5926" spans="1:9">
      <c r="A5926" s="7"/>
      <c r="B5926" s="7"/>
      <c r="C5926" s="302"/>
      <c r="D5926" s="7"/>
      <c r="E5926" s="7"/>
      <c r="F5926" s="7"/>
      <c r="G5926" s="32"/>
      <c r="H5926" s="7"/>
      <c r="I5926" s="7"/>
    </row>
    <row r="5927" spans="1:9">
      <c r="A5927" s="7"/>
      <c r="B5927" s="7"/>
      <c r="C5927" s="302"/>
      <c r="D5927" s="7"/>
      <c r="E5927" s="7"/>
      <c r="F5927" s="7"/>
      <c r="G5927" s="32"/>
      <c r="H5927" s="7"/>
      <c r="I5927" s="7"/>
    </row>
    <row r="5928" spans="1:9">
      <c r="A5928" s="7"/>
      <c r="B5928" s="7"/>
      <c r="C5928" s="302"/>
      <c r="D5928" s="7"/>
      <c r="E5928" s="7"/>
      <c r="F5928" s="7"/>
      <c r="G5928" s="32"/>
      <c r="H5928" s="7"/>
      <c r="I5928" s="7"/>
    </row>
    <row r="5929" spans="1:9">
      <c r="A5929" s="7"/>
      <c r="B5929" s="7"/>
      <c r="C5929" s="302"/>
      <c r="D5929" s="7"/>
      <c r="E5929" s="7"/>
      <c r="F5929" s="7"/>
      <c r="G5929" s="32"/>
      <c r="H5929" s="7"/>
      <c r="I5929" s="7"/>
    </row>
    <row r="5930" spans="1:9">
      <c r="A5930" s="7"/>
      <c r="B5930" s="7"/>
      <c r="C5930" s="302"/>
      <c r="D5930" s="7"/>
      <c r="E5930" s="7"/>
      <c r="F5930" s="7"/>
      <c r="G5930" s="32"/>
      <c r="H5930" s="7"/>
      <c r="I5930" s="7"/>
    </row>
    <row r="5931" spans="1:9">
      <c r="A5931" s="7"/>
      <c r="B5931" s="7"/>
      <c r="C5931" s="302"/>
      <c r="D5931" s="7"/>
      <c r="E5931" s="7"/>
      <c r="F5931" s="7"/>
      <c r="G5931" s="32"/>
      <c r="H5931" s="7"/>
      <c r="I5931" s="7"/>
    </row>
    <row r="5932" spans="1:9">
      <c r="A5932" s="7"/>
      <c r="B5932" s="7"/>
      <c r="C5932" s="302"/>
      <c r="D5932" s="7"/>
      <c r="E5932" s="7"/>
      <c r="F5932" s="7"/>
      <c r="G5932" s="32"/>
      <c r="H5932" s="7"/>
      <c r="I5932" s="7"/>
    </row>
    <row r="5933" spans="1:9">
      <c r="A5933" s="7"/>
      <c r="B5933" s="7"/>
      <c r="C5933" s="302"/>
      <c r="D5933" s="7"/>
      <c r="E5933" s="7"/>
      <c r="F5933" s="7"/>
      <c r="G5933" s="32"/>
      <c r="H5933" s="7"/>
      <c r="I5933" s="7"/>
    </row>
    <row r="5934" spans="1:9">
      <c r="A5934" s="7"/>
      <c r="B5934" s="7"/>
      <c r="C5934" s="302"/>
      <c r="D5934" s="7"/>
      <c r="E5934" s="7"/>
      <c r="F5934" s="7"/>
      <c r="G5934" s="32"/>
      <c r="H5934" s="7"/>
      <c r="I5934" s="7"/>
    </row>
    <row r="5935" spans="1:9">
      <c r="A5935" s="7"/>
      <c r="B5935" s="7"/>
      <c r="C5935" s="302"/>
      <c r="D5935" s="7"/>
      <c r="E5935" s="7"/>
      <c r="F5935" s="7"/>
      <c r="G5935" s="32"/>
      <c r="H5935" s="7"/>
      <c r="I5935" s="7"/>
    </row>
    <row r="5936" spans="1:9">
      <c r="A5936" s="7"/>
      <c r="B5936" s="7"/>
      <c r="C5936" s="302"/>
      <c r="D5936" s="7"/>
      <c r="E5936" s="7"/>
      <c r="F5936" s="7"/>
      <c r="G5936" s="32"/>
      <c r="H5936" s="7"/>
      <c r="I5936" s="7"/>
    </row>
    <row r="5937" spans="1:9">
      <c r="A5937" s="7"/>
      <c r="B5937" s="7"/>
      <c r="C5937" s="302"/>
      <c r="D5937" s="7"/>
      <c r="E5937" s="7"/>
      <c r="F5937" s="7"/>
      <c r="G5937" s="32"/>
      <c r="H5937" s="7"/>
      <c r="I5937" s="7"/>
    </row>
    <row r="5938" spans="1:9">
      <c r="A5938" s="7"/>
      <c r="B5938" s="7"/>
      <c r="C5938" s="302"/>
      <c r="D5938" s="7"/>
      <c r="E5938" s="7"/>
      <c r="F5938" s="7"/>
      <c r="G5938" s="32"/>
      <c r="H5938" s="7"/>
      <c r="I5938" s="7"/>
    </row>
    <row r="5939" spans="1:9">
      <c r="A5939" s="7"/>
      <c r="B5939" s="7"/>
      <c r="C5939" s="302"/>
      <c r="D5939" s="7"/>
      <c r="E5939" s="7"/>
      <c r="F5939" s="7"/>
      <c r="G5939" s="32"/>
      <c r="H5939" s="7"/>
      <c r="I5939" s="7"/>
    </row>
    <row r="5940" spans="1:9">
      <c r="A5940" s="7"/>
      <c r="B5940" s="7"/>
      <c r="C5940" s="302"/>
      <c r="D5940" s="7"/>
      <c r="E5940" s="7"/>
      <c r="F5940" s="7"/>
      <c r="G5940" s="32"/>
      <c r="H5940" s="7"/>
      <c r="I5940" s="7"/>
    </row>
    <row r="5941" spans="1:9">
      <c r="A5941" s="7"/>
      <c r="B5941" s="7"/>
      <c r="C5941" s="302"/>
      <c r="D5941" s="7"/>
      <c r="E5941" s="7"/>
      <c r="F5941" s="7"/>
      <c r="G5941" s="32"/>
      <c r="H5941" s="7"/>
      <c r="I5941" s="7"/>
    </row>
    <row r="5942" spans="1:9">
      <c r="A5942" s="7"/>
      <c r="B5942" s="7"/>
      <c r="C5942" s="302"/>
      <c r="D5942" s="7"/>
      <c r="E5942" s="7"/>
      <c r="F5942" s="7"/>
      <c r="G5942" s="32"/>
      <c r="H5942" s="7"/>
      <c r="I5942" s="7"/>
    </row>
    <row r="5943" spans="1:9">
      <c r="A5943" s="7"/>
      <c r="B5943" s="7"/>
      <c r="C5943" s="302"/>
      <c r="D5943" s="7"/>
      <c r="E5943" s="7"/>
      <c r="F5943" s="7"/>
      <c r="G5943" s="32"/>
      <c r="H5943" s="7"/>
      <c r="I5943" s="7"/>
    </row>
    <row r="5944" spans="1:9">
      <c r="A5944" s="7"/>
      <c r="B5944" s="7"/>
      <c r="C5944" s="302"/>
      <c r="D5944" s="7"/>
      <c r="E5944" s="7"/>
      <c r="F5944" s="7"/>
      <c r="G5944" s="32"/>
      <c r="H5944" s="7"/>
      <c r="I5944" s="7"/>
    </row>
    <row r="5945" spans="1:9">
      <c r="A5945" s="7"/>
      <c r="B5945" s="7"/>
      <c r="C5945" s="302"/>
      <c r="D5945" s="7"/>
      <c r="E5945" s="7"/>
      <c r="F5945" s="7"/>
      <c r="G5945" s="32"/>
      <c r="H5945" s="7"/>
      <c r="I5945" s="7"/>
    </row>
    <row r="5946" spans="1:9">
      <c r="A5946" s="7"/>
      <c r="B5946" s="7"/>
      <c r="C5946" s="302"/>
      <c r="D5946" s="7"/>
      <c r="E5946" s="7"/>
      <c r="F5946" s="7"/>
      <c r="G5946" s="32"/>
      <c r="H5946" s="7"/>
      <c r="I5946" s="7"/>
    </row>
    <row r="5947" spans="1:9">
      <c r="A5947" s="7"/>
      <c r="B5947" s="7"/>
      <c r="C5947" s="302"/>
      <c r="D5947" s="7"/>
      <c r="E5947" s="7"/>
      <c r="F5947" s="7"/>
      <c r="G5947" s="32"/>
      <c r="H5947" s="7"/>
      <c r="I5947" s="7"/>
    </row>
    <row r="5948" spans="1:9">
      <c r="A5948" s="7"/>
      <c r="B5948" s="7"/>
      <c r="C5948" s="302"/>
      <c r="D5948" s="7"/>
      <c r="E5948" s="7"/>
      <c r="F5948" s="7"/>
      <c r="G5948" s="32"/>
      <c r="H5948" s="7"/>
      <c r="I5948" s="7"/>
    </row>
    <row r="5949" spans="1:9">
      <c r="A5949" s="7"/>
      <c r="B5949" s="7"/>
      <c r="C5949" s="302"/>
      <c r="D5949" s="7"/>
      <c r="E5949" s="7"/>
      <c r="F5949" s="7"/>
      <c r="G5949" s="32"/>
      <c r="H5949" s="7"/>
      <c r="I5949" s="7"/>
    </row>
    <row r="5950" spans="1:9">
      <c r="A5950" s="7"/>
      <c r="B5950" s="7"/>
      <c r="C5950" s="302"/>
      <c r="D5950" s="7"/>
      <c r="E5950" s="7"/>
      <c r="F5950" s="7"/>
      <c r="G5950" s="32"/>
      <c r="H5950" s="7"/>
      <c r="I5950" s="7"/>
    </row>
    <row r="5951" spans="1:9">
      <c r="A5951" s="7"/>
      <c r="B5951" s="7"/>
      <c r="C5951" s="302"/>
      <c r="D5951" s="7"/>
      <c r="E5951" s="7"/>
      <c r="F5951" s="7"/>
      <c r="G5951" s="32"/>
      <c r="H5951" s="7"/>
      <c r="I5951" s="7"/>
    </row>
    <row r="5952" spans="1:9">
      <c r="A5952" s="7"/>
      <c r="B5952" s="7"/>
      <c r="C5952" s="302"/>
      <c r="D5952" s="7"/>
      <c r="E5952" s="7"/>
      <c r="F5952" s="7"/>
      <c r="G5952" s="32"/>
      <c r="H5952" s="7"/>
      <c r="I5952" s="7"/>
    </row>
    <row r="5953" spans="1:9">
      <c r="A5953" s="7"/>
      <c r="B5953" s="7"/>
      <c r="C5953" s="302"/>
      <c r="D5953" s="7"/>
      <c r="E5953" s="7"/>
      <c r="F5953" s="7"/>
      <c r="G5953" s="32"/>
      <c r="H5953" s="7"/>
      <c r="I5953" s="7"/>
    </row>
    <row r="5954" spans="1:9">
      <c r="A5954" s="7"/>
      <c r="B5954" s="7"/>
      <c r="C5954" s="302"/>
      <c r="D5954" s="7"/>
      <c r="E5954" s="7"/>
      <c r="F5954" s="7"/>
      <c r="G5954" s="32"/>
      <c r="H5954" s="7"/>
      <c r="I5954" s="7"/>
    </row>
    <row r="5955" spans="1:9">
      <c r="A5955" s="7"/>
      <c r="B5955" s="7"/>
      <c r="C5955" s="302"/>
      <c r="D5955" s="7"/>
      <c r="E5955" s="7"/>
      <c r="F5955" s="7"/>
      <c r="G5955" s="32"/>
      <c r="H5955" s="7"/>
      <c r="I5955" s="7"/>
    </row>
    <row r="5956" spans="1:9">
      <c r="A5956" s="7"/>
      <c r="B5956" s="7"/>
      <c r="C5956" s="302"/>
      <c r="D5956" s="7"/>
      <c r="E5956" s="7"/>
      <c r="F5956" s="7"/>
      <c r="G5956" s="32"/>
      <c r="H5956" s="7"/>
      <c r="I5956" s="7"/>
    </row>
    <row r="5957" spans="1:9">
      <c r="A5957" s="7"/>
      <c r="B5957" s="7"/>
      <c r="C5957" s="302"/>
      <c r="D5957" s="7"/>
      <c r="E5957" s="7"/>
      <c r="F5957" s="7"/>
      <c r="G5957" s="32"/>
      <c r="H5957" s="7"/>
      <c r="I5957" s="7"/>
    </row>
    <row r="5958" spans="1:9">
      <c r="A5958" s="7"/>
      <c r="B5958" s="7"/>
      <c r="C5958" s="302"/>
      <c r="D5958" s="7"/>
      <c r="E5958" s="7"/>
      <c r="F5958" s="7"/>
      <c r="G5958" s="32"/>
      <c r="H5958" s="7"/>
      <c r="I5958" s="7"/>
    </row>
    <row r="5959" spans="1:9">
      <c r="A5959" s="7"/>
      <c r="B5959" s="7"/>
      <c r="C5959" s="302"/>
      <c r="D5959" s="7"/>
      <c r="E5959" s="7"/>
      <c r="F5959" s="7"/>
      <c r="G5959" s="32"/>
      <c r="H5959" s="7"/>
      <c r="I5959" s="7"/>
    </row>
    <row r="5960" spans="1:9">
      <c r="A5960" s="7"/>
      <c r="B5960" s="7"/>
      <c r="C5960" s="302"/>
      <c r="D5960" s="7"/>
      <c r="E5960" s="7"/>
      <c r="F5960" s="7"/>
      <c r="G5960" s="32"/>
      <c r="H5960" s="7"/>
      <c r="I5960" s="7"/>
    </row>
    <row r="5961" spans="1:9">
      <c r="A5961" s="7"/>
      <c r="B5961" s="7"/>
      <c r="C5961" s="302"/>
      <c r="D5961" s="7"/>
      <c r="E5961" s="7"/>
      <c r="F5961" s="7"/>
      <c r="G5961" s="32"/>
      <c r="H5961" s="7"/>
      <c r="I5961" s="7"/>
    </row>
    <row r="5962" spans="1:9">
      <c r="A5962" s="7"/>
      <c r="B5962" s="7"/>
      <c r="C5962" s="302"/>
      <c r="D5962" s="7"/>
      <c r="E5962" s="7"/>
      <c r="F5962" s="7"/>
      <c r="G5962" s="32"/>
      <c r="H5962" s="7"/>
      <c r="I5962" s="7"/>
    </row>
    <row r="5963" spans="1:9">
      <c r="A5963" s="7"/>
      <c r="B5963" s="7"/>
      <c r="C5963" s="302"/>
      <c r="D5963" s="7"/>
      <c r="E5963" s="7"/>
      <c r="F5963" s="7"/>
      <c r="G5963" s="32"/>
      <c r="H5963" s="7"/>
      <c r="I5963" s="7"/>
    </row>
    <row r="5964" spans="1:9">
      <c r="A5964" s="7"/>
      <c r="B5964" s="7"/>
      <c r="C5964" s="302"/>
      <c r="D5964" s="7"/>
      <c r="E5964" s="7"/>
      <c r="F5964" s="7"/>
      <c r="G5964" s="32"/>
      <c r="H5964" s="7"/>
      <c r="I5964" s="7"/>
    </row>
    <row r="5965" spans="1:9">
      <c r="A5965" s="7"/>
      <c r="B5965" s="7"/>
      <c r="C5965" s="302"/>
      <c r="D5965" s="7"/>
      <c r="E5965" s="7"/>
      <c r="F5965" s="7"/>
      <c r="G5965" s="32"/>
      <c r="H5965" s="7"/>
      <c r="I5965" s="7"/>
    </row>
    <row r="5966" spans="1:9">
      <c r="A5966" s="7"/>
      <c r="B5966" s="7"/>
      <c r="C5966" s="302"/>
      <c r="D5966" s="7"/>
      <c r="E5966" s="7"/>
      <c r="F5966" s="7"/>
      <c r="G5966" s="32"/>
      <c r="H5966" s="7"/>
      <c r="I5966" s="7"/>
    </row>
    <row r="5967" spans="1:9">
      <c r="A5967" s="7"/>
      <c r="B5967" s="7"/>
      <c r="C5967" s="302"/>
      <c r="D5967" s="7"/>
      <c r="E5967" s="7"/>
      <c r="F5967" s="7"/>
      <c r="G5967" s="32"/>
      <c r="H5967" s="7"/>
      <c r="I5967" s="7"/>
    </row>
    <row r="5968" spans="1:9">
      <c r="A5968" s="7"/>
      <c r="B5968" s="7"/>
      <c r="C5968" s="302"/>
      <c r="D5968" s="7"/>
      <c r="E5968" s="7"/>
      <c r="F5968" s="7"/>
      <c r="G5968" s="32"/>
      <c r="H5968" s="7"/>
      <c r="I5968" s="7"/>
    </row>
    <row r="5969" spans="1:9">
      <c r="A5969" s="7"/>
      <c r="B5969" s="7"/>
      <c r="C5969" s="302"/>
      <c r="D5969" s="7"/>
      <c r="E5969" s="7"/>
      <c r="F5969" s="7"/>
      <c r="G5969" s="32"/>
      <c r="H5969" s="7"/>
      <c r="I5969" s="7"/>
    </row>
    <row r="5970" spans="1:9">
      <c r="A5970" s="7"/>
      <c r="B5970" s="7"/>
      <c r="C5970" s="302"/>
      <c r="D5970" s="7"/>
      <c r="E5970" s="7"/>
      <c r="F5970" s="7"/>
      <c r="G5970" s="32"/>
      <c r="H5970" s="7"/>
      <c r="I5970" s="7"/>
    </row>
    <row r="5971" spans="1:9">
      <c r="A5971" s="7"/>
      <c r="B5971" s="7"/>
      <c r="C5971" s="302"/>
      <c r="D5971" s="7"/>
      <c r="E5971" s="7"/>
      <c r="F5971" s="7"/>
      <c r="G5971" s="32"/>
      <c r="H5971" s="7"/>
      <c r="I5971" s="7"/>
    </row>
    <row r="5972" spans="1:9">
      <c r="A5972" s="7"/>
      <c r="B5972" s="7"/>
      <c r="C5972" s="302"/>
      <c r="D5972" s="7"/>
      <c r="E5972" s="7"/>
      <c r="F5972" s="7"/>
      <c r="G5972" s="32"/>
      <c r="H5972" s="7"/>
      <c r="I5972" s="7"/>
    </row>
    <row r="5973" spans="1:9">
      <c r="A5973" s="7"/>
      <c r="B5973" s="7"/>
      <c r="C5973" s="302"/>
      <c r="D5973" s="7"/>
      <c r="E5973" s="7"/>
      <c r="F5973" s="7"/>
      <c r="G5973" s="32"/>
      <c r="H5973" s="7"/>
      <c r="I5973" s="7"/>
    </row>
    <row r="5974" spans="1:9">
      <c r="A5974" s="7"/>
      <c r="B5974" s="7"/>
      <c r="C5974" s="302"/>
      <c r="D5974" s="7"/>
      <c r="E5974" s="7"/>
      <c r="F5974" s="7"/>
      <c r="G5974" s="32"/>
      <c r="H5974" s="7"/>
      <c r="I5974" s="7"/>
    </row>
    <row r="5975" spans="1:9">
      <c r="A5975" s="7"/>
      <c r="B5975" s="7"/>
      <c r="C5975" s="302"/>
      <c r="D5975" s="7"/>
      <c r="E5975" s="7"/>
      <c r="F5975" s="7"/>
      <c r="G5975" s="32"/>
      <c r="H5975" s="7"/>
      <c r="I5975" s="7"/>
    </row>
    <row r="5976" spans="1:9">
      <c r="A5976" s="7"/>
      <c r="B5976" s="7"/>
      <c r="C5976" s="302"/>
      <c r="D5976" s="7"/>
      <c r="E5976" s="7"/>
      <c r="F5976" s="7"/>
      <c r="G5976" s="32"/>
      <c r="H5976" s="7"/>
      <c r="I5976" s="7"/>
    </row>
    <row r="5977" spans="1:9">
      <c r="A5977" s="7"/>
      <c r="B5977" s="7"/>
      <c r="C5977" s="302"/>
      <c r="D5977" s="7"/>
      <c r="E5977" s="7"/>
      <c r="F5977" s="7"/>
      <c r="G5977" s="32"/>
      <c r="H5977" s="7"/>
      <c r="I5977" s="7"/>
    </row>
    <row r="5978" spans="1:9">
      <c r="A5978" s="7"/>
      <c r="B5978" s="7"/>
      <c r="C5978" s="302"/>
      <c r="D5978" s="7"/>
      <c r="E5978" s="7"/>
      <c r="F5978" s="7"/>
      <c r="G5978" s="32"/>
      <c r="H5978" s="7"/>
      <c r="I5978" s="7"/>
    </row>
    <row r="5979" spans="1:9">
      <c r="A5979" s="7"/>
      <c r="B5979" s="7"/>
      <c r="C5979" s="302"/>
      <c r="D5979" s="7"/>
      <c r="E5979" s="7"/>
      <c r="F5979" s="7"/>
      <c r="G5979" s="32"/>
      <c r="H5979" s="7"/>
      <c r="I5979" s="7"/>
    </row>
    <row r="5980" spans="1:9">
      <c r="A5980" s="7"/>
      <c r="B5980" s="7"/>
      <c r="C5980" s="302"/>
      <c r="D5980" s="7"/>
      <c r="E5980" s="7"/>
      <c r="F5980" s="7"/>
      <c r="G5980" s="32"/>
      <c r="H5980" s="7"/>
      <c r="I5980" s="7"/>
    </row>
    <row r="5981" spans="1:9">
      <c r="A5981" s="7"/>
      <c r="B5981" s="7"/>
      <c r="C5981" s="302"/>
      <c r="D5981" s="7"/>
      <c r="E5981" s="7"/>
      <c r="F5981" s="7"/>
      <c r="G5981" s="32"/>
      <c r="H5981" s="7"/>
      <c r="I5981" s="7"/>
    </row>
    <row r="5982" spans="1:9">
      <c r="A5982" s="7"/>
      <c r="B5982" s="7"/>
      <c r="C5982" s="302"/>
      <c r="D5982" s="7"/>
      <c r="E5982" s="7"/>
      <c r="F5982" s="7"/>
      <c r="G5982" s="32"/>
      <c r="H5982" s="7"/>
      <c r="I5982" s="7"/>
    </row>
    <row r="5983" spans="1:9">
      <c r="A5983" s="7"/>
      <c r="B5983" s="7"/>
      <c r="C5983" s="302"/>
      <c r="D5983" s="7"/>
      <c r="E5983" s="7"/>
      <c r="F5983" s="7"/>
      <c r="G5983" s="32"/>
      <c r="H5983" s="7"/>
      <c r="I5983" s="7"/>
    </row>
    <row r="5984" spans="1:9">
      <c r="A5984" s="7"/>
      <c r="B5984" s="7"/>
      <c r="C5984" s="302"/>
      <c r="D5984" s="7"/>
      <c r="E5984" s="7"/>
      <c r="F5984" s="7"/>
      <c r="G5984" s="32"/>
      <c r="H5984" s="7"/>
      <c r="I5984" s="7"/>
    </row>
    <row r="5985" spans="1:9">
      <c r="A5985" s="7"/>
      <c r="B5985" s="7"/>
      <c r="C5985" s="302"/>
      <c r="D5985" s="7"/>
      <c r="E5985" s="7"/>
      <c r="F5985" s="7"/>
      <c r="G5985" s="32"/>
      <c r="H5985" s="7"/>
      <c r="I5985" s="7"/>
    </row>
    <row r="5986" spans="1:9">
      <c r="A5986" s="7"/>
      <c r="B5986" s="7"/>
      <c r="C5986" s="302"/>
      <c r="D5986" s="7"/>
      <c r="E5986" s="7"/>
      <c r="F5986" s="7"/>
      <c r="G5986" s="32"/>
      <c r="H5986" s="7"/>
      <c r="I5986" s="7"/>
    </row>
    <row r="5987" spans="1:9">
      <c r="A5987" s="7"/>
      <c r="B5987" s="7"/>
      <c r="C5987" s="302"/>
      <c r="D5987" s="7"/>
      <c r="E5987" s="7"/>
      <c r="F5987" s="7"/>
      <c r="G5987" s="32"/>
      <c r="H5987" s="7"/>
      <c r="I5987" s="7"/>
    </row>
    <row r="5988" spans="1:9">
      <c r="A5988" s="7"/>
      <c r="B5988" s="7"/>
      <c r="C5988" s="302"/>
      <c r="D5988" s="7"/>
      <c r="E5988" s="7"/>
      <c r="F5988" s="7"/>
      <c r="G5988" s="32"/>
      <c r="H5988" s="7"/>
      <c r="I5988" s="7"/>
    </row>
    <row r="5989" spans="1:9">
      <c r="A5989" s="7"/>
      <c r="B5989" s="7"/>
      <c r="C5989" s="302"/>
      <c r="D5989" s="7"/>
      <c r="E5989" s="7"/>
      <c r="F5989" s="7"/>
      <c r="G5989" s="32"/>
      <c r="H5989" s="7"/>
      <c r="I5989" s="7"/>
    </row>
    <row r="5990" spans="1:9">
      <c r="A5990" s="7"/>
      <c r="B5990" s="7"/>
      <c r="C5990" s="302"/>
      <c r="D5990" s="7"/>
      <c r="E5990" s="7"/>
      <c r="F5990" s="7"/>
      <c r="G5990" s="32"/>
      <c r="H5990" s="7"/>
      <c r="I5990" s="7"/>
    </row>
    <row r="5991" spans="1:9">
      <c r="A5991" s="7"/>
      <c r="B5991" s="7"/>
      <c r="C5991" s="302"/>
      <c r="D5991" s="7"/>
      <c r="E5991" s="7"/>
      <c r="F5991" s="7"/>
      <c r="G5991" s="32"/>
      <c r="H5991" s="7"/>
      <c r="I5991" s="7"/>
    </row>
    <row r="5992" spans="1:9">
      <c r="A5992" s="7"/>
      <c r="B5992" s="7"/>
      <c r="C5992" s="302"/>
      <c r="D5992" s="7"/>
      <c r="E5992" s="7"/>
      <c r="F5992" s="7"/>
      <c r="G5992" s="32"/>
      <c r="H5992" s="7"/>
      <c r="I5992" s="7"/>
    </row>
    <row r="5993" spans="1:9">
      <c r="A5993" s="7"/>
      <c r="B5993" s="7"/>
      <c r="C5993" s="302"/>
      <c r="D5993" s="7"/>
      <c r="E5993" s="7"/>
      <c r="F5993" s="7"/>
      <c r="G5993" s="32"/>
      <c r="H5993" s="7"/>
      <c r="I5993" s="7"/>
    </row>
    <row r="5994" spans="1:9">
      <c r="A5994" s="7"/>
      <c r="B5994" s="7"/>
      <c r="C5994" s="302"/>
      <c r="D5994" s="7"/>
      <c r="E5994" s="7"/>
      <c r="F5994" s="7"/>
      <c r="G5994" s="32"/>
      <c r="H5994" s="7"/>
      <c r="I5994" s="7"/>
    </row>
    <row r="5995" spans="1:9">
      <c r="A5995" s="7"/>
      <c r="B5995" s="7"/>
      <c r="C5995" s="302"/>
      <c r="D5995" s="7"/>
      <c r="E5995" s="7"/>
      <c r="F5995" s="7"/>
      <c r="G5995" s="32"/>
      <c r="H5995" s="7"/>
      <c r="I5995" s="7"/>
    </row>
    <row r="5996" spans="1:9">
      <c r="A5996" s="7"/>
      <c r="B5996" s="7"/>
      <c r="C5996" s="302"/>
      <c r="D5996" s="7"/>
      <c r="E5996" s="7"/>
      <c r="F5996" s="7"/>
      <c r="G5996" s="32"/>
      <c r="H5996" s="7"/>
      <c r="I5996" s="7"/>
    </row>
    <row r="5997" spans="1:9">
      <c r="A5997" s="7"/>
      <c r="B5997" s="7"/>
      <c r="C5997" s="302"/>
      <c r="D5997" s="7"/>
      <c r="E5997" s="7"/>
      <c r="F5997" s="7"/>
      <c r="G5997" s="32"/>
      <c r="H5997" s="7"/>
      <c r="I5997" s="7"/>
    </row>
    <row r="5998" spans="1:9">
      <c r="A5998" s="7"/>
      <c r="B5998" s="7"/>
      <c r="C5998" s="302"/>
      <c r="D5998" s="7"/>
      <c r="E5998" s="7"/>
      <c r="F5998" s="7"/>
      <c r="G5998" s="32"/>
      <c r="H5998" s="7"/>
      <c r="I5998" s="7"/>
    </row>
    <row r="5999" spans="1:9">
      <c r="A5999" s="7"/>
      <c r="B5999" s="7"/>
      <c r="C5999" s="302"/>
      <c r="D5999" s="7"/>
      <c r="E5999" s="7"/>
      <c r="F5999" s="7"/>
      <c r="G5999" s="32"/>
      <c r="H5999" s="7"/>
      <c r="I5999" s="7"/>
    </row>
    <row r="6000" spans="1:9">
      <c r="A6000" s="7"/>
      <c r="B6000" s="7"/>
      <c r="C6000" s="302"/>
      <c r="D6000" s="7"/>
      <c r="E6000" s="7"/>
      <c r="F6000" s="7"/>
      <c r="G6000" s="32"/>
      <c r="H6000" s="7"/>
      <c r="I6000" s="7"/>
    </row>
    <row r="6001" spans="1:9">
      <c r="A6001" s="7"/>
      <c r="B6001" s="7"/>
      <c r="C6001" s="302"/>
      <c r="D6001" s="7"/>
      <c r="E6001" s="7"/>
      <c r="F6001" s="7"/>
      <c r="G6001" s="32"/>
      <c r="H6001" s="7"/>
      <c r="I6001" s="7"/>
    </row>
    <row r="6002" spans="1:9">
      <c r="A6002" s="7"/>
      <c r="B6002" s="7"/>
      <c r="C6002" s="302"/>
      <c r="D6002" s="7"/>
      <c r="E6002" s="7"/>
      <c r="F6002" s="7"/>
      <c r="G6002" s="32"/>
      <c r="H6002" s="7"/>
      <c r="I6002" s="7"/>
    </row>
    <row r="6003" spans="1:9">
      <c r="A6003" s="7"/>
      <c r="B6003" s="7"/>
      <c r="C6003" s="302"/>
      <c r="D6003" s="7"/>
      <c r="E6003" s="7"/>
      <c r="F6003" s="7"/>
      <c r="G6003" s="32"/>
      <c r="H6003" s="7"/>
      <c r="I6003" s="7"/>
    </row>
    <row r="6004" spans="1:9">
      <c r="A6004" s="7"/>
      <c r="B6004" s="7"/>
      <c r="C6004" s="302"/>
      <c r="D6004" s="7"/>
      <c r="E6004" s="7"/>
      <c r="F6004" s="7"/>
      <c r="G6004" s="32"/>
      <c r="H6004" s="7"/>
      <c r="I6004" s="7"/>
    </row>
    <row r="6005" spans="1:9">
      <c r="A6005" s="7"/>
      <c r="B6005" s="7"/>
      <c r="C6005" s="302"/>
      <c r="D6005" s="7"/>
      <c r="E6005" s="7"/>
      <c r="F6005" s="7"/>
      <c r="G6005" s="32"/>
      <c r="H6005" s="7"/>
      <c r="I6005" s="7"/>
    </row>
    <row r="6006" spans="1:9">
      <c r="A6006" s="7"/>
      <c r="B6006" s="7"/>
      <c r="C6006" s="302"/>
      <c r="D6006" s="7"/>
      <c r="E6006" s="7"/>
      <c r="F6006" s="7"/>
      <c r="G6006" s="32"/>
      <c r="H6006" s="7"/>
      <c r="I6006" s="7"/>
    </row>
    <row r="6007" spans="1:9">
      <c r="A6007" s="7"/>
      <c r="B6007" s="7"/>
      <c r="C6007" s="302"/>
      <c r="D6007" s="7"/>
      <c r="E6007" s="7"/>
      <c r="F6007" s="7"/>
      <c r="G6007" s="32"/>
      <c r="H6007" s="7"/>
      <c r="I6007" s="7"/>
    </row>
    <row r="6008" spans="1:9">
      <c r="A6008" s="7"/>
      <c r="B6008" s="7"/>
      <c r="C6008" s="302"/>
      <c r="D6008" s="7"/>
      <c r="E6008" s="7"/>
      <c r="F6008" s="7"/>
      <c r="G6008" s="32"/>
      <c r="H6008" s="7"/>
      <c r="I6008" s="7"/>
    </row>
    <row r="6009" spans="1:9">
      <c r="A6009" s="7"/>
      <c r="B6009" s="7"/>
      <c r="C6009" s="302"/>
      <c r="D6009" s="7"/>
      <c r="E6009" s="7"/>
      <c r="F6009" s="7"/>
      <c r="G6009" s="32"/>
      <c r="H6009" s="7"/>
      <c r="I6009" s="7"/>
    </row>
    <row r="6010" spans="1:9">
      <c r="A6010" s="7"/>
      <c r="B6010" s="7"/>
      <c r="C6010" s="302"/>
      <c r="D6010" s="7"/>
      <c r="E6010" s="7"/>
      <c r="F6010" s="7"/>
      <c r="G6010" s="32"/>
      <c r="H6010" s="7"/>
      <c r="I6010" s="7"/>
    </row>
    <row r="6011" spans="1:9">
      <c r="A6011" s="7"/>
      <c r="B6011" s="7"/>
      <c r="C6011" s="302"/>
      <c r="D6011" s="7"/>
      <c r="E6011" s="7"/>
      <c r="F6011" s="7"/>
      <c r="G6011" s="32"/>
      <c r="H6011" s="7"/>
      <c r="I6011" s="7"/>
    </row>
    <row r="6012" spans="1:9">
      <c r="A6012" s="7"/>
      <c r="B6012" s="7"/>
      <c r="C6012" s="302"/>
      <c r="D6012" s="7"/>
      <c r="E6012" s="7"/>
      <c r="F6012" s="7"/>
      <c r="G6012" s="32"/>
      <c r="H6012" s="7"/>
      <c r="I6012" s="7"/>
    </row>
    <row r="6013" spans="1:9">
      <c r="A6013" s="7"/>
      <c r="B6013" s="7"/>
      <c r="C6013" s="302"/>
      <c r="D6013" s="7"/>
      <c r="E6013" s="7"/>
      <c r="F6013" s="7"/>
      <c r="G6013" s="32"/>
      <c r="H6013" s="7"/>
      <c r="I6013" s="7"/>
    </row>
    <row r="6014" spans="1:9">
      <c r="A6014" s="7"/>
      <c r="B6014" s="7"/>
      <c r="C6014" s="302"/>
      <c r="D6014" s="7"/>
      <c r="E6014" s="7"/>
      <c r="F6014" s="7"/>
      <c r="G6014" s="32"/>
      <c r="H6014" s="7"/>
      <c r="I6014" s="7"/>
    </row>
    <row r="6015" spans="1:9">
      <c r="A6015" s="7"/>
      <c r="B6015" s="7"/>
      <c r="C6015" s="302"/>
      <c r="D6015" s="7"/>
      <c r="E6015" s="7"/>
      <c r="F6015" s="7"/>
      <c r="G6015" s="32"/>
      <c r="H6015" s="7"/>
      <c r="I6015" s="7"/>
    </row>
    <row r="6016" spans="1:9">
      <c r="A6016" s="7"/>
      <c r="B6016" s="7"/>
      <c r="C6016" s="302"/>
      <c r="D6016" s="7"/>
      <c r="E6016" s="7"/>
      <c r="F6016" s="7"/>
      <c r="G6016" s="32"/>
      <c r="H6016" s="7"/>
      <c r="I6016" s="7"/>
    </row>
    <row r="6017" spans="1:9">
      <c r="A6017" s="7"/>
      <c r="B6017" s="7"/>
      <c r="C6017" s="302"/>
      <c r="D6017" s="7"/>
      <c r="E6017" s="7"/>
      <c r="F6017" s="7"/>
      <c r="G6017" s="32"/>
      <c r="H6017" s="7"/>
      <c r="I6017" s="7"/>
    </row>
    <row r="6018" spans="1:9">
      <c r="A6018" s="7"/>
      <c r="B6018" s="7"/>
      <c r="C6018" s="302"/>
      <c r="D6018" s="7"/>
      <c r="E6018" s="7"/>
      <c r="F6018" s="7"/>
      <c r="G6018" s="32"/>
      <c r="H6018" s="7"/>
      <c r="I6018" s="7"/>
    </row>
    <row r="6019" spans="1:9">
      <c r="A6019" s="7"/>
      <c r="B6019" s="7"/>
      <c r="C6019" s="302"/>
      <c r="D6019" s="7"/>
      <c r="E6019" s="7"/>
      <c r="F6019" s="7"/>
      <c r="G6019" s="32"/>
      <c r="H6019" s="7"/>
      <c r="I6019" s="7"/>
    </row>
    <row r="6020" spans="1:9">
      <c r="A6020" s="7"/>
      <c r="B6020" s="7"/>
      <c r="C6020" s="302"/>
      <c r="D6020" s="7"/>
      <c r="E6020" s="7"/>
      <c r="F6020" s="7"/>
      <c r="G6020" s="32"/>
      <c r="H6020" s="7"/>
      <c r="I6020" s="7"/>
    </row>
    <row r="6021" spans="1:9">
      <c r="A6021" s="7"/>
      <c r="B6021" s="7"/>
      <c r="C6021" s="302"/>
      <c r="D6021" s="7"/>
      <c r="E6021" s="7"/>
      <c r="F6021" s="7"/>
      <c r="G6021" s="32"/>
      <c r="H6021" s="7"/>
      <c r="I6021" s="7"/>
    </row>
    <row r="6022" spans="1:9">
      <c r="A6022" s="7"/>
      <c r="B6022" s="7"/>
      <c r="C6022" s="302"/>
      <c r="D6022" s="7"/>
      <c r="E6022" s="7"/>
      <c r="F6022" s="7"/>
      <c r="G6022" s="32"/>
      <c r="H6022" s="7"/>
      <c r="I6022" s="7"/>
    </row>
    <row r="6023" spans="1:9">
      <c r="A6023" s="7"/>
      <c r="B6023" s="7"/>
      <c r="C6023" s="302"/>
      <c r="D6023" s="7"/>
      <c r="E6023" s="7"/>
      <c r="F6023" s="7"/>
      <c r="G6023" s="32"/>
      <c r="H6023" s="7"/>
      <c r="I6023" s="7"/>
    </row>
    <row r="6024" spans="1:9">
      <c r="A6024" s="7"/>
      <c r="B6024" s="7"/>
      <c r="C6024" s="302"/>
      <c r="D6024" s="7"/>
      <c r="E6024" s="7"/>
      <c r="F6024" s="7"/>
      <c r="G6024" s="32"/>
      <c r="H6024" s="7"/>
      <c r="I6024" s="7"/>
    </row>
    <row r="6025" spans="1:9">
      <c r="A6025" s="7"/>
      <c r="B6025" s="7"/>
      <c r="C6025" s="302"/>
      <c r="D6025" s="7"/>
      <c r="E6025" s="7"/>
      <c r="F6025" s="7"/>
      <c r="G6025" s="32"/>
      <c r="H6025" s="7"/>
      <c r="I6025" s="7"/>
    </row>
    <row r="6026" spans="1:9">
      <c r="A6026" s="7"/>
      <c r="B6026" s="7"/>
      <c r="C6026" s="302"/>
      <c r="D6026" s="7"/>
      <c r="E6026" s="7"/>
      <c r="F6026" s="7"/>
      <c r="G6026" s="32"/>
      <c r="H6026" s="7"/>
      <c r="I6026" s="7"/>
    </row>
    <row r="6027" spans="1:9">
      <c r="A6027" s="7"/>
      <c r="B6027" s="7"/>
      <c r="C6027" s="302"/>
      <c r="D6027" s="7"/>
      <c r="E6027" s="7"/>
      <c r="F6027" s="7"/>
      <c r="G6027" s="32"/>
      <c r="H6027" s="7"/>
      <c r="I6027" s="7"/>
    </row>
    <row r="6028" spans="1:9">
      <c r="A6028" s="7"/>
      <c r="B6028" s="7"/>
      <c r="C6028" s="302"/>
      <c r="D6028" s="7"/>
      <c r="E6028" s="7"/>
      <c r="F6028" s="7"/>
      <c r="G6028" s="32"/>
      <c r="H6028" s="7"/>
      <c r="I6028" s="7"/>
    </row>
    <row r="6029" spans="1:9">
      <c r="A6029" s="7"/>
      <c r="B6029" s="7"/>
      <c r="C6029" s="302"/>
      <c r="D6029" s="7"/>
      <c r="E6029" s="7"/>
      <c r="F6029" s="7"/>
      <c r="G6029" s="32"/>
      <c r="H6029" s="7"/>
      <c r="I6029" s="7"/>
    </row>
    <row r="6030" spans="1:9">
      <c r="A6030" s="7"/>
      <c r="B6030" s="7"/>
      <c r="C6030" s="302"/>
      <c r="D6030" s="7"/>
      <c r="E6030" s="7"/>
      <c r="F6030" s="7"/>
      <c r="G6030" s="32"/>
      <c r="H6030" s="7"/>
      <c r="I6030" s="7"/>
    </row>
    <row r="6031" spans="1:9">
      <c r="A6031" s="7"/>
      <c r="B6031" s="7"/>
      <c r="C6031" s="302"/>
      <c r="D6031" s="7"/>
      <c r="E6031" s="7"/>
      <c r="F6031" s="7"/>
      <c r="G6031" s="32"/>
      <c r="H6031" s="7"/>
      <c r="I6031" s="7"/>
    </row>
    <row r="6032" spans="1:9">
      <c r="A6032" s="7"/>
      <c r="B6032" s="7"/>
      <c r="C6032" s="302"/>
      <c r="D6032" s="7"/>
      <c r="E6032" s="7"/>
      <c r="F6032" s="7"/>
      <c r="G6032" s="32"/>
      <c r="H6032" s="7"/>
      <c r="I6032" s="7"/>
    </row>
    <row r="6033" spans="1:9">
      <c r="A6033" s="7"/>
      <c r="B6033" s="7"/>
      <c r="C6033" s="302"/>
      <c r="D6033" s="7"/>
      <c r="E6033" s="7"/>
      <c r="F6033" s="7"/>
      <c r="G6033" s="32"/>
      <c r="H6033" s="7"/>
      <c r="I6033" s="7"/>
    </row>
    <row r="6034" spans="1:9">
      <c r="A6034" s="7"/>
      <c r="B6034" s="7"/>
      <c r="C6034" s="302"/>
      <c r="D6034" s="7"/>
      <c r="E6034" s="7"/>
      <c r="F6034" s="7"/>
      <c r="G6034" s="32"/>
      <c r="H6034" s="7"/>
      <c r="I6034" s="7"/>
    </row>
    <row r="6035" spans="1:9">
      <c r="A6035" s="7"/>
      <c r="B6035" s="7"/>
      <c r="C6035" s="302"/>
      <c r="D6035" s="7"/>
      <c r="E6035" s="7"/>
      <c r="F6035" s="7"/>
      <c r="G6035" s="32"/>
      <c r="H6035" s="7"/>
      <c r="I6035" s="7"/>
    </row>
    <row r="6036" spans="1:9">
      <c r="A6036" s="7"/>
      <c r="B6036" s="7"/>
      <c r="C6036" s="302"/>
      <c r="D6036" s="7"/>
      <c r="E6036" s="7"/>
      <c r="F6036" s="7"/>
      <c r="G6036" s="32"/>
      <c r="H6036" s="7"/>
      <c r="I6036" s="7"/>
    </row>
    <row r="6037" spans="1:9">
      <c r="A6037" s="7"/>
      <c r="B6037" s="7"/>
      <c r="C6037" s="302"/>
      <c r="D6037" s="7"/>
      <c r="E6037" s="7"/>
      <c r="F6037" s="7"/>
      <c r="G6037" s="32"/>
      <c r="H6037" s="7"/>
      <c r="I6037" s="7"/>
    </row>
    <row r="6038" spans="1:9">
      <c r="A6038" s="7"/>
      <c r="B6038" s="7"/>
      <c r="C6038" s="302"/>
      <c r="D6038" s="7"/>
      <c r="E6038" s="7"/>
      <c r="F6038" s="7"/>
      <c r="G6038" s="32"/>
      <c r="H6038" s="7"/>
      <c r="I6038" s="7"/>
    </row>
    <row r="6039" spans="1:9">
      <c r="A6039" s="7"/>
      <c r="B6039" s="7"/>
      <c r="C6039" s="302"/>
      <c r="D6039" s="7"/>
      <c r="E6039" s="7"/>
      <c r="F6039" s="7"/>
      <c r="G6039" s="32"/>
      <c r="H6039" s="7"/>
      <c r="I6039" s="7"/>
    </row>
    <row r="6040" spans="1:9">
      <c r="A6040" s="7"/>
      <c r="B6040" s="7"/>
      <c r="C6040" s="302"/>
      <c r="D6040" s="7"/>
      <c r="E6040" s="7"/>
      <c r="F6040" s="7"/>
      <c r="G6040" s="32"/>
      <c r="H6040" s="7"/>
      <c r="I6040" s="7"/>
    </row>
    <row r="6041" spans="1:9">
      <c r="A6041" s="7"/>
      <c r="B6041" s="7"/>
      <c r="C6041" s="302"/>
      <c r="D6041" s="7"/>
      <c r="E6041" s="7"/>
      <c r="F6041" s="7"/>
      <c r="G6041" s="32"/>
      <c r="H6041" s="7"/>
      <c r="I6041" s="7"/>
    </row>
    <row r="6042" spans="1:9">
      <c r="A6042" s="7"/>
      <c r="B6042" s="7"/>
      <c r="C6042" s="302"/>
      <c r="D6042" s="7"/>
      <c r="E6042" s="7"/>
      <c r="F6042" s="7"/>
      <c r="G6042" s="32"/>
      <c r="H6042" s="7"/>
      <c r="I6042" s="7"/>
    </row>
    <row r="6043" spans="1:9">
      <c r="A6043" s="7"/>
      <c r="B6043" s="7"/>
      <c r="C6043" s="302"/>
      <c r="D6043" s="7"/>
      <c r="E6043" s="7"/>
      <c r="F6043" s="7"/>
      <c r="G6043" s="32"/>
      <c r="H6043" s="7"/>
      <c r="I6043" s="7"/>
    </row>
    <row r="6044" spans="1:9">
      <c r="A6044" s="7"/>
      <c r="B6044" s="7"/>
      <c r="C6044" s="302"/>
      <c r="D6044" s="7"/>
      <c r="E6044" s="7"/>
      <c r="F6044" s="7"/>
      <c r="G6044" s="32"/>
      <c r="H6044" s="7"/>
      <c r="I6044" s="7"/>
    </row>
    <row r="6045" spans="1:9">
      <c r="A6045" s="7"/>
      <c r="B6045" s="7"/>
      <c r="C6045" s="302"/>
      <c r="D6045" s="7"/>
      <c r="E6045" s="7"/>
      <c r="F6045" s="7"/>
      <c r="G6045" s="32"/>
      <c r="H6045" s="7"/>
      <c r="I6045" s="7"/>
    </row>
    <row r="6046" spans="1:9">
      <c r="A6046" s="7"/>
      <c r="B6046" s="7"/>
      <c r="C6046" s="302"/>
      <c r="D6046" s="7"/>
      <c r="E6046" s="7"/>
      <c r="F6046" s="7"/>
      <c r="G6046" s="32"/>
      <c r="H6046" s="7"/>
      <c r="I6046" s="7"/>
    </row>
    <row r="6047" spans="1:9">
      <c r="A6047" s="7"/>
      <c r="B6047" s="7"/>
      <c r="C6047" s="302"/>
      <c r="D6047" s="7"/>
      <c r="E6047" s="7"/>
      <c r="F6047" s="7"/>
      <c r="G6047" s="32"/>
      <c r="H6047" s="7"/>
      <c r="I6047" s="7"/>
    </row>
    <row r="6048" spans="1:9">
      <c r="A6048" s="7"/>
      <c r="B6048" s="7"/>
      <c r="C6048" s="302"/>
      <c r="D6048" s="7"/>
      <c r="E6048" s="7"/>
      <c r="F6048" s="7"/>
      <c r="G6048" s="32"/>
      <c r="H6048" s="7"/>
      <c r="I6048" s="7"/>
    </row>
    <row r="6049" spans="1:9">
      <c r="A6049" s="7"/>
      <c r="B6049" s="7"/>
      <c r="C6049" s="302"/>
      <c r="D6049" s="7"/>
      <c r="E6049" s="7"/>
      <c r="F6049" s="7"/>
      <c r="G6049" s="32"/>
      <c r="H6049" s="7"/>
      <c r="I6049" s="7"/>
    </row>
    <row r="6050" spans="1:9">
      <c r="A6050" s="7"/>
      <c r="B6050" s="7"/>
      <c r="C6050" s="302"/>
      <c r="D6050" s="7"/>
      <c r="E6050" s="7"/>
      <c r="F6050" s="7"/>
      <c r="G6050" s="32"/>
      <c r="H6050" s="7"/>
      <c r="I6050" s="7"/>
    </row>
    <row r="6051" spans="1:9">
      <c r="A6051" s="7"/>
      <c r="B6051" s="7"/>
      <c r="C6051" s="302"/>
      <c r="D6051" s="7"/>
      <c r="E6051" s="7"/>
      <c r="F6051" s="7"/>
      <c r="G6051" s="32"/>
      <c r="H6051" s="7"/>
      <c r="I6051" s="7"/>
    </row>
    <row r="6052" spans="1:9">
      <c r="A6052" s="7"/>
      <c r="B6052" s="7"/>
      <c r="C6052" s="302"/>
      <c r="D6052" s="7"/>
      <c r="E6052" s="7"/>
      <c r="F6052" s="7"/>
      <c r="G6052" s="32"/>
      <c r="H6052" s="7"/>
      <c r="I6052" s="7"/>
    </row>
    <row r="6053" spans="1:9">
      <c r="A6053" s="7"/>
      <c r="B6053" s="7"/>
      <c r="C6053" s="302"/>
      <c r="D6053" s="7"/>
      <c r="E6053" s="7"/>
      <c r="F6053" s="7"/>
      <c r="G6053" s="32"/>
      <c r="H6053" s="7"/>
      <c r="I6053" s="7"/>
    </row>
    <row r="6054" spans="1:9">
      <c r="A6054" s="7"/>
      <c r="B6054" s="7"/>
      <c r="C6054" s="302"/>
      <c r="D6054" s="7"/>
      <c r="E6054" s="7"/>
      <c r="F6054" s="7"/>
      <c r="G6054" s="32"/>
      <c r="H6054" s="7"/>
      <c r="I6054" s="7"/>
    </row>
    <row r="6055" spans="1:9">
      <c r="A6055" s="7"/>
      <c r="B6055" s="7"/>
      <c r="C6055" s="302"/>
      <c r="D6055" s="7"/>
      <c r="E6055" s="7"/>
      <c r="F6055" s="7"/>
      <c r="G6055" s="32"/>
      <c r="H6055" s="7"/>
      <c r="I6055" s="7"/>
    </row>
    <row r="6056" spans="1:9">
      <c r="A6056" s="7"/>
      <c r="B6056" s="7"/>
      <c r="C6056" s="302"/>
      <c r="D6056" s="7"/>
      <c r="E6056" s="7"/>
      <c r="F6056" s="7"/>
      <c r="G6056" s="32"/>
      <c r="H6056" s="7"/>
      <c r="I6056" s="7"/>
    </row>
    <row r="6057" spans="1:9">
      <c r="A6057" s="7"/>
      <c r="B6057" s="7"/>
      <c r="C6057" s="302"/>
      <c r="D6057" s="7"/>
      <c r="E6057" s="7"/>
      <c r="F6057" s="7"/>
      <c r="G6057" s="32"/>
      <c r="H6057" s="7"/>
      <c r="I6057" s="7"/>
    </row>
    <row r="6058" spans="1:9">
      <c r="A6058" s="7"/>
      <c r="B6058" s="7"/>
      <c r="C6058" s="302"/>
      <c r="D6058" s="7"/>
      <c r="E6058" s="7"/>
      <c r="F6058" s="7"/>
      <c r="G6058" s="32"/>
      <c r="H6058" s="7"/>
      <c r="I6058" s="7"/>
    </row>
    <row r="6059" spans="1:9">
      <c r="A6059" s="7"/>
      <c r="B6059" s="7"/>
      <c r="C6059" s="302"/>
      <c r="D6059" s="7"/>
      <c r="E6059" s="7"/>
      <c r="F6059" s="7"/>
      <c r="G6059" s="32"/>
      <c r="H6059" s="7"/>
      <c r="I6059" s="7"/>
    </row>
    <row r="6060" spans="1:9">
      <c r="A6060" s="7"/>
      <c r="B6060" s="7"/>
      <c r="C6060" s="302"/>
      <c r="D6060" s="7"/>
      <c r="E6060" s="7"/>
      <c r="F6060" s="7"/>
      <c r="G6060" s="32"/>
      <c r="H6060" s="7"/>
      <c r="I6060" s="7"/>
    </row>
    <row r="6061" spans="1:9">
      <c r="A6061" s="7"/>
      <c r="B6061" s="7"/>
      <c r="C6061" s="302"/>
      <c r="D6061" s="7"/>
      <c r="E6061" s="7"/>
      <c r="F6061" s="7"/>
      <c r="G6061" s="32"/>
      <c r="H6061" s="7"/>
      <c r="I6061" s="7"/>
    </row>
    <row r="6062" spans="1:9">
      <c r="A6062" s="7"/>
      <c r="B6062" s="7"/>
      <c r="C6062" s="302"/>
      <c r="D6062" s="7"/>
      <c r="E6062" s="7"/>
      <c r="F6062" s="7"/>
      <c r="G6062" s="32"/>
      <c r="H6062" s="7"/>
      <c r="I6062" s="7"/>
    </row>
    <row r="6063" spans="1:9">
      <c r="A6063" s="7"/>
      <c r="B6063" s="7"/>
      <c r="C6063" s="302"/>
      <c r="D6063" s="7"/>
      <c r="E6063" s="7"/>
      <c r="F6063" s="7"/>
      <c r="G6063" s="32"/>
      <c r="H6063" s="7"/>
      <c r="I6063" s="7"/>
    </row>
    <row r="6064" spans="1:9">
      <c r="A6064" s="7"/>
      <c r="B6064" s="7"/>
      <c r="C6064" s="302"/>
      <c r="D6064" s="7"/>
      <c r="E6064" s="7"/>
      <c r="F6064" s="7"/>
      <c r="G6064" s="32"/>
      <c r="H6064" s="7"/>
      <c r="I6064" s="7"/>
    </row>
    <row r="6065" spans="1:9">
      <c r="A6065" s="7"/>
      <c r="B6065" s="7"/>
      <c r="C6065" s="302"/>
      <c r="D6065" s="7"/>
      <c r="E6065" s="7"/>
      <c r="F6065" s="7"/>
      <c r="G6065" s="32"/>
      <c r="H6065" s="7"/>
      <c r="I6065" s="7"/>
    </row>
    <row r="6066" spans="1:9">
      <c r="A6066" s="7"/>
      <c r="B6066" s="7"/>
      <c r="C6066" s="302"/>
      <c r="D6066" s="7"/>
      <c r="E6066" s="7"/>
      <c r="F6066" s="7"/>
      <c r="G6066" s="32"/>
      <c r="H6066" s="7"/>
      <c r="I6066" s="7"/>
    </row>
    <row r="6067" spans="1:9">
      <c r="A6067" s="7"/>
      <c r="B6067" s="7"/>
      <c r="C6067" s="302"/>
      <c r="D6067" s="7"/>
      <c r="E6067" s="7"/>
      <c r="F6067" s="7"/>
      <c r="G6067" s="32"/>
      <c r="H6067" s="7"/>
      <c r="I6067" s="7"/>
    </row>
    <row r="6068" spans="1:9">
      <c r="A6068" s="7"/>
      <c r="B6068" s="7"/>
      <c r="C6068" s="302"/>
      <c r="D6068" s="7"/>
      <c r="E6068" s="7"/>
      <c r="F6068" s="7"/>
      <c r="G6068" s="32"/>
      <c r="H6068" s="7"/>
      <c r="I6068" s="7"/>
    </row>
    <row r="6069" spans="1:9">
      <c r="A6069" s="7"/>
      <c r="B6069" s="7"/>
      <c r="C6069" s="302"/>
      <c r="D6069" s="7"/>
      <c r="E6069" s="7"/>
      <c r="F6069" s="7"/>
      <c r="G6069" s="32"/>
      <c r="H6069" s="7"/>
      <c r="I6069" s="7"/>
    </row>
    <row r="6070" spans="1:9">
      <c r="A6070" s="7"/>
      <c r="B6070" s="7"/>
      <c r="C6070" s="302"/>
      <c r="D6070" s="7"/>
      <c r="E6070" s="7"/>
      <c r="F6070" s="7"/>
      <c r="G6070" s="32"/>
      <c r="H6070" s="7"/>
      <c r="I6070" s="7"/>
    </row>
    <row r="6071" spans="1:9">
      <c r="A6071" s="7"/>
      <c r="B6071" s="7"/>
      <c r="C6071" s="302"/>
      <c r="D6071" s="7"/>
      <c r="E6071" s="7"/>
      <c r="F6071" s="7"/>
      <c r="G6071" s="32"/>
      <c r="H6071" s="7"/>
      <c r="I6071" s="7"/>
    </row>
    <row r="6072" spans="1:9">
      <c r="A6072" s="7"/>
      <c r="B6072" s="7"/>
      <c r="C6072" s="302"/>
      <c r="D6072" s="7"/>
      <c r="E6072" s="7"/>
      <c r="F6072" s="7"/>
      <c r="G6072" s="32"/>
      <c r="H6072" s="7"/>
      <c r="I6072" s="7"/>
    </row>
    <row r="6073" spans="1:9">
      <c r="A6073" s="7"/>
      <c r="B6073" s="7"/>
      <c r="C6073" s="302"/>
      <c r="D6073" s="7"/>
      <c r="E6073" s="7"/>
      <c r="F6073" s="7"/>
      <c r="G6073" s="32"/>
      <c r="H6073" s="7"/>
      <c r="I6073" s="7"/>
    </row>
    <row r="6074" spans="1:9">
      <c r="A6074" s="7"/>
      <c r="B6074" s="7"/>
      <c r="C6074" s="302"/>
      <c r="D6074" s="7"/>
      <c r="E6074" s="7"/>
      <c r="F6074" s="7"/>
      <c r="G6074" s="32"/>
      <c r="H6074" s="7"/>
      <c r="I6074" s="7"/>
    </row>
    <row r="6075" spans="1:9">
      <c r="A6075" s="7"/>
      <c r="B6075" s="7"/>
      <c r="C6075" s="302"/>
      <c r="D6075" s="7"/>
      <c r="E6075" s="7"/>
      <c r="F6075" s="7"/>
      <c r="G6075" s="32"/>
      <c r="H6075" s="7"/>
      <c r="I6075" s="7"/>
    </row>
    <row r="6076" spans="1:9">
      <c r="A6076" s="7"/>
      <c r="B6076" s="7"/>
      <c r="C6076" s="302"/>
      <c r="D6076" s="7"/>
      <c r="E6076" s="7"/>
      <c r="F6076" s="7"/>
      <c r="G6076" s="32"/>
      <c r="H6076" s="7"/>
      <c r="I6076" s="7"/>
    </row>
    <row r="6077" spans="1:9">
      <c r="A6077" s="7"/>
      <c r="B6077" s="7"/>
      <c r="C6077" s="302"/>
      <c r="D6077" s="7"/>
      <c r="E6077" s="7"/>
      <c r="F6077" s="7"/>
      <c r="G6077" s="32"/>
      <c r="H6077" s="7"/>
      <c r="I6077" s="7"/>
    </row>
    <row r="6078" spans="1:9">
      <c r="A6078" s="7"/>
      <c r="B6078" s="7"/>
      <c r="C6078" s="302"/>
      <c r="D6078" s="7"/>
      <c r="E6078" s="7"/>
      <c r="F6078" s="7"/>
      <c r="G6078" s="32"/>
      <c r="H6078" s="7"/>
      <c r="I6078" s="7"/>
    </row>
    <row r="6079" spans="1:9">
      <c r="A6079" s="7"/>
      <c r="B6079" s="7"/>
      <c r="C6079" s="302"/>
      <c r="D6079" s="7"/>
      <c r="E6079" s="7"/>
      <c r="F6079" s="7"/>
      <c r="G6079" s="32"/>
      <c r="H6079" s="7"/>
      <c r="I6079" s="7"/>
    </row>
    <row r="6080" spans="1:9">
      <c r="A6080" s="7"/>
      <c r="B6080" s="7"/>
      <c r="C6080" s="302"/>
      <c r="D6080" s="7"/>
      <c r="E6080" s="7"/>
      <c r="F6080" s="7"/>
      <c r="G6080" s="32"/>
      <c r="H6080" s="7"/>
      <c r="I6080" s="7"/>
    </row>
    <row r="6081" spans="1:9">
      <c r="A6081" s="7"/>
      <c r="B6081" s="7"/>
      <c r="C6081" s="302"/>
      <c r="D6081" s="7"/>
      <c r="E6081" s="7"/>
      <c r="F6081" s="7"/>
      <c r="G6081" s="32"/>
      <c r="H6081" s="7"/>
      <c r="I6081" s="7"/>
    </row>
    <row r="6082" spans="1:9">
      <c r="A6082" s="7"/>
      <c r="B6082" s="7"/>
      <c r="C6082" s="302"/>
      <c r="D6082" s="7"/>
      <c r="E6082" s="7"/>
      <c r="F6082" s="7"/>
      <c r="G6082" s="32"/>
      <c r="H6082" s="7"/>
      <c r="I6082" s="7"/>
    </row>
    <row r="6083" spans="1:9">
      <c r="A6083" s="7"/>
      <c r="B6083" s="7"/>
      <c r="C6083" s="302"/>
      <c r="D6083" s="7"/>
      <c r="E6083" s="7"/>
      <c r="F6083" s="7"/>
      <c r="G6083" s="32"/>
      <c r="H6083" s="7"/>
      <c r="I6083" s="7"/>
    </row>
    <row r="6084" spans="1:9">
      <c r="A6084" s="7"/>
      <c r="B6084" s="7"/>
      <c r="C6084" s="302"/>
      <c r="D6084" s="7"/>
      <c r="E6084" s="7"/>
      <c r="F6084" s="7"/>
      <c r="G6084" s="32"/>
      <c r="H6084" s="7"/>
      <c r="I6084" s="7"/>
    </row>
    <row r="6085" spans="1:9">
      <c r="A6085" s="7"/>
      <c r="B6085" s="7"/>
      <c r="C6085" s="302"/>
      <c r="D6085" s="7"/>
      <c r="E6085" s="7"/>
      <c r="F6085" s="7"/>
      <c r="G6085" s="32"/>
      <c r="H6085" s="7"/>
      <c r="I6085" s="7"/>
    </row>
    <row r="6086" spans="1:9">
      <c r="A6086" s="7"/>
      <c r="B6086" s="7"/>
      <c r="C6086" s="302"/>
      <c r="D6086" s="7"/>
      <c r="E6086" s="7"/>
      <c r="F6086" s="7"/>
      <c r="G6086" s="32"/>
      <c r="H6086" s="7"/>
      <c r="I6086" s="7"/>
    </row>
    <row r="6087" spans="1:9">
      <c r="A6087" s="7"/>
      <c r="B6087" s="7"/>
      <c r="C6087" s="302"/>
      <c r="D6087" s="7"/>
      <c r="E6087" s="7"/>
      <c r="F6087" s="7"/>
      <c r="G6087" s="32"/>
      <c r="H6087" s="7"/>
      <c r="I6087" s="7"/>
    </row>
    <row r="6088" spans="1:9">
      <c r="A6088" s="7"/>
      <c r="B6088" s="7"/>
      <c r="C6088" s="302"/>
      <c r="D6088" s="7"/>
      <c r="E6088" s="7"/>
      <c r="F6088" s="7"/>
      <c r="G6088" s="32"/>
      <c r="H6088" s="7"/>
      <c r="I6088" s="7"/>
    </row>
    <row r="6089" spans="1:9">
      <c r="A6089" s="7"/>
      <c r="B6089" s="7"/>
      <c r="C6089" s="302"/>
      <c r="D6089" s="7"/>
      <c r="E6089" s="7"/>
      <c r="F6089" s="7"/>
      <c r="G6089" s="32"/>
      <c r="H6089" s="7"/>
      <c r="I6089" s="7"/>
    </row>
    <row r="6090" spans="1:9">
      <c r="A6090" s="7"/>
      <c r="B6090" s="7"/>
      <c r="C6090" s="302"/>
      <c r="D6090" s="7"/>
      <c r="E6090" s="7"/>
      <c r="F6090" s="7"/>
      <c r="G6090" s="32"/>
      <c r="H6090" s="7"/>
      <c r="I6090" s="7"/>
    </row>
    <row r="6091" spans="1:9">
      <c r="A6091" s="7"/>
      <c r="B6091" s="7"/>
      <c r="C6091" s="302"/>
      <c r="D6091" s="7"/>
      <c r="E6091" s="7"/>
      <c r="F6091" s="7"/>
      <c r="G6091" s="32"/>
      <c r="H6091" s="7"/>
      <c r="I6091" s="7"/>
    </row>
    <row r="6092" spans="1:9">
      <c r="A6092" s="7"/>
      <c r="B6092" s="7"/>
      <c r="C6092" s="302"/>
      <c r="D6092" s="7"/>
      <c r="E6092" s="7"/>
      <c r="F6092" s="7"/>
      <c r="G6092" s="32"/>
      <c r="H6092" s="7"/>
      <c r="I6092" s="7"/>
    </row>
    <row r="6093" spans="1:9">
      <c r="A6093" s="7"/>
      <c r="B6093" s="7"/>
      <c r="C6093" s="302"/>
      <c r="D6093" s="7"/>
      <c r="E6093" s="7"/>
      <c r="F6093" s="7"/>
      <c r="G6093" s="32"/>
      <c r="H6093" s="7"/>
      <c r="I6093" s="7"/>
    </row>
    <row r="6094" spans="1:9">
      <c r="A6094" s="7"/>
      <c r="B6094" s="7"/>
      <c r="C6094" s="302"/>
      <c r="D6094" s="7"/>
      <c r="E6094" s="7"/>
      <c r="F6094" s="7"/>
      <c r="G6094" s="32"/>
      <c r="H6094" s="7"/>
      <c r="I6094" s="7"/>
    </row>
    <row r="6095" spans="1:9">
      <c r="A6095" s="7"/>
      <c r="B6095" s="7"/>
      <c r="C6095" s="302"/>
      <c r="D6095" s="7"/>
      <c r="E6095" s="7"/>
      <c r="F6095" s="7"/>
      <c r="G6095" s="32"/>
      <c r="H6095" s="7"/>
      <c r="I6095" s="7"/>
    </row>
    <row r="6096" spans="1:9">
      <c r="A6096" s="7"/>
      <c r="B6096" s="7"/>
      <c r="C6096" s="302"/>
      <c r="D6096" s="7"/>
      <c r="E6096" s="7"/>
      <c r="F6096" s="7"/>
      <c r="G6096" s="32"/>
      <c r="H6096" s="7"/>
      <c r="I6096" s="7"/>
    </row>
    <row r="6097" spans="1:9">
      <c r="A6097" s="7"/>
      <c r="B6097" s="7"/>
      <c r="C6097" s="302"/>
      <c r="D6097" s="7"/>
      <c r="E6097" s="7"/>
      <c r="F6097" s="7"/>
      <c r="G6097" s="32"/>
      <c r="H6097" s="7"/>
      <c r="I6097" s="7"/>
    </row>
    <row r="6098" spans="1:9">
      <c r="A6098" s="7"/>
      <c r="B6098" s="7"/>
      <c r="C6098" s="302"/>
      <c r="D6098" s="7"/>
      <c r="E6098" s="7"/>
      <c r="F6098" s="7"/>
      <c r="G6098" s="32"/>
      <c r="H6098" s="7"/>
      <c r="I6098" s="7"/>
    </row>
    <row r="6099" spans="1:9">
      <c r="A6099" s="7"/>
      <c r="B6099" s="7"/>
      <c r="C6099" s="302"/>
      <c r="D6099" s="7"/>
      <c r="E6099" s="7"/>
      <c r="F6099" s="7"/>
      <c r="G6099" s="32"/>
      <c r="H6099" s="7"/>
      <c r="I6099" s="7"/>
    </row>
    <row r="6100" spans="1:9">
      <c r="A6100" s="7"/>
      <c r="B6100" s="7"/>
      <c r="C6100" s="302"/>
      <c r="D6100" s="7"/>
      <c r="E6100" s="7"/>
      <c r="F6100" s="7"/>
      <c r="G6100" s="32"/>
      <c r="H6100" s="7"/>
      <c r="I6100" s="7"/>
    </row>
    <row r="6101" spans="1:9">
      <c r="A6101" s="7"/>
      <c r="B6101" s="7"/>
      <c r="C6101" s="302"/>
      <c r="D6101" s="7"/>
      <c r="E6101" s="7"/>
      <c r="F6101" s="7"/>
      <c r="G6101" s="32"/>
      <c r="H6101" s="7"/>
      <c r="I6101" s="7"/>
    </row>
    <row r="6102" spans="1:9">
      <c r="A6102" s="7"/>
      <c r="B6102" s="7"/>
      <c r="C6102" s="302"/>
      <c r="D6102" s="7"/>
      <c r="E6102" s="7"/>
      <c r="F6102" s="7"/>
      <c r="G6102" s="32"/>
      <c r="H6102" s="7"/>
      <c r="I6102" s="7"/>
    </row>
    <row r="6103" spans="1:9">
      <c r="A6103" s="7"/>
      <c r="B6103" s="7"/>
      <c r="C6103" s="302"/>
      <c r="D6103" s="7"/>
      <c r="E6103" s="7"/>
      <c r="F6103" s="7"/>
      <c r="G6103" s="32"/>
      <c r="H6103" s="7"/>
      <c r="I6103" s="7"/>
    </row>
    <row r="6104" spans="1:9">
      <c r="A6104" s="7"/>
      <c r="B6104" s="7"/>
      <c r="C6104" s="302"/>
      <c r="D6104" s="7"/>
      <c r="E6104" s="7"/>
      <c r="F6104" s="7"/>
      <c r="G6104" s="32"/>
      <c r="H6104" s="7"/>
      <c r="I6104" s="7"/>
    </row>
    <row r="6105" spans="1:9">
      <c r="A6105" s="7"/>
      <c r="B6105" s="7"/>
      <c r="C6105" s="302"/>
      <c r="D6105" s="7"/>
      <c r="E6105" s="7"/>
      <c r="F6105" s="7"/>
      <c r="G6105" s="32"/>
      <c r="H6105" s="7"/>
      <c r="I6105" s="7"/>
    </row>
    <row r="6106" spans="1:9">
      <c r="A6106" s="7"/>
      <c r="B6106" s="7"/>
      <c r="C6106" s="302"/>
      <c r="D6106" s="7"/>
      <c r="E6106" s="7"/>
      <c r="F6106" s="7"/>
      <c r="G6106" s="32"/>
      <c r="H6106" s="7"/>
      <c r="I6106" s="7"/>
    </row>
    <row r="6107" spans="1:9">
      <c r="A6107" s="7"/>
      <c r="B6107" s="7"/>
      <c r="C6107" s="302"/>
      <c r="D6107" s="7"/>
      <c r="E6107" s="7"/>
      <c r="F6107" s="7"/>
      <c r="G6107" s="32"/>
      <c r="H6107" s="7"/>
      <c r="I6107" s="7"/>
    </row>
    <row r="6108" spans="1:9">
      <c r="A6108" s="7"/>
      <c r="B6108" s="7"/>
      <c r="C6108" s="302"/>
      <c r="D6108" s="7"/>
      <c r="E6108" s="7"/>
      <c r="F6108" s="7"/>
      <c r="G6108" s="32"/>
      <c r="H6108" s="7"/>
      <c r="I6108" s="7"/>
    </row>
    <row r="6109" spans="1:9">
      <c r="A6109" s="7"/>
      <c r="B6109" s="7"/>
      <c r="C6109" s="302"/>
      <c r="D6109" s="7"/>
      <c r="E6109" s="7"/>
      <c r="F6109" s="7"/>
      <c r="G6109" s="32"/>
      <c r="H6109" s="7"/>
      <c r="I6109" s="7"/>
    </row>
    <row r="6110" spans="1:9">
      <c r="A6110" s="7"/>
      <c r="B6110" s="7"/>
      <c r="C6110" s="302"/>
      <c r="D6110" s="7"/>
      <c r="E6110" s="7"/>
      <c r="F6110" s="7"/>
      <c r="G6110" s="32"/>
      <c r="H6110" s="7"/>
      <c r="I6110" s="7"/>
    </row>
    <row r="6111" spans="1:9">
      <c r="A6111" s="7"/>
      <c r="B6111" s="7"/>
      <c r="C6111" s="302"/>
      <c r="D6111" s="7"/>
      <c r="E6111" s="7"/>
      <c r="F6111" s="7"/>
      <c r="G6111" s="32"/>
      <c r="H6111" s="7"/>
      <c r="I6111" s="7"/>
    </row>
    <row r="6112" spans="1:9">
      <c r="A6112" s="7"/>
      <c r="B6112" s="7"/>
      <c r="C6112" s="302"/>
      <c r="D6112" s="7"/>
      <c r="E6112" s="7"/>
      <c r="F6112" s="7"/>
      <c r="G6112" s="32"/>
      <c r="H6112" s="7"/>
      <c r="I6112" s="7"/>
    </row>
    <row r="6113" spans="1:9">
      <c r="A6113" s="7"/>
      <c r="B6113" s="7"/>
      <c r="C6113" s="302"/>
      <c r="D6113" s="7"/>
      <c r="E6113" s="7"/>
      <c r="F6113" s="7"/>
      <c r="G6113" s="32"/>
      <c r="H6113" s="7"/>
      <c r="I6113" s="7"/>
    </row>
    <row r="6114" spans="1:9">
      <c r="A6114" s="7"/>
      <c r="B6114" s="7"/>
      <c r="C6114" s="302"/>
      <c r="D6114" s="7"/>
      <c r="E6114" s="7"/>
      <c r="F6114" s="7"/>
      <c r="G6114" s="32"/>
      <c r="H6114" s="7"/>
      <c r="I6114" s="7"/>
    </row>
    <row r="6115" spans="1:9">
      <c r="A6115" s="7"/>
      <c r="B6115" s="7"/>
      <c r="C6115" s="302"/>
      <c r="D6115" s="7"/>
      <c r="E6115" s="7"/>
      <c r="F6115" s="7"/>
      <c r="G6115" s="32"/>
      <c r="H6115" s="7"/>
      <c r="I6115" s="7"/>
    </row>
    <row r="6116" spans="1:9">
      <c r="A6116" s="7"/>
      <c r="B6116" s="7"/>
      <c r="C6116" s="302"/>
      <c r="D6116" s="7"/>
      <c r="E6116" s="7"/>
      <c r="F6116" s="7"/>
      <c r="G6116" s="32"/>
      <c r="H6116" s="7"/>
      <c r="I6116" s="7"/>
    </row>
    <row r="6117" spans="1:9">
      <c r="A6117" s="7"/>
      <c r="B6117" s="7"/>
      <c r="C6117" s="302"/>
      <c r="D6117" s="7"/>
      <c r="E6117" s="7"/>
      <c r="F6117" s="7"/>
      <c r="G6117" s="32"/>
      <c r="H6117" s="7"/>
      <c r="I6117" s="7"/>
    </row>
    <row r="6118" spans="1:9">
      <c r="A6118" s="7"/>
      <c r="B6118" s="7"/>
      <c r="C6118" s="302"/>
      <c r="D6118" s="7"/>
      <c r="E6118" s="7"/>
      <c r="F6118" s="7"/>
      <c r="G6118" s="32"/>
      <c r="H6118" s="7"/>
      <c r="I6118" s="7"/>
    </row>
    <row r="6119" spans="1:9">
      <c r="A6119" s="7"/>
      <c r="B6119" s="7"/>
      <c r="C6119" s="302"/>
      <c r="D6119" s="7"/>
      <c r="E6119" s="7"/>
      <c r="F6119" s="7"/>
      <c r="G6119" s="32"/>
      <c r="H6119" s="7"/>
      <c r="I6119" s="7"/>
    </row>
    <row r="6120" spans="1:9">
      <c r="A6120" s="7"/>
      <c r="B6120" s="7"/>
      <c r="C6120" s="302"/>
      <c r="D6120" s="7"/>
      <c r="E6120" s="7"/>
      <c r="F6120" s="7"/>
      <c r="G6120" s="32"/>
      <c r="H6120" s="7"/>
      <c r="I6120" s="7"/>
    </row>
    <row r="6121" spans="1:9">
      <c r="A6121" s="7"/>
      <c r="B6121" s="7"/>
      <c r="C6121" s="302"/>
      <c r="D6121" s="7"/>
      <c r="E6121" s="7"/>
      <c r="F6121" s="7"/>
      <c r="G6121" s="32"/>
      <c r="H6121" s="7"/>
      <c r="I6121" s="7"/>
    </row>
    <row r="6122" spans="1:9">
      <c r="A6122" s="7"/>
      <c r="B6122" s="7"/>
      <c r="C6122" s="302"/>
      <c r="D6122" s="7"/>
      <c r="E6122" s="7"/>
      <c r="F6122" s="7"/>
      <c r="G6122" s="32"/>
      <c r="H6122" s="7"/>
      <c r="I6122" s="7"/>
    </row>
    <row r="6123" spans="1:9">
      <c r="A6123" s="7"/>
      <c r="B6123" s="7"/>
      <c r="C6123" s="302"/>
      <c r="D6123" s="7"/>
      <c r="E6123" s="7"/>
      <c r="F6123" s="7"/>
      <c r="G6123" s="32"/>
      <c r="H6123" s="7"/>
      <c r="I6123" s="7"/>
    </row>
    <row r="6124" spans="1:9">
      <c r="A6124" s="7"/>
      <c r="B6124" s="7"/>
      <c r="C6124" s="302"/>
      <c r="D6124" s="7"/>
      <c r="E6124" s="7"/>
      <c r="F6124" s="7"/>
      <c r="G6124" s="32"/>
      <c r="H6124" s="7"/>
      <c r="I6124" s="7"/>
    </row>
    <row r="6125" spans="1:9">
      <c r="A6125" s="7"/>
      <c r="B6125" s="7"/>
      <c r="C6125" s="302"/>
      <c r="D6125" s="7"/>
      <c r="E6125" s="7"/>
      <c r="F6125" s="7"/>
      <c r="G6125" s="32"/>
      <c r="H6125" s="7"/>
      <c r="I6125" s="7"/>
    </row>
    <row r="6126" spans="1:9">
      <c r="A6126" s="7"/>
      <c r="B6126" s="7"/>
      <c r="C6126" s="302"/>
      <c r="D6126" s="7"/>
      <c r="E6126" s="7"/>
      <c r="F6126" s="7"/>
      <c r="G6126" s="32"/>
      <c r="H6126" s="7"/>
      <c r="I6126" s="7"/>
    </row>
    <row r="6127" spans="1:9">
      <c r="A6127" s="7"/>
      <c r="B6127" s="7"/>
      <c r="C6127" s="302"/>
      <c r="D6127" s="7"/>
      <c r="E6127" s="7"/>
      <c r="F6127" s="7"/>
      <c r="G6127" s="32"/>
      <c r="H6127" s="7"/>
      <c r="I6127" s="7"/>
    </row>
    <row r="6128" spans="1:9">
      <c r="A6128" s="7"/>
      <c r="B6128" s="7"/>
      <c r="C6128" s="302"/>
      <c r="D6128" s="7"/>
      <c r="E6128" s="7"/>
      <c r="F6128" s="7"/>
      <c r="G6128" s="32"/>
      <c r="H6128" s="7"/>
      <c r="I6128" s="7"/>
    </row>
    <row r="6129" spans="1:9">
      <c r="A6129" s="7"/>
      <c r="B6129" s="7"/>
      <c r="C6129" s="302"/>
      <c r="D6129" s="7"/>
      <c r="E6129" s="7"/>
      <c r="F6129" s="7"/>
      <c r="G6129" s="32"/>
      <c r="H6129" s="7"/>
      <c r="I6129" s="7"/>
    </row>
    <row r="6130" spans="1:9">
      <c r="A6130" s="7"/>
      <c r="B6130" s="7"/>
      <c r="C6130" s="302"/>
      <c r="D6130" s="7"/>
      <c r="E6130" s="7"/>
      <c r="F6130" s="7"/>
      <c r="G6130" s="32"/>
      <c r="H6130" s="7"/>
      <c r="I6130" s="7"/>
    </row>
    <row r="6131" spans="1:9">
      <c r="A6131" s="7"/>
      <c r="B6131" s="7"/>
      <c r="C6131" s="302"/>
      <c r="D6131" s="7"/>
      <c r="E6131" s="7"/>
      <c r="F6131" s="7"/>
      <c r="G6131" s="32"/>
      <c r="H6131" s="7"/>
      <c r="I6131" s="7"/>
    </row>
    <row r="6132" spans="1:9">
      <c r="A6132" s="7"/>
      <c r="B6132" s="7"/>
      <c r="C6132" s="302"/>
      <c r="D6132" s="7"/>
      <c r="E6132" s="7"/>
      <c r="F6132" s="7"/>
      <c r="G6132" s="32"/>
      <c r="H6132" s="7"/>
      <c r="I6132" s="7"/>
    </row>
    <row r="6133" spans="1:9">
      <c r="A6133" s="7"/>
      <c r="B6133" s="7"/>
      <c r="C6133" s="302"/>
      <c r="D6133" s="7"/>
      <c r="E6133" s="7"/>
      <c r="F6133" s="7"/>
      <c r="G6133" s="32"/>
      <c r="H6133" s="7"/>
      <c r="I6133" s="7"/>
    </row>
    <row r="6134" spans="1:9">
      <c r="A6134" s="7"/>
      <c r="B6134" s="7"/>
      <c r="C6134" s="302"/>
      <c r="D6134" s="7"/>
      <c r="E6134" s="7"/>
      <c r="F6134" s="7"/>
      <c r="G6134" s="32"/>
      <c r="H6134" s="7"/>
      <c r="I6134" s="7"/>
    </row>
    <row r="6135" spans="1:9">
      <c r="A6135" s="7"/>
      <c r="B6135" s="7"/>
      <c r="C6135" s="302"/>
      <c r="D6135" s="7"/>
      <c r="E6135" s="7"/>
      <c r="F6135" s="7"/>
      <c r="G6135" s="32"/>
      <c r="H6135" s="7"/>
      <c r="I6135" s="7"/>
    </row>
    <row r="6136" spans="1:9">
      <c r="A6136" s="7"/>
      <c r="B6136" s="7"/>
      <c r="C6136" s="302"/>
      <c r="D6136" s="7"/>
      <c r="E6136" s="7"/>
      <c r="F6136" s="7"/>
      <c r="G6136" s="32"/>
      <c r="H6136" s="7"/>
      <c r="I6136" s="7"/>
    </row>
    <row r="6137" spans="1:9">
      <c r="A6137" s="7"/>
      <c r="B6137" s="7"/>
      <c r="C6137" s="302"/>
      <c r="D6137" s="7"/>
      <c r="E6137" s="7"/>
      <c r="F6137" s="7"/>
      <c r="G6137" s="32"/>
      <c r="H6137" s="7"/>
      <c r="I6137" s="7"/>
    </row>
    <row r="6138" spans="1:9">
      <c r="A6138" s="7"/>
      <c r="B6138" s="7"/>
      <c r="C6138" s="302"/>
      <c r="D6138" s="7"/>
      <c r="E6138" s="7"/>
      <c r="F6138" s="7"/>
      <c r="G6138" s="32"/>
      <c r="H6138" s="7"/>
      <c r="I6138" s="7"/>
    </row>
    <row r="6139" spans="1:9">
      <c r="A6139" s="7"/>
      <c r="B6139" s="7"/>
      <c r="C6139" s="302"/>
      <c r="D6139" s="7"/>
      <c r="E6139" s="7"/>
      <c r="F6139" s="7"/>
      <c r="G6139" s="32"/>
      <c r="H6139" s="7"/>
      <c r="I6139" s="7"/>
    </row>
    <row r="6140" spans="1:9">
      <c r="A6140" s="7"/>
      <c r="B6140" s="7"/>
      <c r="C6140" s="302"/>
      <c r="D6140" s="7"/>
      <c r="E6140" s="7"/>
      <c r="F6140" s="7"/>
      <c r="G6140" s="32"/>
      <c r="H6140" s="7"/>
      <c r="I6140" s="7"/>
    </row>
    <row r="6141" spans="1:9">
      <c r="A6141" s="7"/>
      <c r="B6141" s="7"/>
      <c r="C6141" s="302"/>
      <c r="D6141" s="7"/>
      <c r="E6141" s="7"/>
      <c r="F6141" s="7"/>
      <c r="G6141" s="32"/>
      <c r="H6141" s="7"/>
      <c r="I6141" s="7"/>
    </row>
    <row r="6142" spans="1:9">
      <c r="A6142" s="7"/>
      <c r="B6142" s="7"/>
      <c r="C6142" s="302"/>
      <c r="D6142" s="7"/>
      <c r="E6142" s="7"/>
      <c r="F6142" s="7"/>
      <c r="G6142" s="32"/>
      <c r="H6142" s="7"/>
      <c r="I6142" s="7"/>
    </row>
    <row r="6143" spans="1:9">
      <c r="A6143" s="7"/>
      <c r="B6143" s="7"/>
      <c r="C6143" s="302"/>
      <c r="D6143" s="7"/>
      <c r="E6143" s="7"/>
      <c r="F6143" s="7"/>
      <c r="G6143" s="32"/>
      <c r="H6143" s="7"/>
      <c r="I6143" s="7"/>
    </row>
    <row r="6144" spans="1:9">
      <c r="A6144" s="7"/>
      <c r="B6144" s="7"/>
      <c r="C6144" s="302"/>
      <c r="D6144" s="7"/>
      <c r="E6144" s="7"/>
      <c r="F6144" s="7"/>
      <c r="G6144" s="32"/>
      <c r="H6144" s="7"/>
      <c r="I6144" s="7"/>
    </row>
    <row r="6145" spans="1:9">
      <c r="A6145" s="7"/>
      <c r="B6145" s="7"/>
      <c r="C6145" s="302"/>
      <c r="D6145" s="7"/>
      <c r="E6145" s="7"/>
      <c r="F6145" s="7"/>
      <c r="G6145" s="32"/>
      <c r="H6145" s="7"/>
      <c r="I6145" s="7"/>
    </row>
    <row r="6146" spans="1:9">
      <c r="A6146" s="7"/>
      <c r="B6146" s="7"/>
      <c r="C6146" s="302"/>
      <c r="D6146" s="7"/>
      <c r="E6146" s="7"/>
      <c r="F6146" s="7"/>
      <c r="G6146" s="32"/>
      <c r="H6146" s="7"/>
      <c r="I6146" s="7"/>
    </row>
    <row r="6147" spans="1:9">
      <c r="A6147" s="7"/>
      <c r="B6147" s="7"/>
      <c r="C6147" s="302"/>
      <c r="D6147" s="7"/>
      <c r="E6147" s="7"/>
      <c r="F6147" s="7"/>
      <c r="G6147" s="32"/>
      <c r="H6147" s="7"/>
      <c r="I6147" s="7"/>
    </row>
    <row r="6148" spans="1:9">
      <c r="A6148" s="7"/>
      <c r="B6148" s="7"/>
      <c r="C6148" s="302"/>
      <c r="D6148" s="7"/>
      <c r="E6148" s="7"/>
      <c r="F6148" s="7"/>
      <c r="G6148" s="32"/>
      <c r="H6148" s="7"/>
      <c r="I6148" s="7"/>
    </row>
    <row r="6149" spans="1:9">
      <c r="A6149" s="7"/>
      <c r="B6149" s="7"/>
      <c r="C6149" s="302"/>
      <c r="D6149" s="7"/>
      <c r="E6149" s="7"/>
      <c r="F6149" s="7"/>
      <c r="G6149" s="32"/>
      <c r="H6149" s="7"/>
      <c r="I6149" s="7"/>
    </row>
    <row r="6150" spans="1:9">
      <c r="A6150" s="7"/>
      <c r="B6150" s="7"/>
      <c r="C6150" s="302"/>
      <c r="D6150" s="7"/>
      <c r="E6150" s="7"/>
      <c r="F6150" s="7"/>
      <c r="G6150" s="32"/>
      <c r="H6150" s="7"/>
      <c r="I6150" s="7"/>
    </row>
    <row r="6151" spans="1:9">
      <c r="A6151" s="7"/>
      <c r="B6151" s="7"/>
      <c r="C6151" s="302"/>
      <c r="D6151" s="7"/>
      <c r="E6151" s="7"/>
      <c r="F6151" s="7"/>
      <c r="G6151" s="32"/>
      <c r="H6151" s="7"/>
      <c r="I6151" s="7"/>
    </row>
    <row r="6152" spans="1:9">
      <c r="A6152" s="7"/>
      <c r="B6152" s="7"/>
      <c r="C6152" s="302"/>
      <c r="D6152" s="7"/>
      <c r="E6152" s="7"/>
      <c r="F6152" s="7"/>
      <c r="G6152" s="32"/>
      <c r="H6152" s="7"/>
      <c r="I6152" s="7"/>
    </row>
    <row r="6153" spans="1:9">
      <c r="A6153" s="7"/>
      <c r="B6153" s="7"/>
      <c r="C6153" s="302"/>
      <c r="D6153" s="7"/>
      <c r="E6153" s="7"/>
      <c r="F6153" s="7"/>
      <c r="G6153" s="32"/>
      <c r="H6153" s="7"/>
      <c r="I6153" s="7"/>
    </row>
    <row r="6154" spans="1:9">
      <c r="A6154" s="7"/>
      <c r="B6154" s="7"/>
      <c r="C6154" s="302"/>
      <c r="D6154" s="7"/>
      <c r="E6154" s="7"/>
      <c r="F6154" s="7"/>
      <c r="G6154" s="32"/>
      <c r="H6154" s="7"/>
      <c r="I6154" s="7"/>
    </row>
    <row r="6155" spans="1:9">
      <c r="A6155" s="7"/>
      <c r="B6155" s="7"/>
      <c r="C6155" s="302"/>
      <c r="D6155" s="7"/>
      <c r="E6155" s="7"/>
      <c r="F6155" s="7"/>
      <c r="G6155" s="32"/>
      <c r="H6155" s="7"/>
      <c r="I6155" s="7"/>
    </row>
    <row r="6156" spans="1:9">
      <c r="A6156" s="7"/>
      <c r="B6156" s="7"/>
      <c r="C6156" s="302"/>
      <c r="D6156" s="7"/>
      <c r="E6156" s="7"/>
      <c r="F6156" s="7"/>
      <c r="G6156" s="32"/>
      <c r="H6156" s="7"/>
      <c r="I6156" s="7"/>
    </row>
    <row r="6157" spans="1:9">
      <c r="A6157" s="7"/>
      <c r="B6157" s="7"/>
      <c r="C6157" s="302"/>
      <c r="D6157" s="7"/>
      <c r="E6157" s="7"/>
      <c r="F6157" s="7"/>
      <c r="G6157" s="32"/>
      <c r="H6157" s="7"/>
      <c r="I6157" s="7"/>
    </row>
    <row r="6158" spans="1:9">
      <c r="A6158" s="7"/>
      <c r="B6158" s="7"/>
      <c r="C6158" s="302"/>
      <c r="D6158" s="7"/>
      <c r="E6158" s="7"/>
      <c r="F6158" s="7"/>
      <c r="G6158" s="32"/>
      <c r="H6158" s="7"/>
      <c r="I6158" s="7"/>
    </row>
    <row r="6159" spans="1:9">
      <c r="A6159" s="7"/>
      <c r="B6159" s="7"/>
      <c r="C6159" s="302"/>
      <c r="D6159" s="7"/>
      <c r="E6159" s="7"/>
      <c r="F6159" s="7"/>
      <c r="G6159" s="32"/>
      <c r="H6159" s="7"/>
      <c r="I6159" s="7"/>
    </row>
    <row r="6160" spans="1:9">
      <c r="A6160" s="7"/>
      <c r="B6160" s="7"/>
      <c r="C6160" s="302"/>
      <c r="D6160" s="7"/>
      <c r="E6160" s="7"/>
      <c r="F6160" s="7"/>
      <c r="G6160" s="32"/>
      <c r="H6160" s="7"/>
      <c r="I6160" s="7"/>
    </row>
    <row r="6161" spans="1:9">
      <c r="A6161" s="7"/>
      <c r="B6161" s="7"/>
      <c r="C6161" s="302"/>
      <c r="D6161" s="7"/>
      <c r="E6161" s="7"/>
      <c r="F6161" s="7"/>
      <c r="G6161" s="32"/>
      <c r="H6161" s="7"/>
      <c r="I6161" s="7"/>
    </row>
    <row r="6162" spans="1:9">
      <c r="A6162" s="7"/>
      <c r="B6162" s="7"/>
      <c r="C6162" s="302"/>
      <c r="D6162" s="7"/>
      <c r="E6162" s="7"/>
      <c r="F6162" s="7"/>
      <c r="G6162" s="32"/>
      <c r="H6162" s="7"/>
      <c r="I6162" s="7"/>
    </row>
    <row r="6163" spans="1:9">
      <c r="A6163" s="7"/>
      <c r="B6163" s="7"/>
      <c r="C6163" s="302"/>
      <c r="D6163" s="7"/>
      <c r="E6163" s="7"/>
      <c r="F6163" s="7"/>
      <c r="G6163" s="32"/>
      <c r="H6163" s="7"/>
      <c r="I6163" s="7"/>
    </row>
    <row r="6164" spans="1:9">
      <c r="A6164" s="7"/>
      <c r="B6164" s="7"/>
      <c r="C6164" s="302"/>
      <c r="D6164" s="7"/>
      <c r="E6164" s="7"/>
      <c r="F6164" s="7"/>
      <c r="G6164" s="32"/>
      <c r="H6164" s="7"/>
      <c r="I6164" s="7"/>
    </row>
    <row r="6165" spans="1:9">
      <c r="A6165" s="7"/>
      <c r="B6165" s="7"/>
      <c r="C6165" s="302"/>
      <c r="D6165" s="7"/>
      <c r="E6165" s="7"/>
      <c r="F6165" s="7"/>
      <c r="G6165" s="32"/>
      <c r="H6165" s="7"/>
      <c r="I6165" s="7"/>
    </row>
    <row r="6166" spans="1:9">
      <c r="A6166" s="7"/>
      <c r="B6166" s="7"/>
      <c r="C6166" s="302"/>
      <c r="D6166" s="7"/>
      <c r="E6166" s="7"/>
      <c r="F6166" s="7"/>
      <c r="G6166" s="32"/>
      <c r="H6166" s="7"/>
      <c r="I6166" s="7"/>
    </row>
    <row r="6167" spans="1:9">
      <c r="A6167" s="7"/>
      <c r="B6167" s="7"/>
      <c r="C6167" s="302"/>
      <c r="D6167" s="7"/>
      <c r="E6167" s="7"/>
      <c r="F6167" s="7"/>
      <c r="G6167" s="32"/>
      <c r="H6167" s="7"/>
      <c r="I6167" s="7"/>
    </row>
    <row r="6168" spans="1:9">
      <c r="A6168" s="7"/>
      <c r="B6168" s="7"/>
      <c r="C6168" s="302"/>
      <c r="D6168" s="7"/>
      <c r="E6168" s="7"/>
      <c r="F6168" s="7"/>
      <c r="G6168" s="32"/>
      <c r="H6168" s="7"/>
      <c r="I6168" s="7"/>
    </row>
    <row r="6169" spans="1:9">
      <c r="A6169" s="7"/>
      <c r="B6169" s="7"/>
      <c r="C6169" s="302"/>
      <c r="D6169" s="7"/>
      <c r="E6169" s="7"/>
      <c r="F6169" s="7"/>
      <c r="G6169" s="32"/>
      <c r="H6169" s="7"/>
      <c r="I6169" s="7"/>
    </row>
    <row r="6170" spans="1:9">
      <c r="A6170" s="7"/>
      <c r="B6170" s="7"/>
      <c r="C6170" s="302"/>
      <c r="D6170" s="7"/>
      <c r="E6170" s="7"/>
      <c r="F6170" s="7"/>
      <c r="G6170" s="32"/>
      <c r="H6170" s="7"/>
      <c r="I6170" s="7"/>
    </row>
    <row r="6171" spans="1:9">
      <c r="E6171" s="7"/>
      <c r="F6171" s="7"/>
    </row>
    <row r="6172" spans="1:9">
      <c r="E6172" s="7"/>
      <c r="F6172" s="7"/>
    </row>
    <row r="6173" spans="1:9">
      <c r="F6173" s="7"/>
    </row>
    <row r="6174" spans="1:9">
      <c r="E6174" s="7"/>
      <c r="F6174" s="7"/>
    </row>
    <row r="6175" spans="1:9">
      <c r="F6175" s="7"/>
    </row>
    <row r="6176" spans="1:9">
      <c r="F6176" s="7"/>
    </row>
    <row r="6177" spans="5:6">
      <c r="F6177" s="7"/>
    </row>
    <row r="6178" spans="5:6">
      <c r="F6178" s="7"/>
    </row>
    <row r="6179" spans="5:6">
      <c r="F6179" s="7"/>
    </row>
    <row r="6180" spans="5:6">
      <c r="E6180" s="7"/>
      <c r="F6180" s="7"/>
    </row>
    <row r="6181" spans="5:6">
      <c r="E6181" s="7"/>
      <c r="F6181" s="7"/>
    </row>
    <row r="6182" spans="5:6">
      <c r="E6182" s="7"/>
      <c r="F6182" s="7"/>
    </row>
    <row r="6183" spans="5:6">
      <c r="E6183" s="7"/>
      <c r="F6183" s="7"/>
    </row>
    <row r="6184" spans="5:6">
      <c r="F6184" s="7"/>
    </row>
    <row r="6185" spans="5:6">
      <c r="E6185" s="7"/>
      <c r="F6185" s="7"/>
    </row>
    <row r="6186" spans="5:6">
      <c r="E6186" s="7"/>
      <c r="F6186" s="7"/>
    </row>
    <row r="6187" spans="5:6">
      <c r="F6187" s="7"/>
    </row>
    <row r="6188" spans="5:6">
      <c r="E6188" s="7"/>
      <c r="F6188" s="7"/>
    </row>
    <row r="6189" spans="5:6">
      <c r="F6189" s="7"/>
    </row>
    <row r="6190" spans="5:6">
      <c r="F6190" s="7"/>
    </row>
    <row r="6191" spans="5:6">
      <c r="E6191" s="7"/>
      <c r="F6191" s="7"/>
    </row>
    <row r="6192" spans="5:6">
      <c r="E6192" s="7"/>
      <c r="F6192" s="7"/>
    </row>
    <row r="6193" spans="5:6">
      <c r="F6193" s="7"/>
    </row>
    <row r="6194" spans="5:6">
      <c r="E6194" s="7"/>
      <c r="F6194" s="7"/>
    </row>
    <row r="6195" spans="5:6">
      <c r="F6195" s="7"/>
    </row>
    <row r="6196" spans="5:6">
      <c r="F6196" s="7"/>
    </row>
    <row r="6197" spans="5:6">
      <c r="E6197" s="7"/>
      <c r="F6197" s="7"/>
    </row>
    <row r="6198" spans="5:6">
      <c r="E6198" s="7"/>
      <c r="F6198" s="7"/>
    </row>
    <row r="6199" spans="5:6">
      <c r="F6199" s="7"/>
    </row>
    <row r="6200" spans="5:6">
      <c r="F6200" s="7"/>
    </row>
    <row r="6201" spans="5:6">
      <c r="F6201" s="7"/>
    </row>
    <row r="6202" spans="5:6">
      <c r="F6202" s="7"/>
    </row>
    <row r="6203" spans="5:6">
      <c r="F6203" s="7"/>
    </row>
    <row r="6204" spans="5:6">
      <c r="F6204" s="7"/>
    </row>
    <row r="6205" spans="5:6">
      <c r="F6205" s="7"/>
    </row>
    <row r="6206" spans="5:6">
      <c r="F6206" s="7"/>
    </row>
    <row r="6207" spans="5:6">
      <c r="F6207" s="7"/>
    </row>
    <row r="6208" spans="5:6">
      <c r="F6208" s="7"/>
    </row>
    <row r="6209" spans="6:6">
      <c r="F6209" s="7"/>
    </row>
    <row r="6210" spans="6:6">
      <c r="F6210" s="7"/>
    </row>
    <row r="6211" spans="6:6">
      <c r="F6211" s="7"/>
    </row>
    <row r="6212" spans="6:6">
      <c r="F6212" s="7"/>
    </row>
    <row r="6213" spans="6:6">
      <c r="F6213" s="7"/>
    </row>
    <row r="6214" spans="6:6">
      <c r="F6214" s="7"/>
    </row>
    <row r="6215" spans="6:6">
      <c r="F6215" s="7"/>
    </row>
    <row r="6216" spans="6:6">
      <c r="F6216" s="7"/>
    </row>
    <row r="6217" spans="6:6">
      <c r="F6217" s="7"/>
    </row>
    <row r="6218" spans="6:6">
      <c r="F6218" s="7"/>
    </row>
    <row r="6219" spans="6:6">
      <c r="F6219" s="7"/>
    </row>
    <row r="6220" spans="6:6">
      <c r="F6220" s="7"/>
    </row>
    <row r="6221" spans="6:6">
      <c r="F6221" s="7"/>
    </row>
    <row r="6222" spans="6:6">
      <c r="F6222" s="7"/>
    </row>
    <row r="6223" spans="6:6">
      <c r="F6223" s="7"/>
    </row>
    <row r="6224" spans="6:6">
      <c r="F6224" s="7"/>
    </row>
    <row r="6225" spans="6:6">
      <c r="F6225" s="7"/>
    </row>
    <row r="6226" spans="6:6">
      <c r="F6226" s="7"/>
    </row>
    <row r="6227" spans="6:6">
      <c r="F6227" s="7"/>
    </row>
    <row r="6228" spans="6:6">
      <c r="F6228" s="7"/>
    </row>
    <row r="6229" spans="6:6">
      <c r="F6229" s="7"/>
    </row>
    <row r="6230" spans="6:6">
      <c r="F6230" s="7"/>
    </row>
    <row r="6231" spans="6:6">
      <c r="F6231" s="7"/>
    </row>
    <row r="6232" spans="6:6">
      <c r="F6232" s="7"/>
    </row>
    <row r="6233" spans="6:6">
      <c r="F6233" s="7"/>
    </row>
    <row r="6234" spans="6:6">
      <c r="F6234" s="7"/>
    </row>
    <row r="6235" spans="6:6">
      <c r="F6235" s="7"/>
    </row>
    <row r="6236" spans="6:6">
      <c r="F6236" s="7"/>
    </row>
    <row r="6237" spans="6:6">
      <c r="F6237" s="7"/>
    </row>
    <row r="6238" spans="6:6">
      <c r="F6238" s="7"/>
    </row>
    <row r="6239" spans="6:6">
      <c r="F6239" s="7"/>
    </row>
    <row r="6240" spans="6:6">
      <c r="F6240" s="7"/>
    </row>
    <row r="6241" spans="5:6">
      <c r="F6241" s="7"/>
    </row>
    <row r="6242" spans="5:6">
      <c r="F6242" s="7"/>
    </row>
    <row r="6243" spans="5:6">
      <c r="E6243" s="7"/>
      <c r="F6243" s="7"/>
    </row>
    <row r="6244" spans="5:6">
      <c r="F6244" s="7"/>
    </row>
    <row r="6245" spans="5:6">
      <c r="F6245" s="7"/>
    </row>
    <row r="6246" spans="5:6">
      <c r="F6246" s="7"/>
    </row>
    <row r="6247" spans="5:6">
      <c r="F6247" s="7"/>
    </row>
    <row r="6248" spans="5:6">
      <c r="F6248" s="7"/>
    </row>
    <row r="6249" spans="5:6">
      <c r="F6249" s="7"/>
    </row>
    <row r="6250" spans="5:6">
      <c r="F6250" s="7"/>
    </row>
    <row r="6251" spans="5:6">
      <c r="F6251" s="7"/>
    </row>
    <row r="6252" spans="5:6">
      <c r="F6252" s="7"/>
    </row>
    <row r="6253" spans="5:6">
      <c r="F6253" s="7"/>
    </row>
    <row r="6254" spans="5:6">
      <c r="F6254" s="7"/>
    </row>
    <row r="6255" spans="5:6">
      <c r="F6255" s="7"/>
    </row>
    <row r="6256" spans="5:6">
      <c r="F6256" s="7"/>
    </row>
    <row r="6257" spans="5:6">
      <c r="F6257" s="7"/>
    </row>
    <row r="6258" spans="5:6">
      <c r="F6258" s="7"/>
    </row>
    <row r="6259" spans="5:6">
      <c r="F6259" s="7"/>
    </row>
    <row r="6260" spans="5:6">
      <c r="F6260" s="7"/>
    </row>
    <row r="6261" spans="5:6">
      <c r="F6261" s="7"/>
    </row>
    <row r="6262" spans="5:6">
      <c r="F6262" s="7"/>
    </row>
    <row r="6263" spans="5:6">
      <c r="E6263" s="7"/>
      <c r="F6263" s="7"/>
    </row>
    <row r="6264" spans="5:6">
      <c r="F6264" s="7"/>
    </row>
    <row r="6265" spans="5:6">
      <c r="F6265" s="7"/>
    </row>
    <row r="6266" spans="5:6">
      <c r="E6266" s="7"/>
      <c r="F6266" s="7"/>
    </row>
    <row r="6267" spans="5:6">
      <c r="F6267" s="7"/>
    </row>
    <row r="6268" spans="5:6">
      <c r="F6268" s="7"/>
    </row>
    <row r="6269" spans="5:6">
      <c r="F6269" s="7"/>
    </row>
    <row r="6270" spans="5:6">
      <c r="F6270" s="7"/>
    </row>
    <row r="6271" spans="5:6">
      <c r="F6271" s="7"/>
    </row>
    <row r="6272" spans="5:6">
      <c r="F6272" s="7"/>
    </row>
    <row r="6273" spans="6:6">
      <c r="F6273" s="7"/>
    </row>
    <row r="6274" spans="6:6">
      <c r="F6274" s="7"/>
    </row>
    <row r="6275" spans="6:6">
      <c r="F6275" s="7"/>
    </row>
    <row r="6276" spans="6:6">
      <c r="F6276" s="7"/>
    </row>
    <row r="6277" spans="6:6">
      <c r="F6277" s="7"/>
    </row>
    <row r="6278" spans="6:6">
      <c r="F6278" s="7"/>
    </row>
    <row r="6279" spans="6:6">
      <c r="F6279" s="7"/>
    </row>
    <row r="6280" spans="6:6">
      <c r="F6280" s="7"/>
    </row>
    <row r="6281" spans="6:6">
      <c r="F6281" s="7"/>
    </row>
    <row r="6282" spans="6:6">
      <c r="F6282" s="7"/>
    </row>
    <row r="6283" spans="6:6">
      <c r="F6283" s="7"/>
    </row>
    <row r="6284" spans="6:6">
      <c r="F6284" s="7"/>
    </row>
    <row r="6285" spans="6:6">
      <c r="F6285" s="7"/>
    </row>
    <row r="6286" spans="6:6">
      <c r="F6286" s="7"/>
    </row>
    <row r="6287" spans="6:6">
      <c r="F6287" s="7"/>
    </row>
    <row r="6288" spans="6:6">
      <c r="F6288" s="7"/>
    </row>
    <row r="6289" spans="6:6">
      <c r="F6289" s="7"/>
    </row>
    <row r="6290" spans="6:6">
      <c r="F6290" s="7"/>
    </row>
    <row r="6291" spans="6:6">
      <c r="F6291" s="7"/>
    </row>
    <row r="6292" spans="6:6">
      <c r="F6292" s="7"/>
    </row>
    <row r="6293" spans="6:6">
      <c r="F6293" s="7"/>
    </row>
    <row r="6294" spans="6:6">
      <c r="F6294" s="7"/>
    </row>
    <row r="6295" spans="6:6">
      <c r="F6295" s="7"/>
    </row>
    <row r="6296" spans="6:6">
      <c r="F6296" s="7"/>
    </row>
    <row r="6297" spans="6:6">
      <c r="F6297" s="7"/>
    </row>
    <row r="6298" spans="6:6">
      <c r="F6298" s="7"/>
    </row>
    <row r="6299" spans="6:6">
      <c r="F6299" s="7"/>
    </row>
    <row r="7701" spans="7:7">
      <c r="G7701" s="293"/>
    </row>
    <row r="7702" spans="7:7">
      <c r="G7702" s="293"/>
    </row>
    <row r="7703" spans="7:7">
      <c r="G7703" s="293"/>
    </row>
    <row r="7704" spans="7:7">
      <c r="G7704" s="293"/>
    </row>
    <row r="7705" spans="7:7">
      <c r="G7705" s="293"/>
    </row>
    <row r="7706" spans="7:7">
      <c r="G7706" s="293"/>
    </row>
    <row r="7707" spans="7:7">
      <c r="G7707" s="293"/>
    </row>
    <row r="7708" spans="7:7">
      <c r="G7708" s="293"/>
    </row>
    <row r="7709" spans="7:7">
      <c r="G7709" s="293"/>
    </row>
    <row r="7710" spans="7:7">
      <c r="G7710" s="293"/>
    </row>
    <row r="7711" spans="7:7">
      <c r="G7711" s="293"/>
    </row>
    <row r="7712" spans="7:7">
      <c r="G7712" s="293"/>
    </row>
    <row r="7713" spans="7:7">
      <c r="G7713" s="293"/>
    </row>
    <row r="7714" spans="7:7">
      <c r="G7714" s="293"/>
    </row>
    <row r="7715" spans="7:7">
      <c r="G7715" s="293"/>
    </row>
    <row r="7716" spans="7:7">
      <c r="G7716" s="293"/>
    </row>
    <row r="7717" spans="7:7">
      <c r="G7717" s="293"/>
    </row>
    <row r="7718" spans="7:7">
      <c r="G7718" s="293"/>
    </row>
    <row r="7719" spans="7:7">
      <c r="G7719" s="293"/>
    </row>
    <row r="7720" spans="7:7">
      <c r="G7720" s="293"/>
    </row>
    <row r="7721" spans="7:7">
      <c r="G7721" s="293"/>
    </row>
    <row r="7722" spans="7:7">
      <c r="G7722" s="293"/>
    </row>
    <row r="7723" spans="7:7">
      <c r="G7723" s="293"/>
    </row>
    <row r="7724" spans="7:7">
      <c r="G7724" s="293"/>
    </row>
    <row r="7725" spans="7:7">
      <c r="G7725" s="293"/>
    </row>
    <row r="7726" spans="7:7">
      <c r="G7726" s="293"/>
    </row>
    <row r="7727" spans="7:7">
      <c r="G7727" s="293"/>
    </row>
    <row r="7728" spans="7:7">
      <c r="G7728" s="293"/>
    </row>
    <row r="7729" spans="7:7">
      <c r="G7729" s="293"/>
    </row>
    <row r="7730" spans="7:7">
      <c r="G7730" s="293"/>
    </row>
    <row r="7731" spans="7:7">
      <c r="G7731" s="293"/>
    </row>
    <row r="7732" spans="7:7">
      <c r="G7732" s="293"/>
    </row>
    <row r="7733" spans="7:7">
      <c r="G7733" s="293"/>
    </row>
    <row r="7734" spans="7:7">
      <c r="G7734" s="293"/>
    </row>
    <row r="7735" spans="7:7">
      <c r="G7735" s="293"/>
    </row>
    <row r="7736" spans="7:7">
      <c r="G7736" s="293"/>
    </row>
    <row r="7737" spans="7:7">
      <c r="G7737" s="293"/>
    </row>
    <row r="7738" spans="7:7">
      <c r="G7738" s="293"/>
    </row>
    <row r="7739" spans="7:7">
      <c r="G7739" s="293"/>
    </row>
    <row r="7740" spans="7:7">
      <c r="G7740" s="293"/>
    </row>
    <row r="7741" spans="7:7">
      <c r="G7741" s="293"/>
    </row>
    <row r="7742" spans="7:7">
      <c r="G7742" s="293"/>
    </row>
    <row r="7743" spans="7:7">
      <c r="G7743" s="293"/>
    </row>
    <row r="7744" spans="7:7">
      <c r="G7744" s="293"/>
    </row>
    <row r="7745" spans="7:7">
      <c r="G7745" s="293"/>
    </row>
    <row r="7746" spans="7:7">
      <c r="G7746" s="293"/>
    </row>
    <row r="7747" spans="7:7">
      <c r="G7747" s="293"/>
    </row>
    <row r="7748" spans="7:7">
      <c r="G7748" s="293"/>
    </row>
    <row r="7749" spans="7:7">
      <c r="G7749" s="293"/>
    </row>
    <row r="7750" spans="7:7">
      <c r="G7750" s="293"/>
    </row>
    <row r="7751" spans="7:7">
      <c r="G7751" s="293"/>
    </row>
    <row r="7752" spans="7:7">
      <c r="G7752" s="293"/>
    </row>
    <row r="7753" spans="7:7">
      <c r="G7753" s="293"/>
    </row>
    <row r="7754" spans="7:7">
      <c r="G7754" s="293"/>
    </row>
    <row r="7755" spans="7:7">
      <c r="G7755" s="293"/>
    </row>
    <row r="7756" spans="7:7">
      <c r="G7756" s="293"/>
    </row>
    <row r="7757" spans="7:7">
      <c r="G7757" s="293"/>
    </row>
    <row r="7758" spans="7:7">
      <c r="G7758" s="293"/>
    </row>
    <row r="7759" spans="7:7">
      <c r="G7759" s="293"/>
    </row>
    <row r="7760" spans="7:7">
      <c r="G7760" s="293"/>
    </row>
    <row r="7761" spans="7:7">
      <c r="G7761" s="293"/>
    </row>
    <row r="7762" spans="7:7">
      <c r="G7762" s="293"/>
    </row>
    <row r="7763" spans="7:7">
      <c r="G7763" s="293"/>
    </row>
    <row r="7764" spans="7:7">
      <c r="G7764" s="293"/>
    </row>
    <row r="7765" spans="7:7">
      <c r="G7765" s="293"/>
    </row>
    <row r="7766" spans="7:7">
      <c r="G7766" s="293"/>
    </row>
    <row r="7767" spans="7:7">
      <c r="G7767" s="293"/>
    </row>
    <row r="7768" spans="7:7">
      <c r="G7768" s="293"/>
    </row>
    <row r="7769" spans="7:7">
      <c r="G7769" s="293"/>
    </row>
    <row r="7770" spans="7:7">
      <c r="G7770" s="293"/>
    </row>
    <row r="7771" spans="7:7">
      <c r="G7771" s="293"/>
    </row>
    <row r="7772" spans="7:7">
      <c r="G7772" s="293"/>
    </row>
    <row r="7773" spans="7:7">
      <c r="G7773" s="293"/>
    </row>
    <row r="7774" spans="7:7">
      <c r="G7774" s="293"/>
    </row>
    <row r="7775" spans="7:7">
      <c r="G7775" s="293"/>
    </row>
    <row r="7776" spans="7:7">
      <c r="G7776" s="293"/>
    </row>
    <row r="7777" spans="7:7">
      <c r="G7777" s="293"/>
    </row>
    <row r="7778" spans="7:7">
      <c r="G7778" s="293"/>
    </row>
    <row r="7779" spans="7:7">
      <c r="G7779" s="293"/>
    </row>
    <row r="7780" spans="7:7">
      <c r="G7780" s="293"/>
    </row>
    <row r="7781" spans="7:7">
      <c r="G7781" s="293"/>
    </row>
    <row r="7782" spans="7:7">
      <c r="G7782" s="293"/>
    </row>
    <row r="7783" spans="7:7">
      <c r="G7783" s="293"/>
    </row>
    <row r="7784" spans="7:7">
      <c r="G7784" s="293"/>
    </row>
    <row r="7785" spans="7:7">
      <c r="G7785" s="293"/>
    </row>
    <row r="7786" spans="7:7">
      <c r="G7786" s="293"/>
    </row>
    <row r="7787" spans="7:7">
      <c r="G7787" s="293"/>
    </row>
    <row r="7788" spans="7:7">
      <c r="G7788" s="293"/>
    </row>
    <row r="7789" spans="7:7">
      <c r="G7789" s="293"/>
    </row>
    <row r="7790" spans="7:7">
      <c r="G7790" s="293"/>
    </row>
    <row r="7791" spans="7:7">
      <c r="G7791" s="293"/>
    </row>
    <row r="7792" spans="7:7">
      <c r="G7792" s="293"/>
    </row>
    <row r="7793" spans="7:7">
      <c r="G7793" s="293"/>
    </row>
    <row r="7794" spans="7:7">
      <c r="G7794" s="293"/>
    </row>
    <row r="7795" spans="7:7">
      <c r="G7795" s="293"/>
    </row>
    <row r="7796" spans="7:7">
      <c r="G7796" s="293"/>
    </row>
    <row r="7797" spans="7:7">
      <c r="G7797" s="293"/>
    </row>
    <row r="7798" spans="7:7">
      <c r="G7798" s="293"/>
    </row>
    <row r="7799" spans="7:7">
      <c r="G7799" s="293"/>
    </row>
    <row r="7800" spans="7:7">
      <c r="G7800" s="293"/>
    </row>
    <row r="7801" spans="7:7">
      <c r="G7801" s="293"/>
    </row>
    <row r="7802" spans="7:7">
      <c r="G7802" s="293"/>
    </row>
    <row r="7803" spans="7:7">
      <c r="G7803" s="293"/>
    </row>
    <row r="7804" spans="7:7">
      <c r="G7804" s="293"/>
    </row>
    <row r="7805" spans="7:7">
      <c r="G7805" s="293"/>
    </row>
    <row r="7806" spans="7:7">
      <c r="G7806" s="293"/>
    </row>
    <row r="7807" spans="7:7">
      <c r="G7807" s="293"/>
    </row>
    <row r="7808" spans="7:7">
      <c r="G7808" s="293"/>
    </row>
    <row r="7809" spans="7:7">
      <c r="G7809" s="293"/>
    </row>
    <row r="7810" spans="7:7">
      <c r="G7810" s="293"/>
    </row>
    <row r="7811" spans="7:7">
      <c r="G7811" s="293"/>
    </row>
    <row r="7812" spans="7:7">
      <c r="G7812" s="293"/>
    </row>
    <row r="7813" spans="7:7">
      <c r="G7813" s="293"/>
    </row>
    <row r="7814" spans="7:7">
      <c r="G7814" s="293"/>
    </row>
    <row r="7815" spans="7:7">
      <c r="G7815" s="293"/>
    </row>
    <row r="7816" spans="7:7">
      <c r="G7816" s="293"/>
    </row>
    <row r="7817" spans="7:7">
      <c r="G7817" s="293"/>
    </row>
    <row r="7818" spans="7:7">
      <c r="G7818" s="293"/>
    </row>
    <row r="7819" spans="7:7">
      <c r="G7819" s="293"/>
    </row>
    <row r="7820" spans="7:7">
      <c r="G7820" s="293"/>
    </row>
    <row r="7821" spans="7:7">
      <c r="G7821" s="293"/>
    </row>
    <row r="7822" spans="7:7">
      <c r="G7822" s="293"/>
    </row>
    <row r="7823" spans="7:7">
      <c r="G7823" s="293"/>
    </row>
    <row r="7824" spans="7:7">
      <c r="G7824" s="293"/>
    </row>
    <row r="7825" spans="7:7">
      <c r="G7825" s="293"/>
    </row>
    <row r="7826" spans="7:7">
      <c r="G7826" s="293"/>
    </row>
    <row r="7827" spans="7:7">
      <c r="G7827" s="293"/>
    </row>
    <row r="7828" spans="7:7">
      <c r="G7828" s="293"/>
    </row>
    <row r="7829" spans="7:7">
      <c r="G7829" s="293"/>
    </row>
    <row r="7830" spans="7:7">
      <c r="G7830" s="293"/>
    </row>
    <row r="7831" spans="7:7">
      <c r="G7831" s="293"/>
    </row>
    <row r="7832" spans="7:7">
      <c r="G7832" s="293"/>
    </row>
    <row r="7833" spans="7:7">
      <c r="G7833" s="293"/>
    </row>
    <row r="7834" spans="7:7">
      <c r="G7834" s="293"/>
    </row>
    <row r="7835" spans="7:7">
      <c r="G7835" s="293"/>
    </row>
    <row r="7836" spans="7:7">
      <c r="G7836" s="293"/>
    </row>
    <row r="7837" spans="7:7">
      <c r="G7837" s="293"/>
    </row>
    <row r="7838" spans="7:7">
      <c r="G7838" s="293"/>
    </row>
    <row r="7839" spans="7:7">
      <c r="G7839" s="293"/>
    </row>
    <row r="7840" spans="7:7">
      <c r="G7840" s="293"/>
    </row>
    <row r="7841" spans="7:7">
      <c r="G7841" s="293"/>
    </row>
    <row r="7842" spans="7:7">
      <c r="G7842" s="293"/>
    </row>
    <row r="7843" spans="7:7">
      <c r="G7843" s="293"/>
    </row>
    <row r="7844" spans="7:7">
      <c r="G7844" s="293"/>
    </row>
    <row r="7845" spans="7:7">
      <c r="G7845" s="293"/>
    </row>
    <row r="7846" spans="7:7">
      <c r="G7846" s="293"/>
    </row>
    <row r="7847" spans="7:7">
      <c r="G7847" s="293"/>
    </row>
    <row r="7848" spans="7:7">
      <c r="G7848" s="293"/>
    </row>
    <row r="7849" spans="7:7">
      <c r="G7849" s="293"/>
    </row>
    <row r="7850" spans="7:7">
      <c r="G7850" s="293"/>
    </row>
    <row r="7851" spans="7:7">
      <c r="G7851" s="293"/>
    </row>
    <row r="7852" spans="7:7">
      <c r="G7852" s="293"/>
    </row>
    <row r="7853" spans="7:7">
      <c r="G7853" s="293"/>
    </row>
    <row r="7854" spans="7:7">
      <c r="G7854" s="293"/>
    </row>
    <row r="7855" spans="7:7">
      <c r="G7855" s="293"/>
    </row>
    <row r="7856" spans="7:7">
      <c r="G7856" s="293"/>
    </row>
    <row r="7857" spans="7:7">
      <c r="G7857" s="293"/>
    </row>
    <row r="7858" spans="7:7">
      <c r="G7858" s="293"/>
    </row>
    <row r="7859" spans="7:7">
      <c r="G7859" s="293"/>
    </row>
    <row r="7860" spans="7:7">
      <c r="G7860" s="293"/>
    </row>
    <row r="7861" spans="7:7">
      <c r="G7861" s="293"/>
    </row>
    <row r="7862" spans="7:7">
      <c r="G7862" s="293"/>
    </row>
    <row r="7863" spans="7:7">
      <c r="G7863" s="293"/>
    </row>
    <row r="7864" spans="7:7">
      <c r="G7864" s="293"/>
    </row>
    <row r="7865" spans="7:7">
      <c r="G7865" s="293"/>
    </row>
    <row r="7866" spans="7:7">
      <c r="G7866" s="293"/>
    </row>
    <row r="7867" spans="7:7">
      <c r="G7867" s="293"/>
    </row>
    <row r="7868" spans="7:7">
      <c r="G7868" s="293"/>
    </row>
    <row r="7869" spans="7:7">
      <c r="G7869" s="293"/>
    </row>
    <row r="7870" spans="7:7">
      <c r="G7870" s="293"/>
    </row>
    <row r="7871" spans="7:7">
      <c r="G7871" s="293"/>
    </row>
    <row r="7872" spans="7:7">
      <c r="G7872" s="293"/>
    </row>
    <row r="7873" spans="7:7">
      <c r="G7873" s="293"/>
    </row>
    <row r="7874" spans="7:7">
      <c r="G7874" s="293"/>
    </row>
    <row r="7875" spans="7:7">
      <c r="G7875" s="293"/>
    </row>
    <row r="7876" spans="7:7">
      <c r="G7876" s="293"/>
    </row>
    <row r="7877" spans="7:7">
      <c r="G7877" s="293"/>
    </row>
    <row r="7878" spans="7:7">
      <c r="G7878" s="293"/>
    </row>
    <row r="7879" spans="7:7">
      <c r="G7879" s="293"/>
    </row>
    <row r="7880" spans="7:7">
      <c r="G7880" s="293"/>
    </row>
    <row r="7881" spans="7:7">
      <c r="G7881" s="293"/>
    </row>
    <row r="7882" spans="7:7">
      <c r="G7882" s="293"/>
    </row>
    <row r="7883" spans="7:7">
      <c r="G7883" s="293"/>
    </row>
    <row r="7884" spans="7:7">
      <c r="G7884" s="293"/>
    </row>
    <row r="7885" spans="7:7">
      <c r="G7885" s="293"/>
    </row>
    <row r="7886" spans="7:7">
      <c r="G7886" s="293"/>
    </row>
    <row r="7887" spans="7:7">
      <c r="G7887" s="293"/>
    </row>
    <row r="7888" spans="7:7">
      <c r="G7888" s="293"/>
    </row>
    <row r="7889" spans="7:7">
      <c r="G7889" s="293"/>
    </row>
    <row r="7890" spans="7:7">
      <c r="G7890" s="293"/>
    </row>
    <row r="7891" spans="7:7">
      <c r="G7891" s="293"/>
    </row>
    <row r="7892" spans="7:7">
      <c r="G7892" s="293"/>
    </row>
    <row r="7893" spans="7:7">
      <c r="G7893" s="293"/>
    </row>
    <row r="7894" spans="7:7">
      <c r="G7894" s="293"/>
    </row>
    <row r="7895" spans="7:7">
      <c r="G7895" s="293"/>
    </row>
    <row r="7896" spans="7:7">
      <c r="G7896" s="293"/>
    </row>
    <row r="7897" spans="7:7">
      <c r="G7897" s="293"/>
    </row>
    <row r="7898" spans="7:7">
      <c r="G7898" s="293"/>
    </row>
    <row r="7899" spans="7:7">
      <c r="G7899" s="293"/>
    </row>
    <row r="7900" spans="7:7">
      <c r="G7900" s="293"/>
    </row>
    <row r="7901" spans="7:7">
      <c r="G7901" s="293"/>
    </row>
    <row r="7902" spans="7:7">
      <c r="G7902" s="293"/>
    </row>
    <row r="7903" spans="7:7">
      <c r="G7903" s="293"/>
    </row>
    <row r="7904" spans="7:7">
      <c r="G7904" s="293"/>
    </row>
    <row r="7905" spans="7:7">
      <c r="G7905" s="293"/>
    </row>
    <row r="7906" spans="7:7">
      <c r="G7906" s="293"/>
    </row>
    <row r="7907" spans="7:7">
      <c r="G7907" s="293"/>
    </row>
    <row r="7908" spans="7:7">
      <c r="G7908" s="293"/>
    </row>
    <row r="7909" spans="7:7">
      <c r="G7909" s="293"/>
    </row>
    <row r="7910" spans="7:7">
      <c r="G7910" s="293"/>
    </row>
    <row r="7911" spans="7:7">
      <c r="G7911" s="293"/>
    </row>
    <row r="7912" spans="7:7">
      <c r="G7912" s="293"/>
    </row>
    <row r="7913" spans="7:7">
      <c r="G7913" s="293"/>
    </row>
    <row r="7914" spans="7:7">
      <c r="G7914" s="293"/>
    </row>
    <row r="7915" spans="7:7">
      <c r="G7915" s="293"/>
    </row>
    <row r="7916" spans="7:7">
      <c r="G7916" s="293"/>
    </row>
    <row r="7917" spans="7:7">
      <c r="G7917" s="293"/>
    </row>
    <row r="7918" spans="7:7">
      <c r="G7918" s="293"/>
    </row>
    <row r="7919" spans="7:7">
      <c r="G7919" s="293"/>
    </row>
    <row r="7920" spans="7:7">
      <c r="G7920" s="293"/>
    </row>
    <row r="7921" spans="7:7">
      <c r="G7921" s="293"/>
    </row>
    <row r="7922" spans="7:7">
      <c r="G7922" s="293"/>
    </row>
    <row r="7923" spans="7:7">
      <c r="G7923" s="293"/>
    </row>
    <row r="7924" spans="7:7">
      <c r="G7924" s="293"/>
    </row>
    <row r="7925" spans="7:7">
      <c r="G7925" s="293"/>
    </row>
    <row r="7926" spans="7:7">
      <c r="G7926" s="293"/>
    </row>
    <row r="7927" spans="7:7">
      <c r="G7927" s="293"/>
    </row>
    <row r="7928" spans="7:7">
      <c r="G7928" s="293"/>
    </row>
    <row r="7929" spans="7:7">
      <c r="G7929" s="293"/>
    </row>
    <row r="7930" spans="7:7">
      <c r="G7930" s="293"/>
    </row>
    <row r="7931" spans="7:7">
      <c r="G7931" s="293"/>
    </row>
    <row r="7932" spans="7:7">
      <c r="G7932" s="293"/>
    </row>
    <row r="7933" spans="7:7">
      <c r="G7933" s="293"/>
    </row>
    <row r="7934" spans="7:7">
      <c r="G7934" s="293"/>
    </row>
    <row r="7935" spans="7:7">
      <c r="G7935" s="293"/>
    </row>
    <row r="7936" spans="7:7">
      <c r="G7936" s="293"/>
    </row>
    <row r="7937" spans="7:7">
      <c r="G7937" s="293"/>
    </row>
    <row r="7938" spans="7:7">
      <c r="G7938" s="293"/>
    </row>
    <row r="7939" spans="7:7">
      <c r="G7939" s="293"/>
    </row>
    <row r="7940" spans="7:7">
      <c r="G7940" s="293"/>
    </row>
    <row r="7941" spans="7:7">
      <c r="G7941" s="293"/>
    </row>
    <row r="7942" spans="7:7">
      <c r="G7942" s="293"/>
    </row>
    <row r="7943" spans="7:7">
      <c r="G7943" s="293"/>
    </row>
    <row r="7944" spans="7:7">
      <c r="G7944" s="293"/>
    </row>
    <row r="7945" spans="7:7">
      <c r="G7945" s="293"/>
    </row>
    <row r="7946" spans="7:7">
      <c r="G7946" s="293"/>
    </row>
    <row r="7947" spans="7:7">
      <c r="G7947" s="293"/>
    </row>
    <row r="7948" spans="7:7">
      <c r="G7948" s="293"/>
    </row>
    <row r="7949" spans="7:7">
      <c r="G7949" s="293"/>
    </row>
    <row r="7950" spans="7:7">
      <c r="G7950" s="293"/>
    </row>
    <row r="7951" spans="7:7">
      <c r="G7951" s="293"/>
    </row>
    <row r="7952" spans="7:7">
      <c r="G7952" s="293"/>
    </row>
    <row r="7953" spans="7:7">
      <c r="G7953" s="293"/>
    </row>
    <row r="7954" spans="7:7">
      <c r="G7954" s="293"/>
    </row>
    <row r="7955" spans="7:7">
      <c r="G7955" s="293"/>
    </row>
    <row r="7956" spans="7:7">
      <c r="G7956" s="293"/>
    </row>
    <row r="7957" spans="7:7">
      <c r="G7957" s="293"/>
    </row>
    <row r="7958" spans="7:7">
      <c r="G7958" s="293"/>
    </row>
    <row r="7959" spans="7:7">
      <c r="G7959" s="293"/>
    </row>
    <row r="7960" spans="7:7">
      <c r="G7960" s="293"/>
    </row>
    <row r="7961" spans="7:7">
      <c r="G7961" s="293"/>
    </row>
    <row r="7962" spans="7:7">
      <c r="G7962" s="293"/>
    </row>
    <row r="7963" spans="7:7">
      <c r="G7963" s="293"/>
    </row>
    <row r="7964" spans="7:7">
      <c r="G7964" s="293"/>
    </row>
    <row r="7965" spans="7:7">
      <c r="G7965" s="293"/>
    </row>
    <row r="7966" spans="7:7">
      <c r="G7966" s="293"/>
    </row>
    <row r="7967" spans="7:7">
      <c r="G7967" s="293"/>
    </row>
    <row r="7968" spans="7:7">
      <c r="G7968" s="293"/>
    </row>
    <row r="7969" spans="7:7">
      <c r="G7969" s="293"/>
    </row>
    <row r="7970" spans="7:7">
      <c r="G7970" s="293"/>
    </row>
    <row r="7971" spans="7:7">
      <c r="G7971" s="293"/>
    </row>
    <row r="7972" spans="7:7">
      <c r="G7972" s="293"/>
    </row>
    <row r="7973" spans="7:7">
      <c r="G7973" s="293"/>
    </row>
    <row r="7974" spans="7:7">
      <c r="G7974" s="293"/>
    </row>
    <row r="7975" spans="7:7">
      <c r="G7975" s="293"/>
    </row>
    <row r="7976" spans="7:7">
      <c r="G7976" s="293"/>
    </row>
    <row r="7977" spans="7:7">
      <c r="G7977" s="293"/>
    </row>
    <row r="7978" spans="7:7">
      <c r="G7978" s="293"/>
    </row>
    <row r="7979" spans="7:7">
      <c r="G7979" s="293"/>
    </row>
    <row r="7980" spans="7:7">
      <c r="G7980" s="293"/>
    </row>
    <row r="7981" spans="7:7">
      <c r="G7981" s="293"/>
    </row>
    <row r="7982" spans="7:7">
      <c r="G7982" s="293"/>
    </row>
    <row r="7983" spans="7:7">
      <c r="G7983" s="293"/>
    </row>
    <row r="7984" spans="7:7">
      <c r="G7984" s="293"/>
    </row>
    <row r="7985" spans="7:7">
      <c r="G7985" s="293"/>
    </row>
    <row r="7986" spans="7:7">
      <c r="G7986" s="293"/>
    </row>
    <row r="7987" spans="7:7">
      <c r="G7987" s="293"/>
    </row>
    <row r="7988" spans="7:7">
      <c r="G7988" s="293"/>
    </row>
    <row r="7989" spans="7:7">
      <c r="G7989" s="293"/>
    </row>
    <row r="7990" spans="7:7">
      <c r="G7990" s="293"/>
    </row>
    <row r="7991" spans="7:7">
      <c r="G7991" s="293"/>
    </row>
    <row r="7992" spans="7:7">
      <c r="G7992" s="293"/>
    </row>
    <row r="7993" spans="7:7">
      <c r="G7993" s="293"/>
    </row>
    <row r="7994" spans="7:7">
      <c r="G7994" s="293"/>
    </row>
    <row r="7995" spans="7:7">
      <c r="G7995" s="293"/>
    </row>
    <row r="7996" spans="7:7">
      <c r="G7996" s="293"/>
    </row>
    <row r="7997" spans="7:7">
      <c r="G7997" s="293"/>
    </row>
    <row r="7998" spans="7:7">
      <c r="G7998" s="293"/>
    </row>
    <row r="7999" spans="7:7">
      <c r="G7999" s="293"/>
    </row>
    <row r="8000" spans="7:7">
      <c r="G8000" s="293"/>
    </row>
    <row r="8001" spans="7:7">
      <c r="G8001" s="293"/>
    </row>
    <row r="8002" spans="7:7">
      <c r="G8002" s="293"/>
    </row>
    <row r="8003" spans="7:7">
      <c r="G8003" s="293"/>
    </row>
    <row r="8004" spans="7:7">
      <c r="G8004" s="293"/>
    </row>
    <row r="8005" spans="7:7">
      <c r="G8005" s="293"/>
    </row>
    <row r="8006" spans="7:7">
      <c r="G8006" s="293"/>
    </row>
    <row r="8007" spans="7:7">
      <c r="G8007" s="293"/>
    </row>
    <row r="8008" spans="7:7">
      <c r="G8008" s="293"/>
    </row>
    <row r="8009" spans="7:7">
      <c r="G8009" s="293"/>
    </row>
    <row r="8010" spans="7:7">
      <c r="G8010" s="293"/>
    </row>
    <row r="8011" spans="7:7">
      <c r="G8011" s="293"/>
    </row>
    <row r="8012" spans="7:7">
      <c r="G8012" s="293"/>
    </row>
    <row r="8013" spans="7:7">
      <c r="G8013" s="293"/>
    </row>
    <row r="8014" spans="7:7">
      <c r="G8014" s="293"/>
    </row>
    <row r="8015" spans="7:7">
      <c r="G8015" s="293"/>
    </row>
    <row r="8016" spans="7:7">
      <c r="G8016" s="293"/>
    </row>
    <row r="8017" spans="7:7">
      <c r="G8017" s="293"/>
    </row>
    <row r="8018" spans="7:7">
      <c r="G8018" s="293"/>
    </row>
    <row r="8019" spans="7:7">
      <c r="G8019" s="293"/>
    </row>
    <row r="8020" spans="7:7">
      <c r="G8020" s="293"/>
    </row>
    <row r="8021" spans="7:7">
      <c r="G8021" s="293"/>
    </row>
    <row r="8022" spans="7:7">
      <c r="G8022" s="293"/>
    </row>
    <row r="8023" spans="7:7">
      <c r="G8023" s="293"/>
    </row>
    <row r="8024" spans="7:7">
      <c r="G8024" s="293"/>
    </row>
    <row r="8025" spans="7:7">
      <c r="G8025" s="293"/>
    </row>
    <row r="8026" spans="7:7">
      <c r="G8026" s="293"/>
    </row>
    <row r="8027" spans="7:7">
      <c r="G8027" s="293"/>
    </row>
    <row r="8028" spans="7:7">
      <c r="G8028" s="293"/>
    </row>
    <row r="8029" spans="7:7">
      <c r="G8029" s="293"/>
    </row>
    <row r="8030" spans="7:7">
      <c r="G8030" s="293"/>
    </row>
    <row r="8031" spans="7:7">
      <c r="G8031" s="293"/>
    </row>
    <row r="8032" spans="7:7">
      <c r="G8032" s="293"/>
    </row>
    <row r="8033" spans="7:7">
      <c r="G8033" s="293"/>
    </row>
    <row r="8034" spans="7:7">
      <c r="G8034" s="293"/>
    </row>
    <row r="8035" spans="7:7">
      <c r="G8035" s="293"/>
    </row>
    <row r="8036" spans="7:7">
      <c r="G8036" s="293"/>
    </row>
    <row r="8037" spans="7:7">
      <c r="G8037" s="293"/>
    </row>
    <row r="8038" spans="7:7">
      <c r="G8038" s="293"/>
    </row>
    <row r="8039" spans="7:7">
      <c r="G8039" s="293"/>
    </row>
    <row r="8040" spans="7:7">
      <c r="G8040" s="293"/>
    </row>
    <row r="8041" spans="7:7">
      <c r="G8041" s="293"/>
    </row>
    <row r="8042" spans="7:7">
      <c r="G8042" s="293"/>
    </row>
    <row r="8043" spans="7:7">
      <c r="G8043" s="293"/>
    </row>
    <row r="8044" spans="7:7">
      <c r="G8044" s="293"/>
    </row>
    <row r="8045" spans="7:7">
      <c r="G8045" s="293"/>
    </row>
    <row r="8046" spans="7:7">
      <c r="G8046" s="293"/>
    </row>
    <row r="8047" spans="7:7">
      <c r="G8047" s="293"/>
    </row>
    <row r="8048" spans="7:7">
      <c r="G8048" s="293"/>
    </row>
    <row r="8049" spans="7:7">
      <c r="G8049" s="293"/>
    </row>
    <row r="8050" spans="7:7">
      <c r="G8050" s="293"/>
    </row>
    <row r="8051" spans="7:7">
      <c r="G8051" s="293"/>
    </row>
    <row r="8052" spans="7:7">
      <c r="G8052" s="293"/>
    </row>
    <row r="8053" spans="7:7">
      <c r="G8053" s="293"/>
    </row>
    <row r="8054" spans="7:7">
      <c r="G8054" s="293"/>
    </row>
    <row r="8055" spans="7:7">
      <c r="G8055" s="293"/>
    </row>
    <row r="8056" spans="7:7">
      <c r="G8056" s="293"/>
    </row>
    <row r="8057" spans="7:7">
      <c r="G8057" s="293"/>
    </row>
    <row r="8058" spans="7:7">
      <c r="G8058" s="293"/>
    </row>
    <row r="8059" spans="7:7">
      <c r="G8059" s="293"/>
    </row>
    <row r="8060" spans="7:7">
      <c r="G8060" s="293"/>
    </row>
    <row r="8061" spans="7:7">
      <c r="G8061" s="293"/>
    </row>
    <row r="8062" spans="7:7">
      <c r="G8062" s="293"/>
    </row>
    <row r="8063" spans="7:7">
      <c r="G8063" s="293"/>
    </row>
    <row r="8064" spans="7:7">
      <c r="G8064" s="293"/>
    </row>
    <row r="8065" spans="7:7">
      <c r="G8065" s="293"/>
    </row>
    <row r="8066" spans="7:7">
      <c r="G8066" s="293"/>
    </row>
    <row r="8067" spans="7:7">
      <c r="G8067" s="293"/>
    </row>
    <row r="8068" spans="7:7">
      <c r="G8068" s="293"/>
    </row>
    <row r="8069" spans="7:7">
      <c r="G8069" s="293"/>
    </row>
    <row r="8070" spans="7:7">
      <c r="G8070" s="293"/>
    </row>
    <row r="8071" spans="7:7">
      <c r="G8071" s="293"/>
    </row>
    <row r="8072" spans="7:7">
      <c r="G8072" s="293"/>
    </row>
    <row r="8073" spans="7:7">
      <c r="G8073" s="293"/>
    </row>
    <row r="8074" spans="7:7">
      <c r="G8074" s="293"/>
    </row>
    <row r="8075" spans="7:7">
      <c r="G8075" s="293"/>
    </row>
    <row r="8076" spans="7:7">
      <c r="G8076" s="293"/>
    </row>
    <row r="8077" spans="7:7">
      <c r="G8077" s="293"/>
    </row>
    <row r="8078" spans="7:7">
      <c r="G8078" s="293"/>
    </row>
    <row r="8079" spans="7:7">
      <c r="G8079" s="293"/>
    </row>
    <row r="8080" spans="7:7">
      <c r="G8080" s="293"/>
    </row>
    <row r="8081" spans="7:7">
      <c r="G8081" s="293"/>
    </row>
    <row r="8082" spans="7:7">
      <c r="G8082" s="293"/>
    </row>
    <row r="8083" spans="7:7">
      <c r="G8083" s="293"/>
    </row>
    <row r="8084" spans="7:7">
      <c r="G8084" s="293"/>
    </row>
    <row r="8085" spans="7:7">
      <c r="G8085" s="293"/>
    </row>
    <row r="8086" spans="7:7">
      <c r="G8086" s="293"/>
    </row>
    <row r="8087" spans="7:7">
      <c r="G8087" s="293"/>
    </row>
    <row r="8088" spans="7:7">
      <c r="G8088" s="293"/>
    </row>
    <row r="8089" spans="7:7">
      <c r="G8089" s="293"/>
    </row>
    <row r="8090" spans="7:7">
      <c r="G8090" s="293"/>
    </row>
    <row r="8091" spans="7:7">
      <c r="G8091" s="293"/>
    </row>
    <row r="8092" spans="7:7">
      <c r="G8092" s="293"/>
    </row>
    <row r="8093" spans="7:7">
      <c r="G8093" s="293"/>
    </row>
    <row r="8094" spans="7:7">
      <c r="G8094" s="293"/>
    </row>
    <row r="8095" spans="7:7">
      <c r="G8095" s="293"/>
    </row>
    <row r="8096" spans="7:7">
      <c r="G8096" s="293"/>
    </row>
    <row r="8097" spans="7:7">
      <c r="G8097" s="293"/>
    </row>
    <row r="8098" spans="7:7">
      <c r="G8098" s="293"/>
    </row>
    <row r="8099" spans="7:7">
      <c r="G8099" s="293"/>
    </row>
    <row r="8100" spans="7:7">
      <c r="G8100" s="293"/>
    </row>
    <row r="8101" spans="7:7">
      <c r="G8101" s="293"/>
    </row>
    <row r="8102" spans="7:7">
      <c r="G8102" s="293"/>
    </row>
    <row r="8103" spans="7:7">
      <c r="G8103" s="293"/>
    </row>
    <row r="8104" spans="7:7">
      <c r="G8104" s="293"/>
    </row>
    <row r="8105" spans="7:7">
      <c r="G8105" s="293"/>
    </row>
    <row r="8106" spans="7:7">
      <c r="G8106" s="293"/>
    </row>
    <row r="8107" spans="7:7">
      <c r="G8107" s="293"/>
    </row>
    <row r="8108" spans="7:7">
      <c r="G8108" s="293"/>
    </row>
    <row r="8109" spans="7:7">
      <c r="G8109" s="293"/>
    </row>
    <row r="8110" spans="7:7">
      <c r="G8110" s="293"/>
    </row>
    <row r="8111" spans="7:7">
      <c r="G8111" s="293"/>
    </row>
    <row r="8112" spans="7:7">
      <c r="G8112" s="293"/>
    </row>
    <row r="8113" spans="7:7">
      <c r="G8113" s="293"/>
    </row>
    <row r="8114" spans="7:7">
      <c r="G8114" s="293"/>
    </row>
    <row r="8115" spans="7:7">
      <c r="G8115" s="293"/>
    </row>
    <row r="8116" spans="7:7">
      <c r="G8116" s="293"/>
    </row>
    <row r="8117" spans="7:7">
      <c r="G8117" s="293"/>
    </row>
    <row r="8118" spans="7:7">
      <c r="G8118" s="293"/>
    </row>
    <row r="8119" spans="7:7">
      <c r="G8119" s="293"/>
    </row>
    <row r="8120" spans="7:7">
      <c r="G8120" s="293"/>
    </row>
    <row r="8121" spans="7:7">
      <c r="G8121" s="293"/>
    </row>
    <row r="8122" spans="7:7">
      <c r="G8122" s="293"/>
    </row>
    <row r="8123" spans="7:7">
      <c r="G8123" s="293"/>
    </row>
    <row r="8124" spans="7:7">
      <c r="G8124" s="293"/>
    </row>
    <row r="8125" spans="7:7">
      <c r="G8125" s="293"/>
    </row>
    <row r="8126" spans="7:7">
      <c r="G8126" s="293"/>
    </row>
    <row r="8127" spans="7:7">
      <c r="G8127" s="293"/>
    </row>
    <row r="8128" spans="7:7">
      <c r="G8128" s="293"/>
    </row>
    <row r="8129" spans="7:7">
      <c r="G8129" s="293"/>
    </row>
    <row r="8130" spans="7:7">
      <c r="G8130" s="293"/>
    </row>
    <row r="8131" spans="7:7">
      <c r="G8131" s="293"/>
    </row>
    <row r="8132" spans="7:7">
      <c r="G8132" s="293"/>
    </row>
    <row r="8133" spans="7:7">
      <c r="G8133" s="293"/>
    </row>
    <row r="8134" spans="7:7">
      <c r="G8134" s="293"/>
    </row>
    <row r="8135" spans="7:7">
      <c r="G8135" s="293"/>
    </row>
    <row r="8136" spans="7:7">
      <c r="G8136" s="293"/>
    </row>
    <row r="8137" spans="7:7">
      <c r="G8137" s="293"/>
    </row>
    <row r="8138" spans="7:7">
      <c r="G8138" s="293"/>
    </row>
    <row r="8139" spans="7:7">
      <c r="G8139" s="293"/>
    </row>
    <row r="8140" spans="7:7">
      <c r="G8140" s="293"/>
    </row>
    <row r="8141" spans="7:7">
      <c r="G8141" s="293"/>
    </row>
    <row r="8142" spans="7:7">
      <c r="G8142" s="293"/>
    </row>
    <row r="8143" spans="7:7">
      <c r="G8143" s="293"/>
    </row>
    <row r="8144" spans="7:7">
      <c r="G8144" s="293"/>
    </row>
    <row r="8145" spans="7:7">
      <c r="G8145" s="293"/>
    </row>
    <row r="8146" spans="7:7">
      <c r="G8146" s="293"/>
    </row>
    <row r="8147" spans="7:7">
      <c r="G8147" s="293"/>
    </row>
    <row r="8148" spans="7:7">
      <c r="G8148" s="293"/>
    </row>
    <row r="8149" spans="7:7">
      <c r="G8149" s="293"/>
    </row>
    <row r="8150" spans="7:7">
      <c r="G8150" s="293"/>
    </row>
    <row r="8151" spans="7:7">
      <c r="G8151" s="293"/>
    </row>
    <row r="8152" spans="7:7">
      <c r="G8152" s="293"/>
    </row>
    <row r="8153" spans="7:7">
      <c r="G8153" s="293"/>
    </row>
    <row r="8154" spans="7:7">
      <c r="G8154" s="293"/>
    </row>
    <row r="8155" spans="7:7">
      <c r="G8155" s="293"/>
    </row>
    <row r="8156" spans="7:7">
      <c r="G8156" s="293"/>
    </row>
    <row r="8157" spans="7:7">
      <c r="G8157" s="293"/>
    </row>
    <row r="8158" spans="7:7">
      <c r="G8158" s="293"/>
    </row>
    <row r="8159" spans="7:7">
      <c r="G8159" s="293"/>
    </row>
    <row r="8160" spans="7:7">
      <c r="G8160" s="293"/>
    </row>
    <row r="8161" spans="7:7">
      <c r="G8161" s="293"/>
    </row>
    <row r="8162" spans="7:7">
      <c r="G8162" s="293"/>
    </row>
    <row r="8163" spans="7:7">
      <c r="G8163" s="293"/>
    </row>
    <row r="8164" spans="7:7">
      <c r="G8164" s="293"/>
    </row>
    <row r="8165" spans="7:7">
      <c r="G8165" s="293"/>
    </row>
    <row r="8166" spans="7:7">
      <c r="G8166" s="293"/>
    </row>
    <row r="8167" spans="7:7">
      <c r="G8167" s="293"/>
    </row>
    <row r="8168" spans="7:7">
      <c r="G8168" s="293"/>
    </row>
    <row r="8169" spans="7:7">
      <c r="G8169" s="293"/>
    </row>
    <row r="8170" spans="7:7">
      <c r="G8170" s="293"/>
    </row>
    <row r="8171" spans="7:7">
      <c r="G8171" s="293"/>
    </row>
    <row r="8172" spans="7:7">
      <c r="G8172" s="293"/>
    </row>
    <row r="8173" spans="7:7">
      <c r="G8173" s="293"/>
    </row>
    <row r="8174" spans="7:7">
      <c r="G8174" s="293"/>
    </row>
    <row r="8175" spans="7:7">
      <c r="G8175" s="293"/>
    </row>
    <row r="8176" spans="7:7">
      <c r="G8176" s="293"/>
    </row>
    <row r="8177" spans="7:7">
      <c r="G8177" s="293"/>
    </row>
    <row r="8178" spans="7:7">
      <c r="G8178" s="293"/>
    </row>
    <row r="8179" spans="7:7">
      <c r="G8179" s="293"/>
    </row>
    <row r="8180" spans="7:7">
      <c r="G8180" s="293"/>
    </row>
    <row r="8181" spans="7:7">
      <c r="G8181" s="293"/>
    </row>
    <row r="8182" spans="7:7">
      <c r="G8182" s="293"/>
    </row>
    <row r="8183" spans="7:7">
      <c r="G8183" s="293"/>
    </row>
    <row r="8184" spans="7:7">
      <c r="G8184" s="293"/>
    </row>
    <row r="8185" spans="7:7">
      <c r="G8185" s="293"/>
    </row>
    <row r="8186" spans="7:7">
      <c r="G8186" s="293"/>
    </row>
    <row r="8187" spans="7:7">
      <c r="G8187" s="293"/>
    </row>
    <row r="8188" spans="7:7">
      <c r="G8188" s="293"/>
    </row>
    <row r="8189" spans="7:7">
      <c r="G8189" s="293"/>
    </row>
    <row r="8190" spans="7:7">
      <c r="G8190" s="293"/>
    </row>
    <row r="8191" spans="7:7">
      <c r="G8191" s="293"/>
    </row>
    <row r="8192" spans="7:7">
      <c r="G8192" s="293"/>
    </row>
    <row r="8193" spans="7:7">
      <c r="G8193" s="293"/>
    </row>
    <row r="8194" spans="7:7">
      <c r="G8194" s="293"/>
    </row>
    <row r="8195" spans="7:7">
      <c r="G8195" s="293"/>
    </row>
    <row r="8196" spans="7:7">
      <c r="G8196" s="293"/>
    </row>
    <row r="8197" spans="7:7">
      <c r="G8197" s="293"/>
    </row>
    <row r="8198" spans="7:7">
      <c r="G8198" s="293"/>
    </row>
    <row r="8199" spans="7:7">
      <c r="G8199" s="293"/>
    </row>
    <row r="8200" spans="7:7">
      <c r="G8200" s="293"/>
    </row>
    <row r="8201" spans="7:7">
      <c r="G8201" s="293"/>
    </row>
    <row r="8202" spans="7:7">
      <c r="G8202" s="293"/>
    </row>
    <row r="8203" spans="7:7">
      <c r="G8203" s="293"/>
    </row>
    <row r="8204" spans="7:7">
      <c r="G8204" s="293"/>
    </row>
    <row r="8205" spans="7:7">
      <c r="G8205" s="293"/>
    </row>
    <row r="8206" spans="7:7">
      <c r="G8206" s="293"/>
    </row>
    <row r="8207" spans="7:7">
      <c r="G8207" s="293"/>
    </row>
    <row r="8208" spans="7:7">
      <c r="G8208" s="293"/>
    </row>
    <row r="8209" spans="7:7">
      <c r="G8209" s="293"/>
    </row>
    <row r="8210" spans="7:7">
      <c r="G8210" s="293"/>
    </row>
    <row r="8211" spans="7:7">
      <c r="G8211" s="293"/>
    </row>
    <row r="8212" spans="7:7">
      <c r="G8212" s="293"/>
    </row>
    <row r="8213" spans="7:7">
      <c r="G8213" s="293"/>
    </row>
    <row r="8214" spans="7:7">
      <c r="G8214" s="293"/>
    </row>
    <row r="8215" spans="7:7">
      <c r="G8215" s="293"/>
    </row>
    <row r="8216" spans="7:7">
      <c r="G8216" s="293"/>
    </row>
    <row r="8217" spans="7:7">
      <c r="G8217" s="293"/>
    </row>
    <row r="8218" spans="7:7">
      <c r="G8218" s="293"/>
    </row>
    <row r="8219" spans="7:7">
      <c r="G8219" s="293"/>
    </row>
    <row r="8220" spans="7:7">
      <c r="G8220" s="293"/>
    </row>
    <row r="8221" spans="7:7">
      <c r="G8221" s="293"/>
    </row>
    <row r="8222" spans="7:7">
      <c r="G8222" s="293"/>
    </row>
    <row r="8223" spans="7:7">
      <c r="G8223" s="293"/>
    </row>
    <row r="8224" spans="7:7">
      <c r="G8224" s="293"/>
    </row>
    <row r="8225" spans="7:7">
      <c r="G8225" s="293"/>
    </row>
    <row r="8226" spans="7:7">
      <c r="G8226" s="293"/>
    </row>
    <row r="8227" spans="7:7">
      <c r="G8227" s="293"/>
    </row>
    <row r="8228" spans="7:7">
      <c r="G8228" s="293"/>
    </row>
    <row r="8229" spans="7:7">
      <c r="G8229" s="293"/>
    </row>
    <row r="8230" spans="7:7">
      <c r="G8230" s="293"/>
    </row>
    <row r="8231" spans="7:7">
      <c r="G8231" s="293"/>
    </row>
    <row r="8232" spans="7:7">
      <c r="G8232" s="293"/>
    </row>
    <row r="8233" spans="7:7">
      <c r="G8233" s="293"/>
    </row>
    <row r="8234" spans="7:7">
      <c r="G8234" s="293"/>
    </row>
    <row r="8235" spans="7:7">
      <c r="G8235" s="293"/>
    </row>
    <row r="8236" spans="7:7">
      <c r="G8236" s="293"/>
    </row>
    <row r="8237" spans="7:7">
      <c r="G8237" s="293"/>
    </row>
    <row r="8238" spans="7:7">
      <c r="G8238" s="293"/>
    </row>
    <row r="8239" spans="7:7">
      <c r="G8239" s="293"/>
    </row>
    <row r="8240" spans="7:7">
      <c r="G8240" s="293"/>
    </row>
    <row r="8241" spans="7:7">
      <c r="G8241" s="293"/>
    </row>
    <row r="8242" spans="7:7">
      <c r="G8242" s="293"/>
    </row>
    <row r="8243" spans="7:7">
      <c r="G8243" s="293"/>
    </row>
    <row r="8244" spans="7:7">
      <c r="G8244" s="293"/>
    </row>
    <row r="8245" spans="7:7">
      <c r="G8245" s="293"/>
    </row>
    <row r="8246" spans="7:7">
      <c r="G8246" s="293"/>
    </row>
    <row r="8247" spans="7:7">
      <c r="G8247" s="293"/>
    </row>
    <row r="8248" spans="7:7">
      <c r="G8248" s="293"/>
    </row>
    <row r="8249" spans="7:7">
      <c r="G8249" s="293"/>
    </row>
    <row r="8250" spans="7:7">
      <c r="G8250" s="293"/>
    </row>
    <row r="8251" spans="7:7">
      <c r="G8251" s="293"/>
    </row>
    <row r="8252" spans="7:7">
      <c r="G8252" s="293"/>
    </row>
    <row r="8253" spans="7:7">
      <c r="G8253" s="293"/>
    </row>
    <row r="8254" spans="7:7">
      <c r="G8254" s="293"/>
    </row>
    <row r="8255" spans="7:7">
      <c r="G8255" s="293"/>
    </row>
    <row r="8256" spans="7:7">
      <c r="G8256" s="293"/>
    </row>
    <row r="8257" spans="7:7">
      <c r="G8257" s="293"/>
    </row>
    <row r="8258" spans="7:7">
      <c r="G8258" s="293"/>
    </row>
    <row r="8259" spans="7:7">
      <c r="G8259" s="293"/>
    </row>
    <row r="8260" spans="7:7">
      <c r="G8260" s="293"/>
    </row>
    <row r="8261" spans="7:7">
      <c r="G8261" s="293"/>
    </row>
    <row r="8262" spans="7:7">
      <c r="G8262" s="293"/>
    </row>
    <row r="8263" spans="7:7">
      <c r="G8263" s="293"/>
    </row>
    <row r="8264" spans="7:7">
      <c r="G8264" s="293"/>
    </row>
    <row r="8265" spans="7:7">
      <c r="G8265" s="293"/>
    </row>
    <row r="8266" spans="7:7">
      <c r="G8266" s="293"/>
    </row>
    <row r="8267" spans="7:7">
      <c r="G8267" s="293"/>
    </row>
    <row r="8268" spans="7:7">
      <c r="G8268" s="293"/>
    </row>
    <row r="8269" spans="7:7">
      <c r="G8269" s="293"/>
    </row>
    <row r="8270" spans="7:7">
      <c r="G8270" s="293"/>
    </row>
    <row r="8271" spans="7:7">
      <c r="G8271" s="293"/>
    </row>
    <row r="8272" spans="7:7">
      <c r="G8272" s="293"/>
    </row>
    <row r="8273" spans="7:7">
      <c r="G8273" s="293"/>
    </row>
    <row r="8274" spans="7:7">
      <c r="G8274" s="293"/>
    </row>
    <row r="8275" spans="7:7">
      <c r="G8275" s="293"/>
    </row>
    <row r="8276" spans="7:7">
      <c r="G8276" s="293"/>
    </row>
    <row r="8277" spans="7:7">
      <c r="G8277" s="293"/>
    </row>
    <row r="8278" spans="7:7">
      <c r="G8278" s="293"/>
    </row>
    <row r="8279" spans="7:7">
      <c r="G8279" s="293"/>
    </row>
    <row r="8280" spans="7:7">
      <c r="G8280" s="293"/>
    </row>
    <row r="8281" spans="7:7">
      <c r="G8281" s="293"/>
    </row>
    <row r="8282" spans="7:7">
      <c r="G8282" s="293"/>
    </row>
    <row r="8283" spans="7:7">
      <c r="G8283" s="293"/>
    </row>
    <row r="8284" spans="7:7">
      <c r="G8284" s="293"/>
    </row>
    <row r="8285" spans="7:7">
      <c r="G8285" s="293"/>
    </row>
    <row r="8286" spans="7:7">
      <c r="G8286" s="293"/>
    </row>
    <row r="8287" spans="7:7">
      <c r="G8287" s="293"/>
    </row>
    <row r="8288" spans="7:7">
      <c r="G8288" s="293"/>
    </row>
    <row r="8289" spans="7:7">
      <c r="G8289" s="293"/>
    </row>
    <row r="8290" spans="7:7">
      <c r="G8290" s="293"/>
    </row>
    <row r="8291" spans="7:7">
      <c r="G8291" s="293"/>
    </row>
    <row r="8292" spans="7:7">
      <c r="G8292" s="293"/>
    </row>
    <row r="8293" spans="7:7">
      <c r="G8293" s="293"/>
    </row>
    <row r="8294" spans="7:7">
      <c r="G8294" s="293"/>
    </row>
    <row r="8295" spans="7:7">
      <c r="G8295" s="293"/>
    </row>
    <row r="8296" spans="7:7">
      <c r="G8296" s="293"/>
    </row>
    <row r="8297" spans="7:7">
      <c r="G8297" s="293"/>
    </row>
    <row r="8298" spans="7:7">
      <c r="G8298" s="293"/>
    </row>
    <row r="8299" spans="7:7">
      <c r="G8299" s="293"/>
    </row>
    <row r="8300" spans="7:7">
      <c r="G8300" s="293"/>
    </row>
    <row r="8301" spans="7:7">
      <c r="G8301" s="293"/>
    </row>
    <row r="8302" spans="7:7">
      <c r="G8302" s="293"/>
    </row>
    <row r="8303" spans="7:7">
      <c r="G8303" s="293"/>
    </row>
    <row r="8304" spans="7:7">
      <c r="G8304" s="293"/>
    </row>
    <row r="8305" spans="7:7">
      <c r="G8305" s="293"/>
    </row>
    <row r="8306" spans="7:7">
      <c r="G8306" s="293"/>
    </row>
    <row r="8307" spans="7:7">
      <c r="G8307" s="293"/>
    </row>
    <row r="8308" spans="7:7">
      <c r="G8308" s="293"/>
    </row>
    <row r="8309" spans="7:7">
      <c r="G8309" s="293"/>
    </row>
    <row r="8310" spans="7:7">
      <c r="G8310" s="293"/>
    </row>
    <row r="8311" spans="7:7">
      <c r="G8311" s="293"/>
    </row>
    <row r="8312" spans="7:7">
      <c r="G8312" s="293"/>
    </row>
    <row r="8313" spans="7:7">
      <c r="G8313" s="293"/>
    </row>
    <row r="8314" spans="7:7">
      <c r="G8314" s="293"/>
    </row>
    <row r="8315" spans="7:7">
      <c r="G8315" s="293"/>
    </row>
    <row r="8316" spans="7:7">
      <c r="G8316" s="293"/>
    </row>
    <row r="8317" spans="7:7">
      <c r="G8317" s="293"/>
    </row>
    <row r="8318" spans="7:7">
      <c r="G8318" s="293"/>
    </row>
  </sheetData>
  <autoFilter ref="A1:I2789" xr:uid="{198B9D40-7226-412E-9162-32FBB1BB013D}"/>
  <sortState xmlns:xlrd2="http://schemas.microsoft.com/office/spreadsheetml/2017/richdata2" ref="B2:G1097">
    <sortCondition ref="B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DC25-EC26-478F-9011-DD0EBBE12863}">
  <dimension ref="A1:AB4704"/>
  <sheetViews>
    <sheetView topLeftCell="A3980" workbookViewId="0">
      <selection activeCell="F3970" sqref="F3970"/>
    </sheetView>
  </sheetViews>
  <sheetFormatPr defaultColWidth="11.42578125" defaultRowHeight="15"/>
  <cols>
    <col min="1" max="1" width="11.42578125" style="241"/>
    <col min="2" max="2" width="15.7109375" bestFit="1" customWidth="1"/>
    <col min="3" max="3" width="21.85546875" bestFit="1" customWidth="1"/>
    <col min="9" max="9" width="13" style="165" bestFit="1" customWidth="1"/>
  </cols>
  <sheetData>
    <row r="1" spans="1:28">
      <c r="A1" t="s">
        <v>7662</v>
      </c>
      <c r="B1" t="s">
        <v>7663</v>
      </c>
      <c r="C1" t="s">
        <v>7664</v>
      </c>
      <c r="D1" t="s">
        <v>7665</v>
      </c>
      <c r="E1" t="s">
        <v>7666</v>
      </c>
      <c r="F1" t="s">
        <v>7667</v>
      </c>
      <c r="G1" t="s">
        <v>7668</v>
      </c>
      <c r="H1" t="s">
        <v>7669</v>
      </c>
      <c r="I1" s="297" t="s">
        <v>7670</v>
      </c>
      <c r="J1" t="s">
        <v>7671</v>
      </c>
      <c r="K1" t="s">
        <v>7672</v>
      </c>
      <c r="L1" t="s">
        <v>7673</v>
      </c>
      <c r="M1" t="s">
        <v>7674</v>
      </c>
      <c r="N1" t="s">
        <v>7675</v>
      </c>
      <c r="O1" t="s">
        <v>7676</v>
      </c>
      <c r="P1" t="s">
        <v>7677</v>
      </c>
      <c r="Q1" t="s">
        <v>7678</v>
      </c>
      <c r="R1" t="s">
        <v>7679</v>
      </c>
      <c r="S1" t="s">
        <v>7680</v>
      </c>
      <c r="T1" t="s">
        <v>7681</v>
      </c>
      <c r="U1" t="s">
        <v>7682</v>
      </c>
      <c r="V1" t="s">
        <v>7683</v>
      </c>
      <c r="W1" t="s">
        <v>7684</v>
      </c>
      <c r="X1" t="s">
        <v>7685</v>
      </c>
      <c r="Y1" t="s">
        <v>7686</v>
      </c>
      <c r="Z1" t="s">
        <v>7687</v>
      </c>
      <c r="AA1" t="s">
        <v>7688</v>
      </c>
      <c r="AB1" t="s">
        <v>7689</v>
      </c>
    </row>
    <row r="2" spans="1:28">
      <c r="A2" s="241">
        <v>45965</v>
      </c>
      <c r="B2" t="s">
        <v>7690</v>
      </c>
      <c r="C2" t="s">
        <v>7691</v>
      </c>
      <c r="D2" t="s">
        <v>7692</v>
      </c>
      <c r="E2" t="s">
        <v>7693</v>
      </c>
      <c r="F2">
        <v>2</v>
      </c>
      <c r="G2">
        <v>4327.7299999999996</v>
      </c>
      <c r="H2">
        <v>0</v>
      </c>
      <c r="I2" s="165">
        <v>8655.4599999999991</v>
      </c>
      <c r="J2" t="s">
        <v>7694</v>
      </c>
      <c r="K2">
        <v>1</v>
      </c>
      <c r="L2">
        <v>213</v>
      </c>
      <c r="M2" t="s">
        <v>7695</v>
      </c>
      <c r="N2" t="s">
        <v>7696</v>
      </c>
      <c r="O2" t="s">
        <v>7697</v>
      </c>
      <c r="P2" t="s">
        <v>7698</v>
      </c>
      <c r="Q2" t="s">
        <v>7699</v>
      </c>
      <c r="R2">
        <v>706</v>
      </c>
      <c r="S2" t="s">
        <v>7700</v>
      </c>
      <c r="T2" t="s">
        <v>7701</v>
      </c>
      <c r="U2">
        <v>1</v>
      </c>
      <c r="V2">
        <v>2</v>
      </c>
      <c r="W2" t="s">
        <v>7702</v>
      </c>
      <c r="X2" t="s">
        <v>277</v>
      </c>
      <c r="Y2" t="s">
        <v>7703</v>
      </c>
      <c r="Z2" t="s">
        <v>7704</v>
      </c>
      <c r="AA2" t="s">
        <v>7705</v>
      </c>
      <c r="AB2" t="s">
        <v>7706</v>
      </c>
    </row>
    <row r="3" spans="1:28">
      <c r="A3" s="241">
        <v>45965</v>
      </c>
      <c r="B3" t="s">
        <v>7707</v>
      </c>
      <c r="C3" t="s">
        <v>7708</v>
      </c>
      <c r="D3" t="s">
        <v>7709</v>
      </c>
      <c r="E3" t="s">
        <v>7710</v>
      </c>
      <c r="F3">
        <v>6</v>
      </c>
      <c r="G3">
        <v>1120</v>
      </c>
      <c r="H3">
        <v>0</v>
      </c>
      <c r="I3" s="165">
        <v>6720</v>
      </c>
      <c r="J3" t="s">
        <v>7711</v>
      </c>
      <c r="K3">
        <v>1</v>
      </c>
      <c r="L3">
        <v>156</v>
      </c>
      <c r="M3" t="s">
        <v>7712</v>
      </c>
      <c r="N3" t="s">
        <v>7713</v>
      </c>
      <c r="O3" t="s">
        <v>7697</v>
      </c>
      <c r="P3" t="s">
        <v>7698</v>
      </c>
      <c r="Q3" t="s">
        <v>7714</v>
      </c>
      <c r="R3">
        <v>510</v>
      </c>
      <c r="S3" t="s">
        <v>7700</v>
      </c>
      <c r="T3" t="s">
        <v>7715</v>
      </c>
      <c r="U3">
        <v>1</v>
      </c>
      <c r="V3">
        <v>6</v>
      </c>
      <c r="W3" t="s">
        <v>7702</v>
      </c>
      <c r="X3" t="s">
        <v>363</v>
      </c>
      <c r="Y3" t="s">
        <v>7703</v>
      </c>
      <c r="Z3" t="s">
        <v>7716</v>
      </c>
      <c r="AA3" t="s">
        <v>7717</v>
      </c>
      <c r="AB3" t="s">
        <v>7718</v>
      </c>
    </row>
    <row r="4" spans="1:28">
      <c r="A4" s="241">
        <v>45965</v>
      </c>
      <c r="B4" t="s">
        <v>7719</v>
      </c>
      <c r="C4" t="s">
        <v>7720</v>
      </c>
      <c r="D4" t="s">
        <v>7721</v>
      </c>
      <c r="E4" t="s">
        <v>7722</v>
      </c>
      <c r="F4">
        <v>2</v>
      </c>
      <c r="G4">
        <v>11900</v>
      </c>
      <c r="H4">
        <v>714</v>
      </c>
      <c r="I4" s="165">
        <v>23086</v>
      </c>
      <c r="J4" t="s">
        <v>7723</v>
      </c>
      <c r="K4">
        <v>1</v>
      </c>
      <c r="L4">
        <v>125</v>
      </c>
      <c r="M4" t="s">
        <v>7724</v>
      </c>
      <c r="N4" t="s">
        <v>7713</v>
      </c>
      <c r="O4" t="s">
        <v>7697</v>
      </c>
      <c r="P4" t="s">
        <v>7698</v>
      </c>
      <c r="Q4" t="s">
        <v>7725</v>
      </c>
      <c r="R4">
        <v>117</v>
      </c>
      <c r="S4" t="s">
        <v>7700</v>
      </c>
      <c r="T4" t="s">
        <v>7726</v>
      </c>
      <c r="U4">
        <v>1</v>
      </c>
      <c r="V4">
        <v>2</v>
      </c>
      <c r="W4" t="s">
        <v>7702</v>
      </c>
      <c r="X4" t="s">
        <v>15</v>
      </c>
      <c r="Y4" t="s">
        <v>7703</v>
      </c>
      <c r="Z4" t="s">
        <v>7727</v>
      </c>
      <c r="AA4" t="s">
        <v>7728</v>
      </c>
      <c r="AB4" t="s">
        <v>7729</v>
      </c>
    </row>
    <row r="5" spans="1:28">
      <c r="A5" s="241">
        <v>45965</v>
      </c>
      <c r="B5" t="s">
        <v>7719</v>
      </c>
      <c r="C5" t="s">
        <v>7730</v>
      </c>
      <c r="D5" t="s">
        <v>7731</v>
      </c>
      <c r="E5" t="s">
        <v>7732</v>
      </c>
      <c r="F5">
        <v>2</v>
      </c>
      <c r="G5">
        <v>8991.6</v>
      </c>
      <c r="H5">
        <v>899.16</v>
      </c>
      <c r="I5" s="165">
        <v>17084.04</v>
      </c>
      <c r="J5" t="s">
        <v>7723</v>
      </c>
      <c r="K5">
        <v>1</v>
      </c>
      <c r="L5">
        <v>125</v>
      </c>
      <c r="M5" t="s">
        <v>7724</v>
      </c>
      <c r="N5" t="s">
        <v>7713</v>
      </c>
      <c r="O5" t="s">
        <v>7697</v>
      </c>
      <c r="P5" t="s">
        <v>7698</v>
      </c>
      <c r="Q5" t="s">
        <v>7725</v>
      </c>
      <c r="R5">
        <v>117</v>
      </c>
      <c r="S5" t="s">
        <v>7700</v>
      </c>
      <c r="T5" t="s">
        <v>7715</v>
      </c>
      <c r="U5">
        <v>1</v>
      </c>
      <c r="V5">
        <v>2</v>
      </c>
      <c r="W5" t="s">
        <v>7702</v>
      </c>
      <c r="X5" t="s">
        <v>15</v>
      </c>
      <c r="Y5" t="s">
        <v>7703</v>
      </c>
      <c r="Z5" t="s">
        <v>7727</v>
      </c>
      <c r="AA5" t="s">
        <v>7728</v>
      </c>
      <c r="AB5" t="s">
        <v>7729</v>
      </c>
    </row>
    <row r="6" spans="1:28">
      <c r="A6" s="241">
        <v>45965</v>
      </c>
      <c r="B6" t="s">
        <v>7719</v>
      </c>
      <c r="C6" t="s">
        <v>7733</v>
      </c>
      <c r="D6" t="s">
        <v>7734</v>
      </c>
      <c r="E6" t="s">
        <v>7735</v>
      </c>
      <c r="F6">
        <v>5</v>
      </c>
      <c r="G6">
        <v>1344.54</v>
      </c>
      <c r="H6">
        <v>0</v>
      </c>
      <c r="I6" s="165">
        <v>6722.7</v>
      </c>
      <c r="J6" t="s">
        <v>7723</v>
      </c>
      <c r="K6">
        <v>1</v>
      </c>
      <c r="L6">
        <v>125</v>
      </c>
      <c r="M6" t="s">
        <v>7724</v>
      </c>
      <c r="N6" t="s">
        <v>7713</v>
      </c>
      <c r="O6" t="s">
        <v>7697</v>
      </c>
      <c r="P6" t="s">
        <v>7698</v>
      </c>
      <c r="Q6" t="s">
        <v>7725</v>
      </c>
      <c r="R6">
        <v>117</v>
      </c>
      <c r="S6" t="s">
        <v>7700</v>
      </c>
      <c r="T6" t="s">
        <v>7701</v>
      </c>
      <c r="U6">
        <v>1</v>
      </c>
      <c r="V6">
        <v>5</v>
      </c>
      <c r="W6" t="s">
        <v>7702</v>
      </c>
      <c r="X6" t="s">
        <v>15</v>
      </c>
      <c r="Y6" t="s">
        <v>7703</v>
      </c>
      <c r="Z6" t="s">
        <v>7727</v>
      </c>
      <c r="AA6" t="s">
        <v>7728</v>
      </c>
      <c r="AB6" t="s">
        <v>7729</v>
      </c>
    </row>
    <row r="7" spans="1:28">
      <c r="A7" s="241">
        <v>45965</v>
      </c>
      <c r="B7" t="s">
        <v>7719</v>
      </c>
      <c r="C7" t="s">
        <v>7736</v>
      </c>
      <c r="D7" t="s">
        <v>7737</v>
      </c>
      <c r="E7" t="s">
        <v>7738</v>
      </c>
      <c r="F7">
        <v>2</v>
      </c>
      <c r="G7">
        <v>6422.4</v>
      </c>
      <c r="H7">
        <v>0</v>
      </c>
      <c r="I7" s="165">
        <v>12844.8</v>
      </c>
      <c r="J7" t="s">
        <v>7723</v>
      </c>
      <c r="K7">
        <v>1</v>
      </c>
      <c r="L7">
        <v>125</v>
      </c>
      <c r="M7" t="s">
        <v>7724</v>
      </c>
      <c r="N7" t="s">
        <v>7713</v>
      </c>
      <c r="O7" t="s">
        <v>7697</v>
      </c>
      <c r="P7" t="s">
        <v>7698</v>
      </c>
      <c r="Q7" t="s">
        <v>7725</v>
      </c>
      <c r="R7">
        <v>117</v>
      </c>
      <c r="S7" t="s">
        <v>7700</v>
      </c>
      <c r="T7" t="s">
        <v>7701</v>
      </c>
      <c r="U7">
        <v>1</v>
      </c>
      <c r="V7">
        <v>2</v>
      </c>
      <c r="W7" t="s">
        <v>7702</v>
      </c>
      <c r="X7" t="s">
        <v>15</v>
      </c>
      <c r="Y7" t="s">
        <v>7703</v>
      </c>
      <c r="Z7" t="s">
        <v>7727</v>
      </c>
      <c r="AA7" t="s">
        <v>7728</v>
      </c>
      <c r="AB7" t="s">
        <v>7729</v>
      </c>
    </row>
    <row r="8" spans="1:28">
      <c r="A8" s="241">
        <v>45965</v>
      </c>
      <c r="B8" t="s">
        <v>7739</v>
      </c>
      <c r="C8" t="s">
        <v>7740</v>
      </c>
      <c r="D8" t="s">
        <v>7741</v>
      </c>
      <c r="E8" t="s">
        <v>7742</v>
      </c>
      <c r="F8">
        <v>1</v>
      </c>
      <c r="G8">
        <v>3562.19</v>
      </c>
      <c r="H8">
        <v>0</v>
      </c>
      <c r="I8" s="165">
        <v>3562.19</v>
      </c>
      <c r="J8" t="s">
        <v>7743</v>
      </c>
      <c r="K8">
        <v>1</v>
      </c>
      <c r="L8">
        <v>126</v>
      </c>
      <c r="M8" t="s">
        <v>7744</v>
      </c>
      <c r="N8" t="s">
        <v>7745</v>
      </c>
      <c r="O8" t="s">
        <v>7697</v>
      </c>
      <c r="P8" t="s">
        <v>7698</v>
      </c>
      <c r="Q8" t="s">
        <v>7746</v>
      </c>
      <c r="R8">
        <v>938</v>
      </c>
      <c r="S8" t="s">
        <v>7700</v>
      </c>
      <c r="T8" t="s">
        <v>7715</v>
      </c>
      <c r="U8">
        <v>1</v>
      </c>
      <c r="V8">
        <v>1</v>
      </c>
      <c r="W8" t="s">
        <v>7702</v>
      </c>
      <c r="X8" t="s">
        <v>252</v>
      </c>
      <c r="Y8" t="s">
        <v>7703</v>
      </c>
      <c r="Z8" t="s">
        <v>7747</v>
      </c>
      <c r="AA8" t="s">
        <v>7748</v>
      </c>
      <c r="AB8" t="s">
        <v>7749</v>
      </c>
    </row>
    <row r="9" spans="1:28">
      <c r="A9" s="241">
        <v>45965</v>
      </c>
      <c r="B9" t="s">
        <v>7739</v>
      </c>
      <c r="C9" t="s">
        <v>7750</v>
      </c>
      <c r="D9" t="s">
        <v>7751</v>
      </c>
      <c r="E9" t="s">
        <v>7752</v>
      </c>
      <c r="F9">
        <v>1</v>
      </c>
      <c r="G9">
        <v>12000</v>
      </c>
      <c r="H9">
        <v>0</v>
      </c>
      <c r="I9" s="165">
        <v>12000</v>
      </c>
      <c r="J9" t="s">
        <v>7743</v>
      </c>
      <c r="K9">
        <v>1</v>
      </c>
      <c r="L9">
        <v>126</v>
      </c>
      <c r="M9" t="s">
        <v>7744</v>
      </c>
      <c r="N9" t="s">
        <v>7745</v>
      </c>
      <c r="O9" t="s">
        <v>7697</v>
      </c>
      <c r="P9" t="s">
        <v>7698</v>
      </c>
      <c r="Q9" t="s">
        <v>7746</v>
      </c>
      <c r="R9">
        <v>938</v>
      </c>
      <c r="S9" t="s">
        <v>7700</v>
      </c>
      <c r="T9" t="s">
        <v>7715</v>
      </c>
      <c r="U9">
        <v>1</v>
      </c>
      <c r="V9">
        <v>1</v>
      </c>
      <c r="W9" t="s">
        <v>7702</v>
      </c>
      <c r="X9" t="s">
        <v>252</v>
      </c>
      <c r="Y9" t="s">
        <v>7703</v>
      </c>
      <c r="Z9" t="s">
        <v>7747</v>
      </c>
      <c r="AA9" t="s">
        <v>7748</v>
      </c>
      <c r="AB9" t="s">
        <v>7749</v>
      </c>
    </row>
    <row r="10" spans="1:28">
      <c r="A10" s="241">
        <v>45965</v>
      </c>
      <c r="B10" t="s">
        <v>7753</v>
      </c>
      <c r="C10" t="s">
        <v>7754</v>
      </c>
      <c r="D10" t="s">
        <v>7755</v>
      </c>
      <c r="E10" t="s">
        <v>7756</v>
      </c>
      <c r="F10">
        <v>6</v>
      </c>
      <c r="G10">
        <v>1444</v>
      </c>
      <c r="H10">
        <v>0</v>
      </c>
      <c r="I10" s="165">
        <v>8664</v>
      </c>
      <c r="J10" t="s">
        <v>7757</v>
      </c>
      <c r="K10">
        <v>1</v>
      </c>
      <c r="L10">
        <v>125</v>
      </c>
      <c r="M10" t="s">
        <v>7724</v>
      </c>
      <c r="N10" t="s">
        <v>7713</v>
      </c>
      <c r="O10" t="s">
        <v>7697</v>
      </c>
      <c r="P10" t="s">
        <v>7698</v>
      </c>
      <c r="Q10" t="s">
        <v>7758</v>
      </c>
      <c r="R10">
        <v>116</v>
      </c>
      <c r="S10" t="s">
        <v>7700</v>
      </c>
      <c r="T10" t="s">
        <v>7701</v>
      </c>
      <c r="U10">
        <v>1</v>
      </c>
      <c r="V10">
        <v>6</v>
      </c>
      <c r="W10" t="s">
        <v>7702</v>
      </c>
      <c r="X10" t="s">
        <v>182</v>
      </c>
      <c r="Y10" t="s">
        <v>7703</v>
      </c>
      <c r="Z10" t="s">
        <v>7759</v>
      </c>
      <c r="AA10" t="s">
        <v>7760</v>
      </c>
      <c r="AB10" t="s">
        <v>7761</v>
      </c>
    </row>
    <row r="11" spans="1:28">
      <c r="A11" s="241">
        <v>45965</v>
      </c>
      <c r="B11" t="s">
        <v>7762</v>
      </c>
      <c r="C11" t="s">
        <v>7763</v>
      </c>
      <c r="D11" t="s">
        <v>7764</v>
      </c>
      <c r="E11" t="s">
        <v>7765</v>
      </c>
      <c r="F11">
        <v>1</v>
      </c>
      <c r="G11">
        <v>9636</v>
      </c>
      <c r="H11">
        <v>0</v>
      </c>
      <c r="I11" s="165">
        <v>9636</v>
      </c>
      <c r="J11" t="s">
        <v>7766</v>
      </c>
      <c r="K11">
        <v>1</v>
      </c>
      <c r="L11">
        <v>1</v>
      </c>
      <c r="M11" t="s">
        <v>7767</v>
      </c>
      <c r="N11" t="s">
        <v>7713</v>
      </c>
      <c r="O11" t="s">
        <v>7697</v>
      </c>
      <c r="P11" t="s">
        <v>7698</v>
      </c>
      <c r="Q11" t="s">
        <v>7768</v>
      </c>
      <c r="R11">
        <v>115</v>
      </c>
      <c r="S11" t="s">
        <v>7700</v>
      </c>
      <c r="T11" t="s">
        <v>7769</v>
      </c>
      <c r="U11">
        <v>1</v>
      </c>
      <c r="V11">
        <v>1</v>
      </c>
      <c r="W11" t="s">
        <v>7702</v>
      </c>
      <c r="X11" t="s">
        <v>7770</v>
      </c>
      <c r="Y11" t="s">
        <v>7703</v>
      </c>
      <c r="Z11" t="s">
        <v>7771</v>
      </c>
      <c r="AA11" t="s">
        <v>7772</v>
      </c>
      <c r="AB11" t="s">
        <v>7773</v>
      </c>
    </row>
    <row r="12" spans="1:28">
      <c r="A12" s="241">
        <v>45965</v>
      </c>
      <c r="B12" t="s">
        <v>7774</v>
      </c>
      <c r="C12" t="s">
        <v>7691</v>
      </c>
      <c r="D12" t="s">
        <v>7692</v>
      </c>
      <c r="E12" t="s">
        <v>7693</v>
      </c>
      <c r="F12">
        <v>2</v>
      </c>
      <c r="G12">
        <v>4327.7299999999996</v>
      </c>
      <c r="H12">
        <v>0</v>
      </c>
      <c r="I12" s="165">
        <v>8655.4599999999991</v>
      </c>
      <c r="J12" t="s">
        <v>7694</v>
      </c>
      <c r="K12">
        <v>1</v>
      </c>
      <c r="L12">
        <v>213</v>
      </c>
      <c r="M12" t="s">
        <v>7695</v>
      </c>
      <c r="N12" t="s">
        <v>7696</v>
      </c>
      <c r="O12" t="s">
        <v>7697</v>
      </c>
      <c r="P12" t="s">
        <v>7698</v>
      </c>
      <c r="Q12" t="s">
        <v>7775</v>
      </c>
      <c r="R12">
        <v>706</v>
      </c>
      <c r="S12" t="s">
        <v>7700</v>
      </c>
      <c r="T12" t="s">
        <v>7701</v>
      </c>
      <c r="U12">
        <v>1</v>
      </c>
      <c r="V12">
        <v>2</v>
      </c>
      <c r="W12" t="s">
        <v>7702</v>
      </c>
      <c r="X12" t="s">
        <v>157</v>
      </c>
      <c r="Y12" t="s">
        <v>7703</v>
      </c>
      <c r="Z12" t="s">
        <v>7776</v>
      </c>
      <c r="AA12" t="s">
        <v>7705</v>
      </c>
      <c r="AB12" t="s">
        <v>7777</v>
      </c>
    </row>
    <row r="13" spans="1:28">
      <c r="A13" s="241">
        <v>45965</v>
      </c>
      <c r="B13" t="s">
        <v>7774</v>
      </c>
      <c r="C13" t="s">
        <v>7778</v>
      </c>
      <c r="D13" t="s">
        <v>7779</v>
      </c>
      <c r="E13" t="s">
        <v>7780</v>
      </c>
      <c r="F13">
        <v>2</v>
      </c>
      <c r="G13">
        <v>2668.75</v>
      </c>
      <c r="H13">
        <v>0</v>
      </c>
      <c r="I13" s="165">
        <v>5337.5</v>
      </c>
      <c r="J13" t="s">
        <v>7694</v>
      </c>
      <c r="K13">
        <v>1</v>
      </c>
      <c r="L13">
        <v>213</v>
      </c>
      <c r="M13" t="s">
        <v>7695</v>
      </c>
      <c r="N13" t="s">
        <v>7696</v>
      </c>
      <c r="O13" t="s">
        <v>7697</v>
      </c>
      <c r="P13" t="s">
        <v>7698</v>
      </c>
      <c r="Q13" t="s">
        <v>7775</v>
      </c>
      <c r="R13">
        <v>706</v>
      </c>
      <c r="S13" t="s">
        <v>7700</v>
      </c>
      <c r="T13" t="s">
        <v>7701</v>
      </c>
      <c r="U13">
        <v>1</v>
      </c>
      <c r="V13">
        <v>2</v>
      </c>
      <c r="W13" t="s">
        <v>7702</v>
      </c>
      <c r="X13" t="s">
        <v>157</v>
      </c>
      <c r="Y13" t="s">
        <v>7703</v>
      </c>
      <c r="Z13" t="s">
        <v>7776</v>
      </c>
      <c r="AA13" t="s">
        <v>7705</v>
      </c>
      <c r="AB13" t="s">
        <v>7777</v>
      </c>
    </row>
    <row r="14" spans="1:28">
      <c r="A14" s="241">
        <v>45965</v>
      </c>
      <c r="B14" t="s">
        <v>7774</v>
      </c>
      <c r="C14" t="s">
        <v>7781</v>
      </c>
      <c r="D14" t="s">
        <v>7782</v>
      </c>
      <c r="E14" t="s">
        <v>7783</v>
      </c>
      <c r="F14">
        <v>2</v>
      </c>
      <c r="G14">
        <v>3025.21</v>
      </c>
      <c r="H14">
        <v>0</v>
      </c>
      <c r="I14" s="165">
        <v>6050.42</v>
      </c>
      <c r="J14" t="s">
        <v>7694</v>
      </c>
      <c r="K14">
        <v>1</v>
      </c>
      <c r="L14">
        <v>213</v>
      </c>
      <c r="M14" t="s">
        <v>7695</v>
      </c>
      <c r="N14" t="s">
        <v>7696</v>
      </c>
      <c r="O14" t="s">
        <v>7697</v>
      </c>
      <c r="P14" t="s">
        <v>7698</v>
      </c>
      <c r="Q14" t="s">
        <v>7775</v>
      </c>
      <c r="R14">
        <v>706</v>
      </c>
      <c r="S14" t="s">
        <v>7700</v>
      </c>
      <c r="T14" t="s">
        <v>7715</v>
      </c>
      <c r="U14">
        <v>1</v>
      </c>
      <c r="V14">
        <v>2</v>
      </c>
      <c r="W14" t="s">
        <v>7702</v>
      </c>
      <c r="X14" t="s">
        <v>157</v>
      </c>
      <c r="Y14" t="s">
        <v>7703</v>
      </c>
      <c r="Z14" t="s">
        <v>7776</v>
      </c>
      <c r="AA14" t="s">
        <v>7705</v>
      </c>
      <c r="AB14" t="s">
        <v>7777</v>
      </c>
    </row>
    <row r="15" spans="1:28">
      <c r="A15" s="241">
        <v>45965</v>
      </c>
      <c r="B15" t="s">
        <v>7774</v>
      </c>
      <c r="C15" t="s">
        <v>7784</v>
      </c>
      <c r="D15" t="s">
        <v>7785</v>
      </c>
      <c r="E15" t="s">
        <v>7786</v>
      </c>
      <c r="F15">
        <v>2</v>
      </c>
      <c r="G15">
        <v>3025.21</v>
      </c>
      <c r="H15">
        <v>0</v>
      </c>
      <c r="I15" s="165">
        <v>6050.42</v>
      </c>
      <c r="J15" t="s">
        <v>7694</v>
      </c>
      <c r="K15">
        <v>1</v>
      </c>
      <c r="L15">
        <v>213</v>
      </c>
      <c r="M15" t="s">
        <v>7695</v>
      </c>
      <c r="N15" t="s">
        <v>7696</v>
      </c>
      <c r="O15" t="s">
        <v>7697</v>
      </c>
      <c r="P15" t="s">
        <v>7698</v>
      </c>
      <c r="Q15" t="s">
        <v>7775</v>
      </c>
      <c r="R15">
        <v>706</v>
      </c>
      <c r="S15" t="s">
        <v>7700</v>
      </c>
      <c r="T15" t="s">
        <v>7715</v>
      </c>
      <c r="U15">
        <v>1</v>
      </c>
      <c r="V15">
        <v>2</v>
      </c>
      <c r="W15" t="s">
        <v>7702</v>
      </c>
      <c r="X15" t="s">
        <v>157</v>
      </c>
      <c r="Y15" t="s">
        <v>7703</v>
      </c>
      <c r="Z15" t="s">
        <v>7776</v>
      </c>
      <c r="AA15" t="s">
        <v>7705</v>
      </c>
      <c r="AB15" t="s">
        <v>7777</v>
      </c>
    </row>
    <row r="16" spans="1:28">
      <c r="A16" s="241">
        <v>45965</v>
      </c>
      <c r="B16" t="s">
        <v>7774</v>
      </c>
      <c r="C16" t="s">
        <v>7787</v>
      </c>
      <c r="D16" t="s">
        <v>7788</v>
      </c>
      <c r="E16" t="s">
        <v>7789</v>
      </c>
      <c r="F16">
        <v>2</v>
      </c>
      <c r="G16">
        <v>3025.21</v>
      </c>
      <c r="H16">
        <v>0</v>
      </c>
      <c r="I16" s="165">
        <v>6050.42</v>
      </c>
      <c r="J16" t="s">
        <v>7694</v>
      </c>
      <c r="K16">
        <v>1</v>
      </c>
      <c r="L16">
        <v>213</v>
      </c>
      <c r="M16" t="s">
        <v>7695</v>
      </c>
      <c r="N16" t="s">
        <v>7696</v>
      </c>
      <c r="O16" t="s">
        <v>7697</v>
      </c>
      <c r="P16" t="s">
        <v>7698</v>
      </c>
      <c r="Q16" t="s">
        <v>7775</v>
      </c>
      <c r="R16">
        <v>706</v>
      </c>
      <c r="S16" t="s">
        <v>7700</v>
      </c>
      <c r="T16" t="s">
        <v>7715</v>
      </c>
      <c r="U16">
        <v>1</v>
      </c>
      <c r="V16">
        <v>2</v>
      </c>
      <c r="W16" t="s">
        <v>7702</v>
      </c>
      <c r="X16" t="s">
        <v>157</v>
      </c>
      <c r="Y16" t="s">
        <v>7703</v>
      </c>
      <c r="Z16" t="s">
        <v>7776</v>
      </c>
      <c r="AA16" t="s">
        <v>7705</v>
      </c>
      <c r="AB16" t="s">
        <v>7777</v>
      </c>
    </row>
    <row r="17" spans="1:28">
      <c r="A17" s="241">
        <v>45965</v>
      </c>
      <c r="B17" t="s">
        <v>7790</v>
      </c>
      <c r="C17" t="s">
        <v>7791</v>
      </c>
      <c r="D17" t="s">
        <v>7792</v>
      </c>
      <c r="E17" t="s">
        <v>7793</v>
      </c>
      <c r="F17">
        <v>6</v>
      </c>
      <c r="G17">
        <v>870</v>
      </c>
      <c r="H17">
        <v>0</v>
      </c>
      <c r="I17" s="165">
        <v>5220</v>
      </c>
      <c r="J17" t="s">
        <v>7794</v>
      </c>
      <c r="K17">
        <v>1</v>
      </c>
      <c r="L17">
        <v>125</v>
      </c>
      <c r="M17" t="s">
        <v>7724</v>
      </c>
      <c r="N17" t="s">
        <v>7713</v>
      </c>
      <c r="O17" t="s">
        <v>7697</v>
      </c>
      <c r="P17" t="s">
        <v>7698</v>
      </c>
      <c r="Q17" t="s">
        <v>7795</v>
      </c>
      <c r="R17">
        <v>102</v>
      </c>
      <c r="S17" t="s">
        <v>7700</v>
      </c>
      <c r="T17" t="s">
        <v>7701</v>
      </c>
      <c r="U17">
        <v>1</v>
      </c>
      <c r="V17">
        <v>6</v>
      </c>
      <c r="W17" t="s">
        <v>7702</v>
      </c>
      <c r="X17" t="s">
        <v>21</v>
      </c>
      <c r="Y17" t="s">
        <v>7703</v>
      </c>
      <c r="Z17" t="s">
        <v>7796</v>
      </c>
      <c r="AA17" t="s">
        <v>7797</v>
      </c>
      <c r="AB17" t="s">
        <v>7798</v>
      </c>
    </row>
    <row r="18" spans="1:28">
      <c r="A18" s="241">
        <v>45965</v>
      </c>
      <c r="B18" t="s">
        <v>7799</v>
      </c>
      <c r="C18" t="s">
        <v>7800</v>
      </c>
      <c r="D18" t="s">
        <v>7801</v>
      </c>
      <c r="E18" t="s">
        <v>7802</v>
      </c>
      <c r="F18">
        <v>6</v>
      </c>
      <c r="G18">
        <v>1092.44</v>
      </c>
      <c r="H18">
        <v>0</v>
      </c>
      <c r="I18" s="165">
        <v>6554.64</v>
      </c>
      <c r="J18" t="s">
        <v>7794</v>
      </c>
      <c r="K18">
        <v>1</v>
      </c>
      <c r="L18">
        <v>125</v>
      </c>
      <c r="M18" t="s">
        <v>7724</v>
      </c>
      <c r="N18" t="s">
        <v>7713</v>
      </c>
      <c r="O18" t="s">
        <v>7697</v>
      </c>
      <c r="P18" t="s">
        <v>7698</v>
      </c>
      <c r="Q18" t="s">
        <v>7795</v>
      </c>
      <c r="R18">
        <v>102</v>
      </c>
      <c r="S18" t="s">
        <v>7700</v>
      </c>
      <c r="T18" t="s">
        <v>7701</v>
      </c>
      <c r="U18">
        <v>1</v>
      </c>
      <c r="V18">
        <v>6</v>
      </c>
      <c r="W18" t="s">
        <v>7702</v>
      </c>
      <c r="X18" t="s">
        <v>10</v>
      </c>
      <c r="Y18" t="s">
        <v>7703</v>
      </c>
      <c r="Z18" t="s">
        <v>7803</v>
      </c>
      <c r="AA18" t="s">
        <v>7797</v>
      </c>
      <c r="AB18" t="s">
        <v>7804</v>
      </c>
    </row>
    <row r="19" spans="1:28">
      <c r="A19" s="241">
        <v>45965</v>
      </c>
      <c r="B19" t="s">
        <v>7805</v>
      </c>
      <c r="C19" t="s">
        <v>7806</v>
      </c>
      <c r="D19" t="s">
        <v>7807</v>
      </c>
      <c r="E19" t="s">
        <v>7808</v>
      </c>
      <c r="F19">
        <v>1</v>
      </c>
      <c r="G19">
        <v>11732</v>
      </c>
      <c r="H19">
        <v>1173.2</v>
      </c>
      <c r="I19" s="165">
        <v>10558.8</v>
      </c>
      <c r="J19" t="s">
        <v>7809</v>
      </c>
      <c r="K19">
        <v>1</v>
      </c>
      <c r="L19">
        <v>125</v>
      </c>
      <c r="M19" t="s">
        <v>7724</v>
      </c>
      <c r="N19" t="s">
        <v>7713</v>
      </c>
      <c r="O19" t="s">
        <v>7697</v>
      </c>
      <c r="P19" t="s">
        <v>7698</v>
      </c>
      <c r="Q19" t="s">
        <v>7810</v>
      </c>
      <c r="R19">
        <v>114</v>
      </c>
      <c r="S19" t="s">
        <v>7700</v>
      </c>
      <c r="T19" t="s">
        <v>7811</v>
      </c>
      <c r="U19">
        <v>1</v>
      </c>
      <c r="V19">
        <v>1</v>
      </c>
      <c r="W19" t="s">
        <v>7702</v>
      </c>
      <c r="X19" t="s">
        <v>108</v>
      </c>
      <c r="Y19" t="s">
        <v>7703</v>
      </c>
      <c r="Z19" t="s">
        <v>7812</v>
      </c>
      <c r="AA19" t="s">
        <v>7813</v>
      </c>
      <c r="AB19" t="s">
        <v>7814</v>
      </c>
    </row>
    <row r="20" spans="1:28">
      <c r="A20" s="241">
        <v>45965</v>
      </c>
      <c r="B20" t="s">
        <v>7815</v>
      </c>
      <c r="C20" t="s">
        <v>7750</v>
      </c>
      <c r="D20" t="s">
        <v>7751</v>
      </c>
      <c r="E20" t="s">
        <v>7752</v>
      </c>
      <c r="F20">
        <v>8</v>
      </c>
      <c r="G20">
        <v>12000</v>
      </c>
      <c r="H20">
        <v>0</v>
      </c>
      <c r="I20" s="165">
        <v>96000</v>
      </c>
      <c r="J20" t="s">
        <v>7816</v>
      </c>
      <c r="K20">
        <v>1</v>
      </c>
      <c r="L20">
        <v>125</v>
      </c>
      <c r="M20" t="s">
        <v>7724</v>
      </c>
      <c r="N20" t="s">
        <v>7713</v>
      </c>
      <c r="O20" t="s">
        <v>7697</v>
      </c>
      <c r="P20" t="s">
        <v>7698</v>
      </c>
      <c r="Q20" t="s">
        <v>7817</v>
      </c>
      <c r="R20">
        <v>105</v>
      </c>
      <c r="S20" t="s">
        <v>7700</v>
      </c>
      <c r="T20" t="s">
        <v>7715</v>
      </c>
      <c r="U20">
        <v>1</v>
      </c>
      <c r="V20">
        <v>8</v>
      </c>
      <c r="W20" t="s">
        <v>7702</v>
      </c>
      <c r="X20" t="s">
        <v>313</v>
      </c>
      <c r="Y20" t="s">
        <v>7703</v>
      </c>
      <c r="Z20" t="s">
        <v>7818</v>
      </c>
      <c r="AA20" t="s">
        <v>7819</v>
      </c>
      <c r="AB20" t="s">
        <v>7820</v>
      </c>
    </row>
    <row r="21" spans="1:28">
      <c r="A21" s="241">
        <v>45965</v>
      </c>
      <c r="B21" t="s">
        <v>7821</v>
      </c>
      <c r="C21" t="s">
        <v>7822</v>
      </c>
      <c r="D21" t="s">
        <v>7823</v>
      </c>
      <c r="E21" t="s">
        <v>7824</v>
      </c>
      <c r="F21">
        <v>2</v>
      </c>
      <c r="G21">
        <v>3025.21</v>
      </c>
      <c r="H21">
        <v>0</v>
      </c>
      <c r="I21" s="165">
        <v>6050.42</v>
      </c>
      <c r="J21" t="s">
        <v>7743</v>
      </c>
      <c r="K21">
        <v>1</v>
      </c>
      <c r="L21">
        <v>126</v>
      </c>
      <c r="M21" t="s">
        <v>7744</v>
      </c>
      <c r="N21" t="s">
        <v>7745</v>
      </c>
      <c r="O21" t="s">
        <v>7697</v>
      </c>
      <c r="P21" t="s">
        <v>7698</v>
      </c>
      <c r="Q21" t="s">
        <v>7746</v>
      </c>
      <c r="R21">
        <v>938</v>
      </c>
      <c r="S21" t="s">
        <v>7700</v>
      </c>
      <c r="T21" t="s">
        <v>7715</v>
      </c>
      <c r="U21">
        <v>1</v>
      </c>
      <c r="V21">
        <v>2</v>
      </c>
      <c r="W21" t="s">
        <v>7702</v>
      </c>
      <c r="X21" t="s">
        <v>188</v>
      </c>
      <c r="Y21" t="s">
        <v>7703</v>
      </c>
      <c r="Z21" t="s">
        <v>7825</v>
      </c>
      <c r="AA21" t="s">
        <v>7748</v>
      </c>
      <c r="AB21" t="s">
        <v>7826</v>
      </c>
    </row>
    <row r="22" spans="1:28">
      <c r="A22" s="241">
        <v>45965</v>
      </c>
      <c r="B22" t="s">
        <v>7827</v>
      </c>
      <c r="C22" t="s">
        <v>7720</v>
      </c>
      <c r="D22" t="s">
        <v>7721</v>
      </c>
      <c r="E22" t="s">
        <v>7722</v>
      </c>
      <c r="F22">
        <v>1</v>
      </c>
      <c r="G22">
        <v>11900</v>
      </c>
      <c r="H22">
        <v>357</v>
      </c>
      <c r="I22" s="165">
        <v>11543</v>
      </c>
      <c r="J22" t="s">
        <v>7694</v>
      </c>
      <c r="K22">
        <v>1</v>
      </c>
      <c r="L22">
        <v>213</v>
      </c>
      <c r="M22" t="s">
        <v>7695</v>
      </c>
      <c r="N22" t="s">
        <v>7696</v>
      </c>
      <c r="O22" t="s">
        <v>7697</v>
      </c>
      <c r="P22" t="s">
        <v>7698</v>
      </c>
      <c r="Q22" t="s">
        <v>7828</v>
      </c>
      <c r="R22">
        <v>705</v>
      </c>
      <c r="S22" t="s">
        <v>7700</v>
      </c>
      <c r="T22" t="s">
        <v>7726</v>
      </c>
      <c r="U22">
        <v>1</v>
      </c>
      <c r="V22">
        <v>1</v>
      </c>
      <c r="W22" t="s">
        <v>7702</v>
      </c>
      <c r="X22" t="s">
        <v>199</v>
      </c>
      <c r="Y22" t="s">
        <v>7703</v>
      </c>
      <c r="Z22" t="s">
        <v>7829</v>
      </c>
      <c r="AA22" t="s">
        <v>7830</v>
      </c>
      <c r="AB22" t="s">
        <v>7831</v>
      </c>
    </row>
    <row r="23" spans="1:28">
      <c r="A23" s="241">
        <v>45965</v>
      </c>
      <c r="B23" t="s">
        <v>7827</v>
      </c>
      <c r="C23" t="s">
        <v>7832</v>
      </c>
      <c r="D23" t="s">
        <v>7833</v>
      </c>
      <c r="E23" t="s">
        <v>7834</v>
      </c>
      <c r="F23">
        <v>1</v>
      </c>
      <c r="G23">
        <v>12500</v>
      </c>
      <c r="H23">
        <v>375</v>
      </c>
      <c r="I23" s="165">
        <v>12125</v>
      </c>
      <c r="J23" t="s">
        <v>7694</v>
      </c>
      <c r="K23">
        <v>1</v>
      </c>
      <c r="L23">
        <v>213</v>
      </c>
      <c r="M23" t="s">
        <v>7695</v>
      </c>
      <c r="N23" t="s">
        <v>7696</v>
      </c>
      <c r="O23" t="s">
        <v>7697</v>
      </c>
      <c r="P23" t="s">
        <v>7698</v>
      </c>
      <c r="Q23" t="s">
        <v>7828</v>
      </c>
      <c r="R23">
        <v>705</v>
      </c>
      <c r="S23" t="s">
        <v>7700</v>
      </c>
      <c r="T23" t="s">
        <v>7726</v>
      </c>
      <c r="U23">
        <v>1</v>
      </c>
      <c r="V23">
        <v>1</v>
      </c>
      <c r="W23" t="s">
        <v>7702</v>
      </c>
      <c r="X23" t="s">
        <v>199</v>
      </c>
      <c r="Y23" t="s">
        <v>7703</v>
      </c>
      <c r="Z23" t="s">
        <v>7829</v>
      </c>
      <c r="AA23" t="s">
        <v>7830</v>
      </c>
      <c r="AB23" t="s">
        <v>7831</v>
      </c>
    </row>
    <row r="24" spans="1:28">
      <c r="A24" s="241">
        <v>45965</v>
      </c>
      <c r="B24" t="s">
        <v>7827</v>
      </c>
      <c r="C24" t="s">
        <v>7787</v>
      </c>
      <c r="D24" t="s">
        <v>7788</v>
      </c>
      <c r="E24" t="s">
        <v>7789</v>
      </c>
      <c r="F24">
        <v>2</v>
      </c>
      <c r="G24">
        <v>3025.21</v>
      </c>
      <c r="H24">
        <v>0</v>
      </c>
      <c r="I24" s="165">
        <v>6050.42</v>
      </c>
      <c r="J24" t="s">
        <v>7694</v>
      </c>
      <c r="K24">
        <v>1</v>
      </c>
      <c r="L24">
        <v>213</v>
      </c>
      <c r="M24" t="s">
        <v>7695</v>
      </c>
      <c r="N24" t="s">
        <v>7696</v>
      </c>
      <c r="O24" t="s">
        <v>7697</v>
      </c>
      <c r="P24" t="s">
        <v>7698</v>
      </c>
      <c r="Q24" t="s">
        <v>7828</v>
      </c>
      <c r="R24">
        <v>705</v>
      </c>
      <c r="S24" t="s">
        <v>7700</v>
      </c>
      <c r="T24" t="s">
        <v>7715</v>
      </c>
      <c r="U24">
        <v>1</v>
      </c>
      <c r="V24">
        <v>2</v>
      </c>
      <c r="W24" t="s">
        <v>7702</v>
      </c>
      <c r="X24" t="s">
        <v>199</v>
      </c>
      <c r="Y24" t="s">
        <v>7703</v>
      </c>
      <c r="Z24" t="s">
        <v>7829</v>
      </c>
      <c r="AA24" t="s">
        <v>7830</v>
      </c>
      <c r="AB24" t="s">
        <v>7831</v>
      </c>
    </row>
    <row r="25" spans="1:28">
      <c r="A25" s="241">
        <v>45965</v>
      </c>
      <c r="B25" t="s">
        <v>7835</v>
      </c>
      <c r="C25" t="s">
        <v>7720</v>
      </c>
      <c r="D25" t="s">
        <v>7721</v>
      </c>
      <c r="E25" t="s">
        <v>7722</v>
      </c>
      <c r="F25">
        <v>2</v>
      </c>
      <c r="G25">
        <v>11900</v>
      </c>
      <c r="H25">
        <v>714</v>
      </c>
      <c r="I25" s="165">
        <v>23086</v>
      </c>
      <c r="J25" t="s">
        <v>7723</v>
      </c>
      <c r="K25">
        <v>1</v>
      </c>
      <c r="L25">
        <v>125</v>
      </c>
      <c r="M25" t="s">
        <v>7724</v>
      </c>
      <c r="N25" t="s">
        <v>7713</v>
      </c>
      <c r="O25" t="s">
        <v>7697</v>
      </c>
      <c r="P25" t="s">
        <v>7698</v>
      </c>
      <c r="Q25" t="s">
        <v>7725</v>
      </c>
      <c r="R25">
        <v>117</v>
      </c>
      <c r="S25" t="s">
        <v>7700</v>
      </c>
      <c r="T25" t="s">
        <v>7726</v>
      </c>
      <c r="U25">
        <v>1</v>
      </c>
      <c r="V25">
        <v>2</v>
      </c>
      <c r="W25" t="s">
        <v>7702</v>
      </c>
      <c r="X25" t="s">
        <v>40</v>
      </c>
      <c r="Y25" t="s">
        <v>7703</v>
      </c>
      <c r="Z25" t="s">
        <v>7836</v>
      </c>
      <c r="AA25" t="s">
        <v>7728</v>
      </c>
      <c r="AB25" t="s">
        <v>7837</v>
      </c>
    </row>
    <row r="26" spans="1:28">
      <c r="A26" s="241">
        <v>45965</v>
      </c>
      <c r="B26" t="s">
        <v>7838</v>
      </c>
      <c r="C26" t="s">
        <v>7839</v>
      </c>
      <c r="D26" t="s">
        <v>7840</v>
      </c>
      <c r="E26" t="s">
        <v>7841</v>
      </c>
      <c r="F26">
        <v>3</v>
      </c>
      <c r="G26">
        <v>2645.48</v>
      </c>
      <c r="H26">
        <v>0</v>
      </c>
      <c r="I26" s="165">
        <v>7936.44</v>
      </c>
      <c r="J26" t="s">
        <v>7842</v>
      </c>
      <c r="K26">
        <v>1</v>
      </c>
      <c r="L26">
        <v>126</v>
      </c>
      <c r="M26" t="s">
        <v>7744</v>
      </c>
      <c r="N26" t="s">
        <v>7745</v>
      </c>
      <c r="O26" t="s">
        <v>7697</v>
      </c>
      <c r="P26" t="s">
        <v>7698</v>
      </c>
      <c r="Q26" t="s">
        <v>7843</v>
      </c>
      <c r="R26">
        <v>908</v>
      </c>
      <c r="S26" t="s">
        <v>7700</v>
      </c>
      <c r="T26" t="s">
        <v>7715</v>
      </c>
      <c r="U26">
        <v>1</v>
      </c>
      <c r="V26">
        <v>3</v>
      </c>
      <c r="W26" t="s">
        <v>7702</v>
      </c>
      <c r="X26" t="s">
        <v>224</v>
      </c>
      <c r="Y26" t="s">
        <v>7703</v>
      </c>
      <c r="Z26" t="s">
        <v>7844</v>
      </c>
      <c r="AA26" t="s">
        <v>7845</v>
      </c>
      <c r="AB26" t="s">
        <v>7846</v>
      </c>
    </row>
    <row r="27" spans="1:28">
      <c r="A27" s="241">
        <v>45965</v>
      </c>
      <c r="B27" t="s">
        <v>7847</v>
      </c>
      <c r="C27" t="s">
        <v>7848</v>
      </c>
      <c r="D27" t="s">
        <v>7849</v>
      </c>
      <c r="E27" t="s">
        <v>7850</v>
      </c>
      <c r="F27">
        <v>10</v>
      </c>
      <c r="G27">
        <v>1260.5</v>
      </c>
      <c r="H27">
        <v>0</v>
      </c>
      <c r="I27" s="165">
        <v>12605</v>
      </c>
      <c r="J27" t="s">
        <v>7851</v>
      </c>
      <c r="K27">
        <v>1</v>
      </c>
      <c r="L27">
        <v>126</v>
      </c>
      <c r="M27" t="s">
        <v>7744</v>
      </c>
      <c r="N27" t="s">
        <v>7745</v>
      </c>
      <c r="O27" t="s">
        <v>7697</v>
      </c>
      <c r="P27" t="s">
        <v>7698</v>
      </c>
      <c r="Q27" t="s">
        <v>7852</v>
      </c>
      <c r="R27">
        <v>932</v>
      </c>
      <c r="S27" t="s">
        <v>7700</v>
      </c>
      <c r="T27" t="s">
        <v>7701</v>
      </c>
      <c r="U27">
        <v>1</v>
      </c>
      <c r="V27">
        <v>10</v>
      </c>
      <c r="W27" t="s">
        <v>7702</v>
      </c>
      <c r="X27" t="s">
        <v>57</v>
      </c>
      <c r="Y27" t="s">
        <v>7703</v>
      </c>
      <c r="Z27" t="s">
        <v>7853</v>
      </c>
      <c r="AA27" t="s">
        <v>7854</v>
      </c>
      <c r="AB27" t="s">
        <v>7855</v>
      </c>
    </row>
    <row r="28" spans="1:28">
      <c r="A28" s="241">
        <v>45965</v>
      </c>
      <c r="B28" t="s">
        <v>7847</v>
      </c>
      <c r="C28" t="s">
        <v>7856</v>
      </c>
      <c r="D28" t="s">
        <v>7857</v>
      </c>
      <c r="E28" t="s">
        <v>7858</v>
      </c>
      <c r="F28">
        <v>1</v>
      </c>
      <c r="G28">
        <v>4247.1000000000004</v>
      </c>
      <c r="H28">
        <v>0</v>
      </c>
      <c r="I28" s="165">
        <v>4247.1000000000004</v>
      </c>
      <c r="J28" t="s">
        <v>7851</v>
      </c>
      <c r="K28">
        <v>1</v>
      </c>
      <c r="L28">
        <v>126</v>
      </c>
      <c r="M28" t="s">
        <v>7744</v>
      </c>
      <c r="N28" t="s">
        <v>7745</v>
      </c>
      <c r="O28" t="s">
        <v>7697</v>
      </c>
      <c r="P28" t="s">
        <v>7698</v>
      </c>
      <c r="Q28" t="s">
        <v>7852</v>
      </c>
      <c r="R28">
        <v>932</v>
      </c>
      <c r="S28" t="s">
        <v>7700</v>
      </c>
      <c r="T28" t="s">
        <v>7701</v>
      </c>
      <c r="U28">
        <v>1</v>
      </c>
      <c r="V28">
        <v>1</v>
      </c>
      <c r="W28" t="s">
        <v>7702</v>
      </c>
      <c r="X28" t="s">
        <v>57</v>
      </c>
      <c r="Y28" t="s">
        <v>7703</v>
      </c>
      <c r="Z28" t="s">
        <v>7853</v>
      </c>
      <c r="AA28" t="s">
        <v>7854</v>
      </c>
      <c r="AB28" t="s">
        <v>7855</v>
      </c>
    </row>
    <row r="29" spans="1:28">
      <c r="A29" s="241">
        <v>45965</v>
      </c>
      <c r="B29" t="s">
        <v>7859</v>
      </c>
      <c r="C29" t="s">
        <v>7860</v>
      </c>
      <c r="D29" t="s">
        <v>7861</v>
      </c>
      <c r="E29" t="s">
        <v>7862</v>
      </c>
      <c r="F29">
        <v>6</v>
      </c>
      <c r="G29">
        <v>866.2</v>
      </c>
      <c r="H29">
        <v>0</v>
      </c>
      <c r="I29" s="165">
        <v>5197.2</v>
      </c>
      <c r="J29" t="s">
        <v>7694</v>
      </c>
      <c r="K29">
        <v>1</v>
      </c>
      <c r="L29">
        <v>213</v>
      </c>
      <c r="M29" t="s">
        <v>7695</v>
      </c>
      <c r="N29" t="s">
        <v>7696</v>
      </c>
      <c r="O29" t="s">
        <v>7697</v>
      </c>
      <c r="P29" t="s">
        <v>7698</v>
      </c>
      <c r="Q29" t="s">
        <v>7699</v>
      </c>
      <c r="R29">
        <v>706</v>
      </c>
      <c r="S29" t="s">
        <v>7700</v>
      </c>
      <c r="T29" t="s">
        <v>7701</v>
      </c>
      <c r="U29">
        <v>1</v>
      </c>
      <c r="V29">
        <v>6</v>
      </c>
      <c r="W29" t="s">
        <v>7702</v>
      </c>
      <c r="X29" t="s">
        <v>323</v>
      </c>
      <c r="Y29" t="s">
        <v>7703</v>
      </c>
      <c r="Z29" t="s">
        <v>7863</v>
      </c>
      <c r="AA29" t="s">
        <v>7705</v>
      </c>
      <c r="AB29" t="s">
        <v>7864</v>
      </c>
    </row>
    <row r="30" spans="1:28">
      <c r="A30" s="241">
        <v>45965</v>
      </c>
      <c r="B30" t="s">
        <v>7859</v>
      </c>
      <c r="C30" t="s">
        <v>7865</v>
      </c>
      <c r="D30" t="s">
        <v>7866</v>
      </c>
      <c r="E30" t="s">
        <v>7867</v>
      </c>
      <c r="F30">
        <v>1</v>
      </c>
      <c r="G30">
        <v>3000</v>
      </c>
      <c r="H30">
        <v>0</v>
      </c>
      <c r="I30" s="165">
        <v>3000</v>
      </c>
      <c r="J30" t="s">
        <v>7694</v>
      </c>
      <c r="K30">
        <v>1</v>
      </c>
      <c r="L30">
        <v>213</v>
      </c>
      <c r="M30" t="s">
        <v>7695</v>
      </c>
      <c r="N30" t="s">
        <v>7696</v>
      </c>
      <c r="O30" t="s">
        <v>7697</v>
      </c>
      <c r="P30" t="s">
        <v>7698</v>
      </c>
      <c r="Q30" t="s">
        <v>7699</v>
      </c>
      <c r="R30">
        <v>706</v>
      </c>
      <c r="S30" t="s">
        <v>7700</v>
      </c>
      <c r="T30" t="s">
        <v>7726</v>
      </c>
      <c r="U30">
        <v>1</v>
      </c>
      <c r="V30">
        <v>1</v>
      </c>
      <c r="W30" t="s">
        <v>7702</v>
      </c>
      <c r="X30" t="s">
        <v>323</v>
      </c>
      <c r="Y30" t="s">
        <v>7703</v>
      </c>
      <c r="Z30" t="s">
        <v>7863</v>
      </c>
      <c r="AA30" t="s">
        <v>7705</v>
      </c>
      <c r="AB30" t="s">
        <v>7864</v>
      </c>
    </row>
    <row r="31" spans="1:28">
      <c r="A31" s="241">
        <v>45965</v>
      </c>
      <c r="B31" t="s">
        <v>7859</v>
      </c>
      <c r="C31" t="s">
        <v>7868</v>
      </c>
      <c r="D31" t="s">
        <v>7869</v>
      </c>
      <c r="E31" t="s">
        <v>7870</v>
      </c>
      <c r="F31">
        <v>1</v>
      </c>
      <c r="G31">
        <v>3000</v>
      </c>
      <c r="H31">
        <v>0</v>
      </c>
      <c r="I31" s="165">
        <v>3000</v>
      </c>
      <c r="J31" t="s">
        <v>7694</v>
      </c>
      <c r="K31">
        <v>1</v>
      </c>
      <c r="L31">
        <v>213</v>
      </c>
      <c r="M31" t="s">
        <v>7695</v>
      </c>
      <c r="N31" t="s">
        <v>7696</v>
      </c>
      <c r="O31" t="s">
        <v>7697</v>
      </c>
      <c r="P31" t="s">
        <v>7698</v>
      </c>
      <c r="Q31" t="s">
        <v>7699</v>
      </c>
      <c r="R31">
        <v>706</v>
      </c>
      <c r="S31" t="s">
        <v>7700</v>
      </c>
      <c r="T31" t="s">
        <v>7726</v>
      </c>
      <c r="U31">
        <v>1</v>
      </c>
      <c r="V31">
        <v>1</v>
      </c>
      <c r="W31" t="s">
        <v>7702</v>
      </c>
      <c r="X31" t="s">
        <v>323</v>
      </c>
      <c r="Y31" t="s">
        <v>7703</v>
      </c>
      <c r="Z31" t="s">
        <v>7863</v>
      </c>
      <c r="AA31" t="s">
        <v>7705</v>
      </c>
      <c r="AB31" t="s">
        <v>7864</v>
      </c>
    </row>
    <row r="32" spans="1:28">
      <c r="A32" s="241">
        <v>45965</v>
      </c>
      <c r="B32" t="s">
        <v>7859</v>
      </c>
      <c r="C32" t="s">
        <v>7871</v>
      </c>
      <c r="D32" t="s">
        <v>7872</v>
      </c>
      <c r="E32" t="s">
        <v>7873</v>
      </c>
      <c r="F32">
        <v>6</v>
      </c>
      <c r="G32">
        <v>2227</v>
      </c>
      <c r="H32">
        <v>0</v>
      </c>
      <c r="I32" s="165">
        <v>13362</v>
      </c>
      <c r="J32" t="s">
        <v>7694</v>
      </c>
      <c r="K32">
        <v>1</v>
      </c>
      <c r="L32">
        <v>213</v>
      </c>
      <c r="M32" t="s">
        <v>7695</v>
      </c>
      <c r="N32" t="s">
        <v>7696</v>
      </c>
      <c r="O32" t="s">
        <v>7697</v>
      </c>
      <c r="P32" t="s">
        <v>7698</v>
      </c>
      <c r="Q32" t="s">
        <v>7699</v>
      </c>
      <c r="R32">
        <v>706</v>
      </c>
      <c r="S32" t="s">
        <v>7700</v>
      </c>
      <c r="T32" t="s">
        <v>7769</v>
      </c>
      <c r="U32">
        <v>1</v>
      </c>
      <c r="V32">
        <v>6</v>
      </c>
      <c r="W32" t="s">
        <v>7702</v>
      </c>
      <c r="X32" t="s">
        <v>323</v>
      </c>
      <c r="Y32" t="s">
        <v>7703</v>
      </c>
      <c r="Z32" t="s">
        <v>7863</v>
      </c>
      <c r="AA32" t="s">
        <v>7705</v>
      </c>
      <c r="AB32" t="s">
        <v>7864</v>
      </c>
    </row>
    <row r="33" spans="1:28">
      <c r="A33" s="241">
        <v>45965</v>
      </c>
      <c r="B33" t="s">
        <v>7874</v>
      </c>
      <c r="C33" t="s">
        <v>7875</v>
      </c>
      <c r="D33" t="s">
        <v>7876</v>
      </c>
      <c r="E33" t="s">
        <v>7877</v>
      </c>
      <c r="F33">
        <v>12</v>
      </c>
      <c r="G33">
        <v>1218.49</v>
      </c>
      <c r="H33">
        <v>0</v>
      </c>
      <c r="I33" s="165">
        <v>14621.88</v>
      </c>
      <c r="J33" t="s">
        <v>7694</v>
      </c>
      <c r="K33">
        <v>1</v>
      </c>
      <c r="L33">
        <v>213</v>
      </c>
      <c r="M33" t="s">
        <v>7695</v>
      </c>
      <c r="N33" t="s">
        <v>7696</v>
      </c>
      <c r="O33" t="s">
        <v>7697</v>
      </c>
      <c r="P33" t="s">
        <v>7698</v>
      </c>
      <c r="Q33" t="s">
        <v>7699</v>
      </c>
      <c r="R33">
        <v>706</v>
      </c>
      <c r="S33" t="s">
        <v>7700</v>
      </c>
      <c r="T33" t="s">
        <v>7701</v>
      </c>
      <c r="U33">
        <v>1</v>
      </c>
      <c r="V33">
        <v>12</v>
      </c>
      <c r="W33" t="s">
        <v>7702</v>
      </c>
      <c r="X33" t="s">
        <v>330</v>
      </c>
      <c r="Y33" t="s">
        <v>7703</v>
      </c>
      <c r="Z33" t="s">
        <v>7878</v>
      </c>
      <c r="AA33" t="s">
        <v>7705</v>
      </c>
      <c r="AB33" t="s">
        <v>7879</v>
      </c>
    </row>
    <row r="34" spans="1:28">
      <c r="A34" s="241">
        <v>45965</v>
      </c>
      <c r="B34" t="s">
        <v>7874</v>
      </c>
      <c r="C34" t="s">
        <v>7880</v>
      </c>
      <c r="D34" t="s">
        <v>7881</v>
      </c>
      <c r="E34" t="s">
        <v>7882</v>
      </c>
      <c r="F34">
        <v>12</v>
      </c>
      <c r="G34">
        <v>1543</v>
      </c>
      <c r="H34">
        <v>0</v>
      </c>
      <c r="I34" s="165">
        <v>18516</v>
      </c>
      <c r="J34" t="s">
        <v>7694</v>
      </c>
      <c r="K34">
        <v>1</v>
      </c>
      <c r="L34">
        <v>213</v>
      </c>
      <c r="M34" t="s">
        <v>7695</v>
      </c>
      <c r="N34" t="s">
        <v>7696</v>
      </c>
      <c r="O34" t="s">
        <v>7697</v>
      </c>
      <c r="P34" t="s">
        <v>7698</v>
      </c>
      <c r="Q34" t="s">
        <v>7699</v>
      </c>
      <c r="R34">
        <v>706</v>
      </c>
      <c r="S34" t="s">
        <v>7700</v>
      </c>
      <c r="T34" t="s">
        <v>7701</v>
      </c>
      <c r="U34">
        <v>1</v>
      </c>
      <c r="V34">
        <v>12</v>
      </c>
      <c r="W34" t="s">
        <v>7702</v>
      </c>
      <c r="X34" t="s">
        <v>330</v>
      </c>
      <c r="Y34" t="s">
        <v>7703</v>
      </c>
      <c r="Z34" t="s">
        <v>7878</v>
      </c>
      <c r="AA34" t="s">
        <v>7705</v>
      </c>
      <c r="AB34" t="s">
        <v>7879</v>
      </c>
    </row>
    <row r="35" spans="1:28">
      <c r="A35" s="241">
        <v>45965</v>
      </c>
      <c r="B35" t="s">
        <v>7874</v>
      </c>
      <c r="C35" t="s">
        <v>7883</v>
      </c>
      <c r="D35" t="s">
        <v>7884</v>
      </c>
      <c r="E35" t="s">
        <v>7885</v>
      </c>
      <c r="F35">
        <v>6</v>
      </c>
      <c r="G35">
        <v>3025.21</v>
      </c>
      <c r="H35">
        <v>0</v>
      </c>
      <c r="I35" s="165">
        <v>18151.259999999998</v>
      </c>
      <c r="J35" t="s">
        <v>7694</v>
      </c>
      <c r="K35">
        <v>1</v>
      </c>
      <c r="L35">
        <v>213</v>
      </c>
      <c r="M35" t="s">
        <v>7695</v>
      </c>
      <c r="N35" t="s">
        <v>7696</v>
      </c>
      <c r="O35" t="s">
        <v>7697</v>
      </c>
      <c r="P35" t="s">
        <v>7698</v>
      </c>
      <c r="Q35" t="s">
        <v>7699</v>
      </c>
      <c r="R35">
        <v>706</v>
      </c>
      <c r="S35" t="s">
        <v>7700</v>
      </c>
      <c r="T35" t="s">
        <v>7715</v>
      </c>
      <c r="U35">
        <v>1</v>
      </c>
      <c r="V35">
        <v>6</v>
      </c>
      <c r="W35" t="s">
        <v>7702</v>
      </c>
      <c r="X35" t="s">
        <v>330</v>
      </c>
      <c r="Y35" t="s">
        <v>7703</v>
      </c>
      <c r="Z35" t="s">
        <v>7878</v>
      </c>
      <c r="AA35" t="s">
        <v>7705</v>
      </c>
      <c r="AB35" t="s">
        <v>7879</v>
      </c>
    </row>
    <row r="36" spans="1:28">
      <c r="A36" s="241">
        <v>45965</v>
      </c>
      <c r="B36" t="s">
        <v>7874</v>
      </c>
      <c r="C36" t="s">
        <v>7886</v>
      </c>
      <c r="D36" t="s">
        <v>7887</v>
      </c>
      <c r="E36" t="s">
        <v>7888</v>
      </c>
      <c r="F36">
        <v>6</v>
      </c>
      <c r="G36">
        <v>3025.21</v>
      </c>
      <c r="H36">
        <v>0</v>
      </c>
      <c r="I36" s="165">
        <v>18151.259999999998</v>
      </c>
      <c r="J36" t="s">
        <v>7694</v>
      </c>
      <c r="K36">
        <v>1</v>
      </c>
      <c r="L36">
        <v>213</v>
      </c>
      <c r="M36" t="s">
        <v>7695</v>
      </c>
      <c r="N36" t="s">
        <v>7696</v>
      </c>
      <c r="O36" t="s">
        <v>7697</v>
      </c>
      <c r="P36" t="s">
        <v>7698</v>
      </c>
      <c r="Q36" t="s">
        <v>7699</v>
      </c>
      <c r="R36">
        <v>706</v>
      </c>
      <c r="S36" t="s">
        <v>7700</v>
      </c>
      <c r="T36" t="s">
        <v>7715</v>
      </c>
      <c r="U36">
        <v>1</v>
      </c>
      <c r="V36">
        <v>6</v>
      </c>
      <c r="W36" t="s">
        <v>7702</v>
      </c>
      <c r="X36" t="s">
        <v>330</v>
      </c>
      <c r="Y36" t="s">
        <v>7703</v>
      </c>
      <c r="Z36" t="s">
        <v>7878</v>
      </c>
      <c r="AA36" t="s">
        <v>7705</v>
      </c>
      <c r="AB36" t="s">
        <v>7879</v>
      </c>
    </row>
    <row r="37" spans="1:28">
      <c r="A37" s="241">
        <v>45965</v>
      </c>
      <c r="B37" t="s">
        <v>7874</v>
      </c>
      <c r="C37" t="s">
        <v>7787</v>
      </c>
      <c r="D37" t="s">
        <v>7788</v>
      </c>
      <c r="E37" t="s">
        <v>7789</v>
      </c>
      <c r="F37">
        <v>6</v>
      </c>
      <c r="G37">
        <v>3025.21</v>
      </c>
      <c r="H37">
        <v>0</v>
      </c>
      <c r="I37" s="165">
        <v>18151.259999999998</v>
      </c>
      <c r="J37" t="s">
        <v>7694</v>
      </c>
      <c r="K37">
        <v>1</v>
      </c>
      <c r="L37">
        <v>213</v>
      </c>
      <c r="M37" t="s">
        <v>7695</v>
      </c>
      <c r="N37" t="s">
        <v>7696</v>
      </c>
      <c r="O37" t="s">
        <v>7697</v>
      </c>
      <c r="P37" t="s">
        <v>7698</v>
      </c>
      <c r="Q37" t="s">
        <v>7699</v>
      </c>
      <c r="R37">
        <v>706</v>
      </c>
      <c r="S37" t="s">
        <v>7700</v>
      </c>
      <c r="T37" t="s">
        <v>7715</v>
      </c>
      <c r="U37">
        <v>1</v>
      </c>
      <c r="V37">
        <v>6</v>
      </c>
      <c r="W37" t="s">
        <v>7702</v>
      </c>
      <c r="X37" t="s">
        <v>330</v>
      </c>
      <c r="Y37" t="s">
        <v>7703</v>
      </c>
      <c r="Z37" t="s">
        <v>7878</v>
      </c>
      <c r="AA37" t="s">
        <v>7705</v>
      </c>
      <c r="AB37" t="s">
        <v>7879</v>
      </c>
    </row>
    <row r="38" spans="1:28">
      <c r="A38" s="241">
        <v>45965</v>
      </c>
      <c r="B38" t="s">
        <v>7874</v>
      </c>
      <c r="C38" t="s">
        <v>7784</v>
      </c>
      <c r="D38" t="s">
        <v>7785</v>
      </c>
      <c r="E38" t="s">
        <v>7786</v>
      </c>
      <c r="F38">
        <v>6</v>
      </c>
      <c r="G38">
        <v>3025.21</v>
      </c>
      <c r="H38">
        <v>0</v>
      </c>
      <c r="I38" s="165">
        <v>18151.259999999998</v>
      </c>
      <c r="J38" t="s">
        <v>7694</v>
      </c>
      <c r="K38">
        <v>1</v>
      </c>
      <c r="L38">
        <v>213</v>
      </c>
      <c r="M38" t="s">
        <v>7695</v>
      </c>
      <c r="N38" t="s">
        <v>7696</v>
      </c>
      <c r="O38" t="s">
        <v>7697</v>
      </c>
      <c r="P38" t="s">
        <v>7698</v>
      </c>
      <c r="Q38" t="s">
        <v>7699</v>
      </c>
      <c r="R38">
        <v>706</v>
      </c>
      <c r="S38" t="s">
        <v>7700</v>
      </c>
      <c r="T38" t="s">
        <v>7715</v>
      </c>
      <c r="U38">
        <v>1</v>
      </c>
      <c r="V38">
        <v>6</v>
      </c>
      <c r="W38" t="s">
        <v>7702</v>
      </c>
      <c r="X38" t="s">
        <v>330</v>
      </c>
      <c r="Y38" t="s">
        <v>7703</v>
      </c>
      <c r="Z38" t="s">
        <v>7878</v>
      </c>
      <c r="AA38" t="s">
        <v>7705</v>
      </c>
      <c r="AB38" t="s">
        <v>7879</v>
      </c>
    </row>
    <row r="39" spans="1:28">
      <c r="A39" s="241">
        <v>45965</v>
      </c>
      <c r="B39" t="s">
        <v>7874</v>
      </c>
      <c r="C39" t="s">
        <v>7781</v>
      </c>
      <c r="D39" t="s">
        <v>7782</v>
      </c>
      <c r="E39" t="s">
        <v>7783</v>
      </c>
      <c r="F39">
        <v>6</v>
      </c>
      <c r="G39">
        <v>3025.21</v>
      </c>
      <c r="H39">
        <v>0</v>
      </c>
      <c r="I39" s="165">
        <v>18151.259999999998</v>
      </c>
      <c r="J39" t="s">
        <v>7694</v>
      </c>
      <c r="K39">
        <v>1</v>
      </c>
      <c r="L39">
        <v>213</v>
      </c>
      <c r="M39" t="s">
        <v>7695</v>
      </c>
      <c r="N39" t="s">
        <v>7696</v>
      </c>
      <c r="O39" t="s">
        <v>7697</v>
      </c>
      <c r="P39" t="s">
        <v>7698</v>
      </c>
      <c r="Q39" t="s">
        <v>7699</v>
      </c>
      <c r="R39">
        <v>706</v>
      </c>
      <c r="S39" t="s">
        <v>7700</v>
      </c>
      <c r="T39" t="s">
        <v>7715</v>
      </c>
      <c r="U39">
        <v>1</v>
      </c>
      <c r="V39">
        <v>6</v>
      </c>
      <c r="W39" t="s">
        <v>7702</v>
      </c>
      <c r="X39" t="s">
        <v>330</v>
      </c>
      <c r="Y39" t="s">
        <v>7703</v>
      </c>
      <c r="Z39" t="s">
        <v>7878</v>
      </c>
      <c r="AA39" t="s">
        <v>7705</v>
      </c>
      <c r="AB39" t="s">
        <v>7879</v>
      </c>
    </row>
    <row r="40" spans="1:28">
      <c r="A40" s="241">
        <v>45965</v>
      </c>
      <c r="B40" t="s">
        <v>7889</v>
      </c>
      <c r="C40" t="s">
        <v>7860</v>
      </c>
      <c r="D40" t="s">
        <v>7861</v>
      </c>
      <c r="E40" t="s">
        <v>7862</v>
      </c>
      <c r="F40">
        <v>10</v>
      </c>
      <c r="G40">
        <v>866.2</v>
      </c>
      <c r="H40">
        <v>0</v>
      </c>
      <c r="I40" s="165">
        <v>8662</v>
      </c>
      <c r="J40" t="s">
        <v>7694</v>
      </c>
      <c r="K40">
        <v>1</v>
      </c>
      <c r="L40">
        <v>213</v>
      </c>
      <c r="M40" t="s">
        <v>7695</v>
      </c>
      <c r="N40" t="s">
        <v>7696</v>
      </c>
      <c r="O40" t="s">
        <v>7697</v>
      </c>
      <c r="P40" t="s">
        <v>7698</v>
      </c>
      <c r="Q40" t="s">
        <v>7890</v>
      </c>
      <c r="R40">
        <v>706</v>
      </c>
      <c r="S40" t="s">
        <v>7700</v>
      </c>
      <c r="T40" t="s">
        <v>7701</v>
      </c>
      <c r="U40">
        <v>1</v>
      </c>
      <c r="V40">
        <v>10</v>
      </c>
      <c r="W40" t="s">
        <v>7702</v>
      </c>
      <c r="X40" t="s">
        <v>335</v>
      </c>
      <c r="Y40" t="s">
        <v>7703</v>
      </c>
      <c r="Z40" t="s">
        <v>7891</v>
      </c>
      <c r="AA40" t="s">
        <v>7705</v>
      </c>
      <c r="AB40" t="s">
        <v>7892</v>
      </c>
    </row>
    <row r="41" spans="1:28">
      <c r="A41" s="241">
        <v>45965</v>
      </c>
      <c r="B41" t="s">
        <v>7893</v>
      </c>
      <c r="C41" t="s">
        <v>7736</v>
      </c>
      <c r="D41" t="s">
        <v>7737</v>
      </c>
      <c r="E41" t="s">
        <v>7738</v>
      </c>
      <c r="F41">
        <v>2</v>
      </c>
      <c r="G41">
        <v>6422.4</v>
      </c>
      <c r="H41">
        <v>0</v>
      </c>
      <c r="I41" s="165">
        <v>12844.8</v>
      </c>
      <c r="J41" t="s">
        <v>7723</v>
      </c>
      <c r="K41">
        <v>1</v>
      </c>
      <c r="L41">
        <v>125</v>
      </c>
      <c r="M41" t="s">
        <v>7724</v>
      </c>
      <c r="N41" t="s">
        <v>7713</v>
      </c>
      <c r="O41" t="s">
        <v>7697</v>
      </c>
      <c r="P41" t="s">
        <v>7698</v>
      </c>
      <c r="Q41" t="s">
        <v>7725</v>
      </c>
      <c r="R41">
        <v>117</v>
      </c>
      <c r="S41" t="s">
        <v>7700</v>
      </c>
      <c r="T41" t="s">
        <v>7701</v>
      </c>
      <c r="U41">
        <v>1</v>
      </c>
      <c r="V41">
        <v>2</v>
      </c>
      <c r="W41" t="s">
        <v>7702</v>
      </c>
      <c r="X41" t="s">
        <v>13</v>
      </c>
      <c r="Y41" t="s">
        <v>7703</v>
      </c>
      <c r="Z41" t="s">
        <v>7894</v>
      </c>
      <c r="AA41" t="s">
        <v>7728</v>
      </c>
      <c r="AB41" t="s">
        <v>7895</v>
      </c>
    </row>
    <row r="42" spans="1:28">
      <c r="A42" s="241">
        <v>45965</v>
      </c>
      <c r="B42" t="s">
        <v>7896</v>
      </c>
      <c r="C42" t="s">
        <v>7791</v>
      </c>
      <c r="D42" t="s">
        <v>7792</v>
      </c>
      <c r="E42" t="s">
        <v>7793</v>
      </c>
      <c r="F42">
        <v>12</v>
      </c>
      <c r="G42">
        <v>870</v>
      </c>
      <c r="H42">
        <v>0</v>
      </c>
      <c r="I42" s="165">
        <v>10440</v>
      </c>
      <c r="J42" t="s">
        <v>7809</v>
      </c>
      <c r="K42">
        <v>1</v>
      </c>
      <c r="L42">
        <v>125</v>
      </c>
      <c r="M42" t="s">
        <v>7724</v>
      </c>
      <c r="N42" t="s">
        <v>7713</v>
      </c>
      <c r="O42" t="s">
        <v>7697</v>
      </c>
      <c r="P42" t="s">
        <v>7698</v>
      </c>
      <c r="Q42" t="s">
        <v>7810</v>
      </c>
      <c r="R42">
        <v>114</v>
      </c>
      <c r="S42" t="s">
        <v>7700</v>
      </c>
      <c r="T42" t="s">
        <v>7701</v>
      </c>
      <c r="U42">
        <v>1</v>
      </c>
      <c r="V42">
        <v>12</v>
      </c>
      <c r="W42" t="s">
        <v>7702</v>
      </c>
      <c r="X42" t="s">
        <v>77</v>
      </c>
      <c r="Y42" t="s">
        <v>7703</v>
      </c>
      <c r="Z42" t="s">
        <v>7897</v>
      </c>
      <c r="AA42" t="s">
        <v>7813</v>
      </c>
      <c r="AB42" t="s">
        <v>7898</v>
      </c>
    </row>
    <row r="43" spans="1:28">
      <c r="A43" s="241">
        <v>45965</v>
      </c>
      <c r="B43" t="s">
        <v>7896</v>
      </c>
      <c r="C43" t="s">
        <v>7899</v>
      </c>
      <c r="D43" t="s">
        <v>7900</v>
      </c>
      <c r="E43" t="s">
        <v>7901</v>
      </c>
      <c r="F43">
        <v>3</v>
      </c>
      <c r="G43">
        <v>3000</v>
      </c>
      <c r="H43">
        <v>0</v>
      </c>
      <c r="I43" s="165">
        <v>9000</v>
      </c>
      <c r="J43" t="s">
        <v>7809</v>
      </c>
      <c r="K43">
        <v>1</v>
      </c>
      <c r="L43">
        <v>125</v>
      </c>
      <c r="M43" t="s">
        <v>7724</v>
      </c>
      <c r="N43" t="s">
        <v>7713</v>
      </c>
      <c r="O43" t="s">
        <v>7697</v>
      </c>
      <c r="P43" t="s">
        <v>7698</v>
      </c>
      <c r="Q43" t="s">
        <v>7810</v>
      </c>
      <c r="R43">
        <v>114</v>
      </c>
      <c r="S43" t="s">
        <v>7700</v>
      </c>
      <c r="T43" t="s">
        <v>7726</v>
      </c>
      <c r="U43">
        <v>1</v>
      </c>
      <c r="V43">
        <v>3</v>
      </c>
      <c r="W43" t="s">
        <v>7702</v>
      </c>
      <c r="X43" t="s">
        <v>77</v>
      </c>
      <c r="Y43" t="s">
        <v>7703</v>
      </c>
      <c r="Z43" t="s">
        <v>7897</v>
      </c>
      <c r="AA43" t="s">
        <v>7813</v>
      </c>
      <c r="AB43" t="s">
        <v>7898</v>
      </c>
    </row>
    <row r="44" spans="1:28">
      <c r="A44" s="241">
        <v>45965</v>
      </c>
      <c r="B44" t="s">
        <v>7902</v>
      </c>
      <c r="C44" t="s">
        <v>7839</v>
      </c>
      <c r="D44" t="s">
        <v>7840</v>
      </c>
      <c r="E44" t="s">
        <v>7841</v>
      </c>
      <c r="F44">
        <v>2</v>
      </c>
      <c r="G44">
        <v>2645.48</v>
      </c>
      <c r="H44">
        <v>0</v>
      </c>
      <c r="I44" s="165">
        <v>5290.96</v>
      </c>
      <c r="J44" t="s">
        <v>7743</v>
      </c>
      <c r="K44">
        <v>1</v>
      </c>
      <c r="L44">
        <v>126</v>
      </c>
      <c r="M44" t="s">
        <v>7744</v>
      </c>
      <c r="N44" t="s">
        <v>7745</v>
      </c>
      <c r="O44" t="s">
        <v>7697</v>
      </c>
      <c r="P44" t="s">
        <v>7698</v>
      </c>
      <c r="Q44" t="s">
        <v>7746</v>
      </c>
      <c r="R44">
        <v>938</v>
      </c>
      <c r="S44" t="s">
        <v>7700</v>
      </c>
      <c r="T44" t="s">
        <v>7715</v>
      </c>
      <c r="U44">
        <v>1</v>
      </c>
      <c r="V44">
        <v>2</v>
      </c>
      <c r="W44" t="s">
        <v>7702</v>
      </c>
      <c r="X44" t="s">
        <v>228</v>
      </c>
      <c r="Y44" t="s">
        <v>7703</v>
      </c>
      <c r="Z44" t="s">
        <v>7903</v>
      </c>
      <c r="AA44" t="s">
        <v>7748</v>
      </c>
      <c r="AB44" t="s">
        <v>7904</v>
      </c>
    </row>
    <row r="45" spans="1:28">
      <c r="A45" s="241">
        <v>45965</v>
      </c>
      <c r="B45" t="s">
        <v>7905</v>
      </c>
      <c r="C45" t="s">
        <v>7906</v>
      </c>
      <c r="D45" t="s">
        <v>7907</v>
      </c>
      <c r="E45" t="s">
        <v>7908</v>
      </c>
      <c r="F45">
        <v>10</v>
      </c>
      <c r="G45">
        <v>715</v>
      </c>
      <c r="H45">
        <v>0</v>
      </c>
      <c r="I45" s="165">
        <v>7150</v>
      </c>
      <c r="J45" t="s">
        <v>7723</v>
      </c>
      <c r="K45">
        <v>1</v>
      </c>
      <c r="L45">
        <v>125</v>
      </c>
      <c r="M45" t="s">
        <v>7724</v>
      </c>
      <c r="N45" t="s">
        <v>7713</v>
      </c>
      <c r="O45" t="s">
        <v>7697</v>
      </c>
      <c r="P45" t="s">
        <v>7698</v>
      </c>
      <c r="Q45" t="s">
        <v>7725</v>
      </c>
      <c r="R45">
        <v>117</v>
      </c>
      <c r="S45" t="s">
        <v>7700</v>
      </c>
      <c r="T45" t="s">
        <v>7701</v>
      </c>
      <c r="U45">
        <v>1</v>
      </c>
      <c r="V45">
        <v>10</v>
      </c>
      <c r="W45" t="s">
        <v>7702</v>
      </c>
      <c r="X45" t="s">
        <v>37</v>
      </c>
      <c r="Y45" t="s">
        <v>7703</v>
      </c>
      <c r="Z45" t="s">
        <v>7909</v>
      </c>
      <c r="AA45" t="s">
        <v>7728</v>
      </c>
      <c r="AB45" t="s">
        <v>7910</v>
      </c>
    </row>
    <row r="46" spans="1:28">
      <c r="A46" s="241">
        <v>45965</v>
      </c>
      <c r="B46" t="s">
        <v>7905</v>
      </c>
      <c r="C46" t="s">
        <v>7856</v>
      </c>
      <c r="D46" t="s">
        <v>7857</v>
      </c>
      <c r="E46" t="s">
        <v>7858</v>
      </c>
      <c r="F46">
        <v>1</v>
      </c>
      <c r="G46">
        <v>4247.1000000000004</v>
      </c>
      <c r="H46">
        <v>0</v>
      </c>
      <c r="I46" s="165">
        <v>4247.1000000000004</v>
      </c>
      <c r="J46" t="s">
        <v>7723</v>
      </c>
      <c r="K46">
        <v>1</v>
      </c>
      <c r="L46">
        <v>125</v>
      </c>
      <c r="M46" t="s">
        <v>7724</v>
      </c>
      <c r="N46" t="s">
        <v>7713</v>
      </c>
      <c r="O46" t="s">
        <v>7697</v>
      </c>
      <c r="P46" t="s">
        <v>7698</v>
      </c>
      <c r="Q46" t="s">
        <v>7725</v>
      </c>
      <c r="R46">
        <v>117</v>
      </c>
      <c r="S46" t="s">
        <v>7700</v>
      </c>
      <c r="T46" t="s">
        <v>7701</v>
      </c>
      <c r="U46">
        <v>1</v>
      </c>
      <c r="V46">
        <v>1</v>
      </c>
      <c r="W46" t="s">
        <v>7702</v>
      </c>
      <c r="X46" t="s">
        <v>37</v>
      </c>
      <c r="Y46" t="s">
        <v>7703</v>
      </c>
      <c r="Z46" t="s">
        <v>7909</v>
      </c>
      <c r="AA46" t="s">
        <v>7728</v>
      </c>
      <c r="AB46" t="s">
        <v>7910</v>
      </c>
    </row>
    <row r="47" spans="1:28">
      <c r="A47" s="241">
        <v>45965</v>
      </c>
      <c r="B47" t="s">
        <v>7905</v>
      </c>
      <c r="C47" t="s">
        <v>7800</v>
      </c>
      <c r="D47" t="s">
        <v>7801</v>
      </c>
      <c r="E47" t="s">
        <v>7802</v>
      </c>
      <c r="F47">
        <v>6</v>
      </c>
      <c r="G47">
        <v>1092.44</v>
      </c>
      <c r="H47">
        <v>0</v>
      </c>
      <c r="I47" s="165">
        <v>6554.64</v>
      </c>
      <c r="J47" t="s">
        <v>7723</v>
      </c>
      <c r="K47">
        <v>1</v>
      </c>
      <c r="L47">
        <v>125</v>
      </c>
      <c r="M47" t="s">
        <v>7724</v>
      </c>
      <c r="N47" t="s">
        <v>7713</v>
      </c>
      <c r="O47" t="s">
        <v>7697</v>
      </c>
      <c r="P47" t="s">
        <v>7698</v>
      </c>
      <c r="Q47" t="s">
        <v>7725</v>
      </c>
      <c r="R47">
        <v>117</v>
      </c>
      <c r="S47" t="s">
        <v>7700</v>
      </c>
      <c r="T47" t="s">
        <v>7701</v>
      </c>
      <c r="U47">
        <v>1</v>
      </c>
      <c r="V47">
        <v>6</v>
      </c>
      <c r="W47" t="s">
        <v>7702</v>
      </c>
      <c r="X47" t="s">
        <v>37</v>
      </c>
      <c r="Y47" t="s">
        <v>7703</v>
      </c>
      <c r="Z47" t="s">
        <v>7909</v>
      </c>
      <c r="AA47" t="s">
        <v>7728</v>
      </c>
      <c r="AB47" t="s">
        <v>7910</v>
      </c>
    </row>
    <row r="48" spans="1:28">
      <c r="A48" s="241">
        <v>45965</v>
      </c>
      <c r="B48" t="s">
        <v>7911</v>
      </c>
      <c r="C48" t="s">
        <v>7868</v>
      </c>
      <c r="D48" t="s">
        <v>7869</v>
      </c>
      <c r="E48" t="s">
        <v>7870</v>
      </c>
      <c r="F48">
        <v>4</v>
      </c>
      <c r="G48">
        <v>3000</v>
      </c>
      <c r="H48">
        <v>0</v>
      </c>
      <c r="I48" s="165">
        <v>12000</v>
      </c>
      <c r="J48" t="s">
        <v>7711</v>
      </c>
      <c r="K48">
        <v>1</v>
      </c>
      <c r="L48">
        <v>156</v>
      </c>
      <c r="M48" t="s">
        <v>7712</v>
      </c>
      <c r="N48" t="s">
        <v>7713</v>
      </c>
      <c r="O48" t="s">
        <v>7697</v>
      </c>
      <c r="P48" t="s">
        <v>7698</v>
      </c>
      <c r="Q48" t="s">
        <v>7714</v>
      </c>
      <c r="R48">
        <v>510</v>
      </c>
      <c r="S48" t="s">
        <v>7700</v>
      </c>
      <c r="T48" t="s">
        <v>7726</v>
      </c>
      <c r="U48">
        <v>1</v>
      </c>
      <c r="V48">
        <v>4</v>
      </c>
      <c r="W48" t="s">
        <v>7702</v>
      </c>
      <c r="X48" t="s">
        <v>366</v>
      </c>
      <c r="Y48" t="s">
        <v>7703</v>
      </c>
      <c r="Z48" t="s">
        <v>7912</v>
      </c>
      <c r="AA48" t="s">
        <v>7717</v>
      </c>
      <c r="AB48" t="s">
        <v>7913</v>
      </c>
    </row>
    <row r="49" spans="1:28">
      <c r="A49" s="241">
        <v>45965</v>
      </c>
      <c r="B49" t="s">
        <v>7911</v>
      </c>
      <c r="C49" t="s">
        <v>7914</v>
      </c>
      <c r="D49" t="s">
        <v>7915</v>
      </c>
      <c r="E49" t="s">
        <v>7916</v>
      </c>
      <c r="F49">
        <v>5</v>
      </c>
      <c r="G49">
        <v>2900.04</v>
      </c>
      <c r="H49">
        <v>0</v>
      </c>
      <c r="I49" s="165">
        <v>14500.2</v>
      </c>
      <c r="J49" t="s">
        <v>7711</v>
      </c>
      <c r="K49">
        <v>1</v>
      </c>
      <c r="L49">
        <v>156</v>
      </c>
      <c r="M49" t="s">
        <v>7712</v>
      </c>
      <c r="N49" t="s">
        <v>7713</v>
      </c>
      <c r="O49" t="s">
        <v>7697</v>
      </c>
      <c r="P49" t="s">
        <v>7698</v>
      </c>
      <c r="Q49" t="s">
        <v>7714</v>
      </c>
      <c r="R49">
        <v>510</v>
      </c>
      <c r="S49" t="s">
        <v>7700</v>
      </c>
      <c r="T49" t="s">
        <v>7726</v>
      </c>
      <c r="U49">
        <v>1</v>
      </c>
      <c r="V49">
        <v>5</v>
      </c>
      <c r="W49" t="s">
        <v>7702</v>
      </c>
      <c r="X49" t="s">
        <v>366</v>
      </c>
      <c r="Y49" t="s">
        <v>7703</v>
      </c>
      <c r="Z49" t="s">
        <v>7912</v>
      </c>
      <c r="AA49" t="s">
        <v>7717</v>
      </c>
      <c r="AB49" t="s">
        <v>7913</v>
      </c>
    </row>
    <row r="50" spans="1:28">
      <c r="A50" s="241">
        <v>45965</v>
      </c>
      <c r="B50" t="s">
        <v>7911</v>
      </c>
      <c r="C50" t="s">
        <v>7917</v>
      </c>
      <c r="D50" t="s">
        <v>7918</v>
      </c>
      <c r="E50" t="s">
        <v>7919</v>
      </c>
      <c r="F50">
        <v>2</v>
      </c>
      <c r="G50">
        <v>3000</v>
      </c>
      <c r="H50">
        <v>0</v>
      </c>
      <c r="I50" s="165">
        <v>6000</v>
      </c>
      <c r="J50" t="s">
        <v>7711</v>
      </c>
      <c r="K50">
        <v>1</v>
      </c>
      <c r="L50">
        <v>156</v>
      </c>
      <c r="M50" t="s">
        <v>7712</v>
      </c>
      <c r="N50" t="s">
        <v>7713</v>
      </c>
      <c r="O50" t="s">
        <v>7697</v>
      </c>
      <c r="P50" t="s">
        <v>7698</v>
      </c>
      <c r="Q50" t="s">
        <v>7714</v>
      </c>
      <c r="R50">
        <v>510</v>
      </c>
      <c r="S50" t="s">
        <v>7700</v>
      </c>
      <c r="T50" t="s">
        <v>7726</v>
      </c>
      <c r="U50">
        <v>1</v>
      </c>
      <c r="V50">
        <v>2</v>
      </c>
      <c r="W50" t="s">
        <v>7702</v>
      </c>
      <c r="X50" t="s">
        <v>366</v>
      </c>
      <c r="Y50" t="s">
        <v>7703</v>
      </c>
      <c r="Z50" t="s">
        <v>7912</v>
      </c>
      <c r="AA50" t="s">
        <v>7717</v>
      </c>
      <c r="AB50" t="s">
        <v>7913</v>
      </c>
    </row>
    <row r="51" spans="1:28">
      <c r="A51" s="241">
        <v>45965</v>
      </c>
      <c r="B51" t="s">
        <v>7920</v>
      </c>
      <c r="C51" t="s">
        <v>7720</v>
      </c>
      <c r="D51" t="s">
        <v>7721</v>
      </c>
      <c r="E51" t="s">
        <v>7722</v>
      </c>
      <c r="F51">
        <v>1</v>
      </c>
      <c r="G51">
        <v>11900</v>
      </c>
      <c r="H51">
        <v>357</v>
      </c>
      <c r="I51" s="165">
        <v>11543</v>
      </c>
      <c r="J51" t="s">
        <v>7809</v>
      </c>
      <c r="K51">
        <v>1</v>
      </c>
      <c r="L51">
        <v>125</v>
      </c>
      <c r="M51" t="s">
        <v>7724</v>
      </c>
      <c r="N51" t="s">
        <v>7713</v>
      </c>
      <c r="O51" t="s">
        <v>7697</v>
      </c>
      <c r="P51" t="s">
        <v>7698</v>
      </c>
      <c r="Q51" t="s">
        <v>7810</v>
      </c>
      <c r="R51">
        <v>114</v>
      </c>
      <c r="S51" t="s">
        <v>7700</v>
      </c>
      <c r="T51" t="s">
        <v>7726</v>
      </c>
      <c r="U51">
        <v>1</v>
      </c>
      <c r="V51">
        <v>1</v>
      </c>
      <c r="W51" t="s">
        <v>7702</v>
      </c>
      <c r="X51" t="s">
        <v>146</v>
      </c>
      <c r="Y51" t="s">
        <v>7703</v>
      </c>
      <c r="Z51" t="s">
        <v>7921</v>
      </c>
      <c r="AA51" t="s">
        <v>7813</v>
      </c>
      <c r="AB51" t="s">
        <v>7922</v>
      </c>
    </row>
    <row r="52" spans="1:28">
      <c r="A52" s="241">
        <v>45965</v>
      </c>
      <c r="B52" t="s">
        <v>7920</v>
      </c>
      <c r="C52" t="s">
        <v>7736</v>
      </c>
      <c r="D52" t="s">
        <v>7737</v>
      </c>
      <c r="E52" t="s">
        <v>7738</v>
      </c>
      <c r="F52">
        <v>4</v>
      </c>
      <c r="G52">
        <v>6422.4</v>
      </c>
      <c r="H52">
        <v>0</v>
      </c>
      <c r="I52" s="165">
        <v>25689.599999999999</v>
      </c>
      <c r="J52" t="s">
        <v>7809</v>
      </c>
      <c r="K52">
        <v>1</v>
      </c>
      <c r="L52">
        <v>125</v>
      </c>
      <c r="M52" t="s">
        <v>7724</v>
      </c>
      <c r="N52" t="s">
        <v>7713</v>
      </c>
      <c r="O52" t="s">
        <v>7697</v>
      </c>
      <c r="P52" t="s">
        <v>7698</v>
      </c>
      <c r="Q52" t="s">
        <v>7810</v>
      </c>
      <c r="R52">
        <v>114</v>
      </c>
      <c r="S52" t="s">
        <v>7700</v>
      </c>
      <c r="T52" t="s">
        <v>7701</v>
      </c>
      <c r="U52">
        <v>1</v>
      </c>
      <c r="V52">
        <v>4</v>
      </c>
      <c r="W52" t="s">
        <v>7702</v>
      </c>
      <c r="X52" t="s">
        <v>146</v>
      </c>
      <c r="Y52" t="s">
        <v>7703</v>
      </c>
      <c r="Z52" t="s">
        <v>7921</v>
      </c>
      <c r="AA52" t="s">
        <v>7813</v>
      </c>
      <c r="AB52" t="s">
        <v>7922</v>
      </c>
    </row>
    <row r="53" spans="1:28">
      <c r="A53" s="241">
        <v>45965</v>
      </c>
      <c r="B53" t="s">
        <v>7920</v>
      </c>
      <c r="C53" t="s">
        <v>7860</v>
      </c>
      <c r="D53" t="s">
        <v>7861</v>
      </c>
      <c r="E53" t="s">
        <v>7862</v>
      </c>
      <c r="F53">
        <v>20</v>
      </c>
      <c r="G53">
        <v>866.2</v>
      </c>
      <c r="H53">
        <v>0</v>
      </c>
      <c r="I53" s="165">
        <v>17324</v>
      </c>
      <c r="J53" t="s">
        <v>7809</v>
      </c>
      <c r="K53">
        <v>1</v>
      </c>
      <c r="L53">
        <v>125</v>
      </c>
      <c r="M53" t="s">
        <v>7724</v>
      </c>
      <c r="N53" t="s">
        <v>7713</v>
      </c>
      <c r="O53" t="s">
        <v>7697</v>
      </c>
      <c r="P53" t="s">
        <v>7698</v>
      </c>
      <c r="Q53" t="s">
        <v>7810</v>
      </c>
      <c r="R53">
        <v>114</v>
      </c>
      <c r="S53" t="s">
        <v>7700</v>
      </c>
      <c r="T53" t="s">
        <v>7701</v>
      </c>
      <c r="U53">
        <v>1</v>
      </c>
      <c r="V53">
        <v>20</v>
      </c>
      <c r="W53" t="s">
        <v>7702</v>
      </c>
      <c r="X53" t="s">
        <v>146</v>
      </c>
      <c r="Y53" t="s">
        <v>7703</v>
      </c>
      <c r="Z53" t="s">
        <v>7921</v>
      </c>
      <c r="AA53" t="s">
        <v>7813</v>
      </c>
      <c r="AB53" t="s">
        <v>7922</v>
      </c>
    </row>
    <row r="54" spans="1:28">
      <c r="A54" s="241">
        <v>45965</v>
      </c>
      <c r="B54" t="s">
        <v>7920</v>
      </c>
      <c r="C54" t="s">
        <v>7923</v>
      </c>
      <c r="D54" t="s">
        <v>7924</v>
      </c>
      <c r="E54" t="s">
        <v>7925</v>
      </c>
      <c r="F54">
        <v>10</v>
      </c>
      <c r="G54">
        <v>1500</v>
      </c>
      <c r="H54">
        <v>0</v>
      </c>
      <c r="I54" s="165">
        <v>15000</v>
      </c>
      <c r="J54" t="s">
        <v>7809</v>
      </c>
      <c r="K54">
        <v>1</v>
      </c>
      <c r="L54">
        <v>125</v>
      </c>
      <c r="M54" t="s">
        <v>7724</v>
      </c>
      <c r="N54" t="s">
        <v>7713</v>
      </c>
      <c r="O54" t="s">
        <v>7697</v>
      </c>
      <c r="P54" t="s">
        <v>7698</v>
      </c>
      <c r="Q54" t="s">
        <v>7810</v>
      </c>
      <c r="R54">
        <v>114</v>
      </c>
      <c r="S54" t="s">
        <v>7700</v>
      </c>
      <c r="T54" t="s">
        <v>7926</v>
      </c>
      <c r="U54">
        <v>1</v>
      </c>
      <c r="V54">
        <v>10</v>
      </c>
      <c r="W54" t="s">
        <v>7702</v>
      </c>
      <c r="X54" t="s">
        <v>146</v>
      </c>
      <c r="Y54" t="s">
        <v>7703</v>
      </c>
      <c r="Z54" t="s">
        <v>7921</v>
      </c>
      <c r="AA54" t="s">
        <v>7813</v>
      </c>
      <c r="AB54" t="s">
        <v>7922</v>
      </c>
    </row>
    <row r="55" spans="1:28">
      <c r="A55" s="241">
        <v>45965</v>
      </c>
      <c r="B55" t="s">
        <v>7920</v>
      </c>
      <c r="C55" t="s">
        <v>7927</v>
      </c>
      <c r="D55" t="s">
        <v>7928</v>
      </c>
      <c r="E55" t="s">
        <v>7929</v>
      </c>
      <c r="F55">
        <v>2</v>
      </c>
      <c r="G55">
        <v>1344.54</v>
      </c>
      <c r="H55">
        <v>0</v>
      </c>
      <c r="I55" s="165">
        <v>2689.08</v>
      </c>
      <c r="J55" t="s">
        <v>7809</v>
      </c>
      <c r="K55">
        <v>1</v>
      </c>
      <c r="L55">
        <v>125</v>
      </c>
      <c r="M55" t="s">
        <v>7724</v>
      </c>
      <c r="N55" t="s">
        <v>7713</v>
      </c>
      <c r="O55" t="s">
        <v>7697</v>
      </c>
      <c r="P55" t="s">
        <v>7698</v>
      </c>
      <c r="Q55" t="s">
        <v>7810</v>
      </c>
      <c r="R55">
        <v>114</v>
      </c>
      <c r="S55" t="s">
        <v>7700</v>
      </c>
      <c r="T55" t="s">
        <v>7701</v>
      </c>
      <c r="U55">
        <v>1</v>
      </c>
      <c r="V55">
        <v>2</v>
      </c>
      <c r="W55" t="s">
        <v>7702</v>
      </c>
      <c r="X55" t="s">
        <v>146</v>
      </c>
      <c r="Y55" t="s">
        <v>7703</v>
      </c>
      <c r="Z55" t="s">
        <v>7921</v>
      </c>
      <c r="AA55" t="s">
        <v>7813</v>
      </c>
      <c r="AB55" t="s">
        <v>7922</v>
      </c>
    </row>
    <row r="56" spans="1:28">
      <c r="A56" s="241">
        <v>45965</v>
      </c>
      <c r="B56" t="s">
        <v>7930</v>
      </c>
      <c r="C56" t="s">
        <v>7720</v>
      </c>
      <c r="D56" t="s">
        <v>7721</v>
      </c>
      <c r="E56" t="s">
        <v>7722</v>
      </c>
      <c r="F56">
        <v>1</v>
      </c>
      <c r="G56">
        <v>11900</v>
      </c>
      <c r="H56">
        <v>357</v>
      </c>
      <c r="I56" s="165">
        <v>11543</v>
      </c>
      <c r="J56" t="s">
        <v>7809</v>
      </c>
      <c r="K56">
        <v>1</v>
      </c>
      <c r="L56">
        <v>125</v>
      </c>
      <c r="M56" t="s">
        <v>7724</v>
      </c>
      <c r="N56" t="s">
        <v>7713</v>
      </c>
      <c r="O56" t="s">
        <v>7697</v>
      </c>
      <c r="P56" t="s">
        <v>7698</v>
      </c>
      <c r="Q56" t="s">
        <v>7810</v>
      </c>
      <c r="R56">
        <v>114</v>
      </c>
      <c r="S56" t="s">
        <v>7700</v>
      </c>
      <c r="T56" t="s">
        <v>7726</v>
      </c>
      <c r="U56">
        <v>1</v>
      </c>
      <c r="V56">
        <v>1</v>
      </c>
      <c r="W56" t="s">
        <v>7702</v>
      </c>
      <c r="X56" t="s">
        <v>148</v>
      </c>
      <c r="Y56" t="s">
        <v>7703</v>
      </c>
      <c r="Z56" t="s">
        <v>7931</v>
      </c>
      <c r="AA56" t="s">
        <v>7813</v>
      </c>
      <c r="AB56" t="s">
        <v>7932</v>
      </c>
    </row>
    <row r="57" spans="1:28">
      <c r="A57" s="241">
        <v>45965</v>
      </c>
      <c r="B57" t="s">
        <v>7933</v>
      </c>
      <c r="C57" t="s">
        <v>7934</v>
      </c>
      <c r="D57" t="s">
        <v>7935</v>
      </c>
      <c r="E57" t="s">
        <v>7936</v>
      </c>
      <c r="F57">
        <v>10</v>
      </c>
      <c r="G57">
        <v>2475</v>
      </c>
      <c r="H57">
        <v>0</v>
      </c>
      <c r="I57" s="165">
        <v>24750</v>
      </c>
      <c r="J57" t="s">
        <v>7937</v>
      </c>
      <c r="K57">
        <v>1</v>
      </c>
      <c r="L57">
        <v>211</v>
      </c>
      <c r="M57" t="s">
        <v>7938</v>
      </c>
      <c r="N57" t="s">
        <v>7939</v>
      </c>
      <c r="O57" t="s">
        <v>7697</v>
      </c>
      <c r="P57" t="s">
        <v>7698</v>
      </c>
      <c r="Q57" t="s">
        <v>7940</v>
      </c>
      <c r="R57">
        <v>413</v>
      </c>
      <c r="S57" t="s">
        <v>7700</v>
      </c>
      <c r="T57" t="s">
        <v>7715</v>
      </c>
      <c r="U57">
        <v>1</v>
      </c>
      <c r="V57">
        <v>10</v>
      </c>
      <c r="W57" t="s">
        <v>7702</v>
      </c>
      <c r="X57" t="s">
        <v>193</v>
      </c>
      <c r="Y57" t="s">
        <v>7703</v>
      </c>
      <c r="Z57" t="s">
        <v>7941</v>
      </c>
      <c r="AA57" t="s">
        <v>7942</v>
      </c>
      <c r="AB57" t="s">
        <v>7943</v>
      </c>
    </row>
    <row r="58" spans="1:28">
      <c r="A58" s="241">
        <v>45965</v>
      </c>
      <c r="B58" t="s">
        <v>7944</v>
      </c>
      <c r="C58" t="s">
        <v>7832</v>
      </c>
      <c r="D58" t="s">
        <v>7833</v>
      </c>
      <c r="E58" t="s">
        <v>7834</v>
      </c>
      <c r="F58">
        <v>1</v>
      </c>
      <c r="G58">
        <v>12500</v>
      </c>
      <c r="H58">
        <v>375</v>
      </c>
      <c r="I58" s="165">
        <v>12125</v>
      </c>
      <c r="J58" t="s">
        <v>7945</v>
      </c>
      <c r="K58">
        <v>1</v>
      </c>
      <c r="L58">
        <v>155</v>
      </c>
      <c r="M58" t="s">
        <v>7946</v>
      </c>
      <c r="N58" t="s">
        <v>7696</v>
      </c>
      <c r="O58" t="s">
        <v>7697</v>
      </c>
      <c r="P58" t="s">
        <v>7698</v>
      </c>
      <c r="Q58" t="s">
        <v>7947</v>
      </c>
      <c r="R58">
        <v>720</v>
      </c>
      <c r="S58" t="s">
        <v>7700</v>
      </c>
      <c r="T58" t="s">
        <v>7726</v>
      </c>
      <c r="U58">
        <v>1</v>
      </c>
      <c r="V58">
        <v>1</v>
      </c>
      <c r="W58" t="s">
        <v>7702</v>
      </c>
      <c r="X58" t="s">
        <v>51</v>
      </c>
      <c r="Y58" t="s">
        <v>7703</v>
      </c>
      <c r="Z58" t="s">
        <v>7948</v>
      </c>
      <c r="AA58" t="s">
        <v>7949</v>
      </c>
      <c r="AB58" t="s">
        <v>7950</v>
      </c>
    </row>
    <row r="59" spans="1:28">
      <c r="A59" s="241">
        <v>45965</v>
      </c>
      <c r="B59" t="s">
        <v>7944</v>
      </c>
      <c r="C59" t="s">
        <v>7951</v>
      </c>
      <c r="D59" t="s">
        <v>7952</v>
      </c>
      <c r="E59" t="s">
        <v>7953</v>
      </c>
      <c r="F59">
        <v>1</v>
      </c>
      <c r="G59">
        <v>13500</v>
      </c>
      <c r="H59">
        <v>0</v>
      </c>
      <c r="I59" s="165">
        <v>13500</v>
      </c>
      <c r="J59" t="s">
        <v>7945</v>
      </c>
      <c r="K59">
        <v>1</v>
      </c>
      <c r="L59">
        <v>155</v>
      </c>
      <c r="M59" t="s">
        <v>7946</v>
      </c>
      <c r="N59" t="s">
        <v>7696</v>
      </c>
      <c r="O59" t="s">
        <v>7697</v>
      </c>
      <c r="P59" t="s">
        <v>7698</v>
      </c>
      <c r="Q59" t="s">
        <v>7947</v>
      </c>
      <c r="R59">
        <v>720</v>
      </c>
      <c r="S59" t="s">
        <v>7700</v>
      </c>
      <c r="T59" t="s">
        <v>7726</v>
      </c>
      <c r="U59">
        <v>1</v>
      </c>
      <c r="V59">
        <v>1</v>
      </c>
      <c r="W59" t="s">
        <v>7702</v>
      </c>
      <c r="X59" t="s">
        <v>51</v>
      </c>
      <c r="Y59" t="s">
        <v>7703</v>
      </c>
      <c r="Z59" t="s">
        <v>7948</v>
      </c>
      <c r="AA59" t="s">
        <v>7949</v>
      </c>
      <c r="AB59" t="s">
        <v>7950</v>
      </c>
    </row>
    <row r="60" spans="1:28">
      <c r="A60" s="241">
        <v>45965</v>
      </c>
      <c r="B60" t="s">
        <v>7954</v>
      </c>
      <c r="C60" t="s">
        <v>7955</v>
      </c>
      <c r="D60" t="s">
        <v>7956</v>
      </c>
      <c r="E60" t="s">
        <v>7957</v>
      </c>
      <c r="F60">
        <v>1</v>
      </c>
      <c r="G60">
        <v>7500</v>
      </c>
      <c r="H60">
        <v>750</v>
      </c>
      <c r="I60" s="165">
        <v>6750</v>
      </c>
      <c r="J60" t="s">
        <v>7816</v>
      </c>
      <c r="K60">
        <v>1</v>
      </c>
      <c r="L60">
        <v>125</v>
      </c>
      <c r="M60" t="s">
        <v>7724</v>
      </c>
      <c r="N60" t="s">
        <v>7713</v>
      </c>
      <c r="O60" t="s">
        <v>7697</v>
      </c>
      <c r="P60" t="s">
        <v>7698</v>
      </c>
      <c r="Q60" t="s">
        <v>7817</v>
      </c>
      <c r="R60">
        <v>105</v>
      </c>
      <c r="S60" t="s">
        <v>7700</v>
      </c>
      <c r="T60" t="s">
        <v>7811</v>
      </c>
      <c r="U60">
        <v>1</v>
      </c>
      <c r="V60">
        <v>1</v>
      </c>
      <c r="W60" t="s">
        <v>7702</v>
      </c>
      <c r="X60" t="s">
        <v>310</v>
      </c>
      <c r="Y60" t="s">
        <v>7703</v>
      </c>
      <c r="Z60" t="s">
        <v>7958</v>
      </c>
      <c r="AA60" t="s">
        <v>7819</v>
      </c>
      <c r="AB60" t="s">
        <v>7959</v>
      </c>
    </row>
    <row r="61" spans="1:28">
      <c r="A61" s="241">
        <v>45965</v>
      </c>
      <c r="B61" t="s">
        <v>7954</v>
      </c>
      <c r="C61" t="s">
        <v>7960</v>
      </c>
      <c r="D61" t="s">
        <v>7961</v>
      </c>
      <c r="E61" t="s">
        <v>7962</v>
      </c>
      <c r="F61">
        <v>1</v>
      </c>
      <c r="G61">
        <v>7500</v>
      </c>
      <c r="H61">
        <v>750</v>
      </c>
      <c r="I61" s="165">
        <v>6750</v>
      </c>
      <c r="J61" t="s">
        <v>7816</v>
      </c>
      <c r="K61">
        <v>1</v>
      </c>
      <c r="L61">
        <v>125</v>
      </c>
      <c r="M61" t="s">
        <v>7724</v>
      </c>
      <c r="N61" t="s">
        <v>7713</v>
      </c>
      <c r="O61" t="s">
        <v>7697</v>
      </c>
      <c r="P61" t="s">
        <v>7698</v>
      </c>
      <c r="Q61" t="s">
        <v>7817</v>
      </c>
      <c r="R61">
        <v>105</v>
      </c>
      <c r="S61" t="s">
        <v>7700</v>
      </c>
      <c r="T61" t="s">
        <v>7811</v>
      </c>
      <c r="U61">
        <v>1</v>
      </c>
      <c r="V61">
        <v>1</v>
      </c>
      <c r="W61" t="s">
        <v>7702</v>
      </c>
      <c r="X61" t="s">
        <v>310</v>
      </c>
      <c r="Y61" t="s">
        <v>7703</v>
      </c>
      <c r="Z61" t="s">
        <v>7958</v>
      </c>
      <c r="AA61" t="s">
        <v>7819</v>
      </c>
      <c r="AB61" t="s">
        <v>7959</v>
      </c>
    </row>
    <row r="62" spans="1:28">
      <c r="A62" s="241">
        <v>45965</v>
      </c>
      <c r="B62" t="s">
        <v>7954</v>
      </c>
      <c r="C62" t="s">
        <v>7963</v>
      </c>
      <c r="D62" t="s">
        <v>7964</v>
      </c>
      <c r="E62" t="s">
        <v>7965</v>
      </c>
      <c r="F62">
        <v>1</v>
      </c>
      <c r="G62">
        <v>7500</v>
      </c>
      <c r="H62">
        <v>750</v>
      </c>
      <c r="I62" s="165">
        <v>6750</v>
      </c>
      <c r="J62" t="s">
        <v>7816</v>
      </c>
      <c r="K62">
        <v>1</v>
      </c>
      <c r="L62">
        <v>125</v>
      </c>
      <c r="M62" t="s">
        <v>7724</v>
      </c>
      <c r="N62" t="s">
        <v>7713</v>
      </c>
      <c r="O62" t="s">
        <v>7697</v>
      </c>
      <c r="P62" t="s">
        <v>7698</v>
      </c>
      <c r="Q62" t="s">
        <v>7817</v>
      </c>
      <c r="R62">
        <v>105</v>
      </c>
      <c r="S62" t="s">
        <v>7700</v>
      </c>
      <c r="T62" t="s">
        <v>7811</v>
      </c>
      <c r="U62">
        <v>1</v>
      </c>
      <c r="V62">
        <v>1</v>
      </c>
      <c r="W62" t="s">
        <v>7702</v>
      </c>
      <c r="X62" t="s">
        <v>310</v>
      </c>
      <c r="Y62" t="s">
        <v>7703</v>
      </c>
      <c r="Z62" t="s">
        <v>7958</v>
      </c>
      <c r="AA62" t="s">
        <v>7819</v>
      </c>
      <c r="AB62" t="s">
        <v>7959</v>
      </c>
    </row>
    <row r="63" spans="1:28">
      <c r="A63" s="241">
        <v>45965</v>
      </c>
      <c r="B63" t="s">
        <v>7954</v>
      </c>
      <c r="C63" t="s">
        <v>7906</v>
      </c>
      <c r="D63" t="s">
        <v>7907</v>
      </c>
      <c r="E63" t="s">
        <v>7908</v>
      </c>
      <c r="F63">
        <v>1</v>
      </c>
      <c r="G63">
        <v>715</v>
      </c>
      <c r="H63">
        <v>0</v>
      </c>
      <c r="I63" s="165">
        <v>715</v>
      </c>
      <c r="J63" t="s">
        <v>7816</v>
      </c>
      <c r="K63">
        <v>1</v>
      </c>
      <c r="L63">
        <v>125</v>
      </c>
      <c r="M63" t="s">
        <v>7724</v>
      </c>
      <c r="N63" t="s">
        <v>7713</v>
      </c>
      <c r="O63" t="s">
        <v>7697</v>
      </c>
      <c r="P63" t="s">
        <v>7698</v>
      </c>
      <c r="Q63" t="s">
        <v>7817</v>
      </c>
      <c r="R63">
        <v>105</v>
      </c>
      <c r="S63" t="s">
        <v>7700</v>
      </c>
      <c r="T63" t="s">
        <v>7701</v>
      </c>
      <c r="U63">
        <v>1</v>
      </c>
      <c r="V63">
        <v>1</v>
      </c>
      <c r="W63" t="s">
        <v>7702</v>
      </c>
      <c r="X63" t="s">
        <v>310</v>
      </c>
      <c r="Y63" t="s">
        <v>7703</v>
      </c>
      <c r="Z63" t="s">
        <v>7958</v>
      </c>
      <c r="AA63" t="s">
        <v>7819</v>
      </c>
      <c r="AB63" t="s">
        <v>7959</v>
      </c>
    </row>
    <row r="64" spans="1:28">
      <c r="A64" s="241">
        <v>45965</v>
      </c>
      <c r="B64" t="s">
        <v>7966</v>
      </c>
      <c r="C64" t="s">
        <v>7848</v>
      </c>
      <c r="D64" t="s">
        <v>7849</v>
      </c>
      <c r="E64" t="s">
        <v>7850</v>
      </c>
      <c r="F64">
        <v>6</v>
      </c>
      <c r="G64">
        <v>1260.5</v>
      </c>
      <c r="H64">
        <v>0</v>
      </c>
      <c r="I64" s="165">
        <v>7563</v>
      </c>
      <c r="J64" t="s">
        <v>7711</v>
      </c>
      <c r="K64">
        <v>1</v>
      </c>
      <c r="L64">
        <v>156</v>
      </c>
      <c r="M64" t="s">
        <v>7712</v>
      </c>
      <c r="N64" t="s">
        <v>7713</v>
      </c>
      <c r="O64" t="s">
        <v>7697</v>
      </c>
      <c r="P64" t="s">
        <v>7698</v>
      </c>
      <c r="Q64" t="s">
        <v>7714</v>
      </c>
      <c r="R64">
        <v>510</v>
      </c>
      <c r="S64" t="s">
        <v>7700</v>
      </c>
      <c r="T64" t="s">
        <v>7701</v>
      </c>
      <c r="U64">
        <v>1</v>
      </c>
      <c r="V64">
        <v>6</v>
      </c>
      <c r="W64" t="s">
        <v>7702</v>
      </c>
      <c r="X64" t="s">
        <v>365</v>
      </c>
      <c r="Y64" t="s">
        <v>7703</v>
      </c>
      <c r="Z64" t="s">
        <v>7967</v>
      </c>
      <c r="AA64" t="s">
        <v>7717</v>
      </c>
      <c r="AB64" t="s">
        <v>7968</v>
      </c>
    </row>
    <row r="65" spans="1:28">
      <c r="A65" s="241">
        <v>45965</v>
      </c>
      <c r="B65" t="s">
        <v>7966</v>
      </c>
      <c r="C65" t="s">
        <v>7708</v>
      </c>
      <c r="D65" t="s">
        <v>7709</v>
      </c>
      <c r="E65" t="s">
        <v>7710</v>
      </c>
      <c r="F65">
        <v>6</v>
      </c>
      <c r="G65">
        <v>1120</v>
      </c>
      <c r="H65">
        <v>0</v>
      </c>
      <c r="I65" s="165">
        <v>6720</v>
      </c>
      <c r="J65" t="s">
        <v>7711</v>
      </c>
      <c r="K65">
        <v>1</v>
      </c>
      <c r="L65">
        <v>156</v>
      </c>
      <c r="M65" t="s">
        <v>7712</v>
      </c>
      <c r="N65" t="s">
        <v>7713</v>
      </c>
      <c r="O65" t="s">
        <v>7697</v>
      </c>
      <c r="P65" t="s">
        <v>7698</v>
      </c>
      <c r="Q65" t="s">
        <v>7714</v>
      </c>
      <c r="R65">
        <v>510</v>
      </c>
      <c r="S65" t="s">
        <v>7700</v>
      </c>
      <c r="T65" t="s">
        <v>7715</v>
      </c>
      <c r="U65">
        <v>1</v>
      </c>
      <c r="V65">
        <v>6</v>
      </c>
      <c r="W65" t="s">
        <v>7702</v>
      </c>
      <c r="X65" t="s">
        <v>365</v>
      </c>
      <c r="Y65" t="s">
        <v>7703</v>
      </c>
      <c r="Z65" t="s">
        <v>7967</v>
      </c>
      <c r="AA65" t="s">
        <v>7717</v>
      </c>
      <c r="AB65" t="s">
        <v>7968</v>
      </c>
    </row>
    <row r="66" spans="1:28">
      <c r="A66" s="241">
        <v>45965</v>
      </c>
      <c r="B66" t="s">
        <v>7966</v>
      </c>
      <c r="C66" t="s">
        <v>7969</v>
      </c>
      <c r="D66" t="s">
        <v>7970</v>
      </c>
      <c r="E66" t="s">
        <v>7971</v>
      </c>
      <c r="F66">
        <v>6</v>
      </c>
      <c r="G66">
        <v>977</v>
      </c>
      <c r="H66">
        <v>0</v>
      </c>
      <c r="I66" s="165">
        <v>5862</v>
      </c>
      <c r="J66" t="s">
        <v>7711</v>
      </c>
      <c r="K66">
        <v>1</v>
      </c>
      <c r="L66">
        <v>156</v>
      </c>
      <c r="M66" t="s">
        <v>7712</v>
      </c>
      <c r="N66" t="s">
        <v>7713</v>
      </c>
      <c r="O66" t="s">
        <v>7697</v>
      </c>
      <c r="P66" t="s">
        <v>7698</v>
      </c>
      <c r="Q66" t="s">
        <v>7714</v>
      </c>
      <c r="R66">
        <v>510</v>
      </c>
      <c r="S66" t="s">
        <v>7700</v>
      </c>
      <c r="T66" t="s">
        <v>7715</v>
      </c>
      <c r="U66">
        <v>1</v>
      </c>
      <c r="V66">
        <v>6</v>
      </c>
      <c r="W66" t="s">
        <v>7702</v>
      </c>
      <c r="X66" t="s">
        <v>365</v>
      </c>
      <c r="Y66" t="s">
        <v>7703</v>
      </c>
      <c r="Z66" t="s">
        <v>7967</v>
      </c>
      <c r="AA66" t="s">
        <v>7717</v>
      </c>
      <c r="AB66" t="s">
        <v>7968</v>
      </c>
    </row>
    <row r="67" spans="1:28">
      <c r="A67" s="241">
        <v>45965</v>
      </c>
      <c r="B67" t="s">
        <v>7972</v>
      </c>
      <c r="C67" t="s">
        <v>7973</v>
      </c>
      <c r="D67" t="s">
        <v>7974</v>
      </c>
      <c r="E67" t="s">
        <v>7975</v>
      </c>
      <c r="F67">
        <v>2</v>
      </c>
      <c r="G67">
        <v>3400</v>
      </c>
      <c r="H67">
        <v>0</v>
      </c>
      <c r="I67" s="165">
        <v>6800</v>
      </c>
      <c r="J67" t="s">
        <v>7851</v>
      </c>
      <c r="K67">
        <v>1</v>
      </c>
      <c r="L67">
        <v>126</v>
      </c>
      <c r="M67" t="s">
        <v>7744</v>
      </c>
      <c r="N67" t="s">
        <v>7745</v>
      </c>
      <c r="O67" t="s">
        <v>7697</v>
      </c>
      <c r="P67" t="s">
        <v>7698</v>
      </c>
      <c r="Q67" t="s">
        <v>7852</v>
      </c>
      <c r="R67">
        <v>932</v>
      </c>
      <c r="S67" t="s">
        <v>7700</v>
      </c>
      <c r="T67" t="s">
        <v>7715</v>
      </c>
      <c r="U67">
        <v>1</v>
      </c>
      <c r="V67">
        <v>2</v>
      </c>
      <c r="W67" t="s">
        <v>7702</v>
      </c>
      <c r="X67" t="s">
        <v>104</v>
      </c>
      <c r="Y67" t="s">
        <v>7703</v>
      </c>
      <c r="Z67" t="s">
        <v>7976</v>
      </c>
      <c r="AA67" t="s">
        <v>7854</v>
      </c>
      <c r="AB67" t="s">
        <v>7977</v>
      </c>
    </row>
    <row r="68" spans="1:28">
      <c r="A68" s="241">
        <v>45965</v>
      </c>
      <c r="B68" t="s">
        <v>7978</v>
      </c>
      <c r="C68" t="s">
        <v>7979</v>
      </c>
      <c r="D68" t="s">
        <v>7980</v>
      </c>
      <c r="E68" t="s">
        <v>7981</v>
      </c>
      <c r="F68">
        <v>6</v>
      </c>
      <c r="G68">
        <v>2647.06</v>
      </c>
      <c r="H68">
        <v>0</v>
      </c>
      <c r="I68" s="165">
        <v>15882.36</v>
      </c>
      <c r="J68" t="s">
        <v>7743</v>
      </c>
      <c r="K68">
        <v>1</v>
      </c>
      <c r="L68">
        <v>126</v>
      </c>
      <c r="M68" t="s">
        <v>7744</v>
      </c>
      <c r="N68" t="s">
        <v>7745</v>
      </c>
      <c r="O68" t="s">
        <v>7697</v>
      </c>
      <c r="P68" t="s">
        <v>7698</v>
      </c>
      <c r="Q68" t="s">
        <v>7746</v>
      </c>
      <c r="R68">
        <v>938</v>
      </c>
      <c r="S68" t="s">
        <v>7700</v>
      </c>
      <c r="T68" t="s">
        <v>7715</v>
      </c>
      <c r="U68">
        <v>1</v>
      </c>
      <c r="V68">
        <v>6</v>
      </c>
      <c r="W68" t="s">
        <v>7702</v>
      </c>
      <c r="X68" t="s">
        <v>173</v>
      </c>
      <c r="Y68" t="s">
        <v>7703</v>
      </c>
      <c r="Z68" t="s">
        <v>7982</v>
      </c>
      <c r="AA68" t="s">
        <v>7748</v>
      </c>
      <c r="AB68" t="s">
        <v>7983</v>
      </c>
    </row>
    <row r="69" spans="1:28">
      <c r="A69" s="241">
        <v>45965</v>
      </c>
      <c r="B69" t="s">
        <v>7978</v>
      </c>
      <c r="C69" t="s">
        <v>7839</v>
      </c>
      <c r="D69" t="s">
        <v>7840</v>
      </c>
      <c r="E69" t="s">
        <v>7841</v>
      </c>
      <c r="F69">
        <v>6</v>
      </c>
      <c r="G69">
        <v>2645.48</v>
      </c>
      <c r="H69">
        <v>0</v>
      </c>
      <c r="I69" s="165">
        <v>15872.88</v>
      </c>
      <c r="J69" t="s">
        <v>7743</v>
      </c>
      <c r="K69">
        <v>1</v>
      </c>
      <c r="L69">
        <v>126</v>
      </c>
      <c r="M69" t="s">
        <v>7744</v>
      </c>
      <c r="N69" t="s">
        <v>7745</v>
      </c>
      <c r="O69" t="s">
        <v>7697</v>
      </c>
      <c r="P69" t="s">
        <v>7698</v>
      </c>
      <c r="Q69" t="s">
        <v>7746</v>
      </c>
      <c r="R69">
        <v>938</v>
      </c>
      <c r="S69" t="s">
        <v>7700</v>
      </c>
      <c r="T69" t="s">
        <v>7715</v>
      </c>
      <c r="U69">
        <v>1</v>
      </c>
      <c r="V69">
        <v>6</v>
      </c>
      <c r="W69" t="s">
        <v>7702</v>
      </c>
      <c r="X69" t="s">
        <v>173</v>
      </c>
      <c r="Y69" t="s">
        <v>7703</v>
      </c>
      <c r="Z69" t="s">
        <v>7982</v>
      </c>
      <c r="AA69" t="s">
        <v>7748</v>
      </c>
      <c r="AB69" t="s">
        <v>7983</v>
      </c>
    </row>
    <row r="70" spans="1:28">
      <c r="A70" s="241">
        <v>45965</v>
      </c>
      <c r="B70" t="s">
        <v>7984</v>
      </c>
      <c r="C70" t="s">
        <v>7720</v>
      </c>
      <c r="D70" t="s">
        <v>7721</v>
      </c>
      <c r="E70" t="s">
        <v>7722</v>
      </c>
      <c r="F70">
        <v>1</v>
      </c>
      <c r="G70">
        <v>11900</v>
      </c>
      <c r="H70">
        <v>357</v>
      </c>
      <c r="I70" s="165">
        <v>11543</v>
      </c>
      <c r="J70" t="s">
        <v>7723</v>
      </c>
      <c r="K70">
        <v>1</v>
      </c>
      <c r="L70">
        <v>125</v>
      </c>
      <c r="M70" t="s">
        <v>7724</v>
      </c>
      <c r="N70" t="s">
        <v>7713</v>
      </c>
      <c r="O70" t="s">
        <v>7697</v>
      </c>
      <c r="P70" t="s">
        <v>7698</v>
      </c>
      <c r="Q70" t="s">
        <v>7725</v>
      </c>
      <c r="R70">
        <v>117</v>
      </c>
      <c r="S70" t="s">
        <v>7700</v>
      </c>
      <c r="T70" t="s">
        <v>7726</v>
      </c>
      <c r="U70">
        <v>1</v>
      </c>
      <c r="V70">
        <v>1</v>
      </c>
      <c r="W70" t="s">
        <v>7702</v>
      </c>
      <c r="X70" t="s">
        <v>47</v>
      </c>
      <c r="Y70" t="s">
        <v>7703</v>
      </c>
      <c r="Z70" t="s">
        <v>7985</v>
      </c>
      <c r="AA70" t="s">
        <v>7728</v>
      </c>
      <c r="AB70" t="s">
        <v>7986</v>
      </c>
    </row>
    <row r="71" spans="1:28">
      <c r="A71" s="241">
        <v>45965</v>
      </c>
      <c r="B71" t="s">
        <v>7984</v>
      </c>
      <c r="C71" t="s">
        <v>7763</v>
      </c>
      <c r="D71" t="s">
        <v>7764</v>
      </c>
      <c r="E71" t="s">
        <v>7765</v>
      </c>
      <c r="F71">
        <v>1</v>
      </c>
      <c r="G71">
        <v>9636</v>
      </c>
      <c r="H71">
        <v>0</v>
      </c>
      <c r="I71" s="165">
        <v>9636</v>
      </c>
      <c r="J71" t="s">
        <v>7723</v>
      </c>
      <c r="K71">
        <v>1</v>
      </c>
      <c r="L71">
        <v>125</v>
      </c>
      <c r="M71" t="s">
        <v>7724</v>
      </c>
      <c r="N71" t="s">
        <v>7713</v>
      </c>
      <c r="O71" t="s">
        <v>7697</v>
      </c>
      <c r="P71" t="s">
        <v>7698</v>
      </c>
      <c r="Q71" t="s">
        <v>7725</v>
      </c>
      <c r="R71">
        <v>117</v>
      </c>
      <c r="S71" t="s">
        <v>7700</v>
      </c>
      <c r="T71" t="s">
        <v>7769</v>
      </c>
      <c r="U71">
        <v>1</v>
      </c>
      <c r="V71">
        <v>1</v>
      </c>
      <c r="W71" t="s">
        <v>7702</v>
      </c>
      <c r="X71" t="s">
        <v>47</v>
      </c>
      <c r="Y71" t="s">
        <v>7703</v>
      </c>
      <c r="Z71" t="s">
        <v>7985</v>
      </c>
      <c r="AA71" t="s">
        <v>7728</v>
      </c>
      <c r="AB71" t="s">
        <v>7986</v>
      </c>
    </row>
    <row r="72" spans="1:28">
      <c r="A72" s="241">
        <v>45965</v>
      </c>
      <c r="B72" t="s">
        <v>7984</v>
      </c>
      <c r="C72" t="s">
        <v>7787</v>
      </c>
      <c r="D72" t="s">
        <v>7788</v>
      </c>
      <c r="E72" t="s">
        <v>7789</v>
      </c>
      <c r="F72">
        <v>8</v>
      </c>
      <c r="G72">
        <v>3025.21</v>
      </c>
      <c r="H72">
        <v>0</v>
      </c>
      <c r="I72" s="165">
        <v>24201.68</v>
      </c>
      <c r="J72" t="s">
        <v>7723</v>
      </c>
      <c r="K72">
        <v>1</v>
      </c>
      <c r="L72">
        <v>125</v>
      </c>
      <c r="M72" t="s">
        <v>7724</v>
      </c>
      <c r="N72" t="s">
        <v>7713</v>
      </c>
      <c r="O72" t="s">
        <v>7697</v>
      </c>
      <c r="P72" t="s">
        <v>7698</v>
      </c>
      <c r="Q72" t="s">
        <v>7725</v>
      </c>
      <c r="R72">
        <v>117</v>
      </c>
      <c r="S72" t="s">
        <v>7700</v>
      </c>
      <c r="T72" t="s">
        <v>7715</v>
      </c>
      <c r="U72">
        <v>1</v>
      </c>
      <c r="V72">
        <v>8</v>
      </c>
      <c r="W72" t="s">
        <v>7702</v>
      </c>
      <c r="X72" t="s">
        <v>47</v>
      </c>
      <c r="Y72" t="s">
        <v>7703</v>
      </c>
      <c r="Z72" t="s">
        <v>7985</v>
      </c>
      <c r="AA72" t="s">
        <v>7728</v>
      </c>
      <c r="AB72" t="s">
        <v>7986</v>
      </c>
    </row>
    <row r="73" spans="1:28">
      <c r="A73" s="241">
        <v>45965</v>
      </c>
      <c r="B73" t="s">
        <v>7987</v>
      </c>
      <c r="C73" t="s">
        <v>7988</v>
      </c>
      <c r="D73" t="s">
        <v>7989</v>
      </c>
      <c r="E73" t="s">
        <v>7990</v>
      </c>
      <c r="F73">
        <v>1</v>
      </c>
      <c r="G73">
        <v>17045</v>
      </c>
      <c r="H73">
        <v>1704.5</v>
      </c>
      <c r="I73" s="165">
        <v>15340.5</v>
      </c>
      <c r="J73" t="s">
        <v>7794</v>
      </c>
      <c r="K73">
        <v>1</v>
      </c>
      <c r="L73">
        <v>125</v>
      </c>
      <c r="M73" t="s">
        <v>7724</v>
      </c>
      <c r="N73" t="s">
        <v>7713</v>
      </c>
      <c r="O73" t="s">
        <v>7697</v>
      </c>
      <c r="P73" t="s">
        <v>7698</v>
      </c>
      <c r="Q73" t="s">
        <v>7795</v>
      </c>
      <c r="R73">
        <v>102</v>
      </c>
      <c r="S73" t="s">
        <v>7700</v>
      </c>
      <c r="T73" t="s">
        <v>7811</v>
      </c>
      <c r="U73">
        <v>1</v>
      </c>
      <c r="V73">
        <v>1</v>
      </c>
      <c r="W73" t="s">
        <v>7702</v>
      </c>
      <c r="X73" t="s">
        <v>171</v>
      </c>
      <c r="Y73" t="s">
        <v>7703</v>
      </c>
      <c r="Z73" t="s">
        <v>7991</v>
      </c>
      <c r="AA73" t="s">
        <v>7797</v>
      </c>
      <c r="AB73" t="s">
        <v>7992</v>
      </c>
    </row>
    <row r="74" spans="1:28">
      <c r="A74" s="241">
        <v>45965</v>
      </c>
      <c r="B74" t="s">
        <v>7987</v>
      </c>
      <c r="C74" t="s">
        <v>7955</v>
      </c>
      <c r="D74" t="s">
        <v>7956</v>
      </c>
      <c r="E74" t="s">
        <v>7957</v>
      </c>
      <c r="F74">
        <v>1</v>
      </c>
      <c r="G74">
        <v>7500</v>
      </c>
      <c r="H74">
        <v>750</v>
      </c>
      <c r="I74" s="165">
        <v>6750</v>
      </c>
      <c r="J74" t="s">
        <v>7794</v>
      </c>
      <c r="K74">
        <v>1</v>
      </c>
      <c r="L74">
        <v>125</v>
      </c>
      <c r="M74" t="s">
        <v>7724</v>
      </c>
      <c r="N74" t="s">
        <v>7713</v>
      </c>
      <c r="O74" t="s">
        <v>7697</v>
      </c>
      <c r="P74" t="s">
        <v>7698</v>
      </c>
      <c r="Q74" t="s">
        <v>7795</v>
      </c>
      <c r="R74">
        <v>102</v>
      </c>
      <c r="S74" t="s">
        <v>7700</v>
      </c>
      <c r="T74" t="s">
        <v>7811</v>
      </c>
      <c r="U74">
        <v>1</v>
      </c>
      <c r="V74">
        <v>1</v>
      </c>
      <c r="W74" t="s">
        <v>7702</v>
      </c>
      <c r="X74" t="s">
        <v>171</v>
      </c>
      <c r="Y74" t="s">
        <v>7703</v>
      </c>
      <c r="Z74" t="s">
        <v>7991</v>
      </c>
      <c r="AA74" t="s">
        <v>7797</v>
      </c>
      <c r="AB74" t="s">
        <v>7992</v>
      </c>
    </row>
    <row r="75" spans="1:28">
      <c r="A75" s="241">
        <v>45965</v>
      </c>
      <c r="B75" t="s">
        <v>7987</v>
      </c>
      <c r="C75" t="s">
        <v>7993</v>
      </c>
      <c r="D75" t="s">
        <v>7994</v>
      </c>
      <c r="E75" t="s">
        <v>7995</v>
      </c>
      <c r="F75">
        <v>1</v>
      </c>
      <c r="G75">
        <v>28655.46</v>
      </c>
      <c r="H75">
        <v>0</v>
      </c>
      <c r="I75" s="165">
        <v>28655.46</v>
      </c>
      <c r="J75" t="s">
        <v>7794</v>
      </c>
      <c r="K75">
        <v>1</v>
      </c>
      <c r="L75">
        <v>125</v>
      </c>
      <c r="M75" t="s">
        <v>7724</v>
      </c>
      <c r="N75" t="s">
        <v>7713</v>
      </c>
      <c r="O75" t="s">
        <v>7697</v>
      </c>
      <c r="P75" t="s">
        <v>7698</v>
      </c>
      <c r="Q75" t="s">
        <v>7795</v>
      </c>
      <c r="R75">
        <v>102</v>
      </c>
      <c r="S75" t="s">
        <v>7700</v>
      </c>
      <c r="T75" t="s">
        <v>7715</v>
      </c>
      <c r="U75">
        <v>1</v>
      </c>
      <c r="V75">
        <v>1</v>
      </c>
      <c r="W75" t="s">
        <v>7702</v>
      </c>
      <c r="X75" t="s">
        <v>171</v>
      </c>
      <c r="Y75" t="s">
        <v>7703</v>
      </c>
      <c r="Z75" t="s">
        <v>7991</v>
      </c>
      <c r="AA75" t="s">
        <v>7797</v>
      </c>
      <c r="AB75" t="s">
        <v>7992</v>
      </c>
    </row>
    <row r="76" spans="1:28">
      <c r="A76" s="241">
        <v>45965</v>
      </c>
      <c r="B76" t="s">
        <v>7996</v>
      </c>
      <c r="C76" t="s">
        <v>7754</v>
      </c>
      <c r="D76" t="s">
        <v>7755</v>
      </c>
      <c r="E76" t="s">
        <v>7756</v>
      </c>
      <c r="F76">
        <v>4</v>
      </c>
      <c r="G76">
        <v>1444</v>
      </c>
      <c r="H76">
        <v>0</v>
      </c>
      <c r="I76" s="165">
        <v>5776</v>
      </c>
      <c r="J76" t="s">
        <v>7694</v>
      </c>
      <c r="K76">
        <v>1</v>
      </c>
      <c r="L76">
        <v>213</v>
      </c>
      <c r="M76" t="s">
        <v>7695</v>
      </c>
      <c r="N76" t="s">
        <v>7696</v>
      </c>
      <c r="O76" t="s">
        <v>7697</v>
      </c>
      <c r="P76" t="s">
        <v>7698</v>
      </c>
      <c r="Q76" t="s">
        <v>7890</v>
      </c>
      <c r="R76">
        <v>706</v>
      </c>
      <c r="S76" t="s">
        <v>7700</v>
      </c>
      <c r="T76" t="s">
        <v>7701</v>
      </c>
      <c r="U76">
        <v>1</v>
      </c>
      <c r="V76">
        <v>4</v>
      </c>
      <c r="W76" t="s">
        <v>7702</v>
      </c>
      <c r="X76" t="s">
        <v>222</v>
      </c>
      <c r="Y76" t="s">
        <v>7703</v>
      </c>
      <c r="Z76" t="s">
        <v>7997</v>
      </c>
      <c r="AA76" t="s">
        <v>7705</v>
      </c>
      <c r="AB76" t="s">
        <v>7998</v>
      </c>
    </row>
    <row r="77" spans="1:28">
      <c r="A77" s="241">
        <v>45965</v>
      </c>
      <c r="B77" t="s">
        <v>7996</v>
      </c>
      <c r="C77" t="s">
        <v>7999</v>
      </c>
      <c r="D77" t="s">
        <v>8000</v>
      </c>
      <c r="E77" t="s">
        <v>8001</v>
      </c>
      <c r="F77">
        <v>4</v>
      </c>
      <c r="G77">
        <v>1640</v>
      </c>
      <c r="H77">
        <v>0</v>
      </c>
      <c r="I77" s="165">
        <v>6560</v>
      </c>
      <c r="J77" t="s">
        <v>7694</v>
      </c>
      <c r="K77">
        <v>1</v>
      </c>
      <c r="L77">
        <v>213</v>
      </c>
      <c r="M77" t="s">
        <v>7695</v>
      </c>
      <c r="N77" t="s">
        <v>7696</v>
      </c>
      <c r="O77" t="s">
        <v>7697</v>
      </c>
      <c r="P77" t="s">
        <v>7698</v>
      </c>
      <c r="Q77" t="s">
        <v>7890</v>
      </c>
      <c r="R77">
        <v>706</v>
      </c>
      <c r="S77" t="s">
        <v>7700</v>
      </c>
      <c r="T77" t="s">
        <v>7701</v>
      </c>
      <c r="U77">
        <v>1</v>
      </c>
      <c r="V77">
        <v>4</v>
      </c>
      <c r="W77" t="s">
        <v>7702</v>
      </c>
      <c r="X77" t="s">
        <v>222</v>
      </c>
      <c r="Y77" t="s">
        <v>7703</v>
      </c>
      <c r="Z77" t="s">
        <v>7997</v>
      </c>
      <c r="AA77" t="s">
        <v>7705</v>
      </c>
      <c r="AB77" t="s">
        <v>7998</v>
      </c>
    </row>
    <row r="78" spans="1:28">
      <c r="A78" s="241">
        <v>45965</v>
      </c>
      <c r="B78" t="s">
        <v>8002</v>
      </c>
      <c r="C78" t="s">
        <v>7708</v>
      </c>
      <c r="D78" t="s">
        <v>7709</v>
      </c>
      <c r="E78" t="s">
        <v>7710</v>
      </c>
      <c r="F78">
        <v>6</v>
      </c>
      <c r="G78">
        <v>1120</v>
      </c>
      <c r="H78">
        <v>0</v>
      </c>
      <c r="I78" s="165">
        <v>6720</v>
      </c>
      <c r="J78" t="s">
        <v>7809</v>
      </c>
      <c r="K78">
        <v>1</v>
      </c>
      <c r="L78">
        <v>125</v>
      </c>
      <c r="M78" t="s">
        <v>7724</v>
      </c>
      <c r="N78" t="s">
        <v>7713</v>
      </c>
      <c r="O78" t="s">
        <v>7697</v>
      </c>
      <c r="P78" t="s">
        <v>7698</v>
      </c>
      <c r="Q78" t="s">
        <v>7810</v>
      </c>
      <c r="R78">
        <v>114</v>
      </c>
      <c r="S78" t="s">
        <v>7700</v>
      </c>
      <c r="T78" t="s">
        <v>7715</v>
      </c>
      <c r="U78">
        <v>1</v>
      </c>
      <c r="V78">
        <v>6</v>
      </c>
      <c r="W78" t="s">
        <v>7702</v>
      </c>
      <c r="X78" t="s">
        <v>91</v>
      </c>
      <c r="Y78" t="s">
        <v>7703</v>
      </c>
      <c r="Z78" t="s">
        <v>8003</v>
      </c>
      <c r="AA78" t="s">
        <v>7813</v>
      </c>
      <c r="AB78" t="s">
        <v>8004</v>
      </c>
    </row>
    <row r="79" spans="1:28">
      <c r="A79" s="241">
        <v>45965</v>
      </c>
      <c r="B79" t="s">
        <v>8005</v>
      </c>
      <c r="C79" t="s">
        <v>7883</v>
      </c>
      <c r="D79" t="s">
        <v>7884</v>
      </c>
      <c r="E79" t="s">
        <v>7885</v>
      </c>
      <c r="F79">
        <v>3</v>
      </c>
      <c r="G79">
        <v>3025.21</v>
      </c>
      <c r="H79">
        <v>0</v>
      </c>
      <c r="I79" s="165">
        <v>9075.6299999999992</v>
      </c>
      <c r="J79" t="s">
        <v>7743</v>
      </c>
      <c r="K79">
        <v>1</v>
      </c>
      <c r="L79">
        <v>126</v>
      </c>
      <c r="M79" t="s">
        <v>7744</v>
      </c>
      <c r="N79" t="s">
        <v>7745</v>
      </c>
      <c r="O79" t="s">
        <v>7697</v>
      </c>
      <c r="P79" t="s">
        <v>7698</v>
      </c>
      <c r="Q79" t="s">
        <v>8006</v>
      </c>
      <c r="R79">
        <v>946</v>
      </c>
      <c r="S79" t="s">
        <v>7700</v>
      </c>
      <c r="T79" t="s">
        <v>7715</v>
      </c>
      <c r="U79">
        <v>1</v>
      </c>
      <c r="V79">
        <v>3</v>
      </c>
      <c r="W79" t="s">
        <v>7702</v>
      </c>
      <c r="X79" t="s">
        <v>83</v>
      </c>
      <c r="Y79" t="s">
        <v>7703</v>
      </c>
      <c r="Z79" t="s">
        <v>8007</v>
      </c>
      <c r="AA79" t="s">
        <v>8008</v>
      </c>
      <c r="AB79" t="s">
        <v>8009</v>
      </c>
    </row>
    <row r="80" spans="1:28">
      <c r="A80" s="241">
        <v>45965</v>
      </c>
      <c r="B80" t="s">
        <v>8005</v>
      </c>
      <c r="C80" t="s">
        <v>7787</v>
      </c>
      <c r="D80" t="s">
        <v>7788</v>
      </c>
      <c r="E80" t="s">
        <v>7789</v>
      </c>
      <c r="F80">
        <v>3</v>
      </c>
      <c r="G80">
        <v>3025.21</v>
      </c>
      <c r="H80">
        <v>0</v>
      </c>
      <c r="I80" s="165">
        <v>9075.6299999999992</v>
      </c>
      <c r="J80" t="s">
        <v>7743</v>
      </c>
      <c r="K80">
        <v>1</v>
      </c>
      <c r="L80">
        <v>126</v>
      </c>
      <c r="M80" t="s">
        <v>7744</v>
      </c>
      <c r="N80" t="s">
        <v>7745</v>
      </c>
      <c r="O80" t="s">
        <v>7697</v>
      </c>
      <c r="P80" t="s">
        <v>7698</v>
      </c>
      <c r="Q80" t="s">
        <v>8006</v>
      </c>
      <c r="R80">
        <v>946</v>
      </c>
      <c r="S80" t="s">
        <v>7700</v>
      </c>
      <c r="T80" t="s">
        <v>7715</v>
      </c>
      <c r="U80">
        <v>1</v>
      </c>
      <c r="V80">
        <v>3</v>
      </c>
      <c r="W80" t="s">
        <v>7702</v>
      </c>
      <c r="X80" t="s">
        <v>83</v>
      </c>
      <c r="Y80" t="s">
        <v>7703</v>
      </c>
      <c r="Z80" t="s">
        <v>8007</v>
      </c>
      <c r="AA80" t="s">
        <v>8008</v>
      </c>
      <c r="AB80" t="s">
        <v>8009</v>
      </c>
    </row>
    <row r="81" spans="1:28">
      <c r="A81" s="241">
        <v>45965</v>
      </c>
      <c r="B81" t="s">
        <v>8005</v>
      </c>
      <c r="C81" t="s">
        <v>7781</v>
      </c>
      <c r="D81" t="s">
        <v>7782</v>
      </c>
      <c r="E81" t="s">
        <v>7783</v>
      </c>
      <c r="F81">
        <v>3</v>
      </c>
      <c r="G81">
        <v>3025.21</v>
      </c>
      <c r="H81">
        <v>0</v>
      </c>
      <c r="I81" s="165">
        <v>9075.6299999999992</v>
      </c>
      <c r="J81" t="s">
        <v>7743</v>
      </c>
      <c r="K81">
        <v>1</v>
      </c>
      <c r="L81">
        <v>126</v>
      </c>
      <c r="M81" t="s">
        <v>7744</v>
      </c>
      <c r="N81" t="s">
        <v>7745</v>
      </c>
      <c r="O81" t="s">
        <v>7697</v>
      </c>
      <c r="P81" t="s">
        <v>7698</v>
      </c>
      <c r="Q81" t="s">
        <v>8006</v>
      </c>
      <c r="R81">
        <v>946</v>
      </c>
      <c r="S81" t="s">
        <v>7700</v>
      </c>
      <c r="T81" t="s">
        <v>7715</v>
      </c>
      <c r="U81">
        <v>1</v>
      </c>
      <c r="V81">
        <v>3</v>
      </c>
      <c r="W81" t="s">
        <v>7702</v>
      </c>
      <c r="X81" t="s">
        <v>83</v>
      </c>
      <c r="Y81" t="s">
        <v>7703</v>
      </c>
      <c r="Z81" t="s">
        <v>8007</v>
      </c>
      <c r="AA81" t="s">
        <v>8008</v>
      </c>
      <c r="AB81" t="s">
        <v>8009</v>
      </c>
    </row>
    <row r="82" spans="1:28">
      <c r="A82" s="241">
        <v>45965</v>
      </c>
      <c r="B82" t="s">
        <v>8010</v>
      </c>
      <c r="C82" t="s">
        <v>7750</v>
      </c>
      <c r="D82" t="s">
        <v>7751</v>
      </c>
      <c r="E82" t="s">
        <v>7752</v>
      </c>
      <c r="F82">
        <v>2</v>
      </c>
      <c r="G82">
        <v>12000</v>
      </c>
      <c r="H82">
        <v>0</v>
      </c>
      <c r="I82" s="165">
        <v>24000</v>
      </c>
      <c r="J82" t="s">
        <v>7842</v>
      </c>
      <c r="K82">
        <v>1</v>
      </c>
      <c r="L82">
        <v>126</v>
      </c>
      <c r="M82" t="s">
        <v>7744</v>
      </c>
      <c r="N82" t="s">
        <v>7745</v>
      </c>
      <c r="O82" t="s">
        <v>7697</v>
      </c>
      <c r="P82" t="s">
        <v>7698</v>
      </c>
      <c r="Q82" t="s">
        <v>8011</v>
      </c>
      <c r="R82">
        <v>918</v>
      </c>
      <c r="S82" t="s">
        <v>7700</v>
      </c>
      <c r="T82" t="s">
        <v>7715</v>
      </c>
      <c r="U82">
        <v>1</v>
      </c>
      <c r="V82">
        <v>2</v>
      </c>
      <c r="W82" t="s">
        <v>7702</v>
      </c>
      <c r="X82" t="s">
        <v>357</v>
      </c>
      <c r="Y82" t="s">
        <v>7703</v>
      </c>
      <c r="Z82" t="s">
        <v>8012</v>
      </c>
      <c r="AA82" t="s">
        <v>8013</v>
      </c>
      <c r="AB82" t="s">
        <v>8014</v>
      </c>
    </row>
    <row r="83" spans="1:28">
      <c r="A83" s="241">
        <v>45965</v>
      </c>
      <c r="B83" t="s">
        <v>8010</v>
      </c>
      <c r="C83" t="s">
        <v>7800</v>
      </c>
      <c r="D83" t="s">
        <v>7801</v>
      </c>
      <c r="E83" t="s">
        <v>7802</v>
      </c>
      <c r="F83">
        <v>1</v>
      </c>
      <c r="G83">
        <v>1092.44</v>
      </c>
      <c r="H83">
        <v>0</v>
      </c>
      <c r="I83" s="165">
        <v>1092.44</v>
      </c>
      <c r="J83" t="s">
        <v>7842</v>
      </c>
      <c r="K83">
        <v>1</v>
      </c>
      <c r="L83">
        <v>126</v>
      </c>
      <c r="M83" t="s">
        <v>7744</v>
      </c>
      <c r="N83" t="s">
        <v>7745</v>
      </c>
      <c r="O83" t="s">
        <v>7697</v>
      </c>
      <c r="P83" t="s">
        <v>7698</v>
      </c>
      <c r="Q83" t="s">
        <v>8011</v>
      </c>
      <c r="R83">
        <v>918</v>
      </c>
      <c r="S83" t="s">
        <v>7700</v>
      </c>
      <c r="T83" t="s">
        <v>7701</v>
      </c>
      <c r="U83">
        <v>1</v>
      </c>
      <c r="V83">
        <v>1</v>
      </c>
      <c r="W83" t="s">
        <v>7702</v>
      </c>
      <c r="X83" t="s">
        <v>357</v>
      </c>
      <c r="Y83" t="s">
        <v>7703</v>
      </c>
      <c r="Z83" t="s">
        <v>8012</v>
      </c>
      <c r="AA83" t="s">
        <v>8013</v>
      </c>
      <c r="AB83" t="s">
        <v>8014</v>
      </c>
    </row>
    <row r="84" spans="1:28">
      <c r="A84" s="241">
        <v>45965</v>
      </c>
      <c r="B84" t="s">
        <v>8015</v>
      </c>
      <c r="C84" t="s">
        <v>8016</v>
      </c>
      <c r="D84" t="s">
        <v>8017</v>
      </c>
      <c r="E84" t="s">
        <v>8018</v>
      </c>
      <c r="F84">
        <v>1</v>
      </c>
      <c r="G84">
        <v>4853</v>
      </c>
      <c r="H84">
        <v>0</v>
      </c>
      <c r="I84" s="165">
        <v>4853</v>
      </c>
      <c r="J84" t="s">
        <v>7809</v>
      </c>
      <c r="K84">
        <v>1</v>
      </c>
      <c r="L84">
        <v>125</v>
      </c>
      <c r="M84" t="s">
        <v>7724</v>
      </c>
      <c r="N84" t="s">
        <v>7713</v>
      </c>
      <c r="O84" t="s">
        <v>7697</v>
      </c>
      <c r="P84" t="s">
        <v>7698</v>
      </c>
      <c r="Q84" t="s">
        <v>7810</v>
      </c>
      <c r="R84">
        <v>114</v>
      </c>
      <c r="S84" t="s">
        <v>7700</v>
      </c>
      <c r="T84">
        <v>0</v>
      </c>
      <c r="U84">
        <v>1</v>
      </c>
      <c r="V84">
        <v>1</v>
      </c>
      <c r="W84" t="s">
        <v>7702</v>
      </c>
      <c r="X84" t="s">
        <v>269</v>
      </c>
      <c r="Y84" t="s">
        <v>7703</v>
      </c>
      <c r="Z84" t="s">
        <v>8019</v>
      </c>
      <c r="AA84" t="s">
        <v>7813</v>
      </c>
      <c r="AB84" t="s">
        <v>8020</v>
      </c>
    </row>
    <row r="85" spans="1:28">
      <c r="A85" s="241">
        <v>45965</v>
      </c>
      <c r="B85" t="s">
        <v>8015</v>
      </c>
      <c r="C85" t="s">
        <v>8021</v>
      </c>
      <c r="D85" t="s">
        <v>8022</v>
      </c>
      <c r="E85" t="s">
        <v>8023</v>
      </c>
      <c r="F85">
        <v>1</v>
      </c>
      <c r="G85">
        <v>4882</v>
      </c>
      <c r="H85">
        <v>0</v>
      </c>
      <c r="I85" s="165">
        <v>4882</v>
      </c>
      <c r="J85" t="s">
        <v>7809</v>
      </c>
      <c r="K85">
        <v>1</v>
      </c>
      <c r="L85">
        <v>125</v>
      </c>
      <c r="M85" t="s">
        <v>7724</v>
      </c>
      <c r="N85" t="s">
        <v>7713</v>
      </c>
      <c r="O85" t="s">
        <v>7697</v>
      </c>
      <c r="P85" t="s">
        <v>7698</v>
      </c>
      <c r="Q85" t="s">
        <v>7810</v>
      </c>
      <c r="R85">
        <v>114</v>
      </c>
      <c r="S85" t="s">
        <v>7700</v>
      </c>
      <c r="T85" t="s">
        <v>7701</v>
      </c>
      <c r="U85">
        <v>1</v>
      </c>
      <c r="V85">
        <v>1</v>
      </c>
      <c r="W85" t="s">
        <v>7702</v>
      </c>
      <c r="X85" t="s">
        <v>269</v>
      </c>
      <c r="Y85" t="s">
        <v>7703</v>
      </c>
      <c r="Z85" t="s">
        <v>8019</v>
      </c>
      <c r="AA85" t="s">
        <v>7813</v>
      </c>
      <c r="AB85" t="s">
        <v>8020</v>
      </c>
    </row>
    <row r="86" spans="1:28">
      <c r="A86" s="241">
        <v>45965</v>
      </c>
      <c r="B86" t="s">
        <v>8024</v>
      </c>
      <c r="C86" t="s">
        <v>7860</v>
      </c>
      <c r="D86" t="s">
        <v>7861</v>
      </c>
      <c r="E86" t="s">
        <v>7862</v>
      </c>
      <c r="F86">
        <v>20</v>
      </c>
      <c r="G86">
        <v>866.2</v>
      </c>
      <c r="H86">
        <v>0</v>
      </c>
      <c r="I86" s="165">
        <v>17324</v>
      </c>
      <c r="J86" t="s">
        <v>8025</v>
      </c>
      <c r="K86">
        <v>1</v>
      </c>
      <c r="L86">
        <v>171</v>
      </c>
      <c r="M86" t="s">
        <v>8026</v>
      </c>
      <c r="N86" t="s">
        <v>8027</v>
      </c>
      <c r="O86" t="s">
        <v>7697</v>
      </c>
      <c r="P86" t="s">
        <v>7698</v>
      </c>
      <c r="Q86" t="s">
        <v>8028</v>
      </c>
      <c r="R86">
        <v>620</v>
      </c>
      <c r="S86" t="s">
        <v>7700</v>
      </c>
      <c r="T86" t="s">
        <v>7701</v>
      </c>
      <c r="U86">
        <v>1</v>
      </c>
      <c r="V86">
        <v>20</v>
      </c>
      <c r="W86" t="s">
        <v>7702</v>
      </c>
      <c r="X86" t="s">
        <v>42</v>
      </c>
      <c r="Y86" t="s">
        <v>7703</v>
      </c>
      <c r="Z86" t="s">
        <v>8029</v>
      </c>
      <c r="AA86" t="s">
        <v>8030</v>
      </c>
      <c r="AB86" t="s">
        <v>8031</v>
      </c>
    </row>
    <row r="87" spans="1:28">
      <c r="A87" s="241">
        <v>45965</v>
      </c>
      <c r="B87" t="s">
        <v>8024</v>
      </c>
      <c r="C87" t="s">
        <v>8032</v>
      </c>
      <c r="D87" t="s">
        <v>8033</v>
      </c>
      <c r="E87" t="s">
        <v>8034</v>
      </c>
      <c r="F87">
        <v>20</v>
      </c>
      <c r="G87">
        <v>1092.44</v>
      </c>
      <c r="H87">
        <v>0</v>
      </c>
      <c r="I87" s="165">
        <v>21848.799999999999</v>
      </c>
      <c r="J87" t="s">
        <v>8025</v>
      </c>
      <c r="K87">
        <v>1</v>
      </c>
      <c r="L87">
        <v>171</v>
      </c>
      <c r="M87" t="s">
        <v>8026</v>
      </c>
      <c r="N87" t="s">
        <v>8027</v>
      </c>
      <c r="O87" t="s">
        <v>7697</v>
      </c>
      <c r="P87" t="s">
        <v>7698</v>
      </c>
      <c r="Q87" t="s">
        <v>8028</v>
      </c>
      <c r="R87">
        <v>620</v>
      </c>
      <c r="S87" t="s">
        <v>7700</v>
      </c>
      <c r="T87" t="s">
        <v>7701</v>
      </c>
      <c r="U87">
        <v>1</v>
      </c>
      <c r="V87">
        <v>20</v>
      </c>
      <c r="W87" t="s">
        <v>7702</v>
      </c>
      <c r="X87" t="s">
        <v>42</v>
      </c>
      <c r="Y87" t="s">
        <v>7703</v>
      </c>
      <c r="Z87" t="s">
        <v>8029</v>
      </c>
      <c r="AA87" t="s">
        <v>8030</v>
      </c>
      <c r="AB87" t="s">
        <v>8031</v>
      </c>
    </row>
    <row r="88" spans="1:28">
      <c r="A88" s="241">
        <v>45965</v>
      </c>
      <c r="B88" t="s">
        <v>8035</v>
      </c>
      <c r="C88" t="s">
        <v>8036</v>
      </c>
      <c r="D88" t="s">
        <v>8037</v>
      </c>
      <c r="E88" t="s">
        <v>8038</v>
      </c>
      <c r="F88">
        <v>5</v>
      </c>
      <c r="G88">
        <v>2544</v>
      </c>
      <c r="H88">
        <v>1272</v>
      </c>
      <c r="I88" s="165">
        <v>11448</v>
      </c>
      <c r="J88" t="s">
        <v>7816</v>
      </c>
      <c r="K88">
        <v>1</v>
      </c>
      <c r="L88">
        <v>125</v>
      </c>
      <c r="M88" t="s">
        <v>7724</v>
      </c>
      <c r="N88" t="s">
        <v>7713</v>
      </c>
      <c r="O88" t="s">
        <v>7697</v>
      </c>
      <c r="P88" t="s">
        <v>7698</v>
      </c>
      <c r="Q88" t="s">
        <v>8039</v>
      </c>
      <c r="R88">
        <v>107</v>
      </c>
      <c r="S88" t="s">
        <v>7700</v>
      </c>
      <c r="T88" t="s">
        <v>7811</v>
      </c>
      <c r="U88">
        <v>1</v>
      </c>
      <c r="V88">
        <v>5</v>
      </c>
      <c r="W88" t="s">
        <v>7702</v>
      </c>
      <c r="X88" t="s">
        <v>114</v>
      </c>
      <c r="Y88" t="s">
        <v>7703</v>
      </c>
      <c r="Z88" t="s">
        <v>8040</v>
      </c>
      <c r="AA88" t="s">
        <v>8041</v>
      </c>
      <c r="AB88" t="s">
        <v>8042</v>
      </c>
    </row>
    <row r="89" spans="1:28">
      <c r="A89" s="241">
        <v>45965</v>
      </c>
      <c r="B89" t="s">
        <v>8035</v>
      </c>
      <c r="C89" t="s">
        <v>8043</v>
      </c>
      <c r="D89" t="s">
        <v>8044</v>
      </c>
      <c r="E89" t="s">
        <v>8045</v>
      </c>
      <c r="F89">
        <v>5</v>
      </c>
      <c r="G89">
        <v>1718</v>
      </c>
      <c r="H89">
        <v>859</v>
      </c>
      <c r="I89" s="165">
        <v>7731</v>
      </c>
      <c r="J89" t="s">
        <v>7816</v>
      </c>
      <c r="K89">
        <v>1</v>
      </c>
      <c r="L89">
        <v>125</v>
      </c>
      <c r="M89" t="s">
        <v>7724</v>
      </c>
      <c r="N89" t="s">
        <v>7713</v>
      </c>
      <c r="O89" t="s">
        <v>7697</v>
      </c>
      <c r="P89" t="s">
        <v>7698</v>
      </c>
      <c r="Q89" t="s">
        <v>8039</v>
      </c>
      <c r="R89">
        <v>107</v>
      </c>
      <c r="S89" t="s">
        <v>7700</v>
      </c>
      <c r="T89" t="s">
        <v>7811</v>
      </c>
      <c r="U89">
        <v>1</v>
      </c>
      <c r="V89">
        <v>5</v>
      </c>
      <c r="W89" t="s">
        <v>7702</v>
      </c>
      <c r="X89" t="s">
        <v>114</v>
      </c>
      <c r="Y89" t="s">
        <v>7703</v>
      </c>
      <c r="Z89" t="s">
        <v>8040</v>
      </c>
      <c r="AA89" t="s">
        <v>8041</v>
      </c>
      <c r="AB89" t="s">
        <v>8042</v>
      </c>
    </row>
    <row r="90" spans="1:28">
      <c r="A90" s="241">
        <v>45965</v>
      </c>
      <c r="B90" t="s">
        <v>8035</v>
      </c>
      <c r="C90" t="s">
        <v>8046</v>
      </c>
      <c r="D90" t="s">
        <v>8047</v>
      </c>
      <c r="E90" t="s">
        <v>8048</v>
      </c>
      <c r="F90">
        <v>1</v>
      </c>
      <c r="G90">
        <v>6350</v>
      </c>
      <c r="H90">
        <v>635</v>
      </c>
      <c r="I90" s="165">
        <v>5715</v>
      </c>
      <c r="J90" t="s">
        <v>7816</v>
      </c>
      <c r="K90">
        <v>1</v>
      </c>
      <c r="L90">
        <v>125</v>
      </c>
      <c r="M90" t="s">
        <v>7724</v>
      </c>
      <c r="N90" t="s">
        <v>7713</v>
      </c>
      <c r="O90" t="s">
        <v>7697</v>
      </c>
      <c r="P90" t="s">
        <v>7698</v>
      </c>
      <c r="Q90" t="s">
        <v>8039</v>
      </c>
      <c r="R90">
        <v>107</v>
      </c>
      <c r="S90" t="s">
        <v>7700</v>
      </c>
      <c r="T90" t="s">
        <v>8049</v>
      </c>
      <c r="U90">
        <v>1</v>
      </c>
      <c r="V90">
        <v>1</v>
      </c>
      <c r="W90" t="s">
        <v>7702</v>
      </c>
      <c r="X90" t="s">
        <v>114</v>
      </c>
      <c r="Y90" t="s">
        <v>7703</v>
      </c>
      <c r="Z90" t="s">
        <v>8040</v>
      </c>
      <c r="AA90" t="s">
        <v>8041</v>
      </c>
      <c r="AB90" t="s">
        <v>8042</v>
      </c>
    </row>
    <row r="91" spans="1:28">
      <c r="A91" s="241">
        <v>45965</v>
      </c>
      <c r="B91" t="s">
        <v>8035</v>
      </c>
      <c r="C91" t="s">
        <v>7800</v>
      </c>
      <c r="D91" t="s">
        <v>7801</v>
      </c>
      <c r="E91" t="s">
        <v>7802</v>
      </c>
      <c r="F91">
        <v>3</v>
      </c>
      <c r="G91">
        <v>1092.44</v>
      </c>
      <c r="H91">
        <v>0</v>
      </c>
      <c r="I91" s="165">
        <v>3277.32</v>
      </c>
      <c r="J91" t="s">
        <v>7816</v>
      </c>
      <c r="K91">
        <v>1</v>
      </c>
      <c r="L91">
        <v>125</v>
      </c>
      <c r="M91" t="s">
        <v>7724</v>
      </c>
      <c r="N91" t="s">
        <v>7713</v>
      </c>
      <c r="O91" t="s">
        <v>7697</v>
      </c>
      <c r="P91" t="s">
        <v>7698</v>
      </c>
      <c r="Q91" t="s">
        <v>8039</v>
      </c>
      <c r="R91">
        <v>107</v>
      </c>
      <c r="S91" t="s">
        <v>7700</v>
      </c>
      <c r="T91" t="s">
        <v>7701</v>
      </c>
      <c r="U91">
        <v>1</v>
      </c>
      <c r="V91">
        <v>3</v>
      </c>
      <c r="W91" t="s">
        <v>7702</v>
      </c>
      <c r="X91" t="s">
        <v>114</v>
      </c>
      <c r="Y91" t="s">
        <v>7703</v>
      </c>
      <c r="Z91" t="s">
        <v>8040</v>
      </c>
      <c r="AA91" t="s">
        <v>8041</v>
      </c>
      <c r="AB91" t="s">
        <v>8042</v>
      </c>
    </row>
    <row r="92" spans="1:28">
      <c r="A92" s="241">
        <v>45965</v>
      </c>
      <c r="B92" t="s">
        <v>8050</v>
      </c>
      <c r="C92" t="s">
        <v>8051</v>
      </c>
      <c r="D92" t="s">
        <v>8052</v>
      </c>
      <c r="E92" t="s">
        <v>8053</v>
      </c>
      <c r="F92">
        <v>1</v>
      </c>
      <c r="G92">
        <v>5940</v>
      </c>
      <c r="H92">
        <v>0</v>
      </c>
      <c r="I92" s="165">
        <v>5940</v>
      </c>
      <c r="J92" t="s">
        <v>7743</v>
      </c>
      <c r="K92">
        <v>1</v>
      </c>
      <c r="L92">
        <v>2</v>
      </c>
      <c r="M92" t="s">
        <v>8054</v>
      </c>
      <c r="N92" t="s">
        <v>7745</v>
      </c>
      <c r="O92" t="s">
        <v>7697</v>
      </c>
      <c r="P92" t="s">
        <v>7698</v>
      </c>
      <c r="Q92" t="s">
        <v>8055</v>
      </c>
      <c r="R92">
        <v>945</v>
      </c>
      <c r="S92" t="s">
        <v>7700</v>
      </c>
      <c r="T92" t="s">
        <v>7701</v>
      </c>
      <c r="U92">
        <v>1</v>
      </c>
      <c r="V92">
        <v>1</v>
      </c>
      <c r="W92" t="s">
        <v>7702</v>
      </c>
      <c r="X92" t="s">
        <v>8056</v>
      </c>
      <c r="Y92" t="s">
        <v>7703</v>
      </c>
      <c r="Z92" t="s">
        <v>8057</v>
      </c>
      <c r="AA92" t="s">
        <v>8058</v>
      </c>
      <c r="AB92" t="s">
        <v>8059</v>
      </c>
    </row>
    <row r="93" spans="1:28">
      <c r="A93" s="241">
        <v>45965</v>
      </c>
      <c r="B93" t="s">
        <v>8060</v>
      </c>
      <c r="C93" t="s">
        <v>7860</v>
      </c>
      <c r="D93" t="s">
        <v>7861</v>
      </c>
      <c r="E93" t="s">
        <v>7862</v>
      </c>
      <c r="F93">
        <v>3</v>
      </c>
      <c r="G93">
        <v>866.2</v>
      </c>
      <c r="H93">
        <v>0</v>
      </c>
      <c r="I93" s="165">
        <v>2598.6</v>
      </c>
      <c r="J93" t="s">
        <v>8061</v>
      </c>
      <c r="K93">
        <v>1</v>
      </c>
      <c r="L93">
        <v>166</v>
      </c>
      <c r="M93" t="s">
        <v>8062</v>
      </c>
      <c r="N93" t="s">
        <v>7745</v>
      </c>
      <c r="O93" t="s">
        <v>7697</v>
      </c>
      <c r="P93" t="s">
        <v>7698</v>
      </c>
      <c r="Q93" t="s">
        <v>8063</v>
      </c>
      <c r="R93">
        <v>905</v>
      </c>
      <c r="S93" t="s">
        <v>7700</v>
      </c>
      <c r="T93" t="s">
        <v>7701</v>
      </c>
      <c r="U93">
        <v>1</v>
      </c>
      <c r="V93">
        <v>3</v>
      </c>
      <c r="W93" t="s">
        <v>7702</v>
      </c>
      <c r="X93" t="s">
        <v>8064</v>
      </c>
      <c r="Y93" t="s">
        <v>7703</v>
      </c>
      <c r="Z93" t="s">
        <v>8065</v>
      </c>
      <c r="AA93" t="s">
        <v>8066</v>
      </c>
      <c r="AB93" t="s">
        <v>8067</v>
      </c>
    </row>
    <row r="94" spans="1:28">
      <c r="A94" s="241">
        <v>45965</v>
      </c>
      <c r="B94" t="s">
        <v>8060</v>
      </c>
      <c r="C94" t="s">
        <v>7791</v>
      </c>
      <c r="D94" t="s">
        <v>7792</v>
      </c>
      <c r="E94" t="s">
        <v>7793</v>
      </c>
      <c r="F94">
        <v>6</v>
      </c>
      <c r="G94">
        <v>870</v>
      </c>
      <c r="H94">
        <v>0</v>
      </c>
      <c r="I94" s="165">
        <v>5220</v>
      </c>
      <c r="J94" t="s">
        <v>8061</v>
      </c>
      <c r="K94">
        <v>1</v>
      </c>
      <c r="L94">
        <v>166</v>
      </c>
      <c r="M94" t="s">
        <v>8062</v>
      </c>
      <c r="N94" t="s">
        <v>7745</v>
      </c>
      <c r="O94" t="s">
        <v>7697</v>
      </c>
      <c r="P94" t="s">
        <v>7698</v>
      </c>
      <c r="Q94" t="s">
        <v>8063</v>
      </c>
      <c r="R94">
        <v>905</v>
      </c>
      <c r="S94" t="s">
        <v>7700</v>
      </c>
      <c r="T94" t="s">
        <v>7701</v>
      </c>
      <c r="U94">
        <v>1</v>
      </c>
      <c r="V94">
        <v>6</v>
      </c>
      <c r="W94" t="s">
        <v>7702</v>
      </c>
      <c r="X94" t="s">
        <v>8064</v>
      </c>
      <c r="Y94" t="s">
        <v>7703</v>
      </c>
      <c r="Z94" t="s">
        <v>8065</v>
      </c>
      <c r="AA94" t="s">
        <v>8066</v>
      </c>
      <c r="AB94" t="s">
        <v>8067</v>
      </c>
    </row>
    <row r="95" spans="1:28">
      <c r="A95" s="241">
        <v>45965</v>
      </c>
      <c r="B95" t="s">
        <v>8068</v>
      </c>
      <c r="C95" t="s">
        <v>7778</v>
      </c>
      <c r="D95" t="s">
        <v>7779</v>
      </c>
      <c r="E95" t="s">
        <v>7780</v>
      </c>
      <c r="F95">
        <v>6</v>
      </c>
      <c r="G95">
        <v>2668.75</v>
      </c>
      <c r="H95">
        <v>0</v>
      </c>
      <c r="I95" s="165">
        <v>16012.5</v>
      </c>
      <c r="J95" t="s">
        <v>8069</v>
      </c>
      <c r="K95">
        <v>1</v>
      </c>
      <c r="L95">
        <v>212</v>
      </c>
      <c r="M95" t="s">
        <v>8070</v>
      </c>
      <c r="N95" t="s">
        <v>7696</v>
      </c>
      <c r="O95" t="s">
        <v>7697</v>
      </c>
      <c r="P95" t="s">
        <v>7698</v>
      </c>
      <c r="Q95" t="s">
        <v>8071</v>
      </c>
      <c r="R95">
        <v>718</v>
      </c>
      <c r="S95" t="s">
        <v>7700</v>
      </c>
      <c r="T95" t="s">
        <v>7701</v>
      </c>
      <c r="U95">
        <v>1</v>
      </c>
      <c r="V95">
        <v>6</v>
      </c>
      <c r="W95" t="s">
        <v>7702</v>
      </c>
      <c r="X95" t="s">
        <v>241</v>
      </c>
      <c r="Y95" t="s">
        <v>7703</v>
      </c>
      <c r="Z95" t="s">
        <v>8072</v>
      </c>
      <c r="AA95" t="s">
        <v>8073</v>
      </c>
      <c r="AB95" t="s">
        <v>8074</v>
      </c>
    </row>
    <row r="96" spans="1:28">
      <c r="A96" s="241">
        <v>45965</v>
      </c>
      <c r="B96" t="s">
        <v>8068</v>
      </c>
      <c r="C96" t="s">
        <v>7691</v>
      </c>
      <c r="D96" t="s">
        <v>7692</v>
      </c>
      <c r="E96" t="s">
        <v>7693</v>
      </c>
      <c r="F96">
        <v>4</v>
      </c>
      <c r="G96">
        <v>4327.7299999999996</v>
      </c>
      <c r="H96">
        <v>0</v>
      </c>
      <c r="I96" s="165">
        <v>17310.919999999998</v>
      </c>
      <c r="J96" t="s">
        <v>8069</v>
      </c>
      <c r="K96">
        <v>1</v>
      </c>
      <c r="L96">
        <v>212</v>
      </c>
      <c r="M96" t="s">
        <v>8070</v>
      </c>
      <c r="N96" t="s">
        <v>7696</v>
      </c>
      <c r="O96" t="s">
        <v>7697</v>
      </c>
      <c r="P96" t="s">
        <v>7698</v>
      </c>
      <c r="Q96" t="s">
        <v>8071</v>
      </c>
      <c r="R96">
        <v>718</v>
      </c>
      <c r="S96" t="s">
        <v>7700</v>
      </c>
      <c r="T96" t="s">
        <v>7701</v>
      </c>
      <c r="U96">
        <v>1</v>
      </c>
      <c r="V96">
        <v>4</v>
      </c>
      <c r="W96" t="s">
        <v>7702</v>
      </c>
      <c r="X96" t="s">
        <v>241</v>
      </c>
      <c r="Y96" t="s">
        <v>7703</v>
      </c>
      <c r="Z96" t="s">
        <v>8072</v>
      </c>
      <c r="AA96" t="s">
        <v>8073</v>
      </c>
      <c r="AB96" t="s">
        <v>8074</v>
      </c>
    </row>
    <row r="97" spans="1:28">
      <c r="A97" s="241">
        <v>45965</v>
      </c>
      <c r="B97" t="s">
        <v>8068</v>
      </c>
      <c r="C97" t="s">
        <v>7839</v>
      </c>
      <c r="D97" t="s">
        <v>7840</v>
      </c>
      <c r="E97" t="s">
        <v>7841</v>
      </c>
      <c r="F97">
        <v>3</v>
      </c>
      <c r="G97">
        <v>2645.48</v>
      </c>
      <c r="H97">
        <v>0</v>
      </c>
      <c r="I97" s="165">
        <v>7936.44</v>
      </c>
      <c r="J97" t="s">
        <v>8069</v>
      </c>
      <c r="K97">
        <v>1</v>
      </c>
      <c r="L97">
        <v>212</v>
      </c>
      <c r="M97" t="s">
        <v>8070</v>
      </c>
      <c r="N97" t="s">
        <v>7696</v>
      </c>
      <c r="O97" t="s">
        <v>7697</v>
      </c>
      <c r="P97" t="s">
        <v>7698</v>
      </c>
      <c r="Q97" t="s">
        <v>8071</v>
      </c>
      <c r="R97">
        <v>718</v>
      </c>
      <c r="S97" t="s">
        <v>7700</v>
      </c>
      <c r="T97" t="s">
        <v>7715</v>
      </c>
      <c r="U97">
        <v>1</v>
      </c>
      <c r="V97">
        <v>3</v>
      </c>
      <c r="W97" t="s">
        <v>7702</v>
      </c>
      <c r="X97" t="s">
        <v>241</v>
      </c>
      <c r="Y97" t="s">
        <v>7703</v>
      </c>
      <c r="Z97" t="s">
        <v>8072</v>
      </c>
      <c r="AA97" t="s">
        <v>8073</v>
      </c>
      <c r="AB97" t="s">
        <v>8074</v>
      </c>
    </row>
    <row r="98" spans="1:28">
      <c r="A98" s="241">
        <v>45965</v>
      </c>
      <c r="B98" t="s">
        <v>8075</v>
      </c>
      <c r="C98" t="s">
        <v>7839</v>
      </c>
      <c r="D98" t="s">
        <v>7840</v>
      </c>
      <c r="E98" t="s">
        <v>7841</v>
      </c>
      <c r="F98">
        <v>2</v>
      </c>
      <c r="G98">
        <v>2645.48</v>
      </c>
      <c r="H98">
        <v>0</v>
      </c>
      <c r="I98" s="165">
        <v>5290.96</v>
      </c>
      <c r="J98" t="s">
        <v>7794</v>
      </c>
      <c r="K98">
        <v>1</v>
      </c>
      <c r="L98">
        <v>125</v>
      </c>
      <c r="M98" t="s">
        <v>7724</v>
      </c>
      <c r="N98" t="s">
        <v>7713</v>
      </c>
      <c r="O98" t="s">
        <v>7697</v>
      </c>
      <c r="P98" t="s">
        <v>7698</v>
      </c>
      <c r="Q98" t="s">
        <v>7795</v>
      </c>
      <c r="R98">
        <v>102</v>
      </c>
      <c r="S98" t="s">
        <v>7700</v>
      </c>
      <c r="T98" t="s">
        <v>7715</v>
      </c>
      <c r="U98">
        <v>1</v>
      </c>
      <c r="V98">
        <v>2</v>
      </c>
      <c r="W98" t="s">
        <v>7702</v>
      </c>
      <c r="X98" t="s">
        <v>247</v>
      </c>
      <c r="Y98" t="s">
        <v>7703</v>
      </c>
      <c r="Z98" t="s">
        <v>8076</v>
      </c>
      <c r="AA98" t="s">
        <v>7797</v>
      </c>
      <c r="AB98" t="s">
        <v>8077</v>
      </c>
    </row>
    <row r="99" spans="1:28">
      <c r="A99" s="241">
        <v>45965</v>
      </c>
      <c r="B99" t="s">
        <v>8078</v>
      </c>
      <c r="C99" t="s">
        <v>8079</v>
      </c>
      <c r="D99" t="s">
        <v>8080</v>
      </c>
      <c r="E99" t="s">
        <v>8081</v>
      </c>
      <c r="F99">
        <v>2</v>
      </c>
      <c r="G99">
        <v>3180</v>
      </c>
      <c r="H99">
        <v>0</v>
      </c>
      <c r="I99" s="165">
        <v>6360</v>
      </c>
      <c r="J99" t="s">
        <v>7851</v>
      </c>
      <c r="K99">
        <v>1</v>
      </c>
      <c r="L99">
        <v>126</v>
      </c>
      <c r="M99" t="s">
        <v>7744</v>
      </c>
      <c r="N99" t="s">
        <v>7745</v>
      </c>
      <c r="O99" t="s">
        <v>7697</v>
      </c>
      <c r="P99" t="s">
        <v>7698</v>
      </c>
      <c r="Q99" t="s">
        <v>8082</v>
      </c>
      <c r="R99">
        <v>934</v>
      </c>
      <c r="S99" t="s">
        <v>7700</v>
      </c>
      <c r="T99" t="s">
        <v>7715</v>
      </c>
      <c r="U99">
        <v>1</v>
      </c>
      <c r="V99">
        <v>2</v>
      </c>
      <c r="W99" t="s">
        <v>7702</v>
      </c>
      <c r="X99" t="s">
        <v>161</v>
      </c>
      <c r="Y99" t="s">
        <v>7703</v>
      </c>
      <c r="Z99" t="s">
        <v>8083</v>
      </c>
      <c r="AA99" t="s">
        <v>8084</v>
      </c>
      <c r="AB99" t="s">
        <v>8085</v>
      </c>
    </row>
    <row r="100" spans="1:28">
      <c r="A100" s="241">
        <v>45965</v>
      </c>
      <c r="B100" t="s">
        <v>8078</v>
      </c>
      <c r="C100" t="s">
        <v>7787</v>
      </c>
      <c r="D100" t="s">
        <v>7788</v>
      </c>
      <c r="E100" t="s">
        <v>7789</v>
      </c>
      <c r="F100">
        <v>2</v>
      </c>
      <c r="G100">
        <v>3025.21</v>
      </c>
      <c r="H100">
        <v>0</v>
      </c>
      <c r="I100" s="165">
        <v>6050.42</v>
      </c>
      <c r="J100" t="s">
        <v>7851</v>
      </c>
      <c r="K100">
        <v>1</v>
      </c>
      <c r="L100">
        <v>126</v>
      </c>
      <c r="M100" t="s">
        <v>7744</v>
      </c>
      <c r="N100" t="s">
        <v>7745</v>
      </c>
      <c r="O100" t="s">
        <v>7697</v>
      </c>
      <c r="P100" t="s">
        <v>7698</v>
      </c>
      <c r="Q100" t="s">
        <v>8082</v>
      </c>
      <c r="R100">
        <v>934</v>
      </c>
      <c r="S100" t="s">
        <v>7700</v>
      </c>
      <c r="T100" t="s">
        <v>7715</v>
      </c>
      <c r="U100">
        <v>1</v>
      </c>
      <c r="V100">
        <v>2</v>
      </c>
      <c r="W100" t="s">
        <v>7702</v>
      </c>
      <c r="X100" t="s">
        <v>161</v>
      </c>
      <c r="Y100" t="s">
        <v>7703</v>
      </c>
      <c r="Z100" t="s">
        <v>8083</v>
      </c>
      <c r="AA100" t="s">
        <v>8084</v>
      </c>
      <c r="AB100" t="s">
        <v>8085</v>
      </c>
    </row>
    <row r="101" spans="1:28">
      <c r="A101" s="241">
        <v>45965</v>
      </c>
      <c r="B101" t="s">
        <v>8086</v>
      </c>
      <c r="C101" t="s">
        <v>7880</v>
      </c>
      <c r="D101" t="s">
        <v>7881</v>
      </c>
      <c r="E101" t="s">
        <v>7882</v>
      </c>
      <c r="F101">
        <v>3</v>
      </c>
      <c r="G101">
        <v>1543</v>
      </c>
      <c r="H101">
        <v>0</v>
      </c>
      <c r="I101" s="165">
        <v>4629</v>
      </c>
      <c r="J101" t="s">
        <v>7851</v>
      </c>
      <c r="K101">
        <v>1</v>
      </c>
      <c r="L101">
        <v>126</v>
      </c>
      <c r="M101" t="s">
        <v>7744</v>
      </c>
      <c r="N101" t="s">
        <v>7745</v>
      </c>
      <c r="O101" t="s">
        <v>7697</v>
      </c>
      <c r="P101" t="s">
        <v>7698</v>
      </c>
      <c r="Q101" t="s">
        <v>8082</v>
      </c>
      <c r="R101">
        <v>934</v>
      </c>
      <c r="S101" t="s">
        <v>7700</v>
      </c>
      <c r="T101" t="s">
        <v>7701</v>
      </c>
      <c r="U101">
        <v>1</v>
      </c>
      <c r="V101">
        <v>3</v>
      </c>
      <c r="W101" t="s">
        <v>7702</v>
      </c>
      <c r="X101" t="s">
        <v>168</v>
      </c>
      <c r="Y101" t="s">
        <v>7703</v>
      </c>
      <c r="Z101" t="s">
        <v>8087</v>
      </c>
      <c r="AA101" t="s">
        <v>8084</v>
      </c>
      <c r="AB101" t="s">
        <v>8088</v>
      </c>
    </row>
    <row r="102" spans="1:28">
      <c r="A102" s="241">
        <v>45965</v>
      </c>
      <c r="B102" t="s">
        <v>8086</v>
      </c>
      <c r="C102" t="s">
        <v>7720</v>
      </c>
      <c r="D102" t="s">
        <v>7721</v>
      </c>
      <c r="E102" t="s">
        <v>7722</v>
      </c>
      <c r="F102">
        <v>1</v>
      </c>
      <c r="G102">
        <v>11900</v>
      </c>
      <c r="H102">
        <v>357</v>
      </c>
      <c r="I102" s="165">
        <v>11543</v>
      </c>
      <c r="J102" t="s">
        <v>7851</v>
      </c>
      <c r="K102">
        <v>1</v>
      </c>
      <c r="L102">
        <v>126</v>
      </c>
      <c r="M102" t="s">
        <v>7744</v>
      </c>
      <c r="N102" t="s">
        <v>7745</v>
      </c>
      <c r="O102" t="s">
        <v>7697</v>
      </c>
      <c r="P102" t="s">
        <v>7698</v>
      </c>
      <c r="Q102" t="s">
        <v>8082</v>
      </c>
      <c r="R102">
        <v>934</v>
      </c>
      <c r="S102" t="s">
        <v>7700</v>
      </c>
      <c r="T102" t="s">
        <v>7726</v>
      </c>
      <c r="U102">
        <v>1</v>
      </c>
      <c r="V102">
        <v>1</v>
      </c>
      <c r="W102" t="s">
        <v>7702</v>
      </c>
      <c r="X102" t="s">
        <v>168</v>
      </c>
      <c r="Y102" t="s">
        <v>7703</v>
      </c>
      <c r="Z102" t="s">
        <v>8087</v>
      </c>
      <c r="AA102" t="s">
        <v>8084</v>
      </c>
      <c r="AB102" t="s">
        <v>8088</v>
      </c>
    </row>
    <row r="103" spans="1:28">
      <c r="A103" s="241">
        <v>45965</v>
      </c>
      <c r="B103" t="s">
        <v>8089</v>
      </c>
      <c r="C103" t="s">
        <v>7927</v>
      </c>
      <c r="D103" t="s">
        <v>7928</v>
      </c>
      <c r="E103" t="s">
        <v>7929</v>
      </c>
      <c r="F103">
        <v>30</v>
      </c>
      <c r="G103">
        <v>1344.54</v>
      </c>
      <c r="H103">
        <v>0</v>
      </c>
      <c r="I103" s="165">
        <v>40336.199999999997</v>
      </c>
      <c r="J103" t="s">
        <v>7809</v>
      </c>
      <c r="K103">
        <v>1</v>
      </c>
      <c r="L103">
        <v>125</v>
      </c>
      <c r="M103" t="s">
        <v>7724</v>
      </c>
      <c r="N103" t="s">
        <v>7713</v>
      </c>
      <c r="O103" t="s">
        <v>7697</v>
      </c>
      <c r="P103" t="s">
        <v>7698</v>
      </c>
      <c r="Q103" t="s">
        <v>8090</v>
      </c>
      <c r="R103">
        <v>113</v>
      </c>
      <c r="S103" t="s">
        <v>7700</v>
      </c>
      <c r="T103" t="s">
        <v>7701</v>
      </c>
      <c r="U103">
        <v>1</v>
      </c>
      <c r="V103">
        <v>30</v>
      </c>
      <c r="W103" t="s">
        <v>7702</v>
      </c>
      <c r="X103" t="s">
        <v>99</v>
      </c>
      <c r="Y103" t="s">
        <v>7703</v>
      </c>
      <c r="Z103" t="s">
        <v>8091</v>
      </c>
      <c r="AA103" t="s">
        <v>8092</v>
      </c>
      <c r="AB103" t="s">
        <v>99</v>
      </c>
    </row>
    <row r="104" spans="1:28">
      <c r="A104" s="241">
        <v>45965</v>
      </c>
      <c r="B104" t="s">
        <v>8093</v>
      </c>
      <c r="C104" t="s">
        <v>7883</v>
      </c>
      <c r="D104" t="s">
        <v>7884</v>
      </c>
      <c r="E104" t="s">
        <v>7885</v>
      </c>
      <c r="F104">
        <v>1</v>
      </c>
      <c r="G104">
        <v>3025.21</v>
      </c>
      <c r="H104">
        <v>0</v>
      </c>
      <c r="I104" s="165">
        <v>3025.21</v>
      </c>
      <c r="J104" t="s">
        <v>7842</v>
      </c>
      <c r="K104">
        <v>1</v>
      </c>
      <c r="L104">
        <v>126</v>
      </c>
      <c r="M104" t="s">
        <v>7744</v>
      </c>
      <c r="N104" t="s">
        <v>7745</v>
      </c>
      <c r="O104" t="s">
        <v>7697</v>
      </c>
      <c r="P104" t="s">
        <v>7698</v>
      </c>
      <c r="Q104" t="s">
        <v>7843</v>
      </c>
      <c r="R104">
        <v>908</v>
      </c>
      <c r="S104" t="s">
        <v>7700</v>
      </c>
      <c r="T104" t="s">
        <v>7715</v>
      </c>
      <c r="U104">
        <v>1</v>
      </c>
      <c r="V104">
        <v>1</v>
      </c>
      <c r="W104" t="s">
        <v>7702</v>
      </c>
      <c r="X104" t="s">
        <v>347</v>
      </c>
      <c r="Y104" t="s">
        <v>7703</v>
      </c>
      <c r="Z104" t="s">
        <v>8094</v>
      </c>
      <c r="AA104" t="s">
        <v>7845</v>
      </c>
      <c r="AB104" t="s">
        <v>8095</v>
      </c>
    </row>
    <row r="105" spans="1:28">
      <c r="A105" s="241">
        <v>45965</v>
      </c>
      <c r="B105" t="s">
        <v>8093</v>
      </c>
      <c r="C105" t="s">
        <v>7973</v>
      </c>
      <c r="D105" t="s">
        <v>7974</v>
      </c>
      <c r="E105" t="s">
        <v>7975</v>
      </c>
      <c r="F105">
        <v>1</v>
      </c>
      <c r="G105">
        <v>3400</v>
      </c>
      <c r="H105">
        <v>0</v>
      </c>
      <c r="I105" s="165">
        <v>3400</v>
      </c>
      <c r="J105" t="s">
        <v>7842</v>
      </c>
      <c r="K105">
        <v>1</v>
      </c>
      <c r="L105">
        <v>126</v>
      </c>
      <c r="M105" t="s">
        <v>7744</v>
      </c>
      <c r="N105" t="s">
        <v>7745</v>
      </c>
      <c r="O105" t="s">
        <v>7697</v>
      </c>
      <c r="P105" t="s">
        <v>7698</v>
      </c>
      <c r="Q105" t="s">
        <v>7843</v>
      </c>
      <c r="R105">
        <v>908</v>
      </c>
      <c r="S105" t="s">
        <v>7700</v>
      </c>
      <c r="T105" t="s">
        <v>7715</v>
      </c>
      <c r="U105">
        <v>1</v>
      </c>
      <c r="V105">
        <v>1</v>
      </c>
      <c r="W105" t="s">
        <v>7702</v>
      </c>
      <c r="X105" t="s">
        <v>347</v>
      </c>
      <c r="Y105" t="s">
        <v>7703</v>
      </c>
      <c r="Z105" t="s">
        <v>8094</v>
      </c>
      <c r="AA105" t="s">
        <v>7845</v>
      </c>
      <c r="AB105" t="s">
        <v>8095</v>
      </c>
    </row>
    <row r="106" spans="1:28">
      <c r="A106" s="241">
        <v>45965</v>
      </c>
      <c r="B106" t="s">
        <v>8093</v>
      </c>
      <c r="C106" t="s">
        <v>7979</v>
      </c>
      <c r="D106" t="s">
        <v>7980</v>
      </c>
      <c r="E106" t="s">
        <v>7981</v>
      </c>
      <c r="F106">
        <v>2</v>
      </c>
      <c r="G106">
        <v>2647.06</v>
      </c>
      <c r="H106">
        <v>0</v>
      </c>
      <c r="I106" s="165">
        <v>5294.12</v>
      </c>
      <c r="J106" t="s">
        <v>7842</v>
      </c>
      <c r="K106">
        <v>1</v>
      </c>
      <c r="L106">
        <v>126</v>
      </c>
      <c r="M106" t="s">
        <v>7744</v>
      </c>
      <c r="N106" t="s">
        <v>7745</v>
      </c>
      <c r="O106" t="s">
        <v>7697</v>
      </c>
      <c r="P106" t="s">
        <v>7698</v>
      </c>
      <c r="Q106" t="s">
        <v>7843</v>
      </c>
      <c r="R106">
        <v>908</v>
      </c>
      <c r="S106" t="s">
        <v>7700</v>
      </c>
      <c r="T106" t="s">
        <v>7715</v>
      </c>
      <c r="U106">
        <v>1</v>
      </c>
      <c r="V106">
        <v>2</v>
      </c>
      <c r="W106" t="s">
        <v>7702</v>
      </c>
      <c r="X106" t="s">
        <v>347</v>
      </c>
      <c r="Y106" t="s">
        <v>7703</v>
      </c>
      <c r="Z106" t="s">
        <v>8094</v>
      </c>
      <c r="AA106" t="s">
        <v>7845</v>
      </c>
      <c r="AB106" t="s">
        <v>8095</v>
      </c>
    </row>
    <row r="107" spans="1:28">
      <c r="A107" s="241">
        <v>45965</v>
      </c>
      <c r="B107" t="s">
        <v>8096</v>
      </c>
      <c r="C107" t="s">
        <v>8097</v>
      </c>
      <c r="D107" t="s">
        <v>8098</v>
      </c>
      <c r="E107" t="s">
        <v>8099</v>
      </c>
      <c r="F107">
        <v>6</v>
      </c>
      <c r="G107">
        <v>2227</v>
      </c>
      <c r="H107">
        <v>0</v>
      </c>
      <c r="I107" s="165">
        <v>13362</v>
      </c>
      <c r="J107" t="s">
        <v>7842</v>
      </c>
      <c r="K107">
        <v>1</v>
      </c>
      <c r="L107">
        <v>126</v>
      </c>
      <c r="M107" t="s">
        <v>7744</v>
      </c>
      <c r="N107" t="s">
        <v>7745</v>
      </c>
      <c r="O107" t="s">
        <v>7697</v>
      </c>
      <c r="P107" t="s">
        <v>7698</v>
      </c>
      <c r="Q107" t="s">
        <v>7843</v>
      </c>
      <c r="R107">
        <v>908</v>
      </c>
      <c r="S107" t="s">
        <v>7700</v>
      </c>
      <c r="T107" t="s">
        <v>7769</v>
      </c>
      <c r="U107">
        <v>1</v>
      </c>
      <c r="V107">
        <v>6</v>
      </c>
      <c r="W107" t="s">
        <v>7702</v>
      </c>
      <c r="X107" t="s">
        <v>341</v>
      </c>
      <c r="Y107" t="s">
        <v>7703</v>
      </c>
      <c r="Z107" t="s">
        <v>8100</v>
      </c>
      <c r="AA107" t="s">
        <v>7845</v>
      </c>
      <c r="AB107" t="s">
        <v>8101</v>
      </c>
    </row>
    <row r="108" spans="1:28">
      <c r="A108" s="241">
        <v>45965</v>
      </c>
      <c r="B108" t="s">
        <v>8096</v>
      </c>
      <c r="C108" t="s">
        <v>7822</v>
      </c>
      <c r="D108" t="s">
        <v>7823</v>
      </c>
      <c r="E108" t="s">
        <v>7824</v>
      </c>
      <c r="F108">
        <v>3</v>
      </c>
      <c r="G108">
        <v>3025.21</v>
      </c>
      <c r="H108">
        <v>0</v>
      </c>
      <c r="I108" s="165">
        <v>9075.6299999999992</v>
      </c>
      <c r="J108" t="s">
        <v>7842</v>
      </c>
      <c r="K108">
        <v>1</v>
      </c>
      <c r="L108">
        <v>126</v>
      </c>
      <c r="M108" t="s">
        <v>7744</v>
      </c>
      <c r="N108" t="s">
        <v>7745</v>
      </c>
      <c r="O108" t="s">
        <v>7697</v>
      </c>
      <c r="P108" t="s">
        <v>7698</v>
      </c>
      <c r="Q108" t="s">
        <v>7843</v>
      </c>
      <c r="R108">
        <v>908</v>
      </c>
      <c r="S108" t="s">
        <v>7700</v>
      </c>
      <c r="T108" t="s">
        <v>7715</v>
      </c>
      <c r="U108">
        <v>1</v>
      </c>
      <c r="V108">
        <v>3</v>
      </c>
      <c r="W108" t="s">
        <v>7702</v>
      </c>
      <c r="X108" t="s">
        <v>341</v>
      </c>
      <c r="Y108" t="s">
        <v>7703</v>
      </c>
      <c r="Z108" t="s">
        <v>8100</v>
      </c>
      <c r="AA108" t="s">
        <v>7845</v>
      </c>
      <c r="AB108" t="s">
        <v>8101</v>
      </c>
    </row>
    <row r="109" spans="1:28">
      <c r="A109" s="241">
        <v>45965</v>
      </c>
      <c r="B109" t="s">
        <v>8096</v>
      </c>
      <c r="C109" t="s">
        <v>7973</v>
      </c>
      <c r="D109" t="s">
        <v>7974</v>
      </c>
      <c r="E109" t="s">
        <v>7975</v>
      </c>
      <c r="F109">
        <v>3</v>
      </c>
      <c r="G109">
        <v>3400</v>
      </c>
      <c r="H109">
        <v>0</v>
      </c>
      <c r="I109" s="165">
        <v>10200</v>
      </c>
      <c r="J109" t="s">
        <v>7842</v>
      </c>
      <c r="K109">
        <v>1</v>
      </c>
      <c r="L109">
        <v>126</v>
      </c>
      <c r="M109" t="s">
        <v>7744</v>
      </c>
      <c r="N109" t="s">
        <v>7745</v>
      </c>
      <c r="O109" t="s">
        <v>7697</v>
      </c>
      <c r="P109" t="s">
        <v>7698</v>
      </c>
      <c r="Q109" t="s">
        <v>7843</v>
      </c>
      <c r="R109">
        <v>908</v>
      </c>
      <c r="S109" t="s">
        <v>7700</v>
      </c>
      <c r="T109" t="s">
        <v>7715</v>
      </c>
      <c r="U109">
        <v>1</v>
      </c>
      <c r="V109">
        <v>3</v>
      </c>
      <c r="W109" t="s">
        <v>7702</v>
      </c>
      <c r="X109" t="s">
        <v>341</v>
      </c>
      <c r="Y109" t="s">
        <v>7703</v>
      </c>
      <c r="Z109" t="s">
        <v>8100</v>
      </c>
      <c r="AA109" t="s">
        <v>7845</v>
      </c>
      <c r="AB109" t="s">
        <v>8101</v>
      </c>
    </row>
    <row r="110" spans="1:28">
      <c r="A110" s="241">
        <v>45965</v>
      </c>
      <c r="B110" t="s">
        <v>8102</v>
      </c>
      <c r="C110" t="s">
        <v>7973</v>
      </c>
      <c r="D110" t="s">
        <v>7974</v>
      </c>
      <c r="E110" t="s">
        <v>7975</v>
      </c>
      <c r="F110">
        <v>4</v>
      </c>
      <c r="G110">
        <v>3400</v>
      </c>
      <c r="H110">
        <v>0</v>
      </c>
      <c r="I110" s="165">
        <v>13600</v>
      </c>
      <c r="J110" t="s">
        <v>7743</v>
      </c>
      <c r="K110">
        <v>1</v>
      </c>
      <c r="L110">
        <v>126</v>
      </c>
      <c r="M110" t="s">
        <v>7744</v>
      </c>
      <c r="N110" t="s">
        <v>7745</v>
      </c>
      <c r="O110" t="s">
        <v>7697</v>
      </c>
      <c r="P110" t="s">
        <v>7698</v>
      </c>
      <c r="Q110" t="s">
        <v>7746</v>
      </c>
      <c r="R110">
        <v>938</v>
      </c>
      <c r="S110" t="s">
        <v>7700</v>
      </c>
      <c r="T110" t="s">
        <v>7715</v>
      </c>
      <c r="U110">
        <v>1</v>
      </c>
      <c r="V110">
        <v>4</v>
      </c>
      <c r="W110" t="s">
        <v>7702</v>
      </c>
      <c r="X110" t="s">
        <v>133</v>
      </c>
      <c r="Y110" t="s">
        <v>7703</v>
      </c>
      <c r="Z110" t="s">
        <v>8103</v>
      </c>
      <c r="AA110" t="s">
        <v>7748</v>
      </c>
      <c r="AB110" t="s">
        <v>8104</v>
      </c>
    </row>
    <row r="111" spans="1:28">
      <c r="A111" s="241">
        <v>45965</v>
      </c>
      <c r="B111" t="s">
        <v>8105</v>
      </c>
      <c r="C111" t="s">
        <v>7720</v>
      </c>
      <c r="D111" t="s">
        <v>7721</v>
      </c>
      <c r="E111" t="s">
        <v>7722</v>
      </c>
      <c r="F111">
        <v>2</v>
      </c>
      <c r="G111">
        <v>11900</v>
      </c>
      <c r="H111">
        <v>714</v>
      </c>
      <c r="I111" s="165">
        <v>23086</v>
      </c>
      <c r="J111" t="s">
        <v>7723</v>
      </c>
      <c r="K111">
        <v>1</v>
      </c>
      <c r="L111">
        <v>125</v>
      </c>
      <c r="M111" t="s">
        <v>7724</v>
      </c>
      <c r="N111" t="s">
        <v>7713</v>
      </c>
      <c r="O111" t="s">
        <v>7697</v>
      </c>
      <c r="P111" t="s">
        <v>7698</v>
      </c>
      <c r="Q111" t="s">
        <v>8106</v>
      </c>
      <c r="R111">
        <v>103</v>
      </c>
      <c r="S111" t="s">
        <v>7700</v>
      </c>
      <c r="T111" t="s">
        <v>7726</v>
      </c>
      <c r="U111">
        <v>1</v>
      </c>
      <c r="V111">
        <v>2</v>
      </c>
      <c r="W111" t="s">
        <v>7702</v>
      </c>
      <c r="X111" t="s">
        <v>22</v>
      </c>
      <c r="Y111" t="s">
        <v>7703</v>
      </c>
      <c r="Z111" t="s">
        <v>8107</v>
      </c>
      <c r="AA111" t="s">
        <v>8108</v>
      </c>
      <c r="AB111" t="s">
        <v>8109</v>
      </c>
    </row>
    <row r="112" spans="1:28">
      <c r="A112" s="241">
        <v>45965</v>
      </c>
      <c r="B112" t="s">
        <v>8110</v>
      </c>
      <c r="C112" t="s">
        <v>7993</v>
      </c>
      <c r="D112" t="s">
        <v>7994</v>
      </c>
      <c r="E112" t="s">
        <v>7995</v>
      </c>
      <c r="F112">
        <v>1</v>
      </c>
      <c r="G112">
        <v>28655.46</v>
      </c>
      <c r="H112">
        <v>0</v>
      </c>
      <c r="I112" s="165">
        <v>28655.46</v>
      </c>
      <c r="J112" t="s">
        <v>8061</v>
      </c>
      <c r="K112">
        <v>1</v>
      </c>
      <c r="L112">
        <v>166</v>
      </c>
      <c r="M112" t="s">
        <v>8062</v>
      </c>
      <c r="N112" t="s">
        <v>7745</v>
      </c>
      <c r="O112" t="s">
        <v>7697</v>
      </c>
      <c r="P112" t="s">
        <v>7698</v>
      </c>
      <c r="Q112" t="s">
        <v>8111</v>
      </c>
      <c r="R112">
        <v>905</v>
      </c>
      <c r="S112" t="s">
        <v>7700</v>
      </c>
      <c r="T112" t="s">
        <v>7715</v>
      </c>
      <c r="U112">
        <v>1</v>
      </c>
      <c r="V112">
        <v>1</v>
      </c>
      <c r="W112" t="s">
        <v>7702</v>
      </c>
      <c r="X112" t="s">
        <v>8112</v>
      </c>
      <c r="Y112" t="s">
        <v>7703</v>
      </c>
      <c r="Z112" t="s">
        <v>8113</v>
      </c>
      <c r="AA112" t="s">
        <v>8066</v>
      </c>
      <c r="AB112" t="s">
        <v>8114</v>
      </c>
    </row>
    <row r="113" spans="1:28">
      <c r="A113" s="241">
        <v>45965</v>
      </c>
      <c r="B113" t="s">
        <v>8115</v>
      </c>
      <c r="C113" t="s">
        <v>8016</v>
      </c>
      <c r="D113" t="s">
        <v>8017</v>
      </c>
      <c r="E113" t="s">
        <v>8018</v>
      </c>
      <c r="F113">
        <v>1</v>
      </c>
      <c r="G113">
        <v>4853</v>
      </c>
      <c r="H113">
        <v>0</v>
      </c>
      <c r="I113" s="165">
        <v>4853</v>
      </c>
      <c r="J113" t="s">
        <v>7794</v>
      </c>
      <c r="K113">
        <v>1</v>
      </c>
      <c r="L113">
        <v>125</v>
      </c>
      <c r="M113" t="s">
        <v>7724</v>
      </c>
      <c r="N113" t="s">
        <v>7713</v>
      </c>
      <c r="O113" t="s">
        <v>7697</v>
      </c>
      <c r="P113" t="s">
        <v>7698</v>
      </c>
      <c r="Q113" t="s">
        <v>7795</v>
      </c>
      <c r="R113">
        <v>102</v>
      </c>
      <c r="S113" t="s">
        <v>7700</v>
      </c>
      <c r="T113">
        <v>0</v>
      </c>
      <c r="U113">
        <v>1</v>
      </c>
      <c r="V113">
        <v>1</v>
      </c>
      <c r="W113" t="s">
        <v>7702</v>
      </c>
      <c r="X113" t="s">
        <v>130</v>
      </c>
      <c r="Y113" t="s">
        <v>7703</v>
      </c>
      <c r="Z113" t="s">
        <v>8116</v>
      </c>
      <c r="AA113" t="s">
        <v>7797</v>
      </c>
      <c r="AB113" t="s">
        <v>8117</v>
      </c>
    </row>
    <row r="114" spans="1:28">
      <c r="A114" s="241">
        <v>45965</v>
      </c>
      <c r="B114" t="s">
        <v>8118</v>
      </c>
      <c r="C114" t="s">
        <v>7800</v>
      </c>
      <c r="D114" t="s">
        <v>7801</v>
      </c>
      <c r="E114" t="s">
        <v>7802</v>
      </c>
      <c r="F114">
        <v>12</v>
      </c>
      <c r="G114">
        <v>1092.44</v>
      </c>
      <c r="H114">
        <v>0</v>
      </c>
      <c r="I114" s="165">
        <v>13109.28</v>
      </c>
      <c r="J114" t="s">
        <v>7757</v>
      </c>
      <c r="K114">
        <v>1</v>
      </c>
      <c r="L114">
        <v>125</v>
      </c>
      <c r="M114" t="s">
        <v>7724</v>
      </c>
      <c r="N114" t="s">
        <v>7713</v>
      </c>
      <c r="O114" t="s">
        <v>7697</v>
      </c>
      <c r="P114" t="s">
        <v>7698</v>
      </c>
      <c r="Q114" t="s">
        <v>7725</v>
      </c>
      <c r="R114">
        <v>117</v>
      </c>
      <c r="S114" t="s">
        <v>7700</v>
      </c>
      <c r="T114" t="s">
        <v>7701</v>
      </c>
      <c r="U114">
        <v>1</v>
      </c>
      <c r="V114">
        <v>12</v>
      </c>
      <c r="W114" t="s">
        <v>7702</v>
      </c>
      <c r="X114" t="s">
        <v>120</v>
      </c>
      <c r="Y114" t="s">
        <v>7703</v>
      </c>
      <c r="Z114" t="s">
        <v>8119</v>
      </c>
      <c r="AA114" t="s">
        <v>7728</v>
      </c>
      <c r="AB114" t="s">
        <v>8120</v>
      </c>
    </row>
    <row r="115" spans="1:28">
      <c r="A115" s="241">
        <v>45965</v>
      </c>
      <c r="B115" t="s">
        <v>8121</v>
      </c>
      <c r="C115" t="s">
        <v>7720</v>
      </c>
      <c r="D115" t="s">
        <v>7721</v>
      </c>
      <c r="E115" t="s">
        <v>7722</v>
      </c>
      <c r="F115">
        <v>1</v>
      </c>
      <c r="G115">
        <v>11900</v>
      </c>
      <c r="H115">
        <v>357</v>
      </c>
      <c r="I115" s="165">
        <v>11543</v>
      </c>
      <c r="J115" t="s">
        <v>7723</v>
      </c>
      <c r="K115">
        <v>1</v>
      </c>
      <c r="L115">
        <v>125</v>
      </c>
      <c r="M115" t="s">
        <v>7724</v>
      </c>
      <c r="N115" t="s">
        <v>7713</v>
      </c>
      <c r="O115" t="s">
        <v>7697</v>
      </c>
      <c r="P115" t="s">
        <v>7698</v>
      </c>
      <c r="Q115" t="s">
        <v>8106</v>
      </c>
      <c r="R115">
        <v>103</v>
      </c>
      <c r="S115" t="s">
        <v>7700</v>
      </c>
      <c r="T115" t="s">
        <v>7726</v>
      </c>
      <c r="U115">
        <v>1</v>
      </c>
      <c r="V115">
        <v>1</v>
      </c>
      <c r="W115" t="s">
        <v>7702</v>
      </c>
      <c r="X115" t="s">
        <v>122</v>
      </c>
      <c r="Y115" t="s">
        <v>7703</v>
      </c>
      <c r="Z115" t="s">
        <v>8122</v>
      </c>
      <c r="AA115" t="s">
        <v>8108</v>
      </c>
      <c r="AB115" t="s">
        <v>8123</v>
      </c>
    </row>
    <row r="116" spans="1:28">
      <c r="A116" s="241">
        <v>45965</v>
      </c>
      <c r="B116" t="s">
        <v>8124</v>
      </c>
      <c r="C116" t="s">
        <v>8016</v>
      </c>
      <c r="D116" t="s">
        <v>8017</v>
      </c>
      <c r="E116" t="s">
        <v>8018</v>
      </c>
      <c r="F116">
        <v>1</v>
      </c>
      <c r="G116">
        <v>4853</v>
      </c>
      <c r="H116">
        <v>0</v>
      </c>
      <c r="I116" s="165">
        <v>4853</v>
      </c>
      <c r="J116" t="s">
        <v>7743</v>
      </c>
      <c r="K116">
        <v>1</v>
      </c>
      <c r="L116">
        <v>126</v>
      </c>
      <c r="M116" t="s">
        <v>7744</v>
      </c>
      <c r="N116" t="s">
        <v>7745</v>
      </c>
      <c r="O116" t="s">
        <v>7697</v>
      </c>
      <c r="P116" t="s">
        <v>7698</v>
      </c>
      <c r="Q116" t="s">
        <v>8055</v>
      </c>
      <c r="R116">
        <v>945</v>
      </c>
      <c r="S116" t="s">
        <v>7700</v>
      </c>
      <c r="T116">
        <v>0</v>
      </c>
      <c r="U116">
        <v>1</v>
      </c>
      <c r="V116">
        <v>1</v>
      </c>
      <c r="W116" t="s">
        <v>7702</v>
      </c>
      <c r="X116" t="s">
        <v>167</v>
      </c>
      <c r="Y116" t="s">
        <v>7703</v>
      </c>
      <c r="Z116" t="s">
        <v>8125</v>
      </c>
      <c r="AA116" t="s">
        <v>8058</v>
      </c>
      <c r="AB116" t="s">
        <v>8126</v>
      </c>
    </row>
    <row r="117" spans="1:28">
      <c r="A117" s="241">
        <v>45965</v>
      </c>
      <c r="B117" t="s">
        <v>8124</v>
      </c>
      <c r="C117" t="s">
        <v>8021</v>
      </c>
      <c r="D117" t="s">
        <v>8022</v>
      </c>
      <c r="E117" t="s">
        <v>8023</v>
      </c>
      <c r="F117">
        <v>1</v>
      </c>
      <c r="G117">
        <v>4882</v>
      </c>
      <c r="H117">
        <v>0</v>
      </c>
      <c r="I117" s="165">
        <v>4882</v>
      </c>
      <c r="J117" t="s">
        <v>7743</v>
      </c>
      <c r="K117">
        <v>1</v>
      </c>
      <c r="L117">
        <v>126</v>
      </c>
      <c r="M117" t="s">
        <v>7744</v>
      </c>
      <c r="N117" t="s">
        <v>7745</v>
      </c>
      <c r="O117" t="s">
        <v>7697</v>
      </c>
      <c r="P117" t="s">
        <v>7698</v>
      </c>
      <c r="Q117" t="s">
        <v>8055</v>
      </c>
      <c r="R117">
        <v>945</v>
      </c>
      <c r="S117" t="s">
        <v>7700</v>
      </c>
      <c r="T117" t="s">
        <v>7701</v>
      </c>
      <c r="U117">
        <v>1</v>
      </c>
      <c r="V117">
        <v>1</v>
      </c>
      <c r="W117" t="s">
        <v>7702</v>
      </c>
      <c r="X117" t="s">
        <v>167</v>
      </c>
      <c r="Y117" t="s">
        <v>7703</v>
      </c>
      <c r="Z117" t="s">
        <v>8125</v>
      </c>
      <c r="AA117" t="s">
        <v>8058</v>
      </c>
      <c r="AB117" t="s">
        <v>8126</v>
      </c>
    </row>
    <row r="118" spans="1:28">
      <c r="A118" s="241">
        <v>45965</v>
      </c>
      <c r="B118" t="s">
        <v>8124</v>
      </c>
      <c r="C118" t="s">
        <v>8032</v>
      </c>
      <c r="D118" t="s">
        <v>8033</v>
      </c>
      <c r="E118" t="s">
        <v>8034</v>
      </c>
      <c r="F118">
        <v>6</v>
      </c>
      <c r="G118">
        <v>1092.44</v>
      </c>
      <c r="H118">
        <v>0</v>
      </c>
      <c r="I118" s="165">
        <v>6554.64</v>
      </c>
      <c r="J118" t="s">
        <v>7743</v>
      </c>
      <c r="K118">
        <v>1</v>
      </c>
      <c r="L118">
        <v>126</v>
      </c>
      <c r="M118" t="s">
        <v>7744</v>
      </c>
      <c r="N118" t="s">
        <v>7745</v>
      </c>
      <c r="O118" t="s">
        <v>7697</v>
      </c>
      <c r="P118" t="s">
        <v>7698</v>
      </c>
      <c r="Q118" t="s">
        <v>8055</v>
      </c>
      <c r="R118">
        <v>945</v>
      </c>
      <c r="S118" t="s">
        <v>7700</v>
      </c>
      <c r="T118" t="s">
        <v>7701</v>
      </c>
      <c r="U118">
        <v>1</v>
      </c>
      <c r="V118">
        <v>6</v>
      </c>
      <c r="W118" t="s">
        <v>7702</v>
      </c>
      <c r="X118" t="s">
        <v>167</v>
      </c>
      <c r="Y118" t="s">
        <v>7703</v>
      </c>
      <c r="Z118" t="s">
        <v>8125</v>
      </c>
      <c r="AA118" t="s">
        <v>8058</v>
      </c>
      <c r="AB118" t="s">
        <v>8126</v>
      </c>
    </row>
    <row r="119" spans="1:28">
      <c r="A119" s="241">
        <v>45965</v>
      </c>
      <c r="B119" t="s">
        <v>8124</v>
      </c>
      <c r="C119" t="s">
        <v>7848</v>
      </c>
      <c r="D119" t="s">
        <v>7849</v>
      </c>
      <c r="E119" t="s">
        <v>7850</v>
      </c>
      <c r="F119">
        <v>6</v>
      </c>
      <c r="G119">
        <v>1260.5</v>
      </c>
      <c r="H119">
        <v>0</v>
      </c>
      <c r="I119" s="165">
        <v>7563</v>
      </c>
      <c r="J119" t="s">
        <v>7743</v>
      </c>
      <c r="K119">
        <v>1</v>
      </c>
      <c r="L119">
        <v>126</v>
      </c>
      <c r="M119" t="s">
        <v>7744</v>
      </c>
      <c r="N119" t="s">
        <v>7745</v>
      </c>
      <c r="O119" t="s">
        <v>7697</v>
      </c>
      <c r="P119" t="s">
        <v>7698</v>
      </c>
      <c r="Q119" t="s">
        <v>8055</v>
      </c>
      <c r="R119">
        <v>945</v>
      </c>
      <c r="S119" t="s">
        <v>7700</v>
      </c>
      <c r="T119" t="s">
        <v>7701</v>
      </c>
      <c r="U119">
        <v>1</v>
      </c>
      <c r="V119">
        <v>6</v>
      </c>
      <c r="W119" t="s">
        <v>7702</v>
      </c>
      <c r="X119" t="s">
        <v>167</v>
      </c>
      <c r="Y119" t="s">
        <v>7703</v>
      </c>
      <c r="Z119" t="s">
        <v>8125</v>
      </c>
      <c r="AA119" t="s">
        <v>8058</v>
      </c>
      <c r="AB119" t="s">
        <v>8126</v>
      </c>
    </row>
    <row r="120" spans="1:28">
      <c r="A120" s="241">
        <v>45965</v>
      </c>
      <c r="B120" t="s">
        <v>8127</v>
      </c>
      <c r="C120" t="s">
        <v>7750</v>
      </c>
      <c r="D120" t="s">
        <v>7751</v>
      </c>
      <c r="E120" t="s">
        <v>7752</v>
      </c>
      <c r="F120">
        <v>1</v>
      </c>
      <c r="G120">
        <v>12000</v>
      </c>
      <c r="H120">
        <v>0</v>
      </c>
      <c r="I120" s="165">
        <v>12000</v>
      </c>
      <c r="J120" t="s">
        <v>7743</v>
      </c>
      <c r="K120">
        <v>1</v>
      </c>
      <c r="L120">
        <v>2</v>
      </c>
      <c r="M120" t="s">
        <v>8054</v>
      </c>
      <c r="N120" t="s">
        <v>7745</v>
      </c>
      <c r="O120" t="s">
        <v>7697</v>
      </c>
      <c r="P120" t="s">
        <v>7698</v>
      </c>
      <c r="Q120" t="s">
        <v>8055</v>
      </c>
      <c r="R120">
        <v>945</v>
      </c>
      <c r="S120" t="s">
        <v>7700</v>
      </c>
      <c r="T120" t="s">
        <v>7715</v>
      </c>
      <c r="U120">
        <v>1</v>
      </c>
      <c r="V120">
        <v>1</v>
      </c>
      <c r="W120" t="s">
        <v>7702</v>
      </c>
      <c r="X120" t="s">
        <v>8128</v>
      </c>
      <c r="Y120" t="s">
        <v>7703</v>
      </c>
      <c r="Z120" t="s">
        <v>8129</v>
      </c>
      <c r="AA120" t="s">
        <v>8058</v>
      </c>
      <c r="AB120" t="s">
        <v>8130</v>
      </c>
    </row>
    <row r="121" spans="1:28">
      <c r="A121" s="241">
        <v>45965</v>
      </c>
      <c r="B121" t="s">
        <v>8131</v>
      </c>
      <c r="C121" t="s">
        <v>7927</v>
      </c>
      <c r="D121" t="s">
        <v>7928</v>
      </c>
      <c r="E121" t="s">
        <v>7929</v>
      </c>
      <c r="F121">
        <v>12</v>
      </c>
      <c r="G121">
        <v>1344.54</v>
      </c>
      <c r="H121">
        <v>0</v>
      </c>
      <c r="I121" s="165">
        <v>16134.48</v>
      </c>
      <c r="J121" t="s">
        <v>7809</v>
      </c>
      <c r="K121">
        <v>1</v>
      </c>
      <c r="L121">
        <v>125</v>
      </c>
      <c r="M121" t="s">
        <v>7724</v>
      </c>
      <c r="N121" t="s">
        <v>7713</v>
      </c>
      <c r="O121" t="s">
        <v>7697</v>
      </c>
      <c r="P121" t="s">
        <v>7698</v>
      </c>
      <c r="Q121" t="s">
        <v>8090</v>
      </c>
      <c r="R121">
        <v>113</v>
      </c>
      <c r="S121" t="s">
        <v>7700</v>
      </c>
      <c r="T121" t="s">
        <v>7701</v>
      </c>
      <c r="U121">
        <v>1</v>
      </c>
      <c r="V121">
        <v>12</v>
      </c>
      <c r="W121" t="s">
        <v>7702</v>
      </c>
      <c r="X121" t="s">
        <v>121</v>
      </c>
      <c r="Y121" t="s">
        <v>7703</v>
      </c>
      <c r="Z121" t="s">
        <v>8132</v>
      </c>
      <c r="AA121" t="s">
        <v>8092</v>
      </c>
      <c r="AB121" t="s">
        <v>121</v>
      </c>
    </row>
    <row r="122" spans="1:28">
      <c r="A122" s="241">
        <v>45965</v>
      </c>
      <c r="B122" t="s">
        <v>8133</v>
      </c>
      <c r="C122" t="s">
        <v>7927</v>
      </c>
      <c r="D122" t="s">
        <v>7928</v>
      </c>
      <c r="E122" t="s">
        <v>7929</v>
      </c>
      <c r="F122">
        <v>30</v>
      </c>
      <c r="G122">
        <v>1344.54</v>
      </c>
      <c r="H122">
        <v>0</v>
      </c>
      <c r="I122" s="165">
        <v>40336.199999999997</v>
      </c>
      <c r="J122" t="s">
        <v>7809</v>
      </c>
      <c r="K122">
        <v>1</v>
      </c>
      <c r="L122">
        <v>125</v>
      </c>
      <c r="M122" t="s">
        <v>7724</v>
      </c>
      <c r="N122" t="s">
        <v>7713</v>
      </c>
      <c r="O122" t="s">
        <v>7697</v>
      </c>
      <c r="P122" t="s">
        <v>7698</v>
      </c>
      <c r="Q122" t="s">
        <v>8090</v>
      </c>
      <c r="R122">
        <v>113</v>
      </c>
      <c r="S122" t="s">
        <v>7700</v>
      </c>
      <c r="T122" t="s">
        <v>7701</v>
      </c>
      <c r="U122">
        <v>1</v>
      </c>
      <c r="V122">
        <v>30</v>
      </c>
      <c r="W122" t="s">
        <v>7702</v>
      </c>
      <c r="X122" t="s">
        <v>124</v>
      </c>
      <c r="Y122" t="s">
        <v>7703</v>
      </c>
      <c r="Z122" t="s">
        <v>8134</v>
      </c>
      <c r="AA122" t="s">
        <v>8092</v>
      </c>
      <c r="AB122" t="s">
        <v>124</v>
      </c>
    </row>
    <row r="123" spans="1:28">
      <c r="A123" s="241">
        <v>45965</v>
      </c>
      <c r="B123" t="s">
        <v>8135</v>
      </c>
      <c r="C123" t="s">
        <v>8136</v>
      </c>
      <c r="D123" t="s">
        <v>8137</v>
      </c>
      <c r="E123" t="s">
        <v>8138</v>
      </c>
      <c r="F123">
        <v>1</v>
      </c>
      <c r="G123">
        <v>12290.73</v>
      </c>
      <c r="H123">
        <v>0</v>
      </c>
      <c r="I123" s="165">
        <v>12290.73</v>
      </c>
      <c r="J123" t="s">
        <v>8061</v>
      </c>
      <c r="K123">
        <v>1</v>
      </c>
      <c r="L123">
        <v>166</v>
      </c>
      <c r="M123" t="s">
        <v>8062</v>
      </c>
      <c r="N123" t="s">
        <v>7745</v>
      </c>
      <c r="O123" t="s">
        <v>7697</v>
      </c>
      <c r="P123" t="s">
        <v>7698</v>
      </c>
      <c r="Q123" t="s">
        <v>8063</v>
      </c>
      <c r="R123">
        <v>905</v>
      </c>
      <c r="S123" t="s">
        <v>7700</v>
      </c>
      <c r="T123" t="s">
        <v>7726</v>
      </c>
      <c r="U123">
        <v>1</v>
      </c>
      <c r="V123">
        <v>1</v>
      </c>
      <c r="W123" t="s">
        <v>7702</v>
      </c>
      <c r="X123" t="s">
        <v>8139</v>
      </c>
      <c r="Y123" t="s">
        <v>7703</v>
      </c>
      <c r="Z123" t="s">
        <v>8140</v>
      </c>
      <c r="AA123" t="s">
        <v>8066</v>
      </c>
      <c r="AB123" t="s">
        <v>8141</v>
      </c>
    </row>
    <row r="124" spans="1:28">
      <c r="A124" s="241">
        <v>45965</v>
      </c>
      <c r="B124" t="s">
        <v>8142</v>
      </c>
      <c r="C124" t="s">
        <v>7969</v>
      </c>
      <c r="D124" t="s">
        <v>7970</v>
      </c>
      <c r="E124" t="s">
        <v>7971</v>
      </c>
      <c r="F124">
        <v>6</v>
      </c>
      <c r="G124">
        <v>977</v>
      </c>
      <c r="H124">
        <v>0</v>
      </c>
      <c r="I124" s="165">
        <v>5862</v>
      </c>
      <c r="J124" t="s">
        <v>7937</v>
      </c>
      <c r="K124">
        <v>1</v>
      </c>
      <c r="L124">
        <v>211</v>
      </c>
      <c r="M124" t="s">
        <v>7938</v>
      </c>
      <c r="N124" t="s">
        <v>7939</v>
      </c>
      <c r="O124" t="s">
        <v>7697</v>
      </c>
      <c r="P124" t="s">
        <v>7698</v>
      </c>
      <c r="Q124" t="s">
        <v>8143</v>
      </c>
      <c r="R124">
        <v>409</v>
      </c>
      <c r="S124" t="s">
        <v>7700</v>
      </c>
      <c r="T124" t="s">
        <v>7715</v>
      </c>
      <c r="U124">
        <v>1</v>
      </c>
      <c r="V124">
        <v>6</v>
      </c>
      <c r="W124" t="s">
        <v>7702</v>
      </c>
      <c r="X124" t="s">
        <v>38</v>
      </c>
      <c r="Y124" t="s">
        <v>7703</v>
      </c>
      <c r="Z124" t="s">
        <v>8144</v>
      </c>
      <c r="AA124" t="s">
        <v>8145</v>
      </c>
      <c r="AB124" t="s">
        <v>8146</v>
      </c>
    </row>
    <row r="125" spans="1:28">
      <c r="A125" s="241">
        <v>45965</v>
      </c>
      <c r="B125" t="s">
        <v>8142</v>
      </c>
      <c r="C125" t="s">
        <v>7708</v>
      </c>
      <c r="D125" t="s">
        <v>7709</v>
      </c>
      <c r="E125" t="s">
        <v>7710</v>
      </c>
      <c r="F125">
        <v>6</v>
      </c>
      <c r="G125">
        <v>1120</v>
      </c>
      <c r="H125">
        <v>0</v>
      </c>
      <c r="I125" s="165">
        <v>6720</v>
      </c>
      <c r="J125" t="s">
        <v>7937</v>
      </c>
      <c r="K125">
        <v>1</v>
      </c>
      <c r="L125">
        <v>211</v>
      </c>
      <c r="M125" t="s">
        <v>7938</v>
      </c>
      <c r="N125" t="s">
        <v>7939</v>
      </c>
      <c r="O125" t="s">
        <v>7697</v>
      </c>
      <c r="P125" t="s">
        <v>7698</v>
      </c>
      <c r="Q125" t="s">
        <v>8143</v>
      </c>
      <c r="R125">
        <v>409</v>
      </c>
      <c r="S125" t="s">
        <v>7700</v>
      </c>
      <c r="T125" t="s">
        <v>7715</v>
      </c>
      <c r="U125">
        <v>1</v>
      </c>
      <c r="V125">
        <v>6</v>
      </c>
      <c r="W125" t="s">
        <v>7702</v>
      </c>
      <c r="X125" t="s">
        <v>38</v>
      </c>
      <c r="Y125" t="s">
        <v>7703</v>
      </c>
      <c r="Z125" t="s">
        <v>8144</v>
      </c>
      <c r="AA125" t="s">
        <v>8145</v>
      </c>
      <c r="AB125" t="s">
        <v>8146</v>
      </c>
    </row>
    <row r="126" spans="1:28">
      <c r="A126" s="241">
        <v>45965</v>
      </c>
      <c r="B126" t="s">
        <v>8147</v>
      </c>
      <c r="C126" t="s">
        <v>7927</v>
      </c>
      <c r="D126" t="s">
        <v>7928</v>
      </c>
      <c r="E126" t="s">
        <v>7929</v>
      </c>
      <c r="F126">
        <v>2</v>
      </c>
      <c r="G126">
        <v>1344.54</v>
      </c>
      <c r="H126">
        <v>0</v>
      </c>
      <c r="I126" s="165">
        <v>2689.08</v>
      </c>
      <c r="J126" t="s">
        <v>7937</v>
      </c>
      <c r="K126">
        <v>1</v>
      </c>
      <c r="L126">
        <v>211</v>
      </c>
      <c r="M126" t="s">
        <v>7938</v>
      </c>
      <c r="N126" t="s">
        <v>7939</v>
      </c>
      <c r="O126" t="s">
        <v>7697</v>
      </c>
      <c r="P126" t="s">
        <v>7698</v>
      </c>
      <c r="Q126" t="s">
        <v>8143</v>
      </c>
      <c r="R126">
        <v>409</v>
      </c>
      <c r="S126" t="s">
        <v>7700</v>
      </c>
      <c r="T126" t="s">
        <v>7701</v>
      </c>
      <c r="U126">
        <v>1</v>
      </c>
      <c r="V126">
        <v>2</v>
      </c>
      <c r="W126" t="s">
        <v>7702</v>
      </c>
      <c r="X126" t="s">
        <v>80</v>
      </c>
      <c r="Y126" t="s">
        <v>7703</v>
      </c>
      <c r="Z126" t="s">
        <v>8148</v>
      </c>
      <c r="AA126" t="s">
        <v>8145</v>
      </c>
      <c r="AB126" t="s">
        <v>8149</v>
      </c>
    </row>
    <row r="127" spans="1:28">
      <c r="A127" s="241">
        <v>45965</v>
      </c>
      <c r="B127" t="s">
        <v>8150</v>
      </c>
      <c r="C127" t="s">
        <v>8079</v>
      </c>
      <c r="D127" t="s">
        <v>8080</v>
      </c>
      <c r="E127" t="s">
        <v>8081</v>
      </c>
      <c r="F127">
        <v>3</v>
      </c>
      <c r="G127">
        <v>3180</v>
      </c>
      <c r="H127">
        <v>0</v>
      </c>
      <c r="I127" s="165">
        <v>9540</v>
      </c>
      <c r="J127" t="s">
        <v>7937</v>
      </c>
      <c r="K127">
        <v>1</v>
      </c>
      <c r="L127">
        <v>211</v>
      </c>
      <c r="M127" t="s">
        <v>7938</v>
      </c>
      <c r="N127" t="s">
        <v>7939</v>
      </c>
      <c r="O127" t="s">
        <v>7697</v>
      </c>
      <c r="P127" t="s">
        <v>7698</v>
      </c>
      <c r="Q127" t="s">
        <v>8143</v>
      </c>
      <c r="R127">
        <v>409</v>
      </c>
      <c r="S127" t="s">
        <v>7700</v>
      </c>
      <c r="T127" t="s">
        <v>7715</v>
      </c>
      <c r="U127">
        <v>1</v>
      </c>
      <c r="V127">
        <v>3</v>
      </c>
      <c r="W127" t="s">
        <v>7702</v>
      </c>
      <c r="X127" t="s">
        <v>123</v>
      </c>
      <c r="Y127" t="s">
        <v>7703</v>
      </c>
      <c r="Z127" t="s">
        <v>8151</v>
      </c>
      <c r="AA127" t="s">
        <v>8145</v>
      </c>
      <c r="AB127" t="s">
        <v>8152</v>
      </c>
    </row>
    <row r="128" spans="1:28">
      <c r="A128" s="241">
        <v>45965</v>
      </c>
      <c r="B128" t="s">
        <v>8153</v>
      </c>
      <c r="C128" t="s">
        <v>7736</v>
      </c>
      <c r="D128" t="s">
        <v>7737</v>
      </c>
      <c r="E128" t="s">
        <v>7738</v>
      </c>
      <c r="F128">
        <v>2</v>
      </c>
      <c r="G128">
        <v>6422.4</v>
      </c>
      <c r="H128">
        <v>0</v>
      </c>
      <c r="I128" s="165">
        <v>12844.8</v>
      </c>
      <c r="J128" t="s">
        <v>7816</v>
      </c>
      <c r="K128">
        <v>1</v>
      </c>
      <c r="L128">
        <v>125</v>
      </c>
      <c r="M128" t="s">
        <v>7724</v>
      </c>
      <c r="N128" t="s">
        <v>7713</v>
      </c>
      <c r="O128" t="s">
        <v>7697</v>
      </c>
      <c r="P128" t="s">
        <v>7698</v>
      </c>
      <c r="Q128" t="s">
        <v>8039</v>
      </c>
      <c r="R128">
        <v>107</v>
      </c>
      <c r="S128" t="s">
        <v>7700</v>
      </c>
      <c r="T128" t="s">
        <v>7701</v>
      </c>
      <c r="U128">
        <v>1</v>
      </c>
      <c r="V128">
        <v>2</v>
      </c>
      <c r="W128" t="s">
        <v>7702</v>
      </c>
      <c r="X128" t="s">
        <v>154</v>
      </c>
      <c r="Y128" t="s">
        <v>7703</v>
      </c>
      <c r="Z128" t="s">
        <v>8154</v>
      </c>
      <c r="AA128" t="s">
        <v>8041</v>
      </c>
      <c r="AB128" t="s">
        <v>8155</v>
      </c>
    </row>
    <row r="129" spans="1:28">
      <c r="A129" s="241">
        <v>45965</v>
      </c>
      <c r="B129" t="s">
        <v>8156</v>
      </c>
      <c r="C129" t="s">
        <v>7883</v>
      </c>
      <c r="D129" t="s">
        <v>7884</v>
      </c>
      <c r="E129" t="s">
        <v>7885</v>
      </c>
      <c r="F129">
        <v>1</v>
      </c>
      <c r="G129">
        <v>3025.21</v>
      </c>
      <c r="H129">
        <v>0</v>
      </c>
      <c r="I129" s="165">
        <v>3025.21</v>
      </c>
      <c r="J129" t="s">
        <v>7757</v>
      </c>
      <c r="K129">
        <v>1</v>
      </c>
      <c r="L129">
        <v>125</v>
      </c>
      <c r="M129" t="s">
        <v>7724</v>
      </c>
      <c r="N129" t="s">
        <v>7713</v>
      </c>
      <c r="O129" t="s">
        <v>7697</v>
      </c>
      <c r="P129" t="s">
        <v>7698</v>
      </c>
      <c r="Q129" t="s">
        <v>7725</v>
      </c>
      <c r="R129">
        <v>117</v>
      </c>
      <c r="S129" t="s">
        <v>7700</v>
      </c>
      <c r="T129" t="s">
        <v>7715</v>
      </c>
      <c r="U129">
        <v>1</v>
      </c>
      <c r="V129">
        <v>1</v>
      </c>
      <c r="W129" t="s">
        <v>7702</v>
      </c>
      <c r="X129" t="s">
        <v>250</v>
      </c>
      <c r="Y129" t="s">
        <v>7703</v>
      </c>
      <c r="Z129" t="s">
        <v>8157</v>
      </c>
      <c r="AA129" t="s">
        <v>7728</v>
      </c>
      <c r="AB129" t="s">
        <v>8158</v>
      </c>
    </row>
    <row r="130" spans="1:28">
      <c r="A130" s="241">
        <v>45965</v>
      </c>
      <c r="B130" t="s">
        <v>8156</v>
      </c>
      <c r="C130" t="s">
        <v>7886</v>
      </c>
      <c r="D130" t="s">
        <v>7887</v>
      </c>
      <c r="E130" t="s">
        <v>7888</v>
      </c>
      <c r="F130">
        <v>1</v>
      </c>
      <c r="G130">
        <v>3025.21</v>
      </c>
      <c r="H130">
        <v>0</v>
      </c>
      <c r="I130" s="165">
        <v>3025.21</v>
      </c>
      <c r="J130" t="s">
        <v>7757</v>
      </c>
      <c r="K130">
        <v>1</v>
      </c>
      <c r="L130">
        <v>125</v>
      </c>
      <c r="M130" t="s">
        <v>7724</v>
      </c>
      <c r="N130" t="s">
        <v>7713</v>
      </c>
      <c r="O130" t="s">
        <v>7697</v>
      </c>
      <c r="P130" t="s">
        <v>7698</v>
      </c>
      <c r="Q130" t="s">
        <v>7725</v>
      </c>
      <c r="R130">
        <v>117</v>
      </c>
      <c r="S130" t="s">
        <v>7700</v>
      </c>
      <c r="T130" t="s">
        <v>7715</v>
      </c>
      <c r="U130">
        <v>1</v>
      </c>
      <c r="V130">
        <v>1</v>
      </c>
      <c r="W130" t="s">
        <v>7702</v>
      </c>
      <c r="X130" t="s">
        <v>250</v>
      </c>
      <c r="Y130" t="s">
        <v>7703</v>
      </c>
      <c r="Z130" t="s">
        <v>8157</v>
      </c>
      <c r="AA130" t="s">
        <v>7728</v>
      </c>
      <c r="AB130" t="s">
        <v>8158</v>
      </c>
    </row>
    <row r="131" spans="1:28">
      <c r="A131" s="241">
        <v>45965</v>
      </c>
      <c r="B131" t="s">
        <v>8159</v>
      </c>
      <c r="C131" t="s">
        <v>8160</v>
      </c>
      <c r="D131" t="s">
        <v>8161</v>
      </c>
      <c r="E131" t="s">
        <v>8162</v>
      </c>
      <c r="F131">
        <v>6</v>
      </c>
      <c r="G131">
        <v>2541.83</v>
      </c>
      <c r="H131">
        <v>0</v>
      </c>
      <c r="I131" s="165">
        <v>15250.98</v>
      </c>
      <c r="J131" t="s">
        <v>7743</v>
      </c>
      <c r="K131">
        <v>1</v>
      </c>
      <c r="L131">
        <v>126</v>
      </c>
      <c r="M131" t="s">
        <v>7744</v>
      </c>
      <c r="N131" t="s">
        <v>7745</v>
      </c>
      <c r="O131" t="s">
        <v>7697</v>
      </c>
      <c r="P131" t="s">
        <v>7698</v>
      </c>
      <c r="Q131" t="s">
        <v>8006</v>
      </c>
      <c r="R131">
        <v>946</v>
      </c>
      <c r="S131" t="s">
        <v>7700</v>
      </c>
      <c r="T131" t="s">
        <v>7715</v>
      </c>
      <c r="U131">
        <v>1</v>
      </c>
      <c r="V131">
        <v>6</v>
      </c>
      <c r="W131" t="s">
        <v>7702</v>
      </c>
      <c r="X131" t="s">
        <v>342</v>
      </c>
      <c r="Y131" t="s">
        <v>7703</v>
      </c>
      <c r="Z131" t="s">
        <v>8163</v>
      </c>
      <c r="AA131" t="s">
        <v>8008</v>
      </c>
      <c r="AB131" t="s">
        <v>8164</v>
      </c>
    </row>
    <row r="132" spans="1:28">
      <c r="A132" s="241">
        <v>45965</v>
      </c>
      <c r="B132" t="s">
        <v>8159</v>
      </c>
      <c r="C132" t="s">
        <v>7730</v>
      </c>
      <c r="D132" t="s">
        <v>7731</v>
      </c>
      <c r="E132" t="s">
        <v>7732</v>
      </c>
      <c r="F132">
        <v>1</v>
      </c>
      <c r="G132">
        <v>8991.6</v>
      </c>
      <c r="H132">
        <v>449.58</v>
      </c>
      <c r="I132" s="165">
        <v>8542.02</v>
      </c>
      <c r="J132" t="s">
        <v>7743</v>
      </c>
      <c r="K132">
        <v>1</v>
      </c>
      <c r="L132">
        <v>126</v>
      </c>
      <c r="M132" t="s">
        <v>7744</v>
      </c>
      <c r="N132" t="s">
        <v>7745</v>
      </c>
      <c r="O132" t="s">
        <v>7697</v>
      </c>
      <c r="P132" t="s">
        <v>7698</v>
      </c>
      <c r="Q132" t="s">
        <v>8006</v>
      </c>
      <c r="R132">
        <v>946</v>
      </c>
      <c r="S132" t="s">
        <v>7700</v>
      </c>
      <c r="T132" t="s">
        <v>7715</v>
      </c>
      <c r="U132">
        <v>1</v>
      </c>
      <c r="V132">
        <v>1</v>
      </c>
      <c r="W132" t="s">
        <v>7702</v>
      </c>
      <c r="X132" t="s">
        <v>342</v>
      </c>
      <c r="Y132" t="s">
        <v>7703</v>
      </c>
      <c r="Z132" t="s">
        <v>8163</v>
      </c>
      <c r="AA132" t="s">
        <v>8008</v>
      </c>
      <c r="AB132" t="s">
        <v>8164</v>
      </c>
    </row>
    <row r="133" spans="1:28">
      <c r="A133" s="241">
        <v>45965</v>
      </c>
      <c r="B133" t="s">
        <v>8165</v>
      </c>
      <c r="C133" t="s">
        <v>7800</v>
      </c>
      <c r="D133" t="s">
        <v>7801</v>
      </c>
      <c r="E133" t="s">
        <v>7802</v>
      </c>
      <c r="F133">
        <v>3</v>
      </c>
      <c r="G133">
        <v>1092.44</v>
      </c>
      <c r="H133">
        <v>0</v>
      </c>
      <c r="I133" s="165">
        <v>3277.32</v>
      </c>
      <c r="J133" t="s">
        <v>8166</v>
      </c>
      <c r="K133">
        <v>1</v>
      </c>
      <c r="L133">
        <v>2</v>
      </c>
      <c r="M133" t="s">
        <v>8054</v>
      </c>
      <c r="N133" t="s">
        <v>7745</v>
      </c>
      <c r="O133" t="s">
        <v>7697</v>
      </c>
      <c r="P133" t="s">
        <v>7698</v>
      </c>
      <c r="Q133" t="s">
        <v>8167</v>
      </c>
      <c r="R133">
        <v>926</v>
      </c>
      <c r="S133" t="s">
        <v>7700</v>
      </c>
      <c r="T133" t="s">
        <v>7701</v>
      </c>
      <c r="U133">
        <v>1</v>
      </c>
      <c r="V133">
        <v>3</v>
      </c>
      <c r="W133" t="s">
        <v>7702</v>
      </c>
      <c r="X133" t="s">
        <v>8168</v>
      </c>
      <c r="Y133" t="s">
        <v>7703</v>
      </c>
      <c r="Z133" t="s">
        <v>8169</v>
      </c>
      <c r="AA133" t="s">
        <v>8170</v>
      </c>
      <c r="AB133" t="s">
        <v>8171</v>
      </c>
    </row>
    <row r="134" spans="1:28">
      <c r="A134" s="241">
        <v>45965</v>
      </c>
      <c r="B134" t="s">
        <v>8165</v>
      </c>
      <c r="C134" t="s">
        <v>7848</v>
      </c>
      <c r="D134" t="s">
        <v>7849</v>
      </c>
      <c r="E134" t="s">
        <v>7850</v>
      </c>
      <c r="F134">
        <v>4</v>
      </c>
      <c r="G134">
        <v>1260.5</v>
      </c>
      <c r="H134">
        <v>0</v>
      </c>
      <c r="I134" s="165">
        <v>5042</v>
      </c>
      <c r="J134" t="s">
        <v>8166</v>
      </c>
      <c r="K134">
        <v>1</v>
      </c>
      <c r="L134">
        <v>2</v>
      </c>
      <c r="M134" t="s">
        <v>8054</v>
      </c>
      <c r="N134" t="s">
        <v>7745</v>
      </c>
      <c r="O134" t="s">
        <v>7697</v>
      </c>
      <c r="P134" t="s">
        <v>7698</v>
      </c>
      <c r="Q134" t="s">
        <v>8167</v>
      </c>
      <c r="R134">
        <v>926</v>
      </c>
      <c r="S134" t="s">
        <v>7700</v>
      </c>
      <c r="T134" t="s">
        <v>7701</v>
      </c>
      <c r="U134">
        <v>1</v>
      </c>
      <c r="V134">
        <v>4</v>
      </c>
      <c r="W134" t="s">
        <v>7702</v>
      </c>
      <c r="X134" t="s">
        <v>8168</v>
      </c>
      <c r="Y134" t="s">
        <v>7703</v>
      </c>
      <c r="Z134" t="s">
        <v>8169</v>
      </c>
      <c r="AA134" t="s">
        <v>8170</v>
      </c>
      <c r="AB134" t="s">
        <v>8171</v>
      </c>
    </row>
    <row r="135" spans="1:28">
      <c r="A135" s="241">
        <v>45965</v>
      </c>
      <c r="B135" t="s">
        <v>8165</v>
      </c>
      <c r="C135" t="s">
        <v>7880</v>
      </c>
      <c r="D135" t="s">
        <v>7881</v>
      </c>
      <c r="E135" t="s">
        <v>7882</v>
      </c>
      <c r="F135">
        <v>2</v>
      </c>
      <c r="G135">
        <v>1543</v>
      </c>
      <c r="H135">
        <v>0</v>
      </c>
      <c r="I135" s="165">
        <v>3086</v>
      </c>
      <c r="J135" t="s">
        <v>8166</v>
      </c>
      <c r="K135">
        <v>1</v>
      </c>
      <c r="L135">
        <v>2</v>
      </c>
      <c r="M135" t="s">
        <v>8054</v>
      </c>
      <c r="N135" t="s">
        <v>7745</v>
      </c>
      <c r="O135" t="s">
        <v>7697</v>
      </c>
      <c r="P135" t="s">
        <v>7698</v>
      </c>
      <c r="Q135" t="s">
        <v>8167</v>
      </c>
      <c r="R135">
        <v>926</v>
      </c>
      <c r="S135" t="s">
        <v>7700</v>
      </c>
      <c r="T135" t="s">
        <v>7701</v>
      </c>
      <c r="U135">
        <v>1</v>
      </c>
      <c r="V135">
        <v>2</v>
      </c>
      <c r="W135" t="s">
        <v>7702</v>
      </c>
      <c r="X135" t="s">
        <v>8168</v>
      </c>
      <c r="Y135" t="s">
        <v>7703</v>
      </c>
      <c r="Z135" t="s">
        <v>8169</v>
      </c>
      <c r="AA135" t="s">
        <v>8170</v>
      </c>
      <c r="AB135" t="s">
        <v>8171</v>
      </c>
    </row>
    <row r="136" spans="1:28">
      <c r="A136" s="241">
        <v>45965</v>
      </c>
      <c r="B136" t="s">
        <v>8165</v>
      </c>
      <c r="C136" t="s">
        <v>7778</v>
      </c>
      <c r="D136" t="s">
        <v>7779</v>
      </c>
      <c r="E136" t="s">
        <v>7780</v>
      </c>
      <c r="F136">
        <v>2</v>
      </c>
      <c r="G136">
        <v>2668.75</v>
      </c>
      <c r="H136">
        <v>0</v>
      </c>
      <c r="I136" s="165">
        <v>5337.5</v>
      </c>
      <c r="J136" t="s">
        <v>8166</v>
      </c>
      <c r="K136">
        <v>1</v>
      </c>
      <c r="L136">
        <v>2</v>
      </c>
      <c r="M136" t="s">
        <v>8054</v>
      </c>
      <c r="N136" t="s">
        <v>7745</v>
      </c>
      <c r="O136" t="s">
        <v>7697</v>
      </c>
      <c r="P136" t="s">
        <v>7698</v>
      </c>
      <c r="Q136" t="s">
        <v>8167</v>
      </c>
      <c r="R136">
        <v>926</v>
      </c>
      <c r="S136" t="s">
        <v>7700</v>
      </c>
      <c r="T136" t="s">
        <v>7701</v>
      </c>
      <c r="U136">
        <v>1</v>
      </c>
      <c r="V136">
        <v>2</v>
      </c>
      <c r="W136" t="s">
        <v>7702</v>
      </c>
      <c r="X136" t="s">
        <v>8168</v>
      </c>
      <c r="Y136" t="s">
        <v>7703</v>
      </c>
      <c r="Z136" t="s">
        <v>8169</v>
      </c>
      <c r="AA136" t="s">
        <v>8170</v>
      </c>
      <c r="AB136" t="s">
        <v>8171</v>
      </c>
    </row>
    <row r="137" spans="1:28">
      <c r="A137" s="241">
        <v>45965</v>
      </c>
      <c r="B137" t="s">
        <v>8165</v>
      </c>
      <c r="C137" t="s">
        <v>7691</v>
      </c>
      <c r="D137" t="s">
        <v>7692</v>
      </c>
      <c r="E137" t="s">
        <v>7693</v>
      </c>
      <c r="F137">
        <v>2</v>
      </c>
      <c r="G137">
        <v>4327.7299999999996</v>
      </c>
      <c r="H137">
        <v>0</v>
      </c>
      <c r="I137" s="165">
        <v>8655.4599999999991</v>
      </c>
      <c r="J137" t="s">
        <v>8166</v>
      </c>
      <c r="K137">
        <v>1</v>
      </c>
      <c r="L137">
        <v>2</v>
      </c>
      <c r="M137" t="s">
        <v>8054</v>
      </c>
      <c r="N137" t="s">
        <v>7745</v>
      </c>
      <c r="O137" t="s">
        <v>7697</v>
      </c>
      <c r="P137" t="s">
        <v>7698</v>
      </c>
      <c r="Q137" t="s">
        <v>8167</v>
      </c>
      <c r="R137">
        <v>926</v>
      </c>
      <c r="S137" t="s">
        <v>7700</v>
      </c>
      <c r="T137" t="s">
        <v>7701</v>
      </c>
      <c r="U137">
        <v>1</v>
      </c>
      <c r="V137">
        <v>2</v>
      </c>
      <c r="W137" t="s">
        <v>7702</v>
      </c>
      <c r="X137" t="s">
        <v>8168</v>
      </c>
      <c r="Y137" t="s">
        <v>7703</v>
      </c>
      <c r="Z137" t="s">
        <v>8169</v>
      </c>
      <c r="AA137" t="s">
        <v>8170</v>
      </c>
      <c r="AB137" t="s">
        <v>8171</v>
      </c>
    </row>
    <row r="138" spans="1:28">
      <c r="A138" s="241">
        <v>45965</v>
      </c>
      <c r="B138" t="s">
        <v>8172</v>
      </c>
      <c r="C138" t="s">
        <v>7848</v>
      </c>
      <c r="D138" t="s">
        <v>7849</v>
      </c>
      <c r="E138" t="s">
        <v>7850</v>
      </c>
      <c r="F138">
        <v>12</v>
      </c>
      <c r="G138">
        <v>1260.5</v>
      </c>
      <c r="H138">
        <v>0</v>
      </c>
      <c r="I138" s="165">
        <v>15126</v>
      </c>
      <c r="J138" t="s">
        <v>7809</v>
      </c>
      <c r="K138">
        <v>1</v>
      </c>
      <c r="L138">
        <v>125</v>
      </c>
      <c r="M138" t="s">
        <v>7724</v>
      </c>
      <c r="N138" t="s">
        <v>7713</v>
      </c>
      <c r="O138" t="s">
        <v>7697</v>
      </c>
      <c r="P138" t="s">
        <v>7698</v>
      </c>
      <c r="Q138" t="s">
        <v>8090</v>
      </c>
      <c r="R138">
        <v>113</v>
      </c>
      <c r="S138" t="s">
        <v>7700</v>
      </c>
      <c r="T138" t="s">
        <v>7701</v>
      </c>
      <c r="U138">
        <v>1</v>
      </c>
      <c r="V138">
        <v>12</v>
      </c>
      <c r="W138" t="s">
        <v>7702</v>
      </c>
      <c r="X138" t="s">
        <v>212</v>
      </c>
      <c r="Y138" t="s">
        <v>7703</v>
      </c>
      <c r="Z138" t="s">
        <v>8173</v>
      </c>
      <c r="AA138" t="s">
        <v>8092</v>
      </c>
      <c r="AB138" t="s">
        <v>8174</v>
      </c>
    </row>
    <row r="139" spans="1:28">
      <c r="A139" s="241">
        <v>45965</v>
      </c>
      <c r="B139" t="s">
        <v>8175</v>
      </c>
      <c r="C139" t="s">
        <v>7720</v>
      </c>
      <c r="D139" t="s">
        <v>7721</v>
      </c>
      <c r="E139" t="s">
        <v>7722</v>
      </c>
      <c r="F139">
        <v>1</v>
      </c>
      <c r="G139">
        <v>11900</v>
      </c>
      <c r="H139">
        <v>357</v>
      </c>
      <c r="I139" s="165">
        <v>11543</v>
      </c>
      <c r="J139" t="s">
        <v>7816</v>
      </c>
      <c r="K139">
        <v>1</v>
      </c>
      <c r="L139">
        <v>125</v>
      </c>
      <c r="M139" t="s">
        <v>7724</v>
      </c>
      <c r="N139" t="s">
        <v>7713</v>
      </c>
      <c r="O139" t="s">
        <v>7697</v>
      </c>
      <c r="P139" t="s">
        <v>7698</v>
      </c>
      <c r="Q139" t="s">
        <v>8039</v>
      </c>
      <c r="R139">
        <v>107</v>
      </c>
      <c r="S139" t="s">
        <v>7700</v>
      </c>
      <c r="T139" t="s">
        <v>7726</v>
      </c>
      <c r="U139">
        <v>1</v>
      </c>
      <c r="V139">
        <v>1</v>
      </c>
      <c r="W139" t="s">
        <v>7702</v>
      </c>
      <c r="X139" t="s">
        <v>282</v>
      </c>
      <c r="Y139" t="s">
        <v>7703</v>
      </c>
      <c r="Z139" t="s">
        <v>8176</v>
      </c>
      <c r="AA139" t="s">
        <v>8041</v>
      </c>
      <c r="AB139" t="s">
        <v>8177</v>
      </c>
    </row>
    <row r="140" spans="1:28">
      <c r="A140" s="241">
        <v>45965</v>
      </c>
      <c r="B140" t="s">
        <v>8175</v>
      </c>
      <c r="C140" t="s">
        <v>8032</v>
      </c>
      <c r="D140" t="s">
        <v>8033</v>
      </c>
      <c r="E140" t="s">
        <v>8034</v>
      </c>
      <c r="F140">
        <v>6</v>
      </c>
      <c r="G140">
        <v>1092.44</v>
      </c>
      <c r="H140">
        <v>0</v>
      </c>
      <c r="I140" s="165">
        <v>6554.64</v>
      </c>
      <c r="J140" t="s">
        <v>7816</v>
      </c>
      <c r="K140">
        <v>1</v>
      </c>
      <c r="L140">
        <v>125</v>
      </c>
      <c r="M140" t="s">
        <v>7724</v>
      </c>
      <c r="N140" t="s">
        <v>7713</v>
      </c>
      <c r="O140" t="s">
        <v>7697</v>
      </c>
      <c r="P140" t="s">
        <v>7698</v>
      </c>
      <c r="Q140" t="s">
        <v>8039</v>
      </c>
      <c r="R140">
        <v>107</v>
      </c>
      <c r="S140" t="s">
        <v>7700</v>
      </c>
      <c r="T140" t="s">
        <v>7701</v>
      </c>
      <c r="U140">
        <v>1</v>
      </c>
      <c r="V140">
        <v>6</v>
      </c>
      <c r="W140" t="s">
        <v>7702</v>
      </c>
      <c r="X140" t="s">
        <v>282</v>
      </c>
      <c r="Y140" t="s">
        <v>7703</v>
      </c>
      <c r="Z140" t="s">
        <v>8176</v>
      </c>
      <c r="AA140" t="s">
        <v>8041</v>
      </c>
      <c r="AB140" t="s">
        <v>8177</v>
      </c>
    </row>
    <row r="141" spans="1:28">
      <c r="A141" s="241">
        <v>45965</v>
      </c>
      <c r="B141" t="s">
        <v>8175</v>
      </c>
      <c r="C141" t="s">
        <v>7784</v>
      </c>
      <c r="D141" t="s">
        <v>7785</v>
      </c>
      <c r="E141" t="s">
        <v>7786</v>
      </c>
      <c r="F141">
        <v>5</v>
      </c>
      <c r="G141">
        <v>3025.21</v>
      </c>
      <c r="H141">
        <v>0</v>
      </c>
      <c r="I141" s="165">
        <v>15126.05</v>
      </c>
      <c r="J141" t="s">
        <v>7816</v>
      </c>
      <c r="K141">
        <v>1</v>
      </c>
      <c r="L141">
        <v>125</v>
      </c>
      <c r="M141" t="s">
        <v>7724</v>
      </c>
      <c r="N141" t="s">
        <v>7713</v>
      </c>
      <c r="O141" t="s">
        <v>7697</v>
      </c>
      <c r="P141" t="s">
        <v>7698</v>
      </c>
      <c r="Q141" t="s">
        <v>8039</v>
      </c>
      <c r="R141">
        <v>107</v>
      </c>
      <c r="S141" t="s">
        <v>7700</v>
      </c>
      <c r="T141" t="s">
        <v>7715</v>
      </c>
      <c r="U141">
        <v>1</v>
      </c>
      <c r="V141">
        <v>5</v>
      </c>
      <c r="W141" t="s">
        <v>7702</v>
      </c>
      <c r="X141" t="s">
        <v>282</v>
      </c>
      <c r="Y141" t="s">
        <v>7703</v>
      </c>
      <c r="Z141" t="s">
        <v>8176</v>
      </c>
      <c r="AA141" t="s">
        <v>8041</v>
      </c>
      <c r="AB141" t="s">
        <v>8177</v>
      </c>
    </row>
    <row r="142" spans="1:28">
      <c r="A142" s="241">
        <v>45965</v>
      </c>
      <c r="B142" t="s">
        <v>8178</v>
      </c>
      <c r="C142" t="s">
        <v>7999</v>
      </c>
      <c r="D142" t="s">
        <v>8000</v>
      </c>
      <c r="E142" t="s">
        <v>8001</v>
      </c>
      <c r="F142">
        <v>1</v>
      </c>
      <c r="G142">
        <v>1640</v>
      </c>
      <c r="H142">
        <v>0</v>
      </c>
      <c r="I142" s="165">
        <v>1640</v>
      </c>
      <c r="J142" t="s">
        <v>7743</v>
      </c>
      <c r="K142">
        <v>1</v>
      </c>
      <c r="L142">
        <v>126</v>
      </c>
      <c r="M142" t="s">
        <v>7744</v>
      </c>
      <c r="N142" t="s">
        <v>7745</v>
      </c>
      <c r="O142" t="s">
        <v>7697</v>
      </c>
      <c r="P142" t="s">
        <v>7698</v>
      </c>
      <c r="Q142" t="s">
        <v>8006</v>
      </c>
      <c r="R142">
        <v>946</v>
      </c>
      <c r="S142" t="s">
        <v>7700</v>
      </c>
      <c r="T142" t="s">
        <v>7701</v>
      </c>
      <c r="U142">
        <v>1</v>
      </c>
      <c r="V142">
        <v>1</v>
      </c>
      <c r="W142" t="s">
        <v>7702</v>
      </c>
      <c r="X142" t="s">
        <v>181</v>
      </c>
      <c r="Y142" t="s">
        <v>7703</v>
      </c>
      <c r="Z142" t="s">
        <v>8179</v>
      </c>
      <c r="AA142" t="s">
        <v>8008</v>
      </c>
      <c r="AB142" t="s">
        <v>8180</v>
      </c>
    </row>
    <row r="143" spans="1:28">
      <c r="A143" s="241">
        <v>45965</v>
      </c>
      <c r="B143" t="s">
        <v>8178</v>
      </c>
      <c r="C143" t="s">
        <v>8160</v>
      </c>
      <c r="D143" t="s">
        <v>8161</v>
      </c>
      <c r="E143" t="s">
        <v>8162</v>
      </c>
      <c r="F143">
        <v>2</v>
      </c>
      <c r="G143">
        <v>2541.83</v>
      </c>
      <c r="H143">
        <v>0</v>
      </c>
      <c r="I143" s="165">
        <v>5083.66</v>
      </c>
      <c r="J143" t="s">
        <v>7743</v>
      </c>
      <c r="K143">
        <v>1</v>
      </c>
      <c r="L143">
        <v>126</v>
      </c>
      <c r="M143" t="s">
        <v>7744</v>
      </c>
      <c r="N143" t="s">
        <v>7745</v>
      </c>
      <c r="O143" t="s">
        <v>7697</v>
      </c>
      <c r="P143" t="s">
        <v>7698</v>
      </c>
      <c r="Q143" t="s">
        <v>8006</v>
      </c>
      <c r="R143">
        <v>946</v>
      </c>
      <c r="S143" t="s">
        <v>7700</v>
      </c>
      <c r="T143" t="s">
        <v>7715</v>
      </c>
      <c r="U143">
        <v>1</v>
      </c>
      <c r="V143">
        <v>2</v>
      </c>
      <c r="W143" t="s">
        <v>7702</v>
      </c>
      <c r="X143" t="s">
        <v>181</v>
      </c>
      <c r="Y143" t="s">
        <v>7703</v>
      </c>
      <c r="Z143" t="s">
        <v>8179</v>
      </c>
      <c r="AA143" t="s">
        <v>8008</v>
      </c>
      <c r="AB143" t="s">
        <v>8180</v>
      </c>
    </row>
    <row r="144" spans="1:28">
      <c r="A144" s="241">
        <v>45965</v>
      </c>
      <c r="B144" t="s">
        <v>8181</v>
      </c>
      <c r="C144" t="s">
        <v>8079</v>
      </c>
      <c r="D144" t="s">
        <v>8080</v>
      </c>
      <c r="E144" t="s">
        <v>8081</v>
      </c>
      <c r="F144">
        <v>2</v>
      </c>
      <c r="G144">
        <v>3180</v>
      </c>
      <c r="H144">
        <v>0</v>
      </c>
      <c r="I144" s="165">
        <v>6360</v>
      </c>
      <c r="J144" t="s">
        <v>8182</v>
      </c>
      <c r="K144">
        <v>1</v>
      </c>
      <c r="L144">
        <v>126</v>
      </c>
      <c r="M144" t="s">
        <v>7744</v>
      </c>
      <c r="N144" t="s">
        <v>7745</v>
      </c>
      <c r="O144" t="s">
        <v>7697</v>
      </c>
      <c r="P144" t="s">
        <v>7698</v>
      </c>
      <c r="Q144" t="s">
        <v>8183</v>
      </c>
      <c r="R144">
        <v>919</v>
      </c>
      <c r="S144" t="s">
        <v>7700</v>
      </c>
      <c r="T144" t="s">
        <v>7715</v>
      </c>
      <c r="U144">
        <v>1</v>
      </c>
      <c r="V144">
        <v>2</v>
      </c>
      <c r="W144" t="s">
        <v>7702</v>
      </c>
      <c r="X144" t="s">
        <v>155</v>
      </c>
      <c r="Y144" t="s">
        <v>7703</v>
      </c>
      <c r="Z144" t="s">
        <v>8184</v>
      </c>
      <c r="AA144" t="s">
        <v>8185</v>
      </c>
      <c r="AB144" t="s">
        <v>8186</v>
      </c>
    </row>
    <row r="145" spans="1:28">
      <c r="A145" s="241">
        <v>45965</v>
      </c>
      <c r="B145" t="s">
        <v>8187</v>
      </c>
      <c r="C145" t="s">
        <v>8046</v>
      </c>
      <c r="D145" t="s">
        <v>8047</v>
      </c>
      <c r="E145" t="s">
        <v>8048</v>
      </c>
      <c r="F145">
        <v>3</v>
      </c>
      <c r="G145">
        <v>6350</v>
      </c>
      <c r="H145">
        <v>1905</v>
      </c>
      <c r="I145" s="165">
        <v>17145</v>
      </c>
      <c r="J145" t="s">
        <v>7723</v>
      </c>
      <c r="K145">
        <v>1</v>
      </c>
      <c r="L145">
        <v>125</v>
      </c>
      <c r="M145" t="s">
        <v>7724</v>
      </c>
      <c r="N145" t="s">
        <v>7713</v>
      </c>
      <c r="O145" t="s">
        <v>7697</v>
      </c>
      <c r="P145" t="s">
        <v>7698</v>
      </c>
      <c r="Q145" t="s">
        <v>8106</v>
      </c>
      <c r="R145">
        <v>103</v>
      </c>
      <c r="S145" t="s">
        <v>7700</v>
      </c>
      <c r="T145" t="s">
        <v>8049</v>
      </c>
      <c r="U145">
        <v>1</v>
      </c>
      <c r="V145">
        <v>3</v>
      </c>
      <c r="W145" t="s">
        <v>7702</v>
      </c>
      <c r="X145" t="s">
        <v>48</v>
      </c>
      <c r="Y145" t="s">
        <v>7703</v>
      </c>
      <c r="Z145" t="s">
        <v>8188</v>
      </c>
      <c r="AA145" t="s">
        <v>8108</v>
      </c>
      <c r="AB145" t="s">
        <v>8189</v>
      </c>
    </row>
    <row r="146" spans="1:28">
      <c r="A146" s="241">
        <v>45965</v>
      </c>
      <c r="B146" t="s">
        <v>8190</v>
      </c>
      <c r="C146" t="s">
        <v>7733</v>
      </c>
      <c r="D146" t="s">
        <v>7734</v>
      </c>
      <c r="E146" t="s">
        <v>7735</v>
      </c>
      <c r="F146">
        <v>6</v>
      </c>
      <c r="G146">
        <v>1344.54</v>
      </c>
      <c r="H146">
        <v>0</v>
      </c>
      <c r="I146" s="165">
        <v>8067.24</v>
      </c>
      <c r="J146" t="s">
        <v>7809</v>
      </c>
      <c r="K146">
        <v>1</v>
      </c>
      <c r="L146">
        <v>125</v>
      </c>
      <c r="M146" t="s">
        <v>7724</v>
      </c>
      <c r="N146" t="s">
        <v>7713</v>
      </c>
      <c r="O146" t="s">
        <v>7697</v>
      </c>
      <c r="P146" t="s">
        <v>7698</v>
      </c>
      <c r="Q146" t="s">
        <v>8090</v>
      </c>
      <c r="R146">
        <v>113</v>
      </c>
      <c r="S146" t="s">
        <v>7700</v>
      </c>
      <c r="T146" t="s">
        <v>7701</v>
      </c>
      <c r="U146">
        <v>1</v>
      </c>
      <c r="V146">
        <v>6</v>
      </c>
      <c r="W146" t="s">
        <v>7702</v>
      </c>
      <c r="X146" t="s">
        <v>64</v>
      </c>
      <c r="Y146" t="s">
        <v>7703</v>
      </c>
      <c r="Z146" t="s">
        <v>8191</v>
      </c>
      <c r="AA146" t="s">
        <v>8092</v>
      </c>
      <c r="AB146" t="s">
        <v>8192</v>
      </c>
    </row>
    <row r="147" spans="1:28">
      <c r="A147" s="241">
        <v>45965</v>
      </c>
      <c r="B147" t="s">
        <v>8190</v>
      </c>
      <c r="C147" t="s">
        <v>7848</v>
      </c>
      <c r="D147" t="s">
        <v>7849</v>
      </c>
      <c r="E147" t="s">
        <v>7850</v>
      </c>
      <c r="F147">
        <v>6</v>
      </c>
      <c r="G147">
        <v>1260.5</v>
      </c>
      <c r="H147">
        <v>0</v>
      </c>
      <c r="I147" s="165">
        <v>7563</v>
      </c>
      <c r="J147" t="s">
        <v>7809</v>
      </c>
      <c r="K147">
        <v>1</v>
      </c>
      <c r="L147">
        <v>125</v>
      </c>
      <c r="M147" t="s">
        <v>7724</v>
      </c>
      <c r="N147" t="s">
        <v>7713</v>
      </c>
      <c r="O147" t="s">
        <v>7697</v>
      </c>
      <c r="P147" t="s">
        <v>7698</v>
      </c>
      <c r="Q147" t="s">
        <v>8090</v>
      </c>
      <c r="R147">
        <v>113</v>
      </c>
      <c r="S147" t="s">
        <v>7700</v>
      </c>
      <c r="T147" t="s">
        <v>7701</v>
      </c>
      <c r="U147">
        <v>1</v>
      </c>
      <c r="V147">
        <v>6</v>
      </c>
      <c r="W147" t="s">
        <v>7702</v>
      </c>
      <c r="X147" t="s">
        <v>64</v>
      </c>
      <c r="Y147" t="s">
        <v>7703</v>
      </c>
      <c r="Z147" t="s">
        <v>8191</v>
      </c>
      <c r="AA147" t="s">
        <v>8092</v>
      </c>
      <c r="AB147" t="s">
        <v>8192</v>
      </c>
    </row>
    <row r="148" spans="1:28">
      <c r="A148" s="241">
        <v>45965</v>
      </c>
      <c r="B148" t="s">
        <v>8190</v>
      </c>
      <c r="C148" t="s">
        <v>7868</v>
      </c>
      <c r="D148" t="s">
        <v>7869</v>
      </c>
      <c r="E148" t="s">
        <v>7870</v>
      </c>
      <c r="F148">
        <v>3</v>
      </c>
      <c r="G148">
        <v>3000</v>
      </c>
      <c r="H148">
        <v>0</v>
      </c>
      <c r="I148" s="165">
        <v>9000</v>
      </c>
      <c r="J148" t="s">
        <v>7809</v>
      </c>
      <c r="K148">
        <v>1</v>
      </c>
      <c r="L148">
        <v>125</v>
      </c>
      <c r="M148" t="s">
        <v>7724</v>
      </c>
      <c r="N148" t="s">
        <v>7713</v>
      </c>
      <c r="O148" t="s">
        <v>7697</v>
      </c>
      <c r="P148" t="s">
        <v>7698</v>
      </c>
      <c r="Q148" t="s">
        <v>8090</v>
      </c>
      <c r="R148">
        <v>113</v>
      </c>
      <c r="S148" t="s">
        <v>7700</v>
      </c>
      <c r="T148" t="s">
        <v>7726</v>
      </c>
      <c r="U148">
        <v>1</v>
      </c>
      <c r="V148">
        <v>3</v>
      </c>
      <c r="W148" t="s">
        <v>7702</v>
      </c>
      <c r="X148" t="s">
        <v>64</v>
      </c>
      <c r="Y148" t="s">
        <v>7703</v>
      </c>
      <c r="Z148" t="s">
        <v>8191</v>
      </c>
      <c r="AA148" t="s">
        <v>8092</v>
      </c>
      <c r="AB148" t="s">
        <v>8192</v>
      </c>
    </row>
    <row r="149" spans="1:28">
      <c r="A149" s="241">
        <v>45965</v>
      </c>
      <c r="B149" t="s">
        <v>8190</v>
      </c>
      <c r="C149" t="s">
        <v>7720</v>
      </c>
      <c r="D149" t="s">
        <v>7721</v>
      </c>
      <c r="E149" t="s">
        <v>7722</v>
      </c>
      <c r="F149">
        <v>1</v>
      </c>
      <c r="G149">
        <v>11900</v>
      </c>
      <c r="H149">
        <v>357</v>
      </c>
      <c r="I149" s="165">
        <v>11543</v>
      </c>
      <c r="J149" t="s">
        <v>7809</v>
      </c>
      <c r="K149">
        <v>1</v>
      </c>
      <c r="L149">
        <v>125</v>
      </c>
      <c r="M149" t="s">
        <v>7724</v>
      </c>
      <c r="N149" t="s">
        <v>7713</v>
      </c>
      <c r="O149" t="s">
        <v>7697</v>
      </c>
      <c r="P149" t="s">
        <v>7698</v>
      </c>
      <c r="Q149" t="s">
        <v>8090</v>
      </c>
      <c r="R149">
        <v>113</v>
      </c>
      <c r="S149" t="s">
        <v>7700</v>
      </c>
      <c r="T149" t="s">
        <v>7726</v>
      </c>
      <c r="U149">
        <v>1</v>
      </c>
      <c r="V149">
        <v>1</v>
      </c>
      <c r="W149" t="s">
        <v>7702</v>
      </c>
      <c r="X149" t="s">
        <v>64</v>
      </c>
      <c r="Y149" t="s">
        <v>7703</v>
      </c>
      <c r="Z149" t="s">
        <v>8191</v>
      </c>
      <c r="AA149" t="s">
        <v>8092</v>
      </c>
      <c r="AB149" t="s">
        <v>8192</v>
      </c>
    </row>
    <row r="150" spans="1:28">
      <c r="A150" s="241">
        <v>45965</v>
      </c>
      <c r="B150" t="s">
        <v>8190</v>
      </c>
      <c r="C150" t="s">
        <v>8032</v>
      </c>
      <c r="D150" t="s">
        <v>8033</v>
      </c>
      <c r="E150" t="s">
        <v>8034</v>
      </c>
      <c r="F150">
        <v>10</v>
      </c>
      <c r="G150">
        <v>1092.44</v>
      </c>
      <c r="H150">
        <v>0</v>
      </c>
      <c r="I150" s="165">
        <v>10924.4</v>
      </c>
      <c r="J150" t="s">
        <v>7809</v>
      </c>
      <c r="K150">
        <v>1</v>
      </c>
      <c r="L150">
        <v>125</v>
      </c>
      <c r="M150" t="s">
        <v>7724</v>
      </c>
      <c r="N150" t="s">
        <v>7713</v>
      </c>
      <c r="O150" t="s">
        <v>7697</v>
      </c>
      <c r="P150" t="s">
        <v>7698</v>
      </c>
      <c r="Q150" t="s">
        <v>8090</v>
      </c>
      <c r="R150">
        <v>113</v>
      </c>
      <c r="S150" t="s">
        <v>7700</v>
      </c>
      <c r="T150" t="s">
        <v>7701</v>
      </c>
      <c r="U150">
        <v>1</v>
      </c>
      <c r="V150">
        <v>10</v>
      </c>
      <c r="W150" t="s">
        <v>7702</v>
      </c>
      <c r="X150" t="s">
        <v>64</v>
      </c>
      <c r="Y150" t="s">
        <v>7703</v>
      </c>
      <c r="Z150" t="s">
        <v>8191</v>
      </c>
      <c r="AA150" t="s">
        <v>8092</v>
      </c>
      <c r="AB150" t="s">
        <v>8192</v>
      </c>
    </row>
    <row r="151" spans="1:28">
      <c r="A151" s="241">
        <v>45965</v>
      </c>
      <c r="B151" t="s">
        <v>8190</v>
      </c>
      <c r="C151" t="s">
        <v>7865</v>
      </c>
      <c r="D151" t="s">
        <v>7866</v>
      </c>
      <c r="E151" t="s">
        <v>7867</v>
      </c>
      <c r="F151">
        <v>3</v>
      </c>
      <c r="G151">
        <v>3000</v>
      </c>
      <c r="H151">
        <v>0</v>
      </c>
      <c r="I151" s="165">
        <v>9000</v>
      </c>
      <c r="J151" t="s">
        <v>7809</v>
      </c>
      <c r="K151">
        <v>1</v>
      </c>
      <c r="L151">
        <v>125</v>
      </c>
      <c r="M151" t="s">
        <v>7724</v>
      </c>
      <c r="N151" t="s">
        <v>7713</v>
      </c>
      <c r="O151" t="s">
        <v>7697</v>
      </c>
      <c r="P151" t="s">
        <v>7698</v>
      </c>
      <c r="Q151" t="s">
        <v>8090</v>
      </c>
      <c r="R151">
        <v>113</v>
      </c>
      <c r="S151" t="s">
        <v>7700</v>
      </c>
      <c r="T151" t="s">
        <v>7726</v>
      </c>
      <c r="U151">
        <v>1</v>
      </c>
      <c r="V151">
        <v>3</v>
      </c>
      <c r="W151" t="s">
        <v>7702</v>
      </c>
      <c r="X151" t="s">
        <v>64</v>
      </c>
      <c r="Y151" t="s">
        <v>7703</v>
      </c>
      <c r="Z151" t="s">
        <v>8191</v>
      </c>
      <c r="AA151" t="s">
        <v>8092</v>
      </c>
      <c r="AB151" t="s">
        <v>8192</v>
      </c>
    </row>
    <row r="152" spans="1:28">
      <c r="A152" s="241">
        <v>45965</v>
      </c>
      <c r="B152" t="s">
        <v>8190</v>
      </c>
      <c r="C152" t="s">
        <v>8193</v>
      </c>
      <c r="D152" t="s">
        <v>8194</v>
      </c>
      <c r="E152" t="s">
        <v>8195</v>
      </c>
      <c r="F152">
        <v>2</v>
      </c>
      <c r="G152">
        <v>3000</v>
      </c>
      <c r="H152">
        <v>0</v>
      </c>
      <c r="I152" s="165">
        <v>6000</v>
      </c>
      <c r="J152" t="s">
        <v>7809</v>
      </c>
      <c r="K152">
        <v>1</v>
      </c>
      <c r="L152">
        <v>125</v>
      </c>
      <c r="M152" t="s">
        <v>7724</v>
      </c>
      <c r="N152" t="s">
        <v>7713</v>
      </c>
      <c r="O152" t="s">
        <v>7697</v>
      </c>
      <c r="P152" t="s">
        <v>7698</v>
      </c>
      <c r="Q152" t="s">
        <v>8090</v>
      </c>
      <c r="R152">
        <v>113</v>
      </c>
      <c r="S152" t="s">
        <v>7700</v>
      </c>
      <c r="T152" t="s">
        <v>7726</v>
      </c>
      <c r="U152">
        <v>1</v>
      </c>
      <c r="V152">
        <v>2</v>
      </c>
      <c r="W152" t="s">
        <v>7702</v>
      </c>
      <c r="X152" t="s">
        <v>64</v>
      </c>
      <c r="Y152" t="s">
        <v>7703</v>
      </c>
      <c r="Z152" t="s">
        <v>8191</v>
      </c>
      <c r="AA152" t="s">
        <v>8092</v>
      </c>
      <c r="AB152" t="s">
        <v>8192</v>
      </c>
    </row>
    <row r="153" spans="1:28">
      <c r="A153" s="241">
        <v>45965</v>
      </c>
      <c r="B153" t="s">
        <v>8190</v>
      </c>
      <c r="C153" t="s">
        <v>8196</v>
      </c>
      <c r="D153" t="s">
        <v>8197</v>
      </c>
      <c r="E153" t="s">
        <v>8198</v>
      </c>
      <c r="F153">
        <v>1</v>
      </c>
      <c r="G153">
        <v>11265</v>
      </c>
      <c r="H153">
        <v>1126.5</v>
      </c>
      <c r="I153" s="165">
        <v>10138.5</v>
      </c>
      <c r="J153" t="s">
        <v>7809</v>
      </c>
      <c r="K153">
        <v>1</v>
      </c>
      <c r="L153">
        <v>125</v>
      </c>
      <c r="M153" t="s">
        <v>7724</v>
      </c>
      <c r="N153" t="s">
        <v>7713</v>
      </c>
      <c r="O153" t="s">
        <v>7697</v>
      </c>
      <c r="P153" t="s">
        <v>7698</v>
      </c>
      <c r="Q153" t="s">
        <v>8090</v>
      </c>
      <c r="R153">
        <v>113</v>
      </c>
      <c r="S153" t="s">
        <v>7700</v>
      </c>
      <c r="T153" t="s">
        <v>7811</v>
      </c>
      <c r="U153">
        <v>1</v>
      </c>
      <c r="V153">
        <v>1</v>
      </c>
      <c r="W153" t="s">
        <v>7702</v>
      </c>
      <c r="X153" t="s">
        <v>64</v>
      </c>
      <c r="Y153" t="s">
        <v>7703</v>
      </c>
      <c r="Z153" t="s">
        <v>8191</v>
      </c>
      <c r="AA153" t="s">
        <v>8092</v>
      </c>
      <c r="AB153" t="s">
        <v>8192</v>
      </c>
    </row>
    <row r="154" spans="1:28">
      <c r="A154" s="241">
        <v>45965</v>
      </c>
      <c r="B154" t="s">
        <v>8199</v>
      </c>
      <c r="C154" t="s">
        <v>7720</v>
      </c>
      <c r="D154" t="s">
        <v>7721</v>
      </c>
      <c r="E154" t="s">
        <v>7722</v>
      </c>
      <c r="F154">
        <v>1</v>
      </c>
      <c r="G154">
        <v>11900</v>
      </c>
      <c r="H154">
        <v>357</v>
      </c>
      <c r="I154" s="165">
        <v>11543</v>
      </c>
      <c r="J154" t="s">
        <v>7851</v>
      </c>
      <c r="K154">
        <v>1</v>
      </c>
      <c r="L154">
        <v>126</v>
      </c>
      <c r="M154" t="s">
        <v>7744</v>
      </c>
      <c r="N154" t="s">
        <v>7745</v>
      </c>
      <c r="O154" t="s">
        <v>7697</v>
      </c>
      <c r="P154" t="s">
        <v>7698</v>
      </c>
      <c r="Q154" t="s">
        <v>8082</v>
      </c>
      <c r="R154">
        <v>934</v>
      </c>
      <c r="S154" t="s">
        <v>7700</v>
      </c>
      <c r="T154" t="s">
        <v>7726</v>
      </c>
      <c r="U154">
        <v>1</v>
      </c>
      <c r="V154">
        <v>1</v>
      </c>
      <c r="W154" t="s">
        <v>7702</v>
      </c>
      <c r="X154" t="s">
        <v>110</v>
      </c>
      <c r="Y154" t="s">
        <v>7703</v>
      </c>
      <c r="Z154" t="s">
        <v>8200</v>
      </c>
      <c r="AA154" t="s">
        <v>8084</v>
      </c>
      <c r="AB154" t="s">
        <v>8201</v>
      </c>
    </row>
    <row r="155" spans="1:28">
      <c r="A155" s="241">
        <v>45965</v>
      </c>
      <c r="B155" t="s">
        <v>8199</v>
      </c>
      <c r="C155" t="s">
        <v>7875</v>
      </c>
      <c r="D155" t="s">
        <v>7876</v>
      </c>
      <c r="E155" t="s">
        <v>7877</v>
      </c>
      <c r="F155">
        <v>1</v>
      </c>
      <c r="G155">
        <v>1218.49</v>
      </c>
      <c r="H155">
        <v>0</v>
      </c>
      <c r="I155" s="165">
        <v>1218.49</v>
      </c>
      <c r="J155" t="s">
        <v>7851</v>
      </c>
      <c r="K155">
        <v>1</v>
      </c>
      <c r="L155">
        <v>126</v>
      </c>
      <c r="M155" t="s">
        <v>7744</v>
      </c>
      <c r="N155" t="s">
        <v>7745</v>
      </c>
      <c r="O155" t="s">
        <v>7697</v>
      </c>
      <c r="P155" t="s">
        <v>7698</v>
      </c>
      <c r="Q155" t="s">
        <v>8082</v>
      </c>
      <c r="R155">
        <v>934</v>
      </c>
      <c r="S155" t="s">
        <v>7700</v>
      </c>
      <c r="T155" t="s">
        <v>7701</v>
      </c>
      <c r="U155">
        <v>1</v>
      </c>
      <c r="V155">
        <v>1</v>
      </c>
      <c r="W155" t="s">
        <v>7702</v>
      </c>
      <c r="X155" t="s">
        <v>110</v>
      </c>
      <c r="Y155" t="s">
        <v>7703</v>
      </c>
      <c r="Z155" t="s">
        <v>8200</v>
      </c>
      <c r="AA155" t="s">
        <v>8084</v>
      </c>
      <c r="AB155" t="s">
        <v>8201</v>
      </c>
    </row>
    <row r="156" spans="1:28">
      <c r="A156" s="241">
        <v>45965</v>
      </c>
      <c r="B156" t="s">
        <v>8199</v>
      </c>
      <c r="C156" t="s">
        <v>7914</v>
      </c>
      <c r="D156" t="s">
        <v>7915</v>
      </c>
      <c r="E156" t="s">
        <v>7916</v>
      </c>
      <c r="F156">
        <v>1</v>
      </c>
      <c r="G156">
        <v>2900.04</v>
      </c>
      <c r="H156">
        <v>0</v>
      </c>
      <c r="I156" s="165">
        <v>2900.04</v>
      </c>
      <c r="J156" t="s">
        <v>7851</v>
      </c>
      <c r="K156">
        <v>1</v>
      </c>
      <c r="L156">
        <v>126</v>
      </c>
      <c r="M156" t="s">
        <v>7744</v>
      </c>
      <c r="N156" t="s">
        <v>7745</v>
      </c>
      <c r="O156" t="s">
        <v>7697</v>
      </c>
      <c r="P156" t="s">
        <v>7698</v>
      </c>
      <c r="Q156" t="s">
        <v>8082</v>
      </c>
      <c r="R156">
        <v>934</v>
      </c>
      <c r="S156" t="s">
        <v>7700</v>
      </c>
      <c r="T156" t="s">
        <v>7726</v>
      </c>
      <c r="U156">
        <v>1</v>
      </c>
      <c r="V156">
        <v>1</v>
      </c>
      <c r="W156" t="s">
        <v>7702</v>
      </c>
      <c r="X156" t="s">
        <v>110</v>
      </c>
      <c r="Y156" t="s">
        <v>7703</v>
      </c>
      <c r="Z156" t="s">
        <v>8200</v>
      </c>
      <c r="AA156" t="s">
        <v>8084</v>
      </c>
      <c r="AB156" t="s">
        <v>8201</v>
      </c>
    </row>
    <row r="157" spans="1:28">
      <c r="A157" s="241">
        <v>45965</v>
      </c>
      <c r="B157" t="s">
        <v>8202</v>
      </c>
      <c r="C157" t="s">
        <v>8016</v>
      </c>
      <c r="D157" t="s">
        <v>8017</v>
      </c>
      <c r="E157" t="s">
        <v>8018</v>
      </c>
      <c r="F157">
        <v>4</v>
      </c>
      <c r="G157">
        <v>4853</v>
      </c>
      <c r="H157">
        <v>0</v>
      </c>
      <c r="I157" s="165">
        <v>19412</v>
      </c>
      <c r="J157" t="s">
        <v>7937</v>
      </c>
      <c r="K157">
        <v>1</v>
      </c>
      <c r="L157">
        <v>211</v>
      </c>
      <c r="M157" t="s">
        <v>7938</v>
      </c>
      <c r="N157" t="s">
        <v>7939</v>
      </c>
      <c r="O157" t="s">
        <v>7697</v>
      </c>
      <c r="P157" t="s">
        <v>7698</v>
      </c>
      <c r="Q157" t="s">
        <v>8143</v>
      </c>
      <c r="R157">
        <v>409</v>
      </c>
      <c r="S157" t="s">
        <v>7700</v>
      </c>
      <c r="T157">
        <v>0</v>
      </c>
      <c r="U157">
        <v>1</v>
      </c>
      <c r="V157">
        <v>4</v>
      </c>
      <c r="W157" t="s">
        <v>7702</v>
      </c>
      <c r="X157" t="s">
        <v>150</v>
      </c>
      <c r="Y157" t="s">
        <v>7703</v>
      </c>
      <c r="Z157" t="s">
        <v>8203</v>
      </c>
      <c r="AA157" t="s">
        <v>8145</v>
      </c>
      <c r="AB157" t="s">
        <v>8204</v>
      </c>
    </row>
    <row r="158" spans="1:28">
      <c r="A158" s="241">
        <v>45965</v>
      </c>
      <c r="B158" t="s">
        <v>8202</v>
      </c>
      <c r="C158" t="s">
        <v>7899</v>
      </c>
      <c r="D158" t="s">
        <v>7900</v>
      </c>
      <c r="E158" t="s">
        <v>7901</v>
      </c>
      <c r="F158">
        <v>3</v>
      </c>
      <c r="G158">
        <v>3000</v>
      </c>
      <c r="H158">
        <v>0</v>
      </c>
      <c r="I158" s="165">
        <v>9000</v>
      </c>
      <c r="J158" t="s">
        <v>7937</v>
      </c>
      <c r="K158">
        <v>1</v>
      </c>
      <c r="L158">
        <v>211</v>
      </c>
      <c r="M158" t="s">
        <v>7938</v>
      </c>
      <c r="N158" t="s">
        <v>7939</v>
      </c>
      <c r="O158" t="s">
        <v>7697</v>
      </c>
      <c r="P158" t="s">
        <v>7698</v>
      </c>
      <c r="Q158" t="s">
        <v>8143</v>
      </c>
      <c r="R158">
        <v>409</v>
      </c>
      <c r="S158" t="s">
        <v>7700</v>
      </c>
      <c r="T158" t="s">
        <v>7726</v>
      </c>
      <c r="U158">
        <v>1</v>
      </c>
      <c r="V158">
        <v>3</v>
      </c>
      <c r="W158" t="s">
        <v>7702</v>
      </c>
      <c r="X158" t="s">
        <v>150</v>
      </c>
      <c r="Y158" t="s">
        <v>7703</v>
      </c>
      <c r="Z158" t="s">
        <v>8203</v>
      </c>
      <c r="AA158" t="s">
        <v>8145</v>
      </c>
      <c r="AB158" t="s">
        <v>8204</v>
      </c>
    </row>
    <row r="159" spans="1:28">
      <c r="A159" s="241">
        <v>45965</v>
      </c>
      <c r="B159" t="s">
        <v>8202</v>
      </c>
      <c r="C159" t="s">
        <v>8205</v>
      </c>
      <c r="D159" t="s">
        <v>8206</v>
      </c>
      <c r="E159" t="s">
        <v>8207</v>
      </c>
      <c r="F159">
        <v>3</v>
      </c>
      <c r="G159">
        <v>3000</v>
      </c>
      <c r="H159">
        <v>0</v>
      </c>
      <c r="I159" s="165">
        <v>9000</v>
      </c>
      <c r="J159" t="s">
        <v>7937</v>
      </c>
      <c r="K159">
        <v>1</v>
      </c>
      <c r="L159">
        <v>211</v>
      </c>
      <c r="M159" t="s">
        <v>7938</v>
      </c>
      <c r="N159" t="s">
        <v>7939</v>
      </c>
      <c r="O159" t="s">
        <v>7697</v>
      </c>
      <c r="P159" t="s">
        <v>7698</v>
      </c>
      <c r="Q159" t="s">
        <v>8143</v>
      </c>
      <c r="R159">
        <v>409</v>
      </c>
      <c r="S159" t="s">
        <v>7700</v>
      </c>
      <c r="T159" t="s">
        <v>7726</v>
      </c>
      <c r="U159">
        <v>1</v>
      </c>
      <c r="V159">
        <v>3</v>
      </c>
      <c r="W159" t="s">
        <v>7702</v>
      </c>
      <c r="X159" t="s">
        <v>150</v>
      </c>
      <c r="Y159" t="s">
        <v>7703</v>
      </c>
      <c r="Z159" t="s">
        <v>8203</v>
      </c>
      <c r="AA159" t="s">
        <v>8145</v>
      </c>
      <c r="AB159" t="s">
        <v>8204</v>
      </c>
    </row>
    <row r="160" spans="1:28">
      <c r="A160" s="241">
        <v>45965</v>
      </c>
      <c r="B160" t="s">
        <v>8208</v>
      </c>
      <c r="C160" t="s">
        <v>8016</v>
      </c>
      <c r="D160" t="s">
        <v>8017</v>
      </c>
      <c r="E160" t="s">
        <v>8018</v>
      </c>
      <c r="F160">
        <v>1</v>
      </c>
      <c r="G160">
        <v>4853</v>
      </c>
      <c r="H160">
        <v>0</v>
      </c>
      <c r="I160" s="165">
        <v>4853</v>
      </c>
      <c r="J160" t="s">
        <v>7937</v>
      </c>
      <c r="K160">
        <v>1</v>
      </c>
      <c r="L160">
        <v>211</v>
      </c>
      <c r="M160" t="s">
        <v>7938</v>
      </c>
      <c r="N160" t="s">
        <v>7939</v>
      </c>
      <c r="O160" t="s">
        <v>7697</v>
      </c>
      <c r="P160" t="s">
        <v>7698</v>
      </c>
      <c r="Q160" t="s">
        <v>8209</v>
      </c>
      <c r="R160">
        <v>409</v>
      </c>
      <c r="S160" t="s">
        <v>7700</v>
      </c>
      <c r="T160">
        <v>0</v>
      </c>
      <c r="U160">
        <v>1</v>
      </c>
      <c r="V160">
        <v>1</v>
      </c>
      <c r="W160" t="s">
        <v>7702</v>
      </c>
      <c r="X160" t="s">
        <v>17</v>
      </c>
      <c r="Y160" t="s">
        <v>7703</v>
      </c>
      <c r="Z160" t="s">
        <v>8210</v>
      </c>
      <c r="AA160" t="s">
        <v>8145</v>
      </c>
      <c r="AB160" t="s">
        <v>8211</v>
      </c>
    </row>
    <row r="161" spans="1:28">
      <c r="A161" s="241">
        <v>45965</v>
      </c>
      <c r="B161" t="s">
        <v>8212</v>
      </c>
      <c r="C161" t="s">
        <v>8016</v>
      </c>
      <c r="D161" t="s">
        <v>8017</v>
      </c>
      <c r="E161" t="s">
        <v>8018</v>
      </c>
      <c r="F161">
        <v>1</v>
      </c>
      <c r="G161">
        <v>4853</v>
      </c>
      <c r="H161">
        <v>0</v>
      </c>
      <c r="I161" s="165">
        <v>4853</v>
      </c>
      <c r="J161" t="s">
        <v>8213</v>
      </c>
      <c r="K161">
        <v>1</v>
      </c>
      <c r="L161">
        <v>155</v>
      </c>
      <c r="M161" t="s">
        <v>7946</v>
      </c>
      <c r="N161" t="s">
        <v>7696</v>
      </c>
      <c r="O161" t="s">
        <v>7697</v>
      </c>
      <c r="P161" t="s">
        <v>7698</v>
      </c>
      <c r="Q161" t="s">
        <v>8214</v>
      </c>
      <c r="R161">
        <v>713</v>
      </c>
      <c r="S161" t="s">
        <v>7700</v>
      </c>
      <c r="T161">
        <v>0</v>
      </c>
      <c r="U161">
        <v>1</v>
      </c>
      <c r="V161">
        <v>1</v>
      </c>
      <c r="W161" t="s">
        <v>7702</v>
      </c>
      <c r="X161" t="s">
        <v>107</v>
      </c>
      <c r="Y161" t="s">
        <v>7703</v>
      </c>
      <c r="Z161" t="s">
        <v>8215</v>
      </c>
      <c r="AA161" t="s">
        <v>8216</v>
      </c>
      <c r="AB161" t="s">
        <v>8217</v>
      </c>
    </row>
    <row r="162" spans="1:28">
      <c r="A162" s="241">
        <v>45965</v>
      </c>
      <c r="B162" t="s">
        <v>8212</v>
      </c>
      <c r="C162" t="s">
        <v>8021</v>
      </c>
      <c r="D162" t="s">
        <v>8022</v>
      </c>
      <c r="E162" t="s">
        <v>8023</v>
      </c>
      <c r="F162">
        <v>1</v>
      </c>
      <c r="G162">
        <v>4882</v>
      </c>
      <c r="H162">
        <v>0</v>
      </c>
      <c r="I162" s="165">
        <v>4882</v>
      </c>
      <c r="J162" t="s">
        <v>8213</v>
      </c>
      <c r="K162">
        <v>1</v>
      </c>
      <c r="L162">
        <v>155</v>
      </c>
      <c r="M162" t="s">
        <v>7946</v>
      </c>
      <c r="N162" t="s">
        <v>7696</v>
      </c>
      <c r="O162" t="s">
        <v>7697</v>
      </c>
      <c r="P162" t="s">
        <v>7698</v>
      </c>
      <c r="Q162" t="s">
        <v>8214</v>
      </c>
      <c r="R162">
        <v>713</v>
      </c>
      <c r="S162" t="s">
        <v>7700</v>
      </c>
      <c r="T162" t="s">
        <v>7701</v>
      </c>
      <c r="U162">
        <v>1</v>
      </c>
      <c r="V162">
        <v>1</v>
      </c>
      <c r="W162" t="s">
        <v>7702</v>
      </c>
      <c r="X162" t="s">
        <v>107</v>
      </c>
      <c r="Y162" t="s">
        <v>7703</v>
      </c>
      <c r="Z162" t="s">
        <v>8215</v>
      </c>
      <c r="AA162" t="s">
        <v>8216</v>
      </c>
      <c r="AB162" t="s">
        <v>8217</v>
      </c>
    </row>
    <row r="163" spans="1:28">
      <c r="A163" s="241">
        <v>45965</v>
      </c>
      <c r="B163" t="s">
        <v>8212</v>
      </c>
      <c r="C163" t="s">
        <v>7969</v>
      </c>
      <c r="D163" t="s">
        <v>7970</v>
      </c>
      <c r="E163" t="s">
        <v>7971</v>
      </c>
      <c r="F163">
        <v>12</v>
      </c>
      <c r="G163">
        <v>977</v>
      </c>
      <c r="H163">
        <v>0</v>
      </c>
      <c r="I163" s="165">
        <v>11724</v>
      </c>
      <c r="J163" t="s">
        <v>8213</v>
      </c>
      <c r="K163">
        <v>1</v>
      </c>
      <c r="L163">
        <v>155</v>
      </c>
      <c r="M163" t="s">
        <v>7946</v>
      </c>
      <c r="N163" t="s">
        <v>7696</v>
      </c>
      <c r="O163" t="s">
        <v>7697</v>
      </c>
      <c r="P163" t="s">
        <v>7698</v>
      </c>
      <c r="Q163" t="s">
        <v>8214</v>
      </c>
      <c r="R163">
        <v>713</v>
      </c>
      <c r="S163" t="s">
        <v>7700</v>
      </c>
      <c r="T163" t="s">
        <v>7715</v>
      </c>
      <c r="U163">
        <v>1</v>
      </c>
      <c r="V163">
        <v>12</v>
      </c>
      <c r="W163" t="s">
        <v>7702</v>
      </c>
      <c r="X163" t="s">
        <v>107</v>
      </c>
      <c r="Y163" t="s">
        <v>7703</v>
      </c>
      <c r="Z163" t="s">
        <v>8215</v>
      </c>
      <c r="AA163" t="s">
        <v>8216</v>
      </c>
      <c r="AB163" t="s">
        <v>8217</v>
      </c>
    </row>
    <row r="164" spans="1:28">
      <c r="A164" s="241">
        <v>45965</v>
      </c>
      <c r="B164" t="s">
        <v>8218</v>
      </c>
      <c r="C164" t="s">
        <v>7733</v>
      </c>
      <c r="D164" t="s">
        <v>7734</v>
      </c>
      <c r="E164" t="s">
        <v>7735</v>
      </c>
      <c r="F164">
        <v>6</v>
      </c>
      <c r="G164">
        <v>1344.54</v>
      </c>
      <c r="H164">
        <v>0</v>
      </c>
      <c r="I164" s="165">
        <v>8067.24</v>
      </c>
      <c r="J164" t="s">
        <v>7937</v>
      </c>
      <c r="K164">
        <v>1</v>
      </c>
      <c r="L164">
        <v>211</v>
      </c>
      <c r="M164" t="s">
        <v>7938</v>
      </c>
      <c r="N164" t="s">
        <v>7939</v>
      </c>
      <c r="O164" t="s">
        <v>7697</v>
      </c>
      <c r="P164" t="s">
        <v>7698</v>
      </c>
      <c r="Q164" t="s">
        <v>8219</v>
      </c>
      <c r="R164">
        <v>411</v>
      </c>
      <c r="S164" t="s">
        <v>7700</v>
      </c>
      <c r="T164" t="s">
        <v>7701</v>
      </c>
      <c r="U164">
        <v>1</v>
      </c>
      <c r="V164">
        <v>6</v>
      </c>
      <c r="W164" t="s">
        <v>7702</v>
      </c>
      <c r="X164" t="s">
        <v>201</v>
      </c>
      <c r="Y164" t="s">
        <v>7703</v>
      </c>
      <c r="Z164" t="s">
        <v>8220</v>
      </c>
      <c r="AA164" t="s">
        <v>8221</v>
      </c>
      <c r="AB164" t="s">
        <v>8222</v>
      </c>
    </row>
    <row r="165" spans="1:28">
      <c r="A165" s="241">
        <v>45965</v>
      </c>
      <c r="B165" t="s">
        <v>8218</v>
      </c>
      <c r="C165" t="s">
        <v>7848</v>
      </c>
      <c r="D165" t="s">
        <v>7849</v>
      </c>
      <c r="E165" t="s">
        <v>7850</v>
      </c>
      <c r="F165">
        <v>6</v>
      </c>
      <c r="G165">
        <v>1260.5</v>
      </c>
      <c r="H165">
        <v>0</v>
      </c>
      <c r="I165" s="165">
        <v>7563</v>
      </c>
      <c r="J165" t="s">
        <v>7937</v>
      </c>
      <c r="K165">
        <v>1</v>
      </c>
      <c r="L165">
        <v>211</v>
      </c>
      <c r="M165" t="s">
        <v>7938</v>
      </c>
      <c r="N165" t="s">
        <v>7939</v>
      </c>
      <c r="O165" t="s">
        <v>7697</v>
      </c>
      <c r="P165" t="s">
        <v>7698</v>
      </c>
      <c r="Q165" t="s">
        <v>8219</v>
      </c>
      <c r="R165">
        <v>411</v>
      </c>
      <c r="S165" t="s">
        <v>7700</v>
      </c>
      <c r="T165" t="s">
        <v>7701</v>
      </c>
      <c r="U165">
        <v>1</v>
      </c>
      <c r="V165">
        <v>6</v>
      </c>
      <c r="W165" t="s">
        <v>7702</v>
      </c>
      <c r="X165" t="s">
        <v>201</v>
      </c>
      <c r="Y165" t="s">
        <v>7703</v>
      </c>
      <c r="Z165" t="s">
        <v>8220</v>
      </c>
      <c r="AA165" t="s">
        <v>8221</v>
      </c>
      <c r="AB165" t="s">
        <v>8222</v>
      </c>
    </row>
    <row r="166" spans="1:28">
      <c r="A166" s="241">
        <v>45965</v>
      </c>
      <c r="B166" t="s">
        <v>8223</v>
      </c>
      <c r="C166" t="s">
        <v>7832</v>
      </c>
      <c r="D166" t="s">
        <v>7833</v>
      </c>
      <c r="E166" t="s">
        <v>7834</v>
      </c>
      <c r="F166">
        <v>1</v>
      </c>
      <c r="G166">
        <v>12500</v>
      </c>
      <c r="H166">
        <v>375</v>
      </c>
      <c r="I166" s="165">
        <v>12125</v>
      </c>
      <c r="J166" t="s">
        <v>8166</v>
      </c>
      <c r="K166">
        <v>1</v>
      </c>
      <c r="L166">
        <v>126</v>
      </c>
      <c r="M166" t="s">
        <v>7744</v>
      </c>
      <c r="N166" t="s">
        <v>7745</v>
      </c>
      <c r="O166" t="s">
        <v>7697</v>
      </c>
      <c r="P166" t="s">
        <v>7698</v>
      </c>
      <c r="Q166" t="s">
        <v>8224</v>
      </c>
      <c r="R166">
        <v>923</v>
      </c>
      <c r="S166" t="s">
        <v>7700</v>
      </c>
      <c r="T166" t="s">
        <v>7726</v>
      </c>
      <c r="U166">
        <v>1</v>
      </c>
      <c r="V166">
        <v>1</v>
      </c>
      <c r="W166" t="s">
        <v>7702</v>
      </c>
      <c r="X166" t="s">
        <v>219</v>
      </c>
      <c r="Y166" t="s">
        <v>7703</v>
      </c>
      <c r="Z166" t="s">
        <v>8225</v>
      </c>
      <c r="AA166" t="s">
        <v>8226</v>
      </c>
      <c r="AB166" t="s">
        <v>8227</v>
      </c>
    </row>
    <row r="167" spans="1:28">
      <c r="A167" s="241">
        <v>45965</v>
      </c>
      <c r="B167" t="s">
        <v>8228</v>
      </c>
      <c r="C167" t="s">
        <v>7979</v>
      </c>
      <c r="D167" t="s">
        <v>7980</v>
      </c>
      <c r="E167" t="s">
        <v>7981</v>
      </c>
      <c r="F167">
        <v>4</v>
      </c>
      <c r="G167">
        <v>2647.06</v>
      </c>
      <c r="H167">
        <v>0</v>
      </c>
      <c r="I167" s="165">
        <v>10588.24</v>
      </c>
      <c r="J167" t="s">
        <v>7711</v>
      </c>
      <c r="K167">
        <v>1</v>
      </c>
      <c r="L167">
        <v>156</v>
      </c>
      <c r="M167" t="s">
        <v>7712</v>
      </c>
      <c r="N167" t="s">
        <v>7713</v>
      </c>
      <c r="O167" t="s">
        <v>7697</v>
      </c>
      <c r="P167" t="s">
        <v>7698</v>
      </c>
      <c r="Q167" t="s">
        <v>8229</v>
      </c>
      <c r="R167">
        <v>509</v>
      </c>
      <c r="S167" t="s">
        <v>7700</v>
      </c>
      <c r="T167" t="s">
        <v>7715</v>
      </c>
      <c r="U167">
        <v>1</v>
      </c>
      <c r="V167">
        <v>4</v>
      </c>
      <c r="W167" t="s">
        <v>7702</v>
      </c>
      <c r="X167" t="s">
        <v>105</v>
      </c>
      <c r="Y167" t="s">
        <v>7703</v>
      </c>
      <c r="Z167" t="s">
        <v>8230</v>
      </c>
      <c r="AA167" t="s">
        <v>8231</v>
      </c>
      <c r="AB167" t="s">
        <v>8232</v>
      </c>
    </row>
    <row r="168" spans="1:28">
      <c r="A168" s="241">
        <v>45965</v>
      </c>
      <c r="B168" t="s">
        <v>8233</v>
      </c>
      <c r="C168" t="s">
        <v>7848</v>
      </c>
      <c r="D168" t="s">
        <v>7849</v>
      </c>
      <c r="E168" t="s">
        <v>7850</v>
      </c>
      <c r="F168">
        <v>3</v>
      </c>
      <c r="G168">
        <v>1260.5</v>
      </c>
      <c r="H168">
        <v>0</v>
      </c>
      <c r="I168" s="165">
        <v>3781.5</v>
      </c>
      <c r="J168" t="s">
        <v>7743</v>
      </c>
      <c r="K168">
        <v>1</v>
      </c>
      <c r="L168">
        <v>126</v>
      </c>
      <c r="M168" t="s">
        <v>7744</v>
      </c>
      <c r="N168" t="s">
        <v>7745</v>
      </c>
      <c r="O168" t="s">
        <v>7697</v>
      </c>
      <c r="P168" t="s">
        <v>7698</v>
      </c>
      <c r="Q168" t="s">
        <v>8055</v>
      </c>
      <c r="R168">
        <v>945</v>
      </c>
      <c r="S168" t="s">
        <v>7700</v>
      </c>
      <c r="T168" t="s">
        <v>7701</v>
      </c>
      <c r="U168">
        <v>1</v>
      </c>
      <c r="V168">
        <v>3</v>
      </c>
      <c r="W168" t="s">
        <v>7702</v>
      </c>
      <c r="X168" t="s">
        <v>270</v>
      </c>
      <c r="Y168" t="s">
        <v>7703</v>
      </c>
      <c r="Z168" t="s">
        <v>8234</v>
      </c>
      <c r="AA168" t="s">
        <v>8058</v>
      </c>
      <c r="AB168" t="s">
        <v>8235</v>
      </c>
    </row>
    <row r="169" spans="1:28">
      <c r="A169" s="241">
        <v>45965</v>
      </c>
      <c r="B169" t="s">
        <v>8236</v>
      </c>
      <c r="C169" t="s">
        <v>7848</v>
      </c>
      <c r="D169" t="s">
        <v>7849</v>
      </c>
      <c r="E169" t="s">
        <v>7850</v>
      </c>
      <c r="F169">
        <v>3</v>
      </c>
      <c r="G169">
        <v>1260.5</v>
      </c>
      <c r="H169">
        <v>0</v>
      </c>
      <c r="I169" s="165">
        <v>3781.5</v>
      </c>
      <c r="J169" t="s">
        <v>8166</v>
      </c>
      <c r="K169">
        <v>1</v>
      </c>
      <c r="L169">
        <v>126</v>
      </c>
      <c r="M169" t="s">
        <v>7744</v>
      </c>
      <c r="N169" t="s">
        <v>7745</v>
      </c>
      <c r="O169" t="s">
        <v>7697</v>
      </c>
      <c r="P169" t="s">
        <v>7698</v>
      </c>
      <c r="Q169" t="s">
        <v>8224</v>
      </c>
      <c r="R169">
        <v>923</v>
      </c>
      <c r="S169" t="s">
        <v>7700</v>
      </c>
      <c r="T169" t="s">
        <v>7701</v>
      </c>
      <c r="U169">
        <v>1</v>
      </c>
      <c r="V169">
        <v>3</v>
      </c>
      <c r="W169" t="s">
        <v>7702</v>
      </c>
      <c r="X169" t="s">
        <v>334</v>
      </c>
      <c r="Y169" t="s">
        <v>7703</v>
      </c>
      <c r="Z169" t="s">
        <v>8237</v>
      </c>
      <c r="AA169" t="s">
        <v>8226</v>
      </c>
      <c r="AB169" t="s">
        <v>8238</v>
      </c>
    </row>
    <row r="170" spans="1:28">
      <c r="A170" s="241">
        <v>45965</v>
      </c>
      <c r="B170" t="s">
        <v>8236</v>
      </c>
      <c r="C170" t="s">
        <v>7730</v>
      </c>
      <c r="D170" t="s">
        <v>7731</v>
      </c>
      <c r="E170" t="s">
        <v>7732</v>
      </c>
      <c r="F170">
        <v>1</v>
      </c>
      <c r="G170">
        <v>8991.6</v>
      </c>
      <c r="H170">
        <v>449.58</v>
      </c>
      <c r="I170" s="165">
        <v>8542.02</v>
      </c>
      <c r="J170" t="s">
        <v>8166</v>
      </c>
      <c r="K170">
        <v>1</v>
      </c>
      <c r="L170">
        <v>126</v>
      </c>
      <c r="M170" t="s">
        <v>7744</v>
      </c>
      <c r="N170" t="s">
        <v>7745</v>
      </c>
      <c r="O170" t="s">
        <v>7697</v>
      </c>
      <c r="P170" t="s">
        <v>7698</v>
      </c>
      <c r="Q170" t="s">
        <v>8224</v>
      </c>
      <c r="R170">
        <v>923</v>
      </c>
      <c r="S170" t="s">
        <v>7700</v>
      </c>
      <c r="T170" t="s">
        <v>7715</v>
      </c>
      <c r="U170">
        <v>1</v>
      </c>
      <c r="V170">
        <v>1</v>
      </c>
      <c r="W170" t="s">
        <v>7702</v>
      </c>
      <c r="X170" t="s">
        <v>334</v>
      </c>
      <c r="Y170" t="s">
        <v>7703</v>
      </c>
      <c r="Z170" t="s">
        <v>8237</v>
      </c>
      <c r="AA170" t="s">
        <v>8226</v>
      </c>
      <c r="AB170" t="s">
        <v>8238</v>
      </c>
    </row>
    <row r="171" spans="1:28">
      <c r="A171" s="241">
        <v>45965</v>
      </c>
      <c r="B171" t="s">
        <v>8236</v>
      </c>
      <c r="C171" t="s">
        <v>8239</v>
      </c>
      <c r="D171" t="s">
        <v>8240</v>
      </c>
      <c r="E171" t="s">
        <v>8241</v>
      </c>
      <c r="F171">
        <v>1</v>
      </c>
      <c r="G171">
        <v>1180</v>
      </c>
      <c r="H171">
        <v>0</v>
      </c>
      <c r="I171" s="165">
        <v>1180</v>
      </c>
      <c r="J171" t="s">
        <v>8166</v>
      </c>
      <c r="K171">
        <v>1</v>
      </c>
      <c r="L171">
        <v>126</v>
      </c>
      <c r="M171" t="s">
        <v>7744</v>
      </c>
      <c r="N171" t="s">
        <v>7745</v>
      </c>
      <c r="O171" t="s">
        <v>7697</v>
      </c>
      <c r="P171" t="s">
        <v>7698</v>
      </c>
      <c r="Q171" t="s">
        <v>8224</v>
      </c>
      <c r="R171">
        <v>923</v>
      </c>
      <c r="S171" t="s">
        <v>7700</v>
      </c>
      <c r="T171" t="s">
        <v>7715</v>
      </c>
      <c r="U171">
        <v>6</v>
      </c>
      <c r="V171">
        <v>6</v>
      </c>
      <c r="W171" t="s">
        <v>7702</v>
      </c>
      <c r="X171" t="s">
        <v>334</v>
      </c>
      <c r="Y171" t="s">
        <v>7703</v>
      </c>
      <c r="Z171" t="s">
        <v>8237</v>
      </c>
      <c r="AA171" t="s">
        <v>8226</v>
      </c>
      <c r="AB171" t="s">
        <v>8238</v>
      </c>
    </row>
    <row r="172" spans="1:28">
      <c r="A172" s="241">
        <v>45965</v>
      </c>
      <c r="B172" t="s">
        <v>8242</v>
      </c>
      <c r="C172" t="s">
        <v>7914</v>
      </c>
      <c r="D172" t="s">
        <v>7915</v>
      </c>
      <c r="E172" t="s">
        <v>7916</v>
      </c>
      <c r="F172">
        <v>4</v>
      </c>
      <c r="G172">
        <v>2900.04</v>
      </c>
      <c r="H172">
        <v>0</v>
      </c>
      <c r="I172" s="165">
        <v>11600.16</v>
      </c>
      <c r="J172" t="s">
        <v>8166</v>
      </c>
      <c r="K172">
        <v>1</v>
      </c>
      <c r="L172">
        <v>126</v>
      </c>
      <c r="M172" t="s">
        <v>7744</v>
      </c>
      <c r="N172" t="s">
        <v>7745</v>
      </c>
      <c r="O172" t="s">
        <v>7697</v>
      </c>
      <c r="P172" t="s">
        <v>7698</v>
      </c>
      <c r="Q172" t="s">
        <v>8243</v>
      </c>
      <c r="R172">
        <v>925</v>
      </c>
      <c r="S172" t="s">
        <v>7700</v>
      </c>
      <c r="T172" t="s">
        <v>7726</v>
      </c>
      <c r="U172">
        <v>1</v>
      </c>
      <c r="V172">
        <v>4</v>
      </c>
      <c r="W172" t="s">
        <v>7702</v>
      </c>
      <c r="X172" t="s">
        <v>315</v>
      </c>
      <c r="Y172" t="s">
        <v>7703</v>
      </c>
      <c r="Z172" t="s">
        <v>8244</v>
      </c>
      <c r="AA172" t="s">
        <v>8245</v>
      </c>
      <c r="AB172" t="s">
        <v>8246</v>
      </c>
    </row>
    <row r="173" spans="1:28">
      <c r="A173" s="241">
        <v>45965</v>
      </c>
      <c r="B173" t="s">
        <v>8242</v>
      </c>
      <c r="C173" t="s">
        <v>8247</v>
      </c>
      <c r="D173" t="s">
        <v>8248</v>
      </c>
      <c r="E173" t="s">
        <v>8249</v>
      </c>
      <c r="F173">
        <v>5</v>
      </c>
      <c r="G173">
        <v>672.27</v>
      </c>
      <c r="H173">
        <v>0</v>
      </c>
      <c r="I173" s="165">
        <v>3361.35</v>
      </c>
      <c r="J173" t="s">
        <v>8166</v>
      </c>
      <c r="K173">
        <v>1</v>
      </c>
      <c r="L173">
        <v>126</v>
      </c>
      <c r="M173" t="s">
        <v>7744</v>
      </c>
      <c r="N173" t="s">
        <v>7745</v>
      </c>
      <c r="O173" t="s">
        <v>7697</v>
      </c>
      <c r="P173" t="s">
        <v>7698</v>
      </c>
      <c r="Q173" t="s">
        <v>8243</v>
      </c>
      <c r="R173">
        <v>925</v>
      </c>
      <c r="S173" t="s">
        <v>7700</v>
      </c>
      <c r="T173" t="s">
        <v>7701</v>
      </c>
      <c r="U173">
        <v>1</v>
      </c>
      <c r="V173">
        <v>5</v>
      </c>
      <c r="W173" t="s">
        <v>7702</v>
      </c>
      <c r="X173" t="s">
        <v>315</v>
      </c>
      <c r="Y173" t="s">
        <v>7703</v>
      </c>
      <c r="Z173" t="s">
        <v>8244</v>
      </c>
      <c r="AA173" t="s">
        <v>8245</v>
      </c>
      <c r="AB173" t="s">
        <v>8246</v>
      </c>
    </row>
    <row r="174" spans="1:28">
      <c r="A174" s="241">
        <v>45965</v>
      </c>
      <c r="B174" t="s">
        <v>8242</v>
      </c>
      <c r="C174" t="s">
        <v>7848</v>
      </c>
      <c r="D174" t="s">
        <v>7849</v>
      </c>
      <c r="E174" t="s">
        <v>7850</v>
      </c>
      <c r="F174">
        <v>5</v>
      </c>
      <c r="G174">
        <v>1260.5</v>
      </c>
      <c r="H174">
        <v>0</v>
      </c>
      <c r="I174" s="165">
        <v>6302.5</v>
      </c>
      <c r="J174" t="s">
        <v>8166</v>
      </c>
      <c r="K174">
        <v>1</v>
      </c>
      <c r="L174">
        <v>126</v>
      </c>
      <c r="M174" t="s">
        <v>7744</v>
      </c>
      <c r="N174" t="s">
        <v>7745</v>
      </c>
      <c r="O174" t="s">
        <v>7697</v>
      </c>
      <c r="P174" t="s">
        <v>7698</v>
      </c>
      <c r="Q174" t="s">
        <v>8243</v>
      </c>
      <c r="R174">
        <v>925</v>
      </c>
      <c r="S174" t="s">
        <v>7700</v>
      </c>
      <c r="T174" t="s">
        <v>7701</v>
      </c>
      <c r="U174">
        <v>1</v>
      </c>
      <c r="V174">
        <v>5</v>
      </c>
      <c r="W174" t="s">
        <v>7702</v>
      </c>
      <c r="X174" t="s">
        <v>315</v>
      </c>
      <c r="Y174" t="s">
        <v>7703</v>
      </c>
      <c r="Z174" t="s">
        <v>8244</v>
      </c>
      <c r="AA174" t="s">
        <v>8245</v>
      </c>
      <c r="AB174" t="s">
        <v>8246</v>
      </c>
    </row>
    <row r="175" spans="1:28">
      <c r="A175" s="241">
        <v>45965</v>
      </c>
      <c r="B175" t="s">
        <v>8250</v>
      </c>
      <c r="C175" t="s">
        <v>7730</v>
      </c>
      <c r="D175" t="s">
        <v>7731</v>
      </c>
      <c r="E175" t="s">
        <v>7732</v>
      </c>
      <c r="F175">
        <v>2</v>
      </c>
      <c r="G175">
        <v>8991.6</v>
      </c>
      <c r="H175">
        <v>899.16</v>
      </c>
      <c r="I175" s="165">
        <v>17084.04</v>
      </c>
      <c r="J175" t="s">
        <v>7743</v>
      </c>
      <c r="K175">
        <v>1</v>
      </c>
      <c r="L175">
        <v>126</v>
      </c>
      <c r="M175" t="s">
        <v>7744</v>
      </c>
      <c r="N175" t="s">
        <v>7745</v>
      </c>
      <c r="O175" t="s">
        <v>7697</v>
      </c>
      <c r="P175" t="s">
        <v>7698</v>
      </c>
      <c r="Q175" t="s">
        <v>8055</v>
      </c>
      <c r="R175">
        <v>945</v>
      </c>
      <c r="S175" t="s">
        <v>7700</v>
      </c>
      <c r="T175" t="s">
        <v>7715</v>
      </c>
      <c r="U175">
        <v>1</v>
      </c>
      <c r="V175">
        <v>2</v>
      </c>
      <c r="W175" t="s">
        <v>7702</v>
      </c>
      <c r="X175" t="s">
        <v>207</v>
      </c>
      <c r="Y175" t="s">
        <v>7703</v>
      </c>
      <c r="Z175" t="s">
        <v>8251</v>
      </c>
      <c r="AA175" t="s">
        <v>8058</v>
      </c>
      <c r="AB175" t="s">
        <v>8252</v>
      </c>
    </row>
    <row r="176" spans="1:28">
      <c r="A176" s="241">
        <v>45965</v>
      </c>
      <c r="B176" t="s">
        <v>8253</v>
      </c>
      <c r="C176" t="s">
        <v>7691</v>
      </c>
      <c r="D176" t="s">
        <v>7692</v>
      </c>
      <c r="E176" t="s">
        <v>7693</v>
      </c>
      <c r="F176">
        <v>3</v>
      </c>
      <c r="G176">
        <v>4327.7299999999996</v>
      </c>
      <c r="H176">
        <v>0</v>
      </c>
      <c r="I176" s="165">
        <v>12983.19</v>
      </c>
      <c r="J176" t="s">
        <v>7937</v>
      </c>
      <c r="K176">
        <v>1</v>
      </c>
      <c r="L176">
        <v>211</v>
      </c>
      <c r="M176" t="s">
        <v>7938</v>
      </c>
      <c r="N176" t="s">
        <v>7939</v>
      </c>
      <c r="O176" t="s">
        <v>7697</v>
      </c>
      <c r="P176" t="s">
        <v>7698</v>
      </c>
      <c r="Q176" t="s">
        <v>7940</v>
      </c>
      <c r="R176">
        <v>413</v>
      </c>
      <c r="S176" t="s">
        <v>7700</v>
      </c>
      <c r="T176" t="s">
        <v>7701</v>
      </c>
      <c r="U176">
        <v>1</v>
      </c>
      <c r="V176">
        <v>3</v>
      </c>
      <c r="W176" t="s">
        <v>7702</v>
      </c>
      <c r="X176" t="s">
        <v>119</v>
      </c>
      <c r="Y176" t="s">
        <v>7703</v>
      </c>
      <c r="Z176" t="s">
        <v>8254</v>
      </c>
      <c r="AA176" t="s">
        <v>7942</v>
      </c>
      <c r="AB176" t="s">
        <v>119</v>
      </c>
    </row>
    <row r="177" spans="1:28">
      <c r="A177" s="241">
        <v>45965</v>
      </c>
      <c r="B177" t="s">
        <v>8253</v>
      </c>
      <c r="C177" t="s">
        <v>8051</v>
      </c>
      <c r="D177" t="s">
        <v>8052</v>
      </c>
      <c r="E177" t="s">
        <v>8053</v>
      </c>
      <c r="F177">
        <v>3</v>
      </c>
      <c r="G177">
        <v>5940</v>
      </c>
      <c r="H177">
        <v>0</v>
      </c>
      <c r="I177" s="165">
        <v>17820</v>
      </c>
      <c r="J177" t="s">
        <v>7937</v>
      </c>
      <c r="K177">
        <v>1</v>
      </c>
      <c r="L177">
        <v>211</v>
      </c>
      <c r="M177" t="s">
        <v>7938</v>
      </c>
      <c r="N177" t="s">
        <v>7939</v>
      </c>
      <c r="O177" t="s">
        <v>7697</v>
      </c>
      <c r="P177" t="s">
        <v>7698</v>
      </c>
      <c r="Q177" t="s">
        <v>7940</v>
      </c>
      <c r="R177">
        <v>413</v>
      </c>
      <c r="S177" t="s">
        <v>7700</v>
      </c>
      <c r="T177" t="s">
        <v>7701</v>
      </c>
      <c r="U177">
        <v>1</v>
      </c>
      <c r="V177">
        <v>3</v>
      </c>
      <c r="W177" t="s">
        <v>7702</v>
      </c>
      <c r="X177" t="s">
        <v>119</v>
      </c>
      <c r="Y177" t="s">
        <v>7703</v>
      </c>
      <c r="Z177" t="s">
        <v>8254</v>
      </c>
      <c r="AA177" t="s">
        <v>7942</v>
      </c>
      <c r="AB177" t="s">
        <v>119</v>
      </c>
    </row>
    <row r="178" spans="1:28">
      <c r="A178" s="241">
        <v>45965</v>
      </c>
      <c r="B178" t="s">
        <v>8255</v>
      </c>
      <c r="C178" t="s">
        <v>7883</v>
      </c>
      <c r="D178" t="s">
        <v>7884</v>
      </c>
      <c r="E178" t="s">
        <v>7885</v>
      </c>
      <c r="F178">
        <v>5</v>
      </c>
      <c r="G178">
        <v>3025.21</v>
      </c>
      <c r="H178">
        <v>0</v>
      </c>
      <c r="I178" s="165">
        <v>15126.05</v>
      </c>
      <c r="J178" t="s">
        <v>7809</v>
      </c>
      <c r="K178">
        <v>1</v>
      </c>
      <c r="L178">
        <v>125</v>
      </c>
      <c r="M178" t="s">
        <v>7724</v>
      </c>
      <c r="N178" t="s">
        <v>7713</v>
      </c>
      <c r="O178" t="s">
        <v>7697</v>
      </c>
      <c r="P178" t="s">
        <v>7698</v>
      </c>
      <c r="Q178" t="s">
        <v>8090</v>
      </c>
      <c r="R178">
        <v>113</v>
      </c>
      <c r="S178" t="s">
        <v>7700</v>
      </c>
      <c r="T178" t="s">
        <v>7715</v>
      </c>
      <c r="U178">
        <v>1</v>
      </c>
      <c r="V178">
        <v>5</v>
      </c>
      <c r="W178" t="s">
        <v>7702</v>
      </c>
      <c r="X178" t="s">
        <v>218</v>
      </c>
      <c r="Y178" t="s">
        <v>7703</v>
      </c>
      <c r="Z178" t="s">
        <v>8256</v>
      </c>
      <c r="AA178" t="s">
        <v>8092</v>
      </c>
      <c r="AB178" t="s">
        <v>8257</v>
      </c>
    </row>
    <row r="179" spans="1:28">
      <c r="A179" s="241">
        <v>45965</v>
      </c>
      <c r="B179" t="s">
        <v>8255</v>
      </c>
      <c r="C179" t="s">
        <v>7787</v>
      </c>
      <c r="D179" t="s">
        <v>7788</v>
      </c>
      <c r="E179" t="s">
        <v>7789</v>
      </c>
      <c r="F179">
        <v>5</v>
      </c>
      <c r="G179">
        <v>3025.21</v>
      </c>
      <c r="H179">
        <v>0</v>
      </c>
      <c r="I179" s="165">
        <v>15126.05</v>
      </c>
      <c r="J179" t="s">
        <v>7809</v>
      </c>
      <c r="K179">
        <v>1</v>
      </c>
      <c r="L179">
        <v>125</v>
      </c>
      <c r="M179" t="s">
        <v>7724</v>
      </c>
      <c r="N179" t="s">
        <v>7713</v>
      </c>
      <c r="O179" t="s">
        <v>7697</v>
      </c>
      <c r="P179" t="s">
        <v>7698</v>
      </c>
      <c r="Q179" t="s">
        <v>8090</v>
      </c>
      <c r="R179">
        <v>113</v>
      </c>
      <c r="S179" t="s">
        <v>7700</v>
      </c>
      <c r="T179" t="s">
        <v>7715</v>
      </c>
      <c r="U179">
        <v>1</v>
      </c>
      <c r="V179">
        <v>5</v>
      </c>
      <c r="W179" t="s">
        <v>7702</v>
      </c>
      <c r="X179" t="s">
        <v>218</v>
      </c>
      <c r="Y179" t="s">
        <v>7703</v>
      </c>
      <c r="Z179" t="s">
        <v>8256</v>
      </c>
      <c r="AA179" t="s">
        <v>8092</v>
      </c>
      <c r="AB179" t="s">
        <v>8257</v>
      </c>
    </row>
    <row r="180" spans="1:28">
      <c r="A180" s="241">
        <v>45965</v>
      </c>
      <c r="B180" t="s">
        <v>8258</v>
      </c>
      <c r="C180" t="s">
        <v>7720</v>
      </c>
      <c r="D180" t="s">
        <v>7721</v>
      </c>
      <c r="E180" t="s">
        <v>7722</v>
      </c>
      <c r="F180">
        <v>1</v>
      </c>
      <c r="G180">
        <v>11900</v>
      </c>
      <c r="H180">
        <v>0</v>
      </c>
      <c r="I180" s="165">
        <v>11900</v>
      </c>
      <c r="J180" t="s">
        <v>8166</v>
      </c>
      <c r="K180">
        <v>1</v>
      </c>
      <c r="L180">
        <v>2</v>
      </c>
      <c r="M180" t="s">
        <v>8054</v>
      </c>
      <c r="N180" t="s">
        <v>7745</v>
      </c>
      <c r="O180" t="s">
        <v>7697</v>
      </c>
      <c r="P180" t="s">
        <v>7698</v>
      </c>
      <c r="Q180" t="s">
        <v>8167</v>
      </c>
      <c r="R180">
        <v>926</v>
      </c>
      <c r="S180" t="s">
        <v>7700</v>
      </c>
      <c r="T180" t="s">
        <v>7726</v>
      </c>
      <c r="U180">
        <v>1</v>
      </c>
      <c r="V180">
        <v>1</v>
      </c>
      <c r="W180" t="s">
        <v>7702</v>
      </c>
      <c r="X180" t="s">
        <v>8259</v>
      </c>
      <c r="Y180" t="s">
        <v>7703</v>
      </c>
      <c r="Z180" t="s">
        <v>8260</v>
      </c>
      <c r="AA180" t="s">
        <v>8170</v>
      </c>
      <c r="AB180" t="s">
        <v>8261</v>
      </c>
    </row>
    <row r="181" spans="1:28">
      <c r="A181" s="241">
        <v>45965</v>
      </c>
      <c r="B181" t="s">
        <v>8262</v>
      </c>
      <c r="C181" t="s">
        <v>8205</v>
      </c>
      <c r="D181" t="s">
        <v>8206</v>
      </c>
      <c r="E181" t="s">
        <v>8207</v>
      </c>
      <c r="F181">
        <v>6</v>
      </c>
      <c r="G181">
        <v>3000</v>
      </c>
      <c r="H181">
        <v>0</v>
      </c>
      <c r="I181" s="165">
        <v>18000</v>
      </c>
      <c r="J181" t="s">
        <v>8182</v>
      </c>
      <c r="K181">
        <v>1</v>
      </c>
      <c r="L181">
        <v>126</v>
      </c>
      <c r="M181" t="s">
        <v>7744</v>
      </c>
      <c r="N181" t="s">
        <v>7745</v>
      </c>
      <c r="O181" t="s">
        <v>7697</v>
      </c>
      <c r="P181" t="s">
        <v>7698</v>
      </c>
      <c r="Q181" t="s">
        <v>8263</v>
      </c>
      <c r="R181">
        <v>920</v>
      </c>
      <c r="S181" t="s">
        <v>7700</v>
      </c>
      <c r="T181" t="s">
        <v>7726</v>
      </c>
      <c r="U181">
        <v>1</v>
      </c>
      <c r="V181">
        <v>6</v>
      </c>
      <c r="W181" t="s">
        <v>7702</v>
      </c>
      <c r="X181" t="s">
        <v>255</v>
      </c>
      <c r="Y181" t="s">
        <v>7703</v>
      </c>
      <c r="Z181" t="s">
        <v>8264</v>
      </c>
      <c r="AA181" t="s">
        <v>8265</v>
      </c>
      <c r="AB181" t="s">
        <v>8266</v>
      </c>
    </row>
    <row r="182" spans="1:28">
      <c r="A182" s="241">
        <v>45965</v>
      </c>
      <c r="B182" t="s">
        <v>8262</v>
      </c>
      <c r="C182" t="s">
        <v>7720</v>
      </c>
      <c r="D182" t="s">
        <v>7721</v>
      </c>
      <c r="E182" t="s">
        <v>7722</v>
      </c>
      <c r="F182">
        <v>1</v>
      </c>
      <c r="G182">
        <v>11900</v>
      </c>
      <c r="H182">
        <v>357</v>
      </c>
      <c r="I182" s="165">
        <v>11543</v>
      </c>
      <c r="J182" t="s">
        <v>8182</v>
      </c>
      <c r="K182">
        <v>1</v>
      </c>
      <c r="L182">
        <v>126</v>
      </c>
      <c r="M182" t="s">
        <v>7744</v>
      </c>
      <c r="N182" t="s">
        <v>7745</v>
      </c>
      <c r="O182" t="s">
        <v>7697</v>
      </c>
      <c r="P182" t="s">
        <v>7698</v>
      </c>
      <c r="Q182" t="s">
        <v>8263</v>
      </c>
      <c r="R182">
        <v>920</v>
      </c>
      <c r="S182" t="s">
        <v>7700</v>
      </c>
      <c r="T182" t="s">
        <v>7726</v>
      </c>
      <c r="U182">
        <v>1</v>
      </c>
      <c r="V182">
        <v>1</v>
      </c>
      <c r="W182" t="s">
        <v>7702</v>
      </c>
      <c r="X182" t="s">
        <v>255</v>
      </c>
      <c r="Y182" t="s">
        <v>7703</v>
      </c>
      <c r="Z182" t="s">
        <v>8264</v>
      </c>
      <c r="AA182" t="s">
        <v>8265</v>
      </c>
      <c r="AB182" t="s">
        <v>8266</v>
      </c>
    </row>
    <row r="183" spans="1:28">
      <c r="A183" s="241">
        <v>45965</v>
      </c>
      <c r="B183" t="s">
        <v>8267</v>
      </c>
      <c r="C183" t="s">
        <v>8268</v>
      </c>
      <c r="D183" t="s">
        <v>8269</v>
      </c>
      <c r="E183" t="s">
        <v>8270</v>
      </c>
      <c r="F183">
        <v>1</v>
      </c>
      <c r="G183">
        <v>864</v>
      </c>
      <c r="H183">
        <v>0</v>
      </c>
      <c r="I183" s="165">
        <v>864</v>
      </c>
      <c r="J183" t="s">
        <v>8271</v>
      </c>
      <c r="K183">
        <v>1</v>
      </c>
      <c r="L183">
        <v>126</v>
      </c>
      <c r="M183" t="s">
        <v>7744</v>
      </c>
      <c r="N183" t="s">
        <v>7745</v>
      </c>
      <c r="O183" t="s">
        <v>7697</v>
      </c>
      <c r="P183" t="s">
        <v>7698</v>
      </c>
      <c r="Q183" t="s">
        <v>8272</v>
      </c>
      <c r="R183">
        <v>935</v>
      </c>
      <c r="S183" t="s">
        <v>7700</v>
      </c>
      <c r="T183" t="s">
        <v>7701</v>
      </c>
      <c r="U183">
        <v>1</v>
      </c>
      <c r="V183">
        <v>1</v>
      </c>
      <c r="W183" t="s">
        <v>7702</v>
      </c>
      <c r="X183" t="s">
        <v>362</v>
      </c>
      <c r="Y183" t="s">
        <v>7703</v>
      </c>
      <c r="Z183" t="s">
        <v>8273</v>
      </c>
      <c r="AA183" t="s">
        <v>8274</v>
      </c>
      <c r="AB183" t="s">
        <v>8275</v>
      </c>
    </row>
    <row r="184" spans="1:28">
      <c r="A184" s="241">
        <v>45965</v>
      </c>
      <c r="B184" t="s">
        <v>8267</v>
      </c>
      <c r="C184" t="s">
        <v>7848</v>
      </c>
      <c r="D184" t="s">
        <v>7849</v>
      </c>
      <c r="E184" t="s">
        <v>7850</v>
      </c>
      <c r="F184">
        <v>2</v>
      </c>
      <c r="G184">
        <v>1260.5</v>
      </c>
      <c r="H184">
        <v>0</v>
      </c>
      <c r="I184" s="165">
        <v>2521</v>
      </c>
      <c r="J184" t="s">
        <v>8271</v>
      </c>
      <c r="K184">
        <v>1</v>
      </c>
      <c r="L184">
        <v>126</v>
      </c>
      <c r="M184" t="s">
        <v>7744</v>
      </c>
      <c r="N184" t="s">
        <v>7745</v>
      </c>
      <c r="O184" t="s">
        <v>7697</v>
      </c>
      <c r="P184" t="s">
        <v>7698</v>
      </c>
      <c r="Q184" t="s">
        <v>8272</v>
      </c>
      <c r="R184">
        <v>935</v>
      </c>
      <c r="S184" t="s">
        <v>7700</v>
      </c>
      <c r="T184" t="s">
        <v>7701</v>
      </c>
      <c r="U184">
        <v>1</v>
      </c>
      <c r="V184">
        <v>2</v>
      </c>
      <c r="W184" t="s">
        <v>7702</v>
      </c>
      <c r="X184" t="s">
        <v>362</v>
      </c>
      <c r="Y184" t="s">
        <v>7703</v>
      </c>
      <c r="Z184" t="s">
        <v>8273</v>
      </c>
      <c r="AA184" t="s">
        <v>8274</v>
      </c>
      <c r="AB184" t="s">
        <v>8275</v>
      </c>
    </row>
    <row r="185" spans="1:28">
      <c r="A185" s="241">
        <v>45965</v>
      </c>
      <c r="B185" t="s">
        <v>8267</v>
      </c>
      <c r="C185" t="s">
        <v>8247</v>
      </c>
      <c r="D185" t="s">
        <v>8248</v>
      </c>
      <c r="E185" t="s">
        <v>8249</v>
      </c>
      <c r="F185">
        <v>1</v>
      </c>
      <c r="G185">
        <v>672.27</v>
      </c>
      <c r="H185">
        <v>0</v>
      </c>
      <c r="I185" s="165">
        <v>672.27</v>
      </c>
      <c r="J185" t="s">
        <v>8271</v>
      </c>
      <c r="K185">
        <v>1</v>
      </c>
      <c r="L185">
        <v>126</v>
      </c>
      <c r="M185" t="s">
        <v>7744</v>
      </c>
      <c r="N185" t="s">
        <v>7745</v>
      </c>
      <c r="O185" t="s">
        <v>7697</v>
      </c>
      <c r="P185" t="s">
        <v>7698</v>
      </c>
      <c r="Q185" t="s">
        <v>8272</v>
      </c>
      <c r="R185">
        <v>935</v>
      </c>
      <c r="S185" t="s">
        <v>7700</v>
      </c>
      <c r="T185" t="s">
        <v>7701</v>
      </c>
      <c r="U185">
        <v>1</v>
      </c>
      <c r="V185">
        <v>1</v>
      </c>
      <c r="W185" t="s">
        <v>7702</v>
      </c>
      <c r="X185" t="s">
        <v>362</v>
      </c>
      <c r="Y185" t="s">
        <v>7703</v>
      </c>
      <c r="Z185" t="s">
        <v>8273</v>
      </c>
      <c r="AA185" t="s">
        <v>8274</v>
      </c>
      <c r="AB185" t="s">
        <v>8275</v>
      </c>
    </row>
    <row r="186" spans="1:28">
      <c r="A186" s="241">
        <v>45965</v>
      </c>
      <c r="B186" t="s">
        <v>8267</v>
      </c>
      <c r="C186" t="s">
        <v>7800</v>
      </c>
      <c r="D186" t="s">
        <v>7801</v>
      </c>
      <c r="E186" t="s">
        <v>7802</v>
      </c>
      <c r="F186">
        <v>1</v>
      </c>
      <c r="G186">
        <v>1092.44</v>
      </c>
      <c r="H186">
        <v>0</v>
      </c>
      <c r="I186" s="165">
        <v>1092.44</v>
      </c>
      <c r="J186" t="s">
        <v>8271</v>
      </c>
      <c r="K186">
        <v>1</v>
      </c>
      <c r="L186">
        <v>126</v>
      </c>
      <c r="M186" t="s">
        <v>7744</v>
      </c>
      <c r="N186" t="s">
        <v>7745</v>
      </c>
      <c r="O186" t="s">
        <v>7697</v>
      </c>
      <c r="P186" t="s">
        <v>7698</v>
      </c>
      <c r="Q186" t="s">
        <v>8272</v>
      </c>
      <c r="R186">
        <v>935</v>
      </c>
      <c r="S186" t="s">
        <v>7700</v>
      </c>
      <c r="T186" t="s">
        <v>7701</v>
      </c>
      <c r="U186">
        <v>1</v>
      </c>
      <c r="V186">
        <v>1</v>
      </c>
      <c r="W186" t="s">
        <v>7702</v>
      </c>
      <c r="X186" t="s">
        <v>362</v>
      </c>
      <c r="Y186" t="s">
        <v>7703</v>
      </c>
      <c r="Z186" t="s">
        <v>8273</v>
      </c>
      <c r="AA186" t="s">
        <v>8274</v>
      </c>
      <c r="AB186" t="s">
        <v>8275</v>
      </c>
    </row>
    <row r="187" spans="1:28">
      <c r="A187" s="241">
        <v>45965</v>
      </c>
      <c r="B187" t="s">
        <v>8267</v>
      </c>
      <c r="C187" t="s">
        <v>7860</v>
      </c>
      <c r="D187" t="s">
        <v>7861</v>
      </c>
      <c r="E187" t="s">
        <v>7862</v>
      </c>
      <c r="F187">
        <v>2</v>
      </c>
      <c r="G187">
        <v>866.2</v>
      </c>
      <c r="H187">
        <v>0</v>
      </c>
      <c r="I187" s="165">
        <v>1732.4</v>
      </c>
      <c r="J187" t="s">
        <v>8271</v>
      </c>
      <c r="K187">
        <v>1</v>
      </c>
      <c r="L187">
        <v>126</v>
      </c>
      <c r="M187" t="s">
        <v>7744</v>
      </c>
      <c r="N187" t="s">
        <v>7745</v>
      </c>
      <c r="O187" t="s">
        <v>7697</v>
      </c>
      <c r="P187" t="s">
        <v>7698</v>
      </c>
      <c r="Q187" t="s">
        <v>8272</v>
      </c>
      <c r="R187">
        <v>935</v>
      </c>
      <c r="S187" t="s">
        <v>7700</v>
      </c>
      <c r="T187" t="s">
        <v>7701</v>
      </c>
      <c r="U187">
        <v>1</v>
      </c>
      <c r="V187">
        <v>2</v>
      </c>
      <c r="W187" t="s">
        <v>7702</v>
      </c>
      <c r="X187" t="s">
        <v>362</v>
      </c>
      <c r="Y187" t="s">
        <v>7703</v>
      </c>
      <c r="Z187" t="s">
        <v>8273</v>
      </c>
      <c r="AA187" t="s">
        <v>8274</v>
      </c>
      <c r="AB187" t="s">
        <v>8275</v>
      </c>
    </row>
    <row r="188" spans="1:28">
      <c r="A188" s="241">
        <v>45965</v>
      </c>
      <c r="B188" t="s">
        <v>8276</v>
      </c>
      <c r="C188" t="s">
        <v>8268</v>
      </c>
      <c r="D188" t="s">
        <v>8269</v>
      </c>
      <c r="E188" t="s">
        <v>8270</v>
      </c>
      <c r="F188">
        <v>10</v>
      </c>
      <c r="G188">
        <v>864</v>
      </c>
      <c r="H188">
        <v>0</v>
      </c>
      <c r="I188" s="165">
        <v>8640</v>
      </c>
      <c r="J188" t="s">
        <v>8271</v>
      </c>
      <c r="K188">
        <v>1</v>
      </c>
      <c r="L188">
        <v>2</v>
      </c>
      <c r="M188" t="s">
        <v>8054</v>
      </c>
      <c r="N188" t="s">
        <v>7745</v>
      </c>
      <c r="O188" t="s">
        <v>7697</v>
      </c>
      <c r="P188" t="s">
        <v>7698</v>
      </c>
      <c r="Q188" t="s">
        <v>8272</v>
      </c>
      <c r="R188">
        <v>935</v>
      </c>
      <c r="S188" t="s">
        <v>7700</v>
      </c>
      <c r="T188" t="s">
        <v>7701</v>
      </c>
      <c r="U188">
        <v>1</v>
      </c>
      <c r="V188">
        <v>10</v>
      </c>
      <c r="W188" t="s">
        <v>7702</v>
      </c>
      <c r="X188" t="s">
        <v>8277</v>
      </c>
      <c r="Y188" t="s">
        <v>7703</v>
      </c>
      <c r="Z188" t="s">
        <v>8278</v>
      </c>
      <c r="AA188" t="s">
        <v>8274</v>
      </c>
      <c r="AB188" t="s">
        <v>8279</v>
      </c>
    </row>
    <row r="189" spans="1:28">
      <c r="A189" s="241">
        <v>45965</v>
      </c>
      <c r="B189" t="s">
        <v>8280</v>
      </c>
      <c r="C189" t="s">
        <v>7955</v>
      </c>
      <c r="D189" t="s">
        <v>7956</v>
      </c>
      <c r="E189" t="s">
        <v>7957</v>
      </c>
      <c r="F189">
        <v>1</v>
      </c>
      <c r="G189">
        <v>7500</v>
      </c>
      <c r="H189">
        <v>750</v>
      </c>
      <c r="I189" s="165">
        <v>6750</v>
      </c>
      <c r="J189" t="s">
        <v>7816</v>
      </c>
      <c r="K189">
        <v>1</v>
      </c>
      <c r="L189">
        <v>125</v>
      </c>
      <c r="M189" t="s">
        <v>7724</v>
      </c>
      <c r="N189" t="s">
        <v>7713</v>
      </c>
      <c r="O189" t="s">
        <v>7697</v>
      </c>
      <c r="P189" t="s">
        <v>7698</v>
      </c>
      <c r="Q189" t="s">
        <v>8039</v>
      </c>
      <c r="R189">
        <v>107</v>
      </c>
      <c r="S189" t="s">
        <v>7700</v>
      </c>
      <c r="T189" t="s">
        <v>7811</v>
      </c>
      <c r="U189">
        <v>1</v>
      </c>
      <c r="V189">
        <v>1</v>
      </c>
      <c r="W189" t="s">
        <v>7702</v>
      </c>
      <c r="X189" t="s">
        <v>240</v>
      </c>
      <c r="Y189" t="s">
        <v>7703</v>
      </c>
      <c r="Z189" t="s">
        <v>8281</v>
      </c>
      <c r="AA189" t="s">
        <v>8041</v>
      </c>
      <c r="AB189" t="s">
        <v>8282</v>
      </c>
    </row>
    <row r="190" spans="1:28">
      <c r="A190" s="241">
        <v>45965</v>
      </c>
      <c r="B190" t="s">
        <v>8280</v>
      </c>
      <c r="C190" t="s">
        <v>8283</v>
      </c>
      <c r="D190" t="s">
        <v>8284</v>
      </c>
      <c r="E190" t="s">
        <v>8285</v>
      </c>
      <c r="F190">
        <v>1</v>
      </c>
      <c r="G190">
        <v>6691.67</v>
      </c>
      <c r="H190">
        <v>0</v>
      </c>
      <c r="I190" s="165">
        <v>6691.67</v>
      </c>
      <c r="J190" t="s">
        <v>7816</v>
      </c>
      <c r="K190">
        <v>1</v>
      </c>
      <c r="L190">
        <v>125</v>
      </c>
      <c r="M190" t="s">
        <v>7724</v>
      </c>
      <c r="N190" t="s">
        <v>7713</v>
      </c>
      <c r="O190" t="s">
        <v>7697</v>
      </c>
      <c r="P190" t="s">
        <v>7698</v>
      </c>
      <c r="Q190" t="s">
        <v>8039</v>
      </c>
      <c r="R190">
        <v>107</v>
      </c>
      <c r="S190" t="s">
        <v>7700</v>
      </c>
      <c r="T190" t="s">
        <v>7811</v>
      </c>
      <c r="U190">
        <v>1</v>
      </c>
      <c r="V190">
        <v>1</v>
      </c>
      <c r="W190" t="s">
        <v>7702</v>
      </c>
      <c r="X190" t="s">
        <v>240</v>
      </c>
      <c r="Y190" t="s">
        <v>7703</v>
      </c>
      <c r="Z190" t="s">
        <v>8281</v>
      </c>
      <c r="AA190" t="s">
        <v>8041</v>
      </c>
      <c r="AB190" t="s">
        <v>8282</v>
      </c>
    </row>
    <row r="191" spans="1:28">
      <c r="A191" s="241">
        <v>45965</v>
      </c>
      <c r="B191" t="s">
        <v>8280</v>
      </c>
      <c r="C191" t="s">
        <v>7899</v>
      </c>
      <c r="D191" t="s">
        <v>7900</v>
      </c>
      <c r="E191" t="s">
        <v>7901</v>
      </c>
      <c r="F191">
        <v>4</v>
      </c>
      <c r="G191">
        <v>3000</v>
      </c>
      <c r="H191">
        <v>0</v>
      </c>
      <c r="I191" s="165">
        <v>12000</v>
      </c>
      <c r="J191" t="s">
        <v>7816</v>
      </c>
      <c r="K191">
        <v>1</v>
      </c>
      <c r="L191">
        <v>125</v>
      </c>
      <c r="M191" t="s">
        <v>7724</v>
      </c>
      <c r="N191" t="s">
        <v>7713</v>
      </c>
      <c r="O191" t="s">
        <v>7697</v>
      </c>
      <c r="P191" t="s">
        <v>7698</v>
      </c>
      <c r="Q191" t="s">
        <v>8039</v>
      </c>
      <c r="R191">
        <v>107</v>
      </c>
      <c r="S191" t="s">
        <v>7700</v>
      </c>
      <c r="T191" t="s">
        <v>7726</v>
      </c>
      <c r="U191">
        <v>1</v>
      </c>
      <c r="V191">
        <v>4</v>
      </c>
      <c r="W191" t="s">
        <v>7702</v>
      </c>
      <c r="X191" t="s">
        <v>240</v>
      </c>
      <c r="Y191" t="s">
        <v>7703</v>
      </c>
      <c r="Z191" t="s">
        <v>8281</v>
      </c>
      <c r="AA191" t="s">
        <v>8041</v>
      </c>
      <c r="AB191" t="s">
        <v>8282</v>
      </c>
    </row>
    <row r="192" spans="1:28">
      <c r="A192" s="241">
        <v>45965</v>
      </c>
      <c r="B192" t="s">
        <v>8286</v>
      </c>
      <c r="C192" t="s">
        <v>7800</v>
      </c>
      <c r="D192" t="s">
        <v>7801</v>
      </c>
      <c r="E192" t="s">
        <v>7802</v>
      </c>
      <c r="F192">
        <v>12</v>
      </c>
      <c r="G192">
        <v>1092.44</v>
      </c>
      <c r="H192">
        <v>0</v>
      </c>
      <c r="I192" s="165">
        <v>13109.28</v>
      </c>
      <c r="J192" t="s">
        <v>7723</v>
      </c>
      <c r="K192">
        <v>1</v>
      </c>
      <c r="L192">
        <v>125</v>
      </c>
      <c r="M192" t="s">
        <v>7724</v>
      </c>
      <c r="N192" t="s">
        <v>7713</v>
      </c>
      <c r="O192" t="s">
        <v>7697</v>
      </c>
      <c r="P192" t="s">
        <v>7698</v>
      </c>
      <c r="Q192" t="s">
        <v>8106</v>
      </c>
      <c r="R192">
        <v>103</v>
      </c>
      <c r="S192" t="s">
        <v>7700</v>
      </c>
      <c r="T192" t="s">
        <v>7701</v>
      </c>
      <c r="U192">
        <v>1</v>
      </c>
      <c r="V192">
        <v>12</v>
      </c>
      <c r="W192" t="s">
        <v>7702</v>
      </c>
      <c r="X192" t="s">
        <v>333</v>
      </c>
      <c r="Y192" t="s">
        <v>7703</v>
      </c>
      <c r="Z192" t="s">
        <v>8287</v>
      </c>
      <c r="AA192" t="s">
        <v>8108</v>
      </c>
      <c r="AB192" t="s">
        <v>8288</v>
      </c>
    </row>
    <row r="193" spans="1:28">
      <c r="A193" s="241">
        <v>45965</v>
      </c>
      <c r="B193" t="s">
        <v>8289</v>
      </c>
      <c r="C193" t="s">
        <v>7691</v>
      </c>
      <c r="D193" t="s">
        <v>7692</v>
      </c>
      <c r="E193" t="s">
        <v>7693</v>
      </c>
      <c r="F193">
        <v>6</v>
      </c>
      <c r="G193">
        <v>4327.7299999999996</v>
      </c>
      <c r="H193">
        <v>0</v>
      </c>
      <c r="I193" s="165">
        <v>25966.38</v>
      </c>
      <c r="J193" t="s">
        <v>7842</v>
      </c>
      <c r="K193">
        <v>1</v>
      </c>
      <c r="L193">
        <v>126</v>
      </c>
      <c r="M193" t="s">
        <v>7744</v>
      </c>
      <c r="N193" t="s">
        <v>7745</v>
      </c>
      <c r="O193" t="s">
        <v>7697</v>
      </c>
      <c r="P193" t="s">
        <v>7698</v>
      </c>
      <c r="Q193" t="s">
        <v>8290</v>
      </c>
      <c r="R193">
        <v>907</v>
      </c>
      <c r="S193" t="s">
        <v>7700</v>
      </c>
      <c r="T193" t="s">
        <v>7701</v>
      </c>
      <c r="U193">
        <v>1</v>
      </c>
      <c r="V193">
        <v>6</v>
      </c>
      <c r="W193" t="s">
        <v>7702</v>
      </c>
      <c r="X193" t="s">
        <v>251</v>
      </c>
      <c r="Y193" t="s">
        <v>7703</v>
      </c>
      <c r="Z193" t="s">
        <v>8291</v>
      </c>
      <c r="AA193" t="s">
        <v>8292</v>
      </c>
      <c r="AB193" t="s">
        <v>8293</v>
      </c>
    </row>
    <row r="194" spans="1:28">
      <c r="A194" s="241">
        <v>45965</v>
      </c>
      <c r="B194" t="s">
        <v>8289</v>
      </c>
      <c r="C194" t="s">
        <v>8051</v>
      </c>
      <c r="D194" t="s">
        <v>8052</v>
      </c>
      <c r="E194" t="s">
        <v>8053</v>
      </c>
      <c r="F194">
        <v>6</v>
      </c>
      <c r="G194">
        <v>5940</v>
      </c>
      <c r="H194">
        <v>0</v>
      </c>
      <c r="I194" s="165">
        <v>35640</v>
      </c>
      <c r="J194" t="s">
        <v>7842</v>
      </c>
      <c r="K194">
        <v>1</v>
      </c>
      <c r="L194">
        <v>126</v>
      </c>
      <c r="M194" t="s">
        <v>7744</v>
      </c>
      <c r="N194" t="s">
        <v>7745</v>
      </c>
      <c r="O194" t="s">
        <v>7697</v>
      </c>
      <c r="P194" t="s">
        <v>7698</v>
      </c>
      <c r="Q194" t="s">
        <v>8290</v>
      </c>
      <c r="R194">
        <v>907</v>
      </c>
      <c r="S194" t="s">
        <v>7700</v>
      </c>
      <c r="T194" t="s">
        <v>7701</v>
      </c>
      <c r="U194">
        <v>1</v>
      </c>
      <c r="V194">
        <v>6</v>
      </c>
      <c r="W194" t="s">
        <v>7702</v>
      </c>
      <c r="X194" t="s">
        <v>251</v>
      </c>
      <c r="Y194" t="s">
        <v>7703</v>
      </c>
      <c r="Z194" t="s">
        <v>8291</v>
      </c>
      <c r="AA194" t="s">
        <v>8292</v>
      </c>
      <c r="AB194" t="s">
        <v>8293</v>
      </c>
    </row>
    <row r="195" spans="1:28">
      <c r="A195" s="241">
        <v>45965</v>
      </c>
      <c r="B195" t="s">
        <v>8294</v>
      </c>
      <c r="C195" t="s">
        <v>8268</v>
      </c>
      <c r="D195" t="s">
        <v>8269</v>
      </c>
      <c r="E195" t="s">
        <v>8270</v>
      </c>
      <c r="F195">
        <v>6</v>
      </c>
      <c r="G195">
        <v>864</v>
      </c>
      <c r="H195">
        <v>0</v>
      </c>
      <c r="I195" s="165">
        <v>5184</v>
      </c>
      <c r="J195" t="s">
        <v>8295</v>
      </c>
      <c r="K195">
        <v>1</v>
      </c>
      <c r="L195">
        <v>6</v>
      </c>
      <c r="M195" t="s">
        <v>8296</v>
      </c>
      <c r="N195" t="s">
        <v>7939</v>
      </c>
      <c r="O195" t="s">
        <v>7697</v>
      </c>
      <c r="P195" t="s">
        <v>7698</v>
      </c>
      <c r="Q195" t="s">
        <v>8297</v>
      </c>
      <c r="R195">
        <v>410</v>
      </c>
      <c r="S195" t="s">
        <v>7700</v>
      </c>
      <c r="T195" t="s">
        <v>7701</v>
      </c>
      <c r="U195">
        <v>1</v>
      </c>
      <c r="V195">
        <v>6</v>
      </c>
      <c r="W195" t="s">
        <v>7702</v>
      </c>
      <c r="X195" t="s">
        <v>8298</v>
      </c>
      <c r="Y195" t="s">
        <v>7703</v>
      </c>
      <c r="Z195" t="s">
        <v>8299</v>
      </c>
      <c r="AA195" t="s">
        <v>8300</v>
      </c>
      <c r="AB195" t="s">
        <v>8301</v>
      </c>
    </row>
    <row r="196" spans="1:28">
      <c r="A196" s="241">
        <v>45965</v>
      </c>
      <c r="B196" t="s">
        <v>8294</v>
      </c>
      <c r="C196" t="s">
        <v>7720</v>
      </c>
      <c r="D196" t="s">
        <v>7721</v>
      </c>
      <c r="E196" t="s">
        <v>7722</v>
      </c>
      <c r="F196">
        <v>1</v>
      </c>
      <c r="G196">
        <v>11900</v>
      </c>
      <c r="H196">
        <v>0</v>
      </c>
      <c r="I196" s="165">
        <v>11900</v>
      </c>
      <c r="J196" t="s">
        <v>8295</v>
      </c>
      <c r="K196">
        <v>1</v>
      </c>
      <c r="L196">
        <v>6</v>
      </c>
      <c r="M196" t="s">
        <v>8296</v>
      </c>
      <c r="N196" t="s">
        <v>7939</v>
      </c>
      <c r="O196" t="s">
        <v>7697</v>
      </c>
      <c r="P196" t="s">
        <v>7698</v>
      </c>
      <c r="Q196" t="s">
        <v>8297</v>
      </c>
      <c r="R196">
        <v>410</v>
      </c>
      <c r="S196" t="s">
        <v>7700</v>
      </c>
      <c r="T196" t="s">
        <v>7726</v>
      </c>
      <c r="U196">
        <v>1</v>
      </c>
      <c r="V196">
        <v>1</v>
      </c>
      <c r="W196" t="s">
        <v>7702</v>
      </c>
      <c r="X196" t="s">
        <v>8298</v>
      </c>
      <c r="Y196" t="s">
        <v>7703</v>
      </c>
      <c r="Z196" t="s">
        <v>8299</v>
      </c>
      <c r="AA196" t="s">
        <v>8300</v>
      </c>
      <c r="AB196" t="s">
        <v>8301</v>
      </c>
    </row>
    <row r="197" spans="1:28">
      <c r="A197" s="241">
        <v>45965</v>
      </c>
      <c r="B197" t="s">
        <v>8302</v>
      </c>
      <c r="C197" t="s">
        <v>8079</v>
      </c>
      <c r="D197" t="s">
        <v>8080</v>
      </c>
      <c r="E197" t="s">
        <v>8081</v>
      </c>
      <c r="F197">
        <v>4</v>
      </c>
      <c r="G197">
        <v>3180</v>
      </c>
      <c r="H197">
        <v>0</v>
      </c>
      <c r="I197" s="165">
        <v>12720</v>
      </c>
      <c r="J197" t="s">
        <v>7794</v>
      </c>
      <c r="K197">
        <v>1</v>
      </c>
      <c r="L197">
        <v>125</v>
      </c>
      <c r="M197" t="s">
        <v>7724</v>
      </c>
      <c r="N197" t="s">
        <v>7713</v>
      </c>
      <c r="O197" t="s">
        <v>7697</v>
      </c>
      <c r="P197" t="s">
        <v>7698</v>
      </c>
      <c r="Q197" t="s">
        <v>7795</v>
      </c>
      <c r="R197">
        <v>102</v>
      </c>
      <c r="S197" t="s">
        <v>7700</v>
      </c>
      <c r="T197" t="s">
        <v>7715</v>
      </c>
      <c r="U197">
        <v>1</v>
      </c>
      <c r="V197">
        <v>4</v>
      </c>
      <c r="W197" t="s">
        <v>7702</v>
      </c>
      <c r="X197" t="s">
        <v>147</v>
      </c>
      <c r="Y197" t="s">
        <v>7703</v>
      </c>
      <c r="Z197" t="s">
        <v>8303</v>
      </c>
      <c r="AA197" t="s">
        <v>7797</v>
      </c>
      <c r="AB197" t="s">
        <v>8304</v>
      </c>
    </row>
    <row r="198" spans="1:28">
      <c r="A198" s="241">
        <v>45965</v>
      </c>
      <c r="B198" t="s">
        <v>8305</v>
      </c>
      <c r="C198" t="s">
        <v>7691</v>
      </c>
      <c r="D198" t="s">
        <v>7692</v>
      </c>
      <c r="E198" t="s">
        <v>7693</v>
      </c>
      <c r="F198">
        <v>2</v>
      </c>
      <c r="G198">
        <v>4327.7299999999996</v>
      </c>
      <c r="H198">
        <v>0</v>
      </c>
      <c r="I198" s="165">
        <v>8655.4599999999991</v>
      </c>
      <c r="J198" t="s">
        <v>8069</v>
      </c>
      <c r="K198">
        <v>1</v>
      </c>
      <c r="L198">
        <v>212</v>
      </c>
      <c r="M198" t="s">
        <v>8070</v>
      </c>
      <c r="N198" t="s">
        <v>7696</v>
      </c>
      <c r="O198" t="s">
        <v>7697</v>
      </c>
      <c r="P198" t="s">
        <v>7698</v>
      </c>
      <c r="Q198" t="s">
        <v>8071</v>
      </c>
      <c r="R198">
        <v>718</v>
      </c>
      <c r="S198" t="s">
        <v>7700</v>
      </c>
      <c r="T198" t="s">
        <v>7701</v>
      </c>
      <c r="U198">
        <v>1</v>
      </c>
      <c r="V198">
        <v>2</v>
      </c>
      <c r="W198" t="s">
        <v>7702</v>
      </c>
      <c r="X198" t="s">
        <v>253</v>
      </c>
      <c r="Y198" t="s">
        <v>7703</v>
      </c>
      <c r="Z198" t="s">
        <v>8306</v>
      </c>
      <c r="AA198" t="s">
        <v>8073</v>
      </c>
      <c r="AB198" t="s">
        <v>8307</v>
      </c>
    </row>
    <row r="199" spans="1:28">
      <c r="A199" s="241">
        <v>45965</v>
      </c>
      <c r="B199" t="s">
        <v>8308</v>
      </c>
      <c r="C199" t="s">
        <v>7791</v>
      </c>
      <c r="D199" t="s">
        <v>7792</v>
      </c>
      <c r="E199" t="s">
        <v>7793</v>
      </c>
      <c r="F199">
        <v>10</v>
      </c>
      <c r="G199">
        <v>870</v>
      </c>
      <c r="H199">
        <v>0</v>
      </c>
      <c r="I199" s="165">
        <v>8700</v>
      </c>
      <c r="J199" t="s">
        <v>7723</v>
      </c>
      <c r="K199">
        <v>1</v>
      </c>
      <c r="L199">
        <v>125</v>
      </c>
      <c r="M199" t="s">
        <v>7724</v>
      </c>
      <c r="N199" t="s">
        <v>7713</v>
      </c>
      <c r="O199" t="s">
        <v>7697</v>
      </c>
      <c r="P199" t="s">
        <v>7698</v>
      </c>
      <c r="Q199" t="s">
        <v>8106</v>
      </c>
      <c r="R199">
        <v>103</v>
      </c>
      <c r="S199" t="s">
        <v>7700</v>
      </c>
      <c r="T199" t="s">
        <v>7701</v>
      </c>
      <c r="U199">
        <v>1</v>
      </c>
      <c r="V199">
        <v>10</v>
      </c>
      <c r="W199" t="s">
        <v>7702</v>
      </c>
      <c r="X199" t="s">
        <v>81</v>
      </c>
      <c r="Y199" t="s">
        <v>7703</v>
      </c>
      <c r="Z199" t="s">
        <v>8309</v>
      </c>
      <c r="AA199" t="s">
        <v>8108</v>
      </c>
      <c r="AB199" t="s">
        <v>8310</v>
      </c>
    </row>
    <row r="200" spans="1:28">
      <c r="A200" s="241">
        <v>45965</v>
      </c>
      <c r="B200" t="s">
        <v>8308</v>
      </c>
      <c r="C200" t="s">
        <v>7733</v>
      </c>
      <c r="D200" t="s">
        <v>7734</v>
      </c>
      <c r="E200" t="s">
        <v>7735</v>
      </c>
      <c r="F200">
        <v>10</v>
      </c>
      <c r="G200">
        <v>1344.54</v>
      </c>
      <c r="H200">
        <v>0</v>
      </c>
      <c r="I200" s="165">
        <v>13445.4</v>
      </c>
      <c r="J200" t="s">
        <v>7723</v>
      </c>
      <c r="K200">
        <v>1</v>
      </c>
      <c r="L200">
        <v>125</v>
      </c>
      <c r="M200" t="s">
        <v>7724</v>
      </c>
      <c r="N200" t="s">
        <v>7713</v>
      </c>
      <c r="O200" t="s">
        <v>7697</v>
      </c>
      <c r="P200" t="s">
        <v>7698</v>
      </c>
      <c r="Q200" t="s">
        <v>8106</v>
      </c>
      <c r="R200">
        <v>103</v>
      </c>
      <c r="S200" t="s">
        <v>7700</v>
      </c>
      <c r="T200" t="s">
        <v>7701</v>
      </c>
      <c r="U200">
        <v>1</v>
      </c>
      <c r="V200">
        <v>10</v>
      </c>
      <c r="W200" t="s">
        <v>7702</v>
      </c>
      <c r="X200" t="s">
        <v>81</v>
      </c>
      <c r="Y200" t="s">
        <v>7703</v>
      </c>
      <c r="Z200" t="s">
        <v>8309</v>
      </c>
      <c r="AA200" t="s">
        <v>8108</v>
      </c>
      <c r="AB200" t="s">
        <v>8310</v>
      </c>
    </row>
    <row r="201" spans="1:28">
      <c r="A201" s="241">
        <v>45965</v>
      </c>
      <c r="B201" t="s">
        <v>8311</v>
      </c>
      <c r="C201" t="s">
        <v>7754</v>
      </c>
      <c r="D201" t="s">
        <v>7755</v>
      </c>
      <c r="E201" t="s">
        <v>7756</v>
      </c>
      <c r="F201">
        <v>4</v>
      </c>
      <c r="G201">
        <v>1444</v>
      </c>
      <c r="H201">
        <v>0</v>
      </c>
      <c r="I201" s="165">
        <v>5776</v>
      </c>
      <c r="J201" t="s">
        <v>7723</v>
      </c>
      <c r="K201">
        <v>1</v>
      </c>
      <c r="L201">
        <v>125</v>
      </c>
      <c r="M201" t="s">
        <v>7724</v>
      </c>
      <c r="N201" t="s">
        <v>7713</v>
      </c>
      <c r="O201" t="s">
        <v>7697</v>
      </c>
      <c r="P201" t="s">
        <v>7698</v>
      </c>
      <c r="Q201" t="s">
        <v>8106</v>
      </c>
      <c r="R201">
        <v>103</v>
      </c>
      <c r="S201" t="s">
        <v>7700</v>
      </c>
      <c r="T201" t="s">
        <v>7701</v>
      </c>
      <c r="U201">
        <v>1</v>
      </c>
      <c r="V201">
        <v>4</v>
      </c>
      <c r="W201" t="s">
        <v>7702</v>
      </c>
      <c r="X201" t="s">
        <v>209</v>
      </c>
      <c r="Y201" t="s">
        <v>7703</v>
      </c>
      <c r="Z201" t="s">
        <v>8312</v>
      </c>
      <c r="AA201" t="s">
        <v>8108</v>
      </c>
      <c r="AB201" t="s">
        <v>8313</v>
      </c>
    </row>
    <row r="202" spans="1:28">
      <c r="A202" s="241">
        <v>45965</v>
      </c>
      <c r="B202" t="s">
        <v>8314</v>
      </c>
      <c r="C202" t="s">
        <v>7800</v>
      </c>
      <c r="D202" t="s">
        <v>7801</v>
      </c>
      <c r="E202" t="s">
        <v>7802</v>
      </c>
      <c r="F202">
        <v>4</v>
      </c>
      <c r="G202">
        <v>1092.44</v>
      </c>
      <c r="H202">
        <v>0</v>
      </c>
      <c r="I202" s="165">
        <v>4369.76</v>
      </c>
      <c r="J202" t="s">
        <v>7723</v>
      </c>
      <c r="K202">
        <v>1</v>
      </c>
      <c r="L202">
        <v>125</v>
      </c>
      <c r="M202" t="s">
        <v>7724</v>
      </c>
      <c r="N202" t="s">
        <v>7713</v>
      </c>
      <c r="O202" t="s">
        <v>7697</v>
      </c>
      <c r="P202" t="s">
        <v>7698</v>
      </c>
      <c r="Q202" t="s">
        <v>8106</v>
      </c>
      <c r="R202">
        <v>103</v>
      </c>
      <c r="S202" t="s">
        <v>7700</v>
      </c>
      <c r="T202" t="s">
        <v>7701</v>
      </c>
      <c r="U202">
        <v>1</v>
      </c>
      <c r="V202">
        <v>4</v>
      </c>
      <c r="W202" t="s">
        <v>7702</v>
      </c>
      <c r="X202" t="s">
        <v>329</v>
      </c>
      <c r="Y202" t="s">
        <v>7703</v>
      </c>
      <c r="Z202" t="s">
        <v>8315</v>
      </c>
      <c r="AA202" t="s">
        <v>8108</v>
      </c>
      <c r="AB202" t="s">
        <v>8316</v>
      </c>
    </row>
    <row r="203" spans="1:28">
      <c r="A203" s="241">
        <v>45965</v>
      </c>
      <c r="B203" t="s">
        <v>8317</v>
      </c>
      <c r="C203" t="s">
        <v>7787</v>
      </c>
      <c r="D203" t="s">
        <v>7788</v>
      </c>
      <c r="E203" t="s">
        <v>7789</v>
      </c>
      <c r="F203">
        <v>2</v>
      </c>
      <c r="G203">
        <v>3025.21</v>
      </c>
      <c r="H203">
        <v>0</v>
      </c>
      <c r="I203" s="165">
        <v>6050.42</v>
      </c>
      <c r="J203" t="s">
        <v>7937</v>
      </c>
      <c r="K203">
        <v>1</v>
      </c>
      <c r="L203">
        <v>211</v>
      </c>
      <c r="M203" t="s">
        <v>7938</v>
      </c>
      <c r="N203" t="s">
        <v>7939</v>
      </c>
      <c r="O203" t="s">
        <v>7697</v>
      </c>
      <c r="P203" t="s">
        <v>7698</v>
      </c>
      <c r="Q203" t="s">
        <v>8143</v>
      </c>
      <c r="R203">
        <v>409</v>
      </c>
      <c r="S203" t="s">
        <v>7700</v>
      </c>
      <c r="T203" t="s">
        <v>7715</v>
      </c>
      <c r="U203">
        <v>1</v>
      </c>
      <c r="V203">
        <v>2</v>
      </c>
      <c r="W203" t="s">
        <v>7702</v>
      </c>
      <c r="X203" t="s">
        <v>49</v>
      </c>
      <c r="Y203" t="s">
        <v>7703</v>
      </c>
      <c r="Z203" t="s">
        <v>8318</v>
      </c>
      <c r="AA203" t="s">
        <v>8145</v>
      </c>
      <c r="AB203" t="s">
        <v>49</v>
      </c>
    </row>
    <row r="204" spans="1:28">
      <c r="A204" s="241">
        <v>45965</v>
      </c>
      <c r="B204" t="s">
        <v>8317</v>
      </c>
      <c r="C204" t="s">
        <v>7883</v>
      </c>
      <c r="D204" t="s">
        <v>7884</v>
      </c>
      <c r="E204" t="s">
        <v>7885</v>
      </c>
      <c r="F204">
        <v>2</v>
      </c>
      <c r="G204">
        <v>3025.21</v>
      </c>
      <c r="H204">
        <v>0</v>
      </c>
      <c r="I204" s="165">
        <v>6050.42</v>
      </c>
      <c r="J204" t="s">
        <v>7937</v>
      </c>
      <c r="K204">
        <v>1</v>
      </c>
      <c r="L204">
        <v>211</v>
      </c>
      <c r="M204" t="s">
        <v>7938</v>
      </c>
      <c r="N204" t="s">
        <v>7939</v>
      </c>
      <c r="O204" t="s">
        <v>7697</v>
      </c>
      <c r="P204" t="s">
        <v>7698</v>
      </c>
      <c r="Q204" t="s">
        <v>8143</v>
      </c>
      <c r="R204">
        <v>409</v>
      </c>
      <c r="S204" t="s">
        <v>7700</v>
      </c>
      <c r="T204" t="s">
        <v>7715</v>
      </c>
      <c r="U204">
        <v>1</v>
      </c>
      <c r="V204">
        <v>2</v>
      </c>
      <c r="W204" t="s">
        <v>7702</v>
      </c>
      <c r="X204" t="s">
        <v>49</v>
      </c>
      <c r="Y204" t="s">
        <v>7703</v>
      </c>
      <c r="Z204" t="s">
        <v>8318</v>
      </c>
      <c r="AA204" t="s">
        <v>8145</v>
      </c>
      <c r="AB204" t="s">
        <v>49</v>
      </c>
    </row>
    <row r="205" spans="1:28">
      <c r="A205" s="241">
        <v>45965</v>
      </c>
      <c r="B205" t="s">
        <v>8317</v>
      </c>
      <c r="C205" t="s">
        <v>7781</v>
      </c>
      <c r="D205" t="s">
        <v>7782</v>
      </c>
      <c r="E205" t="s">
        <v>7783</v>
      </c>
      <c r="F205">
        <v>2</v>
      </c>
      <c r="G205">
        <v>3025.21</v>
      </c>
      <c r="H205">
        <v>0</v>
      </c>
      <c r="I205" s="165">
        <v>6050.42</v>
      </c>
      <c r="J205" t="s">
        <v>7937</v>
      </c>
      <c r="K205">
        <v>1</v>
      </c>
      <c r="L205">
        <v>211</v>
      </c>
      <c r="M205" t="s">
        <v>7938</v>
      </c>
      <c r="N205" t="s">
        <v>7939</v>
      </c>
      <c r="O205" t="s">
        <v>7697</v>
      </c>
      <c r="P205" t="s">
        <v>7698</v>
      </c>
      <c r="Q205" t="s">
        <v>8143</v>
      </c>
      <c r="R205">
        <v>409</v>
      </c>
      <c r="S205" t="s">
        <v>7700</v>
      </c>
      <c r="T205" t="s">
        <v>7715</v>
      </c>
      <c r="U205">
        <v>1</v>
      </c>
      <c r="V205">
        <v>2</v>
      </c>
      <c r="W205" t="s">
        <v>7702</v>
      </c>
      <c r="X205" t="s">
        <v>49</v>
      </c>
      <c r="Y205" t="s">
        <v>7703</v>
      </c>
      <c r="Z205" t="s">
        <v>8318</v>
      </c>
      <c r="AA205" t="s">
        <v>8145</v>
      </c>
      <c r="AB205" t="s">
        <v>49</v>
      </c>
    </row>
    <row r="206" spans="1:28">
      <c r="A206" s="241">
        <v>45965</v>
      </c>
      <c r="B206" t="s">
        <v>8317</v>
      </c>
      <c r="C206" t="s">
        <v>7999</v>
      </c>
      <c r="D206" t="s">
        <v>8000</v>
      </c>
      <c r="E206" t="s">
        <v>8001</v>
      </c>
      <c r="F206">
        <v>4</v>
      </c>
      <c r="G206">
        <v>1640</v>
      </c>
      <c r="H206">
        <v>0</v>
      </c>
      <c r="I206" s="165">
        <v>6560</v>
      </c>
      <c r="J206" t="s">
        <v>7937</v>
      </c>
      <c r="K206">
        <v>1</v>
      </c>
      <c r="L206">
        <v>211</v>
      </c>
      <c r="M206" t="s">
        <v>7938</v>
      </c>
      <c r="N206" t="s">
        <v>7939</v>
      </c>
      <c r="O206" t="s">
        <v>7697</v>
      </c>
      <c r="P206" t="s">
        <v>7698</v>
      </c>
      <c r="Q206" t="s">
        <v>8143</v>
      </c>
      <c r="R206">
        <v>409</v>
      </c>
      <c r="S206" t="s">
        <v>7700</v>
      </c>
      <c r="T206" t="s">
        <v>7701</v>
      </c>
      <c r="U206">
        <v>1</v>
      </c>
      <c r="V206">
        <v>4</v>
      </c>
      <c r="W206" t="s">
        <v>7702</v>
      </c>
      <c r="X206" t="s">
        <v>49</v>
      </c>
      <c r="Y206" t="s">
        <v>7703</v>
      </c>
      <c r="Z206" t="s">
        <v>8318</v>
      </c>
      <c r="AA206" t="s">
        <v>8145</v>
      </c>
      <c r="AB206" t="s">
        <v>49</v>
      </c>
    </row>
    <row r="207" spans="1:28">
      <c r="A207" s="241">
        <v>45965</v>
      </c>
      <c r="B207" t="s">
        <v>8319</v>
      </c>
      <c r="C207" t="s">
        <v>7883</v>
      </c>
      <c r="D207" t="s">
        <v>7884</v>
      </c>
      <c r="E207" t="s">
        <v>7885</v>
      </c>
      <c r="F207">
        <v>3</v>
      </c>
      <c r="G207">
        <v>3025.21</v>
      </c>
      <c r="H207">
        <v>0</v>
      </c>
      <c r="I207" s="165">
        <v>9075.6299999999992</v>
      </c>
      <c r="J207" t="s">
        <v>7816</v>
      </c>
      <c r="K207">
        <v>1</v>
      </c>
      <c r="L207">
        <v>125</v>
      </c>
      <c r="M207" t="s">
        <v>7724</v>
      </c>
      <c r="N207" t="s">
        <v>7713</v>
      </c>
      <c r="O207" t="s">
        <v>7697</v>
      </c>
      <c r="P207" t="s">
        <v>7698</v>
      </c>
      <c r="Q207" t="s">
        <v>8039</v>
      </c>
      <c r="R207">
        <v>107</v>
      </c>
      <c r="S207" t="s">
        <v>7700</v>
      </c>
      <c r="T207" t="s">
        <v>7715</v>
      </c>
      <c r="U207">
        <v>1</v>
      </c>
      <c r="V207">
        <v>3</v>
      </c>
      <c r="W207" t="s">
        <v>7702</v>
      </c>
      <c r="X207" t="s">
        <v>102</v>
      </c>
      <c r="Y207" t="s">
        <v>7703</v>
      </c>
      <c r="Z207" t="s">
        <v>8320</v>
      </c>
      <c r="AA207" t="s">
        <v>8041</v>
      </c>
      <c r="AB207" t="s">
        <v>8321</v>
      </c>
    </row>
    <row r="208" spans="1:28">
      <c r="A208" s="241">
        <v>45965</v>
      </c>
      <c r="B208" t="s">
        <v>8319</v>
      </c>
      <c r="C208" t="s">
        <v>7787</v>
      </c>
      <c r="D208" t="s">
        <v>7788</v>
      </c>
      <c r="E208" t="s">
        <v>7789</v>
      </c>
      <c r="F208">
        <v>3</v>
      </c>
      <c r="G208">
        <v>3025.21</v>
      </c>
      <c r="H208">
        <v>0</v>
      </c>
      <c r="I208" s="165">
        <v>9075.6299999999992</v>
      </c>
      <c r="J208" t="s">
        <v>7816</v>
      </c>
      <c r="K208">
        <v>1</v>
      </c>
      <c r="L208">
        <v>125</v>
      </c>
      <c r="M208" t="s">
        <v>7724</v>
      </c>
      <c r="N208" t="s">
        <v>7713</v>
      </c>
      <c r="O208" t="s">
        <v>7697</v>
      </c>
      <c r="P208" t="s">
        <v>7698</v>
      </c>
      <c r="Q208" t="s">
        <v>8039</v>
      </c>
      <c r="R208">
        <v>107</v>
      </c>
      <c r="S208" t="s">
        <v>7700</v>
      </c>
      <c r="T208" t="s">
        <v>7715</v>
      </c>
      <c r="U208">
        <v>1</v>
      </c>
      <c r="V208">
        <v>3</v>
      </c>
      <c r="W208" t="s">
        <v>7702</v>
      </c>
      <c r="X208" t="s">
        <v>102</v>
      </c>
      <c r="Y208" t="s">
        <v>7703</v>
      </c>
      <c r="Z208" t="s">
        <v>8320</v>
      </c>
      <c r="AA208" t="s">
        <v>8041</v>
      </c>
      <c r="AB208" t="s">
        <v>8321</v>
      </c>
    </row>
    <row r="209" spans="1:28">
      <c r="A209" s="241">
        <v>45965</v>
      </c>
      <c r="B209" t="s">
        <v>8319</v>
      </c>
      <c r="C209" t="s">
        <v>7886</v>
      </c>
      <c r="D209" t="s">
        <v>7887</v>
      </c>
      <c r="E209" t="s">
        <v>7888</v>
      </c>
      <c r="F209">
        <v>3</v>
      </c>
      <c r="G209">
        <v>3025.21</v>
      </c>
      <c r="H209">
        <v>0</v>
      </c>
      <c r="I209" s="165">
        <v>9075.6299999999992</v>
      </c>
      <c r="J209" t="s">
        <v>7816</v>
      </c>
      <c r="K209">
        <v>1</v>
      </c>
      <c r="L209">
        <v>125</v>
      </c>
      <c r="M209" t="s">
        <v>7724</v>
      </c>
      <c r="N209" t="s">
        <v>7713</v>
      </c>
      <c r="O209" t="s">
        <v>7697</v>
      </c>
      <c r="P209" t="s">
        <v>7698</v>
      </c>
      <c r="Q209" t="s">
        <v>8039</v>
      </c>
      <c r="R209">
        <v>107</v>
      </c>
      <c r="S209" t="s">
        <v>7700</v>
      </c>
      <c r="T209" t="s">
        <v>7715</v>
      </c>
      <c r="U209">
        <v>1</v>
      </c>
      <c r="V209">
        <v>3</v>
      </c>
      <c r="W209" t="s">
        <v>7702</v>
      </c>
      <c r="X209" t="s">
        <v>102</v>
      </c>
      <c r="Y209" t="s">
        <v>7703</v>
      </c>
      <c r="Z209" t="s">
        <v>8320</v>
      </c>
      <c r="AA209" t="s">
        <v>8041</v>
      </c>
      <c r="AB209" t="s">
        <v>8321</v>
      </c>
    </row>
    <row r="210" spans="1:28">
      <c r="A210" s="241">
        <v>45965</v>
      </c>
      <c r="B210" t="s">
        <v>8322</v>
      </c>
      <c r="C210" t="s">
        <v>8323</v>
      </c>
      <c r="D210" t="s">
        <v>8324</v>
      </c>
      <c r="E210" t="s">
        <v>8325</v>
      </c>
      <c r="F210">
        <v>12</v>
      </c>
      <c r="G210">
        <v>1677</v>
      </c>
      <c r="H210">
        <v>2012.4</v>
      </c>
      <c r="I210" s="165">
        <v>18111.599999999999</v>
      </c>
      <c r="J210" t="s">
        <v>7816</v>
      </c>
      <c r="K210">
        <v>1</v>
      </c>
      <c r="L210">
        <v>125</v>
      </c>
      <c r="M210" t="s">
        <v>7724</v>
      </c>
      <c r="N210" t="s">
        <v>7713</v>
      </c>
      <c r="O210" t="s">
        <v>7697</v>
      </c>
      <c r="P210" t="s">
        <v>7698</v>
      </c>
      <c r="Q210" t="s">
        <v>8039</v>
      </c>
      <c r="R210">
        <v>107</v>
      </c>
      <c r="S210" t="s">
        <v>7700</v>
      </c>
      <c r="T210" t="s">
        <v>7811</v>
      </c>
      <c r="U210">
        <v>1</v>
      </c>
      <c r="V210">
        <v>12</v>
      </c>
      <c r="W210" t="s">
        <v>7702</v>
      </c>
      <c r="X210" t="s">
        <v>93</v>
      </c>
      <c r="Y210" t="s">
        <v>7703</v>
      </c>
      <c r="Z210" t="s">
        <v>8326</v>
      </c>
      <c r="AA210" t="s">
        <v>8041</v>
      </c>
      <c r="AB210" t="s">
        <v>8327</v>
      </c>
    </row>
    <row r="211" spans="1:28">
      <c r="A211" s="241">
        <v>45965</v>
      </c>
      <c r="B211" t="s">
        <v>8328</v>
      </c>
      <c r="C211" t="s">
        <v>8329</v>
      </c>
      <c r="D211" t="s">
        <v>8330</v>
      </c>
      <c r="E211" t="s">
        <v>8331</v>
      </c>
      <c r="F211">
        <v>2</v>
      </c>
      <c r="G211">
        <v>33667.199999999997</v>
      </c>
      <c r="H211">
        <v>3366.72</v>
      </c>
      <c r="I211" s="165">
        <v>63967.68</v>
      </c>
      <c r="J211" t="s">
        <v>8061</v>
      </c>
      <c r="K211">
        <v>1</v>
      </c>
      <c r="L211">
        <v>166</v>
      </c>
      <c r="M211" t="s">
        <v>8062</v>
      </c>
      <c r="N211" t="s">
        <v>7745</v>
      </c>
      <c r="O211" t="s">
        <v>7697</v>
      </c>
      <c r="P211" t="s">
        <v>7698</v>
      </c>
      <c r="Q211" t="s">
        <v>8063</v>
      </c>
      <c r="R211">
        <v>905</v>
      </c>
      <c r="S211" t="s">
        <v>7700</v>
      </c>
      <c r="T211" t="s">
        <v>7726</v>
      </c>
      <c r="U211">
        <v>1</v>
      </c>
      <c r="V211">
        <v>2</v>
      </c>
      <c r="W211" t="s">
        <v>7702</v>
      </c>
      <c r="X211" t="s">
        <v>8332</v>
      </c>
      <c r="Y211" t="s">
        <v>7703</v>
      </c>
      <c r="Z211" t="s">
        <v>8333</v>
      </c>
      <c r="AA211" t="s">
        <v>8066</v>
      </c>
      <c r="AB211" t="s">
        <v>8334</v>
      </c>
    </row>
    <row r="212" spans="1:28">
      <c r="A212" s="241">
        <v>45965</v>
      </c>
      <c r="B212" t="s">
        <v>8335</v>
      </c>
      <c r="C212" t="s">
        <v>8336</v>
      </c>
      <c r="D212" t="s">
        <v>8337</v>
      </c>
      <c r="E212" t="s">
        <v>8338</v>
      </c>
      <c r="F212">
        <v>1</v>
      </c>
      <c r="G212">
        <v>15550</v>
      </c>
      <c r="H212">
        <v>0</v>
      </c>
      <c r="I212" s="165">
        <v>15550</v>
      </c>
      <c r="J212" t="s">
        <v>7851</v>
      </c>
      <c r="K212">
        <v>1</v>
      </c>
      <c r="L212">
        <v>126</v>
      </c>
      <c r="M212" t="s">
        <v>7744</v>
      </c>
      <c r="N212" t="s">
        <v>7745</v>
      </c>
      <c r="O212" t="s">
        <v>7697</v>
      </c>
      <c r="P212" t="s">
        <v>7698</v>
      </c>
      <c r="Q212" t="s">
        <v>8082</v>
      </c>
      <c r="R212">
        <v>934</v>
      </c>
      <c r="S212" t="s">
        <v>7700</v>
      </c>
      <c r="T212" t="s">
        <v>7726</v>
      </c>
      <c r="U212">
        <v>1</v>
      </c>
      <c r="V212">
        <v>1</v>
      </c>
      <c r="W212" t="s">
        <v>7702</v>
      </c>
      <c r="X212" t="s">
        <v>227</v>
      </c>
      <c r="Y212" t="s">
        <v>7703</v>
      </c>
      <c r="Z212" t="s">
        <v>8339</v>
      </c>
      <c r="AA212" t="s">
        <v>8084</v>
      </c>
      <c r="AB212" t="s">
        <v>8340</v>
      </c>
    </row>
    <row r="213" spans="1:28">
      <c r="A213" s="241">
        <v>45965</v>
      </c>
      <c r="B213" t="s">
        <v>8341</v>
      </c>
      <c r="C213" t="s">
        <v>7973</v>
      </c>
      <c r="D213" t="s">
        <v>7974</v>
      </c>
      <c r="E213" t="s">
        <v>7975</v>
      </c>
      <c r="F213">
        <v>1</v>
      </c>
      <c r="G213">
        <v>3400</v>
      </c>
      <c r="H213">
        <v>0</v>
      </c>
      <c r="I213" s="165">
        <v>3400</v>
      </c>
      <c r="J213" t="s">
        <v>7851</v>
      </c>
      <c r="K213">
        <v>1</v>
      </c>
      <c r="L213">
        <v>126</v>
      </c>
      <c r="M213" t="s">
        <v>7744</v>
      </c>
      <c r="N213" t="s">
        <v>7745</v>
      </c>
      <c r="O213" t="s">
        <v>7697</v>
      </c>
      <c r="P213" t="s">
        <v>7698</v>
      </c>
      <c r="Q213" t="s">
        <v>8082</v>
      </c>
      <c r="R213">
        <v>934</v>
      </c>
      <c r="S213" t="s">
        <v>7700</v>
      </c>
      <c r="T213" t="s">
        <v>7715</v>
      </c>
      <c r="U213">
        <v>1</v>
      </c>
      <c r="V213">
        <v>1</v>
      </c>
      <c r="W213" t="s">
        <v>7702</v>
      </c>
      <c r="X213" t="s">
        <v>229</v>
      </c>
      <c r="Y213" t="s">
        <v>7703</v>
      </c>
      <c r="Z213" t="s">
        <v>8342</v>
      </c>
      <c r="AA213" t="s">
        <v>8084</v>
      </c>
      <c r="AB213" t="s">
        <v>8343</v>
      </c>
    </row>
    <row r="214" spans="1:28">
      <c r="A214" s="241">
        <v>45965</v>
      </c>
      <c r="B214" t="s">
        <v>8344</v>
      </c>
      <c r="C214" t="s">
        <v>8193</v>
      </c>
      <c r="D214" t="s">
        <v>8194</v>
      </c>
      <c r="E214" t="s">
        <v>8195</v>
      </c>
      <c r="F214">
        <v>6</v>
      </c>
      <c r="G214">
        <v>3000</v>
      </c>
      <c r="H214">
        <v>0</v>
      </c>
      <c r="I214" s="165">
        <v>18000</v>
      </c>
      <c r="J214" t="s">
        <v>8166</v>
      </c>
      <c r="K214">
        <v>1</v>
      </c>
      <c r="L214">
        <v>126</v>
      </c>
      <c r="M214" t="s">
        <v>7744</v>
      </c>
      <c r="N214" t="s">
        <v>7745</v>
      </c>
      <c r="O214" t="s">
        <v>7697</v>
      </c>
      <c r="P214" t="s">
        <v>7698</v>
      </c>
      <c r="Q214" t="s">
        <v>8224</v>
      </c>
      <c r="R214">
        <v>923</v>
      </c>
      <c r="S214" t="s">
        <v>7700</v>
      </c>
      <c r="T214" t="s">
        <v>7726</v>
      </c>
      <c r="U214">
        <v>1</v>
      </c>
      <c r="V214">
        <v>6</v>
      </c>
      <c r="W214" t="s">
        <v>7702</v>
      </c>
      <c r="X214" t="s">
        <v>308</v>
      </c>
      <c r="Y214" t="s">
        <v>7703</v>
      </c>
      <c r="Z214" t="s">
        <v>8345</v>
      </c>
      <c r="AA214" t="s">
        <v>8226</v>
      </c>
      <c r="AB214" t="s">
        <v>8346</v>
      </c>
    </row>
    <row r="215" spans="1:28">
      <c r="A215" s="241">
        <v>45965</v>
      </c>
      <c r="B215" t="s">
        <v>8344</v>
      </c>
      <c r="C215" t="s">
        <v>7860</v>
      </c>
      <c r="D215" t="s">
        <v>7861</v>
      </c>
      <c r="E215" t="s">
        <v>7862</v>
      </c>
      <c r="F215">
        <v>20</v>
      </c>
      <c r="G215">
        <v>866.2</v>
      </c>
      <c r="H215">
        <v>0</v>
      </c>
      <c r="I215" s="165">
        <v>17324</v>
      </c>
      <c r="J215" t="s">
        <v>8166</v>
      </c>
      <c r="K215">
        <v>1</v>
      </c>
      <c r="L215">
        <v>126</v>
      </c>
      <c r="M215" t="s">
        <v>7744</v>
      </c>
      <c r="N215" t="s">
        <v>7745</v>
      </c>
      <c r="O215" t="s">
        <v>7697</v>
      </c>
      <c r="P215" t="s">
        <v>7698</v>
      </c>
      <c r="Q215" t="s">
        <v>8224</v>
      </c>
      <c r="R215">
        <v>923</v>
      </c>
      <c r="S215" t="s">
        <v>7700</v>
      </c>
      <c r="T215" t="s">
        <v>7701</v>
      </c>
      <c r="U215">
        <v>1</v>
      </c>
      <c r="V215">
        <v>20</v>
      </c>
      <c r="W215" t="s">
        <v>7702</v>
      </c>
      <c r="X215" t="s">
        <v>308</v>
      </c>
      <c r="Y215" t="s">
        <v>7703</v>
      </c>
      <c r="Z215" t="s">
        <v>8345</v>
      </c>
      <c r="AA215" t="s">
        <v>8226</v>
      </c>
      <c r="AB215" t="s">
        <v>8346</v>
      </c>
    </row>
    <row r="216" spans="1:28">
      <c r="A216" s="241">
        <v>45965</v>
      </c>
      <c r="B216" t="s">
        <v>8347</v>
      </c>
      <c r="C216" t="s">
        <v>7691</v>
      </c>
      <c r="D216" t="s">
        <v>7692</v>
      </c>
      <c r="E216" t="s">
        <v>7693</v>
      </c>
      <c r="F216">
        <v>6</v>
      </c>
      <c r="G216">
        <v>4327.7299999999996</v>
      </c>
      <c r="H216">
        <v>0</v>
      </c>
      <c r="I216" s="165">
        <v>25966.38</v>
      </c>
      <c r="J216" t="s">
        <v>7743</v>
      </c>
      <c r="K216">
        <v>1</v>
      </c>
      <c r="L216">
        <v>126</v>
      </c>
      <c r="M216" t="s">
        <v>7744</v>
      </c>
      <c r="N216" t="s">
        <v>7745</v>
      </c>
      <c r="O216" t="s">
        <v>7697</v>
      </c>
      <c r="P216" t="s">
        <v>7698</v>
      </c>
      <c r="Q216" t="s">
        <v>8055</v>
      </c>
      <c r="R216">
        <v>945</v>
      </c>
      <c r="S216" t="s">
        <v>7700</v>
      </c>
      <c r="T216" t="s">
        <v>7701</v>
      </c>
      <c r="U216">
        <v>1</v>
      </c>
      <c r="V216">
        <v>6</v>
      </c>
      <c r="W216" t="s">
        <v>7702</v>
      </c>
      <c r="X216" t="s">
        <v>210</v>
      </c>
      <c r="Y216" t="s">
        <v>7703</v>
      </c>
      <c r="Z216" t="s">
        <v>8348</v>
      </c>
      <c r="AA216" t="s">
        <v>8058</v>
      </c>
      <c r="AB216" t="s">
        <v>8349</v>
      </c>
    </row>
    <row r="217" spans="1:28">
      <c r="A217" s="241">
        <v>45965</v>
      </c>
      <c r="B217" t="s">
        <v>8347</v>
      </c>
      <c r="C217" t="s">
        <v>8051</v>
      </c>
      <c r="D217" t="s">
        <v>8052</v>
      </c>
      <c r="E217" t="s">
        <v>8053</v>
      </c>
      <c r="F217">
        <v>6</v>
      </c>
      <c r="G217">
        <v>5940</v>
      </c>
      <c r="H217">
        <v>0</v>
      </c>
      <c r="I217" s="165">
        <v>35640</v>
      </c>
      <c r="J217" t="s">
        <v>7743</v>
      </c>
      <c r="K217">
        <v>1</v>
      </c>
      <c r="L217">
        <v>126</v>
      </c>
      <c r="M217" t="s">
        <v>7744</v>
      </c>
      <c r="N217" t="s">
        <v>7745</v>
      </c>
      <c r="O217" t="s">
        <v>7697</v>
      </c>
      <c r="P217" t="s">
        <v>7698</v>
      </c>
      <c r="Q217" t="s">
        <v>8055</v>
      </c>
      <c r="R217">
        <v>945</v>
      </c>
      <c r="S217" t="s">
        <v>7700</v>
      </c>
      <c r="T217" t="s">
        <v>7701</v>
      </c>
      <c r="U217">
        <v>1</v>
      </c>
      <c r="V217">
        <v>6</v>
      </c>
      <c r="W217" t="s">
        <v>7702</v>
      </c>
      <c r="X217" t="s">
        <v>210</v>
      </c>
      <c r="Y217" t="s">
        <v>7703</v>
      </c>
      <c r="Z217" t="s">
        <v>8348</v>
      </c>
      <c r="AA217" t="s">
        <v>8058</v>
      </c>
      <c r="AB217" t="s">
        <v>8349</v>
      </c>
    </row>
    <row r="218" spans="1:28">
      <c r="A218" s="241">
        <v>45965</v>
      </c>
      <c r="B218" t="s">
        <v>8350</v>
      </c>
      <c r="C218" t="s">
        <v>7927</v>
      </c>
      <c r="D218" t="s">
        <v>7928</v>
      </c>
      <c r="E218" t="s">
        <v>7929</v>
      </c>
      <c r="F218">
        <v>2</v>
      </c>
      <c r="G218">
        <v>1344.54</v>
      </c>
      <c r="H218">
        <v>0</v>
      </c>
      <c r="I218" s="165">
        <v>2689.08</v>
      </c>
      <c r="J218" t="s">
        <v>8166</v>
      </c>
      <c r="K218">
        <v>1</v>
      </c>
      <c r="L218">
        <v>2</v>
      </c>
      <c r="M218" t="s">
        <v>8054</v>
      </c>
      <c r="N218" t="s">
        <v>7745</v>
      </c>
      <c r="O218" t="s">
        <v>7697</v>
      </c>
      <c r="P218" t="s">
        <v>7698</v>
      </c>
      <c r="Q218" t="s">
        <v>8167</v>
      </c>
      <c r="R218">
        <v>926</v>
      </c>
      <c r="S218" t="s">
        <v>7700</v>
      </c>
      <c r="T218" t="s">
        <v>7701</v>
      </c>
      <c r="U218">
        <v>1</v>
      </c>
      <c r="V218">
        <v>2</v>
      </c>
      <c r="W218" t="s">
        <v>7702</v>
      </c>
      <c r="X218" t="s">
        <v>8351</v>
      </c>
      <c r="Y218" t="s">
        <v>7703</v>
      </c>
      <c r="Z218" t="s">
        <v>8352</v>
      </c>
      <c r="AA218" t="s">
        <v>8170</v>
      </c>
      <c r="AB218" t="s">
        <v>8353</v>
      </c>
    </row>
    <row r="219" spans="1:28">
      <c r="A219" s="241">
        <v>45965</v>
      </c>
      <c r="B219" t="s">
        <v>8354</v>
      </c>
      <c r="C219" t="s">
        <v>7848</v>
      </c>
      <c r="D219" t="s">
        <v>7849</v>
      </c>
      <c r="E219" t="s">
        <v>7850</v>
      </c>
      <c r="F219">
        <v>12</v>
      </c>
      <c r="G219">
        <v>1260.5</v>
      </c>
      <c r="H219">
        <v>0</v>
      </c>
      <c r="I219" s="165">
        <v>15126</v>
      </c>
      <c r="J219" t="s">
        <v>8182</v>
      </c>
      <c r="K219">
        <v>1</v>
      </c>
      <c r="L219">
        <v>126</v>
      </c>
      <c r="M219" t="s">
        <v>7744</v>
      </c>
      <c r="N219" t="s">
        <v>7745</v>
      </c>
      <c r="O219" t="s">
        <v>7697</v>
      </c>
      <c r="P219" t="s">
        <v>7698</v>
      </c>
      <c r="Q219" t="s">
        <v>8263</v>
      </c>
      <c r="R219">
        <v>920</v>
      </c>
      <c r="S219" t="s">
        <v>7700</v>
      </c>
      <c r="T219" t="s">
        <v>7701</v>
      </c>
      <c r="U219">
        <v>1</v>
      </c>
      <c r="V219">
        <v>12</v>
      </c>
      <c r="W219" t="s">
        <v>7702</v>
      </c>
      <c r="X219" t="s">
        <v>172</v>
      </c>
      <c r="Y219" t="s">
        <v>7703</v>
      </c>
      <c r="Z219" t="s">
        <v>8355</v>
      </c>
      <c r="AA219" t="s">
        <v>8265</v>
      </c>
      <c r="AB219" t="s">
        <v>8356</v>
      </c>
    </row>
    <row r="220" spans="1:28">
      <c r="A220" s="241">
        <v>45965</v>
      </c>
      <c r="B220" t="s">
        <v>8357</v>
      </c>
      <c r="C220" t="s">
        <v>7848</v>
      </c>
      <c r="D220" t="s">
        <v>7849</v>
      </c>
      <c r="E220" t="s">
        <v>7850</v>
      </c>
      <c r="F220">
        <v>12</v>
      </c>
      <c r="G220">
        <v>1260.5</v>
      </c>
      <c r="H220">
        <v>0</v>
      </c>
      <c r="I220" s="165">
        <v>15126</v>
      </c>
      <c r="J220" t="s">
        <v>8166</v>
      </c>
      <c r="K220">
        <v>1</v>
      </c>
      <c r="L220">
        <v>2</v>
      </c>
      <c r="M220" t="s">
        <v>8054</v>
      </c>
      <c r="N220" t="s">
        <v>7745</v>
      </c>
      <c r="O220" t="s">
        <v>7697</v>
      </c>
      <c r="P220" t="s">
        <v>7698</v>
      </c>
      <c r="Q220" t="s">
        <v>8167</v>
      </c>
      <c r="R220">
        <v>926</v>
      </c>
      <c r="S220" t="s">
        <v>7700</v>
      </c>
      <c r="T220" t="s">
        <v>7701</v>
      </c>
      <c r="U220">
        <v>1</v>
      </c>
      <c r="V220">
        <v>12</v>
      </c>
      <c r="W220" t="s">
        <v>7702</v>
      </c>
      <c r="X220" t="s">
        <v>8358</v>
      </c>
      <c r="Y220" t="s">
        <v>7703</v>
      </c>
      <c r="Z220" t="s">
        <v>8359</v>
      </c>
      <c r="AA220" t="s">
        <v>8170</v>
      </c>
      <c r="AB220" t="s">
        <v>8360</v>
      </c>
    </row>
    <row r="221" spans="1:28">
      <c r="A221" s="241">
        <v>45965</v>
      </c>
      <c r="B221" t="s">
        <v>8361</v>
      </c>
      <c r="C221" t="s">
        <v>7883</v>
      </c>
      <c r="D221" t="s">
        <v>7884</v>
      </c>
      <c r="E221" t="s">
        <v>7885</v>
      </c>
      <c r="F221">
        <v>2</v>
      </c>
      <c r="G221">
        <v>3025.21</v>
      </c>
      <c r="H221">
        <v>0</v>
      </c>
      <c r="I221" s="165">
        <v>6050.42</v>
      </c>
      <c r="J221" t="s">
        <v>7816</v>
      </c>
      <c r="K221">
        <v>1</v>
      </c>
      <c r="L221">
        <v>125</v>
      </c>
      <c r="M221" t="s">
        <v>7724</v>
      </c>
      <c r="N221" t="s">
        <v>7713</v>
      </c>
      <c r="O221" t="s">
        <v>7697</v>
      </c>
      <c r="P221" t="s">
        <v>7698</v>
      </c>
      <c r="Q221" t="s">
        <v>8039</v>
      </c>
      <c r="R221">
        <v>107</v>
      </c>
      <c r="S221" t="s">
        <v>7700</v>
      </c>
      <c r="T221" t="s">
        <v>7715</v>
      </c>
      <c r="U221">
        <v>1</v>
      </c>
      <c r="V221">
        <v>2</v>
      </c>
      <c r="W221" t="s">
        <v>7702</v>
      </c>
      <c r="X221" t="s">
        <v>203</v>
      </c>
      <c r="Y221" t="s">
        <v>7703</v>
      </c>
      <c r="Z221" t="s">
        <v>8362</v>
      </c>
      <c r="AA221" t="s">
        <v>8041</v>
      </c>
      <c r="AB221" t="s">
        <v>8363</v>
      </c>
    </row>
    <row r="222" spans="1:28">
      <c r="A222" s="241">
        <v>45965</v>
      </c>
      <c r="B222" t="s">
        <v>8361</v>
      </c>
      <c r="C222" t="s">
        <v>7787</v>
      </c>
      <c r="D222" t="s">
        <v>7788</v>
      </c>
      <c r="E222" t="s">
        <v>7789</v>
      </c>
      <c r="F222">
        <v>2</v>
      </c>
      <c r="G222">
        <v>3025.21</v>
      </c>
      <c r="H222">
        <v>0</v>
      </c>
      <c r="I222" s="165">
        <v>6050.42</v>
      </c>
      <c r="J222" t="s">
        <v>7816</v>
      </c>
      <c r="K222">
        <v>1</v>
      </c>
      <c r="L222">
        <v>125</v>
      </c>
      <c r="M222" t="s">
        <v>7724</v>
      </c>
      <c r="N222" t="s">
        <v>7713</v>
      </c>
      <c r="O222" t="s">
        <v>7697</v>
      </c>
      <c r="P222" t="s">
        <v>7698</v>
      </c>
      <c r="Q222" t="s">
        <v>8039</v>
      </c>
      <c r="R222">
        <v>107</v>
      </c>
      <c r="S222" t="s">
        <v>7700</v>
      </c>
      <c r="T222" t="s">
        <v>7715</v>
      </c>
      <c r="U222">
        <v>1</v>
      </c>
      <c r="V222">
        <v>2</v>
      </c>
      <c r="W222" t="s">
        <v>7702</v>
      </c>
      <c r="X222" t="s">
        <v>203</v>
      </c>
      <c r="Y222" t="s">
        <v>7703</v>
      </c>
      <c r="Z222" t="s">
        <v>8362</v>
      </c>
      <c r="AA222" t="s">
        <v>8041</v>
      </c>
      <c r="AB222" t="s">
        <v>8363</v>
      </c>
    </row>
    <row r="223" spans="1:28">
      <c r="A223" s="241">
        <v>45965</v>
      </c>
      <c r="B223" t="s">
        <v>8364</v>
      </c>
      <c r="C223" t="s">
        <v>7848</v>
      </c>
      <c r="D223" t="s">
        <v>7849</v>
      </c>
      <c r="E223" t="s">
        <v>7850</v>
      </c>
      <c r="F223">
        <v>3</v>
      </c>
      <c r="G223">
        <v>1260.5</v>
      </c>
      <c r="H223">
        <v>0</v>
      </c>
      <c r="I223" s="165">
        <v>3781.5</v>
      </c>
      <c r="J223" t="s">
        <v>7816</v>
      </c>
      <c r="K223">
        <v>1</v>
      </c>
      <c r="L223">
        <v>125</v>
      </c>
      <c r="M223" t="s">
        <v>7724</v>
      </c>
      <c r="N223" t="s">
        <v>7713</v>
      </c>
      <c r="O223" t="s">
        <v>7697</v>
      </c>
      <c r="P223" t="s">
        <v>7698</v>
      </c>
      <c r="Q223" t="s">
        <v>8039</v>
      </c>
      <c r="R223">
        <v>107</v>
      </c>
      <c r="S223" t="s">
        <v>7700</v>
      </c>
      <c r="T223" t="s">
        <v>7701</v>
      </c>
      <c r="U223">
        <v>1</v>
      </c>
      <c r="V223">
        <v>3</v>
      </c>
      <c r="W223" t="s">
        <v>7702</v>
      </c>
      <c r="X223" t="s">
        <v>177</v>
      </c>
      <c r="Y223" t="s">
        <v>7703</v>
      </c>
      <c r="Z223" t="s">
        <v>8365</v>
      </c>
      <c r="AA223" t="s">
        <v>8041</v>
      </c>
      <c r="AB223" t="s">
        <v>8366</v>
      </c>
    </row>
    <row r="224" spans="1:28">
      <c r="A224" s="241">
        <v>45965</v>
      </c>
      <c r="B224" t="s">
        <v>8364</v>
      </c>
      <c r="C224" t="s">
        <v>8268</v>
      </c>
      <c r="D224" t="s">
        <v>8269</v>
      </c>
      <c r="E224" t="s">
        <v>8270</v>
      </c>
      <c r="F224">
        <v>4</v>
      </c>
      <c r="G224">
        <v>864</v>
      </c>
      <c r="H224">
        <v>0</v>
      </c>
      <c r="I224" s="165">
        <v>3456</v>
      </c>
      <c r="J224" t="s">
        <v>7816</v>
      </c>
      <c r="K224">
        <v>1</v>
      </c>
      <c r="L224">
        <v>125</v>
      </c>
      <c r="M224" t="s">
        <v>7724</v>
      </c>
      <c r="N224" t="s">
        <v>7713</v>
      </c>
      <c r="O224" t="s">
        <v>7697</v>
      </c>
      <c r="P224" t="s">
        <v>7698</v>
      </c>
      <c r="Q224" t="s">
        <v>8039</v>
      </c>
      <c r="R224">
        <v>107</v>
      </c>
      <c r="S224" t="s">
        <v>7700</v>
      </c>
      <c r="T224" t="s">
        <v>7701</v>
      </c>
      <c r="U224">
        <v>1</v>
      </c>
      <c r="V224">
        <v>4</v>
      </c>
      <c r="W224" t="s">
        <v>7702</v>
      </c>
      <c r="X224" t="s">
        <v>177</v>
      </c>
      <c r="Y224" t="s">
        <v>7703</v>
      </c>
      <c r="Z224" t="s">
        <v>8365</v>
      </c>
      <c r="AA224" t="s">
        <v>8041</v>
      </c>
      <c r="AB224" t="s">
        <v>8366</v>
      </c>
    </row>
    <row r="225" spans="1:28">
      <c r="A225" s="241">
        <v>45965</v>
      </c>
      <c r="B225" t="s">
        <v>8364</v>
      </c>
      <c r="C225" t="s">
        <v>7927</v>
      </c>
      <c r="D225" t="s">
        <v>7928</v>
      </c>
      <c r="E225" t="s">
        <v>7929</v>
      </c>
      <c r="F225">
        <v>2</v>
      </c>
      <c r="G225">
        <v>1344.54</v>
      </c>
      <c r="H225">
        <v>0</v>
      </c>
      <c r="I225" s="165">
        <v>2689.08</v>
      </c>
      <c r="J225" t="s">
        <v>7816</v>
      </c>
      <c r="K225">
        <v>1</v>
      </c>
      <c r="L225">
        <v>125</v>
      </c>
      <c r="M225" t="s">
        <v>7724</v>
      </c>
      <c r="N225" t="s">
        <v>7713</v>
      </c>
      <c r="O225" t="s">
        <v>7697</v>
      </c>
      <c r="P225" t="s">
        <v>7698</v>
      </c>
      <c r="Q225" t="s">
        <v>8039</v>
      </c>
      <c r="R225">
        <v>107</v>
      </c>
      <c r="S225" t="s">
        <v>7700</v>
      </c>
      <c r="T225" t="s">
        <v>7701</v>
      </c>
      <c r="U225">
        <v>1</v>
      </c>
      <c r="V225">
        <v>2</v>
      </c>
      <c r="W225" t="s">
        <v>7702</v>
      </c>
      <c r="X225" t="s">
        <v>177</v>
      </c>
      <c r="Y225" t="s">
        <v>7703</v>
      </c>
      <c r="Z225" t="s">
        <v>8365</v>
      </c>
      <c r="AA225" t="s">
        <v>8041</v>
      </c>
      <c r="AB225" t="s">
        <v>8366</v>
      </c>
    </row>
    <row r="226" spans="1:28">
      <c r="A226" s="241">
        <v>45965</v>
      </c>
      <c r="B226" t="s">
        <v>8364</v>
      </c>
      <c r="C226" t="s">
        <v>8367</v>
      </c>
      <c r="D226" t="s">
        <v>8368</v>
      </c>
      <c r="E226" t="s">
        <v>8369</v>
      </c>
      <c r="F226">
        <v>2</v>
      </c>
      <c r="G226">
        <v>5121</v>
      </c>
      <c r="H226">
        <v>0</v>
      </c>
      <c r="I226" s="165">
        <v>10242</v>
      </c>
      <c r="J226" t="s">
        <v>7816</v>
      </c>
      <c r="K226">
        <v>1</v>
      </c>
      <c r="L226">
        <v>125</v>
      </c>
      <c r="M226" t="s">
        <v>7724</v>
      </c>
      <c r="N226" t="s">
        <v>7713</v>
      </c>
      <c r="O226" t="s">
        <v>7697</v>
      </c>
      <c r="P226" t="s">
        <v>7698</v>
      </c>
      <c r="Q226" t="s">
        <v>8039</v>
      </c>
      <c r="R226">
        <v>107</v>
      </c>
      <c r="S226" t="s">
        <v>7700</v>
      </c>
      <c r="T226" t="s">
        <v>7701</v>
      </c>
      <c r="U226">
        <v>1</v>
      </c>
      <c r="V226">
        <v>2</v>
      </c>
      <c r="W226" t="s">
        <v>7702</v>
      </c>
      <c r="X226" t="s">
        <v>177</v>
      </c>
      <c r="Y226" t="s">
        <v>7703</v>
      </c>
      <c r="Z226" t="s">
        <v>8365</v>
      </c>
      <c r="AA226" t="s">
        <v>8041</v>
      </c>
      <c r="AB226" t="s">
        <v>8366</v>
      </c>
    </row>
    <row r="227" spans="1:28">
      <c r="A227" s="241">
        <v>45965</v>
      </c>
      <c r="B227" t="s">
        <v>8370</v>
      </c>
      <c r="C227" t="s">
        <v>8193</v>
      </c>
      <c r="D227" t="s">
        <v>8194</v>
      </c>
      <c r="E227" t="s">
        <v>8195</v>
      </c>
      <c r="F227">
        <v>2</v>
      </c>
      <c r="G227">
        <v>3000</v>
      </c>
      <c r="H227">
        <v>0</v>
      </c>
      <c r="I227" s="165">
        <v>6000</v>
      </c>
      <c r="J227" t="s">
        <v>8271</v>
      </c>
      <c r="K227">
        <v>1</v>
      </c>
      <c r="L227">
        <v>126</v>
      </c>
      <c r="M227" t="s">
        <v>7744</v>
      </c>
      <c r="N227" t="s">
        <v>7745</v>
      </c>
      <c r="O227" t="s">
        <v>7697</v>
      </c>
      <c r="P227" t="s">
        <v>7698</v>
      </c>
      <c r="Q227" t="s">
        <v>8272</v>
      </c>
      <c r="R227">
        <v>935</v>
      </c>
      <c r="S227" t="s">
        <v>7700</v>
      </c>
      <c r="T227" t="s">
        <v>7726</v>
      </c>
      <c r="U227">
        <v>1</v>
      </c>
      <c r="V227">
        <v>2</v>
      </c>
      <c r="W227" t="s">
        <v>7702</v>
      </c>
      <c r="X227" t="s">
        <v>328</v>
      </c>
      <c r="Y227" t="s">
        <v>7703</v>
      </c>
      <c r="Z227" t="s">
        <v>8371</v>
      </c>
      <c r="AA227" t="s">
        <v>8274</v>
      </c>
      <c r="AB227" t="s">
        <v>328</v>
      </c>
    </row>
    <row r="228" spans="1:28">
      <c r="A228" s="241">
        <v>45965</v>
      </c>
      <c r="B228" t="s">
        <v>8370</v>
      </c>
      <c r="C228" t="s">
        <v>7917</v>
      </c>
      <c r="D228" t="s">
        <v>7918</v>
      </c>
      <c r="E228" t="s">
        <v>7919</v>
      </c>
      <c r="F228">
        <v>2</v>
      </c>
      <c r="G228">
        <v>3000</v>
      </c>
      <c r="H228">
        <v>0</v>
      </c>
      <c r="I228" s="165">
        <v>6000</v>
      </c>
      <c r="J228" t="s">
        <v>8271</v>
      </c>
      <c r="K228">
        <v>1</v>
      </c>
      <c r="L228">
        <v>126</v>
      </c>
      <c r="M228" t="s">
        <v>7744</v>
      </c>
      <c r="N228" t="s">
        <v>7745</v>
      </c>
      <c r="O228" t="s">
        <v>7697</v>
      </c>
      <c r="P228" t="s">
        <v>7698</v>
      </c>
      <c r="Q228" t="s">
        <v>8272</v>
      </c>
      <c r="R228">
        <v>935</v>
      </c>
      <c r="S228" t="s">
        <v>7700</v>
      </c>
      <c r="T228" t="s">
        <v>7726</v>
      </c>
      <c r="U228">
        <v>1</v>
      </c>
      <c r="V228">
        <v>2</v>
      </c>
      <c r="W228" t="s">
        <v>7702</v>
      </c>
      <c r="X228" t="s">
        <v>328</v>
      </c>
      <c r="Y228" t="s">
        <v>7703</v>
      </c>
      <c r="Z228" t="s">
        <v>8371</v>
      </c>
      <c r="AA228" t="s">
        <v>8274</v>
      </c>
      <c r="AB228" t="s">
        <v>328</v>
      </c>
    </row>
    <row r="229" spans="1:28">
      <c r="A229" s="241">
        <v>45965</v>
      </c>
      <c r="B229" t="s">
        <v>8370</v>
      </c>
      <c r="C229" t="s">
        <v>8205</v>
      </c>
      <c r="D229" t="s">
        <v>8206</v>
      </c>
      <c r="E229" t="s">
        <v>8207</v>
      </c>
      <c r="F229">
        <v>2</v>
      </c>
      <c r="G229">
        <v>3000</v>
      </c>
      <c r="H229">
        <v>0</v>
      </c>
      <c r="I229" s="165">
        <v>6000</v>
      </c>
      <c r="J229" t="s">
        <v>8271</v>
      </c>
      <c r="K229">
        <v>1</v>
      </c>
      <c r="L229">
        <v>126</v>
      </c>
      <c r="M229" t="s">
        <v>7744</v>
      </c>
      <c r="N229" t="s">
        <v>7745</v>
      </c>
      <c r="O229" t="s">
        <v>7697</v>
      </c>
      <c r="P229" t="s">
        <v>7698</v>
      </c>
      <c r="Q229" t="s">
        <v>8272</v>
      </c>
      <c r="R229">
        <v>935</v>
      </c>
      <c r="S229" t="s">
        <v>7700</v>
      </c>
      <c r="T229" t="s">
        <v>7726</v>
      </c>
      <c r="U229">
        <v>1</v>
      </c>
      <c r="V229">
        <v>2</v>
      </c>
      <c r="W229" t="s">
        <v>7702</v>
      </c>
      <c r="X229" t="s">
        <v>328</v>
      </c>
      <c r="Y229" t="s">
        <v>7703</v>
      </c>
      <c r="Z229" t="s">
        <v>8371</v>
      </c>
      <c r="AA229" t="s">
        <v>8274</v>
      </c>
      <c r="AB229" t="s">
        <v>328</v>
      </c>
    </row>
    <row r="230" spans="1:28">
      <c r="A230" s="241">
        <v>45965</v>
      </c>
      <c r="B230" t="s">
        <v>8370</v>
      </c>
      <c r="C230" t="s">
        <v>7868</v>
      </c>
      <c r="D230" t="s">
        <v>7869</v>
      </c>
      <c r="E230" t="s">
        <v>7870</v>
      </c>
      <c r="F230">
        <v>2</v>
      </c>
      <c r="G230">
        <v>3000</v>
      </c>
      <c r="H230">
        <v>0</v>
      </c>
      <c r="I230" s="165">
        <v>6000</v>
      </c>
      <c r="J230" t="s">
        <v>8271</v>
      </c>
      <c r="K230">
        <v>1</v>
      </c>
      <c r="L230">
        <v>126</v>
      </c>
      <c r="M230" t="s">
        <v>7744</v>
      </c>
      <c r="N230" t="s">
        <v>7745</v>
      </c>
      <c r="O230" t="s">
        <v>7697</v>
      </c>
      <c r="P230" t="s">
        <v>7698</v>
      </c>
      <c r="Q230" t="s">
        <v>8272</v>
      </c>
      <c r="R230">
        <v>935</v>
      </c>
      <c r="S230" t="s">
        <v>7700</v>
      </c>
      <c r="T230" t="s">
        <v>7726</v>
      </c>
      <c r="U230">
        <v>1</v>
      </c>
      <c r="V230">
        <v>2</v>
      </c>
      <c r="W230" t="s">
        <v>7702</v>
      </c>
      <c r="X230" t="s">
        <v>328</v>
      </c>
      <c r="Y230" t="s">
        <v>7703</v>
      </c>
      <c r="Z230" t="s">
        <v>8371</v>
      </c>
      <c r="AA230" t="s">
        <v>8274</v>
      </c>
      <c r="AB230" t="s">
        <v>328</v>
      </c>
    </row>
    <row r="231" spans="1:28">
      <c r="A231" s="241">
        <v>45965</v>
      </c>
      <c r="B231" t="s">
        <v>8370</v>
      </c>
      <c r="C231" t="s">
        <v>8051</v>
      </c>
      <c r="D231" t="s">
        <v>8052</v>
      </c>
      <c r="E231" t="s">
        <v>8053</v>
      </c>
      <c r="F231">
        <v>1</v>
      </c>
      <c r="G231">
        <v>5940</v>
      </c>
      <c r="H231">
        <v>0</v>
      </c>
      <c r="I231" s="165">
        <v>5940</v>
      </c>
      <c r="J231" t="s">
        <v>8271</v>
      </c>
      <c r="K231">
        <v>1</v>
      </c>
      <c r="L231">
        <v>126</v>
      </c>
      <c r="M231" t="s">
        <v>7744</v>
      </c>
      <c r="N231" t="s">
        <v>7745</v>
      </c>
      <c r="O231" t="s">
        <v>7697</v>
      </c>
      <c r="P231" t="s">
        <v>7698</v>
      </c>
      <c r="Q231" t="s">
        <v>8272</v>
      </c>
      <c r="R231">
        <v>935</v>
      </c>
      <c r="S231" t="s">
        <v>7700</v>
      </c>
      <c r="T231" t="s">
        <v>7701</v>
      </c>
      <c r="U231">
        <v>1</v>
      </c>
      <c r="V231">
        <v>1</v>
      </c>
      <c r="W231" t="s">
        <v>7702</v>
      </c>
      <c r="X231" t="s">
        <v>328</v>
      </c>
      <c r="Y231" t="s">
        <v>7703</v>
      </c>
      <c r="Z231" t="s">
        <v>8371</v>
      </c>
      <c r="AA231" t="s">
        <v>8274</v>
      </c>
      <c r="AB231" t="s">
        <v>328</v>
      </c>
    </row>
    <row r="232" spans="1:28">
      <c r="A232" s="241">
        <v>45965</v>
      </c>
      <c r="B232" t="s">
        <v>8372</v>
      </c>
      <c r="C232" t="s">
        <v>7720</v>
      </c>
      <c r="D232" t="s">
        <v>7721</v>
      </c>
      <c r="E232" t="s">
        <v>7722</v>
      </c>
      <c r="F232">
        <v>1</v>
      </c>
      <c r="G232">
        <v>11900</v>
      </c>
      <c r="H232">
        <v>357</v>
      </c>
      <c r="I232" s="165">
        <v>11543</v>
      </c>
      <c r="J232" t="s">
        <v>7809</v>
      </c>
      <c r="K232">
        <v>1</v>
      </c>
      <c r="L232">
        <v>125</v>
      </c>
      <c r="M232" t="s">
        <v>7724</v>
      </c>
      <c r="N232" t="s">
        <v>7713</v>
      </c>
      <c r="O232" t="s">
        <v>7697</v>
      </c>
      <c r="P232" t="s">
        <v>7698</v>
      </c>
      <c r="Q232" t="s">
        <v>8090</v>
      </c>
      <c r="R232">
        <v>113</v>
      </c>
      <c r="S232" t="s">
        <v>7700</v>
      </c>
      <c r="T232" t="s">
        <v>7726</v>
      </c>
      <c r="U232">
        <v>1</v>
      </c>
      <c r="V232">
        <v>1</v>
      </c>
      <c r="W232" t="s">
        <v>7702</v>
      </c>
      <c r="X232" t="s">
        <v>206</v>
      </c>
      <c r="Y232" t="s">
        <v>7703</v>
      </c>
      <c r="Z232" t="s">
        <v>8373</v>
      </c>
      <c r="AA232" t="s">
        <v>8092</v>
      </c>
      <c r="AB232" t="s">
        <v>206</v>
      </c>
    </row>
    <row r="233" spans="1:28">
      <c r="A233" s="241">
        <v>45965</v>
      </c>
      <c r="B233" t="s">
        <v>8374</v>
      </c>
      <c r="C233" t="s">
        <v>7832</v>
      </c>
      <c r="D233" t="s">
        <v>7833</v>
      </c>
      <c r="E233" t="s">
        <v>7834</v>
      </c>
      <c r="F233">
        <v>1</v>
      </c>
      <c r="G233">
        <v>12500</v>
      </c>
      <c r="H233">
        <v>375</v>
      </c>
      <c r="I233" s="165">
        <v>12125</v>
      </c>
      <c r="J233" t="s">
        <v>8182</v>
      </c>
      <c r="K233">
        <v>1</v>
      </c>
      <c r="L233">
        <v>126</v>
      </c>
      <c r="M233" t="s">
        <v>7744</v>
      </c>
      <c r="N233" t="s">
        <v>7745</v>
      </c>
      <c r="O233" t="s">
        <v>7697</v>
      </c>
      <c r="P233" t="s">
        <v>7698</v>
      </c>
      <c r="Q233" t="s">
        <v>8183</v>
      </c>
      <c r="R233">
        <v>919</v>
      </c>
      <c r="S233" t="s">
        <v>7700</v>
      </c>
      <c r="T233" t="s">
        <v>7726</v>
      </c>
      <c r="U233">
        <v>1</v>
      </c>
      <c r="V233">
        <v>1</v>
      </c>
      <c r="W233" t="s">
        <v>7702</v>
      </c>
      <c r="X233" t="s">
        <v>232</v>
      </c>
      <c r="Y233" t="s">
        <v>7703</v>
      </c>
      <c r="Z233" t="s">
        <v>8375</v>
      </c>
      <c r="AA233" t="s">
        <v>8185</v>
      </c>
      <c r="AB233" t="s">
        <v>8376</v>
      </c>
    </row>
    <row r="234" spans="1:28">
      <c r="A234" s="241">
        <v>45965</v>
      </c>
      <c r="B234" t="s">
        <v>8374</v>
      </c>
      <c r="C234" t="s">
        <v>7720</v>
      </c>
      <c r="D234" t="s">
        <v>7721</v>
      </c>
      <c r="E234" t="s">
        <v>7722</v>
      </c>
      <c r="F234">
        <v>1</v>
      </c>
      <c r="G234">
        <v>11900</v>
      </c>
      <c r="H234">
        <v>357</v>
      </c>
      <c r="I234" s="165">
        <v>11543</v>
      </c>
      <c r="J234" t="s">
        <v>8182</v>
      </c>
      <c r="K234">
        <v>1</v>
      </c>
      <c r="L234">
        <v>126</v>
      </c>
      <c r="M234" t="s">
        <v>7744</v>
      </c>
      <c r="N234" t="s">
        <v>7745</v>
      </c>
      <c r="O234" t="s">
        <v>7697</v>
      </c>
      <c r="P234" t="s">
        <v>7698</v>
      </c>
      <c r="Q234" t="s">
        <v>8183</v>
      </c>
      <c r="R234">
        <v>919</v>
      </c>
      <c r="S234" t="s">
        <v>7700</v>
      </c>
      <c r="T234" t="s">
        <v>7726</v>
      </c>
      <c r="U234">
        <v>1</v>
      </c>
      <c r="V234">
        <v>1</v>
      </c>
      <c r="W234" t="s">
        <v>7702</v>
      </c>
      <c r="X234" t="s">
        <v>232</v>
      </c>
      <c r="Y234" t="s">
        <v>7703</v>
      </c>
      <c r="Z234" t="s">
        <v>8375</v>
      </c>
      <c r="AA234" t="s">
        <v>8185</v>
      </c>
      <c r="AB234" t="s">
        <v>8376</v>
      </c>
    </row>
    <row r="235" spans="1:28">
      <c r="A235" s="241">
        <v>45965</v>
      </c>
      <c r="B235" t="s">
        <v>8377</v>
      </c>
      <c r="C235" t="s">
        <v>7822</v>
      </c>
      <c r="D235" t="s">
        <v>7823</v>
      </c>
      <c r="E235" t="s">
        <v>7824</v>
      </c>
      <c r="F235">
        <v>5</v>
      </c>
      <c r="G235">
        <v>3025.21</v>
      </c>
      <c r="H235">
        <v>0</v>
      </c>
      <c r="I235" s="165">
        <v>15126.05</v>
      </c>
      <c r="J235" t="s">
        <v>8271</v>
      </c>
      <c r="K235">
        <v>1</v>
      </c>
      <c r="L235">
        <v>126</v>
      </c>
      <c r="M235" t="s">
        <v>7744</v>
      </c>
      <c r="N235" t="s">
        <v>7745</v>
      </c>
      <c r="O235" t="s">
        <v>7697</v>
      </c>
      <c r="P235" t="s">
        <v>7698</v>
      </c>
      <c r="Q235" t="s">
        <v>8378</v>
      </c>
      <c r="R235">
        <v>936</v>
      </c>
      <c r="S235" t="s">
        <v>7700</v>
      </c>
      <c r="T235" t="s">
        <v>7715</v>
      </c>
      <c r="U235">
        <v>1</v>
      </c>
      <c r="V235">
        <v>5</v>
      </c>
      <c r="W235" t="s">
        <v>7702</v>
      </c>
      <c r="X235" t="s">
        <v>54</v>
      </c>
      <c r="Y235" t="s">
        <v>7703</v>
      </c>
      <c r="Z235" t="s">
        <v>8379</v>
      </c>
      <c r="AA235" t="s">
        <v>8380</v>
      </c>
      <c r="AB235" t="s">
        <v>8381</v>
      </c>
    </row>
    <row r="236" spans="1:28">
      <c r="A236" s="241">
        <v>45965</v>
      </c>
      <c r="B236" t="s">
        <v>8377</v>
      </c>
      <c r="C236" t="s">
        <v>7848</v>
      </c>
      <c r="D236" t="s">
        <v>7849</v>
      </c>
      <c r="E236" t="s">
        <v>7850</v>
      </c>
      <c r="F236">
        <v>12</v>
      </c>
      <c r="G236">
        <v>1260.5</v>
      </c>
      <c r="H236">
        <v>0</v>
      </c>
      <c r="I236" s="165">
        <v>15126</v>
      </c>
      <c r="J236" t="s">
        <v>8271</v>
      </c>
      <c r="K236">
        <v>1</v>
      </c>
      <c r="L236">
        <v>126</v>
      </c>
      <c r="M236" t="s">
        <v>7744</v>
      </c>
      <c r="N236" t="s">
        <v>7745</v>
      </c>
      <c r="O236" t="s">
        <v>7697</v>
      </c>
      <c r="P236" t="s">
        <v>7698</v>
      </c>
      <c r="Q236" t="s">
        <v>8378</v>
      </c>
      <c r="R236">
        <v>936</v>
      </c>
      <c r="S236" t="s">
        <v>7700</v>
      </c>
      <c r="T236" t="s">
        <v>7701</v>
      </c>
      <c r="U236">
        <v>1</v>
      </c>
      <c r="V236">
        <v>12</v>
      </c>
      <c r="W236" t="s">
        <v>7702</v>
      </c>
      <c r="X236" t="s">
        <v>54</v>
      </c>
      <c r="Y236" t="s">
        <v>7703</v>
      </c>
      <c r="Z236" t="s">
        <v>8379</v>
      </c>
      <c r="AA236" t="s">
        <v>8380</v>
      </c>
      <c r="AB236" t="s">
        <v>8381</v>
      </c>
    </row>
    <row r="237" spans="1:28">
      <c r="A237" s="241">
        <v>45965</v>
      </c>
      <c r="B237" t="s">
        <v>8382</v>
      </c>
      <c r="C237" t="s">
        <v>7691</v>
      </c>
      <c r="D237" t="s">
        <v>7692</v>
      </c>
      <c r="E237" t="s">
        <v>7693</v>
      </c>
      <c r="F237">
        <v>4</v>
      </c>
      <c r="G237">
        <v>4327.7299999999996</v>
      </c>
      <c r="H237">
        <v>0</v>
      </c>
      <c r="I237" s="165">
        <v>17310.919999999998</v>
      </c>
      <c r="J237" t="s">
        <v>7809</v>
      </c>
      <c r="K237">
        <v>1</v>
      </c>
      <c r="L237">
        <v>125</v>
      </c>
      <c r="M237" t="s">
        <v>7724</v>
      </c>
      <c r="N237" t="s">
        <v>7713</v>
      </c>
      <c r="O237" t="s">
        <v>7697</v>
      </c>
      <c r="P237" t="s">
        <v>7698</v>
      </c>
      <c r="Q237" t="s">
        <v>8090</v>
      </c>
      <c r="R237">
        <v>113</v>
      </c>
      <c r="S237" t="s">
        <v>7700</v>
      </c>
      <c r="T237" t="s">
        <v>7701</v>
      </c>
      <c r="U237">
        <v>1</v>
      </c>
      <c r="V237">
        <v>4</v>
      </c>
      <c r="W237" t="s">
        <v>7702</v>
      </c>
      <c r="X237" t="s">
        <v>246</v>
      </c>
      <c r="Y237" t="s">
        <v>7703</v>
      </c>
      <c r="Z237" t="s">
        <v>8383</v>
      </c>
      <c r="AA237" t="s">
        <v>8092</v>
      </c>
      <c r="AB237" t="s">
        <v>8384</v>
      </c>
    </row>
    <row r="238" spans="1:28">
      <c r="A238" s="241">
        <v>45965</v>
      </c>
      <c r="B238" t="s">
        <v>8382</v>
      </c>
      <c r="C238" t="s">
        <v>7778</v>
      </c>
      <c r="D238" t="s">
        <v>7779</v>
      </c>
      <c r="E238" t="s">
        <v>7780</v>
      </c>
      <c r="F238">
        <v>4</v>
      </c>
      <c r="G238">
        <v>2668.75</v>
      </c>
      <c r="H238">
        <v>0</v>
      </c>
      <c r="I238" s="165">
        <v>10675</v>
      </c>
      <c r="J238" t="s">
        <v>7809</v>
      </c>
      <c r="K238">
        <v>1</v>
      </c>
      <c r="L238">
        <v>125</v>
      </c>
      <c r="M238" t="s">
        <v>7724</v>
      </c>
      <c r="N238" t="s">
        <v>7713</v>
      </c>
      <c r="O238" t="s">
        <v>7697</v>
      </c>
      <c r="P238" t="s">
        <v>7698</v>
      </c>
      <c r="Q238" t="s">
        <v>8090</v>
      </c>
      <c r="R238">
        <v>113</v>
      </c>
      <c r="S238" t="s">
        <v>7700</v>
      </c>
      <c r="T238" t="s">
        <v>7701</v>
      </c>
      <c r="U238">
        <v>1</v>
      </c>
      <c r="V238">
        <v>4</v>
      </c>
      <c r="W238" t="s">
        <v>7702</v>
      </c>
      <c r="X238" t="s">
        <v>246</v>
      </c>
      <c r="Y238" t="s">
        <v>7703</v>
      </c>
      <c r="Z238" t="s">
        <v>8383</v>
      </c>
      <c r="AA238" t="s">
        <v>8092</v>
      </c>
      <c r="AB238" t="s">
        <v>8384</v>
      </c>
    </row>
    <row r="239" spans="1:28">
      <c r="A239" s="241">
        <v>45965</v>
      </c>
      <c r="B239" t="s">
        <v>8385</v>
      </c>
      <c r="C239" t="s">
        <v>7720</v>
      </c>
      <c r="D239" t="s">
        <v>7721</v>
      </c>
      <c r="E239" t="s">
        <v>7722</v>
      </c>
      <c r="F239">
        <v>1</v>
      </c>
      <c r="G239">
        <v>11900</v>
      </c>
      <c r="H239">
        <v>357</v>
      </c>
      <c r="I239" s="165">
        <v>11543</v>
      </c>
      <c r="J239" t="s">
        <v>7809</v>
      </c>
      <c r="K239">
        <v>1</v>
      </c>
      <c r="L239">
        <v>125</v>
      </c>
      <c r="M239" t="s">
        <v>7724</v>
      </c>
      <c r="N239" t="s">
        <v>7713</v>
      </c>
      <c r="O239" t="s">
        <v>7697</v>
      </c>
      <c r="P239" t="s">
        <v>7698</v>
      </c>
      <c r="Q239" t="s">
        <v>8090</v>
      </c>
      <c r="R239">
        <v>113</v>
      </c>
      <c r="S239" t="s">
        <v>7700</v>
      </c>
      <c r="T239" t="s">
        <v>7726</v>
      </c>
      <c r="U239">
        <v>1</v>
      </c>
      <c r="V239">
        <v>1</v>
      </c>
      <c r="W239" t="s">
        <v>7702</v>
      </c>
      <c r="X239" t="s">
        <v>280</v>
      </c>
      <c r="Y239" t="s">
        <v>7703</v>
      </c>
      <c r="Z239" t="s">
        <v>8386</v>
      </c>
      <c r="AA239" t="s">
        <v>8092</v>
      </c>
      <c r="AB239" t="s">
        <v>8387</v>
      </c>
    </row>
    <row r="240" spans="1:28">
      <c r="A240" s="241">
        <v>45965</v>
      </c>
      <c r="B240" t="s">
        <v>8388</v>
      </c>
      <c r="C240" t="s">
        <v>7800</v>
      </c>
      <c r="D240" t="s">
        <v>7801</v>
      </c>
      <c r="E240" t="s">
        <v>7802</v>
      </c>
      <c r="F240">
        <v>12</v>
      </c>
      <c r="G240">
        <v>1092.44</v>
      </c>
      <c r="H240">
        <v>0</v>
      </c>
      <c r="I240" s="165">
        <v>13109.28</v>
      </c>
      <c r="J240" t="s">
        <v>7809</v>
      </c>
      <c r="K240">
        <v>1</v>
      </c>
      <c r="L240">
        <v>125</v>
      </c>
      <c r="M240" t="s">
        <v>7724</v>
      </c>
      <c r="N240" t="s">
        <v>7713</v>
      </c>
      <c r="O240" t="s">
        <v>7697</v>
      </c>
      <c r="P240" t="s">
        <v>7698</v>
      </c>
      <c r="Q240" t="s">
        <v>8090</v>
      </c>
      <c r="R240">
        <v>113</v>
      </c>
      <c r="S240" t="s">
        <v>7700</v>
      </c>
      <c r="T240" t="s">
        <v>7701</v>
      </c>
      <c r="U240">
        <v>1</v>
      </c>
      <c r="V240">
        <v>12</v>
      </c>
      <c r="W240" t="s">
        <v>7702</v>
      </c>
      <c r="X240" t="s">
        <v>320</v>
      </c>
      <c r="Y240" t="s">
        <v>7703</v>
      </c>
      <c r="Z240" t="s">
        <v>8389</v>
      </c>
      <c r="AA240" t="s">
        <v>8092</v>
      </c>
      <c r="AB240" t="s">
        <v>8390</v>
      </c>
    </row>
    <row r="241" spans="1:28">
      <c r="A241" s="241">
        <v>45965</v>
      </c>
      <c r="B241" t="s">
        <v>8388</v>
      </c>
      <c r="C241" t="s">
        <v>7754</v>
      </c>
      <c r="D241" t="s">
        <v>7755</v>
      </c>
      <c r="E241" t="s">
        <v>7756</v>
      </c>
      <c r="F241">
        <v>1</v>
      </c>
      <c r="G241">
        <v>1444</v>
      </c>
      <c r="H241">
        <v>0</v>
      </c>
      <c r="I241" s="165">
        <v>1444</v>
      </c>
      <c r="J241" t="s">
        <v>7809</v>
      </c>
      <c r="K241">
        <v>1</v>
      </c>
      <c r="L241">
        <v>125</v>
      </c>
      <c r="M241" t="s">
        <v>7724</v>
      </c>
      <c r="N241" t="s">
        <v>7713</v>
      </c>
      <c r="O241" t="s">
        <v>7697</v>
      </c>
      <c r="P241" t="s">
        <v>7698</v>
      </c>
      <c r="Q241" t="s">
        <v>8090</v>
      </c>
      <c r="R241">
        <v>113</v>
      </c>
      <c r="S241" t="s">
        <v>7700</v>
      </c>
      <c r="T241" t="s">
        <v>7701</v>
      </c>
      <c r="U241">
        <v>1</v>
      </c>
      <c r="V241">
        <v>1</v>
      </c>
      <c r="W241" t="s">
        <v>7702</v>
      </c>
      <c r="X241" t="s">
        <v>320</v>
      </c>
      <c r="Y241" t="s">
        <v>7703</v>
      </c>
      <c r="Z241" t="s">
        <v>8389</v>
      </c>
      <c r="AA241" t="s">
        <v>8092</v>
      </c>
      <c r="AB241" t="s">
        <v>8390</v>
      </c>
    </row>
    <row r="242" spans="1:28">
      <c r="A242" s="241">
        <v>45965</v>
      </c>
      <c r="B242" t="s">
        <v>8388</v>
      </c>
      <c r="C242" t="s">
        <v>8032</v>
      </c>
      <c r="D242" t="s">
        <v>8033</v>
      </c>
      <c r="E242" t="s">
        <v>8034</v>
      </c>
      <c r="F242">
        <v>2</v>
      </c>
      <c r="G242">
        <v>1092.44</v>
      </c>
      <c r="H242">
        <v>0</v>
      </c>
      <c r="I242" s="165">
        <v>2184.88</v>
      </c>
      <c r="J242" t="s">
        <v>7809</v>
      </c>
      <c r="K242">
        <v>1</v>
      </c>
      <c r="L242">
        <v>125</v>
      </c>
      <c r="M242" t="s">
        <v>7724</v>
      </c>
      <c r="N242" t="s">
        <v>7713</v>
      </c>
      <c r="O242" t="s">
        <v>7697</v>
      </c>
      <c r="P242" t="s">
        <v>7698</v>
      </c>
      <c r="Q242" t="s">
        <v>8090</v>
      </c>
      <c r="R242">
        <v>113</v>
      </c>
      <c r="S242" t="s">
        <v>7700</v>
      </c>
      <c r="T242" t="s">
        <v>7701</v>
      </c>
      <c r="U242">
        <v>1</v>
      </c>
      <c r="V242">
        <v>2</v>
      </c>
      <c r="W242" t="s">
        <v>7702</v>
      </c>
      <c r="X242" t="s">
        <v>320</v>
      </c>
      <c r="Y242" t="s">
        <v>7703</v>
      </c>
      <c r="Z242" t="s">
        <v>8389</v>
      </c>
      <c r="AA242" t="s">
        <v>8092</v>
      </c>
      <c r="AB242" t="s">
        <v>8390</v>
      </c>
    </row>
    <row r="243" spans="1:28">
      <c r="A243" s="241">
        <v>45965</v>
      </c>
      <c r="B243" t="s">
        <v>8391</v>
      </c>
      <c r="C243" t="s">
        <v>7800</v>
      </c>
      <c r="D243" t="s">
        <v>7801</v>
      </c>
      <c r="E243" t="s">
        <v>7802</v>
      </c>
      <c r="F243">
        <v>4</v>
      </c>
      <c r="G243">
        <v>1092.44</v>
      </c>
      <c r="H243">
        <v>0</v>
      </c>
      <c r="I243" s="165">
        <v>4369.76</v>
      </c>
      <c r="J243" t="s">
        <v>7816</v>
      </c>
      <c r="K243">
        <v>1</v>
      </c>
      <c r="L243">
        <v>125</v>
      </c>
      <c r="M243" t="s">
        <v>7724</v>
      </c>
      <c r="N243" t="s">
        <v>7713</v>
      </c>
      <c r="O243" t="s">
        <v>7697</v>
      </c>
      <c r="P243" t="s">
        <v>7698</v>
      </c>
      <c r="Q243" t="s">
        <v>8039</v>
      </c>
      <c r="R243">
        <v>107</v>
      </c>
      <c r="S243" t="s">
        <v>7700</v>
      </c>
      <c r="T243" t="s">
        <v>7701</v>
      </c>
      <c r="U243">
        <v>1</v>
      </c>
      <c r="V243">
        <v>4</v>
      </c>
      <c r="W243" t="s">
        <v>7702</v>
      </c>
      <c r="X243" t="s">
        <v>358</v>
      </c>
      <c r="Y243" t="s">
        <v>7703</v>
      </c>
      <c r="Z243" t="s">
        <v>8392</v>
      </c>
      <c r="AA243" t="s">
        <v>8041</v>
      </c>
      <c r="AB243" t="s">
        <v>8393</v>
      </c>
    </row>
    <row r="244" spans="1:28">
      <c r="A244" s="241">
        <v>45965</v>
      </c>
      <c r="B244" t="s">
        <v>8391</v>
      </c>
      <c r="C244" t="s">
        <v>8043</v>
      </c>
      <c r="D244" t="s">
        <v>8044</v>
      </c>
      <c r="E244" t="s">
        <v>8045</v>
      </c>
      <c r="F244">
        <v>4</v>
      </c>
      <c r="G244">
        <v>1718.42</v>
      </c>
      <c r="H244">
        <v>687.36800000000005</v>
      </c>
      <c r="I244" s="165">
        <v>6186.3119999999999</v>
      </c>
      <c r="J244" t="s">
        <v>7816</v>
      </c>
      <c r="K244">
        <v>1</v>
      </c>
      <c r="L244">
        <v>125</v>
      </c>
      <c r="M244" t="s">
        <v>7724</v>
      </c>
      <c r="N244" t="s">
        <v>7713</v>
      </c>
      <c r="O244" t="s">
        <v>7697</v>
      </c>
      <c r="P244" t="s">
        <v>7698</v>
      </c>
      <c r="Q244" t="s">
        <v>8039</v>
      </c>
      <c r="R244">
        <v>107</v>
      </c>
      <c r="S244" t="s">
        <v>7700</v>
      </c>
      <c r="T244" t="s">
        <v>7811</v>
      </c>
      <c r="U244">
        <v>1</v>
      </c>
      <c r="V244">
        <v>4</v>
      </c>
      <c r="W244" t="s">
        <v>7702</v>
      </c>
      <c r="X244" t="s">
        <v>358</v>
      </c>
      <c r="Y244" t="s">
        <v>7703</v>
      </c>
      <c r="Z244" t="s">
        <v>8392</v>
      </c>
      <c r="AA244" t="s">
        <v>8041</v>
      </c>
      <c r="AB244" t="s">
        <v>8393</v>
      </c>
    </row>
    <row r="245" spans="1:28">
      <c r="A245" s="241">
        <v>45965</v>
      </c>
      <c r="B245" t="s">
        <v>8391</v>
      </c>
      <c r="C245" t="s">
        <v>8268</v>
      </c>
      <c r="D245" t="s">
        <v>8269</v>
      </c>
      <c r="E245" t="s">
        <v>8270</v>
      </c>
      <c r="F245">
        <v>4</v>
      </c>
      <c r="G245">
        <v>864</v>
      </c>
      <c r="H245">
        <v>0</v>
      </c>
      <c r="I245" s="165">
        <v>3456</v>
      </c>
      <c r="J245" t="s">
        <v>7816</v>
      </c>
      <c r="K245">
        <v>1</v>
      </c>
      <c r="L245">
        <v>125</v>
      </c>
      <c r="M245" t="s">
        <v>7724</v>
      </c>
      <c r="N245" t="s">
        <v>7713</v>
      </c>
      <c r="O245" t="s">
        <v>7697</v>
      </c>
      <c r="P245" t="s">
        <v>7698</v>
      </c>
      <c r="Q245" t="s">
        <v>8039</v>
      </c>
      <c r="R245">
        <v>107</v>
      </c>
      <c r="S245" t="s">
        <v>7700</v>
      </c>
      <c r="T245" t="s">
        <v>7701</v>
      </c>
      <c r="U245">
        <v>1</v>
      </c>
      <c r="V245">
        <v>4</v>
      </c>
      <c r="W245" t="s">
        <v>7702</v>
      </c>
      <c r="X245" t="s">
        <v>358</v>
      </c>
      <c r="Y245" t="s">
        <v>7703</v>
      </c>
      <c r="Z245" t="s">
        <v>8392</v>
      </c>
      <c r="AA245" t="s">
        <v>8041</v>
      </c>
      <c r="AB245" t="s">
        <v>8393</v>
      </c>
    </row>
    <row r="246" spans="1:28">
      <c r="A246" s="241">
        <v>45965</v>
      </c>
      <c r="B246" t="s">
        <v>8391</v>
      </c>
      <c r="C246" t="s">
        <v>7906</v>
      </c>
      <c r="D246" t="s">
        <v>7907</v>
      </c>
      <c r="E246" t="s">
        <v>7908</v>
      </c>
      <c r="F246">
        <v>6</v>
      </c>
      <c r="G246">
        <v>715</v>
      </c>
      <c r="H246">
        <v>0</v>
      </c>
      <c r="I246" s="165">
        <v>4290</v>
      </c>
      <c r="J246" t="s">
        <v>7816</v>
      </c>
      <c r="K246">
        <v>1</v>
      </c>
      <c r="L246">
        <v>125</v>
      </c>
      <c r="M246" t="s">
        <v>7724</v>
      </c>
      <c r="N246" t="s">
        <v>7713</v>
      </c>
      <c r="O246" t="s">
        <v>7697</v>
      </c>
      <c r="P246" t="s">
        <v>7698</v>
      </c>
      <c r="Q246" t="s">
        <v>8039</v>
      </c>
      <c r="R246">
        <v>107</v>
      </c>
      <c r="S246" t="s">
        <v>7700</v>
      </c>
      <c r="T246" t="s">
        <v>7701</v>
      </c>
      <c r="U246">
        <v>1</v>
      </c>
      <c r="V246">
        <v>6</v>
      </c>
      <c r="W246" t="s">
        <v>7702</v>
      </c>
      <c r="X246" t="s">
        <v>358</v>
      </c>
      <c r="Y246" t="s">
        <v>7703</v>
      </c>
      <c r="Z246" t="s">
        <v>8392</v>
      </c>
      <c r="AA246" t="s">
        <v>8041</v>
      </c>
      <c r="AB246" t="s">
        <v>8393</v>
      </c>
    </row>
    <row r="247" spans="1:28">
      <c r="A247" s="241">
        <v>45965</v>
      </c>
      <c r="B247" t="s">
        <v>8394</v>
      </c>
      <c r="C247" t="s">
        <v>8395</v>
      </c>
      <c r="D247" t="s">
        <v>8396</v>
      </c>
      <c r="E247" t="s">
        <v>8397</v>
      </c>
      <c r="F247">
        <v>10</v>
      </c>
      <c r="G247">
        <v>1176</v>
      </c>
      <c r="H247">
        <v>0</v>
      </c>
      <c r="I247" s="165">
        <v>11760</v>
      </c>
      <c r="J247" t="s">
        <v>7937</v>
      </c>
      <c r="K247">
        <v>1</v>
      </c>
      <c r="L247">
        <v>211</v>
      </c>
      <c r="M247" t="s">
        <v>7938</v>
      </c>
      <c r="N247" t="s">
        <v>7939</v>
      </c>
      <c r="O247" t="s">
        <v>7697</v>
      </c>
      <c r="P247" t="s">
        <v>7698</v>
      </c>
      <c r="Q247" t="s">
        <v>8219</v>
      </c>
      <c r="R247">
        <v>411</v>
      </c>
      <c r="S247" t="s">
        <v>7700</v>
      </c>
      <c r="T247" t="s">
        <v>7769</v>
      </c>
      <c r="U247">
        <v>1</v>
      </c>
      <c r="V247">
        <v>10</v>
      </c>
      <c r="W247" t="s">
        <v>7702</v>
      </c>
      <c r="X247" t="s">
        <v>190</v>
      </c>
      <c r="Y247" t="s">
        <v>7703</v>
      </c>
      <c r="Z247" t="s">
        <v>8398</v>
      </c>
      <c r="AA247" t="s">
        <v>8221</v>
      </c>
      <c r="AB247" t="s">
        <v>8399</v>
      </c>
    </row>
    <row r="248" spans="1:28">
      <c r="A248" s="241">
        <v>45965</v>
      </c>
      <c r="B248" t="s">
        <v>8400</v>
      </c>
      <c r="C248" t="s">
        <v>7934</v>
      </c>
      <c r="D248" t="s">
        <v>7935</v>
      </c>
      <c r="E248" t="s">
        <v>7936</v>
      </c>
      <c r="F248">
        <v>3</v>
      </c>
      <c r="G248">
        <v>2475</v>
      </c>
      <c r="H248">
        <v>0</v>
      </c>
      <c r="I248" s="165">
        <v>7425</v>
      </c>
      <c r="J248" t="s">
        <v>7816</v>
      </c>
      <c r="K248">
        <v>1</v>
      </c>
      <c r="L248">
        <v>125</v>
      </c>
      <c r="M248" t="s">
        <v>7724</v>
      </c>
      <c r="N248" t="s">
        <v>7713</v>
      </c>
      <c r="O248" t="s">
        <v>7697</v>
      </c>
      <c r="P248" t="s">
        <v>7698</v>
      </c>
      <c r="Q248" t="s">
        <v>8039</v>
      </c>
      <c r="R248">
        <v>107</v>
      </c>
      <c r="S248" t="s">
        <v>7700</v>
      </c>
      <c r="T248" t="s">
        <v>7715</v>
      </c>
      <c r="U248">
        <v>1</v>
      </c>
      <c r="V248">
        <v>3</v>
      </c>
      <c r="W248" t="s">
        <v>7702</v>
      </c>
      <c r="X248" t="s">
        <v>66</v>
      </c>
      <c r="Y248" t="s">
        <v>7703</v>
      </c>
      <c r="Z248" t="s">
        <v>8401</v>
      </c>
      <c r="AA248" t="s">
        <v>8041</v>
      </c>
      <c r="AB248" t="s">
        <v>8402</v>
      </c>
    </row>
    <row r="249" spans="1:28">
      <c r="A249" s="241">
        <v>45965</v>
      </c>
      <c r="B249" t="s">
        <v>8403</v>
      </c>
      <c r="C249" t="s">
        <v>8016</v>
      </c>
      <c r="D249" t="s">
        <v>8017</v>
      </c>
      <c r="E249" t="s">
        <v>8018</v>
      </c>
      <c r="F249">
        <v>1</v>
      </c>
      <c r="G249">
        <v>4853</v>
      </c>
      <c r="H249">
        <v>0</v>
      </c>
      <c r="I249" s="165">
        <v>4853</v>
      </c>
      <c r="J249" t="s">
        <v>8213</v>
      </c>
      <c r="K249">
        <v>1</v>
      </c>
      <c r="L249">
        <v>155</v>
      </c>
      <c r="M249" t="s">
        <v>7946</v>
      </c>
      <c r="N249" t="s">
        <v>7696</v>
      </c>
      <c r="O249" t="s">
        <v>7697</v>
      </c>
      <c r="P249" t="s">
        <v>7698</v>
      </c>
      <c r="Q249" t="s">
        <v>8404</v>
      </c>
      <c r="R249">
        <v>715</v>
      </c>
      <c r="S249" t="s">
        <v>7700</v>
      </c>
      <c r="T249">
        <v>0</v>
      </c>
      <c r="U249">
        <v>1</v>
      </c>
      <c r="V249">
        <v>1</v>
      </c>
      <c r="W249" t="s">
        <v>7702</v>
      </c>
      <c r="X249" t="s">
        <v>163</v>
      </c>
      <c r="Y249" t="s">
        <v>7703</v>
      </c>
      <c r="Z249" t="s">
        <v>8405</v>
      </c>
      <c r="AA249" t="s">
        <v>8406</v>
      </c>
      <c r="AB249" t="s">
        <v>8407</v>
      </c>
    </row>
    <row r="250" spans="1:28">
      <c r="A250" s="241">
        <v>45965</v>
      </c>
      <c r="B250" t="s">
        <v>8403</v>
      </c>
      <c r="C250" t="s">
        <v>8021</v>
      </c>
      <c r="D250" t="s">
        <v>8022</v>
      </c>
      <c r="E250" t="s">
        <v>8023</v>
      </c>
      <c r="F250">
        <v>1</v>
      </c>
      <c r="G250">
        <v>4882</v>
      </c>
      <c r="H250">
        <v>0</v>
      </c>
      <c r="I250" s="165">
        <v>4882</v>
      </c>
      <c r="J250" t="s">
        <v>8213</v>
      </c>
      <c r="K250">
        <v>1</v>
      </c>
      <c r="L250">
        <v>155</v>
      </c>
      <c r="M250" t="s">
        <v>7946</v>
      </c>
      <c r="N250" t="s">
        <v>7696</v>
      </c>
      <c r="O250" t="s">
        <v>7697</v>
      </c>
      <c r="P250" t="s">
        <v>7698</v>
      </c>
      <c r="Q250" t="s">
        <v>8404</v>
      </c>
      <c r="R250">
        <v>715</v>
      </c>
      <c r="S250" t="s">
        <v>7700</v>
      </c>
      <c r="T250" t="s">
        <v>7701</v>
      </c>
      <c r="U250">
        <v>1</v>
      </c>
      <c r="V250">
        <v>1</v>
      </c>
      <c r="W250" t="s">
        <v>7702</v>
      </c>
      <c r="X250" t="s">
        <v>163</v>
      </c>
      <c r="Y250" t="s">
        <v>7703</v>
      </c>
      <c r="Z250" t="s">
        <v>8405</v>
      </c>
      <c r="AA250" t="s">
        <v>8406</v>
      </c>
      <c r="AB250" t="s">
        <v>8407</v>
      </c>
    </row>
    <row r="251" spans="1:28">
      <c r="A251" s="241">
        <v>45965</v>
      </c>
      <c r="B251" t="s">
        <v>8403</v>
      </c>
      <c r="C251" t="s">
        <v>7969</v>
      </c>
      <c r="D251" t="s">
        <v>7970</v>
      </c>
      <c r="E251" t="s">
        <v>7971</v>
      </c>
      <c r="F251">
        <v>12</v>
      </c>
      <c r="G251">
        <v>977</v>
      </c>
      <c r="H251">
        <v>0</v>
      </c>
      <c r="I251" s="165">
        <v>11724</v>
      </c>
      <c r="J251" t="s">
        <v>8213</v>
      </c>
      <c r="K251">
        <v>1</v>
      </c>
      <c r="L251">
        <v>155</v>
      </c>
      <c r="M251" t="s">
        <v>7946</v>
      </c>
      <c r="N251" t="s">
        <v>7696</v>
      </c>
      <c r="O251" t="s">
        <v>7697</v>
      </c>
      <c r="P251" t="s">
        <v>7698</v>
      </c>
      <c r="Q251" t="s">
        <v>8404</v>
      </c>
      <c r="R251">
        <v>715</v>
      </c>
      <c r="S251" t="s">
        <v>7700</v>
      </c>
      <c r="T251" t="s">
        <v>7715</v>
      </c>
      <c r="U251">
        <v>1</v>
      </c>
      <c r="V251">
        <v>12</v>
      </c>
      <c r="W251" t="s">
        <v>7702</v>
      </c>
      <c r="X251" t="s">
        <v>163</v>
      </c>
      <c r="Y251" t="s">
        <v>7703</v>
      </c>
      <c r="Z251" t="s">
        <v>8405</v>
      </c>
      <c r="AA251" t="s">
        <v>8406</v>
      </c>
      <c r="AB251" t="s">
        <v>8407</v>
      </c>
    </row>
    <row r="252" spans="1:28">
      <c r="A252" s="241">
        <v>45965</v>
      </c>
      <c r="B252" t="s">
        <v>8403</v>
      </c>
      <c r="C252" t="s">
        <v>7708</v>
      </c>
      <c r="D252" t="s">
        <v>7709</v>
      </c>
      <c r="E252" t="s">
        <v>7710</v>
      </c>
      <c r="F252">
        <v>12</v>
      </c>
      <c r="G252">
        <v>1120</v>
      </c>
      <c r="H252">
        <v>0</v>
      </c>
      <c r="I252" s="165">
        <v>13440</v>
      </c>
      <c r="J252" t="s">
        <v>8213</v>
      </c>
      <c r="K252">
        <v>1</v>
      </c>
      <c r="L252">
        <v>155</v>
      </c>
      <c r="M252" t="s">
        <v>7946</v>
      </c>
      <c r="N252" t="s">
        <v>7696</v>
      </c>
      <c r="O252" t="s">
        <v>7697</v>
      </c>
      <c r="P252" t="s">
        <v>7698</v>
      </c>
      <c r="Q252" t="s">
        <v>8404</v>
      </c>
      <c r="R252">
        <v>715</v>
      </c>
      <c r="S252" t="s">
        <v>7700</v>
      </c>
      <c r="T252" t="s">
        <v>7715</v>
      </c>
      <c r="U252">
        <v>1</v>
      </c>
      <c r="V252">
        <v>12</v>
      </c>
      <c r="W252" t="s">
        <v>7702</v>
      </c>
      <c r="X252" t="s">
        <v>163</v>
      </c>
      <c r="Y252" t="s">
        <v>7703</v>
      </c>
      <c r="Z252" t="s">
        <v>8405</v>
      </c>
      <c r="AA252" t="s">
        <v>8406</v>
      </c>
      <c r="AB252" t="s">
        <v>8407</v>
      </c>
    </row>
    <row r="253" spans="1:28">
      <c r="A253" s="241">
        <v>45965</v>
      </c>
      <c r="B253" t="s">
        <v>8408</v>
      </c>
      <c r="C253" t="s">
        <v>7787</v>
      </c>
      <c r="D253" t="s">
        <v>7788</v>
      </c>
      <c r="E253" t="s">
        <v>7789</v>
      </c>
      <c r="F253">
        <v>3</v>
      </c>
      <c r="G253">
        <v>3025.21</v>
      </c>
      <c r="H253">
        <v>0</v>
      </c>
      <c r="I253" s="165">
        <v>9075.6299999999992</v>
      </c>
      <c r="J253" t="s">
        <v>8213</v>
      </c>
      <c r="K253">
        <v>1</v>
      </c>
      <c r="L253">
        <v>155</v>
      </c>
      <c r="M253" t="s">
        <v>7946</v>
      </c>
      <c r="N253" t="s">
        <v>7696</v>
      </c>
      <c r="O253" t="s">
        <v>7697</v>
      </c>
      <c r="P253" t="s">
        <v>7698</v>
      </c>
      <c r="Q253" t="s">
        <v>8404</v>
      </c>
      <c r="R253">
        <v>715</v>
      </c>
      <c r="S253" t="s">
        <v>7700</v>
      </c>
      <c r="T253" t="s">
        <v>7715</v>
      </c>
      <c r="U253">
        <v>1</v>
      </c>
      <c r="V253">
        <v>3</v>
      </c>
      <c r="W253" t="s">
        <v>7702</v>
      </c>
      <c r="X253" t="s">
        <v>29</v>
      </c>
      <c r="Y253" t="s">
        <v>7703</v>
      </c>
      <c r="Z253" t="s">
        <v>8409</v>
      </c>
      <c r="AA253" t="s">
        <v>8406</v>
      </c>
      <c r="AB253" t="s">
        <v>8410</v>
      </c>
    </row>
    <row r="254" spans="1:28">
      <c r="A254" s="241">
        <v>45965</v>
      </c>
      <c r="B254" t="s">
        <v>8408</v>
      </c>
      <c r="C254" t="s">
        <v>7781</v>
      </c>
      <c r="D254" t="s">
        <v>7782</v>
      </c>
      <c r="E254" t="s">
        <v>7783</v>
      </c>
      <c r="F254">
        <v>1</v>
      </c>
      <c r="G254">
        <v>3025.21</v>
      </c>
      <c r="H254">
        <v>0</v>
      </c>
      <c r="I254" s="165">
        <v>3025.21</v>
      </c>
      <c r="J254" t="s">
        <v>8213</v>
      </c>
      <c r="K254">
        <v>1</v>
      </c>
      <c r="L254">
        <v>155</v>
      </c>
      <c r="M254" t="s">
        <v>7946</v>
      </c>
      <c r="N254" t="s">
        <v>7696</v>
      </c>
      <c r="O254" t="s">
        <v>7697</v>
      </c>
      <c r="P254" t="s">
        <v>7698</v>
      </c>
      <c r="Q254" t="s">
        <v>8404</v>
      </c>
      <c r="R254">
        <v>715</v>
      </c>
      <c r="S254" t="s">
        <v>7700</v>
      </c>
      <c r="T254" t="s">
        <v>7715</v>
      </c>
      <c r="U254">
        <v>1</v>
      </c>
      <c r="V254">
        <v>1</v>
      </c>
      <c r="W254" t="s">
        <v>7702</v>
      </c>
      <c r="X254" t="s">
        <v>29</v>
      </c>
      <c r="Y254" t="s">
        <v>7703</v>
      </c>
      <c r="Z254" t="s">
        <v>8409</v>
      </c>
      <c r="AA254" t="s">
        <v>8406</v>
      </c>
      <c r="AB254" t="s">
        <v>8410</v>
      </c>
    </row>
    <row r="255" spans="1:28">
      <c r="A255" s="241">
        <v>45965</v>
      </c>
      <c r="B255" t="s">
        <v>8408</v>
      </c>
      <c r="C255" t="s">
        <v>8411</v>
      </c>
      <c r="D255" t="s">
        <v>8412</v>
      </c>
      <c r="E255" t="s">
        <v>8413</v>
      </c>
      <c r="F255">
        <v>4</v>
      </c>
      <c r="G255">
        <v>2227</v>
      </c>
      <c r="H255">
        <v>0</v>
      </c>
      <c r="I255" s="165">
        <v>8908</v>
      </c>
      <c r="J255" t="s">
        <v>8213</v>
      </c>
      <c r="K255">
        <v>1</v>
      </c>
      <c r="L255">
        <v>155</v>
      </c>
      <c r="M255" t="s">
        <v>7946</v>
      </c>
      <c r="N255" t="s">
        <v>7696</v>
      </c>
      <c r="O255" t="s">
        <v>7697</v>
      </c>
      <c r="P255" t="s">
        <v>7698</v>
      </c>
      <c r="Q255" t="s">
        <v>8404</v>
      </c>
      <c r="R255">
        <v>715</v>
      </c>
      <c r="S255" t="s">
        <v>7700</v>
      </c>
      <c r="T255" t="s">
        <v>7769</v>
      </c>
      <c r="U255">
        <v>1</v>
      </c>
      <c r="V255">
        <v>4</v>
      </c>
      <c r="W255" t="s">
        <v>7702</v>
      </c>
      <c r="X255" t="s">
        <v>29</v>
      </c>
      <c r="Y255" t="s">
        <v>7703</v>
      </c>
      <c r="Z255" t="s">
        <v>8409</v>
      </c>
      <c r="AA255" t="s">
        <v>8406</v>
      </c>
      <c r="AB255" t="s">
        <v>8410</v>
      </c>
    </row>
    <row r="256" spans="1:28">
      <c r="A256" s="241">
        <v>45965</v>
      </c>
      <c r="B256" t="s">
        <v>8408</v>
      </c>
      <c r="C256" t="s">
        <v>7800</v>
      </c>
      <c r="D256" t="s">
        <v>7801</v>
      </c>
      <c r="E256" t="s">
        <v>7802</v>
      </c>
      <c r="F256">
        <v>4</v>
      </c>
      <c r="G256">
        <v>1092.44</v>
      </c>
      <c r="H256">
        <v>0</v>
      </c>
      <c r="I256" s="165">
        <v>4369.76</v>
      </c>
      <c r="J256" t="s">
        <v>8213</v>
      </c>
      <c r="K256">
        <v>1</v>
      </c>
      <c r="L256">
        <v>155</v>
      </c>
      <c r="M256" t="s">
        <v>7946</v>
      </c>
      <c r="N256" t="s">
        <v>7696</v>
      </c>
      <c r="O256" t="s">
        <v>7697</v>
      </c>
      <c r="P256" t="s">
        <v>7698</v>
      </c>
      <c r="Q256" t="s">
        <v>8404</v>
      </c>
      <c r="R256">
        <v>715</v>
      </c>
      <c r="S256" t="s">
        <v>7700</v>
      </c>
      <c r="T256" t="s">
        <v>7701</v>
      </c>
      <c r="U256">
        <v>1</v>
      </c>
      <c r="V256">
        <v>4</v>
      </c>
      <c r="W256" t="s">
        <v>7702</v>
      </c>
      <c r="X256" t="s">
        <v>29</v>
      </c>
      <c r="Y256" t="s">
        <v>7703</v>
      </c>
      <c r="Z256" t="s">
        <v>8409</v>
      </c>
      <c r="AA256" t="s">
        <v>8406</v>
      </c>
      <c r="AB256" t="s">
        <v>8410</v>
      </c>
    </row>
    <row r="257" spans="1:28">
      <c r="A257" s="241">
        <v>45965</v>
      </c>
      <c r="B257" t="s">
        <v>8414</v>
      </c>
      <c r="C257" t="s">
        <v>8415</v>
      </c>
      <c r="D257" t="s">
        <v>8416</v>
      </c>
      <c r="E257" t="s">
        <v>8417</v>
      </c>
      <c r="F257">
        <v>1</v>
      </c>
      <c r="G257">
        <v>2700</v>
      </c>
      <c r="H257">
        <v>0</v>
      </c>
      <c r="I257" s="165">
        <v>2700</v>
      </c>
      <c r="J257" t="s">
        <v>8166</v>
      </c>
      <c r="K257">
        <v>1</v>
      </c>
      <c r="L257">
        <v>126</v>
      </c>
      <c r="M257" t="s">
        <v>7744</v>
      </c>
      <c r="N257" t="s">
        <v>7745</v>
      </c>
      <c r="O257" t="s">
        <v>7697</v>
      </c>
      <c r="P257" t="s">
        <v>7698</v>
      </c>
      <c r="Q257" t="s">
        <v>8224</v>
      </c>
      <c r="R257">
        <v>923</v>
      </c>
      <c r="S257" t="s">
        <v>7700</v>
      </c>
      <c r="T257" t="s">
        <v>7715</v>
      </c>
      <c r="U257">
        <v>1</v>
      </c>
      <c r="V257">
        <v>1</v>
      </c>
      <c r="W257" t="s">
        <v>7702</v>
      </c>
      <c r="X257" t="s">
        <v>220</v>
      </c>
      <c r="Y257" t="s">
        <v>7703</v>
      </c>
      <c r="Z257" t="s">
        <v>8418</v>
      </c>
      <c r="AA257" t="s">
        <v>8226</v>
      </c>
      <c r="AB257" t="s">
        <v>8419</v>
      </c>
    </row>
    <row r="258" spans="1:28">
      <c r="A258" s="241">
        <v>45965</v>
      </c>
      <c r="B258" t="s">
        <v>8414</v>
      </c>
      <c r="C258" t="s">
        <v>7934</v>
      </c>
      <c r="D258" t="s">
        <v>7935</v>
      </c>
      <c r="E258" t="s">
        <v>7936</v>
      </c>
      <c r="F258">
        <v>1</v>
      </c>
      <c r="G258">
        <v>2475</v>
      </c>
      <c r="H258">
        <v>0</v>
      </c>
      <c r="I258" s="165">
        <v>2475</v>
      </c>
      <c r="J258" t="s">
        <v>8166</v>
      </c>
      <c r="K258">
        <v>1</v>
      </c>
      <c r="L258">
        <v>126</v>
      </c>
      <c r="M258" t="s">
        <v>7744</v>
      </c>
      <c r="N258" t="s">
        <v>7745</v>
      </c>
      <c r="O258" t="s">
        <v>7697</v>
      </c>
      <c r="P258" t="s">
        <v>7698</v>
      </c>
      <c r="Q258" t="s">
        <v>8224</v>
      </c>
      <c r="R258">
        <v>923</v>
      </c>
      <c r="S258" t="s">
        <v>7700</v>
      </c>
      <c r="T258" t="s">
        <v>7715</v>
      </c>
      <c r="U258">
        <v>1</v>
      </c>
      <c r="V258">
        <v>1</v>
      </c>
      <c r="W258" t="s">
        <v>7702</v>
      </c>
      <c r="X258" t="s">
        <v>220</v>
      </c>
      <c r="Y258" t="s">
        <v>7703</v>
      </c>
      <c r="Z258" t="s">
        <v>8418</v>
      </c>
      <c r="AA258" t="s">
        <v>8226</v>
      </c>
      <c r="AB258" t="s">
        <v>8419</v>
      </c>
    </row>
    <row r="259" spans="1:28">
      <c r="A259" s="241">
        <v>45965</v>
      </c>
      <c r="B259" t="s">
        <v>8414</v>
      </c>
      <c r="C259" t="s">
        <v>7708</v>
      </c>
      <c r="D259" t="s">
        <v>7709</v>
      </c>
      <c r="E259" t="s">
        <v>7710</v>
      </c>
      <c r="F259">
        <v>3</v>
      </c>
      <c r="G259">
        <v>1120</v>
      </c>
      <c r="H259">
        <v>0</v>
      </c>
      <c r="I259" s="165">
        <v>3360</v>
      </c>
      <c r="J259" t="s">
        <v>8166</v>
      </c>
      <c r="K259">
        <v>1</v>
      </c>
      <c r="L259">
        <v>126</v>
      </c>
      <c r="M259" t="s">
        <v>7744</v>
      </c>
      <c r="N259" t="s">
        <v>7745</v>
      </c>
      <c r="O259" t="s">
        <v>7697</v>
      </c>
      <c r="P259" t="s">
        <v>7698</v>
      </c>
      <c r="Q259" t="s">
        <v>8224</v>
      </c>
      <c r="R259">
        <v>923</v>
      </c>
      <c r="S259" t="s">
        <v>7700</v>
      </c>
      <c r="T259" t="s">
        <v>7715</v>
      </c>
      <c r="U259">
        <v>1</v>
      </c>
      <c r="V259">
        <v>3</v>
      </c>
      <c r="W259" t="s">
        <v>7702</v>
      </c>
      <c r="X259" t="s">
        <v>220</v>
      </c>
      <c r="Y259" t="s">
        <v>7703</v>
      </c>
      <c r="Z259" t="s">
        <v>8418</v>
      </c>
      <c r="AA259" t="s">
        <v>8226</v>
      </c>
      <c r="AB259" t="s">
        <v>8419</v>
      </c>
    </row>
    <row r="260" spans="1:28">
      <c r="A260" s="241">
        <v>45965</v>
      </c>
      <c r="B260" t="s">
        <v>8414</v>
      </c>
      <c r="C260" t="s">
        <v>8420</v>
      </c>
      <c r="D260" t="s">
        <v>8421</v>
      </c>
      <c r="E260" t="s">
        <v>8422</v>
      </c>
      <c r="F260">
        <v>3</v>
      </c>
      <c r="G260">
        <v>1440</v>
      </c>
      <c r="H260">
        <v>0</v>
      </c>
      <c r="I260" s="165">
        <v>4320</v>
      </c>
      <c r="J260" t="s">
        <v>8166</v>
      </c>
      <c r="K260">
        <v>1</v>
      </c>
      <c r="L260">
        <v>126</v>
      </c>
      <c r="M260" t="s">
        <v>7744</v>
      </c>
      <c r="N260" t="s">
        <v>7745</v>
      </c>
      <c r="O260" t="s">
        <v>7697</v>
      </c>
      <c r="P260" t="s">
        <v>7698</v>
      </c>
      <c r="Q260" t="s">
        <v>8224</v>
      </c>
      <c r="R260">
        <v>923</v>
      </c>
      <c r="S260" t="s">
        <v>7700</v>
      </c>
      <c r="T260" t="s">
        <v>7715</v>
      </c>
      <c r="U260">
        <v>1</v>
      </c>
      <c r="V260">
        <v>3</v>
      </c>
      <c r="W260" t="s">
        <v>7702</v>
      </c>
      <c r="X260" t="s">
        <v>220</v>
      </c>
      <c r="Y260" t="s">
        <v>7703</v>
      </c>
      <c r="Z260" t="s">
        <v>8418</v>
      </c>
      <c r="AA260" t="s">
        <v>8226</v>
      </c>
      <c r="AB260" t="s">
        <v>8419</v>
      </c>
    </row>
    <row r="261" spans="1:28">
      <c r="A261" s="241">
        <v>45965</v>
      </c>
      <c r="B261" t="s">
        <v>8414</v>
      </c>
      <c r="C261" t="s">
        <v>7969</v>
      </c>
      <c r="D261" t="s">
        <v>7970</v>
      </c>
      <c r="E261" t="s">
        <v>7971</v>
      </c>
      <c r="F261">
        <v>3</v>
      </c>
      <c r="G261">
        <v>977</v>
      </c>
      <c r="H261">
        <v>0</v>
      </c>
      <c r="I261" s="165">
        <v>2931</v>
      </c>
      <c r="J261" t="s">
        <v>8166</v>
      </c>
      <c r="K261">
        <v>1</v>
      </c>
      <c r="L261">
        <v>126</v>
      </c>
      <c r="M261" t="s">
        <v>7744</v>
      </c>
      <c r="N261" t="s">
        <v>7745</v>
      </c>
      <c r="O261" t="s">
        <v>7697</v>
      </c>
      <c r="P261" t="s">
        <v>7698</v>
      </c>
      <c r="Q261" t="s">
        <v>8224</v>
      </c>
      <c r="R261">
        <v>923</v>
      </c>
      <c r="S261" t="s">
        <v>7700</v>
      </c>
      <c r="T261" t="s">
        <v>7715</v>
      </c>
      <c r="U261">
        <v>1</v>
      </c>
      <c r="V261">
        <v>3</v>
      </c>
      <c r="W261" t="s">
        <v>7702</v>
      </c>
      <c r="X261" t="s">
        <v>220</v>
      </c>
      <c r="Y261" t="s">
        <v>7703</v>
      </c>
      <c r="Z261" t="s">
        <v>8418</v>
      </c>
      <c r="AA261" t="s">
        <v>8226</v>
      </c>
      <c r="AB261" t="s">
        <v>8419</v>
      </c>
    </row>
    <row r="262" spans="1:28">
      <c r="A262" s="241">
        <v>45965</v>
      </c>
      <c r="B262" t="s">
        <v>8423</v>
      </c>
      <c r="C262" t="s">
        <v>7800</v>
      </c>
      <c r="D262" t="s">
        <v>7801</v>
      </c>
      <c r="E262" t="s">
        <v>7802</v>
      </c>
      <c r="F262">
        <v>12</v>
      </c>
      <c r="G262">
        <v>1092.44</v>
      </c>
      <c r="H262">
        <v>0</v>
      </c>
      <c r="I262" s="165">
        <v>13109.28</v>
      </c>
      <c r="J262" t="s">
        <v>7723</v>
      </c>
      <c r="K262">
        <v>1</v>
      </c>
      <c r="L262">
        <v>125</v>
      </c>
      <c r="M262" t="s">
        <v>7724</v>
      </c>
      <c r="N262" t="s">
        <v>7713</v>
      </c>
      <c r="O262" t="s">
        <v>7697</v>
      </c>
      <c r="P262" t="s">
        <v>7698</v>
      </c>
      <c r="Q262" t="s">
        <v>8106</v>
      </c>
      <c r="R262">
        <v>103</v>
      </c>
      <c r="S262" t="s">
        <v>7700</v>
      </c>
      <c r="T262" t="s">
        <v>7701</v>
      </c>
      <c r="U262">
        <v>1</v>
      </c>
      <c r="V262">
        <v>12</v>
      </c>
      <c r="W262" t="s">
        <v>7702</v>
      </c>
      <c r="X262" t="s">
        <v>331</v>
      </c>
      <c r="Y262" t="s">
        <v>7703</v>
      </c>
      <c r="Z262" t="s">
        <v>8424</v>
      </c>
      <c r="AA262" t="s">
        <v>8108</v>
      </c>
      <c r="AB262" t="s">
        <v>8425</v>
      </c>
    </row>
    <row r="263" spans="1:28">
      <c r="A263" s="241">
        <v>45965</v>
      </c>
      <c r="B263" t="s">
        <v>8426</v>
      </c>
      <c r="C263" t="s">
        <v>7979</v>
      </c>
      <c r="D263" t="s">
        <v>7980</v>
      </c>
      <c r="E263" t="s">
        <v>7981</v>
      </c>
      <c r="F263">
        <v>3</v>
      </c>
      <c r="G263">
        <v>2647.06</v>
      </c>
      <c r="H263">
        <v>0</v>
      </c>
      <c r="I263" s="165">
        <v>7941.18</v>
      </c>
      <c r="J263" t="s">
        <v>7851</v>
      </c>
      <c r="K263">
        <v>1</v>
      </c>
      <c r="L263">
        <v>126</v>
      </c>
      <c r="M263" t="s">
        <v>7744</v>
      </c>
      <c r="N263" t="s">
        <v>7745</v>
      </c>
      <c r="O263" t="s">
        <v>7697</v>
      </c>
      <c r="P263" t="s">
        <v>7698</v>
      </c>
      <c r="Q263" t="s">
        <v>8082</v>
      </c>
      <c r="R263">
        <v>934</v>
      </c>
      <c r="S263" t="s">
        <v>7700</v>
      </c>
      <c r="T263" t="s">
        <v>7715</v>
      </c>
      <c r="U263">
        <v>1</v>
      </c>
      <c r="V263">
        <v>3</v>
      </c>
      <c r="W263" t="s">
        <v>7702</v>
      </c>
      <c r="X263" t="s">
        <v>257</v>
      </c>
      <c r="Y263" t="s">
        <v>7703</v>
      </c>
      <c r="Z263" t="s">
        <v>8427</v>
      </c>
      <c r="AA263" t="s">
        <v>8084</v>
      </c>
      <c r="AB263" t="s">
        <v>8428</v>
      </c>
    </row>
    <row r="264" spans="1:28">
      <c r="A264" s="241">
        <v>45965</v>
      </c>
      <c r="B264" t="s">
        <v>8426</v>
      </c>
      <c r="C264" t="s">
        <v>7848</v>
      </c>
      <c r="D264" t="s">
        <v>7849</v>
      </c>
      <c r="E264" t="s">
        <v>7850</v>
      </c>
      <c r="F264">
        <v>6</v>
      </c>
      <c r="G264">
        <v>1260.5</v>
      </c>
      <c r="H264">
        <v>0</v>
      </c>
      <c r="I264" s="165">
        <v>7563</v>
      </c>
      <c r="J264" t="s">
        <v>7851</v>
      </c>
      <c r="K264">
        <v>1</v>
      </c>
      <c r="L264">
        <v>126</v>
      </c>
      <c r="M264" t="s">
        <v>7744</v>
      </c>
      <c r="N264" t="s">
        <v>7745</v>
      </c>
      <c r="O264" t="s">
        <v>7697</v>
      </c>
      <c r="P264" t="s">
        <v>7698</v>
      </c>
      <c r="Q264" t="s">
        <v>8082</v>
      </c>
      <c r="R264">
        <v>934</v>
      </c>
      <c r="S264" t="s">
        <v>7700</v>
      </c>
      <c r="T264" t="s">
        <v>7701</v>
      </c>
      <c r="U264">
        <v>1</v>
      </c>
      <c r="V264">
        <v>6</v>
      </c>
      <c r="W264" t="s">
        <v>7702</v>
      </c>
      <c r="X264" t="s">
        <v>257</v>
      </c>
      <c r="Y264" t="s">
        <v>7703</v>
      </c>
      <c r="Z264" t="s">
        <v>8427</v>
      </c>
      <c r="AA264" t="s">
        <v>8084</v>
      </c>
      <c r="AB264" t="s">
        <v>8428</v>
      </c>
    </row>
    <row r="265" spans="1:28">
      <c r="A265" s="241">
        <v>45965</v>
      </c>
      <c r="B265" t="s">
        <v>8429</v>
      </c>
      <c r="C265" t="s">
        <v>7800</v>
      </c>
      <c r="D265" t="s">
        <v>7801</v>
      </c>
      <c r="E265" t="s">
        <v>7802</v>
      </c>
      <c r="F265">
        <v>10</v>
      </c>
      <c r="G265">
        <v>1092.44</v>
      </c>
      <c r="H265">
        <v>0</v>
      </c>
      <c r="I265" s="165">
        <v>10924.4</v>
      </c>
      <c r="J265" t="s">
        <v>7757</v>
      </c>
      <c r="K265">
        <v>1</v>
      </c>
      <c r="L265">
        <v>125</v>
      </c>
      <c r="M265" t="s">
        <v>7724</v>
      </c>
      <c r="N265" t="s">
        <v>7713</v>
      </c>
      <c r="O265" t="s">
        <v>7697</v>
      </c>
      <c r="P265" t="s">
        <v>7698</v>
      </c>
      <c r="Q265" t="s">
        <v>7725</v>
      </c>
      <c r="R265">
        <v>117</v>
      </c>
      <c r="S265" t="s">
        <v>7700</v>
      </c>
      <c r="T265" t="s">
        <v>7701</v>
      </c>
      <c r="U265">
        <v>1</v>
      </c>
      <c r="V265">
        <v>10</v>
      </c>
      <c r="W265" t="s">
        <v>7702</v>
      </c>
      <c r="X265" t="s">
        <v>265</v>
      </c>
      <c r="Y265" t="s">
        <v>7703</v>
      </c>
      <c r="Z265" t="s">
        <v>8430</v>
      </c>
      <c r="AA265" t="s">
        <v>7728</v>
      </c>
      <c r="AB265" t="s">
        <v>8431</v>
      </c>
    </row>
    <row r="266" spans="1:28">
      <c r="A266" s="241">
        <v>45965</v>
      </c>
      <c r="B266" t="s">
        <v>8432</v>
      </c>
      <c r="C266" t="s">
        <v>7927</v>
      </c>
      <c r="D266" t="s">
        <v>7928</v>
      </c>
      <c r="E266" t="s">
        <v>7929</v>
      </c>
      <c r="F266">
        <v>3</v>
      </c>
      <c r="G266">
        <v>1344.54</v>
      </c>
      <c r="H266">
        <v>0</v>
      </c>
      <c r="I266" s="165">
        <v>4033.62</v>
      </c>
      <c r="J266" t="s">
        <v>7723</v>
      </c>
      <c r="K266">
        <v>1</v>
      </c>
      <c r="L266">
        <v>125</v>
      </c>
      <c r="M266" t="s">
        <v>7724</v>
      </c>
      <c r="N266" t="s">
        <v>7713</v>
      </c>
      <c r="O266" t="s">
        <v>7697</v>
      </c>
      <c r="P266" t="s">
        <v>7698</v>
      </c>
      <c r="Q266" t="s">
        <v>8106</v>
      </c>
      <c r="R266">
        <v>103</v>
      </c>
      <c r="S266" t="s">
        <v>7700</v>
      </c>
      <c r="T266" t="s">
        <v>7701</v>
      </c>
      <c r="U266">
        <v>1</v>
      </c>
      <c r="V266">
        <v>3</v>
      </c>
      <c r="W266" t="s">
        <v>7702</v>
      </c>
      <c r="X266" t="s">
        <v>332</v>
      </c>
      <c r="Y266" t="s">
        <v>7703</v>
      </c>
      <c r="Z266" t="s">
        <v>8433</v>
      </c>
      <c r="AA266" t="s">
        <v>8108</v>
      </c>
      <c r="AB266" t="s">
        <v>8434</v>
      </c>
    </row>
    <row r="267" spans="1:28">
      <c r="A267" s="241">
        <v>45965</v>
      </c>
      <c r="B267" t="s">
        <v>8435</v>
      </c>
      <c r="C267" t="s">
        <v>7832</v>
      </c>
      <c r="D267" t="s">
        <v>7833</v>
      </c>
      <c r="E267" t="s">
        <v>7834</v>
      </c>
      <c r="F267">
        <v>1</v>
      </c>
      <c r="G267">
        <v>12500</v>
      </c>
      <c r="H267">
        <v>375</v>
      </c>
      <c r="I267" s="165">
        <v>12125</v>
      </c>
      <c r="J267" t="s">
        <v>8182</v>
      </c>
      <c r="K267">
        <v>1</v>
      </c>
      <c r="L267">
        <v>126</v>
      </c>
      <c r="M267" t="s">
        <v>7744</v>
      </c>
      <c r="N267" t="s">
        <v>7745</v>
      </c>
      <c r="O267" t="s">
        <v>7697</v>
      </c>
      <c r="P267" t="s">
        <v>7698</v>
      </c>
      <c r="Q267" t="s">
        <v>8263</v>
      </c>
      <c r="R267">
        <v>920</v>
      </c>
      <c r="S267" t="s">
        <v>7700</v>
      </c>
      <c r="T267" t="s">
        <v>7726</v>
      </c>
      <c r="U267">
        <v>1</v>
      </c>
      <c r="V267">
        <v>1</v>
      </c>
      <c r="W267" t="s">
        <v>7702</v>
      </c>
      <c r="X267" t="s">
        <v>205</v>
      </c>
      <c r="Y267" t="s">
        <v>7703</v>
      </c>
      <c r="Z267" t="s">
        <v>8436</v>
      </c>
      <c r="AA267" t="s">
        <v>8265</v>
      </c>
      <c r="AB267" t="s">
        <v>8437</v>
      </c>
    </row>
    <row r="268" spans="1:28">
      <c r="A268" s="241">
        <v>45965</v>
      </c>
      <c r="B268" t="s">
        <v>8435</v>
      </c>
      <c r="C268" t="s">
        <v>7848</v>
      </c>
      <c r="D268" t="s">
        <v>7849</v>
      </c>
      <c r="E268" t="s">
        <v>7850</v>
      </c>
      <c r="F268">
        <v>6</v>
      </c>
      <c r="G268">
        <v>1260.5</v>
      </c>
      <c r="H268">
        <v>0</v>
      </c>
      <c r="I268" s="165">
        <v>7563</v>
      </c>
      <c r="J268" t="s">
        <v>8182</v>
      </c>
      <c r="K268">
        <v>1</v>
      </c>
      <c r="L268">
        <v>126</v>
      </c>
      <c r="M268" t="s">
        <v>7744</v>
      </c>
      <c r="N268" t="s">
        <v>7745</v>
      </c>
      <c r="O268" t="s">
        <v>7697</v>
      </c>
      <c r="P268" t="s">
        <v>7698</v>
      </c>
      <c r="Q268" t="s">
        <v>8263</v>
      </c>
      <c r="R268">
        <v>920</v>
      </c>
      <c r="S268" t="s">
        <v>7700</v>
      </c>
      <c r="T268" t="s">
        <v>7701</v>
      </c>
      <c r="U268">
        <v>1</v>
      </c>
      <c r="V268">
        <v>6</v>
      </c>
      <c r="W268" t="s">
        <v>7702</v>
      </c>
      <c r="X268" t="s">
        <v>205</v>
      </c>
      <c r="Y268" t="s">
        <v>7703</v>
      </c>
      <c r="Z268" t="s">
        <v>8436</v>
      </c>
      <c r="AA268" t="s">
        <v>8265</v>
      </c>
      <c r="AB268" t="s">
        <v>8437</v>
      </c>
    </row>
    <row r="269" spans="1:28">
      <c r="A269" s="241">
        <v>45965</v>
      </c>
      <c r="B269" t="s">
        <v>8438</v>
      </c>
      <c r="C269" t="s">
        <v>7763</v>
      </c>
      <c r="D269" t="s">
        <v>7764</v>
      </c>
      <c r="E269" t="s">
        <v>7765</v>
      </c>
      <c r="F269">
        <v>1</v>
      </c>
      <c r="G269">
        <v>9636</v>
      </c>
      <c r="H269">
        <v>0</v>
      </c>
      <c r="I269" s="165">
        <v>9636</v>
      </c>
      <c r="J269" t="s">
        <v>8182</v>
      </c>
      <c r="K269">
        <v>1</v>
      </c>
      <c r="L269">
        <v>126</v>
      </c>
      <c r="M269" t="s">
        <v>7744</v>
      </c>
      <c r="N269" t="s">
        <v>7745</v>
      </c>
      <c r="O269" t="s">
        <v>7697</v>
      </c>
      <c r="P269" t="s">
        <v>7698</v>
      </c>
      <c r="Q269" t="s">
        <v>8263</v>
      </c>
      <c r="R269">
        <v>920</v>
      </c>
      <c r="S269" t="s">
        <v>7700</v>
      </c>
      <c r="T269" t="s">
        <v>7769</v>
      </c>
      <c r="U269">
        <v>1</v>
      </c>
      <c r="V269">
        <v>1</v>
      </c>
      <c r="W269" t="s">
        <v>7702</v>
      </c>
      <c r="X269" t="s">
        <v>86</v>
      </c>
      <c r="Y269" t="s">
        <v>7703</v>
      </c>
      <c r="Z269" t="s">
        <v>8439</v>
      </c>
      <c r="AA269" t="s">
        <v>8265</v>
      </c>
      <c r="AB269" t="s">
        <v>8440</v>
      </c>
    </row>
    <row r="270" spans="1:28">
      <c r="A270" s="241">
        <v>45965</v>
      </c>
      <c r="B270" t="s">
        <v>8438</v>
      </c>
      <c r="C270" t="s">
        <v>7979</v>
      </c>
      <c r="D270" t="s">
        <v>7980</v>
      </c>
      <c r="E270" t="s">
        <v>7981</v>
      </c>
      <c r="F270">
        <v>3</v>
      </c>
      <c r="G270">
        <v>2647.06</v>
      </c>
      <c r="H270">
        <v>0</v>
      </c>
      <c r="I270" s="165">
        <v>7941.18</v>
      </c>
      <c r="J270" t="s">
        <v>8182</v>
      </c>
      <c r="K270">
        <v>1</v>
      </c>
      <c r="L270">
        <v>126</v>
      </c>
      <c r="M270" t="s">
        <v>7744</v>
      </c>
      <c r="N270" t="s">
        <v>7745</v>
      </c>
      <c r="O270" t="s">
        <v>7697</v>
      </c>
      <c r="P270" t="s">
        <v>7698</v>
      </c>
      <c r="Q270" t="s">
        <v>8263</v>
      </c>
      <c r="R270">
        <v>920</v>
      </c>
      <c r="S270" t="s">
        <v>7700</v>
      </c>
      <c r="T270" t="s">
        <v>7715</v>
      </c>
      <c r="U270">
        <v>1</v>
      </c>
      <c r="V270">
        <v>3</v>
      </c>
      <c r="W270" t="s">
        <v>7702</v>
      </c>
      <c r="X270" t="s">
        <v>86</v>
      </c>
      <c r="Y270" t="s">
        <v>7703</v>
      </c>
      <c r="Z270" t="s">
        <v>8439</v>
      </c>
      <c r="AA270" t="s">
        <v>8265</v>
      </c>
      <c r="AB270" t="s">
        <v>8440</v>
      </c>
    </row>
    <row r="271" spans="1:28">
      <c r="A271" s="241">
        <v>45965</v>
      </c>
      <c r="B271" t="s">
        <v>8438</v>
      </c>
      <c r="C271" t="s">
        <v>7822</v>
      </c>
      <c r="D271" t="s">
        <v>7823</v>
      </c>
      <c r="E271" t="s">
        <v>7824</v>
      </c>
      <c r="F271">
        <v>3</v>
      </c>
      <c r="G271">
        <v>3025.21</v>
      </c>
      <c r="H271">
        <v>0</v>
      </c>
      <c r="I271" s="165">
        <v>9075.6299999999992</v>
      </c>
      <c r="J271" t="s">
        <v>8182</v>
      </c>
      <c r="K271">
        <v>1</v>
      </c>
      <c r="L271">
        <v>126</v>
      </c>
      <c r="M271" t="s">
        <v>7744</v>
      </c>
      <c r="N271" t="s">
        <v>7745</v>
      </c>
      <c r="O271" t="s">
        <v>7697</v>
      </c>
      <c r="P271" t="s">
        <v>7698</v>
      </c>
      <c r="Q271" t="s">
        <v>8263</v>
      </c>
      <c r="R271">
        <v>920</v>
      </c>
      <c r="S271" t="s">
        <v>7700</v>
      </c>
      <c r="T271" t="s">
        <v>7715</v>
      </c>
      <c r="U271">
        <v>1</v>
      </c>
      <c r="V271">
        <v>3</v>
      </c>
      <c r="W271" t="s">
        <v>7702</v>
      </c>
      <c r="X271" t="s">
        <v>86</v>
      </c>
      <c r="Y271" t="s">
        <v>7703</v>
      </c>
      <c r="Z271" t="s">
        <v>8439</v>
      </c>
      <c r="AA271" t="s">
        <v>8265</v>
      </c>
      <c r="AB271" t="s">
        <v>8440</v>
      </c>
    </row>
    <row r="272" spans="1:28">
      <c r="A272" s="241">
        <v>45965</v>
      </c>
      <c r="B272" t="s">
        <v>8441</v>
      </c>
      <c r="C272" t="s">
        <v>8336</v>
      </c>
      <c r="D272" t="s">
        <v>8337</v>
      </c>
      <c r="E272" t="s">
        <v>8338</v>
      </c>
      <c r="F272">
        <v>2</v>
      </c>
      <c r="G272">
        <v>15550</v>
      </c>
      <c r="H272">
        <v>0</v>
      </c>
      <c r="I272" s="165">
        <v>31100</v>
      </c>
      <c r="J272" t="s">
        <v>8182</v>
      </c>
      <c r="K272">
        <v>1</v>
      </c>
      <c r="L272">
        <v>126</v>
      </c>
      <c r="M272" t="s">
        <v>7744</v>
      </c>
      <c r="N272" t="s">
        <v>7745</v>
      </c>
      <c r="O272" t="s">
        <v>7697</v>
      </c>
      <c r="P272" t="s">
        <v>7698</v>
      </c>
      <c r="Q272" t="s">
        <v>8263</v>
      </c>
      <c r="R272">
        <v>920</v>
      </c>
      <c r="S272" t="s">
        <v>7700</v>
      </c>
      <c r="T272" t="s">
        <v>7726</v>
      </c>
      <c r="U272">
        <v>1</v>
      </c>
      <c r="V272">
        <v>2</v>
      </c>
      <c r="W272" t="s">
        <v>7702</v>
      </c>
      <c r="X272" t="s">
        <v>226</v>
      </c>
      <c r="Y272" t="s">
        <v>7703</v>
      </c>
      <c r="Z272" t="s">
        <v>8442</v>
      </c>
      <c r="AA272" t="s">
        <v>8265</v>
      </c>
      <c r="AB272" t="s">
        <v>8443</v>
      </c>
    </row>
    <row r="273" spans="1:28">
      <c r="A273" s="241">
        <v>45965</v>
      </c>
      <c r="B273" t="s">
        <v>8441</v>
      </c>
      <c r="C273" t="s">
        <v>8193</v>
      </c>
      <c r="D273" t="s">
        <v>8194</v>
      </c>
      <c r="E273" t="s">
        <v>8195</v>
      </c>
      <c r="F273">
        <v>6</v>
      </c>
      <c r="G273">
        <v>3000</v>
      </c>
      <c r="H273">
        <v>0</v>
      </c>
      <c r="I273" s="165">
        <v>18000</v>
      </c>
      <c r="J273" t="s">
        <v>8182</v>
      </c>
      <c r="K273">
        <v>1</v>
      </c>
      <c r="L273">
        <v>126</v>
      </c>
      <c r="M273" t="s">
        <v>7744</v>
      </c>
      <c r="N273" t="s">
        <v>7745</v>
      </c>
      <c r="O273" t="s">
        <v>7697</v>
      </c>
      <c r="P273" t="s">
        <v>7698</v>
      </c>
      <c r="Q273" t="s">
        <v>8263</v>
      </c>
      <c r="R273">
        <v>920</v>
      </c>
      <c r="S273" t="s">
        <v>7700</v>
      </c>
      <c r="T273" t="s">
        <v>7726</v>
      </c>
      <c r="U273">
        <v>1</v>
      </c>
      <c r="V273">
        <v>6</v>
      </c>
      <c r="W273" t="s">
        <v>7702</v>
      </c>
      <c r="X273" t="s">
        <v>226</v>
      </c>
      <c r="Y273" t="s">
        <v>7703</v>
      </c>
      <c r="Z273" t="s">
        <v>8442</v>
      </c>
      <c r="AA273" t="s">
        <v>8265</v>
      </c>
      <c r="AB273" t="s">
        <v>8443</v>
      </c>
    </row>
    <row r="274" spans="1:28">
      <c r="A274" s="241">
        <v>45965</v>
      </c>
      <c r="B274" t="s">
        <v>8441</v>
      </c>
      <c r="C274" t="s">
        <v>7720</v>
      </c>
      <c r="D274" t="s">
        <v>7721</v>
      </c>
      <c r="E274" t="s">
        <v>7722</v>
      </c>
      <c r="F274">
        <v>1</v>
      </c>
      <c r="G274">
        <v>11900</v>
      </c>
      <c r="H274">
        <v>357</v>
      </c>
      <c r="I274" s="165">
        <v>11543</v>
      </c>
      <c r="J274" t="s">
        <v>8182</v>
      </c>
      <c r="K274">
        <v>1</v>
      </c>
      <c r="L274">
        <v>126</v>
      </c>
      <c r="M274" t="s">
        <v>7744</v>
      </c>
      <c r="N274" t="s">
        <v>7745</v>
      </c>
      <c r="O274" t="s">
        <v>7697</v>
      </c>
      <c r="P274" t="s">
        <v>7698</v>
      </c>
      <c r="Q274" t="s">
        <v>8263</v>
      </c>
      <c r="R274">
        <v>920</v>
      </c>
      <c r="S274" t="s">
        <v>7700</v>
      </c>
      <c r="T274" t="s">
        <v>7726</v>
      </c>
      <c r="U274">
        <v>1</v>
      </c>
      <c r="V274">
        <v>1</v>
      </c>
      <c r="W274" t="s">
        <v>7702</v>
      </c>
      <c r="X274" t="s">
        <v>226</v>
      </c>
      <c r="Y274" t="s">
        <v>7703</v>
      </c>
      <c r="Z274" t="s">
        <v>8442</v>
      </c>
      <c r="AA274" t="s">
        <v>8265</v>
      </c>
      <c r="AB274" t="s">
        <v>8443</v>
      </c>
    </row>
    <row r="275" spans="1:28">
      <c r="A275" s="241">
        <v>45965</v>
      </c>
      <c r="B275" t="s">
        <v>8444</v>
      </c>
      <c r="C275" t="s">
        <v>7886</v>
      </c>
      <c r="D275" t="s">
        <v>7887</v>
      </c>
      <c r="E275" t="s">
        <v>7888</v>
      </c>
      <c r="F275">
        <v>3</v>
      </c>
      <c r="G275">
        <v>3025.21</v>
      </c>
      <c r="H275">
        <v>0</v>
      </c>
      <c r="I275" s="165">
        <v>9075.6299999999992</v>
      </c>
      <c r="J275" t="s">
        <v>8166</v>
      </c>
      <c r="K275">
        <v>1</v>
      </c>
      <c r="L275">
        <v>2</v>
      </c>
      <c r="M275" t="s">
        <v>8054</v>
      </c>
      <c r="N275" t="s">
        <v>7745</v>
      </c>
      <c r="O275" t="s">
        <v>7697</v>
      </c>
      <c r="P275" t="s">
        <v>7698</v>
      </c>
      <c r="Q275" t="s">
        <v>8167</v>
      </c>
      <c r="R275">
        <v>926</v>
      </c>
      <c r="S275" t="s">
        <v>7700</v>
      </c>
      <c r="T275" t="s">
        <v>7715</v>
      </c>
      <c r="U275">
        <v>1</v>
      </c>
      <c r="V275">
        <v>3</v>
      </c>
      <c r="W275" t="s">
        <v>7702</v>
      </c>
      <c r="X275" t="s">
        <v>8445</v>
      </c>
      <c r="Y275" t="s">
        <v>7703</v>
      </c>
      <c r="Z275" t="s">
        <v>8446</v>
      </c>
      <c r="AA275" t="s">
        <v>8170</v>
      </c>
      <c r="AB275" t="s">
        <v>8447</v>
      </c>
    </row>
    <row r="276" spans="1:28">
      <c r="A276" s="241">
        <v>45965</v>
      </c>
      <c r="B276" t="s">
        <v>8444</v>
      </c>
      <c r="C276" t="s">
        <v>7883</v>
      </c>
      <c r="D276" t="s">
        <v>7884</v>
      </c>
      <c r="E276" t="s">
        <v>7885</v>
      </c>
      <c r="F276">
        <v>4</v>
      </c>
      <c r="G276">
        <v>3025.21</v>
      </c>
      <c r="H276">
        <v>0</v>
      </c>
      <c r="I276" s="165">
        <v>12100.84</v>
      </c>
      <c r="J276" t="s">
        <v>8166</v>
      </c>
      <c r="K276">
        <v>1</v>
      </c>
      <c r="L276">
        <v>2</v>
      </c>
      <c r="M276" t="s">
        <v>8054</v>
      </c>
      <c r="N276" t="s">
        <v>7745</v>
      </c>
      <c r="O276" t="s">
        <v>7697</v>
      </c>
      <c r="P276" t="s">
        <v>7698</v>
      </c>
      <c r="Q276" t="s">
        <v>8167</v>
      </c>
      <c r="R276">
        <v>926</v>
      </c>
      <c r="S276" t="s">
        <v>7700</v>
      </c>
      <c r="T276" t="s">
        <v>7715</v>
      </c>
      <c r="U276">
        <v>1</v>
      </c>
      <c r="V276">
        <v>4</v>
      </c>
      <c r="W276" t="s">
        <v>7702</v>
      </c>
      <c r="X276" t="s">
        <v>8445</v>
      </c>
      <c r="Y276" t="s">
        <v>7703</v>
      </c>
      <c r="Z276" t="s">
        <v>8446</v>
      </c>
      <c r="AA276" t="s">
        <v>8170</v>
      </c>
      <c r="AB276" t="s">
        <v>8447</v>
      </c>
    </row>
    <row r="277" spans="1:28">
      <c r="A277" s="241">
        <v>45965</v>
      </c>
      <c r="B277" t="s">
        <v>8448</v>
      </c>
      <c r="C277" t="s">
        <v>8449</v>
      </c>
      <c r="D277" t="s">
        <v>8450</v>
      </c>
      <c r="E277" t="s">
        <v>8451</v>
      </c>
      <c r="F277">
        <v>1</v>
      </c>
      <c r="G277">
        <v>7650</v>
      </c>
      <c r="H277">
        <v>0</v>
      </c>
      <c r="I277" s="165">
        <v>7650</v>
      </c>
      <c r="J277" t="s">
        <v>7937</v>
      </c>
      <c r="K277">
        <v>1</v>
      </c>
      <c r="L277">
        <v>211</v>
      </c>
      <c r="M277" t="s">
        <v>7938</v>
      </c>
      <c r="N277" t="s">
        <v>7939</v>
      </c>
      <c r="O277" t="s">
        <v>7697</v>
      </c>
      <c r="P277" t="s">
        <v>7698</v>
      </c>
      <c r="Q277" t="s">
        <v>8143</v>
      </c>
      <c r="R277">
        <v>409</v>
      </c>
      <c r="S277" t="s">
        <v>7700</v>
      </c>
      <c r="T277" t="s">
        <v>7726</v>
      </c>
      <c r="U277">
        <v>1</v>
      </c>
      <c r="V277">
        <v>1</v>
      </c>
      <c r="W277" t="s">
        <v>7702</v>
      </c>
      <c r="X277" t="s">
        <v>273</v>
      </c>
      <c r="Y277" t="s">
        <v>7703</v>
      </c>
      <c r="Z277" t="s">
        <v>8452</v>
      </c>
      <c r="AA277" t="s">
        <v>8145</v>
      </c>
      <c r="AB277" t="s">
        <v>8453</v>
      </c>
    </row>
    <row r="278" spans="1:28">
      <c r="A278" s="241">
        <v>45965</v>
      </c>
      <c r="B278" t="s">
        <v>8448</v>
      </c>
      <c r="C278" t="s">
        <v>8454</v>
      </c>
      <c r="D278" t="s">
        <v>8455</v>
      </c>
      <c r="E278" t="s">
        <v>8456</v>
      </c>
      <c r="F278">
        <v>5</v>
      </c>
      <c r="G278">
        <v>2016.81</v>
      </c>
      <c r="H278">
        <v>1008.405</v>
      </c>
      <c r="I278" s="165">
        <v>9075.6450000000004</v>
      </c>
      <c r="J278" t="s">
        <v>7937</v>
      </c>
      <c r="K278">
        <v>1</v>
      </c>
      <c r="L278">
        <v>211</v>
      </c>
      <c r="M278" t="s">
        <v>7938</v>
      </c>
      <c r="N278" t="s">
        <v>7939</v>
      </c>
      <c r="O278" t="s">
        <v>7697</v>
      </c>
      <c r="P278" t="s">
        <v>7698</v>
      </c>
      <c r="Q278" t="s">
        <v>8143</v>
      </c>
      <c r="R278">
        <v>409</v>
      </c>
      <c r="S278" t="s">
        <v>7700</v>
      </c>
      <c r="T278" t="s">
        <v>7701</v>
      </c>
      <c r="U278">
        <v>1</v>
      </c>
      <c r="V278">
        <v>5</v>
      </c>
      <c r="W278" t="s">
        <v>7702</v>
      </c>
      <c r="X278" t="s">
        <v>273</v>
      </c>
      <c r="Y278" t="s">
        <v>7703</v>
      </c>
      <c r="Z278" t="s">
        <v>8452</v>
      </c>
      <c r="AA278" t="s">
        <v>8145</v>
      </c>
      <c r="AB278" t="s">
        <v>8453</v>
      </c>
    </row>
    <row r="279" spans="1:28">
      <c r="A279" s="241">
        <v>45965</v>
      </c>
      <c r="B279" t="s">
        <v>8448</v>
      </c>
      <c r="C279" t="s">
        <v>7999</v>
      </c>
      <c r="D279" t="s">
        <v>8000</v>
      </c>
      <c r="E279" t="s">
        <v>8001</v>
      </c>
      <c r="F279">
        <v>1</v>
      </c>
      <c r="G279">
        <v>1640</v>
      </c>
      <c r="H279">
        <v>0</v>
      </c>
      <c r="I279" s="165">
        <v>1640</v>
      </c>
      <c r="J279" t="s">
        <v>7937</v>
      </c>
      <c r="K279">
        <v>1</v>
      </c>
      <c r="L279">
        <v>211</v>
      </c>
      <c r="M279" t="s">
        <v>7938</v>
      </c>
      <c r="N279" t="s">
        <v>7939</v>
      </c>
      <c r="O279" t="s">
        <v>7697</v>
      </c>
      <c r="P279" t="s">
        <v>7698</v>
      </c>
      <c r="Q279" t="s">
        <v>8143</v>
      </c>
      <c r="R279">
        <v>409</v>
      </c>
      <c r="S279" t="s">
        <v>7700</v>
      </c>
      <c r="T279" t="s">
        <v>7701</v>
      </c>
      <c r="U279">
        <v>1</v>
      </c>
      <c r="V279">
        <v>1</v>
      </c>
      <c r="W279" t="s">
        <v>7702</v>
      </c>
      <c r="X279" t="s">
        <v>273</v>
      </c>
      <c r="Y279" t="s">
        <v>7703</v>
      </c>
      <c r="Z279" t="s">
        <v>8452</v>
      </c>
      <c r="AA279" t="s">
        <v>8145</v>
      </c>
      <c r="AB279" t="s">
        <v>8453</v>
      </c>
    </row>
    <row r="280" spans="1:28">
      <c r="A280" s="241">
        <v>45965</v>
      </c>
      <c r="B280" t="s">
        <v>8448</v>
      </c>
      <c r="C280" t="s">
        <v>8016</v>
      </c>
      <c r="D280" t="s">
        <v>8017</v>
      </c>
      <c r="E280" t="s">
        <v>8018</v>
      </c>
      <c r="F280">
        <v>1</v>
      </c>
      <c r="G280">
        <v>4853</v>
      </c>
      <c r="H280">
        <v>0</v>
      </c>
      <c r="I280" s="165">
        <v>4853</v>
      </c>
      <c r="J280" t="s">
        <v>7937</v>
      </c>
      <c r="K280">
        <v>1</v>
      </c>
      <c r="L280">
        <v>211</v>
      </c>
      <c r="M280" t="s">
        <v>7938</v>
      </c>
      <c r="N280" t="s">
        <v>7939</v>
      </c>
      <c r="O280" t="s">
        <v>7697</v>
      </c>
      <c r="P280" t="s">
        <v>7698</v>
      </c>
      <c r="Q280" t="s">
        <v>8143</v>
      </c>
      <c r="R280">
        <v>409</v>
      </c>
      <c r="S280" t="s">
        <v>7700</v>
      </c>
      <c r="T280">
        <v>0</v>
      </c>
      <c r="U280">
        <v>1</v>
      </c>
      <c r="V280">
        <v>1</v>
      </c>
      <c r="W280" t="s">
        <v>7702</v>
      </c>
      <c r="X280" t="s">
        <v>273</v>
      </c>
      <c r="Y280" t="s">
        <v>7703</v>
      </c>
      <c r="Z280" t="s">
        <v>8452</v>
      </c>
      <c r="AA280" t="s">
        <v>8145</v>
      </c>
      <c r="AB280" t="s">
        <v>8453</v>
      </c>
    </row>
    <row r="281" spans="1:28">
      <c r="A281" s="241">
        <v>45965</v>
      </c>
      <c r="B281" t="s">
        <v>8448</v>
      </c>
      <c r="C281" t="s">
        <v>7740</v>
      </c>
      <c r="D281" t="s">
        <v>7741</v>
      </c>
      <c r="E281" t="s">
        <v>7742</v>
      </c>
      <c r="F281">
        <v>1</v>
      </c>
      <c r="G281">
        <v>3562.19</v>
      </c>
      <c r="H281">
        <v>0</v>
      </c>
      <c r="I281" s="165">
        <v>3562.19</v>
      </c>
      <c r="J281" t="s">
        <v>7937</v>
      </c>
      <c r="K281">
        <v>1</v>
      </c>
      <c r="L281">
        <v>211</v>
      </c>
      <c r="M281" t="s">
        <v>7938</v>
      </c>
      <c r="N281" t="s">
        <v>7939</v>
      </c>
      <c r="O281" t="s">
        <v>7697</v>
      </c>
      <c r="P281" t="s">
        <v>7698</v>
      </c>
      <c r="Q281" t="s">
        <v>8143</v>
      </c>
      <c r="R281">
        <v>409</v>
      </c>
      <c r="S281" t="s">
        <v>7700</v>
      </c>
      <c r="T281" t="s">
        <v>7715</v>
      </c>
      <c r="U281">
        <v>1</v>
      </c>
      <c r="V281">
        <v>1</v>
      </c>
      <c r="W281" t="s">
        <v>7702</v>
      </c>
      <c r="X281" t="s">
        <v>273</v>
      </c>
      <c r="Y281" t="s">
        <v>7703</v>
      </c>
      <c r="Z281" t="s">
        <v>8452</v>
      </c>
      <c r="AA281" t="s">
        <v>8145</v>
      </c>
      <c r="AB281" t="s">
        <v>8453</v>
      </c>
    </row>
    <row r="282" spans="1:28">
      <c r="A282" s="241">
        <v>45965</v>
      </c>
      <c r="B282" t="s">
        <v>8457</v>
      </c>
      <c r="C282" t="s">
        <v>7720</v>
      </c>
      <c r="D282" t="s">
        <v>7721</v>
      </c>
      <c r="E282" t="s">
        <v>7722</v>
      </c>
      <c r="F282">
        <v>1</v>
      </c>
      <c r="G282">
        <v>11900</v>
      </c>
      <c r="H282">
        <v>0</v>
      </c>
      <c r="I282" s="165">
        <v>11900</v>
      </c>
      <c r="J282" t="s">
        <v>8166</v>
      </c>
      <c r="K282">
        <v>1</v>
      </c>
      <c r="L282">
        <v>2</v>
      </c>
      <c r="M282" t="s">
        <v>8054</v>
      </c>
      <c r="N282" t="s">
        <v>7745</v>
      </c>
      <c r="O282" t="s">
        <v>7697</v>
      </c>
      <c r="P282" t="s">
        <v>7698</v>
      </c>
      <c r="Q282" t="s">
        <v>8167</v>
      </c>
      <c r="R282">
        <v>926</v>
      </c>
      <c r="S282" t="s">
        <v>7700</v>
      </c>
      <c r="T282" t="s">
        <v>7726</v>
      </c>
      <c r="U282">
        <v>1</v>
      </c>
      <c r="V282">
        <v>1</v>
      </c>
      <c r="W282" t="s">
        <v>7702</v>
      </c>
      <c r="X282" t="s">
        <v>8458</v>
      </c>
      <c r="Y282" t="s">
        <v>7703</v>
      </c>
      <c r="Z282" t="s">
        <v>8459</v>
      </c>
      <c r="AA282" t="s">
        <v>8170</v>
      </c>
      <c r="AB282" t="s">
        <v>8261</v>
      </c>
    </row>
    <row r="283" spans="1:28">
      <c r="A283" s="241">
        <v>45965</v>
      </c>
      <c r="B283" t="s">
        <v>8457</v>
      </c>
      <c r="C283" t="s">
        <v>7917</v>
      </c>
      <c r="D283" t="s">
        <v>7918</v>
      </c>
      <c r="E283" t="s">
        <v>7919</v>
      </c>
      <c r="F283">
        <v>3</v>
      </c>
      <c r="G283">
        <v>3000</v>
      </c>
      <c r="H283">
        <v>0</v>
      </c>
      <c r="I283" s="165">
        <v>9000</v>
      </c>
      <c r="J283" t="s">
        <v>8166</v>
      </c>
      <c r="K283">
        <v>1</v>
      </c>
      <c r="L283">
        <v>2</v>
      </c>
      <c r="M283" t="s">
        <v>8054</v>
      </c>
      <c r="N283" t="s">
        <v>7745</v>
      </c>
      <c r="O283" t="s">
        <v>7697</v>
      </c>
      <c r="P283" t="s">
        <v>7698</v>
      </c>
      <c r="Q283" t="s">
        <v>8167</v>
      </c>
      <c r="R283">
        <v>926</v>
      </c>
      <c r="S283" t="s">
        <v>7700</v>
      </c>
      <c r="T283" t="s">
        <v>7726</v>
      </c>
      <c r="U283">
        <v>1</v>
      </c>
      <c r="V283">
        <v>3</v>
      </c>
      <c r="W283" t="s">
        <v>7702</v>
      </c>
      <c r="X283" t="s">
        <v>8458</v>
      </c>
      <c r="Y283" t="s">
        <v>7703</v>
      </c>
      <c r="Z283" t="s">
        <v>8459</v>
      </c>
      <c r="AA283" t="s">
        <v>8170</v>
      </c>
      <c r="AB283" t="s">
        <v>8261</v>
      </c>
    </row>
    <row r="284" spans="1:28">
      <c r="A284" s="241">
        <v>45965</v>
      </c>
      <c r="B284" t="s">
        <v>8457</v>
      </c>
      <c r="C284" t="s">
        <v>7868</v>
      </c>
      <c r="D284" t="s">
        <v>7869</v>
      </c>
      <c r="E284" t="s">
        <v>7870</v>
      </c>
      <c r="F284">
        <v>2</v>
      </c>
      <c r="G284">
        <v>3000</v>
      </c>
      <c r="H284">
        <v>0</v>
      </c>
      <c r="I284" s="165">
        <v>6000</v>
      </c>
      <c r="J284" t="s">
        <v>8166</v>
      </c>
      <c r="K284">
        <v>1</v>
      </c>
      <c r="L284">
        <v>2</v>
      </c>
      <c r="M284" t="s">
        <v>8054</v>
      </c>
      <c r="N284" t="s">
        <v>7745</v>
      </c>
      <c r="O284" t="s">
        <v>7697</v>
      </c>
      <c r="P284" t="s">
        <v>7698</v>
      </c>
      <c r="Q284" t="s">
        <v>8167</v>
      </c>
      <c r="R284">
        <v>926</v>
      </c>
      <c r="S284" t="s">
        <v>7700</v>
      </c>
      <c r="T284" t="s">
        <v>7726</v>
      </c>
      <c r="U284">
        <v>1</v>
      </c>
      <c r="V284">
        <v>2</v>
      </c>
      <c r="W284" t="s">
        <v>7702</v>
      </c>
      <c r="X284" t="s">
        <v>8458</v>
      </c>
      <c r="Y284" t="s">
        <v>7703</v>
      </c>
      <c r="Z284" t="s">
        <v>8459</v>
      </c>
      <c r="AA284" t="s">
        <v>8170</v>
      </c>
      <c r="AB284" t="s">
        <v>8261</v>
      </c>
    </row>
    <row r="285" spans="1:28">
      <c r="A285" s="241">
        <v>45965</v>
      </c>
      <c r="B285" t="s">
        <v>8460</v>
      </c>
      <c r="C285" t="s">
        <v>7839</v>
      </c>
      <c r="D285" t="s">
        <v>7840</v>
      </c>
      <c r="E285" t="s">
        <v>7841</v>
      </c>
      <c r="F285">
        <v>3</v>
      </c>
      <c r="G285">
        <v>2645.48</v>
      </c>
      <c r="H285">
        <v>0</v>
      </c>
      <c r="I285" s="165">
        <v>7936.44</v>
      </c>
      <c r="J285" t="s">
        <v>8271</v>
      </c>
      <c r="K285">
        <v>1</v>
      </c>
      <c r="L285">
        <v>126</v>
      </c>
      <c r="M285" t="s">
        <v>7744</v>
      </c>
      <c r="N285" t="s">
        <v>7745</v>
      </c>
      <c r="O285" t="s">
        <v>7697</v>
      </c>
      <c r="P285" t="s">
        <v>7698</v>
      </c>
      <c r="Q285" t="s">
        <v>8272</v>
      </c>
      <c r="R285">
        <v>935</v>
      </c>
      <c r="S285" t="s">
        <v>7700</v>
      </c>
      <c r="T285" t="s">
        <v>7715</v>
      </c>
      <c r="U285">
        <v>1</v>
      </c>
      <c r="V285">
        <v>3</v>
      </c>
      <c r="W285" t="s">
        <v>7702</v>
      </c>
      <c r="X285" t="s">
        <v>340</v>
      </c>
      <c r="Y285" t="s">
        <v>7703</v>
      </c>
      <c r="Z285" t="s">
        <v>8461</v>
      </c>
      <c r="AA285" t="s">
        <v>8274</v>
      </c>
      <c r="AB285" t="s">
        <v>8462</v>
      </c>
    </row>
    <row r="286" spans="1:28">
      <c r="A286" s="241">
        <v>45965</v>
      </c>
      <c r="B286" t="s">
        <v>8463</v>
      </c>
      <c r="C286" t="s">
        <v>7848</v>
      </c>
      <c r="D286" t="s">
        <v>7849</v>
      </c>
      <c r="E286" t="s">
        <v>7850</v>
      </c>
      <c r="F286">
        <v>6</v>
      </c>
      <c r="G286">
        <v>1260.5</v>
      </c>
      <c r="H286">
        <v>0</v>
      </c>
      <c r="I286" s="165">
        <v>7563</v>
      </c>
      <c r="J286" t="s">
        <v>8182</v>
      </c>
      <c r="K286">
        <v>1</v>
      </c>
      <c r="L286">
        <v>126</v>
      </c>
      <c r="M286" t="s">
        <v>7744</v>
      </c>
      <c r="N286" t="s">
        <v>7745</v>
      </c>
      <c r="O286" t="s">
        <v>7697</v>
      </c>
      <c r="P286" t="s">
        <v>7698</v>
      </c>
      <c r="Q286" t="s">
        <v>8183</v>
      </c>
      <c r="R286">
        <v>919</v>
      </c>
      <c r="S286" t="s">
        <v>7700</v>
      </c>
      <c r="T286" t="s">
        <v>7701</v>
      </c>
      <c r="U286">
        <v>1</v>
      </c>
      <c r="V286">
        <v>6</v>
      </c>
      <c r="W286" t="s">
        <v>7702</v>
      </c>
      <c r="X286" t="s">
        <v>164</v>
      </c>
      <c r="Y286" t="s">
        <v>7703</v>
      </c>
      <c r="Z286" t="s">
        <v>8464</v>
      </c>
      <c r="AA286" t="s">
        <v>8185</v>
      </c>
      <c r="AB286" t="s">
        <v>8465</v>
      </c>
    </row>
    <row r="287" spans="1:28">
      <c r="A287" s="241">
        <v>45965</v>
      </c>
      <c r="B287" t="s">
        <v>8463</v>
      </c>
      <c r="C287" t="s">
        <v>7730</v>
      </c>
      <c r="D287" t="s">
        <v>7731</v>
      </c>
      <c r="E287" t="s">
        <v>7732</v>
      </c>
      <c r="F287">
        <v>1</v>
      </c>
      <c r="G287">
        <v>8991.6</v>
      </c>
      <c r="H287">
        <v>449.58</v>
      </c>
      <c r="I287" s="165">
        <v>8542.02</v>
      </c>
      <c r="J287" t="s">
        <v>8182</v>
      </c>
      <c r="K287">
        <v>1</v>
      </c>
      <c r="L287">
        <v>126</v>
      </c>
      <c r="M287" t="s">
        <v>7744</v>
      </c>
      <c r="N287" t="s">
        <v>7745</v>
      </c>
      <c r="O287" t="s">
        <v>7697</v>
      </c>
      <c r="P287" t="s">
        <v>7698</v>
      </c>
      <c r="Q287" t="s">
        <v>8183</v>
      </c>
      <c r="R287">
        <v>919</v>
      </c>
      <c r="S287" t="s">
        <v>7700</v>
      </c>
      <c r="T287" t="s">
        <v>7715</v>
      </c>
      <c r="U287">
        <v>1</v>
      </c>
      <c r="V287">
        <v>1</v>
      </c>
      <c r="W287" t="s">
        <v>7702</v>
      </c>
      <c r="X287" t="s">
        <v>164</v>
      </c>
      <c r="Y287" t="s">
        <v>7703</v>
      </c>
      <c r="Z287" t="s">
        <v>8464</v>
      </c>
      <c r="AA287" t="s">
        <v>8185</v>
      </c>
      <c r="AB287" t="s">
        <v>8465</v>
      </c>
    </row>
    <row r="288" spans="1:28">
      <c r="A288" s="241">
        <v>45965</v>
      </c>
      <c r="B288" t="s">
        <v>8466</v>
      </c>
      <c r="C288" t="s">
        <v>8079</v>
      </c>
      <c r="D288" t="s">
        <v>8080</v>
      </c>
      <c r="E288" t="s">
        <v>8081</v>
      </c>
      <c r="F288">
        <v>1</v>
      </c>
      <c r="G288">
        <v>3180</v>
      </c>
      <c r="H288">
        <v>0</v>
      </c>
      <c r="I288" s="165">
        <v>3180</v>
      </c>
      <c r="J288" t="s">
        <v>8182</v>
      </c>
      <c r="K288">
        <v>1</v>
      </c>
      <c r="L288">
        <v>2</v>
      </c>
      <c r="M288" t="s">
        <v>8054</v>
      </c>
      <c r="N288" t="s">
        <v>7745</v>
      </c>
      <c r="O288" t="s">
        <v>7697</v>
      </c>
      <c r="P288" t="s">
        <v>7698</v>
      </c>
      <c r="Q288" t="s">
        <v>8467</v>
      </c>
      <c r="R288">
        <v>921</v>
      </c>
      <c r="S288" t="s">
        <v>7700</v>
      </c>
      <c r="T288" t="s">
        <v>7715</v>
      </c>
      <c r="U288">
        <v>1</v>
      </c>
      <c r="V288">
        <v>1</v>
      </c>
      <c r="W288" t="s">
        <v>7702</v>
      </c>
      <c r="X288" t="s">
        <v>8468</v>
      </c>
      <c r="Y288" t="s">
        <v>7703</v>
      </c>
      <c r="Z288" t="s">
        <v>8469</v>
      </c>
      <c r="AA288" t="s">
        <v>8470</v>
      </c>
      <c r="AB288" t="s">
        <v>8471</v>
      </c>
    </row>
    <row r="289" spans="1:28">
      <c r="A289" s="241">
        <v>45965</v>
      </c>
      <c r="B289" t="s">
        <v>8472</v>
      </c>
      <c r="C289" t="s">
        <v>7800</v>
      </c>
      <c r="D289" t="s">
        <v>7801</v>
      </c>
      <c r="E289" t="s">
        <v>7802</v>
      </c>
      <c r="F289">
        <v>12</v>
      </c>
      <c r="G289">
        <v>1092.44</v>
      </c>
      <c r="H289">
        <v>0</v>
      </c>
      <c r="I289" s="165">
        <v>13109.28</v>
      </c>
      <c r="J289" t="s">
        <v>7816</v>
      </c>
      <c r="K289">
        <v>1</v>
      </c>
      <c r="L289">
        <v>125</v>
      </c>
      <c r="M289" t="s">
        <v>7724</v>
      </c>
      <c r="N289" t="s">
        <v>7713</v>
      </c>
      <c r="O289" t="s">
        <v>7697</v>
      </c>
      <c r="P289" t="s">
        <v>7698</v>
      </c>
      <c r="Q289" t="s">
        <v>8039</v>
      </c>
      <c r="R289">
        <v>107</v>
      </c>
      <c r="S289" t="s">
        <v>7700</v>
      </c>
      <c r="T289" t="s">
        <v>7701</v>
      </c>
      <c r="U289">
        <v>1</v>
      </c>
      <c r="V289">
        <v>12</v>
      </c>
      <c r="W289" t="s">
        <v>7702</v>
      </c>
      <c r="X289" t="s">
        <v>244</v>
      </c>
      <c r="Y289" t="s">
        <v>7703</v>
      </c>
      <c r="Z289" t="s">
        <v>8473</v>
      </c>
      <c r="AA289" t="s">
        <v>8041</v>
      </c>
      <c r="AB289" t="s">
        <v>8474</v>
      </c>
    </row>
    <row r="290" spans="1:28">
      <c r="A290" s="241">
        <v>45965</v>
      </c>
      <c r="B290" t="s">
        <v>8472</v>
      </c>
      <c r="C290" t="s">
        <v>7848</v>
      </c>
      <c r="D290" t="s">
        <v>7849</v>
      </c>
      <c r="E290" t="s">
        <v>7850</v>
      </c>
      <c r="F290">
        <v>6</v>
      </c>
      <c r="G290">
        <v>1260.5</v>
      </c>
      <c r="H290">
        <v>0</v>
      </c>
      <c r="I290" s="165">
        <v>7563</v>
      </c>
      <c r="J290" t="s">
        <v>7816</v>
      </c>
      <c r="K290">
        <v>1</v>
      </c>
      <c r="L290">
        <v>125</v>
      </c>
      <c r="M290" t="s">
        <v>7724</v>
      </c>
      <c r="N290" t="s">
        <v>7713</v>
      </c>
      <c r="O290" t="s">
        <v>7697</v>
      </c>
      <c r="P290" t="s">
        <v>7698</v>
      </c>
      <c r="Q290" t="s">
        <v>8039</v>
      </c>
      <c r="R290">
        <v>107</v>
      </c>
      <c r="S290" t="s">
        <v>7700</v>
      </c>
      <c r="T290" t="s">
        <v>7701</v>
      </c>
      <c r="U290">
        <v>1</v>
      </c>
      <c r="V290">
        <v>6</v>
      </c>
      <c r="W290" t="s">
        <v>7702</v>
      </c>
      <c r="X290" t="s">
        <v>244</v>
      </c>
      <c r="Y290" t="s">
        <v>7703</v>
      </c>
      <c r="Z290" t="s">
        <v>8473</v>
      </c>
      <c r="AA290" t="s">
        <v>8041</v>
      </c>
      <c r="AB290" t="s">
        <v>8474</v>
      </c>
    </row>
    <row r="291" spans="1:28">
      <c r="A291" s="241">
        <v>45965</v>
      </c>
      <c r="B291" t="s">
        <v>8475</v>
      </c>
      <c r="C291" t="s">
        <v>7993</v>
      </c>
      <c r="D291" t="s">
        <v>7994</v>
      </c>
      <c r="E291" t="s">
        <v>7995</v>
      </c>
      <c r="F291">
        <v>1</v>
      </c>
      <c r="G291">
        <v>28655.46</v>
      </c>
      <c r="H291">
        <v>0</v>
      </c>
      <c r="I291" s="165">
        <v>28655.46</v>
      </c>
      <c r="J291" t="s">
        <v>8182</v>
      </c>
      <c r="K291">
        <v>1</v>
      </c>
      <c r="L291">
        <v>126</v>
      </c>
      <c r="M291" t="s">
        <v>7744</v>
      </c>
      <c r="N291" t="s">
        <v>7745</v>
      </c>
      <c r="O291" t="s">
        <v>7697</v>
      </c>
      <c r="P291" t="s">
        <v>7698</v>
      </c>
      <c r="Q291" t="s">
        <v>8467</v>
      </c>
      <c r="R291">
        <v>921</v>
      </c>
      <c r="S291" t="s">
        <v>7700</v>
      </c>
      <c r="T291" t="s">
        <v>7715</v>
      </c>
      <c r="U291">
        <v>1</v>
      </c>
      <c r="V291">
        <v>1</v>
      </c>
      <c r="W291" t="s">
        <v>7702</v>
      </c>
      <c r="X291" t="s">
        <v>194</v>
      </c>
      <c r="Y291" t="s">
        <v>7703</v>
      </c>
      <c r="Z291" t="s">
        <v>8476</v>
      </c>
      <c r="AA291" t="s">
        <v>8470</v>
      </c>
      <c r="AB291" t="s">
        <v>8477</v>
      </c>
    </row>
    <row r="292" spans="1:28">
      <c r="A292" s="241">
        <v>45965</v>
      </c>
      <c r="B292" t="s">
        <v>8478</v>
      </c>
      <c r="C292" t="s">
        <v>8046</v>
      </c>
      <c r="D292" t="s">
        <v>8047</v>
      </c>
      <c r="E292" t="s">
        <v>8048</v>
      </c>
      <c r="F292">
        <v>3</v>
      </c>
      <c r="G292">
        <v>6350</v>
      </c>
      <c r="H292">
        <v>1905</v>
      </c>
      <c r="I292" s="165">
        <v>17145</v>
      </c>
      <c r="J292" t="s">
        <v>7794</v>
      </c>
      <c r="K292">
        <v>1</v>
      </c>
      <c r="L292">
        <v>125</v>
      </c>
      <c r="M292" t="s">
        <v>7724</v>
      </c>
      <c r="N292" t="s">
        <v>7713</v>
      </c>
      <c r="O292" t="s">
        <v>7697</v>
      </c>
      <c r="P292" t="s">
        <v>7698</v>
      </c>
      <c r="Q292" t="s">
        <v>8479</v>
      </c>
      <c r="R292">
        <v>104</v>
      </c>
      <c r="S292" t="s">
        <v>7700</v>
      </c>
      <c r="T292" t="s">
        <v>8049</v>
      </c>
      <c r="U292">
        <v>1</v>
      </c>
      <c r="V292">
        <v>3</v>
      </c>
      <c r="W292" t="s">
        <v>7702</v>
      </c>
      <c r="X292" t="s">
        <v>211</v>
      </c>
      <c r="Y292" t="s">
        <v>7703</v>
      </c>
      <c r="Z292" t="s">
        <v>8480</v>
      </c>
      <c r="AA292" t="s">
        <v>8481</v>
      </c>
      <c r="AB292" t="s">
        <v>8482</v>
      </c>
    </row>
    <row r="293" spans="1:28">
      <c r="A293" s="241">
        <v>45965</v>
      </c>
      <c r="B293" t="s">
        <v>8483</v>
      </c>
      <c r="C293" t="s">
        <v>7720</v>
      </c>
      <c r="D293" t="s">
        <v>7721</v>
      </c>
      <c r="E293" t="s">
        <v>7722</v>
      </c>
      <c r="F293">
        <v>1</v>
      </c>
      <c r="G293">
        <v>11900</v>
      </c>
      <c r="H293">
        <v>357</v>
      </c>
      <c r="I293" s="165">
        <v>11543</v>
      </c>
      <c r="J293" t="s">
        <v>7816</v>
      </c>
      <c r="K293">
        <v>1</v>
      </c>
      <c r="L293">
        <v>125</v>
      </c>
      <c r="M293" t="s">
        <v>7724</v>
      </c>
      <c r="N293" t="s">
        <v>7713</v>
      </c>
      <c r="O293" t="s">
        <v>7697</v>
      </c>
      <c r="P293" t="s">
        <v>7698</v>
      </c>
      <c r="Q293" t="s">
        <v>8039</v>
      </c>
      <c r="R293">
        <v>107</v>
      </c>
      <c r="S293" t="s">
        <v>7700</v>
      </c>
      <c r="T293" t="s">
        <v>7726</v>
      </c>
      <c r="U293">
        <v>1</v>
      </c>
      <c r="V293">
        <v>1</v>
      </c>
      <c r="W293" t="s">
        <v>7702</v>
      </c>
      <c r="X293" t="s">
        <v>27</v>
      </c>
      <c r="Y293" t="s">
        <v>7703</v>
      </c>
      <c r="Z293" t="s">
        <v>8484</v>
      </c>
      <c r="AA293" t="s">
        <v>8041</v>
      </c>
      <c r="AB293" t="s">
        <v>8485</v>
      </c>
    </row>
    <row r="294" spans="1:28">
      <c r="A294" s="241">
        <v>45965</v>
      </c>
      <c r="B294" t="s">
        <v>8483</v>
      </c>
      <c r="C294" t="s">
        <v>7800</v>
      </c>
      <c r="D294" t="s">
        <v>7801</v>
      </c>
      <c r="E294" t="s">
        <v>7802</v>
      </c>
      <c r="F294">
        <v>12</v>
      </c>
      <c r="G294">
        <v>1092.44</v>
      </c>
      <c r="H294">
        <v>0</v>
      </c>
      <c r="I294" s="165">
        <v>13109.28</v>
      </c>
      <c r="J294" t="s">
        <v>7816</v>
      </c>
      <c r="K294">
        <v>1</v>
      </c>
      <c r="L294">
        <v>125</v>
      </c>
      <c r="M294" t="s">
        <v>7724</v>
      </c>
      <c r="N294" t="s">
        <v>7713</v>
      </c>
      <c r="O294" t="s">
        <v>7697</v>
      </c>
      <c r="P294" t="s">
        <v>7698</v>
      </c>
      <c r="Q294" t="s">
        <v>8039</v>
      </c>
      <c r="R294">
        <v>107</v>
      </c>
      <c r="S294" t="s">
        <v>7700</v>
      </c>
      <c r="T294" t="s">
        <v>7701</v>
      </c>
      <c r="U294">
        <v>1</v>
      </c>
      <c r="V294">
        <v>12</v>
      </c>
      <c r="W294" t="s">
        <v>7702</v>
      </c>
      <c r="X294" t="s">
        <v>27</v>
      </c>
      <c r="Y294" t="s">
        <v>7703</v>
      </c>
      <c r="Z294" t="s">
        <v>8484</v>
      </c>
      <c r="AA294" t="s">
        <v>8041</v>
      </c>
      <c r="AB294" t="s">
        <v>8485</v>
      </c>
    </row>
    <row r="295" spans="1:28">
      <c r="A295" s="241">
        <v>45965</v>
      </c>
      <c r="B295" t="s">
        <v>8486</v>
      </c>
      <c r="C295" t="s">
        <v>7839</v>
      </c>
      <c r="D295" t="s">
        <v>7840</v>
      </c>
      <c r="E295" t="s">
        <v>7841</v>
      </c>
      <c r="F295">
        <v>6</v>
      </c>
      <c r="G295">
        <v>2645.48</v>
      </c>
      <c r="H295">
        <v>0</v>
      </c>
      <c r="I295" s="165">
        <v>15872.88</v>
      </c>
      <c r="J295" t="s">
        <v>8182</v>
      </c>
      <c r="K295">
        <v>1</v>
      </c>
      <c r="L295">
        <v>126</v>
      </c>
      <c r="M295" t="s">
        <v>7744</v>
      </c>
      <c r="N295" t="s">
        <v>7745</v>
      </c>
      <c r="O295" t="s">
        <v>7697</v>
      </c>
      <c r="P295" t="s">
        <v>7698</v>
      </c>
      <c r="Q295" t="s">
        <v>8467</v>
      </c>
      <c r="R295">
        <v>921</v>
      </c>
      <c r="S295" t="s">
        <v>7700</v>
      </c>
      <c r="T295" t="s">
        <v>7715</v>
      </c>
      <c r="U295">
        <v>1</v>
      </c>
      <c r="V295">
        <v>6</v>
      </c>
      <c r="W295" t="s">
        <v>7702</v>
      </c>
      <c r="X295" t="s">
        <v>302</v>
      </c>
      <c r="Y295" t="s">
        <v>7703</v>
      </c>
      <c r="Z295" t="s">
        <v>8487</v>
      </c>
      <c r="AA295" t="s">
        <v>8470</v>
      </c>
      <c r="AB295" t="s">
        <v>8488</v>
      </c>
    </row>
    <row r="296" spans="1:28">
      <c r="A296" s="241">
        <v>45965</v>
      </c>
      <c r="B296" t="s">
        <v>8489</v>
      </c>
      <c r="C296" t="s">
        <v>7839</v>
      </c>
      <c r="D296" t="s">
        <v>7840</v>
      </c>
      <c r="E296" t="s">
        <v>7841</v>
      </c>
      <c r="F296">
        <v>4</v>
      </c>
      <c r="G296">
        <v>2645.48</v>
      </c>
      <c r="H296">
        <v>0</v>
      </c>
      <c r="I296" s="165">
        <v>10581.92</v>
      </c>
      <c r="J296" t="s">
        <v>8182</v>
      </c>
      <c r="K296">
        <v>1</v>
      </c>
      <c r="L296">
        <v>126</v>
      </c>
      <c r="M296" t="s">
        <v>7744</v>
      </c>
      <c r="N296" t="s">
        <v>7745</v>
      </c>
      <c r="O296" t="s">
        <v>7697</v>
      </c>
      <c r="P296" t="s">
        <v>7698</v>
      </c>
      <c r="Q296" t="s">
        <v>8467</v>
      </c>
      <c r="R296">
        <v>921</v>
      </c>
      <c r="S296" t="s">
        <v>7700</v>
      </c>
      <c r="T296" t="s">
        <v>7715</v>
      </c>
      <c r="U296">
        <v>1</v>
      </c>
      <c r="V296">
        <v>4</v>
      </c>
      <c r="W296" t="s">
        <v>7702</v>
      </c>
      <c r="X296" t="s">
        <v>271</v>
      </c>
      <c r="Y296" t="s">
        <v>7703</v>
      </c>
      <c r="Z296" t="s">
        <v>8490</v>
      </c>
      <c r="AA296" t="s">
        <v>8470</v>
      </c>
      <c r="AB296" t="s">
        <v>8491</v>
      </c>
    </row>
    <row r="297" spans="1:28">
      <c r="A297" s="241">
        <v>45965</v>
      </c>
      <c r="B297" t="s">
        <v>8489</v>
      </c>
      <c r="C297" t="s">
        <v>7822</v>
      </c>
      <c r="D297" t="s">
        <v>7823</v>
      </c>
      <c r="E297" t="s">
        <v>7824</v>
      </c>
      <c r="F297">
        <v>4</v>
      </c>
      <c r="G297">
        <v>3025.21</v>
      </c>
      <c r="H297">
        <v>0</v>
      </c>
      <c r="I297" s="165">
        <v>12100.84</v>
      </c>
      <c r="J297" t="s">
        <v>8182</v>
      </c>
      <c r="K297">
        <v>1</v>
      </c>
      <c r="L297">
        <v>126</v>
      </c>
      <c r="M297" t="s">
        <v>7744</v>
      </c>
      <c r="N297" t="s">
        <v>7745</v>
      </c>
      <c r="O297" t="s">
        <v>7697</v>
      </c>
      <c r="P297" t="s">
        <v>7698</v>
      </c>
      <c r="Q297" t="s">
        <v>8467</v>
      </c>
      <c r="R297">
        <v>921</v>
      </c>
      <c r="S297" t="s">
        <v>7700</v>
      </c>
      <c r="T297" t="s">
        <v>7715</v>
      </c>
      <c r="U297">
        <v>1</v>
      </c>
      <c r="V297">
        <v>4</v>
      </c>
      <c r="W297" t="s">
        <v>7702</v>
      </c>
      <c r="X297" t="s">
        <v>271</v>
      </c>
      <c r="Y297" t="s">
        <v>7703</v>
      </c>
      <c r="Z297" t="s">
        <v>8490</v>
      </c>
      <c r="AA297" t="s">
        <v>8470</v>
      </c>
      <c r="AB297" t="s">
        <v>8491</v>
      </c>
    </row>
    <row r="298" spans="1:28">
      <c r="A298" s="241">
        <v>45965</v>
      </c>
      <c r="B298" t="s">
        <v>8489</v>
      </c>
      <c r="C298" t="s">
        <v>8160</v>
      </c>
      <c r="D298" t="s">
        <v>8161</v>
      </c>
      <c r="E298" t="s">
        <v>8162</v>
      </c>
      <c r="F298">
        <v>4</v>
      </c>
      <c r="G298">
        <v>2541.83</v>
      </c>
      <c r="H298">
        <v>0</v>
      </c>
      <c r="I298" s="165">
        <v>10167.32</v>
      </c>
      <c r="J298" t="s">
        <v>8182</v>
      </c>
      <c r="K298">
        <v>1</v>
      </c>
      <c r="L298">
        <v>126</v>
      </c>
      <c r="M298" t="s">
        <v>7744</v>
      </c>
      <c r="N298" t="s">
        <v>7745</v>
      </c>
      <c r="O298" t="s">
        <v>7697</v>
      </c>
      <c r="P298" t="s">
        <v>7698</v>
      </c>
      <c r="Q298" t="s">
        <v>8467</v>
      </c>
      <c r="R298">
        <v>921</v>
      </c>
      <c r="S298" t="s">
        <v>7700</v>
      </c>
      <c r="T298" t="s">
        <v>7715</v>
      </c>
      <c r="U298">
        <v>1</v>
      </c>
      <c r="V298">
        <v>4</v>
      </c>
      <c r="W298" t="s">
        <v>7702</v>
      </c>
      <c r="X298" t="s">
        <v>271</v>
      </c>
      <c r="Y298" t="s">
        <v>7703</v>
      </c>
      <c r="Z298" t="s">
        <v>8490</v>
      </c>
      <c r="AA298" t="s">
        <v>8470</v>
      </c>
      <c r="AB298" t="s">
        <v>8491</v>
      </c>
    </row>
    <row r="299" spans="1:28">
      <c r="A299" s="241">
        <v>45965</v>
      </c>
      <c r="B299" t="s">
        <v>8489</v>
      </c>
      <c r="C299" t="s">
        <v>7973</v>
      </c>
      <c r="D299" t="s">
        <v>7974</v>
      </c>
      <c r="E299" t="s">
        <v>7975</v>
      </c>
      <c r="F299">
        <v>2</v>
      </c>
      <c r="G299">
        <v>3400</v>
      </c>
      <c r="H299">
        <v>0</v>
      </c>
      <c r="I299" s="165">
        <v>6800</v>
      </c>
      <c r="J299" t="s">
        <v>8182</v>
      </c>
      <c r="K299">
        <v>1</v>
      </c>
      <c r="L299">
        <v>126</v>
      </c>
      <c r="M299" t="s">
        <v>7744</v>
      </c>
      <c r="N299" t="s">
        <v>7745</v>
      </c>
      <c r="O299" t="s">
        <v>7697</v>
      </c>
      <c r="P299" t="s">
        <v>7698</v>
      </c>
      <c r="Q299" t="s">
        <v>8467</v>
      </c>
      <c r="R299">
        <v>921</v>
      </c>
      <c r="S299" t="s">
        <v>7700</v>
      </c>
      <c r="T299" t="s">
        <v>7715</v>
      </c>
      <c r="U299">
        <v>1</v>
      </c>
      <c r="V299">
        <v>2</v>
      </c>
      <c r="W299" t="s">
        <v>7702</v>
      </c>
      <c r="X299" t="s">
        <v>271</v>
      </c>
      <c r="Y299" t="s">
        <v>7703</v>
      </c>
      <c r="Z299" t="s">
        <v>8490</v>
      </c>
      <c r="AA299" t="s">
        <v>8470</v>
      </c>
      <c r="AB299" t="s">
        <v>8491</v>
      </c>
    </row>
    <row r="300" spans="1:28">
      <c r="A300" s="241">
        <v>45965</v>
      </c>
      <c r="B300" t="s">
        <v>8492</v>
      </c>
      <c r="C300" t="s">
        <v>8493</v>
      </c>
      <c r="D300" t="s">
        <v>8494</v>
      </c>
      <c r="E300" t="s">
        <v>8495</v>
      </c>
      <c r="F300">
        <v>1</v>
      </c>
      <c r="G300">
        <v>3180</v>
      </c>
      <c r="H300">
        <v>0</v>
      </c>
      <c r="I300" s="165">
        <v>3180</v>
      </c>
      <c r="J300" t="s">
        <v>8182</v>
      </c>
      <c r="K300">
        <v>1</v>
      </c>
      <c r="L300">
        <v>126</v>
      </c>
      <c r="M300" t="s">
        <v>7744</v>
      </c>
      <c r="N300" t="s">
        <v>7745</v>
      </c>
      <c r="O300" t="s">
        <v>7697</v>
      </c>
      <c r="P300" t="s">
        <v>7698</v>
      </c>
      <c r="Q300" t="s">
        <v>8467</v>
      </c>
      <c r="R300">
        <v>921</v>
      </c>
      <c r="S300" t="s">
        <v>7700</v>
      </c>
      <c r="T300" t="s">
        <v>7715</v>
      </c>
      <c r="U300">
        <v>1</v>
      </c>
      <c r="V300">
        <v>1</v>
      </c>
      <c r="W300" t="s">
        <v>7702</v>
      </c>
      <c r="X300" t="s">
        <v>322</v>
      </c>
      <c r="Y300" t="s">
        <v>7703</v>
      </c>
      <c r="Z300" t="s">
        <v>8496</v>
      </c>
      <c r="AA300" t="s">
        <v>8470</v>
      </c>
      <c r="AB300" t="s">
        <v>8497</v>
      </c>
    </row>
    <row r="301" spans="1:28">
      <c r="A301" s="241">
        <v>45965</v>
      </c>
      <c r="B301" t="s">
        <v>8498</v>
      </c>
      <c r="C301" t="s">
        <v>7979</v>
      </c>
      <c r="D301" t="s">
        <v>7980</v>
      </c>
      <c r="E301" t="s">
        <v>7981</v>
      </c>
      <c r="F301">
        <v>4</v>
      </c>
      <c r="G301">
        <v>2647.06</v>
      </c>
      <c r="H301">
        <v>0</v>
      </c>
      <c r="I301" s="165">
        <v>10588.24</v>
      </c>
      <c r="J301" t="s">
        <v>7743</v>
      </c>
      <c r="K301">
        <v>1</v>
      </c>
      <c r="L301">
        <v>126</v>
      </c>
      <c r="M301" t="s">
        <v>7744</v>
      </c>
      <c r="N301" t="s">
        <v>7745</v>
      </c>
      <c r="O301" t="s">
        <v>7697</v>
      </c>
      <c r="P301" t="s">
        <v>7698</v>
      </c>
      <c r="Q301" t="s">
        <v>8006</v>
      </c>
      <c r="R301">
        <v>946</v>
      </c>
      <c r="S301" t="s">
        <v>7700</v>
      </c>
      <c r="T301" t="s">
        <v>7715</v>
      </c>
      <c r="U301">
        <v>1</v>
      </c>
      <c r="V301">
        <v>4</v>
      </c>
      <c r="W301" t="s">
        <v>7702</v>
      </c>
      <c r="X301" t="s">
        <v>131</v>
      </c>
      <c r="Y301" t="s">
        <v>7703</v>
      </c>
      <c r="Z301" t="s">
        <v>8499</v>
      </c>
      <c r="AA301" t="s">
        <v>8008</v>
      </c>
      <c r="AB301" t="s">
        <v>8500</v>
      </c>
    </row>
    <row r="302" spans="1:28">
      <c r="A302" s="241">
        <v>45965</v>
      </c>
      <c r="B302" t="s">
        <v>8498</v>
      </c>
      <c r="C302" t="s">
        <v>7839</v>
      </c>
      <c r="D302" t="s">
        <v>7840</v>
      </c>
      <c r="E302" t="s">
        <v>7841</v>
      </c>
      <c r="F302">
        <v>4</v>
      </c>
      <c r="G302">
        <v>2645.48</v>
      </c>
      <c r="H302">
        <v>0</v>
      </c>
      <c r="I302" s="165">
        <v>10581.92</v>
      </c>
      <c r="J302" t="s">
        <v>7743</v>
      </c>
      <c r="K302">
        <v>1</v>
      </c>
      <c r="L302">
        <v>126</v>
      </c>
      <c r="M302" t="s">
        <v>7744</v>
      </c>
      <c r="N302" t="s">
        <v>7745</v>
      </c>
      <c r="O302" t="s">
        <v>7697</v>
      </c>
      <c r="P302" t="s">
        <v>7698</v>
      </c>
      <c r="Q302" t="s">
        <v>8006</v>
      </c>
      <c r="R302">
        <v>946</v>
      </c>
      <c r="S302" t="s">
        <v>7700</v>
      </c>
      <c r="T302" t="s">
        <v>7715</v>
      </c>
      <c r="U302">
        <v>1</v>
      </c>
      <c r="V302">
        <v>4</v>
      </c>
      <c r="W302" t="s">
        <v>7702</v>
      </c>
      <c r="X302" t="s">
        <v>131</v>
      </c>
      <c r="Y302" t="s">
        <v>7703</v>
      </c>
      <c r="Z302" t="s">
        <v>8499</v>
      </c>
      <c r="AA302" t="s">
        <v>8008</v>
      </c>
      <c r="AB302" t="s">
        <v>8500</v>
      </c>
    </row>
    <row r="303" spans="1:28">
      <c r="A303" s="241">
        <v>45965</v>
      </c>
      <c r="B303" t="s">
        <v>8501</v>
      </c>
      <c r="C303" t="s">
        <v>7993</v>
      </c>
      <c r="D303" t="s">
        <v>7994</v>
      </c>
      <c r="E303" t="s">
        <v>7995</v>
      </c>
      <c r="F303">
        <v>2</v>
      </c>
      <c r="G303">
        <v>28655.46</v>
      </c>
      <c r="H303">
        <v>0</v>
      </c>
      <c r="I303" s="165">
        <v>57310.92</v>
      </c>
      <c r="J303" t="s">
        <v>7723</v>
      </c>
      <c r="K303">
        <v>1</v>
      </c>
      <c r="L303">
        <v>125</v>
      </c>
      <c r="M303" t="s">
        <v>7724</v>
      </c>
      <c r="N303" t="s">
        <v>7713</v>
      </c>
      <c r="O303" t="s">
        <v>7697</v>
      </c>
      <c r="P303" t="s">
        <v>7698</v>
      </c>
      <c r="Q303" t="s">
        <v>8106</v>
      </c>
      <c r="R303">
        <v>103</v>
      </c>
      <c r="S303" t="s">
        <v>7700</v>
      </c>
      <c r="T303" t="s">
        <v>7715</v>
      </c>
      <c r="U303">
        <v>1</v>
      </c>
      <c r="V303">
        <v>2</v>
      </c>
      <c r="W303" t="s">
        <v>7702</v>
      </c>
      <c r="X303" t="s">
        <v>96</v>
      </c>
      <c r="Y303" t="s">
        <v>7703</v>
      </c>
      <c r="Z303" t="s">
        <v>8502</v>
      </c>
      <c r="AA303" t="s">
        <v>8108</v>
      </c>
      <c r="AB303" t="s">
        <v>8503</v>
      </c>
    </row>
    <row r="304" spans="1:28">
      <c r="A304" s="241">
        <v>45965</v>
      </c>
      <c r="B304" t="s">
        <v>8501</v>
      </c>
      <c r="C304" t="s">
        <v>7839</v>
      </c>
      <c r="D304" t="s">
        <v>7840</v>
      </c>
      <c r="E304" t="s">
        <v>7841</v>
      </c>
      <c r="F304">
        <v>5</v>
      </c>
      <c r="G304">
        <v>2645.48</v>
      </c>
      <c r="H304">
        <v>0</v>
      </c>
      <c r="I304" s="165">
        <v>13227.4</v>
      </c>
      <c r="J304" t="s">
        <v>7723</v>
      </c>
      <c r="K304">
        <v>1</v>
      </c>
      <c r="L304">
        <v>125</v>
      </c>
      <c r="M304" t="s">
        <v>7724</v>
      </c>
      <c r="N304" t="s">
        <v>7713</v>
      </c>
      <c r="O304" t="s">
        <v>7697</v>
      </c>
      <c r="P304" t="s">
        <v>7698</v>
      </c>
      <c r="Q304" t="s">
        <v>8106</v>
      </c>
      <c r="R304">
        <v>103</v>
      </c>
      <c r="S304" t="s">
        <v>7700</v>
      </c>
      <c r="T304" t="s">
        <v>7715</v>
      </c>
      <c r="U304">
        <v>1</v>
      </c>
      <c r="V304">
        <v>5</v>
      </c>
      <c r="W304" t="s">
        <v>7702</v>
      </c>
      <c r="X304" t="s">
        <v>96</v>
      </c>
      <c r="Y304" t="s">
        <v>7703</v>
      </c>
      <c r="Z304" t="s">
        <v>8502</v>
      </c>
      <c r="AA304" t="s">
        <v>8108</v>
      </c>
      <c r="AB304" t="s">
        <v>8503</v>
      </c>
    </row>
    <row r="305" spans="1:28">
      <c r="A305" s="241">
        <v>45965</v>
      </c>
      <c r="B305" t="s">
        <v>8504</v>
      </c>
      <c r="C305" t="s">
        <v>8505</v>
      </c>
      <c r="D305" t="s">
        <v>8506</v>
      </c>
      <c r="E305" t="s">
        <v>8507</v>
      </c>
      <c r="F305">
        <v>1</v>
      </c>
      <c r="G305">
        <v>3742</v>
      </c>
      <c r="H305">
        <v>0</v>
      </c>
      <c r="I305" s="165">
        <v>3742</v>
      </c>
      <c r="J305" t="s">
        <v>7743</v>
      </c>
      <c r="K305">
        <v>1</v>
      </c>
      <c r="L305">
        <v>126</v>
      </c>
      <c r="M305" t="s">
        <v>7744</v>
      </c>
      <c r="N305" t="s">
        <v>7745</v>
      </c>
      <c r="O305" t="s">
        <v>7697</v>
      </c>
      <c r="P305" t="s">
        <v>7698</v>
      </c>
      <c r="Q305" t="s">
        <v>8006</v>
      </c>
      <c r="R305">
        <v>946</v>
      </c>
      <c r="S305" t="s">
        <v>7700</v>
      </c>
      <c r="T305" t="s">
        <v>7715</v>
      </c>
      <c r="U305">
        <v>1</v>
      </c>
      <c r="V305">
        <v>1</v>
      </c>
      <c r="W305" t="s">
        <v>7702</v>
      </c>
      <c r="X305" t="s">
        <v>140</v>
      </c>
      <c r="Y305" t="s">
        <v>7703</v>
      </c>
      <c r="Z305" t="s">
        <v>8508</v>
      </c>
      <c r="AA305" t="s">
        <v>8008</v>
      </c>
      <c r="AB305" t="s">
        <v>8509</v>
      </c>
    </row>
    <row r="306" spans="1:28">
      <c r="A306" s="241">
        <v>45965</v>
      </c>
      <c r="B306" t="s">
        <v>8504</v>
      </c>
      <c r="C306" t="s">
        <v>7979</v>
      </c>
      <c r="D306" t="s">
        <v>7980</v>
      </c>
      <c r="E306" t="s">
        <v>7981</v>
      </c>
      <c r="F306">
        <v>1</v>
      </c>
      <c r="G306">
        <v>2647.06</v>
      </c>
      <c r="H306">
        <v>0</v>
      </c>
      <c r="I306" s="165">
        <v>2647.06</v>
      </c>
      <c r="J306" t="s">
        <v>7743</v>
      </c>
      <c r="K306">
        <v>1</v>
      </c>
      <c r="L306">
        <v>126</v>
      </c>
      <c r="M306" t="s">
        <v>7744</v>
      </c>
      <c r="N306" t="s">
        <v>7745</v>
      </c>
      <c r="O306" t="s">
        <v>7697</v>
      </c>
      <c r="P306" t="s">
        <v>7698</v>
      </c>
      <c r="Q306" t="s">
        <v>8006</v>
      </c>
      <c r="R306">
        <v>946</v>
      </c>
      <c r="S306" t="s">
        <v>7700</v>
      </c>
      <c r="T306" t="s">
        <v>7715</v>
      </c>
      <c r="U306">
        <v>1</v>
      </c>
      <c r="V306">
        <v>1</v>
      </c>
      <c r="W306" t="s">
        <v>7702</v>
      </c>
      <c r="X306" t="s">
        <v>140</v>
      </c>
      <c r="Y306" t="s">
        <v>7703</v>
      </c>
      <c r="Z306" t="s">
        <v>8508</v>
      </c>
      <c r="AA306" t="s">
        <v>8008</v>
      </c>
      <c r="AB306" t="s">
        <v>8509</v>
      </c>
    </row>
    <row r="307" spans="1:28">
      <c r="A307" s="241">
        <v>45965</v>
      </c>
      <c r="B307" t="s">
        <v>8504</v>
      </c>
      <c r="C307" t="s">
        <v>7730</v>
      </c>
      <c r="D307" t="s">
        <v>7731</v>
      </c>
      <c r="E307" t="s">
        <v>7732</v>
      </c>
      <c r="F307">
        <v>2</v>
      </c>
      <c r="G307">
        <v>8991.6</v>
      </c>
      <c r="H307">
        <v>899.16</v>
      </c>
      <c r="I307" s="165">
        <v>17084.04</v>
      </c>
      <c r="J307" t="s">
        <v>7743</v>
      </c>
      <c r="K307">
        <v>1</v>
      </c>
      <c r="L307">
        <v>126</v>
      </c>
      <c r="M307" t="s">
        <v>7744</v>
      </c>
      <c r="N307" t="s">
        <v>7745</v>
      </c>
      <c r="O307" t="s">
        <v>7697</v>
      </c>
      <c r="P307" t="s">
        <v>7698</v>
      </c>
      <c r="Q307" t="s">
        <v>8006</v>
      </c>
      <c r="R307">
        <v>946</v>
      </c>
      <c r="S307" t="s">
        <v>7700</v>
      </c>
      <c r="T307" t="s">
        <v>7715</v>
      </c>
      <c r="U307">
        <v>1</v>
      </c>
      <c r="V307">
        <v>2</v>
      </c>
      <c r="W307" t="s">
        <v>7702</v>
      </c>
      <c r="X307" t="s">
        <v>140</v>
      </c>
      <c r="Y307" t="s">
        <v>7703</v>
      </c>
      <c r="Z307" t="s">
        <v>8508</v>
      </c>
      <c r="AA307" t="s">
        <v>8008</v>
      </c>
      <c r="AB307" t="s">
        <v>8509</v>
      </c>
    </row>
    <row r="308" spans="1:28">
      <c r="A308" s="241">
        <v>45965</v>
      </c>
      <c r="B308" t="s">
        <v>8504</v>
      </c>
      <c r="C308" t="s">
        <v>8239</v>
      </c>
      <c r="D308" t="s">
        <v>8240</v>
      </c>
      <c r="E308" t="s">
        <v>8241</v>
      </c>
      <c r="F308">
        <v>2</v>
      </c>
      <c r="G308">
        <v>1180</v>
      </c>
      <c r="H308">
        <v>0</v>
      </c>
      <c r="I308" s="165">
        <v>2360</v>
      </c>
      <c r="J308" t="s">
        <v>7743</v>
      </c>
      <c r="K308">
        <v>1</v>
      </c>
      <c r="L308">
        <v>126</v>
      </c>
      <c r="M308" t="s">
        <v>7744</v>
      </c>
      <c r="N308" t="s">
        <v>7745</v>
      </c>
      <c r="O308" t="s">
        <v>7697</v>
      </c>
      <c r="P308" t="s">
        <v>7698</v>
      </c>
      <c r="Q308" t="s">
        <v>8006</v>
      </c>
      <c r="R308">
        <v>946</v>
      </c>
      <c r="S308" t="s">
        <v>7700</v>
      </c>
      <c r="T308" t="s">
        <v>7715</v>
      </c>
      <c r="U308">
        <v>6</v>
      </c>
      <c r="V308">
        <v>12</v>
      </c>
      <c r="W308" t="s">
        <v>7702</v>
      </c>
      <c r="X308" t="s">
        <v>140</v>
      </c>
      <c r="Y308" t="s">
        <v>7703</v>
      </c>
      <c r="Z308" t="s">
        <v>8508</v>
      </c>
      <c r="AA308" t="s">
        <v>8008</v>
      </c>
      <c r="AB308" t="s">
        <v>8509</v>
      </c>
    </row>
    <row r="309" spans="1:28">
      <c r="A309" s="241">
        <v>45965</v>
      </c>
      <c r="B309" t="s">
        <v>8504</v>
      </c>
      <c r="C309" t="s">
        <v>7848</v>
      </c>
      <c r="D309" t="s">
        <v>7849</v>
      </c>
      <c r="E309" t="s">
        <v>7850</v>
      </c>
      <c r="F309">
        <v>4</v>
      </c>
      <c r="G309">
        <v>1260.5</v>
      </c>
      <c r="H309">
        <v>0</v>
      </c>
      <c r="I309" s="165">
        <v>5042</v>
      </c>
      <c r="J309" t="s">
        <v>7743</v>
      </c>
      <c r="K309">
        <v>1</v>
      </c>
      <c r="L309">
        <v>126</v>
      </c>
      <c r="M309" t="s">
        <v>7744</v>
      </c>
      <c r="N309" t="s">
        <v>7745</v>
      </c>
      <c r="O309" t="s">
        <v>7697</v>
      </c>
      <c r="P309" t="s">
        <v>7698</v>
      </c>
      <c r="Q309" t="s">
        <v>8006</v>
      </c>
      <c r="R309">
        <v>946</v>
      </c>
      <c r="S309" t="s">
        <v>7700</v>
      </c>
      <c r="T309" t="s">
        <v>7701</v>
      </c>
      <c r="U309">
        <v>1</v>
      </c>
      <c r="V309">
        <v>4</v>
      </c>
      <c r="W309" t="s">
        <v>7702</v>
      </c>
      <c r="X309" t="s">
        <v>140</v>
      </c>
      <c r="Y309" t="s">
        <v>7703</v>
      </c>
      <c r="Z309" t="s">
        <v>8508</v>
      </c>
      <c r="AA309" t="s">
        <v>8008</v>
      </c>
      <c r="AB309" t="s">
        <v>8509</v>
      </c>
    </row>
    <row r="310" spans="1:28">
      <c r="A310" s="241">
        <v>45965</v>
      </c>
      <c r="B310" t="s">
        <v>8510</v>
      </c>
      <c r="C310" t="s">
        <v>7906</v>
      </c>
      <c r="D310" t="s">
        <v>7907</v>
      </c>
      <c r="E310" t="s">
        <v>7908</v>
      </c>
      <c r="F310">
        <v>5</v>
      </c>
      <c r="G310">
        <v>715</v>
      </c>
      <c r="H310">
        <v>0</v>
      </c>
      <c r="I310" s="165">
        <v>3575</v>
      </c>
      <c r="J310" t="s">
        <v>8511</v>
      </c>
      <c r="K310">
        <v>1</v>
      </c>
      <c r="L310">
        <v>125</v>
      </c>
      <c r="M310" t="s">
        <v>7724</v>
      </c>
      <c r="N310" t="s">
        <v>7713</v>
      </c>
      <c r="O310" t="s">
        <v>7697</v>
      </c>
      <c r="P310" t="s">
        <v>7698</v>
      </c>
      <c r="Q310" t="s">
        <v>7758</v>
      </c>
      <c r="R310">
        <v>116</v>
      </c>
      <c r="S310" t="s">
        <v>7700</v>
      </c>
      <c r="T310" t="s">
        <v>7701</v>
      </c>
      <c r="U310">
        <v>1</v>
      </c>
      <c r="V310">
        <v>5</v>
      </c>
      <c r="W310" t="s">
        <v>7702</v>
      </c>
      <c r="X310" t="s">
        <v>152</v>
      </c>
      <c r="Y310" t="s">
        <v>7703</v>
      </c>
      <c r="Z310" t="s">
        <v>8512</v>
      </c>
      <c r="AA310" t="s">
        <v>7760</v>
      </c>
      <c r="AB310" t="s">
        <v>8513</v>
      </c>
    </row>
    <row r="311" spans="1:28">
      <c r="A311" s="241">
        <v>45965</v>
      </c>
      <c r="B311" t="s">
        <v>8514</v>
      </c>
      <c r="C311" t="s">
        <v>7848</v>
      </c>
      <c r="D311" t="s">
        <v>7849</v>
      </c>
      <c r="E311" t="s">
        <v>7850</v>
      </c>
      <c r="F311">
        <v>8</v>
      </c>
      <c r="G311">
        <v>1260.5</v>
      </c>
      <c r="H311">
        <v>0</v>
      </c>
      <c r="I311" s="165">
        <v>10084</v>
      </c>
      <c r="J311" t="s">
        <v>8182</v>
      </c>
      <c r="K311">
        <v>1</v>
      </c>
      <c r="L311">
        <v>126</v>
      </c>
      <c r="M311" t="s">
        <v>7744</v>
      </c>
      <c r="N311" t="s">
        <v>7745</v>
      </c>
      <c r="O311" t="s">
        <v>7697</v>
      </c>
      <c r="P311" t="s">
        <v>7698</v>
      </c>
      <c r="Q311" t="s">
        <v>8467</v>
      </c>
      <c r="R311">
        <v>921</v>
      </c>
      <c r="S311" t="s">
        <v>7700</v>
      </c>
      <c r="T311" t="s">
        <v>7701</v>
      </c>
      <c r="U311">
        <v>1</v>
      </c>
      <c r="V311">
        <v>8</v>
      </c>
      <c r="W311" t="s">
        <v>7702</v>
      </c>
      <c r="X311" t="s">
        <v>109</v>
      </c>
      <c r="Y311" t="s">
        <v>7703</v>
      </c>
      <c r="Z311" t="s">
        <v>8515</v>
      </c>
      <c r="AA311" t="s">
        <v>8470</v>
      </c>
      <c r="AB311" t="s">
        <v>8516</v>
      </c>
    </row>
    <row r="312" spans="1:28">
      <c r="A312" s="241">
        <v>45965</v>
      </c>
      <c r="B312" t="s">
        <v>8517</v>
      </c>
      <c r="C312" t="s">
        <v>7993</v>
      </c>
      <c r="D312" t="s">
        <v>7994</v>
      </c>
      <c r="E312" t="s">
        <v>7995</v>
      </c>
      <c r="F312">
        <v>1</v>
      </c>
      <c r="G312">
        <v>28655.46</v>
      </c>
      <c r="H312">
        <v>0</v>
      </c>
      <c r="I312" s="165">
        <v>28655.46</v>
      </c>
      <c r="J312" t="s">
        <v>8182</v>
      </c>
      <c r="K312">
        <v>1</v>
      </c>
      <c r="L312">
        <v>126</v>
      </c>
      <c r="M312" t="s">
        <v>7744</v>
      </c>
      <c r="N312" t="s">
        <v>7745</v>
      </c>
      <c r="O312" t="s">
        <v>7697</v>
      </c>
      <c r="P312" t="s">
        <v>7698</v>
      </c>
      <c r="Q312" t="s">
        <v>8467</v>
      </c>
      <c r="R312">
        <v>921</v>
      </c>
      <c r="S312" t="s">
        <v>7700</v>
      </c>
      <c r="T312" t="s">
        <v>7715</v>
      </c>
      <c r="U312">
        <v>1</v>
      </c>
      <c r="V312">
        <v>1</v>
      </c>
      <c r="W312" t="s">
        <v>7702</v>
      </c>
      <c r="X312" t="s">
        <v>89</v>
      </c>
      <c r="Y312" t="s">
        <v>7703</v>
      </c>
      <c r="Z312" t="s">
        <v>8518</v>
      </c>
      <c r="AA312" t="s">
        <v>8470</v>
      </c>
      <c r="AB312" t="s">
        <v>8519</v>
      </c>
    </row>
    <row r="313" spans="1:28">
      <c r="A313" s="241">
        <v>45965</v>
      </c>
      <c r="B313" t="s">
        <v>8517</v>
      </c>
      <c r="C313" t="s">
        <v>7868</v>
      </c>
      <c r="D313" t="s">
        <v>7869</v>
      </c>
      <c r="E313" t="s">
        <v>7870</v>
      </c>
      <c r="F313">
        <v>2</v>
      </c>
      <c r="G313">
        <v>3000</v>
      </c>
      <c r="H313">
        <v>0</v>
      </c>
      <c r="I313" s="165">
        <v>6000</v>
      </c>
      <c r="J313" t="s">
        <v>8182</v>
      </c>
      <c r="K313">
        <v>1</v>
      </c>
      <c r="L313">
        <v>126</v>
      </c>
      <c r="M313" t="s">
        <v>7744</v>
      </c>
      <c r="N313" t="s">
        <v>7745</v>
      </c>
      <c r="O313" t="s">
        <v>7697</v>
      </c>
      <c r="P313" t="s">
        <v>7698</v>
      </c>
      <c r="Q313" t="s">
        <v>8467</v>
      </c>
      <c r="R313">
        <v>921</v>
      </c>
      <c r="S313" t="s">
        <v>7700</v>
      </c>
      <c r="T313" t="s">
        <v>7726</v>
      </c>
      <c r="U313">
        <v>1</v>
      </c>
      <c r="V313">
        <v>2</v>
      </c>
      <c r="W313" t="s">
        <v>7702</v>
      </c>
      <c r="X313" t="s">
        <v>89</v>
      </c>
      <c r="Y313" t="s">
        <v>7703</v>
      </c>
      <c r="Z313" t="s">
        <v>8518</v>
      </c>
      <c r="AA313" t="s">
        <v>8470</v>
      </c>
      <c r="AB313" t="s">
        <v>8519</v>
      </c>
    </row>
    <row r="314" spans="1:28">
      <c r="A314" s="241">
        <v>45965</v>
      </c>
      <c r="B314" t="s">
        <v>8520</v>
      </c>
      <c r="C314" t="s">
        <v>7691</v>
      </c>
      <c r="D314" t="s">
        <v>7692</v>
      </c>
      <c r="E314" t="s">
        <v>7693</v>
      </c>
      <c r="F314">
        <v>6</v>
      </c>
      <c r="G314">
        <v>4327.7299999999996</v>
      </c>
      <c r="H314">
        <v>0</v>
      </c>
      <c r="I314" s="165">
        <v>25966.38</v>
      </c>
      <c r="J314" t="s">
        <v>8521</v>
      </c>
      <c r="K314">
        <v>1</v>
      </c>
      <c r="L314">
        <v>8</v>
      </c>
      <c r="M314" t="s">
        <v>8522</v>
      </c>
      <c r="N314" t="s">
        <v>8027</v>
      </c>
      <c r="O314" t="s">
        <v>7697</v>
      </c>
      <c r="P314" t="s">
        <v>7698</v>
      </c>
      <c r="Q314" t="s">
        <v>8523</v>
      </c>
      <c r="R314">
        <v>605</v>
      </c>
      <c r="S314" t="s">
        <v>7700</v>
      </c>
      <c r="T314" t="s">
        <v>7701</v>
      </c>
      <c r="U314">
        <v>1</v>
      </c>
      <c r="V314">
        <v>6</v>
      </c>
      <c r="W314" t="s">
        <v>7702</v>
      </c>
      <c r="X314" t="s">
        <v>8524</v>
      </c>
      <c r="Y314" t="s">
        <v>7703</v>
      </c>
      <c r="Z314" t="s">
        <v>8525</v>
      </c>
      <c r="AA314" t="s">
        <v>8526</v>
      </c>
      <c r="AB314" t="s">
        <v>8527</v>
      </c>
    </row>
    <row r="315" spans="1:28">
      <c r="A315" s="241">
        <v>45965</v>
      </c>
      <c r="B315" t="s">
        <v>8520</v>
      </c>
      <c r="C315" t="s">
        <v>8051</v>
      </c>
      <c r="D315" t="s">
        <v>8052</v>
      </c>
      <c r="E315" t="s">
        <v>8053</v>
      </c>
      <c r="F315">
        <v>6</v>
      </c>
      <c r="G315">
        <v>5940</v>
      </c>
      <c r="H315">
        <v>0</v>
      </c>
      <c r="I315" s="165">
        <v>35640</v>
      </c>
      <c r="J315" t="s">
        <v>8521</v>
      </c>
      <c r="K315">
        <v>1</v>
      </c>
      <c r="L315">
        <v>8</v>
      </c>
      <c r="M315" t="s">
        <v>8522</v>
      </c>
      <c r="N315" t="s">
        <v>8027</v>
      </c>
      <c r="O315" t="s">
        <v>7697</v>
      </c>
      <c r="P315" t="s">
        <v>7698</v>
      </c>
      <c r="Q315" t="s">
        <v>8523</v>
      </c>
      <c r="R315">
        <v>605</v>
      </c>
      <c r="S315" t="s">
        <v>7700</v>
      </c>
      <c r="T315" t="s">
        <v>7701</v>
      </c>
      <c r="U315">
        <v>1</v>
      </c>
      <c r="V315">
        <v>6</v>
      </c>
      <c r="W315" t="s">
        <v>7702</v>
      </c>
      <c r="X315" t="s">
        <v>8524</v>
      </c>
      <c r="Y315" t="s">
        <v>7703</v>
      </c>
      <c r="Z315" t="s">
        <v>8525</v>
      </c>
      <c r="AA315" t="s">
        <v>8526</v>
      </c>
      <c r="AB315" t="s">
        <v>8527</v>
      </c>
    </row>
    <row r="316" spans="1:28">
      <c r="A316" s="241">
        <v>45965</v>
      </c>
      <c r="B316" t="s">
        <v>8520</v>
      </c>
      <c r="C316" t="s">
        <v>8415</v>
      </c>
      <c r="D316" t="s">
        <v>8416</v>
      </c>
      <c r="E316" t="s">
        <v>8417</v>
      </c>
      <c r="F316">
        <v>6</v>
      </c>
      <c r="G316">
        <v>2700</v>
      </c>
      <c r="H316">
        <v>0</v>
      </c>
      <c r="I316" s="165">
        <v>16200</v>
      </c>
      <c r="J316" t="s">
        <v>8521</v>
      </c>
      <c r="K316">
        <v>1</v>
      </c>
      <c r="L316">
        <v>8</v>
      </c>
      <c r="M316" t="s">
        <v>8522</v>
      </c>
      <c r="N316" t="s">
        <v>8027</v>
      </c>
      <c r="O316" t="s">
        <v>7697</v>
      </c>
      <c r="P316" t="s">
        <v>7698</v>
      </c>
      <c r="Q316" t="s">
        <v>8523</v>
      </c>
      <c r="R316">
        <v>605</v>
      </c>
      <c r="S316" t="s">
        <v>7700</v>
      </c>
      <c r="T316" t="s">
        <v>7715</v>
      </c>
      <c r="U316">
        <v>1</v>
      </c>
      <c r="V316">
        <v>6</v>
      </c>
      <c r="W316" t="s">
        <v>7702</v>
      </c>
      <c r="X316" t="s">
        <v>8524</v>
      </c>
      <c r="Y316" t="s">
        <v>7703</v>
      </c>
      <c r="Z316" t="s">
        <v>8525</v>
      </c>
      <c r="AA316" t="s">
        <v>8526</v>
      </c>
      <c r="AB316" t="s">
        <v>8527</v>
      </c>
    </row>
    <row r="317" spans="1:28">
      <c r="A317" s="241">
        <v>45965</v>
      </c>
      <c r="B317" t="s">
        <v>8528</v>
      </c>
      <c r="C317" t="s">
        <v>7787</v>
      </c>
      <c r="D317" t="s">
        <v>7788</v>
      </c>
      <c r="E317" t="s">
        <v>7789</v>
      </c>
      <c r="F317">
        <v>4</v>
      </c>
      <c r="G317">
        <v>3025.21</v>
      </c>
      <c r="H317">
        <v>0</v>
      </c>
      <c r="I317" s="165">
        <v>12100.84</v>
      </c>
      <c r="J317" t="s">
        <v>7794</v>
      </c>
      <c r="K317">
        <v>1</v>
      </c>
      <c r="L317">
        <v>125</v>
      </c>
      <c r="M317" t="s">
        <v>7724</v>
      </c>
      <c r="N317" t="s">
        <v>7713</v>
      </c>
      <c r="O317" t="s">
        <v>7697</v>
      </c>
      <c r="P317" t="s">
        <v>7698</v>
      </c>
      <c r="Q317" t="s">
        <v>8479</v>
      </c>
      <c r="R317">
        <v>104</v>
      </c>
      <c r="S317" t="s">
        <v>7700</v>
      </c>
      <c r="T317" t="s">
        <v>7715</v>
      </c>
      <c r="U317">
        <v>1</v>
      </c>
      <c r="V317">
        <v>4</v>
      </c>
      <c r="W317" t="s">
        <v>7702</v>
      </c>
      <c r="X317" t="s">
        <v>346</v>
      </c>
      <c r="Y317" t="s">
        <v>7703</v>
      </c>
      <c r="Z317" t="s">
        <v>8529</v>
      </c>
      <c r="AA317" t="s">
        <v>8481</v>
      </c>
      <c r="AB317" t="s">
        <v>8530</v>
      </c>
    </row>
    <row r="318" spans="1:28">
      <c r="A318" s="241">
        <v>45965</v>
      </c>
      <c r="B318" t="s">
        <v>8531</v>
      </c>
      <c r="C318" t="s">
        <v>7883</v>
      </c>
      <c r="D318" t="s">
        <v>7884</v>
      </c>
      <c r="E318" t="s">
        <v>7885</v>
      </c>
      <c r="F318">
        <v>2</v>
      </c>
      <c r="G318">
        <v>3025.21</v>
      </c>
      <c r="H318">
        <v>0</v>
      </c>
      <c r="I318" s="165">
        <v>6050.42</v>
      </c>
      <c r="J318" t="s">
        <v>8521</v>
      </c>
      <c r="K318">
        <v>1</v>
      </c>
      <c r="L318">
        <v>157</v>
      </c>
      <c r="M318" t="s">
        <v>8532</v>
      </c>
      <c r="N318" t="s">
        <v>8027</v>
      </c>
      <c r="O318" t="s">
        <v>7697</v>
      </c>
      <c r="P318" t="s">
        <v>7698</v>
      </c>
      <c r="Q318" t="s">
        <v>8533</v>
      </c>
      <c r="R318">
        <v>612</v>
      </c>
      <c r="S318" t="s">
        <v>7700</v>
      </c>
      <c r="T318" t="s">
        <v>7715</v>
      </c>
      <c r="U318">
        <v>1</v>
      </c>
      <c r="V318">
        <v>2</v>
      </c>
      <c r="W318" t="s">
        <v>7702</v>
      </c>
      <c r="X318" t="s">
        <v>32</v>
      </c>
      <c r="Y318" t="s">
        <v>7703</v>
      </c>
      <c r="Z318" t="s">
        <v>8534</v>
      </c>
      <c r="AA318" t="s">
        <v>8535</v>
      </c>
      <c r="AB318" t="s">
        <v>8536</v>
      </c>
    </row>
    <row r="319" spans="1:28">
      <c r="A319" s="241">
        <v>45965</v>
      </c>
      <c r="B319" t="s">
        <v>8531</v>
      </c>
      <c r="C319" t="s">
        <v>7784</v>
      </c>
      <c r="D319" t="s">
        <v>7785</v>
      </c>
      <c r="E319" t="s">
        <v>7786</v>
      </c>
      <c r="F319">
        <v>2</v>
      </c>
      <c r="G319">
        <v>3025.21</v>
      </c>
      <c r="H319">
        <v>0</v>
      </c>
      <c r="I319" s="165">
        <v>6050.42</v>
      </c>
      <c r="J319" t="s">
        <v>8521</v>
      </c>
      <c r="K319">
        <v>1</v>
      </c>
      <c r="L319">
        <v>157</v>
      </c>
      <c r="M319" t="s">
        <v>8532</v>
      </c>
      <c r="N319" t="s">
        <v>8027</v>
      </c>
      <c r="O319" t="s">
        <v>7697</v>
      </c>
      <c r="P319" t="s">
        <v>7698</v>
      </c>
      <c r="Q319" t="s">
        <v>8533</v>
      </c>
      <c r="R319">
        <v>612</v>
      </c>
      <c r="S319" t="s">
        <v>7700</v>
      </c>
      <c r="T319" t="s">
        <v>7715</v>
      </c>
      <c r="U319">
        <v>1</v>
      </c>
      <c r="V319">
        <v>2</v>
      </c>
      <c r="W319" t="s">
        <v>7702</v>
      </c>
      <c r="X319" t="s">
        <v>32</v>
      </c>
      <c r="Y319" t="s">
        <v>7703</v>
      </c>
      <c r="Z319" t="s">
        <v>8534</v>
      </c>
      <c r="AA319" t="s">
        <v>8535</v>
      </c>
      <c r="AB319" t="s">
        <v>8536</v>
      </c>
    </row>
    <row r="320" spans="1:28">
      <c r="A320" s="241">
        <v>45965</v>
      </c>
      <c r="B320" t="s">
        <v>8537</v>
      </c>
      <c r="C320" t="s">
        <v>7848</v>
      </c>
      <c r="D320" t="s">
        <v>7849</v>
      </c>
      <c r="E320" t="s">
        <v>7850</v>
      </c>
      <c r="F320">
        <v>6</v>
      </c>
      <c r="G320">
        <v>1260.5</v>
      </c>
      <c r="H320">
        <v>0</v>
      </c>
      <c r="I320" s="165">
        <v>7563</v>
      </c>
      <c r="J320" t="s">
        <v>8521</v>
      </c>
      <c r="K320">
        <v>1</v>
      </c>
      <c r="L320">
        <v>157</v>
      </c>
      <c r="M320" t="s">
        <v>8532</v>
      </c>
      <c r="N320" t="s">
        <v>8027</v>
      </c>
      <c r="O320" t="s">
        <v>7697</v>
      </c>
      <c r="P320" t="s">
        <v>7698</v>
      </c>
      <c r="Q320" t="s">
        <v>8523</v>
      </c>
      <c r="R320">
        <v>605</v>
      </c>
      <c r="S320" t="s">
        <v>7700</v>
      </c>
      <c r="T320" t="s">
        <v>7701</v>
      </c>
      <c r="U320">
        <v>1</v>
      </c>
      <c r="V320">
        <v>6</v>
      </c>
      <c r="W320" t="s">
        <v>7702</v>
      </c>
      <c r="X320" t="s">
        <v>235</v>
      </c>
      <c r="Y320" t="s">
        <v>7703</v>
      </c>
      <c r="Z320" t="s">
        <v>8538</v>
      </c>
      <c r="AA320" t="s">
        <v>8526</v>
      </c>
      <c r="AB320" t="s">
        <v>8539</v>
      </c>
    </row>
    <row r="321" spans="1:28">
      <c r="A321" s="241">
        <v>45965</v>
      </c>
      <c r="B321" t="s">
        <v>8537</v>
      </c>
      <c r="C321" t="s">
        <v>7927</v>
      </c>
      <c r="D321" t="s">
        <v>7928</v>
      </c>
      <c r="E321" t="s">
        <v>7929</v>
      </c>
      <c r="F321">
        <v>1</v>
      </c>
      <c r="G321">
        <v>1344.54</v>
      </c>
      <c r="H321">
        <v>0</v>
      </c>
      <c r="I321" s="165">
        <v>1344.54</v>
      </c>
      <c r="J321" t="s">
        <v>8521</v>
      </c>
      <c r="K321">
        <v>1</v>
      </c>
      <c r="L321">
        <v>157</v>
      </c>
      <c r="M321" t="s">
        <v>8532</v>
      </c>
      <c r="N321" t="s">
        <v>8027</v>
      </c>
      <c r="O321" t="s">
        <v>7697</v>
      </c>
      <c r="P321" t="s">
        <v>7698</v>
      </c>
      <c r="Q321" t="s">
        <v>8523</v>
      </c>
      <c r="R321">
        <v>605</v>
      </c>
      <c r="S321" t="s">
        <v>7700</v>
      </c>
      <c r="T321" t="s">
        <v>7701</v>
      </c>
      <c r="U321">
        <v>1</v>
      </c>
      <c r="V321">
        <v>1</v>
      </c>
      <c r="W321" t="s">
        <v>7702</v>
      </c>
      <c r="X321" t="s">
        <v>235</v>
      </c>
      <c r="Y321" t="s">
        <v>7703</v>
      </c>
      <c r="Z321" t="s">
        <v>8538</v>
      </c>
      <c r="AA321" t="s">
        <v>8526</v>
      </c>
      <c r="AB321" t="s">
        <v>8539</v>
      </c>
    </row>
    <row r="322" spans="1:28">
      <c r="A322" s="241">
        <v>45965</v>
      </c>
      <c r="B322" t="s">
        <v>8540</v>
      </c>
      <c r="C322" t="s">
        <v>7848</v>
      </c>
      <c r="D322" t="s">
        <v>7849</v>
      </c>
      <c r="E322" t="s">
        <v>7850</v>
      </c>
      <c r="F322">
        <v>15</v>
      </c>
      <c r="G322">
        <v>1260.5</v>
      </c>
      <c r="H322">
        <v>0</v>
      </c>
      <c r="I322" s="165">
        <v>18907.5</v>
      </c>
      <c r="J322" t="s">
        <v>8182</v>
      </c>
      <c r="K322">
        <v>1</v>
      </c>
      <c r="L322">
        <v>126</v>
      </c>
      <c r="M322" t="s">
        <v>7744</v>
      </c>
      <c r="N322" t="s">
        <v>7745</v>
      </c>
      <c r="O322" t="s">
        <v>7697</v>
      </c>
      <c r="P322" t="s">
        <v>7698</v>
      </c>
      <c r="Q322" t="s">
        <v>8467</v>
      </c>
      <c r="R322">
        <v>921</v>
      </c>
      <c r="S322" t="s">
        <v>7700</v>
      </c>
      <c r="T322" t="s">
        <v>7701</v>
      </c>
      <c r="U322">
        <v>1</v>
      </c>
      <c r="V322">
        <v>15</v>
      </c>
      <c r="W322" t="s">
        <v>7702</v>
      </c>
      <c r="X322" t="s">
        <v>281</v>
      </c>
      <c r="Y322" t="s">
        <v>7703</v>
      </c>
      <c r="Z322" t="s">
        <v>8541</v>
      </c>
      <c r="AA322" t="s">
        <v>8470</v>
      </c>
      <c r="AB322" t="s">
        <v>8542</v>
      </c>
    </row>
    <row r="323" spans="1:28">
      <c r="A323" s="241">
        <v>45965</v>
      </c>
      <c r="B323" t="s">
        <v>8543</v>
      </c>
      <c r="C323" t="s">
        <v>7856</v>
      </c>
      <c r="D323" t="s">
        <v>7857</v>
      </c>
      <c r="E323" t="s">
        <v>7858</v>
      </c>
      <c r="F323">
        <v>1</v>
      </c>
      <c r="G323">
        <v>4247.1000000000004</v>
      </c>
      <c r="H323">
        <v>0</v>
      </c>
      <c r="I323" s="165">
        <v>4247.1000000000004</v>
      </c>
      <c r="J323" t="s">
        <v>7842</v>
      </c>
      <c r="K323">
        <v>1</v>
      </c>
      <c r="L323">
        <v>126</v>
      </c>
      <c r="M323" t="s">
        <v>7744</v>
      </c>
      <c r="N323" t="s">
        <v>7745</v>
      </c>
      <c r="O323" t="s">
        <v>7697</v>
      </c>
      <c r="P323" t="s">
        <v>7698</v>
      </c>
      <c r="Q323" t="s">
        <v>8544</v>
      </c>
      <c r="R323">
        <v>911</v>
      </c>
      <c r="S323" t="s">
        <v>7700</v>
      </c>
      <c r="T323" t="s">
        <v>7701</v>
      </c>
      <c r="U323">
        <v>1</v>
      </c>
      <c r="V323">
        <v>1</v>
      </c>
      <c r="W323" t="s">
        <v>7702</v>
      </c>
      <c r="X323" t="s">
        <v>307</v>
      </c>
      <c r="Y323" t="s">
        <v>7703</v>
      </c>
      <c r="Z323" t="s">
        <v>8545</v>
      </c>
      <c r="AA323" t="s">
        <v>8546</v>
      </c>
      <c r="AB323" t="s">
        <v>8547</v>
      </c>
    </row>
    <row r="324" spans="1:28">
      <c r="A324" s="241">
        <v>45965</v>
      </c>
      <c r="B324" t="s">
        <v>8543</v>
      </c>
      <c r="C324" t="s">
        <v>7860</v>
      </c>
      <c r="D324" t="s">
        <v>7861</v>
      </c>
      <c r="E324" t="s">
        <v>7862</v>
      </c>
      <c r="F324">
        <v>10</v>
      </c>
      <c r="G324">
        <v>866.2</v>
      </c>
      <c r="H324">
        <v>0</v>
      </c>
      <c r="I324" s="165">
        <v>8662</v>
      </c>
      <c r="J324" t="s">
        <v>7842</v>
      </c>
      <c r="K324">
        <v>1</v>
      </c>
      <c r="L324">
        <v>126</v>
      </c>
      <c r="M324" t="s">
        <v>7744</v>
      </c>
      <c r="N324" t="s">
        <v>7745</v>
      </c>
      <c r="O324" t="s">
        <v>7697</v>
      </c>
      <c r="P324" t="s">
        <v>7698</v>
      </c>
      <c r="Q324" t="s">
        <v>8544</v>
      </c>
      <c r="R324">
        <v>911</v>
      </c>
      <c r="S324" t="s">
        <v>7700</v>
      </c>
      <c r="T324" t="s">
        <v>7701</v>
      </c>
      <c r="U324">
        <v>1</v>
      </c>
      <c r="V324">
        <v>10</v>
      </c>
      <c r="W324" t="s">
        <v>7702</v>
      </c>
      <c r="X324" t="s">
        <v>307</v>
      </c>
      <c r="Y324" t="s">
        <v>7703</v>
      </c>
      <c r="Z324" t="s">
        <v>8545</v>
      </c>
      <c r="AA324" t="s">
        <v>8546</v>
      </c>
      <c r="AB324" t="s">
        <v>8547</v>
      </c>
    </row>
    <row r="325" spans="1:28">
      <c r="A325" s="241">
        <v>45965</v>
      </c>
      <c r="B325" t="s">
        <v>8548</v>
      </c>
      <c r="C325" t="s">
        <v>7720</v>
      </c>
      <c r="D325" t="s">
        <v>7721</v>
      </c>
      <c r="E325" t="s">
        <v>7722</v>
      </c>
      <c r="F325">
        <v>1</v>
      </c>
      <c r="G325">
        <v>11900</v>
      </c>
      <c r="H325">
        <v>0</v>
      </c>
      <c r="I325" s="165">
        <v>11900</v>
      </c>
      <c r="J325" t="s">
        <v>7766</v>
      </c>
      <c r="K325">
        <v>1</v>
      </c>
      <c r="L325">
        <v>1</v>
      </c>
      <c r="M325" t="s">
        <v>7767</v>
      </c>
      <c r="N325" t="s">
        <v>7713</v>
      </c>
      <c r="O325" t="s">
        <v>7697</v>
      </c>
      <c r="P325" t="s">
        <v>7698</v>
      </c>
      <c r="Q325" t="s">
        <v>8549</v>
      </c>
      <c r="R325">
        <v>110</v>
      </c>
      <c r="S325" t="s">
        <v>7700</v>
      </c>
      <c r="T325" t="s">
        <v>7726</v>
      </c>
      <c r="U325">
        <v>1</v>
      </c>
      <c r="V325">
        <v>1</v>
      </c>
      <c r="W325" t="s">
        <v>7702</v>
      </c>
      <c r="X325" t="s">
        <v>8550</v>
      </c>
      <c r="Y325" t="s">
        <v>7703</v>
      </c>
      <c r="Z325" t="s">
        <v>8551</v>
      </c>
      <c r="AA325" t="s">
        <v>8552</v>
      </c>
      <c r="AB325" t="s">
        <v>8553</v>
      </c>
    </row>
    <row r="326" spans="1:28">
      <c r="A326" s="241">
        <v>45965</v>
      </c>
      <c r="B326" t="s">
        <v>8548</v>
      </c>
      <c r="C326" t="s">
        <v>8554</v>
      </c>
      <c r="D326" t="s">
        <v>8555</v>
      </c>
      <c r="E326" t="s">
        <v>8556</v>
      </c>
      <c r="F326">
        <v>1</v>
      </c>
      <c r="G326">
        <v>26756</v>
      </c>
      <c r="H326">
        <v>0</v>
      </c>
      <c r="I326" s="165">
        <v>26756</v>
      </c>
      <c r="J326" t="s">
        <v>7766</v>
      </c>
      <c r="K326">
        <v>1</v>
      </c>
      <c r="L326">
        <v>1</v>
      </c>
      <c r="M326" t="s">
        <v>7767</v>
      </c>
      <c r="N326" t="s">
        <v>7713</v>
      </c>
      <c r="O326" t="s">
        <v>7697</v>
      </c>
      <c r="P326" t="s">
        <v>7698</v>
      </c>
      <c r="Q326" t="s">
        <v>8549</v>
      </c>
      <c r="R326">
        <v>110</v>
      </c>
      <c r="S326" t="s">
        <v>7700</v>
      </c>
      <c r="T326" t="s">
        <v>7926</v>
      </c>
      <c r="U326">
        <v>1</v>
      </c>
      <c r="V326">
        <v>1</v>
      </c>
      <c r="W326" t="s">
        <v>7702</v>
      </c>
      <c r="X326" t="s">
        <v>8550</v>
      </c>
      <c r="Y326" t="s">
        <v>7703</v>
      </c>
      <c r="Z326" t="s">
        <v>8551</v>
      </c>
      <c r="AA326" t="s">
        <v>8552</v>
      </c>
      <c r="AB326" t="s">
        <v>8553</v>
      </c>
    </row>
    <row r="327" spans="1:28">
      <c r="A327" s="241">
        <v>45965</v>
      </c>
      <c r="B327" t="s">
        <v>8548</v>
      </c>
      <c r="C327" t="s">
        <v>7800</v>
      </c>
      <c r="D327" t="s">
        <v>7801</v>
      </c>
      <c r="E327" t="s">
        <v>7802</v>
      </c>
      <c r="F327">
        <v>4</v>
      </c>
      <c r="G327">
        <v>1092.44</v>
      </c>
      <c r="H327">
        <v>0</v>
      </c>
      <c r="I327" s="165">
        <v>4369.76</v>
      </c>
      <c r="J327" t="s">
        <v>7766</v>
      </c>
      <c r="K327">
        <v>1</v>
      </c>
      <c r="L327">
        <v>1</v>
      </c>
      <c r="M327" t="s">
        <v>7767</v>
      </c>
      <c r="N327" t="s">
        <v>7713</v>
      </c>
      <c r="O327" t="s">
        <v>7697</v>
      </c>
      <c r="P327" t="s">
        <v>7698</v>
      </c>
      <c r="Q327" t="s">
        <v>8549</v>
      </c>
      <c r="R327">
        <v>110</v>
      </c>
      <c r="S327" t="s">
        <v>7700</v>
      </c>
      <c r="T327" t="s">
        <v>7701</v>
      </c>
      <c r="U327">
        <v>1</v>
      </c>
      <c r="V327">
        <v>4</v>
      </c>
      <c r="W327" t="s">
        <v>7702</v>
      </c>
      <c r="X327" t="s">
        <v>8550</v>
      </c>
      <c r="Y327" t="s">
        <v>7703</v>
      </c>
      <c r="Z327" t="s">
        <v>8551</v>
      </c>
      <c r="AA327" t="s">
        <v>8552</v>
      </c>
      <c r="AB327" t="s">
        <v>8553</v>
      </c>
    </row>
    <row r="328" spans="1:28">
      <c r="A328" s="241">
        <v>45965</v>
      </c>
      <c r="B328" t="s">
        <v>8557</v>
      </c>
      <c r="C328" t="s">
        <v>8558</v>
      </c>
      <c r="D328" t="s">
        <v>8559</v>
      </c>
      <c r="E328" t="s">
        <v>8560</v>
      </c>
      <c r="F328">
        <v>4</v>
      </c>
      <c r="G328">
        <v>883</v>
      </c>
      <c r="H328">
        <v>0</v>
      </c>
      <c r="I328" s="165">
        <v>3532</v>
      </c>
      <c r="J328" t="s">
        <v>8271</v>
      </c>
      <c r="K328">
        <v>1</v>
      </c>
      <c r="L328">
        <v>2</v>
      </c>
      <c r="M328" t="s">
        <v>8054</v>
      </c>
      <c r="N328" t="s">
        <v>7745</v>
      </c>
      <c r="O328" t="s">
        <v>7697</v>
      </c>
      <c r="P328" t="s">
        <v>7698</v>
      </c>
      <c r="Q328" t="s">
        <v>8272</v>
      </c>
      <c r="R328">
        <v>935</v>
      </c>
      <c r="S328" t="s">
        <v>7700</v>
      </c>
      <c r="T328" t="s">
        <v>7769</v>
      </c>
      <c r="U328">
        <v>1</v>
      </c>
      <c r="V328">
        <v>4</v>
      </c>
      <c r="W328" t="s">
        <v>7702</v>
      </c>
      <c r="X328" t="s">
        <v>197</v>
      </c>
      <c r="Y328" t="s">
        <v>7703</v>
      </c>
      <c r="Z328" t="s">
        <v>8561</v>
      </c>
      <c r="AA328" t="s">
        <v>8274</v>
      </c>
      <c r="AB328" t="s">
        <v>8562</v>
      </c>
    </row>
    <row r="329" spans="1:28">
      <c r="A329" s="241">
        <v>45965</v>
      </c>
      <c r="B329" t="s">
        <v>8557</v>
      </c>
      <c r="C329" t="s">
        <v>8563</v>
      </c>
      <c r="D329" t="s">
        <v>8564</v>
      </c>
      <c r="E329" t="s">
        <v>8565</v>
      </c>
      <c r="F329">
        <v>1</v>
      </c>
      <c r="G329">
        <v>4659</v>
      </c>
      <c r="H329">
        <v>0</v>
      </c>
      <c r="I329" s="165">
        <v>4659</v>
      </c>
      <c r="J329" t="s">
        <v>8271</v>
      </c>
      <c r="K329">
        <v>1</v>
      </c>
      <c r="L329">
        <v>2</v>
      </c>
      <c r="M329" t="s">
        <v>8054</v>
      </c>
      <c r="N329" t="s">
        <v>7745</v>
      </c>
      <c r="O329" t="s">
        <v>7697</v>
      </c>
      <c r="P329" t="s">
        <v>7698</v>
      </c>
      <c r="Q329" t="s">
        <v>8272</v>
      </c>
      <c r="R329">
        <v>935</v>
      </c>
      <c r="S329" t="s">
        <v>7700</v>
      </c>
      <c r="T329" t="s">
        <v>7715</v>
      </c>
      <c r="U329">
        <v>1</v>
      </c>
      <c r="V329">
        <v>1</v>
      </c>
      <c r="W329" t="s">
        <v>7702</v>
      </c>
      <c r="X329" t="s">
        <v>197</v>
      </c>
      <c r="Y329" t="s">
        <v>7703</v>
      </c>
      <c r="Z329" t="s">
        <v>8561</v>
      </c>
      <c r="AA329" t="s">
        <v>8274</v>
      </c>
      <c r="AB329" t="s">
        <v>8562</v>
      </c>
    </row>
    <row r="330" spans="1:28">
      <c r="A330" s="241">
        <v>45965</v>
      </c>
      <c r="B330" t="s">
        <v>8557</v>
      </c>
      <c r="C330" t="s">
        <v>8160</v>
      </c>
      <c r="D330" t="s">
        <v>8161</v>
      </c>
      <c r="E330" t="s">
        <v>8162</v>
      </c>
      <c r="F330">
        <v>3</v>
      </c>
      <c r="G330">
        <v>2541.83</v>
      </c>
      <c r="H330">
        <v>0</v>
      </c>
      <c r="I330" s="165">
        <v>7625.49</v>
      </c>
      <c r="J330" t="s">
        <v>8271</v>
      </c>
      <c r="K330">
        <v>1</v>
      </c>
      <c r="L330">
        <v>2</v>
      </c>
      <c r="M330" t="s">
        <v>8054</v>
      </c>
      <c r="N330" t="s">
        <v>7745</v>
      </c>
      <c r="O330" t="s">
        <v>7697</v>
      </c>
      <c r="P330" t="s">
        <v>7698</v>
      </c>
      <c r="Q330" t="s">
        <v>8272</v>
      </c>
      <c r="R330">
        <v>935</v>
      </c>
      <c r="S330" t="s">
        <v>7700</v>
      </c>
      <c r="T330" t="s">
        <v>7715</v>
      </c>
      <c r="U330">
        <v>1</v>
      </c>
      <c r="V330">
        <v>3</v>
      </c>
      <c r="W330" t="s">
        <v>7702</v>
      </c>
      <c r="X330" t="s">
        <v>197</v>
      </c>
      <c r="Y330" t="s">
        <v>7703</v>
      </c>
      <c r="Z330" t="s">
        <v>8561</v>
      </c>
      <c r="AA330" t="s">
        <v>8274</v>
      </c>
      <c r="AB330" t="s">
        <v>8562</v>
      </c>
    </row>
    <row r="331" spans="1:28">
      <c r="A331" s="241">
        <v>45965</v>
      </c>
      <c r="B331" t="s">
        <v>8557</v>
      </c>
      <c r="C331" t="s">
        <v>8097</v>
      </c>
      <c r="D331" t="s">
        <v>8098</v>
      </c>
      <c r="E331" t="s">
        <v>8099</v>
      </c>
      <c r="F331">
        <v>4</v>
      </c>
      <c r="G331">
        <v>2227</v>
      </c>
      <c r="H331">
        <v>0</v>
      </c>
      <c r="I331" s="165">
        <v>8908</v>
      </c>
      <c r="J331" t="s">
        <v>8271</v>
      </c>
      <c r="K331">
        <v>1</v>
      </c>
      <c r="L331">
        <v>2</v>
      </c>
      <c r="M331" t="s">
        <v>8054</v>
      </c>
      <c r="N331" t="s">
        <v>7745</v>
      </c>
      <c r="O331" t="s">
        <v>7697</v>
      </c>
      <c r="P331" t="s">
        <v>7698</v>
      </c>
      <c r="Q331" t="s">
        <v>8272</v>
      </c>
      <c r="R331">
        <v>935</v>
      </c>
      <c r="S331" t="s">
        <v>7700</v>
      </c>
      <c r="T331" t="s">
        <v>7769</v>
      </c>
      <c r="U331">
        <v>1</v>
      </c>
      <c r="V331">
        <v>4</v>
      </c>
      <c r="W331" t="s">
        <v>7702</v>
      </c>
      <c r="X331" t="s">
        <v>197</v>
      </c>
      <c r="Y331" t="s">
        <v>7703</v>
      </c>
      <c r="Z331" t="s">
        <v>8561</v>
      </c>
      <c r="AA331" t="s">
        <v>8274</v>
      </c>
      <c r="AB331" t="s">
        <v>8562</v>
      </c>
    </row>
    <row r="332" spans="1:28">
      <c r="A332" s="241">
        <v>45965</v>
      </c>
      <c r="B332" t="s">
        <v>8557</v>
      </c>
      <c r="C332" t="s">
        <v>8566</v>
      </c>
      <c r="D332" t="s">
        <v>8567</v>
      </c>
      <c r="E332" t="s">
        <v>8568</v>
      </c>
      <c r="F332">
        <v>4</v>
      </c>
      <c r="G332">
        <v>2731</v>
      </c>
      <c r="H332">
        <v>0</v>
      </c>
      <c r="I332" s="165">
        <v>10924</v>
      </c>
      <c r="J332" t="s">
        <v>8271</v>
      </c>
      <c r="K332">
        <v>1</v>
      </c>
      <c r="L332">
        <v>2</v>
      </c>
      <c r="M332" t="s">
        <v>8054</v>
      </c>
      <c r="N332" t="s">
        <v>7745</v>
      </c>
      <c r="O332" t="s">
        <v>7697</v>
      </c>
      <c r="P332" t="s">
        <v>7698</v>
      </c>
      <c r="Q332" t="s">
        <v>8272</v>
      </c>
      <c r="R332">
        <v>935</v>
      </c>
      <c r="S332" t="s">
        <v>7700</v>
      </c>
      <c r="T332" t="s">
        <v>7769</v>
      </c>
      <c r="U332">
        <v>1</v>
      </c>
      <c r="V332">
        <v>4</v>
      </c>
      <c r="W332" t="s">
        <v>7702</v>
      </c>
      <c r="X332" t="s">
        <v>197</v>
      </c>
      <c r="Y332" t="s">
        <v>7703</v>
      </c>
      <c r="Z332" t="s">
        <v>8561</v>
      </c>
      <c r="AA332" t="s">
        <v>8274</v>
      </c>
      <c r="AB332" t="s">
        <v>8562</v>
      </c>
    </row>
    <row r="333" spans="1:28">
      <c r="A333" s="241">
        <v>45965</v>
      </c>
      <c r="B333" t="s">
        <v>8557</v>
      </c>
      <c r="C333" t="s">
        <v>7993</v>
      </c>
      <c r="D333" t="s">
        <v>7994</v>
      </c>
      <c r="E333" t="s">
        <v>7995</v>
      </c>
      <c r="F333">
        <v>1</v>
      </c>
      <c r="G333">
        <v>28655.462200000002</v>
      </c>
      <c r="H333">
        <v>0</v>
      </c>
      <c r="I333" s="165">
        <v>28655.462200000002</v>
      </c>
      <c r="J333" t="s">
        <v>8271</v>
      </c>
      <c r="K333">
        <v>1</v>
      </c>
      <c r="L333">
        <v>2</v>
      </c>
      <c r="M333" t="s">
        <v>8054</v>
      </c>
      <c r="N333" t="s">
        <v>7745</v>
      </c>
      <c r="O333" t="s">
        <v>7697</v>
      </c>
      <c r="P333" t="s">
        <v>7698</v>
      </c>
      <c r="Q333" t="s">
        <v>8272</v>
      </c>
      <c r="R333">
        <v>935</v>
      </c>
      <c r="S333" t="s">
        <v>7700</v>
      </c>
      <c r="T333" t="s">
        <v>7715</v>
      </c>
      <c r="U333">
        <v>1</v>
      </c>
      <c r="V333">
        <v>1</v>
      </c>
      <c r="W333" t="s">
        <v>7702</v>
      </c>
      <c r="X333" t="s">
        <v>197</v>
      </c>
      <c r="Y333" t="s">
        <v>7703</v>
      </c>
      <c r="Z333" t="s">
        <v>8561</v>
      </c>
      <c r="AA333" t="s">
        <v>8274</v>
      </c>
      <c r="AB333" t="s">
        <v>8562</v>
      </c>
    </row>
    <row r="334" spans="1:28">
      <c r="A334" s="241">
        <v>45965</v>
      </c>
      <c r="B334" t="s">
        <v>8557</v>
      </c>
      <c r="C334" t="s">
        <v>7736</v>
      </c>
      <c r="D334" t="s">
        <v>7737</v>
      </c>
      <c r="E334" t="s">
        <v>7738</v>
      </c>
      <c r="F334">
        <v>1</v>
      </c>
      <c r="G334">
        <v>6422.4</v>
      </c>
      <c r="H334">
        <v>0</v>
      </c>
      <c r="I334" s="165">
        <v>6422.4</v>
      </c>
      <c r="J334" t="s">
        <v>8271</v>
      </c>
      <c r="K334">
        <v>1</v>
      </c>
      <c r="L334">
        <v>2</v>
      </c>
      <c r="M334" t="s">
        <v>8054</v>
      </c>
      <c r="N334" t="s">
        <v>7745</v>
      </c>
      <c r="O334" t="s">
        <v>7697</v>
      </c>
      <c r="P334" t="s">
        <v>7698</v>
      </c>
      <c r="Q334" t="s">
        <v>8272</v>
      </c>
      <c r="R334">
        <v>935</v>
      </c>
      <c r="S334" t="s">
        <v>7700</v>
      </c>
      <c r="T334" t="s">
        <v>7701</v>
      </c>
      <c r="U334">
        <v>1</v>
      </c>
      <c r="V334">
        <v>1</v>
      </c>
      <c r="W334" t="s">
        <v>7702</v>
      </c>
      <c r="X334" t="s">
        <v>197</v>
      </c>
      <c r="Y334" t="s">
        <v>7703</v>
      </c>
      <c r="Z334" t="s">
        <v>8561</v>
      </c>
      <c r="AA334" t="s">
        <v>8274</v>
      </c>
      <c r="AB334" t="s">
        <v>8562</v>
      </c>
    </row>
    <row r="335" spans="1:28">
      <c r="A335" s="241">
        <v>45965</v>
      </c>
      <c r="B335" t="s">
        <v>8569</v>
      </c>
      <c r="C335" t="s">
        <v>8570</v>
      </c>
      <c r="D335" t="s">
        <v>8571</v>
      </c>
      <c r="E335" t="s">
        <v>8572</v>
      </c>
      <c r="F335">
        <v>1</v>
      </c>
      <c r="G335">
        <v>16723</v>
      </c>
      <c r="H335">
        <v>0</v>
      </c>
      <c r="I335" s="165">
        <v>16723</v>
      </c>
      <c r="J335" t="s">
        <v>8271</v>
      </c>
      <c r="K335">
        <v>1</v>
      </c>
      <c r="L335">
        <v>2</v>
      </c>
      <c r="M335" t="s">
        <v>8054</v>
      </c>
      <c r="N335" t="s">
        <v>7745</v>
      </c>
      <c r="O335" t="s">
        <v>7697</v>
      </c>
      <c r="P335" t="s">
        <v>7698</v>
      </c>
      <c r="Q335" t="s">
        <v>8378</v>
      </c>
      <c r="R335">
        <v>936</v>
      </c>
      <c r="S335" t="s">
        <v>7700</v>
      </c>
      <c r="T335" t="s">
        <v>7769</v>
      </c>
      <c r="U335">
        <v>1</v>
      </c>
      <c r="V335">
        <v>1</v>
      </c>
      <c r="W335" t="s">
        <v>7702</v>
      </c>
      <c r="X335" t="s">
        <v>162</v>
      </c>
      <c r="Y335" t="s">
        <v>7703</v>
      </c>
      <c r="Z335" t="s">
        <v>8573</v>
      </c>
      <c r="AA335" t="s">
        <v>8380</v>
      </c>
      <c r="AB335" t="s">
        <v>8574</v>
      </c>
    </row>
    <row r="336" spans="1:28">
      <c r="A336" s="241">
        <v>45965</v>
      </c>
      <c r="B336" t="s">
        <v>8575</v>
      </c>
      <c r="C336" t="s">
        <v>7778</v>
      </c>
      <c r="D336" t="s">
        <v>7779</v>
      </c>
      <c r="E336" t="s">
        <v>7780</v>
      </c>
      <c r="F336">
        <v>3</v>
      </c>
      <c r="G336">
        <v>2668.75</v>
      </c>
      <c r="H336">
        <v>0</v>
      </c>
      <c r="I336" s="165">
        <v>8006.25</v>
      </c>
      <c r="J336" t="s">
        <v>8182</v>
      </c>
      <c r="K336">
        <v>1</v>
      </c>
      <c r="L336">
        <v>2</v>
      </c>
      <c r="M336" t="s">
        <v>8054</v>
      </c>
      <c r="N336" t="s">
        <v>7745</v>
      </c>
      <c r="O336" t="s">
        <v>7697</v>
      </c>
      <c r="P336" t="s">
        <v>7698</v>
      </c>
      <c r="Q336" t="s">
        <v>8576</v>
      </c>
      <c r="R336">
        <v>920</v>
      </c>
      <c r="S336" t="s">
        <v>7700</v>
      </c>
      <c r="T336" t="s">
        <v>7701</v>
      </c>
      <c r="U336">
        <v>1</v>
      </c>
      <c r="V336">
        <v>3</v>
      </c>
      <c r="W336" t="s">
        <v>7702</v>
      </c>
      <c r="X336" t="s">
        <v>272</v>
      </c>
      <c r="Y336" t="s">
        <v>7703</v>
      </c>
      <c r="Z336" t="s">
        <v>8577</v>
      </c>
      <c r="AA336" t="s">
        <v>8265</v>
      </c>
      <c r="AB336" t="s">
        <v>8578</v>
      </c>
    </row>
    <row r="337" spans="1:28">
      <c r="A337" s="241">
        <v>45965</v>
      </c>
      <c r="B337" t="s">
        <v>8575</v>
      </c>
      <c r="C337" t="s">
        <v>7880</v>
      </c>
      <c r="D337" t="s">
        <v>7881</v>
      </c>
      <c r="E337" t="s">
        <v>7882</v>
      </c>
      <c r="F337">
        <v>6</v>
      </c>
      <c r="G337">
        <v>1543</v>
      </c>
      <c r="H337">
        <v>0</v>
      </c>
      <c r="I337" s="165">
        <v>9258</v>
      </c>
      <c r="J337" t="s">
        <v>8182</v>
      </c>
      <c r="K337">
        <v>1</v>
      </c>
      <c r="L337">
        <v>2</v>
      </c>
      <c r="M337" t="s">
        <v>8054</v>
      </c>
      <c r="N337" t="s">
        <v>7745</v>
      </c>
      <c r="O337" t="s">
        <v>7697</v>
      </c>
      <c r="P337" t="s">
        <v>7698</v>
      </c>
      <c r="Q337" t="s">
        <v>8576</v>
      </c>
      <c r="R337">
        <v>920</v>
      </c>
      <c r="S337" t="s">
        <v>7700</v>
      </c>
      <c r="T337" t="s">
        <v>7701</v>
      </c>
      <c r="U337">
        <v>1</v>
      </c>
      <c r="V337">
        <v>6</v>
      </c>
      <c r="W337" t="s">
        <v>7702</v>
      </c>
      <c r="X337" t="s">
        <v>272</v>
      </c>
      <c r="Y337" t="s">
        <v>7703</v>
      </c>
      <c r="Z337" t="s">
        <v>8577</v>
      </c>
      <c r="AA337" t="s">
        <v>8265</v>
      </c>
      <c r="AB337" t="s">
        <v>8578</v>
      </c>
    </row>
    <row r="338" spans="1:28">
      <c r="A338" s="241">
        <v>45965</v>
      </c>
      <c r="B338" t="s">
        <v>8579</v>
      </c>
      <c r="C338" t="s">
        <v>7708</v>
      </c>
      <c r="D338" t="s">
        <v>7709</v>
      </c>
      <c r="E338" t="s">
        <v>7710</v>
      </c>
      <c r="F338">
        <v>6</v>
      </c>
      <c r="G338">
        <v>1120</v>
      </c>
      <c r="H338">
        <v>0</v>
      </c>
      <c r="I338" s="165">
        <v>6720</v>
      </c>
      <c r="J338" t="s">
        <v>7794</v>
      </c>
      <c r="K338">
        <v>1</v>
      </c>
      <c r="L338">
        <v>125</v>
      </c>
      <c r="M338" t="s">
        <v>7724</v>
      </c>
      <c r="N338" t="s">
        <v>7713</v>
      </c>
      <c r="O338" t="s">
        <v>7697</v>
      </c>
      <c r="P338" t="s">
        <v>7698</v>
      </c>
      <c r="Q338" t="s">
        <v>7795</v>
      </c>
      <c r="R338">
        <v>102</v>
      </c>
      <c r="S338" t="s">
        <v>7700</v>
      </c>
      <c r="T338" t="s">
        <v>7715</v>
      </c>
      <c r="U338">
        <v>1</v>
      </c>
      <c r="V338">
        <v>6</v>
      </c>
      <c r="W338" t="s">
        <v>7702</v>
      </c>
      <c r="X338" t="s">
        <v>294</v>
      </c>
      <c r="Y338" t="s">
        <v>7703</v>
      </c>
      <c r="Z338" t="s">
        <v>8580</v>
      </c>
      <c r="AA338" t="s">
        <v>7797</v>
      </c>
      <c r="AB338" t="s">
        <v>8581</v>
      </c>
    </row>
    <row r="339" spans="1:28">
      <c r="A339" s="241">
        <v>45965</v>
      </c>
      <c r="B339" t="s">
        <v>8579</v>
      </c>
      <c r="C339" t="s">
        <v>7973</v>
      </c>
      <c r="D339" t="s">
        <v>7974</v>
      </c>
      <c r="E339" t="s">
        <v>7975</v>
      </c>
      <c r="F339">
        <v>3</v>
      </c>
      <c r="G339">
        <v>3400</v>
      </c>
      <c r="H339">
        <v>0</v>
      </c>
      <c r="I339" s="165">
        <v>10200</v>
      </c>
      <c r="J339" t="s">
        <v>7794</v>
      </c>
      <c r="K339">
        <v>1</v>
      </c>
      <c r="L339">
        <v>125</v>
      </c>
      <c r="M339" t="s">
        <v>7724</v>
      </c>
      <c r="N339" t="s">
        <v>7713</v>
      </c>
      <c r="O339" t="s">
        <v>7697</v>
      </c>
      <c r="P339" t="s">
        <v>7698</v>
      </c>
      <c r="Q339" t="s">
        <v>7795</v>
      </c>
      <c r="R339">
        <v>102</v>
      </c>
      <c r="S339" t="s">
        <v>7700</v>
      </c>
      <c r="T339" t="s">
        <v>7715</v>
      </c>
      <c r="U339">
        <v>1</v>
      </c>
      <c r="V339">
        <v>3</v>
      </c>
      <c r="W339" t="s">
        <v>7702</v>
      </c>
      <c r="X339" t="s">
        <v>294</v>
      </c>
      <c r="Y339" t="s">
        <v>7703</v>
      </c>
      <c r="Z339" t="s">
        <v>8580</v>
      </c>
      <c r="AA339" t="s">
        <v>7797</v>
      </c>
      <c r="AB339" t="s">
        <v>8581</v>
      </c>
    </row>
    <row r="340" spans="1:28">
      <c r="A340" s="241">
        <v>45965</v>
      </c>
      <c r="B340" t="s">
        <v>8579</v>
      </c>
      <c r="C340" t="s">
        <v>7969</v>
      </c>
      <c r="D340" t="s">
        <v>7970</v>
      </c>
      <c r="E340" t="s">
        <v>7971</v>
      </c>
      <c r="F340">
        <v>6</v>
      </c>
      <c r="G340">
        <v>977</v>
      </c>
      <c r="H340">
        <v>0</v>
      </c>
      <c r="I340" s="165">
        <v>5862</v>
      </c>
      <c r="J340" t="s">
        <v>7794</v>
      </c>
      <c r="K340">
        <v>1</v>
      </c>
      <c r="L340">
        <v>125</v>
      </c>
      <c r="M340" t="s">
        <v>7724</v>
      </c>
      <c r="N340" t="s">
        <v>7713</v>
      </c>
      <c r="O340" t="s">
        <v>7697</v>
      </c>
      <c r="P340" t="s">
        <v>7698</v>
      </c>
      <c r="Q340" t="s">
        <v>7795</v>
      </c>
      <c r="R340">
        <v>102</v>
      </c>
      <c r="S340" t="s">
        <v>7700</v>
      </c>
      <c r="T340" t="s">
        <v>7715</v>
      </c>
      <c r="U340">
        <v>1</v>
      </c>
      <c r="V340">
        <v>6</v>
      </c>
      <c r="W340" t="s">
        <v>7702</v>
      </c>
      <c r="X340" t="s">
        <v>294</v>
      </c>
      <c r="Y340" t="s">
        <v>7703</v>
      </c>
      <c r="Z340" t="s">
        <v>8580</v>
      </c>
      <c r="AA340" t="s">
        <v>7797</v>
      </c>
      <c r="AB340" t="s">
        <v>8581</v>
      </c>
    </row>
    <row r="341" spans="1:28">
      <c r="A341" s="241">
        <v>45965</v>
      </c>
      <c r="B341" t="s">
        <v>8579</v>
      </c>
      <c r="C341" t="s">
        <v>7883</v>
      </c>
      <c r="D341" t="s">
        <v>7884</v>
      </c>
      <c r="E341" t="s">
        <v>7885</v>
      </c>
      <c r="F341">
        <v>6</v>
      </c>
      <c r="G341">
        <v>3025.21</v>
      </c>
      <c r="H341">
        <v>0</v>
      </c>
      <c r="I341" s="165">
        <v>18151.259999999998</v>
      </c>
      <c r="J341" t="s">
        <v>7794</v>
      </c>
      <c r="K341">
        <v>1</v>
      </c>
      <c r="L341">
        <v>125</v>
      </c>
      <c r="M341" t="s">
        <v>7724</v>
      </c>
      <c r="N341" t="s">
        <v>7713</v>
      </c>
      <c r="O341" t="s">
        <v>7697</v>
      </c>
      <c r="P341" t="s">
        <v>7698</v>
      </c>
      <c r="Q341" t="s">
        <v>7795</v>
      </c>
      <c r="R341">
        <v>102</v>
      </c>
      <c r="S341" t="s">
        <v>7700</v>
      </c>
      <c r="T341" t="s">
        <v>7715</v>
      </c>
      <c r="U341">
        <v>1</v>
      </c>
      <c r="V341">
        <v>6</v>
      </c>
      <c r="W341" t="s">
        <v>7702</v>
      </c>
      <c r="X341" t="s">
        <v>294</v>
      </c>
      <c r="Y341" t="s">
        <v>7703</v>
      </c>
      <c r="Z341" t="s">
        <v>8580</v>
      </c>
      <c r="AA341" t="s">
        <v>7797</v>
      </c>
      <c r="AB341" t="s">
        <v>8581</v>
      </c>
    </row>
    <row r="342" spans="1:28">
      <c r="A342" s="241">
        <v>45965</v>
      </c>
      <c r="B342" t="s">
        <v>8579</v>
      </c>
      <c r="C342" t="s">
        <v>7787</v>
      </c>
      <c r="D342" t="s">
        <v>7788</v>
      </c>
      <c r="E342" t="s">
        <v>7789</v>
      </c>
      <c r="F342">
        <v>6</v>
      </c>
      <c r="G342">
        <v>3025.21</v>
      </c>
      <c r="H342">
        <v>0</v>
      </c>
      <c r="I342" s="165">
        <v>18151.259999999998</v>
      </c>
      <c r="J342" t="s">
        <v>7794</v>
      </c>
      <c r="K342">
        <v>1</v>
      </c>
      <c r="L342">
        <v>125</v>
      </c>
      <c r="M342" t="s">
        <v>7724</v>
      </c>
      <c r="N342" t="s">
        <v>7713</v>
      </c>
      <c r="O342" t="s">
        <v>7697</v>
      </c>
      <c r="P342" t="s">
        <v>7698</v>
      </c>
      <c r="Q342" t="s">
        <v>7795</v>
      </c>
      <c r="R342">
        <v>102</v>
      </c>
      <c r="S342" t="s">
        <v>7700</v>
      </c>
      <c r="T342" t="s">
        <v>7715</v>
      </c>
      <c r="U342">
        <v>1</v>
      </c>
      <c r="V342">
        <v>6</v>
      </c>
      <c r="W342" t="s">
        <v>7702</v>
      </c>
      <c r="X342" t="s">
        <v>294</v>
      </c>
      <c r="Y342" t="s">
        <v>7703</v>
      </c>
      <c r="Z342" t="s">
        <v>8580</v>
      </c>
      <c r="AA342" t="s">
        <v>7797</v>
      </c>
      <c r="AB342" t="s">
        <v>8581</v>
      </c>
    </row>
    <row r="343" spans="1:28">
      <c r="A343" s="241">
        <v>45965</v>
      </c>
      <c r="B343" t="s">
        <v>8582</v>
      </c>
      <c r="C343" t="s">
        <v>8032</v>
      </c>
      <c r="D343" t="s">
        <v>8033</v>
      </c>
      <c r="E343" t="s">
        <v>8034</v>
      </c>
      <c r="F343">
        <v>5</v>
      </c>
      <c r="G343">
        <v>1092.44</v>
      </c>
      <c r="H343">
        <v>0</v>
      </c>
      <c r="I343" s="165">
        <v>5462.2</v>
      </c>
      <c r="J343" t="s">
        <v>7816</v>
      </c>
      <c r="K343">
        <v>1</v>
      </c>
      <c r="L343">
        <v>125</v>
      </c>
      <c r="M343" t="s">
        <v>7724</v>
      </c>
      <c r="N343" t="s">
        <v>7713</v>
      </c>
      <c r="O343" t="s">
        <v>7697</v>
      </c>
      <c r="P343" t="s">
        <v>7698</v>
      </c>
      <c r="Q343" t="s">
        <v>8039</v>
      </c>
      <c r="R343">
        <v>107</v>
      </c>
      <c r="S343" t="s">
        <v>7700</v>
      </c>
      <c r="T343" t="s">
        <v>7701</v>
      </c>
      <c r="U343">
        <v>1</v>
      </c>
      <c r="V343">
        <v>5</v>
      </c>
      <c r="W343" t="s">
        <v>7702</v>
      </c>
      <c r="X343" t="s">
        <v>297</v>
      </c>
      <c r="Y343" t="s">
        <v>7703</v>
      </c>
      <c r="Z343" t="s">
        <v>8583</v>
      </c>
      <c r="AA343" t="s">
        <v>8041</v>
      </c>
      <c r="AB343" t="s">
        <v>8584</v>
      </c>
    </row>
    <row r="344" spans="1:28">
      <c r="A344" s="241">
        <v>45965</v>
      </c>
      <c r="B344" t="s">
        <v>8585</v>
      </c>
      <c r="C344" t="s">
        <v>7750</v>
      </c>
      <c r="D344" t="s">
        <v>7751</v>
      </c>
      <c r="E344" t="s">
        <v>7752</v>
      </c>
      <c r="F344">
        <v>1</v>
      </c>
      <c r="G344">
        <v>12000</v>
      </c>
      <c r="H344">
        <v>0</v>
      </c>
      <c r="I344" s="165">
        <v>12000</v>
      </c>
      <c r="J344" t="s">
        <v>7743</v>
      </c>
      <c r="K344">
        <v>1</v>
      </c>
      <c r="L344">
        <v>126</v>
      </c>
      <c r="M344" t="s">
        <v>7744</v>
      </c>
      <c r="N344" t="s">
        <v>7745</v>
      </c>
      <c r="O344" t="s">
        <v>7697</v>
      </c>
      <c r="P344" t="s">
        <v>7698</v>
      </c>
      <c r="Q344" t="s">
        <v>8006</v>
      </c>
      <c r="R344">
        <v>946</v>
      </c>
      <c r="S344" t="s">
        <v>7700</v>
      </c>
      <c r="T344" t="s">
        <v>7715</v>
      </c>
      <c r="U344">
        <v>1</v>
      </c>
      <c r="V344">
        <v>1</v>
      </c>
      <c r="W344" t="s">
        <v>7702</v>
      </c>
      <c r="X344" t="s">
        <v>145</v>
      </c>
      <c r="Y344" t="s">
        <v>7703</v>
      </c>
      <c r="Z344" t="s">
        <v>8586</v>
      </c>
      <c r="AA344" t="s">
        <v>8008</v>
      </c>
      <c r="AB344" t="s">
        <v>145</v>
      </c>
    </row>
    <row r="345" spans="1:28">
      <c r="A345" s="241">
        <v>45965</v>
      </c>
      <c r="B345" t="s">
        <v>8587</v>
      </c>
      <c r="C345" t="s">
        <v>8323</v>
      </c>
      <c r="D345" t="s">
        <v>8324</v>
      </c>
      <c r="E345" t="s">
        <v>8325</v>
      </c>
      <c r="F345">
        <v>3</v>
      </c>
      <c r="G345">
        <v>1677</v>
      </c>
      <c r="H345">
        <v>503.1</v>
      </c>
      <c r="I345" s="165">
        <v>4527.8999999999996</v>
      </c>
      <c r="J345" t="s">
        <v>8511</v>
      </c>
      <c r="K345">
        <v>1</v>
      </c>
      <c r="L345">
        <v>125</v>
      </c>
      <c r="M345" t="s">
        <v>7724</v>
      </c>
      <c r="N345" t="s">
        <v>7713</v>
      </c>
      <c r="O345" t="s">
        <v>7697</v>
      </c>
      <c r="P345" t="s">
        <v>7698</v>
      </c>
      <c r="Q345" t="s">
        <v>7758</v>
      </c>
      <c r="R345">
        <v>116</v>
      </c>
      <c r="S345" t="s">
        <v>7700</v>
      </c>
      <c r="T345" t="s">
        <v>7811</v>
      </c>
      <c r="U345">
        <v>1</v>
      </c>
      <c r="V345">
        <v>3</v>
      </c>
      <c r="W345" t="s">
        <v>7702</v>
      </c>
      <c r="X345" t="s">
        <v>160</v>
      </c>
      <c r="Y345" t="s">
        <v>7703</v>
      </c>
      <c r="Z345" t="s">
        <v>8588</v>
      </c>
      <c r="AA345" t="s">
        <v>7760</v>
      </c>
      <c r="AB345" t="s">
        <v>8589</v>
      </c>
    </row>
    <row r="346" spans="1:28">
      <c r="A346" s="241">
        <v>45965</v>
      </c>
      <c r="B346" t="s">
        <v>8587</v>
      </c>
      <c r="C346" t="s">
        <v>8590</v>
      </c>
      <c r="D346" t="s">
        <v>8591</v>
      </c>
      <c r="E346" t="s">
        <v>8592</v>
      </c>
      <c r="F346">
        <v>1</v>
      </c>
      <c r="G346">
        <v>35072.400000000001</v>
      </c>
      <c r="H346">
        <v>0</v>
      </c>
      <c r="I346" s="165">
        <v>35072.400000000001</v>
      </c>
      <c r="J346" t="s">
        <v>8511</v>
      </c>
      <c r="K346">
        <v>1</v>
      </c>
      <c r="L346">
        <v>125</v>
      </c>
      <c r="M346" t="s">
        <v>7724</v>
      </c>
      <c r="N346" t="s">
        <v>7713</v>
      </c>
      <c r="O346" t="s">
        <v>7697</v>
      </c>
      <c r="P346" t="s">
        <v>7698</v>
      </c>
      <c r="Q346" t="s">
        <v>7758</v>
      </c>
      <c r="R346">
        <v>116</v>
      </c>
      <c r="S346" t="s">
        <v>7700</v>
      </c>
      <c r="T346" t="s">
        <v>7726</v>
      </c>
      <c r="U346">
        <v>1</v>
      </c>
      <c r="V346">
        <v>1</v>
      </c>
      <c r="W346" t="s">
        <v>7702</v>
      </c>
      <c r="X346" t="s">
        <v>160</v>
      </c>
      <c r="Y346" t="s">
        <v>7703</v>
      </c>
      <c r="Z346" t="s">
        <v>8588</v>
      </c>
      <c r="AA346" t="s">
        <v>7760</v>
      </c>
      <c r="AB346" t="s">
        <v>8589</v>
      </c>
    </row>
    <row r="347" spans="1:28">
      <c r="A347" s="241">
        <v>45965</v>
      </c>
      <c r="B347" t="s">
        <v>8587</v>
      </c>
      <c r="C347" t="s">
        <v>8239</v>
      </c>
      <c r="D347" t="s">
        <v>8240</v>
      </c>
      <c r="E347" t="s">
        <v>8241</v>
      </c>
      <c r="F347">
        <v>2</v>
      </c>
      <c r="G347">
        <v>1180</v>
      </c>
      <c r="H347">
        <v>0</v>
      </c>
      <c r="I347" s="165">
        <v>2360</v>
      </c>
      <c r="J347" t="s">
        <v>8511</v>
      </c>
      <c r="K347">
        <v>1</v>
      </c>
      <c r="L347">
        <v>125</v>
      </c>
      <c r="M347" t="s">
        <v>7724</v>
      </c>
      <c r="N347" t="s">
        <v>7713</v>
      </c>
      <c r="O347" t="s">
        <v>7697</v>
      </c>
      <c r="P347" t="s">
        <v>7698</v>
      </c>
      <c r="Q347" t="s">
        <v>7758</v>
      </c>
      <c r="R347">
        <v>116</v>
      </c>
      <c r="S347" t="s">
        <v>7700</v>
      </c>
      <c r="T347" t="s">
        <v>7715</v>
      </c>
      <c r="U347">
        <v>6</v>
      </c>
      <c r="V347">
        <v>12</v>
      </c>
      <c r="W347" t="s">
        <v>7702</v>
      </c>
      <c r="X347" t="s">
        <v>160</v>
      </c>
      <c r="Y347" t="s">
        <v>7703</v>
      </c>
      <c r="Z347" t="s">
        <v>8588</v>
      </c>
      <c r="AA347" t="s">
        <v>7760</v>
      </c>
      <c r="AB347" t="s">
        <v>8589</v>
      </c>
    </row>
    <row r="348" spans="1:28">
      <c r="A348" s="241">
        <v>45965</v>
      </c>
      <c r="B348" t="s">
        <v>8587</v>
      </c>
      <c r="C348" t="s">
        <v>7736</v>
      </c>
      <c r="D348" t="s">
        <v>7737</v>
      </c>
      <c r="E348" t="s">
        <v>7738</v>
      </c>
      <c r="F348">
        <v>2</v>
      </c>
      <c r="G348">
        <v>6422.4</v>
      </c>
      <c r="H348">
        <v>0</v>
      </c>
      <c r="I348" s="165">
        <v>12844.8</v>
      </c>
      <c r="J348" t="s">
        <v>8511</v>
      </c>
      <c r="K348">
        <v>1</v>
      </c>
      <c r="L348">
        <v>125</v>
      </c>
      <c r="M348" t="s">
        <v>7724</v>
      </c>
      <c r="N348" t="s">
        <v>7713</v>
      </c>
      <c r="O348" t="s">
        <v>7697</v>
      </c>
      <c r="P348" t="s">
        <v>7698</v>
      </c>
      <c r="Q348" t="s">
        <v>7758</v>
      </c>
      <c r="R348">
        <v>116</v>
      </c>
      <c r="S348" t="s">
        <v>7700</v>
      </c>
      <c r="T348" t="s">
        <v>7701</v>
      </c>
      <c r="U348">
        <v>1</v>
      </c>
      <c r="V348">
        <v>2</v>
      </c>
      <c r="W348" t="s">
        <v>7702</v>
      </c>
      <c r="X348" t="s">
        <v>160</v>
      </c>
      <c r="Y348" t="s">
        <v>7703</v>
      </c>
      <c r="Z348" t="s">
        <v>8588</v>
      </c>
      <c r="AA348" t="s">
        <v>7760</v>
      </c>
      <c r="AB348" t="s">
        <v>8589</v>
      </c>
    </row>
    <row r="349" spans="1:28">
      <c r="A349" s="241">
        <v>45965</v>
      </c>
      <c r="B349" t="s">
        <v>8593</v>
      </c>
      <c r="C349" t="s">
        <v>7839</v>
      </c>
      <c r="D349" t="s">
        <v>7840</v>
      </c>
      <c r="E349" t="s">
        <v>7841</v>
      </c>
      <c r="F349">
        <v>4</v>
      </c>
      <c r="G349">
        <v>2645.48</v>
      </c>
      <c r="H349">
        <v>0</v>
      </c>
      <c r="I349" s="165">
        <v>10581.92</v>
      </c>
      <c r="J349" t="s">
        <v>7743</v>
      </c>
      <c r="K349">
        <v>1</v>
      </c>
      <c r="L349">
        <v>126</v>
      </c>
      <c r="M349" t="s">
        <v>7744</v>
      </c>
      <c r="N349" t="s">
        <v>7745</v>
      </c>
      <c r="O349" t="s">
        <v>7697</v>
      </c>
      <c r="P349" t="s">
        <v>7698</v>
      </c>
      <c r="Q349" t="s">
        <v>8006</v>
      </c>
      <c r="R349">
        <v>946</v>
      </c>
      <c r="S349" t="s">
        <v>7700</v>
      </c>
      <c r="T349" t="s">
        <v>7715</v>
      </c>
      <c r="U349">
        <v>1</v>
      </c>
      <c r="V349">
        <v>4</v>
      </c>
      <c r="W349" t="s">
        <v>7702</v>
      </c>
      <c r="X349" t="s">
        <v>151</v>
      </c>
      <c r="Y349" t="s">
        <v>7703</v>
      </c>
      <c r="Z349" t="s">
        <v>8594</v>
      </c>
      <c r="AA349" t="s">
        <v>8008</v>
      </c>
      <c r="AB349" t="s">
        <v>8595</v>
      </c>
    </row>
    <row r="350" spans="1:28">
      <c r="A350" s="241">
        <v>45965</v>
      </c>
      <c r="B350" t="s">
        <v>8593</v>
      </c>
      <c r="C350" t="s">
        <v>8596</v>
      </c>
      <c r="D350" t="s">
        <v>8597</v>
      </c>
      <c r="E350" t="s">
        <v>8598</v>
      </c>
      <c r="F350">
        <v>4</v>
      </c>
      <c r="G350">
        <v>1230</v>
      </c>
      <c r="H350">
        <v>0</v>
      </c>
      <c r="I350" s="165">
        <v>4920</v>
      </c>
      <c r="J350" t="s">
        <v>7743</v>
      </c>
      <c r="K350">
        <v>1</v>
      </c>
      <c r="L350">
        <v>126</v>
      </c>
      <c r="M350" t="s">
        <v>7744</v>
      </c>
      <c r="N350" t="s">
        <v>7745</v>
      </c>
      <c r="O350" t="s">
        <v>7697</v>
      </c>
      <c r="P350" t="s">
        <v>7698</v>
      </c>
      <c r="Q350" t="s">
        <v>8006</v>
      </c>
      <c r="R350">
        <v>946</v>
      </c>
      <c r="S350" t="s">
        <v>7700</v>
      </c>
      <c r="T350" t="s">
        <v>7715</v>
      </c>
      <c r="U350">
        <v>1</v>
      </c>
      <c r="V350">
        <v>4</v>
      </c>
      <c r="W350" t="s">
        <v>7702</v>
      </c>
      <c r="X350" t="s">
        <v>151</v>
      </c>
      <c r="Y350" t="s">
        <v>7703</v>
      </c>
      <c r="Z350" t="s">
        <v>8594</v>
      </c>
      <c r="AA350" t="s">
        <v>8008</v>
      </c>
      <c r="AB350" t="s">
        <v>8595</v>
      </c>
    </row>
    <row r="351" spans="1:28">
      <c r="A351" s="241">
        <v>45965</v>
      </c>
      <c r="B351" t="s">
        <v>8593</v>
      </c>
      <c r="C351" t="s">
        <v>7708</v>
      </c>
      <c r="D351" t="s">
        <v>7709</v>
      </c>
      <c r="E351" t="s">
        <v>7710</v>
      </c>
      <c r="F351">
        <v>2</v>
      </c>
      <c r="G351">
        <v>1120</v>
      </c>
      <c r="H351">
        <v>0</v>
      </c>
      <c r="I351" s="165">
        <v>2240</v>
      </c>
      <c r="J351" t="s">
        <v>7743</v>
      </c>
      <c r="K351">
        <v>1</v>
      </c>
      <c r="L351">
        <v>126</v>
      </c>
      <c r="M351" t="s">
        <v>7744</v>
      </c>
      <c r="N351" t="s">
        <v>7745</v>
      </c>
      <c r="O351" t="s">
        <v>7697</v>
      </c>
      <c r="P351" t="s">
        <v>7698</v>
      </c>
      <c r="Q351" t="s">
        <v>8006</v>
      </c>
      <c r="R351">
        <v>946</v>
      </c>
      <c r="S351" t="s">
        <v>7700</v>
      </c>
      <c r="T351" t="s">
        <v>7715</v>
      </c>
      <c r="U351">
        <v>1</v>
      </c>
      <c r="V351">
        <v>2</v>
      </c>
      <c r="W351" t="s">
        <v>7702</v>
      </c>
      <c r="X351" t="s">
        <v>151</v>
      </c>
      <c r="Y351" t="s">
        <v>7703</v>
      </c>
      <c r="Z351" t="s">
        <v>8594</v>
      </c>
      <c r="AA351" t="s">
        <v>8008</v>
      </c>
      <c r="AB351" t="s">
        <v>8595</v>
      </c>
    </row>
    <row r="352" spans="1:28">
      <c r="A352" s="241">
        <v>45965</v>
      </c>
      <c r="B352" t="s">
        <v>8599</v>
      </c>
      <c r="C352" t="s">
        <v>8558</v>
      </c>
      <c r="D352" t="s">
        <v>8559</v>
      </c>
      <c r="E352" t="s">
        <v>8560</v>
      </c>
      <c r="F352">
        <v>4</v>
      </c>
      <c r="G352">
        <v>883</v>
      </c>
      <c r="H352">
        <v>0</v>
      </c>
      <c r="I352" s="165">
        <v>3532</v>
      </c>
      <c r="J352" t="s">
        <v>8521</v>
      </c>
      <c r="K352">
        <v>1</v>
      </c>
      <c r="L352">
        <v>157</v>
      </c>
      <c r="M352" t="s">
        <v>8532</v>
      </c>
      <c r="N352" t="s">
        <v>8027</v>
      </c>
      <c r="O352" t="s">
        <v>7697</v>
      </c>
      <c r="P352" t="s">
        <v>7698</v>
      </c>
      <c r="Q352" t="s">
        <v>8523</v>
      </c>
      <c r="R352">
        <v>605</v>
      </c>
      <c r="S352" t="s">
        <v>7700</v>
      </c>
      <c r="T352" t="s">
        <v>7769</v>
      </c>
      <c r="U352">
        <v>1</v>
      </c>
      <c r="V352">
        <v>4</v>
      </c>
      <c r="W352" t="s">
        <v>7702</v>
      </c>
      <c r="X352" t="s">
        <v>115</v>
      </c>
      <c r="Y352" t="s">
        <v>7703</v>
      </c>
      <c r="Z352" t="s">
        <v>8600</v>
      </c>
      <c r="AA352" t="s">
        <v>8526</v>
      </c>
      <c r="AB352" t="s">
        <v>8601</v>
      </c>
    </row>
    <row r="353" spans="1:28">
      <c r="A353" s="241">
        <v>45965</v>
      </c>
      <c r="B353" t="s">
        <v>8602</v>
      </c>
      <c r="C353" t="s">
        <v>7720</v>
      </c>
      <c r="D353" t="s">
        <v>7721</v>
      </c>
      <c r="E353" t="s">
        <v>7722</v>
      </c>
      <c r="F353">
        <v>1</v>
      </c>
      <c r="G353">
        <v>11900</v>
      </c>
      <c r="H353">
        <v>357</v>
      </c>
      <c r="I353" s="165">
        <v>11543</v>
      </c>
      <c r="J353" t="s">
        <v>8521</v>
      </c>
      <c r="K353">
        <v>1</v>
      </c>
      <c r="L353">
        <v>157</v>
      </c>
      <c r="M353" t="s">
        <v>8532</v>
      </c>
      <c r="N353" t="s">
        <v>8027</v>
      </c>
      <c r="O353" t="s">
        <v>7697</v>
      </c>
      <c r="P353" t="s">
        <v>7698</v>
      </c>
      <c r="Q353" t="s">
        <v>8523</v>
      </c>
      <c r="R353">
        <v>605</v>
      </c>
      <c r="S353" t="s">
        <v>7700</v>
      </c>
      <c r="T353" t="s">
        <v>7726</v>
      </c>
      <c r="U353">
        <v>1</v>
      </c>
      <c r="V353">
        <v>1</v>
      </c>
      <c r="W353" t="s">
        <v>7702</v>
      </c>
      <c r="X353" t="s">
        <v>260</v>
      </c>
      <c r="Y353" t="s">
        <v>7703</v>
      </c>
      <c r="Z353" t="s">
        <v>8603</v>
      </c>
      <c r="AA353" t="s">
        <v>8526</v>
      </c>
      <c r="AB353" t="s">
        <v>8604</v>
      </c>
    </row>
    <row r="354" spans="1:28">
      <c r="A354" s="241">
        <v>45965</v>
      </c>
      <c r="B354" t="s">
        <v>8605</v>
      </c>
      <c r="C354" t="s">
        <v>8247</v>
      </c>
      <c r="D354" t="s">
        <v>8248</v>
      </c>
      <c r="E354" t="s">
        <v>8249</v>
      </c>
      <c r="F354">
        <v>24</v>
      </c>
      <c r="G354">
        <v>672.27</v>
      </c>
      <c r="H354">
        <v>0</v>
      </c>
      <c r="I354" s="165">
        <v>16134.48</v>
      </c>
      <c r="J354" t="s">
        <v>8521</v>
      </c>
      <c r="K354">
        <v>1</v>
      </c>
      <c r="L354">
        <v>157</v>
      </c>
      <c r="M354" t="s">
        <v>8532</v>
      </c>
      <c r="N354" t="s">
        <v>8027</v>
      </c>
      <c r="O354" t="s">
        <v>7697</v>
      </c>
      <c r="P354" t="s">
        <v>7698</v>
      </c>
      <c r="Q354" t="s">
        <v>8523</v>
      </c>
      <c r="R354">
        <v>605</v>
      </c>
      <c r="S354" t="s">
        <v>7700</v>
      </c>
      <c r="T354" t="s">
        <v>7701</v>
      </c>
      <c r="U354">
        <v>1</v>
      </c>
      <c r="V354">
        <v>24</v>
      </c>
      <c r="W354" t="s">
        <v>7702</v>
      </c>
      <c r="X354" t="s">
        <v>165</v>
      </c>
      <c r="Y354" t="s">
        <v>7703</v>
      </c>
      <c r="Z354" t="s">
        <v>8606</v>
      </c>
      <c r="AA354" t="s">
        <v>8526</v>
      </c>
      <c r="AB354" t="s">
        <v>8607</v>
      </c>
    </row>
    <row r="355" spans="1:28">
      <c r="A355" s="241">
        <v>45965</v>
      </c>
      <c r="B355" t="s">
        <v>8605</v>
      </c>
      <c r="C355" t="s">
        <v>7800</v>
      </c>
      <c r="D355" t="s">
        <v>7801</v>
      </c>
      <c r="E355" t="s">
        <v>7802</v>
      </c>
      <c r="F355">
        <v>24</v>
      </c>
      <c r="G355">
        <v>1092.44</v>
      </c>
      <c r="H355">
        <v>0</v>
      </c>
      <c r="I355" s="165">
        <v>26218.560000000001</v>
      </c>
      <c r="J355" t="s">
        <v>8521</v>
      </c>
      <c r="K355">
        <v>1</v>
      </c>
      <c r="L355">
        <v>157</v>
      </c>
      <c r="M355" t="s">
        <v>8532</v>
      </c>
      <c r="N355" t="s">
        <v>8027</v>
      </c>
      <c r="O355" t="s">
        <v>7697</v>
      </c>
      <c r="P355" t="s">
        <v>7698</v>
      </c>
      <c r="Q355" t="s">
        <v>8523</v>
      </c>
      <c r="R355">
        <v>605</v>
      </c>
      <c r="S355" t="s">
        <v>7700</v>
      </c>
      <c r="T355" t="s">
        <v>7701</v>
      </c>
      <c r="U355">
        <v>1</v>
      </c>
      <c r="V355">
        <v>24</v>
      </c>
      <c r="W355" t="s">
        <v>7702</v>
      </c>
      <c r="X355" t="s">
        <v>165</v>
      </c>
      <c r="Y355" t="s">
        <v>7703</v>
      </c>
      <c r="Z355" t="s">
        <v>8606</v>
      </c>
      <c r="AA355" t="s">
        <v>8526</v>
      </c>
      <c r="AB355" t="s">
        <v>8607</v>
      </c>
    </row>
    <row r="356" spans="1:28">
      <c r="A356" s="241">
        <v>45965</v>
      </c>
      <c r="B356" t="s">
        <v>8608</v>
      </c>
      <c r="C356" t="s">
        <v>7733</v>
      </c>
      <c r="D356" t="s">
        <v>7734</v>
      </c>
      <c r="E356" t="s">
        <v>7735</v>
      </c>
      <c r="F356">
        <v>3</v>
      </c>
      <c r="G356">
        <v>1344.54</v>
      </c>
      <c r="H356">
        <v>0</v>
      </c>
      <c r="I356" s="165">
        <v>4033.62</v>
      </c>
      <c r="J356" t="s">
        <v>7766</v>
      </c>
      <c r="K356">
        <v>1</v>
      </c>
      <c r="L356">
        <v>1</v>
      </c>
      <c r="M356" t="s">
        <v>7767</v>
      </c>
      <c r="N356" t="s">
        <v>7713</v>
      </c>
      <c r="O356" t="s">
        <v>7697</v>
      </c>
      <c r="P356" t="s">
        <v>7698</v>
      </c>
      <c r="Q356" t="s">
        <v>8549</v>
      </c>
      <c r="R356">
        <v>110</v>
      </c>
      <c r="S356" t="s">
        <v>7700</v>
      </c>
      <c r="T356" t="s">
        <v>7701</v>
      </c>
      <c r="U356">
        <v>1</v>
      </c>
      <c r="V356">
        <v>3</v>
      </c>
      <c r="W356" t="s">
        <v>7702</v>
      </c>
      <c r="X356" t="s">
        <v>8609</v>
      </c>
      <c r="Y356" t="s">
        <v>7703</v>
      </c>
      <c r="Z356" t="s">
        <v>8610</v>
      </c>
      <c r="AA356" t="s">
        <v>8552</v>
      </c>
      <c r="AB356" t="s">
        <v>8611</v>
      </c>
    </row>
    <row r="357" spans="1:28">
      <c r="A357" s="241">
        <v>45965</v>
      </c>
      <c r="B357" t="s">
        <v>8612</v>
      </c>
      <c r="C357" t="s">
        <v>8613</v>
      </c>
      <c r="D357" t="s">
        <v>8614</v>
      </c>
      <c r="E357" t="s">
        <v>8615</v>
      </c>
      <c r="F357">
        <v>5</v>
      </c>
      <c r="G357">
        <v>714.29</v>
      </c>
      <c r="H357">
        <v>0</v>
      </c>
      <c r="I357" s="165">
        <v>3571.45</v>
      </c>
      <c r="J357" t="s">
        <v>7809</v>
      </c>
      <c r="K357">
        <v>1</v>
      </c>
      <c r="L357">
        <v>125</v>
      </c>
      <c r="M357" t="s">
        <v>7724</v>
      </c>
      <c r="N357" t="s">
        <v>7713</v>
      </c>
      <c r="O357" t="s">
        <v>7697</v>
      </c>
      <c r="P357" t="s">
        <v>7698</v>
      </c>
      <c r="Q357" t="s">
        <v>8616</v>
      </c>
      <c r="R357">
        <v>111</v>
      </c>
      <c r="S357" t="s">
        <v>7700</v>
      </c>
      <c r="T357" t="s">
        <v>7715</v>
      </c>
      <c r="U357">
        <v>1</v>
      </c>
      <c r="V357">
        <v>5</v>
      </c>
      <c r="W357" t="s">
        <v>7702</v>
      </c>
      <c r="X357" t="s">
        <v>262</v>
      </c>
      <c r="Y357" t="s">
        <v>7703</v>
      </c>
      <c r="Z357" t="s">
        <v>8617</v>
      </c>
      <c r="AA357" t="s">
        <v>8618</v>
      </c>
      <c r="AB357" t="s">
        <v>8619</v>
      </c>
    </row>
    <row r="358" spans="1:28">
      <c r="A358" s="241">
        <v>45965</v>
      </c>
      <c r="B358" t="s">
        <v>8612</v>
      </c>
      <c r="C358" t="s">
        <v>7883</v>
      </c>
      <c r="D358" t="s">
        <v>7884</v>
      </c>
      <c r="E358" t="s">
        <v>7885</v>
      </c>
      <c r="F358">
        <v>2</v>
      </c>
      <c r="G358">
        <v>3025.21</v>
      </c>
      <c r="H358">
        <v>0</v>
      </c>
      <c r="I358" s="165">
        <v>6050.42</v>
      </c>
      <c r="J358" t="s">
        <v>7809</v>
      </c>
      <c r="K358">
        <v>1</v>
      </c>
      <c r="L358">
        <v>125</v>
      </c>
      <c r="M358" t="s">
        <v>7724</v>
      </c>
      <c r="N358" t="s">
        <v>7713</v>
      </c>
      <c r="O358" t="s">
        <v>7697</v>
      </c>
      <c r="P358" t="s">
        <v>7698</v>
      </c>
      <c r="Q358" t="s">
        <v>8616</v>
      </c>
      <c r="R358">
        <v>111</v>
      </c>
      <c r="S358" t="s">
        <v>7700</v>
      </c>
      <c r="T358" t="s">
        <v>7715</v>
      </c>
      <c r="U358">
        <v>1</v>
      </c>
      <c r="V358">
        <v>2</v>
      </c>
      <c r="W358" t="s">
        <v>7702</v>
      </c>
      <c r="X358" t="s">
        <v>262</v>
      </c>
      <c r="Y358" t="s">
        <v>7703</v>
      </c>
      <c r="Z358" t="s">
        <v>8617</v>
      </c>
      <c r="AA358" t="s">
        <v>8618</v>
      </c>
      <c r="AB358" t="s">
        <v>8619</v>
      </c>
    </row>
    <row r="359" spans="1:28">
      <c r="A359" s="241">
        <v>45965</v>
      </c>
      <c r="B359" t="s">
        <v>8620</v>
      </c>
      <c r="C359" t="s">
        <v>7720</v>
      </c>
      <c r="D359" t="s">
        <v>7721</v>
      </c>
      <c r="E359" t="s">
        <v>7722</v>
      </c>
      <c r="F359">
        <v>1</v>
      </c>
      <c r="G359">
        <v>11900</v>
      </c>
      <c r="H359">
        <v>357</v>
      </c>
      <c r="I359" s="165">
        <v>11543</v>
      </c>
      <c r="J359" t="s">
        <v>7794</v>
      </c>
      <c r="K359">
        <v>1</v>
      </c>
      <c r="L359">
        <v>125</v>
      </c>
      <c r="M359" t="s">
        <v>7724</v>
      </c>
      <c r="N359" t="s">
        <v>7713</v>
      </c>
      <c r="O359" t="s">
        <v>7697</v>
      </c>
      <c r="P359" t="s">
        <v>7698</v>
      </c>
      <c r="Q359" t="s">
        <v>8479</v>
      </c>
      <c r="R359">
        <v>104</v>
      </c>
      <c r="S359" t="s">
        <v>7700</v>
      </c>
      <c r="T359" t="s">
        <v>7726</v>
      </c>
      <c r="U359">
        <v>1</v>
      </c>
      <c r="V359">
        <v>1</v>
      </c>
      <c r="W359" t="s">
        <v>7702</v>
      </c>
      <c r="X359" t="s">
        <v>324</v>
      </c>
      <c r="Y359" t="s">
        <v>7703</v>
      </c>
      <c r="Z359" t="s">
        <v>8621</v>
      </c>
      <c r="AA359" t="s">
        <v>8481</v>
      </c>
      <c r="AB359" t="s">
        <v>8622</v>
      </c>
    </row>
    <row r="360" spans="1:28">
      <c r="A360" s="241">
        <v>45965</v>
      </c>
      <c r="B360" t="s">
        <v>8623</v>
      </c>
      <c r="C360" t="s">
        <v>7720</v>
      </c>
      <c r="D360" t="s">
        <v>7721</v>
      </c>
      <c r="E360" t="s">
        <v>7722</v>
      </c>
      <c r="F360">
        <v>1</v>
      </c>
      <c r="G360">
        <v>11900</v>
      </c>
      <c r="H360">
        <v>357</v>
      </c>
      <c r="I360" s="165">
        <v>11543</v>
      </c>
      <c r="J360" t="s">
        <v>7794</v>
      </c>
      <c r="K360">
        <v>1</v>
      </c>
      <c r="L360">
        <v>125</v>
      </c>
      <c r="M360" t="s">
        <v>7724</v>
      </c>
      <c r="N360" t="s">
        <v>7713</v>
      </c>
      <c r="O360" t="s">
        <v>7697</v>
      </c>
      <c r="P360" t="s">
        <v>7698</v>
      </c>
      <c r="Q360" t="s">
        <v>8479</v>
      </c>
      <c r="R360">
        <v>104</v>
      </c>
      <c r="S360" t="s">
        <v>7700</v>
      </c>
      <c r="T360" t="s">
        <v>7726</v>
      </c>
      <c r="U360">
        <v>1</v>
      </c>
      <c r="V360">
        <v>1</v>
      </c>
      <c r="W360" t="s">
        <v>7702</v>
      </c>
      <c r="X360" t="s">
        <v>264</v>
      </c>
      <c r="Y360" t="s">
        <v>7703</v>
      </c>
      <c r="Z360" t="s">
        <v>8624</v>
      </c>
      <c r="AA360" t="s">
        <v>8481</v>
      </c>
      <c r="AB360" t="s">
        <v>8625</v>
      </c>
    </row>
    <row r="361" spans="1:28">
      <c r="A361" s="241">
        <v>45965</v>
      </c>
      <c r="B361" t="s">
        <v>8623</v>
      </c>
      <c r="C361" t="s">
        <v>7860</v>
      </c>
      <c r="D361" t="s">
        <v>7861</v>
      </c>
      <c r="E361" t="s">
        <v>7862</v>
      </c>
      <c r="F361">
        <v>10</v>
      </c>
      <c r="G361">
        <v>866.2</v>
      </c>
      <c r="H361">
        <v>0</v>
      </c>
      <c r="I361" s="165">
        <v>8662</v>
      </c>
      <c r="J361" t="s">
        <v>7794</v>
      </c>
      <c r="K361">
        <v>1</v>
      </c>
      <c r="L361">
        <v>125</v>
      </c>
      <c r="M361" t="s">
        <v>7724</v>
      </c>
      <c r="N361" t="s">
        <v>7713</v>
      </c>
      <c r="O361" t="s">
        <v>7697</v>
      </c>
      <c r="P361" t="s">
        <v>7698</v>
      </c>
      <c r="Q361" t="s">
        <v>8479</v>
      </c>
      <c r="R361">
        <v>104</v>
      </c>
      <c r="S361" t="s">
        <v>7700</v>
      </c>
      <c r="T361" t="s">
        <v>7701</v>
      </c>
      <c r="U361">
        <v>1</v>
      </c>
      <c r="V361">
        <v>10</v>
      </c>
      <c r="W361" t="s">
        <v>7702</v>
      </c>
      <c r="X361" t="s">
        <v>264</v>
      </c>
      <c r="Y361" t="s">
        <v>7703</v>
      </c>
      <c r="Z361" t="s">
        <v>8624</v>
      </c>
      <c r="AA361" t="s">
        <v>8481</v>
      </c>
      <c r="AB361" t="s">
        <v>8625</v>
      </c>
    </row>
    <row r="362" spans="1:28">
      <c r="A362" s="241">
        <v>45965</v>
      </c>
      <c r="B362" t="s">
        <v>8623</v>
      </c>
      <c r="C362" t="s">
        <v>8626</v>
      </c>
      <c r="D362" t="s">
        <v>8627</v>
      </c>
      <c r="E362" t="s">
        <v>8628</v>
      </c>
      <c r="F362">
        <v>1</v>
      </c>
      <c r="G362">
        <v>29400</v>
      </c>
      <c r="H362">
        <v>0</v>
      </c>
      <c r="I362" s="165">
        <v>29400</v>
      </c>
      <c r="J362" t="s">
        <v>7794</v>
      </c>
      <c r="K362">
        <v>1</v>
      </c>
      <c r="L362">
        <v>125</v>
      </c>
      <c r="M362" t="s">
        <v>7724</v>
      </c>
      <c r="N362" t="s">
        <v>7713</v>
      </c>
      <c r="O362" t="s">
        <v>7697</v>
      </c>
      <c r="P362" t="s">
        <v>7698</v>
      </c>
      <c r="Q362" t="s">
        <v>8479</v>
      </c>
      <c r="R362">
        <v>104</v>
      </c>
      <c r="S362" t="s">
        <v>7700</v>
      </c>
      <c r="T362" t="s">
        <v>7726</v>
      </c>
      <c r="U362">
        <v>1</v>
      </c>
      <c r="V362">
        <v>1</v>
      </c>
      <c r="W362" t="s">
        <v>7702</v>
      </c>
      <c r="X362" t="s">
        <v>264</v>
      </c>
      <c r="Y362" t="s">
        <v>7703</v>
      </c>
      <c r="Z362" t="s">
        <v>8624</v>
      </c>
      <c r="AA362" t="s">
        <v>8481</v>
      </c>
      <c r="AB362" t="s">
        <v>8625</v>
      </c>
    </row>
    <row r="363" spans="1:28">
      <c r="A363" s="241">
        <v>45965</v>
      </c>
      <c r="B363" t="s">
        <v>8623</v>
      </c>
      <c r="C363" t="s">
        <v>7754</v>
      </c>
      <c r="D363" t="s">
        <v>7755</v>
      </c>
      <c r="E363" t="s">
        <v>7756</v>
      </c>
      <c r="F363">
        <v>3</v>
      </c>
      <c r="G363">
        <v>1444</v>
      </c>
      <c r="H363">
        <v>0</v>
      </c>
      <c r="I363" s="165">
        <v>4332</v>
      </c>
      <c r="J363" t="s">
        <v>7794</v>
      </c>
      <c r="K363">
        <v>1</v>
      </c>
      <c r="L363">
        <v>125</v>
      </c>
      <c r="M363" t="s">
        <v>7724</v>
      </c>
      <c r="N363" t="s">
        <v>7713</v>
      </c>
      <c r="O363" t="s">
        <v>7697</v>
      </c>
      <c r="P363" t="s">
        <v>7698</v>
      </c>
      <c r="Q363" t="s">
        <v>8479</v>
      </c>
      <c r="R363">
        <v>104</v>
      </c>
      <c r="S363" t="s">
        <v>7700</v>
      </c>
      <c r="T363" t="s">
        <v>7701</v>
      </c>
      <c r="U363">
        <v>1</v>
      </c>
      <c r="V363">
        <v>3</v>
      </c>
      <c r="W363" t="s">
        <v>7702</v>
      </c>
      <c r="X363" t="s">
        <v>264</v>
      </c>
      <c r="Y363" t="s">
        <v>7703</v>
      </c>
      <c r="Z363" t="s">
        <v>8624</v>
      </c>
      <c r="AA363" t="s">
        <v>8481</v>
      </c>
      <c r="AB363" t="s">
        <v>8625</v>
      </c>
    </row>
    <row r="364" spans="1:28">
      <c r="A364" s="241">
        <v>45965</v>
      </c>
      <c r="B364" t="s">
        <v>8623</v>
      </c>
      <c r="C364" t="s">
        <v>8411</v>
      </c>
      <c r="D364" t="s">
        <v>8412</v>
      </c>
      <c r="E364" t="s">
        <v>8413</v>
      </c>
      <c r="F364">
        <v>5</v>
      </c>
      <c r="G364">
        <v>2227</v>
      </c>
      <c r="H364">
        <v>0</v>
      </c>
      <c r="I364" s="165">
        <v>11135</v>
      </c>
      <c r="J364" t="s">
        <v>7794</v>
      </c>
      <c r="K364">
        <v>1</v>
      </c>
      <c r="L364">
        <v>125</v>
      </c>
      <c r="M364" t="s">
        <v>7724</v>
      </c>
      <c r="N364" t="s">
        <v>7713</v>
      </c>
      <c r="O364" t="s">
        <v>7697</v>
      </c>
      <c r="P364" t="s">
        <v>7698</v>
      </c>
      <c r="Q364" t="s">
        <v>8479</v>
      </c>
      <c r="R364">
        <v>104</v>
      </c>
      <c r="S364" t="s">
        <v>7700</v>
      </c>
      <c r="T364" t="s">
        <v>7769</v>
      </c>
      <c r="U364">
        <v>1</v>
      </c>
      <c r="V364">
        <v>5</v>
      </c>
      <c r="W364" t="s">
        <v>7702</v>
      </c>
      <c r="X364" t="s">
        <v>264</v>
      </c>
      <c r="Y364" t="s">
        <v>7703</v>
      </c>
      <c r="Z364" t="s">
        <v>8624</v>
      </c>
      <c r="AA364" t="s">
        <v>8481</v>
      </c>
      <c r="AB364" t="s">
        <v>8625</v>
      </c>
    </row>
    <row r="365" spans="1:28">
      <c r="A365" s="241">
        <v>45965</v>
      </c>
      <c r="B365" t="s">
        <v>8623</v>
      </c>
      <c r="C365" t="s">
        <v>8032</v>
      </c>
      <c r="D365" t="s">
        <v>8033</v>
      </c>
      <c r="E365" t="s">
        <v>8034</v>
      </c>
      <c r="F365">
        <v>6</v>
      </c>
      <c r="G365">
        <v>1092.44</v>
      </c>
      <c r="H365">
        <v>0</v>
      </c>
      <c r="I365" s="165">
        <v>6554.64</v>
      </c>
      <c r="J365" t="s">
        <v>7794</v>
      </c>
      <c r="K365">
        <v>1</v>
      </c>
      <c r="L365">
        <v>125</v>
      </c>
      <c r="M365" t="s">
        <v>7724</v>
      </c>
      <c r="N365" t="s">
        <v>7713</v>
      </c>
      <c r="O365" t="s">
        <v>7697</v>
      </c>
      <c r="P365" t="s">
        <v>7698</v>
      </c>
      <c r="Q365" t="s">
        <v>8479</v>
      </c>
      <c r="R365">
        <v>104</v>
      </c>
      <c r="S365" t="s">
        <v>7700</v>
      </c>
      <c r="T365" t="s">
        <v>7701</v>
      </c>
      <c r="U365">
        <v>1</v>
      </c>
      <c r="V365">
        <v>6</v>
      </c>
      <c r="W365" t="s">
        <v>7702</v>
      </c>
      <c r="X365" t="s">
        <v>264</v>
      </c>
      <c r="Y365" t="s">
        <v>7703</v>
      </c>
      <c r="Z365" t="s">
        <v>8624</v>
      </c>
      <c r="AA365" t="s">
        <v>8481</v>
      </c>
      <c r="AB365" t="s">
        <v>8625</v>
      </c>
    </row>
    <row r="366" spans="1:28">
      <c r="A366" s="241">
        <v>45965</v>
      </c>
      <c r="B366" t="s">
        <v>8629</v>
      </c>
      <c r="C366" t="s">
        <v>8193</v>
      </c>
      <c r="D366" t="s">
        <v>8194</v>
      </c>
      <c r="E366" t="s">
        <v>8195</v>
      </c>
      <c r="F366">
        <v>3</v>
      </c>
      <c r="G366">
        <v>3000</v>
      </c>
      <c r="H366">
        <v>0</v>
      </c>
      <c r="I366" s="165">
        <v>9000</v>
      </c>
      <c r="J366" t="s">
        <v>8182</v>
      </c>
      <c r="K366">
        <v>1</v>
      </c>
      <c r="L366">
        <v>126</v>
      </c>
      <c r="M366" t="s">
        <v>7744</v>
      </c>
      <c r="N366" t="s">
        <v>7745</v>
      </c>
      <c r="O366" t="s">
        <v>7697</v>
      </c>
      <c r="P366" t="s">
        <v>7698</v>
      </c>
      <c r="Q366" t="s">
        <v>8467</v>
      </c>
      <c r="R366">
        <v>921</v>
      </c>
      <c r="S366" t="s">
        <v>7700</v>
      </c>
      <c r="T366" t="s">
        <v>7726</v>
      </c>
      <c r="U366">
        <v>1</v>
      </c>
      <c r="V366">
        <v>3</v>
      </c>
      <c r="W366" t="s">
        <v>7702</v>
      </c>
      <c r="X366" t="s">
        <v>183</v>
      </c>
      <c r="Y366" t="s">
        <v>7703</v>
      </c>
      <c r="Z366" t="s">
        <v>8630</v>
      </c>
      <c r="AA366" t="s">
        <v>8470</v>
      </c>
      <c r="AB366" t="s">
        <v>8631</v>
      </c>
    </row>
    <row r="367" spans="1:28">
      <c r="A367" s="241">
        <v>45965</v>
      </c>
      <c r="B367" t="s">
        <v>8632</v>
      </c>
      <c r="C367" t="s">
        <v>8193</v>
      </c>
      <c r="D367" t="s">
        <v>8194</v>
      </c>
      <c r="E367" t="s">
        <v>8195</v>
      </c>
      <c r="F367">
        <v>12</v>
      </c>
      <c r="G367">
        <v>3000</v>
      </c>
      <c r="H367">
        <v>0</v>
      </c>
      <c r="I367" s="165">
        <v>36000</v>
      </c>
      <c r="J367" t="s">
        <v>8182</v>
      </c>
      <c r="K367">
        <v>1</v>
      </c>
      <c r="L367">
        <v>126</v>
      </c>
      <c r="M367" t="s">
        <v>7744</v>
      </c>
      <c r="N367" t="s">
        <v>7745</v>
      </c>
      <c r="O367" t="s">
        <v>7697</v>
      </c>
      <c r="P367" t="s">
        <v>7698</v>
      </c>
      <c r="Q367" t="s">
        <v>8467</v>
      </c>
      <c r="R367">
        <v>921</v>
      </c>
      <c r="S367" t="s">
        <v>7700</v>
      </c>
      <c r="T367" t="s">
        <v>7726</v>
      </c>
      <c r="U367">
        <v>1</v>
      </c>
      <c r="V367">
        <v>12</v>
      </c>
      <c r="W367" t="s">
        <v>7702</v>
      </c>
      <c r="X367" t="s">
        <v>204</v>
      </c>
      <c r="Y367" t="s">
        <v>7703</v>
      </c>
      <c r="Z367" t="s">
        <v>8633</v>
      </c>
      <c r="AA367" t="s">
        <v>8470</v>
      </c>
      <c r="AB367" t="s">
        <v>8634</v>
      </c>
    </row>
    <row r="368" spans="1:28">
      <c r="A368" s="241">
        <v>45965</v>
      </c>
      <c r="B368" t="s">
        <v>8635</v>
      </c>
      <c r="C368" t="s">
        <v>8636</v>
      </c>
      <c r="D368" t="s">
        <v>8637</v>
      </c>
      <c r="E368" t="s">
        <v>8638</v>
      </c>
      <c r="F368">
        <v>2</v>
      </c>
      <c r="G368">
        <v>13840</v>
      </c>
      <c r="H368">
        <v>0</v>
      </c>
      <c r="I368" s="165">
        <v>27680</v>
      </c>
      <c r="J368" t="s">
        <v>8182</v>
      </c>
      <c r="K368">
        <v>1</v>
      </c>
      <c r="L368">
        <v>126</v>
      </c>
      <c r="M368" t="s">
        <v>7744</v>
      </c>
      <c r="N368" t="s">
        <v>7745</v>
      </c>
      <c r="O368" t="s">
        <v>7697</v>
      </c>
      <c r="P368" t="s">
        <v>7698</v>
      </c>
      <c r="Q368" t="s">
        <v>8183</v>
      </c>
      <c r="R368">
        <v>919</v>
      </c>
      <c r="S368" t="s">
        <v>7700</v>
      </c>
      <c r="T368" t="s">
        <v>7715</v>
      </c>
      <c r="U368">
        <v>1</v>
      </c>
      <c r="V368">
        <v>2</v>
      </c>
      <c r="W368" t="s">
        <v>7702</v>
      </c>
      <c r="X368" t="s">
        <v>301</v>
      </c>
      <c r="Y368" t="s">
        <v>7703</v>
      </c>
      <c r="Z368" t="s">
        <v>8639</v>
      </c>
      <c r="AA368" t="s">
        <v>8185</v>
      </c>
      <c r="AB368" t="s">
        <v>8640</v>
      </c>
    </row>
    <row r="369" spans="1:28">
      <c r="A369" s="241">
        <v>45965</v>
      </c>
      <c r="B369" t="s">
        <v>8641</v>
      </c>
      <c r="C369" t="s">
        <v>7848</v>
      </c>
      <c r="D369" t="s">
        <v>7849</v>
      </c>
      <c r="E369" t="s">
        <v>7850</v>
      </c>
      <c r="F369">
        <v>5</v>
      </c>
      <c r="G369">
        <v>1260.5</v>
      </c>
      <c r="H369">
        <v>0</v>
      </c>
      <c r="I369" s="165">
        <v>6302.5</v>
      </c>
      <c r="J369" t="s">
        <v>8182</v>
      </c>
      <c r="K369">
        <v>1</v>
      </c>
      <c r="L369">
        <v>126</v>
      </c>
      <c r="M369" t="s">
        <v>7744</v>
      </c>
      <c r="N369" t="s">
        <v>7745</v>
      </c>
      <c r="O369" t="s">
        <v>7697</v>
      </c>
      <c r="P369" t="s">
        <v>7698</v>
      </c>
      <c r="Q369" t="s">
        <v>8467</v>
      </c>
      <c r="R369">
        <v>921</v>
      </c>
      <c r="S369" t="s">
        <v>7700</v>
      </c>
      <c r="T369" t="s">
        <v>7701</v>
      </c>
      <c r="U369">
        <v>1</v>
      </c>
      <c r="V369">
        <v>5</v>
      </c>
      <c r="W369" t="s">
        <v>7702</v>
      </c>
      <c r="X369" t="s">
        <v>239</v>
      </c>
      <c r="Y369" t="s">
        <v>7703</v>
      </c>
      <c r="Z369" t="s">
        <v>8642</v>
      </c>
      <c r="AA369" t="s">
        <v>8470</v>
      </c>
      <c r="AB369" t="s">
        <v>8643</v>
      </c>
    </row>
    <row r="370" spans="1:28">
      <c r="A370" s="241">
        <v>45965</v>
      </c>
      <c r="B370" t="s">
        <v>8644</v>
      </c>
      <c r="C370" t="s">
        <v>7720</v>
      </c>
      <c r="D370" t="s">
        <v>7721</v>
      </c>
      <c r="E370" t="s">
        <v>7722</v>
      </c>
      <c r="F370">
        <v>1</v>
      </c>
      <c r="G370">
        <v>11900</v>
      </c>
      <c r="H370">
        <v>357</v>
      </c>
      <c r="I370" s="165">
        <v>11543</v>
      </c>
      <c r="J370" t="s">
        <v>8521</v>
      </c>
      <c r="K370">
        <v>1</v>
      </c>
      <c r="L370">
        <v>157</v>
      </c>
      <c r="M370" t="s">
        <v>8532</v>
      </c>
      <c r="N370" t="s">
        <v>8027</v>
      </c>
      <c r="O370" t="s">
        <v>7697</v>
      </c>
      <c r="P370" t="s">
        <v>7698</v>
      </c>
      <c r="Q370" t="s">
        <v>8523</v>
      </c>
      <c r="R370">
        <v>605</v>
      </c>
      <c r="S370" t="s">
        <v>7700</v>
      </c>
      <c r="T370" t="s">
        <v>7726</v>
      </c>
      <c r="U370">
        <v>1</v>
      </c>
      <c r="V370">
        <v>1</v>
      </c>
      <c r="W370" t="s">
        <v>7702</v>
      </c>
      <c r="X370" t="s">
        <v>337</v>
      </c>
      <c r="Y370" t="s">
        <v>7703</v>
      </c>
      <c r="Z370" t="s">
        <v>8645</v>
      </c>
      <c r="AA370" t="s">
        <v>8526</v>
      </c>
      <c r="AB370" t="s">
        <v>8646</v>
      </c>
    </row>
    <row r="371" spans="1:28">
      <c r="A371" s="241">
        <v>45965</v>
      </c>
      <c r="B371" t="s">
        <v>8644</v>
      </c>
      <c r="C371" t="s">
        <v>7848</v>
      </c>
      <c r="D371" t="s">
        <v>7849</v>
      </c>
      <c r="E371" t="s">
        <v>7850</v>
      </c>
      <c r="F371">
        <v>5</v>
      </c>
      <c r="G371">
        <v>1260.5</v>
      </c>
      <c r="H371">
        <v>0</v>
      </c>
      <c r="I371" s="165">
        <v>6302.5</v>
      </c>
      <c r="J371" t="s">
        <v>8521</v>
      </c>
      <c r="K371">
        <v>1</v>
      </c>
      <c r="L371">
        <v>157</v>
      </c>
      <c r="M371" t="s">
        <v>8532</v>
      </c>
      <c r="N371" t="s">
        <v>8027</v>
      </c>
      <c r="O371" t="s">
        <v>7697</v>
      </c>
      <c r="P371" t="s">
        <v>7698</v>
      </c>
      <c r="Q371" t="s">
        <v>8523</v>
      </c>
      <c r="R371">
        <v>605</v>
      </c>
      <c r="S371" t="s">
        <v>7700</v>
      </c>
      <c r="T371" t="s">
        <v>7701</v>
      </c>
      <c r="U371">
        <v>1</v>
      </c>
      <c r="V371">
        <v>5</v>
      </c>
      <c r="W371" t="s">
        <v>7702</v>
      </c>
      <c r="X371" t="s">
        <v>337</v>
      </c>
      <c r="Y371" t="s">
        <v>7703</v>
      </c>
      <c r="Z371" t="s">
        <v>8645</v>
      </c>
      <c r="AA371" t="s">
        <v>8526</v>
      </c>
      <c r="AB371" t="s">
        <v>8646</v>
      </c>
    </row>
    <row r="372" spans="1:28">
      <c r="A372" s="241">
        <v>45965</v>
      </c>
      <c r="B372" t="s">
        <v>8644</v>
      </c>
      <c r="C372" t="s">
        <v>8160</v>
      </c>
      <c r="D372" t="s">
        <v>8161</v>
      </c>
      <c r="E372" t="s">
        <v>8162</v>
      </c>
      <c r="F372">
        <v>6</v>
      </c>
      <c r="G372">
        <v>2541.83</v>
      </c>
      <c r="H372">
        <v>0</v>
      </c>
      <c r="I372" s="165">
        <v>15250.98</v>
      </c>
      <c r="J372" t="s">
        <v>8521</v>
      </c>
      <c r="K372">
        <v>1</v>
      </c>
      <c r="L372">
        <v>157</v>
      </c>
      <c r="M372" t="s">
        <v>8532</v>
      </c>
      <c r="N372" t="s">
        <v>8027</v>
      </c>
      <c r="O372" t="s">
        <v>7697</v>
      </c>
      <c r="P372" t="s">
        <v>7698</v>
      </c>
      <c r="Q372" t="s">
        <v>8523</v>
      </c>
      <c r="R372">
        <v>605</v>
      </c>
      <c r="S372" t="s">
        <v>7700</v>
      </c>
      <c r="T372" t="s">
        <v>7715</v>
      </c>
      <c r="U372">
        <v>1</v>
      </c>
      <c r="V372">
        <v>6</v>
      </c>
      <c r="W372" t="s">
        <v>7702</v>
      </c>
      <c r="X372" t="s">
        <v>337</v>
      </c>
      <c r="Y372" t="s">
        <v>7703</v>
      </c>
      <c r="Z372" t="s">
        <v>8645</v>
      </c>
      <c r="AA372" t="s">
        <v>8526</v>
      </c>
      <c r="AB372" t="s">
        <v>8646</v>
      </c>
    </row>
    <row r="373" spans="1:28">
      <c r="A373" s="241">
        <v>45965</v>
      </c>
      <c r="B373" t="s">
        <v>8647</v>
      </c>
      <c r="C373" t="s">
        <v>8239</v>
      </c>
      <c r="D373" t="s">
        <v>8240</v>
      </c>
      <c r="E373" t="s">
        <v>8241</v>
      </c>
      <c r="F373">
        <v>1</v>
      </c>
      <c r="G373">
        <v>1180</v>
      </c>
      <c r="H373">
        <v>0</v>
      </c>
      <c r="I373" s="165">
        <v>1180</v>
      </c>
      <c r="J373" t="s">
        <v>7766</v>
      </c>
      <c r="K373">
        <v>1</v>
      </c>
      <c r="L373">
        <v>1</v>
      </c>
      <c r="M373" t="s">
        <v>7767</v>
      </c>
      <c r="N373" t="s">
        <v>7713</v>
      </c>
      <c r="O373" t="s">
        <v>7697</v>
      </c>
      <c r="P373" t="s">
        <v>7698</v>
      </c>
      <c r="Q373" t="s">
        <v>8549</v>
      </c>
      <c r="R373">
        <v>110</v>
      </c>
      <c r="S373" t="s">
        <v>7700</v>
      </c>
      <c r="T373" t="s">
        <v>7715</v>
      </c>
      <c r="U373">
        <v>6</v>
      </c>
      <c r="V373">
        <v>6</v>
      </c>
      <c r="W373" t="s">
        <v>7702</v>
      </c>
      <c r="X373" t="s">
        <v>8648</v>
      </c>
      <c r="Y373" t="s">
        <v>7703</v>
      </c>
      <c r="Z373" t="s">
        <v>8649</v>
      </c>
      <c r="AA373" t="s">
        <v>8552</v>
      </c>
      <c r="AB373" t="s">
        <v>8650</v>
      </c>
    </row>
    <row r="374" spans="1:28">
      <c r="A374" s="241">
        <v>45965</v>
      </c>
      <c r="B374" t="s">
        <v>8651</v>
      </c>
      <c r="C374" t="s">
        <v>7720</v>
      </c>
      <c r="D374" t="s">
        <v>7721</v>
      </c>
      <c r="E374" t="s">
        <v>7722</v>
      </c>
      <c r="F374">
        <v>1</v>
      </c>
      <c r="G374">
        <v>11900</v>
      </c>
      <c r="H374">
        <v>357</v>
      </c>
      <c r="I374" s="165">
        <v>11543</v>
      </c>
      <c r="J374" t="s">
        <v>7711</v>
      </c>
      <c r="K374">
        <v>1</v>
      </c>
      <c r="L374">
        <v>156</v>
      </c>
      <c r="M374" t="s">
        <v>7712</v>
      </c>
      <c r="N374" t="s">
        <v>7713</v>
      </c>
      <c r="O374" t="s">
        <v>7697</v>
      </c>
      <c r="P374" t="s">
        <v>7698</v>
      </c>
      <c r="Q374" t="s">
        <v>8229</v>
      </c>
      <c r="R374">
        <v>509</v>
      </c>
      <c r="S374" t="s">
        <v>7700</v>
      </c>
      <c r="T374" t="s">
        <v>7726</v>
      </c>
      <c r="U374">
        <v>1</v>
      </c>
      <c r="V374">
        <v>1</v>
      </c>
      <c r="W374" t="s">
        <v>7702</v>
      </c>
      <c r="X374" t="s">
        <v>35</v>
      </c>
      <c r="Y374" t="s">
        <v>7703</v>
      </c>
      <c r="Z374" t="s">
        <v>8652</v>
      </c>
      <c r="AA374" t="s">
        <v>8231</v>
      </c>
      <c r="AB374" t="s">
        <v>8653</v>
      </c>
    </row>
    <row r="375" spans="1:28">
      <c r="A375" s="241">
        <v>45965</v>
      </c>
      <c r="B375" t="s">
        <v>8654</v>
      </c>
      <c r="C375" t="s">
        <v>7730</v>
      </c>
      <c r="D375" t="s">
        <v>7731</v>
      </c>
      <c r="E375" t="s">
        <v>7732</v>
      </c>
      <c r="F375">
        <v>1</v>
      </c>
      <c r="G375">
        <v>8991.6</v>
      </c>
      <c r="H375">
        <v>449.58</v>
      </c>
      <c r="I375" s="165">
        <v>8542.02</v>
      </c>
      <c r="J375" t="s">
        <v>7842</v>
      </c>
      <c r="K375">
        <v>1</v>
      </c>
      <c r="L375">
        <v>126</v>
      </c>
      <c r="M375" t="s">
        <v>7744</v>
      </c>
      <c r="N375" t="s">
        <v>7745</v>
      </c>
      <c r="O375" t="s">
        <v>7697</v>
      </c>
      <c r="P375" t="s">
        <v>7698</v>
      </c>
      <c r="Q375" t="s">
        <v>8544</v>
      </c>
      <c r="R375">
        <v>911</v>
      </c>
      <c r="S375" t="s">
        <v>7700</v>
      </c>
      <c r="T375" t="s">
        <v>7715</v>
      </c>
      <c r="U375">
        <v>1</v>
      </c>
      <c r="V375">
        <v>1</v>
      </c>
      <c r="W375" t="s">
        <v>7702</v>
      </c>
      <c r="X375" t="s">
        <v>287</v>
      </c>
      <c r="Y375" t="s">
        <v>7703</v>
      </c>
      <c r="Z375" t="s">
        <v>8655</v>
      </c>
      <c r="AA375" t="s">
        <v>8546</v>
      </c>
      <c r="AB375" t="s">
        <v>287</v>
      </c>
    </row>
    <row r="376" spans="1:28">
      <c r="A376" s="241">
        <v>45965</v>
      </c>
      <c r="B376" t="s">
        <v>8654</v>
      </c>
      <c r="C376" t="s">
        <v>8079</v>
      </c>
      <c r="D376" t="s">
        <v>8080</v>
      </c>
      <c r="E376" t="s">
        <v>8081</v>
      </c>
      <c r="F376">
        <v>5</v>
      </c>
      <c r="G376">
        <v>3180</v>
      </c>
      <c r="H376">
        <v>0</v>
      </c>
      <c r="I376" s="165">
        <v>15900</v>
      </c>
      <c r="J376" t="s">
        <v>7842</v>
      </c>
      <c r="K376">
        <v>1</v>
      </c>
      <c r="L376">
        <v>126</v>
      </c>
      <c r="M376" t="s">
        <v>7744</v>
      </c>
      <c r="N376" t="s">
        <v>7745</v>
      </c>
      <c r="O376" t="s">
        <v>7697</v>
      </c>
      <c r="P376" t="s">
        <v>7698</v>
      </c>
      <c r="Q376" t="s">
        <v>8544</v>
      </c>
      <c r="R376">
        <v>911</v>
      </c>
      <c r="S376" t="s">
        <v>7700</v>
      </c>
      <c r="T376" t="s">
        <v>7715</v>
      </c>
      <c r="U376">
        <v>1</v>
      </c>
      <c r="V376">
        <v>5</v>
      </c>
      <c r="W376" t="s">
        <v>7702</v>
      </c>
      <c r="X376" t="s">
        <v>287</v>
      </c>
      <c r="Y376" t="s">
        <v>7703</v>
      </c>
      <c r="Z376" t="s">
        <v>8655</v>
      </c>
      <c r="AA376" t="s">
        <v>8546</v>
      </c>
      <c r="AB376" t="s">
        <v>287</v>
      </c>
    </row>
    <row r="377" spans="1:28">
      <c r="A377" s="241">
        <v>45965</v>
      </c>
      <c r="B377" t="s">
        <v>8656</v>
      </c>
      <c r="C377" t="s">
        <v>8032</v>
      </c>
      <c r="D377" t="s">
        <v>8033</v>
      </c>
      <c r="E377" t="s">
        <v>8034</v>
      </c>
      <c r="F377">
        <v>6</v>
      </c>
      <c r="G377">
        <v>1092.44</v>
      </c>
      <c r="H377">
        <v>0</v>
      </c>
      <c r="I377" s="165">
        <v>6554.64</v>
      </c>
      <c r="J377" t="s">
        <v>7766</v>
      </c>
      <c r="K377">
        <v>1</v>
      </c>
      <c r="L377">
        <v>1</v>
      </c>
      <c r="M377" t="s">
        <v>7767</v>
      </c>
      <c r="N377" t="s">
        <v>7713</v>
      </c>
      <c r="O377" t="s">
        <v>7697</v>
      </c>
      <c r="P377" t="s">
        <v>7698</v>
      </c>
      <c r="Q377" t="s">
        <v>8549</v>
      </c>
      <c r="R377">
        <v>110</v>
      </c>
      <c r="S377" t="s">
        <v>7700</v>
      </c>
      <c r="T377" t="s">
        <v>7701</v>
      </c>
      <c r="U377">
        <v>1</v>
      </c>
      <c r="V377">
        <v>6</v>
      </c>
      <c r="W377" t="s">
        <v>7702</v>
      </c>
      <c r="X377" t="s">
        <v>8657</v>
      </c>
      <c r="Y377" t="s">
        <v>7703</v>
      </c>
      <c r="Z377" t="s">
        <v>8658</v>
      </c>
      <c r="AA377" t="s">
        <v>8552</v>
      </c>
      <c r="AB377" t="s">
        <v>8659</v>
      </c>
    </row>
    <row r="378" spans="1:28">
      <c r="A378" s="241">
        <v>45965</v>
      </c>
      <c r="B378" t="s">
        <v>8660</v>
      </c>
      <c r="C378" t="s">
        <v>7787</v>
      </c>
      <c r="D378" t="s">
        <v>7788</v>
      </c>
      <c r="E378" t="s">
        <v>7789</v>
      </c>
      <c r="F378">
        <v>3</v>
      </c>
      <c r="G378">
        <v>3025.21</v>
      </c>
      <c r="H378">
        <v>0</v>
      </c>
      <c r="I378" s="165">
        <v>9075.6299999999992</v>
      </c>
      <c r="J378" t="s">
        <v>7842</v>
      </c>
      <c r="K378">
        <v>1</v>
      </c>
      <c r="L378">
        <v>126</v>
      </c>
      <c r="M378" t="s">
        <v>7744</v>
      </c>
      <c r="N378" t="s">
        <v>7745</v>
      </c>
      <c r="O378" t="s">
        <v>7697</v>
      </c>
      <c r="P378" t="s">
        <v>7698</v>
      </c>
      <c r="Q378" t="s">
        <v>8544</v>
      </c>
      <c r="R378">
        <v>911</v>
      </c>
      <c r="S378" t="s">
        <v>7700</v>
      </c>
      <c r="T378" t="s">
        <v>7715</v>
      </c>
      <c r="U378">
        <v>1</v>
      </c>
      <c r="V378">
        <v>3</v>
      </c>
      <c r="W378" t="s">
        <v>7702</v>
      </c>
      <c r="X378" t="s">
        <v>293</v>
      </c>
      <c r="Y378" t="s">
        <v>7703</v>
      </c>
      <c r="Z378" t="s">
        <v>8661</v>
      </c>
      <c r="AA378" t="s">
        <v>8546</v>
      </c>
      <c r="AB378" t="s">
        <v>8662</v>
      </c>
    </row>
    <row r="379" spans="1:28">
      <c r="A379" s="241">
        <v>45965</v>
      </c>
      <c r="B379" t="s">
        <v>8660</v>
      </c>
      <c r="C379" t="s">
        <v>7784</v>
      </c>
      <c r="D379" t="s">
        <v>7785</v>
      </c>
      <c r="E379" t="s">
        <v>7786</v>
      </c>
      <c r="F379">
        <v>2</v>
      </c>
      <c r="G379">
        <v>3025.21</v>
      </c>
      <c r="H379">
        <v>0</v>
      </c>
      <c r="I379" s="165">
        <v>6050.42</v>
      </c>
      <c r="J379" t="s">
        <v>7842</v>
      </c>
      <c r="K379">
        <v>1</v>
      </c>
      <c r="L379">
        <v>126</v>
      </c>
      <c r="M379" t="s">
        <v>7744</v>
      </c>
      <c r="N379" t="s">
        <v>7745</v>
      </c>
      <c r="O379" t="s">
        <v>7697</v>
      </c>
      <c r="P379" t="s">
        <v>7698</v>
      </c>
      <c r="Q379" t="s">
        <v>8544</v>
      </c>
      <c r="R379">
        <v>911</v>
      </c>
      <c r="S379" t="s">
        <v>7700</v>
      </c>
      <c r="T379" t="s">
        <v>7715</v>
      </c>
      <c r="U379">
        <v>1</v>
      </c>
      <c r="V379">
        <v>2</v>
      </c>
      <c r="W379" t="s">
        <v>7702</v>
      </c>
      <c r="X379" t="s">
        <v>293</v>
      </c>
      <c r="Y379" t="s">
        <v>7703</v>
      </c>
      <c r="Z379" t="s">
        <v>8661</v>
      </c>
      <c r="AA379" t="s">
        <v>8546</v>
      </c>
      <c r="AB379" t="s">
        <v>8662</v>
      </c>
    </row>
    <row r="380" spans="1:28">
      <c r="A380" s="241">
        <v>45965</v>
      </c>
      <c r="B380" t="s">
        <v>8660</v>
      </c>
      <c r="C380" t="s">
        <v>7886</v>
      </c>
      <c r="D380" t="s">
        <v>7887</v>
      </c>
      <c r="E380" t="s">
        <v>7888</v>
      </c>
      <c r="F380">
        <v>1</v>
      </c>
      <c r="G380">
        <v>3025.21</v>
      </c>
      <c r="H380">
        <v>0</v>
      </c>
      <c r="I380" s="165">
        <v>3025.21</v>
      </c>
      <c r="J380" t="s">
        <v>7842</v>
      </c>
      <c r="K380">
        <v>1</v>
      </c>
      <c r="L380">
        <v>126</v>
      </c>
      <c r="M380" t="s">
        <v>7744</v>
      </c>
      <c r="N380" t="s">
        <v>7745</v>
      </c>
      <c r="O380" t="s">
        <v>7697</v>
      </c>
      <c r="P380" t="s">
        <v>7698</v>
      </c>
      <c r="Q380" t="s">
        <v>8544</v>
      </c>
      <c r="R380">
        <v>911</v>
      </c>
      <c r="S380" t="s">
        <v>7700</v>
      </c>
      <c r="T380" t="s">
        <v>7715</v>
      </c>
      <c r="U380">
        <v>1</v>
      </c>
      <c r="V380">
        <v>1</v>
      </c>
      <c r="W380" t="s">
        <v>7702</v>
      </c>
      <c r="X380" t="s">
        <v>293</v>
      </c>
      <c r="Y380" t="s">
        <v>7703</v>
      </c>
      <c r="Z380" t="s">
        <v>8661</v>
      </c>
      <c r="AA380" t="s">
        <v>8546</v>
      </c>
      <c r="AB380" t="s">
        <v>8662</v>
      </c>
    </row>
    <row r="381" spans="1:28">
      <c r="A381" s="241">
        <v>45965</v>
      </c>
      <c r="B381" t="s">
        <v>8663</v>
      </c>
      <c r="C381" t="s">
        <v>7778</v>
      </c>
      <c r="D381" t="s">
        <v>7779</v>
      </c>
      <c r="E381" t="s">
        <v>7780</v>
      </c>
      <c r="F381">
        <v>3</v>
      </c>
      <c r="G381">
        <v>2668.75</v>
      </c>
      <c r="H381">
        <v>0</v>
      </c>
      <c r="I381" s="165">
        <v>8006.25</v>
      </c>
      <c r="J381" t="s">
        <v>7842</v>
      </c>
      <c r="K381">
        <v>1</v>
      </c>
      <c r="L381">
        <v>126</v>
      </c>
      <c r="M381" t="s">
        <v>7744</v>
      </c>
      <c r="N381" t="s">
        <v>7745</v>
      </c>
      <c r="O381" t="s">
        <v>7697</v>
      </c>
      <c r="P381" t="s">
        <v>7698</v>
      </c>
      <c r="Q381" t="s">
        <v>8544</v>
      </c>
      <c r="R381">
        <v>911</v>
      </c>
      <c r="S381" t="s">
        <v>7700</v>
      </c>
      <c r="T381" t="s">
        <v>7701</v>
      </c>
      <c r="U381">
        <v>1</v>
      </c>
      <c r="V381">
        <v>3</v>
      </c>
      <c r="W381" t="s">
        <v>7702</v>
      </c>
      <c r="X381" t="s">
        <v>305</v>
      </c>
      <c r="Y381" t="s">
        <v>7703</v>
      </c>
      <c r="Z381" t="s">
        <v>8664</v>
      </c>
      <c r="AA381" t="s">
        <v>8546</v>
      </c>
      <c r="AB381" t="s">
        <v>8275</v>
      </c>
    </row>
    <row r="382" spans="1:28">
      <c r="A382" s="241">
        <v>45965</v>
      </c>
      <c r="B382" t="s">
        <v>8663</v>
      </c>
      <c r="C382" t="s">
        <v>7691</v>
      </c>
      <c r="D382" t="s">
        <v>7692</v>
      </c>
      <c r="E382" t="s">
        <v>7693</v>
      </c>
      <c r="F382">
        <v>3</v>
      </c>
      <c r="G382">
        <v>4327.7299999999996</v>
      </c>
      <c r="H382">
        <v>0</v>
      </c>
      <c r="I382" s="165">
        <v>12983.19</v>
      </c>
      <c r="J382" t="s">
        <v>7842</v>
      </c>
      <c r="K382">
        <v>1</v>
      </c>
      <c r="L382">
        <v>126</v>
      </c>
      <c r="M382" t="s">
        <v>7744</v>
      </c>
      <c r="N382" t="s">
        <v>7745</v>
      </c>
      <c r="O382" t="s">
        <v>7697</v>
      </c>
      <c r="P382" t="s">
        <v>7698</v>
      </c>
      <c r="Q382" t="s">
        <v>8544</v>
      </c>
      <c r="R382">
        <v>911</v>
      </c>
      <c r="S382" t="s">
        <v>7700</v>
      </c>
      <c r="T382" t="s">
        <v>7701</v>
      </c>
      <c r="U382">
        <v>1</v>
      </c>
      <c r="V382">
        <v>3</v>
      </c>
      <c r="W382" t="s">
        <v>7702</v>
      </c>
      <c r="X382" t="s">
        <v>305</v>
      </c>
      <c r="Y382" t="s">
        <v>7703</v>
      </c>
      <c r="Z382" t="s">
        <v>8664</v>
      </c>
      <c r="AA382" t="s">
        <v>8546</v>
      </c>
      <c r="AB382" t="s">
        <v>8275</v>
      </c>
    </row>
    <row r="383" spans="1:28">
      <c r="A383" s="241">
        <v>45965</v>
      </c>
      <c r="B383" t="s">
        <v>8663</v>
      </c>
      <c r="C383" t="s">
        <v>8051</v>
      </c>
      <c r="D383" t="s">
        <v>8052</v>
      </c>
      <c r="E383" t="s">
        <v>8053</v>
      </c>
      <c r="F383">
        <v>2</v>
      </c>
      <c r="G383">
        <v>5940</v>
      </c>
      <c r="H383">
        <v>0</v>
      </c>
      <c r="I383" s="165">
        <v>11880</v>
      </c>
      <c r="J383" t="s">
        <v>7842</v>
      </c>
      <c r="K383">
        <v>1</v>
      </c>
      <c r="L383">
        <v>126</v>
      </c>
      <c r="M383" t="s">
        <v>7744</v>
      </c>
      <c r="N383" t="s">
        <v>7745</v>
      </c>
      <c r="O383" t="s">
        <v>7697</v>
      </c>
      <c r="P383" t="s">
        <v>7698</v>
      </c>
      <c r="Q383" t="s">
        <v>8544</v>
      </c>
      <c r="R383">
        <v>911</v>
      </c>
      <c r="S383" t="s">
        <v>7700</v>
      </c>
      <c r="T383" t="s">
        <v>7701</v>
      </c>
      <c r="U383">
        <v>1</v>
      </c>
      <c r="V383">
        <v>2</v>
      </c>
      <c r="W383" t="s">
        <v>7702</v>
      </c>
      <c r="X383" t="s">
        <v>305</v>
      </c>
      <c r="Y383" t="s">
        <v>7703</v>
      </c>
      <c r="Z383" t="s">
        <v>8664</v>
      </c>
      <c r="AA383" t="s">
        <v>8546</v>
      </c>
      <c r="AB383" t="s">
        <v>8275</v>
      </c>
    </row>
    <row r="384" spans="1:28">
      <c r="A384" s="241">
        <v>45965</v>
      </c>
      <c r="B384" t="s">
        <v>8665</v>
      </c>
      <c r="C384" t="s">
        <v>8666</v>
      </c>
      <c r="D384" t="s">
        <v>8667</v>
      </c>
      <c r="E384" t="s">
        <v>8668</v>
      </c>
      <c r="F384">
        <v>2</v>
      </c>
      <c r="G384">
        <v>2992.5</v>
      </c>
      <c r="H384">
        <v>0</v>
      </c>
      <c r="I384" s="165">
        <v>5985</v>
      </c>
      <c r="J384" t="s">
        <v>7842</v>
      </c>
      <c r="K384">
        <v>1</v>
      </c>
      <c r="L384">
        <v>126</v>
      </c>
      <c r="M384" t="s">
        <v>7744</v>
      </c>
      <c r="N384" t="s">
        <v>7745</v>
      </c>
      <c r="O384" t="s">
        <v>7697</v>
      </c>
      <c r="P384" t="s">
        <v>7698</v>
      </c>
      <c r="Q384" t="s">
        <v>8544</v>
      </c>
      <c r="R384">
        <v>911</v>
      </c>
      <c r="S384" t="s">
        <v>7700</v>
      </c>
      <c r="T384" t="s">
        <v>7701</v>
      </c>
      <c r="U384">
        <v>1</v>
      </c>
      <c r="V384">
        <v>2</v>
      </c>
      <c r="W384" t="s">
        <v>7702</v>
      </c>
      <c r="X384" t="s">
        <v>303</v>
      </c>
      <c r="Y384" t="s">
        <v>7703</v>
      </c>
      <c r="Z384" t="s">
        <v>8669</v>
      </c>
      <c r="AA384" t="s">
        <v>8546</v>
      </c>
      <c r="AB384" t="s">
        <v>8670</v>
      </c>
    </row>
    <row r="385" spans="1:28">
      <c r="A385" s="241">
        <v>45965</v>
      </c>
      <c r="B385" t="s">
        <v>8665</v>
      </c>
      <c r="C385" t="s">
        <v>7691</v>
      </c>
      <c r="D385" t="s">
        <v>7692</v>
      </c>
      <c r="E385" t="s">
        <v>7693</v>
      </c>
      <c r="F385">
        <v>2</v>
      </c>
      <c r="G385">
        <v>4327.7299999999996</v>
      </c>
      <c r="H385">
        <v>0</v>
      </c>
      <c r="I385" s="165">
        <v>8655.4599999999991</v>
      </c>
      <c r="J385" t="s">
        <v>7842</v>
      </c>
      <c r="K385">
        <v>1</v>
      </c>
      <c r="L385">
        <v>126</v>
      </c>
      <c r="M385" t="s">
        <v>7744</v>
      </c>
      <c r="N385" t="s">
        <v>7745</v>
      </c>
      <c r="O385" t="s">
        <v>7697</v>
      </c>
      <c r="P385" t="s">
        <v>7698</v>
      </c>
      <c r="Q385" t="s">
        <v>8544</v>
      </c>
      <c r="R385">
        <v>911</v>
      </c>
      <c r="S385" t="s">
        <v>7700</v>
      </c>
      <c r="T385" t="s">
        <v>7701</v>
      </c>
      <c r="U385">
        <v>1</v>
      </c>
      <c r="V385">
        <v>2</v>
      </c>
      <c r="W385" t="s">
        <v>7702</v>
      </c>
      <c r="X385" t="s">
        <v>303</v>
      </c>
      <c r="Y385" t="s">
        <v>7703</v>
      </c>
      <c r="Z385" t="s">
        <v>8669</v>
      </c>
      <c r="AA385" t="s">
        <v>8546</v>
      </c>
      <c r="AB385" t="s">
        <v>8670</v>
      </c>
    </row>
    <row r="386" spans="1:28">
      <c r="A386" s="241">
        <v>45965</v>
      </c>
      <c r="B386" t="s">
        <v>8665</v>
      </c>
      <c r="C386" t="s">
        <v>7778</v>
      </c>
      <c r="D386" t="s">
        <v>7779</v>
      </c>
      <c r="E386" t="s">
        <v>7780</v>
      </c>
      <c r="F386">
        <v>2</v>
      </c>
      <c r="G386">
        <v>2668.75</v>
      </c>
      <c r="H386">
        <v>0</v>
      </c>
      <c r="I386" s="165">
        <v>5337.5</v>
      </c>
      <c r="J386" t="s">
        <v>7842</v>
      </c>
      <c r="K386">
        <v>1</v>
      </c>
      <c r="L386">
        <v>126</v>
      </c>
      <c r="M386" t="s">
        <v>7744</v>
      </c>
      <c r="N386" t="s">
        <v>7745</v>
      </c>
      <c r="O386" t="s">
        <v>7697</v>
      </c>
      <c r="P386" t="s">
        <v>7698</v>
      </c>
      <c r="Q386" t="s">
        <v>8544</v>
      </c>
      <c r="R386">
        <v>911</v>
      </c>
      <c r="S386" t="s">
        <v>7700</v>
      </c>
      <c r="T386" t="s">
        <v>7701</v>
      </c>
      <c r="U386">
        <v>1</v>
      </c>
      <c r="V386">
        <v>2</v>
      </c>
      <c r="W386" t="s">
        <v>7702</v>
      </c>
      <c r="X386" t="s">
        <v>303</v>
      </c>
      <c r="Y386" t="s">
        <v>7703</v>
      </c>
      <c r="Z386" t="s">
        <v>8669</v>
      </c>
      <c r="AA386" t="s">
        <v>8546</v>
      </c>
      <c r="AB386" t="s">
        <v>8670</v>
      </c>
    </row>
    <row r="387" spans="1:28">
      <c r="A387" s="241">
        <v>45965</v>
      </c>
      <c r="B387" t="s">
        <v>8665</v>
      </c>
      <c r="C387" t="s">
        <v>8051</v>
      </c>
      <c r="D387" t="s">
        <v>8052</v>
      </c>
      <c r="E387" t="s">
        <v>8053</v>
      </c>
      <c r="F387">
        <v>2</v>
      </c>
      <c r="G387">
        <v>5940</v>
      </c>
      <c r="H387">
        <v>0</v>
      </c>
      <c r="I387" s="165">
        <v>11880</v>
      </c>
      <c r="J387" t="s">
        <v>7842</v>
      </c>
      <c r="K387">
        <v>1</v>
      </c>
      <c r="L387">
        <v>126</v>
      </c>
      <c r="M387" t="s">
        <v>7744</v>
      </c>
      <c r="N387" t="s">
        <v>7745</v>
      </c>
      <c r="O387" t="s">
        <v>7697</v>
      </c>
      <c r="P387" t="s">
        <v>7698</v>
      </c>
      <c r="Q387" t="s">
        <v>8544</v>
      </c>
      <c r="R387">
        <v>911</v>
      </c>
      <c r="S387" t="s">
        <v>7700</v>
      </c>
      <c r="T387" t="s">
        <v>7701</v>
      </c>
      <c r="U387">
        <v>1</v>
      </c>
      <c r="V387">
        <v>2</v>
      </c>
      <c r="W387" t="s">
        <v>7702</v>
      </c>
      <c r="X387" t="s">
        <v>303</v>
      </c>
      <c r="Y387" t="s">
        <v>7703</v>
      </c>
      <c r="Z387" t="s">
        <v>8669</v>
      </c>
      <c r="AA387" t="s">
        <v>8546</v>
      </c>
      <c r="AB387" t="s">
        <v>8670</v>
      </c>
    </row>
    <row r="388" spans="1:28">
      <c r="A388" s="241">
        <v>45965</v>
      </c>
      <c r="B388" t="s">
        <v>8665</v>
      </c>
      <c r="C388" t="s">
        <v>7880</v>
      </c>
      <c r="D388" t="s">
        <v>7881</v>
      </c>
      <c r="E388" t="s">
        <v>7882</v>
      </c>
      <c r="F388">
        <v>2</v>
      </c>
      <c r="G388">
        <v>1543</v>
      </c>
      <c r="H388">
        <v>0</v>
      </c>
      <c r="I388" s="165">
        <v>3086</v>
      </c>
      <c r="J388" t="s">
        <v>7842</v>
      </c>
      <c r="K388">
        <v>1</v>
      </c>
      <c r="L388">
        <v>126</v>
      </c>
      <c r="M388" t="s">
        <v>7744</v>
      </c>
      <c r="N388" t="s">
        <v>7745</v>
      </c>
      <c r="O388" t="s">
        <v>7697</v>
      </c>
      <c r="P388" t="s">
        <v>7698</v>
      </c>
      <c r="Q388" t="s">
        <v>8544</v>
      </c>
      <c r="R388">
        <v>911</v>
      </c>
      <c r="S388" t="s">
        <v>7700</v>
      </c>
      <c r="T388" t="s">
        <v>7701</v>
      </c>
      <c r="U388">
        <v>1</v>
      </c>
      <c r="V388">
        <v>2</v>
      </c>
      <c r="W388" t="s">
        <v>7702</v>
      </c>
      <c r="X388" t="s">
        <v>303</v>
      </c>
      <c r="Y388" t="s">
        <v>7703</v>
      </c>
      <c r="Z388" t="s">
        <v>8669</v>
      </c>
      <c r="AA388" t="s">
        <v>8546</v>
      </c>
      <c r="AB388" t="s">
        <v>8670</v>
      </c>
    </row>
    <row r="389" spans="1:28">
      <c r="A389" s="241">
        <v>45965</v>
      </c>
      <c r="B389" t="s">
        <v>8665</v>
      </c>
      <c r="C389" t="s">
        <v>7875</v>
      </c>
      <c r="D389" t="s">
        <v>7876</v>
      </c>
      <c r="E389" t="s">
        <v>7877</v>
      </c>
      <c r="F389">
        <v>2</v>
      </c>
      <c r="G389">
        <v>1218.49</v>
      </c>
      <c r="H389">
        <v>0</v>
      </c>
      <c r="I389" s="165">
        <v>2436.98</v>
      </c>
      <c r="J389" t="s">
        <v>7842</v>
      </c>
      <c r="K389">
        <v>1</v>
      </c>
      <c r="L389">
        <v>126</v>
      </c>
      <c r="M389" t="s">
        <v>7744</v>
      </c>
      <c r="N389" t="s">
        <v>7745</v>
      </c>
      <c r="O389" t="s">
        <v>7697</v>
      </c>
      <c r="P389" t="s">
        <v>7698</v>
      </c>
      <c r="Q389" t="s">
        <v>8544</v>
      </c>
      <c r="R389">
        <v>911</v>
      </c>
      <c r="S389" t="s">
        <v>7700</v>
      </c>
      <c r="T389" t="s">
        <v>7701</v>
      </c>
      <c r="U389">
        <v>1</v>
      </c>
      <c r="V389">
        <v>2</v>
      </c>
      <c r="W389" t="s">
        <v>7702</v>
      </c>
      <c r="X389" t="s">
        <v>303</v>
      </c>
      <c r="Y389" t="s">
        <v>7703</v>
      </c>
      <c r="Z389" t="s">
        <v>8669</v>
      </c>
      <c r="AA389" t="s">
        <v>8546</v>
      </c>
      <c r="AB389" t="s">
        <v>8670</v>
      </c>
    </row>
    <row r="390" spans="1:28">
      <c r="A390" s="241">
        <v>45965</v>
      </c>
      <c r="B390" t="s">
        <v>8671</v>
      </c>
      <c r="C390" t="s">
        <v>7791</v>
      </c>
      <c r="D390" t="s">
        <v>7792</v>
      </c>
      <c r="E390" t="s">
        <v>7793</v>
      </c>
      <c r="F390">
        <v>6</v>
      </c>
      <c r="G390">
        <v>870</v>
      </c>
      <c r="H390">
        <v>0</v>
      </c>
      <c r="I390" s="165">
        <v>5220</v>
      </c>
      <c r="J390" t="s">
        <v>7794</v>
      </c>
      <c r="K390">
        <v>1</v>
      </c>
      <c r="L390">
        <v>125</v>
      </c>
      <c r="M390" t="s">
        <v>7724</v>
      </c>
      <c r="N390" t="s">
        <v>7713</v>
      </c>
      <c r="O390" t="s">
        <v>7697</v>
      </c>
      <c r="P390" t="s">
        <v>7698</v>
      </c>
      <c r="Q390" t="s">
        <v>8479</v>
      </c>
      <c r="R390">
        <v>104</v>
      </c>
      <c r="S390" t="s">
        <v>7700</v>
      </c>
      <c r="T390" t="s">
        <v>7701</v>
      </c>
      <c r="U390">
        <v>1</v>
      </c>
      <c r="V390">
        <v>6</v>
      </c>
      <c r="W390" t="s">
        <v>7702</v>
      </c>
      <c r="X390" t="s">
        <v>125</v>
      </c>
      <c r="Y390" t="s">
        <v>7703</v>
      </c>
      <c r="Z390" t="s">
        <v>8672</v>
      </c>
      <c r="AA390" t="s">
        <v>8481</v>
      </c>
      <c r="AB390" t="s">
        <v>8673</v>
      </c>
    </row>
    <row r="391" spans="1:28">
      <c r="A391" s="241">
        <v>45966</v>
      </c>
      <c r="B391" t="s">
        <v>8674</v>
      </c>
      <c r="C391" t="s">
        <v>8675</v>
      </c>
      <c r="D391" t="s">
        <v>8676</v>
      </c>
      <c r="E391" t="s">
        <v>8677</v>
      </c>
      <c r="F391">
        <v>2</v>
      </c>
      <c r="G391">
        <v>6500</v>
      </c>
      <c r="H391">
        <v>0</v>
      </c>
      <c r="I391" s="165">
        <v>13000</v>
      </c>
      <c r="J391" t="s">
        <v>8295</v>
      </c>
      <c r="K391">
        <v>1</v>
      </c>
      <c r="L391">
        <v>154</v>
      </c>
      <c r="M391" t="s">
        <v>8678</v>
      </c>
      <c r="N391" t="s">
        <v>7939</v>
      </c>
      <c r="O391" t="s">
        <v>7697</v>
      </c>
      <c r="P391" t="s">
        <v>7698</v>
      </c>
      <c r="Q391" t="s">
        <v>8679</v>
      </c>
      <c r="R391">
        <v>410</v>
      </c>
      <c r="S391" t="s">
        <v>8680</v>
      </c>
      <c r="T391" t="s">
        <v>7701</v>
      </c>
      <c r="U391">
        <v>1</v>
      </c>
      <c r="V391">
        <v>2</v>
      </c>
      <c r="W391" t="s">
        <v>7702</v>
      </c>
      <c r="X391" t="s">
        <v>450</v>
      </c>
      <c r="Y391" t="s">
        <v>7703</v>
      </c>
      <c r="Z391" t="s">
        <v>8681</v>
      </c>
      <c r="AA391" t="s">
        <v>8300</v>
      </c>
      <c r="AB391" t="s">
        <v>8682</v>
      </c>
    </row>
    <row r="392" spans="1:28">
      <c r="A392" s="241">
        <v>45966</v>
      </c>
      <c r="B392" t="s">
        <v>8674</v>
      </c>
      <c r="C392" t="s">
        <v>7787</v>
      </c>
      <c r="D392" t="s">
        <v>7788</v>
      </c>
      <c r="E392" t="s">
        <v>7789</v>
      </c>
      <c r="F392">
        <v>1</v>
      </c>
      <c r="G392">
        <v>3025.21</v>
      </c>
      <c r="H392">
        <v>0</v>
      </c>
      <c r="I392" s="165">
        <v>3025.21</v>
      </c>
      <c r="J392" t="s">
        <v>8295</v>
      </c>
      <c r="K392">
        <v>1</v>
      </c>
      <c r="L392">
        <v>154</v>
      </c>
      <c r="M392" t="s">
        <v>8678</v>
      </c>
      <c r="N392" t="s">
        <v>7939</v>
      </c>
      <c r="O392" t="s">
        <v>7697</v>
      </c>
      <c r="P392" t="s">
        <v>7698</v>
      </c>
      <c r="Q392" t="s">
        <v>8679</v>
      </c>
      <c r="R392">
        <v>410</v>
      </c>
      <c r="S392" t="s">
        <v>8680</v>
      </c>
      <c r="T392" t="s">
        <v>7715</v>
      </c>
      <c r="U392">
        <v>1</v>
      </c>
      <c r="V392">
        <v>1</v>
      </c>
      <c r="W392" t="s">
        <v>7702</v>
      </c>
      <c r="X392" t="s">
        <v>450</v>
      </c>
      <c r="Y392" t="s">
        <v>7703</v>
      </c>
      <c r="Z392" t="s">
        <v>8681</v>
      </c>
      <c r="AA392" t="s">
        <v>8300</v>
      </c>
      <c r="AB392" t="s">
        <v>8682</v>
      </c>
    </row>
    <row r="393" spans="1:28">
      <c r="A393" s="241">
        <v>45966</v>
      </c>
      <c r="B393" t="s">
        <v>8683</v>
      </c>
      <c r="C393" t="s">
        <v>7832</v>
      </c>
      <c r="D393" t="s">
        <v>7833</v>
      </c>
      <c r="E393" t="s">
        <v>7834</v>
      </c>
      <c r="F393">
        <v>1</v>
      </c>
      <c r="G393">
        <v>12500</v>
      </c>
      <c r="H393">
        <v>0</v>
      </c>
      <c r="I393" s="165">
        <v>12500</v>
      </c>
      <c r="J393" t="s">
        <v>8213</v>
      </c>
      <c r="K393">
        <v>1</v>
      </c>
      <c r="L393">
        <v>9</v>
      </c>
      <c r="M393" t="s">
        <v>8684</v>
      </c>
      <c r="N393" t="s">
        <v>7696</v>
      </c>
      <c r="O393" t="s">
        <v>7697</v>
      </c>
      <c r="P393" t="s">
        <v>7698</v>
      </c>
      <c r="Q393" t="s">
        <v>8685</v>
      </c>
      <c r="R393">
        <v>714</v>
      </c>
      <c r="S393" t="s">
        <v>8680</v>
      </c>
      <c r="T393" t="s">
        <v>7726</v>
      </c>
      <c r="U393">
        <v>1</v>
      </c>
      <c r="V393">
        <v>1</v>
      </c>
      <c r="W393" t="s">
        <v>7702</v>
      </c>
      <c r="X393" t="s">
        <v>8686</v>
      </c>
      <c r="Y393" t="s">
        <v>7703</v>
      </c>
      <c r="Z393" t="s">
        <v>8687</v>
      </c>
      <c r="AA393" t="s">
        <v>8688</v>
      </c>
      <c r="AB393" t="s">
        <v>8689</v>
      </c>
    </row>
    <row r="394" spans="1:28">
      <c r="A394" s="241">
        <v>45966</v>
      </c>
      <c r="B394" t="s">
        <v>8683</v>
      </c>
      <c r="C394" t="s">
        <v>7951</v>
      </c>
      <c r="D394" t="s">
        <v>7952</v>
      </c>
      <c r="E394" t="s">
        <v>7953</v>
      </c>
      <c r="F394">
        <v>1</v>
      </c>
      <c r="G394">
        <v>13500</v>
      </c>
      <c r="H394">
        <v>0</v>
      </c>
      <c r="I394" s="165">
        <v>13500</v>
      </c>
      <c r="J394" t="s">
        <v>8213</v>
      </c>
      <c r="K394">
        <v>1</v>
      </c>
      <c r="L394">
        <v>9</v>
      </c>
      <c r="M394" t="s">
        <v>8684</v>
      </c>
      <c r="N394" t="s">
        <v>7696</v>
      </c>
      <c r="O394" t="s">
        <v>7697</v>
      </c>
      <c r="P394" t="s">
        <v>7698</v>
      </c>
      <c r="Q394" t="s">
        <v>8685</v>
      </c>
      <c r="R394">
        <v>714</v>
      </c>
      <c r="S394" t="s">
        <v>8680</v>
      </c>
      <c r="T394" t="s">
        <v>7726</v>
      </c>
      <c r="U394">
        <v>1</v>
      </c>
      <c r="V394">
        <v>1</v>
      </c>
      <c r="W394" t="s">
        <v>7702</v>
      </c>
      <c r="X394" t="s">
        <v>8686</v>
      </c>
      <c r="Y394" t="s">
        <v>7703</v>
      </c>
      <c r="Z394" t="s">
        <v>8687</v>
      </c>
      <c r="AA394" t="s">
        <v>8688</v>
      </c>
      <c r="AB394" t="s">
        <v>8689</v>
      </c>
    </row>
    <row r="395" spans="1:28">
      <c r="A395" s="241">
        <v>45966</v>
      </c>
      <c r="B395" t="s">
        <v>8690</v>
      </c>
      <c r="C395" t="s">
        <v>7740</v>
      </c>
      <c r="D395" t="s">
        <v>7741</v>
      </c>
      <c r="E395" t="s">
        <v>7742</v>
      </c>
      <c r="F395">
        <v>1</v>
      </c>
      <c r="G395">
        <v>3562.19</v>
      </c>
      <c r="H395">
        <v>0</v>
      </c>
      <c r="I395" s="165">
        <v>3562.19</v>
      </c>
      <c r="J395" t="s">
        <v>7794</v>
      </c>
      <c r="K395">
        <v>1</v>
      </c>
      <c r="L395">
        <v>125</v>
      </c>
      <c r="M395" t="s">
        <v>7724</v>
      </c>
      <c r="N395" t="s">
        <v>7713</v>
      </c>
      <c r="O395" t="s">
        <v>7697</v>
      </c>
      <c r="P395" t="s">
        <v>7698</v>
      </c>
      <c r="Q395" t="s">
        <v>8479</v>
      </c>
      <c r="R395">
        <v>104</v>
      </c>
      <c r="S395" t="s">
        <v>8680</v>
      </c>
      <c r="T395" t="s">
        <v>7715</v>
      </c>
      <c r="U395">
        <v>1</v>
      </c>
      <c r="V395">
        <v>1</v>
      </c>
      <c r="W395" t="s">
        <v>7702</v>
      </c>
      <c r="X395" t="s">
        <v>458</v>
      </c>
      <c r="Y395" t="s">
        <v>7703</v>
      </c>
      <c r="Z395" t="s">
        <v>8691</v>
      </c>
      <c r="AA395" t="s">
        <v>8481</v>
      </c>
      <c r="AB395" t="s">
        <v>8692</v>
      </c>
    </row>
    <row r="396" spans="1:28">
      <c r="A396" s="241">
        <v>45966</v>
      </c>
      <c r="B396" t="s">
        <v>8690</v>
      </c>
      <c r="C396" t="s">
        <v>7839</v>
      </c>
      <c r="D396" t="s">
        <v>7840</v>
      </c>
      <c r="E396" t="s">
        <v>7841</v>
      </c>
      <c r="F396">
        <v>1</v>
      </c>
      <c r="G396">
        <v>2645.48</v>
      </c>
      <c r="H396">
        <v>0</v>
      </c>
      <c r="I396" s="165">
        <v>2645.48</v>
      </c>
      <c r="J396" t="s">
        <v>7794</v>
      </c>
      <c r="K396">
        <v>1</v>
      </c>
      <c r="L396">
        <v>125</v>
      </c>
      <c r="M396" t="s">
        <v>7724</v>
      </c>
      <c r="N396" t="s">
        <v>7713</v>
      </c>
      <c r="O396" t="s">
        <v>7697</v>
      </c>
      <c r="P396" t="s">
        <v>7698</v>
      </c>
      <c r="Q396" t="s">
        <v>8479</v>
      </c>
      <c r="R396">
        <v>104</v>
      </c>
      <c r="S396" t="s">
        <v>8680</v>
      </c>
      <c r="T396" t="s">
        <v>7715</v>
      </c>
      <c r="U396">
        <v>1</v>
      </c>
      <c r="V396">
        <v>1</v>
      </c>
      <c r="W396" t="s">
        <v>7702</v>
      </c>
      <c r="X396" t="s">
        <v>458</v>
      </c>
      <c r="Y396" t="s">
        <v>7703</v>
      </c>
      <c r="Z396" t="s">
        <v>8691</v>
      </c>
      <c r="AA396" t="s">
        <v>8481</v>
      </c>
      <c r="AB396" t="s">
        <v>8692</v>
      </c>
    </row>
    <row r="397" spans="1:28">
      <c r="A397" s="241">
        <v>45966</v>
      </c>
      <c r="B397" t="s">
        <v>8690</v>
      </c>
      <c r="C397" t="s">
        <v>8016</v>
      </c>
      <c r="D397" t="s">
        <v>8017</v>
      </c>
      <c r="E397" t="s">
        <v>8018</v>
      </c>
      <c r="F397">
        <v>1</v>
      </c>
      <c r="G397">
        <v>4853</v>
      </c>
      <c r="H397">
        <v>0</v>
      </c>
      <c r="I397" s="165">
        <v>4853</v>
      </c>
      <c r="J397" t="s">
        <v>7794</v>
      </c>
      <c r="K397">
        <v>1</v>
      </c>
      <c r="L397">
        <v>125</v>
      </c>
      <c r="M397" t="s">
        <v>7724</v>
      </c>
      <c r="N397" t="s">
        <v>7713</v>
      </c>
      <c r="O397" t="s">
        <v>7697</v>
      </c>
      <c r="P397" t="s">
        <v>7698</v>
      </c>
      <c r="Q397" t="s">
        <v>8479</v>
      </c>
      <c r="R397">
        <v>104</v>
      </c>
      <c r="S397" t="s">
        <v>8680</v>
      </c>
      <c r="T397">
        <v>0</v>
      </c>
      <c r="U397">
        <v>1</v>
      </c>
      <c r="V397">
        <v>1</v>
      </c>
      <c r="W397" t="s">
        <v>7702</v>
      </c>
      <c r="X397" t="s">
        <v>458</v>
      </c>
      <c r="Y397" t="s">
        <v>7703</v>
      </c>
      <c r="Z397" t="s">
        <v>8691</v>
      </c>
      <c r="AA397" t="s">
        <v>8481</v>
      </c>
      <c r="AB397" t="s">
        <v>8692</v>
      </c>
    </row>
    <row r="398" spans="1:28">
      <c r="A398" s="241">
        <v>45966</v>
      </c>
      <c r="B398" t="s">
        <v>8690</v>
      </c>
      <c r="C398" t="s">
        <v>8021</v>
      </c>
      <c r="D398" t="s">
        <v>8022</v>
      </c>
      <c r="E398" t="s">
        <v>8023</v>
      </c>
      <c r="F398">
        <v>6</v>
      </c>
      <c r="G398">
        <v>4882</v>
      </c>
      <c r="H398">
        <v>0</v>
      </c>
      <c r="I398" s="165">
        <v>29292</v>
      </c>
      <c r="J398" t="s">
        <v>7794</v>
      </c>
      <c r="K398">
        <v>1</v>
      </c>
      <c r="L398">
        <v>125</v>
      </c>
      <c r="M398" t="s">
        <v>7724</v>
      </c>
      <c r="N398" t="s">
        <v>7713</v>
      </c>
      <c r="O398" t="s">
        <v>7697</v>
      </c>
      <c r="P398" t="s">
        <v>7698</v>
      </c>
      <c r="Q398" t="s">
        <v>8479</v>
      </c>
      <c r="R398">
        <v>104</v>
      </c>
      <c r="S398" t="s">
        <v>8680</v>
      </c>
      <c r="T398" t="s">
        <v>7701</v>
      </c>
      <c r="U398">
        <v>1</v>
      </c>
      <c r="V398">
        <v>6</v>
      </c>
      <c r="W398" t="s">
        <v>7702</v>
      </c>
      <c r="X398" t="s">
        <v>458</v>
      </c>
      <c r="Y398" t="s">
        <v>7703</v>
      </c>
      <c r="Z398" t="s">
        <v>8691</v>
      </c>
      <c r="AA398" t="s">
        <v>8481</v>
      </c>
      <c r="AB398" t="s">
        <v>8692</v>
      </c>
    </row>
    <row r="399" spans="1:28">
      <c r="A399" s="241">
        <v>45966</v>
      </c>
      <c r="B399" t="s">
        <v>8690</v>
      </c>
      <c r="C399" t="s">
        <v>7979</v>
      </c>
      <c r="D399" t="s">
        <v>7980</v>
      </c>
      <c r="E399" t="s">
        <v>7981</v>
      </c>
      <c r="F399">
        <v>1</v>
      </c>
      <c r="G399">
        <v>2647.06</v>
      </c>
      <c r="H399">
        <v>0</v>
      </c>
      <c r="I399" s="165">
        <v>2647.06</v>
      </c>
      <c r="J399" t="s">
        <v>7794</v>
      </c>
      <c r="K399">
        <v>1</v>
      </c>
      <c r="L399">
        <v>125</v>
      </c>
      <c r="M399" t="s">
        <v>7724</v>
      </c>
      <c r="N399" t="s">
        <v>7713</v>
      </c>
      <c r="O399" t="s">
        <v>7697</v>
      </c>
      <c r="P399" t="s">
        <v>7698</v>
      </c>
      <c r="Q399" t="s">
        <v>8479</v>
      </c>
      <c r="R399">
        <v>104</v>
      </c>
      <c r="S399" t="s">
        <v>8680</v>
      </c>
      <c r="T399" t="s">
        <v>7715</v>
      </c>
      <c r="U399">
        <v>1</v>
      </c>
      <c r="V399">
        <v>1</v>
      </c>
      <c r="W399" t="s">
        <v>7702</v>
      </c>
      <c r="X399" t="s">
        <v>458</v>
      </c>
      <c r="Y399" t="s">
        <v>7703</v>
      </c>
      <c r="Z399" t="s">
        <v>8691</v>
      </c>
      <c r="AA399" t="s">
        <v>8481</v>
      </c>
      <c r="AB399" t="s">
        <v>8692</v>
      </c>
    </row>
    <row r="400" spans="1:28">
      <c r="A400" s="241">
        <v>45966</v>
      </c>
      <c r="B400" t="s">
        <v>8693</v>
      </c>
      <c r="C400" t="s">
        <v>7883</v>
      </c>
      <c r="D400" t="s">
        <v>7884</v>
      </c>
      <c r="E400" t="s">
        <v>7885</v>
      </c>
      <c r="F400">
        <v>12</v>
      </c>
      <c r="G400">
        <v>3025.21</v>
      </c>
      <c r="H400">
        <v>0</v>
      </c>
      <c r="I400" s="165">
        <v>36302.519999999997</v>
      </c>
      <c r="J400" t="s">
        <v>7851</v>
      </c>
      <c r="K400">
        <v>1</v>
      </c>
      <c r="L400">
        <v>126</v>
      </c>
      <c r="M400" t="s">
        <v>7744</v>
      </c>
      <c r="N400" t="s">
        <v>7745</v>
      </c>
      <c r="O400" t="s">
        <v>7697</v>
      </c>
      <c r="P400" t="s">
        <v>7698</v>
      </c>
      <c r="Q400" t="s">
        <v>8694</v>
      </c>
      <c r="R400">
        <v>933</v>
      </c>
      <c r="S400" t="s">
        <v>8680</v>
      </c>
      <c r="T400" t="s">
        <v>7715</v>
      </c>
      <c r="U400">
        <v>1</v>
      </c>
      <c r="V400">
        <v>12</v>
      </c>
      <c r="W400" t="s">
        <v>7702</v>
      </c>
      <c r="X400" t="s">
        <v>497</v>
      </c>
      <c r="Y400" t="s">
        <v>7703</v>
      </c>
      <c r="Z400" t="s">
        <v>8695</v>
      </c>
      <c r="AA400" t="s">
        <v>8696</v>
      </c>
      <c r="AB400" t="s">
        <v>8697</v>
      </c>
    </row>
    <row r="401" spans="1:28">
      <c r="A401" s="241">
        <v>45966</v>
      </c>
      <c r="B401" t="s">
        <v>8693</v>
      </c>
      <c r="C401" t="s">
        <v>7886</v>
      </c>
      <c r="D401" t="s">
        <v>7887</v>
      </c>
      <c r="E401" t="s">
        <v>7888</v>
      </c>
      <c r="F401">
        <v>12</v>
      </c>
      <c r="G401">
        <v>3025.21</v>
      </c>
      <c r="H401">
        <v>0</v>
      </c>
      <c r="I401" s="165">
        <v>36302.519999999997</v>
      </c>
      <c r="J401" t="s">
        <v>7851</v>
      </c>
      <c r="K401">
        <v>1</v>
      </c>
      <c r="L401">
        <v>126</v>
      </c>
      <c r="M401" t="s">
        <v>7744</v>
      </c>
      <c r="N401" t="s">
        <v>7745</v>
      </c>
      <c r="O401" t="s">
        <v>7697</v>
      </c>
      <c r="P401" t="s">
        <v>7698</v>
      </c>
      <c r="Q401" t="s">
        <v>8694</v>
      </c>
      <c r="R401">
        <v>933</v>
      </c>
      <c r="S401" t="s">
        <v>8680</v>
      </c>
      <c r="T401" t="s">
        <v>7715</v>
      </c>
      <c r="U401">
        <v>1</v>
      </c>
      <c r="V401">
        <v>12</v>
      </c>
      <c r="W401" t="s">
        <v>7702</v>
      </c>
      <c r="X401" t="s">
        <v>497</v>
      </c>
      <c r="Y401" t="s">
        <v>7703</v>
      </c>
      <c r="Z401" t="s">
        <v>8695</v>
      </c>
      <c r="AA401" t="s">
        <v>8696</v>
      </c>
      <c r="AB401" t="s">
        <v>8697</v>
      </c>
    </row>
    <row r="402" spans="1:28">
      <c r="A402" s="241">
        <v>45966</v>
      </c>
      <c r="B402" t="s">
        <v>8693</v>
      </c>
      <c r="C402" t="s">
        <v>7787</v>
      </c>
      <c r="D402" t="s">
        <v>7788</v>
      </c>
      <c r="E402" t="s">
        <v>7789</v>
      </c>
      <c r="F402">
        <v>12</v>
      </c>
      <c r="G402">
        <v>3025.21</v>
      </c>
      <c r="H402">
        <v>0</v>
      </c>
      <c r="I402" s="165">
        <v>36302.519999999997</v>
      </c>
      <c r="J402" t="s">
        <v>7851</v>
      </c>
      <c r="K402">
        <v>1</v>
      </c>
      <c r="L402">
        <v>126</v>
      </c>
      <c r="M402" t="s">
        <v>7744</v>
      </c>
      <c r="N402" t="s">
        <v>7745</v>
      </c>
      <c r="O402" t="s">
        <v>7697</v>
      </c>
      <c r="P402" t="s">
        <v>7698</v>
      </c>
      <c r="Q402" t="s">
        <v>8694</v>
      </c>
      <c r="R402">
        <v>933</v>
      </c>
      <c r="S402" t="s">
        <v>8680</v>
      </c>
      <c r="T402" t="s">
        <v>7715</v>
      </c>
      <c r="U402">
        <v>1</v>
      </c>
      <c r="V402">
        <v>12</v>
      </c>
      <c r="W402" t="s">
        <v>7702</v>
      </c>
      <c r="X402" t="s">
        <v>497</v>
      </c>
      <c r="Y402" t="s">
        <v>7703</v>
      </c>
      <c r="Z402" t="s">
        <v>8695</v>
      </c>
      <c r="AA402" t="s">
        <v>8696</v>
      </c>
      <c r="AB402" t="s">
        <v>8697</v>
      </c>
    </row>
    <row r="403" spans="1:28">
      <c r="A403" s="241">
        <v>45966</v>
      </c>
      <c r="B403" t="s">
        <v>8693</v>
      </c>
      <c r="C403" t="s">
        <v>7781</v>
      </c>
      <c r="D403" t="s">
        <v>7782</v>
      </c>
      <c r="E403" t="s">
        <v>7783</v>
      </c>
      <c r="F403">
        <v>12</v>
      </c>
      <c r="G403">
        <v>3025.21</v>
      </c>
      <c r="H403">
        <v>0</v>
      </c>
      <c r="I403" s="165">
        <v>36302.519999999997</v>
      </c>
      <c r="J403" t="s">
        <v>7851</v>
      </c>
      <c r="K403">
        <v>1</v>
      </c>
      <c r="L403">
        <v>126</v>
      </c>
      <c r="M403" t="s">
        <v>7744</v>
      </c>
      <c r="N403" t="s">
        <v>7745</v>
      </c>
      <c r="O403" t="s">
        <v>7697</v>
      </c>
      <c r="P403" t="s">
        <v>7698</v>
      </c>
      <c r="Q403" t="s">
        <v>8694</v>
      </c>
      <c r="R403">
        <v>933</v>
      </c>
      <c r="S403" t="s">
        <v>8680</v>
      </c>
      <c r="T403" t="s">
        <v>7715</v>
      </c>
      <c r="U403">
        <v>1</v>
      </c>
      <c r="V403">
        <v>12</v>
      </c>
      <c r="W403" t="s">
        <v>7702</v>
      </c>
      <c r="X403" t="s">
        <v>497</v>
      </c>
      <c r="Y403" t="s">
        <v>7703</v>
      </c>
      <c r="Z403" t="s">
        <v>8695</v>
      </c>
      <c r="AA403" t="s">
        <v>8696</v>
      </c>
      <c r="AB403" t="s">
        <v>8697</v>
      </c>
    </row>
    <row r="404" spans="1:28">
      <c r="A404" s="241">
        <v>45966</v>
      </c>
      <c r="B404" t="s">
        <v>8693</v>
      </c>
      <c r="C404" t="s">
        <v>8079</v>
      </c>
      <c r="D404" t="s">
        <v>8080</v>
      </c>
      <c r="E404" t="s">
        <v>8081</v>
      </c>
      <c r="F404">
        <v>6</v>
      </c>
      <c r="G404">
        <v>3180</v>
      </c>
      <c r="H404">
        <v>0</v>
      </c>
      <c r="I404" s="165">
        <v>19080</v>
      </c>
      <c r="J404" t="s">
        <v>7851</v>
      </c>
      <c r="K404">
        <v>1</v>
      </c>
      <c r="L404">
        <v>126</v>
      </c>
      <c r="M404" t="s">
        <v>7744</v>
      </c>
      <c r="N404" t="s">
        <v>7745</v>
      </c>
      <c r="O404" t="s">
        <v>7697</v>
      </c>
      <c r="P404" t="s">
        <v>7698</v>
      </c>
      <c r="Q404" t="s">
        <v>8694</v>
      </c>
      <c r="R404">
        <v>933</v>
      </c>
      <c r="S404" t="s">
        <v>8680</v>
      </c>
      <c r="T404" t="s">
        <v>7715</v>
      </c>
      <c r="U404">
        <v>1</v>
      </c>
      <c r="V404">
        <v>6</v>
      </c>
      <c r="W404" t="s">
        <v>7702</v>
      </c>
      <c r="X404" t="s">
        <v>497</v>
      </c>
      <c r="Y404" t="s">
        <v>7703</v>
      </c>
      <c r="Z404" t="s">
        <v>8695</v>
      </c>
      <c r="AA404" t="s">
        <v>8696</v>
      </c>
      <c r="AB404" t="s">
        <v>8697</v>
      </c>
    </row>
    <row r="405" spans="1:28">
      <c r="A405" s="241">
        <v>45966</v>
      </c>
      <c r="B405" t="s">
        <v>8693</v>
      </c>
      <c r="C405" t="s">
        <v>8493</v>
      </c>
      <c r="D405" t="s">
        <v>8494</v>
      </c>
      <c r="E405" t="s">
        <v>8495</v>
      </c>
      <c r="F405">
        <v>6</v>
      </c>
      <c r="G405">
        <v>3180</v>
      </c>
      <c r="H405">
        <v>0</v>
      </c>
      <c r="I405" s="165">
        <v>19080</v>
      </c>
      <c r="J405" t="s">
        <v>7851</v>
      </c>
      <c r="K405">
        <v>1</v>
      </c>
      <c r="L405">
        <v>126</v>
      </c>
      <c r="M405" t="s">
        <v>7744</v>
      </c>
      <c r="N405" t="s">
        <v>7745</v>
      </c>
      <c r="O405" t="s">
        <v>7697</v>
      </c>
      <c r="P405" t="s">
        <v>7698</v>
      </c>
      <c r="Q405" t="s">
        <v>8694</v>
      </c>
      <c r="R405">
        <v>933</v>
      </c>
      <c r="S405" t="s">
        <v>8680</v>
      </c>
      <c r="T405" t="s">
        <v>7715</v>
      </c>
      <c r="U405">
        <v>1</v>
      </c>
      <c r="V405">
        <v>6</v>
      </c>
      <c r="W405" t="s">
        <v>7702</v>
      </c>
      <c r="X405" t="s">
        <v>497</v>
      </c>
      <c r="Y405" t="s">
        <v>7703</v>
      </c>
      <c r="Z405" t="s">
        <v>8695</v>
      </c>
      <c r="AA405" t="s">
        <v>8696</v>
      </c>
      <c r="AB405" t="s">
        <v>8697</v>
      </c>
    </row>
    <row r="406" spans="1:28">
      <c r="A406" s="241">
        <v>45966</v>
      </c>
      <c r="B406" t="s">
        <v>8698</v>
      </c>
      <c r="C406" t="s">
        <v>7875</v>
      </c>
      <c r="D406" t="s">
        <v>7876</v>
      </c>
      <c r="E406" t="s">
        <v>7877</v>
      </c>
      <c r="F406">
        <v>2</v>
      </c>
      <c r="G406">
        <v>1218.49</v>
      </c>
      <c r="H406">
        <v>0</v>
      </c>
      <c r="I406" s="165">
        <v>2436.98</v>
      </c>
      <c r="J406" t="s">
        <v>7757</v>
      </c>
      <c r="K406">
        <v>1</v>
      </c>
      <c r="L406">
        <v>125</v>
      </c>
      <c r="M406" t="s">
        <v>7724</v>
      </c>
      <c r="N406" t="s">
        <v>7713</v>
      </c>
      <c r="O406" t="s">
        <v>7697</v>
      </c>
      <c r="P406" t="s">
        <v>7698</v>
      </c>
      <c r="Q406" t="s">
        <v>7768</v>
      </c>
      <c r="R406">
        <v>115</v>
      </c>
      <c r="S406" t="s">
        <v>8680</v>
      </c>
      <c r="T406" t="s">
        <v>7701</v>
      </c>
      <c r="U406">
        <v>1</v>
      </c>
      <c r="V406">
        <v>2</v>
      </c>
      <c r="W406" t="s">
        <v>7702</v>
      </c>
      <c r="X406" t="s">
        <v>580</v>
      </c>
      <c r="Y406" t="s">
        <v>7703</v>
      </c>
      <c r="Z406" t="s">
        <v>8699</v>
      </c>
      <c r="AA406" t="s">
        <v>7772</v>
      </c>
      <c r="AB406" t="s">
        <v>8700</v>
      </c>
    </row>
    <row r="407" spans="1:28">
      <c r="A407" s="241">
        <v>45966</v>
      </c>
      <c r="B407" t="s">
        <v>8698</v>
      </c>
      <c r="C407" t="s">
        <v>7880</v>
      </c>
      <c r="D407" t="s">
        <v>7881</v>
      </c>
      <c r="E407" t="s">
        <v>7882</v>
      </c>
      <c r="F407">
        <v>2</v>
      </c>
      <c r="G407">
        <v>1543</v>
      </c>
      <c r="H407">
        <v>0</v>
      </c>
      <c r="I407" s="165">
        <v>3086</v>
      </c>
      <c r="J407" t="s">
        <v>7757</v>
      </c>
      <c r="K407">
        <v>1</v>
      </c>
      <c r="L407">
        <v>125</v>
      </c>
      <c r="M407" t="s">
        <v>7724</v>
      </c>
      <c r="N407" t="s">
        <v>7713</v>
      </c>
      <c r="O407" t="s">
        <v>7697</v>
      </c>
      <c r="P407" t="s">
        <v>7698</v>
      </c>
      <c r="Q407" t="s">
        <v>7768</v>
      </c>
      <c r="R407">
        <v>115</v>
      </c>
      <c r="S407" t="s">
        <v>8680</v>
      </c>
      <c r="T407" t="s">
        <v>7701</v>
      </c>
      <c r="U407">
        <v>1</v>
      </c>
      <c r="V407">
        <v>2</v>
      </c>
      <c r="W407" t="s">
        <v>7702</v>
      </c>
      <c r="X407" t="s">
        <v>580</v>
      </c>
      <c r="Y407" t="s">
        <v>7703</v>
      </c>
      <c r="Z407" t="s">
        <v>8699</v>
      </c>
      <c r="AA407" t="s">
        <v>7772</v>
      </c>
      <c r="AB407" t="s">
        <v>8700</v>
      </c>
    </row>
    <row r="408" spans="1:28">
      <c r="A408" s="241">
        <v>45966</v>
      </c>
      <c r="B408" t="s">
        <v>8698</v>
      </c>
      <c r="C408" t="s">
        <v>7860</v>
      </c>
      <c r="D408" t="s">
        <v>7861</v>
      </c>
      <c r="E408" t="s">
        <v>7862</v>
      </c>
      <c r="F408">
        <v>3</v>
      </c>
      <c r="G408">
        <v>866.2</v>
      </c>
      <c r="H408">
        <v>0</v>
      </c>
      <c r="I408" s="165">
        <v>2598.6</v>
      </c>
      <c r="J408" t="s">
        <v>7757</v>
      </c>
      <c r="K408">
        <v>1</v>
      </c>
      <c r="L408">
        <v>125</v>
      </c>
      <c r="M408" t="s">
        <v>7724</v>
      </c>
      <c r="N408" t="s">
        <v>7713</v>
      </c>
      <c r="O408" t="s">
        <v>7697</v>
      </c>
      <c r="P408" t="s">
        <v>7698</v>
      </c>
      <c r="Q408" t="s">
        <v>7768</v>
      </c>
      <c r="R408">
        <v>115</v>
      </c>
      <c r="S408" t="s">
        <v>8680</v>
      </c>
      <c r="T408" t="s">
        <v>7701</v>
      </c>
      <c r="U408">
        <v>1</v>
      </c>
      <c r="V408">
        <v>3</v>
      </c>
      <c r="W408" t="s">
        <v>7702</v>
      </c>
      <c r="X408" t="s">
        <v>580</v>
      </c>
      <c r="Y408" t="s">
        <v>7703</v>
      </c>
      <c r="Z408" t="s">
        <v>8699</v>
      </c>
      <c r="AA408" t="s">
        <v>7772</v>
      </c>
      <c r="AB408" t="s">
        <v>8700</v>
      </c>
    </row>
    <row r="409" spans="1:28">
      <c r="A409" s="241">
        <v>45966</v>
      </c>
      <c r="B409" t="s">
        <v>8701</v>
      </c>
      <c r="C409" t="s">
        <v>7848</v>
      </c>
      <c r="D409" t="s">
        <v>7849</v>
      </c>
      <c r="E409" t="s">
        <v>7850</v>
      </c>
      <c r="F409">
        <v>3</v>
      </c>
      <c r="G409">
        <v>1260.5</v>
      </c>
      <c r="H409">
        <v>0</v>
      </c>
      <c r="I409" s="165">
        <v>3781.5</v>
      </c>
      <c r="J409" t="s">
        <v>8025</v>
      </c>
      <c r="K409">
        <v>1</v>
      </c>
      <c r="L409">
        <v>3</v>
      </c>
      <c r="M409" t="s">
        <v>8702</v>
      </c>
      <c r="N409" t="s">
        <v>8027</v>
      </c>
      <c r="O409" t="s">
        <v>7697</v>
      </c>
      <c r="P409" t="s">
        <v>7698</v>
      </c>
      <c r="Q409" t="s">
        <v>8703</v>
      </c>
      <c r="R409">
        <v>620</v>
      </c>
      <c r="S409" t="s">
        <v>8680</v>
      </c>
      <c r="T409" t="s">
        <v>7701</v>
      </c>
      <c r="U409">
        <v>1</v>
      </c>
      <c r="V409">
        <v>3</v>
      </c>
      <c r="W409" t="s">
        <v>7702</v>
      </c>
      <c r="X409" t="s">
        <v>8704</v>
      </c>
      <c r="Y409" t="s">
        <v>7703</v>
      </c>
      <c r="Z409" t="s">
        <v>8705</v>
      </c>
      <c r="AA409" t="s">
        <v>8030</v>
      </c>
      <c r="AB409" t="s">
        <v>8706</v>
      </c>
    </row>
    <row r="410" spans="1:28">
      <c r="A410" s="241">
        <v>45966</v>
      </c>
      <c r="B410" t="s">
        <v>8707</v>
      </c>
      <c r="C410" t="s">
        <v>7963</v>
      </c>
      <c r="D410" t="s">
        <v>7964</v>
      </c>
      <c r="E410" t="s">
        <v>7965</v>
      </c>
      <c r="F410">
        <v>1</v>
      </c>
      <c r="G410">
        <v>7500</v>
      </c>
      <c r="H410">
        <v>750</v>
      </c>
      <c r="I410" s="165">
        <v>6750</v>
      </c>
      <c r="J410" t="s">
        <v>7766</v>
      </c>
      <c r="K410">
        <v>1</v>
      </c>
      <c r="L410">
        <v>125</v>
      </c>
      <c r="M410" t="s">
        <v>7724</v>
      </c>
      <c r="N410" t="s">
        <v>7713</v>
      </c>
      <c r="O410" t="s">
        <v>7697</v>
      </c>
      <c r="P410" t="s">
        <v>7698</v>
      </c>
      <c r="Q410" t="s">
        <v>8090</v>
      </c>
      <c r="R410">
        <v>113</v>
      </c>
      <c r="S410" t="s">
        <v>8680</v>
      </c>
      <c r="T410" t="s">
        <v>7811</v>
      </c>
      <c r="U410">
        <v>1</v>
      </c>
      <c r="V410">
        <v>1</v>
      </c>
      <c r="W410" t="s">
        <v>7702</v>
      </c>
      <c r="X410" t="s">
        <v>624</v>
      </c>
      <c r="Y410" t="s">
        <v>7703</v>
      </c>
      <c r="Z410" t="s">
        <v>8708</v>
      </c>
      <c r="AA410" t="s">
        <v>8092</v>
      </c>
      <c r="AB410" t="s">
        <v>8709</v>
      </c>
    </row>
    <row r="411" spans="1:28">
      <c r="A411" s="241">
        <v>45966</v>
      </c>
      <c r="B411" t="s">
        <v>8707</v>
      </c>
      <c r="C411" t="s">
        <v>8590</v>
      </c>
      <c r="D411" t="s">
        <v>8591</v>
      </c>
      <c r="E411" t="s">
        <v>8592</v>
      </c>
      <c r="F411">
        <v>1</v>
      </c>
      <c r="G411">
        <v>35072.400000000001</v>
      </c>
      <c r="H411">
        <v>0</v>
      </c>
      <c r="I411" s="165">
        <v>35072.400000000001</v>
      </c>
      <c r="J411" t="s">
        <v>7766</v>
      </c>
      <c r="K411">
        <v>1</v>
      </c>
      <c r="L411">
        <v>125</v>
      </c>
      <c r="M411" t="s">
        <v>7724</v>
      </c>
      <c r="N411" t="s">
        <v>7713</v>
      </c>
      <c r="O411" t="s">
        <v>7697</v>
      </c>
      <c r="P411" t="s">
        <v>7698</v>
      </c>
      <c r="Q411" t="s">
        <v>8090</v>
      </c>
      <c r="R411">
        <v>113</v>
      </c>
      <c r="S411" t="s">
        <v>8680</v>
      </c>
      <c r="T411" t="s">
        <v>7726</v>
      </c>
      <c r="U411">
        <v>1</v>
      </c>
      <c r="V411">
        <v>1</v>
      </c>
      <c r="W411" t="s">
        <v>7702</v>
      </c>
      <c r="X411" t="s">
        <v>624</v>
      </c>
      <c r="Y411" t="s">
        <v>7703</v>
      </c>
      <c r="Z411" t="s">
        <v>8708</v>
      </c>
      <c r="AA411" t="s">
        <v>8092</v>
      </c>
      <c r="AB411" t="s">
        <v>8709</v>
      </c>
    </row>
    <row r="412" spans="1:28">
      <c r="A412" s="241">
        <v>45966</v>
      </c>
      <c r="B412" t="s">
        <v>8710</v>
      </c>
      <c r="C412" t="s">
        <v>7791</v>
      </c>
      <c r="D412" t="s">
        <v>7792</v>
      </c>
      <c r="E412" t="s">
        <v>7793</v>
      </c>
      <c r="F412">
        <v>12</v>
      </c>
      <c r="G412">
        <v>870</v>
      </c>
      <c r="H412">
        <v>0</v>
      </c>
      <c r="I412" s="165">
        <v>10440</v>
      </c>
      <c r="J412" t="s">
        <v>7757</v>
      </c>
      <c r="K412">
        <v>1</v>
      </c>
      <c r="L412">
        <v>125</v>
      </c>
      <c r="M412" t="s">
        <v>7724</v>
      </c>
      <c r="N412" t="s">
        <v>7713</v>
      </c>
      <c r="O412" t="s">
        <v>7697</v>
      </c>
      <c r="P412" t="s">
        <v>7698</v>
      </c>
      <c r="Q412" t="s">
        <v>7768</v>
      </c>
      <c r="R412">
        <v>115</v>
      </c>
      <c r="S412" t="s">
        <v>8680</v>
      </c>
      <c r="T412" t="s">
        <v>7701</v>
      </c>
      <c r="U412">
        <v>1</v>
      </c>
      <c r="V412">
        <v>12</v>
      </c>
      <c r="W412" t="s">
        <v>7702</v>
      </c>
      <c r="X412" t="s">
        <v>573</v>
      </c>
      <c r="Y412" t="s">
        <v>7703</v>
      </c>
      <c r="Z412" t="s">
        <v>8711</v>
      </c>
      <c r="AA412" t="s">
        <v>7772</v>
      </c>
      <c r="AB412" t="s">
        <v>8712</v>
      </c>
    </row>
    <row r="413" spans="1:28">
      <c r="A413" s="241">
        <v>45966</v>
      </c>
      <c r="B413" t="s">
        <v>8710</v>
      </c>
      <c r="C413" t="s">
        <v>7927</v>
      </c>
      <c r="D413" t="s">
        <v>7928</v>
      </c>
      <c r="E413" t="s">
        <v>7929</v>
      </c>
      <c r="F413">
        <v>10</v>
      </c>
      <c r="G413">
        <v>1344.54</v>
      </c>
      <c r="H413">
        <v>0</v>
      </c>
      <c r="I413" s="165">
        <v>13445.4</v>
      </c>
      <c r="J413" t="s">
        <v>7757</v>
      </c>
      <c r="K413">
        <v>1</v>
      </c>
      <c r="L413">
        <v>125</v>
      </c>
      <c r="M413" t="s">
        <v>7724</v>
      </c>
      <c r="N413" t="s">
        <v>7713</v>
      </c>
      <c r="O413" t="s">
        <v>7697</v>
      </c>
      <c r="P413" t="s">
        <v>7698</v>
      </c>
      <c r="Q413" t="s">
        <v>7768</v>
      </c>
      <c r="R413">
        <v>115</v>
      </c>
      <c r="S413" t="s">
        <v>8680</v>
      </c>
      <c r="T413" t="s">
        <v>7701</v>
      </c>
      <c r="U413">
        <v>1</v>
      </c>
      <c r="V413">
        <v>10</v>
      </c>
      <c r="W413" t="s">
        <v>7702</v>
      </c>
      <c r="X413" t="s">
        <v>573</v>
      </c>
      <c r="Y413" t="s">
        <v>7703</v>
      </c>
      <c r="Z413" t="s">
        <v>8711</v>
      </c>
      <c r="AA413" t="s">
        <v>7772</v>
      </c>
      <c r="AB413" t="s">
        <v>8712</v>
      </c>
    </row>
    <row r="414" spans="1:28">
      <c r="A414" s="241">
        <v>45966</v>
      </c>
      <c r="B414" t="s">
        <v>8710</v>
      </c>
      <c r="C414" t="s">
        <v>7736</v>
      </c>
      <c r="D414" t="s">
        <v>7737</v>
      </c>
      <c r="E414" t="s">
        <v>7738</v>
      </c>
      <c r="F414">
        <v>3</v>
      </c>
      <c r="G414">
        <v>6422.4</v>
      </c>
      <c r="H414">
        <v>0</v>
      </c>
      <c r="I414" s="165">
        <v>19267.2</v>
      </c>
      <c r="J414" t="s">
        <v>7757</v>
      </c>
      <c r="K414">
        <v>1</v>
      </c>
      <c r="L414">
        <v>125</v>
      </c>
      <c r="M414" t="s">
        <v>7724</v>
      </c>
      <c r="N414" t="s">
        <v>7713</v>
      </c>
      <c r="O414" t="s">
        <v>7697</v>
      </c>
      <c r="P414" t="s">
        <v>7698</v>
      </c>
      <c r="Q414" t="s">
        <v>7768</v>
      </c>
      <c r="R414">
        <v>115</v>
      </c>
      <c r="S414" t="s">
        <v>8680</v>
      </c>
      <c r="T414" t="s">
        <v>7701</v>
      </c>
      <c r="U414">
        <v>1</v>
      </c>
      <c r="V414">
        <v>3</v>
      </c>
      <c r="W414" t="s">
        <v>7702</v>
      </c>
      <c r="X414" t="s">
        <v>573</v>
      </c>
      <c r="Y414" t="s">
        <v>7703</v>
      </c>
      <c r="Z414" t="s">
        <v>8711</v>
      </c>
      <c r="AA414" t="s">
        <v>7772</v>
      </c>
      <c r="AB414" t="s">
        <v>8712</v>
      </c>
    </row>
    <row r="415" spans="1:28">
      <c r="A415" s="241">
        <v>45966</v>
      </c>
      <c r="B415" t="s">
        <v>8713</v>
      </c>
      <c r="C415" t="s">
        <v>7979</v>
      </c>
      <c r="D415" t="s">
        <v>7980</v>
      </c>
      <c r="E415" t="s">
        <v>7981</v>
      </c>
      <c r="F415">
        <v>1</v>
      </c>
      <c r="G415">
        <v>2647.06</v>
      </c>
      <c r="H415">
        <v>0</v>
      </c>
      <c r="I415" s="165">
        <v>2647.06</v>
      </c>
      <c r="J415" t="s">
        <v>7723</v>
      </c>
      <c r="K415">
        <v>1</v>
      </c>
      <c r="L415">
        <v>125</v>
      </c>
      <c r="M415" t="s">
        <v>7724</v>
      </c>
      <c r="N415" t="s">
        <v>7713</v>
      </c>
      <c r="O415" t="s">
        <v>7697</v>
      </c>
      <c r="P415" t="s">
        <v>7698</v>
      </c>
      <c r="Q415" t="s">
        <v>7725</v>
      </c>
      <c r="R415">
        <v>117</v>
      </c>
      <c r="S415" t="s">
        <v>8680</v>
      </c>
      <c r="T415" t="s">
        <v>7715</v>
      </c>
      <c r="U415">
        <v>1</v>
      </c>
      <c r="V415">
        <v>1</v>
      </c>
      <c r="W415" t="s">
        <v>7702</v>
      </c>
      <c r="X415" t="s">
        <v>593</v>
      </c>
      <c r="Y415" t="s">
        <v>7703</v>
      </c>
      <c r="Z415" t="s">
        <v>8714</v>
      </c>
      <c r="AA415" t="s">
        <v>7728</v>
      </c>
      <c r="AB415" t="s">
        <v>8715</v>
      </c>
    </row>
    <row r="416" spans="1:28">
      <c r="A416" s="241">
        <v>45966</v>
      </c>
      <c r="B416" t="s">
        <v>8713</v>
      </c>
      <c r="C416" t="s">
        <v>8021</v>
      </c>
      <c r="D416" t="s">
        <v>8022</v>
      </c>
      <c r="E416" t="s">
        <v>8023</v>
      </c>
      <c r="F416">
        <v>1</v>
      </c>
      <c r="G416">
        <v>4882</v>
      </c>
      <c r="H416">
        <v>0</v>
      </c>
      <c r="I416" s="165">
        <v>4882</v>
      </c>
      <c r="J416" t="s">
        <v>7723</v>
      </c>
      <c r="K416">
        <v>1</v>
      </c>
      <c r="L416">
        <v>125</v>
      </c>
      <c r="M416" t="s">
        <v>7724</v>
      </c>
      <c r="N416" t="s">
        <v>7713</v>
      </c>
      <c r="O416" t="s">
        <v>7697</v>
      </c>
      <c r="P416" t="s">
        <v>7698</v>
      </c>
      <c r="Q416" t="s">
        <v>7725</v>
      </c>
      <c r="R416">
        <v>117</v>
      </c>
      <c r="S416" t="s">
        <v>8680</v>
      </c>
      <c r="T416" t="s">
        <v>7701</v>
      </c>
      <c r="U416">
        <v>1</v>
      </c>
      <c r="V416">
        <v>1</v>
      </c>
      <c r="W416" t="s">
        <v>7702</v>
      </c>
      <c r="X416" t="s">
        <v>593</v>
      </c>
      <c r="Y416" t="s">
        <v>7703</v>
      </c>
      <c r="Z416" t="s">
        <v>8714</v>
      </c>
      <c r="AA416" t="s">
        <v>7728</v>
      </c>
      <c r="AB416" t="s">
        <v>8715</v>
      </c>
    </row>
    <row r="417" spans="1:28">
      <c r="A417" s="241">
        <v>45966</v>
      </c>
      <c r="B417" t="s">
        <v>8716</v>
      </c>
      <c r="C417" t="s">
        <v>8043</v>
      </c>
      <c r="D417" t="s">
        <v>8044</v>
      </c>
      <c r="E417" t="s">
        <v>8045</v>
      </c>
      <c r="F417">
        <v>3</v>
      </c>
      <c r="G417">
        <v>1718.42</v>
      </c>
      <c r="H417">
        <v>0</v>
      </c>
      <c r="I417" s="165">
        <v>5155.26</v>
      </c>
      <c r="J417" t="s">
        <v>7794</v>
      </c>
      <c r="K417">
        <v>1</v>
      </c>
      <c r="L417">
        <v>125</v>
      </c>
      <c r="M417" t="s">
        <v>7724</v>
      </c>
      <c r="N417" t="s">
        <v>7713</v>
      </c>
      <c r="O417" t="s">
        <v>7697</v>
      </c>
      <c r="P417" t="s">
        <v>7698</v>
      </c>
      <c r="Q417" t="s">
        <v>8479</v>
      </c>
      <c r="R417">
        <v>104</v>
      </c>
      <c r="S417" t="s">
        <v>8680</v>
      </c>
      <c r="T417" t="s">
        <v>7811</v>
      </c>
      <c r="U417">
        <v>1</v>
      </c>
      <c r="V417">
        <v>3</v>
      </c>
      <c r="W417" t="s">
        <v>7702</v>
      </c>
      <c r="X417" t="s">
        <v>436</v>
      </c>
      <c r="Y417" t="s">
        <v>7703</v>
      </c>
      <c r="Z417" t="s">
        <v>8717</v>
      </c>
      <c r="AA417" t="s">
        <v>8481</v>
      </c>
      <c r="AB417" t="s">
        <v>8718</v>
      </c>
    </row>
    <row r="418" spans="1:28">
      <c r="A418" s="241">
        <v>45966</v>
      </c>
      <c r="B418" t="s">
        <v>8716</v>
      </c>
      <c r="C418" t="s">
        <v>8719</v>
      </c>
      <c r="D418" t="s">
        <v>8720</v>
      </c>
      <c r="E418" t="s">
        <v>8721</v>
      </c>
      <c r="F418">
        <v>1</v>
      </c>
      <c r="G418">
        <v>4853.8500000000004</v>
      </c>
      <c r="H418">
        <v>0</v>
      </c>
      <c r="I418" s="165">
        <v>4853.8500000000004</v>
      </c>
      <c r="J418" t="s">
        <v>7794</v>
      </c>
      <c r="K418">
        <v>1</v>
      </c>
      <c r="L418">
        <v>125</v>
      </c>
      <c r="M418" t="s">
        <v>7724</v>
      </c>
      <c r="N418" t="s">
        <v>7713</v>
      </c>
      <c r="O418" t="s">
        <v>7697</v>
      </c>
      <c r="P418" t="s">
        <v>7698</v>
      </c>
      <c r="Q418" t="s">
        <v>8479</v>
      </c>
      <c r="R418">
        <v>104</v>
      </c>
      <c r="S418" t="s">
        <v>8680</v>
      </c>
      <c r="T418" t="s">
        <v>7811</v>
      </c>
      <c r="U418">
        <v>1</v>
      </c>
      <c r="V418">
        <v>1</v>
      </c>
      <c r="W418" t="s">
        <v>7702</v>
      </c>
      <c r="X418" t="s">
        <v>436</v>
      </c>
      <c r="Y418" t="s">
        <v>7703</v>
      </c>
      <c r="Z418" t="s">
        <v>8717</v>
      </c>
      <c r="AA418" t="s">
        <v>8481</v>
      </c>
      <c r="AB418" t="s">
        <v>8718</v>
      </c>
    </row>
    <row r="419" spans="1:28">
      <c r="A419" s="241">
        <v>45966</v>
      </c>
      <c r="B419" t="s">
        <v>8716</v>
      </c>
      <c r="C419" t="s">
        <v>8032</v>
      </c>
      <c r="D419" t="s">
        <v>8033</v>
      </c>
      <c r="E419" t="s">
        <v>8034</v>
      </c>
      <c r="F419">
        <v>5</v>
      </c>
      <c r="G419">
        <v>1092.44</v>
      </c>
      <c r="H419">
        <v>0</v>
      </c>
      <c r="I419" s="165">
        <v>5462.2</v>
      </c>
      <c r="J419" t="s">
        <v>7794</v>
      </c>
      <c r="K419">
        <v>1</v>
      </c>
      <c r="L419">
        <v>125</v>
      </c>
      <c r="M419" t="s">
        <v>7724</v>
      </c>
      <c r="N419" t="s">
        <v>7713</v>
      </c>
      <c r="O419" t="s">
        <v>7697</v>
      </c>
      <c r="P419" t="s">
        <v>7698</v>
      </c>
      <c r="Q419" t="s">
        <v>8479</v>
      </c>
      <c r="R419">
        <v>104</v>
      </c>
      <c r="S419" t="s">
        <v>8680</v>
      </c>
      <c r="T419" t="s">
        <v>7701</v>
      </c>
      <c r="U419">
        <v>1</v>
      </c>
      <c r="V419">
        <v>5</v>
      </c>
      <c r="W419" t="s">
        <v>7702</v>
      </c>
      <c r="X419" t="s">
        <v>436</v>
      </c>
      <c r="Y419" t="s">
        <v>7703</v>
      </c>
      <c r="Z419" t="s">
        <v>8717</v>
      </c>
      <c r="AA419" t="s">
        <v>8481</v>
      </c>
      <c r="AB419" t="s">
        <v>8718</v>
      </c>
    </row>
    <row r="420" spans="1:28">
      <c r="A420" s="241">
        <v>45966</v>
      </c>
      <c r="B420" t="s">
        <v>8716</v>
      </c>
      <c r="C420" t="s">
        <v>7800</v>
      </c>
      <c r="D420" t="s">
        <v>7801</v>
      </c>
      <c r="E420" t="s">
        <v>7802</v>
      </c>
      <c r="F420">
        <v>5</v>
      </c>
      <c r="G420">
        <v>1092.44</v>
      </c>
      <c r="H420">
        <v>0</v>
      </c>
      <c r="I420" s="165">
        <v>5462.2</v>
      </c>
      <c r="J420" t="s">
        <v>7794</v>
      </c>
      <c r="K420">
        <v>1</v>
      </c>
      <c r="L420">
        <v>125</v>
      </c>
      <c r="M420" t="s">
        <v>7724</v>
      </c>
      <c r="N420" t="s">
        <v>7713</v>
      </c>
      <c r="O420" t="s">
        <v>7697</v>
      </c>
      <c r="P420" t="s">
        <v>7698</v>
      </c>
      <c r="Q420" t="s">
        <v>8479</v>
      </c>
      <c r="R420">
        <v>104</v>
      </c>
      <c r="S420" t="s">
        <v>8680</v>
      </c>
      <c r="T420" t="s">
        <v>7701</v>
      </c>
      <c r="U420">
        <v>1</v>
      </c>
      <c r="V420">
        <v>5</v>
      </c>
      <c r="W420" t="s">
        <v>7702</v>
      </c>
      <c r="X420" t="s">
        <v>436</v>
      </c>
      <c r="Y420" t="s">
        <v>7703</v>
      </c>
      <c r="Z420" t="s">
        <v>8717</v>
      </c>
      <c r="AA420" t="s">
        <v>8481</v>
      </c>
      <c r="AB420" t="s">
        <v>8718</v>
      </c>
    </row>
    <row r="421" spans="1:28">
      <c r="A421" s="241">
        <v>45966</v>
      </c>
      <c r="B421" t="s">
        <v>8722</v>
      </c>
      <c r="C421" t="s">
        <v>7899</v>
      </c>
      <c r="D421" t="s">
        <v>7900</v>
      </c>
      <c r="E421" t="s">
        <v>7901</v>
      </c>
      <c r="F421">
        <v>6</v>
      </c>
      <c r="G421">
        <v>3000</v>
      </c>
      <c r="H421">
        <v>0</v>
      </c>
      <c r="I421" s="165">
        <v>18000</v>
      </c>
      <c r="J421" t="s">
        <v>8271</v>
      </c>
      <c r="K421">
        <v>1</v>
      </c>
      <c r="L421">
        <v>126</v>
      </c>
      <c r="M421" t="s">
        <v>7744</v>
      </c>
      <c r="N421" t="s">
        <v>7745</v>
      </c>
      <c r="O421" t="s">
        <v>7697</v>
      </c>
      <c r="P421" t="s">
        <v>7698</v>
      </c>
      <c r="Q421" t="s">
        <v>8272</v>
      </c>
      <c r="R421">
        <v>935</v>
      </c>
      <c r="S421" t="s">
        <v>8680</v>
      </c>
      <c r="T421" t="s">
        <v>7726</v>
      </c>
      <c r="U421">
        <v>1</v>
      </c>
      <c r="V421">
        <v>6</v>
      </c>
      <c r="W421" t="s">
        <v>7702</v>
      </c>
      <c r="X421" t="s">
        <v>460</v>
      </c>
      <c r="Y421" t="s">
        <v>7703</v>
      </c>
      <c r="Z421" t="s">
        <v>8723</v>
      </c>
      <c r="AA421" t="s">
        <v>8274</v>
      </c>
      <c r="AB421" t="s">
        <v>8724</v>
      </c>
    </row>
    <row r="422" spans="1:28">
      <c r="A422" s="241">
        <v>45966</v>
      </c>
      <c r="B422" t="s">
        <v>8722</v>
      </c>
      <c r="C422" t="s">
        <v>8079</v>
      </c>
      <c r="D422" t="s">
        <v>8080</v>
      </c>
      <c r="E422" t="s">
        <v>8081</v>
      </c>
      <c r="F422">
        <v>1</v>
      </c>
      <c r="G422">
        <v>3180</v>
      </c>
      <c r="H422">
        <v>0</v>
      </c>
      <c r="I422" s="165">
        <v>3180</v>
      </c>
      <c r="J422" t="s">
        <v>8271</v>
      </c>
      <c r="K422">
        <v>1</v>
      </c>
      <c r="L422">
        <v>126</v>
      </c>
      <c r="M422" t="s">
        <v>7744</v>
      </c>
      <c r="N422" t="s">
        <v>7745</v>
      </c>
      <c r="O422" t="s">
        <v>7697</v>
      </c>
      <c r="P422" t="s">
        <v>7698</v>
      </c>
      <c r="Q422" t="s">
        <v>8272</v>
      </c>
      <c r="R422">
        <v>935</v>
      </c>
      <c r="S422" t="s">
        <v>8680</v>
      </c>
      <c r="T422" t="s">
        <v>7715</v>
      </c>
      <c r="U422">
        <v>1</v>
      </c>
      <c r="V422">
        <v>1</v>
      </c>
      <c r="W422" t="s">
        <v>7702</v>
      </c>
      <c r="X422" t="s">
        <v>460</v>
      </c>
      <c r="Y422" t="s">
        <v>7703</v>
      </c>
      <c r="Z422" t="s">
        <v>8723</v>
      </c>
      <c r="AA422" t="s">
        <v>8274</v>
      </c>
      <c r="AB422" t="s">
        <v>8724</v>
      </c>
    </row>
    <row r="423" spans="1:28">
      <c r="A423" s="241">
        <v>45966</v>
      </c>
      <c r="B423" t="s">
        <v>8722</v>
      </c>
      <c r="C423" t="s">
        <v>7914</v>
      </c>
      <c r="D423" t="s">
        <v>7915</v>
      </c>
      <c r="E423" t="s">
        <v>7916</v>
      </c>
      <c r="F423">
        <v>6</v>
      </c>
      <c r="G423">
        <v>2900.04</v>
      </c>
      <c r="H423">
        <v>0</v>
      </c>
      <c r="I423" s="165">
        <v>17400.240000000002</v>
      </c>
      <c r="J423" t="s">
        <v>8271</v>
      </c>
      <c r="K423">
        <v>1</v>
      </c>
      <c r="L423">
        <v>126</v>
      </c>
      <c r="M423" t="s">
        <v>7744</v>
      </c>
      <c r="N423" t="s">
        <v>7745</v>
      </c>
      <c r="O423" t="s">
        <v>7697</v>
      </c>
      <c r="P423" t="s">
        <v>7698</v>
      </c>
      <c r="Q423" t="s">
        <v>8272</v>
      </c>
      <c r="R423">
        <v>935</v>
      </c>
      <c r="S423" t="s">
        <v>8680</v>
      </c>
      <c r="T423" t="s">
        <v>7726</v>
      </c>
      <c r="U423">
        <v>1</v>
      </c>
      <c r="V423">
        <v>6</v>
      </c>
      <c r="W423" t="s">
        <v>7702</v>
      </c>
      <c r="X423" t="s">
        <v>460</v>
      </c>
      <c r="Y423" t="s">
        <v>7703</v>
      </c>
      <c r="Z423" t="s">
        <v>8723</v>
      </c>
      <c r="AA423" t="s">
        <v>8274</v>
      </c>
      <c r="AB423" t="s">
        <v>8724</v>
      </c>
    </row>
    <row r="424" spans="1:28">
      <c r="A424" s="241">
        <v>45966</v>
      </c>
      <c r="B424" t="s">
        <v>8722</v>
      </c>
      <c r="C424" t="s">
        <v>7720</v>
      </c>
      <c r="D424" t="s">
        <v>7721</v>
      </c>
      <c r="E424" t="s">
        <v>7722</v>
      </c>
      <c r="F424">
        <v>1</v>
      </c>
      <c r="G424">
        <v>11900</v>
      </c>
      <c r="H424">
        <v>357</v>
      </c>
      <c r="I424" s="165">
        <v>11543</v>
      </c>
      <c r="J424" t="s">
        <v>8271</v>
      </c>
      <c r="K424">
        <v>1</v>
      </c>
      <c r="L424">
        <v>126</v>
      </c>
      <c r="M424" t="s">
        <v>7744</v>
      </c>
      <c r="N424" t="s">
        <v>7745</v>
      </c>
      <c r="O424" t="s">
        <v>7697</v>
      </c>
      <c r="P424" t="s">
        <v>7698</v>
      </c>
      <c r="Q424" t="s">
        <v>8272</v>
      </c>
      <c r="R424">
        <v>935</v>
      </c>
      <c r="S424" t="s">
        <v>8680</v>
      </c>
      <c r="T424" t="s">
        <v>7726</v>
      </c>
      <c r="U424">
        <v>1</v>
      </c>
      <c r="V424">
        <v>1</v>
      </c>
      <c r="W424" t="s">
        <v>7702</v>
      </c>
      <c r="X424" t="s">
        <v>460</v>
      </c>
      <c r="Y424" t="s">
        <v>7703</v>
      </c>
      <c r="Z424" t="s">
        <v>8723</v>
      </c>
      <c r="AA424" t="s">
        <v>8274</v>
      </c>
      <c r="AB424" t="s">
        <v>8724</v>
      </c>
    </row>
    <row r="425" spans="1:28">
      <c r="A425" s="241">
        <v>45966</v>
      </c>
      <c r="B425" t="s">
        <v>8725</v>
      </c>
      <c r="C425" t="s">
        <v>7934</v>
      </c>
      <c r="D425" t="s">
        <v>7935</v>
      </c>
      <c r="E425" t="s">
        <v>7936</v>
      </c>
      <c r="F425">
        <v>12</v>
      </c>
      <c r="G425">
        <v>2475</v>
      </c>
      <c r="H425">
        <v>0</v>
      </c>
      <c r="I425" s="165">
        <v>29700</v>
      </c>
      <c r="J425" t="s">
        <v>8271</v>
      </c>
      <c r="K425">
        <v>1</v>
      </c>
      <c r="L425">
        <v>126</v>
      </c>
      <c r="M425" t="s">
        <v>7744</v>
      </c>
      <c r="N425" t="s">
        <v>7745</v>
      </c>
      <c r="O425" t="s">
        <v>7697</v>
      </c>
      <c r="P425" t="s">
        <v>7698</v>
      </c>
      <c r="Q425" t="s">
        <v>8726</v>
      </c>
      <c r="R425">
        <v>937</v>
      </c>
      <c r="S425" t="s">
        <v>8680</v>
      </c>
      <c r="T425" t="s">
        <v>7715</v>
      </c>
      <c r="U425">
        <v>1</v>
      </c>
      <c r="V425">
        <v>12</v>
      </c>
      <c r="W425" t="s">
        <v>7702</v>
      </c>
      <c r="X425" t="s">
        <v>462</v>
      </c>
      <c r="Y425" t="s">
        <v>7703</v>
      </c>
      <c r="Z425" t="s">
        <v>8727</v>
      </c>
      <c r="AA425" t="s">
        <v>8728</v>
      </c>
      <c r="AB425" t="s">
        <v>8729</v>
      </c>
    </row>
    <row r="426" spans="1:28">
      <c r="A426" s="241">
        <v>45966</v>
      </c>
      <c r="B426" t="s">
        <v>8730</v>
      </c>
      <c r="C426" t="s">
        <v>7856</v>
      </c>
      <c r="D426" t="s">
        <v>7857</v>
      </c>
      <c r="E426" t="s">
        <v>7858</v>
      </c>
      <c r="F426">
        <v>1</v>
      </c>
      <c r="G426">
        <v>4247.1000000000004</v>
      </c>
      <c r="H426">
        <v>0</v>
      </c>
      <c r="I426" s="165">
        <v>4247.1000000000004</v>
      </c>
      <c r="J426" t="s">
        <v>7809</v>
      </c>
      <c r="K426">
        <v>1</v>
      </c>
      <c r="L426">
        <v>125</v>
      </c>
      <c r="M426" t="s">
        <v>7724</v>
      </c>
      <c r="N426" t="s">
        <v>7713</v>
      </c>
      <c r="O426" t="s">
        <v>7697</v>
      </c>
      <c r="P426" t="s">
        <v>7698</v>
      </c>
      <c r="Q426" t="s">
        <v>8090</v>
      </c>
      <c r="R426">
        <v>113</v>
      </c>
      <c r="S426" t="s">
        <v>8680</v>
      </c>
      <c r="T426" t="s">
        <v>7701</v>
      </c>
      <c r="U426">
        <v>1</v>
      </c>
      <c r="V426">
        <v>1</v>
      </c>
      <c r="W426" t="s">
        <v>7702</v>
      </c>
      <c r="X426" t="s">
        <v>499</v>
      </c>
      <c r="Y426" t="s">
        <v>7703</v>
      </c>
      <c r="Z426" t="s">
        <v>8731</v>
      </c>
      <c r="AA426" t="s">
        <v>8092</v>
      </c>
      <c r="AB426" t="s">
        <v>8732</v>
      </c>
    </row>
    <row r="427" spans="1:28">
      <c r="A427" s="241">
        <v>45966</v>
      </c>
      <c r="B427" t="s">
        <v>8733</v>
      </c>
      <c r="C427" t="s">
        <v>7883</v>
      </c>
      <c r="D427" t="s">
        <v>7884</v>
      </c>
      <c r="E427" t="s">
        <v>7885</v>
      </c>
      <c r="F427">
        <v>6</v>
      </c>
      <c r="G427">
        <v>3025.21</v>
      </c>
      <c r="H427">
        <v>0</v>
      </c>
      <c r="I427" s="165">
        <v>18151.259999999998</v>
      </c>
      <c r="J427" t="s">
        <v>7694</v>
      </c>
      <c r="K427">
        <v>1</v>
      </c>
      <c r="L427">
        <v>213</v>
      </c>
      <c r="M427" t="s">
        <v>7695</v>
      </c>
      <c r="N427" t="s">
        <v>7696</v>
      </c>
      <c r="O427" t="s">
        <v>7697</v>
      </c>
      <c r="P427" t="s">
        <v>7698</v>
      </c>
      <c r="Q427" t="s">
        <v>7775</v>
      </c>
      <c r="R427">
        <v>706</v>
      </c>
      <c r="S427" t="s">
        <v>8680</v>
      </c>
      <c r="T427" t="s">
        <v>7715</v>
      </c>
      <c r="U427">
        <v>1</v>
      </c>
      <c r="V427">
        <v>6</v>
      </c>
      <c r="W427" t="s">
        <v>7702</v>
      </c>
      <c r="X427" t="s">
        <v>590</v>
      </c>
      <c r="Y427" t="s">
        <v>7703</v>
      </c>
      <c r="Z427" t="s">
        <v>8734</v>
      </c>
      <c r="AA427" t="s">
        <v>7705</v>
      </c>
      <c r="AB427" t="s">
        <v>8735</v>
      </c>
    </row>
    <row r="428" spans="1:28">
      <c r="A428" s="241">
        <v>45966</v>
      </c>
      <c r="B428" t="s">
        <v>8736</v>
      </c>
      <c r="C428" t="s">
        <v>8032</v>
      </c>
      <c r="D428" t="s">
        <v>8033</v>
      </c>
      <c r="E428" t="s">
        <v>8034</v>
      </c>
      <c r="F428">
        <v>6</v>
      </c>
      <c r="G428">
        <v>1092.44</v>
      </c>
      <c r="H428">
        <v>0</v>
      </c>
      <c r="I428" s="165">
        <v>6554.64</v>
      </c>
      <c r="J428" t="s">
        <v>7757</v>
      </c>
      <c r="K428">
        <v>1</v>
      </c>
      <c r="L428">
        <v>125</v>
      </c>
      <c r="M428" t="s">
        <v>7724</v>
      </c>
      <c r="N428" t="s">
        <v>7713</v>
      </c>
      <c r="O428" t="s">
        <v>7697</v>
      </c>
      <c r="P428" t="s">
        <v>7698</v>
      </c>
      <c r="Q428" t="s">
        <v>7768</v>
      </c>
      <c r="R428">
        <v>115</v>
      </c>
      <c r="S428" t="s">
        <v>8680</v>
      </c>
      <c r="T428" t="s">
        <v>7701</v>
      </c>
      <c r="U428">
        <v>1</v>
      </c>
      <c r="V428">
        <v>6</v>
      </c>
      <c r="W428" t="s">
        <v>7702</v>
      </c>
      <c r="X428" t="s">
        <v>574</v>
      </c>
      <c r="Y428" t="s">
        <v>7703</v>
      </c>
      <c r="Z428" t="s">
        <v>8737</v>
      </c>
      <c r="AA428" t="s">
        <v>7772</v>
      </c>
      <c r="AB428" t="s">
        <v>8738</v>
      </c>
    </row>
    <row r="429" spans="1:28">
      <c r="A429" s="241">
        <v>45966</v>
      </c>
      <c r="B429" t="s">
        <v>8736</v>
      </c>
      <c r="C429" t="s">
        <v>7906</v>
      </c>
      <c r="D429" t="s">
        <v>7907</v>
      </c>
      <c r="E429" t="s">
        <v>7908</v>
      </c>
      <c r="F429">
        <v>5</v>
      </c>
      <c r="G429">
        <v>715</v>
      </c>
      <c r="H429">
        <v>0</v>
      </c>
      <c r="I429" s="165">
        <v>3575</v>
      </c>
      <c r="J429" t="s">
        <v>7757</v>
      </c>
      <c r="K429">
        <v>1</v>
      </c>
      <c r="L429">
        <v>125</v>
      </c>
      <c r="M429" t="s">
        <v>7724</v>
      </c>
      <c r="N429" t="s">
        <v>7713</v>
      </c>
      <c r="O429" t="s">
        <v>7697</v>
      </c>
      <c r="P429" t="s">
        <v>7698</v>
      </c>
      <c r="Q429" t="s">
        <v>7768</v>
      </c>
      <c r="R429">
        <v>115</v>
      </c>
      <c r="S429" t="s">
        <v>8680</v>
      </c>
      <c r="T429" t="s">
        <v>7701</v>
      </c>
      <c r="U429">
        <v>1</v>
      </c>
      <c r="V429">
        <v>5</v>
      </c>
      <c r="W429" t="s">
        <v>7702</v>
      </c>
      <c r="X429" t="s">
        <v>574</v>
      </c>
      <c r="Y429" t="s">
        <v>7703</v>
      </c>
      <c r="Z429" t="s">
        <v>8737</v>
      </c>
      <c r="AA429" t="s">
        <v>7772</v>
      </c>
      <c r="AB429" t="s">
        <v>8738</v>
      </c>
    </row>
    <row r="430" spans="1:28">
      <c r="A430" s="241">
        <v>45966</v>
      </c>
      <c r="B430" t="s">
        <v>8739</v>
      </c>
      <c r="C430" t="s">
        <v>7839</v>
      </c>
      <c r="D430" t="s">
        <v>7840</v>
      </c>
      <c r="E430" t="s">
        <v>7841</v>
      </c>
      <c r="F430">
        <v>3</v>
      </c>
      <c r="G430">
        <v>2645.48</v>
      </c>
      <c r="H430">
        <v>0</v>
      </c>
      <c r="I430" s="165">
        <v>7936.44</v>
      </c>
      <c r="J430" t="s">
        <v>8061</v>
      </c>
      <c r="K430">
        <v>1</v>
      </c>
      <c r="L430">
        <v>182</v>
      </c>
      <c r="M430" t="s">
        <v>8740</v>
      </c>
      <c r="N430" t="s">
        <v>7745</v>
      </c>
      <c r="O430" t="s">
        <v>7697</v>
      </c>
      <c r="P430" t="s">
        <v>7698</v>
      </c>
      <c r="Q430" t="s">
        <v>8741</v>
      </c>
      <c r="R430">
        <v>964</v>
      </c>
      <c r="S430" t="s">
        <v>8680</v>
      </c>
      <c r="T430" t="s">
        <v>7715</v>
      </c>
      <c r="U430">
        <v>1</v>
      </c>
      <c r="V430">
        <v>3</v>
      </c>
      <c r="W430" t="s">
        <v>7702</v>
      </c>
      <c r="X430" t="s">
        <v>344</v>
      </c>
      <c r="Y430" t="s">
        <v>7703</v>
      </c>
      <c r="Z430" t="s">
        <v>8742</v>
      </c>
      <c r="AA430" t="s">
        <v>8743</v>
      </c>
      <c r="AB430" t="s">
        <v>8744</v>
      </c>
    </row>
    <row r="431" spans="1:28">
      <c r="A431" s="241">
        <v>45966</v>
      </c>
      <c r="B431" t="s">
        <v>8739</v>
      </c>
      <c r="C431" t="s">
        <v>7720</v>
      </c>
      <c r="D431" t="s">
        <v>7721</v>
      </c>
      <c r="E431" t="s">
        <v>7722</v>
      </c>
      <c r="F431">
        <v>1</v>
      </c>
      <c r="G431">
        <v>11900</v>
      </c>
      <c r="H431">
        <v>357</v>
      </c>
      <c r="I431" s="165">
        <v>11543</v>
      </c>
      <c r="J431" t="s">
        <v>8061</v>
      </c>
      <c r="K431">
        <v>1</v>
      </c>
      <c r="L431">
        <v>182</v>
      </c>
      <c r="M431" t="s">
        <v>8740</v>
      </c>
      <c r="N431" t="s">
        <v>7745</v>
      </c>
      <c r="O431" t="s">
        <v>7697</v>
      </c>
      <c r="P431" t="s">
        <v>7698</v>
      </c>
      <c r="Q431" t="s">
        <v>8741</v>
      </c>
      <c r="R431">
        <v>964</v>
      </c>
      <c r="S431" t="s">
        <v>8680</v>
      </c>
      <c r="T431" t="s">
        <v>7726</v>
      </c>
      <c r="U431">
        <v>1</v>
      </c>
      <c r="V431">
        <v>1</v>
      </c>
      <c r="W431" t="s">
        <v>7702</v>
      </c>
      <c r="X431" t="s">
        <v>344</v>
      </c>
      <c r="Y431" t="s">
        <v>7703</v>
      </c>
      <c r="Z431" t="s">
        <v>8742</v>
      </c>
      <c r="AA431" t="s">
        <v>8743</v>
      </c>
      <c r="AB431" t="s">
        <v>8744</v>
      </c>
    </row>
    <row r="432" spans="1:28">
      <c r="A432" s="241">
        <v>45966</v>
      </c>
      <c r="B432" t="s">
        <v>8745</v>
      </c>
      <c r="C432" t="s">
        <v>7720</v>
      </c>
      <c r="D432" t="s">
        <v>7721</v>
      </c>
      <c r="E432" t="s">
        <v>7722</v>
      </c>
      <c r="F432">
        <v>1</v>
      </c>
      <c r="G432">
        <v>11900</v>
      </c>
      <c r="H432">
        <v>357</v>
      </c>
      <c r="I432" s="165">
        <v>11543</v>
      </c>
      <c r="J432" t="s">
        <v>7723</v>
      </c>
      <c r="K432">
        <v>1</v>
      </c>
      <c r="L432">
        <v>125</v>
      </c>
      <c r="M432" t="s">
        <v>7724</v>
      </c>
      <c r="N432" t="s">
        <v>7713</v>
      </c>
      <c r="O432" t="s">
        <v>7697</v>
      </c>
      <c r="P432" t="s">
        <v>7698</v>
      </c>
      <c r="Q432" t="s">
        <v>7725</v>
      </c>
      <c r="R432">
        <v>117</v>
      </c>
      <c r="S432" t="s">
        <v>8680</v>
      </c>
      <c r="T432" t="s">
        <v>7726</v>
      </c>
      <c r="U432">
        <v>1</v>
      </c>
      <c r="V432">
        <v>1</v>
      </c>
      <c r="W432" t="s">
        <v>7702</v>
      </c>
      <c r="X432" t="s">
        <v>432</v>
      </c>
      <c r="Y432" t="s">
        <v>7703</v>
      </c>
      <c r="Z432" t="s">
        <v>8746</v>
      </c>
      <c r="AA432" t="s">
        <v>7728</v>
      </c>
      <c r="AB432" t="s">
        <v>8747</v>
      </c>
    </row>
    <row r="433" spans="1:28">
      <c r="A433" s="241">
        <v>45966</v>
      </c>
      <c r="B433" t="s">
        <v>8748</v>
      </c>
      <c r="C433" t="s">
        <v>7880</v>
      </c>
      <c r="D433" t="s">
        <v>7881</v>
      </c>
      <c r="E433" t="s">
        <v>7882</v>
      </c>
      <c r="F433">
        <v>24</v>
      </c>
      <c r="G433">
        <v>1543</v>
      </c>
      <c r="H433">
        <v>0</v>
      </c>
      <c r="I433" s="165">
        <v>37032</v>
      </c>
      <c r="J433" t="s">
        <v>7757</v>
      </c>
      <c r="K433">
        <v>1</v>
      </c>
      <c r="L433">
        <v>1</v>
      </c>
      <c r="M433" t="s">
        <v>7767</v>
      </c>
      <c r="N433" t="s">
        <v>7713</v>
      </c>
      <c r="O433" t="s">
        <v>7697</v>
      </c>
      <c r="P433" t="s">
        <v>7698</v>
      </c>
      <c r="Q433" t="s">
        <v>7768</v>
      </c>
      <c r="R433">
        <v>115</v>
      </c>
      <c r="S433" t="s">
        <v>8680</v>
      </c>
      <c r="T433" t="s">
        <v>7701</v>
      </c>
      <c r="U433">
        <v>1</v>
      </c>
      <c r="V433">
        <v>24</v>
      </c>
      <c r="W433" t="s">
        <v>7702</v>
      </c>
      <c r="X433" t="s">
        <v>8749</v>
      </c>
      <c r="Y433" t="s">
        <v>7703</v>
      </c>
      <c r="Z433" t="s">
        <v>8750</v>
      </c>
      <c r="AA433" t="s">
        <v>7772</v>
      </c>
      <c r="AB433" t="s">
        <v>8751</v>
      </c>
    </row>
    <row r="434" spans="1:28">
      <c r="A434" s="241">
        <v>45966</v>
      </c>
      <c r="B434" t="s">
        <v>8752</v>
      </c>
      <c r="C434" t="s">
        <v>8336</v>
      </c>
      <c r="D434" t="s">
        <v>8337</v>
      </c>
      <c r="E434" t="s">
        <v>8338</v>
      </c>
      <c r="F434">
        <v>1</v>
      </c>
      <c r="G434">
        <v>15550</v>
      </c>
      <c r="H434">
        <v>0</v>
      </c>
      <c r="I434" s="165">
        <v>15550</v>
      </c>
      <c r="J434" t="s">
        <v>7743</v>
      </c>
      <c r="K434">
        <v>1</v>
      </c>
      <c r="L434">
        <v>126</v>
      </c>
      <c r="M434" t="s">
        <v>7744</v>
      </c>
      <c r="N434" t="s">
        <v>7745</v>
      </c>
      <c r="O434" t="s">
        <v>7697</v>
      </c>
      <c r="P434" t="s">
        <v>7698</v>
      </c>
      <c r="Q434" t="s">
        <v>8055</v>
      </c>
      <c r="R434">
        <v>945</v>
      </c>
      <c r="S434" t="s">
        <v>8680</v>
      </c>
      <c r="T434" t="s">
        <v>7726</v>
      </c>
      <c r="U434">
        <v>1</v>
      </c>
      <c r="V434">
        <v>1</v>
      </c>
      <c r="W434" t="s">
        <v>7702</v>
      </c>
      <c r="X434" t="s">
        <v>597</v>
      </c>
      <c r="Y434" t="s">
        <v>7703</v>
      </c>
      <c r="Z434" t="s">
        <v>8753</v>
      </c>
      <c r="AA434" t="s">
        <v>8058</v>
      </c>
      <c r="AB434" t="s">
        <v>8754</v>
      </c>
    </row>
    <row r="435" spans="1:28">
      <c r="A435" s="241">
        <v>45966</v>
      </c>
      <c r="B435" t="s">
        <v>8752</v>
      </c>
      <c r="C435" t="s">
        <v>7832</v>
      </c>
      <c r="D435" t="s">
        <v>7833</v>
      </c>
      <c r="E435" t="s">
        <v>7834</v>
      </c>
      <c r="F435">
        <v>1</v>
      </c>
      <c r="G435">
        <v>12500</v>
      </c>
      <c r="H435">
        <v>375</v>
      </c>
      <c r="I435" s="165">
        <v>12125</v>
      </c>
      <c r="J435" t="s">
        <v>7743</v>
      </c>
      <c r="K435">
        <v>1</v>
      </c>
      <c r="L435">
        <v>126</v>
      </c>
      <c r="M435" t="s">
        <v>7744</v>
      </c>
      <c r="N435" t="s">
        <v>7745</v>
      </c>
      <c r="O435" t="s">
        <v>7697</v>
      </c>
      <c r="P435" t="s">
        <v>7698</v>
      </c>
      <c r="Q435" t="s">
        <v>8055</v>
      </c>
      <c r="R435">
        <v>945</v>
      </c>
      <c r="S435" t="s">
        <v>8680</v>
      </c>
      <c r="T435" t="s">
        <v>7726</v>
      </c>
      <c r="U435">
        <v>1</v>
      </c>
      <c r="V435">
        <v>1</v>
      </c>
      <c r="W435" t="s">
        <v>7702</v>
      </c>
      <c r="X435" t="s">
        <v>597</v>
      </c>
      <c r="Y435" t="s">
        <v>7703</v>
      </c>
      <c r="Z435" t="s">
        <v>8753</v>
      </c>
      <c r="AA435" t="s">
        <v>8058</v>
      </c>
      <c r="AB435" t="s">
        <v>8754</v>
      </c>
    </row>
    <row r="436" spans="1:28">
      <c r="A436" s="241">
        <v>45966</v>
      </c>
      <c r="B436" t="s">
        <v>8752</v>
      </c>
      <c r="C436" t="s">
        <v>7720</v>
      </c>
      <c r="D436" t="s">
        <v>7721</v>
      </c>
      <c r="E436" t="s">
        <v>7722</v>
      </c>
      <c r="F436">
        <v>1</v>
      </c>
      <c r="G436">
        <v>11900</v>
      </c>
      <c r="H436">
        <v>357</v>
      </c>
      <c r="I436" s="165">
        <v>11543</v>
      </c>
      <c r="J436" t="s">
        <v>7743</v>
      </c>
      <c r="K436">
        <v>1</v>
      </c>
      <c r="L436">
        <v>126</v>
      </c>
      <c r="M436" t="s">
        <v>7744</v>
      </c>
      <c r="N436" t="s">
        <v>7745</v>
      </c>
      <c r="O436" t="s">
        <v>7697</v>
      </c>
      <c r="P436" t="s">
        <v>7698</v>
      </c>
      <c r="Q436" t="s">
        <v>8055</v>
      </c>
      <c r="R436">
        <v>945</v>
      </c>
      <c r="S436" t="s">
        <v>8680</v>
      </c>
      <c r="T436" t="s">
        <v>7726</v>
      </c>
      <c r="U436">
        <v>1</v>
      </c>
      <c r="V436">
        <v>1</v>
      </c>
      <c r="W436" t="s">
        <v>7702</v>
      </c>
      <c r="X436" t="s">
        <v>597</v>
      </c>
      <c r="Y436" t="s">
        <v>7703</v>
      </c>
      <c r="Z436" t="s">
        <v>8753</v>
      </c>
      <c r="AA436" t="s">
        <v>8058</v>
      </c>
      <c r="AB436" t="s">
        <v>8754</v>
      </c>
    </row>
    <row r="437" spans="1:28">
      <c r="A437" s="241">
        <v>45966</v>
      </c>
      <c r="B437" t="s">
        <v>8752</v>
      </c>
      <c r="C437" t="s">
        <v>7914</v>
      </c>
      <c r="D437" t="s">
        <v>7915</v>
      </c>
      <c r="E437" t="s">
        <v>7916</v>
      </c>
      <c r="F437">
        <v>4</v>
      </c>
      <c r="G437">
        <v>2900.04</v>
      </c>
      <c r="H437">
        <v>0</v>
      </c>
      <c r="I437" s="165">
        <v>11600.16</v>
      </c>
      <c r="J437" t="s">
        <v>7743</v>
      </c>
      <c r="K437">
        <v>1</v>
      </c>
      <c r="L437">
        <v>126</v>
      </c>
      <c r="M437" t="s">
        <v>7744</v>
      </c>
      <c r="N437" t="s">
        <v>7745</v>
      </c>
      <c r="O437" t="s">
        <v>7697</v>
      </c>
      <c r="P437" t="s">
        <v>7698</v>
      </c>
      <c r="Q437" t="s">
        <v>8055</v>
      </c>
      <c r="R437">
        <v>945</v>
      </c>
      <c r="S437" t="s">
        <v>8680</v>
      </c>
      <c r="T437" t="s">
        <v>7726</v>
      </c>
      <c r="U437">
        <v>1</v>
      </c>
      <c r="V437">
        <v>4</v>
      </c>
      <c r="W437" t="s">
        <v>7702</v>
      </c>
      <c r="X437" t="s">
        <v>597</v>
      </c>
      <c r="Y437" t="s">
        <v>7703</v>
      </c>
      <c r="Z437" t="s">
        <v>8753</v>
      </c>
      <c r="AA437" t="s">
        <v>8058</v>
      </c>
      <c r="AB437" t="s">
        <v>8754</v>
      </c>
    </row>
    <row r="438" spans="1:28">
      <c r="A438" s="241">
        <v>45966</v>
      </c>
      <c r="B438" t="s">
        <v>8752</v>
      </c>
      <c r="C438" t="s">
        <v>7999</v>
      </c>
      <c r="D438" t="s">
        <v>8000</v>
      </c>
      <c r="E438" t="s">
        <v>8001</v>
      </c>
      <c r="F438">
        <v>3</v>
      </c>
      <c r="G438">
        <v>1640</v>
      </c>
      <c r="H438">
        <v>0</v>
      </c>
      <c r="I438" s="165">
        <v>4920</v>
      </c>
      <c r="J438" t="s">
        <v>7743</v>
      </c>
      <c r="K438">
        <v>1</v>
      </c>
      <c r="L438">
        <v>126</v>
      </c>
      <c r="M438" t="s">
        <v>7744</v>
      </c>
      <c r="N438" t="s">
        <v>7745</v>
      </c>
      <c r="O438" t="s">
        <v>7697</v>
      </c>
      <c r="P438" t="s">
        <v>7698</v>
      </c>
      <c r="Q438" t="s">
        <v>8055</v>
      </c>
      <c r="R438">
        <v>945</v>
      </c>
      <c r="S438" t="s">
        <v>8680</v>
      </c>
      <c r="T438" t="s">
        <v>7701</v>
      </c>
      <c r="U438">
        <v>1</v>
      </c>
      <c r="V438">
        <v>3</v>
      </c>
      <c r="W438" t="s">
        <v>7702</v>
      </c>
      <c r="X438" t="s">
        <v>597</v>
      </c>
      <c r="Y438" t="s">
        <v>7703</v>
      </c>
      <c r="Z438" t="s">
        <v>8753</v>
      </c>
      <c r="AA438" t="s">
        <v>8058</v>
      </c>
      <c r="AB438" t="s">
        <v>8754</v>
      </c>
    </row>
    <row r="439" spans="1:28">
      <c r="A439" s="241">
        <v>45966</v>
      </c>
      <c r="B439" t="s">
        <v>8752</v>
      </c>
      <c r="C439" t="s">
        <v>7848</v>
      </c>
      <c r="D439" t="s">
        <v>7849</v>
      </c>
      <c r="E439" t="s">
        <v>7850</v>
      </c>
      <c r="F439">
        <v>6</v>
      </c>
      <c r="G439">
        <v>1260.5</v>
      </c>
      <c r="H439">
        <v>0</v>
      </c>
      <c r="I439" s="165">
        <v>7563</v>
      </c>
      <c r="J439" t="s">
        <v>7743</v>
      </c>
      <c r="K439">
        <v>1</v>
      </c>
      <c r="L439">
        <v>126</v>
      </c>
      <c r="M439" t="s">
        <v>7744</v>
      </c>
      <c r="N439" t="s">
        <v>7745</v>
      </c>
      <c r="O439" t="s">
        <v>7697</v>
      </c>
      <c r="P439" t="s">
        <v>7698</v>
      </c>
      <c r="Q439" t="s">
        <v>8055</v>
      </c>
      <c r="R439">
        <v>945</v>
      </c>
      <c r="S439" t="s">
        <v>8680</v>
      </c>
      <c r="T439" t="s">
        <v>7701</v>
      </c>
      <c r="U439">
        <v>1</v>
      </c>
      <c r="V439">
        <v>6</v>
      </c>
      <c r="W439" t="s">
        <v>7702</v>
      </c>
      <c r="X439" t="s">
        <v>597</v>
      </c>
      <c r="Y439" t="s">
        <v>7703</v>
      </c>
      <c r="Z439" t="s">
        <v>8753</v>
      </c>
      <c r="AA439" t="s">
        <v>8058</v>
      </c>
      <c r="AB439" t="s">
        <v>8754</v>
      </c>
    </row>
    <row r="440" spans="1:28">
      <c r="A440" s="241">
        <v>45966</v>
      </c>
      <c r="B440" t="s">
        <v>8755</v>
      </c>
      <c r="C440" t="s">
        <v>8079</v>
      </c>
      <c r="D440" t="s">
        <v>8080</v>
      </c>
      <c r="E440" t="s">
        <v>8081</v>
      </c>
      <c r="F440">
        <v>4</v>
      </c>
      <c r="G440">
        <v>3180</v>
      </c>
      <c r="H440">
        <v>0</v>
      </c>
      <c r="I440" s="165">
        <v>12720</v>
      </c>
      <c r="J440" t="s">
        <v>7723</v>
      </c>
      <c r="K440">
        <v>1</v>
      </c>
      <c r="L440">
        <v>125</v>
      </c>
      <c r="M440" t="s">
        <v>7724</v>
      </c>
      <c r="N440" t="s">
        <v>7713</v>
      </c>
      <c r="O440" t="s">
        <v>7697</v>
      </c>
      <c r="P440" t="s">
        <v>7698</v>
      </c>
      <c r="Q440" t="s">
        <v>7725</v>
      </c>
      <c r="R440">
        <v>117</v>
      </c>
      <c r="S440" t="s">
        <v>8680</v>
      </c>
      <c r="T440" t="s">
        <v>7715</v>
      </c>
      <c r="U440">
        <v>1</v>
      </c>
      <c r="V440">
        <v>4</v>
      </c>
      <c r="W440" t="s">
        <v>7702</v>
      </c>
      <c r="X440" t="s">
        <v>613</v>
      </c>
      <c r="Y440" t="s">
        <v>7703</v>
      </c>
      <c r="Z440" t="s">
        <v>8756</v>
      </c>
      <c r="AA440" t="s">
        <v>7728</v>
      </c>
      <c r="AB440" t="s">
        <v>8757</v>
      </c>
    </row>
    <row r="441" spans="1:28">
      <c r="A441" s="241">
        <v>45966</v>
      </c>
      <c r="B441" t="s">
        <v>8755</v>
      </c>
      <c r="C441" t="s">
        <v>7883</v>
      </c>
      <c r="D441" t="s">
        <v>7884</v>
      </c>
      <c r="E441" t="s">
        <v>7885</v>
      </c>
      <c r="F441">
        <v>4</v>
      </c>
      <c r="G441">
        <v>3025.21</v>
      </c>
      <c r="H441">
        <v>0</v>
      </c>
      <c r="I441" s="165">
        <v>12100.84</v>
      </c>
      <c r="J441" t="s">
        <v>7723</v>
      </c>
      <c r="K441">
        <v>1</v>
      </c>
      <c r="L441">
        <v>125</v>
      </c>
      <c r="M441" t="s">
        <v>7724</v>
      </c>
      <c r="N441" t="s">
        <v>7713</v>
      </c>
      <c r="O441" t="s">
        <v>7697</v>
      </c>
      <c r="P441" t="s">
        <v>7698</v>
      </c>
      <c r="Q441" t="s">
        <v>7725</v>
      </c>
      <c r="R441">
        <v>117</v>
      </c>
      <c r="S441" t="s">
        <v>8680</v>
      </c>
      <c r="T441" t="s">
        <v>7715</v>
      </c>
      <c r="U441">
        <v>1</v>
      </c>
      <c r="V441">
        <v>4</v>
      </c>
      <c r="W441" t="s">
        <v>7702</v>
      </c>
      <c r="X441" t="s">
        <v>613</v>
      </c>
      <c r="Y441" t="s">
        <v>7703</v>
      </c>
      <c r="Z441" t="s">
        <v>8756</v>
      </c>
      <c r="AA441" t="s">
        <v>7728</v>
      </c>
      <c r="AB441" t="s">
        <v>8757</v>
      </c>
    </row>
    <row r="442" spans="1:28">
      <c r="A442" s="241">
        <v>45966</v>
      </c>
      <c r="B442" t="s">
        <v>8755</v>
      </c>
      <c r="C442" t="s">
        <v>7778</v>
      </c>
      <c r="D442" t="s">
        <v>7779</v>
      </c>
      <c r="E442" t="s">
        <v>7780</v>
      </c>
      <c r="F442">
        <v>1</v>
      </c>
      <c r="G442">
        <v>2668.75</v>
      </c>
      <c r="H442">
        <v>0</v>
      </c>
      <c r="I442" s="165">
        <v>2668.75</v>
      </c>
      <c r="J442" t="s">
        <v>7723</v>
      </c>
      <c r="K442">
        <v>1</v>
      </c>
      <c r="L442">
        <v>125</v>
      </c>
      <c r="M442" t="s">
        <v>7724</v>
      </c>
      <c r="N442" t="s">
        <v>7713</v>
      </c>
      <c r="O442" t="s">
        <v>7697</v>
      </c>
      <c r="P442" t="s">
        <v>7698</v>
      </c>
      <c r="Q442" t="s">
        <v>7725</v>
      </c>
      <c r="R442">
        <v>117</v>
      </c>
      <c r="S442" t="s">
        <v>8680</v>
      </c>
      <c r="T442" t="s">
        <v>7701</v>
      </c>
      <c r="U442">
        <v>1</v>
      </c>
      <c r="V442">
        <v>1</v>
      </c>
      <c r="W442" t="s">
        <v>7702</v>
      </c>
      <c r="X442" t="s">
        <v>613</v>
      </c>
      <c r="Y442" t="s">
        <v>7703</v>
      </c>
      <c r="Z442" t="s">
        <v>8756</v>
      </c>
      <c r="AA442" t="s">
        <v>7728</v>
      </c>
      <c r="AB442" t="s">
        <v>8757</v>
      </c>
    </row>
    <row r="443" spans="1:28">
      <c r="A443" s="241">
        <v>45966</v>
      </c>
      <c r="B443" t="s">
        <v>8758</v>
      </c>
      <c r="C443" t="s">
        <v>7886</v>
      </c>
      <c r="D443" t="s">
        <v>7887</v>
      </c>
      <c r="E443" t="s">
        <v>7888</v>
      </c>
      <c r="F443">
        <v>4</v>
      </c>
      <c r="G443">
        <v>3025.21</v>
      </c>
      <c r="H443">
        <v>0</v>
      </c>
      <c r="I443" s="165">
        <v>12100.84</v>
      </c>
      <c r="J443" t="s">
        <v>8295</v>
      </c>
      <c r="K443">
        <v>1</v>
      </c>
      <c r="L443">
        <v>154</v>
      </c>
      <c r="M443" t="s">
        <v>8678</v>
      </c>
      <c r="N443" t="s">
        <v>7939</v>
      </c>
      <c r="O443" t="s">
        <v>7697</v>
      </c>
      <c r="P443" t="s">
        <v>7698</v>
      </c>
      <c r="Q443" t="s">
        <v>8679</v>
      </c>
      <c r="R443">
        <v>410</v>
      </c>
      <c r="S443" t="s">
        <v>8680</v>
      </c>
      <c r="T443" t="s">
        <v>7715</v>
      </c>
      <c r="U443">
        <v>1</v>
      </c>
      <c r="V443">
        <v>4</v>
      </c>
      <c r="W443" t="s">
        <v>7702</v>
      </c>
      <c r="X443" t="s">
        <v>467</v>
      </c>
      <c r="Y443" t="s">
        <v>7703</v>
      </c>
      <c r="Z443" t="s">
        <v>8759</v>
      </c>
      <c r="AA443" t="s">
        <v>8300</v>
      </c>
      <c r="AB443" t="s">
        <v>8760</v>
      </c>
    </row>
    <row r="444" spans="1:28">
      <c r="A444" s="241">
        <v>45966</v>
      </c>
      <c r="B444" t="s">
        <v>8758</v>
      </c>
      <c r="C444" t="s">
        <v>7784</v>
      </c>
      <c r="D444" t="s">
        <v>7785</v>
      </c>
      <c r="E444" t="s">
        <v>7786</v>
      </c>
      <c r="F444">
        <v>4</v>
      </c>
      <c r="G444">
        <v>3025.21</v>
      </c>
      <c r="H444">
        <v>0</v>
      </c>
      <c r="I444" s="165">
        <v>12100.84</v>
      </c>
      <c r="J444" t="s">
        <v>8295</v>
      </c>
      <c r="K444">
        <v>1</v>
      </c>
      <c r="L444">
        <v>154</v>
      </c>
      <c r="M444" t="s">
        <v>8678</v>
      </c>
      <c r="N444" t="s">
        <v>7939</v>
      </c>
      <c r="O444" t="s">
        <v>7697</v>
      </c>
      <c r="P444" t="s">
        <v>7698</v>
      </c>
      <c r="Q444" t="s">
        <v>8679</v>
      </c>
      <c r="R444">
        <v>410</v>
      </c>
      <c r="S444" t="s">
        <v>8680</v>
      </c>
      <c r="T444" t="s">
        <v>7715</v>
      </c>
      <c r="U444">
        <v>1</v>
      </c>
      <c r="V444">
        <v>4</v>
      </c>
      <c r="W444" t="s">
        <v>7702</v>
      </c>
      <c r="X444" t="s">
        <v>467</v>
      </c>
      <c r="Y444" t="s">
        <v>7703</v>
      </c>
      <c r="Z444" t="s">
        <v>8759</v>
      </c>
      <c r="AA444" t="s">
        <v>8300</v>
      </c>
      <c r="AB444" t="s">
        <v>8760</v>
      </c>
    </row>
    <row r="445" spans="1:28">
      <c r="A445" s="241">
        <v>45966</v>
      </c>
      <c r="B445" t="s">
        <v>8758</v>
      </c>
      <c r="C445" t="s">
        <v>7781</v>
      </c>
      <c r="D445" t="s">
        <v>7782</v>
      </c>
      <c r="E445" t="s">
        <v>7783</v>
      </c>
      <c r="F445">
        <v>4</v>
      </c>
      <c r="G445">
        <v>3025.21</v>
      </c>
      <c r="H445">
        <v>0</v>
      </c>
      <c r="I445" s="165">
        <v>12100.84</v>
      </c>
      <c r="J445" t="s">
        <v>8295</v>
      </c>
      <c r="K445">
        <v>1</v>
      </c>
      <c r="L445">
        <v>154</v>
      </c>
      <c r="M445" t="s">
        <v>8678</v>
      </c>
      <c r="N445" t="s">
        <v>7939</v>
      </c>
      <c r="O445" t="s">
        <v>7697</v>
      </c>
      <c r="P445" t="s">
        <v>7698</v>
      </c>
      <c r="Q445" t="s">
        <v>8679</v>
      </c>
      <c r="R445">
        <v>410</v>
      </c>
      <c r="S445" t="s">
        <v>8680</v>
      </c>
      <c r="T445" t="s">
        <v>7715</v>
      </c>
      <c r="U445">
        <v>1</v>
      </c>
      <c r="V445">
        <v>4</v>
      </c>
      <c r="W445" t="s">
        <v>7702</v>
      </c>
      <c r="X445" t="s">
        <v>467</v>
      </c>
      <c r="Y445" t="s">
        <v>7703</v>
      </c>
      <c r="Z445" t="s">
        <v>8759</v>
      </c>
      <c r="AA445" t="s">
        <v>8300</v>
      </c>
      <c r="AB445" t="s">
        <v>8760</v>
      </c>
    </row>
    <row r="446" spans="1:28">
      <c r="A446" s="241">
        <v>45966</v>
      </c>
      <c r="B446" t="s">
        <v>8761</v>
      </c>
      <c r="C446" t="s">
        <v>7979</v>
      </c>
      <c r="D446" t="s">
        <v>7980</v>
      </c>
      <c r="E446" t="s">
        <v>7981</v>
      </c>
      <c r="F446">
        <v>12</v>
      </c>
      <c r="G446">
        <v>2647.06</v>
      </c>
      <c r="H446">
        <v>0</v>
      </c>
      <c r="I446" s="165">
        <v>31764.720000000001</v>
      </c>
      <c r="J446" t="s">
        <v>7711</v>
      </c>
      <c r="K446">
        <v>1</v>
      </c>
      <c r="L446">
        <v>156</v>
      </c>
      <c r="M446" t="s">
        <v>7712</v>
      </c>
      <c r="N446" t="s">
        <v>7713</v>
      </c>
      <c r="O446" t="s">
        <v>7697</v>
      </c>
      <c r="P446" t="s">
        <v>7698</v>
      </c>
      <c r="Q446" t="s">
        <v>8229</v>
      </c>
      <c r="R446">
        <v>509</v>
      </c>
      <c r="S446" t="s">
        <v>8680</v>
      </c>
      <c r="T446" t="s">
        <v>7715</v>
      </c>
      <c r="U446">
        <v>1</v>
      </c>
      <c r="V446">
        <v>12</v>
      </c>
      <c r="W446" t="s">
        <v>7702</v>
      </c>
      <c r="X446" t="s">
        <v>408</v>
      </c>
      <c r="Y446" t="s">
        <v>7703</v>
      </c>
      <c r="Z446" t="s">
        <v>8762</v>
      </c>
      <c r="AA446" t="s">
        <v>8231</v>
      </c>
      <c r="AB446" t="s">
        <v>8763</v>
      </c>
    </row>
    <row r="447" spans="1:28">
      <c r="A447" s="241">
        <v>45966</v>
      </c>
      <c r="B447" t="s">
        <v>8761</v>
      </c>
      <c r="C447" t="s">
        <v>7883</v>
      </c>
      <c r="D447" t="s">
        <v>7884</v>
      </c>
      <c r="E447" t="s">
        <v>7885</v>
      </c>
      <c r="F447">
        <v>2</v>
      </c>
      <c r="G447">
        <v>3025.21</v>
      </c>
      <c r="H447">
        <v>0</v>
      </c>
      <c r="I447" s="165">
        <v>6050.42</v>
      </c>
      <c r="J447" t="s">
        <v>7711</v>
      </c>
      <c r="K447">
        <v>1</v>
      </c>
      <c r="L447">
        <v>156</v>
      </c>
      <c r="M447" t="s">
        <v>7712</v>
      </c>
      <c r="N447" t="s">
        <v>7713</v>
      </c>
      <c r="O447" t="s">
        <v>7697</v>
      </c>
      <c r="P447" t="s">
        <v>7698</v>
      </c>
      <c r="Q447" t="s">
        <v>8229</v>
      </c>
      <c r="R447">
        <v>509</v>
      </c>
      <c r="S447" t="s">
        <v>8680</v>
      </c>
      <c r="T447" t="s">
        <v>7715</v>
      </c>
      <c r="U447">
        <v>1</v>
      </c>
      <c r="V447">
        <v>2</v>
      </c>
      <c r="W447" t="s">
        <v>7702</v>
      </c>
      <c r="X447" t="s">
        <v>408</v>
      </c>
      <c r="Y447" t="s">
        <v>7703</v>
      </c>
      <c r="Z447" t="s">
        <v>8762</v>
      </c>
      <c r="AA447" t="s">
        <v>8231</v>
      </c>
      <c r="AB447" t="s">
        <v>8763</v>
      </c>
    </row>
    <row r="448" spans="1:28">
      <c r="A448" s="241">
        <v>45966</v>
      </c>
      <c r="B448" t="s">
        <v>8761</v>
      </c>
      <c r="C448" t="s">
        <v>7787</v>
      </c>
      <c r="D448" t="s">
        <v>7788</v>
      </c>
      <c r="E448" t="s">
        <v>7789</v>
      </c>
      <c r="F448">
        <v>2</v>
      </c>
      <c r="G448">
        <v>3025.21</v>
      </c>
      <c r="H448">
        <v>0</v>
      </c>
      <c r="I448" s="165">
        <v>6050.42</v>
      </c>
      <c r="J448" t="s">
        <v>7711</v>
      </c>
      <c r="K448">
        <v>1</v>
      </c>
      <c r="L448">
        <v>156</v>
      </c>
      <c r="M448" t="s">
        <v>7712</v>
      </c>
      <c r="N448" t="s">
        <v>7713</v>
      </c>
      <c r="O448" t="s">
        <v>7697</v>
      </c>
      <c r="P448" t="s">
        <v>7698</v>
      </c>
      <c r="Q448" t="s">
        <v>8229</v>
      </c>
      <c r="R448">
        <v>509</v>
      </c>
      <c r="S448" t="s">
        <v>8680</v>
      </c>
      <c r="T448" t="s">
        <v>7715</v>
      </c>
      <c r="U448">
        <v>1</v>
      </c>
      <c r="V448">
        <v>2</v>
      </c>
      <c r="W448" t="s">
        <v>7702</v>
      </c>
      <c r="X448" t="s">
        <v>408</v>
      </c>
      <c r="Y448" t="s">
        <v>7703</v>
      </c>
      <c r="Z448" t="s">
        <v>8762</v>
      </c>
      <c r="AA448" t="s">
        <v>8231</v>
      </c>
      <c r="AB448" t="s">
        <v>8763</v>
      </c>
    </row>
    <row r="449" spans="1:28">
      <c r="A449" s="241">
        <v>45966</v>
      </c>
      <c r="B449" t="s">
        <v>8761</v>
      </c>
      <c r="C449" t="s">
        <v>7781</v>
      </c>
      <c r="D449" t="s">
        <v>7782</v>
      </c>
      <c r="E449" t="s">
        <v>7783</v>
      </c>
      <c r="F449">
        <v>2</v>
      </c>
      <c r="G449">
        <v>3025.21</v>
      </c>
      <c r="H449">
        <v>0</v>
      </c>
      <c r="I449" s="165">
        <v>6050.42</v>
      </c>
      <c r="J449" t="s">
        <v>7711</v>
      </c>
      <c r="K449">
        <v>1</v>
      </c>
      <c r="L449">
        <v>156</v>
      </c>
      <c r="M449" t="s">
        <v>7712</v>
      </c>
      <c r="N449" t="s">
        <v>7713</v>
      </c>
      <c r="O449" t="s">
        <v>7697</v>
      </c>
      <c r="P449" t="s">
        <v>7698</v>
      </c>
      <c r="Q449" t="s">
        <v>8229</v>
      </c>
      <c r="R449">
        <v>509</v>
      </c>
      <c r="S449" t="s">
        <v>8680</v>
      </c>
      <c r="T449" t="s">
        <v>7715</v>
      </c>
      <c r="U449">
        <v>1</v>
      </c>
      <c r="V449">
        <v>2</v>
      </c>
      <c r="W449" t="s">
        <v>7702</v>
      </c>
      <c r="X449" t="s">
        <v>408</v>
      </c>
      <c r="Y449" t="s">
        <v>7703</v>
      </c>
      <c r="Z449" t="s">
        <v>8762</v>
      </c>
      <c r="AA449" t="s">
        <v>8231</v>
      </c>
      <c r="AB449" t="s">
        <v>8763</v>
      </c>
    </row>
    <row r="450" spans="1:28">
      <c r="A450" s="241">
        <v>45966</v>
      </c>
      <c r="B450" t="s">
        <v>8761</v>
      </c>
      <c r="C450" t="s">
        <v>7860</v>
      </c>
      <c r="D450" t="s">
        <v>7861</v>
      </c>
      <c r="E450" t="s">
        <v>7862</v>
      </c>
      <c r="F450">
        <v>14</v>
      </c>
      <c r="G450">
        <v>866.2</v>
      </c>
      <c r="H450">
        <v>0</v>
      </c>
      <c r="I450" s="165">
        <v>12126.8</v>
      </c>
      <c r="J450" t="s">
        <v>7711</v>
      </c>
      <c r="K450">
        <v>1</v>
      </c>
      <c r="L450">
        <v>156</v>
      </c>
      <c r="M450" t="s">
        <v>7712</v>
      </c>
      <c r="N450" t="s">
        <v>7713</v>
      </c>
      <c r="O450" t="s">
        <v>7697</v>
      </c>
      <c r="P450" t="s">
        <v>7698</v>
      </c>
      <c r="Q450" t="s">
        <v>8229</v>
      </c>
      <c r="R450">
        <v>509</v>
      </c>
      <c r="S450" t="s">
        <v>8680</v>
      </c>
      <c r="T450" t="s">
        <v>7701</v>
      </c>
      <c r="U450">
        <v>1</v>
      </c>
      <c r="V450">
        <v>14</v>
      </c>
      <c r="W450" t="s">
        <v>7702</v>
      </c>
      <c r="X450" t="s">
        <v>408</v>
      </c>
      <c r="Y450" t="s">
        <v>7703</v>
      </c>
      <c r="Z450" t="s">
        <v>8762</v>
      </c>
      <c r="AA450" t="s">
        <v>8231</v>
      </c>
      <c r="AB450" t="s">
        <v>8763</v>
      </c>
    </row>
    <row r="451" spans="1:28">
      <c r="A451" s="241">
        <v>45966</v>
      </c>
      <c r="B451" t="s">
        <v>8764</v>
      </c>
      <c r="C451" t="s">
        <v>8283</v>
      </c>
      <c r="D451" t="s">
        <v>8284</v>
      </c>
      <c r="E451" t="s">
        <v>8285</v>
      </c>
      <c r="F451">
        <v>4</v>
      </c>
      <c r="G451">
        <v>6691.67</v>
      </c>
      <c r="H451">
        <v>0</v>
      </c>
      <c r="I451" s="165">
        <v>26766.68</v>
      </c>
      <c r="J451" t="s">
        <v>7809</v>
      </c>
      <c r="K451">
        <v>1</v>
      </c>
      <c r="L451">
        <v>125</v>
      </c>
      <c r="M451" t="s">
        <v>7724</v>
      </c>
      <c r="N451" t="s">
        <v>7713</v>
      </c>
      <c r="O451" t="s">
        <v>7697</v>
      </c>
      <c r="P451" t="s">
        <v>7698</v>
      </c>
      <c r="Q451" t="s">
        <v>8090</v>
      </c>
      <c r="R451">
        <v>113</v>
      </c>
      <c r="S451" t="s">
        <v>8680</v>
      </c>
      <c r="T451" t="s">
        <v>7811</v>
      </c>
      <c r="U451">
        <v>1</v>
      </c>
      <c r="V451">
        <v>4</v>
      </c>
      <c r="W451" t="s">
        <v>7702</v>
      </c>
      <c r="X451" t="s">
        <v>480</v>
      </c>
      <c r="Y451" t="s">
        <v>7703</v>
      </c>
      <c r="Z451" t="s">
        <v>8765</v>
      </c>
      <c r="AA451" t="s">
        <v>8092</v>
      </c>
      <c r="AB451" t="s">
        <v>8766</v>
      </c>
    </row>
    <row r="452" spans="1:28">
      <c r="A452" s="241">
        <v>45966</v>
      </c>
      <c r="B452" t="s">
        <v>8767</v>
      </c>
      <c r="C452" t="s">
        <v>7979</v>
      </c>
      <c r="D452" t="s">
        <v>7980</v>
      </c>
      <c r="E452" t="s">
        <v>7981</v>
      </c>
      <c r="F452">
        <v>6</v>
      </c>
      <c r="G452">
        <v>2647.06</v>
      </c>
      <c r="H452">
        <v>0</v>
      </c>
      <c r="I452" s="165">
        <v>15882.36</v>
      </c>
      <c r="J452" t="s">
        <v>7743</v>
      </c>
      <c r="K452">
        <v>1</v>
      </c>
      <c r="L452">
        <v>126</v>
      </c>
      <c r="M452" t="s">
        <v>7744</v>
      </c>
      <c r="N452" t="s">
        <v>7745</v>
      </c>
      <c r="O452" t="s">
        <v>7697</v>
      </c>
      <c r="P452" t="s">
        <v>7698</v>
      </c>
      <c r="Q452" t="s">
        <v>8055</v>
      </c>
      <c r="R452">
        <v>945</v>
      </c>
      <c r="S452" t="s">
        <v>8680</v>
      </c>
      <c r="T452" t="s">
        <v>7715</v>
      </c>
      <c r="U452">
        <v>1</v>
      </c>
      <c r="V452">
        <v>6</v>
      </c>
      <c r="W452" t="s">
        <v>7702</v>
      </c>
      <c r="X452" t="s">
        <v>522</v>
      </c>
      <c r="Y452" t="s">
        <v>7703</v>
      </c>
      <c r="Z452" t="s">
        <v>8768</v>
      </c>
      <c r="AA452" t="s">
        <v>8058</v>
      </c>
      <c r="AB452" t="s">
        <v>8769</v>
      </c>
    </row>
    <row r="453" spans="1:28">
      <c r="A453" s="241">
        <v>45966</v>
      </c>
      <c r="B453" t="s">
        <v>8767</v>
      </c>
      <c r="C453" t="s">
        <v>7839</v>
      </c>
      <c r="D453" t="s">
        <v>7840</v>
      </c>
      <c r="E453" t="s">
        <v>7841</v>
      </c>
      <c r="F453">
        <v>6</v>
      </c>
      <c r="G453">
        <v>2645.48</v>
      </c>
      <c r="H453">
        <v>0</v>
      </c>
      <c r="I453" s="165">
        <v>15872.88</v>
      </c>
      <c r="J453" t="s">
        <v>7743</v>
      </c>
      <c r="K453">
        <v>1</v>
      </c>
      <c r="L453">
        <v>126</v>
      </c>
      <c r="M453" t="s">
        <v>7744</v>
      </c>
      <c r="N453" t="s">
        <v>7745</v>
      </c>
      <c r="O453" t="s">
        <v>7697</v>
      </c>
      <c r="P453" t="s">
        <v>7698</v>
      </c>
      <c r="Q453" t="s">
        <v>8055</v>
      </c>
      <c r="R453">
        <v>945</v>
      </c>
      <c r="S453" t="s">
        <v>8680</v>
      </c>
      <c r="T453" t="s">
        <v>7715</v>
      </c>
      <c r="U453">
        <v>1</v>
      </c>
      <c r="V453">
        <v>6</v>
      </c>
      <c r="W453" t="s">
        <v>7702</v>
      </c>
      <c r="X453" t="s">
        <v>522</v>
      </c>
      <c r="Y453" t="s">
        <v>7703</v>
      </c>
      <c r="Z453" t="s">
        <v>8768</v>
      </c>
      <c r="AA453" t="s">
        <v>8058</v>
      </c>
      <c r="AB453" t="s">
        <v>8769</v>
      </c>
    </row>
    <row r="454" spans="1:28">
      <c r="A454" s="241">
        <v>45966</v>
      </c>
      <c r="B454" t="s">
        <v>8767</v>
      </c>
      <c r="C454" t="s">
        <v>7822</v>
      </c>
      <c r="D454" t="s">
        <v>7823</v>
      </c>
      <c r="E454" t="s">
        <v>7824</v>
      </c>
      <c r="F454">
        <v>3</v>
      </c>
      <c r="G454">
        <v>3025.21</v>
      </c>
      <c r="H454">
        <v>0</v>
      </c>
      <c r="I454" s="165">
        <v>9075.6299999999992</v>
      </c>
      <c r="J454" t="s">
        <v>7743</v>
      </c>
      <c r="K454">
        <v>1</v>
      </c>
      <c r="L454">
        <v>126</v>
      </c>
      <c r="M454" t="s">
        <v>7744</v>
      </c>
      <c r="N454" t="s">
        <v>7745</v>
      </c>
      <c r="O454" t="s">
        <v>7697</v>
      </c>
      <c r="P454" t="s">
        <v>7698</v>
      </c>
      <c r="Q454" t="s">
        <v>8055</v>
      </c>
      <c r="R454">
        <v>945</v>
      </c>
      <c r="S454" t="s">
        <v>8680</v>
      </c>
      <c r="T454" t="s">
        <v>7715</v>
      </c>
      <c r="U454">
        <v>1</v>
      </c>
      <c r="V454">
        <v>3</v>
      </c>
      <c r="W454" t="s">
        <v>7702</v>
      </c>
      <c r="X454" t="s">
        <v>522</v>
      </c>
      <c r="Y454" t="s">
        <v>7703</v>
      </c>
      <c r="Z454" t="s">
        <v>8768</v>
      </c>
      <c r="AA454" t="s">
        <v>8058</v>
      </c>
      <c r="AB454" t="s">
        <v>8769</v>
      </c>
    </row>
    <row r="455" spans="1:28">
      <c r="A455" s="241">
        <v>45966</v>
      </c>
      <c r="B455" t="s">
        <v>8767</v>
      </c>
      <c r="C455" t="s">
        <v>8563</v>
      </c>
      <c r="D455" t="s">
        <v>8564</v>
      </c>
      <c r="E455" t="s">
        <v>8565</v>
      </c>
      <c r="F455">
        <v>3</v>
      </c>
      <c r="G455">
        <v>4659</v>
      </c>
      <c r="H455">
        <v>0</v>
      </c>
      <c r="I455" s="165">
        <v>13977</v>
      </c>
      <c r="J455" t="s">
        <v>7743</v>
      </c>
      <c r="K455">
        <v>1</v>
      </c>
      <c r="L455">
        <v>126</v>
      </c>
      <c r="M455" t="s">
        <v>7744</v>
      </c>
      <c r="N455" t="s">
        <v>7745</v>
      </c>
      <c r="O455" t="s">
        <v>7697</v>
      </c>
      <c r="P455" t="s">
        <v>7698</v>
      </c>
      <c r="Q455" t="s">
        <v>8055</v>
      </c>
      <c r="R455">
        <v>945</v>
      </c>
      <c r="S455" t="s">
        <v>8680</v>
      </c>
      <c r="T455" t="s">
        <v>7715</v>
      </c>
      <c r="U455">
        <v>1</v>
      </c>
      <c r="V455">
        <v>3</v>
      </c>
      <c r="W455" t="s">
        <v>7702</v>
      </c>
      <c r="X455" t="s">
        <v>522</v>
      </c>
      <c r="Y455" t="s">
        <v>7703</v>
      </c>
      <c r="Z455" t="s">
        <v>8768</v>
      </c>
      <c r="AA455" t="s">
        <v>8058</v>
      </c>
      <c r="AB455" t="s">
        <v>8769</v>
      </c>
    </row>
    <row r="456" spans="1:28">
      <c r="A456" s="241">
        <v>45966</v>
      </c>
      <c r="B456" t="s">
        <v>8770</v>
      </c>
      <c r="C456" t="s">
        <v>7733</v>
      </c>
      <c r="D456" t="s">
        <v>7734</v>
      </c>
      <c r="E456" t="s">
        <v>7735</v>
      </c>
      <c r="F456">
        <v>10</v>
      </c>
      <c r="G456">
        <v>1344.54</v>
      </c>
      <c r="H456">
        <v>0</v>
      </c>
      <c r="I456" s="165">
        <v>13445.4</v>
      </c>
      <c r="J456" t="s">
        <v>8771</v>
      </c>
      <c r="K456">
        <v>1</v>
      </c>
      <c r="L456">
        <v>125</v>
      </c>
      <c r="M456" t="s">
        <v>7724</v>
      </c>
      <c r="N456" t="s">
        <v>7713</v>
      </c>
      <c r="O456" t="s">
        <v>7697</v>
      </c>
      <c r="P456" t="s">
        <v>7698</v>
      </c>
      <c r="Q456" t="s">
        <v>7795</v>
      </c>
      <c r="R456">
        <v>102</v>
      </c>
      <c r="S456" t="s">
        <v>8680</v>
      </c>
      <c r="T456" t="s">
        <v>7701</v>
      </c>
      <c r="U456">
        <v>1</v>
      </c>
      <c r="V456">
        <v>10</v>
      </c>
      <c r="W456" t="s">
        <v>7702</v>
      </c>
      <c r="X456" t="s">
        <v>430</v>
      </c>
      <c r="Y456" t="s">
        <v>7703</v>
      </c>
      <c r="Z456" t="s">
        <v>8772</v>
      </c>
      <c r="AA456" t="s">
        <v>7797</v>
      </c>
      <c r="AB456" t="s">
        <v>8773</v>
      </c>
    </row>
    <row r="457" spans="1:28">
      <c r="A457" s="241">
        <v>45966</v>
      </c>
      <c r="B457" t="s">
        <v>8683</v>
      </c>
      <c r="C457" t="s">
        <v>7778</v>
      </c>
      <c r="D457" t="s">
        <v>7779</v>
      </c>
      <c r="E457" t="s">
        <v>7780</v>
      </c>
      <c r="F457">
        <v>3</v>
      </c>
      <c r="G457">
        <v>2668.75</v>
      </c>
      <c r="H457">
        <v>0</v>
      </c>
      <c r="I457" s="165">
        <v>8006.25</v>
      </c>
      <c r="J457" t="s">
        <v>8213</v>
      </c>
      <c r="K457">
        <v>1</v>
      </c>
      <c r="L457">
        <v>9</v>
      </c>
      <c r="M457" t="s">
        <v>8684</v>
      </c>
      <c r="N457" t="s">
        <v>7696</v>
      </c>
      <c r="O457" t="s">
        <v>7697</v>
      </c>
      <c r="P457" t="s">
        <v>7698</v>
      </c>
      <c r="Q457" t="s">
        <v>8685</v>
      </c>
      <c r="R457">
        <v>714</v>
      </c>
      <c r="S457" t="s">
        <v>8680</v>
      </c>
      <c r="T457" t="s">
        <v>7701</v>
      </c>
      <c r="U457">
        <v>1</v>
      </c>
      <c r="V457">
        <v>3</v>
      </c>
      <c r="W457" t="s">
        <v>7702</v>
      </c>
      <c r="X457" t="s">
        <v>8686</v>
      </c>
      <c r="Y457" t="s">
        <v>7703</v>
      </c>
      <c r="Z457" t="s">
        <v>8687</v>
      </c>
      <c r="AA457" t="s">
        <v>8688</v>
      </c>
      <c r="AB457" t="s">
        <v>8689</v>
      </c>
    </row>
    <row r="458" spans="1:28">
      <c r="A458" s="241">
        <v>45966</v>
      </c>
      <c r="B458" t="s">
        <v>8774</v>
      </c>
      <c r="C458" t="s">
        <v>7787</v>
      </c>
      <c r="D458" t="s">
        <v>7788</v>
      </c>
      <c r="E458" t="s">
        <v>7789</v>
      </c>
      <c r="F458">
        <v>4</v>
      </c>
      <c r="G458">
        <v>3025.21</v>
      </c>
      <c r="H458">
        <v>0</v>
      </c>
      <c r="I458" s="165">
        <v>12100.84</v>
      </c>
      <c r="J458" t="s">
        <v>8771</v>
      </c>
      <c r="K458">
        <v>1</v>
      </c>
      <c r="L458">
        <v>125</v>
      </c>
      <c r="M458" t="s">
        <v>7724</v>
      </c>
      <c r="N458" t="s">
        <v>7713</v>
      </c>
      <c r="O458" t="s">
        <v>7697</v>
      </c>
      <c r="P458" t="s">
        <v>7698</v>
      </c>
      <c r="Q458" t="s">
        <v>7795</v>
      </c>
      <c r="R458">
        <v>102</v>
      </c>
      <c r="S458" t="s">
        <v>8680</v>
      </c>
      <c r="T458" t="s">
        <v>7715</v>
      </c>
      <c r="U458">
        <v>1</v>
      </c>
      <c r="V458">
        <v>4</v>
      </c>
      <c r="W458" t="s">
        <v>7702</v>
      </c>
      <c r="X458" t="s">
        <v>379</v>
      </c>
      <c r="Y458" t="s">
        <v>7703</v>
      </c>
      <c r="Z458" t="s">
        <v>8775</v>
      </c>
      <c r="AA458" t="s">
        <v>7797</v>
      </c>
      <c r="AB458" t="s">
        <v>8776</v>
      </c>
    </row>
    <row r="459" spans="1:28">
      <c r="A459" s="241">
        <v>45966</v>
      </c>
      <c r="B459" t="s">
        <v>8777</v>
      </c>
      <c r="C459" t="s">
        <v>7736</v>
      </c>
      <c r="D459" t="s">
        <v>7737</v>
      </c>
      <c r="E459" t="s">
        <v>7738</v>
      </c>
      <c r="F459">
        <v>3</v>
      </c>
      <c r="G459">
        <v>6422.4</v>
      </c>
      <c r="H459">
        <v>0</v>
      </c>
      <c r="I459" s="165">
        <v>19267.2</v>
      </c>
      <c r="J459" t="s">
        <v>7723</v>
      </c>
      <c r="K459">
        <v>1</v>
      </c>
      <c r="L459">
        <v>125</v>
      </c>
      <c r="M459" t="s">
        <v>7724</v>
      </c>
      <c r="N459" t="s">
        <v>7713</v>
      </c>
      <c r="O459" t="s">
        <v>7697</v>
      </c>
      <c r="P459" t="s">
        <v>7698</v>
      </c>
      <c r="Q459" t="s">
        <v>7725</v>
      </c>
      <c r="R459">
        <v>117</v>
      </c>
      <c r="S459" t="s">
        <v>8680</v>
      </c>
      <c r="T459" t="s">
        <v>7701</v>
      </c>
      <c r="U459">
        <v>1</v>
      </c>
      <c r="V459">
        <v>3</v>
      </c>
      <c r="W459" t="s">
        <v>7702</v>
      </c>
      <c r="X459" t="s">
        <v>519</v>
      </c>
      <c r="Y459" t="s">
        <v>7703</v>
      </c>
      <c r="Z459" t="s">
        <v>8778</v>
      </c>
      <c r="AA459" t="s">
        <v>7728</v>
      </c>
      <c r="AB459" t="s">
        <v>8779</v>
      </c>
    </row>
    <row r="460" spans="1:28">
      <c r="A460" s="241">
        <v>45966</v>
      </c>
      <c r="B460" t="s">
        <v>8780</v>
      </c>
      <c r="C460" t="s">
        <v>7720</v>
      </c>
      <c r="D460" t="s">
        <v>7721</v>
      </c>
      <c r="E460" t="s">
        <v>7722</v>
      </c>
      <c r="F460">
        <v>1</v>
      </c>
      <c r="G460">
        <v>11900</v>
      </c>
      <c r="H460">
        <v>357</v>
      </c>
      <c r="I460" s="165">
        <v>11543</v>
      </c>
      <c r="J460" t="s">
        <v>7723</v>
      </c>
      <c r="K460">
        <v>1</v>
      </c>
      <c r="L460">
        <v>125</v>
      </c>
      <c r="M460" t="s">
        <v>7724</v>
      </c>
      <c r="N460" t="s">
        <v>7713</v>
      </c>
      <c r="O460" t="s">
        <v>7697</v>
      </c>
      <c r="P460" t="s">
        <v>7698</v>
      </c>
      <c r="Q460" t="s">
        <v>7725</v>
      </c>
      <c r="R460">
        <v>117</v>
      </c>
      <c r="S460" t="s">
        <v>8680</v>
      </c>
      <c r="T460" t="s">
        <v>7726</v>
      </c>
      <c r="U460">
        <v>1</v>
      </c>
      <c r="V460">
        <v>1</v>
      </c>
      <c r="W460" t="s">
        <v>7702</v>
      </c>
      <c r="X460" t="s">
        <v>582</v>
      </c>
      <c r="Y460" t="s">
        <v>7703</v>
      </c>
      <c r="Z460" t="s">
        <v>8781</v>
      </c>
      <c r="AA460" t="s">
        <v>7728</v>
      </c>
      <c r="AB460" t="s">
        <v>8782</v>
      </c>
    </row>
    <row r="461" spans="1:28">
      <c r="A461" s="241">
        <v>45966</v>
      </c>
      <c r="B461" t="s">
        <v>8783</v>
      </c>
      <c r="C461" t="s">
        <v>7883</v>
      </c>
      <c r="D461" t="s">
        <v>7884</v>
      </c>
      <c r="E461" t="s">
        <v>7885</v>
      </c>
      <c r="F461">
        <v>2</v>
      </c>
      <c r="G461">
        <v>3025.21</v>
      </c>
      <c r="H461">
        <v>0</v>
      </c>
      <c r="I461" s="165">
        <v>6050.42</v>
      </c>
      <c r="J461" t="s">
        <v>7851</v>
      </c>
      <c r="K461">
        <v>1</v>
      </c>
      <c r="L461">
        <v>126</v>
      </c>
      <c r="M461" t="s">
        <v>7744</v>
      </c>
      <c r="N461" t="s">
        <v>7745</v>
      </c>
      <c r="O461" t="s">
        <v>7697</v>
      </c>
      <c r="P461" t="s">
        <v>7698</v>
      </c>
      <c r="Q461" t="s">
        <v>8694</v>
      </c>
      <c r="R461">
        <v>933</v>
      </c>
      <c r="S461" t="s">
        <v>8680</v>
      </c>
      <c r="T461" t="s">
        <v>7715</v>
      </c>
      <c r="U461">
        <v>1</v>
      </c>
      <c r="V461">
        <v>2</v>
      </c>
      <c r="W461" t="s">
        <v>7702</v>
      </c>
      <c r="X461" t="s">
        <v>501</v>
      </c>
      <c r="Y461" t="s">
        <v>7703</v>
      </c>
      <c r="Z461" t="s">
        <v>8784</v>
      </c>
      <c r="AA461" t="s">
        <v>8696</v>
      </c>
      <c r="AB461" t="s">
        <v>8171</v>
      </c>
    </row>
    <row r="462" spans="1:28">
      <c r="A462" s="241">
        <v>45966</v>
      </c>
      <c r="B462" t="s">
        <v>8783</v>
      </c>
      <c r="C462" t="s">
        <v>7886</v>
      </c>
      <c r="D462" t="s">
        <v>7887</v>
      </c>
      <c r="E462" t="s">
        <v>7888</v>
      </c>
      <c r="F462">
        <v>2</v>
      </c>
      <c r="G462">
        <v>3025.21</v>
      </c>
      <c r="H462">
        <v>0</v>
      </c>
      <c r="I462" s="165">
        <v>6050.42</v>
      </c>
      <c r="J462" t="s">
        <v>7851</v>
      </c>
      <c r="K462">
        <v>1</v>
      </c>
      <c r="L462">
        <v>126</v>
      </c>
      <c r="M462" t="s">
        <v>7744</v>
      </c>
      <c r="N462" t="s">
        <v>7745</v>
      </c>
      <c r="O462" t="s">
        <v>7697</v>
      </c>
      <c r="P462" t="s">
        <v>7698</v>
      </c>
      <c r="Q462" t="s">
        <v>8694</v>
      </c>
      <c r="R462">
        <v>933</v>
      </c>
      <c r="S462" t="s">
        <v>8680</v>
      </c>
      <c r="T462" t="s">
        <v>7715</v>
      </c>
      <c r="U462">
        <v>1</v>
      </c>
      <c r="V462">
        <v>2</v>
      </c>
      <c r="W462" t="s">
        <v>7702</v>
      </c>
      <c r="X462" t="s">
        <v>501</v>
      </c>
      <c r="Y462" t="s">
        <v>7703</v>
      </c>
      <c r="Z462" t="s">
        <v>8784</v>
      </c>
      <c r="AA462" t="s">
        <v>8696</v>
      </c>
      <c r="AB462" t="s">
        <v>8171</v>
      </c>
    </row>
    <row r="463" spans="1:28">
      <c r="A463" s="241">
        <v>45966</v>
      </c>
      <c r="B463" t="s">
        <v>8783</v>
      </c>
      <c r="C463" t="s">
        <v>7787</v>
      </c>
      <c r="D463" t="s">
        <v>7788</v>
      </c>
      <c r="E463" t="s">
        <v>7789</v>
      </c>
      <c r="F463">
        <v>2</v>
      </c>
      <c r="G463">
        <v>3025.21</v>
      </c>
      <c r="H463">
        <v>0</v>
      </c>
      <c r="I463" s="165">
        <v>6050.42</v>
      </c>
      <c r="J463" t="s">
        <v>7851</v>
      </c>
      <c r="K463">
        <v>1</v>
      </c>
      <c r="L463">
        <v>126</v>
      </c>
      <c r="M463" t="s">
        <v>7744</v>
      </c>
      <c r="N463" t="s">
        <v>7745</v>
      </c>
      <c r="O463" t="s">
        <v>7697</v>
      </c>
      <c r="P463" t="s">
        <v>7698</v>
      </c>
      <c r="Q463" t="s">
        <v>8694</v>
      </c>
      <c r="R463">
        <v>933</v>
      </c>
      <c r="S463" t="s">
        <v>8680</v>
      </c>
      <c r="T463" t="s">
        <v>7715</v>
      </c>
      <c r="U463">
        <v>1</v>
      </c>
      <c r="V463">
        <v>2</v>
      </c>
      <c r="W463" t="s">
        <v>7702</v>
      </c>
      <c r="X463" t="s">
        <v>501</v>
      </c>
      <c r="Y463" t="s">
        <v>7703</v>
      </c>
      <c r="Z463" t="s">
        <v>8784</v>
      </c>
      <c r="AA463" t="s">
        <v>8696</v>
      </c>
      <c r="AB463" t="s">
        <v>8171</v>
      </c>
    </row>
    <row r="464" spans="1:28">
      <c r="A464" s="241">
        <v>45966</v>
      </c>
      <c r="B464" t="s">
        <v>8783</v>
      </c>
      <c r="C464" t="s">
        <v>7784</v>
      </c>
      <c r="D464" t="s">
        <v>7785</v>
      </c>
      <c r="E464" t="s">
        <v>7786</v>
      </c>
      <c r="F464">
        <v>2</v>
      </c>
      <c r="G464">
        <v>3025.21</v>
      </c>
      <c r="H464">
        <v>0</v>
      </c>
      <c r="I464" s="165">
        <v>6050.42</v>
      </c>
      <c r="J464" t="s">
        <v>7851</v>
      </c>
      <c r="K464">
        <v>1</v>
      </c>
      <c r="L464">
        <v>126</v>
      </c>
      <c r="M464" t="s">
        <v>7744</v>
      </c>
      <c r="N464" t="s">
        <v>7745</v>
      </c>
      <c r="O464" t="s">
        <v>7697</v>
      </c>
      <c r="P464" t="s">
        <v>7698</v>
      </c>
      <c r="Q464" t="s">
        <v>8694</v>
      </c>
      <c r="R464">
        <v>933</v>
      </c>
      <c r="S464" t="s">
        <v>8680</v>
      </c>
      <c r="T464" t="s">
        <v>7715</v>
      </c>
      <c r="U464">
        <v>1</v>
      </c>
      <c r="V464">
        <v>2</v>
      </c>
      <c r="W464" t="s">
        <v>7702</v>
      </c>
      <c r="X464" t="s">
        <v>501</v>
      </c>
      <c r="Y464" t="s">
        <v>7703</v>
      </c>
      <c r="Z464" t="s">
        <v>8784</v>
      </c>
      <c r="AA464" t="s">
        <v>8696</v>
      </c>
      <c r="AB464" t="s">
        <v>8171</v>
      </c>
    </row>
    <row r="465" spans="1:28">
      <c r="A465" s="241">
        <v>45966</v>
      </c>
      <c r="B465" t="s">
        <v>8783</v>
      </c>
      <c r="C465" t="s">
        <v>7781</v>
      </c>
      <c r="D465" t="s">
        <v>7782</v>
      </c>
      <c r="E465" t="s">
        <v>7783</v>
      </c>
      <c r="F465">
        <v>2</v>
      </c>
      <c r="G465">
        <v>3025.21</v>
      </c>
      <c r="H465">
        <v>0</v>
      </c>
      <c r="I465" s="165">
        <v>6050.42</v>
      </c>
      <c r="J465" t="s">
        <v>7851</v>
      </c>
      <c r="K465">
        <v>1</v>
      </c>
      <c r="L465">
        <v>126</v>
      </c>
      <c r="M465" t="s">
        <v>7744</v>
      </c>
      <c r="N465" t="s">
        <v>7745</v>
      </c>
      <c r="O465" t="s">
        <v>7697</v>
      </c>
      <c r="P465" t="s">
        <v>7698</v>
      </c>
      <c r="Q465" t="s">
        <v>8694</v>
      </c>
      <c r="R465">
        <v>933</v>
      </c>
      <c r="S465" t="s">
        <v>8680</v>
      </c>
      <c r="T465" t="s">
        <v>7715</v>
      </c>
      <c r="U465">
        <v>1</v>
      </c>
      <c r="V465">
        <v>2</v>
      </c>
      <c r="W465" t="s">
        <v>7702</v>
      </c>
      <c r="X465" t="s">
        <v>501</v>
      </c>
      <c r="Y465" t="s">
        <v>7703</v>
      </c>
      <c r="Z465" t="s">
        <v>8784</v>
      </c>
      <c r="AA465" t="s">
        <v>8696</v>
      </c>
      <c r="AB465" t="s">
        <v>8171</v>
      </c>
    </row>
    <row r="466" spans="1:28">
      <c r="A466" s="241">
        <v>45966</v>
      </c>
      <c r="B466" t="s">
        <v>8785</v>
      </c>
      <c r="C466" t="s">
        <v>7973</v>
      </c>
      <c r="D466" t="s">
        <v>7974</v>
      </c>
      <c r="E466" t="s">
        <v>7975</v>
      </c>
      <c r="F466">
        <v>2</v>
      </c>
      <c r="G466">
        <v>3400</v>
      </c>
      <c r="H466">
        <v>0</v>
      </c>
      <c r="I466" s="165">
        <v>6800</v>
      </c>
      <c r="J466" t="s">
        <v>7757</v>
      </c>
      <c r="K466">
        <v>1</v>
      </c>
      <c r="L466">
        <v>125</v>
      </c>
      <c r="M466" t="s">
        <v>7724</v>
      </c>
      <c r="N466" t="s">
        <v>7713</v>
      </c>
      <c r="O466" t="s">
        <v>7697</v>
      </c>
      <c r="P466" t="s">
        <v>7698</v>
      </c>
      <c r="Q466" t="s">
        <v>7768</v>
      </c>
      <c r="R466">
        <v>115</v>
      </c>
      <c r="S466" t="s">
        <v>8680</v>
      </c>
      <c r="T466" t="s">
        <v>7715</v>
      </c>
      <c r="U466">
        <v>1</v>
      </c>
      <c r="V466">
        <v>2</v>
      </c>
      <c r="W466" t="s">
        <v>7702</v>
      </c>
      <c r="X466" t="s">
        <v>581</v>
      </c>
      <c r="Y466" t="s">
        <v>7703</v>
      </c>
      <c r="Z466" t="s">
        <v>8786</v>
      </c>
      <c r="AA466" t="s">
        <v>7772</v>
      </c>
      <c r="AB466" t="s">
        <v>8787</v>
      </c>
    </row>
    <row r="467" spans="1:28">
      <c r="A467" s="241">
        <v>45966</v>
      </c>
      <c r="B467" t="s">
        <v>8785</v>
      </c>
      <c r="C467" t="s">
        <v>7750</v>
      </c>
      <c r="D467" t="s">
        <v>7751</v>
      </c>
      <c r="E467" t="s">
        <v>7752</v>
      </c>
      <c r="F467">
        <v>1</v>
      </c>
      <c r="G467">
        <v>12000</v>
      </c>
      <c r="H467">
        <v>0</v>
      </c>
      <c r="I467" s="165">
        <v>12000</v>
      </c>
      <c r="J467" t="s">
        <v>7757</v>
      </c>
      <c r="K467">
        <v>1</v>
      </c>
      <c r="L467">
        <v>125</v>
      </c>
      <c r="M467" t="s">
        <v>7724</v>
      </c>
      <c r="N467" t="s">
        <v>7713</v>
      </c>
      <c r="O467" t="s">
        <v>7697</v>
      </c>
      <c r="P467" t="s">
        <v>7698</v>
      </c>
      <c r="Q467" t="s">
        <v>7768</v>
      </c>
      <c r="R467">
        <v>115</v>
      </c>
      <c r="S467" t="s">
        <v>8680</v>
      </c>
      <c r="T467" t="s">
        <v>7715</v>
      </c>
      <c r="U467">
        <v>1</v>
      </c>
      <c r="V467">
        <v>1</v>
      </c>
      <c r="W467" t="s">
        <v>7702</v>
      </c>
      <c r="X467" t="s">
        <v>581</v>
      </c>
      <c r="Y467" t="s">
        <v>7703</v>
      </c>
      <c r="Z467" t="s">
        <v>8786</v>
      </c>
      <c r="AA467" t="s">
        <v>7772</v>
      </c>
      <c r="AB467" t="s">
        <v>8787</v>
      </c>
    </row>
    <row r="468" spans="1:28">
      <c r="A468" s="241">
        <v>45966</v>
      </c>
      <c r="B468" t="s">
        <v>8788</v>
      </c>
      <c r="C468" t="s">
        <v>7787</v>
      </c>
      <c r="D468" t="s">
        <v>7788</v>
      </c>
      <c r="E468" t="s">
        <v>7789</v>
      </c>
      <c r="F468">
        <v>6</v>
      </c>
      <c r="G468">
        <v>3025.21</v>
      </c>
      <c r="H468">
        <v>0</v>
      </c>
      <c r="I468" s="165">
        <v>18151.259999999998</v>
      </c>
      <c r="J468" t="s">
        <v>7757</v>
      </c>
      <c r="K468">
        <v>1</v>
      </c>
      <c r="L468">
        <v>125</v>
      </c>
      <c r="M468" t="s">
        <v>7724</v>
      </c>
      <c r="N468" t="s">
        <v>7713</v>
      </c>
      <c r="O468" t="s">
        <v>7697</v>
      </c>
      <c r="P468" t="s">
        <v>7698</v>
      </c>
      <c r="Q468" t="s">
        <v>7768</v>
      </c>
      <c r="R468">
        <v>115</v>
      </c>
      <c r="S468" t="s">
        <v>8680</v>
      </c>
      <c r="T468" t="s">
        <v>7715</v>
      </c>
      <c r="U468">
        <v>1</v>
      </c>
      <c r="V468">
        <v>6</v>
      </c>
      <c r="W468" t="s">
        <v>7702</v>
      </c>
      <c r="X468" t="s">
        <v>583</v>
      </c>
      <c r="Y468" t="s">
        <v>7703</v>
      </c>
      <c r="Z468" t="s">
        <v>8789</v>
      </c>
      <c r="AA468" t="s">
        <v>7772</v>
      </c>
      <c r="AB468" t="s">
        <v>8491</v>
      </c>
    </row>
    <row r="469" spans="1:28">
      <c r="A469" s="241">
        <v>45966</v>
      </c>
      <c r="B469" t="s">
        <v>8790</v>
      </c>
      <c r="C469" t="s">
        <v>7750</v>
      </c>
      <c r="D469" t="s">
        <v>7751</v>
      </c>
      <c r="E469" t="s">
        <v>7752</v>
      </c>
      <c r="F469">
        <v>2</v>
      </c>
      <c r="G469">
        <v>12000</v>
      </c>
      <c r="H469">
        <v>0</v>
      </c>
      <c r="I469" s="165">
        <v>24000</v>
      </c>
      <c r="J469" t="s">
        <v>8271</v>
      </c>
      <c r="K469">
        <v>1</v>
      </c>
      <c r="L469">
        <v>126</v>
      </c>
      <c r="M469" t="s">
        <v>7744</v>
      </c>
      <c r="N469" t="s">
        <v>7745</v>
      </c>
      <c r="O469" t="s">
        <v>7697</v>
      </c>
      <c r="P469" t="s">
        <v>7698</v>
      </c>
      <c r="Q469" t="s">
        <v>8272</v>
      </c>
      <c r="R469">
        <v>935</v>
      </c>
      <c r="S469" t="s">
        <v>8680</v>
      </c>
      <c r="T469" t="s">
        <v>7715</v>
      </c>
      <c r="U469">
        <v>1</v>
      </c>
      <c r="V469">
        <v>2</v>
      </c>
      <c r="W469" t="s">
        <v>7702</v>
      </c>
      <c r="X469" t="s">
        <v>433</v>
      </c>
      <c r="Y469" t="s">
        <v>7703</v>
      </c>
      <c r="Z469" t="s">
        <v>8791</v>
      </c>
      <c r="AA469" t="s">
        <v>8274</v>
      </c>
      <c r="AB469" t="s">
        <v>8792</v>
      </c>
    </row>
    <row r="470" spans="1:28">
      <c r="A470" s="241">
        <v>45966</v>
      </c>
      <c r="B470" t="s">
        <v>8790</v>
      </c>
      <c r="C470" t="s">
        <v>7730</v>
      </c>
      <c r="D470" t="s">
        <v>7731</v>
      </c>
      <c r="E470" t="s">
        <v>7732</v>
      </c>
      <c r="F470">
        <v>1</v>
      </c>
      <c r="G470">
        <v>8991.6</v>
      </c>
      <c r="H470">
        <v>449.58</v>
      </c>
      <c r="I470" s="165">
        <v>8542.02</v>
      </c>
      <c r="J470" t="s">
        <v>8271</v>
      </c>
      <c r="K470">
        <v>1</v>
      </c>
      <c r="L470">
        <v>126</v>
      </c>
      <c r="M470" t="s">
        <v>7744</v>
      </c>
      <c r="N470" t="s">
        <v>7745</v>
      </c>
      <c r="O470" t="s">
        <v>7697</v>
      </c>
      <c r="P470" t="s">
        <v>7698</v>
      </c>
      <c r="Q470" t="s">
        <v>8272</v>
      </c>
      <c r="R470">
        <v>935</v>
      </c>
      <c r="S470" t="s">
        <v>8680</v>
      </c>
      <c r="T470" t="s">
        <v>7715</v>
      </c>
      <c r="U470">
        <v>1</v>
      </c>
      <c r="V470">
        <v>1</v>
      </c>
      <c r="W470" t="s">
        <v>7702</v>
      </c>
      <c r="X470" t="s">
        <v>433</v>
      </c>
      <c r="Y470" t="s">
        <v>7703</v>
      </c>
      <c r="Z470" t="s">
        <v>8791</v>
      </c>
      <c r="AA470" t="s">
        <v>8274</v>
      </c>
      <c r="AB470" t="s">
        <v>8792</v>
      </c>
    </row>
    <row r="471" spans="1:28">
      <c r="A471" s="241">
        <v>45966</v>
      </c>
      <c r="B471" t="s">
        <v>8790</v>
      </c>
      <c r="C471" t="s">
        <v>8079</v>
      </c>
      <c r="D471" t="s">
        <v>8080</v>
      </c>
      <c r="E471" t="s">
        <v>8081</v>
      </c>
      <c r="F471">
        <v>1</v>
      </c>
      <c r="G471">
        <v>3180</v>
      </c>
      <c r="H471">
        <v>0</v>
      </c>
      <c r="I471" s="165">
        <v>3180</v>
      </c>
      <c r="J471" t="s">
        <v>8271</v>
      </c>
      <c r="K471">
        <v>1</v>
      </c>
      <c r="L471">
        <v>126</v>
      </c>
      <c r="M471" t="s">
        <v>7744</v>
      </c>
      <c r="N471" t="s">
        <v>7745</v>
      </c>
      <c r="O471" t="s">
        <v>7697</v>
      </c>
      <c r="P471" t="s">
        <v>7698</v>
      </c>
      <c r="Q471" t="s">
        <v>8272</v>
      </c>
      <c r="R471">
        <v>935</v>
      </c>
      <c r="S471" t="s">
        <v>8680</v>
      </c>
      <c r="T471" t="s">
        <v>7715</v>
      </c>
      <c r="U471">
        <v>1</v>
      </c>
      <c r="V471">
        <v>1</v>
      </c>
      <c r="W471" t="s">
        <v>7702</v>
      </c>
      <c r="X471" t="s">
        <v>433</v>
      </c>
      <c r="Y471" t="s">
        <v>7703</v>
      </c>
      <c r="Z471" t="s">
        <v>8791</v>
      </c>
      <c r="AA471" t="s">
        <v>8274</v>
      </c>
      <c r="AB471" t="s">
        <v>8792</v>
      </c>
    </row>
    <row r="472" spans="1:28">
      <c r="A472" s="241">
        <v>45966</v>
      </c>
      <c r="B472" t="s">
        <v>8793</v>
      </c>
      <c r="C472" t="s">
        <v>7848</v>
      </c>
      <c r="D472" t="s">
        <v>7849</v>
      </c>
      <c r="E472" t="s">
        <v>7850</v>
      </c>
      <c r="F472">
        <v>6</v>
      </c>
      <c r="G472">
        <v>1260.5</v>
      </c>
      <c r="H472">
        <v>0</v>
      </c>
      <c r="I472" s="165">
        <v>7563</v>
      </c>
      <c r="J472" t="s">
        <v>7842</v>
      </c>
      <c r="K472">
        <v>1</v>
      </c>
      <c r="L472">
        <v>126</v>
      </c>
      <c r="M472" t="s">
        <v>7744</v>
      </c>
      <c r="N472" t="s">
        <v>7745</v>
      </c>
      <c r="O472" t="s">
        <v>7697</v>
      </c>
      <c r="P472" t="s">
        <v>7698</v>
      </c>
      <c r="Q472" t="s">
        <v>7843</v>
      </c>
      <c r="R472">
        <v>908</v>
      </c>
      <c r="S472" t="s">
        <v>8680</v>
      </c>
      <c r="T472" t="s">
        <v>7701</v>
      </c>
      <c r="U472">
        <v>1</v>
      </c>
      <c r="V472">
        <v>6</v>
      </c>
      <c r="W472" t="s">
        <v>7702</v>
      </c>
      <c r="X472" t="s">
        <v>596</v>
      </c>
      <c r="Y472" t="s">
        <v>7703</v>
      </c>
      <c r="Z472" t="s">
        <v>8794</v>
      </c>
      <c r="AA472" t="s">
        <v>7845</v>
      </c>
      <c r="AB472" t="s">
        <v>8795</v>
      </c>
    </row>
    <row r="473" spans="1:28">
      <c r="A473" s="241">
        <v>45966</v>
      </c>
      <c r="B473" t="s">
        <v>8793</v>
      </c>
      <c r="C473" t="s">
        <v>8205</v>
      </c>
      <c r="D473" t="s">
        <v>8206</v>
      </c>
      <c r="E473" t="s">
        <v>8207</v>
      </c>
      <c r="F473">
        <v>4</v>
      </c>
      <c r="G473">
        <v>3000</v>
      </c>
      <c r="H473">
        <v>0</v>
      </c>
      <c r="I473" s="165">
        <v>12000</v>
      </c>
      <c r="J473" t="s">
        <v>7842</v>
      </c>
      <c r="K473">
        <v>1</v>
      </c>
      <c r="L473">
        <v>126</v>
      </c>
      <c r="M473" t="s">
        <v>7744</v>
      </c>
      <c r="N473" t="s">
        <v>7745</v>
      </c>
      <c r="O473" t="s">
        <v>7697</v>
      </c>
      <c r="P473" t="s">
        <v>7698</v>
      </c>
      <c r="Q473" t="s">
        <v>7843</v>
      </c>
      <c r="R473">
        <v>908</v>
      </c>
      <c r="S473" t="s">
        <v>8680</v>
      </c>
      <c r="T473" t="s">
        <v>7726</v>
      </c>
      <c r="U473">
        <v>1</v>
      </c>
      <c r="V473">
        <v>4</v>
      </c>
      <c r="W473" t="s">
        <v>7702</v>
      </c>
      <c r="X473" t="s">
        <v>596</v>
      </c>
      <c r="Y473" t="s">
        <v>7703</v>
      </c>
      <c r="Z473" t="s">
        <v>8794</v>
      </c>
      <c r="AA473" t="s">
        <v>7845</v>
      </c>
      <c r="AB473" t="s">
        <v>8795</v>
      </c>
    </row>
    <row r="474" spans="1:28">
      <c r="A474" s="241">
        <v>45966</v>
      </c>
      <c r="B474" t="s">
        <v>8793</v>
      </c>
      <c r="C474" t="s">
        <v>7969</v>
      </c>
      <c r="D474" t="s">
        <v>7970</v>
      </c>
      <c r="E474" t="s">
        <v>7971</v>
      </c>
      <c r="F474">
        <v>10</v>
      </c>
      <c r="G474">
        <v>977</v>
      </c>
      <c r="H474">
        <v>0</v>
      </c>
      <c r="I474" s="165">
        <v>9770</v>
      </c>
      <c r="J474" t="s">
        <v>7842</v>
      </c>
      <c r="K474">
        <v>1</v>
      </c>
      <c r="L474">
        <v>126</v>
      </c>
      <c r="M474" t="s">
        <v>7744</v>
      </c>
      <c r="N474" t="s">
        <v>7745</v>
      </c>
      <c r="O474" t="s">
        <v>7697</v>
      </c>
      <c r="P474" t="s">
        <v>7698</v>
      </c>
      <c r="Q474" t="s">
        <v>7843</v>
      </c>
      <c r="R474">
        <v>908</v>
      </c>
      <c r="S474" t="s">
        <v>8680</v>
      </c>
      <c r="T474" t="s">
        <v>7715</v>
      </c>
      <c r="U474">
        <v>1</v>
      </c>
      <c r="V474">
        <v>10</v>
      </c>
      <c r="W474" t="s">
        <v>7702</v>
      </c>
      <c r="X474" t="s">
        <v>596</v>
      </c>
      <c r="Y474" t="s">
        <v>7703</v>
      </c>
      <c r="Z474" t="s">
        <v>8794</v>
      </c>
      <c r="AA474" t="s">
        <v>7845</v>
      </c>
      <c r="AB474" t="s">
        <v>8795</v>
      </c>
    </row>
    <row r="475" spans="1:28">
      <c r="A475" s="241">
        <v>45966</v>
      </c>
      <c r="B475" t="s">
        <v>8796</v>
      </c>
      <c r="C475" t="s">
        <v>8493</v>
      </c>
      <c r="D475" t="s">
        <v>8494</v>
      </c>
      <c r="E475" t="s">
        <v>8495</v>
      </c>
      <c r="F475">
        <v>1</v>
      </c>
      <c r="G475">
        <v>3180</v>
      </c>
      <c r="H475">
        <v>0</v>
      </c>
      <c r="I475" s="165">
        <v>3180</v>
      </c>
      <c r="J475" t="s">
        <v>7851</v>
      </c>
      <c r="K475">
        <v>1</v>
      </c>
      <c r="L475">
        <v>126</v>
      </c>
      <c r="M475" t="s">
        <v>7744</v>
      </c>
      <c r="N475" t="s">
        <v>7745</v>
      </c>
      <c r="O475" t="s">
        <v>7697</v>
      </c>
      <c r="P475" t="s">
        <v>7698</v>
      </c>
      <c r="Q475" t="s">
        <v>8694</v>
      </c>
      <c r="R475">
        <v>933</v>
      </c>
      <c r="S475" t="s">
        <v>8680</v>
      </c>
      <c r="T475" t="s">
        <v>7715</v>
      </c>
      <c r="U475">
        <v>1</v>
      </c>
      <c r="V475">
        <v>1</v>
      </c>
      <c r="W475" t="s">
        <v>7702</v>
      </c>
      <c r="X475" t="s">
        <v>632</v>
      </c>
      <c r="Y475" t="s">
        <v>7703</v>
      </c>
      <c r="Z475" t="s">
        <v>8797</v>
      </c>
      <c r="AA475" t="s">
        <v>8696</v>
      </c>
      <c r="AB475" t="s">
        <v>8798</v>
      </c>
    </row>
    <row r="476" spans="1:28">
      <c r="A476" s="241">
        <v>45966</v>
      </c>
      <c r="B476" t="s">
        <v>8796</v>
      </c>
      <c r="C476" t="s">
        <v>7781</v>
      </c>
      <c r="D476" t="s">
        <v>7782</v>
      </c>
      <c r="E476" t="s">
        <v>7783</v>
      </c>
      <c r="F476">
        <v>1</v>
      </c>
      <c r="G476">
        <v>3025.21</v>
      </c>
      <c r="H476">
        <v>0</v>
      </c>
      <c r="I476" s="165">
        <v>3025.21</v>
      </c>
      <c r="J476" t="s">
        <v>7851</v>
      </c>
      <c r="K476">
        <v>1</v>
      </c>
      <c r="L476">
        <v>126</v>
      </c>
      <c r="M476" t="s">
        <v>7744</v>
      </c>
      <c r="N476" t="s">
        <v>7745</v>
      </c>
      <c r="O476" t="s">
        <v>7697</v>
      </c>
      <c r="P476" t="s">
        <v>7698</v>
      </c>
      <c r="Q476" t="s">
        <v>8694</v>
      </c>
      <c r="R476">
        <v>933</v>
      </c>
      <c r="S476" t="s">
        <v>8680</v>
      </c>
      <c r="T476" t="s">
        <v>7715</v>
      </c>
      <c r="U476">
        <v>1</v>
      </c>
      <c r="V476">
        <v>1</v>
      </c>
      <c r="W476" t="s">
        <v>7702</v>
      </c>
      <c r="X476" t="s">
        <v>632</v>
      </c>
      <c r="Y476" t="s">
        <v>7703</v>
      </c>
      <c r="Z476" t="s">
        <v>8797</v>
      </c>
      <c r="AA476" t="s">
        <v>8696</v>
      </c>
      <c r="AB476" t="s">
        <v>8798</v>
      </c>
    </row>
    <row r="477" spans="1:28">
      <c r="A477" s="241">
        <v>45966</v>
      </c>
      <c r="B477" t="s">
        <v>8796</v>
      </c>
      <c r="C477" t="s">
        <v>7750</v>
      </c>
      <c r="D477" t="s">
        <v>7751</v>
      </c>
      <c r="E477" t="s">
        <v>7752</v>
      </c>
      <c r="F477">
        <v>1</v>
      </c>
      <c r="G477">
        <v>12000</v>
      </c>
      <c r="H477">
        <v>0</v>
      </c>
      <c r="I477" s="165">
        <v>12000</v>
      </c>
      <c r="J477" t="s">
        <v>7851</v>
      </c>
      <c r="K477">
        <v>1</v>
      </c>
      <c r="L477">
        <v>126</v>
      </c>
      <c r="M477" t="s">
        <v>7744</v>
      </c>
      <c r="N477" t="s">
        <v>7745</v>
      </c>
      <c r="O477" t="s">
        <v>7697</v>
      </c>
      <c r="P477" t="s">
        <v>7698</v>
      </c>
      <c r="Q477" t="s">
        <v>8694</v>
      </c>
      <c r="R477">
        <v>933</v>
      </c>
      <c r="S477" t="s">
        <v>8680</v>
      </c>
      <c r="T477" t="s">
        <v>7715</v>
      </c>
      <c r="U477">
        <v>1</v>
      </c>
      <c r="V477">
        <v>1</v>
      </c>
      <c r="W477" t="s">
        <v>7702</v>
      </c>
      <c r="X477" t="s">
        <v>632</v>
      </c>
      <c r="Y477" t="s">
        <v>7703</v>
      </c>
      <c r="Z477" t="s">
        <v>8797</v>
      </c>
      <c r="AA477" t="s">
        <v>8696</v>
      </c>
      <c r="AB477" t="s">
        <v>8798</v>
      </c>
    </row>
    <row r="478" spans="1:28">
      <c r="A478" s="241">
        <v>45966</v>
      </c>
      <c r="B478" t="s">
        <v>8799</v>
      </c>
      <c r="C478" t="s">
        <v>7730</v>
      </c>
      <c r="D478" t="s">
        <v>7731</v>
      </c>
      <c r="E478" t="s">
        <v>7732</v>
      </c>
      <c r="F478">
        <v>1</v>
      </c>
      <c r="G478">
        <v>8991.6</v>
      </c>
      <c r="H478">
        <v>449.58</v>
      </c>
      <c r="I478" s="165">
        <v>8542.02</v>
      </c>
      <c r="J478" t="s">
        <v>8771</v>
      </c>
      <c r="K478">
        <v>1</v>
      </c>
      <c r="L478">
        <v>125</v>
      </c>
      <c r="M478" t="s">
        <v>7724</v>
      </c>
      <c r="N478" t="s">
        <v>7713</v>
      </c>
      <c r="O478" t="s">
        <v>7697</v>
      </c>
      <c r="P478" t="s">
        <v>7698</v>
      </c>
      <c r="Q478" t="s">
        <v>7795</v>
      </c>
      <c r="R478">
        <v>102</v>
      </c>
      <c r="S478" t="s">
        <v>8680</v>
      </c>
      <c r="T478" t="s">
        <v>7715</v>
      </c>
      <c r="U478">
        <v>1</v>
      </c>
      <c r="V478">
        <v>1</v>
      </c>
      <c r="W478" t="s">
        <v>7702</v>
      </c>
      <c r="X478" t="s">
        <v>483</v>
      </c>
      <c r="Y478" t="s">
        <v>7703</v>
      </c>
      <c r="Z478" t="s">
        <v>8800</v>
      </c>
      <c r="AA478" t="s">
        <v>7797</v>
      </c>
      <c r="AB478" t="s">
        <v>8801</v>
      </c>
    </row>
    <row r="479" spans="1:28">
      <c r="A479" s="241">
        <v>45966</v>
      </c>
      <c r="B479" t="s">
        <v>8799</v>
      </c>
      <c r="C479" t="s">
        <v>7839</v>
      </c>
      <c r="D479" t="s">
        <v>7840</v>
      </c>
      <c r="E479" t="s">
        <v>7841</v>
      </c>
      <c r="F479">
        <v>4</v>
      </c>
      <c r="G479">
        <v>2645.48</v>
      </c>
      <c r="H479">
        <v>0</v>
      </c>
      <c r="I479" s="165">
        <v>10581.92</v>
      </c>
      <c r="J479" t="s">
        <v>8771</v>
      </c>
      <c r="K479">
        <v>1</v>
      </c>
      <c r="L479">
        <v>125</v>
      </c>
      <c r="M479" t="s">
        <v>7724</v>
      </c>
      <c r="N479" t="s">
        <v>7713</v>
      </c>
      <c r="O479" t="s">
        <v>7697</v>
      </c>
      <c r="P479" t="s">
        <v>7698</v>
      </c>
      <c r="Q479" t="s">
        <v>7795</v>
      </c>
      <c r="R479">
        <v>102</v>
      </c>
      <c r="S479" t="s">
        <v>8680</v>
      </c>
      <c r="T479" t="s">
        <v>7715</v>
      </c>
      <c r="U479">
        <v>1</v>
      </c>
      <c r="V479">
        <v>4</v>
      </c>
      <c r="W479" t="s">
        <v>7702</v>
      </c>
      <c r="X479" t="s">
        <v>483</v>
      </c>
      <c r="Y479" t="s">
        <v>7703</v>
      </c>
      <c r="Z479" t="s">
        <v>8800</v>
      </c>
      <c r="AA479" t="s">
        <v>7797</v>
      </c>
      <c r="AB479" t="s">
        <v>8801</v>
      </c>
    </row>
    <row r="480" spans="1:28">
      <c r="A480" s="241">
        <v>45966</v>
      </c>
      <c r="B480" t="s">
        <v>8802</v>
      </c>
      <c r="C480" t="s">
        <v>8016</v>
      </c>
      <c r="D480" t="s">
        <v>8017</v>
      </c>
      <c r="E480" t="s">
        <v>8018</v>
      </c>
      <c r="F480">
        <v>1</v>
      </c>
      <c r="G480">
        <v>4853</v>
      </c>
      <c r="H480">
        <v>0</v>
      </c>
      <c r="I480" s="165">
        <v>4853</v>
      </c>
      <c r="J480" t="s">
        <v>7794</v>
      </c>
      <c r="K480">
        <v>1</v>
      </c>
      <c r="L480">
        <v>125</v>
      </c>
      <c r="M480" t="s">
        <v>7724</v>
      </c>
      <c r="N480" t="s">
        <v>7713</v>
      </c>
      <c r="O480" t="s">
        <v>7697</v>
      </c>
      <c r="P480" t="s">
        <v>7698</v>
      </c>
      <c r="Q480" t="s">
        <v>8479</v>
      </c>
      <c r="R480">
        <v>104</v>
      </c>
      <c r="S480" t="s">
        <v>8680</v>
      </c>
      <c r="T480">
        <v>0</v>
      </c>
      <c r="U480">
        <v>1</v>
      </c>
      <c r="V480">
        <v>1</v>
      </c>
      <c r="W480" t="s">
        <v>7702</v>
      </c>
      <c r="X480" t="s">
        <v>466</v>
      </c>
      <c r="Y480" t="s">
        <v>7703</v>
      </c>
      <c r="Z480" t="s">
        <v>8803</v>
      </c>
      <c r="AA480" t="s">
        <v>8481</v>
      </c>
      <c r="AB480" t="s">
        <v>8804</v>
      </c>
    </row>
    <row r="481" spans="1:28">
      <c r="A481" s="241">
        <v>45966</v>
      </c>
      <c r="B481" t="s">
        <v>8802</v>
      </c>
      <c r="C481" t="s">
        <v>7800</v>
      </c>
      <c r="D481" t="s">
        <v>7801</v>
      </c>
      <c r="E481" t="s">
        <v>7802</v>
      </c>
      <c r="F481">
        <v>10</v>
      </c>
      <c r="G481">
        <v>1092.44</v>
      </c>
      <c r="H481">
        <v>0</v>
      </c>
      <c r="I481" s="165">
        <v>10924.4</v>
      </c>
      <c r="J481" t="s">
        <v>7794</v>
      </c>
      <c r="K481">
        <v>1</v>
      </c>
      <c r="L481">
        <v>125</v>
      </c>
      <c r="M481" t="s">
        <v>7724</v>
      </c>
      <c r="N481" t="s">
        <v>7713</v>
      </c>
      <c r="O481" t="s">
        <v>7697</v>
      </c>
      <c r="P481" t="s">
        <v>7698</v>
      </c>
      <c r="Q481" t="s">
        <v>8479</v>
      </c>
      <c r="R481">
        <v>104</v>
      </c>
      <c r="S481" t="s">
        <v>8680</v>
      </c>
      <c r="T481" t="s">
        <v>7701</v>
      </c>
      <c r="U481">
        <v>1</v>
      </c>
      <c r="V481">
        <v>10</v>
      </c>
      <c r="W481" t="s">
        <v>7702</v>
      </c>
      <c r="X481" t="s">
        <v>466</v>
      </c>
      <c r="Y481" t="s">
        <v>7703</v>
      </c>
      <c r="Z481" t="s">
        <v>8803</v>
      </c>
      <c r="AA481" t="s">
        <v>8481</v>
      </c>
      <c r="AB481" t="s">
        <v>8804</v>
      </c>
    </row>
    <row r="482" spans="1:28">
      <c r="A482" s="241">
        <v>45966</v>
      </c>
      <c r="B482" t="s">
        <v>8802</v>
      </c>
      <c r="C482" t="s">
        <v>8032</v>
      </c>
      <c r="D482" t="s">
        <v>8033</v>
      </c>
      <c r="E482" t="s">
        <v>8034</v>
      </c>
      <c r="F482">
        <v>10</v>
      </c>
      <c r="G482">
        <v>1092.44</v>
      </c>
      <c r="H482">
        <v>0</v>
      </c>
      <c r="I482" s="165">
        <v>10924.4</v>
      </c>
      <c r="J482" t="s">
        <v>7794</v>
      </c>
      <c r="K482">
        <v>1</v>
      </c>
      <c r="L482">
        <v>125</v>
      </c>
      <c r="M482" t="s">
        <v>7724</v>
      </c>
      <c r="N482" t="s">
        <v>7713</v>
      </c>
      <c r="O482" t="s">
        <v>7697</v>
      </c>
      <c r="P482" t="s">
        <v>7698</v>
      </c>
      <c r="Q482" t="s">
        <v>8479</v>
      </c>
      <c r="R482">
        <v>104</v>
      </c>
      <c r="S482" t="s">
        <v>8680</v>
      </c>
      <c r="T482" t="s">
        <v>7701</v>
      </c>
      <c r="U482">
        <v>1</v>
      </c>
      <c r="V482">
        <v>10</v>
      </c>
      <c r="W482" t="s">
        <v>7702</v>
      </c>
      <c r="X482" t="s">
        <v>466</v>
      </c>
      <c r="Y482" t="s">
        <v>7703</v>
      </c>
      <c r="Z482" t="s">
        <v>8803</v>
      </c>
      <c r="AA482" t="s">
        <v>8481</v>
      </c>
      <c r="AB482" t="s">
        <v>8804</v>
      </c>
    </row>
    <row r="483" spans="1:28">
      <c r="A483" s="241">
        <v>45966</v>
      </c>
      <c r="B483" t="s">
        <v>8805</v>
      </c>
      <c r="C483" t="s">
        <v>8268</v>
      </c>
      <c r="D483" t="s">
        <v>8269</v>
      </c>
      <c r="E483" t="s">
        <v>8270</v>
      </c>
      <c r="F483">
        <v>12</v>
      </c>
      <c r="G483">
        <v>864</v>
      </c>
      <c r="H483">
        <v>0</v>
      </c>
      <c r="I483" s="165">
        <v>10368</v>
      </c>
      <c r="J483" t="s">
        <v>8271</v>
      </c>
      <c r="K483">
        <v>1</v>
      </c>
      <c r="L483">
        <v>2</v>
      </c>
      <c r="M483" t="s">
        <v>8054</v>
      </c>
      <c r="N483" t="s">
        <v>7745</v>
      </c>
      <c r="O483" t="s">
        <v>7697</v>
      </c>
      <c r="P483" t="s">
        <v>7698</v>
      </c>
      <c r="Q483" t="s">
        <v>8272</v>
      </c>
      <c r="R483">
        <v>935</v>
      </c>
      <c r="S483" t="s">
        <v>8680</v>
      </c>
      <c r="T483" t="s">
        <v>7701</v>
      </c>
      <c r="U483">
        <v>1</v>
      </c>
      <c r="V483">
        <v>12</v>
      </c>
      <c r="W483" t="s">
        <v>7702</v>
      </c>
      <c r="X483" t="s">
        <v>8806</v>
      </c>
      <c r="Y483" t="s">
        <v>7703</v>
      </c>
      <c r="Z483" t="s">
        <v>8807</v>
      </c>
      <c r="AA483" t="s">
        <v>8274</v>
      </c>
      <c r="AB483" t="s">
        <v>8808</v>
      </c>
    </row>
    <row r="484" spans="1:28">
      <c r="A484" s="241">
        <v>45966</v>
      </c>
      <c r="B484" t="s">
        <v>8805</v>
      </c>
      <c r="C484" t="s">
        <v>8021</v>
      </c>
      <c r="D484" t="s">
        <v>8022</v>
      </c>
      <c r="E484" t="s">
        <v>8023</v>
      </c>
      <c r="F484">
        <v>1</v>
      </c>
      <c r="G484">
        <v>4882</v>
      </c>
      <c r="H484">
        <v>0</v>
      </c>
      <c r="I484" s="165">
        <v>4882</v>
      </c>
      <c r="J484" t="s">
        <v>8271</v>
      </c>
      <c r="K484">
        <v>1</v>
      </c>
      <c r="L484">
        <v>2</v>
      </c>
      <c r="M484" t="s">
        <v>8054</v>
      </c>
      <c r="N484" t="s">
        <v>7745</v>
      </c>
      <c r="O484" t="s">
        <v>7697</v>
      </c>
      <c r="P484" t="s">
        <v>7698</v>
      </c>
      <c r="Q484" t="s">
        <v>8272</v>
      </c>
      <c r="R484">
        <v>935</v>
      </c>
      <c r="S484" t="s">
        <v>8680</v>
      </c>
      <c r="T484" t="s">
        <v>7701</v>
      </c>
      <c r="U484">
        <v>1</v>
      </c>
      <c r="V484">
        <v>1</v>
      </c>
      <c r="W484" t="s">
        <v>7702</v>
      </c>
      <c r="X484" t="s">
        <v>8806</v>
      </c>
      <c r="Y484" t="s">
        <v>7703</v>
      </c>
      <c r="Z484" t="s">
        <v>8807</v>
      </c>
      <c r="AA484" t="s">
        <v>8274</v>
      </c>
      <c r="AB484" t="s">
        <v>8808</v>
      </c>
    </row>
    <row r="485" spans="1:28">
      <c r="A485" s="241">
        <v>45966</v>
      </c>
      <c r="B485" t="s">
        <v>8809</v>
      </c>
      <c r="C485" t="s">
        <v>8268</v>
      </c>
      <c r="D485" t="s">
        <v>8269</v>
      </c>
      <c r="E485" t="s">
        <v>8270</v>
      </c>
      <c r="F485">
        <v>12</v>
      </c>
      <c r="G485">
        <v>864</v>
      </c>
      <c r="H485">
        <v>0</v>
      </c>
      <c r="I485" s="165">
        <v>10368</v>
      </c>
      <c r="J485" t="s">
        <v>7794</v>
      </c>
      <c r="K485">
        <v>1</v>
      </c>
      <c r="L485">
        <v>125</v>
      </c>
      <c r="M485" t="s">
        <v>7724</v>
      </c>
      <c r="N485" t="s">
        <v>7713</v>
      </c>
      <c r="O485" t="s">
        <v>7697</v>
      </c>
      <c r="P485" t="s">
        <v>7698</v>
      </c>
      <c r="Q485" t="s">
        <v>8479</v>
      </c>
      <c r="R485">
        <v>104</v>
      </c>
      <c r="S485" t="s">
        <v>8680</v>
      </c>
      <c r="T485" t="s">
        <v>7701</v>
      </c>
      <c r="U485">
        <v>1</v>
      </c>
      <c r="V485">
        <v>12</v>
      </c>
      <c r="W485" t="s">
        <v>7702</v>
      </c>
      <c r="X485" t="s">
        <v>556</v>
      </c>
      <c r="Y485" t="s">
        <v>7703</v>
      </c>
      <c r="Z485" t="s">
        <v>8810</v>
      </c>
      <c r="AA485" t="s">
        <v>8481</v>
      </c>
      <c r="AB485" t="s">
        <v>8811</v>
      </c>
    </row>
    <row r="486" spans="1:28">
      <c r="A486" s="241">
        <v>45966</v>
      </c>
      <c r="B486" t="s">
        <v>8812</v>
      </c>
      <c r="C486" t="s">
        <v>7787</v>
      </c>
      <c r="D486" t="s">
        <v>7788</v>
      </c>
      <c r="E486" t="s">
        <v>7789</v>
      </c>
      <c r="F486">
        <v>3</v>
      </c>
      <c r="G486">
        <v>3025.21</v>
      </c>
      <c r="H486">
        <v>0</v>
      </c>
      <c r="I486" s="165">
        <v>9075.6299999999992</v>
      </c>
      <c r="J486" t="s">
        <v>7945</v>
      </c>
      <c r="K486">
        <v>1</v>
      </c>
      <c r="L486">
        <v>155</v>
      </c>
      <c r="M486" t="s">
        <v>7946</v>
      </c>
      <c r="N486" t="s">
        <v>7696</v>
      </c>
      <c r="O486" t="s">
        <v>7697</v>
      </c>
      <c r="P486" t="s">
        <v>7698</v>
      </c>
      <c r="Q486" t="s">
        <v>8813</v>
      </c>
      <c r="R486">
        <v>711</v>
      </c>
      <c r="S486" t="s">
        <v>8680</v>
      </c>
      <c r="T486" t="s">
        <v>7715</v>
      </c>
      <c r="U486">
        <v>1</v>
      </c>
      <c r="V486">
        <v>3</v>
      </c>
      <c r="W486" t="s">
        <v>7702</v>
      </c>
      <c r="X486" t="s">
        <v>397</v>
      </c>
      <c r="Y486" t="s">
        <v>7703</v>
      </c>
      <c r="Z486" t="s">
        <v>8814</v>
      </c>
      <c r="AA486" t="s">
        <v>8815</v>
      </c>
      <c r="AB486" t="s">
        <v>8816</v>
      </c>
    </row>
    <row r="487" spans="1:28">
      <c r="A487" s="241">
        <v>45966</v>
      </c>
      <c r="B487" t="s">
        <v>8817</v>
      </c>
      <c r="C487" t="s">
        <v>7860</v>
      </c>
      <c r="D487" t="s">
        <v>7861</v>
      </c>
      <c r="E487" t="s">
        <v>7862</v>
      </c>
      <c r="F487">
        <v>24</v>
      </c>
      <c r="G487">
        <v>866.2</v>
      </c>
      <c r="H487">
        <v>0</v>
      </c>
      <c r="I487" s="165">
        <v>20788.8</v>
      </c>
      <c r="J487" t="s">
        <v>7794</v>
      </c>
      <c r="K487">
        <v>1</v>
      </c>
      <c r="L487">
        <v>125</v>
      </c>
      <c r="M487" t="s">
        <v>7724</v>
      </c>
      <c r="N487" t="s">
        <v>7713</v>
      </c>
      <c r="O487" t="s">
        <v>7697</v>
      </c>
      <c r="P487" t="s">
        <v>7698</v>
      </c>
      <c r="Q487" t="s">
        <v>8479</v>
      </c>
      <c r="R487">
        <v>104</v>
      </c>
      <c r="S487" t="s">
        <v>8680</v>
      </c>
      <c r="T487" t="s">
        <v>7701</v>
      </c>
      <c r="U487">
        <v>1</v>
      </c>
      <c r="V487">
        <v>24</v>
      </c>
      <c r="W487" t="s">
        <v>7702</v>
      </c>
      <c r="X487" t="s">
        <v>592</v>
      </c>
      <c r="Y487" t="s">
        <v>7703</v>
      </c>
      <c r="Z487" t="s">
        <v>8818</v>
      </c>
      <c r="AA487" t="s">
        <v>8481</v>
      </c>
      <c r="AB487" t="s">
        <v>8819</v>
      </c>
    </row>
    <row r="488" spans="1:28">
      <c r="A488" s="241">
        <v>45966</v>
      </c>
      <c r="B488" t="s">
        <v>8820</v>
      </c>
      <c r="C488" t="s">
        <v>7848</v>
      </c>
      <c r="D488" t="s">
        <v>7849</v>
      </c>
      <c r="E488" t="s">
        <v>7850</v>
      </c>
      <c r="F488">
        <v>8</v>
      </c>
      <c r="G488">
        <v>1260.5</v>
      </c>
      <c r="H488">
        <v>0</v>
      </c>
      <c r="I488" s="165">
        <v>10084</v>
      </c>
      <c r="J488" t="s">
        <v>7851</v>
      </c>
      <c r="K488">
        <v>1</v>
      </c>
      <c r="L488">
        <v>126</v>
      </c>
      <c r="M488" t="s">
        <v>7744</v>
      </c>
      <c r="N488" t="s">
        <v>7745</v>
      </c>
      <c r="O488" t="s">
        <v>7697</v>
      </c>
      <c r="P488" t="s">
        <v>7698</v>
      </c>
      <c r="Q488" t="s">
        <v>8694</v>
      </c>
      <c r="R488">
        <v>933</v>
      </c>
      <c r="S488" t="s">
        <v>8680</v>
      </c>
      <c r="T488" t="s">
        <v>7701</v>
      </c>
      <c r="U488">
        <v>1</v>
      </c>
      <c r="V488">
        <v>8</v>
      </c>
      <c r="W488" t="s">
        <v>7702</v>
      </c>
      <c r="X488" t="s">
        <v>637</v>
      </c>
      <c r="Y488" t="s">
        <v>7703</v>
      </c>
      <c r="Z488" t="s">
        <v>8821</v>
      </c>
      <c r="AA488" t="s">
        <v>8696</v>
      </c>
      <c r="AB488" t="s">
        <v>8822</v>
      </c>
    </row>
    <row r="489" spans="1:28">
      <c r="A489" s="241">
        <v>45966</v>
      </c>
      <c r="B489" t="s">
        <v>8823</v>
      </c>
      <c r="C489" t="s">
        <v>7969</v>
      </c>
      <c r="D489" t="s">
        <v>7970</v>
      </c>
      <c r="E489" t="s">
        <v>7971</v>
      </c>
      <c r="F489">
        <v>12</v>
      </c>
      <c r="G489">
        <v>977</v>
      </c>
      <c r="H489">
        <v>0</v>
      </c>
      <c r="I489" s="165">
        <v>11724</v>
      </c>
      <c r="J489" t="s">
        <v>8182</v>
      </c>
      <c r="K489">
        <v>1</v>
      </c>
      <c r="L489">
        <v>126</v>
      </c>
      <c r="M489" t="s">
        <v>7744</v>
      </c>
      <c r="N489" t="s">
        <v>7745</v>
      </c>
      <c r="O489" t="s">
        <v>7697</v>
      </c>
      <c r="P489" t="s">
        <v>7698</v>
      </c>
      <c r="Q489" t="s">
        <v>8183</v>
      </c>
      <c r="R489">
        <v>919</v>
      </c>
      <c r="S489" t="s">
        <v>8680</v>
      </c>
      <c r="T489" t="s">
        <v>7715</v>
      </c>
      <c r="U489">
        <v>1</v>
      </c>
      <c r="V489">
        <v>12</v>
      </c>
      <c r="W489" t="s">
        <v>7702</v>
      </c>
      <c r="X489" t="s">
        <v>384</v>
      </c>
      <c r="Y489" t="s">
        <v>7703</v>
      </c>
      <c r="Z489" t="s">
        <v>8824</v>
      </c>
      <c r="AA489" t="s">
        <v>8185</v>
      </c>
      <c r="AB489" t="s">
        <v>8171</v>
      </c>
    </row>
    <row r="490" spans="1:28">
      <c r="A490" s="241">
        <v>45966</v>
      </c>
      <c r="B490" t="s">
        <v>8823</v>
      </c>
      <c r="C490" t="s">
        <v>7708</v>
      </c>
      <c r="D490" t="s">
        <v>7709</v>
      </c>
      <c r="E490" t="s">
        <v>7710</v>
      </c>
      <c r="F490">
        <v>12</v>
      </c>
      <c r="G490">
        <v>1120</v>
      </c>
      <c r="H490">
        <v>0</v>
      </c>
      <c r="I490" s="165">
        <v>13440</v>
      </c>
      <c r="J490" t="s">
        <v>8182</v>
      </c>
      <c r="K490">
        <v>1</v>
      </c>
      <c r="L490">
        <v>126</v>
      </c>
      <c r="M490" t="s">
        <v>7744</v>
      </c>
      <c r="N490" t="s">
        <v>7745</v>
      </c>
      <c r="O490" t="s">
        <v>7697</v>
      </c>
      <c r="P490" t="s">
        <v>7698</v>
      </c>
      <c r="Q490" t="s">
        <v>8183</v>
      </c>
      <c r="R490">
        <v>919</v>
      </c>
      <c r="S490" t="s">
        <v>8680</v>
      </c>
      <c r="T490" t="s">
        <v>7715</v>
      </c>
      <c r="U490">
        <v>1</v>
      </c>
      <c r="V490">
        <v>12</v>
      </c>
      <c r="W490" t="s">
        <v>7702</v>
      </c>
      <c r="X490" t="s">
        <v>384</v>
      </c>
      <c r="Y490" t="s">
        <v>7703</v>
      </c>
      <c r="Z490" t="s">
        <v>8824</v>
      </c>
      <c r="AA490" t="s">
        <v>8185</v>
      </c>
      <c r="AB490" t="s">
        <v>8171</v>
      </c>
    </row>
    <row r="491" spans="1:28">
      <c r="A491" s="241">
        <v>45966</v>
      </c>
      <c r="B491" t="s">
        <v>8823</v>
      </c>
      <c r="C491" t="s">
        <v>7927</v>
      </c>
      <c r="D491" t="s">
        <v>7928</v>
      </c>
      <c r="E491" t="s">
        <v>7929</v>
      </c>
      <c r="F491">
        <v>6</v>
      </c>
      <c r="G491">
        <v>1344.54</v>
      </c>
      <c r="H491">
        <v>0</v>
      </c>
      <c r="I491" s="165">
        <v>8067.24</v>
      </c>
      <c r="J491" t="s">
        <v>8182</v>
      </c>
      <c r="K491">
        <v>1</v>
      </c>
      <c r="L491">
        <v>126</v>
      </c>
      <c r="M491" t="s">
        <v>7744</v>
      </c>
      <c r="N491" t="s">
        <v>7745</v>
      </c>
      <c r="O491" t="s">
        <v>7697</v>
      </c>
      <c r="P491" t="s">
        <v>7698</v>
      </c>
      <c r="Q491" t="s">
        <v>8183</v>
      </c>
      <c r="R491">
        <v>919</v>
      </c>
      <c r="S491" t="s">
        <v>8680</v>
      </c>
      <c r="T491" t="s">
        <v>7701</v>
      </c>
      <c r="U491">
        <v>1</v>
      </c>
      <c r="V491">
        <v>6</v>
      </c>
      <c r="W491" t="s">
        <v>7702</v>
      </c>
      <c r="X491" t="s">
        <v>384</v>
      </c>
      <c r="Y491" t="s">
        <v>7703</v>
      </c>
      <c r="Z491" t="s">
        <v>8824</v>
      </c>
      <c r="AA491" t="s">
        <v>8185</v>
      </c>
      <c r="AB491" t="s">
        <v>8171</v>
      </c>
    </row>
    <row r="492" spans="1:28">
      <c r="A492" s="241">
        <v>45966</v>
      </c>
      <c r="B492" t="s">
        <v>8825</v>
      </c>
      <c r="C492" t="s">
        <v>7848</v>
      </c>
      <c r="D492" t="s">
        <v>7849</v>
      </c>
      <c r="E492" t="s">
        <v>7850</v>
      </c>
      <c r="F492">
        <v>8</v>
      </c>
      <c r="G492">
        <v>1260.5</v>
      </c>
      <c r="H492">
        <v>0</v>
      </c>
      <c r="I492" s="165">
        <v>10084</v>
      </c>
      <c r="J492" t="s">
        <v>7842</v>
      </c>
      <c r="K492">
        <v>1</v>
      </c>
      <c r="L492">
        <v>126</v>
      </c>
      <c r="M492" t="s">
        <v>7744</v>
      </c>
      <c r="N492" t="s">
        <v>7745</v>
      </c>
      <c r="O492" t="s">
        <v>7697</v>
      </c>
      <c r="P492" t="s">
        <v>7698</v>
      </c>
      <c r="Q492" t="s">
        <v>8467</v>
      </c>
      <c r="R492">
        <v>921</v>
      </c>
      <c r="S492" t="s">
        <v>8680</v>
      </c>
      <c r="T492" t="s">
        <v>7701</v>
      </c>
      <c r="U492">
        <v>1</v>
      </c>
      <c r="V492">
        <v>8</v>
      </c>
      <c r="W492" t="s">
        <v>7702</v>
      </c>
      <c r="X492" t="s">
        <v>485</v>
      </c>
      <c r="Y492" t="s">
        <v>7703</v>
      </c>
      <c r="Z492" t="s">
        <v>8826</v>
      </c>
      <c r="AA492" t="s">
        <v>8470</v>
      </c>
      <c r="AB492" t="s">
        <v>8827</v>
      </c>
    </row>
    <row r="493" spans="1:28">
      <c r="A493" s="241">
        <v>45966</v>
      </c>
      <c r="B493" t="s">
        <v>8828</v>
      </c>
      <c r="C493" t="s">
        <v>7848</v>
      </c>
      <c r="D493" t="s">
        <v>7849</v>
      </c>
      <c r="E493" t="s">
        <v>7850</v>
      </c>
      <c r="F493">
        <v>10</v>
      </c>
      <c r="G493">
        <v>1260.5</v>
      </c>
      <c r="H493">
        <v>0</v>
      </c>
      <c r="I493" s="165">
        <v>12605</v>
      </c>
      <c r="J493" t="s">
        <v>8182</v>
      </c>
      <c r="K493">
        <v>1</v>
      </c>
      <c r="L493">
        <v>126</v>
      </c>
      <c r="M493" t="s">
        <v>7744</v>
      </c>
      <c r="N493" t="s">
        <v>7745</v>
      </c>
      <c r="O493" t="s">
        <v>7697</v>
      </c>
      <c r="P493" t="s">
        <v>7698</v>
      </c>
      <c r="Q493" t="s">
        <v>8263</v>
      </c>
      <c r="R493">
        <v>920</v>
      </c>
      <c r="S493" t="s">
        <v>8680</v>
      </c>
      <c r="T493" t="s">
        <v>7701</v>
      </c>
      <c r="U493">
        <v>1</v>
      </c>
      <c r="V493">
        <v>10</v>
      </c>
      <c r="W493" t="s">
        <v>7702</v>
      </c>
      <c r="X493" t="s">
        <v>635</v>
      </c>
      <c r="Y493" t="s">
        <v>7703</v>
      </c>
      <c r="Z493" t="s">
        <v>8829</v>
      </c>
      <c r="AA493" t="s">
        <v>8265</v>
      </c>
      <c r="AB493" t="s">
        <v>8830</v>
      </c>
    </row>
    <row r="494" spans="1:28">
      <c r="A494" s="241">
        <v>45966</v>
      </c>
      <c r="B494" t="s">
        <v>8828</v>
      </c>
      <c r="C494" t="s">
        <v>7730</v>
      </c>
      <c r="D494" t="s">
        <v>7731</v>
      </c>
      <c r="E494" t="s">
        <v>7732</v>
      </c>
      <c r="F494">
        <v>1</v>
      </c>
      <c r="G494">
        <v>8991.6</v>
      </c>
      <c r="H494">
        <v>449.58</v>
      </c>
      <c r="I494" s="165">
        <v>8542.02</v>
      </c>
      <c r="J494" t="s">
        <v>8182</v>
      </c>
      <c r="K494">
        <v>1</v>
      </c>
      <c r="L494">
        <v>126</v>
      </c>
      <c r="M494" t="s">
        <v>7744</v>
      </c>
      <c r="N494" t="s">
        <v>7745</v>
      </c>
      <c r="O494" t="s">
        <v>7697</v>
      </c>
      <c r="P494" t="s">
        <v>7698</v>
      </c>
      <c r="Q494" t="s">
        <v>8263</v>
      </c>
      <c r="R494">
        <v>920</v>
      </c>
      <c r="S494" t="s">
        <v>8680</v>
      </c>
      <c r="T494" t="s">
        <v>7715</v>
      </c>
      <c r="U494">
        <v>1</v>
      </c>
      <c r="V494">
        <v>1</v>
      </c>
      <c r="W494" t="s">
        <v>7702</v>
      </c>
      <c r="X494" t="s">
        <v>635</v>
      </c>
      <c r="Y494" t="s">
        <v>7703</v>
      </c>
      <c r="Z494" t="s">
        <v>8829</v>
      </c>
      <c r="AA494" t="s">
        <v>8265</v>
      </c>
      <c r="AB494" t="s">
        <v>8830</v>
      </c>
    </row>
    <row r="495" spans="1:28">
      <c r="A495" s="241">
        <v>45966</v>
      </c>
      <c r="B495" t="s">
        <v>8831</v>
      </c>
      <c r="C495" t="s">
        <v>7800</v>
      </c>
      <c r="D495" t="s">
        <v>7801</v>
      </c>
      <c r="E495" t="s">
        <v>7802</v>
      </c>
      <c r="F495">
        <v>12</v>
      </c>
      <c r="G495">
        <v>1092.44</v>
      </c>
      <c r="H495">
        <v>0</v>
      </c>
      <c r="I495" s="165">
        <v>13109.28</v>
      </c>
      <c r="J495" t="s">
        <v>7816</v>
      </c>
      <c r="K495">
        <v>1</v>
      </c>
      <c r="L495">
        <v>125</v>
      </c>
      <c r="M495" t="s">
        <v>7724</v>
      </c>
      <c r="N495" t="s">
        <v>7713</v>
      </c>
      <c r="O495" t="s">
        <v>7697</v>
      </c>
      <c r="P495" t="s">
        <v>7698</v>
      </c>
      <c r="Q495" t="s">
        <v>8039</v>
      </c>
      <c r="R495">
        <v>107</v>
      </c>
      <c r="S495" t="s">
        <v>8680</v>
      </c>
      <c r="T495" t="s">
        <v>7701</v>
      </c>
      <c r="U495">
        <v>1</v>
      </c>
      <c r="V495">
        <v>12</v>
      </c>
      <c r="W495" t="s">
        <v>7702</v>
      </c>
      <c r="X495" t="s">
        <v>8832</v>
      </c>
      <c r="Y495" t="s">
        <v>7703</v>
      </c>
      <c r="Z495" t="s">
        <v>8833</v>
      </c>
      <c r="AA495" t="s">
        <v>8041</v>
      </c>
      <c r="AB495" t="s">
        <v>8834</v>
      </c>
    </row>
    <row r="496" spans="1:28">
      <c r="A496" s="241">
        <v>45966</v>
      </c>
      <c r="B496" t="s">
        <v>8835</v>
      </c>
      <c r="C496" t="s">
        <v>7883</v>
      </c>
      <c r="D496" t="s">
        <v>7884</v>
      </c>
      <c r="E496" t="s">
        <v>7885</v>
      </c>
      <c r="F496">
        <v>1</v>
      </c>
      <c r="G496">
        <v>3025.21</v>
      </c>
      <c r="H496">
        <v>0</v>
      </c>
      <c r="I496" s="165">
        <v>3025.21</v>
      </c>
      <c r="J496" t="s">
        <v>8166</v>
      </c>
      <c r="K496">
        <v>1</v>
      </c>
      <c r="L496">
        <v>126</v>
      </c>
      <c r="M496" t="s">
        <v>7744</v>
      </c>
      <c r="N496" t="s">
        <v>7745</v>
      </c>
      <c r="O496" t="s">
        <v>7697</v>
      </c>
      <c r="P496" t="s">
        <v>7698</v>
      </c>
      <c r="Q496" t="s">
        <v>8243</v>
      </c>
      <c r="R496">
        <v>925</v>
      </c>
      <c r="S496" t="s">
        <v>8680</v>
      </c>
      <c r="T496" t="s">
        <v>7715</v>
      </c>
      <c r="U496">
        <v>1</v>
      </c>
      <c r="V496">
        <v>1</v>
      </c>
      <c r="W496" t="s">
        <v>7702</v>
      </c>
      <c r="X496" t="s">
        <v>662</v>
      </c>
      <c r="Y496" t="s">
        <v>7703</v>
      </c>
      <c r="Z496" t="s">
        <v>8836</v>
      </c>
      <c r="AA496" t="s">
        <v>8245</v>
      </c>
      <c r="AB496" t="s">
        <v>8837</v>
      </c>
    </row>
    <row r="497" spans="1:28">
      <c r="A497" s="241">
        <v>45966</v>
      </c>
      <c r="B497" t="s">
        <v>8835</v>
      </c>
      <c r="C497" t="s">
        <v>7787</v>
      </c>
      <c r="D497" t="s">
        <v>7788</v>
      </c>
      <c r="E497" t="s">
        <v>7789</v>
      </c>
      <c r="F497">
        <v>1</v>
      </c>
      <c r="G497">
        <v>3025.21</v>
      </c>
      <c r="H497">
        <v>0</v>
      </c>
      <c r="I497" s="165">
        <v>3025.21</v>
      </c>
      <c r="J497" t="s">
        <v>8166</v>
      </c>
      <c r="K497">
        <v>1</v>
      </c>
      <c r="L497">
        <v>126</v>
      </c>
      <c r="M497" t="s">
        <v>7744</v>
      </c>
      <c r="N497" t="s">
        <v>7745</v>
      </c>
      <c r="O497" t="s">
        <v>7697</v>
      </c>
      <c r="P497" t="s">
        <v>7698</v>
      </c>
      <c r="Q497" t="s">
        <v>8243</v>
      </c>
      <c r="R497">
        <v>925</v>
      </c>
      <c r="S497" t="s">
        <v>8680</v>
      </c>
      <c r="T497" t="s">
        <v>7715</v>
      </c>
      <c r="U497">
        <v>1</v>
      </c>
      <c r="V497">
        <v>1</v>
      </c>
      <c r="W497" t="s">
        <v>7702</v>
      </c>
      <c r="X497" t="s">
        <v>662</v>
      </c>
      <c r="Y497" t="s">
        <v>7703</v>
      </c>
      <c r="Z497" t="s">
        <v>8836</v>
      </c>
      <c r="AA497" t="s">
        <v>8245</v>
      </c>
      <c r="AB497" t="s">
        <v>8837</v>
      </c>
    </row>
    <row r="498" spans="1:28">
      <c r="A498" s="241">
        <v>45966</v>
      </c>
      <c r="B498" t="s">
        <v>8835</v>
      </c>
      <c r="C498" t="s">
        <v>7781</v>
      </c>
      <c r="D498" t="s">
        <v>7782</v>
      </c>
      <c r="E498" t="s">
        <v>7783</v>
      </c>
      <c r="F498">
        <v>1</v>
      </c>
      <c r="G498">
        <v>3025.21</v>
      </c>
      <c r="H498">
        <v>0</v>
      </c>
      <c r="I498" s="165">
        <v>3025.21</v>
      </c>
      <c r="J498" t="s">
        <v>8166</v>
      </c>
      <c r="K498">
        <v>1</v>
      </c>
      <c r="L498">
        <v>126</v>
      </c>
      <c r="M498" t="s">
        <v>7744</v>
      </c>
      <c r="N498" t="s">
        <v>7745</v>
      </c>
      <c r="O498" t="s">
        <v>7697</v>
      </c>
      <c r="P498" t="s">
        <v>7698</v>
      </c>
      <c r="Q498" t="s">
        <v>8243</v>
      </c>
      <c r="R498">
        <v>925</v>
      </c>
      <c r="S498" t="s">
        <v>8680</v>
      </c>
      <c r="T498" t="s">
        <v>7715</v>
      </c>
      <c r="U498">
        <v>1</v>
      </c>
      <c r="V498">
        <v>1</v>
      </c>
      <c r="W498" t="s">
        <v>7702</v>
      </c>
      <c r="X498" t="s">
        <v>662</v>
      </c>
      <c r="Y498" t="s">
        <v>7703</v>
      </c>
      <c r="Z498" t="s">
        <v>8836</v>
      </c>
      <c r="AA498" t="s">
        <v>8245</v>
      </c>
      <c r="AB498" t="s">
        <v>8837</v>
      </c>
    </row>
    <row r="499" spans="1:28">
      <c r="A499" s="241">
        <v>45966</v>
      </c>
      <c r="B499" t="s">
        <v>8838</v>
      </c>
      <c r="C499" t="s">
        <v>7848</v>
      </c>
      <c r="D499" t="s">
        <v>7849</v>
      </c>
      <c r="E499" t="s">
        <v>7850</v>
      </c>
      <c r="F499">
        <v>12</v>
      </c>
      <c r="G499">
        <v>1260.5</v>
      </c>
      <c r="H499">
        <v>0</v>
      </c>
      <c r="I499" s="165">
        <v>15126</v>
      </c>
      <c r="J499" t="s">
        <v>7842</v>
      </c>
      <c r="K499">
        <v>1</v>
      </c>
      <c r="L499">
        <v>126</v>
      </c>
      <c r="M499" t="s">
        <v>7744</v>
      </c>
      <c r="N499" t="s">
        <v>7745</v>
      </c>
      <c r="O499" t="s">
        <v>7697</v>
      </c>
      <c r="P499" t="s">
        <v>7698</v>
      </c>
      <c r="Q499" t="s">
        <v>8467</v>
      </c>
      <c r="R499">
        <v>921</v>
      </c>
      <c r="S499" t="s">
        <v>8680</v>
      </c>
      <c r="T499" t="s">
        <v>7701</v>
      </c>
      <c r="U499">
        <v>1</v>
      </c>
      <c r="V499">
        <v>12</v>
      </c>
      <c r="W499" t="s">
        <v>7702</v>
      </c>
      <c r="X499" t="s">
        <v>470</v>
      </c>
      <c r="Y499" t="s">
        <v>7703</v>
      </c>
      <c r="Z499" t="s">
        <v>8839</v>
      </c>
      <c r="AA499" t="s">
        <v>8470</v>
      </c>
      <c r="AB499" t="s">
        <v>8840</v>
      </c>
    </row>
    <row r="500" spans="1:28">
      <c r="A500" s="241">
        <v>45966</v>
      </c>
      <c r="B500" t="s">
        <v>8838</v>
      </c>
      <c r="C500" t="s">
        <v>7839</v>
      </c>
      <c r="D500" t="s">
        <v>7840</v>
      </c>
      <c r="E500" t="s">
        <v>7841</v>
      </c>
      <c r="F500">
        <v>3</v>
      </c>
      <c r="G500">
        <v>2645.48</v>
      </c>
      <c r="H500">
        <v>0</v>
      </c>
      <c r="I500" s="165">
        <v>7936.44</v>
      </c>
      <c r="J500" t="s">
        <v>7842</v>
      </c>
      <c r="K500">
        <v>1</v>
      </c>
      <c r="L500">
        <v>126</v>
      </c>
      <c r="M500" t="s">
        <v>7744</v>
      </c>
      <c r="N500" t="s">
        <v>7745</v>
      </c>
      <c r="O500" t="s">
        <v>7697</v>
      </c>
      <c r="P500" t="s">
        <v>7698</v>
      </c>
      <c r="Q500" t="s">
        <v>8467</v>
      </c>
      <c r="R500">
        <v>921</v>
      </c>
      <c r="S500" t="s">
        <v>8680</v>
      </c>
      <c r="T500" t="s">
        <v>7715</v>
      </c>
      <c r="U500">
        <v>1</v>
      </c>
      <c r="V500">
        <v>3</v>
      </c>
      <c r="W500" t="s">
        <v>7702</v>
      </c>
      <c r="X500" t="s">
        <v>470</v>
      </c>
      <c r="Y500" t="s">
        <v>7703</v>
      </c>
      <c r="Z500" t="s">
        <v>8839</v>
      </c>
      <c r="AA500" t="s">
        <v>8470</v>
      </c>
      <c r="AB500" t="s">
        <v>8840</v>
      </c>
    </row>
    <row r="501" spans="1:28">
      <c r="A501" s="241">
        <v>45966</v>
      </c>
      <c r="B501" t="s">
        <v>8841</v>
      </c>
      <c r="C501" t="s">
        <v>7848</v>
      </c>
      <c r="D501" t="s">
        <v>7849</v>
      </c>
      <c r="E501" t="s">
        <v>7850</v>
      </c>
      <c r="F501">
        <v>12</v>
      </c>
      <c r="G501">
        <v>1260.5</v>
      </c>
      <c r="H501">
        <v>0</v>
      </c>
      <c r="I501" s="165">
        <v>15126</v>
      </c>
      <c r="J501" t="s">
        <v>8166</v>
      </c>
      <c r="K501">
        <v>1</v>
      </c>
      <c r="L501">
        <v>2</v>
      </c>
      <c r="M501" t="s">
        <v>8054</v>
      </c>
      <c r="N501" t="s">
        <v>7745</v>
      </c>
      <c r="O501" t="s">
        <v>7697</v>
      </c>
      <c r="P501" t="s">
        <v>7698</v>
      </c>
      <c r="Q501" t="s">
        <v>8167</v>
      </c>
      <c r="R501">
        <v>926</v>
      </c>
      <c r="S501" t="s">
        <v>8680</v>
      </c>
      <c r="T501" t="s">
        <v>7701</v>
      </c>
      <c r="U501">
        <v>1</v>
      </c>
      <c r="V501">
        <v>12</v>
      </c>
      <c r="W501" t="s">
        <v>7702</v>
      </c>
      <c r="X501" t="s">
        <v>8842</v>
      </c>
      <c r="Y501" t="s">
        <v>7703</v>
      </c>
      <c r="Z501" t="s">
        <v>8843</v>
      </c>
      <c r="AA501" t="s">
        <v>8170</v>
      </c>
      <c r="AB501" t="s">
        <v>8842</v>
      </c>
    </row>
    <row r="502" spans="1:28">
      <c r="A502" s="241">
        <v>45966</v>
      </c>
      <c r="B502" t="s">
        <v>8841</v>
      </c>
      <c r="C502" t="s">
        <v>7740</v>
      </c>
      <c r="D502" t="s">
        <v>7741</v>
      </c>
      <c r="E502" t="s">
        <v>7742</v>
      </c>
      <c r="F502">
        <v>2</v>
      </c>
      <c r="G502">
        <v>3562.19</v>
      </c>
      <c r="H502">
        <v>0</v>
      </c>
      <c r="I502" s="165">
        <v>7124.38</v>
      </c>
      <c r="J502" t="s">
        <v>8166</v>
      </c>
      <c r="K502">
        <v>1</v>
      </c>
      <c r="L502">
        <v>2</v>
      </c>
      <c r="M502" t="s">
        <v>8054</v>
      </c>
      <c r="N502" t="s">
        <v>7745</v>
      </c>
      <c r="O502" t="s">
        <v>7697</v>
      </c>
      <c r="P502" t="s">
        <v>7698</v>
      </c>
      <c r="Q502" t="s">
        <v>8167</v>
      </c>
      <c r="R502">
        <v>926</v>
      </c>
      <c r="S502" t="s">
        <v>8680</v>
      </c>
      <c r="T502" t="s">
        <v>7715</v>
      </c>
      <c r="U502">
        <v>1</v>
      </c>
      <c r="V502">
        <v>2</v>
      </c>
      <c r="W502" t="s">
        <v>7702</v>
      </c>
      <c r="X502" t="s">
        <v>8842</v>
      </c>
      <c r="Y502" t="s">
        <v>7703</v>
      </c>
      <c r="Z502" t="s">
        <v>8843</v>
      </c>
      <c r="AA502" t="s">
        <v>8170</v>
      </c>
      <c r="AB502" t="s">
        <v>8842</v>
      </c>
    </row>
    <row r="503" spans="1:28">
      <c r="A503" s="241">
        <v>45966</v>
      </c>
      <c r="B503" t="s">
        <v>8841</v>
      </c>
      <c r="C503" t="s">
        <v>8844</v>
      </c>
      <c r="D503" t="s">
        <v>8845</v>
      </c>
      <c r="E503" t="s">
        <v>8846</v>
      </c>
      <c r="F503">
        <v>6</v>
      </c>
      <c r="G503">
        <v>1974.79</v>
      </c>
      <c r="H503">
        <v>0</v>
      </c>
      <c r="I503" s="165">
        <v>11848.74</v>
      </c>
      <c r="J503" t="s">
        <v>8166</v>
      </c>
      <c r="K503">
        <v>1</v>
      </c>
      <c r="L503">
        <v>2</v>
      </c>
      <c r="M503" t="s">
        <v>8054</v>
      </c>
      <c r="N503" t="s">
        <v>7745</v>
      </c>
      <c r="O503" t="s">
        <v>7697</v>
      </c>
      <c r="P503" t="s">
        <v>7698</v>
      </c>
      <c r="Q503" t="s">
        <v>8167</v>
      </c>
      <c r="R503">
        <v>926</v>
      </c>
      <c r="S503" t="s">
        <v>8680</v>
      </c>
      <c r="T503" t="s">
        <v>7701</v>
      </c>
      <c r="U503">
        <v>1</v>
      </c>
      <c r="V503">
        <v>6</v>
      </c>
      <c r="W503" t="s">
        <v>7702</v>
      </c>
      <c r="X503" t="s">
        <v>8842</v>
      </c>
      <c r="Y503" t="s">
        <v>7703</v>
      </c>
      <c r="Z503" t="s">
        <v>8843</v>
      </c>
      <c r="AA503" t="s">
        <v>8170</v>
      </c>
      <c r="AB503" t="s">
        <v>8842</v>
      </c>
    </row>
    <row r="504" spans="1:28">
      <c r="A504" s="241">
        <v>45966</v>
      </c>
      <c r="B504" t="s">
        <v>8847</v>
      </c>
      <c r="C504" t="s">
        <v>7848</v>
      </c>
      <c r="D504" t="s">
        <v>7849</v>
      </c>
      <c r="E504" t="s">
        <v>7850</v>
      </c>
      <c r="F504">
        <v>12</v>
      </c>
      <c r="G504">
        <v>1260.5</v>
      </c>
      <c r="H504">
        <v>0</v>
      </c>
      <c r="I504" s="165">
        <v>15126</v>
      </c>
      <c r="J504" t="s">
        <v>8271</v>
      </c>
      <c r="K504">
        <v>1</v>
      </c>
      <c r="L504">
        <v>2</v>
      </c>
      <c r="M504" t="s">
        <v>8054</v>
      </c>
      <c r="N504" t="s">
        <v>7745</v>
      </c>
      <c r="O504" t="s">
        <v>7697</v>
      </c>
      <c r="P504" t="s">
        <v>7698</v>
      </c>
      <c r="Q504" t="s">
        <v>8272</v>
      </c>
      <c r="R504">
        <v>935</v>
      </c>
      <c r="S504" t="s">
        <v>8680</v>
      </c>
      <c r="T504" t="s">
        <v>7701</v>
      </c>
      <c r="U504">
        <v>1</v>
      </c>
      <c r="V504">
        <v>12</v>
      </c>
      <c r="W504" t="s">
        <v>7702</v>
      </c>
      <c r="X504" t="s">
        <v>8848</v>
      </c>
      <c r="Y504" t="s">
        <v>7703</v>
      </c>
      <c r="Z504" t="s">
        <v>8849</v>
      </c>
      <c r="AA504" t="s">
        <v>8274</v>
      </c>
      <c r="AB504" t="s">
        <v>8850</v>
      </c>
    </row>
    <row r="505" spans="1:28">
      <c r="A505" s="241">
        <v>45966</v>
      </c>
      <c r="B505" t="s">
        <v>8851</v>
      </c>
      <c r="C505" t="s">
        <v>7720</v>
      </c>
      <c r="D505" t="s">
        <v>7721</v>
      </c>
      <c r="E505" t="s">
        <v>7722</v>
      </c>
      <c r="F505">
        <v>1</v>
      </c>
      <c r="G505">
        <v>11900</v>
      </c>
      <c r="H505">
        <v>357</v>
      </c>
      <c r="I505" s="165">
        <v>11543</v>
      </c>
      <c r="J505" t="s">
        <v>8852</v>
      </c>
      <c r="K505">
        <v>1</v>
      </c>
      <c r="L505">
        <v>154</v>
      </c>
      <c r="M505" t="s">
        <v>8678</v>
      </c>
      <c r="N505" t="s">
        <v>7939</v>
      </c>
      <c r="O505" t="s">
        <v>7697</v>
      </c>
      <c r="P505" t="s">
        <v>7698</v>
      </c>
      <c r="Q505" t="s">
        <v>8853</v>
      </c>
      <c r="R505">
        <v>407</v>
      </c>
      <c r="S505" t="s">
        <v>8680</v>
      </c>
      <c r="T505" t="s">
        <v>7726</v>
      </c>
      <c r="U505">
        <v>1</v>
      </c>
      <c r="V505">
        <v>1</v>
      </c>
      <c r="W505" t="s">
        <v>7702</v>
      </c>
      <c r="X505" t="s">
        <v>653</v>
      </c>
      <c r="Y505" t="s">
        <v>7703</v>
      </c>
      <c r="Z505" t="s">
        <v>8854</v>
      </c>
      <c r="AA505" t="s">
        <v>8855</v>
      </c>
      <c r="AB505" t="s">
        <v>8856</v>
      </c>
    </row>
    <row r="506" spans="1:28">
      <c r="A506" s="241">
        <v>45966</v>
      </c>
      <c r="B506" t="s">
        <v>8857</v>
      </c>
      <c r="C506" t="s">
        <v>8079</v>
      </c>
      <c r="D506" t="s">
        <v>8080</v>
      </c>
      <c r="E506" t="s">
        <v>8081</v>
      </c>
      <c r="F506">
        <v>6</v>
      </c>
      <c r="G506">
        <v>3180</v>
      </c>
      <c r="H506">
        <v>0</v>
      </c>
      <c r="I506" s="165">
        <v>19080</v>
      </c>
      <c r="J506" t="s">
        <v>7743</v>
      </c>
      <c r="K506">
        <v>1</v>
      </c>
      <c r="L506">
        <v>126</v>
      </c>
      <c r="M506" t="s">
        <v>7744</v>
      </c>
      <c r="N506" t="s">
        <v>7745</v>
      </c>
      <c r="O506" t="s">
        <v>7697</v>
      </c>
      <c r="P506" t="s">
        <v>7698</v>
      </c>
      <c r="Q506" t="s">
        <v>8006</v>
      </c>
      <c r="R506">
        <v>946</v>
      </c>
      <c r="S506" t="s">
        <v>8680</v>
      </c>
      <c r="T506" t="s">
        <v>7715</v>
      </c>
      <c r="U506">
        <v>1</v>
      </c>
      <c r="V506">
        <v>6</v>
      </c>
      <c r="W506" t="s">
        <v>7702</v>
      </c>
      <c r="X506" t="s">
        <v>402</v>
      </c>
      <c r="Y506" t="s">
        <v>7703</v>
      </c>
      <c r="Z506" t="s">
        <v>8858</v>
      </c>
      <c r="AA506" t="s">
        <v>8008</v>
      </c>
      <c r="AB506" t="s">
        <v>8859</v>
      </c>
    </row>
    <row r="507" spans="1:28">
      <c r="A507" s="241">
        <v>45966</v>
      </c>
      <c r="B507" t="s">
        <v>8857</v>
      </c>
      <c r="C507" t="s">
        <v>7886</v>
      </c>
      <c r="D507" t="s">
        <v>7887</v>
      </c>
      <c r="E507" t="s">
        <v>7888</v>
      </c>
      <c r="F507">
        <v>4</v>
      </c>
      <c r="G507">
        <v>3025.21</v>
      </c>
      <c r="H507">
        <v>0</v>
      </c>
      <c r="I507" s="165">
        <v>12100.84</v>
      </c>
      <c r="J507" t="s">
        <v>7743</v>
      </c>
      <c r="K507">
        <v>1</v>
      </c>
      <c r="L507">
        <v>126</v>
      </c>
      <c r="M507" t="s">
        <v>7744</v>
      </c>
      <c r="N507" t="s">
        <v>7745</v>
      </c>
      <c r="O507" t="s">
        <v>7697</v>
      </c>
      <c r="P507" t="s">
        <v>7698</v>
      </c>
      <c r="Q507" t="s">
        <v>8006</v>
      </c>
      <c r="R507">
        <v>946</v>
      </c>
      <c r="S507" t="s">
        <v>8680</v>
      </c>
      <c r="T507" t="s">
        <v>7715</v>
      </c>
      <c r="U507">
        <v>1</v>
      </c>
      <c r="V507">
        <v>4</v>
      </c>
      <c r="W507" t="s">
        <v>7702</v>
      </c>
      <c r="X507" t="s">
        <v>402</v>
      </c>
      <c r="Y507" t="s">
        <v>7703</v>
      </c>
      <c r="Z507" t="s">
        <v>8858</v>
      </c>
      <c r="AA507" t="s">
        <v>8008</v>
      </c>
      <c r="AB507" t="s">
        <v>8859</v>
      </c>
    </row>
    <row r="508" spans="1:28">
      <c r="A508" s="241">
        <v>45966</v>
      </c>
      <c r="B508" t="s">
        <v>8857</v>
      </c>
      <c r="C508" t="s">
        <v>7979</v>
      </c>
      <c r="D508" t="s">
        <v>7980</v>
      </c>
      <c r="E508" t="s">
        <v>7981</v>
      </c>
      <c r="F508">
        <v>3</v>
      </c>
      <c r="G508">
        <v>2647.06</v>
      </c>
      <c r="H508">
        <v>0</v>
      </c>
      <c r="I508" s="165">
        <v>7941.18</v>
      </c>
      <c r="J508" t="s">
        <v>7743</v>
      </c>
      <c r="K508">
        <v>1</v>
      </c>
      <c r="L508">
        <v>126</v>
      </c>
      <c r="M508" t="s">
        <v>7744</v>
      </c>
      <c r="N508" t="s">
        <v>7745</v>
      </c>
      <c r="O508" t="s">
        <v>7697</v>
      </c>
      <c r="P508" t="s">
        <v>7698</v>
      </c>
      <c r="Q508" t="s">
        <v>8006</v>
      </c>
      <c r="R508">
        <v>946</v>
      </c>
      <c r="S508" t="s">
        <v>8680</v>
      </c>
      <c r="T508" t="s">
        <v>7715</v>
      </c>
      <c r="U508">
        <v>1</v>
      </c>
      <c r="V508">
        <v>3</v>
      </c>
      <c r="W508" t="s">
        <v>7702</v>
      </c>
      <c r="X508" t="s">
        <v>402</v>
      </c>
      <c r="Y508" t="s">
        <v>7703</v>
      </c>
      <c r="Z508" t="s">
        <v>8858</v>
      </c>
      <c r="AA508" t="s">
        <v>8008</v>
      </c>
      <c r="AB508" t="s">
        <v>8859</v>
      </c>
    </row>
    <row r="509" spans="1:28">
      <c r="A509" s="241">
        <v>45966</v>
      </c>
      <c r="B509" t="s">
        <v>8860</v>
      </c>
      <c r="C509" t="s">
        <v>8613</v>
      </c>
      <c r="D509" t="s">
        <v>8614</v>
      </c>
      <c r="E509" t="s">
        <v>8615</v>
      </c>
      <c r="F509">
        <v>6</v>
      </c>
      <c r="G509">
        <v>714.29</v>
      </c>
      <c r="H509">
        <v>0</v>
      </c>
      <c r="I509" s="165">
        <v>4285.74</v>
      </c>
      <c r="J509" t="s">
        <v>7743</v>
      </c>
      <c r="K509">
        <v>1</v>
      </c>
      <c r="L509">
        <v>126</v>
      </c>
      <c r="M509" t="s">
        <v>7744</v>
      </c>
      <c r="N509" t="s">
        <v>7745</v>
      </c>
      <c r="O509" t="s">
        <v>7697</v>
      </c>
      <c r="P509" t="s">
        <v>7698</v>
      </c>
      <c r="Q509" t="s">
        <v>8006</v>
      </c>
      <c r="R509">
        <v>946</v>
      </c>
      <c r="S509" t="s">
        <v>8680</v>
      </c>
      <c r="T509" t="s">
        <v>7715</v>
      </c>
      <c r="U509">
        <v>1</v>
      </c>
      <c r="V509">
        <v>6</v>
      </c>
      <c r="W509" t="s">
        <v>7702</v>
      </c>
      <c r="X509" t="s">
        <v>407</v>
      </c>
      <c r="Y509" t="s">
        <v>7703</v>
      </c>
      <c r="Z509" t="s">
        <v>8861</v>
      </c>
      <c r="AA509" t="s">
        <v>8008</v>
      </c>
      <c r="AB509" t="s">
        <v>8862</v>
      </c>
    </row>
    <row r="510" spans="1:28">
      <c r="A510" s="241">
        <v>45966</v>
      </c>
      <c r="B510" t="s">
        <v>8860</v>
      </c>
      <c r="C510" t="s">
        <v>7708</v>
      </c>
      <c r="D510" t="s">
        <v>7709</v>
      </c>
      <c r="E510" t="s">
        <v>7710</v>
      </c>
      <c r="F510">
        <v>6</v>
      </c>
      <c r="G510">
        <v>1120</v>
      </c>
      <c r="H510">
        <v>0</v>
      </c>
      <c r="I510" s="165">
        <v>6720</v>
      </c>
      <c r="J510" t="s">
        <v>7743</v>
      </c>
      <c r="K510">
        <v>1</v>
      </c>
      <c r="L510">
        <v>126</v>
      </c>
      <c r="M510" t="s">
        <v>7744</v>
      </c>
      <c r="N510" t="s">
        <v>7745</v>
      </c>
      <c r="O510" t="s">
        <v>7697</v>
      </c>
      <c r="P510" t="s">
        <v>7698</v>
      </c>
      <c r="Q510" t="s">
        <v>8006</v>
      </c>
      <c r="R510">
        <v>946</v>
      </c>
      <c r="S510" t="s">
        <v>8680</v>
      </c>
      <c r="T510" t="s">
        <v>7715</v>
      </c>
      <c r="U510">
        <v>1</v>
      </c>
      <c r="V510">
        <v>6</v>
      </c>
      <c r="W510" t="s">
        <v>7702</v>
      </c>
      <c r="X510" t="s">
        <v>407</v>
      </c>
      <c r="Y510" t="s">
        <v>7703</v>
      </c>
      <c r="Z510" t="s">
        <v>8861</v>
      </c>
      <c r="AA510" t="s">
        <v>8008</v>
      </c>
      <c r="AB510" t="s">
        <v>8862</v>
      </c>
    </row>
    <row r="511" spans="1:28">
      <c r="A511" s="241">
        <v>45966</v>
      </c>
      <c r="B511" t="s">
        <v>8860</v>
      </c>
      <c r="C511" t="s">
        <v>7969</v>
      </c>
      <c r="D511" t="s">
        <v>7970</v>
      </c>
      <c r="E511" t="s">
        <v>7971</v>
      </c>
      <c r="F511">
        <v>6</v>
      </c>
      <c r="G511">
        <v>977</v>
      </c>
      <c r="H511">
        <v>0</v>
      </c>
      <c r="I511" s="165">
        <v>5862</v>
      </c>
      <c r="J511" t="s">
        <v>7743</v>
      </c>
      <c r="K511">
        <v>1</v>
      </c>
      <c r="L511">
        <v>126</v>
      </c>
      <c r="M511" t="s">
        <v>7744</v>
      </c>
      <c r="N511" t="s">
        <v>7745</v>
      </c>
      <c r="O511" t="s">
        <v>7697</v>
      </c>
      <c r="P511" t="s">
        <v>7698</v>
      </c>
      <c r="Q511" t="s">
        <v>8006</v>
      </c>
      <c r="R511">
        <v>946</v>
      </c>
      <c r="S511" t="s">
        <v>8680</v>
      </c>
      <c r="T511" t="s">
        <v>7715</v>
      </c>
      <c r="U511">
        <v>1</v>
      </c>
      <c r="V511">
        <v>6</v>
      </c>
      <c r="W511" t="s">
        <v>7702</v>
      </c>
      <c r="X511" t="s">
        <v>407</v>
      </c>
      <c r="Y511" t="s">
        <v>7703</v>
      </c>
      <c r="Z511" t="s">
        <v>8861</v>
      </c>
      <c r="AA511" t="s">
        <v>8008</v>
      </c>
      <c r="AB511" t="s">
        <v>8862</v>
      </c>
    </row>
    <row r="512" spans="1:28">
      <c r="A512" s="241">
        <v>45966</v>
      </c>
      <c r="B512" t="s">
        <v>8860</v>
      </c>
      <c r="C512" t="s">
        <v>8420</v>
      </c>
      <c r="D512" t="s">
        <v>8421</v>
      </c>
      <c r="E512" t="s">
        <v>8422</v>
      </c>
      <c r="F512">
        <v>6</v>
      </c>
      <c r="G512">
        <v>1440</v>
      </c>
      <c r="H512">
        <v>0</v>
      </c>
      <c r="I512" s="165">
        <v>8640</v>
      </c>
      <c r="J512" t="s">
        <v>7743</v>
      </c>
      <c r="K512">
        <v>1</v>
      </c>
      <c r="L512">
        <v>126</v>
      </c>
      <c r="M512" t="s">
        <v>7744</v>
      </c>
      <c r="N512" t="s">
        <v>7745</v>
      </c>
      <c r="O512" t="s">
        <v>7697</v>
      </c>
      <c r="P512" t="s">
        <v>7698</v>
      </c>
      <c r="Q512" t="s">
        <v>8006</v>
      </c>
      <c r="R512">
        <v>946</v>
      </c>
      <c r="S512" t="s">
        <v>8680</v>
      </c>
      <c r="T512" t="s">
        <v>7715</v>
      </c>
      <c r="U512">
        <v>1</v>
      </c>
      <c r="V512">
        <v>6</v>
      </c>
      <c r="W512" t="s">
        <v>7702</v>
      </c>
      <c r="X512" t="s">
        <v>407</v>
      </c>
      <c r="Y512" t="s">
        <v>7703</v>
      </c>
      <c r="Z512" t="s">
        <v>8861</v>
      </c>
      <c r="AA512" t="s">
        <v>8008</v>
      </c>
      <c r="AB512" t="s">
        <v>8862</v>
      </c>
    </row>
    <row r="513" spans="1:28">
      <c r="A513" s="241">
        <v>45966</v>
      </c>
      <c r="B513" t="s">
        <v>8860</v>
      </c>
      <c r="C513" t="s">
        <v>7787</v>
      </c>
      <c r="D513" t="s">
        <v>7788</v>
      </c>
      <c r="E513" t="s">
        <v>7789</v>
      </c>
      <c r="F513">
        <v>2</v>
      </c>
      <c r="G513">
        <v>3025.21</v>
      </c>
      <c r="H513">
        <v>0</v>
      </c>
      <c r="I513" s="165">
        <v>6050.42</v>
      </c>
      <c r="J513" t="s">
        <v>7743</v>
      </c>
      <c r="K513">
        <v>1</v>
      </c>
      <c r="L513">
        <v>126</v>
      </c>
      <c r="M513" t="s">
        <v>7744</v>
      </c>
      <c r="N513" t="s">
        <v>7745</v>
      </c>
      <c r="O513" t="s">
        <v>7697</v>
      </c>
      <c r="P513" t="s">
        <v>7698</v>
      </c>
      <c r="Q513" t="s">
        <v>8006</v>
      </c>
      <c r="R513">
        <v>946</v>
      </c>
      <c r="S513" t="s">
        <v>8680</v>
      </c>
      <c r="T513" t="s">
        <v>7715</v>
      </c>
      <c r="U513">
        <v>1</v>
      </c>
      <c r="V513">
        <v>2</v>
      </c>
      <c r="W513" t="s">
        <v>7702</v>
      </c>
      <c r="X513" t="s">
        <v>407</v>
      </c>
      <c r="Y513" t="s">
        <v>7703</v>
      </c>
      <c r="Z513" t="s">
        <v>8861</v>
      </c>
      <c r="AA513" t="s">
        <v>8008</v>
      </c>
      <c r="AB513" t="s">
        <v>8862</v>
      </c>
    </row>
    <row r="514" spans="1:28">
      <c r="A514" s="241">
        <v>45966</v>
      </c>
      <c r="B514" t="s">
        <v>8860</v>
      </c>
      <c r="C514" t="s">
        <v>7839</v>
      </c>
      <c r="D514" t="s">
        <v>7840</v>
      </c>
      <c r="E514" t="s">
        <v>7841</v>
      </c>
      <c r="F514">
        <v>1</v>
      </c>
      <c r="G514">
        <v>2645.48</v>
      </c>
      <c r="H514">
        <v>0</v>
      </c>
      <c r="I514" s="165">
        <v>2645.48</v>
      </c>
      <c r="J514" t="s">
        <v>7743</v>
      </c>
      <c r="K514">
        <v>1</v>
      </c>
      <c r="L514">
        <v>126</v>
      </c>
      <c r="M514" t="s">
        <v>7744</v>
      </c>
      <c r="N514" t="s">
        <v>7745</v>
      </c>
      <c r="O514" t="s">
        <v>7697</v>
      </c>
      <c r="P514" t="s">
        <v>7698</v>
      </c>
      <c r="Q514" t="s">
        <v>8006</v>
      </c>
      <c r="R514">
        <v>946</v>
      </c>
      <c r="S514" t="s">
        <v>8680</v>
      </c>
      <c r="T514" t="s">
        <v>7715</v>
      </c>
      <c r="U514">
        <v>1</v>
      </c>
      <c r="V514">
        <v>1</v>
      </c>
      <c r="W514" t="s">
        <v>7702</v>
      </c>
      <c r="X514" t="s">
        <v>407</v>
      </c>
      <c r="Y514" t="s">
        <v>7703</v>
      </c>
      <c r="Z514" t="s">
        <v>8861</v>
      </c>
      <c r="AA514" t="s">
        <v>8008</v>
      </c>
      <c r="AB514" t="s">
        <v>8862</v>
      </c>
    </row>
    <row r="515" spans="1:28">
      <c r="A515" s="241">
        <v>45966</v>
      </c>
      <c r="B515" t="s">
        <v>8860</v>
      </c>
      <c r="C515" t="s">
        <v>8563</v>
      </c>
      <c r="D515" t="s">
        <v>8564</v>
      </c>
      <c r="E515" t="s">
        <v>8565</v>
      </c>
      <c r="F515">
        <v>1</v>
      </c>
      <c r="G515">
        <v>4659</v>
      </c>
      <c r="H515">
        <v>0</v>
      </c>
      <c r="I515" s="165">
        <v>4659</v>
      </c>
      <c r="J515" t="s">
        <v>7743</v>
      </c>
      <c r="K515">
        <v>1</v>
      </c>
      <c r="L515">
        <v>126</v>
      </c>
      <c r="M515" t="s">
        <v>7744</v>
      </c>
      <c r="N515" t="s">
        <v>7745</v>
      </c>
      <c r="O515" t="s">
        <v>7697</v>
      </c>
      <c r="P515" t="s">
        <v>7698</v>
      </c>
      <c r="Q515" t="s">
        <v>8006</v>
      </c>
      <c r="R515">
        <v>946</v>
      </c>
      <c r="S515" t="s">
        <v>8680</v>
      </c>
      <c r="T515" t="s">
        <v>7715</v>
      </c>
      <c r="U515">
        <v>1</v>
      </c>
      <c r="V515">
        <v>1</v>
      </c>
      <c r="W515" t="s">
        <v>7702</v>
      </c>
      <c r="X515" t="s">
        <v>407</v>
      </c>
      <c r="Y515" t="s">
        <v>7703</v>
      </c>
      <c r="Z515" t="s">
        <v>8861</v>
      </c>
      <c r="AA515" t="s">
        <v>8008</v>
      </c>
      <c r="AB515" t="s">
        <v>8862</v>
      </c>
    </row>
    <row r="516" spans="1:28">
      <c r="A516" s="241">
        <v>45966</v>
      </c>
      <c r="B516" t="s">
        <v>8860</v>
      </c>
      <c r="C516" t="s">
        <v>8239</v>
      </c>
      <c r="D516" t="s">
        <v>8240</v>
      </c>
      <c r="E516" t="s">
        <v>8241</v>
      </c>
      <c r="F516">
        <v>6</v>
      </c>
      <c r="G516">
        <v>1180</v>
      </c>
      <c r="H516">
        <v>0</v>
      </c>
      <c r="I516" s="165">
        <v>7080</v>
      </c>
      <c r="J516" t="s">
        <v>7743</v>
      </c>
      <c r="K516">
        <v>1</v>
      </c>
      <c r="L516">
        <v>126</v>
      </c>
      <c r="M516" t="s">
        <v>7744</v>
      </c>
      <c r="N516" t="s">
        <v>7745</v>
      </c>
      <c r="O516" t="s">
        <v>7697</v>
      </c>
      <c r="P516" t="s">
        <v>7698</v>
      </c>
      <c r="Q516" t="s">
        <v>8006</v>
      </c>
      <c r="R516">
        <v>946</v>
      </c>
      <c r="S516" t="s">
        <v>8680</v>
      </c>
      <c r="T516" t="s">
        <v>7715</v>
      </c>
      <c r="U516">
        <v>6</v>
      </c>
      <c r="V516">
        <v>36</v>
      </c>
      <c r="W516" t="s">
        <v>7702</v>
      </c>
      <c r="X516" t="s">
        <v>407</v>
      </c>
      <c r="Y516" t="s">
        <v>7703</v>
      </c>
      <c r="Z516" t="s">
        <v>8861</v>
      </c>
      <c r="AA516" t="s">
        <v>8008</v>
      </c>
      <c r="AB516" t="s">
        <v>8862</v>
      </c>
    </row>
    <row r="517" spans="1:28">
      <c r="A517" s="241">
        <v>45966</v>
      </c>
      <c r="B517" t="s">
        <v>8863</v>
      </c>
      <c r="C517" t="s">
        <v>7720</v>
      </c>
      <c r="D517" t="s">
        <v>7721</v>
      </c>
      <c r="E517" t="s">
        <v>7722</v>
      </c>
      <c r="F517">
        <v>1</v>
      </c>
      <c r="G517">
        <v>11900</v>
      </c>
      <c r="H517">
        <v>357</v>
      </c>
      <c r="I517" s="165">
        <v>11543</v>
      </c>
      <c r="J517" t="s">
        <v>7794</v>
      </c>
      <c r="K517">
        <v>1</v>
      </c>
      <c r="L517">
        <v>125</v>
      </c>
      <c r="M517" t="s">
        <v>7724</v>
      </c>
      <c r="N517" t="s">
        <v>7713</v>
      </c>
      <c r="O517" t="s">
        <v>7697</v>
      </c>
      <c r="P517" t="s">
        <v>7698</v>
      </c>
      <c r="Q517" t="s">
        <v>8479</v>
      </c>
      <c r="R517">
        <v>104</v>
      </c>
      <c r="S517" t="s">
        <v>8680</v>
      </c>
      <c r="T517" t="s">
        <v>7726</v>
      </c>
      <c r="U517">
        <v>1</v>
      </c>
      <c r="V517">
        <v>1</v>
      </c>
      <c r="W517" t="s">
        <v>7702</v>
      </c>
      <c r="X517" t="s">
        <v>524</v>
      </c>
      <c r="Y517" t="s">
        <v>7703</v>
      </c>
      <c r="Z517" t="s">
        <v>8864</v>
      </c>
      <c r="AA517" t="s">
        <v>8481</v>
      </c>
      <c r="AB517" t="s">
        <v>8865</v>
      </c>
    </row>
    <row r="518" spans="1:28">
      <c r="A518" s="241">
        <v>45966</v>
      </c>
      <c r="B518" t="s">
        <v>8863</v>
      </c>
      <c r="C518" t="s">
        <v>8866</v>
      </c>
      <c r="D518" t="s">
        <v>8867</v>
      </c>
      <c r="E518" t="s">
        <v>8868</v>
      </c>
      <c r="F518">
        <v>1</v>
      </c>
      <c r="G518">
        <v>7195.5</v>
      </c>
      <c r="H518">
        <v>0</v>
      </c>
      <c r="I518" s="165">
        <v>7195.5</v>
      </c>
      <c r="J518" t="s">
        <v>7794</v>
      </c>
      <c r="K518">
        <v>1</v>
      </c>
      <c r="L518">
        <v>125</v>
      </c>
      <c r="M518" t="s">
        <v>7724</v>
      </c>
      <c r="N518" t="s">
        <v>7713</v>
      </c>
      <c r="O518" t="s">
        <v>7697</v>
      </c>
      <c r="P518" t="s">
        <v>7698</v>
      </c>
      <c r="Q518" t="s">
        <v>8479</v>
      </c>
      <c r="R518">
        <v>104</v>
      </c>
      <c r="S518" t="s">
        <v>8680</v>
      </c>
      <c r="T518" t="s">
        <v>7726</v>
      </c>
      <c r="U518">
        <v>1</v>
      </c>
      <c r="V518">
        <v>1</v>
      </c>
      <c r="W518" t="s">
        <v>7702</v>
      </c>
      <c r="X518" t="s">
        <v>524</v>
      </c>
      <c r="Y518" t="s">
        <v>7703</v>
      </c>
      <c r="Z518" t="s">
        <v>8864</v>
      </c>
      <c r="AA518" t="s">
        <v>8481</v>
      </c>
      <c r="AB518" t="s">
        <v>8865</v>
      </c>
    </row>
    <row r="519" spans="1:28">
      <c r="A519" s="241">
        <v>45966</v>
      </c>
      <c r="B519" t="s">
        <v>8863</v>
      </c>
      <c r="C519" t="s">
        <v>8449</v>
      </c>
      <c r="D519" t="s">
        <v>8450</v>
      </c>
      <c r="E519" t="s">
        <v>8451</v>
      </c>
      <c r="F519">
        <v>1</v>
      </c>
      <c r="G519">
        <v>7650</v>
      </c>
      <c r="H519">
        <v>0</v>
      </c>
      <c r="I519" s="165">
        <v>7650</v>
      </c>
      <c r="J519" t="s">
        <v>7794</v>
      </c>
      <c r="K519">
        <v>1</v>
      </c>
      <c r="L519">
        <v>125</v>
      </c>
      <c r="M519" t="s">
        <v>7724</v>
      </c>
      <c r="N519" t="s">
        <v>7713</v>
      </c>
      <c r="O519" t="s">
        <v>7697</v>
      </c>
      <c r="P519" t="s">
        <v>7698</v>
      </c>
      <c r="Q519" t="s">
        <v>8479</v>
      </c>
      <c r="R519">
        <v>104</v>
      </c>
      <c r="S519" t="s">
        <v>8680</v>
      </c>
      <c r="T519" t="s">
        <v>7726</v>
      </c>
      <c r="U519">
        <v>1</v>
      </c>
      <c r="V519">
        <v>1</v>
      </c>
      <c r="W519" t="s">
        <v>7702</v>
      </c>
      <c r="X519" t="s">
        <v>524</v>
      </c>
      <c r="Y519" t="s">
        <v>7703</v>
      </c>
      <c r="Z519" t="s">
        <v>8864</v>
      </c>
      <c r="AA519" t="s">
        <v>8481</v>
      </c>
      <c r="AB519" t="s">
        <v>8865</v>
      </c>
    </row>
    <row r="520" spans="1:28">
      <c r="A520" s="241">
        <v>45966</v>
      </c>
      <c r="B520" t="s">
        <v>8869</v>
      </c>
      <c r="C520" t="s">
        <v>7848</v>
      </c>
      <c r="D520" t="s">
        <v>7849</v>
      </c>
      <c r="E520" t="s">
        <v>7850</v>
      </c>
      <c r="F520">
        <v>3</v>
      </c>
      <c r="G520">
        <v>1260.5</v>
      </c>
      <c r="H520">
        <v>0</v>
      </c>
      <c r="I520" s="165">
        <v>3781.5</v>
      </c>
      <c r="J520" t="s">
        <v>7743</v>
      </c>
      <c r="K520">
        <v>1</v>
      </c>
      <c r="L520">
        <v>126</v>
      </c>
      <c r="M520" t="s">
        <v>7744</v>
      </c>
      <c r="N520" t="s">
        <v>7745</v>
      </c>
      <c r="O520" t="s">
        <v>7697</v>
      </c>
      <c r="P520" t="s">
        <v>7698</v>
      </c>
      <c r="Q520" t="s">
        <v>8006</v>
      </c>
      <c r="R520">
        <v>946</v>
      </c>
      <c r="S520" t="s">
        <v>8680</v>
      </c>
      <c r="T520" t="s">
        <v>7701</v>
      </c>
      <c r="U520">
        <v>1</v>
      </c>
      <c r="V520">
        <v>3</v>
      </c>
      <c r="W520" t="s">
        <v>7702</v>
      </c>
      <c r="X520" t="s">
        <v>422</v>
      </c>
      <c r="Y520" t="s">
        <v>7703</v>
      </c>
      <c r="Z520" t="s">
        <v>8870</v>
      </c>
      <c r="AA520" t="s">
        <v>8008</v>
      </c>
      <c r="AB520" t="s">
        <v>8871</v>
      </c>
    </row>
    <row r="521" spans="1:28">
      <c r="A521" s="241">
        <v>45966</v>
      </c>
      <c r="B521" t="s">
        <v>8869</v>
      </c>
      <c r="C521" t="s">
        <v>7934</v>
      </c>
      <c r="D521" t="s">
        <v>7935</v>
      </c>
      <c r="E521" t="s">
        <v>7936</v>
      </c>
      <c r="F521">
        <v>3</v>
      </c>
      <c r="G521">
        <v>2475</v>
      </c>
      <c r="H521">
        <v>0</v>
      </c>
      <c r="I521" s="165">
        <v>7425</v>
      </c>
      <c r="J521" t="s">
        <v>7743</v>
      </c>
      <c r="K521">
        <v>1</v>
      </c>
      <c r="L521">
        <v>126</v>
      </c>
      <c r="M521" t="s">
        <v>7744</v>
      </c>
      <c r="N521" t="s">
        <v>7745</v>
      </c>
      <c r="O521" t="s">
        <v>7697</v>
      </c>
      <c r="P521" t="s">
        <v>7698</v>
      </c>
      <c r="Q521" t="s">
        <v>8006</v>
      </c>
      <c r="R521">
        <v>946</v>
      </c>
      <c r="S521" t="s">
        <v>8680</v>
      </c>
      <c r="T521" t="s">
        <v>7715</v>
      </c>
      <c r="U521">
        <v>1</v>
      </c>
      <c r="V521">
        <v>3</v>
      </c>
      <c r="W521" t="s">
        <v>7702</v>
      </c>
      <c r="X521" t="s">
        <v>422</v>
      </c>
      <c r="Y521" t="s">
        <v>7703</v>
      </c>
      <c r="Z521" t="s">
        <v>8870</v>
      </c>
      <c r="AA521" t="s">
        <v>8008</v>
      </c>
      <c r="AB521" t="s">
        <v>8871</v>
      </c>
    </row>
    <row r="522" spans="1:28">
      <c r="A522" s="241">
        <v>45966</v>
      </c>
      <c r="B522" t="s">
        <v>8869</v>
      </c>
      <c r="C522" t="s">
        <v>7839</v>
      </c>
      <c r="D522" t="s">
        <v>7840</v>
      </c>
      <c r="E522" t="s">
        <v>7841</v>
      </c>
      <c r="F522">
        <v>2</v>
      </c>
      <c r="G522">
        <v>2645.48</v>
      </c>
      <c r="H522">
        <v>0</v>
      </c>
      <c r="I522" s="165">
        <v>5290.96</v>
      </c>
      <c r="J522" t="s">
        <v>7743</v>
      </c>
      <c r="K522">
        <v>1</v>
      </c>
      <c r="L522">
        <v>126</v>
      </c>
      <c r="M522" t="s">
        <v>7744</v>
      </c>
      <c r="N522" t="s">
        <v>7745</v>
      </c>
      <c r="O522" t="s">
        <v>7697</v>
      </c>
      <c r="P522" t="s">
        <v>7698</v>
      </c>
      <c r="Q522" t="s">
        <v>8006</v>
      </c>
      <c r="R522">
        <v>946</v>
      </c>
      <c r="S522" t="s">
        <v>8680</v>
      </c>
      <c r="T522" t="s">
        <v>7715</v>
      </c>
      <c r="U522">
        <v>1</v>
      </c>
      <c r="V522">
        <v>2</v>
      </c>
      <c r="W522" t="s">
        <v>7702</v>
      </c>
      <c r="X522" t="s">
        <v>422</v>
      </c>
      <c r="Y522" t="s">
        <v>7703</v>
      </c>
      <c r="Z522" t="s">
        <v>8870</v>
      </c>
      <c r="AA522" t="s">
        <v>8008</v>
      </c>
      <c r="AB522" t="s">
        <v>8871</v>
      </c>
    </row>
    <row r="523" spans="1:28">
      <c r="A523" s="241">
        <v>45966</v>
      </c>
      <c r="B523" t="s">
        <v>8872</v>
      </c>
      <c r="C523" t="s">
        <v>7969</v>
      </c>
      <c r="D523" t="s">
        <v>7970</v>
      </c>
      <c r="E523" t="s">
        <v>7971</v>
      </c>
      <c r="F523">
        <v>12</v>
      </c>
      <c r="G523">
        <v>977</v>
      </c>
      <c r="H523">
        <v>0</v>
      </c>
      <c r="I523" s="165">
        <v>11724</v>
      </c>
      <c r="J523" t="s">
        <v>7711</v>
      </c>
      <c r="K523">
        <v>1</v>
      </c>
      <c r="L523">
        <v>156</v>
      </c>
      <c r="M523" t="s">
        <v>7712</v>
      </c>
      <c r="N523" t="s">
        <v>7713</v>
      </c>
      <c r="O523" t="s">
        <v>7697</v>
      </c>
      <c r="P523" t="s">
        <v>7698</v>
      </c>
      <c r="Q523" t="s">
        <v>8229</v>
      </c>
      <c r="R523">
        <v>509</v>
      </c>
      <c r="S523" t="s">
        <v>8680</v>
      </c>
      <c r="T523" t="s">
        <v>7715</v>
      </c>
      <c r="U523">
        <v>1</v>
      </c>
      <c r="V523">
        <v>12</v>
      </c>
      <c r="W523" t="s">
        <v>7702</v>
      </c>
      <c r="X523" t="s">
        <v>426</v>
      </c>
      <c r="Y523" t="s">
        <v>7703</v>
      </c>
      <c r="Z523" t="s">
        <v>8873</v>
      </c>
      <c r="AA523" t="s">
        <v>8231</v>
      </c>
      <c r="AB523" t="s">
        <v>8874</v>
      </c>
    </row>
    <row r="524" spans="1:28">
      <c r="A524" s="241">
        <v>45966</v>
      </c>
      <c r="B524" t="s">
        <v>8875</v>
      </c>
      <c r="C524" t="s">
        <v>7730</v>
      </c>
      <c r="D524" t="s">
        <v>7731</v>
      </c>
      <c r="E524" t="s">
        <v>7732</v>
      </c>
      <c r="F524">
        <v>1</v>
      </c>
      <c r="G524">
        <v>8991.6</v>
      </c>
      <c r="H524">
        <v>449.58</v>
      </c>
      <c r="I524" s="165">
        <v>8542.02</v>
      </c>
      <c r="J524" t="s">
        <v>7711</v>
      </c>
      <c r="K524">
        <v>1</v>
      </c>
      <c r="L524">
        <v>156</v>
      </c>
      <c r="M524" t="s">
        <v>7712</v>
      </c>
      <c r="N524" t="s">
        <v>7713</v>
      </c>
      <c r="O524" t="s">
        <v>7697</v>
      </c>
      <c r="P524" t="s">
        <v>7698</v>
      </c>
      <c r="Q524" t="s">
        <v>8229</v>
      </c>
      <c r="R524">
        <v>509</v>
      </c>
      <c r="S524" t="s">
        <v>8680</v>
      </c>
      <c r="T524" t="s">
        <v>7715</v>
      </c>
      <c r="U524">
        <v>1</v>
      </c>
      <c r="V524">
        <v>1</v>
      </c>
      <c r="W524" t="s">
        <v>7702</v>
      </c>
      <c r="X524" t="s">
        <v>503</v>
      </c>
      <c r="Y524" t="s">
        <v>7703</v>
      </c>
      <c r="Z524" t="s">
        <v>8876</v>
      </c>
      <c r="AA524" t="s">
        <v>8231</v>
      </c>
      <c r="AB524" t="s">
        <v>8877</v>
      </c>
    </row>
    <row r="525" spans="1:28">
      <c r="A525" s="241">
        <v>45966</v>
      </c>
      <c r="B525" t="s">
        <v>8875</v>
      </c>
      <c r="C525" t="s">
        <v>7883</v>
      </c>
      <c r="D525" t="s">
        <v>7884</v>
      </c>
      <c r="E525" t="s">
        <v>7885</v>
      </c>
      <c r="F525">
        <v>1</v>
      </c>
      <c r="G525">
        <v>3025.21</v>
      </c>
      <c r="H525">
        <v>0</v>
      </c>
      <c r="I525" s="165">
        <v>3025.21</v>
      </c>
      <c r="J525" t="s">
        <v>7711</v>
      </c>
      <c r="K525">
        <v>1</v>
      </c>
      <c r="L525">
        <v>156</v>
      </c>
      <c r="M525" t="s">
        <v>7712</v>
      </c>
      <c r="N525" t="s">
        <v>7713</v>
      </c>
      <c r="O525" t="s">
        <v>7697</v>
      </c>
      <c r="P525" t="s">
        <v>7698</v>
      </c>
      <c r="Q525" t="s">
        <v>8229</v>
      </c>
      <c r="R525">
        <v>509</v>
      </c>
      <c r="S525" t="s">
        <v>8680</v>
      </c>
      <c r="T525" t="s">
        <v>7715</v>
      </c>
      <c r="U525">
        <v>1</v>
      </c>
      <c r="V525">
        <v>1</v>
      </c>
      <c r="W525" t="s">
        <v>7702</v>
      </c>
      <c r="X525" t="s">
        <v>503</v>
      </c>
      <c r="Y525" t="s">
        <v>7703</v>
      </c>
      <c r="Z525" t="s">
        <v>8876</v>
      </c>
      <c r="AA525" t="s">
        <v>8231</v>
      </c>
      <c r="AB525" t="s">
        <v>8877</v>
      </c>
    </row>
    <row r="526" spans="1:28">
      <c r="A526" s="241">
        <v>45966</v>
      </c>
      <c r="B526" t="s">
        <v>8878</v>
      </c>
      <c r="C526" t="s">
        <v>7979</v>
      </c>
      <c r="D526" t="s">
        <v>7980</v>
      </c>
      <c r="E526" t="s">
        <v>7981</v>
      </c>
      <c r="F526">
        <v>2</v>
      </c>
      <c r="G526">
        <v>2647.06</v>
      </c>
      <c r="H526">
        <v>0</v>
      </c>
      <c r="I526" s="165">
        <v>5294.12</v>
      </c>
      <c r="J526" t="s">
        <v>7794</v>
      </c>
      <c r="K526">
        <v>1</v>
      </c>
      <c r="L526">
        <v>125</v>
      </c>
      <c r="M526" t="s">
        <v>7724</v>
      </c>
      <c r="N526" t="s">
        <v>7713</v>
      </c>
      <c r="O526" t="s">
        <v>7697</v>
      </c>
      <c r="P526" t="s">
        <v>7698</v>
      </c>
      <c r="Q526" t="s">
        <v>8479</v>
      </c>
      <c r="R526">
        <v>104</v>
      </c>
      <c r="S526" t="s">
        <v>8680</v>
      </c>
      <c r="T526" t="s">
        <v>7715</v>
      </c>
      <c r="U526">
        <v>1</v>
      </c>
      <c r="V526">
        <v>2</v>
      </c>
      <c r="W526" t="s">
        <v>7702</v>
      </c>
      <c r="X526" t="s">
        <v>548</v>
      </c>
      <c r="Y526" t="s">
        <v>7703</v>
      </c>
      <c r="Z526" t="s">
        <v>8879</v>
      </c>
      <c r="AA526" t="s">
        <v>8481</v>
      </c>
      <c r="AB526" t="s">
        <v>8880</v>
      </c>
    </row>
    <row r="527" spans="1:28">
      <c r="A527" s="241">
        <v>45966</v>
      </c>
      <c r="B527" t="s">
        <v>8881</v>
      </c>
      <c r="C527" t="s">
        <v>7730</v>
      </c>
      <c r="D527" t="s">
        <v>7731</v>
      </c>
      <c r="E527" t="s">
        <v>7732</v>
      </c>
      <c r="F527">
        <v>1</v>
      </c>
      <c r="G527">
        <v>8991.6</v>
      </c>
      <c r="H527">
        <v>449.58</v>
      </c>
      <c r="I527" s="165">
        <v>8542.02</v>
      </c>
      <c r="J527" t="s">
        <v>7743</v>
      </c>
      <c r="K527">
        <v>1</v>
      </c>
      <c r="L527">
        <v>126</v>
      </c>
      <c r="M527" t="s">
        <v>7744</v>
      </c>
      <c r="N527" t="s">
        <v>7745</v>
      </c>
      <c r="O527" t="s">
        <v>7697</v>
      </c>
      <c r="P527" t="s">
        <v>7698</v>
      </c>
      <c r="Q527" t="s">
        <v>8006</v>
      </c>
      <c r="R527">
        <v>946</v>
      </c>
      <c r="S527" t="s">
        <v>8680</v>
      </c>
      <c r="T527" t="s">
        <v>7715</v>
      </c>
      <c r="U527">
        <v>1</v>
      </c>
      <c r="V527">
        <v>1</v>
      </c>
      <c r="W527" t="s">
        <v>7702</v>
      </c>
      <c r="X527" t="s">
        <v>493</v>
      </c>
      <c r="Y527" t="s">
        <v>7703</v>
      </c>
      <c r="Z527" t="s">
        <v>8882</v>
      </c>
      <c r="AA527" t="s">
        <v>8008</v>
      </c>
      <c r="AB527" t="s">
        <v>8883</v>
      </c>
    </row>
    <row r="528" spans="1:28">
      <c r="A528" s="241">
        <v>45966</v>
      </c>
      <c r="B528" t="s">
        <v>8884</v>
      </c>
      <c r="C528" t="s">
        <v>8613</v>
      </c>
      <c r="D528" t="s">
        <v>8614</v>
      </c>
      <c r="E528" t="s">
        <v>8615</v>
      </c>
      <c r="F528">
        <v>6</v>
      </c>
      <c r="G528">
        <v>714.29</v>
      </c>
      <c r="H528">
        <v>0</v>
      </c>
      <c r="I528" s="165">
        <v>4285.74</v>
      </c>
      <c r="J528" t="s">
        <v>8061</v>
      </c>
      <c r="K528">
        <v>1</v>
      </c>
      <c r="L528">
        <v>182</v>
      </c>
      <c r="M528" t="s">
        <v>8740</v>
      </c>
      <c r="N528" t="s">
        <v>7745</v>
      </c>
      <c r="O528" t="s">
        <v>7697</v>
      </c>
      <c r="P528" t="s">
        <v>7698</v>
      </c>
      <c r="Q528" t="s">
        <v>8885</v>
      </c>
      <c r="R528">
        <v>906</v>
      </c>
      <c r="S528" t="s">
        <v>8680</v>
      </c>
      <c r="T528" t="s">
        <v>7715</v>
      </c>
      <c r="U528">
        <v>1</v>
      </c>
      <c r="V528">
        <v>6</v>
      </c>
      <c r="W528" t="s">
        <v>7702</v>
      </c>
      <c r="X528" t="s">
        <v>529</v>
      </c>
      <c r="Y528" t="s">
        <v>7703</v>
      </c>
      <c r="Z528" t="s">
        <v>8886</v>
      </c>
      <c r="AA528" t="s">
        <v>8887</v>
      </c>
      <c r="AB528" t="s">
        <v>8888</v>
      </c>
    </row>
    <row r="529" spans="1:28">
      <c r="A529" s="241">
        <v>45966</v>
      </c>
      <c r="B529" t="s">
        <v>8884</v>
      </c>
      <c r="C529" t="s">
        <v>7822</v>
      </c>
      <c r="D529" t="s">
        <v>7823</v>
      </c>
      <c r="E529" t="s">
        <v>7824</v>
      </c>
      <c r="F529">
        <v>2</v>
      </c>
      <c r="G529">
        <v>3025.21</v>
      </c>
      <c r="H529">
        <v>0</v>
      </c>
      <c r="I529" s="165">
        <v>6050.42</v>
      </c>
      <c r="J529" t="s">
        <v>8061</v>
      </c>
      <c r="K529">
        <v>1</v>
      </c>
      <c r="L529">
        <v>182</v>
      </c>
      <c r="M529" t="s">
        <v>8740</v>
      </c>
      <c r="N529" t="s">
        <v>7745</v>
      </c>
      <c r="O529" t="s">
        <v>7697</v>
      </c>
      <c r="P529" t="s">
        <v>7698</v>
      </c>
      <c r="Q529" t="s">
        <v>8885</v>
      </c>
      <c r="R529">
        <v>906</v>
      </c>
      <c r="S529" t="s">
        <v>8680</v>
      </c>
      <c r="T529" t="s">
        <v>7715</v>
      </c>
      <c r="U529">
        <v>1</v>
      </c>
      <c r="V529">
        <v>2</v>
      </c>
      <c r="W529" t="s">
        <v>7702</v>
      </c>
      <c r="X529" t="s">
        <v>529</v>
      </c>
      <c r="Y529" t="s">
        <v>7703</v>
      </c>
      <c r="Z529" t="s">
        <v>8886</v>
      </c>
      <c r="AA529" t="s">
        <v>8887</v>
      </c>
      <c r="AB529" t="s">
        <v>8888</v>
      </c>
    </row>
    <row r="530" spans="1:28">
      <c r="A530" s="241">
        <v>45966</v>
      </c>
      <c r="B530" t="s">
        <v>8889</v>
      </c>
      <c r="C530" t="s">
        <v>8596</v>
      </c>
      <c r="D530" t="s">
        <v>8597</v>
      </c>
      <c r="E530" t="s">
        <v>8598</v>
      </c>
      <c r="F530">
        <v>5</v>
      </c>
      <c r="G530">
        <v>1230</v>
      </c>
      <c r="H530">
        <v>0</v>
      </c>
      <c r="I530" s="165">
        <v>6150</v>
      </c>
      <c r="J530" t="s">
        <v>7743</v>
      </c>
      <c r="K530">
        <v>1</v>
      </c>
      <c r="L530">
        <v>126</v>
      </c>
      <c r="M530" t="s">
        <v>7744</v>
      </c>
      <c r="N530" t="s">
        <v>7745</v>
      </c>
      <c r="O530" t="s">
        <v>7697</v>
      </c>
      <c r="P530" t="s">
        <v>7698</v>
      </c>
      <c r="Q530" t="s">
        <v>8006</v>
      </c>
      <c r="R530">
        <v>946</v>
      </c>
      <c r="S530" t="s">
        <v>8680</v>
      </c>
      <c r="T530" t="s">
        <v>7715</v>
      </c>
      <c r="U530">
        <v>1</v>
      </c>
      <c r="V530">
        <v>5</v>
      </c>
      <c r="W530" t="s">
        <v>7702</v>
      </c>
      <c r="X530" t="s">
        <v>455</v>
      </c>
      <c r="Y530" t="s">
        <v>7703</v>
      </c>
      <c r="Z530" t="s">
        <v>8890</v>
      </c>
      <c r="AA530" t="s">
        <v>8008</v>
      </c>
      <c r="AB530" t="s">
        <v>455</v>
      </c>
    </row>
    <row r="531" spans="1:28">
      <c r="A531" s="241">
        <v>45966</v>
      </c>
      <c r="B531" t="s">
        <v>8891</v>
      </c>
      <c r="C531" t="s">
        <v>7848</v>
      </c>
      <c r="D531" t="s">
        <v>7849</v>
      </c>
      <c r="E531" t="s">
        <v>7850</v>
      </c>
      <c r="F531">
        <v>6</v>
      </c>
      <c r="G531">
        <v>1260.5</v>
      </c>
      <c r="H531">
        <v>0</v>
      </c>
      <c r="I531" s="165">
        <v>7563</v>
      </c>
      <c r="J531" t="s">
        <v>8182</v>
      </c>
      <c r="K531">
        <v>1</v>
      </c>
      <c r="L531">
        <v>126</v>
      </c>
      <c r="M531" t="s">
        <v>7744</v>
      </c>
      <c r="N531" t="s">
        <v>7745</v>
      </c>
      <c r="O531" t="s">
        <v>7697</v>
      </c>
      <c r="P531" t="s">
        <v>7698</v>
      </c>
      <c r="Q531" t="s">
        <v>8183</v>
      </c>
      <c r="R531">
        <v>919</v>
      </c>
      <c r="S531" t="s">
        <v>8680</v>
      </c>
      <c r="T531" t="s">
        <v>7701</v>
      </c>
      <c r="U531">
        <v>1</v>
      </c>
      <c r="V531">
        <v>6</v>
      </c>
      <c r="W531" t="s">
        <v>7702</v>
      </c>
      <c r="X531" t="s">
        <v>413</v>
      </c>
      <c r="Y531" t="s">
        <v>7703</v>
      </c>
      <c r="Z531" t="s">
        <v>8892</v>
      </c>
      <c r="AA531" t="s">
        <v>8185</v>
      </c>
      <c r="AB531" t="s">
        <v>8893</v>
      </c>
    </row>
    <row r="532" spans="1:28">
      <c r="A532" s="241">
        <v>45966</v>
      </c>
      <c r="B532" t="s">
        <v>8894</v>
      </c>
      <c r="C532" t="s">
        <v>7969</v>
      </c>
      <c r="D532" t="s">
        <v>7970</v>
      </c>
      <c r="E532" t="s">
        <v>7971</v>
      </c>
      <c r="F532">
        <v>13</v>
      </c>
      <c r="G532">
        <v>977</v>
      </c>
      <c r="H532">
        <v>0</v>
      </c>
      <c r="I532" s="165">
        <v>12701</v>
      </c>
      <c r="J532" t="s">
        <v>8166</v>
      </c>
      <c r="K532">
        <v>1</v>
      </c>
      <c r="L532">
        <v>126</v>
      </c>
      <c r="M532" t="s">
        <v>7744</v>
      </c>
      <c r="N532" t="s">
        <v>7745</v>
      </c>
      <c r="O532" t="s">
        <v>7697</v>
      </c>
      <c r="P532" t="s">
        <v>7698</v>
      </c>
      <c r="Q532" t="s">
        <v>8243</v>
      </c>
      <c r="R532">
        <v>925</v>
      </c>
      <c r="S532" t="s">
        <v>8680</v>
      </c>
      <c r="T532" t="s">
        <v>7715</v>
      </c>
      <c r="U532">
        <v>1</v>
      </c>
      <c r="V532">
        <v>13</v>
      </c>
      <c r="W532" t="s">
        <v>7702</v>
      </c>
      <c r="X532" t="s">
        <v>647</v>
      </c>
      <c r="Y532" t="s">
        <v>7703</v>
      </c>
      <c r="Z532" t="s">
        <v>8895</v>
      </c>
      <c r="AA532" t="s">
        <v>8245</v>
      </c>
      <c r="AB532" t="s">
        <v>8171</v>
      </c>
    </row>
    <row r="533" spans="1:28">
      <c r="A533" s="241">
        <v>45966</v>
      </c>
      <c r="B533" t="s">
        <v>8896</v>
      </c>
      <c r="C533" t="s">
        <v>7733</v>
      </c>
      <c r="D533" t="s">
        <v>7734</v>
      </c>
      <c r="E533" t="s">
        <v>7735</v>
      </c>
      <c r="F533">
        <v>10</v>
      </c>
      <c r="G533">
        <v>1344.54</v>
      </c>
      <c r="H533">
        <v>0</v>
      </c>
      <c r="I533" s="165">
        <v>13445.4</v>
      </c>
      <c r="J533" t="s">
        <v>7794</v>
      </c>
      <c r="K533">
        <v>1</v>
      </c>
      <c r="L533">
        <v>125</v>
      </c>
      <c r="M533" t="s">
        <v>7724</v>
      </c>
      <c r="N533" t="s">
        <v>7713</v>
      </c>
      <c r="O533" t="s">
        <v>7697</v>
      </c>
      <c r="P533" t="s">
        <v>7698</v>
      </c>
      <c r="Q533" t="s">
        <v>8479</v>
      </c>
      <c r="R533">
        <v>104</v>
      </c>
      <c r="S533" t="s">
        <v>8680</v>
      </c>
      <c r="T533" t="s">
        <v>7701</v>
      </c>
      <c r="U533">
        <v>1</v>
      </c>
      <c r="V533">
        <v>10</v>
      </c>
      <c r="W533" t="s">
        <v>7702</v>
      </c>
      <c r="X533" t="s">
        <v>664</v>
      </c>
      <c r="Y533" t="s">
        <v>7703</v>
      </c>
      <c r="Z533" t="s">
        <v>8897</v>
      </c>
      <c r="AA533" t="s">
        <v>8481</v>
      </c>
      <c r="AB533" t="s">
        <v>8898</v>
      </c>
    </row>
    <row r="534" spans="1:28">
      <c r="A534" s="241">
        <v>45966</v>
      </c>
      <c r="B534" t="s">
        <v>8899</v>
      </c>
      <c r="C534" t="s">
        <v>7848</v>
      </c>
      <c r="D534" t="s">
        <v>7849</v>
      </c>
      <c r="E534" t="s">
        <v>7850</v>
      </c>
      <c r="F534">
        <v>5</v>
      </c>
      <c r="G534">
        <v>1260.5</v>
      </c>
      <c r="H534">
        <v>0</v>
      </c>
      <c r="I534" s="165">
        <v>6302.5</v>
      </c>
      <c r="J534" t="s">
        <v>8182</v>
      </c>
      <c r="K534">
        <v>1</v>
      </c>
      <c r="L534">
        <v>126</v>
      </c>
      <c r="M534" t="s">
        <v>7744</v>
      </c>
      <c r="N534" t="s">
        <v>7745</v>
      </c>
      <c r="O534" t="s">
        <v>7697</v>
      </c>
      <c r="P534" t="s">
        <v>7698</v>
      </c>
      <c r="Q534" t="s">
        <v>8263</v>
      </c>
      <c r="R534">
        <v>920</v>
      </c>
      <c r="S534" t="s">
        <v>8680</v>
      </c>
      <c r="T534" t="s">
        <v>7701</v>
      </c>
      <c r="U534">
        <v>1</v>
      </c>
      <c r="V534">
        <v>5</v>
      </c>
      <c r="W534" t="s">
        <v>7702</v>
      </c>
      <c r="X534" t="s">
        <v>382</v>
      </c>
      <c r="Y534" t="s">
        <v>7703</v>
      </c>
      <c r="Z534" t="s">
        <v>8900</v>
      </c>
      <c r="AA534" t="s">
        <v>8265</v>
      </c>
      <c r="AB534" t="s">
        <v>8901</v>
      </c>
    </row>
    <row r="535" spans="1:28">
      <c r="A535" s="241">
        <v>45966</v>
      </c>
      <c r="B535" t="s">
        <v>8902</v>
      </c>
      <c r="C535" t="s">
        <v>7740</v>
      </c>
      <c r="D535" t="s">
        <v>7741</v>
      </c>
      <c r="E535" t="s">
        <v>7742</v>
      </c>
      <c r="F535">
        <v>1</v>
      </c>
      <c r="G535">
        <v>3562.19</v>
      </c>
      <c r="H535">
        <v>0</v>
      </c>
      <c r="I535" s="165">
        <v>3562.19</v>
      </c>
      <c r="J535" t="s">
        <v>7851</v>
      </c>
      <c r="K535">
        <v>1</v>
      </c>
      <c r="L535">
        <v>126</v>
      </c>
      <c r="M535" t="s">
        <v>7744</v>
      </c>
      <c r="N535" t="s">
        <v>7745</v>
      </c>
      <c r="O535" t="s">
        <v>7697</v>
      </c>
      <c r="P535" t="s">
        <v>7698</v>
      </c>
      <c r="Q535" t="s">
        <v>7852</v>
      </c>
      <c r="R535">
        <v>932</v>
      </c>
      <c r="S535" t="s">
        <v>8680</v>
      </c>
      <c r="T535" t="s">
        <v>7715</v>
      </c>
      <c r="U535">
        <v>1</v>
      </c>
      <c r="V535">
        <v>1</v>
      </c>
      <c r="W535" t="s">
        <v>7702</v>
      </c>
      <c r="X535" t="s">
        <v>505</v>
      </c>
      <c r="Y535" t="s">
        <v>7703</v>
      </c>
      <c r="Z535" t="s">
        <v>8903</v>
      </c>
      <c r="AA535" t="s">
        <v>7854</v>
      </c>
      <c r="AB535" t="s">
        <v>8819</v>
      </c>
    </row>
    <row r="536" spans="1:28">
      <c r="A536" s="241">
        <v>45966</v>
      </c>
      <c r="B536" t="s">
        <v>8904</v>
      </c>
      <c r="C536" t="s">
        <v>8905</v>
      </c>
      <c r="D536" t="s">
        <v>8906</v>
      </c>
      <c r="E536" t="s">
        <v>8907</v>
      </c>
      <c r="F536">
        <v>6</v>
      </c>
      <c r="G536">
        <v>2227</v>
      </c>
      <c r="H536">
        <v>0</v>
      </c>
      <c r="I536" s="165">
        <v>13362</v>
      </c>
      <c r="J536" t="s">
        <v>8166</v>
      </c>
      <c r="K536">
        <v>1</v>
      </c>
      <c r="L536">
        <v>126</v>
      </c>
      <c r="M536" t="s">
        <v>7744</v>
      </c>
      <c r="N536" t="s">
        <v>7745</v>
      </c>
      <c r="O536" t="s">
        <v>7697</v>
      </c>
      <c r="P536" t="s">
        <v>7698</v>
      </c>
      <c r="Q536" t="s">
        <v>8243</v>
      </c>
      <c r="R536">
        <v>925</v>
      </c>
      <c r="S536" t="s">
        <v>8680</v>
      </c>
      <c r="T536" t="s">
        <v>7769</v>
      </c>
      <c r="U536">
        <v>1</v>
      </c>
      <c r="V536">
        <v>6</v>
      </c>
      <c r="W536" t="s">
        <v>7702</v>
      </c>
      <c r="X536" t="s">
        <v>659</v>
      </c>
      <c r="Y536" t="s">
        <v>7703</v>
      </c>
      <c r="Z536" t="s">
        <v>8908</v>
      </c>
      <c r="AA536" t="s">
        <v>8245</v>
      </c>
      <c r="AB536" t="s">
        <v>8909</v>
      </c>
    </row>
    <row r="537" spans="1:28">
      <c r="A537" s="241">
        <v>45966</v>
      </c>
      <c r="B537" t="s">
        <v>8904</v>
      </c>
      <c r="C537" t="s">
        <v>8411</v>
      </c>
      <c r="D537" t="s">
        <v>8412</v>
      </c>
      <c r="E537" t="s">
        <v>8413</v>
      </c>
      <c r="F537">
        <v>3</v>
      </c>
      <c r="G537">
        <v>2227</v>
      </c>
      <c r="H537">
        <v>0</v>
      </c>
      <c r="I537" s="165">
        <v>6681</v>
      </c>
      <c r="J537" t="s">
        <v>8166</v>
      </c>
      <c r="K537">
        <v>1</v>
      </c>
      <c r="L537">
        <v>126</v>
      </c>
      <c r="M537" t="s">
        <v>7744</v>
      </c>
      <c r="N537" t="s">
        <v>7745</v>
      </c>
      <c r="O537" t="s">
        <v>7697</v>
      </c>
      <c r="P537" t="s">
        <v>7698</v>
      </c>
      <c r="Q537" t="s">
        <v>8243</v>
      </c>
      <c r="R537">
        <v>925</v>
      </c>
      <c r="S537" t="s">
        <v>8680</v>
      </c>
      <c r="T537" t="s">
        <v>7769</v>
      </c>
      <c r="U537">
        <v>1</v>
      </c>
      <c r="V537">
        <v>3</v>
      </c>
      <c r="W537" t="s">
        <v>7702</v>
      </c>
      <c r="X537" t="s">
        <v>659</v>
      </c>
      <c r="Y537" t="s">
        <v>7703</v>
      </c>
      <c r="Z537" t="s">
        <v>8908</v>
      </c>
      <c r="AA537" t="s">
        <v>8245</v>
      </c>
      <c r="AB537" t="s">
        <v>8909</v>
      </c>
    </row>
    <row r="538" spans="1:28">
      <c r="A538" s="241">
        <v>45966</v>
      </c>
      <c r="B538" t="s">
        <v>8910</v>
      </c>
      <c r="C538" t="s">
        <v>7720</v>
      </c>
      <c r="D538" t="s">
        <v>7721</v>
      </c>
      <c r="E538" t="s">
        <v>7722</v>
      </c>
      <c r="F538">
        <v>1</v>
      </c>
      <c r="G538">
        <v>11900</v>
      </c>
      <c r="H538">
        <v>357</v>
      </c>
      <c r="I538" s="165">
        <v>11543</v>
      </c>
      <c r="J538" t="s">
        <v>7816</v>
      </c>
      <c r="K538">
        <v>1</v>
      </c>
      <c r="L538">
        <v>125</v>
      </c>
      <c r="M538" t="s">
        <v>7724</v>
      </c>
      <c r="N538" t="s">
        <v>7713</v>
      </c>
      <c r="O538" t="s">
        <v>7697</v>
      </c>
      <c r="P538" t="s">
        <v>7698</v>
      </c>
      <c r="Q538" t="s">
        <v>8039</v>
      </c>
      <c r="R538">
        <v>107</v>
      </c>
      <c r="S538" t="s">
        <v>8680</v>
      </c>
      <c r="T538" t="s">
        <v>7726</v>
      </c>
      <c r="U538">
        <v>1</v>
      </c>
      <c r="V538">
        <v>1</v>
      </c>
      <c r="W538" t="s">
        <v>7702</v>
      </c>
      <c r="X538" t="s">
        <v>381</v>
      </c>
      <c r="Y538" t="s">
        <v>7703</v>
      </c>
      <c r="Z538" t="s">
        <v>8911</v>
      </c>
      <c r="AA538" t="s">
        <v>8041</v>
      </c>
      <c r="AB538" t="s">
        <v>8912</v>
      </c>
    </row>
    <row r="539" spans="1:28">
      <c r="A539" s="241">
        <v>45966</v>
      </c>
      <c r="B539" t="s">
        <v>8913</v>
      </c>
      <c r="C539" t="s">
        <v>7800</v>
      </c>
      <c r="D539" t="s">
        <v>7801</v>
      </c>
      <c r="E539" t="s">
        <v>7802</v>
      </c>
      <c r="F539">
        <v>8</v>
      </c>
      <c r="G539">
        <v>1092.44</v>
      </c>
      <c r="H539">
        <v>0</v>
      </c>
      <c r="I539" s="165">
        <v>8739.52</v>
      </c>
      <c r="J539" t="s">
        <v>7723</v>
      </c>
      <c r="K539">
        <v>1</v>
      </c>
      <c r="L539">
        <v>125</v>
      </c>
      <c r="M539" t="s">
        <v>7724</v>
      </c>
      <c r="N539" t="s">
        <v>7713</v>
      </c>
      <c r="O539" t="s">
        <v>7697</v>
      </c>
      <c r="P539" t="s">
        <v>7698</v>
      </c>
      <c r="Q539" t="s">
        <v>8106</v>
      </c>
      <c r="R539">
        <v>103</v>
      </c>
      <c r="S539" t="s">
        <v>8680</v>
      </c>
      <c r="T539" t="s">
        <v>7701</v>
      </c>
      <c r="U539">
        <v>1</v>
      </c>
      <c r="V539">
        <v>8</v>
      </c>
      <c r="W539" t="s">
        <v>7702</v>
      </c>
      <c r="X539" t="s">
        <v>428</v>
      </c>
      <c r="Y539" t="s">
        <v>7703</v>
      </c>
      <c r="Z539" t="s">
        <v>8914</v>
      </c>
      <c r="AA539" t="s">
        <v>8108</v>
      </c>
      <c r="AB539" t="s">
        <v>8915</v>
      </c>
    </row>
    <row r="540" spans="1:28">
      <c r="A540" s="241">
        <v>45966</v>
      </c>
      <c r="B540" t="s">
        <v>8916</v>
      </c>
      <c r="C540" t="s">
        <v>7886</v>
      </c>
      <c r="D540" t="s">
        <v>7887</v>
      </c>
      <c r="E540" t="s">
        <v>7888</v>
      </c>
      <c r="F540">
        <v>3</v>
      </c>
      <c r="G540">
        <v>3025.21</v>
      </c>
      <c r="H540">
        <v>0</v>
      </c>
      <c r="I540" s="165">
        <v>9075.6299999999992</v>
      </c>
      <c r="J540" t="s">
        <v>8166</v>
      </c>
      <c r="K540">
        <v>1</v>
      </c>
      <c r="L540">
        <v>2</v>
      </c>
      <c r="M540" t="s">
        <v>8054</v>
      </c>
      <c r="N540" t="s">
        <v>7745</v>
      </c>
      <c r="O540" t="s">
        <v>7697</v>
      </c>
      <c r="P540" t="s">
        <v>7698</v>
      </c>
      <c r="Q540" t="s">
        <v>8167</v>
      </c>
      <c r="R540">
        <v>926</v>
      </c>
      <c r="S540" t="s">
        <v>8680</v>
      </c>
      <c r="T540" t="s">
        <v>7715</v>
      </c>
      <c r="U540">
        <v>1</v>
      </c>
      <c r="V540">
        <v>3</v>
      </c>
      <c r="W540" t="s">
        <v>7702</v>
      </c>
      <c r="X540" t="s">
        <v>8917</v>
      </c>
      <c r="Y540" t="s">
        <v>7703</v>
      </c>
      <c r="Z540" t="s">
        <v>8918</v>
      </c>
      <c r="AA540" t="s">
        <v>8170</v>
      </c>
      <c r="AB540" t="s">
        <v>8919</v>
      </c>
    </row>
    <row r="541" spans="1:28">
      <c r="A541" s="241">
        <v>45966</v>
      </c>
      <c r="B541" t="s">
        <v>8916</v>
      </c>
      <c r="C541" t="s">
        <v>7927</v>
      </c>
      <c r="D541" t="s">
        <v>7928</v>
      </c>
      <c r="E541" t="s">
        <v>7929</v>
      </c>
      <c r="F541">
        <v>6</v>
      </c>
      <c r="G541">
        <v>1344.54</v>
      </c>
      <c r="H541">
        <v>0</v>
      </c>
      <c r="I541" s="165">
        <v>8067.24</v>
      </c>
      <c r="J541" t="s">
        <v>8166</v>
      </c>
      <c r="K541">
        <v>1</v>
      </c>
      <c r="L541">
        <v>2</v>
      </c>
      <c r="M541" t="s">
        <v>8054</v>
      </c>
      <c r="N541" t="s">
        <v>7745</v>
      </c>
      <c r="O541" t="s">
        <v>7697</v>
      </c>
      <c r="P541" t="s">
        <v>7698</v>
      </c>
      <c r="Q541" t="s">
        <v>8167</v>
      </c>
      <c r="R541">
        <v>926</v>
      </c>
      <c r="S541" t="s">
        <v>8680</v>
      </c>
      <c r="T541" t="s">
        <v>7701</v>
      </c>
      <c r="U541">
        <v>1</v>
      </c>
      <c r="V541">
        <v>6</v>
      </c>
      <c r="W541" t="s">
        <v>7702</v>
      </c>
      <c r="X541" t="s">
        <v>8917</v>
      </c>
      <c r="Y541" t="s">
        <v>7703</v>
      </c>
      <c r="Z541" t="s">
        <v>8918</v>
      </c>
      <c r="AA541" t="s">
        <v>8170</v>
      </c>
      <c r="AB541" t="s">
        <v>8919</v>
      </c>
    </row>
    <row r="542" spans="1:28">
      <c r="A542" s="241">
        <v>45966</v>
      </c>
      <c r="B542" t="s">
        <v>8916</v>
      </c>
      <c r="C542" t="s">
        <v>7848</v>
      </c>
      <c r="D542" t="s">
        <v>7849</v>
      </c>
      <c r="E542" t="s">
        <v>7850</v>
      </c>
      <c r="F542">
        <v>10</v>
      </c>
      <c r="G542">
        <v>1260.5</v>
      </c>
      <c r="H542">
        <v>0</v>
      </c>
      <c r="I542" s="165">
        <v>12605</v>
      </c>
      <c r="J542" t="s">
        <v>8166</v>
      </c>
      <c r="K542">
        <v>1</v>
      </c>
      <c r="L542">
        <v>2</v>
      </c>
      <c r="M542" t="s">
        <v>8054</v>
      </c>
      <c r="N542" t="s">
        <v>7745</v>
      </c>
      <c r="O542" t="s">
        <v>7697</v>
      </c>
      <c r="P542" t="s">
        <v>7698</v>
      </c>
      <c r="Q542" t="s">
        <v>8167</v>
      </c>
      <c r="R542">
        <v>926</v>
      </c>
      <c r="S542" t="s">
        <v>8680</v>
      </c>
      <c r="T542" t="s">
        <v>7701</v>
      </c>
      <c r="U542">
        <v>1</v>
      </c>
      <c r="V542">
        <v>10</v>
      </c>
      <c r="W542" t="s">
        <v>7702</v>
      </c>
      <c r="X542" t="s">
        <v>8917</v>
      </c>
      <c r="Y542" t="s">
        <v>7703</v>
      </c>
      <c r="Z542" t="s">
        <v>8918</v>
      </c>
      <c r="AA542" t="s">
        <v>8170</v>
      </c>
      <c r="AB542" t="s">
        <v>8919</v>
      </c>
    </row>
    <row r="543" spans="1:28">
      <c r="A543" s="241">
        <v>45966</v>
      </c>
      <c r="B543" t="s">
        <v>8916</v>
      </c>
      <c r="C543" t="s">
        <v>8051</v>
      </c>
      <c r="D543" t="s">
        <v>8052</v>
      </c>
      <c r="E543" t="s">
        <v>8053</v>
      </c>
      <c r="F543">
        <v>2</v>
      </c>
      <c r="G543">
        <v>5940</v>
      </c>
      <c r="H543">
        <v>0</v>
      </c>
      <c r="I543" s="165">
        <v>11880</v>
      </c>
      <c r="J543" t="s">
        <v>8166</v>
      </c>
      <c r="K543">
        <v>1</v>
      </c>
      <c r="L543">
        <v>2</v>
      </c>
      <c r="M543" t="s">
        <v>8054</v>
      </c>
      <c r="N543" t="s">
        <v>7745</v>
      </c>
      <c r="O543" t="s">
        <v>7697</v>
      </c>
      <c r="P543" t="s">
        <v>7698</v>
      </c>
      <c r="Q543" t="s">
        <v>8167</v>
      </c>
      <c r="R543">
        <v>926</v>
      </c>
      <c r="S543" t="s">
        <v>8680</v>
      </c>
      <c r="T543" t="s">
        <v>7701</v>
      </c>
      <c r="U543">
        <v>1</v>
      </c>
      <c r="V543">
        <v>2</v>
      </c>
      <c r="W543" t="s">
        <v>7702</v>
      </c>
      <c r="X543" t="s">
        <v>8917</v>
      </c>
      <c r="Y543" t="s">
        <v>7703</v>
      </c>
      <c r="Z543" t="s">
        <v>8918</v>
      </c>
      <c r="AA543" t="s">
        <v>8170</v>
      </c>
      <c r="AB543" t="s">
        <v>8919</v>
      </c>
    </row>
    <row r="544" spans="1:28">
      <c r="A544" s="241">
        <v>45966</v>
      </c>
      <c r="B544" t="s">
        <v>8920</v>
      </c>
      <c r="C544" t="s">
        <v>8283</v>
      </c>
      <c r="D544" t="s">
        <v>8284</v>
      </c>
      <c r="E544" t="s">
        <v>8285</v>
      </c>
      <c r="F544">
        <v>8</v>
      </c>
      <c r="G544">
        <v>6691.67</v>
      </c>
      <c r="H544">
        <v>0</v>
      </c>
      <c r="I544" s="165">
        <v>53533.36</v>
      </c>
      <c r="J544" t="s">
        <v>7723</v>
      </c>
      <c r="K544">
        <v>1</v>
      </c>
      <c r="L544">
        <v>125</v>
      </c>
      <c r="M544" t="s">
        <v>7724</v>
      </c>
      <c r="N544" t="s">
        <v>7713</v>
      </c>
      <c r="O544" t="s">
        <v>7697</v>
      </c>
      <c r="P544" t="s">
        <v>7698</v>
      </c>
      <c r="Q544" t="s">
        <v>8106</v>
      </c>
      <c r="R544">
        <v>103</v>
      </c>
      <c r="S544" t="s">
        <v>8680</v>
      </c>
      <c r="T544" t="s">
        <v>7811</v>
      </c>
      <c r="U544">
        <v>1</v>
      </c>
      <c r="V544">
        <v>8</v>
      </c>
      <c r="W544" t="s">
        <v>7702</v>
      </c>
      <c r="X544" t="s">
        <v>418</v>
      </c>
      <c r="Y544" t="s">
        <v>7703</v>
      </c>
      <c r="Z544" t="s">
        <v>8921</v>
      </c>
      <c r="AA544" t="s">
        <v>8108</v>
      </c>
      <c r="AB544" t="s">
        <v>8922</v>
      </c>
    </row>
    <row r="545" spans="1:28">
      <c r="A545" s="241">
        <v>45966</v>
      </c>
      <c r="B545" t="s">
        <v>8920</v>
      </c>
      <c r="C545" t="s">
        <v>7883</v>
      </c>
      <c r="D545" t="s">
        <v>7884</v>
      </c>
      <c r="E545" t="s">
        <v>7885</v>
      </c>
      <c r="F545">
        <v>1</v>
      </c>
      <c r="G545">
        <v>3025.21</v>
      </c>
      <c r="H545">
        <v>0</v>
      </c>
      <c r="I545" s="165">
        <v>3025.21</v>
      </c>
      <c r="J545" t="s">
        <v>7723</v>
      </c>
      <c r="K545">
        <v>1</v>
      </c>
      <c r="L545">
        <v>125</v>
      </c>
      <c r="M545" t="s">
        <v>7724</v>
      </c>
      <c r="N545" t="s">
        <v>7713</v>
      </c>
      <c r="O545" t="s">
        <v>7697</v>
      </c>
      <c r="P545" t="s">
        <v>7698</v>
      </c>
      <c r="Q545" t="s">
        <v>8106</v>
      </c>
      <c r="R545">
        <v>103</v>
      </c>
      <c r="S545" t="s">
        <v>8680</v>
      </c>
      <c r="T545" t="s">
        <v>7715</v>
      </c>
      <c r="U545">
        <v>1</v>
      </c>
      <c r="V545">
        <v>1</v>
      </c>
      <c r="W545" t="s">
        <v>7702</v>
      </c>
      <c r="X545" t="s">
        <v>418</v>
      </c>
      <c r="Y545" t="s">
        <v>7703</v>
      </c>
      <c r="Z545" t="s">
        <v>8921</v>
      </c>
      <c r="AA545" t="s">
        <v>8108</v>
      </c>
      <c r="AB545" t="s">
        <v>8922</v>
      </c>
    </row>
    <row r="546" spans="1:28">
      <c r="A546" s="241">
        <v>45966</v>
      </c>
      <c r="B546" t="s">
        <v>8920</v>
      </c>
      <c r="C546" t="s">
        <v>7886</v>
      </c>
      <c r="D546" t="s">
        <v>7887</v>
      </c>
      <c r="E546" t="s">
        <v>7888</v>
      </c>
      <c r="F546">
        <v>3</v>
      </c>
      <c r="G546">
        <v>3025.21</v>
      </c>
      <c r="H546">
        <v>0</v>
      </c>
      <c r="I546" s="165">
        <v>9075.6299999999992</v>
      </c>
      <c r="J546" t="s">
        <v>7723</v>
      </c>
      <c r="K546">
        <v>1</v>
      </c>
      <c r="L546">
        <v>125</v>
      </c>
      <c r="M546" t="s">
        <v>7724</v>
      </c>
      <c r="N546" t="s">
        <v>7713</v>
      </c>
      <c r="O546" t="s">
        <v>7697</v>
      </c>
      <c r="P546" t="s">
        <v>7698</v>
      </c>
      <c r="Q546" t="s">
        <v>8106</v>
      </c>
      <c r="R546">
        <v>103</v>
      </c>
      <c r="S546" t="s">
        <v>8680</v>
      </c>
      <c r="T546" t="s">
        <v>7715</v>
      </c>
      <c r="U546">
        <v>1</v>
      </c>
      <c r="V546">
        <v>3</v>
      </c>
      <c r="W546" t="s">
        <v>7702</v>
      </c>
      <c r="X546" t="s">
        <v>418</v>
      </c>
      <c r="Y546" t="s">
        <v>7703</v>
      </c>
      <c r="Z546" t="s">
        <v>8921</v>
      </c>
      <c r="AA546" t="s">
        <v>8108</v>
      </c>
      <c r="AB546" t="s">
        <v>8922</v>
      </c>
    </row>
    <row r="547" spans="1:28">
      <c r="A547" s="241">
        <v>45966</v>
      </c>
      <c r="B547" t="s">
        <v>8920</v>
      </c>
      <c r="C547" t="s">
        <v>7787</v>
      </c>
      <c r="D547" t="s">
        <v>7788</v>
      </c>
      <c r="E547" t="s">
        <v>7789</v>
      </c>
      <c r="F547">
        <v>3</v>
      </c>
      <c r="G547">
        <v>3025.21</v>
      </c>
      <c r="H547">
        <v>0</v>
      </c>
      <c r="I547" s="165">
        <v>9075.6299999999992</v>
      </c>
      <c r="J547" t="s">
        <v>7723</v>
      </c>
      <c r="K547">
        <v>1</v>
      </c>
      <c r="L547">
        <v>125</v>
      </c>
      <c r="M547" t="s">
        <v>7724</v>
      </c>
      <c r="N547" t="s">
        <v>7713</v>
      </c>
      <c r="O547" t="s">
        <v>7697</v>
      </c>
      <c r="P547" t="s">
        <v>7698</v>
      </c>
      <c r="Q547" t="s">
        <v>8106</v>
      </c>
      <c r="R547">
        <v>103</v>
      </c>
      <c r="S547" t="s">
        <v>8680</v>
      </c>
      <c r="T547" t="s">
        <v>7715</v>
      </c>
      <c r="U547">
        <v>1</v>
      </c>
      <c r="V547">
        <v>3</v>
      </c>
      <c r="W547" t="s">
        <v>7702</v>
      </c>
      <c r="X547" t="s">
        <v>418</v>
      </c>
      <c r="Y547" t="s">
        <v>7703</v>
      </c>
      <c r="Z547" t="s">
        <v>8921</v>
      </c>
      <c r="AA547" t="s">
        <v>8108</v>
      </c>
      <c r="AB547" t="s">
        <v>8922</v>
      </c>
    </row>
    <row r="548" spans="1:28">
      <c r="A548" s="241">
        <v>45966</v>
      </c>
      <c r="B548" t="s">
        <v>8920</v>
      </c>
      <c r="C548" t="s">
        <v>7784</v>
      </c>
      <c r="D548" t="s">
        <v>7785</v>
      </c>
      <c r="E548" t="s">
        <v>7786</v>
      </c>
      <c r="F548">
        <v>2</v>
      </c>
      <c r="G548">
        <v>3025.21</v>
      </c>
      <c r="H548">
        <v>0</v>
      </c>
      <c r="I548" s="165">
        <v>6050.42</v>
      </c>
      <c r="J548" t="s">
        <v>7723</v>
      </c>
      <c r="K548">
        <v>1</v>
      </c>
      <c r="L548">
        <v>125</v>
      </c>
      <c r="M548" t="s">
        <v>7724</v>
      </c>
      <c r="N548" t="s">
        <v>7713</v>
      </c>
      <c r="O548" t="s">
        <v>7697</v>
      </c>
      <c r="P548" t="s">
        <v>7698</v>
      </c>
      <c r="Q548" t="s">
        <v>8106</v>
      </c>
      <c r="R548">
        <v>103</v>
      </c>
      <c r="S548" t="s">
        <v>8680</v>
      </c>
      <c r="T548" t="s">
        <v>7715</v>
      </c>
      <c r="U548">
        <v>1</v>
      </c>
      <c r="V548">
        <v>2</v>
      </c>
      <c r="W548" t="s">
        <v>7702</v>
      </c>
      <c r="X548" t="s">
        <v>418</v>
      </c>
      <c r="Y548" t="s">
        <v>7703</v>
      </c>
      <c r="Z548" t="s">
        <v>8921</v>
      </c>
      <c r="AA548" t="s">
        <v>8108</v>
      </c>
      <c r="AB548" t="s">
        <v>8922</v>
      </c>
    </row>
    <row r="549" spans="1:28">
      <c r="A549" s="241">
        <v>45966</v>
      </c>
      <c r="B549" t="s">
        <v>8920</v>
      </c>
      <c r="C549" t="s">
        <v>7781</v>
      </c>
      <c r="D549" t="s">
        <v>7782</v>
      </c>
      <c r="E549" t="s">
        <v>7783</v>
      </c>
      <c r="F549">
        <v>2</v>
      </c>
      <c r="G549">
        <v>3025.21</v>
      </c>
      <c r="H549">
        <v>0</v>
      </c>
      <c r="I549" s="165">
        <v>6050.42</v>
      </c>
      <c r="J549" t="s">
        <v>7723</v>
      </c>
      <c r="K549">
        <v>1</v>
      </c>
      <c r="L549">
        <v>125</v>
      </c>
      <c r="M549" t="s">
        <v>7724</v>
      </c>
      <c r="N549" t="s">
        <v>7713</v>
      </c>
      <c r="O549" t="s">
        <v>7697</v>
      </c>
      <c r="P549" t="s">
        <v>7698</v>
      </c>
      <c r="Q549" t="s">
        <v>8106</v>
      </c>
      <c r="R549">
        <v>103</v>
      </c>
      <c r="S549" t="s">
        <v>8680</v>
      </c>
      <c r="T549" t="s">
        <v>7715</v>
      </c>
      <c r="U549">
        <v>1</v>
      </c>
      <c r="V549">
        <v>2</v>
      </c>
      <c r="W549" t="s">
        <v>7702</v>
      </c>
      <c r="X549" t="s">
        <v>418</v>
      </c>
      <c r="Y549" t="s">
        <v>7703</v>
      </c>
      <c r="Z549" t="s">
        <v>8921</v>
      </c>
      <c r="AA549" t="s">
        <v>8108</v>
      </c>
      <c r="AB549" t="s">
        <v>8922</v>
      </c>
    </row>
    <row r="550" spans="1:28">
      <c r="A550" s="241">
        <v>45966</v>
      </c>
      <c r="B550" t="s">
        <v>8920</v>
      </c>
      <c r="C550" t="s">
        <v>7856</v>
      </c>
      <c r="D550" t="s">
        <v>7857</v>
      </c>
      <c r="E550" t="s">
        <v>7858</v>
      </c>
      <c r="F550">
        <v>1</v>
      </c>
      <c r="G550">
        <v>4247.1000000000004</v>
      </c>
      <c r="H550">
        <v>0</v>
      </c>
      <c r="I550" s="165">
        <v>4247.1000000000004</v>
      </c>
      <c r="J550" t="s">
        <v>7723</v>
      </c>
      <c r="K550">
        <v>1</v>
      </c>
      <c r="L550">
        <v>125</v>
      </c>
      <c r="M550" t="s">
        <v>7724</v>
      </c>
      <c r="N550" t="s">
        <v>7713</v>
      </c>
      <c r="O550" t="s">
        <v>7697</v>
      </c>
      <c r="P550" t="s">
        <v>7698</v>
      </c>
      <c r="Q550" t="s">
        <v>8106</v>
      </c>
      <c r="R550">
        <v>103</v>
      </c>
      <c r="S550" t="s">
        <v>8680</v>
      </c>
      <c r="T550" t="s">
        <v>7701</v>
      </c>
      <c r="U550">
        <v>1</v>
      </c>
      <c r="V550">
        <v>1</v>
      </c>
      <c r="W550" t="s">
        <v>7702</v>
      </c>
      <c r="X550" t="s">
        <v>418</v>
      </c>
      <c r="Y550" t="s">
        <v>7703</v>
      </c>
      <c r="Z550" t="s">
        <v>8921</v>
      </c>
      <c r="AA550" t="s">
        <v>8108</v>
      </c>
      <c r="AB550" t="s">
        <v>8922</v>
      </c>
    </row>
    <row r="551" spans="1:28">
      <c r="A551" s="241">
        <v>45966</v>
      </c>
      <c r="B551" t="s">
        <v>8920</v>
      </c>
      <c r="C551" t="s">
        <v>7839</v>
      </c>
      <c r="D551" t="s">
        <v>7840</v>
      </c>
      <c r="E551" t="s">
        <v>7841</v>
      </c>
      <c r="F551">
        <v>4</v>
      </c>
      <c r="G551">
        <v>2645.48</v>
      </c>
      <c r="H551">
        <v>0</v>
      </c>
      <c r="I551" s="165">
        <v>10581.92</v>
      </c>
      <c r="J551" t="s">
        <v>7723</v>
      </c>
      <c r="K551">
        <v>1</v>
      </c>
      <c r="L551">
        <v>125</v>
      </c>
      <c r="M551" t="s">
        <v>7724</v>
      </c>
      <c r="N551" t="s">
        <v>7713</v>
      </c>
      <c r="O551" t="s">
        <v>7697</v>
      </c>
      <c r="P551" t="s">
        <v>7698</v>
      </c>
      <c r="Q551" t="s">
        <v>8106</v>
      </c>
      <c r="R551">
        <v>103</v>
      </c>
      <c r="S551" t="s">
        <v>8680</v>
      </c>
      <c r="T551" t="s">
        <v>7715</v>
      </c>
      <c r="U551">
        <v>1</v>
      </c>
      <c r="V551">
        <v>4</v>
      </c>
      <c r="W551" t="s">
        <v>7702</v>
      </c>
      <c r="X551" t="s">
        <v>418</v>
      </c>
      <c r="Y551" t="s">
        <v>7703</v>
      </c>
      <c r="Z551" t="s">
        <v>8921</v>
      </c>
      <c r="AA551" t="s">
        <v>8108</v>
      </c>
      <c r="AB551" t="s">
        <v>8922</v>
      </c>
    </row>
    <row r="552" spans="1:28">
      <c r="A552" s="241">
        <v>45966</v>
      </c>
      <c r="B552" t="s">
        <v>8920</v>
      </c>
      <c r="C552" t="s">
        <v>7979</v>
      </c>
      <c r="D552" t="s">
        <v>7980</v>
      </c>
      <c r="E552" t="s">
        <v>7981</v>
      </c>
      <c r="F552">
        <v>3</v>
      </c>
      <c r="G552">
        <v>2647.06</v>
      </c>
      <c r="H552">
        <v>0</v>
      </c>
      <c r="I552" s="165">
        <v>7941.18</v>
      </c>
      <c r="J552" t="s">
        <v>7723</v>
      </c>
      <c r="K552">
        <v>1</v>
      </c>
      <c r="L552">
        <v>125</v>
      </c>
      <c r="M552" t="s">
        <v>7724</v>
      </c>
      <c r="N552" t="s">
        <v>7713</v>
      </c>
      <c r="O552" t="s">
        <v>7697</v>
      </c>
      <c r="P552" t="s">
        <v>7698</v>
      </c>
      <c r="Q552" t="s">
        <v>8106</v>
      </c>
      <c r="R552">
        <v>103</v>
      </c>
      <c r="S552" t="s">
        <v>8680</v>
      </c>
      <c r="T552" t="s">
        <v>7715</v>
      </c>
      <c r="U552">
        <v>1</v>
      </c>
      <c r="V552">
        <v>3</v>
      </c>
      <c r="W552" t="s">
        <v>7702</v>
      </c>
      <c r="X552" t="s">
        <v>418</v>
      </c>
      <c r="Y552" t="s">
        <v>7703</v>
      </c>
      <c r="Z552" t="s">
        <v>8921</v>
      </c>
      <c r="AA552" t="s">
        <v>8108</v>
      </c>
      <c r="AB552" t="s">
        <v>8922</v>
      </c>
    </row>
    <row r="553" spans="1:28">
      <c r="A553" s="241">
        <v>45966</v>
      </c>
      <c r="B553" t="s">
        <v>8923</v>
      </c>
      <c r="C553" t="s">
        <v>7736</v>
      </c>
      <c r="D553" t="s">
        <v>7737</v>
      </c>
      <c r="E553" t="s">
        <v>7738</v>
      </c>
      <c r="F553">
        <v>3</v>
      </c>
      <c r="G553">
        <v>6422.4</v>
      </c>
      <c r="H553">
        <v>0</v>
      </c>
      <c r="I553" s="165">
        <v>19267.2</v>
      </c>
      <c r="J553" t="s">
        <v>7723</v>
      </c>
      <c r="K553">
        <v>1</v>
      </c>
      <c r="L553">
        <v>125</v>
      </c>
      <c r="M553" t="s">
        <v>7724</v>
      </c>
      <c r="N553" t="s">
        <v>7713</v>
      </c>
      <c r="O553" t="s">
        <v>7697</v>
      </c>
      <c r="P553" t="s">
        <v>7698</v>
      </c>
      <c r="Q553" t="s">
        <v>8106</v>
      </c>
      <c r="R553">
        <v>103</v>
      </c>
      <c r="S553" t="s">
        <v>8680</v>
      </c>
      <c r="T553" t="s">
        <v>7701</v>
      </c>
      <c r="U553">
        <v>1</v>
      </c>
      <c r="V553">
        <v>3</v>
      </c>
      <c r="W553" t="s">
        <v>7702</v>
      </c>
      <c r="X553" t="s">
        <v>490</v>
      </c>
      <c r="Y553" t="s">
        <v>7703</v>
      </c>
      <c r="Z553" t="s">
        <v>8924</v>
      </c>
      <c r="AA553" t="s">
        <v>8108</v>
      </c>
      <c r="AB553" t="s">
        <v>8925</v>
      </c>
    </row>
    <row r="554" spans="1:28">
      <c r="A554" s="241">
        <v>45966</v>
      </c>
      <c r="B554" t="s">
        <v>8926</v>
      </c>
      <c r="C554" t="s">
        <v>7839</v>
      </c>
      <c r="D554" t="s">
        <v>7840</v>
      </c>
      <c r="E554" t="s">
        <v>7841</v>
      </c>
      <c r="F554">
        <v>6</v>
      </c>
      <c r="G554">
        <v>2645.48</v>
      </c>
      <c r="H554">
        <v>0</v>
      </c>
      <c r="I554" s="165">
        <v>15872.88</v>
      </c>
      <c r="J554" t="s">
        <v>8852</v>
      </c>
      <c r="K554">
        <v>1</v>
      </c>
      <c r="L554">
        <v>154</v>
      </c>
      <c r="M554" t="s">
        <v>8678</v>
      </c>
      <c r="N554" t="s">
        <v>7939</v>
      </c>
      <c r="O554" t="s">
        <v>7697</v>
      </c>
      <c r="P554" t="s">
        <v>7698</v>
      </c>
      <c r="Q554" t="s">
        <v>8853</v>
      </c>
      <c r="R554">
        <v>407</v>
      </c>
      <c r="S554" t="s">
        <v>8680</v>
      </c>
      <c r="T554" t="s">
        <v>7715</v>
      </c>
      <c r="U554">
        <v>1</v>
      </c>
      <c r="V554">
        <v>6</v>
      </c>
      <c r="W554" t="s">
        <v>7702</v>
      </c>
      <c r="X554" t="s">
        <v>643</v>
      </c>
      <c r="Y554" t="s">
        <v>7703</v>
      </c>
      <c r="Z554" t="s">
        <v>8927</v>
      </c>
      <c r="AA554" t="s">
        <v>8855</v>
      </c>
      <c r="AB554" t="s">
        <v>8928</v>
      </c>
    </row>
    <row r="555" spans="1:28">
      <c r="A555" s="241">
        <v>45966</v>
      </c>
      <c r="B555" t="s">
        <v>8929</v>
      </c>
      <c r="C555" t="s">
        <v>7848</v>
      </c>
      <c r="D555" t="s">
        <v>7849</v>
      </c>
      <c r="E555" t="s">
        <v>7850</v>
      </c>
      <c r="F555">
        <v>12</v>
      </c>
      <c r="G555">
        <v>1260.5</v>
      </c>
      <c r="H555">
        <v>0</v>
      </c>
      <c r="I555" s="165">
        <v>15126</v>
      </c>
      <c r="J555" t="s">
        <v>8166</v>
      </c>
      <c r="K555">
        <v>1</v>
      </c>
      <c r="L555">
        <v>126</v>
      </c>
      <c r="M555" t="s">
        <v>7744</v>
      </c>
      <c r="N555" t="s">
        <v>7745</v>
      </c>
      <c r="O555" t="s">
        <v>7697</v>
      </c>
      <c r="P555" t="s">
        <v>7698</v>
      </c>
      <c r="Q555" t="s">
        <v>8224</v>
      </c>
      <c r="R555">
        <v>923</v>
      </c>
      <c r="S555" t="s">
        <v>8680</v>
      </c>
      <c r="T555" t="s">
        <v>7701</v>
      </c>
      <c r="U555">
        <v>1</v>
      </c>
      <c r="V555">
        <v>12</v>
      </c>
      <c r="W555" t="s">
        <v>7702</v>
      </c>
      <c r="X555" t="s">
        <v>487</v>
      </c>
      <c r="Y555" t="s">
        <v>7703</v>
      </c>
      <c r="Z555" t="s">
        <v>8930</v>
      </c>
      <c r="AA555" t="s">
        <v>8226</v>
      </c>
      <c r="AB555" t="s">
        <v>8931</v>
      </c>
    </row>
    <row r="556" spans="1:28">
      <c r="A556" s="241">
        <v>45966</v>
      </c>
      <c r="B556" t="s">
        <v>8932</v>
      </c>
      <c r="C556" t="s">
        <v>7880</v>
      </c>
      <c r="D556" t="s">
        <v>7881</v>
      </c>
      <c r="E556" t="s">
        <v>7882</v>
      </c>
      <c r="F556">
        <v>4</v>
      </c>
      <c r="G556">
        <v>1543</v>
      </c>
      <c r="H556">
        <v>0</v>
      </c>
      <c r="I556" s="165">
        <v>6172</v>
      </c>
      <c r="J556" t="s">
        <v>7851</v>
      </c>
      <c r="K556">
        <v>1</v>
      </c>
      <c r="L556">
        <v>126</v>
      </c>
      <c r="M556" t="s">
        <v>7744</v>
      </c>
      <c r="N556" t="s">
        <v>7745</v>
      </c>
      <c r="O556" t="s">
        <v>7697</v>
      </c>
      <c r="P556" t="s">
        <v>7698</v>
      </c>
      <c r="Q556" t="s">
        <v>7852</v>
      </c>
      <c r="R556">
        <v>932</v>
      </c>
      <c r="S556" t="s">
        <v>8680</v>
      </c>
      <c r="T556" t="s">
        <v>7701</v>
      </c>
      <c r="U556">
        <v>1</v>
      </c>
      <c r="V556">
        <v>4</v>
      </c>
      <c r="W556" t="s">
        <v>7702</v>
      </c>
      <c r="X556" t="s">
        <v>486</v>
      </c>
      <c r="Y556" t="s">
        <v>7703</v>
      </c>
      <c r="Z556" t="s">
        <v>8933</v>
      </c>
      <c r="AA556" t="s">
        <v>7854</v>
      </c>
      <c r="AB556" t="s">
        <v>8934</v>
      </c>
    </row>
    <row r="557" spans="1:28">
      <c r="A557" s="241">
        <v>45966</v>
      </c>
      <c r="B557" t="s">
        <v>8932</v>
      </c>
      <c r="C557" t="s">
        <v>8411</v>
      </c>
      <c r="D557" t="s">
        <v>8412</v>
      </c>
      <c r="E557" t="s">
        <v>8413</v>
      </c>
      <c r="F557">
        <v>4</v>
      </c>
      <c r="G557">
        <v>2227</v>
      </c>
      <c r="H557">
        <v>0</v>
      </c>
      <c r="I557" s="165">
        <v>8908</v>
      </c>
      <c r="J557" t="s">
        <v>7851</v>
      </c>
      <c r="K557">
        <v>1</v>
      </c>
      <c r="L557">
        <v>126</v>
      </c>
      <c r="M557" t="s">
        <v>7744</v>
      </c>
      <c r="N557" t="s">
        <v>7745</v>
      </c>
      <c r="O557" t="s">
        <v>7697</v>
      </c>
      <c r="P557" t="s">
        <v>7698</v>
      </c>
      <c r="Q557" t="s">
        <v>7852</v>
      </c>
      <c r="R557">
        <v>932</v>
      </c>
      <c r="S557" t="s">
        <v>8680</v>
      </c>
      <c r="T557" t="s">
        <v>7769</v>
      </c>
      <c r="U557">
        <v>1</v>
      </c>
      <c r="V557">
        <v>4</v>
      </c>
      <c r="W557" t="s">
        <v>7702</v>
      </c>
      <c r="X557" t="s">
        <v>486</v>
      </c>
      <c r="Y557" t="s">
        <v>7703</v>
      </c>
      <c r="Z557" t="s">
        <v>8933</v>
      </c>
      <c r="AA557" t="s">
        <v>7854</v>
      </c>
      <c r="AB557" t="s">
        <v>8934</v>
      </c>
    </row>
    <row r="558" spans="1:28">
      <c r="A558" s="241">
        <v>45966</v>
      </c>
      <c r="B558" t="s">
        <v>8932</v>
      </c>
      <c r="C558" t="s">
        <v>8395</v>
      </c>
      <c r="D558" t="s">
        <v>8396</v>
      </c>
      <c r="E558" t="s">
        <v>8397</v>
      </c>
      <c r="F558">
        <v>4</v>
      </c>
      <c r="G558">
        <v>1176</v>
      </c>
      <c r="H558">
        <v>0</v>
      </c>
      <c r="I558" s="165">
        <v>4704</v>
      </c>
      <c r="J558" t="s">
        <v>7851</v>
      </c>
      <c r="K558">
        <v>1</v>
      </c>
      <c r="L558">
        <v>126</v>
      </c>
      <c r="M558" t="s">
        <v>7744</v>
      </c>
      <c r="N558" t="s">
        <v>7745</v>
      </c>
      <c r="O558" t="s">
        <v>7697</v>
      </c>
      <c r="P558" t="s">
        <v>7698</v>
      </c>
      <c r="Q558" t="s">
        <v>7852</v>
      </c>
      <c r="R558">
        <v>932</v>
      </c>
      <c r="S558" t="s">
        <v>8680</v>
      </c>
      <c r="T558" t="s">
        <v>7769</v>
      </c>
      <c r="U558">
        <v>1</v>
      </c>
      <c r="V558">
        <v>4</v>
      </c>
      <c r="W558" t="s">
        <v>7702</v>
      </c>
      <c r="X558" t="s">
        <v>486</v>
      </c>
      <c r="Y558" t="s">
        <v>7703</v>
      </c>
      <c r="Z558" t="s">
        <v>8933</v>
      </c>
      <c r="AA558" t="s">
        <v>7854</v>
      </c>
      <c r="AB558" t="s">
        <v>8934</v>
      </c>
    </row>
    <row r="559" spans="1:28">
      <c r="A559" s="241">
        <v>45966</v>
      </c>
      <c r="B559" t="s">
        <v>8935</v>
      </c>
      <c r="C559" t="s">
        <v>7993</v>
      </c>
      <c r="D559" t="s">
        <v>7994</v>
      </c>
      <c r="E559" t="s">
        <v>7995</v>
      </c>
      <c r="F559">
        <v>2</v>
      </c>
      <c r="G559">
        <v>28655.46</v>
      </c>
      <c r="H559">
        <v>0</v>
      </c>
      <c r="I559" s="165">
        <v>57310.92</v>
      </c>
      <c r="J559" t="s">
        <v>8771</v>
      </c>
      <c r="K559">
        <v>1</v>
      </c>
      <c r="L559">
        <v>125</v>
      </c>
      <c r="M559" t="s">
        <v>7724</v>
      </c>
      <c r="N559" t="s">
        <v>7713</v>
      </c>
      <c r="O559" t="s">
        <v>7697</v>
      </c>
      <c r="P559" t="s">
        <v>7698</v>
      </c>
      <c r="Q559" t="s">
        <v>7795</v>
      </c>
      <c r="R559">
        <v>102</v>
      </c>
      <c r="S559" t="s">
        <v>8680</v>
      </c>
      <c r="T559" t="s">
        <v>7715</v>
      </c>
      <c r="U559">
        <v>1</v>
      </c>
      <c r="V559">
        <v>2</v>
      </c>
      <c r="W559" t="s">
        <v>7702</v>
      </c>
      <c r="X559" t="s">
        <v>576</v>
      </c>
      <c r="Y559" t="s">
        <v>7703</v>
      </c>
      <c r="Z559" t="s">
        <v>8936</v>
      </c>
      <c r="AA559" t="s">
        <v>7797</v>
      </c>
      <c r="AB559" t="s">
        <v>8937</v>
      </c>
    </row>
    <row r="560" spans="1:28">
      <c r="A560" s="241">
        <v>45966</v>
      </c>
      <c r="B560" t="s">
        <v>8938</v>
      </c>
      <c r="C560" t="s">
        <v>7708</v>
      </c>
      <c r="D560" t="s">
        <v>7709</v>
      </c>
      <c r="E560" t="s">
        <v>7710</v>
      </c>
      <c r="F560">
        <v>6</v>
      </c>
      <c r="G560">
        <v>1120</v>
      </c>
      <c r="H560">
        <v>0</v>
      </c>
      <c r="I560" s="165">
        <v>6720</v>
      </c>
      <c r="J560" t="s">
        <v>8166</v>
      </c>
      <c r="K560">
        <v>1</v>
      </c>
      <c r="L560">
        <v>126</v>
      </c>
      <c r="M560" t="s">
        <v>7744</v>
      </c>
      <c r="N560" t="s">
        <v>7745</v>
      </c>
      <c r="O560" t="s">
        <v>7697</v>
      </c>
      <c r="P560" t="s">
        <v>7698</v>
      </c>
      <c r="Q560" t="s">
        <v>8224</v>
      </c>
      <c r="R560">
        <v>923</v>
      </c>
      <c r="S560" t="s">
        <v>8680</v>
      </c>
      <c r="T560" t="s">
        <v>7715</v>
      </c>
      <c r="U560">
        <v>1</v>
      </c>
      <c r="V560">
        <v>6</v>
      </c>
      <c r="W560" t="s">
        <v>7702</v>
      </c>
      <c r="X560" t="s">
        <v>395</v>
      </c>
      <c r="Y560" t="s">
        <v>7703</v>
      </c>
      <c r="Z560" t="s">
        <v>8939</v>
      </c>
      <c r="AA560" t="s">
        <v>8226</v>
      </c>
      <c r="AB560" t="s">
        <v>8940</v>
      </c>
    </row>
    <row r="561" spans="1:28">
      <c r="A561" s="241">
        <v>45966</v>
      </c>
      <c r="B561" t="s">
        <v>8941</v>
      </c>
      <c r="C561" t="s">
        <v>7883</v>
      </c>
      <c r="D561" t="s">
        <v>7884</v>
      </c>
      <c r="E561" t="s">
        <v>7885</v>
      </c>
      <c r="F561">
        <v>3</v>
      </c>
      <c r="G561">
        <v>3025.21</v>
      </c>
      <c r="H561">
        <v>0</v>
      </c>
      <c r="I561" s="165">
        <v>9075.6299999999992</v>
      </c>
      <c r="J561" t="s">
        <v>7743</v>
      </c>
      <c r="K561">
        <v>1</v>
      </c>
      <c r="L561">
        <v>126</v>
      </c>
      <c r="M561" t="s">
        <v>7744</v>
      </c>
      <c r="N561" t="s">
        <v>7745</v>
      </c>
      <c r="O561" t="s">
        <v>7697</v>
      </c>
      <c r="P561" t="s">
        <v>7698</v>
      </c>
      <c r="Q561" t="s">
        <v>8006</v>
      </c>
      <c r="R561">
        <v>946</v>
      </c>
      <c r="S561" t="s">
        <v>8680</v>
      </c>
      <c r="T561" t="s">
        <v>7715</v>
      </c>
      <c r="U561">
        <v>1</v>
      </c>
      <c r="V561">
        <v>3</v>
      </c>
      <c r="W561" t="s">
        <v>7702</v>
      </c>
      <c r="X561" t="s">
        <v>565</v>
      </c>
      <c r="Y561" t="s">
        <v>7703</v>
      </c>
      <c r="Z561" t="s">
        <v>8942</v>
      </c>
      <c r="AA561" t="s">
        <v>8008</v>
      </c>
      <c r="AB561" t="s">
        <v>8943</v>
      </c>
    </row>
    <row r="562" spans="1:28">
      <c r="A562" s="241">
        <v>45966</v>
      </c>
      <c r="B562" t="s">
        <v>8941</v>
      </c>
      <c r="C562" t="s">
        <v>7886</v>
      </c>
      <c r="D562" t="s">
        <v>7887</v>
      </c>
      <c r="E562" t="s">
        <v>7888</v>
      </c>
      <c r="F562">
        <v>4</v>
      </c>
      <c r="G562">
        <v>3025.21</v>
      </c>
      <c r="H562">
        <v>0</v>
      </c>
      <c r="I562" s="165">
        <v>12100.84</v>
      </c>
      <c r="J562" t="s">
        <v>7743</v>
      </c>
      <c r="K562">
        <v>1</v>
      </c>
      <c r="L562">
        <v>126</v>
      </c>
      <c r="M562" t="s">
        <v>7744</v>
      </c>
      <c r="N562" t="s">
        <v>7745</v>
      </c>
      <c r="O562" t="s">
        <v>7697</v>
      </c>
      <c r="P562" t="s">
        <v>7698</v>
      </c>
      <c r="Q562" t="s">
        <v>8006</v>
      </c>
      <c r="R562">
        <v>946</v>
      </c>
      <c r="S562" t="s">
        <v>8680</v>
      </c>
      <c r="T562" t="s">
        <v>7715</v>
      </c>
      <c r="U562">
        <v>1</v>
      </c>
      <c r="V562">
        <v>4</v>
      </c>
      <c r="W562" t="s">
        <v>7702</v>
      </c>
      <c r="X562" t="s">
        <v>565</v>
      </c>
      <c r="Y562" t="s">
        <v>7703</v>
      </c>
      <c r="Z562" t="s">
        <v>8942</v>
      </c>
      <c r="AA562" t="s">
        <v>8008</v>
      </c>
      <c r="AB562" t="s">
        <v>8943</v>
      </c>
    </row>
    <row r="563" spans="1:28">
      <c r="A563" s="241">
        <v>45966</v>
      </c>
      <c r="B563" t="s">
        <v>8941</v>
      </c>
      <c r="C563" t="s">
        <v>7787</v>
      </c>
      <c r="D563" t="s">
        <v>7788</v>
      </c>
      <c r="E563" t="s">
        <v>7789</v>
      </c>
      <c r="F563">
        <v>3</v>
      </c>
      <c r="G563">
        <v>3025.21</v>
      </c>
      <c r="H563">
        <v>0</v>
      </c>
      <c r="I563" s="165">
        <v>9075.6299999999992</v>
      </c>
      <c r="J563" t="s">
        <v>7743</v>
      </c>
      <c r="K563">
        <v>1</v>
      </c>
      <c r="L563">
        <v>126</v>
      </c>
      <c r="M563" t="s">
        <v>7744</v>
      </c>
      <c r="N563" t="s">
        <v>7745</v>
      </c>
      <c r="O563" t="s">
        <v>7697</v>
      </c>
      <c r="P563" t="s">
        <v>7698</v>
      </c>
      <c r="Q563" t="s">
        <v>8006</v>
      </c>
      <c r="R563">
        <v>946</v>
      </c>
      <c r="S563" t="s">
        <v>8680</v>
      </c>
      <c r="T563" t="s">
        <v>7715</v>
      </c>
      <c r="U563">
        <v>1</v>
      </c>
      <c r="V563">
        <v>3</v>
      </c>
      <c r="W563" t="s">
        <v>7702</v>
      </c>
      <c r="X563" t="s">
        <v>565</v>
      </c>
      <c r="Y563" t="s">
        <v>7703</v>
      </c>
      <c r="Z563" t="s">
        <v>8942</v>
      </c>
      <c r="AA563" t="s">
        <v>8008</v>
      </c>
      <c r="AB563" t="s">
        <v>8943</v>
      </c>
    </row>
    <row r="564" spans="1:28">
      <c r="A564" s="241">
        <v>45966</v>
      </c>
      <c r="B564" t="s">
        <v>8944</v>
      </c>
      <c r="C564" t="s">
        <v>8079</v>
      </c>
      <c r="D564" t="s">
        <v>8080</v>
      </c>
      <c r="E564" t="s">
        <v>8081</v>
      </c>
      <c r="F564">
        <v>6</v>
      </c>
      <c r="G564">
        <v>3180</v>
      </c>
      <c r="H564">
        <v>0</v>
      </c>
      <c r="I564" s="165">
        <v>19080</v>
      </c>
      <c r="J564" t="s">
        <v>8166</v>
      </c>
      <c r="K564">
        <v>1</v>
      </c>
      <c r="L564">
        <v>126</v>
      </c>
      <c r="M564" t="s">
        <v>7744</v>
      </c>
      <c r="N564" t="s">
        <v>7745</v>
      </c>
      <c r="O564" t="s">
        <v>7697</v>
      </c>
      <c r="P564" t="s">
        <v>7698</v>
      </c>
      <c r="Q564" t="s">
        <v>8224</v>
      </c>
      <c r="R564">
        <v>923</v>
      </c>
      <c r="S564" t="s">
        <v>8680</v>
      </c>
      <c r="T564" t="s">
        <v>7715</v>
      </c>
      <c r="U564">
        <v>1</v>
      </c>
      <c r="V564">
        <v>6</v>
      </c>
      <c r="W564" t="s">
        <v>7702</v>
      </c>
      <c r="X564" t="s">
        <v>538</v>
      </c>
      <c r="Y564" t="s">
        <v>7703</v>
      </c>
      <c r="Z564" t="s">
        <v>8945</v>
      </c>
      <c r="AA564" t="s">
        <v>8226</v>
      </c>
      <c r="AB564" t="s">
        <v>8261</v>
      </c>
    </row>
    <row r="565" spans="1:28">
      <c r="A565" s="241">
        <v>45966</v>
      </c>
      <c r="B565" t="s">
        <v>8946</v>
      </c>
      <c r="C565" t="s">
        <v>7883</v>
      </c>
      <c r="D565" t="s">
        <v>7884</v>
      </c>
      <c r="E565" t="s">
        <v>7885</v>
      </c>
      <c r="F565">
        <v>4</v>
      </c>
      <c r="G565">
        <v>3025.21</v>
      </c>
      <c r="H565">
        <v>0</v>
      </c>
      <c r="I565" s="165">
        <v>12100.84</v>
      </c>
      <c r="J565" t="s">
        <v>8166</v>
      </c>
      <c r="K565">
        <v>1</v>
      </c>
      <c r="L565">
        <v>126</v>
      </c>
      <c r="M565" t="s">
        <v>7744</v>
      </c>
      <c r="N565" t="s">
        <v>7745</v>
      </c>
      <c r="O565" t="s">
        <v>7697</v>
      </c>
      <c r="P565" t="s">
        <v>7698</v>
      </c>
      <c r="Q565" t="s">
        <v>8224</v>
      </c>
      <c r="R565">
        <v>923</v>
      </c>
      <c r="S565" t="s">
        <v>8680</v>
      </c>
      <c r="T565" t="s">
        <v>7715</v>
      </c>
      <c r="U565">
        <v>1</v>
      </c>
      <c r="V565">
        <v>4</v>
      </c>
      <c r="W565" t="s">
        <v>7702</v>
      </c>
      <c r="X565" t="s">
        <v>538</v>
      </c>
      <c r="Y565" t="s">
        <v>7703</v>
      </c>
      <c r="Z565" t="s">
        <v>8945</v>
      </c>
      <c r="AA565" t="s">
        <v>8226</v>
      </c>
      <c r="AB565" t="s">
        <v>8261</v>
      </c>
    </row>
    <row r="566" spans="1:28">
      <c r="A566" s="241">
        <v>45966</v>
      </c>
      <c r="B566" t="s">
        <v>8946</v>
      </c>
      <c r="C566" t="s">
        <v>7886</v>
      </c>
      <c r="D566" t="s">
        <v>7887</v>
      </c>
      <c r="E566" t="s">
        <v>7888</v>
      </c>
      <c r="F566">
        <v>5</v>
      </c>
      <c r="G566">
        <v>3025.21</v>
      </c>
      <c r="H566">
        <v>0</v>
      </c>
      <c r="I566" s="165">
        <v>15126.05</v>
      </c>
      <c r="J566" t="s">
        <v>8166</v>
      </c>
      <c r="K566">
        <v>1</v>
      </c>
      <c r="L566">
        <v>126</v>
      </c>
      <c r="M566" t="s">
        <v>7744</v>
      </c>
      <c r="N566" t="s">
        <v>7745</v>
      </c>
      <c r="O566" t="s">
        <v>7697</v>
      </c>
      <c r="P566" t="s">
        <v>7698</v>
      </c>
      <c r="Q566" t="s">
        <v>8224</v>
      </c>
      <c r="R566">
        <v>923</v>
      </c>
      <c r="S566" t="s">
        <v>8680</v>
      </c>
      <c r="T566" t="s">
        <v>7715</v>
      </c>
      <c r="U566">
        <v>1</v>
      </c>
      <c r="V566">
        <v>5</v>
      </c>
      <c r="W566" t="s">
        <v>7702</v>
      </c>
      <c r="X566" t="s">
        <v>538</v>
      </c>
      <c r="Y566" t="s">
        <v>7703</v>
      </c>
      <c r="Z566" t="s">
        <v>8945</v>
      </c>
      <c r="AA566" t="s">
        <v>8226</v>
      </c>
      <c r="AB566" t="s">
        <v>8261</v>
      </c>
    </row>
    <row r="567" spans="1:28">
      <c r="A567" s="241">
        <v>45966</v>
      </c>
      <c r="B567" t="s">
        <v>8946</v>
      </c>
      <c r="C567" t="s">
        <v>7787</v>
      </c>
      <c r="D567" t="s">
        <v>7788</v>
      </c>
      <c r="E567" t="s">
        <v>7789</v>
      </c>
      <c r="F567">
        <v>5</v>
      </c>
      <c r="G567">
        <v>3025.21</v>
      </c>
      <c r="H567">
        <v>0</v>
      </c>
      <c r="I567" s="165">
        <v>15126.05</v>
      </c>
      <c r="J567" t="s">
        <v>8166</v>
      </c>
      <c r="K567">
        <v>1</v>
      </c>
      <c r="L567">
        <v>126</v>
      </c>
      <c r="M567" t="s">
        <v>7744</v>
      </c>
      <c r="N567" t="s">
        <v>7745</v>
      </c>
      <c r="O567" t="s">
        <v>7697</v>
      </c>
      <c r="P567" t="s">
        <v>7698</v>
      </c>
      <c r="Q567" t="s">
        <v>8224</v>
      </c>
      <c r="R567">
        <v>923</v>
      </c>
      <c r="S567" t="s">
        <v>8680</v>
      </c>
      <c r="T567" t="s">
        <v>7715</v>
      </c>
      <c r="U567">
        <v>1</v>
      </c>
      <c r="V567">
        <v>5</v>
      </c>
      <c r="W567" t="s">
        <v>7702</v>
      </c>
      <c r="X567" t="s">
        <v>538</v>
      </c>
      <c r="Y567" t="s">
        <v>7703</v>
      </c>
      <c r="Z567" t="s">
        <v>8945</v>
      </c>
      <c r="AA567" t="s">
        <v>8226</v>
      </c>
      <c r="AB567" t="s">
        <v>8261</v>
      </c>
    </row>
    <row r="568" spans="1:28">
      <c r="A568" s="241">
        <v>45966</v>
      </c>
      <c r="B568" t="s">
        <v>8946</v>
      </c>
      <c r="C568" t="s">
        <v>7781</v>
      </c>
      <c r="D568" t="s">
        <v>7782</v>
      </c>
      <c r="E568" t="s">
        <v>7783</v>
      </c>
      <c r="F568">
        <v>4</v>
      </c>
      <c r="G568">
        <v>3025.21</v>
      </c>
      <c r="H568">
        <v>0</v>
      </c>
      <c r="I568" s="165">
        <v>12100.84</v>
      </c>
      <c r="J568" t="s">
        <v>8166</v>
      </c>
      <c r="K568">
        <v>1</v>
      </c>
      <c r="L568">
        <v>126</v>
      </c>
      <c r="M568" t="s">
        <v>7744</v>
      </c>
      <c r="N568" t="s">
        <v>7745</v>
      </c>
      <c r="O568" t="s">
        <v>7697</v>
      </c>
      <c r="P568" t="s">
        <v>7698</v>
      </c>
      <c r="Q568" t="s">
        <v>8224</v>
      </c>
      <c r="R568">
        <v>923</v>
      </c>
      <c r="S568" t="s">
        <v>8680</v>
      </c>
      <c r="T568" t="s">
        <v>7715</v>
      </c>
      <c r="U568">
        <v>1</v>
      </c>
      <c r="V568">
        <v>4</v>
      </c>
      <c r="W568" t="s">
        <v>7702</v>
      </c>
      <c r="X568" t="s">
        <v>538</v>
      </c>
      <c r="Y568" t="s">
        <v>7703</v>
      </c>
      <c r="Z568" t="s">
        <v>8945</v>
      </c>
      <c r="AA568" t="s">
        <v>8226</v>
      </c>
      <c r="AB568" t="s">
        <v>8261</v>
      </c>
    </row>
    <row r="569" spans="1:28">
      <c r="A569" s="241">
        <v>45966</v>
      </c>
      <c r="B569" t="s">
        <v>8946</v>
      </c>
      <c r="C569" t="s">
        <v>8079</v>
      </c>
      <c r="D569" t="s">
        <v>8080</v>
      </c>
      <c r="E569" t="s">
        <v>8081</v>
      </c>
      <c r="F569">
        <v>3</v>
      </c>
      <c r="G569">
        <v>3180</v>
      </c>
      <c r="H569">
        <v>0</v>
      </c>
      <c r="I569" s="165">
        <v>9540</v>
      </c>
      <c r="J569" t="s">
        <v>8166</v>
      </c>
      <c r="K569">
        <v>1</v>
      </c>
      <c r="L569">
        <v>126</v>
      </c>
      <c r="M569" t="s">
        <v>7744</v>
      </c>
      <c r="N569" t="s">
        <v>7745</v>
      </c>
      <c r="O569" t="s">
        <v>7697</v>
      </c>
      <c r="P569" t="s">
        <v>7698</v>
      </c>
      <c r="Q569" t="s">
        <v>8224</v>
      </c>
      <c r="R569">
        <v>923</v>
      </c>
      <c r="S569" t="s">
        <v>8680</v>
      </c>
      <c r="T569" t="s">
        <v>7715</v>
      </c>
      <c r="U569">
        <v>1</v>
      </c>
      <c r="V569">
        <v>3</v>
      </c>
      <c r="W569" t="s">
        <v>7702</v>
      </c>
      <c r="X569" t="s">
        <v>538</v>
      </c>
      <c r="Y569" t="s">
        <v>7703</v>
      </c>
      <c r="Z569" t="s">
        <v>8945</v>
      </c>
      <c r="AA569" t="s">
        <v>8226</v>
      </c>
      <c r="AB569" t="s">
        <v>8261</v>
      </c>
    </row>
    <row r="570" spans="1:28">
      <c r="A570" s="241">
        <v>45966</v>
      </c>
      <c r="B570" t="s">
        <v>8946</v>
      </c>
      <c r="C570" t="s">
        <v>8493</v>
      </c>
      <c r="D570" t="s">
        <v>8494</v>
      </c>
      <c r="E570" t="s">
        <v>8495</v>
      </c>
      <c r="F570">
        <v>3</v>
      </c>
      <c r="G570">
        <v>3180</v>
      </c>
      <c r="H570">
        <v>0</v>
      </c>
      <c r="I570" s="165">
        <v>9540</v>
      </c>
      <c r="J570" t="s">
        <v>8166</v>
      </c>
      <c r="K570">
        <v>1</v>
      </c>
      <c r="L570">
        <v>126</v>
      </c>
      <c r="M570" t="s">
        <v>7744</v>
      </c>
      <c r="N570" t="s">
        <v>7745</v>
      </c>
      <c r="O570" t="s">
        <v>7697</v>
      </c>
      <c r="P570" t="s">
        <v>7698</v>
      </c>
      <c r="Q570" t="s">
        <v>8224</v>
      </c>
      <c r="R570">
        <v>923</v>
      </c>
      <c r="S570" t="s">
        <v>8680</v>
      </c>
      <c r="T570" t="s">
        <v>7715</v>
      </c>
      <c r="U570">
        <v>1</v>
      </c>
      <c r="V570">
        <v>3</v>
      </c>
      <c r="W570" t="s">
        <v>7702</v>
      </c>
      <c r="X570" t="s">
        <v>538</v>
      </c>
      <c r="Y570" t="s">
        <v>7703</v>
      </c>
      <c r="Z570" t="s">
        <v>8945</v>
      </c>
      <c r="AA570" t="s">
        <v>8226</v>
      </c>
      <c r="AB570" t="s">
        <v>8261</v>
      </c>
    </row>
    <row r="571" spans="1:28">
      <c r="A571" s="241">
        <v>45966</v>
      </c>
      <c r="B571" t="s">
        <v>8947</v>
      </c>
      <c r="C571" t="s">
        <v>7875</v>
      </c>
      <c r="D571" t="s">
        <v>7876</v>
      </c>
      <c r="E571" t="s">
        <v>7877</v>
      </c>
      <c r="F571">
        <v>3</v>
      </c>
      <c r="G571">
        <v>1218.49</v>
      </c>
      <c r="H571">
        <v>0</v>
      </c>
      <c r="I571" s="165">
        <v>3655.47</v>
      </c>
      <c r="J571" t="s">
        <v>7743</v>
      </c>
      <c r="K571">
        <v>1</v>
      </c>
      <c r="L571">
        <v>2</v>
      </c>
      <c r="M571" t="s">
        <v>8054</v>
      </c>
      <c r="N571" t="s">
        <v>7745</v>
      </c>
      <c r="O571" t="s">
        <v>7697</v>
      </c>
      <c r="P571" t="s">
        <v>7698</v>
      </c>
      <c r="Q571" t="s">
        <v>8055</v>
      </c>
      <c r="R571">
        <v>945</v>
      </c>
      <c r="S571" t="s">
        <v>8680</v>
      </c>
      <c r="T571" t="s">
        <v>7701</v>
      </c>
      <c r="U571">
        <v>1</v>
      </c>
      <c r="V571">
        <v>3</v>
      </c>
      <c r="W571" t="s">
        <v>7702</v>
      </c>
      <c r="X571" t="s">
        <v>8948</v>
      </c>
      <c r="Y571" t="s">
        <v>7703</v>
      </c>
      <c r="Z571" t="s">
        <v>8949</v>
      </c>
      <c r="AA571" t="s">
        <v>8058</v>
      </c>
      <c r="AB571" t="s">
        <v>8950</v>
      </c>
    </row>
    <row r="572" spans="1:28">
      <c r="A572" s="241">
        <v>45966</v>
      </c>
      <c r="B572" t="s">
        <v>8947</v>
      </c>
      <c r="C572" t="s">
        <v>7880</v>
      </c>
      <c r="D572" t="s">
        <v>7881</v>
      </c>
      <c r="E572" t="s">
        <v>7882</v>
      </c>
      <c r="F572">
        <v>3</v>
      </c>
      <c r="G572">
        <v>1543</v>
      </c>
      <c r="H572">
        <v>0</v>
      </c>
      <c r="I572" s="165">
        <v>4629</v>
      </c>
      <c r="J572" t="s">
        <v>7743</v>
      </c>
      <c r="K572">
        <v>1</v>
      </c>
      <c r="L572">
        <v>2</v>
      </c>
      <c r="M572" t="s">
        <v>8054</v>
      </c>
      <c r="N572" t="s">
        <v>7745</v>
      </c>
      <c r="O572" t="s">
        <v>7697</v>
      </c>
      <c r="P572" t="s">
        <v>7698</v>
      </c>
      <c r="Q572" t="s">
        <v>8055</v>
      </c>
      <c r="R572">
        <v>945</v>
      </c>
      <c r="S572" t="s">
        <v>8680</v>
      </c>
      <c r="T572" t="s">
        <v>7701</v>
      </c>
      <c r="U572">
        <v>1</v>
      </c>
      <c r="V572">
        <v>3</v>
      </c>
      <c r="W572" t="s">
        <v>7702</v>
      </c>
      <c r="X572" t="s">
        <v>8948</v>
      </c>
      <c r="Y572" t="s">
        <v>7703</v>
      </c>
      <c r="Z572" t="s">
        <v>8949</v>
      </c>
      <c r="AA572" t="s">
        <v>8058</v>
      </c>
      <c r="AB572" t="s">
        <v>8950</v>
      </c>
    </row>
    <row r="573" spans="1:28">
      <c r="A573" s="241">
        <v>45966</v>
      </c>
      <c r="B573" t="s">
        <v>8951</v>
      </c>
      <c r="C573" t="s">
        <v>7993</v>
      </c>
      <c r="D573" t="s">
        <v>7994</v>
      </c>
      <c r="E573" t="s">
        <v>7995</v>
      </c>
      <c r="F573">
        <v>1</v>
      </c>
      <c r="G573">
        <v>28655.46</v>
      </c>
      <c r="H573">
        <v>0</v>
      </c>
      <c r="I573" s="165">
        <v>28655.46</v>
      </c>
      <c r="J573" t="s">
        <v>7809</v>
      </c>
      <c r="K573">
        <v>1</v>
      </c>
      <c r="L573">
        <v>125</v>
      </c>
      <c r="M573" t="s">
        <v>7724</v>
      </c>
      <c r="N573" t="s">
        <v>7713</v>
      </c>
      <c r="O573" t="s">
        <v>7697</v>
      </c>
      <c r="P573" t="s">
        <v>7698</v>
      </c>
      <c r="Q573" t="s">
        <v>7810</v>
      </c>
      <c r="R573">
        <v>114</v>
      </c>
      <c r="S573" t="s">
        <v>8680</v>
      </c>
      <c r="T573" t="s">
        <v>7715</v>
      </c>
      <c r="U573">
        <v>1</v>
      </c>
      <c r="V573">
        <v>1</v>
      </c>
      <c r="W573" t="s">
        <v>7702</v>
      </c>
      <c r="X573" t="s">
        <v>658</v>
      </c>
      <c r="Y573" t="s">
        <v>7703</v>
      </c>
      <c r="Z573" t="s">
        <v>8952</v>
      </c>
      <c r="AA573" t="s">
        <v>7813</v>
      </c>
      <c r="AB573" t="s">
        <v>8953</v>
      </c>
    </row>
    <row r="574" spans="1:28">
      <c r="A574" s="241">
        <v>45966</v>
      </c>
      <c r="B574" t="s">
        <v>8951</v>
      </c>
      <c r="C574" t="s">
        <v>7979</v>
      </c>
      <c r="D574" t="s">
        <v>7980</v>
      </c>
      <c r="E574" t="s">
        <v>7981</v>
      </c>
      <c r="F574">
        <v>1</v>
      </c>
      <c r="G574">
        <v>2647.06</v>
      </c>
      <c r="H574">
        <v>0</v>
      </c>
      <c r="I574" s="165">
        <v>2647.06</v>
      </c>
      <c r="J574" t="s">
        <v>7809</v>
      </c>
      <c r="K574">
        <v>1</v>
      </c>
      <c r="L574">
        <v>125</v>
      </c>
      <c r="M574" t="s">
        <v>7724</v>
      </c>
      <c r="N574" t="s">
        <v>7713</v>
      </c>
      <c r="O574" t="s">
        <v>7697</v>
      </c>
      <c r="P574" t="s">
        <v>7698</v>
      </c>
      <c r="Q574" t="s">
        <v>7810</v>
      </c>
      <c r="R574">
        <v>114</v>
      </c>
      <c r="S574" t="s">
        <v>8680</v>
      </c>
      <c r="T574" t="s">
        <v>7715</v>
      </c>
      <c r="U574">
        <v>1</v>
      </c>
      <c r="V574">
        <v>1</v>
      </c>
      <c r="W574" t="s">
        <v>7702</v>
      </c>
      <c r="X574" t="s">
        <v>658</v>
      </c>
      <c r="Y574" t="s">
        <v>7703</v>
      </c>
      <c r="Z574" t="s">
        <v>8952</v>
      </c>
      <c r="AA574" t="s">
        <v>7813</v>
      </c>
      <c r="AB574" t="s">
        <v>8953</v>
      </c>
    </row>
    <row r="575" spans="1:28">
      <c r="A575" s="241">
        <v>45966</v>
      </c>
      <c r="B575" t="s">
        <v>8951</v>
      </c>
      <c r="C575" t="s">
        <v>8954</v>
      </c>
      <c r="D575" t="s">
        <v>8955</v>
      </c>
      <c r="E575" t="s">
        <v>8956</v>
      </c>
      <c r="F575">
        <v>2</v>
      </c>
      <c r="G575">
        <v>2615</v>
      </c>
      <c r="H575">
        <v>0</v>
      </c>
      <c r="I575" s="165">
        <v>5230</v>
      </c>
      <c r="J575" t="s">
        <v>7809</v>
      </c>
      <c r="K575">
        <v>1</v>
      </c>
      <c r="L575">
        <v>125</v>
      </c>
      <c r="M575" t="s">
        <v>7724</v>
      </c>
      <c r="N575" t="s">
        <v>7713</v>
      </c>
      <c r="O575" t="s">
        <v>7697</v>
      </c>
      <c r="P575" t="s">
        <v>7698</v>
      </c>
      <c r="Q575" t="s">
        <v>7810</v>
      </c>
      <c r="R575">
        <v>114</v>
      </c>
      <c r="S575" t="s">
        <v>8680</v>
      </c>
      <c r="T575" t="s">
        <v>7715</v>
      </c>
      <c r="U575">
        <v>1</v>
      </c>
      <c r="V575">
        <v>2</v>
      </c>
      <c r="W575" t="s">
        <v>7702</v>
      </c>
      <c r="X575" t="s">
        <v>658</v>
      </c>
      <c r="Y575" t="s">
        <v>7703</v>
      </c>
      <c r="Z575" t="s">
        <v>8952</v>
      </c>
      <c r="AA575" t="s">
        <v>7813</v>
      </c>
      <c r="AB575" t="s">
        <v>8953</v>
      </c>
    </row>
    <row r="576" spans="1:28">
      <c r="A576" s="241">
        <v>45966</v>
      </c>
      <c r="B576" t="s">
        <v>8951</v>
      </c>
      <c r="C576" t="s">
        <v>7973</v>
      </c>
      <c r="D576" t="s">
        <v>7974</v>
      </c>
      <c r="E576" t="s">
        <v>7975</v>
      </c>
      <c r="F576">
        <v>1</v>
      </c>
      <c r="G576">
        <v>3400</v>
      </c>
      <c r="H576">
        <v>0</v>
      </c>
      <c r="I576" s="165">
        <v>3400</v>
      </c>
      <c r="J576" t="s">
        <v>7809</v>
      </c>
      <c r="K576">
        <v>1</v>
      </c>
      <c r="L576">
        <v>125</v>
      </c>
      <c r="M576" t="s">
        <v>7724</v>
      </c>
      <c r="N576" t="s">
        <v>7713</v>
      </c>
      <c r="O576" t="s">
        <v>7697</v>
      </c>
      <c r="P576" t="s">
        <v>7698</v>
      </c>
      <c r="Q576" t="s">
        <v>7810</v>
      </c>
      <c r="R576">
        <v>114</v>
      </c>
      <c r="S576" t="s">
        <v>8680</v>
      </c>
      <c r="T576" t="s">
        <v>7715</v>
      </c>
      <c r="U576">
        <v>1</v>
      </c>
      <c r="V576">
        <v>1</v>
      </c>
      <c r="W576" t="s">
        <v>7702</v>
      </c>
      <c r="X576" t="s">
        <v>658</v>
      </c>
      <c r="Y576" t="s">
        <v>7703</v>
      </c>
      <c r="Z576" t="s">
        <v>8952</v>
      </c>
      <c r="AA576" t="s">
        <v>7813</v>
      </c>
      <c r="AB576" t="s">
        <v>8953</v>
      </c>
    </row>
    <row r="577" spans="1:28">
      <c r="A577" s="241">
        <v>45966</v>
      </c>
      <c r="B577" t="s">
        <v>8951</v>
      </c>
      <c r="C577" t="s">
        <v>8283</v>
      </c>
      <c r="D577" t="s">
        <v>8284</v>
      </c>
      <c r="E577" t="s">
        <v>8285</v>
      </c>
      <c r="F577">
        <v>1</v>
      </c>
      <c r="G577">
        <v>6691.67</v>
      </c>
      <c r="H577">
        <v>0</v>
      </c>
      <c r="I577" s="165">
        <v>6691.67</v>
      </c>
      <c r="J577" t="s">
        <v>7809</v>
      </c>
      <c r="K577">
        <v>1</v>
      </c>
      <c r="L577">
        <v>125</v>
      </c>
      <c r="M577" t="s">
        <v>7724</v>
      </c>
      <c r="N577" t="s">
        <v>7713</v>
      </c>
      <c r="O577" t="s">
        <v>7697</v>
      </c>
      <c r="P577" t="s">
        <v>7698</v>
      </c>
      <c r="Q577" t="s">
        <v>7810</v>
      </c>
      <c r="R577">
        <v>114</v>
      </c>
      <c r="S577" t="s">
        <v>8680</v>
      </c>
      <c r="T577" t="s">
        <v>7811</v>
      </c>
      <c r="U577">
        <v>1</v>
      </c>
      <c r="V577">
        <v>1</v>
      </c>
      <c r="W577" t="s">
        <v>7702</v>
      </c>
      <c r="X577" t="s">
        <v>658</v>
      </c>
      <c r="Y577" t="s">
        <v>7703</v>
      </c>
      <c r="Z577" t="s">
        <v>8952</v>
      </c>
      <c r="AA577" t="s">
        <v>7813</v>
      </c>
      <c r="AB577" t="s">
        <v>8953</v>
      </c>
    </row>
    <row r="578" spans="1:28">
      <c r="A578" s="241">
        <v>45966</v>
      </c>
      <c r="B578" t="s">
        <v>8951</v>
      </c>
      <c r="C578" t="s">
        <v>7960</v>
      </c>
      <c r="D578" t="s">
        <v>7961</v>
      </c>
      <c r="E578" t="s">
        <v>7962</v>
      </c>
      <c r="F578">
        <v>1</v>
      </c>
      <c r="G578">
        <v>7500</v>
      </c>
      <c r="H578">
        <v>750</v>
      </c>
      <c r="I578" s="165">
        <v>6750</v>
      </c>
      <c r="J578" t="s">
        <v>7809</v>
      </c>
      <c r="K578">
        <v>1</v>
      </c>
      <c r="L578">
        <v>125</v>
      </c>
      <c r="M578" t="s">
        <v>7724</v>
      </c>
      <c r="N578" t="s">
        <v>7713</v>
      </c>
      <c r="O578" t="s">
        <v>7697</v>
      </c>
      <c r="P578" t="s">
        <v>7698</v>
      </c>
      <c r="Q578" t="s">
        <v>7810</v>
      </c>
      <c r="R578">
        <v>114</v>
      </c>
      <c r="S578" t="s">
        <v>8680</v>
      </c>
      <c r="T578" t="s">
        <v>7811</v>
      </c>
      <c r="U578">
        <v>1</v>
      </c>
      <c r="V578">
        <v>1</v>
      </c>
      <c r="W578" t="s">
        <v>7702</v>
      </c>
      <c r="X578" t="s">
        <v>658</v>
      </c>
      <c r="Y578" t="s">
        <v>7703</v>
      </c>
      <c r="Z578" t="s">
        <v>8952</v>
      </c>
      <c r="AA578" t="s">
        <v>7813</v>
      </c>
      <c r="AB578" t="s">
        <v>8953</v>
      </c>
    </row>
    <row r="579" spans="1:28">
      <c r="A579" s="241">
        <v>45966</v>
      </c>
      <c r="B579" t="s">
        <v>8951</v>
      </c>
      <c r="C579" t="s">
        <v>7736</v>
      </c>
      <c r="D579" t="s">
        <v>7737</v>
      </c>
      <c r="E579" t="s">
        <v>7738</v>
      </c>
      <c r="F579">
        <v>1</v>
      </c>
      <c r="G579">
        <v>6422.4</v>
      </c>
      <c r="H579">
        <v>0</v>
      </c>
      <c r="I579" s="165">
        <v>6422.4</v>
      </c>
      <c r="J579" t="s">
        <v>7809</v>
      </c>
      <c r="K579">
        <v>1</v>
      </c>
      <c r="L579">
        <v>125</v>
      </c>
      <c r="M579" t="s">
        <v>7724</v>
      </c>
      <c r="N579" t="s">
        <v>7713</v>
      </c>
      <c r="O579" t="s">
        <v>7697</v>
      </c>
      <c r="P579" t="s">
        <v>7698</v>
      </c>
      <c r="Q579" t="s">
        <v>7810</v>
      </c>
      <c r="R579">
        <v>114</v>
      </c>
      <c r="S579" t="s">
        <v>8680</v>
      </c>
      <c r="T579" t="s">
        <v>7701</v>
      </c>
      <c r="U579">
        <v>1</v>
      </c>
      <c r="V579">
        <v>1</v>
      </c>
      <c r="W579" t="s">
        <v>7702</v>
      </c>
      <c r="X579" t="s">
        <v>658</v>
      </c>
      <c r="Y579" t="s">
        <v>7703</v>
      </c>
      <c r="Z579" t="s">
        <v>8952</v>
      </c>
      <c r="AA579" t="s">
        <v>7813</v>
      </c>
      <c r="AB579" t="s">
        <v>8953</v>
      </c>
    </row>
    <row r="580" spans="1:28">
      <c r="A580" s="241">
        <v>45966</v>
      </c>
      <c r="B580" t="s">
        <v>8951</v>
      </c>
      <c r="C580" t="s">
        <v>8046</v>
      </c>
      <c r="D580" t="s">
        <v>8047</v>
      </c>
      <c r="E580" t="s">
        <v>8048</v>
      </c>
      <c r="F580">
        <v>1</v>
      </c>
      <c r="G580">
        <v>6350</v>
      </c>
      <c r="H580">
        <v>635</v>
      </c>
      <c r="I580" s="165">
        <v>5715</v>
      </c>
      <c r="J580" t="s">
        <v>7809</v>
      </c>
      <c r="K580">
        <v>1</v>
      </c>
      <c r="L580">
        <v>125</v>
      </c>
      <c r="M580" t="s">
        <v>7724</v>
      </c>
      <c r="N580" t="s">
        <v>7713</v>
      </c>
      <c r="O580" t="s">
        <v>7697</v>
      </c>
      <c r="P580" t="s">
        <v>7698</v>
      </c>
      <c r="Q580" t="s">
        <v>7810</v>
      </c>
      <c r="R580">
        <v>114</v>
      </c>
      <c r="S580" t="s">
        <v>8680</v>
      </c>
      <c r="T580" t="s">
        <v>8049</v>
      </c>
      <c r="U580">
        <v>1</v>
      </c>
      <c r="V580">
        <v>1</v>
      </c>
      <c r="W580" t="s">
        <v>7702</v>
      </c>
      <c r="X580" t="s">
        <v>658</v>
      </c>
      <c r="Y580" t="s">
        <v>7703</v>
      </c>
      <c r="Z580" t="s">
        <v>8952</v>
      </c>
      <c r="AA580" t="s">
        <v>7813</v>
      </c>
      <c r="AB580" t="s">
        <v>8953</v>
      </c>
    </row>
    <row r="581" spans="1:28">
      <c r="A581" s="241">
        <v>45966</v>
      </c>
      <c r="B581" t="s">
        <v>8957</v>
      </c>
      <c r="C581" t="s">
        <v>8626</v>
      </c>
      <c r="D581" t="s">
        <v>8627</v>
      </c>
      <c r="E581" t="s">
        <v>8628</v>
      </c>
      <c r="F581">
        <v>1</v>
      </c>
      <c r="G581">
        <v>29400</v>
      </c>
      <c r="H581">
        <v>0</v>
      </c>
      <c r="I581" s="165">
        <v>29400</v>
      </c>
      <c r="J581" t="s">
        <v>7809</v>
      </c>
      <c r="K581">
        <v>1</v>
      </c>
      <c r="L581">
        <v>125</v>
      </c>
      <c r="M581" t="s">
        <v>7724</v>
      </c>
      <c r="N581" t="s">
        <v>7713</v>
      </c>
      <c r="O581" t="s">
        <v>7697</v>
      </c>
      <c r="P581" t="s">
        <v>7698</v>
      </c>
      <c r="Q581" t="s">
        <v>7810</v>
      </c>
      <c r="R581">
        <v>114</v>
      </c>
      <c r="S581" t="s">
        <v>8680</v>
      </c>
      <c r="T581" t="s">
        <v>7726</v>
      </c>
      <c r="U581">
        <v>1</v>
      </c>
      <c r="V581">
        <v>1</v>
      </c>
      <c r="W581" t="s">
        <v>7702</v>
      </c>
      <c r="X581" t="s">
        <v>661</v>
      </c>
      <c r="Y581" t="s">
        <v>7703</v>
      </c>
      <c r="Z581" t="s">
        <v>8958</v>
      </c>
      <c r="AA581" t="s">
        <v>7813</v>
      </c>
      <c r="AB581" t="s">
        <v>8959</v>
      </c>
    </row>
    <row r="582" spans="1:28">
      <c r="A582" s="241">
        <v>45966</v>
      </c>
      <c r="B582" t="s">
        <v>8960</v>
      </c>
      <c r="C582" t="s">
        <v>7886</v>
      </c>
      <c r="D582" t="s">
        <v>7887</v>
      </c>
      <c r="E582" t="s">
        <v>7888</v>
      </c>
      <c r="F582">
        <v>2</v>
      </c>
      <c r="G582">
        <v>3025.21</v>
      </c>
      <c r="H582">
        <v>0</v>
      </c>
      <c r="I582" s="165">
        <v>6050.42</v>
      </c>
      <c r="J582" t="s">
        <v>7743</v>
      </c>
      <c r="K582">
        <v>1</v>
      </c>
      <c r="L582">
        <v>126</v>
      </c>
      <c r="M582" t="s">
        <v>7744</v>
      </c>
      <c r="N582" t="s">
        <v>7745</v>
      </c>
      <c r="O582" t="s">
        <v>7697</v>
      </c>
      <c r="P582" t="s">
        <v>7698</v>
      </c>
      <c r="Q582" t="s">
        <v>8006</v>
      </c>
      <c r="R582">
        <v>946</v>
      </c>
      <c r="S582" t="s">
        <v>8680</v>
      </c>
      <c r="T582" t="s">
        <v>7715</v>
      </c>
      <c r="U582">
        <v>1</v>
      </c>
      <c r="V582">
        <v>2</v>
      </c>
      <c r="W582" t="s">
        <v>7702</v>
      </c>
      <c r="X582" t="s">
        <v>459</v>
      </c>
      <c r="Y582" t="s">
        <v>7703</v>
      </c>
      <c r="Z582" t="s">
        <v>8961</v>
      </c>
      <c r="AA582" t="s">
        <v>8008</v>
      </c>
      <c r="AB582" t="s">
        <v>8962</v>
      </c>
    </row>
    <row r="583" spans="1:28">
      <c r="A583" s="241">
        <v>45966</v>
      </c>
      <c r="B583" t="s">
        <v>8960</v>
      </c>
      <c r="C583" t="s">
        <v>7787</v>
      </c>
      <c r="D583" t="s">
        <v>7788</v>
      </c>
      <c r="E583" t="s">
        <v>7789</v>
      </c>
      <c r="F583">
        <v>2</v>
      </c>
      <c r="G583">
        <v>3025.21</v>
      </c>
      <c r="H583">
        <v>0</v>
      </c>
      <c r="I583" s="165">
        <v>6050.42</v>
      </c>
      <c r="J583" t="s">
        <v>7743</v>
      </c>
      <c r="K583">
        <v>1</v>
      </c>
      <c r="L583">
        <v>126</v>
      </c>
      <c r="M583" t="s">
        <v>7744</v>
      </c>
      <c r="N583" t="s">
        <v>7745</v>
      </c>
      <c r="O583" t="s">
        <v>7697</v>
      </c>
      <c r="P583" t="s">
        <v>7698</v>
      </c>
      <c r="Q583" t="s">
        <v>8006</v>
      </c>
      <c r="R583">
        <v>946</v>
      </c>
      <c r="S583" t="s">
        <v>8680</v>
      </c>
      <c r="T583" t="s">
        <v>7715</v>
      </c>
      <c r="U583">
        <v>1</v>
      </c>
      <c r="V583">
        <v>2</v>
      </c>
      <c r="W583" t="s">
        <v>7702</v>
      </c>
      <c r="X583" t="s">
        <v>459</v>
      </c>
      <c r="Y583" t="s">
        <v>7703</v>
      </c>
      <c r="Z583" t="s">
        <v>8961</v>
      </c>
      <c r="AA583" t="s">
        <v>8008</v>
      </c>
      <c r="AB583" t="s">
        <v>8962</v>
      </c>
    </row>
    <row r="584" spans="1:28">
      <c r="A584" s="241">
        <v>45966</v>
      </c>
      <c r="B584" t="s">
        <v>8963</v>
      </c>
      <c r="C584" t="s">
        <v>7993</v>
      </c>
      <c r="D584" t="s">
        <v>7994</v>
      </c>
      <c r="E584" t="s">
        <v>7995</v>
      </c>
      <c r="F584">
        <v>4</v>
      </c>
      <c r="G584">
        <v>28655.46</v>
      </c>
      <c r="H584">
        <v>0</v>
      </c>
      <c r="I584" s="165">
        <v>114621.84</v>
      </c>
      <c r="J584" t="s">
        <v>8271</v>
      </c>
      <c r="K584">
        <v>1</v>
      </c>
      <c r="L584">
        <v>126</v>
      </c>
      <c r="M584" t="s">
        <v>7744</v>
      </c>
      <c r="N584" t="s">
        <v>7745</v>
      </c>
      <c r="O584" t="s">
        <v>7697</v>
      </c>
      <c r="P584" t="s">
        <v>7698</v>
      </c>
      <c r="Q584" t="s">
        <v>8726</v>
      </c>
      <c r="R584">
        <v>937</v>
      </c>
      <c r="S584" t="s">
        <v>8680</v>
      </c>
      <c r="T584" t="s">
        <v>7715</v>
      </c>
      <c r="U584">
        <v>1</v>
      </c>
      <c r="V584">
        <v>4</v>
      </c>
      <c r="W584" t="s">
        <v>7702</v>
      </c>
      <c r="X584" t="s">
        <v>504</v>
      </c>
      <c r="Y584" t="s">
        <v>7703</v>
      </c>
      <c r="Z584" t="s">
        <v>8964</v>
      </c>
      <c r="AA584" t="s">
        <v>8728</v>
      </c>
      <c r="AB584" t="s">
        <v>8965</v>
      </c>
    </row>
    <row r="585" spans="1:28">
      <c r="A585" s="241">
        <v>45966</v>
      </c>
      <c r="B585" t="s">
        <v>8963</v>
      </c>
      <c r="C585" t="s">
        <v>8636</v>
      </c>
      <c r="D585" t="s">
        <v>8637</v>
      </c>
      <c r="E585" t="s">
        <v>8638</v>
      </c>
      <c r="F585">
        <v>4</v>
      </c>
      <c r="G585">
        <v>13840</v>
      </c>
      <c r="H585">
        <v>0</v>
      </c>
      <c r="I585" s="165">
        <v>55360</v>
      </c>
      <c r="J585" t="s">
        <v>8271</v>
      </c>
      <c r="K585">
        <v>1</v>
      </c>
      <c r="L585">
        <v>126</v>
      </c>
      <c r="M585" t="s">
        <v>7744</v>
      </c>
      <c r="N585" t="s">
        <v>7745</v>
      </c>
      <c r="O585" t="s">
        <v>7697</v>
      </c>
      <c r="P585" t="s">
        <v>7698</v>
      </c>
      <c r="Q585" t="s">
        <v>8726</v>
      </c>
      <c r="R585">
        <v>937</v>
      </c>
      <c r="S585" t="s">
        <v>8680</v>
      </c>
      <c r="T585" t="s">
        <v>7715</v>
      </c>
      <c r="U585">
        <v>1</v>
      </c>
      <c r="V585">
        <v>4</v>
      </c>
      <c r="W585" t="s">
        <v>7702</v>
      </c>
      <c r="X585" t="s">
        <v>504</v>
      </c>
      <c r="Y585" t="s">
        <v>7703</v>
      </c>
      <c r="Z585" t="s">
        <v>8964</v>
      </c>
      <c r="AA585" t="s">
        <v>8728</v>
      </c>
      <c r="AB585" t="s">
        <v>8965</v>
      </c>
    </row>
    <row r="586" spans="1:28">
      <c r="A586" s="241">
        <v>45966</v>
      </c>
      <c r="B586" t="s">
        <v>8963</v>
      </c>
      <c r="C586" t="s">
        <v>7839</v>
      </c>
      <c r="D586" t="s">
        <v>7840</v>
      </c>
      <c r="E586" t="s">
        <v>7841</v>
      </c>
      <c r="F586">
        <v>3</v>
      </c>
      <c r="G586">
        <v>2645.48</v>
      </c>
      <c r="H586">
        <v>0</v>
      </c>
      <c r="I586" s="165">
        <v>7936.44</v>
      </c>
      <c r="J586" t="s">
        <v>8271</v>
      </c>
      <c r="K586">
        <v>1</v>
      </c>
      <c r="L586">
        <v>126</v>
      </c>
      <c r="M586" t="s">
        <v>7744</v>
      </c>
      <c r="N586" t="s">
        <v>7745</v>
      </c>
      <c r="O586" t="s">
        <v>7697</v>
      </c>
      <c r="P586" t="s">
        <v>7698</v>
      </c>
      <c r="Q586" t="s">
        <v>8726</v>
      </c>
      <c r="R586">
        <v>937</v>
      </c>
      <c r="S586" t="s">
        <v>8680</v>
      </c>
      <c r="T586" t="s">
        <v>7715</v>
      </c>
      <c r="U586">
        <v>1</v>
      </c>
      <c r="V586">
        <v>3</v>
      </c>
      <c r="W586" t="s">
        <v>7702</v>
      </c>
      <c r="X586" t="s">
        <v>504</v>
      </c>
      <c r="Y586" t="s">
        <v>7703</v>
      </c>
      <c r="Z586" t="s">
        <v>8964</v>
      </c>
      <c r="AA586" t="s">
        <v>8728</v>
      </c>
      <c r="AB586" t="s">
        <v>8965</v>
      </c>
    </row>
    <row r="587" spans="1:28">
      <c r="A587" s="241">
        <v>45966</v>
      </c>
      <c r="B587" t="s">
        <v>8966</v>
      </c>
      <c r="C587" t="s">
        <v>7832</v>
      </c>
      <c r="D587" t="s">
        <v>7833</v>
      </c>
      <c r="E587" t="s">
        <v>7834</v>
      </c>
      <c r="F587">
        <v>1</v>
      </c>
      <c r="G587">
        <v>12500</v>
      </c>
      <c r="H587">
        <v>375</v>
      </c>
      <c r="I587" s="165">
        <v>12125</v>
      </c>
      <c r="J587" t="s">
        <v>8771</v>
      </c>
      <c r="K587">
        <v>1</v>
      </c>
      <c r="L587">
        <v>125</v>
      </c>
      <c r="M587" t="s">
        <v>7724</v>
      </c>
      <c r="N587" t="s">
        <v>7713</v>
      </c>
      <c r="O587" t="s">
        <v>7697</v>
      </c>
      <c r="P587" t="s">
        <v>7698</v>
      </c>
      <c r="Q587" t="s">
        <v>7795</v>
      </c>
      <c r="R587">
        <v>102</v>
      </c>
      <c r="S587" t="s">
        <v>8680</v>
      </c>
      <c r="T587" t="s">
        <v>7726</v>
      </c>
      <c r="U587">
        <v>1</v>
      </c>
      <c r="V587">
        <v>1</v>
      </c>
      <c r="W587" t="s">
        <v>7702</v>
      </c>
      <c r="X587" t="s">
        <v>630</v>
      </c>
      <c r="Y587" t="s">
        <v>7703</v>
      </c>
      <c r="Z587" t="s">
        <v>8967</v>
      </c>
      <c r="AA587" t="s">
        <v>7797</v>
      </c>
      <c r="AB587" t="s">
        <v>8968</v>
      </c>
    </row>
    <row r="588" spans="1:28">
      <c r="A588" s="241">
        <v>45966</v>
      </c>
      <c r="B588" t="s">
        <v>8969</v>
      </c>
      <c r="C588" t="s">
        <v>8596</v>
      </c>
      <c r="D588" t="s">
        <v>8597</v>
      </c>
      <c r="E588" t="s">
        <v>8598</v>
      </c>
      <c r="F588">
        <v>6</v>
      </c>
      <c r="G588">
        <v>1230</v>
      </c>
      <c r="H588">
        <v>0</v>
      </c>
      <c r="I588" s="165">
        <v>7380</v>
      </c>
      <c r="J588" t="s">
        <v>8166</v>
      </c>
      <c r="K588">
        <v>1</v>
      </c>
      <c r="L588">
        <v>126</v>
      </c>
      <c r="M588" t="s">
        <v>7744</v>
      </c>
      <c r="N588" t="s">
        <v>7745</v>
      </c>
      <c r="O588" t="s">
        <v>7697</v>
      </c>
      <c r="P588" t="s">
        <v>7698</v>
      </c>
      <c r="Q588" t="s">
        <v>8243</v>
      </c>
      <c r="R588">
        <v>925</v>
      </c>
      <c r="S588" t="s">
        <v>8680</v>
      </c>
      <c r="T588" t="s">
        <v>7715</v>
      </c>
      <c r="U588">
        <v>1</v>
      </c>
      <c r="V588">
        <v>6</v>
      </c>
      <c r="W588" t="s">
        <v>7702</v>
      </c>
      <c r="X588" t="s">
        <v>649</v>
      </c>
      <c r="Y588" t="s">
        <v>7703</v>
      </c>
      <c r="Z588" t="s">
        <v>8970</v>
      </c>
      <c r="AA588" t="s">
        <v>8245</v>
      </c>
      <c r="AB588" t="s">
        <v>8171</v>
      </c>
    </row>
    <row r="589" spans="1:28">
      <c r="A589" s="241">
        <v>45966</v>
      </c>
      <c r="B589" t="s">
        <v>8969</v>
      </c>
      <c r="C589" t="s">
        <v>7848</v>
      </c>
      <c r="D589" t="s">
        <v>7849</v>
      </c>
      <c r="E589" t="s">
        <v>7850</v>
      </c>
      <c r="F589">
        <v>6</v>
      </c>
      <c r="G589">
        <v>1260.5</v>
      </c>
      <c r="H589">
        <v>0</v>
      </c>
      <c r="I589" s="165">
        <v>7563</v>
      </c>
      <c r="J589" t="s">
        <v>8166</v>
      </c>
      <c r="K589">
        <v>1</v>
      </c>
      <c r="L589">
        <v>126</v>
      </c>
      <c r="M589" t="s">
        <v>7744</v>
      </c>
      <c r="N589" t="s">
        <v>7745</v>
      </c>
      <c r="O589" t="s">
        <v>7697</v>
      </c>
      <c r="P589" t="s">
        <v>7698</v>
      </c>
      <c r="Q589" t="s">
        <v>8243</v>
      </c>
      <c r="R589">
        <v>925</v>
      </c>
      <c r="S589" t="s">
        <v>8680</v>
      </c>
      <c r="T589" t="s">
        <v>7701</v>
      </c>
      <c r="U589">
        <v>1</v>
      </c>
      <c r="V589">
        <v>6</v>
      </c>
      <c r="W589" t="s">
        <v>7702</v>
      </c>
      <c r="X589" t="s">
        <v>649</v>
      </c>
      <c r="Y589" t="s">
        <v>7703</v>
      </c>
      <c r="Z589" t="s">
        <v>8970</v>
      </c>
      <c r="AA589" t="s">
        <v>8245</v>
      </c>
      <c r="AB589" t="s">
        <v>8171</v>
      </c>
    </row>
    <row r="590" spans="1:28">
      <c r="A590" s="241">
        <v>45966</v>
      </c>
      <c r="B590" t="s">
        <v>8971</v>
      </c>
      <c r="C590" t="s">
        <v>7860</v>
      </c>
      <c r="D590" t="s">
        <v>7861</v>
      </c>
      <c r="E590" t="s">
        <v>7862</v>
      </c>
      <c r="F590">
        <v>20</v>
      </c>
      <c r="G590">
        <v>866.2</v>
      </c>
      <c r="H590">
        <v>0</v>
      </c>
      <c r="I590" s="165">
        <v>17324</v>
      </c>
      <c r="J590" t="s">
        <v>8771</v>
      </c>
      <c r="K590">
        <v>1</v>
      </c>
      <c r="L590">
        <v>125</v>
      </c>
      <c r="M590" t="s">
        <v>7724</v>
      </c>
      <c r="N590" t="s">
        <v>7713</v>
      </c>
      <c r="O590" t="s">
        <v>7697</v>
      </c>
      <c r="P590" t="s">
        <v>7698</v>
      </c>
      <c r="Q590" t="s">
        <v>7795</v>
      </c>
      <c r="R590">
        <v>102</v>
      </c>
      <c r="S590" t="s">
        <v>8680</v>
      </c>
      <c r="T590" t="s">
        <v>7701</v>
      </c>
      <c r="U590">
        <v>1</v>
      </c>
      <c r="V590">
        <v>20</v>
      </c>
      <c r="W590" t="s">
        <v>7702</v>
      </c>
      <c r="X590" t="s">
        <v>620</v>
      </c>
      <c r="Y590" t="s">
        <v>7703</v>
      </c>
      <c r="Z590" t="s">
        <v>8972</v>
      </c>
      <c r="AA590" t="s">
        <v>7797</v>
      </c>
      <c r="AB590" t="s">
        <v>8973</v>
      </c>
    </row>
    <row r="591" spans="1:28">
      <c r="A591" s="241">
        <v>45966</v>
      </c>
      <c r="B591" t="s">
        <v>8974</v>
      </c>
      <c r="C591" t="s">
        <v>7720</v>
      </c>
      <c r="D591" t="s">
        <v>7721</v>
      </c>
      <c r="E591" t="s">
        <v>7722</v>
      </c>
      <c r="F591">
        <v>1</v>
      </c>
      <c r="G591">
        <v>11900</v>
      </c>
      <c r="H591">
        <v>357</v>
      </c>
      <c r="I591" s="165">
        <v>11543</v>
      </c>
      <c r="J591" t="s">
        <v>8182</v>
      </c>
      <c r="K591">
        <v>1</v>
      </c>
      <c r="L591">
        <v>126</v>
      </c>
      <c r="M591" t="s">
        <v>7744</v>
      </c>
      <c r="N591" t="s">
        <v>7745</v>
      </c>
      <c r="O591" t="s">
        <v>7697</v>
      </c>
      <c r="P591" t="s">
        <v>7698</v>
      </c>
      <c r="Q591" t="s">
        <v>8183</v>
      </c>
      <c r="R591">
        <v>919</v>
      </c>
      <c r="S591" t="s">
        <v>8680</v>
      </c>
      <c r="T591" t="s">
        <v>7726</v>
      </c>
      <c r="U591">
        <v>1</v>
      </c>
      <c r="V591">
        <v>1</v>
      </c>
      <c r="W591" t="s">
        <v>7702</v>
      </c>
      <c r="X591" t="s">
        <v>421</v>
      </c>
      <c r="Y591" t="s">
        <v>7703</v>
      </c>
      <c r="Z591" t="s">
        <v>8975</v>
      </c>
      <c r="AA591" t="s">
        <v>8185</v>
      </c>
      <c r="AB591" t="s">
        <v>8976</v>
      </c>
    </row>
    <row r="592" spans="1:28">
      <c r="A592" s="241">
        <v>45966</v>
      </c>
      <c r="B592" t="s">
        <v>8977</v>
      </c>
      <c r="C592" t="s">
        <v>7993</v>
      </c>
      <c r="D592" t="s">
        <v>7994</v>
      </c>
      <c r="E592" t="s">
        <v>7995</v>
      </c>
      <c r="F592">
        <v>2</v>
      </c>
      <c r="G592">
        <v>28655.46</v>
      </c>
      <c r="H592">
        <v>0</v>
      </c>
      <c r="I592" s="165">
        <v>57310.92</v>
      </c>
      <c r="J592" t="s">
        <v>7816</v>
      </c>
      <c r="K592">
        <v>1</v>
      </c>
      <c r="L592">
        <v>125</v>
      </c>
      <c r="M592" t="s">
        <v>7724</v>
      </c>
      <c r="N592" t="s">
        <v>7713</v>
      </c>
      <c r="O592" t="s">
        <v>7697</v>
      </c>
      <c r="P592" t="s">
        <v>7698</v>
      </c>
      <c r="Q592" t="s">
        <v>8039</v>
      </c>
      <c r="R592">
        <v>107</v>
      </c>
      <c r="S592" t="s">
        <v>8680</v>
      </c>
      <c r="T592" t="s">
        <v>7715</v>
      </c>
      <c r="U592">
        <v>1</v>
      </c>
      <c r="V592">
        <v>2</v>
      </c>
      <c r="W592" t="s">
        <v>7702</v>
      </c>
      <c r="X592" t="s">
        <v>8978</v>
      </c>
      <c r="Y592" t="s">
        <v>7703</v>
      </c>
      <c r="Z592" t="s">
        <v>8979</v>
      </c>
      <c r="AA592" t="s">
        <v>8041</v>
      </c>
      <c r="AB592" t="s">
        <v>8980</v>
      </c>
    </row>
    <row r="593" spans="1:28">
      <c r="A593" s="241">
        <v>45966</v>
      </c>
      <c r="B593" t="s">
        <v>8981</v>
      </c>
      <c r="C593" t="s">
        <v>7839</v>
      </c>
      <c r="D593" t="s">
        <v>7840</v>
      </c>
      <c r="E593" t="s">
        <v>7841</v>
      </c>
      <c r="F593">
        <v>10</v>
      </c>
      <c r="G593">
        <v>2645.48</v>
      </c>
      <c r="H593">
        <v>0</v>
      </c>
      <c r="I593" s="165">
        <v>26454.799999999999</v>
      </c>
      <c r="J593" t="s">
        <v>8213</v>
      </c>
      <c r="K593">
        <v>1</v>
      </c>
      <c r="L593">
        <v>155</v>
      </c>
      <c r="M593" t="s">
        <v>7946</v>
      </c>
      <c r="N593" t="s">
        <v>7696</v>
      </c>
      <c r="O593" t="s">
        <v>7697</v>
      </c>
      <c r="P593" t="s">
        <v>7698</v>
      </c>
      <c r="Q593" t="s">
        <v>8214</v>
      </c>
      <c r="R593">
        <v>713</v>
      </c>
      <c r="S593" t="s">
        <v>8680</v>
      </c>
      <c r="T593" t="s">
        <v>7715</v>
      </c>
      <c r="U593">
        <v>1</v>
      </c>
      <c r="V593">
        <v>10</v>
      </c>
      <c r="W593" t="s">
        <v>7702</v>
      </c>
      <c r="X593" t="s">
        <v>456</v>
      </c>
      <c r="Y593" t="s">
        <v>7703</v>
      </c>
      <c r="Z593" t="s">
        <v>8982</v>
      </c>
      <c r="AA593" t="s">
        <v>8216</v>
      </c>
      <c r="AB593" t="s">
        <v>8983</v>
      </c>
    </row>
    <row r="594" spans="1:28">
      <c r="A594" s="241">
        <v>45966</v>
      </c>
      <c r="B594" t="s">
        <v>8981</v>
      </c>
      <c r="C594" t="s">
        <v>7993</v>
      </c>
      <c r="D594" t="s">
        <v>7994</v>
      </c>
      <c r="E594" t="s">
        <v>7995</v>
      </c>
      <c r="F594">
        <v>1</v>
      </c>
      <c r="G594">
        <v>28655.46</v>
      </c>
      <c r="H594">
        <v>0</v>
      </c>
      <c r="I594" s="165">
        <v>28655.46</v>
      </c>
      <c r="J594" t="s">
        <v>8213</v>
      </c>
      <c r="K594">
        <v>1</v>
      </c>
      <c r="L594">
        <v>155</v>
      </c>
      <c r="M594" t="s">
        <v>7946</v>
      </c>
      <c r="N594" t="s">
        <v>7696</v>
      </c>
      <c r="O594" t="s">
        <v>7697</v>
      </c>
      <c r="P594" t="s">
        <v>7698</v>
      </c>
      <c r="Q594" t="s">
        <v>8214</v>
      </c>
      <c r="R594">
        <v>713</v>
      </c>
      <c r="S594" t="s">
        <v>8680</v>
      </c>
      <c r="T594" t="s">
        <v>7715</v>
      </c>
      <c r="U594">
        <v>1</v>
      </c>
      <c r="V594">
        <v>1</v>
      </c>
      <c r="W594" t="s">
        <v>7702</v>
      </c>
      <c r="X594" t="s">
        <v>456</v>
      </c>
      <c r="Y594" t="s">
        <v>7703</v>
      </c>
      <c r="Z594" t="s">
        <v>8982</v>
      </c>
      <c r="AA594" t="s">
        <v>8216</v>
      </c>
      <c r="AB594" t="s">
        <v>8983</v>
      </c>
    </row>
    <row r="595" spans="1:28">
      <c r="A595" s="241">
        <v>45966</v>
      </c>
      <c r="B595" t="s">
        <v>8981</v>
      </c>
      <c r="C595" t="s">
        <v>7822</v>
      </c>
      <c r="D595" t="s">
        <v>7823</v>
      </c>
      <c r="E595" t="s">
        <v>7824</v>
      </c>
      <c r="F595">
        <v>4</v>
      </c>
      <c r="G595">
        <v>3025.21</v>
      </c>
      <c r="H595">
        <v>0</v>
      </c>
      <c r="I595" s="165">
        <v>12100.84</v>
      </c>
      <c r="J595" t="s">
        <v>8213</v>
      </c>
      <c r="K595">
        <v>1</v>
      </c>
      <c r="L595">
        <v>155</v>
      </c>
      <c r="M595" t="s">
        <v>7946</v>
      </c>
      <c r="N595" t="s">
        <v>7696</v>
      </c>
      <c r="O595" t="s">
        <v>7697</v>
      </c>
      <c r="P595" t="s">
        <v>7698</v>
      </c>
      <c r="Q595" t="s">
        <v>8214</v>
      </c>
      <c r="R595">
        <v>713</v>
      </c>
      <c r="S595" t="s">
        <v>8680</v>
      </c>
      <c r="T595" t="s">
        <v>7715</v>
      </c>
      <c r="U595">
        <v>1</v>
      </c>
      <c r="V595">
        <v>4</v>
      </c>
      <c r="W595" t="s">
        <v>7702</v>
      </c>
      <c r="X595" t="s">
        <v>456</v>
      </c>
      <c r="Y595" t="s">
        <v>7703</v>
      </c>
      <c r="Z595" t="s">
        <v>8982</v>
      </c>
      <c r="AA595" t="s">
        <v>8216</v>
      </c>
      <c r="AB595" t="s">
        <v>8983</v>
      </c>
    </row>
    <row r="596" spans="1:28">
      <c r="A596" s="241">
        <v>45966</v>
      </c>
      <c r="B596" t="s">
        <v>8981</v>
      </c>
      <c r="C596" t="s">
        <v>8046</v>
      </c>
      <c r="D596" t="s">
        <v>8047</v>
      </c>
      <c r="E596" t="s">
        <v>8048</v>
      </c>
      <c r="F596">
        <v>1</v>
      </c>
      <c r="G596">
        <v>6350</v>
      </c>
      <c r="H596">
        <v>635</v>
      </c>
      <c r="I596" s="165">
        <v>5715</v>
      </c>
      <c r="J596" t="s">
        <v>8213</v>
      </c>
      <c r="K596">
        <v>1</v>
      </c>
      <c r="L596">
        <v>155</v>
      </c>
      <c r="M596" t="s">
        <v>7946</v>
      </c>
      <c r="N596" t="s">
        <v>7696</v>
      </c>
      <c r="O596" t="s">
        <v>7697</v>
      </c>
      <c r="P596" t="s">
        <v>7698</v>
      </c>
      <c r="Q596" t="s">
        <v>8214</v>
      </c>
      <c r="R596">
        <v>713</v>
      </c>
      <c r="S596" t="s">
        <v>8680</v>
      </c>
      <c r="T596" t="s">
        <v>8049</v>
      </c>
      <c r="U596">
        <v>1</v>
      </c>
      <c r="V596">
        <v>1</v>
      </c>
      <c r="W596" t="s">
        <v>7702</v>
      </c>
      <c r="X596" t="s">
        <v>456</v>
      </c>
      <c r="Y596" t="s">
        <v>7703</v>
      </c>
      <c r="Z596" t="s">
        <v>8982</v>
      </c>
      <c r="AA596" t="s">
        <v>8216</v>
      </c>
      <c r="AB596" t="s">
        <v>8983</v>
      </c>
    </row>
    <row r="597" spans="1:28">
      <c r="A597" s="241">
        <v>45966</v>
      </c>
      <c r="B597" t="s">
        <v>8984</v>
      </c>
      <c r="C597" t="s">
        <v>7848</v>
      </c>
      <c r="D597" t="s">
        <v>7849</v>
      </c>
      <c r="E597" t="s">
        <v>7850</v>
      </c>
      <c r="F597">
        <v>12</v>
      </c>
      <c r="G597">
        <v>1260.5</v>
      </c>
      <c r="H597">
        <v>0</v>
      </c>
      <c r="I597" s="165">
        <v>15126</v>
      </c>
      <c r="J597" t="s">
        <v>8182</v>
      </c>
      <c r="K597">
        <v>1</v>
      </c>
      <c r="L597">
        <v>126</v>
      </c>
      <c r="M597" t="s">
        <v>7744</v>
      </c>
      <c r="N597" t="s">
        <v>7745</v>
      </c>
      <c r="O597" t="s">
        <v>7697</v>
      </c>
      <c r="P597" t="s">
        <v>7698</v>
      </c>
      <c r="Q597" t="s">
        <v>8183</v>
      </c>
      <c r="R597">
        <v>919</v>
      </c>
      <c r="S597" t="s">
        <v>8680</v>
      </c>
      <c r="T597" t="s">
        <v>7701</v>
      </c>
      <c r="U597">
        <v>1</v>
      </c>
      <c r="V597">
        <v>12</v>
      </c>
      <c r="W597" t="s">
        <v>7702</v>
      </c>
      <c r="X597" t="s">
        <v>569</v>
      </c>
      <c r="Y597" t="s">
        <v>7703</v>
      </c>
      <c r="Z597" t="s">
        <v>8985</v>
      </c>
      <c r="AA597" t="s">
        <v>8185</v>
      </c>
      <c r="AB597" t="s">
        <v>8986</v>
      </c>
    </row>
    <row r="598" spans="1:28">
      <c r="A598" s="241">
        <v>45966</v>
      </c>
      <c r="B598" t="s">
        <v>8984</v>
      </c>
      <c r="C598" t="s">
        <v>8051</v>
      </c>
      <c r="D598" t="s">
        <v>8052</v>
      </c>
      <c r="E598" t="s">
        <v>8053</v>
      </c>
      <c r="F598">
        <v>1</v>
      </c>
      <c r="G598">
        <v>5940</v>
      </c>
      <c r="H598">
        <v>0</v>
      </c>
      <c r="I598" s="165">
        <v>5940</v>
      </c>
      <c r="J598" t="s">
        <v>8182</v>
      </c>
      <c r="K598">
        <v>1</v>
      </c>
      <c r="L598">
        <v>126</v>
      </c>
      <c r="M598" t="s">
        <v>7744</v>
      </c>
      <c r="N598" t="s">
        <v>7745</v>
      </c>
      <c r="O598" t="s">
        <v>7697</v>
      </c>
      <c r="P598" t="s">
        <v>7698</v>
      </c>
      <c r="Q598" t="s">
        <v>8183</v>
      </c>
      <c r="R598">
        <v>919</v>
      </c>
      <c r="S598" t="s">
        <v>8680</v>
      </c>
      <c r="T598" t="s">
        <v>7701</v>
      </c>
      <c r="U598">
        <v>1</v>
      </c>
      <c r="V598">
        <v>1</v>
      </c>
      <c r="W598" t="s">
        <v>7702</v>
      </c>
      <c r="X598" t="s">
        <v>569</v>
      </c>
      <c r="Y598" t="s">
        <v>7703</v>
      </c>
      <c r="Z598" t="s">
        <v>8985</v>
      </c>
      <c r="AA598" t="s">
        <v>8185</v>
      </c>
      <c r="AB598" t="s">
        <v>8986</v>
      </c>
    </row>
    <row r="599" spans="1:28">
      <c r="A599" s="241">
        <v>45966</v>
      </c>
      <c r="B599" t="s">
        <v>8987</v>
      </c>
      <c r="C599" t="s">
        <v>7730</v>
      </c>
      <c r="D599" t="s">
        <v>7731</v>
      </c>
      <c r="E599" t="s">
        <v>7732</v>
      </c>
      <c r="F599">
        <v>1</v>
      </c>
      <c r="G599">
        <v>8991.6</v>
      </c>
      <c r="H599">
        <v>449.58</v>
      </c>
      <c r="I599" s="165">
        <v>8542.02</v>
      </c>
      <c r="J599" t="s">
        <v>7851</v>
      </c>
      <c r="K599">
        <v>1</v>
      </c>
      <c r="L599">
        <v>126</v>
      </c>
      <c r="M599" t="s">
        <v>7744</v>
      </c>
      <c r="N599" t="s">
        <v>7745</v>
      </c>
      <c r="O599" t="s">
        <v>7697</v>
      </c>
      <c r="P599" t="s">
        <v>7698</v>
      </c>
      <c r="Q599" t="s">
        <v>7852</v>
      </c>
      <c r="R599">
        <v>932</v>
      </c>
      <c r="S599" t="s">
        <v>8680</v>
      </c>
      <c r="T599" t="s">
        <v>7715</v>
      </c>
      <c r="U599">
        <v>1</v>
      </c>
      <c r="V599">
        <v>1</v>
      </c>
      <c r="W599" t="s">
        <v>7702</v>
      </c>
      <c r="X599" t="s">
        <v>410</v>
      </c>
      <c r="Y599" t="s">
        <v>7703</v>
      </c>
      <c r="Z599" t="s">
        <v>8988</v>
      </c>
      <c r="AA599" t="s">
        <v>7854</v>
      </c>
      <c r="AB599" t="s">
        <v>8989</v>
      </c>
    </row>
    <row r="600" spans="1:28">
      <c r="A600" s="241">
        <v>45966</v>
      </c>
      <c r="B600" t="s">
        <v>8990</v>
      </c>
      <c r="C600" t="s">
        <v>7848</v>
      </c>
      <c r="D600" t="s">
        <v>7849</v>
      </c>
      <c r="E600" t="s">
        <v>7850</v>
      </c>
      <c r="F600">
        <v>4</v>
      </c>
      <c r="G600">
        <v>1260.5</v>
      </c>
      <c r="H600">
        <v>0</v>
      </c>
      <c r="I600" s="165">
        <v>5042</v>
      </c>
      <c r="J600" t="s">
        <v>8166</v>
      </c>
      <c r="K600">
        <v>1</v>
      </c>
      <c r="L600">
        <v>126</v>
      </c>
      <c r="M600" t="s">
        <v>7744</v>
      </c>
      <c r="N600" t="s">
        <v>7745</v>
      </c>
      <c r="O600" t="s">
        <v>7697</v>
      </c>
      <c r="P600" t="s">
        <v>7698</v>
      </c>
      <c r="Q600" t="s">
        <v>8243</v>
      </c>
      <c r="R600">
        <v>925</v>
      </c>
      <c r="S600" t="s">
        <v>8680</v>
      </c>
      <c r="T600" t="s">
        <v>7701</v>
      </c>
      <c r="U600">
        <v>1</v>
      </c>
      <c r="V600">
        <v>4</v>
      </c>
      <c r="W600" t="s">
        <v>7702</v>
      </c>
      <c r="X600" t="s">
        <v>8991</v>
      </c>
      <c r="Y600" t="s">
        <v>7703</v>
      </c>
      <c r="Z600" t="s">
        <v>8992</v>
      </c>
      <c r="AA600" t="s">
        <v>8245</v>
      </c>
      <c r="AB600" t="s">
        <v>8993</v>
      </c>
    </row>
    <row r="601" spans="1:28">
      <c r="A601" s="241">
        <v>45966</v>
      </c>
      <c r="B601" t="s">
        <v>8994</v>
      </c>
      <c r="C601" t="s">
        <v>7979</v>
      </c>
      <c r="D601" t="s">
        <v>7980</v>
      </c>
      <c r="E601" t="s">
        <v>7981</v>
      </c>
      <c r="F601">
        <v>3</v>
      </c>
      <c r="G601">
        <v>2647.06</v>
      </c>
      <c r="H601">
        <v>0</v>
      </c>
      <c r="I601" s="165">
        <v>7941.18</v>
      </c>
      <c r="J601" t="s">
        <v>7743</v>
      </c>
      <c r="K601">
        <v>1</v>
      </c>
      <c r="L601">
        <v>126</v>
      </c>
      <c r="M601" t="s">
        <v>7744</v>
      </c>
      <c r="N601" t="s">
        <v>7745</v>
      </c>
      <c r="O601" t="s">
        <v>7697</v>
      </c>
      <c r="P601" t="s">
        <v>7698</v>
      </c>
      <c r="Q601" t="s">
        <v>8006</v>
      </c>
      <c r="R601">
        <v>946</v>
      </c>
      <c r="S601" t="s">
        <v>8680</v>
      </c>
      <c r="T601" t="s">
        <v>7715</v>
      </c>
      <c r="U601">
        <v>1</v>
      </c>
      <c r="V601">
        <v>3</v>
      </c>
      <c r="W601" t="s">
        <v>7702</v>
      </c>
      <c r="X601" t="s">
        <v>385</v>
      </c>
      <c r="Y601" t="s">
        <v>7703</v>
      </c>
      <c r="Z601" t="s">
        <v>8995</v>
      </c>
      <c r="AA601" t="s">
        <v>8008</v>
      </c>
      <c r="AB601" t="s">
        <v>8996</v>
      </c>
    </row>
    <row r="602" spans="1:28">
      <c r="A602" s="241">
        <v>45966</v>
      </c>
      <c r="B602" t="s">
        <v>8994</v>
      </c>
      <c r="C602" t="s">
        <v>7839</v>
      </c>
      <c r="D602" t="s">
        <v>7840</v>
      </c>
      <c r="E602" t="s">
        <v>7841</v>
      </c>
      <c r="F602">
        <v>3</v>
      </c>
      <c r="G602">
        <v>2645.48</v>
      </c>
      <c r="H602">
        <v>0</v>
      </c>
      <c r="I602" s="165">
        <v>7936.44</v>
      </c>
      <c r="J602" t="s">
        <v>7743</v>
      </c>
      <c r="K602">
        <v>1</v>
      </c>
      <c r="L602">
        <v>126</v>
      </c>
      <c r="M602" t="s">
        <v>7744</v>
      </c>
      <c r="N602" t="s">
        <v>7745</v>
      </c>
      <c r="O602" t="s">
        <v>7697</v>
      </c>
      <c r="P602" t="s">
        <v>7698</v>
      </c>
      <c r="Q602" t="s">
        <v>8006</v>
      </c>
      <c r="R602">
        <v>946</v>
      </c>
      <c r="S602" t="s">
        <v>8680</v>
      </c>
      <c r="T602" t="s">
        <v>7715</v>
      </c>
      <c r="U602">
        <v>1</v>
      </c>
      <c r="V602">
        <v>3</v>
      </c>
      <c r="W602" t="s">
        <v>7702</v>
      </c>
      <c r="X602" t="s">
        <v>385</v>
      </c>
      <c r="Y602" t="s">
        <v>7703</v>
      </c>
      <c r="Z602" t="s">
        <v>8995</v>
      </c>
      <c r="AA602" t="s">
        <v>8008</v>
      </c>
      <c r="AB602" t="s">
        <v>8996</v>
      </c>
    </row>
    <row r="603" spans="1:28">
      <c r="A603" s="241">
        <v>45966</v>
      </c>
      <c r="B603" t="s">
        <v>8994</v>
      </c>
      <c r="C603" t="s">
        <v>7822</v>
      </c>
      <c r="D603" t="s">
        <v>7823</v>
      </c>
      <c r="E603" t="s">
        <v>7824</v>
      </c>
      <c r="F603">
        <v>2</v>
      </c>
      <c r="G603">
        <v>3025.21</v>
      </c>
      <c r="H603">
        <v>0</v>
      </c>
      <c r="I603" s="165">
        <v>6050.42</v>
      </c>
      <c r="J603" t="s">
        <v>7743</v>
      </c>
      <c r="K603">
        <v>1</v>
      </c>
      <c r="L603">
        <v>126</v>
      </c>
      <c r="M603" t="s">
        <v>7744</v>
      </c>
      <c r="N603" t="s">
        <v>7745</v>
      </c>
      <c r="O603" t="s">
        <v>7697</v>
      </c>
      <c r="P603" t="s">
        <v>7698</v>
      </c>
      <c r="Q603" t="s">
        <v>8006</v>
      </c>
      <c r="R603">
        <v>946</v>
      </c>
      <c r="S603" t="s">
        <v>8680</v>
      </c>
      <c r="T603" t="s">
        <v>7715</v>
      </c>
      <c r="U603">
        <v>1</v>
      </c>
      <c r="V603">
        <v>2</v>
      </c>
      <c r="W603" t="s">
        <v>7702</v>
      </c>
      <c r="X603" t="s">
        <v>385</v>
      </c>
      <c r="Y603" t="s">
        <v>7703</v>
      </c>
      <c r="Z603" t="s">
        <v>8995</v>
      </c>
      <c r="AA603" t="s">
        <v>8008</v>
      </c>
      <c r="AB603" t="s">
        <v>8996</v>
      </c>
    </row>
    <row r="604" spans="1:28">
      <c r="A604" s="241">
        <v>45966</v>
      </c>
      <c r="B604" t="s">
        <v>8994</v>
      </c>
      <c r="C604" t="s">
        <v>8160</v>
      </c>
      <c r="D604" t="s">
        <v>8161</v>
      </c>
      <c r="E604" t="s">
        <v>8162</v>
      </c>
      <c r="F604">
        <v>2</v>
      </c>
      <c r="G604">
        <v>2541.83</v>
      </c>
      <c r="H604">
        <v>0</v>
      </c>
      <c r="I604" s="165">
        <v>5083.66</v>
      </c>
      <c r="J604" t="s">
        <v>7743</v>
      </c>
      <c r="K604">
        <v>1</v>
      </c>
      <c r="L604">
        <v>126</v>
      </c>
      <c r="M604" t="s">
        <v>7744</v>
      </c>
      <c r="N604" t="s">
        <v>7745</v>
      </c>
      <c r="O604" t="s">
        <v>7697</v>
      </c>
      <c r="P604" t="s">
        <v>7698</v>
      </c>
      <c r="Q604" t="s">
        <v>8006</v>
      </c>
      <c r="R604">
        <v>946</v>
      </c>
      <c r="S604" t="s">
        <v>8680</v>
      </c>
      <c r="T604" t="s">
        <v>7715</v>
      </c>
      <c r="U604">
        <v>1</v>
      </c>
      <c r="V604">
        <v>2</v>
      </c>
      <c r="W604" t="s">
        <v>7702</v>
      </c>
      <c r="X604" t="s">
        <v>385</v>
      </c>
      <c r="Y604" t="s">
        <v>7703</v>
      </c>
      <c r="Z604" t="s">
        <v>8995</v>
      </c>
      <c r="AA604" t="s">
        <v>8008</v>
      </c>
      <c r="AB604" t="s">
        <v>8996</v>
      </c>
    </row>
    <row r="605" spans="1:28">
      <c r="A605" s="241">
        <v>45966</v>
      </c>
      <c r="B605" t="s">
        <v>8994</v>
      </c>
      <c r="C605" t="s">
        <v>7708</v>
      </c>
      <c r="D605" t="s">
        <v>7709</v>
      </c>
      <c r="E605" t="s">
        <v>7710</v>
      </c>
      <c r="F605">
        <v>4</v>
      </c>
      <c r="G605">
        <v>1120</v>
      </c>
      <c r="H605">
        <v>0</v>
      </c>
      <c r="I605" s="165">
        <v>4480</v>
      </c>
      <c r="J605" t="s">
        <v>7743</v>
      </c>
      <c r="K605">
        <v>1</v>
      </c>
      <c r="L605">
        <v>126</v>
      </c>
      <c r="M605" t="s">
        <v>7744</v>
      </c>
      <c r="N605" t="s">
        <v>7745</v>
      </c>
      <c r="O605" t="s">
        <v>7697</v>
      </c>
      <c r="P605" t="s">
        <v>7698</v>
      </c>
      <c r="Q605" t="s">
        <v>8006</v>
      </c>
      <c r="R605">
        <v>946</v>
      </c>
      <c r="S605" t="s">
        <v>8680</v>
      </c>
      <c r="T605" t="s">
        <v>7715</v>
      </c>
      <c r="U605">
        <v>1</v>
      </c>
      <c r="V605">
        <v>4</v>
      </c>
      <c r="W605" t="s">
        <v>7702</v>
      </c>
      <c r="X605" t="s">
        <v>385</v>
      </c>
      <c r="Y605" t="s">
        <v>7703</v>
      </c>
      <c r="Z605" t="s">
        <v>8995</v>
      </c>
      <c r="AA605" t="s">
        <v>8008</v>
      </c>
      <c r="AB605" t="s">
        <v>8996</v>
      </c>
    </row>
    <row r="606" spans="1:28">
      <c r="A606" s="241">
        <v>45966</v>
      </c>
      <c r="B606" t="s">
        <v>8994</v>
      </c>
      <c r="C606" t="s">
        <v>7969</v>
      </c>
      <c r="D606" t="s">
        <v>7970</v>
      </c>
      <c r="E606" t="s">
        <v>7971</v>
      </c>
      <c r="F606">
        <v>4</v>
      </c>
      <c r="G606">
        <v>977</v>
      </c>
      <c r="H606">
        <v>0</v>
      </c>
      <c r="I606" s="165">
        <v>3908</v>
      </c>
      <c r="J606" t="s">
        <v>7743</v>
      </c>
      <c r="K606">
        <v>1</v>
      </c>
      <c r="L606">
        <v>126</v>
      </c>
      <c r="M606" t="s">
        <v>7744</v>
      </c>
      <c r="N606" t="s">
        <v>7745</v>
      </c>
      <c r="O606" t="s">
        <v>7697</v>
      </c>
      <c r="P606" t="s">
        <v>7698</v>
      </c>
      <c r="Q606" t="s">
        <v>8006</v>
      </c>
      <c r="R606">
        <v>946</v>
      </c>
      <c r="S606" t="s">
        <v>8680</v>
      </c>
      <c r="T606" t="s">
        <v>7715</v>
      </c>
      <c r="U606">
        <v>1</v>
      </c>
      <c r="V606">
        <v>4</v>
      </c>
      <c r="W606" t="s">
        <v>7702</v>
      </c>
      <c r="X606" t="s">
        <v>385</v>
      </c>
      <c r="Y606" t="s">
        <v>7703</v>
      </c>
      <c r="Z606" t="s">
        <v>8995</v>
      </c>
      <c r="AA606" t="s">
        <v>8008</v>
      </c>
      <c r="AB606" t="s">
        <v>8996</v>
      </c>
    </row>
    <row r="607" spans="1:28">
      <c r="A607" s="241">
        <v>45966</v>
      </c>
      <c r="B607" t="s">
        <v>8994</v>
      </c>
      <c r="C607" t="s">
        <v>7740</v>
      </c>
      <c r="D607" t="s">
        <v>7741</v>
      </c>
      <c r="E607" t="s">
        <v>7742</v>
      </c>
      <c r="F607">
        <v>2</v>
      </c>
      <c r="G607">
        <v>3562.19</v>
      </c>
      <c r="H607">
        <v>0</v>
      </c>
      <c r="I607" s="165">
        <v>7124.38</v>
      </c>
      <c r="J607" t="s">
        <v>7743</v>
      </c>
      <c r="K607">
        <v>1</v>
      </c>
      <c r="L607">
        <v>126</v>
      </c>
      <c r="M607" t="s">
        <v>7744</v>
      </c>
      <c r="N607" t="s">
        <v>7745</v>
      </c>
      <c r="O607" t="s">
        <v>7697</v>
      </c>
      <c r="P607" t="s">
        <v>7698</v>
      </c>
      <c r="Q607" t="s">
        <v>8006</v>
      </c>
      <c r="R607">
        <v>946</v>
      </c>
      <c r="S607" t="s">
        <v>8680</v>
      </c>
      <c r="T607" t="s">
        <v>7715</v>
      </c>
      <c r="U607">
        <v>1</v>
      </c>
      <c r="V607">
        <v>2</v>
      </c>
      <c r="W607" t="s">
        <v>7702</v>
      </c>
      <c r="X607" t="s">
        <v>385</v>
      </c>
      <c r="Y607" t="s">
        <v>7703</v>
      </c>
      <c r="Z607" t="s">
        <v>8995</v>
      </c>
      <c r="AA607" t="s">
        <v>8008</v>
      </c>
      <c r="AB607" t="s">
        <v>8996</v>
      </c>
    </row>
    <row r="608" spans="1:28">
      <c r="A608" s="241">
        <v>45966</v>
      </c>
      <c r="B608" t="s">
        <v>8997</v>
      </c>
      <c r="C608" t="s">
        <v>8247</v>
      </c>
      <c r="D608" t="s">
        <v>8248</v>
      </c>
      <c r="E608" t="s">
        <v>8249</v>
      </c>
      <c r="F608">
        <v>3</v>
      </c>
      <c r="G608">
        <v>672.27</v>
      </c>
      <c r="H608">
        <v>0</v>
      </c>
      <c r="I608" s="165">
        <v>2016.81</v>
      </c>
      <c r="J608" t="s">
        <v>8182</v>
      </c>
      <c r="K608">
        <v>1</v>
      </c>
      <c r="L608">
        <v>126</v>
      </c>
      <c r="M608" t="s">
        <v>7744</v>
      </c>
      <c r="N608" t="s">
        <v>7745</v>
      </c>
      <c r="O608" t="s">
        <v>7697</v>
      </c>
      <c r="P608" t="s">
        <v>7698</v>
      </c>
      <c r="Q608" t="s">
        <v>8263</v>
      </c>
      <c r="R608">
        <v>920</v>
      </c>
      <c r="S608" t="s">
        <v>8680</v>
      </c>
      <c r="T608" t="s">
        <v>7701</v>
      </c>
      <c r="U608">
        <v>1</v>
      </c>
      <c r="V608">
        <v>3</v>
      </c>
      <c r="W608" t="s">
        <v>7702</v>
      </c>
      <c r="X608" t="s">
        <v>417</v>
      </c>
      <c r="Y608" t="s">
        <v>7703</v>
      </c>
      <c r="Z608" t="s">
        <v>8998</v>
      </c>
      <c r="AA608" t="s">
        <v>8265</v>
      </c>
      <c r="AB608" t="s">
        <v>8999</v>
      </c>
    </row>
    <row r="609" spans="1:28">
      <c r="A609" s="241">
        <v>45966</v>
      </c>
      <c r="B609" t="s">
        <v>8997</v>
      </c>
      <c r="C609" t="s">
        <v>7800</v>
      </c>
      <c r="D609" t="s">
        <v>7801</v>
      </c>
      <c r="E609" t="s">
        <v>7802</v>
      </c>
      <c r="F609">
        <v>3</v>
      </c>
      <c r="G609">
        <v>1092.44</v>
      </c>
      <c r="H609">
        <v>0</v>
      </c>
      <c r="I609" s="165">
        <v>3277.32</v>
      </c>
      <c r="J609" t="s">
        <v>8182</v>
      </c>
      <c r="K609">
        <v>1</v>
      </c>
      <c r="L609">
        <v>126</v>
      </c>
      <c r="M609" t="s">
        <v>7744</v>
      </c>
      <c r="N609" t="s">
        <v>7745</v>
      </c>
      <c r="O609" t="s">
        <v>7697</v>
      </c>
      <c r="P609" t="s">
        <v>7698</v>
      </c>
      <c r="Q609" t="s">
        <v>8263</v>
      </c>
      <c r="R609">
        <v>920</v>
      </c>
      <c r="S609" t="s">
        <v>8680</v>
      </c>
      <c r="T609" t="s">
        <v>7701</v>
      </c>
      <c r="U609">
        <v>1</v>
      </c>
      <c r="V609">
        <v>3</v>
      </c>
      <c r="W609" t="s">
        <v>7702</v>
      </c>
      <c r="X609" t="s">
        <v>417</v>
      </c>
      <c r="Y609" t="s">
        <v>7703</v>
      </c>
      <c r="Z609" t="s">
        <v>8998</v>
      </c>
      <c r="AA609" t="s">
        <v>8265</v>
      </c>
      <c r="AB609" t="s">
        <v>8999</v>
      </c>
    </row>
    <row r="610" spans="1:28">
      <c r="A610" s="241">
        <v>45966</v>
      </c>
      <c r="B610" t="s">
        <v>9000</v>
      </c>
      <c r="C610" t="s">
        <v>8268</v>
      </c>
      <c r="D610" t="s">
        <v>8269</v>
      </c>
      <c r="E610" t="s">
        <v>8270</v>
      </c>
      <c r="F610">
        <v>18</v>
      </c>
      <c r="G610">
        <v>864</v>
      </c>
      <c r="H610">
        <v>0</v>
      </c>
      <c r="I610" s="165">
        <v>15552</v>
      </c>
      <c r="J610" t="s">
        <v>8271</v>
      </c>
      <c r="K610">
        <v>1</v>
      </c>
      <c r="L610">
        <v>126</v>
      </c>
      <c r="M610" t="s">
        <v>7744</v>
      </c>
      <c r="N610" t="s">
        <v>7745</v>
      </c>
      <c r="O610" t="s">
        <v>7697</v>
      </c>
      <c r="P610" t="s">
        <v>7698</v>
      </c>
      <c r="Q610" t="s">
        <v>8272</v>
      </c>
      <c r="R610">
        <v>935</v>
      </c>
      <c r="S610" t="s">
        <v>8680</v>
      </c>
      <c r="T610" t="s">
        <v>7701</v>
      </c>
      <c r="U610">
        <v>1</v>
      </c>
      <c r="V610">
        <v>18</v>
      </c>
      <c r="W610" t="s">
        <v>7702</v>
      </c>
      <c r="X610" t="s">
        <v>527</v>
      </c>
      <c r="Y610" t="s">
        <v>7703</v>
      </c>
      <c r="Z610" t="s">
        <v>9001</v>
      </c>
      <c r="AA610" t="s">
        <v>8274</v>
      </c>
      <c r="AB610" t="s">
        <v>527</v>
      </c>
    </row>
    <row r="611" spans="1:28">
      <c r="A611" s="241">
        <v>45966</v>
      </c>
      <c r="B611" t="s">
        <v>9002</v>
      </c>
      <c r="C611" t="s">
        <v>7720</v>
      </c>
      <c r="D611" t="s">
        <v>7721</v>
      </c>
      <c r="E611" t="s">
        <v>7722</v>
      </c>
      <c r="F611">
        <v>1</v>
      </c>
      <c r="G611">
        <v>11900</v>
      </c>
      <c r="H611">
        <v>0</v>
      </c>
      <c r="I611" s="165">
        <v>11900</v>
      </c>
      <c r="J611" t="s">
        <v>8166</v>
      </c>
      <c r="K611">
        <v>1</v>
      </c>
      <c r="L611">
        <v>2</v>
      </c>
      <c r="M611" t="s">
        <v>8054</v>
      </c>
      <c r="N611" t="s">
        <v>7745</v>
      </c>
      <c r="O611" t="s">
        <v>7697</v>
      </c>
      <c r="P611" t="s">
        <v>7698</v>
      </c>
      <c r="Q611" t="s">
        <v>8167</v>
      </c>
      <c r="R611">
        <v>926</v>
      </c>
      <c r="S611" t="s">
        <v>8680</v>
      </c>
      <c r="T611" t="s">
        <v>7726</v>
      </c>
      <c r="U611">
        <v>1</v>
      </c>
      <c r="V611">
        <v>1</v>
      </c>
      <c r="W611" t="s">
        <v>7702</v>
      </c>
      <c r="X611" t="s">
        <v>9003</v>
      </c>
      <c r="Y611" t="s">
        <v>7703</v>
      </c>
      <c r="Z611" t="s">
        <v>9004</v>
      </c>
      <c r="AA611" t="s">
        <v>8170</v>
      </c>
      <c r="AB611" t="s">
        <v>9005</v>
      </c>
    </row>
    <row r="612" spans="1:28">
      <c r="A612" s="241">
        <v>45966</v>
      </c>
      <c r="B612" t="s">
        <v>9002</v>
      </c>
      <c r="C612" t="s">
        <v>7832</v>
      </c>
      <c r="D612" t="s">
        <v>7833</v>
      </c>
      <c r="E612" t="s">
        <v>7834</v>
      </c>
      <c r="F612">
        <v>1</v>
      </c>
      <c r="G612">
        <v>12500</v>
      </c>
      <c r="H612">
        <v>0</v>
      </c>
      <c r="I612" s="165">
        <v>12500</v>
      </c>
      <c r="J612" t="s">
        <v>8166</v>
      </c>
      <c r="K612">
        <v>1</v>
      </c>
      <c r="L612">
        <v>2</v>
      </c>
      <c r="M612" t="s">
        <v>8054</v>
      </c>
      <c r="N612" t="s">
        <v>7745</v>
      </c>
      <c r="O612" t="s">
        <v>7697</v>
      </c>
      <c r="P612" t="s">
        <v>7698</v>
      </c>
      <c r="Q612" t="s">
        <v>8167</v>
      </c>
      <c r="R612">
        <v>926</v>
      </c>
      <c r="S612" t="s">
        <v>8680</v>
      </c>
      <c r="T612" t="s">
        <v>7726</v>
      </c>
      <c r="U612">
        <v>1</v>
      </c>
      <c r="V612">
        <v>1</v>
      </c>
      <c r="W612" t="s">
        <v>7702</v>
      </c>
      <c r="X612" t="s">
        <v>9003</v>
      </c>
      <c r="Y612" t="s">
        <v>7703</v>
      </c>
      <c r="Z612" t="s">
        <v>9004</v>
      </c>
      <c r="AA612" t="s">
        <v>8170</v>
      </c>
      <c r="AB612" t="s">
        <v>9005</v>
      </c>
    </row>
    <row r="613" spans="1:28">
      <c r="A613" s="241">
        <v>45966</v>
      </c>
      <c r="B613" t="s">
        <v>9006</v>
      </c>
      <c r="C613" t="s">
        <v>7822</v>
      </c>
      <c r="D613" t="s">
        <v>7823</v>
      </c>
      <c r="E613" t="s">
        <v>7824</v>
      </c>
      <c r="F613">
        <v>6</v>
      </c>
      <c r="G613">
        <v>3025.21</v>
      </c>
      <c r="H613">
        <v>0</v>
      </c>
      <c r="I613" s="165">
        <v>18151.259999999998</v>
      </c>
      <c r="J613" t="s">
        <v>8271</v>
      </c>
      <c r="K613">
        <v>1</v>
      </c>
      <c r="L613">
        <v>2</v>
      </c>
      <c r="M613" t="s">
        <v>8054</v>
      </c>
      <c r="N613" t="s">
        <v>7745</v>
      </c>
      <c r="O613" t="s">
        <v>7697</v>
      </c>
      <c r="P613" t="s">
        <v>7698</v>
      </c>
      <c r="Q613" t="s">
        <v>8272</v>
      </c>
      <c r="R613">
        <v>935</v>
      </c>
      <c r="S613" t="s">
        <v>8680</v>
      </c>
      <c r="T613" t="s">
        <v>7715</v>
      </c>
      <c r="U613">
        <v>1</v>
      </c>
      <c r="V613">
        <v>6</v>
      </c>
      <c r="W613" t="s">
        <v>7702</v>
      </c>
      <c r="X613" t="s">
        <v>9007</v>
      </c>
      <c r="Y613" t="s">
        <v>7703</v>
      </c>
      <c r="Z613" t="s">
        <v>9008</v>
      </c>
      <c r="AA613" t="s">
        <v>8274</v>
      </c>
      <c r="AB613" t="s">
        <v>9009</v>
      </c>
    </row>
    <row r="614" spans="1:28">
      <c r="A614" s="241">
        <v>45966</v>
      </c>
      <c r="B614" t="s">
        <v>9006</v>
      </c>
      <c r="C614" t="s">
        <v>8160</v>
      </c>
      <c r="D614" t="s">
        <v>8161</v>
      </c>
      <c r="E614" t="s">
        <v>8162</v>
      </c>
      <c r="F614">
        <v>6</v>
      </c>
      <c r="G614">
        <v>2541.83</v>
      </c>
      <c r="H614">
        <v>0</v>
      </c>
      <c r="I614" s="165">
        <v>15250.98</v>
      </c>
      <c r="J614" t="s">
        <v>8271</v>
      </c>
      <c r="K614">
        <v>1</v>
      </c>
      <c r="L614">
        <v>2</v>
      </c>
      <c r="M614" t="s">
        <v>8054</v>
      </c>
      <c r="N614" t="s">
        <v>7745</v>
      </c>
      <c r="O614" t="s">
        <v>7697</v>
      </c>
      <c r="P614" t="s">
        <v>7698</v>
      </c>
      <c r="Q614" t="s">
        <v>8272</v>
      </c>
      <c r="R614">
        <v>935</v>
      </c>
      <c r="S614" t="s">
        <v>8680</v>
      </c>
      <c r="T614" t="s">
        <v>7715</v>
      </c>
      <c r="U614">
        <v>1</v>
      </c>
      <c r="V614">
        <v>6</v>
      </c>
      <c r="W614" t="s">
        <v>7702</v>
      </c>
      <c r="X614" t="s">
        <v>9007</v>
      </c>
      <c r="Y614" t="s">
        <v>7703</v>
      </c>
      <c r="Z614" t="s">
        <v>9008</v>
      </c>
      <c r="AA614" t="s">
        <v>8274</v>
      </c>
      <c r="AB614" t="s">
        <v>9009</v>
      </c>
    </row>
    <row r="615" spans="1:28">
      <c r="A615" s="241">
        <v>45966</v>
      </c>
      <c r="B615" t="s">
        <v>9010</v>
      </c>
      <c r="C615" t="s">
        <v>7951</v>
      </c>
      <c r="D615" t="s">
        <v>7952</v>
      </c>
      <c r="E615" t="s">
        <v>7953</v>
      </c>
      <c r="F615">
        <v>1</v>
      </c>
      <c r="G615">
        <v>13500</v>
      </c>
      <c r="H615">
        <v>0</v>
      </c>
      <c r="I615" s="165">
        <v>13500</v>
      </c>
      <c r="J615" t="s">
        <v>7851</v>
      </c>
      <c r="K615">
        <v>1</v>
      </c>
      <c r="L615">
        <v>126</v>
      </c>
      <c r="M615" t="s">
        <v>7744</v>
      </c>
      <c r="N615" t="s">
        <v>7745</v>
      </c>
      <c r="O615" t="s">
        <v>7697</v>
      </c>
      <c r="P615" t="s">
        <v>7698</v>
      </c>
      <c r="Q615" t="s">
        <v>7852</v>
      </c>
      <c r="R615">
        <v>932</v>
      </c>
      <c r="S615" t="s">
        <v>8680</v>
      </c>
      <c r="T615" t="s">
        <v>7726</v>
      </c>
      <c r="U615">
        <v>1</v>
      </c>
      <c r="V615">
        <v>1</v>
      </c>
      <c r="W615" t="s">
        <v>7702</v>
      </c>
      <c r="X615" t="s">
        <v>437</v>
      </c>
      <c r="Y615" t="s">
        <v>7703</v>
      </c>
      <c r="Z615" t="s">
        <v>9011</v>
      </c>
      <c r="AA615" t="s">
        <v>7854</v>
      </c>
      <c r="AB615" t="s">
        <v>9012</v>
      </c>
    </row>
    <row r="616" spans="1:28">
      <c r="A616" s="241">
        <v>45966</v>
      </c>
      <c r="B616" t="s">
        <v>9010</v>
      </c>
      <c r="C616" t="s">
        <v>7832</v>
      </c>
      <c r="D616" t="s">
        <v>7833</v>
      </c>
      <c r="E616" t="s">
        <v>7834</v>
      </c>
      <c r="F616">
        <v>1</v>
      </c>
      <c r="G616">
        <v>12500</v>
      </c>
      <c r="H616">
        <v>375</v>
      </c>
      <c r="I616" s="165">
        <v>12125</v>
      </c>
      <c r="J616" t="s">
        <v>7851</v>
      </c>
      <c r="K616">
        <v>1</v>
      </c>
      <c r="L616">
        <v>126</v>
      </c>
      <c r="M616" t="s">
        <v>7744</v>
      </c>
      <c r="N616" t="s">
        <v>7745</v>
      </c>
      <c r="O616" t="s">
        <v>7697</v>
      </c>
      <c r="P616" t="s">
        <v>7698</v>
      </c>
      <c r="Q616" t="s">
        <v>7852</v>
      </c>
      <c r="R616">
        <v>932</v>
      </c>
      <c r="S616" t="s">
        <v>8680</v>
      </c>
      <c r="T616" t="s">
        <v>7726</v>
      </c>
      <c r="U616">
        <v>1</v>
      </c>
      <c r="V616">
        <v>1</v>
      </c>
      <c r="W616" t="s">
        <v>7702</v>
      </c>
      <c r="X616" t="s">
        <v>437</v>
      </c>
      <c r="Y616" t="s">
        <v>7703</v>
      </c>
      <c r="Z616" t="s">
        <v>9011</v>
      </c>
      <c r="AA616" t="s">
        <v>7854</v>
      </c>
      <c r="AB616" t="s">
        <v>9012</v>
      </c>
    </row>
    <row r="617" spans="1:28">
      <c r="A617" s="241">
        <v>45966</v>
      </c>
      <c r="B617" t="s">
        <v>9013</v>
      </c>
      <c r="C617" t="s">
        <v>7880</v>
      </c>
      <c r="D617" t="s">
        <v>7881</v>
      </c>
      <c r="E617" t="s">
        <v>7882</v>
      </c>
      <c r="F617">
        <v>3</v>
      </c>
      <c r="G617">
        <v>1543</v>
      </c>
      <c r="H617">
        <v>0</v>
      </c>
      <c r="I617" s="165">
        <v>4629</v>
      </c>
      <c r="J617" t="s">
        <v>7842</v>
      </c>
      <c r="K617">
        <v>1</v>
      </c>
      <c r="L617">
        <v>126</v>
      </c>
      <c r="M617" t="s">
        <v>7744</v>
      </c>
      <c r="N617" t="s">
        <v>7745</v>
      </c>
      <c r="O617" t="s">
        <v>7697</v>
      </c>
      <c r="P617" t="s">
        <v>7698</v>
      </c>
      <c r="Q617" t="s">
        <v>8467</v>
      </c>
      <c r="R617">
        <v>921</v>
      </c>
      <c r="S617" t="s">
        <v>8680</v>
      </c>
      <c r="T617" t="s">
        <v>7701</v>
      </c>
      <c r="U617">
        <v>1</v>
      </c>
      <c r="V617">
        <v>3</v>
      </c>
      <c r="W617" t="s">
        <v>7702</v>
      </c>
      <c r="X617" t="s">
        <v>507</v>
      </c>
      <c r="Y617" t="s">
        <v>7703</v>
      </c>
      <c r="Z617" t="s">
        <v>9014</v>
      </c>
      <c r="AA617" t="s">
        <v>8470</v>
      </c>
      <c r="AB617" t="s">
        <v>9015</v>
      </c>
    </row>
    <row r="618" spans="1:28">
      <c r="A618" s="241">
        <v>45966</v>
      </c>
      <c r="B618" t="s">
        <v>9016</v>
      </c>
      <c r="C618" t="s">
        <v>7848</v>
      </c>
      <c r="D618" t="s">
        <v>7849</v>
      </c>
      <c r="E618" t="s">
        <v>7850</v>
      </c>
      <c r="F618">
        <v>6</v>
      </c>
      <c r="G618">
        <v>1260.5</v>
      </c>
      <c r="H618">
        <v>0</v>
      </c>
      <c r="I618" s="165">
        <v>7563</v>
      </c>
      <c r="J618" t="s">
        <v>8166</v>
      </c>
      <c r="K618">
        <v>1</v>
      </c>
      <c r="L618">
        <v>126</v>
      </c>
      <c r="M618" t="s">
        <v>7744</v>
      </c>
      <c r="N618" t="s">
        <v>7745</v>
      </c>
      <c r="O618" t="s">
        <v>7697</v>
      </c>
      <c r="P618" t="s">
        <v>7698</v>
      </c>
      <c r="Q618" t="s">
        <v>8224</v>
      </c>
      <c r="R618">
        <v>923</v>
      </c>
      <c r="S618" t="s">
        <v>8680</v>
      </c>
      <c r="T618" t="s">
        <v>7701</v>
      </c>
      <c r="U618">
        <v>1</v>
      </c>
      <c r="V618">
        <v>6</v>
      </c>
      <c r="W618" t="s">
        <v>7702</v>
      </c>
      <c r="X618" t="s">
        <v>551</v>
      </c>
      <c r="Y618" t="s">
        <v>7703</v>
      </c>
      <c r="Z618" t="s">
        <v>9017</v>
      </c>
      <c r="AA618" t="s">
        <v>8226</v>
      </c>
      <c r="AB618" t="s">
        <v>9018</v>
      </c>
    </row>
    <row r="619" spans="1:28">
      <c r="A619" s="241">
        <v>45966</v>
      </c>
      <c r="B619" t="s">
        <v>9019</v>
      </c>
      <c r="C619" t="s">
        <v>7781</v>
      </c>
      <c r="D619" t="s">
        <v>7782</v>
      </c>
      <c r="E619" t="s">
        <v>7783</v>
      </c>
      <c r="F619">
        <v>10</v>
      </c>
      <c r="G619">
        <v>3025.21</v>
      </c>
      <c r="H619">
        <v>0</v>
      </c>
      <c r="I619" s="165">
        <v>30252.1</v>
      </c>
      <c r="J619" t="s">
        <v>8213</v>
      </c>
      <c r="K619">
        <v>1</v>
      </c>
      <c r="L619">
        <v>9</v>
      </c>
      <c r="M619" t="s">
        <v>8684</v>
      </c>
      <c r="N619" t="s">
        <v>7696</v>
      </c>
      <c r="O619" t="s">
        <v>7697</v>
      </c>
      <c r="P619" t="s">
        <v>7698</v>
      </c>
      <c r="Q619" t="s">
        <v>8685</v>
      </c>
      <c r="R619">
        <v>714</v>
      </c>
      <c r="S619" t="s">
        <v>8680</v>
      </c>
      <c r="T619" t="s">
        <v>7715</v>
      </c>
      <c r="U619">
        <v>1</v>
      </c>
      <c r="V619">
        <v>10</v>
      </c>
      <c r="W619" t="s">
        <v>7702</v>
      </c>
      <c r="X619" t="s">
        <v>9020</v>
      </c>
      <c r="Y619" t="s">
        <v>7703</v>
      </c>
      <c r="Z619" t="s">
        <v>9021</v>
      </c>
      <c r="AA619" t="s">
        <v>8688</v>
      </c>
      <c r="AB619" t="s">
        <v>9022</v>
      </c>
    </row>
    <row r="620" spans="1:28">
      <c r="A620" s="241">
        <v>45966</v>
      </c>
      <c r="B620" t="s">
        <v>9023</v>
      </c>
      <c r="C620" t="s">
        <v>7839</v>
      </c>
      <c r="D620" t="s">
        <v>7840</v>
      </c>
      <c r="E620" t="s">
        <v>7841</v>
      </c>
      <c r="F620">
        <v>1</v>
      </c>
      <c r="G620">
        <v>2645.48</v>
      </c>
      <c r="H620">
        <v>0</v>
      </c>
      <c r="I620" s="165">
        <v>2645.48</v>
      </c>
      <c r="J620" t="s">
        <v>8182</v>
      </c>
      <c r="K620">
        <v>1</v>
      </c>
      <c r="L620">
        <v>126</v>
      </c>
      <c r="M620" t="s">
        <v>7744</v>
      </c>
      <c r="N620" t="s">
        <v>7745</v>
      </c>
      <c r="O620" t="s">
        <v>7697</v>
      </c>
      <c r="P620" t="s">
        <v>7698</v>
      </c>
      <c r="Q620" t="s">
        <v>8011</v>
      </c>
      <c r="R620">
        <v>918</v>
      </c>
      <c r="S620" t="s">
        <v>8680</v>
      </c>
      <c r="T620" t="s">
        <v>7715</v>
      </c>
      <c r="U620">
        <v>1</v>
      </c>
      <c r="V620">
        <v>1</v>
      </c>
      <c r="W620" t="s">
        <v>7702</v>
      </c>
      <c r="X620" t="s">
        <v>396</v>
      </c>
      <c r="Y620" t="s">
        <v>7703</v>
      </c>
      <c r="Z620" t="s">
        <v>9024</v>
      </c>
      <c r="AA620" t="s">
        <v>8013</v>
      </c>
      <c r="AB620" t="s">
        <v>8171</v>
      </c>
    </row>
    <row r="621" spans="1:28">
      <c r="A621" s="241">
        <v>45966</v>
      </c>
      <c r="B621" t="s">
        <v>9025</v>
      </c>
      <c r="C621" t="s">
        <v>7733</v>
      </c>
      <c r="D621" t="s">
        <v>7734</v>
      </c>
      <c r="E621" t="s">
        <v>7735</v>
      </c>
      <c r="F621">
        <v>10</v>
      </c>
      <c r="G621">
        <v>1344.54</v>
      </c>
      <c r="H621">
        <v>0</v>
      </c>
      <c r="I621" s="165">
        <v>13445.4</v>
      </c>
      <c r="J621" t="s">
        <v>7794</v>
      </c>
      <c r="K621">
        <v>1</v>
      </c>
      <c r="L621">
        <v>125</v>
      </c>
      <c r="M621" t="s">
        <v>7724</v>
      </c>
      <c r="N621" t="s">
        <v>7713</v>
      </c>
      <c r="O621" t="s">
        <v>7697</v>
      </c>
      <c r="P621" t="s">
        <v>7698</v>
      </c>
      <c r="Q621" t="s">
        <v>8479</v>
      </c>
      <c r="R621">
        <v>104</v>
      </c>
      <c r="S621" t="s">
        <v>8680</v>
      </c>
      <c r="T621" t="s">
        <v>7701</v>
      </c>
      <c r="U621">
        <v>1</v>
      </c>
      <c r="V621">
        <v>10</v>
      </c>
      <c r="W621" t="s">
        <v>7702</v>
      </c>
      <c r="X621" t="s">
        <v>665</v>
      </c>
      <c r="Y621" t="s">
        <v>7703</v>
      </c>
      <c r="Z621" t="s">
        <v>9026</v>
      </c>
      <c r="AA621" t="s">
        <v>8481</v>
      </c>
      <c r="AB621" t="s">
        <v>9027</v>
      </c>
    </row>
    <row r="622" spans="1:28">
      <c r="A622" s="241">
        <v>45966</v>
      </c>
      <c r="B622" t="s">
        <v>9028</v>
      </c>
      <c r="C622" t="s">
        <v>7720</v>
      </c>
      <c r="D622" t="s">
        <v>7721</v>
      </c>
      <c r="E622" t="s">
        <v>7722</v>
      </c>
      <c r="F622">
        <v>2</v>
      </c>
      <c r="G622">
        <v>11900</v>
      </c>
      <c r="H622">
        <v>714</v>
      </c>
      <c r="I622" s="165">
        <v>23086</v>
      </c>
      <c r="J622" t="s">
        <v>8182</v>
      </c>
      <c r="K622">
        <v>1</v>
      </c>
      <c r="L622">
        <v>126</v>
      </c>
      <c r="M622" t="s">
        <v>7744</v>
      </c>
      <c r="N622" t="s">
        <v>7745</v>
      </c>
      <c r="O622" t="s">
        <v>7697</v>
      </c>
      <c r="P622" t="s">
        <v>7698</v>
      </c>
      <c r="Q622" t="s">
        <v>8183</v>
      </c>
      <c r="R622">
        <v>919</v>
      </c>
      <c r="S622" t="s">
        <v>8680</v>
      </c>
      <c r="T622" t="s">
        <v>7726</v>
      </c>
      <c r="U622">
        <v>1</v>
      </c>
      <c r="V622">
        <v>2</v>
      </c>
      <c r="W622" t="s">
        <v>7702</v>
      </c>
      <c r="X622" t="s">
        <v>492</v>
      </c>
      <c r="Y622" t="s">
        <v>7703</v>
      </c>
      <c r="Z622" t="s">
        <v>9029</v>
      </c>
      <c r="AA622" t="s">
        <v>8185</v>
      </c>
      <c r="AB622" t="s">
        <v>9030</v>
      </c>
    </row>
    <row r="623" spans="1:28">
      <c r="A623" s="241">
        <v>45966</v>
      </c>
      <c r="B623" t="s">
        <v>9028</v>
      </c>
      <c r="C623" t="s">
        <v>8336</v>
      </c>
      <c r="D623" t="s">
        <v>8337</v>
      </c>
      <c r="E623" t="s">
        <v>8338</v>
      </c>
      <c r="F623">
        <v>3</v>
      </c>
      <c r="G623">
        <v>15550</v>
      </c>
      <c r="H623">
        <v>0</v>
      </c>
      <c r="I623" s="165">
        <v>46650</v>
      </c>
      <c r="J623" t="s">
        <v>8182</v>
      </c>
      <c r="K623">
        <v>1</v>
      </c>
      <c r="L623">
        <v>126</v>
      </c>
      <c r="M623" t="s">
        <v>7744</v>
      </c>
      <c r="N623" t="s">
        <v>7745</v>
      </c>
      <c r="O623" t="s">
        <v>7697</v>
      </c>
      <c r="P623" t="s">
        <v>7698</v>
      </c>
      <c r="Q623" t="s">
        <v>8183</v>
      </c>
      <c r="R623">
        <v>919</v>
      </c>
      <c r="S623" t="s">
        <v>8680</v>
      </c>
      <c r="T623" t="s">
        <v>7726</v>
      </c>
      <c r="U623">
        <v>1</v>
      </c>
      <c r="V623">
        <v>3</v>
      </c>
      <c r="W623" t="s">
        <v>7702</v>
      </c>
      <c r="X623" t="s">
        <v>492</v>
      </c>
      <c r="Y623" t="s">
        <v>7703</v>
      </c>
      <c r="Z623" t="s">
        <v>9029</v>
      </c>
      <c r="AA623" t="s">
        <v>8185</v>
      </c>
      <c r="AB623" t="s">
        <v>9030</v>
      </c>
    </row>
    <row r="624" spans="1:28">
      <c r="A624" s="241">
        <v>45966</v>
      </c>
      <c r="B624" t="s">
        <v>9031</v>
      </c>
      <c r="C624" t="s">
        <v>7848</v>
      </c>
      <c r="D624" t="s">
        <v>7849</v>
      </c>
      <c r="E624" t="s">
        <v>7850</v>
      </c>
      <c r="F624">
        <v>3</v>
      </c>
      <c r="G624">
        <v>1260.5</v>
      </c>
      <c r="H624">
        <v>0</v>
      </c>
      <c r="I624" s="165">
        <v>3781.5</v>
      </c>
      <c r="J624" t="s">
        <v>8295</v>
      </c>
      <c r="K624">
        <v>1</v>
      </c>
      <c r="L624">
        <v>154</v>
      </c>
      <c r="M624" t="s">
        <v>8678</v>
      </c>
      <c r="N624" t="s">
        <v>7939</v>
      </c>
      <c r="O624" t="s">
        <v>7697</v>
      </c>
      <c r="P624" t="s">
        <v>7698</v>
      </c>
      <c r="Q624" t="s">
        <v>9032</v>
      </c>
      <c r="R624">
        <v>405</v>
      </c>
      <c r="S624" t="s">
        <v>8680</v>
      </c>
      <c r="T624" t="s">
        <v>7701</v>
      </c>
      <c r="U624">
        <v>1</v>
      </c>
      <c r="V624">
        <v>3</v>
      </c>
      <c r="W624" t="s">
        <v>7702</v>
      </c>
      <c r="X624" t="s">
        <v>562</v>
      </c>
      <c r="Y624" t="s">
        <v>7703</v>
      </c>
      <c r="Z624" t="s">
        <v>9033</v>
      </c>
      <c r="AA624" t="s">
        <v>9034</v>
      </c>
      <c r="AB624" t="s">
        <v>9035</v>
      </c>
    </row>
    <row r="625" spans="1:28">
      <c r="A625" s="241">
        <v>45966</v>
      </c>
      <c r="B625" t="s">
        <v>9031</v>
      </c>
      <c r="C625" t="s">
        <v>7791</v>
      </c>
      <c r="D625" t="s">
        <v>7792</v>
      </c>
      <c r="E625" t="s">
        <v>7793</v>
      </c>
      <c r="F625">
        <v>3</v>
      </c>
      <c r="G625">
        <v>870</v>
      </c>
      <c r="H625">
        <v>0</v>
      </c>
      <c r="I625" s="165">
        <v>2610</v>
      </c>
      <c r="J625" t="s">
        <v>8295</v>
      </c>
      <c r="K625">
        <v>1</v>
      </c>
      <c r="L625">
        <v>154</v>
      </c>
      <c r="M625" t="s">
        <v>8678</v>
      </c>
      <c r="N625" t="s">
        <v>7939</v>
      </c>
      <c r="O625" t="s">
        <v>7697</v>
      </c>
      <c r="P625" t="s">
        <v>7698</v>
      </c>
      <c r="Q625" t="s">
        <v>9032</v>
      </c>
      <c r="R625">
        <v>405</v>
      </c>
      <c r="S625" t="s">
        <v>8680</v>
      </c>
      <c r="T625" t="s">
        <v>7701</v>
      </c>
      <c r="U625">
        <v>1</v>
      </c>
      <c r="V625">
        <v>3</v>
      </c>
      <c r="W625" t="s">
        <v>7702</v>
      </c>
      <c r="X625" t="s">
        <v>562</v>
      </c>
      <c r="Y625" t="s">
        <v>7703</v>
      </c>
      <c r="Z625" t="s">
        <v>9033</v>
      </c>
      <c r="AA625" t="s">
        <v>9034</v>
      </c>
      <c r="AB625" t="s">
        <v>9035</v>
      </c>
    </row>
    <row r="626" spans="1:28">
      <c r="A626" s="241">
        <v>45966</v>
      </c>
      <c r="B626" t="s">
        <v>9036</v>
      </c>
      <c r="C626" t="s">
        <v>7708</v>
      </c>
      <c r="D626" t="s">
        <v>7709</v>
      </c>
      <c r="E626" t="s">
        <v>7710</v>
      </c>
      <c r="F626">
        <v>6</v>
      </c>
      <c r="G626">
        <v>1120</v>
      </c>
      <c r="H626">
        <v>0</v>
      </c>
      <c r="I626" s="165">
        <v>6720</v>
      </c>
      <c r="J626" t="s">
        <v>8182</v>
      </c>
      <c r="K626">
        <v>1</v>
      </c>
      <c r="L626">
        <v>126</v>
      </c>
      <c r="M626" t="s">
        <v>7744</v>
      </c>
      <c r="N626" t="s">
        <v>7745</v>
      </c>
      <c r="O626" t="s">
        <v>7697</v>
      </c>
      <c r="P626" t="s">
        <v>7698</v>
      </c>
      <c r="Q626" t="s">
        <v>8263</v>
      </c>
      <c r="R626">
        <v>920</v>
      </c>
      <c r="S626" t="s">
        <v>8680</v>
      </c>
      <c r="T626" t="s">
        <v>7715</v>
      </c>
      <c r="U626">
        <v>1</v>
      </c>
      <c r="V626">
        <v>6</v>
      </c>
      <c r="W626" t="s">
        <v>7702</v>
      </c>
      <c r="X626" t="s">
        <v>603</v>
      </c>
      <c r="Y626" t="s">
        <v>7703</v>
      </c>
      <c r="Z626" t="s">
        <v>9037</v>
      </c>
      <c r="AA626" t="s">
        <v>8265</v>
      </c>
      <c r="AB626" t="s">
        <v>603</v>
      </c>
    </row>
    <row r="627" spans="1:28">
      <c r="A627" s="241">
        <v>45966</v>
      </c>
      <c r="B627" t="s">
        <v>9038</v>
      </c>
      <c r="C627" t="s">
        <v>7730</v>
      </c>
      <c r="D627" t="s">
        <v>7731</v>
      </c>
      <c r="E627" t="s">
        <v>7732</v>
      </c>
      <c r="F627">
        <v>1</v>
      </c>
      <c r="G627">
        <v>8991.6</v>
      </c>
      <c r="H627">
        <v>449.58</v>
      </c>
      <c r="I627" s="165">
        <v>8542.02</v>
      </c>
      <c r="J627" t="s">
        <v>8166</v>
      </c>
      <c r="K627">
        <v>1</v>
      </c>
      <c r="L627">
        <v>126</v>
      </c>
      <c r="M627" t="s">
        <v>7744</v>
      </c>
      <c r="N627" t="s">
        <v>7745</v>
      </c>
      <c r="O627" t="s">
        <v>7697</v>
      </c>
      <c r="P627" t="s">
        <v>7698</v>
      </c>
      <c r="Q627" t="s">
        <v>8243</v>
      </c>
      <c r="R627">
        <v>925</v>
      </c>
      <c r="S627" t="s">
        <v>8680</v>
      </c>
      <c r="T627" t="s">
        <v>7715</v>
      </c>
      <c r="U627">
        <v>1</v>
      </c>
      <c r="V627">
        <v>1</v>
      </c>
      <c r="W627" t="s">
        <v>7702</v>
      </c>
      <c r="X627" t="s">
        <v>652</v>
      </c>
      <c r="Y627" t="s">
        <v>7703</v>
      </c>
      <c r="Z627" t="s">
        <v>9039</v>
      </c>
      <c r="AA627" t="s">
        <v>8245</v>
      </c>
      <c r="AB627" t="s">
        <v>9040</v>
      </c>
    </row>
    <row r="628" spans="1:28">
      <c r="A628" s="241">
        <v>45966</v>
      </c>
      <c r="B628" t="s">
        <v>9041</v>
      </c>
      <c r="C628" t="s">
        <v>7763</v>
      </c>
      <c r="D628" t="s">
        <v>7764</v>
      </c>
      <c r="E628" t="s">
        <v>7765</v>
      </c>
      <c r="F628">
        <v>1</v>
      </c>
      <c r="G628">
        <v>9636</v>
      </c>
      <c r="H628">
        <v>0</v>
      </c>
      <c r="I628" s="165">
        <v>9636</v>
      </c>
      <c r="J628" t="s">
        <v>8166</v>
      </c>
      <c r="K628">
        <v>1</v>
      </c>
      <c r="L628">
        <v>126</v>
      </c>
      <c r="M628" t="s">
        <v>7744</v>
      </c>
      <c r="N628" t="s">
        <v>7745</v>
      </c>
      <c r="O628" t="s">
        <v>7697</v>
      </c>
      <c r="P628" t="s">
        <v>7698</v>
      </c>
      <c r="Q628" t="s">
        <v>8243</v>
      </c>
      <c r="R628">
        <v>925</v>
      </c>
      <c r="S628" t="s">
        <v>8680</v>
      </c>
      <c r="T628" t="s">
        <v>7769</v>
      </c>
      <c r="U628">
        <v>1</v>
      </c>
      <c r="V628">
        <v>1</v>
      </c>
      <c r="W628" t="s">
        <v>7702</v>
      </c>
      <c r="X628" t="s">
        <v>657</v>
      </c>
      <c r="Y628" t="s">
        <v>7703</v>
      </c>
      <c r="Z628" t="s">
        <v>9042</v>
      </c>
      <c r="AA628" t="s">
        <v>8245</v>
      </c>
      <c r="AB628" t="s">
        <v>9043</v>
      </c>
    </row>
    <row r="629" spans="1:28">
      <c r="A629" s="241">
        <v>45966</v>
      </c>
      <c r="B629" t="s">
        <v>9041</v>
      </c>
      <c r="C629" t="s">
        <v>8566</v>
      </c>
      <c r="D629" t="s">
        <v>8567</v>
      </c>
      <c r="E629" t="s">
        <v>8568</v>
      </c>
      <c r="F629">
        <v>6</v>
      </c>
      <c r="G629">
        <v>2731</v>
      </c>
      <c r="H629">
        <v>0</v>
      </c>
      <c r="I629" s="165">
        <v>16386</v>
      </c>
      <c r="J629" t="s">
        <v>8166</v>
      </c>
      <c r="K629">
        <v>1</v>
      </c>
      <c r="L629">
        <v>126</v>
      </c>
      <c r="M629" t="s">
        <v>7744</v>
      </c>
      <c r="N629" t="s">
        <v>7745</v>
      </c>
      <c r="O629" t="s">
        <v>7697</v>
      </c>
      <c r="P629" t="s">
        <v>7698</v>
      </c>
      <c r="Q629" t="s">
        <v>8243</v>
      </c>
      <c r="R629">
        <v>925</v>
      </c>
      <c r="S629" t="s">
        <v>8680</v>
      </c>
      <c r="T629" t="s">
        <v>7769</v>
      </c>
      <c r="U629">
        <v>1</v>
      </c>
      <c r="V629">
        <v>6</v>
      </c>
      <c r="W629" t="s">
        <v>7702</v>
      </c>
      <c r="X629" t="s">
        <v>657</v>
      </c>
      <c r="Y629" t="s">
        <v>7703</v>
      </c>
      <c r="Z629" t="s">
        <v>9042</v>
      </c>
      <c r="AA629" t="s">
        <v>8245</v>
      </c>
      <c r="AB629" t="s">
        <v>9043</v>
      </c>
    </row>
    <row r="630" spans="1:28">
      <c r="A630" s="241">
        <v>45966</v>
      </c>
      <c r="B630" t="s">
        <v>9041</v>
      </c>
      <c r="C630" t="s">
        <v>8905</v>
      </c>
      <c r="D630" t="s">
        <v>8906</v>
      </c>
      <c r="E630" t="s">
        <v>8907</v>
      </c>
      <c r="F630">
        <v>6</v>
      </c>
      <c r="G630">
        <v>2227</v>
      </c>
      <c r="H630">
        <v>0</v>
      </c>
      <c r="I630" s="165">
        <v>13362</v>
      </c>
      <c r="J630" t="s">
        <v>8166</v>
      </c>
      <c r="K630">
        <v>1</v>
      </c>
      <c r="L630">
        <v>126</v>
      </c>
      <c r="M630" t="s">
        <v>7744</v>
      </c>
      <c r="N630" t="s">
        <v>7745</v>
      </c>
      <c r="O630" t="s">
        <v>7697</v>
      </c>
      <c r="P630" t="s">
        <v>7698</v>
      </c>
      <c r="Q630" t="s">
        <v>8243</v>
      </c>
      <c r="R630">
        <v>925</v>
      </c>
      <c r="S630" t="s">
        <v>8680</v>
      </c>
      <c r="T630" t="s">
        <v>7769</v>
      </c>
      <c r="U630">
        <v>1</v>
      </c>
      <c r="V630">
        <v>6</v>
      </c>
      <c r="W630" t="s">
        <v>7702</v>
      </c>
      <c r="X630" t="s">
        <v>657</v>
      </c>
      <c r="Y630" t="s">
        <v>7703</v>
      </c>
      <c r="Z630" t="s">
        <v>9042</v>
      </c>
      <c r="AA630" t="s">
        <v>8245</v>
      </c>
      <c r="AB630" t="s">
        <v>9043</v>
      </c>
    </row>
    <row r="631" spans="1:28">
      <c r="A631" s="241">
        <v>45966</v>
      </c>
      <c r="B631" t="s">
        <v>9041</v>
      </c>
      <c r="C631" t="s">
        <v>8558</v>
      </c>
      <c r="D631" t="s">
        <v>8559</v>
      </c>
      <c r="E631" t="s">
        <v>8560</v>
      </c>
      <c r="F631">
        <v>6</v>
      </c>
      <c r="G631">
        <v>883</v>
      </c>
      <c r="H631">
        <v>0</v>
      </c>
      <c r="I631" s="165">
        <v>5298</v>
      </c>
      <c r="J631" t="s">
        <v>8166</v>
      </c>
      <c r="K631">
        <v>1</v>
      </c>
      <c r="L631">
        <v>126</v>
      </c>
      <c r="M631" t="s">
        <v>7744</v>
      </c>
      <c r="N631" t="s">
        <v>7745</v>
      </c>
      <c r="O631" t="s">
        <v>7697</v>
      </c>
      <c r="P631" t="s">
        <v>7698</v>
      </c>
      <c r="Q631" t="s">
        <v>8243</v>
      </c>
      <c r="R631">
        <v>925</v>
      </c>
      <c r="S631" t="s">
        <v>8680</v>
      </c>
      <c r="T631" t="s">
        <v>7769</v>
      </c>
      <c r="U631">
        <v>1</v>
      </c>
      <c r="V631">
        <v>6</v>
      </c>
      <c r="W631" t="s">
        <v>7702</v>
      </c>
      <c r="X631" t="s">
        <v>657</v>
      </c>
      <c r="Y631" t="s">
        <v>7703</v>
      </c>
      <c r="Z631" t="s">
        <v>9042</v>
      </c>
      <c r="AA631" t="s">
        <v>8245</v>
      </c>
      <c r="AB631" t="s">
        <v>9043</v>
      </c>
    </row>
    <row r="632" spans="1:28">
      <c r="A632" s="241">
        <v>45966</v>
      </c>
      <c r="B632" t="s">
        <v>9041</v>
      </c>
      <c r="C632" t="s">
        <v>7839</v>
      </c>
      <c r="D632" t="s">
        <v>7840</v>
      </c>
      <c r="E632" t="s">
        <v>7841</v>
      </c>
      <c r="F632">
        <v>4</v>
      </c>
      <c r="G632">
        <v>2645.48</v>
      </c>
      <c r="H632">
        <v>0</v>
      </c>
      <c r="I632" s="165">
        <v>10581.92</v>
      </c>
      <c r="J632" t="s">
        <v>8166</v>
      </c>
      <c r="K632">
        <v>1</v>
      </c>
      <c r="L632">
        <v>126</v>
      </c>
      <c r="M632" t="s">
        <v>7744</v>
      </c>
      <c r="N632" t="s">
        <v>7745</v>
      </c>
      <c r="O632" t="s">
        <v>7697</v>
      </c>
      <c r="P632" t="s">
        <v>7698</v>
      </c>
      <c r="Q632" t="s">
        <v>8243</v>
      </c>
      <c r="R632">
        <v>925</v>
      </c>
      <c r="S632" t="s">
        <v>8680</v>
      </c>
      <c r="T632" t="s">
        <v>7715</v>
      </c>
      <c r="U632">
        <v>1</v>
      </c>
      <c r="V632">
        <v>4</v>
      </c>
      <c r="W632" t="s">
        <v>7702</v>
      </c>
      <c r="X632" t="s">
        <v>657</v>
      </c>
      <c r="Y632" t="s">
        <v>7703</v>
      </c>
      <c r="Z632" t="s">
        <v>9042</v>
      </c>
      <c r="AA632" t="s">
        <v>8245</v>
      </c>
      <c r="AB632" t="s">
        <v>9043</v>
      </c>
    </row>
    <row r="633" spans="1:28">
      <c r="A633" s="241">
        <v>45966</v>
      </c>
      <c r="B633" t="s">
        <v>9044</v>
      </c>
      <c r="C633" t="s">
        <v>8666</v>
      </c>
      <c r="D633" t="s">
        <v>8667</v>
      </c>
      <c r="E633" t="s">
        <v>8668</v>
      </c>
      <c r="F633">
        <v>3</v>
      </c>
      <c r="G633">
        <v>2992.5</v>
      </c>
      <c r="H633">
        <v>0</v>
      </c>
      <c r="I633" s="165">
        <v>8977.5</v>
      </c>
      <c r="J633" t="s">
        <v>8166</v>
      </c>
      <c r="K633">
        <v>1</v>
      </c>
      <c r="L633">
        <v>126</v>
      </c>
      <c r="M633" t="s">
        <v>7744</v>
      </c>
      <c r="N633" t="s">
        <v>7745</v>
      </c>
      <c r="O633" t="s">
        <v>7697</v>
      </c>
      <c r="P633" t="s">
        <v>7698</v>
      </c>
      <c r="Q633" t="s">
        <v>8243</v>
      </c>
      <c r="R633">
        <v>925</v>
      </c>
      <c r="S633" t="s">
        <v>8680</v>
      </c>
      <c r="T633" t="s">
        <v>7701</v>
      </c>
      <c r="U633">
        <v>1</v>
      </c>
      <c r="V633">
        <v>3</v>
      </c>
      <c r="W633" t="s">
        <v>7702</v>
      </c>
      <c r="X633" t="s">
        <v>660</v>
      </c>
      <c r="Y633" t="s">
        <v>7703</v>
      </c>
      <c r="Z633" t="s">
        <v>9045</v>
      </c>
      <c r="AA633" t="s">
        <v>8245</v>
      </c>
      <c r="AB633" t="s">
        <v>9046</v>
      </c>
    </row>
    <row r="634" spans="1:28">
      <c r="A634" s="241">
        <v>45966</v>
      </c>
      <c r="B634" t="s">
        <v>9047</v>
      </c>
      <c r="C634" t="s">
        <v>8079</v>
      </c>
      <c r="D634" t="s">
        <v>8080</v>
      </c>
      <c r="E634" t="s">
        <v>8081</v>
      </c>
      <c r="F634">
        <v>8</v>
      </c>
      <c r="G634">
        <v>3180</v>
      </c>
      <c r="H634">
        <v>0</v>
      </c>
      <c r="I634" s="165">
        <v>25440</v>
      </c>
      <c r="J634" t="s">
        <v>7743</v>
      </c>
      <c r="K634">
        <v>1</v>
      </c>
      <c r="L634">
        <v>126</v>
      </c>
      <c r="M634" t="s">
        <v>7744</v>
      </c>
      <c r="N634" t="s">
        <v>7745</v>
      </c>
      <c r="O634" t="s">
        <v>7697</v>
      </c>
      <c r="P634" t="s">
        <v>7698</v>
      </c>
      <c r="Q634" t="s">
        <v>8006</v>
      </c>
      <c r="R634">
        <v>946</v>
      </c>
      <c r="S634" t="s">
        <v>8680</v>
      </c>
      <c r="T634" t="s">
        <v>7715</v>
      </c>
      <c r="U634">
        <v>1</v>
      </c>
      <c r="V634">
        <v>8</v>
      </c>
      <c r="W634" t="s">
        <v>7702</v>
      </c>
      <c r="X634" t="s">
        <v>526</v>
      </c>
      <c r="Y634" t="s">
        <v>7703</v>
      </c>
      <c r="Z634" t="s">
        <v>9048</v>
      </c>
      <c r="AA634" t="s">
        <v>8008</v>
      </c>
      <c r="AB634" t="s">
        <v>9049</v>
      </c>
    </row>
    <row r="635" spans="1:28">
      <c r="A635" s="241">
        <v>45966</v>
      </c>
      <c r="B635" t="s">
        <v>9047</v>
      </c>
      <c r="C635" t="s">
        <v>7730</v>
      </c>
      <c r="D635" t="s">
        <v>7731</v>
      </c>
      <c r="E635" t="s">
        <v>7732</v>
      </c>
      <c r="F635">
        <v>1</v>
      </c>
      <c r="G635">
        <v>8991.6</v>
      </c>
      <c r="H635">
        <v>449.58</v>
      </c>
      <c r="I635" s="165">
        <v>8542.02</v>
      </c>
      <c r="J635" t="s">
        <v>7743</v>
      </c>
      <c r="K635">
        <v>1</v>
      </c>
      <c r="L635">
        <v>126</v>
      </c>
      <c r="M635" t="s">
        <v>7744</v>
      </c>
      <c r="N635" t="s">
        <v>7745</v>
      </c>
      <c r="O635" t="s">
        <v>7697</v>
      </c>
      <c r="P635" t="s">
        <v>7698</v>
      </c>
      <c r="Q635" t="s">
        <v>8006</v>
      </c>
      <c r="R635">
        <v>946</v>
      </c>
      <c r="S635" t="s">
        <v>8680</v>
      </c>
      <c r="T635" t="s">
        <v>7715</v>
      </c>
      <c r="U635">
        <v>1</v>
      </c>
      <c r="V635">
        <v>1</v>
      </c>
      <c r="W635" t="s">
        <v>7702</v>
      </c>
      <c r="X635" t="s">
        <v>526</v>
      </c>
      <c r="Y635" t="s">
        <v>7703</v>
      </c>
      <c r="Z635" t="s">
        <v>9048</v>
      </c>
      <c r="AA635" t="s">
        <v>8008</v>
      </c>
      <c r="AB635" t="s">
        <v>9049</v>
      </c>
    </row>
    <row r="636" spans="1:28">
      <c r="A636" s="241">
        <v>45966</v>
      </c>
      <c r="B636" t="s">
        <v>9050</v>
      </c>
      <c r="C636" t="s">
        <v>7740</v>
      </c>
      <c r="D636" t="s">
        <v>7741</v>
      </c>
      <c r="E636" t="s">
        <v>7742</v>
      </c>
      <c r="F636">
        <v>1</v>
      </c>
      <c r="G636">
        <v>3562.19</v>
      </c>
      <c r="H636">
        <v>0</v>
      </c>
      <c r="I636" s="165">
        <v>3562.19</v>
      </c>
      <c r="J636" t="s">
        <v>7743</v>
      </c>
      <c r="K636">
        <v>1</v>
      </c>
      <c r="L636">
        <v>126</v>
      </c>
      <c r="M636" t="s">
        <v>7744</v>
      </c>
      <c r="N636" t="s">
        <v>7745</v>
      </c>
      <c r="O636" t="s">
        <v>7697</v>
      </c>
      <c r="P636" t="s">
        <v>7698</v>
      </c>
      <c r="Q636" t="s">
        <v>8006</v>
      </c>
      <c r="R636">
        <v>946</v>
      </c>
      <c r="S636" t="s">
        <v>8680</v>
      </c>
      <c r="T636" t="s">
        <v>7715</v>
      </c>
      <c r="U636">
        <v>1</v>
      </c>
      <c r="V636">
        <v>1</v>
      </c>
      <c r="W636" t="s">
        <v>7702</v>
      </c>
      <c r="X636" t="s">
        <v>540</v>
      </c>
      <c r="Y636" t="s">
        <v>7703</v>
      </c>
      <c r="Z636" t="s">
        <v>9051</v>
      </c>
      <c r="AA636" t="s">
        <v>8008</v>
      </c>
      <c r="AB636" t="s">
        <v>540</v>
      </c>
    </row>
    <row r="637" spans="1:28">
      <c r="A637" s="241">
        <v>45966</v>
      </c>
      <c r="B637" t="s">
        <v>9052</v>
      </c>
      <c r="C637" t="s">
        <v>7781</v>
      </c>
      <c r="D637" t="s">
        <v>7782</v>
      </c>
      <c r="E637" t="s">
        <v>7783</v>
      </c>
      <c r="F637">
        <v>6</v>
      </c>
      <c r="G637">
        <v>3025.21</v>
      </c>
      <c r="H637">
        <v>0</v>
      </c>
      <c r="I637" s="165">
        <v>18151.259999999998</v>
      </c>
      <c r="J637" t="s">
        <v>8852</v>
      </c>
      <c r="K637">
        <v>1</v>
      </c>
      <c r="L637">
        <v>154</v>
      </c>
      <c r="M637" t="s">
        <v>8678</v>
      </c>
      <c r="N637" t="s">
        <v>7939</v>
      </c>
      <c r="O637" t="s">
        <v>7697</v>
      </c>
      <c r="P637" t="s">
        <v>7698</v>
      </c>
      <c r="Q637" t="s">
        <v>8853</v>
      </c>
      <c r="R637">
        <v>407</v>
      </c>
      <c r="S637" t="s">
        <v>8680</v>
      </c>
      <c r="T637" t="s">
        <v>7715</v>
      </c>
      <c r="U637">
        <v>1</v>
      </c>
      <c r="V637">
        <v>6</v>
      </c>
      <c r="W637" t="s">
        <v>7702</v>
      </c>
      <c r="X637" t="s">
        <v>655</v>
      </c>
      <c r="Y637" t="s">
        <v>7703</v>
      </c>
      <c r="Z637" t="s">
        <v>9053</v>
      </c>
      <c r="AA637" t="s">
        <v>8855</v>
      </c>
      <c r="AB637" t="s">
        <v>9054</v>
      </c>
    </row>
    <row r="638" spans="1:28">
      <c r="A638" s="241">
        <v>45966</v>
      </c>
      <c r="B638" t="s">
        <v>9055</v>
      </c>
      <c r="C638" t="s">
        <v>7839</v>
      </c>
      <c r="D638" t="s">
        <v>7840</v>
      </c>
      <c r="E638" t="s">
        <v>7841</v>
      </c>
      <c r="F638">
        <v>3</v>
      </c>
      <c r="G638">
        <v>2645.48</v>
      </c>
      <c r="H638">
        <v>0</v>
      </c>
      <c r="I638" s="165">
        <v>7936.44</v>
      </c>
      <c r="J638" t="s">
        <v>8852</v>
      </c>
      <c r="K638">
        <v>1</v>
      </c>
      <c r="L638">
        <v>154</v>
      </c>
      <c r="M638" t="s">
        <v>8678</v>
      </c>
      <c r="N638" t="s">
        <v>7939</v>
      </c>
      <c r="O638" t="s">
        <v>7697</v>
      </c>
      <c r="P638" t="s">
        <v>7698</v>
      </c>
      <c r="Q638" t="s">
        <v>8853</v>
      </c>
      <c r="R638">
        <v>407</v>
      </c>
      <c r="S638" t="s">
        <v>8680</v>
      </c>
      <c r="T638" t="s">
        <v>7715</v>
      </c>
      <c r="U638">
        <v>1</v>
      </c>
      <c r="V638">
        <v>3</v>
      </c>
      <c r="W638" t="s">
        <v>7702</v>
      </c>
      <c r="X638" t="s">
        <v>646</v>
      </c>
      <c r="Y638" t="s">
        <v>7703</v>
      </c>
      <c r="Z638" t="s">
        <v>9056</v>
      </c>
      <c r="AA638" t="s">
        <v>8855</v>
      </c>
      <c r="AB638" t="s">
        <v>9057</v>
      </c>
    </row>
    <row r="639" spans="1:28">
      <c r="A639" s="241">
        <v>45966</v>
      </c>
      <c r="B639" t="s">
        <v>9058</v>
      </c>
      <c r="C639" t="s">
        <v>7927</v>
      </c>
      <c r="D639" t="s">
        <v>7928</v>
      </c>
      <c r="E639" t="s">
        <v>7929</v>
      </c>
      <c r="F639">
        <v>7</v>
      </c>
      <c r="G639">
        <v>1344.54</v>
      </c>
      <c r="H639">
        <v>0</v>
      </c>
      <c r="I639" s="165">
        <v>9411.7800000000007</v>
      </c>
      <c r="J639" t="s">
        <v>7766</v>
      </c>
      <c r="K639">
        <v>1</v>
      </c>
      <c r="L639">
        <v>125</v>
      </c>
      <c r="M639" t="s">
        <v>7724</v>
      </c>
      <c r="N639" t="s">
        <v>7713</v>
      </c>
      <c r="O639" t="s">
        <v>7697</v>
      </c>
      <c r="P639" t="s">
        <v>7698</v>
      </c>
      <c r="Q639" t="s">
        <v>8616</v>
      </c>
      <c r="R639">
        <v>111</v>
      </c>
      <c r="S639" t="s">
        <v>8680</v>
      </c>
      <c r="T639" t="s">
        <v>7701</v>
      </c>
      <c r="U639">
        <v>1</v>
      </c>
      <c r="V639">
        <v>7</v>
      </c>
      <c r="W639" t="s">
        <v>7702</v>
      </c>
      <c r="X639" t="s">
        <v>610</v>
      </c>
      <c r="Y639" t="s">
        <v>7703</v>
      </c>
      <c r="Z639" t="s">
        <v>9059</v>
      </c>
      <c r="AA639" t="s">
        <v>8618</v>
      </c>
      <c r="AB639" t="s">
        <v>9060</v>
      </c>
    </row>
    <row r="640" spans="1:28">
      <c r="A640" s="241">
        <v>45966</v>
      </c>
      <c r="B640" t="s">
        <v>9061</v>
      </c>
      <c r="C640" t="s">
        <v>7868</v>
      </c>
      <c r="D640" t="s">
        <v>7869</v>
      </c>
      <c r="E640" t="s">
        <v>7870</v>
      </c>
      <c r="F640">
        <v>4</v>
      </c>
      <c r="G640">
        <v>3000</v>
      </c>
      <c r="H640">
        <v>0</v>
      </c>
      <c r="I640" s="165">
        <v>12000</v>
      </c>
      <c r="J640" t="s">
        <v>7743</v>
      </c>
      <c r="K640">
        <v>1</v>
      </c>
      <c r="L640">
        <v>126</v>
      </c>
      <c r="M640" t="s">
        <v>7744</v>
      </c>
      <c r="N640" t="s">
        <v>7745</v>
      </c>
      <c r="O640" t="s">
        <v>7697</v>
      </c>
      <c r="P640" t="s">
        <v>7698</v>
      </c>
      <c r="Q640" t="s">
        <v>8055</v>
      </c>
      <c r="R640">
        <v>945</v>
      </c>
      <c r="S640" t="s">
        <v>8680</v>
      </c>
      <c r="T640" t="s">
        <v>7726</v>
      </c>
      <c r="U640">
        <v>1</v>
      </c>
      <c r="V640">
        <v>4</v>
      </c>
      <c r="W640" t="s">
        <v>7702</v>
      </c>
      <c r="X640" t="s">
        <v>393</v>
      </c>
      <c r="Y640" t="s">
        <v>7703</v>
      </c>
      <c r="Z640" t="s">
        <v>9062</v>
      </c>
      <c r="AA640" t="s">
        <v>8058</v>
      </c>
      <c r="AB640" t="s">
        <v>9063</v>
      </c>
    </row>
    <row r="641" spans="1:28">
      <c r="A641" s="241">
        <v>45966</v>
      </c>
      <c r="B641" t="s">
        <v>9061</v>
      </c>
      <c r="C641" t="s">
        <v>7730</v>
      </c>
      <c r="D641" t="s">
        <v>7731</v>
      </c>
      <c r="E641" t="s">
        <v>7732</v>
      </c>
      <c r="F641">
        <v>1</v>
      </c>
      <c r="G641">
        <v>8991.6</v>
      </c>
      <c r="H641">
        <v>449.58</v>
      </c>
      <c r="I641" s="165">
        <v>8542.02</v>
      </c>
      <c r="J641" t="s">
        <v>7743</v>
      </c>
      <c r="K641">
        <v>1</v>
      </c>
      <c r="L641">
        <v>126</v>
      </c>
      <c r="M641" t="s">
        <v>7744</v>
      </c>
      <c r="N641" t="s">
        <v>7745</v>
      </c>
      <c r="O641" t="s">
        <v>7697</v>
      </c>
      <c r="P641" t="s">
        <v>7698</v>
      </c>
      <c r="Q641" t="s">
        <v>8055</v>
      </c>
      <c r="R641">
        <v>945</v>
      </c>
      <c r="S641" t="s">
        <v>8680</v>
      </c>
      <c r="T641" t="s">
        <v>7715</v>
      </c>
      <c r="U641">
        <v>1</v>
      </c>
      <c r="V641">
        <v>1</v>
      </c>
      <c r="W641" t="s">
        <v>7702</v>
      </c>
      <c r="X641" t="s">
        <v>393</v>
      </c>
      <c r="Y641" t="s">
        <v>7703</v>
      </c>
      <c r="Z641" t="s">
        <v>9062</v>
      </c>
      <c r="AA641" t="s">
        <v>8058</v>
      </c>
      <c r="AB641" t="s">
        <v>9063</v>
      </c>
    </row>
    <row r="642" spans="1:28">
      <c r="A642" s="241">
        <v>45966</v>
      </c>
      <c r="B642" t="s">
        <v>9061</v>
      </c>
      <c r="C642" t="s">
        <v>8954</v>
      </c>
      <c r="D642" t="s">
        <v>8955</v>
      </c>
      <c r="E642" t="s">
        <v>8956</v>
      </c>
      <c r="F642">
        <v>5</v>
      </c>
      <c r="G642">
        <v>2615</v>
      </c>
      <c r="H642">
        <v>0</v>
      </c>
      <c r="I642" s="165">
        <v>13075</v>
      </c>
      <c r="J642" t="s">
        <v>7743</v>
      </c>
      <c r="K642">
        <v>1</v>
      </c>
      <c r="L642">
        <v>126</v>
      </c>
      <c r="M642" t="s">
        <v>7744</v>
      </c>
      <c r="N642" t="s">
        <v>7745</v>
      </c>
      <c r="O642" t="s">
        <v>7697</v>
      </c>
      <c r="P642" t="s">
        <v>7698</v>
      </c>
      <c r="Q642" t="s">
        <v>8055</v>
      </c>
      <c r="R642">
        <v>945</v>
      </c>
      <c r="S642" t="s">
        <v>8680</v>
      </c>
      <c r="T642" t="s">
        <v>7715</v>
      </c>
      <c r="U642">
        <v>1</v>
      </c>
      <c r="V642">
        <v>5</v>
      </c>
      <c r="W642" t="s">
        <v>7702</v>
      </c>
      <c r="X642" t="s">
        <v>393</v>
      </c>
      <c r="Y642" t="s">
        <v>7703</v>
      </c>
      <c r="Z642" t="s">
        <v>9062</v>
      </c>
      <c r="AA642" t="s">
        <v>8058</v>
      </c>
      <c r="AB642" t="s">
        <v>9063</v>
      </c>
    </row>
    <row r="643" spans="1:28">
      <c r="A643" s="241">
        <v>45966</v>
      </c>
      <c r="B643" t="s">
        <v>9064</v>
      </c>
      <c r="C643" t="s">
        <v>7740</v>
      </c>
      <c r="D643" t="s">
        <v>7741</v>
      </c>
      <c r="E643" t="s">
        <v>7742</v>
      </c>
      <c r="F643">
        <v>2</v>
      </c>
      <c r="G643">
        <v>3562.19</v>
      </c>
      <c r="H643">
        <v>0</v>
      </c>
      <c r="I643" s="165">
        <v>7124.38</v>
      </c>
      <c r="J643" t="s">
        <v>8166</v>
      </c>
      <c r="K643">
        <v>1</v>
      </c>
      <c r="L643">
        <v>2</v>
      </c>
      <c r="M643" t="s">
        <v>8054</v>
      </c>
      <c r="N643" t="s">
        <v>7745</v>
      </c>
      <c r="O643" t="s">
        <v>7697</v>
      </c>
      <c r="P643" t="s">
        <v>7698</v>
      </c>
      <c r="Q643" t="s">
        <v>8224</v>
      </c>
      <c r="R643">
        <v>923</v>
      </c>
      <c r="S643" t="s">
        <v>8680</v>
      </c>
      <c r="T643" t="s">
        <v>7715</v>
      </c>
      <c r="U643">
        <v>1</v>
      </c>
      <c r="V643">
        <v>2</v>
      </c>
      <c r="W643" t="s">
        <v>7702</v>
      </c>
      <c r="X643" t="s">
        <v>9065</v>
      </c>
      <c r="Y643" t="s">
        <v>7703</v>
      </c>
      <c r="Z643" t="s">
        <v>9066</v>
      </c>
      <c r="AA643" t="s">
        <v>8226</v>
      </c>
      <c r="AB643" t="s">
        <v>9067</v>
      </c>
    </row>
    <row r="644" spans="1:28">
      <c r="A644" s="241">
        <v>45966</v>
      </c>
      <c r="B644" t="s">
        <v>9068</v>
      </c>
      <c r="C644" t="s">
        <v>8449</v>
      </c>
      <c r="D644" t="s">
        <v>8450</v>
      </c>
      <c r="E644" t="s">
        <v>8451</v>
      </c>
      <c r="F644">
        <v>1</v>
      </c>
      <c r="G644">
        <v>7650</v>
      </c>
      <c r="H644">
        <v>0</v>
      </c>
      <c r="I644" s="165">
        <v>7650</v>
      </c>
      <c r="J644" t="s">
        <v>8061</v>
      </c>
      <c r="K644">
        <v>1</v>
      </c>
      <c r="L644">
        <v>182</v>
      </c>
      <c r="M644" t="s">
        <v>8740</v>
      </c>
      <c r="N644" t="s">
        <v>7745</v>
      </c>
      <c r="O644" t="s">
        <v>7697</v>
      </c>
      <c r="P644" t="s">
        <v>7698</v>
      </c>
      <c r="Q644" t="s">
        <v>9069</v>
      </c>
      <c r="R644">
        <v>905</v>
      </c>
      <c r="S644" t="s">
        <v>8680</v>
      </c>
      <c r="T644" t="s">
        <v>7726</v>
      </c>
      <c r="U644">
        <v>1</v>
      </c>
      <c r="V644">
        <v>1</v>
      </c>
      <c r="W644" t="s">
        <v>7702</v>
      </c>
      <c r="X644" t="s">
        <v>642</v>
      </c>
      <c r="Y644" t="s">
        <v>7703</v>
      </c>
      <c r="Z644" t="s">
        <v>9070</v>
      </c>
      <c r="AA644" t="s">
        <v>8066</v>
      </c>
      <c r="AB644" t="s">
        <v>9071</v>
      </c>
    </row>
    <row r="645" spans="1:28">
      <c r="A645" s="241">
        <v>45966</v>
      </c>
      <c r="B645" t="s">
        <v>9072</v>
      </c>
      <c r="C645" t="s">
        <v>7848</v>
      </c>
      <c r="D645" t="s">
        <v>7849</v>
      </c>
      <c r="E645" t="s">
        <v>7850</v>
      </c>
      <c r="F645">
        <v>6</v>
      </c>
      <c r="G645">
        <v>1260.5</v>
      </c>
      <c r="H645">
        <v>0</v>
      </c>
      <c r="I645" s="165">
        <v>7563</v>
      </c>
      <c r="J645" t="s">
        <v>8166</v>
      </c>
      <c r="K645">
        <v>1</v>
      </c>
      <c r="L645">
        <v>2</v>
      </c>
      <c r="M645" t="s">
        <v>8054</v>
      </c>
      <c r="N645" t="s">
        <v>7745</v>
      </c>
      <c r="O645" t="s">
        <v>7697</v>
      </c>
      <c r="P645" t="s">
        <v>7698</v>
      </c>
      <c r="Q645" t="s">
        <v>8224</v>
      </c>
      <c r="R645">
        <v>923</v>
      </c>
      <c r="S645" t="s">
        <v>8680</v>
      </c>
      <c r="T645" t="s">
        <v>7701</v>
      </c>
      <c r="U645">
        <v>1</v>
      </c>
      <c r="V645">
        <v>6</v>
      </c>
      <c r="W645" t="s">
        <v>7702</v>
      </c>
      <c r="X645" t="s">
        <v>9073</v>
      </c>
      <c r="Y645" t="s">
        <v>7703</v>
      </c>
      <c r="Z645" t="s">
        <v>9074</v>
      </c>
      <c r="AA645" t="s">
        <v>8226</v>
      </c>
      <c r="AB645" t="s">
        <v>9075</v>
      </c>
    </row>
    <row r="646" spans="1:28">
      <c r="A646" s="241">
        <v>45966</v>
      </c>
      <c r="B646" t="s">
        <v>9076</v>
      </c>
      <c r="C646" t="s">
        <v>7736</v>
      </c>
      <c r="D646" t="s">
        <v>7737</v>
      </c>
      <c r="E646" t="s">
        <v>7738</v>
      </c>
      <c r="F646">
        <v>3</v>
      </c>
      <c r="G646">
        <v>6422.4</v>
      </c>
      <c r="H646">
        <v>0</v>
      </c>
      <c r="I646" s="165">
        <v>19267.2</v>
      </c>
      <c r="J646" t="s">
        <v>8213</v>
      </c>
      <c r="K646">
        <v>1</v>
      </c>
      <c r="L646">
        <v>9</v>
      </c>
      <c r="M646" t="s">
        <v>8684</v>
      </c>
      <c r="N646" t="s">
        <v>7696</v>
      </c>
      <c r="O646" t="s">
        <v>7697</v>
      </c>
      <c r="P646" t="s">
        <v>7698</v>
      </c>
      <c r="Q646" t="s">
        <v>8685</v>
      </c>
      <c r="R646">
        <v>714</v>
      </c>
      <c r="S646" t="s">
        <v>8680</v>
      </c>
      <c r="T646" t="s">
        <v>7701</v>
      </c>
      <c r="U646">
        <v>1</v>
      </c>
      <c r="V646">
        <v>3</v>
      </c>
      <c r="W646" t="s">
        <v>7702</v>
      </c>
      <c r="X646" t="s">
        <v>9077</v>
      </c>
      <c r="Y646" t="s">
        <v>7703</v>
      </c>
      <c r="Z646" t="s">
        <v>9078</v>
      </c>
      <c r="AA646" t="s">
        <v>8688</v>
      </c>
      <c r="AB646" t="s">
        <v>9079</v>
      </c>
    </row>
    <row r="647" spans="1:28">
      <c r="A647" s="241">
        <v>45966</v>
      </c>
      <c r="B647" t="s">
        <v>9080</v>
      </c>
      <c r="C647" t="s">
        <v>8590</v>
      </c>
      <c r="D647" t="s">
        <v>8591</v>
      </c>
      <c r="E647" t="s">
        <v>8592</v>
      </c>
      <c r="F647">
        <v>1</v>
      </c>
      <c r="G647">
        <v>35072.400000000001</v>
      </c>
      <c r="H647">
        <v>0</v>
      </c>
      <c r="I647" s="165">
        <v>35072.400000000001</v>
      </c>
      <c r="J647" t="s">
        <v>7842</v>
      </c>
      <c r="K647">
        <v>1</v>
      </c>
      <c r="L647">
        <v>126</v>
      </c>
      <c r="M647" t="s">
        <v>7744</v>
      </c>
      <c r="N647" t="s">
        <v>7745</v>
      </c>
      <c r="O647" t="s">
        <v>7697</v>
      </c>
      <c r="P647" t="s">
        <v>7698</v>
      </c>
      <c r="Q647" t="s">
        <v>8290</v>
      </c>
      <c r="R647">
        <v>907</v>
      </c>
      <c r="S647" t="s">
        <v>8680</v>
      </c>
      <c r="T647" t="s">
        <v>7726</v>
      </c>
      <c r="U647">
        <v>1</v>
      </c>
      <c r="V647">
        <v>1</v>
      </c>
      <c r="W647" t="s">
        <v>7702</v>
      </c>
      <c r="X647" t="s">
        <v>531</v>
      </c>
      <c r="Y647" t="s">
        <v>7703</v>
      </c>
      <c r="Z647" t="s">
        <v>9081</v>
      </c>
      <c r="AA647" t="s">
        <v>8292</v>
      </c>
      <c r="AB647" t="s">
        <v>9082</v>
      </c>
    </row>
    <row r="648" spans="1:28">
      <c r="A648" s="241">
        <v>45966</v>
      </c>
      <c r="B648" t="s">
        <v>9083</v>
      </c>
      <c r="C648" t="s">
        <v>7886</v>
      </c>
      <c r="D648" t="s">
        <v>7887</v>
      </c>
      <c r="E648" t="s">
        <v>7888</v>
      </c>
      <c r="F648">
        <v>2</v>
      </c>
      <c r="G648">
        <v>3025.21</v>
      </c>
      <c r="H648">
        <v>0</v>
      </c>
      <c r="I648" s="165">
        <v>6050.42</v>
      </c>
      <c r="J648" t="s">
        <v>8213</v>
      </c>
      <c r="K648">
        <v>1</v>
      </c>
      <c r="L648">
        <v>155</v>
      </c>
      <c r="M648" t="s">
        <v>7946</v>
      </c>
      <c r="N648" t="s">
        <v>7696</v>
      </c>
      <c r="O648" t="s">
        <v>7697</v>
      </c>
      <c r="P648" t="s">
        <v>7698</v>
      </c>
      <c r="Q648" t="s">
        <v>9084</v>
      </c>
      <c r="R648">
        <v>715</v>
      </c>
      <c r="S648" t="s">
        <v>8680</v>
      </c>
      <c r="T648" t="s">
        <v>7715</v>
      </c>
      <c r="U648">
        <v>1</v>
      </c>
      <c r="V648">
        <v>2</v>
      </c>
      <c r="W648" t="s">
        <v>7702</v>
      </c>
      <c r="X648" t="s">
        <v>369</v>
      </c>
      <c r="Y648" t="s">
        <v>7703</v>
      </c>
      <c r="Z648" t="s">
        <v>9085</v>
      </c>
      <c r="AA648" t="s">
        <v>8406</v>
      </c>
      <c r="AB648" t="s">
        <v>9086</v>
      </c>
    </row>
    <row r="649" spans="1:28">
      <c r="A649" s="241">
        <v>45966</v>
      </c>
      <c r="B649" t="s">
        <v>9083</v>
      </c>
      <c r="C649" t="s">
        <v>7787</v>
      </c>
      <c r="D649" t="s">
        <v>7788</v>
      </c>
      <c r="E649" t="s">
        <v>7789</v>
      </c>
      <c r="F649">
        <v>2</v>
      </c>
      <c r="G649">
        <v>3025.21</v>
      </c>
      <c r="H649">
        <v>0</v>
      </c>
      <c r="I649" s="165">
        <v>6050.42</v>
      </c>
      <c r="J649" t="s">
        <v>8213</v>
      </c>
      <c r="K649">
        <v>1</v>
      </c>
      <c r="L649">
        <v>155</v>
      </c>
      <c r="M649" t="s">
        <v>7946</v>
      </c>
      <c r="N649" t="s">
        <v>7696</v>
      </c>
      <c r="O649" t="s">
        <v>7697</v>
      </c>
      <c r="P649" t="s">
        <v>7698</v>
      </c>
      <c r="Q649" t="s">
        <v>9084</v>
      </c>
      <c r="R649">
        <v>715</v>
      </c>
      <c r="S649" t="s">
        <v>8680</v>
      </c>
      <c r="T649" t="s">
        <v>7715</v>
      </c>
      <c r="U649">
        <v>1</v>
      </c>
      <c r="V649">
        <v>2</v>
      </c>
      <c r="W649" t="s">
        <v>7702</v>
      </c>
      <c r="X649" t="s">
        <v>369</v>
      </c>
      <c r="Y649" t="s">
        <v>7703</v>
      </c>
      <c r="Z649" t="s">
        <v>9085</v>
      </c>
      <c r="AA649" t="s">
        <v>8406</v>
      </c>
      <c r="AB649" t="s">
        <v>9086</v>
      </c>
    </row>
    <row r="650" spans="1:28">
      <c r="A650" s="241">
        <v>45966</v>
      </c>
      <c r="B650" t="s">
        <v>9083</v>
      </c>
      <c r="C650" t="s">
        <v>7784</v>
      </c>
      <c r="D650" t="s">
        <v>7785</v>
      </c>
      <c r="E650" t="s">
        <v>7786</v>
      </c>
      <c r="F650">
        <v>2</v>
      </c>
      <c r="G650">
        <v>3025.21</v>
      </c>
      <c r="H650">
        <v>0</v>
      </c>
      <c r="I650" s="165">
        <v>6050.42</v>
      </c>
      <c r="J650" t="s">
        <v>8213</v>
      </c>
      <c r="K650">
        <v>1</v>
      </c>
      <c r="L650">
        <v>155</v>
      </c>
      <c r="M650" t="s">
        <v>7946</v>
      </c>
      <c r="N650" t="s">
        <v>7696</v>
      </c>
      <c r="O650" t="s">
        <v>7697</v>
      </c>
      <c r="P650" t="s">
        <v>7698</v>
      </c>
      <c r="Q650" t="s">
        <v>9084</v>
      </c>
      <c r="R650">
        <v>715</v>
      </c>
      <c r="S650" t="s">
        <v>8680</v>
      </c>
      <c r="T650" t="s">
        <v>7715</v>
      </c>
      <c r="U650">
        <v>1</v>
      </c>
      <c r="V650">
        <v>2</v>
      </c>
      <c r="W650" t="s">
        <v>7702</v>
      </c>
      <c r="X650" t="s">
        <v>369</v>
      </c>
      <c r="Y650" t="s">
        <v>7703</v>
      </c>
      <c r="Z650" t="s">
        <v>9085</v>
      </c>
      <c r="AA650" t="s">
        <v>8406</v>
      </c>
      <c r="AB650" t="s">
        <v>9086</v>
      </c>
    </row>
    <row r="651" spans="1:28">
      <c r="A651" s="241">
        <v>45966</v>
      </c>
      <c r="B651" t="s">
        <v>9087</v>
      </c>
      <c r="C651" t="s">
        <v>7800</v>
      </c>
      <c r="D651" t="s">
        <v>7801</v>
      </c>
      <c r="E651" t="s">
        <v>7802</v>
      </c>
      <c r="F651">
        <v>15</v>
      </c>
      <c r="G651">
        <v>1092.44</v>
      </c>
      <c r="H651">
        <v>0</v>
      </c>
      <c r="I651" s="165">
        <v>16386.599999999999</v>
      </c>
      <c r="J651" t="s">
        <v>7757</v>
      </c>
      <c r="K651">
        <v>1</v>
      </c>
      <c r="L651">
        <v>1</v>
      </c>
      <c r="M651" t="s">
        <v>7767</v>
      </c>
      <c r="N651" t="s">
        <v>7713</v>
      </c>
      <c r="O651" t="s">
        <v>7697</v>
      </c>
      <c r="P651" t="s">
        <v>7698</v>
      </c>
      <c r="Q651" t="s">
        <v>8549</v>
      </c>
      <c r="R651">
        <v>110</v>
      </c>
      <c r="S651" t="s">
        <v>8680</v>
      </c>
      <c r="T651" t="s">
        <v>7701</v>
      </c>
      <c r="U651">
        <v>1</v>
      </c>
      <c r="V651">
        <v>15</v>
      </c>
      <c r="W651" t="s">
        <v>7702</v>
      </c>
      <c r="X651" t="s">
        <v>9088</v>
      </c>
      <c r="Y651" t="s">
        <v>7703</v>
      </c>
      <c r="Z651" t="s">
        <v>9089</v>
      </c>
      <c r="AA651" t="s">
        <v>8552</v>
      </c>
      <c r="AB651" t="s">
        <v>9090</v>
      </c>
    </row>
    <row r="652" spans="1:28">
      <c r="A652" s="241">
        <v>45966</v>
      </c>
      <c r="B652" t="s">
        <v>9091</v>
      </c>
      <c r="C652" t="s">
        <v>8420</v>
      </c>
      <c r="D652" t="s">
        <v>8421</v>
      </c>
      <c r="E652" t="s">
        <v>8422</v>
      </c>
      <c r="F652">
        <v>10</v>
      </c>
      <c r="G652">
        <v>1440</v>
      </c>
      <c r="H652">
        <v>0</v>
      </c>
      <c r="I652" s="165">
        <v>14400</v>
      </c>
      <c r="J652" t="s">
        <v>7842</v>
      </c>
      <c r="K652">
        <v>1</v>
      </c>
      <c r="L652">
        <v>126</v>
      </c>
      <c r="M652" t="s">
        <v>7744</v>
      </c>
      <c r="N652" t="s">
        <v>7745</v>
      </c>
      <c r="O652" t="s">
        <v>7697</v>
      </c>
      <c r="P652" t="s">
        <v>7698</v>
      </c>
      <c r="Q652" t="s">
        <v>8467</v>
      </c>
      <c r="R652">
        <v>921</v>
      </c>
      <c r="S652" t="s">
        <v>8680</v>
      </c>
      <c r="T652" t="s">
        <v>7715</v>
      </c>
      <c r="U652">
        <v>1</v>
      </c>
      <c r="V652">
        <v>10</v>
      </c>
      <c r="W652" t="s">
        <v>7702</v>
      </c>
      <c r="X652" t="s">
        <v>512</v>
      </c>
      <c r="Y652" t="s">
        <v>7703</v>
      </c>
      <c r="Z652" t="s">
        <v>9092</v>
      </c>
      <c r="AA652" t="s">
        <v>8470</v>
      </c>
      <c r="AB652" t="s">
        <v>9093</v>
      </c>
    </row>
    <row r="653" spans="1:28">
      <c r="A653" s="241">
        <v>45966</v>
      </c>
      <c r="B653" t="s">
        <v>9091</v>
      </c>
      <c r="C653" t="s">
        <v>7839</v>
      </c>
      <c r="D653" t="s">
        <v>7840</v>
      </c>
      <c r="E653" t="s">
        <v>7841</v>
      </c>
      <c r="F653">
        <v>2</v>
      </c>
      <c r="G653">
        <v>2645.48</v>
      </c>
      <c r="H653">
        <v>0</v>
      </c>
      <c r="I653" s="165">
        <v>5290.96</v>
      </c>
      <c r="J653" t="s">
        <v>7842</v>
      </c>
      <c r="K653">
        <v>1</v>
      </c>
      <c r="L653">
        <v>126</v>
      </c>
      <c r="M653" t="s">
        <v>7744</v>
      </c>
      <c r="N653" t="s">
        <v>7745</v>
      </c>
      <c r="O653" t="s">
        <v>7697</v>
      </c>
      <c r="P653" t="s">
        <v>7698</v>
      </c>
      <c r="Q653" t="s">
        <v>8467</v>
      </c>
      <c r="R653">
        <v>921</v>
      </c>
      <c r="S653" t="s">
        <v>8680</v>
      </c>
      <c r="T653" t="s">
        <v>7715</v>
      </c>
      <c r="U653">
        <v>1</v>
      </c>
      <c r="V653">
        <v>2</v>
      </c>
      <c r="W653" t="s">
        <v>7702</v>
      </c>
      <c r="X653" t="s">
        <v>512</v>
      </c>
      <c r="Y653" t="s">
        <v>7703</v>
      </c>
      <c r="Z653" t="s">
        <v>9092</v>
      </c>
      <c r="AA653" t="s">
        <v>8470</v>
      </c>
      <c r="AB653" t="s">
        <v>9093</v>
      </c>
    </row>
    <row r="654" spans="1:28">
      <c r="A654" s="241">
        <v>45966</v>
      </c>
      <c r="B654" t="s">
        <v>9094</v>
      </c>
      <c r="C654" t="s">
        <v>7880</v>
      </c>
      <c r="D654" t="s">
        <v>7881</v>
      </c>
      <c r="E654" t="s">
        <v>7882</v>
      </c>
      <c r="F654">
        <v>6</v>
      </c>
      <c r="G654">
        <v>1543</v>
      </c>
      <c r="H654">
        <v>0</v>
      </c>
      <c r="I654" s="165">
        <v>9258</v>
      </c>
      <c r="J654" t="s">
        <v>8271</v>
      </c>
      <c r="K654">
        <v>1</v>
      </c>
      <c r="L654">
        <v>126</v>
      </c>
      <c r="M654" t="s">
        <v>7744</v>
      </c>
      <c r="N654" t="s">
        <v>7745</v>
      </c>
      <c r="O654" t="s">
        <v>7697</v>
      </c>
      <c r="P654" t="s">
        <v>7698</v>
      </c>
      <c r="Q654" t="s">
        <v>8378</v>
      </c>
      <c r="R654">
        <v>936</v>
      </c>
      <c r="S654" t="s">
        <v>8680</v>
      </c>
      <c r="T654" t="s">
        <v>7701</v>
      </c>
      <c r="U654">
        <v>1</v>
      </c>
      <c r="V654">
        <v>6</v>
      </c>
      <c r="W654" t="s">
        <v>7702</v>
      </c>
      <c r="X654" t="s">
        <v>378</v>
      </c>
      <c r="Y654" t="s">
        <v>7703</v>
      </c>
      <c r="Z654" t="s">
        <v>9095</v>
      </c>
      <c r="AA654" t="s">
        <v>8380</v>
      </c>
      <c r="AB654" t="s">
        <v>9096</v>
      </c>
    </row>
    <row r="655" spans="1:28">
      <c r="A655" s="241">
        <v>45966</v>
      </c>
      <c r="B655" t="s">
        <v>9094</v>
      </c>
      <c r="C655" t="s">
        <v>8666</v>
      </c>
      <c r="D655" t="s">
        <v>8667</v>
      </c>
      <c r="E655" t="s">
        <v>8668</v>
      </c>
      <c r="F655">
        <v>3</v>
      </c>
      <c r="G655">
        <v>2992.5</v>
      </c>
      <c r="H655">
        <v>0</v>
      </c>
      <c r="I655" s="165">
        <v>8977.5</v>
      </c>
      <c r="J655" t="s">
        <v>8271</v>
      </c>
      <c r="K655">
        <v>1</v>
      </c>
      <c r="L655">
        <v>126</v>
      </c>
      <c r="M655" t="s">
        <v>7744</v>
      </c>
      <c r="N655" t="s">
        <v>7745</v>
      </c>
      <c r="O655" t="s">
        <v>7697</v>
      </c>
      <c r="P655" t="s">
        <v>7698</v>
      </c>
      <c r="Q655" t="s">
        <v>8378</v>
      </c>
      <c r="R655">
        <v>936</v>
      </c>
      <c r="S655" t="s">
        <v>8680</v>
      </c>
      <c r="T655" t="s">
        <v>7701</v>
      </c>
      <c r="U655">
        <v>1</v>
      </c>
      <c r="V655">
        <v>3</v>
      </c>
      <c r="W655" t="s">
        <v>7702</v>
      </c>
      <c r="X655" t="s">
        <v>378</v>
      </c>
      <c r="Y655" t="s">
        <v>7703</v>
      </c>
      <c r="Z655" t="s">
        <v>9095</v>
      </c>
      <c r="AA655" t="s">
        <v>8380</v>
      </c>
      <c r="AB655" t="s">
        <v>9096</v>
      </c>
    </row>
    <row r="656" spans="1:28">
      <c r="A656" s="241">
        <v>45966</v>
      </c>
      <c r="B656" t="s">
        <v>9097</v>
      </c>
      <c r="C656" t="s">
        <v>7999</v>
      </c>
      <c r="D656" t="s">
        <v>8000</v>
      </c>
      <c r="E656" t="s">
        <v>8001</v>
      </c>
      <c r="F656">
        <v>6</v>
      </c>
      <c r="G656">
        <v>1640</v>
      </c>
      <c r="H656">
        <v>0</v>
      </c>
      <c r="I656" s="165">
        <v>9840</v>
      </c>
      <c r="J656" t="s">
        <v>8213</v>
      </c>
      <c r="K656">
        <v>1</v>
      </c>
      <c r="L656">
        <v>9</v>
      </c>
      <c r="M656" t="s">
        <v>8684</v>
      </c>
      <c r="N656" t="s">
        <v>7696</v>
      </c>
      <c r="O656" t="s">
        <v>7697</v>
      </c>
      <c r="P656" t="s">
        <v>7698</v>
      </c>
      <c r="Q656" t="s">
        <v>8685</v>
      </c>
      <c r="R656">
        <v>714</v>
      </c>
      <c r="S656" t="s">
        <v>8680</v>
      </c>
      <c r="T656" t="s">
        <v>7701</v>
      </c>
      <c r="U656">
        <v>1</v>
      </c>
      <c r="V656">
        <v>6</v>
      </c>
      <c r="W656" t="s">
        <v>7702</v>
      </c>
      <c r="X656" t="s">
        <v>9098</v>
      </c>
      <c r="Y656" t="s">
        <v>7703</v>
      </c>
      <c r="Z656" t="s">
        <v>9099</v>
      </c>
      <c r="AA656" t="s">
        <v>8688</v>
      </c>
      <c r="AB656" t="s">
        <v>9100</v>
      </c>
    </row>
    <row r="657" spans="1:28">
      <c r="A657" s="241">
        <v>45966</v>
      </c>
      <c r="B657" t="s">
        <v>9101</v>
      </c>
      <c r="C657" t="s">
        <v>7848</v>
      </c>
      <c r="D657" t="s">
        <v>7849</v>
      </c>
      <c r="E657" t="s">
        <v>7850</v>
      </c>
      <c r="F657">
        <v>18</v>
      </c>
      <c r="G657">
        <v>1260.5</v>
      </c>
      <c r="H657">
        <v>0</v>
      </c>
      <c r="I657" s="165">
        <v>22689</v>
      </c>
      <c r="J657" t="s">
        <v>8271</v>
      </c>
      <c r="K657">
        <v>1</v>
      </c>
      <c r="L657">
        <v>126</v>
      </c>
      <c r="M657" t="s">
        <v>7744</v>
      </c>
      <c r="N657" t="s">
        <v>7745</v>
      </c>
      <c r="O657" t="s">
        <v>7697</v>
      </c>
      <c r="P657" t="s">
        <v>7698</v>
      </c>
      <c r="Q657" t="s">
        <v>8378</v>
      </c>
      <c r="R657">
        <v>936</v>
      </c>
      <c r="S657" t="s">
        <v>8680</v>
      </c>
      <c r="T657" t="s">
        <v>7701</v>
      </c>
      <c r="U657">
        <v>1</v>
      </c>
      <c r="V657">
        <v>18</v>
      </c>
      <c r="W657" t="s">
        <v>7702</v>
      </c>
      <c r="X657" t="s">
        <v>405</v>
      </c>
      <c r="Y657" t="s">
        <v>7703</v>
      </c>
      <c r="Z657" t="s">
        <v>9102</v>
      </c>
      <c r="AA657" t="s">
        <v>8380</v>
      </c>
      <c r="AB657" t="s">
        <v>9103</v>
      </c>
    </row>
    <row r="658" spans="1:28">
      <c r="A658" s="241">
        <v>45966</v>
      </c>
      <c r="B658" t="s">
        <v>9104</v>
      </c>
      <c r="C658" t="s">
        <v>7691</v>
      </c>
      <c r="D658" t="s">
        <v>7692</v>
      </c>
      <c r="E658" t="s">
        <v>7693</v>
      </c>
      <c r="F658">
        <v>6</v>
      </c>
      <c r="G658">
        <v>4327.7299999999996</v>
      </c>
      <c r="H658">
        <v>0</v>
      </c>
      <c r="I658" s="165">
        <v>25966.38</v>
      </c>
      <c r="J658" t="s">
        <v>8213</v>
      </c>
      <c r="K658">
        <v>1</v>
      </c>
      <c r="L658">
        <v>155</v>
      </c>
      <c r="M658" t="s">
        <v>7946</v>
      </c>
      <c r="N658" t="s">
        <v>7696</v>
      </c>
      <c r="O658" t="s">
        <v>7697</v>
      </c>
      <c r="P658" t="s">
        <v>7698</v>
      </c>
      <c r="Q658" t="s">
        <v>8214</v>
      </c>
      <c r="R658">
        <v>713</v>
      </c>
      <c r="S658" t="s">
        <v>8680</v>
      </c>
      <c r="T658" t="s">
        <v>7701</v>
      </c>
      <c r="U658">
        <v>1</v>
      </c>
      <c r="V658">
        <v>6</v>
      </c>
      <c r="W658" t="s">
        <v>7702</v>
      </c>
      <c r="X658" t="s">
        <v>368</v>
      </c>
      <c r="Y658" t="s">
        <v>7703</v>
      </c>
      <c r="Z658" t="s">
        <v>9105</v>
      </c>
      <c r="AA658" t="s">
        <v>8216</v>
      </c>
      <c r="AB658" t="s">
        <v>9106</v>
      </c>
    </row>
    <row r="659" spans="1:28">
      <c r="A659" s="241">
        <v>45966</v>
      </c>
      <c r="B659" t="s">
        <v>9107</v>
      </c>
      <c r="C659" t="s">
        <v>8613</v>
      </c>
      <c r="D659" t="s">
        <v>8614</v>
      </c>
      <c r="E659" t="s">
        <v>8615</v>
      </c>
      <c r="F659">
        <v>4</v>
      </c>
      <c r="G659">
        <v>714.29</v>
      </c>
      <c r="H659">
        <v>0</v>
      </c>
      <c r="I659" s="165">
        <v>2857.16</v>
      </c>
      <c r="J659" t="s">
        <v>7937</v>
      </c>
      <c r="K659">
        <v>1</v>
      </c>
      <c r="L659">
        <v>211</v>
      </c>
      <c r="M659" t="s">
        <v>7938</v>
      </c>
      <c r="N659" t="s">
        <v>7939</v>
      </c>
      <c r="O659" t="s">
        <v>7697</v>
      </c>
      <c r="P659" t="s">
        <v>7698</v>
      </c>
      <c r="Q659" t="s">
        <v>8143</v>
      </c>
      <c r="R659">
        <v>409</v>
      </c>
      <c r="S659" t="s">
        <v>8680</v>
      </c>
      <c r="T659" t="s">
        <v>7715</v>
      </c>
      <c r="U659">
        <v>1</v>
      </c>
      <c r="V659">
        <v>4</v>
      </c>
      <c r="W659" t="s">
        <v>7702</v>
      </c>
      <c r="X659" t="s">
        <v>367</v>
      </c>
      <c r="Y659" t="s">
        <v>7703</v>
      </c>
      <c r="Z659" t="s">
        <v>9108</v>
      </c>
      <c r="AA659" t="s">
        <v>8145</v>
      </c>
      <c r="AB659" t="s">
        <v>9109</v>
      </c>
    </row>
    <row r="660" spans="1:28">
      <c r="A660" s="241">
        <v>45966</v>
      </c>
      <c r="B660" t="s">
        <v>9107</v>
      </c>
      <c r="C660" t="s">
        <v>7999</v>
      </c>
      <c r="D660" t="s">
        <v>8000</v>
      </c>
      <c r="E660" t="s">
        <v>8001</v>
      </c>
      <c r="F660">
        <v>4</v>
      </c>
      <c r="G660">
        <v>1640</v>
      </c>
      <c r="H660">
        <v>0</v>
      </c>
      <c r="I660" s="165">
        <v>6560</v>
      </c>
      <c r="J660" t="s">
        <v>7937</v>
      </c>
      <c r="K660">
        <v>1</v>
      </c>
      <c r="L660">
        <v>211</v>
      </c>
      <c r="M660" t="s">
        <v>7938</v>
      </c>
      <c r="N660" t="s">
        <v>7939</v>
      </c>
      <c r="O660" t="s">
        <v>7697</v>
      </c>
      <c r="P660" t="s">
        <v>7698</v>
      </c>
      <c r="Q660" t="s">
        <v>8143</v>
      </c>
      <c r="R660">
        <v>409</v>
      </c>
      <c r="S660" t="s">
        <v>8680</v>
      </c>
      <c r="T660" t="s">
        <v>7701</v>
      </c>
      <c r="U660">
        <v>1</v>
      </c>
      <c r="V660">
        <v>4</v>
      </c>
      <c r="W660" t="s">
        <v>7702</v>
      </c>
      <c r="X660" t="s">
        <v>367</v>
      </c>
      <c r="Y660" t="s">
        <v>7703</v>
      </c>
      <c r="Z660" t="s">
        <v>9108</v>
      </c>
      <c r="AA660" t="s">
        <v>8145</v>
      </c>
      <c r="AB660" t="s">
        <v>9109</v>
      </c>
    </row>
    <row r="661" spans="1:28">
      <c r="A661" s="241">
        <v>45966</v>
      </c>
      <c r="B661" t="s">
        <v>9107</v>
      </c>
      <c r="C661" t="s">
        <v>8016</v>
      </c>
      <c r="D661" t="s">
        <v>8017</v>
      </c>
      <c r="E661" t="s">
        <v>8018</v>
      </c>
      <c r="F661">
        <v>1</v>
      </c>
      <c r="G661">
        <v>4853</v>
      </c>
      <c r="H661">
        <v>0</v>
      </c>
      <c r="I661" s="165">
        <v>4853</v>
      </c>
      <c r="J661" t="s">
        <v>7937</v>
      </c>
      <c r="K661">
        <v>1</v>
      </c>
      <c r="L661">
        <v>211</v>
      </c>
      <c r="M661" t="s">
        <v>7938</v>
      </c>
      <c r="N661" t="s">
        <v>7939</v>
      </c>
      <c r="O661" t="s">
        <v>7697</v>
      </c>
      <c r="P661" t="s">
        <v>7698</v>
      </c>
      <c r="Q661" t="s">
        <v>8143</v>
      </c>
      <c r="R661">
        <v>409</v>
      </c>
      <c r="S661" t="s">
        <v>8680</v>
      </c>
      <c r="T661">
        <v>0</v>
      </c>
      <c r="U661">
        <v>1</v>
      </c>
      <c r="V661">
        <v>1</v>
      </c>
      <c r="W661" t="s">
        <v>7702</v>
      </c>
      <c r="X661" t="s">
        <v>367</v>
      </c>
      <c r="Y661" t="s">
        <v>7703</v>
      </c>
      <c r="Z661" t="s">
        <v>9108</v>
      </c>
      <c r="AA661" t="s">
        <v>8145</v>
      </c>
      <c r="AB661" t="s">
        <v>9109</v>
      </c>
    </row>
    <row r="662" spans="1:28">
      <c r="A662" s="241">
        <v>45966</v>
      </c>
      <c r="B662" t="s">
        <v>9110</v>
      </c>
      <c r="C662" t="s">
        <v>8016</v>
      </c>
      <c r="D662" t="s">
        <v>8017</v>
      </c>
      <c r="E662" t="s">
        <v>8018</v>
      </c>
      <c r="F662">
        <v>1</v>
      </c>
      <c r="G662">
        <v>4853</v>
      </c>
      <c r="H662">
        <v>0</v>
      </c>
      <c r="I662" s="165">
        <v>4853</v>
      </c>
      <c r="J662" t="s">
        <v>7937</v>
      </c>
      <c r="K662">
        <v>1</v>
      </c>
      <c r="L662">
        <v>211</v>
      </c>
      <c r="M662" t="s">
        <v>7938</v>
      </c>
      <c r="N662" t="s">
        <v>7939</v>
      </c>
      <c r="O662" t="s">
        <v>7697</v>
      </c>
      <c r="P662" t="s">
        <v>7698</v>
      </c>
      <c r="Q662" t="s">
        <v>8143</v>
      </c>
      <c r="R662">
        <v>409</v>
      </c>
      <c r="S662" t="s">
        <v>8680</v>
      </c>
      <c r="T662">
        <v>0</v>
      </c>
      <c r="U662">
        <v>1</v>
      </c>
      <c r="V662">
        <v>1</v>
      </c>
      <c r="W662" t="s">
        <v>7702</v>
      </c>
      <c r="X662" t="s">
        <v>406</v>
      </c>
      <c r="Y662" t="s">
        <v>7703</v>
      </c>
      <c r="Z662" t="s">
        <v>9111</v>
      </c>
      <c r="AA662" t="s">
        <v>8145</v>
      </c>
      <c r="AB662" t="s">
        <v>9112</v>
      </c>
    </row>
    <row r="663" spans="1:28">
      <c r="A663" s="241">
        <v>45966</v>
      </c>
      <c r="B663" t="s">
        <v>9110</v>
      </c>
      <c r="C663" t="s">
        <v>7856</v>
      </c>
      <c r="D663" t="s">
        <v>7857</v>
      </c>
      <c r="E663" t="s">
        <v>7858</v>
      </c>
      <c r="F663">
        <v>1</v>
      </c>
      <c r="G663">
        <v>4247.1000000000004</v>
      </c>
      <c r="H663">
        <v>0</v>
      </c>
      <c r="I663" s="165">
        <v>4247.1000000000004</v>
      </c>
      <c r="J663" t="s">
        <v>7937</v>
      </c>
      <c r="K663">
        <v>1</v>
      </c>
      <c r="L663">
        <v>211</v>
      </c>
      <c r="M663" t="s">
        <v>7938</v>
      </c>
      <c r="N663" t="s">
        <v>7939</v>
      </c>
      <c r="O663" t="s">
        <v>7697</v>
      </c>
      <c r="P663" t="s">
        <v>7698</v>
      </c>
      <c r="Q663" t="s">
        <v>8143</v>
      </c>
      <c r="R663">
        <v>409</v>
      </c>
      <c r="S663" t="s">
        <v>8680</v>
      </c>
      <c r="T663" t="s">
        <v>7701</v>
      </c>
      <c r="U663">
        <v>1</v>
      </c>
      <c r="V663">
        <v>1</v>
      </c>
      <c r="W663" t="s">
        <v>7702</v>
      </c>
      <c r="X663" t="s">
        <v>406</v>
      </c>
      <c r="Y663" t="s">
        <v>7703</v>
      </c>
      <c r="Z663" t="s">
        <v>9111</v>
      </c>
      <c r="AA663" t="s">
        <v>8145</v>
      </c>
      <c r="AB663" t="s">
        <v>9112</v>
      </c>
    </row>
    <row r="664" spans="1:28">
      <c r="A664" s="241">
        <v>45966</v>
      </c>
      <c r="B664" t="s">
        <v>9110</v>
      </c>
      <c r="C664" t="s">
        <v>8268</v>
      </c>
      <c r="D664" t="s">
        <v>8269</v>
      </c>
      <c r="E664" t="s">
        <v>8270</v>
      </c>
      <c r="F664">
        <v>3</v>
      </c>
      <c r="G664">
        <v>864</v>
      </c>
      <c r="H664">
        <v>0</v>
      </c>
      <c r="I664" s="165">
        <v>2592</v>
      </c>
      <c r="J664" t="s">
        <v>7937</v>
      </c>
      <c r="K664">
        <v>1</v>
      </c>
      <c r="L664">
        <v>211</v>
      </c>
      <c r="M664" t="s">
        <v>7938</v>
      </c>
      <c r="N664" t="s">
        <v>7939</v>
      </c>
      <c r="O664" t="s">
        <v>7697</v>
      </c>
      <c r="P664" t="s">
        <v>7698</v>
      </c>
      <c r="Q664" t="s">
        <v>8143</v>
      </c>
      <c r="R664">
        <v>409</v>
      </c>
      <c r="S664" t="s">
        <v>8680</v>
      </c>
      <c r="T664" t="s">
        <v>7701</v>
      </c>
      <c r="U664">
        <v>1</v>
      </c>
      <c r="V664">
        <v>3</v>
      </c>
      <c r="W664" t="s">
        <v>7702</v>
      </c>
      <c r="X664" t="s">
        <v>406</v>
      </c>
      <c r="Y664" t="s">
        <v>7703</v>
      </c>
      <c r="Z664" t="s">
        <v>9111</v>
      </c>
      <c r="AA664" t="s">
        <v>8145</v>
      </c>
      <c r="AB664" t="s">
        <v>9112</v>
      </c>
    </row>
    <row r="665" spans="1:28">
      <c r="A665" s="241">
        <v>45966</v>
      </c>
      <c r="B665" t="s">
        <v>9110</v>
      </c>
      <c r="C665" t="s">
        <v>7733</v>
      </c>
      <c r="D665" t="s">
        <v>7734</v>
      </c>
      <c r="E665" t="s">
        <v>7735</v>
      </c>
      <c r="F665">
        <v>3</v>
      </c>
      <c r="G665">
        <v>1344.54</v>
      </c>
      <c r="H665">
        <v>0</v>
      </c>
      <c r="I665" s="165">
        <v>4033.62</v>
      </c>
      <c r="J665" t="s">
        <v>7937</v>
      </c>
      <c r="K665">
        <v>1</v>
      </c>
      <c r="L665">
        <v>211</v>
      </c>
      <c r="M665" t="s">
        <v>7938</v>
      </c>
      <c r="N665" t="s">
        <v>7939</v>
      </c>
      <c r="O665" t="s">
        <v>7697</v>
      </c>
      <c r="P665" t="s">
        <v>7698</v>
      </c>
      <c r="Q665" t="s">
        <v>8143</v>
      </c>
      <c r="R665">
        <v>409</v>
      </c>
      <c r="S665" t="s">
        <v>8680</v>
      </c>
      <c r="T665" t="s">
        <v>7701</v>
      </c>
      <c r="U665">
        <v>1</v>
      </c>
      <c r="V665">
        <v>3</v>
      </c>
      <c r="W665" t="s">
        <v>7702</v>
      </c>
      <c r="X665" t="s">
        <v>406</v>
      </c>
      <c r="Y665" t="s">
        <v>7703</v>
      </c>
      <c r="Z665" t="s">
        <v>9111</v>
      </c>
      <c r="AA665" t="s">
        <v>8145</v>
      </c>
      <c r="AB665" t="s">
        <v>9112</v>
      </c>
    </row>
    <row r="666" spans="1:28">
      <c r="A666" s="241">
        <v>45966</v>
      </c>
      <c r="B666" t="s">
        <v>9113</v>
      </c>
      <c r="C666" t="s">
        <v>7868</v>
      </c>
      <c r="D666" t="s">
        <v>7869</v>
      </c>
      <c r="E666" t="s">
        <v>7870</v>
      </c>
      <c r="F666">
        <v>3</v>
      </c>
      <c r="G666">
        <v>3000</v>
      </c>
      <c r="H666">
        <v>0</v>
      </c>
      <c r="I666" s="165">
        <v>9000</v>
      </c>
      <c r="J666" t="s">
        <v>8182</v>
      </c>
      <c r="K666">
        <v>1</v>
      </c>
      <c r="L666">
        <v>126</v>
      </c>
      <c r="M666" t="s">
        <v>7744</v>
      </c>
      <c r="N666" t="s">
        <v>7745</v>
      </c>
      <c r="O666" t="s">
        <v>7697</v>
      </c>
      <c r="P666" t="s">
        <v>7698</v>
      </c>
      <c r="Q666" t="s">
        <v>8011</v>
      </c>
      <c r="R666">
        <v>918</v>
      </c>
      <c r="S666" t="s">
        <v>8680</v>
      </c>
      <c r="T666" t="s">
        <v>7726</v>
      </c>
      <c r="U666">
        <v>1</v>
      </c>
      <c r="V666">
        <v>3</v>
      </c>
      <c r="W666" t="s">
        <v>7702</v>
      </c>
      <c r="X666" t="s">
        <v>370</v>
      </c>
      <c r="Y666" t="s">
        <v>7703</v>
      </c>
      <c r="Z666" t="s">
        <v>9114</v>
      </c>
      <c r="AA666" t="s">
        <v>8013</v>
      </c>
      <c r="AB666" t="s">
        <v>9115</v>
      </c>
    </row>
    <row r="667" spans="1:28">
      <c r="A667" s="241">
        <v>45966</v>
      </c>
      <c r="B667" t="s">
        <v>9116</v>
      </c>
      <c r="C667" t="s">
        <v>7848</v>
      </c>
      <c r="D667" t="s">
        <v>7849</v>
      </c>
      <c r="E667" t="s">
        <v>7850</v>
      </c>
      <c r="F667">
        <v>6</v>
      </c>
      <c r="G667">
        <v>1260.5</v>
      </c>
      <c r="H667">
        <v>0</v>
      </c>
      <c r="I667" s="165">
        <v>7563</v>
      </c>
      <c r="J667" t="s">
        <v>8182</v>
      </c>
      <c r="K667">
        <v>1</v>
      </c>
      <c r="L667">
        <v>126</v>
      </c>
      <c r="M667" t="s">
        <v>7744</v>
      </c>
      <c r="N667" t="s">
        <v>7745</v>
      </c>
      <c r="O667" t="s">
        <v>7697</v>
      </c>
      <c r="P667" t="s">
        <v>7698</v>
      </c>
      <c r="Q667" t="s">
        <v>8011</v>
      </c>
      <c r="R667">
        <v>918</v>
      </c>
      <c r="S667" t="s">
        <v>8680</v>
      </c>
      <c r="T667" t="s">
        <v>7701</v>
      </c>
      <c r="U667">
        <v>1</v>
      </c>
      <c r="V667">
        <v>6</v>
      </c>
      <c r="W667" t="s">
        <v>7702</v>
      </c>
      <c r="X667" t="s">
        <v>585</v>
      </c>
      <c r="Y667" t="s">
        <v>7703</v>
      </c>
      <c r="Z667" t="s">
        <v>9117</v>
      </c>
      <c r="AA667" t="s">
        <v>8013</v>
      </c>
      <c r="AB667" t="s">
        <v>9118</v>
      </c>
    </row>
    <row r="668" spans="1:28">
      <c r="A668" s="241">
        <v>45966</v>
      </c>
      <c r="B668" t="s">
        <v>9119</v>
      </c>
      <c r="C668" t="s">
        <v>7927</v>
      </c>
      <c r="D668" t="s">
        <v>7928</v>
      </c>
      <c r="E668" t="s">
        <v>7929</v>
      </c>
      <c r="F668">
        <v>2</v>
      </c>
      <c r="G668">
        <v>1344.54</v>
      </c>
      <c r="H668">
        <v>0</v>
      </c>
      <c r="I668" s="165">
        <v>2689.08</v>
      </c>
      <c r="J668" t="s">
        <v>7937</v>
      </c>
      <c r="K668">
        <v>1</v>
      </c>
      <c r="L668">
        <v>211</v>
      </c>
      <c r="M668" t="s">
        <v>7938</v>
      </c>
      <c r="N668" t="s">
        <v>7939</v>
      </c>
      <c r="O668" t="s">
        <v>7697</v>
      </c>
      <c r="P668" t="s">
        <v>7698</v>
      </c>
      <c r="Q668" t="s">
        <v>8219</v>
      </c>
      <c r="R668">
        <v>411</v>
      </c>
      <c r="S668" t="s">
        <v>8680</v>
      </c>
      <c r="T668" t="s">
        <v>7701</v>
      </c>
      <c r="U668">
        <v>1</v>
      </c>
      <c r="V668">
        <v>2</v>
      </c>
      <c r="W668" t="s">
        <v>7702</v>
      </c>
      <c r="X668" t="s">
        <v>447</v>
      </c>
      <c r="Y668" t="s">
        <v>7703</v>
      </c>
      <c r="Z668" t="s">
        <v>9120</v>
      </c>
      <c r="AA668" t="s">
        <v>8221</v>
      </c>
      <c r="AB668" t="s">
        <v>9121</v>
      </c>
    </row>
    <row r="669" spans="1:28">
      <c r="A669" s="241">
        <v>45966</v>
      </c>
      <c r="B669" t="s">
        <v>9119</v>
      </c>
      <c r="C669" t="s">
        <v>8590</v>
      </c>
      <c r="D669" t="s">
        <v>8591</v>
      </c>
      <c r="E669" t="s">
        <v>8592</v>
      </c>
      <c r="F669">
        <v>1</v>
      </c>
      <c r="G669">
        <v>35072.400000000001</v>
      </c>
      <c r="H669">
        <v>0</v>
      </c>
      <c r="I669" s="165">
        <v>35072.400000000001</v>
      </c>
      <c r="J669" t="s">
        <v>7937</v>
      </c>
      <c r="K669">
        <v>1</v>
      </c>
      <c r="L669">
        <v>211</v>
      </c>
      <c r="M669" t="s">
        <v>7938</v>
      </c>
      <c r="N669" t="s">
        <v>7939</v>
      </c>
      <c r="O669" t="s">
        <v>7697</v>
      </c>
      <c r="P669" t="s">
        <v>7698</v>
      </c>
      <c r="Q669" t="s">
        <v>8219</v>
      </c>
      <c r="R669">
        <v>411</v>
      </c>
      <c r="S669" t="s">
        <v>8680</v>
      </c>
      <c r="T669" t="s">
        <v>7726</v>
      </c>
      <c r="U669">
        <v>1</v>
      </c>
      <c r="V669">
        <v>1</v>
      </c>
      <c r="W669" t="s">
        <v>7702</v>
      </c>
      <c r="X669" t="s">
        <v>447</v>
      </c>
      <c r="Y669" t="s">
        <v>7703</v>
      </c>
      <c r="Z669" t="s">
        <v>9120</v>
      </c>
      <c r="AA669" t="s">
        <v>8221</v>
      </c>
      <c r="AB669" t="s">
        <v>9121</v>
      </c>
    </row>
    <row r="670" spans="1:28">
      <c r="A670" s="241">
        <v>45966</v>
      </c>
      <c r="B670" t="s">
        <v>9119</v>
      </c>
      <c r="C670" t="s">
        <v>8454</v>
      </c>
      <c r="D670" t="s">
        <v>8455</v>
      </c>
      <c r="E670" t="s">
        <v>8456</v>
      </c>
      <c r="F670">
        <v>12</v>
      </c>
      <c r="G670">
        <v>2016.81</v>
      </c>
      <c r="H670">
        <v>2420.172</v>
      </c>
      <c r="I670" s="165">
        <v>21781.547999999999</v>
      </c>
      <c r="J670" t="s">
        <v>7937</v>
      </c>
      <c r="K670">
        <v>1</v>
      </c>
      <c r="L670">
        <v>211</v>
      </c>
      <c r="M670" t="s">
        <v>7938</v>
      </c>
      <c r="N670" t="s">
        <v>7939</v>
      </c>
      <c r="O670" t="s">
        <v>7697</v>
      </c>
      <c r="P670" t="s">
        <v>7698</v>
      </c>
      <c r="Q670" t="s">
        <v>8219</v>
      </c>
      <c r="R670">
        <v>411</v>
      </c>
      <c r="S670" t="s">
        <v>8680</v>
      </c>
      <c r="T670" t="s">
        <v>7701</v>
      </c>
      <c r="U670">
        <v>1</v>
      </c>
      <c r="V670">
        <v>12</v>
      </c>
      <c r="W670" t="s">
        <v>7702</v>
      </c>
      <c r="X670" t="s">
        <v>447</v>
      </c>
      <c r="Y670" t="s">
        <v>7703</v>
      </c>
      <c r="Z670" t="s">
        <v>9120</v>
      </c>
      <c r="AA670" t="s">
        <v>8221</v>
      </c>
      <c r="AB670" t="s">
        <v>9121</v>
      </c>
    </row>
    <row r="671" spans="1:28">
      <c r="A671" s="241">
        <v>45966</v>
      </c>
      <c r="B671" t="s">
        <v>9122</v>
      </c>
      <c r="C671" t="s">
        <v>7914</v>
      </c>
      <c r="D671" t="s">
        <v>7915</v>
      </c>
      <c r="E671" t="s">
        <v>7916</v>
      </c>
      <c r="F671">
        <v>4</v>
      </c>
      <c r="G671">
        <v>2900.04</v>
      </c>
      <c r="H671">
        <v>0</v>
      </c>
      <c r="I671" s="165">
        <v>11600.16</v>
      </c>
      <c r="J671" t="s">
        <v>7794</v>
      </c>
      <c r="K671">
        <v>1</v>
      </c>
      <c r="L671">
        <v>125</v>
      </c>
      <c r="M671" t="s">
        <v>7724</v>
      </c>
      <c r="N671" t="s">
        <v>7713</v>
      </c>
      <c r="O671" t="s">
        <v>7697</v>
      </c>
      <c r="P671" t="s">
        <v>7698</v>
      </c>
      <c r="Q671" t="s">
        <v>8479</v>
      </c>
      <c r="R671">
        <v>104</v>
      </c>
      <c r="S671" t="s">
        <v>8680</v>
      </c>
      <c r="T671" t="s">
        <v>7726</v>
      </c>
      <c r="U671">
        <v>1</v>
      </c>
      <c r="V671">
        <v>4</v>
      </c>
      <c r="W671" t="s">
        <v>7702</v>
      </c>
      <c r="X671" t="s">
        <v>672</v>
      </c>
      <c r="Y671" t="s">
        <v>7703</v>
      </c>
      <c r="Z671" t="s">
        <v>9123</v>
      </c>
      <c r="AA671" t="s">
        <v>8481</v>
      </c>
      <c r="AB671" t="s">
        <v>9124</v>
      </c>
    </row>
    <row r="672" spans="1:28">
      <c r="A672" s="241">
        <v>45966</v>
      </c>
      <c r="B672" t="s">
        <v>9122</v>
      </c>
      <c r="C672" t="s">
        <v>7733</v>
      </c>
      <c r="D672" t="s">
        <v>7734</v>
      </c>
      <c r="E672" t="s">
        <v>7735</v>
      </c>
      <c r="F672">
        <v>4</v>
      </c>
      <c r="G672">
        <v>1344.54</v>
      </c>
      <c r="H672">
        <v>0</v>
      </c>
      <c r="I672" s="165">
        <v>5378.16</v>
      </c>
      <c r="J672" t="s">
        <v>7794</v>
      </c>
      <c r="K672">
        <v>1</v>
      </c>
      <c r="L672">
        <v>125</v>
      </c>
      <c r="M672" t="s">
        <v>7724</v>
      </c>
      <c r="N672" t="s">
        <v>7713</v>
      </c>
      <c r="O672" t="s">
        <v>7697</v>
      </c>
      <c r="P672" t="s">
        <v>7698</v>
      </c>
      <c r="Q672" t="s">
        <v>8479</v>
      </c>
      <c r="R672">
        <v>104</v>
      </c>
      <c r="S672" t="s">
        <v>8680</v>
      </c>
      <c r="T672" t="s">
        <v>7701</v>
      </c>
      <c r="U672">
        <v>1</v>
      </c>
      <c r="V672">
        <v>4</v>
      </c>
      <c r="W672" t="s">
        <v>7702</v>
      </c>
      <c r="X672" t="s">
        <v>672</v>
      </c>
      <c r="Y672" t="s">
        <v>7703</v>
      </c>
      <c r="Z672" t="s">
        <v>9123</v>
      </c>
      <c r="AA672" t="s">
        <v>8481</v>
      </c>
      <c r="AB672" t="s">
        <v>9124</v>
      </c>
    </row>
    <row r="673" spans="1:28">
      <c r="A673" s="241">
        <v>45966</v>
      </c>
      <c r="B673" t="s">
        <v>9122</v>
      </c>
      <c r="C673" t="s">
        <v>7848</v>
      </c>
      <c r="D673" t="s">
        <v>7849</v>
      </c>
      <c r="E673" t="s">
        <v>7850</v>
      </c>
      <c r="F673">
        <v>4</v>
      </c>
      <c r="G673">
        <v>1260.5</v>
      </c>
      <c r="H673">
        <v>0</v>
      </c>
      <c r="I673" s="165">
        <v>5042</v>
      </c>
      <c r="J673" t="s">
        <v>7794</v>
      </c>
      <c r="K673">
        <v>1</v>
      </c>
      <c r="L673">
        <v>125</v>
      </c>
      <c r="M673" t="s">
        <v>7724</v>
      </c>
      <c r="N673" t="s">
        <v>7713</v>
      </c>
      <c r="O673" t="s">
        <v>7697</v>
      </c>
      <c r="P673" t="s">
        <v>7698</v>
      </c>
      <c r="Q673" t="s">
        <v>8479</v>
      </c>
      <c r="R673">
        <v>104</v>
      </c>
      <c r="S673" t="s">
        <v>8680</v>
      </c>
      <c r="T673" t="s">
        <v>7701</v>
      </c>
      <c r="U673">
        <v>1</v>
      </c>
      <c r="V673">
        <v>4</v>
      </c>
      <c r="W673" t="s">
        <v>7702</v>
      </c>
      <c r="X673" t="s">
        <v>672</v>
      </c>
      <c r="Y673" t="s">
        <v>7703</v>
      </c>
      <c r="Z673" t="s">
        <v>9123</v>
      </c>
      <c r="AA673" t="s">
        <v>8481</v>
      </c>
      <c r="AB673" t="s">
        <v>9124</v>
      </c>
    </row>
    <row r="674" spans="1:28">
      <c r="A674" s="241">
        <v>45966</v>
      </c>
      <c r="B674" t="s">
        <v>9125</v>
      </c>
      <c r="C674" t="s">
        <v>7806</v>
      </c>
      <c r="D674" t="s">
        <v>7807</v>
      </c>
      <c r="E674" t="s">
        <v>7808</v>
      </c>
      <c r="F674">
        <v>1</v>
      </c>
      <c r="G674">
        <v>11732.05</v>
      </c>
      <c r="H674">
        <v>0</v>
      </c>
      <c r="I674" s="165">
        <v>11732.05</v>
      </c>
      <c r="J674" t="s">
        <v>7757</v>
      </c>
      <c r="K674">
        <v>1</v>
      </c>
      <c r="L674">
        <v>1</v>
      </c>
      <c r="M674" t="s">
        <v>7767</v>
      </c>
      <c r="N674" t="s">
        <v>7713</v>
      </c>
      <c r="O674" t="s">
        <v>7697</v>
      </c>
      <c r="P674" t="s">
        <v>7698</v>
      </c>
      <c r="Q674" t="s">
        <v>8549</v>
      </c>
      <c r="R674">
        <v>110</v>
      </c>
      <c r="S674" t="s">
        <v>8680</v>
      </c>
      <c r="T674" t="s">
        <v>7811</v>
      </c>
      <c r="U674">
        <v>1</v>
      </c>
      <c r="V674">
        <v>1</v>
      </c>
      <c r="W674" t="s">
        <v>7702</v>
      </c>
      <c r="X674" t="s">
        <v>9126</v>
      </c>
      <c r="Y674" t="s">
        <v>7703</v>
      </c>
      <c r="Z674" t="s">
        <v>9127</v>
      </c>
      <c r="AA674" t="s">
        <v>8552</v>
      </c>
      <c r="AB674" t="s">
        <v>9128</v>
      </c>
    </row>
    <row r="675" spans="1:28">
      <c r="A675" s="241">
        <v>45966</v>
      </c>
      <c r="B675" t="s">
        <v>9125</v>
      </c>
      <c r="C675" t="s">
        <v>7787</v>
      </c>
      <c r="D675" t="s">
        <v>7788</v>
      </c>
      <c r="E675" t="s">
        <v>7789</v>
      </c>
      <c r="F675">
        <v>4</v>
      </c>
      <c r="G675">
        <v>3025.21</v>
      </c>
      <c r="H675">
        <v>0</v>
      </c>
      <c r="I675" s="165">
        <v>12100.84</v>
      </c>
      <c r="J675" t="s">
        <v>7757</v>
      </c>
      <c r="K675">
        <v>1</v>
      </c>
      <c r="L675">
        <v>1</v>
      </c>
      <c r="M675" t="s">
        <v>7767</v>
      </c>
      <c r="N675" t="s">
        <v>7713</v>
      </c>
      <c r="O675" t="s">
        <v>7697</v>
      </c>
      <c r="P675" t="s">
        <v>7698</v>
      </c>
      <c r="Q675" t="s">
        <v>8549</v>
      </c>
      <c r="R675">
        <v>110</v>
      </c>
      <c r="S675" t="s">
        <v>8680</v>
      </c>
      <c r="T675" t="s">
        <v>7715</v>
      </c>
      <c r="U675">
        <v>1</v>
      </c>
      <c r="V675">
        <v>4</v>
      </c>
      <c r="W675" t="s">
        <v>7702</v>
      </c>
      <c r="X675" t="s">
        <v>9126</v>
      </c>
      <c r="Y675" t="s">
        <v>7703</v>
      </c>
      <c r="Z675" t="s">
        <v>9127</v>
      </c>
      <c r="AA675" t="s">
        <v>8552</v>
      </c>
      <c r="AB675" t="s">
        <v>9128</v>
      </c>
    </row>
    <row r="676" spans="1:28">
      <c r="A676" s="241">
        <v>45966</v>
      </c>
      <c r="B676" t="s">
        <v>9125</v>
      </c>
      <c r="C676" t="s">
        <v>7883</v>
      </c>
      <c r="D676" t="s">
        <v>7884</v>
      </c>
      <c r="E676" t="s">
        <v>7885</v>
      </c>
      <c r="F676">
        <v>4</v>
      </c>
      <c r="G676">
        <v>3025.21</v>
      </c>
      <c r="H676">
        <v>0</v>
      </c>
      <c r="I676" s="165">
        <v>12100.84</v>
      </c>
      <c r="J676" t="s">
        <v>7757</v>
      </c>
      <c r="K676">
        <v>1</v>
      </c>
      <c r="L676">
        <v>1</v>
      </c>
      <c r="M676" t="s">
        <v>7767</v>
      </c>
      <c r="N676" t="s">
        <v>7713</v>
      </c>
      <c r="O676" t="s">
        <v>7697</v>
      </c>
      <c r="P676" t="s">
        <v>7698</v>
      </c>
      <c r="Q676" t="s">
        <v>8549</v>
      </c>
      <c r="R676">
        <v>110</v>
      </c>
      <c r="S676" t="s">
        <v>8680</v>
      </c>
      <c r="T676" t="s">
        <v>7715</v>
      </c>
      <c r="U676">
        <v>1</v>
      </c>
      <c r="V676">
        <v>4</v>
      </c>
      <c r="W676" t="s">
        <v>7702</v>
      </c>
      <c r="X676" t="s">
        <v>9126</v>
      </c>
      <c r="Y676" t="s">
        <v>7703</v>
      </c>
      <c r="Z676" t="s">
        <v>9127</v>
      </c>
      <c r="AA676" t="s">
        <v>8552</v>
      </c>
      <c r="AB676" t="s">
        <v>9128</v>
      </c>
    </row>
    <row r="677" spans="1:28">
      <c r="A677" s="241">
        <v>45966</v>
      </c>
      <c r="B677" t="s">
        <v>9129</v>
      </c>
      <c r="C677" t="s">
        <v>7740</v>
      </c>
      <c r="D677" t="s">
        <v>7741</v>
      </c>
      <c r="E677" t="s">
        <v>7742</v>
      </c>
      <c r="F677">
        <v>6</v>
      </c>
      <c r="G677">
        <v>3562.19</v>
      </c>
      <c r="H677">
        <v>0</v>
      </c>
      <c r="I677" s="165">
        <v>21373.14</v>
      </c>
      <c r="J677" t="s">
        <v>7842</v>
      </c>
      <c r="K677">
        <v>1</v>
      </c>
      <c r="L677">
        <v>126</v>
      </c>
      <c r="M677" t="s">
        <v>7744</v>
      </c>
      <c r="N677" t="s">
        <v>7745</v>
      </c>
      <c r="O677" t="s">
        <v>7697</v>
      </c>
      <c r="P677" t="s">
        <v>7698</v>
      </c>
      <c r="Q677" t="s">
        <v>8467</v>
      </c>
      <c r="R677">
        <v>921</v>
      </c>
      <c r="S677" t="s">
        <v>8680</v>
      </c>
      <c r="T677" t="s">
        <v>7715</v>
      </c>
      <c r="U677">
        <v>1</v>
      </c>
      <c r="V677">
        <v>6</v>
      </c>
      <c r="W677" t="s">
        <v>7702</v>
      </c>
      <c r="X677" t="s">
        <v>533</v>
      </c>
      <c r="Y677" t="s">
        <v>7703</v>
      </c>
      <c r="Z677" t="s">
        <v>9130</v>
      </c>
      <c r="AA677" t="s">
        <v>8470</v>
      </c>
      <c r="AB677" t="s">
        <v>9131</v>
      </c>
    </row>
    <row r="678" spans="1:28">
      <c r="A678" s="241">
        <v>45966</v>
      </c>
      <c r="B678" t="s">
        <v>9132</v>
      </c>
      <c r="C678" t="s">
        <v>7778</v>
      </c>
      <c r="D678" t="s">
        <v>7779</v>
      </c>
      <c r="E678" t="s">
        <v>7780</v>
      </c>
      <c r="F678">
        <v>3</v>
      </c>
      <c r="G678">
        <v>2668.75</v>
      </c>
      <c r="H678">
        <v>0</v>
      </c>
      <c r="I678" s="165">
        <v>8006.25</v>
      </c>
      <c r="J678" t="s">
        <v>7842</v>
      </c>
      <c r="K678">
        <v>1</v>
      </c>
      <c r="L678">
        <v>126</v>
      </c>
      <c r="M678" t="s">
        <v>7744</v>
      </c>
      <c r="N678" t="s">
        <v>7745</v>
      </c>
      <c r="O678" t="s">
        <v>7697</v>
      </c>
      <c r="P678" t="s">
        <v>7698</v>
      </c>
      <c r="Q678" t="s">
        <v>8290</v>
      </c>
      <c r="R678">
        <v>907</v>
      </c>
      <c r="S678" t="s">
        <v>8680</v>
      </c>
      <c r="T678" t="s">
        <v>7701</v>
      </c>
      <c r="U678">
        <v>1</v>
      </c>
      <c r="V678">
        <v>3</v>
      </c>
      <c r="W678" t="s">
        <v>7702</v>
      </c>
      <c r="X678" t="s">
        <v>448</v>
      </c>
      <c r="Y678" t="s">
        <v>7703</v>
      </c>
      <c r="Z678" t="s">
        <v>9133</v>
      </c>
      <c r="AA678" t="s">
        <v>8292</v>
      </c>
      <c r="AB678" t="s">
        <v>9134</v>
      </c>
    </row>
    <row r="679" spans="1:28">
      <c r="A679" s="241">
        <v>45966</v>
      </c>
      <c r="B679" t="s">
        <v>9135</v>
      </c>
      <c r="C679" t="s">
        <v>7860</v>
      </c>
      <c r="D679" t="s">
        <v>7861</v>
      </c>
      <c r="E679" t="s">
        <v>7862</v>
      </c>
      <c r="F679">
        <v>5</v>
      </c>
      <c r="G679">
        <v>866.2</v>
      </c>
      <c r="H679">
        <v>0</v>
      </c>
      <c r="I679" s="165">
        <v>4331</v>
      </c>
      <c r="J679" t="s">
        <v>7842</v>
      </c>
      <c r="K679">
        <v>1</v>
      </c>
      <c r="L679">
        <v>126</v>
      </c>
      <c r="M679" t="s">
        <v>7744</v>
      </c>
      <c r="N679" t="s">
        <v>7745</v>
      </c>
      <c r="O679" t="s">
        <v>7697</v>
      </c>
      <c r="P679" t="s">
        <v>7698</v>
      </c>
      <c r="Q679" t="s">
        <v>8290</v>
      </c>
      <c r="R679">
        <v>907</v>
      </c>
      <c r="S679" t="s">
        <v>8680</v>
      </c>
      <c r="T679" t="s">
        <v>7701</v>
      </c>
      <c r="U679">
        <v>1</v>
      </c>
      <c r="V679">
        <v>5</v>
      </c>
      <c r="W679" t="s">
        <v>7702</v>
      </c>
      <c r="X679" t="s">
        <v>472</v>
      </c>
      <c r="Y679" t="s">
        <v>7703</v>
      </c>
      <c r="Z679" t="s">
        <v>9136</v>
      </c>
      <c r="AA679" t="s">
        <v>8292</v>
      </c>
      <c r="AB679" t="s">
        <v>9137</v>
      </c>
    </row>
    <row r="680" spans="1:28">
      <c r="A680" s="241">
        <v>45966</v>
      </c>
      <c r="B680" t="s">
        <v>9138</v>
      </c>
      <c r="C680" t="s">
        <v>7848</v>
      </c>
      <c r="D680" t="s">
        <v>7849</v>
      </c>
      <c r="E680" t="s">
        <v>7850</v>
      </c>
      <c r="F680">
        <v>6</v>
      </c>
      <c r="G680">
        <v>1260.5</v>
      </c>
      <c r="H680">
        <v>0</v>
      </c>
      <c r="I680" s="165">
        <v>7563</v>
      </c>
      <c r="J680" t="s">
        <v>8166</v>
      </c>
      <c r="K680">
        <v>1</v>
      </c>
      <c r="L680">
        <v>126</v>
      </c>
      <c r="M680" t="s">
        <v>7744</v>
      </c>
      <c r="N680" t="s">
        <v>7745</v>
      </c>
      <c r="O680" t="s">
        <v>7697</v>
      </c>
      <c r="P680" t="s">
        <v>7698</v>
      </c>
      <c r="Q680" t="s">
        <v>8224</v>
      </c>
      <c r="R680">
        <v>923</v>
      </c>
      <c r="S680" t="s">
        <v>8680</v>
      </c>
      <c r="T680" t="s">
        <v>7701</v>
      </c>
      <c r="U680">
        <v>1</v>
      </c>
      <c r="V680">
        <v>6</v>
      </c>
      <c r="W680" t="s">
        <v>7702</v>
      </c>
      <c r="X680" t="s">
        <v>476</v>
      </c>
      <c r="Y680" t="s">
        <v>7703</v>
      </c>
      <c r="Z680" t="s">
        <v>9139</v>
      </c>
      <c r="AA680" t="s">
        <v>8226</v>
      </c>
      <c r="AB680" t="s">
        <v>9140</v>
      </c>
    </row>
    <row r="681" spans="1:28">
      <c r="A681" s="241">
        <v>45966</v>
      </c>
      <c r="B681" t="s">
        <v>9138</v>
      </c>
      <c r="C681" t="s">
        <v>7875</v>
      </c>
      <c r="D681" t="s">
        <v>7876</v>
      </c>
      <c r="E681" t="s">
        <v>7877</v>
      </c>
      <c r="F681">
        <v>4</v>
      </c>
      <c r="G681">
        <v>1218.49</v>
      </c>
      <c r="H681">
        <v>0</v>
      </c>
      <c r="I681" s="165">
        <v>4873.96</v>
      </c>
      <c r="J681" t="s">
        <v>8166</v>
      </c>
      <c r="K681">
        <v>1</v>
      </c>
      <c r="L681">
        <v>126</v>
      </c>
      <c r="M681" t="s">
        <v>7744</v>
      </c>
      <c r="N681" t="s">
        <v>7745</v>
      </c>
      <c r="O681" t="s">
        <v>7697</v>
      </c>
      <c r="P681" t="s">
        <v>7698</v>
      </c>
      <c r="Q681" t="s">
        <v>8224</v>
      </c>
      <c r="R681">
        <v>923</v>
      </c>
      <c r="S681" t="s">
        <v>8680</v>
      </c>
      <c r="T681" t="s">
        <v>7701</v>
      </c>
      <c r="U681">
        <v>1</v>
      </c>
      <c r="V681">
        <v>4</v>
      </c>
      <c r="W681" t="s">
        <v>7702</v>
      </c>
      <c r="X681" t="s">
        <v>476</v>
      </c>
      <c r="Y681" t="s">
        <v>7703</v>
      </c>
      <c r="Z681" t="s">
        <v>9139</v>
      </c>
      <c r="AA681" t="s">
        <v>8226</v>
      </c>
      <c r="AB681" t="s">
        <v>9140</v>
      </c>
    </row>
    <row r="682" spans="1:28">
      <c r="A682" s="241">
        <v>45966</v>
      </c>
      <c r="B682" t="s">
        <v>9138</v>
      </c>
      <c r="C682" t="s">
        <v>7880</v>
      </c>
      <c r="D682" t="s">
        <v>7881</v>
      </c>
      <c r="E682" t="s">
        <v>7882</v>
      </c>
      <c r="F682">
        <v>4</v>
      </c>
      <c r="G682">
        <v>1543</v>
      </c>
      <c r="H682">
        <v>0</v>
      </c>
      <c r="I682" s="165">
        <v>6172</v>
      </c>
      <c r="J682" t="s">
        <v>8166</v>
      </c>
      <c r="K682">
        <v>1</v>
      </c>
      <c r="L682">
        <v>126</v>
      </c>
      <c r="M682" t="s">
        <v>7744</v>
      </c>
      <c r="N682" t="s">
        <v>7745</v>
      </c>
      <c r="O682" t="s">
        <v>7697</v>
      </c>
      <c r="P682" t="s">
        <v>7698</v>
      </c>
      <c r="Q682" t="s">
        <v>8224</v>
      </c>
      <c r="R682">
        <v>923</v>
      </c>
      <c r="S682" t="s">
        <v>8680</v>
      </c>
      <c r="T682" t="s">
        <v>7701</v>
      </c>
      <c r="U682">
        <v>1</v>
      </c>
      <c r="V682">
        <v>4</v>
      </c>
      <c r="W682" t="s">
        <v>7702</v>
      </c>
      <c r="X682" t="s">
        <v>476</v>
      </c>
      <c r="Y682" t="s">
        <v>7703</v>
      </c>
      <c r="Z682" t="s">
        <v>9139</v>
      </c>
      <c r="AA682" t="s">
        <v>8226</v>
      </c>
      <c r="AB682" t="s">
        <v>9140</v>
      </c>
    </row>
    <row r="683" spans="1:28">
      <c r="A683" s="241">
        <v>45966</v>
      </c>
      <c r="B683" t="s">
        <v>9138</v>
      </c>
      <c r="C683" t="s">
        <v>7778</v>
      </c>
      <c r="D683" t="s">
        <v>7779</v>
      </c>
      <c r="E683" t="s">
        <v>7780</v>
      </c>
      <c r="F683">
        <v>4</v>
      </c>
      <c r="G683">
        <v>2668.75</v>
      </c>
      <c r="H683">
        <v>0</v>
      </c>
      <c r="I683" s="165">
        <v>10675</v>
      </c>
      <c r="J683" t="s">
        <v>8166</v>
      </c>
      <c r="K683">
        <v>1</v>
      </c>
      <c r="L683">
        <v>126</v>
      </c>
      <c r="M683" t="s">
        <v>7744</v>
      </c>
      <c r="N683" t="s">
        <v>7745</v>
      </c>
      <c r="O683" t="s">
        <v>7697</v>
      </c>
      <c r="P683" t="s">
        <v>7698</v>
      </c>
      <c r="Q683" t="s">
        <v>8224</v>
      </c>
      <c r="R683">
        <v>923</v>
      </c>
      <c r="S683" t="s">
        <v>8680</v>
      </c>
      <c r="T683" t="s">
        <v>7701</v>
      </c>
      <c r="U683">
        <v>1</v>
      </c>
      <c r="V683">
        <v>4</v>
      </c>
      <c r="W683" t="s">
        <v>7702</v>
      </c>
      <c r="X683" t="s">
        <v>476</v>
      </c>
      <c r="Y683" t="s">
        <v>7703</v>
      </c>
      <c r="Z683" t="s">
        <v>9139</v>
      </c>
      <c r="AA683" t="s">
        <v>8226</v>
      </c>
      <c r="AB683" t="s">
        <v>9140</v>
      </c>
    </row>
    <row r="684" spans="1:28">
      <c r="A684" s="241">
        <v>45966</v>
      </c>
      <c r="B684" t="s">
        <v>9141</v>
      </c>
      <c r="C684" t="s">
        <v>7733</v>
      </c>
      <c r="D684" t="s">
        <v>7734</v>
      </c>
      <c r="E684" t="s">
        <v>7735</v>
      </c>
      <c r="F684">
        <v>6</v>
      </c>
      <c r="G684">
        <v>1344.54</v>
      </c>
      <c r="H684">
        <v>0</v>
      </c>
      <c r="I684" s="165">
        <v>8067.24</v>
      </c>
      <c r="J684" t="s">
        <v>7945</v>
      </c>
      <c r="K684">
        <v>1</v>
      </c>
      <c r="L684">
        <v>155</v>
      </c>
      <c r="M684" t="s">
        <v>7946</v>
      </c>
      <c r="N684" t="s">
        <v>7696</v>
      </c>
      <c r="O684" t="s">
        <v>7697</v>
      </c>
      <c r="P684" t="s">
        <v>7698</v>
      </c>
      <c r="Q684" t="s">
        <v>9142</v>
      </c>
      <c r="R684">
        <v>712</v>
      </c>
      <c r="S684" t="s">
        <v>8680</v>
      </c>
      <c r="T684" t="s">
        <v>7701</v>
      </c>
      <c r="U684">
        <v>1</v>
      </c>
      <c r="V684">
        <v>6</v>
      </c>
      <c r="W684" t="s">
        <v>7702</v>
      </c>
      <c r="X684" t="s">
        <v>521</v>
      </c>
      <c r="Y684" t="s">
        <v>7703</v>
      </c>
      <c r="Z684" t="s">
        <v>9143</v>
      </c>
      <c r="AA684" t="s">
        <v>9144</v>
      </c>
      <c r="AB684" t="s">
        <v>9145</v>
      </c>
    </row>
    <row r="685" spans="1:28">
      <c r="A685" s="241">
        <v>45966</v>
      </c>
      <c r="B685" t="s">
        <v>9141</v>
      </c>
      <c r="C685" t="s">
        <v>7784</v>
      </c>
      <c r="D685" t="s">
        <v>7785</v>
      </c>
      <c r="E685" t="s">
        <v>7786</v>
      </c>
      <c r="F685">
        <v>2</v>
      </c>
      <c r="G685">
        <v>3025.21</v>
      </c>
      <c r="H685">
        <v>0</v>
      </c>
      <c r="I685" s="165">
        <v>6050.42</v>
      </c>
      <c r="J685" t="s">
        <v>7945</v>
      </c>
      <c r="K685">
        <v>1</v>
      </c>
      <c r="L685">
        <v>155</v>
      </c>
      <c r="M685" t="s">
        <v>7946</v>
      </c>
      <c r="N685" t="s">
        <v>7696</v>
      </c>
      <c r="O685" t="s">
        <v>7697</v>
      </c>
      <c r="P685" t="s">
        <v>7698</v>
      </c>
      <c r="Q685" t="s">
        <v>9142</v>
      </c>
      <c r="R685">
        <v>712</v>
      </c>
      <c r="S685" t="s">
        <v>8680</v>
      </c>
      <c r="T685" t="s">
        <v>7715</v>
      </c>
      <c r="U685">
        <v>1</v>
      </c>
      <c r="V685">
        <v>2</v>
      </c>
      <c r="W685" t="s">
        <v>7702</v>
      </c>
      <c r="X685" t="s">
        <v>521</v>
      </c>
      <c r="Y685" t="s">
        <v>7703</v>
      </c>
      <c r="Z685" t="s">
        <v>9143</v>
      </c>
      <c r="AA685" t="s">
        <v>9144</v>
      </c>
      <c r="AB685" t="s">
        <v>9145</v>
      </c>
    </row>
    <row r="686" spans="1:28">
      <c r="A686" s="241">
        <v>45966</v>
      </c>
      <c r="B686" t="s">
        <v>9146</v>
      </c>
      <c r="C686" t="s">
        <v>7730</v>
      </c>
      <c r="D686" t="s">
        <v>7731</v>
      </c>
      <c r="E686" t="s">
        <v>7732</v>
      </c>
      <c r="F686">
        <v>1</v>
      </c>
      <c r="G686">
        <v>8991.6</v>
      </c>
      <c r="H686">
        <v>449.58</v>
      </c>
      <c r="I686" s="165">
        <v>8542.02</v>
      </c>
      <c r="J686" t="s">
        <v>7842</v>
      </c>
      <c r="K686">
        <v>1</v>
      </c>
      <c r="L686">
        <v>126</v>
      </c>
      <c r="M686" t="s">
        <v>7744</v>
      </c>
      <c r="N686" t="s">
        <v>7745</v>
      </c>
      <c r="O686" t="s">
        <v>7697</v>
      </c>
      <c r="P686" t="s">
        <v>7698</v>
      </c>
      <c r="Q686" t="s">
        <v>8290</v>
      </c>
      <c r="R686">
        <v>907</v>
      </c>
      <c r="S686" t="s">
        <v>8680</v>
      </c>
      <c r="T686" t="s">
        <v>7715</v>
      </c>
      <c r="U686">
        <v>1</v>
      </c>
      <c r="V686">
        <v>1</v>
      </c>
      <c r="W686" t="s">
        <v>7702</v>
      </c>
      <c r="X686" t="s">
        <v>587</v>
      </c>
      <c r="Y686" t="s">
        <v>7703</v>
      </c>
      <c r="Z686" t="s">
        <v>9147</v>
      </c>
      <c r="AA686" t="s">
        <v>8292</v>
      </c>
      <c r="AB686" t="s">
        <v>9148</v>
      </c>
    </row>
    <row r="687" spans="1:28">
      <c r="A687" s="241">
        <v>45966</v>
      </c>
      <c r="B687" t="s">
        <v>9149</v>
      </c>
      <c r="C687" t="s">
        <v>7822</v>
      </c>
      <c r="D687" t="s">
        <v>7823</v>
      </c>
      <c r="E687" t="s">
        <v>7824</v>
      </c>
      <c r="F687">
        <v>6</v>
      </c>
      <c r="G687">
        <v>3025.21</v>
      </c>
      <c r="H687">
        <v>0</v>
      </c>
      <c r="I687" s="165">
        <v>18151.259999999998</v>
      </c>
      <c r="J687" t="s">
        <v>7743</v>
      </c>
      <c r="K687">
        <v>1</v>
      </c>
      <c r="L687">
        <v>126</v>
      </c>
      <c r="M687" t="s">
        <v>7744</v>
      </c>
      <c r="N687" t="s">
        <v>7745</v>
      </c>
      <c r="O687" t="s">
        <v>7697</v>
      </c>
      <c r="P687" t="s">
        <v>7698</v>
      </c>
      <c r="Q687" t="s">
        <v>8055</v>
      </c>
      <c r="R687">
        <v>945</v>
      </c>
      <c r="S687" t="s">
        <v>8680</v>
      </c>
      <c r="T687" t="s">
        <v>7715</v>
      </c>
      <c r="U687">
        <v>1</v>
      </c>
      <c r="V687">
        <v>6</v>
      </c>
      <c r="W687" t="s">
        <v>7702</v>
      </c>
      <c r="X687" t="s">
        <v>650</v>
      </c>
      <c r="Y687" t="s">
        <v>7703</v>
      </c>
      <c r="Z687" t="s">
        <v>9150</v>
      </c>
      <c r="AA687" t="s">
        <v>8058</v>
      </c>
      <c r="AB687" t="s">
        <v>9151</v>
      </c>
    </row>
    <row r="688" spans="1:28">
      <c r="A688" s="241">
        <v>45966</v>
      </c>
      <c r="B688" t="s">
        <v>9149</v>
      </c>
      <c r="C688" t="s">
        <v>7979</v>
      </c>
      <c r="D688" t="s">
        <v>7980</v>
      </c>
      <c r="E688" t="s">
        <v>7981</v>
      </c>
      <c r="F688">
        <v>3</v>
      </c>
      <c r="G688">
        <v>2647.06</v>
      </c>
      <c r="H688">
        <v>0</v>
      </c>
      <c r="I688" s="165">
        <v>7941.18</v>
      </c>
      <c r="J688" t="s">
        <v>7743</v>
      </c>
      <c r="K688">
        <v>1</v>
      </c>
      <c r="L688">
        <v>126</v>
      </c>
      <c r="M688" t="s">
        <v>7744</v>
      </c>
      <c r="N688" t="s">
        <v>7745</v>
      </c>
      <c r="O688" t="s">
        <v>7697</v>
      </c>
      <c r="P688" t="s">
        <v>7698</v>
      </c>
      <c r="Q688" t="s">
        <v>8055</v>
      </c>
      <c r="R688">
        <v>945</v>
      </c>
      <c r="S688" t="s">
        <v>8680</v>
      </c>
      <c r="T688" t="s">
        <v>7715</v>
      </c>
      <c r="U688">
        <v>1</v>
      </c>
      <c r="V688">
        <v>3</v>
      </c>
      <c r="W688" t="s">
        <v>7702</v>
      </c>
      <c r="X688" t="s">
        <v>650</v>
      </c>
      <c r="Y688" t="s">
        <v>7703</v>
      </c>
      <c r="Z688" t="s">
        <v>9150</v>
      </c>
      <c r="AA688" t="s">
        <v>8058</v>
      </c>
      <c r="AB688" t="s">
        <v>9151</v>
      </c>
    </row>
    <row r="689" spans="1:28">
      <c r="A689" s="241">
        <v>45966</v>
      </c>
      <c r="B689" t="s">
        <v>9149</v>
      </c>
      <c r="C689" t="s">
        <v>7839</v>
      </c>
      <c r="D689" t="s">
        <v>7840</v>
      </c>
      <c r="E689" t="s">
        <v>7841</v>
      </c>
      <c r="F689">
        <v>3</v>
      </c>
      <c r="G689">
        <v>2645.48</v>
      </c>
      <c r="H689">
        <v>0</v>
      </c>
      <c r="I689" s="165">
        <v>7936.44</v>
      </c>
      <c r="J689" t="s">
        <v>7743</v>
      </c>
      <c r="K689">
        <v>1</v>
      </c>
      <c r="L689">
        <v>126</v>
      </c>
      <c r="M689" t="s">
        <v>7744</v>
      </c>
      <c r="N689" t="s">
        <v>7745</v>
      </c>
      <c r="O689" t="s">
        <v>7697</v>
      </c>
      <c r="P689" t="s">
        <v>7698</v>
      </c>
      <c r="Q689" t="s">
        <v>8055</v>
      </c>
      <c r="R689">
        <v>945</v>
      </c>
      <c r="S689" t="s">
        <v>8680</v>
      </c>
      <c r="T689" t="s">
        <v>7715</v>
      </c>
      <c r="U689">
        <v>1</v>
      </c>
      <c r="V689">
        <v>3</v>
      </c>
      <c r="W689" t="s">
        <v>7702</v>
      </c>
      <c r="X689" t="s">
        <v>650</v>
      </c>
      <c r="Y689" t="s">
        <v>7703</v>
      </c>
      <c r="Z689" t="s">
        <v>9150</v>
      </c>
      <c r="AA689" t="s">
        <v>8058</v>
      </c>
      <c r="AB689" t="s">
        <v>9151</v>
      </c>
    </row>
    <row r="690" spans="1:28">
      <c r="A690" s="241">
        <v>45966</v>
      </c>
      <c r="B690" t="s">
        <v>9152</v>
      </c>
      <c r="C690" t="s">
        <v>7791</v>
      </c>
      <c r="D690" t="s">
        <v>7792</v>
      </c>
      <c r="E690" t="s">
        <v>7793</v>
      </c>
      <c r="F690">
        <v>3</v>
      </c>
      <c r="G690">
        <v>870</v>
      </c>
      <c r="H690">
        <v>0</v>
      </c>
      <c r="I690" s="165">
        <v>2610</v>
      </c>
      <c r="J690" t="s">
        <v>7766</v>
      </c>
      <c r="K690">
        <v>1</v>
      </c>
      <c r="L690">
        <v>125</v>
      </c>
      <c r="M690" t="s">
        <v>7724</v>
      </c>
      <c r="N690" t="s">
        <v>7713</v>
      </c>
      <c r="O690" t="s">
        <v>7697</v>
      </c>
      <c r="P690" t="s">
        <v>7698</v>
      </c>
      <c r="Q690" t="s">
        <v>8616</v>
      </c>
      <c r="R690">
        <v>111</v>
      </c>
      <c r="S690" t="s">
        <v>8680</v>
      </c>
      <c r="T690" t="s">
        <v>7701</v>
      </c>
      <c r="U690">
        <v>1</v>
      </c>
      <c r="V690">
        <v>3</v>
      </c>
      <c r="W690" t="s">
        <v>7702</v>
      </c>
      <c r="X690" t="s">
        <v>489</v>
      </c>
      <c r="Y690" t="s">
        <v>7703</v>
      </c>
      <c r="Z690" t="s">
        <v>9153</v>
      </c>
      <c r="AA690" t="s">
        <v>8618</v>
      </c>
      <c r="AB690" t="s">
        <v>9154</v>
      </c>
    </row>
    <row r="691" spans="1:28">
      <c r="A691" s="241">
        <v>45966</v>
      </c>
      <c r="B691" t="s">
        <v>9155</v>
      </c>
      <c r="C691" t="s">
        <v>7875</v>
      </c>
      <c r="D691" t="s">
        <v>7876</v>
      </c>
      <c r="E691" t="s">
        <v>7877</v>
      </c>
      <c r="F691">
        <v>2</v>
      </c>
      <c r="G691">
        <v>1218.49</v>
      </c>
      <c r="H691">
        <v>0</v>
      </c>
      <c r="I691" s="165">
        <v>2436.98</v>
      </c>
      <c r="J691" t="s">
        <v>7743</v>
      </c>
      <c r="K691">
        <v>1</v>
      </c>
      <c r="L691">
        <v>126</v>
      </c>
      <c r="M691" t="s">
        <v>7744</v>
      </c>
      <c r="N691" t="s">
        <v>7745</v>
      </c>
      <c r="O691" t="s">
        <v>7697</v>
      </c>
      <c r="P691" t="s">
        <v>7698</v>
      </c>
      <c r="Q691" t="s">
        <v>8055</v>
      </c>
      <c r="R691">
        <v>945</v>
      </c>
      <c r="S691" t="s">
        <v>8680</v>
      </c>
      <c r="T691" t="s">
        <v>7701</v>
      </c>
      <c r="U691">
        <v>1</v>
      </c>
      <c r="V691">
        <v>2</v>
      </c>
      <c r="W691" t="s">
        <v>7702</v>
      </c>
      <c r="X691" t="s">
        <v>539</v>
      </c>
      <c r="Y691" t="s">
        <v>7703</v>
      </c>
      <c r="Z691" t="s">
        <v>9156</v>
      </c>
      <c r="AA691" t="s">
        <v>8058</v>
      </c>
      <c r="AB691" t="s">
        <v>9157</v>
      </c>
    </row>
    <row r="692" spans="1:28">
      <c r="A692" s="241">
        <v>45966</v>
      </c>
      <c r="B692" t="s">
        <v>9155</v>
      </c>
      <c r="C692" t="s">
        <v>7778</v>
      </c>
      <c r="D692" t="s">
        <v>7779</v>
      </c>
      <c r="E692" t="s">
        <v>7780</v>
      </c>
      <c r="F692">
        <v>2</v>
      </c>
      <c r="G692">
        <v>2668.75</v>
      </c>
      <c r="H692">
        <v>0</v>
      </c>
      <c r="I692" s="165">
        <v>5337.5</v>
      </c>
      <c r="J692" t="s">
        <v>7743</v>
      </c>
      <c r="K692">
        <v>1</v>
      </c>
      <c r="L692">
        <v>126</v>
      </c>
      <c r="M692" t="s">
        <v>7744</v>
      </c>
      <c r="N692" t="s">
        <v>7745</v>
      </c>
      <c r="O692" t="s">
        <v>7697</v>
      </c>
      <c r="P692" t="s">
        <v>7698</v>
      </c>
      <c r="Q692" t="s">
        <v>8055</v>
      </c>
      <c r="R692">
        <v>945</v>
      </c>
      <c r="S692" t="s">
        <v>8680</v>
      </c>
      <c r="T692" t="s">
        <v>7701</v>
      </c>
      <c r="U692">
        <v>1</v>
      </c>
      <c r="V692">
        <v>2</v>
      </c>
      <c r="W692" t="s">
        <v>7702</v>
      </c>
      <c r="X692" t="s">
        <v>539</v>
      </c>
      <c r="Y692" t="s">
        <v>7703</v>
      </c>
      <c r="Z692" t="s">
        <v>9156</v>
      </c>
      <c r="AA692" t="s">
        <v>8058</v>
      </c>
      <c r="AB692" t="s">
        <v>9157</v>
      </c>
    </row>
    <row r="693" spans="1:28">
      <c r="A693" s="241">
        <v>45966</v>
      </c>
      <c r="B693" t="s">
        <v>9155</v>
      </c>
      <c r="C693" t="s">
        <v>8051</v>
      </c>
      <c r="D693" t="s">
        <v>8052</v>
      </c>
      <c r="E693" t="s">
        <v>8053</v>
      </c>
      <c r="F693">
        <v>1</v>
      </c>
      <c r="G693">
        <v>5940</v>
      </c>
      <c r="H693">
        <v>0</v>
      </c>
      <c r="I693" s="165">
        <v>5940</v>
      </c>
      <c r="J693" t="s">
        <v>7743</v>
      </c>
      <c r="K693">
        <v>1</v>
      </c>
      <c r="L693">
        <v>126</v>
      </c>
      <c r="M693" t="s">
        <v>7744</v>
      </c>
      <c r="N693" t="s">
        <v>7745</v>
      </c>
      <c r="O693" t="s">
        <v>7697</v>
      </c>
      <c r="P693" t="s">
        <v>7698</v>
      </c>
      <c r="Q693" t="s">
        <v>8055</v>
      </c>
      <c r="R693">
        <v>945</v>
      </c>
      <c r="S693" t="s">
        <v>8680</v>
      </c>
      <c r="T693" t="s">
        <v>7701</v>
      </c>
      <c r="U693">
        <v>1</v>
      </c>
      <c r="V693">
        <v>1</v>
      </c>
      <c r="W693" t="s">
        <v>7702</v>
      </c>
      <c r="X693" t="s">
        <v>539</v>
      </c>
      <c r="Y693" t="s">
        <v>7703</v>
      </c>
      <c r="Z693" t="s">
        <v>9156</v>
      </c>
      <c r="AA693" t="s">
        <v>8058</v>
      </c>
      <c r="AB693" t="s">
        <v>9157</v>
      </c>
    </row>
    <row r="694" spans="1:28">
      <c r="A694" s="241">
        <v>45966</v>
      </c>
      <c r="B694" t="s">
        <v>9155</v>
      </c>
      <c r="C694" t="s">
        <v>7999</v>
      </c>
      <c r="D694" t="s">
        <v>8000</v>
      </c>
      <c r="E694" t="s">
        <v>8001</v>
      </c>
      <c r="F694">
        <v>3</v>
      </c>
      <c r="G694">
        <v>1640</v>
      </c>
      <c r="H694">
        <v>0</v>
      </c>
      <c r="I694" s="165">
        <v>4920</v>
      </c>
      <c r="J694" t="s">
        <v>7743</v>
      </c>
      <c r="K694">
        <v>1</v>
      </c>
      <c r="L694">
        <v>126</v>
      </c>
      <c r="M694" t="s">
        <v>7744</v>
      </c>
      <c r="N694" t="s">
        <v>7745</v>
      </c>
      <c r="O694" t="s">
        <v>7697</v>
      </c>
      <c r="P694" t="s">
        <v>7698</v>
      </c>
      <c r="Q694" t="s">
        <v>8055</v>
      </c>
      <c r="R694">
        <v>945</v>
      </c>
      <c r="S694" t="s">
        <v>8680</v>
      </c>
      <c r="T694" t="s">
        <v>7701</v>
      </c>
      <c r="U694">
        <v>1</v>
      </c>
      <c r="V694">
        <v>3</v>
      </c>
      <c r="W694" t="s">
        <v>7702</v>
      </c>
      <c r="X694" t="s">
        <v>539</v>
      </c>
      <c r="Y694" t="s">
        <v>7703</v>
      </c>
      <c r="Z694" t="s">
        <v>9156</v>
      </c>
      <c r="AA694" t="s">
        <v>8058</v>
      </c>
      <c r="AB694" t="s">
        <v>9157</v>
      </c>
    </row>
    <row r="695" spans="1:28">
      <c r="A695" s="241">
        <v>45966</v>
      </c>
      <c r="B695" t="s">
        <v>9158</v>
      </c>
      <c r="C695" t="s">
        <v>7871</v>
      </c>
      <c r="D695" t="s">
        <v>7872</v>
      </c>
      <c r="E695" t="s">
        <v>7873</v>
      </c>
      <c r="F695">
        <v>4</v>
      </c>
      <c r="G695">
        <v>2227</v>
      </c>
      <c r="H695">
        <v>0</v>
      </c>
      <c r="I695" s="165">
        <v>8908</v>
      </c>
      <c r="J695" t="s">
        <v>7723</v>
      </c>
      <c r="K695">
        <v>1</v>
      </c>
      <c r="L695">
        <v>125</v>
      </c>
      <c r="M695" t="s">
        <v>7724</v>
      </c>
      <c r="N695" t="s">
        <v>7713</v>
      </c>
      <c r="O695" t="s">
        <v>7697</v>
      </c>
      <c r="P695" t="s">
        <v>7698</v>
      </c>
      <c r="Q695" t="s">
        <v>8106</v>
      </c>
      <c r="R695">
        <v>103</v>
      </c>
      <c r="S695" t="s">
        <v>8680</v>
      </c>
      <c r="T695" t="s">
        <v>7769</v>
      </c>
      <c r="U695">
        <v>1</v>
      </c>
      <c r="V695">
        <v>4</v>
      </c>
      <c r="W695" t="s">
        <v>7702</v>
      </c>
      <c r="X695" t="s">
        <v>645</v>
      </c>
      <c r="Y695" t="s">
        <v>7703</v>
      </c>
      <c r="Z695" t="s">
        <v>9159</v>
      </c>
      <c r="AA695" t="s">
        <v>8108</v>
      </c>
      <c r="AB695" t="s">
        <v>9160</v>
      </c>
    </row>
    <row r="696" spans="1:28">
      <c r="A696" s="241">
        <v>45966</v>
      </c>
      <c r="B696" t="s">
        <v>9161</v>
      </c>
      <c r="C696" t="s">
        <v>9162</v>
      </c>
      <c r="D696" t="s">
        <v>9163</v>
      </c>
      <c r="E696" t="s">
        <v>9164</v>
      </c>
      <c r="F696">
        <v>1</v>
      </c>
      <c r="G696">
        <v>12016.81</v>
      </c>
      <c r="H696">
        <v>600.84050000000002</v>
      </c>
      <c r="I696" s="165">
        <v>11415.969499999999</v>
      </c>
      <c r="J696" t="s">
        <v>7937</v>
      </c>
      <c r="K696">
        <v>1</v>
      </c>
      <c r="L696">
        <v>211</v>
      </c>
      <c r="M696" t="s">
        <v>7938</v>
      </c>
      <c r="N696" t="s">
        <v>7939</v>
      </c>
      <c r="O696" t="s">
        <v>7697</v>
      </c>
      <c r="P696" t="s">
        <v>7698</v>
      </c>
      <c r="Q696" t="s">
        <v>8143</v>
      </c>
      <c r="R696">
        <v>409</v>
      </c>
      <c r="S696" t="s">
        <v>8680</v>
      </c>
      <c r="T696" t="s">
        <v>7715</v>
      </c>
      <c r="U696">
        <v>1</v>
      </c>
      <c r="V696">
        <v>1</v>
      </c>
      <c r="W696" t="s">
        <v>7702</v>
      </c>
      <c r="X696" t="s">
        <v>390</v>
      </c>
      <c r="Y696" t="s">
        <v>7703</v>
      </c>
      <c r="Z696" t="s">
        <v>9165</v>
      </c>
      <c r="AA696" t="s">
        <v>8145</v>
      </c>
      <c r="AB696" t="s">
        <v>9166</v>
      </c>
    </row>
    <row r="697" spans="1:28">
      <c r="A697" s="241">
        <v>45966</v>
      </c>
      <c r="B697" t="s">
        <v>9167</v>
      </c>
      <c r="C697" t="s">
        <v>7934</v>
      </c>
      <c r="D697" t="s">
        <v>7935</v>
      </c>
      <c r="E697" t="s">
        <v>7936</v>
      </c>
      <c r="F697">
        <v>12</v>
      </c>
      <c r="G697">
        <v>2475</v>
      </c>
      <c r="H697">
        <v>0</v>
      </c>
      <c r="I697" s="165">
        <v>29700</v>
      </c>
      <c r="J697" t="s">
        <v>7937</v>
      </c>
      <c r="K697">
        <v>1</v>
      </c>
      <c r="L697">
        <v>211</v>
      </c>
      <c r="M697" t="s">
        <v>7938</v>
      </c>
      <c r="N697" t="s">
        <v>7939</v>
      </c>
      <c r="O697" t="s">
        <v>7697</v>
      </c>
      <c r="P697" t="s">
        <v>7698</v>
      </c>
      <c r="Q697" t="s">
        <v>8143</v>
      </c>
      <c r="R697">
        <v>409</v>
      </c>
      <c r="S697" t="s">
        <v>8680</v>
      </c>
      <c r="T697" t="s">
        <v>7715</v>
      </c>
      <c r="U697">
        <v>1</v>
      </c>
      <c r="V697">
        <v>12</v>
      </c>
      <c r="W697" t="s">
        <v>7702</v>
      </c>
      <c r="X697" t="s">
        <v>399</v>
      </c>
      <c r="Y697" t="s">
        <v>7703</v>
      </c>
      <c r="Z697" t="s">
        <v>9168</v>
      </c>
      <c r="AA697" t="s">
        <v>8145</v>
      </c>
      <c r="AB697" t="s">
        <v>9169</v>
      </c>
    </row>
    <row r="698" spans="1:28">
      <c r="A698" s="241">
        <v>45966</v>
      </c>
      <c r="B698" t="s">
        <v>9170</v>
      </c>
      <c r="C698" t="s">
        <v>7927</v>
      </c>
      <c r="D698" t="s">
        <v>7928</v>
      </c>
      <c r="E698" t="s">
        <v>7929</v>
      </c>
      <c r="F698">
        <v>3</v>
      </c>
      <c r="G698">
        <v>1344.54</v>
      </c>
      <c r="H698">
        <v>0</v>
      </c>
      <c r="I698" s="165">
        <v>4033.62</v>
      </c>
      <c r="J698" t="s">
        <v>8213</v>
      </c>
      <c r="K698">
        <v>1</v>
      </c>
      <c r="L698">
        <v>155</v>
      </c>
      <c r="M698" t="s">
        <v>7946</v>
      </c>
      <c r="N698" t="s">
        <v>7696</v>
      </c>
      <c r="O698" t="s">
        <v>7697</v>
      </c>
      <c r="P698" t="s">
        <v>7698</v>
      </c>
      <c r="Q698" t="s">
        <v>8214</v>
      </c>
      <c r="R698">
        <v>713</v>
      </c>
      <c r="S698" t="s">
        <v>8680</v>
      </c>
      <c r="T698" t="s">
        <v>7701</v>
      </c>
      <c r="U698">
        <v>1</v>
      </c>
      <c r="V698">
        <v>3</v>
      </c>
      <c r="W698" t="s">
        <v>7702</v>
      </c>
      <c r="X698" t="s">
        <v>429</v>
      </c>
      <c r="Y698" t="s">
        <v>7703</v>
      </c>
      <c r="Z698" t="s">
        <v>9171</v>
      </c>
      <c r="AA698" t="s">
        <v>8216</v>
      </c>
      <c r="AB698" t="s">
        <v>9172</v>
      </c>
    </row>
    <row r="699" spans="1:28">
      <c r="A699" s="241">
        <v>45966</v>
      </c>
      <c r="B699" t="s">
        <v>9173</v>
      </c>
      <c r="C699" t="s">
        <v>8032</v>
      </c>
      <c r="D699" t="s">
        <v>8033</v>
      </c>
      <c r="E699" t="s">
        <v>8034</v>
      </c>
      <c r="F699">
        <v>6</v>
      </c>
      <c r="G699">
        <v>1092.44</v>
      </c>
      <c r="H699">
        <v>0</v>
      </c>
      <c r="I699" s="165">
        <v>6554.64</v>
      </c>
      <c r="J699" t="s">
        <v>7842</v>
      </c>
      <c r="K699">
        <v>1</v>
      </c>
      <c r="L699">
        <v>126</v>
      </c>
      <c r="M699" t="s">
        <v>7744</v>
      </c>
      <c r="N699" t="s">
        <v>7745</v>
      </c>
      <c r="O699" t="s">
        <v>7697</v>
      </c>
      <c r="P699" t="s">
        <v>7698</v>
      </c>
      <c r="Q699" t="s">
        <v>8544</v>
      </c>
      <c r="R699">
        <v>911</v>
      </c>
      <c r="S699" t="s">
        <v>8680</v>
      </c>
      <c r="T699" t="s">
        <v>7701</v>
      </c>
      <c r="U699">
        <v>1</v>
      </c>
      <c r="V699">
        <v>6</v>
      </c>
      <c r="W699" t="s">
        <v>7702</v>
      </c>
      <c r="X699" t="s">
        <v>542</v>
      </c>
      <c r="Y699" t="s">
        <v>7703</v>
      </c>
      <c r="Z699" t="s">
        <v>9174</v>
      </c>
      <c r="AA699" t="s">
        <v>8546</v>
      </c>
      <c r="AB699" t="s">
        <v>9175</v>
      </c>
    </row>
    <row r="700" spans="1:28">
      <c r="A700" s="241">
        <v>45966</v>
      </c>
      <c r="B700" t="s">
        <v>9176</v>
      </c>
      <c r="C700" t="s">
        <v>7934</v>
      </c>
      <c r="D700" t="s">
        <v>7935</v>
      </c>
      <c r="E700" t="s">
        <v>7936</v>
      </c>
      <c r="F700">
        <v>3</v>
      </c>
      <c r="G700">
        <v>2475</v>
      </c>
      <c r="H700">
        <v>0</v>
      </c>
      <c r="I700" s="165">
        <v>7425</v>
      </c>
      <c r="J700" t="s">
        <v>7937</v>
      </c>
      <c r="K700">
        <v>1</v>
      </c>
      <c r="L700">
        <v>211</v>
      </c>
      <c r="M700" t="s">
        <v>7938</v>
      </c>
      <c r="N700" t="s">
        <v>7939</v>
      </c>
      <c r="O700" t="s">
        <v>7697</v>
      </c>
      <c r="P700" t="s">
        <v>7698</v>
      </c>
      <c r="Q700" t="s">
        <v>8143</v>
      </c>
      <c r="R700">
        <v>409</v>
      </c>
      <c r="S700" t="s">
        <v>8680</v>
      </c>
      <c r="T700" t="s">
        <v>7715</v>
      </c>
      <c r="U700">
        <v>1</v>
      </c>
      <c r="V700">
        <v>3</v>
      </c>
      <c r="W700" t="s">
        <v>7702</v>
      </c>
      <c r="X700" t="s">
        <v>638</v>
      </c>
      <c r="Y700" t="s">
        <v>7703</v>
      </c>
      <c r="Z700" t="s">
        <v>9177</v>
      </c>
      <c r="AA700" t="s">
        <v>8145</v>
      </c>
      <c r="AB700" t="s">
        <v>9178</v>
      </c>
    </row>
    <row r="701" spans="1:28">
      <c r="A701" s="241">
        <v>45966</v>
      </c>
      <c r="B701" t="s">
        <v>9176</v>
      </c>
      <c r="C701" t="s">
        <v>7787</v>
      </c>
      <c r="D701" t="s">
        <v>7788</v>
      </c>
      <c r="E701" t="s">
        <v>7789</v>
      </c>
      <c r="F701">
        <v>1</v>
      </c>
      <c r="G701">
        <v>3025.21</v>
      </c>
      <c r="H701">
        <v>0</v>
      </c>
      <c r="I701" s="165">
        <v>3025.21</v>
      </c>
      <c r="J701" t="s">
        <v>7937</v>
      </c>
      <c r="K701">
        <v>1</v>
      </c>
      <c r="L701">
        <v>211</v>
      </c>
      <c r="M701" t="s">
        <v>7938</v>
      </c>
      <c r="N701" t="s">
        <v>7939</v>
      </c>
      <c r="O701" t="s">
        <v>7697</v>
      </c>
      <c r="P701" t="s">
        <v>7698</v>
      </c>
      <c r="Q701" t="s">
        <v>8143</v>
      </c>
      <c r="R701">
        <v>409</v>
      </c>
      <c r="S701" t="s">
        <v>8680</v>
      </c>
      <c r="T701" t="s">
        <v>7715</v>
      </c>
      <c r="U701">
        <v>1</v>
      </c>
      <c r="V701">
        <v>1</v>
      </c>
      <c r="W701" t="s">
        <v>7702</v>
      </c>
      <c r="X701" t="s">
        <v>638</v>
      </c>
      <c r="Y701" t="s">
        <v>7703</v>
      </c>
      <c r="Z701" t="s">
        <v>9177</v>
      </c>
      <c r="AA701" t="s">
        <v>8145</v>
      </c>
      <c r="AB701" t="s">
        <v>9178</v>
      </c>
    </row>
    <row r="702" spans="1:28">
      <c r="A702" s="241">
        <v>45966</v>
      </c>
      <c r="B702" t="s">
        <v>9176</v>
      </c>
      <c r="C702" t="s">
        <v>7781</v>
      </c>
      <c r="D702" t="s">
        <v>7782</v>
      </c>
      <c r="E702" t="s">
        <v>7783</v>
      </c>
      <c r="F702">
        <v>1</v>
      </c>
      <c r="G702">
        <v>3025.21</v>
      </c>
      <c r="H702">
        <v>0</v>
      </c>
      <c r="I702" s="165">
        <v>3025.21</v>
      </c>
      <c r="J702" t="s">
        <v>7937</v>
      </c>
      <c r="K702">
        <v>1</v>
      </c>
      <c r="L702">
        <v>211</v>
      </c>
      <c r="M702" t="s">
        <v>7938</v>
      </c>
      <c r="N702" t="s">
        <v>7939</v>
      </c>
      <c r="O702" t="s">
        <v>7697</v>
      </c>
      <c r="P702" t="s">
        <v>7698</v>
      </c>
      <c r="Q702" t="s">
        <v>8143</v>
      </c>
      <c r="R702">
        <v>409</v>
      </c>
      <c r="S702" t="s">
        <v>8680</v>
      </c>
      <c r="T702" t="s">
        <v>7715</v>
      </c>
      <c r="U702">
        <v>1</v>
      </c>
      <c r="V702">
        <v>1</v>
      </c>
      <c r="W702" t="s">
        <v>7702</v>
      </c>
      <c r="X702" t="s">
        <v>638</v>
      </c>
      <c r="Y702" t="s">
        <v>7703</v>
      </c>
      <c r="Z702" t="s">
        <v>9177</v>
      </c>
      <c r="AA702" t="s">
        <v>8145</v>
      </c>
      <c r="AB702" t="s">
        <v>9178</v>
      </c>
    </row>
    <row r="703" spans="1:28">
      <c r="A703" s="241">
        <v>45966</v>
      </c>
      <c r="B703" t="s">
        <v>9179</v>
      </c>
      <c r="C703" t="s">
        <v>7740</v>
      </c>
      <c r="D703" t="s">
        <v>7741</v>
      </c>
      <c r="E703" t="s">
        <v>7742</v>
      </c>
      <c r="F703">
        <v>48</v>
      </c>
      <c r="G703">
        <v>3562.19</v>
      </c>
      <c r="H703">
        <v>0</v>
      </c>
      <c r="I703" s="165">
        <v>170985.12</v>
      </c>
      <c r="J703" t="s">
        <v>8271</v>
      </c>
      <c r="K703">
        <v>1</v>
      </c>
      <c r="L703">
        <v>126</v>
      </c>
      <c r="M703" t="s">
        <v>7744</v>
      </c>
      <c r="N703" t="s">
        <v>7745</v>
      </c>
      <c r="O703" t="s">
        <v>7697</v>
      </c>
      <c r="P703" t="s">
        <v>7698</v>
      </c>
      <c r="Q703" t="s">
        <v>8378</v>
      </c>
      <c r="R703">
        <v>936</v>
      </c>
      <c r="S703" t="s">
        <v>8680</v>
      </c>
      <c r="T703" t="s">
        <v>7715</v>
      </c>
      <c r="U703">
        <v>1</v>
      </c>
      <c r="V703">
        <v>48</v>
      </c>
      <c r="W703" t="s">
        <v>7702</v>
      </c>
      <c r="X703" t="s">
        <v>446</v>
      </c>
      <c r="Y703" t="s">
        <v>7703</v>
      </c>
      <c r="Z703" t="s">
        <v>9180</v>
      </c>
      <c r="AA703" t="s">
        <v>8380</v>
      </c>
      <c r="AB703" t="s">
        <v>9181</v>
      </c>
    </row>
    <row r="704" spans="1:28">
      <c r="A704" s="241">
        <v>45966</v>
      </c>
      <c r="B704" t="s">
        <v>9179</v>
      </c>
      <c r="C704" t="s">
        <v>7822</v>
      </c>
      <c r="D704" t="s">
        <v>7823</v>
      </c>
      <c r="E704" t="s">
        <v>7824</v>
      </c>
      <c r="F704">
        <v>12</v>
      </c>
      <c r="G704">
        <v>3025.21</v>
      </c>
      <c r="H704">
        <v>0</v>
      </c>
      <c r="I704" s="165">
        <v>36302.519999999997</v>
      </c>
      <c r="J704" t="s">
        <v>8271</v>
      </c>
      <c r="K704">
        <v>1</v>
      </c>
      <c r="L704">
        <v>126</v>
      </c>
      <c r="M704" t="s">
        <v>7744</v>
      </c>
      <c r="N704" t="s">
        <v>7745</v>
      </c>
      <c r="O704" t="s">
        <v>7697</v>
      </c>
      <c r="P704" t="s">
        <v>7698</v>
      </c>
      <c r="Q704" t="s">
        <v>8378</v>
      </c>
      <c r="R704">
        <v>936</v>
      </c>
      <c r="S704" t="s">
        <v>8680</v>
      </c>
      <c r="T704" t="s">
        <v>7715</v>
      </c>
      <c r="U704">
        <v>1</v>
      </c>
      <c r="V704">
        <v>12</v>
      </c>
      <c r="W704" t="s">
        <v>7702</v>
      </c>
      <c r="X704" t="s">
        <v>446</v>
      </c>
      <c r="Y704" t="s">
        <v>7703</v>
      </c>
      <c r="Z704" t="s">
        <v>9180</v>
      </c>
      <c r="AA704" t="s">
        <v>8380</v>
      </c>
      <c r="AB704" t="s">
        <v>9181</v>
      </c>
    </row>
    <row r="705" spans="1:28">
      <c r="A705" s="241">
        <v>45966</v>
      </c>
      <c r="B705" t="s">
        <v>9182</v>
      </c>
      <c r="C705" t="s">
        <v>7736</v>
      </c>
      <c r="D705" t="s">
        <v>7737</v>
      </c>
      <c r="E705" t="s">
        <v>7738</v>
      </c>
      <c r="F705">
        <v>1</v>
      </c>
      <c r="G705">
        <v>6422.4</v>
      </c>
      <c r="H705">
        <v>0</v>
      </c>
      <c r="I705" s="165">
        <v>6422.4</v>
      </c>
      <c r="J705" t="s">
        <v>7937</v>
      </c>
      <c r="K705">
        <v>1</v>
      </c>
      <c r="L705">
        <v>211</v>
      </c>
      <c r="M705" t="s">
        <v>7938</v>
      </c>
      <c r="N705" t="s">
        <v>7939</v>
      </c>
      <c r="O705" t="s">
        <v>7697</v>
      </c>
      <c r="P705" t="s">
        <v>7698</v>
      </c>
      <c r="Q705" t="s">
        <v>8219</v>
      </c>
      <c r="R705">
        <v>411</v>
      </c>
      <c r="S705" t="s">
        <v>8680</v>
      </c>
      <c r="T705" t="s">
        <v>7701</v>
      </c>
      <c r="U705">
        <v>1</v>
      </c>
      <c r="V705">
        <v>1</v>
      </c>
      <c r="W705" t="s">
        <v>7702</v>
      </c>
      <c r="X705" t="s">
        <v>494</v>
      </c>
      <c r="Y705" t="s">
        <v>7703</v>
      </c>
      <c r="Z705" t="s">
        <v>9183</v>
      </c>
      <c r="AA705" t="s">
        <v>8221</v>
      </c>
      <c r="AB705" t="s">
        <v>9184</v>
      </c>
    </row>
    <row r="706" spans="1:28">
      <c r="A706" s="241">
        <v>45966</v>
      </c>
      <c r="B706" t="s">
        <v>9185</v>
      </c>
      <c r="C706" t="s">
        <v>8205</v>
      </c>
      <c r="D706" t="s">
        <v>8206</v>
      </c>
      <c r="E706" t="s">
        <v>8207</v>
      </c>
      <c r="F706">
        <v>2</v>
      </c>
      <c r="G706">
        <v>3000</v>
      </c>
      <c r="H706">
        <v>0</v>
      </c>
      <c r="I706" s="165">
        <v>6000</v>
      </c>
      <c r="J706" t="s">
        <v>7794</v>
      </c>
      <c r="K706">
        <v>1</v>
      </c>
      <c r="L706">
        <v>1</v>
      </c>
      <c r="M706" t="s">
        <v>7767</v>
      </c>
      <c r="N706" t="s">
        <v>7713</v>
      </c>
      <c r="O706" t="s">
        <v>7697</v>
      </c>
      <c r="P706" t="s">
        <v>7698</v>
      </c>
      <c r="Q706" t="s">
        <v>8549</v>
      </c>
      <c r="R706">
        <v>110</v>
      </c>
      <c r="S706" t="s">
        <v>8680</v>
      </c>
      <c r="T706" t="s">
        <v>7726</v>
      </c>
      <c r="U706">
        <v>1</v>
      </c>
      <c r="V706">
        <v>2</v>
      </c>
      <c r="W706" t="s">
        <v>7702</v>
      </c>
      <c r="X706" t="s">
        <v>9186</v>
      </c>
      <c r="Y706" t="s">
        <v>7703</v>
      </c>
      <c r="Z706" t="s">
        <v>9187</v>
      </c>
      <c r="AA706" t="s">
        <v>8552</v>
      </c>
      <c r="AB706" t="s">
        <v>9188</v>
      </c>
    </row>
    <row r="707" spans="1:28">
      <c r="A707" s="241">
        <v>45966</v>
      </c>
      <c r="B707" t="s">
        <v>9189</v>
      </c>
      <c r="C707" t="s">
        <v>7880</v>
      </c>
      <c r="D707" t="s">
        <v>7881</v>
      </c>
      <c r="E707" t="s">
        <v>7882</v>
      </c>
      <c r="F707">
        <v>1</v>
      </c>
      <c r="G707">
        <v>1543</v>
      </c>
      <c r="H707">
        <v>0</v>
      </c>
      <c r="I707" s="165">
        <v>1543</v>
      </c>
      <c r="J707" t="s">
        <v>7766</v>
      </c>
      <c r="K707">
        <v>1</v>
      </c>
      <c r="L707">
        <v>125</v>
      </c>
      <c r="M707" t="s">
        <v>7724</v>
      </c>
      <c r="N707" t="s">
        <v>7713</v>
      </c>
      <c r="O707" t="s">
        <v>7697</v>
      </c>
      <c r="P707" t="s">
        <v>7698</v>
      </c>
      <c r="Q707" t="s">
        <v>8616</v>
      </c>
      <c r="R707">
        <v>111</v>
      </c>
      <c r="S707" t="s">
        <v>8680</v>
      </c>
      <c r="T707" t="s">
        <v>7701</v>
      </c>
      <c r="U707">
        <v>1</v>
      </c>
      <c r="V707">
        <v>1</v>
      </c>
      <c r="W707" t="s">
        <v>7702</v>
      </c>
      <c r="X707" t="s">
        <v>473</v>
      </c>
      <c r="Y707" t="s">
        <v>7703</v>
      </c>
      <c r="Z707" t="s">
        <v>9190</v>
      </c>
      <c r="AA707" t="s">
        <v>8618</v>
      </c>
      <c r="AB707" t="s">
        <v>9191</v>
      </c>
    </row>
    <row r="708" spans="1:28">
      <c r="A708" s="241">
        <v>45966</v>
      </c>
      <c r="B708" t="s">
        <v>9189</v>
      </c>
      <c r="C708" t="s">
        <v>7733</v>
      </c>
      <c r="D708" t="s">
        <v>7734</v>
      </c>
      <c r="E708" t="s">
        <v>7735</v>
      </c>
      <c r="F708">
        <v>10</v>
      </c>
      <c r="G708">
        <v>1344.54</v>
      </c>
      <c r="H708">
        <v>0</v>
      </c>
      <c r="I708" s="165">
        <v>13445.4</v>
      </c>
      <c r="J708" t="s">
        <v>7766</v>
      </c>
      <c r="K708">
        <v>1</v>
      </c>
      <c r="L708">
        <v>125</v>
      </c>
      <c r="M708" t="s">
        <v>7724</v>
      </c>
      <c r="N708" t="s">
        <v>7713</v>
      </c>
      <c r="O708" t="s">
        <v>7697</v>
      </c>
      <c r="P708" t="s">
        <v>7698</v>
      </c>
      <c r="Q708" t="s">
        <v>8616</v>
      </c>
      <c r="R708">
        <v>111</v>
      </c>
      <c r="S708" t="s">
        <v>8680</v>
      </c>
      <c r="T708" t="s">
        <v>7701</v>
      </c>
      <c r="U708">
        <v>1</v>
      </c>
      <c r="V708">
        <v>10</v>
      </c>
      <c r="W708" t="s">
        <v>7702</v>
      </c>
      <c r="X708" t="s">
        <v>473</v>
      </c>
      <c r="Y708" t="s">
        <v>7703</v>
      </c>
      <c r="Z708" t="s">
        <v>9190</v>
      </c>
      <c r="AA708" t="s">
        <v>8618</v>
      </c>
      <c r="AB708" t="s">
        <v>9191</v>
      </c>
    </row>
    <row r="709" spans="1:28">
      <c r="A709" s="241">
        <v>45966</v>
      </c>
      <c r="B709" t="s">
        <v>9189</v>
      </c>
      <c r="C709" t="s">
        <v>7960</v>
      </c>
      <c r="D709" t="s">
        <v>7961</v>
      </c>
      <c r="E709" t="s">
        <v>7962</v>
      </c>
      <c r="F709">
        <v>1</v>
      </c>
      <c r="G709">
        <v>7500</v>
      </c>
      <c r="H709">
        <v>750</v>
      </c>
      <c r="I709" s="165">
        <v>6750</v>
      </c>
      <c r="J709" t="s">
        <v>7766</v>
      </c>
      <c r="K709">
        <v>1</v>
      </c>
      <c r="L709">
        <v>125</v>
      </c>
      <c r="M709" t="s">
        <v>7724</v>
      </c>
      <c r="N709" t="s">
        <v>7713</v>
      </c>
      <c r="O709" t="s">
        <v>7697</v>
      </c>
      <c r="P709" t="s">
        <v>7698</v>
      </c>
      <c r="Q709" t="s">
        <v>8616</v>
      </c>
      <c r="R709">
        <v>111</v>
      </c>
      <c r="S709" t="s">
        <v>8680</v>
      </c>
      <c r="T709" t="s">
        <v>7811</v>
      </c>
      <c r="U709">
        <v>1</v>
      </c>
      <c r="V709">
        <v>1</v>
      </c>
      <c r="W709" t="s">
        <v>7702</v>
      </c>
      <c r="X709" t="s">
        <v>473</v>
      </c>
      <c r="Y709" t="s">
        <v>7703</v>
      </c>
      <c r="Z709" t="s">
        <v>9190</v>
      </c>
      <c r="AA709" t="s">
        <v>8618</v>
      </c>
      <c r="AB709" t="s">
        <v>9191</v>
      </c>
    </row>
    <row r="710" spans="1:28">
      <c r="A710" s="241">
        <v>45966</v>
      </c>
      <c r="B710" t="s">
        <v>9189</v>
      </c>
      <c r="C710" t="s">
        <v>9192</v>
      </c>
      <c r="D710" t="s">
        <v>9193</v>
      </c>
      <c r="E710" t="s">
        <v>9194</v>
      </c>
      <c r="F710">
        <v>1</v>
      </c>
      <c r="G710">
        <v>10241</v>
      </c>
      <c r="H710">
        <v>0</v>
      </c>
      <c r="I710" s="165">
        <v>10241</v>
      </c>
      <c r="J710" t="s">
        <v>7766</v>
      </c>
      <c r="K710">
        <v>1</v>
      </c>
      <c r="L710">
        <v>125</v>
      </c>
      <c r="M710" t="s">
        <v>7724</v>
      </c>
      <c r="N710" t="s">
        <v>7713</v>
      </c>
      <c r="O710" t="s">
        <v>7697</v>
      </c>
      <c r="P710" t="s">
        <v>7698</v>
      </c>
      <c r="Q710" t="s">
        <v>8616</v>
      </c>
      <c r="R710">
        <v>111</v>
      </c>
      <c r="S710" t="s">
        <v>8680</v>
      </c>
      <c r="T710" t="s">
        <v>7701</v>
      </c>
      <c r="U710">
        <v>1</v>
      </c>
      <c r="V710">
        <v>1</v>
      </c>
      <c r="W710" t="s">
        <v>7702</v>
      </c>
      <c r="X710" t="s">
        <v>473</v>
      </c>
      <c r="Y710" t="s">
        <v>7703</v>
      </c>
      <c r="Z710" t="s">
        <v>9190</v>
      </c>
      <c r="AA710" t="s">
        <v>8618</v>
      </c>
      <c r="AB710" t="s">
        <v>9191</v>
      </c>
    </row>
    <row r="711" spans="1:28">
      <c r="A711" s="241">
        <v>45966</v>
      </c>
      <c r="B711" t="s">
        <v>9189</v>
      </c>
      <c r="C711" t="s">
        <v>7906</v>
      </c>
      <c r="D711" t="s">
        <v>7907</v>
      </c>
      <c r="E711" t="s">
        <v>7908</v>
      </c>
      <c r="F711">
        <v>1</v>
      </c>
      <c r="G711">
        <v>715</v>
      </c>
      <c r="H711">
        <v>0</v>
      </c>
      <c r="I711" s="165">
        <v>715</v>
      </c>
      <c r="J711" t="s">
        <v>7766</v>
      </c>
      <c r="K711">
        <v>1</v>
      </c>
      <c r="L711">
        <v>125</v>
      </c>
      <c r="M711" t="s">
        <v>7724</v>
      </c>
      <c r="N711" t="s">
        <v>7713</v>
      </c>
      <c r="O711" t="s">
        <v>7697</v>
      </c>
      <c r="P711" t="s">
        <v>7698</v>
      </c>
      <c r="Q711" t="s">
        <v>8616</v>
      </c>
      <c r="R711">
        <v>111</v>
      </c>
      <c r="S711" t="s">
        <v>8680</v>
      </c>
      <c r="T711" t="s">
        <v>7701</v>
      </c>
      <c r="U711">
        <v>1</v>
      </c>
      <c r="V711">
        <v>1</v>
      </c>
      <c r="W711" t="s">
        <v>7702</v>
      </c>
      <c r="X711" t="s">
        <v>473</v>
      </c>
      <c r="Y711" t="s">
        <v>7703</v>
      </c>
      <c r="Z711" t="s">
        <v>9190</v>
      </c>
      <c r="AA711" t="s">
        <v>8618</v>
      </c>
      <c r="AB711" t="s">
        <v>9191</v>
      </c>
    </row>
    <row r="712" spans="1:28">
      <c r="A712" s="241">
        <v>45966</v>
      </c>
      <c r="B712" t="s">
        <v>9189</v>
      </c>
      <c r="C712" t="s">
        <v>8268</v>
      </c>
      <c r="D712" t="s">
        <v>8269</v>
      </c>
      <c r="E712" t="s">
        <v>8270</v>
      </c>
      <c r="F712">
        <v>1</v>
      </c>
      <c r="G712">
        <v>864</v>
      </c>
      <c r="H712">
        <v>0</v>
      </c>
      <c r="I712" s="165">
        <v>864</v>
      </c>
      <c r="J712" t="s">
        <v>7766</v>
      </c>
      <c r="K712">
        <v>1</v>
      </c>
      <c r="L712">
        <v>125</v>
      </c>
      <c r="M712" t="s">
        <v>7724</v>
      </c>
      <c r="N712" t="s">
        <v>7713</v>
      </c>
      <c r="O712" t="s">
        <v>7697</v>
      </c>
      <c r="P712" t="s">
        <v>7698</v>
      </c>
      <c r="Q712" t="s">
        <v>8616</v>
      </c>
      <c r="R712">
        <v>111</v>
      </c>
      <c r="S712" t="s">
        <v>8680</v>
      </c>
      <c r="T712" t="s">
        <v>7701</v>
      </c>
      <c r="U712">
        <v>1</v>
      </c>
      <c r="V712">
        <v>1</v>
      </c>
      <c r="W712" t="s">
        <v>7702</v>
      </c>
      <c r="X712" t="s">
        <v>473</v>
      </c>
      <c r="Y712" t="s">
        <v>7703</v>
      </c>
      <c r="Z712" t="s">
        <v>9190</v>
      </c>
      <c r="AA712" t="s">
        <v>8618</v>
      </c>
      <c r="AB712" t="s">
        <v>9191</v>
      </c>
    </row>
    <row r="713" spans="1:28">
      <c r="A713" s="241">
        <v>45966</v>
      </c>
      <c r="B713" t="s">
        <v>9195</v>
      </c>
      <c r="C713" t="s">
        <v>8193</v>
      </c>
      <c r="D713" t="s">
        <v>8194</v>
      </c>
      <c r="E713" t="s">
        <v>8195</v>
      </c>
      <c r="F713">
        <v>2</v>
      </c>
      <c r="G713">
        <v>3000</v>
      </c>
      <c r="H713">
        <v>0</v>
      </c>
      <c r="I713" s="165">
        <v>6000</v>
      </c>
      <c r="J713" t="s">
        <v>7937</v>
      </c>
      <c r="K713">
        <v>1</v>
      </c>
      <c r="L713">
        <v>211</v>
      </c>
      <c r="M713" t="s">
        <v>7938</v>
      </c>
      <c r="N713" t="s">
        <v>7939</v>
      </c>
      <c r="O713" t="s">
        <v>7697</v>
      </c>
      <c r="P713" t="s">
        <v>7698</v>
      </c>
      <c r="Q713" t="s">
        <v>9196</v>
      </c>
      <c r="R713">
        <v>413</v>
      </c>
      <c r="S713" t="s">
        <v>8680</v>
      </c>
      <c r="T713" t="s">
        <v>7726</v>
      </c>
      <c r="U713">
        <v>1</v>
      </c>
      <c r="V713">
        <v>2</v>
      </c>
      <c r="W713" t="s">
        <v>7702</v>
      </c>
      <c r="X713" t="s">
        <v>634</v>
      </c>
      <c r="Y713" t="s">
        <v>7703</v>
      </c>
      <c r="Z713" t="s">
        <v>9197</v>
      </c>
      <c r="AA713" t="s">
        <v>7942</v>
      </c>
      <c r="AB713" t="s">
        <v>8706</v>
      </c>
    </row>
    <row r="714" spans="1:28">
      <c r="A714" s="241">
        <v>45966</v>
      </c>
      <c r="B714" t="s">
        <v>9198</v>
      </c>
      <c r="C714" t="s">
        <v>7733</v>
      </c>
      <c r="D714" t="s">
        <v>7734</v>
      </c>
      <c r="E714" t="s">
        <v>7735</v>
      </c>
      <c r="F714">
        <v>6</v>
      </c>
      <c r="G714">
        <v>1344.54</v>
      </c>
      <c r="H714">
        <v>0</v>
      </c>
      <c r="I714" s="165">
        <v>8067.24</v>
      </c>
      <c r="J714" t="s">
        <v>7757</v>
      </c>
      <c r="K714">
        <v>1</v>
      </c>
      <c r="L714">
        <v>1</v>
      </c>
      <c r="M714" t="s">
        <v>7767</v>
      </c>
      <c r="N714" t="s">
        <v>7713</v>
      </c>
      <c r="O714" t="s">
        <v>7697</v>
      </c>
      <c r="P714" t="s">
        <v>7698</v>
      </c>
      <c r="Q714" t="s">
        <v>8549</v>
      </c>
      <c r="R714">
        <v>110</v>
      </c>
      <c r="S714" t="s">
        <v>8680</v>
      </c>
      <c r="T714" t="s">
        <v>7701</v>
      </c>
      <c r="U714">
        <v>1</v>
      </c>
      <c r="V714">
        <v>6</v>
      </c>
      <c r="W714" t="s">
        <v>7702</v>
      </c>
      <c r="X714" t="s">
        <v>9199</v>
      </c>
      <c r="Y714" t="s">
        <v>7703</v>
      </c>
      <c r="Z714" t="s">
        <v>9200</v>
      </c>
      <c r="AA714" t="s">
        <v>8552</v>
      </c>
      <c r="AB714" t="s">
        <v>9201</v>
      </c>
    </row>
    <row r="715" spans="1:28">
      <c r="A715" s="241">
        <v>45966</v>
      </c>
      <c r="B715" t="s">
        <v>9198</v>
      </c>
      <c r="C715" t="s">
        <v>7791</v>
      </c>
      <c r="D715" t="s">
        <v>7792</v>
      </c>
      <c r="E715" t="s">
        <v>7793</v>
      </c>
      <c r="F715">
        <v>6</v>
      </c>
      <c r="G715">
        <v>870</v>
      </c>
      <c r="H715">
        <v>0</v>
      </c>
      <c r="I715" s="165">
        <v>5220</v>
      </c>
      <c r="J715" t="s">
        <v>7757</v>
      </c>
      <c r="K715">
        <v>1</v>
      </c>
      <c r="L715">
        <v>1</v>
      </c>
      <c r="M715" t="s">
        <v>7767</v>
      </c>
      <c r="N715" t="s">
        <v>7713</v>
      </c>
      <c r="O715" t="s">
        <v>7697</v>
      </c>
      <c r="P715" t="s">
        <v>7698</v>
      </c>
      <c r="Q715" t="s">
        <v>8549</v>
      </c>
      <c r="R715">
        <v>110</v>
      </c>
      <c r="S715" t="s">
        <v>8680</v>
      </c>
      <c r="T715" t="s">
        <v>7701</v>
      </c>
      <c r="U715">
        <v>1</v>
      </c>
      <c r="V715">
        <v>6</v>
      </c>
      <c r="W715" t="s">
        <v>7702</v>
      </c>
      <c r="X715" t="s">
        <v>9199</v>
      </c>
      <c r="Y715" t="s">
        <v>7703</v>
      </c>
      <c r="Z715" t="s">
        <v>9200</v>
      </c>
      <c r="AA715" t="s">
        <v>8552</v>
      </c>
      <c r="AB715" t="s">
        <v>9201</v>
      </c>
    </row>
    <row r="716" spans="1:28">
      <c r="A716" s="241">
        <v>45966</v>
      </c>
      <c r="B716" t="s">
        <v>9198</v>
      </c>
      <c r="C716" t="s">
        <v>7800</v>
      </c>
      <c r="D716" t="s">
        <v>7801</v>
      </c>
      <c r="E716" t="s">
        <v>7802</v>
      </c>
      <c r="F716">
        <v>6</v>
      </c>
      <c r="G716">
        <v>1092.44</v>
      </c>
      <c r="H716">
        <v>0</v>
      </c>
      <c r="I716" s="165">
        <v>6554.64</v>
      </c>
      <c r="J716" t="s">
        <v>7757</v>
      </c>
      <c r="K716">
        <v>1</v>
      </c>
      <c r="L716">
        <v>1</v>
      </c>
      <c r="M716" t="s">
        <v>7767</v>
      </c>
      <c r="N716" t="s">
        <v>7713</v>
      </c>
      <c r="O716" t="s">
        <v>7697</v>
      </c>
      <c r="P716" t="s">
        <v>7698</v>
      </c>
      <c r="Q716" t="s">
        <v>8549</v>
      </c>
      <c r="R716">
        <v>110</v>
      </c>
      <c r="S716" t="s">
        <v>8680</v>
      </c>
      <c r="T716" t="s">
        <v>7701</v>
      </c>
      <c r="U716">
        <v>1</v>
      </c>
      <c r="V716">
        <v>6</v>
      </c>
      <c r="W716" t="s">
        <v>7702</v>
      </c>
      <c r="X716" t="s">
        <v>9199</v>
      </c>
      <c r="Y716" t="s">
        <v>7703</v>
      </c>
      <c r="Z716" t="s">
        <v>9200</v>
      </c>
      <c r="AA716" t="s">
        <v>8552</v>
      </c>
      <c r="AB716" t="s">
        <v>9201</v>
      </c>
    </row>
    <row r="717" spans="1:28">
      <c r="A717" s="241">
        <v>45966</v>
      </c>
      <c r="B717" t="s">
        <v>9202</v>
      </c>
      <c r="C717" t="s">
        <v>7784</v>
      </c>
      <c r="D717" t="s">
        <v>7785</v>
      </c>
      <c r="E717" t="s">
        <v>7786</v>
      </c>
      <c r="F717">
        <v>3</v>
      </c>
      <c r="G717">
        <v>3025.21</v>
      </c>
      <c r="H717">
        <v>0</v>
      </c>
      <c r="I717" s="165">
        <v>9075.6299999999992</v>
      </c>
      <c r="J717" t="s">
        <v>8213</v>
      </c>
      <c r="K717">
        <v>1</v>
      </c>
      <c r="L717">
        <v>155</v>
      </c>
      <c r="M717" t="s">
        <v>7946</v>
      </c>
      <c r="N717" t="s">
        <v>7696</v>
      </c>
      <c r="O717" t="s">
        <v>7697</v>
      </c>
      <c r="P717" t="s">
        <v>7698</v>
      </c>
      <c r="Q717" t="s">
        <v>8214</v>
      </c>
      <c r="R717">
        <v>713</v>
      </c>
      <c r="S717" t="s">
        <v>8680</v>
      </c>
      <c r="T717" t="s">
        <v>7715</v>
      </c>
      <c r="U717">
        <v>1</v>
      </c>
      <c r="V717">
        <v>3</v>
      </c>
      <c r="W717" t="s">
        <v>7702</v>
      </c>
      <c r="X717" t="s">
        <v>383</v>
      </c>
      <c r="Y717" t="s">
        <v>7703</v>
      </c>
      <c r="Z717" t="s">
        <v>9203</v>
      </c>
      <c r="AA717" t="s">
        <v>8216</v>
      </c>
      <c r="AB717" t="s">
        <v>9204</v>
      </c>
    </row>
    <row r="718" spans="1:28">
      <c r="A718" s="241">
        <v>45966</v>
      </c>
      <c r="B718" t="s">
        <v>9205</v>
      </c>
      <c r="C718" t="s">
        <v>8675</v>
      </c>
      <c r="D718" t="s">
        <v>8676</v>
      </c>
      <c r="E718" t="s">
        <v>8677</v>
      </c>
      <c r="F718">
        <v>3</v>
      </c>
      <c r="G718">
        <v>6500</v>
      </c>
      <c r="H718">
        <v>0</v>
      </c>
      <c r="I718" s="165">
        <v>19500</v>
      </c>
      <c r="J718" t="s">
        <v>7937</v>
      </c>
      <c r="K718">
        <v>1</v>
      </c>
      <c r="L718">
        <v>211</v>
      </c>
      <c r="M718" t="s">
        <v>7938</v>
      </c>
      <c r="N718" t="s">
        <v>7939</v>
      </c>
      <c r="O718" t="s">
        <v>7697</v>
      </c>
      <c r="P718" t="s">
        <v>7698</v>
      </c>
      <c r="Q718" t="s">
        <v>8143</v>
      </c>
      <c r="R718">
        <v>409</v>
      </c>
      <c r="S718" t="s">
        <v>8680</v>
      </c>
      <c r="T718" t="s">
        <v>7701</v>
      </c>
      <c r="U718">
        <v>1</v>
      </c>
      <c r="V718">
        <v>3</v>
      </c>
      <c r="W718" t="s">
        <v>7702</v>
      </c>
      <c r="X718" t="s">
        <v>9206</v>
      </c>
      <c r="Y718" t="s">
        <v>7703</v>
      </c>
      <c r="Z718" t="s">
        <v>9207</v>
      </c>
      <c r="AA718" t="s">
        <v>8145</v>
      </c>
      <c r="AB718" t="s">
        <v>9208</v>
      </c>
    </row>
    <row r="719" spans="1:28">
      <c r="A719" s="241">
        <v>45966</v>
      </c>
      <c r="B719" t="s">
        <v>9205</v>
      </c>
      <c r="C719" t="s">
        <v>7733</v>
      </c>
      <c r="D719" t="s">
        <v>7734</v>
      </c>
      <c r="E719" t="s">
        <v>7735</v>
      </c>
      <c r="F719">
        <v>6</v>
      </c>
      <c r="G719">
        <v>1344.54</v>
      </c>
      <c r="H719">
        <v>0</v>
      </c>
      <c r="I719" s="165">
        <v>8067.24</v>
      </c>
      <c r="J719" t="s">
        <v>7937</v>
      </c>
      <c r="K719">
        <v>1</v>
      </c>
      <c r="L719">
        <v>211</v>
      </c>
      <c r="M719" t="s">
        <v>7938</v>
      </c>
      <c r="N719" t="s">
        <v>7939</v>
      </c>
      <c r="O719" t="s">
        <v>7697</v>
      </c>
      <c r="P719" t="s">
        <v>7698</v>
      </c>
      <c r="Q719" t="s">
        <v>8143</v>
      </c>
      <c r="R719">
        <v>409</v>
      </c>
      <c r="S719" t="s">
        <v>8680</v>
      </c>
      <c r="T719" t="s">
        <v>7701</v>
      </c>
      <c r="U719">
        <v>1</v>
      </c>
      <c r="V719">
        <v>6</v>
      </c>
      <c r="W719" t="s">
        <v>7702</v>
      </c>
      <c r="X719" t="s">
        <v>9206</v>
      </c>
      <c r="Y719" t="s">
        <v>7703</v>
      </c>
      <c r="Z719" t="s">
        <v>9207</v>
      </c>
      <c r="AA719" t="s">
        <v>8145</v>
      </c>
      <c r="AB719" t="s">
        <v>9208</v>
      </c>
    </row>
    <row r="720" spans="1:28">
      <c r="A720" s="241">
        <v>45966</v>
      </c>
      <c r="B720" t="s">
        <v>9209</v>
      </c>
      <c r="C720" t="s">
        <v>8046</v>
      </c>
      <c r="D720" t="s">
        <v>8047</v>
      </c>
      <c r="E720" t="s">
        <v>8048</v>
      </c>
      <c r="F720">
        <v>1</v>
      </c>
      <c r="G720">
        <v>6350</v>
      </c>
      <c r="H720">
        <v>635</v>
      </c>
      <c r="I720" s="165">
        <v>5715</v>
      </c>
      <c r="J720" t="s">
        <v>8213</v>
      </c>
      <c r="K720">
        <v>1</v>
      </c>
      <c r="L720">
        <v>155</v>
      </c>
      <c r="M720" t="s">
        <v>7946</v>
      </c>
      <c r="N720" t="s">
        <v>7696</v>
      </c>
      <c r="O720" t="s">
        <v>7697</v>
      </c>
      <c r="P720" t="s">
        <v>7698</v>
      </c>
      <c r="Q720" t="s">
        <v>8214</v>
      </c>
      <c r="R720">
        <v>713</v>
      </c>
      <c r="S720" t="s">
        <v>8680</v>
      </c>
      <c r="T720" t="s">
        <v>8049</v>
      </c>
      <c r="U720">
        <v>1</v>
      </c>
      <c r="V720">
        <v>1</v>
      </c>
      <c r="W720" t="s">
        <v>7702</v>
      </c>
      <c r="X720" t="s">
        <v>471</v>
      </c>
      <c r="Y720" t="s">
        <v>7703</v>
      </c>
      <c r="Z720" t="s">
        <v>9210</v>
      </c>
      <c r="AA720" t="s">
        <v>8216</v>
      </c>
      <c r="AB720" t="s">
        <v>9211</v>
      </c>
    </row>
    <row r="721" spans="1:28">
      <c r="A721" s="241">
        <v>45966</v>
      </c>
      <c r="B721" t="s">
        <v>9212</v>
      </c>
      <c r="C721" t="s">
        <v>8239</v>
      </c>
      <c r="D721" t="s">
        <v>8240</v>
      </c>
      <c r="E721" t="s">
        <v>8241</v>
      </c>
      <c r="F721">
        <v>1</v>
      </c>
      <c r="G721">
        <v>1180</v>
      </c>
      <c r="H721">
        <v>0</v>
      </c>
      <c r="I721" s="165">
        <v>1180</v>
      </c>
      <c r="J721" t="s">
        <v>8271</v>
      </c>
      <c r="K721">
        <v>1</v>
      </c>
      <c r="L721">
        <v>126</v>
      </c>
      <c r="M721" t="s">
        <v>7744</v>
      </c>
      <c r="N721" t="s">
        <v>7745</v>
      </c>
      <c r="O721" t="s">
        <v>7697</v>
      </c>
      <c r="P721" t="s">
        <v>7698</v>
      </c>
      <c r="Q721" t="s">
        <v>8378</v>
      </c>
      <c r="R721">
        <v>936</v>
      </c>
      <c r="S721" t="s">
        <v>8680</v>
      </c>
      <c r="T721" t="s">
        <v>7715</v>
      </c>
      <c r="U721">
        <v>6</v>
      </c>
      <c r="V721">
        <v>6</v>
      </c>
      <c r="W721" t="s">
        <v>7702</v>
      </c>
      <c r="X721" t="s">
        <v>461</v>
      </c>
      <c r="Y721" t="s">
        <v>7703</v>
      </c>
      <c r="Z721" t="s">
        <v>9213</v>
      </c>
      <c r="AA721" t="s">
        <v>8380</v>
      </c>
      <c r="AB721" t="s">
        <v>9214</v>
      </c>
    </row>
    <row r="722" spans="1:28">
      <c r="A722" s="241">
        <v>45966</v>
      </c>
      <c r="B722" t="s">
        <v>9212</v>
      </c>
      <c r="C722" t="s">
        <v>7730</v>
      </c>
      <c r="D722" t="s">
        <v>7731</v>
      </c>
      <c r="E722" t="s">
        <v>7732</v>
      </c>
      <c r="F722">
        <v>1</v>
      </c>
      <c r="G722">
        <v>8991.6</v>
      </c>
      <c r="H722">
        <v>449.58</v>
      </c>
      <c r="I722" s="165">
        <v>8542.02</v>
      </c>
      <c r="J722" t="s">
        <v>8271</v>
      </c>
      <c r="K722">
        <v>1</v>
      </c>
      <c r="L722">
        <v>126</v>
      </c>
      <c r="M722" t="s">
        <v>7744</v>
      </c>
      <c r="N722" t="s">
        <v>7745</v>
      </c>
      <c r="O722" t="s">
        <v>7697</v>
      </c>
      <c r="P722" t="s">
        <v>7698</v>
      </c>
      <c r="Q722" t="s">
        <v>8378</v>
      </c>
      <c r="R722">
        <v>936</v>
      </c>
      <c r="S722" t="s">
        <v>8680</v>
      </c>
      <c r="T722" t="s">
        <v>7715</v>
      </c>
      <c r="U722">
        <v>1</v>
      </c>
      <c r="V722">
        <v>1</v>
      </c>
      <c r="W722" t="s">
        <v>7702</v>
      </c>
      <c r="X722" t="s">
        <v>461</v>
      </c>
      <c r="Y722" t="s">
        <v>7703</v>
      </c>
      <c r="Z722" t="s">
        <v>9213</v>
      </c>
      <c r="AA722" t="s">
        <v>8380</v>
      </c>
      <c r="AB722" t="s">
        <v>9214</v>
      </c>
    </row>
    <row r="723" spans="1:28">
      <c r="A723" s="241">
        <v>45966</v>
      </c>
      <c r="B723" t="s">
        <v>9215</v>
      </c>
      <c r="C723" t="s">
        <v>7800</v>
      </c>
      <c r="D723" t="s">
        <v>7801</v>
      </c>
      <c r="E723" t="s">
        <v>7802</v>
      </c>
      <c r="F723">
        <v>6</v>
      </c>
      <c r="G723">
        <v>1092.44</v>
      </c>
      <c r="H723">
        <v>0</v>
      </c>
      <c r="I723" s="165">
        <v>6554.64</v>
      </c>
      <c r="J723" t="s">
        <v>7842</v>
      </c>
      <c r="K723">
        <v>1</v>
      </c>
      <c r="L723">
        <v>126</v>
      </c>
      <c r="M723" t="s">
        <v>7744</v>
      </c>
      <c r="N723" t="s">
        <v>7745</v>
      </c>
      <c r="O723" t="s">
        <v>7697</v>
      </c>
      <c r="P723" t="s">
        <v>7698</v>
      </c>
      <c r="Q723" t="s">
        <v>8544</v>
      </c>
      <c r="R723">
        <v>911</v>
      </c>
      <c r="S723" t="s">
        <v>8680</v>
      </c>
      <c r="T723" t="s">
        <v>7701</v>
      </c>
      <c r="U723">
        <v>1</v>
      </c>
      <c r="V723">
        <v>6</v>
      </c>
      <c r="W723" t="s">
        <v>7702</v>
      </c>
      <c r="X723" t="s">
        <v>552</v>
      </c>
      <c r="Y723" t="s">
        <v>7703</v>
      </c>
      <c r="Z723" t="s">
        <v>9216</v>
      </c>
      <c r="AA723" t="s">
        <v>8546</v>
      </c>
      <c r="AB723" t="s">
        <v>9217</v>
      </c>
    </row>
    <row r="724" spans="1:28">
      <c r="A724" s="241">
        <v>45966</v>
      </c>
      <c r="B724" t="s">
        <v>9218</v>
      </c>
      <c r="C724" t="s">
        <v>8136</v>
      </c>
      <c r="D724" t="s">
        <v>8137</v>
      </c>
      <c r="E724" t="s">
        <v>8138</v>
      </c>
      <c r="F724">
        <v>1</v>
      </c>
      <c r="G724">
        <v>12290.73</v>
      </c>
      <c r="H724">
        <v>0</v>
      </c>
      <c r="I724" s="165">
        <v>12290.73</v>
      </c>
      <c r="J724" t="s">
        <v>7766</v>
      </c>
      <c r="K724">
        <v>1</v>
      </c>
      <c r="L724">
        <v>125</v>
      </c>
      <c r="M724" t="s">
        <v>7724</v>
      </c>
      <c r="N724" t="s">
        <v>7713</v>
      </c>
      <c r="O724" t="s">
        <v>7697</v>
      </c>
      <c r="P724" t="s">
        <v>7698</v>
      </c>
      <c r="Q724" t="s">
        <v>8616</v>
      </c>
      <c r="R724">
        <v>111</v>
      </c>
      <c r="S724" t="s">
        <v>8680</v>
      </c>
      <c r="T724" t="s">
        <v>7726</v>
      </c>
      <c r="U724">
        <v>1</v>
      </c>
      <c r="V724">
        <v>1</v>
      </c>
      <c r="W724" t="s">
        <v>7702</v>
      </c>
      <c r="X724" t="s">
        <v>511</v>
      </c>
      <c r="Y724" t="s">
        <v>7703</v>
      </c>
      <c r="Z724" t="s">
        <v>9219</v>
      </c>
      <c r="AA724" t="s">
        <v>8618</v>
      </c>
      <c r="AB724" t="s">
        <v>9220</v>
      </c>
    </row>
    <row r="725" spans="1:28">
      <c r="A725" s="241">
        <v>45966</v>
      </c>
      <c r="B725" t="s">
        <v>9218</v>
      </c>
      <c r="C725" t="s">
        <v>7730</v>
      </c>
      <c r="D725" t="s">
        <v>7731</v>
      </c>
      <c r="E725" t="s">
        <v>7732</v>
      </c>
      <c r="F725">
        <v>1</v>
      </c>
      <c r="G725">
        <v>8991.6</v>
      </c>
      <c r="H725">
        <v>449.58</v>
      </c>
      <c r="I725" s="165">
        <v>8542.02</v>
      </c>
      <c r="J725" t="s">
        <v>7766</v>
      </c>
      <c r="K725">
        <v>1</v>
      </c>
      <c r="L725">
        <v>125</v>
      </c>
      <c r="M725" t="s">
        <v>7724</v>
      </c>
      <c r="N725" t="s">
        <v>7713</v>
      </c>
      <c r="O725" t="s">
        <v>7697</v>
      </c>
      <c r="P725" t="s">
        <v>7698</v>
      </c>
      <c r="Q725" t="s">
        <v>8616</v>
      </c>
      <c r="R725">
        <v>111</v>
      </c>
      <c r="S725" t="s">
        <v>8680</v>
      </c>
      <c r="T725" t="s">
        <v>7715</v>
      </c>
      <c r="U725">
        <v>1</v>
      </c>
      <c r="V725">
        <v>1</v>
      </c>
      <c r="W725" t="s">
        <v>7702</v>
      </c>
      <c r="X725" t="s">
        <v>511</v>
      </c>
      <c r="Y725" t="s">
        <v>7703</v>
      </c>
      <c r="Z725" t="s">
        <v>9219</v>
      </c>
      <c r="AA725" t="s">
        <v>8618</v>
      </c>
      <c r="AB725" t="s">
        <v>9220</v>
      </c>
    </row>
    <row r="726" spans="1:28">
      <c r="A726" s="241">
        <v>45966</v>
      </c>
      <c r="B726" t="s">
        <v>9221</v>
      </c>
      <c r="C726" t="s">
        <v>8613</v>
      </c>
      <c r="D726" t="s">
        <v>8614</v>
      </c>
      <c r="E726" t="s">
        <v>8615</v>
      </c>
      <c r="F726">
        <v>6</v>
      </c>
      <c r="G726">
        <v>714.29</v>
      </c>
      <c r="H726">
        <v>0</v>
      </c>
      <c r="I726" s="165">
        <v>4285.74</v>
      </c>
      <c r="J726" t="s">
        <v>7937</v>
      </c>
      <c r="K726">
        <v>1</v>
      </c>
      <c r="L726">
        <v>211</v>
      </c>
      <c r="M726" t="s">
        <v>7938</v>
      </c>
      <c r="N726" t="s">
        <v>7939</v>
      </c>
      <c r="O726" t="s">
        <v>7697</v>
      </c>
      <c r="P726" t="s">
        <v>7698</v>
      </c>
      <c r="Q726" t="s">
        <v>8143</v>
      </c>
      <c r="R726">
        <v>409</v>
      </c>
      <c r="S726" t="s">
        <v>8680</v>
      </c>
      <c r="T726" t="s">
        <v>7715</v>
      </c>
      <c r="U726">
        <v>1</v>
      </c>
      <c r="V726">
        <v>6</v>
      </c>
      <c r="W726" t="s">
        <v>7702</v>
      </c>
      <c r="X726" t="s">
        <v>431</v>
      </c>
      <c r="Y726" t="s">
        <v>7703</v>
      </c>
      <c r="Z726" t="s">
        <v>9222</v>
      </c>
      <c r="AA726" t="s">
        <v>8145</v>
      </c>
      <c r="AB726" t="s">
        <v>431</v>
      </c>
    </row>
    <row r="727" spans="1:28">
      <c r="A727" s="241">
        <v>45966</v>
      </c>
      <c r="B727" t="s">
        <v>9221</v>
      </c>
      <c r="C727" t="s">
        <v>7883</v>
      </c>
      <c r="D727" t="s">
        <v>7884</v>
      </c>
      <c r="E727" t="s">
        <v>7885</v>
      </c>
      <c r="F727">
        <v>3</v>
      </c>
      <c r="G727">
        <v>3025.21</v>
      </c>
      <c r="H727">
        <v>0</v>
      </c>
      <c r="I727" s="165">
        <v>9075.6299999999992</v>
      </c>
      <c r="J727" t="s">
        <v>7937</v>
      </c>
      <c r="K727">
        <v>1</v>
      </c>
      <c r="L727">
        <v>211</v>
      </c>
      <c r="M727" t="s">
        <v>7938</v>
      </c>
      <c r="N727" t="s">
        <v>7939</v>
      </c>
      <c r="O727" t="s">
        <v>7697</v>
      </c>
      <c r="P727" t="s">
        <v>7698</v>
      </c>
      <c r="Q727" t="s">
        <v>8143</v>
      </c>
      <c r="R727">
        <v>409</v>
      </c>
      <c r="S727" t="s">
        <v>8680</v>
      </c>
      <c r="T727" t="s">
        <v>7715</v>
      </c>
      <c r="U727">
        <v>1</v>
      </c>
      <c r="V727">
        <v>3</v>
      </c>
      <c r="W727" t="s">
        <v>7702</v>
      </c>
      <c r="X727" t="s">
        <v>431</v>
      </c>
      <c r="Y727" t="s">
        <v>7703</v>
      </c>
      <c r="Z727" t="s">
        <v>9222</v>
      </c>
      <c r="AA727" t="s">
        <v>8145</v>
      </c>
      <c r="AB727" t="s">
        <v>431</v>
      </c>
    </row>
    <row r="728" spans="1:28">
      <c r="A728" s="241">
        <v>45966</v>
      </c>
      <c r="B728" t="s">
        <v>9221</v>
      </c>
      <c r="C728" t="s">
        <v>7787</v>
      </c>
      <c r="D728" t="s">
        <v>7788</v>
      </c>
      <c r="E728" t="s">
        <v>7789</v>
      </c>
      <c r="F728">
        <v>3</v>
      </c>
      <c r="G728">
        <v>3025.21</v>
      </c>
      <c r="H728">
        <v>0</v>
      </c>
      <c r="I728" s="165">
        <v>9075.6299999999992</v>
      </c>
      <c r="J728" t="s">
        <v>7937</v>
      </c>
      <c r="K728">
        <v>1</v>
      </c>
      <c r="L728">
        <v>211</v>
      </c>
      <c r="M728" t="s">
        <v>7938</v>
      </c>
      <c r="N728" t="s">
        <v>7939</v>
      </c>
      <c r="O728" t="s">
        <v>7697</v>
      </c>
      <c r="P728" t="s">
        <v>7698</v>
      </c>
      <c r="Q728" t="s">
        <v>8143</v>
      </c>
      <c r="R728">
        <v>409</v>
      </c>
      <c r="S728" t="s">
        <v>8680</v>
      </c>
      <c r="T728" t="s">
        <v>7715</v>
      </c>
      <c r="U728">
        <v>1</v>
      </c>
      <c r="V728">
        <v>3</v>
      </c>
      <c r="W728" t="s">
        <v>7702</v>
      </c>
      <c r="X728" t="s">
        <v>431</v>
      </c>
      <c r="Y728" t="s">
        <v>7703</v>
      </c>
      <c r="Z728" t="s">
        <v>9222</v>
      </c>
      <c r="AA728" t="s">
        <v>8145</v>
      </c>
      <c r="AB728" t="s">
        <v>431</v>
      </c>
    </row>
    <row r="729" spans="1:28">
      <c r="A729" s="241">
        <v>45966</v>
      </c>
      <c r="B729" t="s">
        <v>9223</v>
      </c>
      <c r="C729" t="s">
        <v>7822</v>
      </c>
      <c r="D729" t="s">
        <v>7823</v>
      </c>
      <c r="E729" t="s">
        <v>7824</v>
      </c>
      <c r="F729">
        <v>1</v>
      </c>
      <c r="G729">
        <v>3025.21</v>
      </c>
      <c r="H729">
        <v>0</v>
      </c>
      <c r="I729" s="165">
        <v>3025.21</v>
      </c>
      <c r="J729" t="s">
        <v>7937</v>
      </c>
      <c r="K729">
        <v>1</v>
      </c>
      <c r="L729">
        <v>211</v>
      </c>
      <c r="M729" t="s">
        <v>7938</v>
      </c>
      <c r="N729" t="s">
        <v>7939</v>
      </c>
      <c r="O729" t="s">
        <v>7697</v>
      </c>
      <c r="P729" t="s">
        <v>7698</v>
      </c>
      <c r="Q729" t="s">
        <v>8143</v>
      </c>
      <c r="R729">
        <v>409</v>
      </c>
      <c r="S729" t="s">
        <v>8680</v>
      </c>
      <c r="T729" t="s">
        <v>7715</v>
      </c>
      <c r="U729">
        <v>1</v>
      </c>
      <c r="V729">
        <v>1</v>
      </c>
      <c r="W729" t="s">
        <v>7702</v>
      </c>
      <c r="X729" t="s">
        <v>453</v>
      </c>
      <c r="Y729" t="s">
        <v>7703</v>
      </c>
      <c r="Z729" t="s">
        <v>9224</v>
      </c>
      <c r="AA729" t="s">
        <v>8145</v>
      </c>
      <c r="AB729" t="s">
        <v>8706</v>
      </c>
    </row>
    <row r="730" spans="1:28">
      <c r="A730" s="241">
        <v>45966</v>
      </c>
      <c r="B730" t="s">
        <v>9225</v>
      </c>
      <c r="C730" t="s">
        <v>7848</v>
      </c>
      <c r="D730" t="s">
        <v>7849</v>
      </c>
      <c r="E730" t="s">
        <v>7850</v>
      </c>
      <c r="F730">
        <v>6</v>
      </c>
      <c r="G730">
        <v>1260.5</v>
      </c>
      <c r="H730">
        <v>0</v>
      </c>
      <c r="I730" s="165">
        <v>7563</v>
      </c>
      <c r="J730" t="s">
        <v>8271</v>
      </c>
      <c r="K730">
        <v>1</v>
      </c>
      <c r="L730">
        <v>126</v>
      </c>
      <c r="M730" t="s">
        <v>7744</v>
      </c>
      <c r="N730" t="s">
        <v>7745</v>
      </c>
      <c r="O730" t="s">
        <v>7697</v>
      </c>
      <c r="P730" t="s">
        <v>7698</v>
      </c>
      <c r="Q730" t="s">
        <v>8378</v>
      </c>
      <c r="R730">
        <v>936</v>
      </c>
      <c r="S730" t="s">
        <v>8680</v>
      </c>
      <c r="T730" t="s">
        <v>7701</v>
      </c>
      <c r="U730">
        <v>1</v>
      </c>
      <c r="V730">
        <v>6</v>
      </c>
      <c r="W730" t="s">
        <v>7702</v>
      </c>
      <c r="X730" t="s">
        <v>506</v>
      </c>
      <c r="Y730" t="s">
        <v>7703</v>
      </c>
      <c r="Z730" t="s">
        <v>9226</v>
      </c>
      <c r="AA730" t="s">
        <v>8380</v>
      </c>
      <c r="AB730" t="s">
        <v>506</v>
      </c>
    </row>
    <row r="731" spans="1:28">
      <c r="A731" s="241">
        <v>45966</v>
      </c>
      <c r="B731" t="s">
        <v>9227</v>
      </c>
      <c r="C731" t="s">
        <v>7730</v>
      </c>
      <c r="D731" t="s">
        <v>7731</v>
      </c>
      <c r="E731" t="s">
        <v>7732</v>
      </c>
      <c r="F731">
        <v>4</v>
      </c>
      <c r="G731">
        <v>8991.6</v>
      </c>
      <c r="H731">
        <v>1798.32</v>
      </c>
      <c r="I731" s="165">
        <v>34168.080000000002</v>
      </c>
      <c r="J731" t="s">
        <v>7766</v>
      </c>
      <c r="K731">
        <v>1</v>
      </c>
      <c r="L731">
        <v>125</v>
      </c>
      <c r="M731" t="s">
        <v>7724</v>
      </c>
      <c r="N731" t="s">
        <v>7713</v>
      </c>
      <c r="O731" t="s">
        <v>7697</v>
      </c>
      <c r="P731" t="s">
        <v>7698</v>
      </c>
      <c r="Q731" t="s">
        <v>8616</v>
      </c>
      <c r="R731">
        <v>111</v>
      </c>
      <c r="S731" t="s">
        <v>8680</v>
      </c>
      <c r="T731" t="s">
        <v>7715</v>
      </c>
      <c r="U731">
        <v>1</v>
      </c>
      <c r="V731">
        <v>4</v>
      </c>
      <c r="W731" t="s">
        <v>7702</v>
      </c>
      <c r="X731" t="s">
        <v>438</v>
      </c>
      <c r="Y731" t="s">
        <v>7703</v>
      </c>
      <c r="Z731" t="s">
        <v>9228</v>
      </c>
      <c r="AA731" t="s">
        <v>8618</v>
      </c>
      <c r="AB731" t="s">
        <v>9229</v>
      </c>
    </row>
    <row r="732" spans="1:28">
      <c r="A732" s="241">
        <v>45966</v>
      </c>
      <c r="B732" t="s">
        <v>9227</v>
      </c>
      <c r="C732" t="s">
        <v>7720</v>
      </c>
      <c r="D732" t="s">
        <v>7721</v>
      </c>
      <c r="E732" t="s">
        <v>7722</v>
      </c>
      <c r="F732">
        <v>1</v>
      </c>
      <c r="G732">
        <v>11900</v>
      </c>
      <c r="H732">
        <v>357</v>
      </c>
      <c r="I732" s="165">
        <v>11543</v>
      </c>
      <c r="J732" t="s">
        <v>7766</v>
      </c>
      <c r="K732">
        <v>1</v>
      </c>
      <c r="L732">
        <v>125</v>
      </c>
      <c r="M732" t="s">
        <v>7724</v>
      </c>
      <c r="N732" t="s">
        <v>7713</v>
      </c>
      <c r="O732" t="s">
        <v>7697</v>
      </c>
      <c r="P732" t="s">
        <v>7698</v>
      </c>
      <c r="Q732" t="s">
        <v>8616</v>
      </c>
      <c r="R732">
        <v>111</v>
      </c>
      <c r="S732" t="s">
        <v>8680</v>
      </c>
      <c r="T732" t="s">
        <v>7726</v>
      </c>
      <c r="U732">
        <v>1</v>
      </c>
      <c r="V732">
        <v>1</v>
      </c>
      <c r="W732" t="s">
        <v>7702</v>
      </c>
      <c r="X732" t="s">
        <v>438</v>
      </c>
      <c r="Y732" t="s">
        <v>7703</v>
      </c>
      <c r="Z732" t="s">
        <v>9228</v>
      </c>
      <c r="AA732" t="s">
        <v>8618</v>
      </c>
      <c r="AB732" t="s">
        <v>9229</v>
      </c>
    </row>
    <row r="733" spans="1:28">
      <c r="A733" s="241">
        <v>45966</v>
      </c>
      <c r="B733" t="s">
        <v>9227</v>
      </c>
      <c r="C733" t="s">
        <v>7832</v>
      </c>
      <c r="D733" t="s">
        <v>7833</v>
      </c>
      <c r="E733" t="s">
        <v>7834</v>
      </c>
      <c r="F733">
        <v>1</v>
      </c>
      <c r="G733">
        <v>12500</v>
      </c>
      <c r="H733">
        <v>375</v>
      </c>
      <c r="I733" s="165">
        <v>12125</v>
      </c>
      <c r="J733" t="s">
        <v>7766</v>
      </c>
      <c r="K733">
        <v>1</v>
      </c>
      <c r="L733">
        <v>125</v>
      </c>
      <c r="M733" t="s">
        <v>7724</v>
      </c>
      <c r="N733" t="s">
        <v>7713</v>
      </c>
      <c r="O733" t="s">
        <v>7697</v>
      </c>
      <c r="P733" t="s">
        <v>7698</v>
      </c>
      <c r="Q733" t="s">
        <v>8616</v>
      </c>
      <c r="R733">
        <v>111</v>
      </c>
      <c r="S733" t="s">
        <v>8680</v>
      </c>
      <c r="T733" t="s">
        <v>7726</v>
      </c>
      <c r="U733">
        <v>1</v>
      </c>
      <c r="V733">
        <v>1</v>
      </c>
      <c r="W733" t="s">
        <v>7702</v>
      </c>
      <c r="X733" t="s">
        <v>438</v>
      </c>
      <c r="Y733" t="s">
        <v>7703</v>
      </c>
      <c r="Z733" t="s">
        <v>9228</v>
      </c>
      <c r="AA733" t="s">
        <v>8618</v>
      </c>
      <c r="AB733" t="s">
        <v>9229</v>
      </c>
    </row>
    <row r="734" spans="1:28">
      <c r="A734" s="241">
        <v>45966</v>
      </c>
      <c r="B734" t="s">
        <v>9230</v>
      </c>
      <c r="C734" t="s">
        <v>7848</v>
      </c>
      <c r="D734" t="s">
        <v>7849</v>
      </c>
      <c r="E734" t="s">
        <v>7850</v>
      </c>
      <c r="F734">
        <v>10</v>
      </c>
      <c r="G734">
        <v>1260.5</v>
      </c>
      <c r="H734">
        <v>0</v>
      </c>
      <c r="I734" s="165">
        <v>12605</v>
      </c>
      <c r="J734" t="s">
        <v>8271</v>
      </c>
      <c r="K734">
        <v>1</v>
      </c>
      <c r="L734">
        <v>126</v>
      </c>
      <c r="M734" t="s">
        <v>7744</v>
      </c>
      <c r="N734" t="s">
        <v>7745</v>
      </c>
      <c r="O734" t="s">
        <v>7697</v>
      </c>
      <c r="P734" t="s">
        <v>7698</v>
      </c>
      <c r="Q734" t="s">
        <v>8726</v>
      </c>
      <c r="R734">
        <v>937</v>
      </c>
      <c r="S734" t="s">
        <v>8680</v>
      </c>
      <c r="T734" t="s">
        <v>7701</v>
      </c>
      <c r="U734">
        <v>1</v>
      </c>
      <c r="V734">
        <v>10</v>
      </c>
      <c r="W734" t="s">
        <v>7702</v>
      </c>
      <c r="X734" t="s">
        <v>619</v>
      </c>
      <c r="Y734" t="s">
        <v>7703</v>
      </c>
      <c r="Z734" t="s">
        <v>9231</v>
      </c>
      <c r="AA734" t="s">
        <v>8728</v>
      </c>
      <c r="AB734" t="s">
        <v>9232</v>
      </c>
    </row>
    <row r="735" spans="1:28">
      <c r="A735" s="241">
        <v>45966</v>
      </c>
      <c r="B735" t="s">
        <v>9230</v>
      </c>
      <c r="C735" t="s">
        <v>7740</v>
      </c>
      <c r="D735" t="s">
        <v>7741</v>
      </c>
      <c r="E735" t="s">
        <v>7742</v>
      </c>
      <c r="F735">
        <v>3</v>
      </c>
      <c r="G735">
        <v>3562.19</v>
      </c>
      <c r="H735">
        <v>0</v>
      </c>
      <c r="I735" s="165">
        <v>10686.57</v>
      </c>
      <c r="J735" t="s">
        <v>8271</v>
      </c>
      <c r="K735">
        <v>1</v>
      </c>
      <c r="L735">
        <v>126</v>
      </c>
      <c r="M735" t="s">
        <v>7744</v>
      </c>
      <c r="N735" t="s">
        <v>7745</v>
      </c>
      <c r="O735" t="s">
        <v>7697</v>
      </c>
      <c r="P735" t="s">
        <v>7698</v>
      </c>
      <c r="Q735" t="s">
        <v>8726</v>
      </c>
      <c r="R735">
        <v>937</v>
      </c>
      <c r="S735" t="s">
        <v>8680</v>
      </c>
      <c r="T735" t="s">
        <v>7715</v>
      </c>
      <c r="U735">
        <v>1</v>
      </c>
      <c r="V735">
        <v>3</v>
      </c>
      <c r="W735" t="s">
        <v>7702</v>
      </c>
      <c r="X735" t="s">
        <v>619</v>
      </c>
      <c r="Y735" t="s">
        <v>7703</v>
      </c>
      <c r="Z735" t="s">
        <v>9231</v>
      </c>
      <c r="AA735" t="s">
        <v>8728</v>
      </c>
      <c r="AB735" t="s">
        <v>9232</v>
      </c>
    </row>
    <row r="736" spans="1:28">
      <c r="A736" s="241">
        <v>45966</v>
      </c>
      <c r="B736" t="s">
        <v>9233</v>
      </c>
      <c r="C736" t="s">
        <v>7848</v>
      </c>
      <c r="D736" t="s">
        <v>7849</v>
      </c>
      <c r="E736" t="s">
        <v>7850</v>
      </c>
      <c r="F736">
        <v>12</v>
      </c>
      <c r="G736">
        <v>1260.5</v>
      </c>
      <c r="H736">
        <v>0</v>
      </c>
      <c r="I736" s="165">
        <v>15126</v>
      </c>
      <c r="J736" t="s">
        <v>7842</v>
      </c>
      <c r="K736">
        <v>1</v>
      </c>
      <c r="L736">
        <v>126</v>
      </c>
      <c r="M736" t="s">
        <v>7744</v>
      </c>
      <c r="N736" t="s">
        <v>7745</v>
      </c>
      <c r="O736" t="s">
        <v>7697</v>
      </c>
      <c r="P736" t="s">
        <v>7698</v>
      </c>
      <c r="Q736" t="s">
        <v>8544</v>
      </c>
      <c r="R736">
        <v>911</v>
      </c>
      <c r="S736" t="s">
        <v>8680</v>
      </c>
      <c r="T736" t="s">
        <v>7701</v>
      </c>
      <c r="U736">
        <v>1</v>
      </c>
      <c r="V736">
        <v>12</v>
      </c>
      <c r="W736" t="s">
        <v>7702</v>
      </c>
      <c r="X736" t="s">
        <v>550</v>
      </c>
      <c r="Y736" t="s">
        <v>7703</v>
      </c>
      <c r="Z736" t="s">
        <v>9234</v>
      </c>
      <c r="AA736" t="s">
        <v>8546</v>
      </c>
      <c r="AB736" t="s">
        <v>9235</v>
      </c>
    </row>
    <row r="737" spans="1:28">
      <c r="A737" s="241">
        <v>45966</v>
      </c>
      <c r="B737" t="s">
        <v>9236</v>
      </c>
      <c r="C737" t="s">
        <v>7708</v>
      </c>
      <c r="D737" t="s">
        <v>7709</v>
      </c>
      <c r="E737" t="s">
        <v>7710</v>
      </c>
      <c r="F737">
        <v>6</v>
      </c>
      <c r="G737">
        <v>1120</v>
      </c>
      <c r="H737">
        <v>0</v>
      </c>
      <c r="I737" s="165">
        <v>6720</v>
      </c>
      <c r="J737" t="s">
        <v>7937</v>
      </c>
      <c r="K737">
        <v>1</v>
      </c>
      <c r="L737">
        <v>211</v>
      </c>
      <c r="M737" t="s">
        <v>7938</v>
      </c>
      <c r="N737" t="s">
        <v>7939</v>
      </c>
      <c r="O737" t="s">
        <v>7697</v>
      </c>
      <c r="P737" t="s">
        <v>7698</v>
      </c>
      <c r="Q737" t="s">
        <v>8143</v>
      </c>
      <c r="R737">
        <v>409</v>
      </c>
      <c r="S737" t="s">
        <v>8680</v>
      </c>
      <c r="T737" t="s">
        <v>7715</v>
      </c>
      <c r="U737">
        <v>1</v>
      </c>
      <c r="V737">
        <v>6</v>
      </c>
      <c r="W737" t="s">
        <v>7702</v>
      </c>
      <c r="X737" t="s">
        <v>411</v>
      </c>
      <c r="Y737" t="s">
        <v>7703</v>
      </c>
      <c r="Z737" t="s">
        <v>9237</v>
      </c>
      <c r="AA737" t="s">
        <v>8145</v>
      </c>
      <c r="AB737" t="s">
        <v>9238</v>
      </c>
    </row>
    <row r="738" spans="1:28">
      <c r="A738" s="241">
        <v>45966</v>
      </c>
      <c r="B738" t="s">
        <v>9239</v>
      </c>
      <c r="C738" t="s">
        <v>7733</v>
      </c>
      <c r="D738" t="s">
        <v>7734</v>
      </c>
      <c r="E738" t="s">
        <v>7735</v>
      </c>
      <c r="F738">
        <v>6</v>
      </c>
      <c r="G738">
        <v>1344.54</v>
      </c>
      <c r="H738">
        <v>0</v>
      </c>
      <c r="I738" s="165">
        <v>8067.24</v>
      </c>
      <c r="J738" t="s">
        <v>7937</v>
      </c>
      <c r="K738">
        <v>1</v>
      </c>
      <c r="L738">
        <v>211</v>
      </c>
      <c r="M738" t="s">
        <v>7938</v>
      </c>
      <c r="N738" t="s">
        <v>7939</v>
      </c>
      <c r="O738" t="s">
        <v>7697</v>
      </c>
      <c r="P738" t="s">
        <v>7698</v>
      </c>
      <c r="Q738" t="s">
        <v>8143</v>
      </c>
      <c r="R738">
        <v>409</v>
      </c>
      <c r="S738" t="s">
        <v>8680</v>
      </c>
      <c r="T738" t="s">
        <v>7701</v>
      </c>
      <c r="U738">
        <v>1</v>
      </c>
      <c r="V738">
        <v>6</v>
      </c>
      <c r="W738" t="s">
        <v>7702</v>
      </c>
      <c r="X738" t="s">
        <v>465</v>
      </c>
      <c r="Y738" t="s">
        <v>7703</v>
      </c>
      <c r="Z738" t="s">
        <v>9240</v>
      </c>
      <c r="AA738" t="s">
        <v>8145</v>
      </c>
      <c r="AB738" t="s">
        <v>9241</v>
      </c>
    </row>
    <row r="739" spans="1:28">
      <c r="A739" s="241">
        <v>45966</v>
      </c>
      <c r="B739" t="s">
        <v>9242</v>
      </c>
      <c r="C739" t="s">
        <v>7914</v>
      </c>
      <c r="D739" t="s">
        <v>7915</v>
      </c>
      <c r="E739" t="s">
        <v>7916</v>
      </c>
      <c r="F739">
        <v>4</v>
      </c>
      <c r="G739">
        <v>2900.04</v>
      </c>
      <c r="H739">
        <v>0</v>
      </c>
      <c r="I739" s="165">
        <v>11600.16</v>
      </c>
      <c r="J739" t="s">
        <v>7842</v>
      </c>
      <c r="K739">
        <v>1</v>
      </c>
      <c r="L739">
        <v>126</v>
      </c>
      <c r="M739" t="s">
        <v>7744</v>
      </c>
      <c r="N739" t="s">
        <v>7745</v>
      </c>
      <c r="O739" t="s">
        <v>7697</v>
      </c>
      <c r="P739" t="s">
        <v>7698</v>
      </c>
      <c r="Q739" t="s">
        <v>7843</v>
      </c>
      <c r="R739">
        <v>908</v>
      </c>
      <c r="S739" t="s">
        <v>8680</v>
      </c>
      <c r="T739" t="s">
        <v>7726</v>
      </c>
      <c r="U739">
        <v>1</v>
      </c>
      <c r="V739">
        <v>4</v>
      </c>
      <c r="W739" t="s">
        <v>7702</v>
      </c>
      <c r="X739" t="s">
        <v>530</v>
      </c>
      <c r="Y739" t="s">
        <v>7703</v>
      </c>
      <c r="Z739" t="s">
        <v>9243</v>
      </c>
      <c r="AA739" t="s">
        <v>7845</v>
      </c>
      <c r="AB739" t="s">
        <v>530</v>
      </c>
    </row>
    <row r="740" spans="1:28">
      <c r="A740" s="241">
        <v>45966</v>
      </c>
      <c r="B740" t="s">
        <v>9244</v>
      </c>
      <c r="C740" t="s">
        <v>7856</v>
      </c>
      <c r="D740" t="s">
        <v>7857</v>
      </c>
      <c r="E740" t="s">
        <v>7858</v>
      </c>
      <c r="F740">
        <v>1</v>
      </c>
      <c r="G740">
        <v>4247.1000000000004</v>
      </c>
      <c r="H740">
        <v>0</v>
      </c>
      <c r="I740" s="165">
        <v>4247.1000000000004</v>
      </c>
      <c r="J740" t="s">
        <v>7937</v>
      </c>
      <c r="K740">
        <v>1</v>
      </c>
      <c r="L740">
        <v>176</v>
      </c>
      <c r="M740" t="s">
        <v>9245</v>
      </c>
      <c r="N740" t="s">
        <v>7939</v>
      </c>
      <c r="O740" t="s">
        <v>7697</v>
      </c>
      <c r="P740" t="s">
        <v>7698</v>
      </c>
      <c r="Q740" t="s">
        <v>8219</v>
      </c>
      <c r="R740">
        <v>411</v>
      </c>
      <c r="S740" t="s">
        <v>8680</v>
      </c>
      <c r="T740" t="s">
        <v>7701</v>
      </c>
      <c r="U740">
        <v>1</v>
      </c>
      <c r="V740">
        <v>1</v>
      </c>
      <c r="W740" t="s">
        <v>7702</v>
      </c>
      <c r="X740" t="s">
        <v>9246</v>
      </c>
      <c r="Y740" t="s">
        <v>7703</v>
      </c>
      <c r="Z740" t="s">
        <v>9247</v>
      </c>
      <c r="AA740" t="s">
        <v>8221</v>
      </c>
      <c r="AB740" t="s">
        <v>9248</v>
      </c>
    </row>
    <row r="741" spans="1:28">
      <c r="A741" s="241">
        <v>45966</v>
      </c>
      <c r="B741" t="s">
        <v>9249</v>
      </c>
      <c r="C741" t="s">
        <v>7886</v>
      </c>
      <c r="D741" t="s">
        <v>7887</v>
      </c>
      <c r="E741" t="s">
        <v>7888</v>
      </c>
      <c r="F741">
        <v>6</v>
      </c>
      <c r="G741">
        <v>3025.21</v>
      </c>
      <c r="H741">
        <v>0</v>
      </c>
      <c r="I741" s="165">
        <v>18151.259999999998</v>
      </c>
      <c r="J741" t="s">
        <v>7937</v>
      </c>
      <c r="K741">
        <v>1</v>
      </c>
      <c r="L741">
        <v>211</v>
      </c>
      <c r="M741" t="s">
        <v>7938</v>
      </c>
      <c r="N741" t="s">
        <v>7939</v>
      </c>
      <c r="O741" t="s">
        <v>7697</v>
      </c>
      <c r="P741" t="s">
        <v>7698</v>
      </c>
      <c r="Q741" t="s">
        <v>8219</v>
      </c>
      <c r="R741">
        <v>411</v>
      </c>
      <c r="S741" t="s">
        <v>8680</v>
      </c>
      <c r="T741" t="s">
        <v>7715</v>
      </c>
      <c r="U741">
        <v>1</v>
      </c>
      <c r="V741">
        <v>6</v>
      </c>
      <c r="W741" t="s">
        <v>7702</v>
      </c>
      <c r="X741" t="s">
        <v>641</v>
      </c>
      <c r="Y741" t="s">
        <v>7703</v>
      </c>
      <c r="Z741" t="s">
        <v>9250</v>
      </c>
      <c r="AA741" t="s">
        <v>8221</v>
      </c>
      <c r="AB741" t="s">
        <v>9251</v>
      </c>
    </row>
    <row r="742" spans="1:28">
      <c r="A742" s="241">
        <v>45966</v>
      </c>
      <c r="B742" t="s">
        <v>9249</v>
      </c>
      <c r="C742" t="s">
        <v>7784</v>
      </c>
      <c r="D742" t="s">
        <v>7785</v>
      </c>
      <c r="E742" t="s">
        <v>7786</v>
      </c>
      <c r="F742">
        <v>6</v>
      </c>
      <c r="G742">
        <v>3025.21</v>
      </c>
      <c r="H742">
        <v>0</v>
      </c>
      <c r="I742" s="165">
        <v>18151.259999999998</v>
      </c>
      <c r="J742" t="s">
        <v>7937</v>
      </c>
      <c r="K742">
        <v>1</v>
      </c>
      <c r="L742">
        <v>211</v>
      </c>
      <c r="M742" t="s">
        <v>7938</v>
      </c>
      <c r="N742" t="s">
        <v>7939</v>
      </c>
      <c r="O742" t="s">
        <v>7697</v>
      </c>
      <c r="P742" t="s">
        <v>7698</v>
      </c>
      <c r="Q742" t="s">
        <v>8219</v>
      </c>
      <c r="R742">
        <v>411</v>
      </c>
      <c r="S742" t="s">
        <v>8680</v>
      </c>
      <c r="T742" t="s">
        <v>7715</v>
      </c>
      <c r="U742">
        <v>1</v>
      </c>
      <c r="V742">
        <v>6</v>
      </c>
      <c r="W742" t="s">
        <v>7702</v>
      </c>
      <c r="X742" t="s">
        <v>641</v>
      </c>
      <c r="Y742" t="s">
        <v>7703</v>
      </c>
      <c r="Z742" t="s">
        <v>9250</v>
      </c>
      <c r="AA742" t="s">
        <v>8221</v>
      </c>
      <c r="AB742" t="s">
        <v>9251</v>
      </c>
    </row>
    <row r="743" spans="1:28">
      <c r="A743" s="241">
        <v>45966</v>
      </c>
      <c r="B743" t="s">
        <v>9252</v>
      </c>
      <c r="C743" t="s">
        <v>7733</v>
      </c>
      <c r="D743" t="s">
        <v>7734</v>
      </c>
      <c r="E743" t="s">
        <v>7735</v>
      </c>
      <c r="F743">
        <v>3</v>
      </c>
      <c r="G743">
        <v>1344.54</v>
      </c>
      <c r="H743">
        <v>0</v>
      </c>
      <c r="I743" s="165">
        <v>4033.62</v>
      </c>
      <c r="J743" t="s">
        <v>7937</v>
      </c>
      <c r="K743">
        <v>1</v>
      </c>
      <c r="L743">
        <v>211</v>
      </c>
      <c r="M743" t="s">
        <v>7938</v>
      </c>
      <c r="N743" t="s">
        <v>7939</v>
      </c>
      <c r="O743" t="s">
        <v>7697</v>
      </c>
      <c r="P743" t="s">
        <v>7698</v>
      </c>
      <c r="Q743" t="s">
        <v>8219</v>
      </c>
      <c r="R743">
        <v>411</v>
      </c>
      <c r="S743" t="s">
        <v>8680</v>
      </c>
      <c r="T743" t="s">
        <v>7701</v>
      </c>
      <c r="U743">
        <v>1</v>
      </c>
      <c r="V743">
        <v>3</v>
      </c>
      <c r="W743" t="s">
        <v>7702</v>
      </c>
      <c r="X743" t="s">
        <v>419</v>
      </c>
      <c r="Y743" t="s">
        <v>7703</v>
      </c>
      <c r="Z743" t="s">
        <v>9253</v>
      </c>
      <c r="AA743" t="s">
        <v>8221</v>
      </c>
      <c r="AB743" t="s">
        <v>9254</v>
      </c>
    </row>
    <row r="744" spans="1:28">
      <c r="A744" s="241">
        <v>45966</v>
      </c>
      <c r="B744" t="s">
        <v>9252</v>
      </c>
      <c r="C744" t="s">
        <v>7848</v>
      </c>
      <c r="D744" t="s">
        <v>7849</v>
      </c>
      <c r="E744" t="s">
        <v>7850</v>
      </c>
      <c r="F744">
        <v>3</v>
      </c>
      <c r="G744">
        <v>1260.5</v>
      </c>
      <c r="H744">
        <v>0</v>
      </c>
      <c r="I744" s="165">
        <v>3781.5</v>
      </c>
      <c r="J744" t="s">
        <v>7937</v>
      </c>
      <c r="K744">
        <v>1</v>
      </c>
      <c r="L744">
        <v>211</v>
      </c>
      <c r="M744" t="s">
        <v>7938</v>
      </c>
      <c r="N744" t="s">
        <v>7939</v>
      </c>
      <c r="O744" t="s">
        <v>7697</v>
      </c>
      <c r="P744" t="s">
        <v>7698</v>
      </c>
      <c r="Q744" t="s">
        <v>8219</v>
      </c>
      <c r="R744">
        <v>411</v>
      </c>
      <c r="S744" t="s">
        <v>8680</v>
      </c>
      <c r="T744" t="s">
        <v>7701</v>
      </c>
      <c r="U744">
        <v>1</v>
      </c>
      <c r="V744">
        <v>3</v>
      </c>
      <c r="W744" t="s">
        <v>7702</v>
      </c>
      <c r="X744" t="s">
        <v>419</v>
      </c>
      <c r="Y744" t="s">
        <v>7703</v>
      </c>
      <c r="Z744" t="s">
        <v>9253</v>
      </c>
      <c r="AA744" t="s">
        <v>8221</v>
      </c>
      <c r="AB744" t="s">
        <v>9254</v>
      </c>
    </row>
    <row r="745" spans="1:28">
      <c r="A745" s="241">
        <v>45966</v>
      </c>
      <c r="B745" t="s">
        <v>9255</v>
      </c>
      <c r="C745" t="s">
        <v>8411</v>
      </c>
      <c r="D745" t="s">
        <v>8412</v>
      </c>
      <c r="E745" t="s">
        <v>8413</v>
      </c>
      <c r="F745">
        <v>2</v>
      </c>
      <c r="G745">
        <v>2227</v>
      </c>
      <c r="H745">
        <v>0</v>
      </c>
      <c r="I745" s="165">
        <v>4454</v>
      </c>
      <c r="J745" t="s">
        <v>7794</v>
      </c>
      <c r="K745">
        <v>1</v>
      </c>
      <c r="L745">
        <v>1</v>
      </c>
      <c r="M745" t="s">
        <v>7767</v>
      </c>
      <c r="N745" t="s">
        <v>7713</v>
      </c>
      <c r="O745" t="s">
        <v>7697</v>
      </c>
      <c r="P745" t="s">
        <v>7698</v>
      </c>
      <c r="Q745" t="s">
        <v>8549</v>
      </c>
      <c r="R745">
        <v>110</v>
      </c>
      <c r="S745" t="s">
        <v>8680</v>
      </c>
      <c r="T745" t="s">
        <v>7769</v>
      </c>
      <c r="U745">
        <v>1</v>
      </c>
      <c r="V745">
        <v>2</v>
      </c>
      <c r="W745" t="s">
        <v>7702</v>
      </c>
      <c r="X745" t="s">
        <v>9256</v>
      </c>
      <c r="Y745" t="s">
        <v>7703</v>
      </c>
      <c r="Z745" t="s">
        <v>9257</v>
      </c>
      <c r="AA745" t="s">
        <v>8552</v>
      </c>
      <c r="AB745" t="s">
        <v>9258</v>
      </c>
    </row>
    <row r="746" spans="1:28">
      <c r="A746" s="241">
        <v>45966</v>
      </c>
      <c r="B746" t="s">
        <v>9255</v>
      </c>
      <c r="C746" t="s">
        <v>8566</v>
      </c>
      <c r="D746" t="s">
        <v>8567</v>
      </c>
      <c r="E746" t="s">
        <v>8568</v>
      </c>
      <c r="F746">
        <v>1</v>
      </c>
      <c r="G746">
        <v>2731</v>
      </c>
      <c r="H746">
        <v>0</v>
      </c>
      <c r="I746" s="165">
        <v>2731</v>
      </c>
      <c r="J746" t="s">
        <v>7794</v>
      </c>
      <c r="K746">
        <v>1</v>
      </c>
      <c r="L746">
        <v>1</v>
      </c>
      <c r="M746" t="s">
        <v>7767</v>
      </c>
      <c r="N746" t="s">
        <v>7713</v>
      </c>
      <c r="O746" t="s">
        <v>7697</v>
      </c>
      <c r="P746" t="s">
        <v>7698</v>
      </c>
      <c r="Q746" t="s">
        <v>8549</v>
      </c>
      <c r="R746">
        <v>110</v>
      </c>
      <c r="S746" t="s">
        <v>8680</v>
      </c>
      <c r="T746" t="s">
        <v>7769</v>
      </c>
      <c r="U746">
        <v>1</v>
      </c>
      <c r="V746">
        <v>1</v>
      </c>
      <c r="W746" t="s">
        <v>7702</v>
      </c>
      <c r="X746" t="s">
        <v>9256</v>
      </c>
      <c r="Y746" t="s">
        <v>7703</v>
      </c>
      <c r="Z746" t="s">
        <v>9257</v>
      </c>
      <c r="AA746" t="s">
        <v>8552</v>
      </c>
      <c r="AB746" t="s">
        <v>9258</v>
      </c>
    </row>
    <row r="747" spans="1:28">
      <c r="A747" s="241">
        <v>45966</v>
      </c>
      <c r="B747" t="s">
        <v>9259</v>
      </c>
      <c r="C747" t="s">
        <v>7791</v>
      </c>
      <c r="D747" t="s">
        <v>7792</v>
      </c>
      <c r="E747" t="s">
        <v>7793</v>
      </c>
      <c r="F747">
        <v>10</v>
      </c>
      <c r="G747">
        <v>870</v>
      </c>
      <c r="H747">
        <v>0</v>
      </c>
      <c r="I747" s="165">
        <v>8700</v>
      </c>
      <c r="J747" t="s">
        <v>7757</v>
      </c>
      <c r="K747">
        <v>1</v>
      </c>
      <c r="L747">
        <v>1</v>
      </c>
      <c r="M747" t="s">
        <v>7767</v>
      </c>
      <c r="N747" t="s">
        <v>7713</v>
      </c>
      <c r="O747" t="s">
        <v>7697</v>
      </c>
      <c r="P747" t="s">
        <v>7698</v>
      </c>
      <c r="Q747" t="s">
        <v>8549</v>
      </c>
      <c r="R747">
        <v>110</v>
      </c>
      <c r="S747" t="s">
        <v>8680</v>
      </c>
      <c r="T747" t="s">
        <v>7701</v>
      </c>
      <c r="U747">
        <v>1</v>
      </c>
      <c r="V747">
        <v>10</v>
      </c>
      <c r="W747" t="s">
        <v>7702</v>
      </c>
      <c r="X747" t="s">
        <v>9260</v>
      </c>
      <c r="Y747" t="s">
        <v>7703</v>
      </c>
      <c r="Z747" t="s">
        <v>9261</v>
      </c>
      <c r="AA747" t="s">
        <v>8552</v>
      </c>
      <c r="AB747" t="s">
        <v>9262</v>
      </c>
    </row>
    <row r="748" spans="1:28">
      <c r="A748" s="241">
        <v>45966</v>
      </c>
      <c r="B748" t="s">
        <v>9259</v>
      </c>
      <c r="C748" t="s">
        <v>7754</v>
      </c>
      <c r="D748" t="s">
        <v>7755</v>
      </c>
      <c r="E748" t="s">
        <v>7756</v>
      </c>
      <c r="F748">
        <v>3</v>
      </c>
      <c r="G748">
        <v>1444</v>
      </c>
      <c r="H748">
        <v>0</v>
      </c>
      <c r="I748" s="165">
        <v>4332</v>
      </c>
      <c r="J748" t="s">
        <v>7757</v>
      </c>
      <c r="K748">
        <v>1</v>
      </c>
      <c r="L748">
        <v>1</v>
      </c>
      <c r="M748" t="s">
        <v>7767</v>
      </c>
      <c r="N748" t="s">
        <v>7713</v>
      </c>
      <c r="O748" t="s">
        <v>7697</v>
      </c>
      <c r="P748" t="s">
        <v>7698</v>
      </c>
      <c r="Q748" t="s">
        <v>8549</v>
      </c>
      <c r="R748">
        <v>110</v>
      </c>
      <c r="S748" t="s">
        <v>8680</v>
      </c>
      <c r="T748" t="s">
        <v>7701</v>
      </c>
      <c r="U748">
        <v>1</v>
      </c>
      <c r="V748">
        <v>3</v>
      </c>
      <c r="W748" t="s">
        <v>7702</v>
      </c>
      <c r="X748" t="s">
        <v>9260</v>
      </c>
      <c r="Y748" t="s">
        <v>7703</v>
      </c>
      <c r="Z748" t="s">
        <v>9261</v>
      </c>
      <c r="AA748" t="s">
        <v>8552</v>
      </c>
      <c r="AB748" t="s">
        <v>9262</v>
      </c>
    </row>
    <row r="749" spans="1:28">
      <c r="A749" s="241">
        <v>45966</v>
      </c>
      <c r="B749" t="s">
        <v>9259</v>
      </c>
      <c r="C749" t="s">
        <v>7736</v>
      </c>
      <c r="D749" t="s">
        <v>7737</v>
      </c>
      <c r="E749" t="s">
        <v>7738</v>
      </c>
      <c r="F749">
        <v>4</v>
      </c>
      <c r="G749">
        <v>6422.4</v>
      </c>
      <c r="H749">
        <v>0</v>
      </c>
      <c r="I749" s="165">
        <v>25689.599999999999</v>
      </c>
      <c r="J749" t="s">
        <v>7757</v>
      </c>
      <c r="K749">
        <v>1</v>
      </c>
      <c r="L749">
        <v>1</v>
      </c>
      <c r="M749" t="s">
        <v>7767</v>
      </c>
      <c r="N749" t="s">
        <v>7713</v>
      </c>
      <c r="O749" t="s">
        <v>7697</v>
      </c>
      <c r="P749" t="s">
        <v>7698</v>
      </c>
      <c r="Q749" t="s">
        <v>8549</v>
      </c>
      <c r="R749">
        <v>110</v>
      </c>
      <c r="S749" t="s">
        <v>8680</v>
      </c>
      <c r="T749" t="s">
        <v>7701</v>
      </c>
      <c r="U749">
        <v>1</v>
      </c>
      <c r="V749">
        <v>4</v>
      </c>
      <c r="W749" t="s">
        <v>7702</v>
      </c>
      <c r="X749" t="s">
        <v>9260</v>
      </c>
      <c r="Y749" t="s">
        <v>7703</v>
      </c>
      <c r="Z749" t="s">
        <v>9261</v>
      </c>
      <c r="AA749" t="s">
        <v>8552</v>
      </c>
      <c r="AB749" t="s">
        <v>9262</v>
      </c>
    </row>
    <row r="750" spans="1:28">
      <c r="A750" s="241">
        <v>45966</v>
      </c>
      <c r="B750" t="s">
        <v>9259</v>
      </c>
      <c r="C750" t="s">
        <v>8675</v>
      </c>
      <c r="D750" t="s">
        <v>8676</v>
      </c>
      <c r="E750" t="s">
        <v>8677</v>
      </c>
      <c r="F750">
        <v>3</v>
      </c>
      <c r="G750">
        <v>6500</v>
      </c>
      <c r="H750">
        <v>0</v>
      </c>
      <c r="I750" s="165">
        <v>19500</v>
      </c>
      <c r="J750" t="s">
        <v>7757</v>
      </c>
      <c r="K750">
        <v>1</v>
      </c>
      <c r="L750">
        <v>1</v>
      </c>
      <c r="M750" t="s">
        <v>7767</v>
      </c>
      <c r="N750" t="s">
        <v>7713</v>
      </c>
      <c r="O750" t="s">
        <v>7697</v>
      </c>
      <c r="P750" t="s">
        <v>7698</v>
      </c>
      <c r="Q750" t="s">
        <v>8549</v>
      </c>
      <c r="R750">
        <v>110</v>
      </c>
      <c r="S750" t="s">
        <v>8680</v>
      </c>
      <c r="T750" t="s">
        <v>7701</v>
      </c>
      <c r="U750">
        <v>1</v>
      </c>
      <c r="V750">
        <v>3</v>
      </c>
      <c r="W750" t="s">
        <v>7702</v>
      </c>
      <c r="X750" t="s">
        <v>9260</v>
      </c>
      <c r="Y750" t="s">
        <v>7703</v>
      </c>
      <c r="Z750" t="s">
        <v>9261</v>
      </c>
      <c r="AA750" t="s">
        <v>8552</v>
      </c>
      <c r="AB750" t="s">
        <v>9262</v>
      </c>
    </row>
    <row r="751" spans="1:28">
      <c r="A751" s="241">
        <v>45966</v>
      </c>
      <c r="B751" t="s">
        <v>9263</v>
      </c>
      <c r="C751" t="s">
        <v>7778</v>
      </c>
      <c r="D751" t="s">
        <v>7779</v>
      </c>
      <c r="E751" t="s">
        <v>7780</v>
      </c>
      <c r="F751">
        <v>2</v>
      </c>
      <c r="G751">
        <v>2668.75</v>
      </c>
      <c r="H751">
        <v>0</v>
      </c>
      <c r="I751" s="165">
        <v>5337.5</v>
      </c>
      <c r="J751" t="s">
        <v>7937</v>
      </c>
      <c r="K751">
        <v>1</v>
      </c>
      <c r="L751">
        <v>211</v>
      </c>
      <c r="M751" t="s">
        <v>7938</v>
      </c>
      <c r="N751" t="s">
        <v>7939</v>
      </c>
      <c r="O751" t="s">
        <v>7697</v>
      </c>
      <c r="P751" t="s">
        <v>7698</v>
      </c>
      <c r="Q751" t="s">
        <v>7940</v>
      </c>
      <c r="R751">
        <v>413</v>
      </c>
      <c r="S751" t="s">
        <v>8680</v>
      </c>
      <c r="T751" t="s">
        <v>7701</v>
      </c>
      <c r="U751">
        <v>1</v>
      </c>
      <c r="V751">
        <v>2</v>
      </c>
      <c r="W751" t="s">
        <v>7702</v>
      </c>
      <c r="X751" t="s">
        <v>496</v>
      </c>
      <c r="Y751" t="s">
        <v>7703</v>
      </c>
      <c r="Z751" t="s">
        <v>9264</v>
      </c>
      <c r="AA751" t="s">
        <v>7942</v>
      </c>
      <c r="AB751" t="s">
        <v>9265</v>
      </c>
    </row>
    <row r="752" spans="1:28">
      <c r="A752" s="241">
        <v>45966</v>
      </c>
      <c r="B752" t="s">
        <v>9263</v>
      </c>
      <c r="C752" t="s">
        <v>7880</v>
      </c>
      <c r="D752" t="s">
        <v>7881</v>
      </c>
      <c r="E752" t="s">
        <v>7882</v>
      </c>
      <c r="F752">
        <v>3</v>
      </c>
      <c r="G752">
        <v>1543</v>
      </c>
      <c r="H752">
        <v>0</v>
      </c>
      <c r="I752" s="165">
        <v>4629</v>
      </c>
      <c r="J752" t="s">
        <v>7937</v>
      </c>
      <c r="K752">
        <v>1</v>
      </c>
      <c r="L752">
        <v>211</v>
      </c>
      <c r="M752" t="s">
        <v>7938</v>
      </c>
      <c r="N752" t="s">
        <v>7939</v>
      </c>
      <c r="O752" t="s">
        <v>7697</v>
      </c>
      <c r="P752" t="s">
        <v>7698</v>
      </c>
      <c r="Q752" t="s">
        <v>7940</v>
      </c>
      <c r="R752">
        <v>413</v>
      </c>
      <c r="S752" t="s">
        <v>8680</v>
      </c>
      <c r="T752" t="s">
        <v>7701</v>
      </c>
      <c r="U752">
        <v>1</v>
      </c>
      <c r="V752">
        <v>3</v>
      </c>
      <c r="W752" t="s">
        <v>7702</v>
      </c>
      <c r="X752" t="s">
        <v>496</v>
      </c>
      <c r="Y752" t="s">
        <v>7703</v>
      </c>
      <c r="Z752" t="s">
        <v>9264</v>
      </c>
      <c r="AA752" t="s">
        <v>7942</v>
      </c>
      <c r="AB752" t="s">
        <v>9265</v>
      </c>
    </row>
    <row r="753" spans="1:28">
      <c r="A753" s="241">
        <v>45966</v>
      </c>
      <c r="B753" t="s">
        <v>9266</v>
      </c>
      <c r="C753" t="s">
        <v>7973</v>
      </c>
      <c r="D753" t="s">
        <v>7974</v>
      </c>
      <c r="E753" t="s">
        <v>7975</v>
      </c>
      <c r="F753">
        <v>8</v>
      </c>
      <c r="G753">
        <v>3400</v>
      </c>
      <c r="H753">
        <v>0</v>
      </c>
      <c r="I753" s="165">
        <v>27200</v>
      </c>
      <c r="J753" t="s">
        <v>7757</v>
      </c>
      <c r="K753">
        <v>1</v>
      </c>
      <c r="L753">
        <v>1</v>
      </c>
      <c r="M753" t="s">
        <v>7767</v>
      </c>
      <c r="N753" t="s">
        <v>7713</v>
      </c>
      <c r="O753" t="s">
        <v>7697</v>
      </c>
      <c r="P753" t="s">
        <v>7698</v>
      </c>
      <c r="Q753" t="s">
        <v>8549</v>
      </c>
      <c r="R753">
        <v>110</v>
      </c>
      <c r="S753" t="s">
        <v>8680</v>
      </c>
      <c r="T753" t="s">
        <v>7715</v>
      </c>
      <c r="U753">
        <v>1</v>
      </c>
      <c r="V753">
        <v>8</v>
      </c>
      <c r="W753" t="s">
        <v>7702</v>
      </c>
      <c r="X753" t="s">
        <v>9267</v>
      </c>
      <c r="Y753" t="s">
        <v>7703</v>
      </c>
      <c r="Z753" t="s">
        <v>9268</v>
      </c>
      <c r="AA753" t="s">
        <v>8552</v>
      </c>
      <c r="AB753" t="s">
        <v>9269</v>
      </c>
    </row>
    <row r="754" spans="1:28">
      <c r="A754" s="241">
        <v>45966</v>
      </c>
      <c r="B754" t="s">
        <v>9266</v>
      </c>
      <c r="C754" t="s">
        <v>7993</v>
      </c>
      <c r="D754" t="s">
        <v>7994</v>
      </c>
      <c r="E754" t="s">
        <v>7995</v>
      </c>
      <c r="F754">
        <v>2</v>
      </c>
      <c r="G754">
        <v>28655.46</v>
      </c>
      <c r="H754">
        <v>0</v>
      </c>
      <c r="I754" s="165">
        <v>57310.92</v>
      </c>
      <c r="J754" t="s">
        <v>7757</v>
      </c>
      <c r="K754">
        <v>1</v>
      </c>
      <c r="L754">
        <v>1</v>
      </c>
      <c r="M754" t="s">
        <v>7767</v>
      </c>
      <c r="N754" t="s">
        <v>7713</v>
      </c>
      <c r="O754" t="s">
        <v>7697</v>
      </c>
      <c r="P754" t="s">
        <v>7698</v>
      </c>
      <c r="Q754" t="s">
        <v>8549</v>
      </c>
      <c r="R754">
        <v>110</v>
      </c>
      <c r="S754" t="s">
        <v>8680</v>
      </c>
      <c r="T754" t="s">
        <v>7715</v>
      </c>
      <c r="U754">
        <v>1</v>
      </c>
      <c r="V754">
        <v>2</v>
      </c>
      <c r="W754" t="s">
        <v>7702</v>
      </c>
      <c r="X754" t="s">
        <v>9267</v>
      </c>
      <c r="Y754" t="s">
        <v>7703</v>
      </c>
      <c r="Z754" t="s">
        <v>9268</v>
      </c>
      <c r="AA754" t="s">
        <v>8552</v>
      </c>
      <c r="AB754" t="s">
        <v>9269</v>
      </c>
    </row>
    <row r="755" spans="1:28">
      <c r="A755" s="241">
        <v>45966</v>
      </c>
      <c r="B755" t="s">
        <v>9266</v>
      </c>
      <c r="C755" t="s">
        <v>8136</v>
      </c>
      <c r="D755" t="s">
        <v>8137</v>
      </c>
      <c r="E755" t="s">
        <v>8138</v>
      </c>
      <c r="F755">
        <v>1</v>
      </c>
      <c r="G755">
        <v>12290.73</v>
      </c>
      <c r="H755">
        <v>0</v>
      </c>
      <c r="I755" s="165">
        <v>12290.73</v>
      </c>
      <c r="J755" t="s">
        <v>7757</v>
      </c>
      <c r="K755">
        <v>1</v>
      </c>
      <c r="L755">
        <v>1</v>
      </c>
      <c r="M755" t="s">
        <v>7767</v>
      </c>
      <c r="N755" t="s">
        <v>7713</v>
      </c>
      <c r="O755" t="s">
        <v>7697</v>
      </c>
      <c r="P755" t="s">
        <v>7698</v>
      </c>
      <c r="Q755" t="s">
        <v>8549</v>
      </c>
      <c r="R755">
        <v>110</v>
      </c>
      <c r="S755" t="s">
        <v>8680</v>
      </c>
      <c r="T755" t="s">
        <v>7726</v>
      </c>
      <c r="U755">
        <v>1</v>
      </c>
      <c r="V755">
        <v>1</v>
      </c>
      <c r="W755" t="s">
        <v>7702</v>
      </c>
      <c r="X755" t="s">
        <v>9267</v>
      </c>
      <c r="Y755" t="s">
        <v>7703</v>
      </c>
      <c r="Z755" t="s">
        <v>9268</v>
      </c>
      <c r="AA755" t="s">
        <v>8552</v>
      </c>
      <c r="AB755" t="s">
        <v>9269</v>
      </c>
    </row>
    <row r="756" spans="1:28">
      <c r="A756" s="241">
        <v>45966</v>
      </c>
      <c r="B756" t="s">
        <v>9266</v>
      </c>
      <c r="C756" t="s">
        <v>7763</v>
      </c>
      <c r="D756" t="s">
        <v>7764</v>
      </c>
      <c r="E756" t="s">
        <v>7765</v>
      </c>
      <c r="F756">
        <v>1</v>
      </c>
      <c r="G756">
        <v>9636</v>
      </c>
      <c r="H756">
        <v>0</v>
      </c>
      <c r="I756" s="165">
        <v>9636</v>
      </c>
      <c r="J756" t="s">
        <v>7757</v>
      </c>
      <c r="K756">
        <v>1</v>
      </c>
      <c r="L756">
        <v>1</v>
      </c>
      <c r="M756" t="s">
        <v>7767</v>
      </c>
      <c r="N756" t="s">
        <v>7713</v>
      </c>
      <c r="O756" t="s">
        <v>7697</v>
      </c>
      <c r="P756" t="s">
        <v>7698</v>
      </c>
      <c r="Q756" t="s">
        <v>8549</v>
      </c>
      <c r="R756">
        <v>110</v>
      </c>
      <c r="S756" t="s">
        <v>8680</v>
      </c>
      <c r="T756" t="s">
        <v>7769</v>
      </c>
      <c r="U756">
        <v>1</v>
      </c>
      <c r="V756">
        <v>1</v>
      </c>
      <c r="W756" t="s">
        <v>7702</v>
      </c>
      <c r="X756" t="s">
        <v>9267</v>
      </c>
      <c r="Y756" t="s">
        <v>7703</v>
      </c>
      <c r="Z756" t="s">
        <v>9268</v>
      </c>
      <c r="AA756" t="s">
        <v>8552</v>
      </c>
      <c r="AB756" t="s">
        <v>9269</v>
      </c>
    </row>
    <row r="757" spans="1:28">
      <c r="A757" s="241">
        <v>45966</v>
      </c>
      <c r="B757" t="s">
        <v>9266</v>
      </c>
      <c r="C757" t="s">
        <v>8636</v>
      </c>
      <c r="D757" t="s">
        <v>8637</v>
      </c>
      <c r="E757" t="s">
        <v>8638</v>
      </c>
      <c r="F757">
        <v>1</v>
      </c>
      <c r="G757">
        <v>13840</v>
      </c>
      <c r="H757">
        <v>0</v>
      </c>
      <c r="I757" s="165">
        <v>13840</v>
      </c>
      <c r="J757" t="s">
        <v>7757</v>
      </c>
      <c r="K757">
        <v>1</v>
      </c>
      <c r="L757">
        <v>1</v>
      </c>
      <c r="M757" t="s">
        <v>7767</v>
      </c>
      <c r="N757" t="s">
        <v>7713</v>
      </c>
      <c r="O757" t="s">
        <v>7697</v>
      </c>
      <c r="P757" t="s">
        <v>7698</v>
      </c>
      <c r="Q757" t="s">
        <v>8549</v>
      </c>
      <c r="R757">
        <v>110</v>
      </c>
      <c r="S757" t="s">
        <v>8680</v>
      </c>
      <c r="T757" t="s">
        <v>7715</v>
      </c>
      <c r="U757">
        <v>1</v>
      </c>
      <c r="V757">
        <v>1</v>
      </c>
      <c r="W757" t="s">
        <v>7702</v>
      </c>
      <c r="X757" t="s">
        <v>9267</v>
      </c>
      <c r="Y757" t="s">
        <v>7703</v>
      </c>
      <c r="Z757" t="s">
        <v>9268</v>
      </c>
      <c r="AA757" t="s">
        <v>8552</v>
      </c>
      <c r="AB757" t="s">
        <v>9269</v>
      </c>
    </row>
    <row r="758" spans="1:28">
      <c r="A758" s="241">
        <v>45966</v>
      </c>
      <c r="B758" t="s">
        <v>9270</v>
      </c>
      <c r="C758" t="s">
        <v>7886</v>
      </c>
      <c r="D758" t="s">
        <v>7887</v>
      </c>
      <c r="E758" t="s">
        <v>7888</v>
      </c>
      <c r="F758">
        <v>6</v>
      </c>
      <c r="G758">
        <v>3025.21</v>
      </c>
      <c r="H758">
        <v>0</v>
      </c>
      <c r="I758" s="165">
        <v>18151.259999999998</v>
      </c>
      <c r="J758" t="s">
        <v>8771</v>
      </c>
      <c r="K758">
        <v>1</v>
      </c>
      <c r="L758">
        <v>125</v>
      </c>
      <c r="M758" t="s">
        <v>7724</v>
      </c>
      <c r="N758" t="s">
        <v>7713</v>
      </c>
      <c r="O758" t="s">
        <v>7697</v>
      </c>
      <c r="P758" t="s">
        <v>7698</v>
      </c>
      <c r="Q758" t="s">
        <v>7810</v>
      </c>
      <c r="R758">
        <v>114</v>
      </c>
      <c r="S758" t="s">
        <v>8680</v>
      </c>
      <c r="T758" t="s">
        <v>7715</v>
      </c>
      <c r="U758">
        <v>1</v>
      </c>
      <c r="V758">
        <v>6</v>
      </c>
      <c r="W758" t="s">
        <v>7702</v>
      </c>
      <c r="X758" t="s">
        <v>441</v>
      </c>
      <c r="Y758" t="s">
        <v>7703</v>
      </c>
      <c r="Z758" t="s">
        <v>9271</v>
      </c>
      <c r="AA758" t="s">
        <v>7813</v>
      </c>
      <c r="AB758" t="s">
        <v>9272</v>
      </c>
    </row>
    <row r="759" spans="1:28">
      <c r="A759" s="241">
        <v>45966</v>
      </c>
      <c r="B759" t="s">
        <v>9273</v>
      </c>
      <c r="C759" t="s">
        <v>8954</v>
      </c>
      <c r="D759" t="s">
        <v>8955</v>
      </c>
      <c r="E759" t="s">
        <v>8956</v>
      </c>
      <c r="F759">
        <v>3</v>
      </c>
      <c r="G759">
        <v>2615</v>
      </c>
      <c r="H759">
        <v>0</v>
      </c>
      <c r="I759" s="165">
        <v>7845</v>
      </c>
      <c r="J759" t="s">
        <v>7809</v>
      </c>
      <c r="K759">
        <v>1</v>
      </c>
      <c r="L759">
        <v>125</v>
      </c>
      <c r="M759" t="s">
        <v>7724</v>
      </c>
      <c r="N759" t="s">
        <v>7713</v>
      </c>
      <c r="O759" t="s">
        <v>7697</v>
      </c>
      <c r="P759" t="s">
        <v>7698</v>
      </c>
      <c r="Q759" t="s">
        <v>7810</v>
      </c>
      <c r="R759">
        <v>114</v>
      </c>
      <c r="S759" t="s">
        <v>8680</v>
      </c>
      <c r="T759" t="s">
        <v>7715</v>
      </c>
      <c r="U759">
        <v>1</v>
      </c>
      <c r="V759">
        <v>3</v>
      </c>
      <c r="W759" t="s">
        <v>7702</v>
      </c>
      <c r="X759" t="s">
        <v>651</v>
      </c>
      <c r="Y759" t="s">
        <v>7703</v>
      </c>
      <c r="Z759" t="s">
        <v>9274</v>
      </c>
      <c r="AA759" t="s">
        <v>7813</v>
      </c>
      <c r="AB759" t="s">
        <v>9275</v>
      </c>
    </row>
    <row r="760" spans="1:28">
      <c r="A760" s="241">
        <v>45966</v>
      </c>
      <c r="B760" t="s">
        <v>9276</v>
      </c>
      <c r="C760" t="s">
        <v>7800</v>
      </c>
      <c r="D760" t="s">
        <v>7801</v>
      </c>
      <c r="E760" t="s">
        <v>7802</v>
      </c>
      <c r="F760">
        <v>6</v>
      </c>
      <c r="G760">
        <v>1092.44</v>
      </c>
      <c r="H760">
        <v>0</v>
      </c>
      <c r="I760" s="165">
        <v>6554.64</v>
      </c>
      <c r="J760" t="s">
        <v>7757</v>
      </c>
      <c r="K760">
        <v>1</v>
      </c>
      <c r="L760">
        <v>1</v>
      </c>
      <c r="M760" t="s">
        <v>7767</v>
      </c>
      <c r="N760" t="s">
        <v>7713</v>
      </c>
      <c r="O760" t="s">
        <v>7697</v>
      </c>
      <c r="P760" t="s">
        <v>7698</v>
      </c>
      <c r="Q760" t="s">
        <v>8549</v>
      </c>
      <c r="R760">
        <v>110</v>
      </c>
      <c r="S760" t="s">
        <v>8680</v>
      </c>
      <c r="T760" t="s">
        <v>7701</v>
      </c>
      <c r="U760">
        <v>1</v>
      </c>
      <c r="V760">
        <v>6</v>
      </c>
      <c r="W760" t="s">
        <v>7702</v>
      </c>
      <c r="X760" t="s">
        <v>9277</v>
      </c>
      <c r="Y760" t="s">
        <v>7703</v>
      </c>
      <c r="Z760" t="s">
        <v>9278</v>
      </c>
      <c r="AA760" t="s">
        <v>8552</v>
      </c>
      <c r="AB760" t="s">
        <v>9279</v>
      </c>
    </row>
    <row r="761" spans="1:28">
      <c r="A761" s="241">
        <v>45966</v>
      </c>
      <c r="B761" t="s">
        <v>9276</v>
      </c>
      <c r="C761" t="s">
        <v>7733</v>
      </c>
      <c r="D761" t="s">
        <v>7734</v>
      </c>
      <c r="E761" t="s">
        <v>7735</v>
      </c>
      <c r="F761">
        <v>3</v>
      </c>
      <c r="G761">
        <v>1344.54</v>
      </c>
      <c r="H761">
        <v>0</v>
      </c>
      <c r="I761" s="165">
        <v>4033.62</v>
      </c>
      <c r="J761" t="s">
        <v>7757</v>
      </c>
      <c r="K761">
        <v>1</v>
      </c>
      <c r="L761">
        <v>1</v>
      </c>
      <c r="M761" t="s">
        <v>7767</v>
      </c>
      <c r="N761" t="s">
        <v>7713</v>
      </c>
      <c r="O761" t="s">
        <v>7697</v>
      </c>
      <c r="P761" t="s">
        <v>7698</v>
      </c>
      <c r="Q761" t="s">
        <v>8549</v>
      </c>
      <c r="R761">
        <v>110</v>
      </c>
      <c r="S761" t="s">
        <v>8680</v>
      </c>
      <c r="T761" t="s">
        <v>7701</v>
      </c>
      <c r="U761">
        <v>1</v>
      </c>
      <c r="V761">
        <v>3</v>
      </c>
      <c r="W761" t="s">
        <v>7702</v>
      </c>
      <c r="X761" t="s">
        <v>9277</v>
      </c>
      <c r="Y761" t="s">
        <v>7703</v>
      </c>
      <c r="Z761" t="s">
        <v>9278</v>
      </c>
      <c r="AA761" t="s">
        <v>8552</v>
      </c>
      <c r="AB761" t="s">
        <v>9279</v>
      </c>
    </row>
    <row r="762" spans="1:28">
      <c r="A762" s="241">
        <v>45966</v>
      </c>
      <c r="B762" t="s">
        <v>9276</v>
      </c>
      <c r="C762" t="s">
        <v>7791</v>
      </c>
      <c r="D762" t="s">
        <v>7792</v>
      </c>
      <c r="E762" t="s">
        <v>7793</v>
      </c>
      <c r="F762">
        <v>6</v>
      </c>
      <c r="G762">
        <v>870</v>
      </c>
      <c r="H762">
        <v>0</v>
      </c>
      <c r="I762" s="165">
        <v>5220</v>
      </c>
      <c r="J762" t="s">
        <v>7757</v>
      </c>
      <c r="K762">
        <v>1</v>
      </c>
      <c r="L762">
        <v>1</v>
      </c>
      <c r="M762" t="s">
        <v>7767</v>
      </c>
      <c r="N762" t="s">
        <v>7713</v>
      </c>
      <c r="O762" t="s">
        <v>7697</v>
      </c>
      <c r="P762" t="s">
        <v>7698</v>
      </c>
      <c r="Q762" t="s">
        <v>8549</v>
      </c>
      <c r="R762">
        <v>110</v>
      </c>
      <c r="S762" t="s">
        <v>8680</v>
      </c>
      <c r="T762" t="s">
        <v>7701</v>
      </c>
      <c r="U762">
        <v>1</v>
      </c>
      <c r="V762">
        <v>6</v>
      </c>
      <c r="W762" t="s">
        <v>7702</v>
      </c>
      <c r="X762" t="s">
        <v>9277</v>
      </c>
      <c r="Y762" t="s">
        <v>7703</v>
      </c>
      <c r="Z762" t="s">
        <v>9278</v>
      </c>
      <c r="AA762" t="s">
        <v>8552</v>
      </c>
      <c r="AB762" t="s">
        <v>9279</v>
      </c>
    </row>
    <row r="763" spans="1:28">
      <c r="A763" s="241">
        <v>45966</v>
      </c>
      <c r="B763" t="s">
        <v>9276</v>
      </c>
      <c r="C763" t="s">
        <v>8032</v>
      </c>
      <c r="D763" t="s">
        <v>8033</v>
      </c>
      <c r="E763" t="s">
        <v>8034</v>
      </c>
      <c r="F763">
        <v>2</v>
      </c>
      <c r="G763">
        <v>1092.44</v>
      </c>
      <c r="H763">
        <v>0</v>
      </c>
      <c r="I763" s="165">
        <v>2184.88</v>
      </c>
      <c r="J763" t="s">
        <v>7757</v>
      </c>
      <c r="K763">
        <v>1</v>
      </c>
      <c r="L763">
        <v>1</v>
      </c>
      <c r="M763" t="s">
        <v>7767</v>
      </c>
      <c r="N763" t="s">
        <v>7713</v>
      </c>
      <c r="O763" t="s">
        <v>7697</v>
      </c>
      <c r="P763" t="s">
        <v>7698</v>
      </c>
      <c r="Q763" t="s">
        <v>8549</v>
      </c>
      <c r="R763">
        <v>110</v>
      </c>
      <c r="S763" t="s">
        <v>8680</v>
      </c>
      <c r="T763" t="s">
        <v>7701</v>
      </c>
      <c r="U763">
        <v>1</v>
      </c>
      <c r="V763">
        <v>2</v>
      </c>
      <c r="W763" t="s">
        <v>7702</v>
      </c>
      <c r="X763" t="s">
        <v>9277</v>
      </c>
      <c r="Y763" t="s">
        <v>7703</v>
      </c>
      <c r="Z763" t="s">
        <v>9278</v>
      </c>
      <c r="AA763" t="s">
        <v>8552</v>
      </c>
      <c r="AB763" t="s">
        <v>9279</v>
      </c>
    </row>
    <row r="764" spans="1:28">
      <c r="A764" s="241">
        <v>45966</v>
      </c>
      <c r="B764" t="s">
        <v>9276</v>
      </c>
      <c r="C764" t="s">
        <v>7754</v>
      </c>
      <c r="D764" t="s">
        <v>7755</v>
      </c>
      <c r="E764" t="s">
        <v>7756</v>
      </c>
      <c r="F764">
        <v>2</v>
      </c>
      <c r="G764">
        <v>1444</v>
      </c>
      <c r="H764">
        <v>0</v>
      </c>
      <c r="I764" s="165">
        <v>2888</v>
      </c>
      <c r="J764" t="s">
        <v>7757</v>
      </c>
      <c r="K764">
        <v>1</v>
      </c>
      <c r="L764">
        <v>1</v>
      </c>
      <c r="M764" t="s">
        <v>7767</v>
      </c>
      <c r="N764" t="s">
        <v>7713</v>
      </c>
      <c r="O764" t="s">
        <v>7697</v>
      </c>
      <c r="P764" t="s">
        <v>7698</v>
      </c>
      <c r="Q764" t="s">
        <v>8549</v>
      </c>
      <c r="R764">
        <v>110</v>
      </c>
      <c r="S764" t="s">
        <v>8680</v>
      </c>
      <c r="T764" t="s">
        <v>7701</v>
      </c>
      <c r="U764">
        <v>1</v>
      </c>
      <c r="V764">
        <v>2</v>
      </c>
      <c r="W764" t="s">
        <v>7702</v>
      </c>
      <c r="X764" t="s">
        <v>9277</v>
      </c>
      <c r="Y764" t="s">
        <v>7703</v>
      </c>
      <c r="Z764" t="s">
        <v>9278</v>
      </c>
      <c r="AA764" t="s">
        <v>8552</v>
      </c>
      <c r="AB764" t="s">
        <v>9279</v>
      </c>
    </row>
    <row r="765" spans="1:28">
      <c r="A765" s="241">
        <v>45966</v>
      </c>
      <c r="B765" t="s">
        <v>9276</v>
      </c>
      <c r="C765" t="s">
        <v>7955</v>
      </c>
      <c r="D765" t="s">
        <v>7956</v>
      </c>
      <c r="E765" t="s">
        <v>7957</v>
      </c>
      <c r="F765">
        <v>1</v>
      </c>
      <c r="G765">
        <v>7500</v>
      </c>
      <c r="H765">
        <v>0</v>
      </c>
      <c r="I765" s="165">
        <v>7500</v>
      </c>
      <c r="J765" t="s">
        <v>7757</v>
      </c>
      <c r="K765">
        <v>1</v>
      </c>
      <c r="L765">
        <v>1</v>
      </c>
      <c r="M765" t="s">
        <v>7767</v>
      </c>
      <c r="N765" t="s">
        <v>7713</v>
      </c>
      <c r="O765" t="s">
        <v>7697</v>
      </c>
      <c r="P765" t="s">
        <v>7698</v>
      </c>
      <c r="Q765" t="s">
        <v>8549</v>
      </c>
      <c r="R765">
        <v>110</v>
      </c>
      <c r="S765" t="s">
        <v>8680</v>
      </c>
      <c r="T765" t="s">
        <v>7811</v>
      </c>
      <c r="U765">
        <v>1</v>
      </c>
      <c r="V765">
        <v>1</v>
      </c>
      <c r="W765" t="s">
        <v>7702</v>
      </c>
      <c r="X765" t="s">
        <v>9277</v>
      </c>
      <c r="Y765" t="s">
        <v>7703</v>
      </c>
      <c r="Z765" t="s">
        <v>9278</v>
      </c>
      <c r="AA765" t="s">
        <v>8552</v>
      </c>
      <c r="AB765" t="s">
        <v>9279</v>
      </c>
    </row>
    <row r="766" spans="1:28">
      <c r="A766" s="241">
        <v>45966</v>
      </c>
      <c r="B766" t="s">
        <v>9276</v>
      </c>
      <c r="C766" t="s">
        <v>8239</v>
      </c>
      <c r="D766" t="s">
        <v>8240</v>
      </c>
      <c r="E766" t="s">
        <v>8241</v>
      </c>
      <c r="F766">
        <v>3</v>
      </c>
      <c r="G766">
        <v>1180</v>
      </c>
      <c r="H766">
        <v>0</v>
      </c>
      <c r="I766" s="165">
        <v>3540</v>
      </c>
      <c r="J766" t="s">
        <v>7757</v>
      </c>
      <c r="K766">
        <v>1</v>
      </c>
      <c r="L766">
        <v>1</v>
      </c>
      <c r="M766" t="s">
        <v>7767</v>
      </c>
      <c r="N766" t="s">
        <v>7713</v>
      </c>
      <c r="O766" t="s">
        <v>7697</v>
      </c>
      <c r="P766" t="s">
        <v>7698</v>
      </c>
      <c r="Q766" t="s">
        <v>8549</v>
      </c>
      <c r="R766">
        <v>110</v>
      </c>
      <c r="S766" t="s">
        <v>8680</v>
      </c>
      <c r="T766" t="s">
        <v>7715</v>
      </c>
      <c r="U766">
        <v>6</v>
      </c>
      <c r="V766">
        <v>18</v>
      </c>
      <c r="W766" t="s">
        <v>7702</v>
      </c>
      <c r="X766" t="s">
        <v>9277</v>
      </c>
      <c r="Y766" t="s">
        <v>7703</v>
      </c>
      <c r="Z766" t="s">
        <v>9278</v>
      </c>
      <c r="AA766" t="s">
        <v>8552</v>
      </c>
      <c r="AB766" t="s">
        <v>9279</v>
      </c>
    </row>
    <row r="767" spans="1:28">
      <c r="A767" s="241">
        <v>45966</v>
      </c>
      <c r="B767" t="s">
        <v>9276</v>
      </c>
      <c r="C767" t="s">
        <v>8420</v>
      </c>
      <c r="D767" t="s">
        <v>8421</v>
      </c>
      <c r="E767" t="s">
        <v>8422</v>
      </c>
      <c r="F767">
        <v>6</v>
      </c>
      <c r="G767">
        <v>1440</v>
      </c>
      <c r="H767">
        <v>0</v>
      </c>
      <c r="I767" s="165">
        <v>8640</v>
      </c>
      <c r="J767" t="s">
        <v>7757</v>
      </c>
      <c r="K767">
        <v>1</v>
      </c>
      <c r="L767">
        <v>1</v>
      </c>
      <c r="M767" t="s">
        <v>7767</v>
      </c>
      <c r="N767" t="s">
        <v>7713</v>
      </c>
      <c r="O767" t="s">
        <v>7697</v>
      </c>
      <c r="P767" t="s">
        <v>7698</v>
      </c>
      <c r="Q767" t="s">
        <v>8549</v>
      </c>
      <c r="R767">
        <v>110</v>
      </c>
      <c r="S767" t="s">
        <v>8680</v>
      </c>
      <c r="T767" t="s">
        <v>7715</v>
      </c>
      <c r="U767">
        <v>1</v>
      </c>
      <c r="V767">
        <v>6</v>
      </c>
      <c r="W767" t="s">
        <v>7702</v>
      </c>
      <c r="X767" t="s">
        <v>9277</v>
      </c>
      <c r="Y767" t="s">
        <v>7703</v>
      </c>
      <c r="Z767" t="s">
        <v>9278</v>
      </c>
      <c r="AA767" t="s">
        <v>8552</v>
      </c>
      <c r="AB767" t="s">
        <v>9279</v>
      </c>
    </row>
    <row r="768" spans="1:28">
      <c r="A768" s="241">
        <v>45966</v>
      </c>
      <c r="B768" t="s">
        <v>9280</v>
      </c>
      <c r="C768" t="s">
        <v>7914</v>
      </c>
      <c r="D768" t="s">
        <v>7915</v>
      </c>
      <c r="E768" t="s">
        <v>7916</v>
      </c>
      <c r="F768">
        <v>4</v>
      </c>
      <c r="G768">
        <v>2900.04</v>
      </c>
      <c r="H768">
        <v>0</v>
      </c>
      <c r="I768" s="165">
        <v>11600.16</v>
      </c>
      <c r="J768" t="s">
        <v>7757</v>
      </c>
      <c r="K768">
        <v>1</v>
      </c>
      <c r="L768">
        <v>1</v>
      </c>
      <c r="M768" t="s">
        <v>7767</v>
      </c>
      <c r="N768" t="s">
        <v>7713</v>
      </c>
      <c r="O768" t="s">
        <v>7697</v>
      </c>
      <c r="P768" t="s">
        <v>7698</v>
      </c>
      <c r="Q768" t="s">
        <v>8549</v>
      </c>
      <c r="R768">
        <v>110</v>
      </c>
      <c r="S768" t="s">
        <v>8680</v>
      </c>
      <c r="T768" t="s">
        <v>7726</v>
      </c>
      <c r="U768">
        <v>1</v>
      </c>
      <c r="V768">
        <v>4</v>
      </c>
      <c r="W768" t="s">
        <v>7702</v>
      </c>
      <c r="X768" t="s">
        <v>9281</v>
      </c>
      <c r="Y768" t="s">
        <v>7703</v>
      </c>
      <c r="Z768" t="s">
        <v>9282</v>
      </c>
      <c r="AA768" t="s">
        <v>8552</v>
      </c>
      <c r="AB768" t="s">
        <v>9283</v>
      </c>
    </row>
    <row r="769" spans="1:28">
      <c r="A769" s="241">
        <v>45966</v>
      </c>
      <c r="B769" t="s">
        <v>9280</v>
      </c>
      <c r="C769" t="s">
        <v>8136</v>
      </c>
      <c r="D769" t="s">
        <v>8137</v>
      </c>
      <c r="E769" t="s">
        <v>8138</v>
      </c>
      <c r="F769">
        <v>1</v>
      </c>
      <c r="G769">
        <v>12290.73</v>
      </c>
      <c r="H769">
        <v>0</v>
      </c>
      <c r="I769" s="165">
        <v>12290.73</v>
      </c>
      <c r="J769" t="s">
        <v>7757</v>
      </c>
      <c r="K769">
        <v>1</v>
      </c>
      <c r="L769">
        <v>1</v>
      </c>
      <c r="M769" t="s">
        <v>7767</v>
      </c>
      <c r="N769" t="s">
        <v>7713</v>
      </c>
      <c r="O769" t="s">
        <v>7697</v>
      </c>
      <c r="P769" t="s">
        <v>7698</v>
      </c>
      <c r="Q769" t="s">
        <v>8549</v>
      </c>
      <c r="R769">
        <v>110</v>
      </c>
      <c r="S769" t="s">
        <v>8680</v>
      </c>
      <c r="T769" t="s">
        <v>7726</v>
      </c>
      <c r="U769">
        <v>1</v>
      </c>
      <c r="V769">
        <v>1</v>
      </c>
      <c r="W769" t="s">
        <v>7702</v>
      </c>
      <c r="X769" t="s">
        <v>9281</v>
      </c>
      <c r="Y769" t="s">
        <v>7703</v>
      </c>
      <c r="Z769" t="s">
        <v>9282</v>
      </c>
      <c r="AA769" t="s">
        <v>8552</v>
      </c>
      <c r="AB769" t="s">
        <v>9283</v>
      </c>
    </row>
    <row r="770" spans="1:28">
      <c r="A770" s="241">
        <v>45966</v>
      </c>
      <c r="B770" t="s">
        <v>9284</v>
      </c>
      <c r="C770" t="s">
        <v>7691</v>
      </c>
      <c r="D770" t="s">
        <v>7692</v>
      </c>
      <c r="E770" t="s">
        <v>7693</v>
      </c>
      <c r="F770">
        <v>3</v>
      </c>
      <c r="G770">
        <v>4327.7311</v>
      </c>
      <c r="H770">
        <v>0</v>
      </c>
      <c r="I770" s="165">
        <v>12983.193300000001</v>
      </c>
      <c r="J770" t="s">
        <v>8271</v>
      </c>
      <c r="K770">
        <v>1</v>
      </c>
      <c r="L770">
        <v>2</v>
      </c>
      <c r="M770" t="s">
        <v>8054</v>
      </c>
      <c r="N770" t="s">
        <v>7745</v>
      </c>
      <c r="O770" t="s">
        <v>7697</v>
      </c>
      <c r="P770" t="s">
        <v>7698</v>
      </c>
      <c r="Q770" t="s">
        <v>9285</v>
      </c>
      <c r="R770">
        <v>937</v>
      </c>
      <c r="S770" t="s">
        <v>8680</v>
      </c>
      <c r="T770" t="s">
        <v>7701</v>
      </c>
      <c r="U770">
        <v>1</v>
      </c>
      <c r="V770">
        <v>3</v>
      </c>
      <c r="W770" t="s">
        <v>7702</v>
      </c>
      <c r="X770" t="s">
        <v>394</v>
      </c>
      <c r="Y770" t="s">
        <v>7703</v>
      </c>
      <c r="Z770" t="s">
        <v>9286</v>
      </c>
      <c r="AA770" t="s">
        <v>8728</v>
      </c>
      <c r="AB770" t="s">
        <v>9287</v>
      </c>
    </row>
    <row r="771" spans="1:28">
      <c r="A771" s="241">
        <v>45966</v>
      </c>
      <c r="B771" t="s">
        <v>9284</v>
      </c>
      <c r="C771" t="s">
        <v>7778</v>
      </c>
      <c r="D771" t="s">
        <v>7779</v>
      </c>
      <c r="E771" t="s">
        <v>7780</v>
      </c>
      <c r="F771">
        <v>3</v>
      </c>
      <c r="G771">
        <v>2668.75</v>
      </c>
      <c r="H771">
        <v>0</v>
      </c>
      <c r="I771" s="165">
        <v>8006.25</v>
      </c>
      <c r="J771" t="s">
        <v>8271</v>
      </c>
      <c r="K771">
        <v>1</v>
      </c>
      <c r="L771">
        <v>2</v>
      </c>
      <c r="M771" t="s">
        <v>8054</v>
      </c>
      <c r="N771" t="s">
        <v>7745</v>
      </c>
      <c r="O771" t="s">
        <v>7697</v>
      </c>
      <c r="P771" t="s">
        <v>7698</v>
      </c>
      <c r="Q771" t="s">
        <v>9285</v>
      </c>
      <c r="R771">
        <v>937</v>
      </c>
      <c r="S771" t="s">
        <v>8680</v>
      </c>
      <c r="T771" t="s">
        <v>7701</v>
      </c>
      <c r="U771">
        <v>1</v>
      </c>
      <c r="V771">
        <v>3</v>
      </c>
      <c r="W771" t="s">
        <v>7702</v>
      </c>
      <c r="X771" t="s">
        <v>394</v>
      </c>
      <c r="Y771" t="s">
        <v>7703</v>
      </c>
      <c r="Z771" t="s">
        <v>9286</v>
      </c>
      <c r="AA771" t="s">
        <v>8728</v>
      </c>
      <c r="AB771" t="s">
        <v>9287</v>
      </c>
    </row>
    <row r="772" spans="1:28">
      <c r="A772" s="241">
        <v>45966</v>
      </c>
      <c r="B772" t="s">
        <v>9288</v>
      </c>
      <c r="C772" t="s">
        <v>7730</v>
      </c>
      <c r="D772" t="s">
        <v>7731</v>
      </c>
      <c r="E772" t="s">
        <v>7732</v>
      </c>
      <c r="F772">
        <v>2</v>
      </c>
      <c r="G772">
        <v>8991.6</v>
      </c>
      <c r="H772">
        <v>899.16</v>
      </c>
      <c r="I772" s="165">
        <v>17084.04</v>
      </c>
      <c r="J772" t="s">
        <v>8271</v>
      </c>
      <c r="K772">
        <v>1</v>
      </c>
      <c r="L772">
        <v>126</v>
      </c>
      <c r="M772" t="s">
        <v>7744</v>
      </c>
      <c r="N772" t="s">
        <v>7745</v>
      </c>
      <c r="O772" t="s">
        <v>7697</v>
      </c>
      <c r="P772" t="s">
        <v>7698</v>
      </c>
      <c r="Q772" t="s">
        <v>8378</v>
      </c>
      <c r="R772">
        <v>936</v>
      </c>
      <c r="S772" t="s">
        <v>8680</v>
      </c>
      <c r="T772" t="s">
        <v>7715</v>
      </c>
      <c r="U772">
        <v>1</v>
      </c>
      <c r="V772">
        <v>2</v>
      </c>
      <c r="W772" t="s">
        <v>7702</v>
      </c>
      <c r="X772" t="s">
        <v>561</v>
      </c>
      <c r="Y772" t="s">
        <v>7703</v>
      </c>
      <c r="Z772" t="s">
        <v>9289</v>
      </c>
      <c r="AA772" t="s">
        <v>8380</v>
      </c>
      <c r="AB772" t="s">
        <v>9290</v>
      </c>
    </row>
    <row r="773" spans="1:28">
      <c r="A773" s="241">
        <v>45966</v>
      </c>
      <c r="B773" t="s">
        <v>9291</v>
      </c>
      <c r="C773" t="s">
        <v>7787</v>
      </c>
      <c r="D773" t="s">
        <v>7788</v>
      </c>
      <c r="E773" t="s">
        <v>7789</v>
      </c>
      <c r="F773">
        <v>3</v>
      </c>
      <c r="G773">
        <v>3025.21</v>
      </c>
      <c r="H773">
        <v>0</v>
      </c>
      <c r="I773" s="165">
        <v>9075.6299999999992</v>
      </c>
      <c r="J773" t="s">
        <v>8521</v>
      </c>
      <c r="K773">
        <v>1</v>
      </c>
      <c r="L773">
        <v>157</v>
      </c>
      <c r="M773" t="s">
        <v>8532</v>
      </c>
      <c r="N773" t="s">
        <v>8027</v>
      </c>
      <c r="O773" t="s">
        <v>7697</v>
      </c>
      <c r="P773" t="s">
        <v>7698</v>
      </c>
      <c r="Q773" t="s">
        <v>9292</v>
      </c>
      <c r="R773">
        <v>605</v>
      </c>
      <c r="S773" t="s">
        <v>8680</v>
      </c>
      <c r="T773" t="s">
        <v>7715</v>
      </c>
      <c r="U773">
        <v>1</v>
      </c>
      <c r="V773">
        <v>3</v>
      </c>
      <c r="W773" t="s">
        <v>7702</v>
      </c>
      <c r="X773" t="s">
        <v>536</v>
      </c>
      <c r="Y773" t="s">
        <v>7703</v>
      </c>
      <c r="Z773" t="s">
        <v>9293</v>
      </c>
      <c r="AA773" t="s">
        <v>8526</v>
      </c>
      <c r="AB773" t="s">
        <v>9294</v>
      </c>
    </row>
    <row r="774" spans="1:28">
      <c r="A774" s="241">
        <v>45966</v>
      </c>
      <c r="B774" t="s">
        <v>9291</v>
      </c>
      <c r="C774" t="s">
        <v>7781</v>
      </c>
      <c r="D774" t="s">
        <v>7782</v>
      </c>
      <c r="E774" t="s">
        <v>7783</v>
      </c>
      <c r="F774">
        <v>3</v>
      </c>
      <c r="G774">
        <v>3025.21</v>
      </c>
      <c r="H774">
        <v>0</v>
      </c>
      <c r="I774" s="165">
        <v>9075.6299999999992</v>
      </c>
      <c r="J774" t="s">
        <v>8521</v>
      </c>
      <c r="K774">
        <v>1</v>
      </c>
      <c r="L774">
        <v>157</v>
      </c>
      <c r="M774" t="s">
        <v>8532</v>
      </c>
      <c r="N774" t="s">
        <v>8027</v>
      </c>
      <c r="O774" t="s">
        <v>7697</v>
      </c>
      <c r="P774" t="s">
        <v>7698</v>
      </c>
      <c r="Q774" t="s">
        <v>9292</v>
      </c>
      <c r="R774">
        <v>605</v>
      </c>
      <c r="S774" t="s">
        <v>8680</v>
      </c>
      <c r="T774" t="s">
        <v>7715</v>
      </c>
      <c r="U774">
        <v>1</v>
      </c>
      <c r="V774">
        <v>3</v>
      </c>
      <c r="W774" t="s">
        <v>7702</v>
      </c>
      <c r="X774" t="s">
        <v>536</v>
      </c>
      <c r="Y774" t="s">
        <v>7703</v>
      </c>
      <c r="Z774" t="s">
        <v>9293</v>
      </c>
      <c r="AA774" t="s">
        <v>8526</v>
      </c>
      <c r="AB774" t="s">
        <v>9294</v>
      </c>
    </row>
    <row r="775" spans="1:28">
      <c r="A775" s="241">
        <v>45967</v>
      </c>
      <c r="B775" t="s">
        <v>9295</v>
      </c>
      <c r="C775" t="s">
        <v>8954</v>
      </c>
      <c r="D775" t="s">
        <v>8955</v>
      </c>
      <c r="E775" t="s">
        <v>8956</v>
      </c>
      <c r="F775">
        <v>1</v>
      </c>
      <c r="G775">
        <v>2615</v>
      </c>
      <c r="H775">
        <v>0</v>
      </c>
      <c r="I775" s="165">
        <v>2615</v>
      </c>
      <c r="J775" t="s">
        <v>7809</v>
      </c>
      <c r="K775">
        <v>1</v>
      </c>
      <c r="L775">
        <v>125</v>
      </c>
      <c r="M775" t="s">
        <v>7724</v>
      </c>
      <c r="N775" t="s">
        <v>7713</v>
      </c>
      <c r="O775" t="s">
        <v>7697</v>
      </c>
      <c r="P775" t="s">
        <v>7698</v>
      </c>
      <c r="Q775" t="s">
        <v>7810</v>
      </c>
      <c r="R775">
        <v>114</v>
      </c>
      <c r="S775" t="s">
        <v>9296</v>
      </c>
      <c r="T775" t="s">
        <v>7715</v>
      </c>
      <c r="U775">
        <v>1</v>
      </c>
      <c r="V775">
        <v>1</v>
      </c>
      <c r="W775" t="s">
        <v>7702</v>
      </c>
      <c r="X775" t="s">
        <v>1011</v>
      </c>
      <c r="Y775" t="s">
        <v>7703</v>
      </c>
      <c r="Z775" t="s">
        <v>9297</v>
      </c>
      <c r="AA775" t="s">
        <v>7813</v>
      </c>
      <c r="AB775" t="s">
        <v>9298</v>
      </c>
    </row>
    <row r="776" spans="1:28">
      <c r="A776" s="241">
        <v>45967</v>
      </c>
      <c r="B776" t="s">
        <v>9299</v>
      </c>
      <c r="C776" t="s">
        <v>7736</v>
      </c>
      <c r="D776" t="s">
        <v>7737</v>
      </c>
      <c r="E776" t="s">
        <v>7738</v>
      </c>
      <c r="F776">
        <v>1</v>
      </c>
      <c r="G776">
        <v>6422.4</v>
      </c>
      <c r="H776">
        <v>0</v>
      </c>
      <c r="I776" s="165">
        <v>6422.4</v>
      </c>
      <c r="J776" t="s">
        <v>7809</v>
      </c>
      <c r="K776">
        <v>1</v>
      </c>
      <c r="L776">
        <v>125</v>
      </c>
      <c r="M776" t="s">
        <v>7724</v>
      </c>
      <c r="N776" t="s">
        <v>7713</v>
      </c>
      <c r="O776" t="s">
        <v>7697</v>
      </c>
      <c r="P776" t="s">
        <v>7698</v>
      </c>
      <c r="Q776" t="s">
        <v>7810</v>
      </c>
      <c r="R776">
        <v>114</v>
      </c>
      <c r="S776" t="s">
        <v>9296</v>
      </c>
      <c r="T776" t="s">
        <v>7701</v>
      </c>
      <c r="U776">
        <v>1</v>
      </c>
      <c r="V776">
        <v>1</v>
      </c>
      <c r="W776" t="s">
        <v>7702</v>
      </c>
      <c r="X776" t="s">
        <v>1021</v>
      </c>
      <c r="Y776" t="s">
        <v>7703</v>
      </c>
      <c r="Z776" t="s">
        <v>9300</v>
      </c>
      <c r="AA776" t="s">
        <v>7813</v>
      </c>
      <c r="AB776" t="s">
        <v>9301</v>
      </c>
    </row>
    <row r="777" spans="1:28">
      <c r="A777" s="241">
        <v>45967</v>
      </c>
      <c r="B777" t="s">
        <v>9302</v>
      </c>
      <c r="C777" t="s">
        <v>8196</v>
      </c>
      <c r="D777" t="s">
        <v>8197</v>
      </c>
      <c r="E777" t="s">
        <v>8198</v>
      </c>
      <c r="F777">
        <v>1</v>
      </c>
      <c r="G777">
        <v>11264.94</v>
      </c>
      <c r="H777">
        <v>0</v>
      </c>
      <c r="I777" s="165">
        <v>11264.94</v>
      </c>
      <c r="J777" t="s">
        <v>7809</v>
      </c>
      <c r="K777">
        <v>1</v>
      </c>
      <c r="L777">
        <v>125</v>
      </c>
      <c r="M777" t="s">
        <v>7724</v>
      </c>
      <c r="N777" t="s">
        <v>7713</v>
      </c>
      <c r="O777" t="s">
        <v>7697</v>
      </c>
      <c r="P777" t="s">
        <v>7698</v>
      </c>
      <c r="Q777" t="s">
        <v>7810</v>
      </c>
      <c r="R777">
        <v>114</v>
      </c>
      <c r="S777" t="s">
        <v>9296</v>
      </c>
      <c r="T777" t="s">
        <v>7811</v>
      </c>
      <c r="U777">
        <v>1</v>
      </c>
      <c r="V777">
        <v>1</v>
      </c>
      <c r="W777" t="s">
        <v>7702</v>
      </c>
      <c r="X777" t="s">
        <v>1017</v>
      </c>
      <c r="Y777" t="s">
        <v>7703</v>
      </c>
      <c r="Z777" t="s">
        <v>9303</v>
      </c>
      <c r="AA777" t="s">
        <v>7813</v>
      </c>
      <c r="AB777" t="s">
        <v>9304</v>
      </c>
    </row>
    <row r="778" spans="1:28">
      <c r="A778" s="241">
        <v>45967</v>
      </c>
      <c r="B778" t="s">
        <v>9305</v>
      </c>
      <c r="C778" t="s">
        <v>7917</v>
      </c>
      <c r="D778" t="s">
        <v>7918</v>
      </c>
      <c r="E778" t="s">
        <v>7919</v>
      </c>
      <c r="F778">
        <v>3</v>
      </c>
      <c r="G778">
        <v>3000</v>
      </c>
      <c r="H778">
        <v>0</v>
      </c>
      <c r="I778" s="165">
        <v>9000</v>
      </c>
      <c r="J778" t="s">
        <v>8852</v>
      </c>
      <c r="K778">
        <v>1</v>
      </c>
      <c r="L778">
        <v>154</v>
      </c>
      <c r="M778" t="s">
        <v>8678</v>
      </c>
      <c r="N778" t="s">
        <v>7939</v>
      </c>
      <c r="O778" t="s">
        <v>7697</v>
      </c>
      <c r="P778" t="s">
        <v>7698</v>
      </c>
      <c r="Q778" t="s">
        <v>9306</v>
      </c>
      <c r="R778">
        <v>415</v>
      </c>
      <c r="S778" t="s">
        <v>9296</v>
      </c>
      <c r="T778" t="s">
        <v>7726</v>
      </c>
      <c r="U778">
        <v>1</v>
      </c>
      <c r="V778">
        <v>3</v>
      </c>
      <c r="W778" t="s">
        <v>7702</v>
      </c>
      <c r="X778" t="s">
        <v>934</v>
      </c>
      <c r="Y778" t="s">
        <v>7703</v>
      </c>
      <c r="Z778" t="s">
        <v>9307</v>
      </c>
      <c r="AA778" t="s">
        <v>9308</v>
      </c>
      <c r="AB778" t="s">
        <v>9309</v>
      </c>
    </row>
    <row r="779" spans="1:28">
      <c r="A779" s="241">
        <v>45967</v>
      </c>
      <c r="B779" t="s">
        <v>9310</v>
      </c>
      <c r="C779" t="s">
        <v>8954</v>
      </c>
      <c r="D779" t="s">
        <v>8955</v>
      </c>
      <c r="E779" t="s">
        <v>8956</v>
      </c>
      <c r="F779">
        <v>1</v>
      </c>
      <c r="G779">
        <v>2615</v>
      </c>
      <c r="H779">
        <v>0</v>
      </c>
      <c r="I779" s="165">
        <v>2615</v>
      </c>
      <c r="J779" t="s">
        <v>7809</v>
      </c>
      <c r="K779">
        <v>1</v>
      </c>
      <c r="L779">
        <v>125</v>
      </c>
      <c r="M779" t="s">
        <v>7724</v>
      </c>
      <c r="N779" t="s">
        <v>7713</v>
      </c>
      <c r="O779" t="s">
        <v>7697</v>
      </c>
      <c r="P779" t="s">
        <v>7698</v>
      </c>
      <c r="Q779" t="s">
        <v>7810</v>
      </c>
      <c r="R779">
        <v>114</v>
      </c>
      <c r="S779" t="s">
        <v>9296</v>
      </c>
      <c r="T779" t="s">
        <v>7715</v>
      </c>
      <c r="U779">
        <v>1</v>
      </c>
      <c r="V779">
        <v>1</v>
      </c>
      <c r="W779" t="s">
        <v>7702</v>
      </c>
      <c r="X779" t="s">
        <v>1007</v>
      </c>
      <c r="Y779" t="s">
        <v>7703</v>
      </c>
      <c r="Z779" t="s">
        <v>9311</v>
      </c>
      <c r="AA779" t="s">
        <v>7813</v>
      </c>
      <c r="AB779" t="s">
        <v>7729</v>
      </c>
    </row>
    <row r="780" spans="1:28">
      <c r="A780" s="241">
        <v>45967</v>
      </c>
      <c r="B780" t="s">
        <v>9310</v>
      </c>
      <c r="C780" t="s">
        <v>7839</v>
      </c>
      <c r="D780" t="s">
        <v>7840</v>
      </c>
      <c r="E780" t="s">
        <v>7841</v>
      </c>
      <c r="F780">
        <v>1</v>
      </c>
      <c r="G780">
        <v>2645.48</v>
      </c>
      <c r="H780">
        <v>0</v>
      </c>
      <c r="I780" s="165">
        <v>2645.48</v>
      </c>
      <c r="J780" t="s">
        <v>7809</v>
      </c>
      <c r="K780">
        <v>1</v>
      </c>
      <c r="L780">
        <v>125</v>
      </c>
      <c r="M780" t="s">
        <v>7724</v>
      </c>
      <c r="N780" t="s">
        <v>7713</v>
      </c>
      <c r="O780" t="s">
        <v>7697</v>
      </c>
      <c r="P780" t="s">
        <v>7698</v>
      </c>
      <c r="Q780" t="s">
        <v>7810</v>
      </c>
      <c r="R780">
        <v>114</v>
      </c>
      <c r="S780" t="s">
        <v>9296</v>
      </c>
      <c r="T780" t="s">
        <v>7715</v>
      </c>
      <c r="U780">
        <v>1</v>
      </c>
      <c r="V780">
        <v>1</v>
      </c>
      <c r="W780" t="s">
        <v>7702</v>
      </c>
      <c r="X780" t="s">
        <v>1007</v>
      </c>
      <c r="Y780" t="s">
        <v>7703</v>
      </c>
      <c r="Z780" t="s">
        <v>9311</v>
      </c>
      <c r="AA780" t="s">
        <v>7813</v>
      </c>
      <c r="AB780" t="s">
        <v>7729</v>
      </c>
    </row>
    <row r="781" spans="1:28">
      <c r="A781" s="241">
        <v>45967</v>
      </c>
      <c r="B781" t="s">
        <v>9312</v>
      </c>
      <c r="C781" t="s">
        <v>8079</v>
      </c>
      <c r="D781" t="s">
        <v>8080</v>
      </c>
      <c r="E781" t="s">
        <v>8081</v>
      </c>
      <c r="F781">
        <v>1</v>
      </c>
      <c r="G781">
        <v>3180</v>
      </c>
      <c r="H781">
        <v>0</v>
      </c>
      <c r="I781" s="165">
        <v>3180</v>
      </c>
      <c r="J781" t="s">
        <v>7851</v>
      </c>
      <c r="K781">
        <v>1</v>
      </c>
      <c r="L781">
        <v>126</v>
      </c>
      <c r="M781" t="s">
        <v>7744</v>
      </c>
      <c r="N781" t="s">
        <v>7745</v>
      </c>
      <c r="O781" t="s">
        <v>7697</v>
      </c>
      <c r="P781" t="s">
        <v>7698</v>
      </c>
      <c r="Q781" t="s">
        <v>8082</v>
      </c>
      <c r="R781">
        <v>934</v>
      </c>
      <c r="S781" t="s">
        <v>9296</v>
      </c>
      <c r="T781" t="s">
        <v>7715</v>
      </c>
      <c r="U781">
        <v>1</v>
      </c>
      <c r="V781">
        <v>1</v>
      </c>
      <c r="W781" t="s">
        <v>7702</v>
      </c>
      <c r="X781" t="s">
        <v>1214</v>
      </c>
      <c r="Y781" t="s">
        <v>7703</v>
      </c>
      <c r="Z781" t="s">
        <v>9313</v>
      </c>
      <c r="AA781" t="s">
        <v>8084</v>
      </c>
      <c r="AB781" t="s">
        <v>9314</v>
      </c>
    </row>
    <row r="782" spans="1:28">
      <c r="A782" s="241">
        <v>45967</v>
      </c>
      <c r="B782" t="s">
        <v>9312</v>
      </c>
      <c r="C782" t="s">
        <v>8493</v>
      </c>
      <c r="D782" t="s">
        <v>8494</v>
      </c>
      <c r="E782" t="s">
        <v>8495</v>
      </c>
      <c r="F782">
        <v>1</v>
      </c>
      <c r="G782">
        <v>3180</v>
      </c>
      <c r="H782">
        <v>0</v>
      </c>
      <c r="I782" s="165">
        <v>3180</v>
      </c>
      <c r="J782" t="s">
        <v>7851</v>
      </c>
      <c r="K782">
        <v>1</v>
      </c>
      <c r="L782">
        <v>126</v>
      </c>
      <c r="M782" t="s">
        <v>7744</v>
      </c>
      <c r="N782" t="s">
        <v>7745</v>
      </c>
      <c r="O782" t="s">
        <v>7697</v>
      </c>
      <c r="P782" t="s">
        <v>7698</v>
      </c>
      <c r="Q782" t="s">
        <v>8082</v>
      </c>
      <c r="R782">
        <v>934</v>
      </c>
      <c r="S782" t="s">
        <v>9296</v>
      </c>
      <c r="T782" t="s">
        <v>7715</v>
      </c>
      <c r="U782">
        <v>1</v>
      </c>
      <c r="V782">
        <v>1</v>
      </c>
      <c r="W782" t="s">
        <v>7702</v>
      </c>
      <c r="X782" t="s">
        <v>1214</v>
      </c>
      <c r="Y782" t="s">
        <v>7703</v>
      </c>
      <c r="Z782" t="s">
        <v>9313</v>
      </c>
      <c r="AA782" t="s">
        <v>8084</v>
      </c>
      <c r="AB782" t="s">
        <v>9314</v>
      </c>
    </row>
    <row r="783" spans="1:28">
      <c r="A783" s="241">
        <v>45967</v>
      </c>
      <c r="B783" t="s">
        <v>9315</v>
      </c>
      <c r="C783" t="s">
        <v>8336</v>
      </c>
      <c r="D783" t="s">
        <v>8337</v>
      </c>
      <c r="E783" t="s">
        <v>8338</v>
      </c>
      <c r="F783">
        <v>1</v>
      </c>
      <c r="G783">
        <v>15550</v>
      </c>
      <c r="H783">
        <v>0</v>
      </c>
      <c r="I783" s="165">
        <v>15550</v>
      </c>
      <c r="J783" t="s">
        <v>8271</v>
      </c>
      <c r="K783">
        <v>1</v>
      </c>
      <c r="L783">
        <v>126</v>
      </c>
      <c r="M783" t="s">
        <v>7744</v>
      </c>
      <c r="N783" t="s">
        <v>7745</v>
      </c>
      <c r="O783" t="s">
        <v>7697</v>
      </c>
      <c r="P783" t="s">
        <v>7698</v>
      </c>
      <c r="Q783" t="s">
        <v>8272</v>
      </c>
      <c r="R783">
        <v>935</v>
      </c>
      <c r="S783" t="s">
        <v>9296</v>
      </c>
      <c r="T783" t="s">
        <v>7726</v>
      </c>
      <c r="U783">
        <v>1</v>
      </c>
      <c r="V783">
        <v>1</v>
      </c>
      <c r="W783" t="s">
        <v>7702</v>
      </c>
      <c r="X783" t="s">
        <v>875</v>
      </c>
      <c r="Y783" t="s">
        <v>7703</v>
      </c>
      <c r="Z783" t="s">
        <v>9316</v>
      </c>
      <c r="AA783" t="s">
        <v>8274</v>
      </c>
      <c r="AB783" t="s">
        <v>9317</v>
      </c>
    </row>
    <row r="784" spans="1:28">
      <c r="A784" s="241">
        <v>45967</v>
      </c>
      <c r="B784" t="s">
        <v>9315</v>
      </c>
      <c r="C784" t="s">
        <v>7832</v>
      </c>
      <c r="D784" t="s">
        <v>7833</v>
      </c>
      <c r="E784" t="s">
        <v>7834</v>
      </c>
      <c r="F784">
        <v>1</v>
      </c>
      <c r="G784">
        <v>12500</v>
      </c>
      <c r="H784">
        <v>375</v>
      </c>
      <c r="I784" s="165">
        <v>12125</v>
      </c>
      <c r="J784" t="s">
        <v>8271</v>
      </c>
      <c r="K784">
        <v>1</v>
      </c>
      <c r="L784">
        <v>126</v>
      </c>
      <c r="M784" t="s">
        <v>7744</v>
      </c>
      <c r="N784" t="s">
        <v>7745</v>
      </c>
      <c r="O784" t="s">
        <v>7697</v>
      </c>
      <c r="P784" t="s">
        <v>7698</v>
      </c>
      <c r="Q784" t="s">
        <v>8272</v>
      </c>
      <c r="R784">
        <v>935</v>
      </c>
      <c r="S784" t="s">
        <v>9296</v>
      </c>
      <c r="T784" t="s">
        <v>7726</v>
      </c>
      <c r="U784">
        <v>1</v>
      </c>
      <c r="V784">
        <v>1</v>
      </c>
      <c r="W784" t="s">
        <v>7702</v>
      </c>
      <c r="X784" t="s">
        <v>875</v>
      </c>
      <c r="Y784" t="s">
        <v>7703</v>
      </c>
      <c r="Z784" t="s">
        <v>9316</v>
      </c>
      <c r="AA784" t="s">
        <v>8274</v>
      </c>
      <c r="AB784" t="s">
        <v>9317</v>
      </c>
    </row>
    <row r="785" spans="1:28">
      <c r="A785" s="241">
        <v>45967</v>
      </c>
      <c r="B785" t="s">
        <v>9315</v>
      </c>
      <c r="C785" t="s">
        <v>7720</v>
      </c>
      <c r="D785" t="s">
        <v>7721</v>
      </c>
      <c r="E785" t="s">
        <v>7722</v>
      </c>
      <c r="F785">
        <v>1</v>
      </c>
      <c r="G785">
        <v>11900</v>
      </c>
      <c r="H785">
        <v>357</v>
      </c>
      <c r="I785" s="165">
        <v>11543</v>
      </c>
      <c r="J785" t="s">
        <v>8271</v>
      </c>
      <c r="K785">
        <v>1</v>
      </c>
      <c r="L785">
        <v>126</v>
      </c>
      <c r="M785" t="s">
        <v>7744</v>
      </c>
      <c r="N785" t="s">
        <v>7745</v>
      </c>
      <c r="O785" t="s">
        <v>7697</v>
      </c>
      <c r="P785" t="s">
        <v>7698</v>
      </c>
      <c r="Q785" t="s">
        <v>8272</v>
      </c>
      <c r="R785">
        <v>935</v>
      </c>
      <c r="S785" t="s">
        <v>9296</v>
      </c>
      <c r="T785" t="s">
        <v>7726</v>
      </c>
      <c r="U785">
        <v>1</v>
      </c>
      <c r="V785">
        <v>1</v>
      </c>
      <c r="W785" t="s">
        <v>7702</v>
      </c>
      <c r="X785" t="s">
        <v>875</v>
      </c>
      <c r="Y785" t="s">
        <v>7703</v>
      </c>
      <c r="Z785" t="s">
        <v>9316</v>
      </c>
      <c r="AA785" t="s">
        <v>8274</v>
      </c>
      <c r="AB785" t="s">
        <v>9317</v>
      </c>
    </row>
    <row r="786" spans="1:28">
      <c r="A786" s="241">
        <v>45967</v>
      </c>
      <c r="B786" t="s">
        <v>9315</v>
      </c>
      <c r="C786" t="s">
        <v>7848</v>
      </c>
      <c r="D786" t="s">
        <v>7849</v>
      </c>
      <c r="E786" t="s">
        <v>7850</v>
      </c>
      <c r="F786">
        <v>4</v>
      </c>
      <c r="G786">
        <v>1260.5</v>
      </c>
      <c r="H786">
        <v>0</v>
      </c>
      <c r="I786" s="165">
        <v>5042</v>
      </c>
      <c r="J786" t="s">
        <v>8271</v>
      </c>
      <c r="K786">
        <v>1</v>
      </c>
      <c r="L786">
        <v>126</v>
      </c>
      <c r="M786" t="s">
        <v>7744</v>
      </c>
      <c r="N786" t="s">
        <v>7745</v>
      </c>
      <c r="O786" t="s">
        <v>7697</v>
      </c>
      <c r="P786" t="s">
        <v>7698</v>
      </c>
      <c r="Q786" t="s">
        <v>8272</v>
      </c>
      <c r="R786">
        <v>935</v>
      </c>
      <c r="S786" t="s">
        <v>9296</v>
      </c>
      <c r="T786" t="s">
        <v>7701</v>
      </c>
      <c r="U786">
        <v>1</v>
      </c>
      <c r="V786">
        <v>4</v>
      </c>
      <c r="W786" t="s">
        <v>7702</v>
      </c>
      <c r="X786" t="s">
        <v>875</v>
      </c>
      <c r="Y786" t="s">
        <v>7703</v>
      </c>
      <c r="Z786" t="s">
        <v>9316</v>
      </c>
      <c r="AA786" t="s">
        <v>8274</v>
      </c>
      <c r="AB786" t="s">
        <v>9317</v>
      </c>
    </row>
    <row r="787" spans="1:28">
      <c r="A787" s="241">
        <v>45967</v>
      </c>
      <c r="B787" t="s">
        <v>9315</v>
      </c>
      <c r="C787" t="s">
        <v>7868</v>
      </c>
      <c r="D787" t="s">
        <v>7869</v>
      </c>
      <c r="E787" t="s">
        <v>7870</v>
      </c>
      <c r="F787">
        <v>4</v>
      </c>
      <c r="G787">
        <v>3000</v>
      </c>
      <c r="H787">
        <v>0</v>
      </c>
      <c r="I787" s="165">
        <v>12000</v>
      </c>
      <c r="J787" t="s">
        <v>8271</v>
      </c>
      <c r="K787">
        <v>1</v>
      </c>
      <c r="L787">
        <v>126</v>
      </c>
      <c r="M787" t="s">
        <v>7744</v>
      </c>
      <c r="N787" t="s">
        <v>7745</v>
      </c>
      <c r="O787" t="s">
        <v>7697</v>
      </c>
      <c r="P787" t="s">
        <v>7698</v>
      </c>
      <c r="Q787" t="s">
        <v>8272</v>
      </c>
      <c r="R787">
        <v>935</v>
      </c>
      <c r="S787" t="s">
        <v>9296</v>
      </c>
      <c r="T787" t="s">
        <v>7726</v>
      </c>
      <c r="U787">
        <v>1</v>
      </c>
      <c r="V787">
        <v>4</v>
      </c>
      <c r="W787" t="s">
        <v>7702</v>
      </c>
      <c r="X787" t="s">
        <v>875</v>
      </c>
      <c r="Y787" t="s">
        <v>7703</v>
      </c>
      <c r="Z787" t="s">
        <v>9316</v>
      </c>
      <c r="AA787" t="s">
        <v>8274</v>
      </c>
      <c r="AB787" t="s">
        <v>9317</v>
      </c>
    </row>
    <row r="788" spans="1:28">
      <c r="A788" s="241">
        <v>45967</v>
      </c>
      <c r="B788" t="s">
        <v>9318</v>
      </c>
      <c r="C788" t="s">
        <v>7800</v>
      </c>
      <c r="D788" t="s">
        <v>7801</v>
      </c>
      <c r="E788" t="s">
        <v>7802</v>
      </c>
      <c r="F788">
        <v>10</v>
      </c>
      <c r="G788">
        <v>1092.44</v>
      </c>
      <c r="H788">
        <v>0</v>
      </c>
      <c r="I788" s="165">
        <v>10924.4</v>
      </c>
      <c r="J788" t="s">
        <v>8511</v>
      </c>
      <c r="K788">
        <v>1</v>
      </c>
      <c r="L788">
        <v>1</v>
      </c>
      <c r="M788" t="s">
        <v>7767</v>
      </c>
      <c r="N788" t="s">
        <v>7713</v>
      </c>
      <c r="O788" t="s">
        <v>7697</v>
      </c>
      <c r="P788" t="s">
        <v>7698</v>
      </c>
      <c r="Q788" t="s">
        <v>7768</v>
      </c>
      <c r="R788">
        <v>115</v>
      </c>
      <c r="S788" t="s">
        <v>9296</v>
      </c>
      <c r="T788" t="s">
        <v>7701</v>
      </c>
      <c r="U788">
        <v>1</v>
      </c>
      <c r="V788">
        <v>10</v>
      </c>
      <c r="W788" t="s">
        <v>7702</v>
      </c>
      <c r="X788" t="s">
        <v>9319</v>
      </c>
      <c r="Y788" t="s">
        <v>7703</v>
      </c>
      <c r="Z788" t="s">
        <v>9320</v>
      </c>
      <c r="AA788" t="s">
        <v>7772</v>
      </c>
      <c r="AB788" t="s">
        <v>9321</v>
      </c>
    </row>
    <row r="789" spans="1:28">
      <c r="A789" s="241">
        <v>45967</v>
      </c>
      <c r="B789" t="s">
        <v>9318</v>
      </c>
      <c r="C789" t="s">
        <v>7736</v>
      </c>
      <c r="D789" t="s">
        <v>7737</v>
      </c>
      <c r="E789" t="s">
        <v>7738</v>
      </c>
      <c r="F789">
        <v>5</v>
      </c>
      <c r="G789">
        <v>6422.4</v>
      </c>
      <c r="H789">
        <v>0</v>
      </c>
      <c r="I789" s="165">
        <v>32112</v>
      </c>
      <c r="J789" t="s">
        <v>8511</v>
      </c>
      <c r="K789">
        <v>1</v>
      </c>
      <c r="L789">
        <v>1</v>
      </c>
      <c r="M789" t="s">
        <v>7767</v>
      </c>
      <c r="N789" t="s">
        <v>7713</v>
      </c>
      <c r="O789" t="s">
        <v>7697</v>
      </c>
      <c r="P789" t="s">
        <v>7698</v>
      </c>
      <c r="Q789" t="s">
        <v>7768</v>
      </c>
      <c r="R789">
        <v>115</v>
      </c>
      <c r="S789" t="s">
        <v>9296</v>
      </c>
      <c r="T789" t="s">
        <v>7701</v>
      </c>
      <c r="U789">
        <v>1</v>
      </c>
      <c r="V789">
        <v>5</v>
      </c>
      <c r="W789" t="s">
        <v>7702</v>
      </c>
      <c r="X789" t="s">
        <v>9319</v>
      </c>
      <c r="Y789" t="s">
        <v>7703</v>
      </c>
      <c r="Z789" t="s">
        <v>9320</v>
      </c>
      <c r="AA789" t="s">
        <v>7772</v>
      </c>
      <c r="AB789" t="s">
        <v>9321</v>
      </c>
    </row>
    <row r="790" spans="1:28">
      <c r="A790" s="241">
        <v>45967</v>
      </c>
      <c r="B790" t="s">
        <v>9318</v>
      </c>
      <c r="C790" t="s">
        <v>7848</v>
      </c>
      <c r="D790" t="s">
        <v>7849</v>
      </c>
      <c r="E790" t="s">
        <v>7850</v>
      </c>
      <c r="F790">
        <v>5</v>
      </c>
      <c r="G790">
        <v>1260.5</v>
      </c>
      <c r="H790">
        <v>0</v>
      </c>
      <c r="I790" s="165">
        <v>6302.5</v>
      </c>
      <c r="J790" t="s">
        <v>8511</v>
      </c>
      <c r="K790">
        <v>1</v>
      </c>
      <c r="L790">
        <v>1</v>
      </c>
      <c r="M790" t="s">
        <v>7767</v>
      </c>
      <c r="N790" t="s">
        <v>7713</v>
      </c>
      <c r="O790" t="s">
        <v>7697</v>
      </c>
      <c r="P790" t="s">
        <v>7698</v>
      </c>
      <c r="Q790" t="s">
        <v>7768</v>
      </c>
      <c r="R790">
        <v>115</v>
      </c>
      <c r="S790" t="s">
        <v>9296</v>
      </c>
      <c r="T790" t="s">
        <v>7701</v>
      </c>
      <c r="U790">
        <v>1</v>
      </c>
      <c r="V790">
        <v>5</v>
      </c>
      <c r="W790" t="s">
        <v>7702</v>
      </c>
      <c r="X790" t="s">
        <v>9319</v>
      </c>
      <c r="Y790" t="s">
        <v>7703</v>
      </c>
      <c r="Z790" t="s">
        <v>9320</v>
      </c>
      <c r="AA790" t="s">
        <v>7772</v>
      </c>
      <c r="AB790" t="s">
        <v>9321</v>
      </c>
    </row>
    <row r="791" spans="1:28">
      <c r="A791" s="241">
        <v>45967</v>
      </c>
      <c r="B791" t="s">
        <v>9318</v>
      </c>
      <c r="C791" t="s">
        <v>8032</v>
      </c>
      <c r="D791" t="s">
        <v>8033</v>
      </c>
      <c r="E791" t="s">
        <v>8034</v>
      </c>
      <c r="F791">
        <v>20</v>
      </c>
      <c r="G791">
        <v>1092.44</v>
      </c>
      <c r="H791">
        <v>0</v>
      </c>
      <c r="I791" s="165">
        <v>21848.799999999999</v>
      </c>
      <c r="J791" t="s">
        <v>8511</v>
      </c>
      <c r="K791">
        <v>1</v>
      </c>
      <c r="L791">
        <v>1</v>
      </c>
      <c r="M791" t="s">
        <v>7767</v>
      </c>
      <c r="N791" t="s">
        <v>7713</v>
      </c>
      <c r="O791" t="s">
        <v>7697</v>
      </c>
      <c r="P791" t="s">
        <v>7698</v>
      </c>
      <c r="Q791" t="s">
        <v>7768</v>
      </c>
      <c r="R791">
        <v>115</v>
      </c>
      <c r="S791" t="s">
        <v>9296</v>
      </c>
      <c r="T791" t="s">
        <v>7701</v>
      </c>
      <c r="U791">
        <v>1</v>
      </c>
      <c r="V791">
        <v>20</v>
      </c>
      <c r="W791" t="s">
        <v>7702</v>
      </c>
      <c r="X791" t="s">
        <v>9319</v>
      </c>
      <c r="Y791" t="s">
        <v>7703</v>
      </c>
      <c r="Z791" t="s">
        <v>9320</v>
      </c>
      <c r="AA791" t="s">
        <v>7772</v>
      </c>
      <c r="AB791" t="s">
        <v>9321</v>
      </c>
    </row>
    <row r="792" spans="1:28">
      <c r="A792" s="241">
        <v>45967</v>
      </c>
      <c r="B792" t="s">
        <v>9322</v>
      </c>
      <c r="C792" t="s">
        <v>8268</v>
      </c>
      <c r="D792" t="s">
        <v>8269</v>
      </c>
      <c r="E792" t="s">
        <v>8270</v>
      </c>
      <c r="F792">
        <v>6</v>
      </c>
      <c r="G792">
        <v>864</v>
      </c>
      <c r="H792">
        <v>0</v>
      </c>
      <c r="I792" s="165">
        <v>5184</v>
      </c>
      <c r="J792" t="s">
        <v>7743</v>
      </c>
      <c r="K792">
        <v>1</v>
      </c>
      <c r="L792">
        <v>126</v>
      </c>
      <c r="M792" t="s">
        <v>7744</v>
      </c>
      <c r="N792" t="s">
        <v>7745</v>
      </c>
      <c r="O792" t="s">
        <v>7697</v>
      </c>
      <c r="P792" t="s">
        <v>7698</v>
      </c>
      <c r="Q792" t="s">
        <v>8006</v>
      </c>
      <c r="R792">
        <v>946</v>
      </c>
      <c r="S792" t="s">
        <v>9296</v>
      </c>
      <c r="T792" t="s">
        <v>7701</v>
      </c>
      <c r="U792">
        <v>1</v>
      </c>
      <c r="V792">
        <v>6</v>
      </c>
      <c r="W792" t="s">
        <v>7702</v>
      </c>
      <c r="X792" t="s">
        <v>763</v>
      </c>
      <c r="Y792" t="s">
        <v>7703</v>
      </c>
      <c r="Z792" t="s">
        <v>9323</v>
      </c>
      <c r="AA792" t="s">
        <v>8008</v>
      </c>
      <c r="AB792" t="s">
        <v>9324</v>
      </c>
    </row>
    <row r="793" spans="1:28">
      <c r="A793" s="241">
        <v>45967</v>
      </c>
      <c r="B793" t="s">
        <v>9322</v>
      </c>
      <c r="C793" t="s">
        <v>7927</v>
      </c>
      <c r="D793" t="s">
        <v>7928</v>
      </c>
      <c r="E793" t="s">
        <v>7929</v>
      </c>
      <c r="F793">
        <v>6</v>
      </c>
      <c r="G793">
        <v>1344.54</v>
      </c>
      <c r="H793">
        <v>0</v>
      </c>
      <c r="I793" s="165">
        <v>8067.24</v>
      </c>
      <c r="J793" t="s">
        <v>7743</v>
      </c>
      <c r="K793">
        <v>1</v>
      </c>
      <c r="L793">
        <v>126</v>
      </c>
      <c r="M793" t="s">
        <v>7744</v>
      </c>
      <c r="N793" t="s">
        <v>7745</v>
      </c>
      <c r="O793" t="s">
        <v>7697</v>
      </c>
      <c r="P793" t="s">
        <v>7698</v>
      </c>
      <c r="Q793" t="s">
        <v>8006</v>
      </c>
      <c r="R793">
        <v>946</v>
      </c>
      <c r="S793" t="s">
        <v>9296</v>
      </c>
      <c r="T793" t="s">
        <v>7701</v>
      </c>
      <c r="U793">
        <v>1</v>
      </c>
      <c r="V793">
        <v>6</v>
      </c>
      <c r="W793" t="s">
        <v>7702</v>
      </c>
      <c r="X793" t="s">
        <v>763</v>
      </c>
      <c r="Y793" t="s">
        <v>7703</v>
      </c>
      <c r="Z793" t="s">
        <v>9323</v>
      </c>
      <c r="AA793" t="s">
        <v>8008</v>
      </c>
      <c r="AB793" t="s">
        <v>9324</v>
      </c>
    </row>
    <row r="794" spans="1:28">
      <c r="A794" s="241">
        <v>45967</v>
      </c>
      <c r="B794" t="s">
        <v>9322</v>
      </c>
      <c r="C794" t="s">
        <v>7856</v>
      </c>
      <c r="D794" t="s">
        <v>7857</v>
      </c>
      <c r="E794" t="s">
        <v>7858</v>
      </c>
      <c r="F794">
        <v>1</v>
      </c>
      <c r="G794">
        <v>4247.1000000000004</v>
      </c>
      <c r="H794">
        <v>0</v>
      </c>
      <c r="I794" s="165">
        <v>4247.1000000000004</v>
      </c>
      <c r="J794" t="s">
        <v>7743</v>
      </c>
      <c r="K794">
        <v>1</v>
      </c>
      <c r="L794">
        <v>126</v>
      </c>
      <c r="M794" t="s">
        <v>7744</v>
      </c>
      <c r="N794" t="s">
        <v>7745</v>
      </c>
      <c r="O794" t="s">
        <v>7697</v>
      </c>
      <c r="P794" t="s">
        <v>7698</v>
      </c>
      <c r="Q794" t="s">
        <v>8006</v>
      </c>
      <c r="R794">
        <v>946</v>
      </c>
      <c r="S794" t="s">
        <v>9296</v>
      </c>
      <c r="T794" t="s">
        <v>7701</v>
      </c>
      <c r="U794">
        <v>1</v>
      </c>
      <c r="V794">
        <v>1</v>
      </c>
      <c r="W794" t="s">
        <v>7702</v>
      </c>
      <c r="X794" t="s">
        <v>763</v>
      </c>
      <c r="Y794" t="s">
        <v>7703</v>
      </c>
      <c r="Z794" t="s">
        <v>9323</v>
      </c>
      <c r="AA794" t="s">
        <v>8008</v>
      </c>
      <c r="AB794" t="s">
        <v>9324</v>
      </c>
    </row>
    <row r="795" spans="1:28">
      <c r="A795" s="241">
        <v>45967</v>
      </c>
      <c r="B795" t="s">
        <v>9322</v>
      </c>
      <c r="C795" t="s">
        <v>7848</v>
      </c>
      <c r="D795" t="s">
        <v>7849</v>
      </c>
      <c r="E795" t="s">
        <v>7850</v>
      </c>
      <c r="F795">
        <v>3</v>
      </c>
      <c r="G795">
        <v>1260.5</v>
      </c>
      <c r="H795">
        <v>0</v>
      </c>
      <c r="I795" s="165">
        <v>3781.5</v>
      </c>
      <c r="J795" t="s">
        <v>7743</v>
      </c>
      <c r="K795">
        <v>1</v>
      </c>
      <c r="L795">
        <v>126</v>
      </c>
      <c r="M795" t="s">
        <v>7744</v>
      </c>
      <c r="N795" t="s">
        <v>7745</v>
      </c>
      <c r="O795" t="s">
        <v>7697</v>
      </c>
      <c r="P795" t="s">
        <v>7698</v>
      </c>
      <c r="Q795" t="s">
        <v>8006</v>
      </c>
      <c r="R795">
        <v>946</v>
      </c>
      <c r="S795" t="s">
        <v>9296</v>
      </c>
      <c r="T795" t="s">
        <v>7701</v>
      </c>
      <c r="U795">
        <v>1</v>
      </c>
      <c r="V795">
        <v>3</v>
      </c>
      <c r="W795" t="s">
        <v>7702</v>
      </c>
      <c r="X795" t="s">
        <v>763</v>
      </c>
      <c r="Y795" t="s">
        <v>7703</v>
      </c>
      <c r="Z795" t="s">
        <v>9323</v>
      </c>
      <c r="AA795" t="s">
        <v>8008</v>
      </c>
      <c r="AB795" t="s">
        <v>9324</v>
      </c>
    </row>
    <row r="796" spans="1:28">
      <c r="A796" s="241">
        <v>45967</v>
      </c>
      <c r="B796" t="s">
        <v>9325</v>
      </c>
      <c r="C796" t="s">
        <v>8283</v>
      </c>
      <c r="D796" t="s">
        <v>8284</v>
      </c>
      <c r="E796" t="s">
        <v>8285</v>
      </c>
      <c r="F796">
        <v>1</v>
      </c>
      <c r="G796">
        <v>6691.67</v>
      </c>
      <c r="H796">
        <v>0</v>
      </c>
      <c r="I796" s="165">
        <v>6691.67</v>
      </c>
      <c r="J796" t="s">
        <v>7809</v>
      </c>
      <c r="K796">
        <v>1</v>
      </c>
      <c r="L796">
        <v>125</v>
      </c>
      <c r="M796" t="s">
        <v>7724</v>
      </c>
      <c r="N796" t="s">
        <v>7713</v>
      </c>
      <c r="O796" t="s">
        <v>7697</v>
      </c>
      <c r="P796" t="s">
        <v>7698</v>
      </c>
      <c r="Q796" t="s">
        <v>7810</v>
      </c>
      <c r="R796">
        <v>114</v>
      </c>
      <c r="S796" t="s">
        <v>9296</v>
      </c>
      <c r="T796" t="s">
        <v>7811</v>
      </c>
      <c r="U796">
        <v>1</v>
      </c>
      <c r="V796">
        <v>1</v>
      </c>
      <c r="W796" t="s">
        <v>7702</v>
      </c>
      <c r="X796" t="s">
        <v>1015</v>
      </c>
      <c r="Y796" t="s">
        <v>7703</v>
      </c>
      <c r="Z796" t="s">
        <v>9326</v>
      </c>
      <c r="AA796" t="s">
        <v>7813</v>
      </c>
      <c r="AB796" t="s">
        <v>9327</v>
      </c>
    </row>
    <row r="797" spans="1:28">
      <c r="A797" s="241">
        <v>45967</v>
      </c>
      <c r="B797" t="s">
        <v>9328</v>
      </c>
      <c r="C797" t="s">
        <v>8283</v>
      </c>
      <c r="D797" t="s">
        <v>8284</v>
      </c>
      <c r="E797" t="s">
        <v>8285</v>
      </c>
      <c r="F797">
        <v>1</v>
      </c>
      <c r="G797">
        <v>6691.67</v>
      </c>
      <c r="H797">
        <v>0</v>
      </c>
      <c r="I797" s="165">
        <v>6691.67</v>
      </c>
      <c r="J797" t="s">
        <v>7809</v>
      </c>
      <c r="K797">
        <v>1</v>
      </c>
      <c r="L797">
        <v>125</v>
      </c>
      <c r="M797" t="s">
        <v>7724</v>
      </c>
      <c r="N797" t="s">
        <v>7713</v>
      </c>
      <c r="O797" t="s">
        <v>7697</v>
      </c>
      <c r="P797" t="s">
        <v>7698</v>
      </c>
      <c r="Q797" t="s">
        <v>7810</v>
      </c>
      <c r="R797">
        <v>114</v>
      </c>
      <c r="S797" t="s">
        <v>9296</v>
      </c>
      <c r="T797" t="s">
        <v>7811</v>
      </c>
      <c r="U797">
        <v>1</v>
      </c>
      <c r="V797">
        <v>1</v>
      </c>
      <c r="W797" t="s">
        <v>7702</v>
      </c>
      <c r="X797" t="s">
        <v>1019</v>
      </c>
      <c r="Y797" t="s">
        <v>7703</v>
      </c>
      <c r="Z797" t="s">
        <v>9329</v>
      </c>
      <c r="AA797" t="s">
        <v>7813</v>
      </c>
      <c r="AB797" t="s">
        <v>9330</v>
      </c>
    </row>
    <row r="798" spans="1:28">
      <c r="A798" s="241">
        <v>45967</v>
      </c>
      <c r="B798" t="s">
        <v>9331</v>
      </c>
      <c r="C798" t="s">
        <v>7736</v>
      </c>
      <c r="D798" t="s">
        <v>7737</v>
      </c>
      <c r="E798" t="s">
        <v>7738</v>
      </c>
      <c r="F798">
        <v>1</v>
      </c>
      <c r="G798">
        <v>6422.4</v>
      </c>
      <c r="H798">
        <v>0</v>
      </c>
      <c r="I798" s="165">
        <v>6422.4</v>
      </c>
      <c r="J798" t="s">
        <v>7809</v>
      </c>
      <c r="K798">
        <v>1</v>
      </c>
      <c r="L798">
        <v>125</v>
      </c>
      <c r="M798" t="s">
        <v>7724</v>
      </c>
      <c r="N798" t="s">
        <v>7713</v>
      </c>
      <c r="O798" t="s">
        <v>7697</v>
      </c>
      <c r="P798" t="s">
        <v>7698</v>
      </c>
      <c r="Q798" t="s">
        <v>7810</v>
      </c>
      <c r="R798">
        <v>114</v>
      </c>
      <c r="S798" t="s">
        <v>9296</v>
      </c>
      <c r="T798" t="s">
        <v>7701</v>
      </c>
      <c r="U798">
        <v>1</v>
      </c>
      <c r="V798">
        <v>1</v>
      </c>
      <c r="W798" t="s">
        <v>7702</v>
      </c>
      <c r="X798" t="s">
        <v>1013</v>
      </c>
      <c r="Y798" t="s">
        <v>7703</v>
      </c>
      <c r="Z798" t="s">
        <v>9332</v>
      </c>
      <c r="AA798" t="s">
        <v>7813</v>
      </c>
      <c r="AB798" t="s">
        <v>9333</v>
      </c>
    </row>
    <row r="799" spans="1:28">
      <c r="A799" s="241">
        <v>45967</v>
      </c>
      <c r="B799" t="s">
        <v>9334</v>
      </c>
      <c r="C799" t="s">
        <v>7993</v>
      </c>
      <c r="D799" t="s">
        <v>7994</v>
      </c>
      <c r="E799" t="s">
        <v>7995</v>
      </c>
      <c r="F799">
        <v>1</v>
      </c>
      <c r="G799">
        <v>28655.46</v>
      </c>
      <c r="H799">
        <v>0</v>
      </c>
      <c r="I799" s="165">
        <v>28655.46</v>
      </c>
      <c r="J799" t="s">
        <v>7809</v>
      </c>
      <c r="K799">
        <v>1</v>
      </c>
      <c r="L799">
        <v>125</v>
      </c>
      <c r="M799" t="s">
        <v>7724</v>
      </c>
      <c r="N799" t="s">
        <v>7713</v>
      </c>
      <c r="O799" t="s">
        <v>7697</v>
      </c>
      <c r="P799" t="s">
        <v>7698</v>
      </c>
      <c r="Q799" t="s">
        <v>7810</v>
      </c>
      <c r="R799">
        <v>114</v>
      </c>
      <c r="S799" t="s">
        <v>9296</v>
      </c>
      <c r="T799" t="s">
        <v>7715</v>
      </c>
      <c r="U799">
        <v>1</v>
      </c>
      <c r="V799">
        <v>1</v>
      </c>
      <c r="W799" t="s">
        <v>7702</v>
      </c>
      <c r="X799" t="s">
        <v>1001</v>
      </c>
      <c r="Y799" t="s">
        <v>7703</v>
      </c>
      <c r="Z799" t="s">
        <v>9335</v>
      </c>
      <c r="AA799" t="s">
        <v>7813</v>
      </c>
      <c r="AB799" t="s">
        <v>9336</v>
      </c>
    </row>
    <row r="800" spans="1:28">
      <c r="A800" s="241">
        <v>45967</v>
      </c>
      <c r="B800" t="s">
        <v>9337</v>
      </c>
      <c r="C800" t="s">
        <v>7875</v>
      </c>
      <c r="D800" t="s">
        <v>7876</v>
      </c>
      <c r="E800" t="s">
        <v>7877</v>
      </c>
      <c r="F800">
        <v>12</v>
      </c>
      <c r="G800">
        <v>1218.49</v>
      </c>
      <c r="H800">
        <v>0</v>
      </c>
      <c r="I800" s="165">
        <v>14621.88</v>
      </c>
      <c r="J800" t="s">
        <v>8511</v>
      </c>
      <c r="K800">
        <v>1</v>
      </c>
      <c r="L800">
        <v>1</v>
      </c>
      <c r="M800" t="s">
        <v>7767</v>
      </c>
      <c r="N800" t="s">
        <v>7713</v>
      </c>
      <c r="O800" t="s">
        <v>7697</v>
      </c>
      <c r="P800" t="s">
        <v>7698</v>
      </c>
      <c r="Q800" t="s">
        <v>7768</v>
      </c>
      <c r="R800">
        <v>115</v>
      </c>
      <c r="S800" t="s">
        <v>9296</v>
      </c>
      <c r="T800" t="s">
        <v>7701</v>
      </c>
      <c r="U800">
        <v>1</v>
      </c>
      <c r="V800">
        <v>12</v>
      </c>
      <c r="W800" t="s">
        <v>7702</v>
      </c>
      <c r="X800" t="s">
        <v>9338</v>
      </c>
      <c r="Y800" t="s">
        <v>7703</v>
      </c>
      <c r="Z800" t="s">
        <v>9339</v>
      </c>
      <c r="AA800" t="s">
        <v>7772</v>
      </c>
      <c r="AB800" t="s">
        <v>9340</v>
      </c>
    </row>
    <row r="801" spans="1:28">
      <c r="A801" s="241">
        <v>45967</v>
      </c>
      <c r="B801" t="s">
        <v>9337</v>
      </c>
      <c r="C801" t="s">
        <v>7880</v>
      </c>
      <c r="D801" t="s">
        <v>7881</v>
      </c>
      <c r="E801" t="s">
        <v>7882</v>
      </c>
      <c r="F801">
        <v>5</v>
      </c>
      <c r="G801">
        <v>1543</v>
      </c>
      <c r="H801">
        <v>0</v>
      </c>
      <c r="I801" s="165">
        <v>7715</v>
      </c>
      <c r="J801" t="s">
        <v>8511</v>
      </c>
      <c r="K801">
        <v>1</v>
      </c>
      <c r="L801">
        <v>1</v>
      </c>
      <c r="M801" t="s">
        <v>7767</v>
      </c>
      <c r="N801" t="s">
        <v>7713</v>
      </c>
      <c r="O801" t="s">
        <v>7697</v>
      </c>
      <c r="P801" t="s">
        <v>7698</v>
      </c>
      <c r="Q801" t="s">
        <v>7768</v>
      </c>
      <c r="R801">
        <v>115</v>
      </c>
      <c r="S801" t="s">
        <v>9296</v>
      </c>
      <c r="T801" t="s">
        <v>7701</v>
      </c>
      <c r="U801">
        <v>1</v>
      </c>
      <c r="V801">
        <v>5</v>
      </c>
      <c r="W801" t="s">
        <v>7702</v>
      </c>
      <c r="X801" t="s">
        <v>9338</v>
      </c>
      <c r="Y801" t="s">
        <v>7703</v>
      </c>
      <c r="Z801" t="s">
        <v>9339</v>
      </c>
      <c r="AA801" t="s">
        <v>7772</v>
      </c>
      <c r="AB801" t="s">
        <v>9340</v>
      </c>
    </row>
    <row r="802" spans="1:28">
      <c r="A802" s="241">
        <v>45967</v>
      </c>
      <c r="B802" t="s">
        <v>9337</v>
      </c>
      <c r="C802" t="s">
        <v>8666</v>
      </c>
      <c r="D802" t="s">
        <v>8667</v>
      </c>
      <c r="E802" t="s">
        <v>8668</v>
      </c>
      <c r="F802">
        <v>2</v>
      </c>
      <c r="G802">
        <v>2992.5</v>
      </c>
      <c r="H802">
        <v>0</v>
      </c>
      <c r="I802" s="165">
        <v>5985</v>
      </c>
      <c r="J802" t="s">
        <v>8511</v>
      </c>
      <c r="K802">
        <v>1</v>
      </c>
      <c r="L802">
        <v>1</v>
      </c>
      <c r="M802" t="s">
        <v>7767</v>
      </c>
      <c r="N802" t="s">
        <v>7713</v>
      </c>
      <c r="O802" t="s">
        <v>7697</v>
      </c>
      <c r="P802" t="s">
        <v>7698</v>
      </c>
      <c r="Q802" t="s">
        <v>7768</v>
      </c>
      <c r="R802">
        <v>115</v>
      </c>
      <c r="S802" t="s">
        <v>9296</v>
      </c>
      <c r="T802" t="s">
        <v>7701</v>
      </c>
      <c r="U802">
        <v>1</v>
      </c>
      <c r="V802">
        <v>2</v>
      </c>
      <c r="W802" t="s">
        <v>7702</v>
      </c>
      <c r="X802" t="s">
        <v>9338</v>
      </c>
      <c r="Y802" t="s">
        <v>7703</v>
      </c>
      <c r="Z802" t="s">
        <v>9339</v>
      </c>
      <c r="AA802" t="s">
        <v>7772</v>
      </c>
      <c r="AB802" t="s">
        <v>9340</v>
      </c>
    </row>
    <row r="803" spans="1:28">
      <c r="A803" s="241">
        <v>45967</v>
      </c>
      <c r="B803" t="s">
        <v>9341</v>
      </c>
      <c r="C803" t="s">
        <v>8626</v>
      </c>
      <c r="D803" t="s">
        <v>8627</v>
      </c>
      <c r="E803" t="s">
        <v>8628</v>
      </c>
      <c r="F803">
        <v>1</v>
      </c>
      <c r="G803">
        <v>29400</v>
      </c>
      <c r="H803">
        <v>0</v>
      </c>
      <c r="I803" s="165">
        <v>29400</v>
      </c>
      <c r="J803" t="s">
        <v>7694</v>
      </c>
      <c r="K803">
        <v>1</v>
      </c>
      <c r="L803">
        <v>213</v>
      </c>
      <c r="M803" t="s">
        <v>7695</v>
      </c>
      <c r="N803" t="s">
        <v>7696</v>
      </c>
      <c r="O803" t="s">
        <v>7697</v>
      </c>
      <c r="P803" t="s">
        <v>7698</v>
      </c>
      <c r="Q803" t="s">
        <v>7828</v>
      </c>
      <c r="R803">
        <v>705</v>
      </c>
      <c r="S803" t="s">
        <v>9296</v>
      </c>
      <c r="T803" t="s">
        <v>7726</v>
      </c>
      <c r="U803">
        <v>1</v>
      </c>
      <c r="V803">
        <v>1</v>
      </c>
      <c r="W803" t="s">
        <v>7702</v>
      </c>
      <c r="X803" t="s">
        <v>773</v>
      </c>
      <c r="Y803" t="s">
        <v>7703</v>
      </c>
      <c r="Z803" t="s">
        <v>9342</v>
      </c>
      <c r="AA803" t="s">
        <v>7830</v>
      </c>
      <c r="AB803" t="s">
        <v>9343</v>
      </c>
    </row>
    <row r="804" spans="1:28">
      <c r="A804" s="241">
        <v>45967</v>
      </c>
      <c r="B804" t="s">
        <v>9341</v>
      </c>
      <c r="C804" t="s">
        <v>8032</v>
      </c>
      <c r="D804" t="s">
        <v>8033</v>
      </c>
      <c r="E804" t="s">
        <v>8034</v>
      </c>
      <c r="F804">
        <v>3</v>
      </c>
      <c r="G804">
        <v>1092.44</v>
      </c>
      <c r="H804">
        <v>0</v>
      </c>
      <c r="I804" s="165">
        <v>3277.32</v>
      </c>
      <c r="J804" t="s">
        <v>7694</v>
      </c>
      <c r="K804">
        <v>1</v>
      </c>
      <c r="L804">
        <v>213</v>
      </c>
      <c r="M804" t="s">
        <v>7695</v>
      </c>
      <c r="N804" t="s">
        <v>7696</v>
      </c>
      <c r="O804" t="s">
        <v>7697</v>
      </c>
      <c r="P804" t="s">
        <v>7698</v>
      </c>
      <c r="Q804" t="s">
        <v>7828</v>
      </c>
      <c r="R804">
        <v>705</v>
      </c>
      <c r="S804" t="s">
        <v>9296</v>
      </c>
      <c r="T804" t="s">
        <v>7701</v>
      </c>
      <c r="U804">
        <v>1</v>
      </c>
      <c r="V804">
        <v>3</v>
      </c>
      <c r="W804" t="s">
        <v>7702</v>
      </c>
      <c r="X804" t="s">
        <v>773</v>
      </c>
      <c r="Y804" t="s">
        <v>7703</v>
      </c>
      <c r="Z804" t="s">
        <v>9342</v>
      </c>
      <c r="AA804" t="s">
        <v>7830</v>
      </c>
      <c r="AB804" t="s">
        <v>9343</v>
      </c>
    </row>
    <row r="805" spans="1:28">
      <c r="A805" s="241">
        <v>45967</v>
      </c>
      <c r="B805" t="s">
        <v>9344</v>
      </c>
      <c r="C805" t="s">
        <v>7800</v>
      </c>
      <c r="D805" t="s">
        <v>7801</v>
      </c>
      <c r="E805" t="s">
        <v>7802</v>
      </c>
      <c r="F805">
        <v>12</v>
      </c>
      <c r="G805">
        <v>1092.44</v>
      </c>
      <c r="H805">
        <v>0</v>
      </c>
      <c r="I805" s="165">
        <v>13109.28</v>
      </c>
      <c r="J805" t="s">
        <v>7723</v>
      </c>
      <c r="K805">
        <v>1</v>
      </c>
      <c r="L805">
        <v>125</v>
      </c>
      <c r="M805" t="s">
        <v>7724</v>
      </c>
      <c r="N805" t="s">
        <v>7713</v>
      </c>
      <c r="O805" t="s">
        <v>7697</v>
      </c>
      <c r="P805" t="s">
        <v>7698</v>
      </c>
      <c r="Q805" t="s">
        <v>7725</v>
      </c>
      <c r="R805">
        <v>117</v>
      </c>
      <c r="S805" t="s">
        <v>9296</v>
      </c>
      <c r="T805" t="s">
        <v>7701</v>
      </c>
      <c r="U805">
        <v>1</v>
      </c>
      <c r="V805">
        <v>12</v>
      </c>
      <c r="W805" t="s">
        <v>7702</v>
      </c>
      <c r="X805" t="s">
        <v>1149</v>
      </c>
      <c r="Y805" t="s">
        <v>7703</v>
      </c>
      <c r="Z805" t="s">
        <v>9345</v>
      </c>
      <c r="AA805" t="s">
        <v>7728</v>
      </c>
      <c r="AB805" t="s">
        <v>9346</v>
      </c>
    </row>
    <row r="806" spans="1:28">
      <c r="A806" s="241">
        <v>45967</v>
      </c>
      <c r="B806" t="s">
        <v>9344</v>
      </c>
      <c r="C806" t="s">
        <v>7906</v>
      </c>
      <c r="D806" t="s">
        <v>7907</v>
      </c>
      <c r="E806" t="s">
        <v>7908</v>
      </c>
      <c r="F806">
        <v>2</v>
      </c>
      <c r="G806">
        <v>715</v>
      </c>
      <c r="H806">
        <v>0</v>
      </c>
      <c r="I806" s="165">
        <v>1430</v>
      </c>
      <c r="J806" t="s">
        <v>7723</v>
      </c>
      <c r="K806">
        <v>1</v>
      </c>
      <c r="L806">
        <v>125</v>
      </c>
      <c r="M806" t="s">
        <v>7724</v>
      </c>
      <c r="N806" t="s">
        <v>7713</v>
      </c>
      <c r="O806" t="s">
        <v>7697</v>
      </c>
      <c r="P806" t="s">
        <v>7698</v>
      </c>
      <c r="Q806" t="s">
        <v>7725</v>
      </c>
      <c r="R806">
        <v>117</v>
      </c>
      <c r="S806" t="s">
        <v>9296</v>
      </c>
      <c r="T806" t="s">
        <v>7701</v>
      </c>
      <c r="U806">
        <v>1</v>
      </c>
      <c r="V806">
        <v>2</v>
      </c>
      <c r="W806" t="s">
        <v>7702</v>
      </c>
      <c r="X806" t="s">
        <v>1149</v>
      </c>
      <c r="Y806" t="s">
        <v>7703</v>
      </c>
      <c r="Z806" t="s">
        <v>9345</v>
      </c>
      <c r="AA806" t="s">
        <v>7728</v>
      </c>
      <c r="AB806" t="s">
        <v>9346</v>
      </c>
    </row>
    <row r="807" spans="1:28">
      <c r="A807" s="241">
        <v>45967</v>
      </c>
      <c r="B807" t="s">
        <v>9347</v>
      </c>
      <c r="C807" t="s">
        <v>7880</v>
      </c>
      <c r="D807" t="s">
        <v>7881</v>
      </c>
      <c r="E807" t="s">
        <v>7882</v>
      </c>
      <c r="F807">
        <v>12</v>
      </c>
      <c r="G807">
        <v>1543</v>
      </c>
      <c r="H807">
        <v>0</v>
      </c>
      <c r="I807" s="165">
        <v>18516</v>
      </c>
      <c r="J807" t="s">
        <v>7794</v>
      </c>
      <c r="K807">
        <v>1</v>
      </c>
      <c r="L807">
        <v>125</v>
      </c>
      <c r="M807" t="s">
        <v>7724</v>
      </c>
      <c r="N807" t="s">
        <v>7713</v>
      </c>
      <c r="O807" t="s">
        <v>7697</v>
      </c>
      <c r="P807" t="s">
        <v>7698</v>
      </c>
      <c r="Q807" t="s">
        <v>7795</v>
      </c>
      <c r="R807">
        <v>102</v>
      </c>
      <c r="S807" t="s">
        <v>9296</v>
      </c>
      <c r="T807" t="s">
        <v>7701</v>
      </c>
      <c r="U807">
        <v>1</v>
      </c>
      <c r="V807">
        <v>12</v>
      </c>
      <c r="W807" t="s">
        <v>7702</v>
      </c>
      <c r="X807" t="s">
        <v>9348</v>
      </c>
      <c r="Y807" t="s">
        <v>7703</v>
      </c>
      <c r="Z807" t="s">
        <v>9349</v>
      </c>
      <c r="AA807" t="s">
        <v>7797</v>
      </c>
      <c r="AB807" t="s">
        <v>9350</v>
      </c>
    </row>
    <row r="808" spans="1:28">
      <c r="A808" s="241">
        <v>45967</v>
      </c>
      <c r="B808" t="s">
        <v>9347</v>
      </c>
      <c r="C808" t="s">
        <v>7778</v>
      </c>
      <c r="D808" t="s">
        <v>7779</v>
      </c>
      <c r="E808" t="s">
        <v>7780</v>
      </c>
      <c r="F808">
        <v>6</v>
      </c>
      <c r="G808">
        <v>2668.75</v>
      </c>
      <c r="H808">
        <v>0</v>
      </c>
      <c r="I808" s="165">
        <v>16012.5</v>
      </c>
      <c r="J808" t="s">
        <v>7794</v>
      </c>
      <c r="K808">
        <v>1</v>
      </c>
      <c r="L808">
        <v>125</v>
      </c>
      <c r="M808" t="s">
        <v>7724</v>
      </c>
      <c r="N808" t="s">
        <v>7713</v>
      </c>
      <c r="O808" t="s">
        <v>7697</v>
      </c>
      <c r="P808" t="s">
        <v>7698</v>
      </c>
      <c r="Q808" t="s">
        <v>7795</v>
      </c>
      <c r="R808">
        <v>102</v>
      </c>
      <c r="S808" t="s">
        <v>9296</v>
      </c>
      <c r="T808" t="s">
        <v>7701</v>
      </c>
      <c r="U808">
        <v>1</v>
      </c>
      <c r="V808">
        <v>6</v>
      </c>
      <c r="W808" t="s">
        <v>7702</v>
      </c>
      <c r="X808" t="s">
        <v>9348</v>
      </c>
      <c r="Y808" t="s">
        <v>7703</v>
      </c>
      <c r="Z808" t="s">
        <v>9349</v>
      </c>
      <c r="AA808" t="s">
        <v>7797</v>
      </c>
      <c r="AB808" t="s">
        <v>9350</v>
      </c>
    </row>
    <row r="809" spans="1:28">
      <c r="A809" s="241">
        <v>45967</v>
      </c>
      <c r="B809" t="s">
        <v>9347</v>
      </c>
      <c r="C809" t="s">
        <v>7955</v>
      </c>
      <c r="D809" t="s">
        <v>7956</v>
      </c>
      <c r="E809" t="s">
        <v>7957</v>
      </c>
      <c r="F809">
        <v>1</v>
      </c>
      <c r="G809">
        <v>7500</v>
      </c>
      <c r="H809">
        <v>750</v>
      </c>
      <c r="I809" s="165">
        <v>6750</v>
      </c>
      <c r="J809" t="s">
        <v>7794</v>
      </c>
      <c r="K809">
        <v>1</v>
      </c>
      <c r="L809">
        <v>125</v>
      </c>
      <c r="M809" t="s">
        <v>7724</v>
      </c>
      <c r="N809" t="s">
        <v>7713</v>
      </c>
      <c r="O809" t="s">
        <v>7697</v>
      </c>
      <c r="P809" t="s">
        <v>7698</v>
      </c>
      <c r="Q809" t="s">
        <v>7795</v>
      </c>
      <c r="R809">
        <v>102</v>
      </c>
      <c r="S809" t="s">
        <v>9296</v>
      </c>
      <c r="T809" t="s">
        <v>7811</v>
      </c>
      <c r="U809">
        <v>1</v>
      </c>
      <c r="V809">
        <v>1</v>
      </c>
      <c r="W809" t="s">
        <v>7702</v>
      </c>
      <c r="X809" t="s">
        <v>9348</v>
      </c>
      <c r="Y809" t="s">
        <v>7703</v>
      </c>
      <c r="Z809" t="s">
        <v>9349</v>
      </c>
      <c r="AA809" t="s">
        <v>7797</v>
      </c>
      <c r="AB809" t="s">
        <v>9350</v>
      </c>
    </row>
    <row r="810" spans="1:28">
      <c r="A810" s="241">
        <v>45967</v>
      </c>
      <c r="B810" t="s">
        <v>9347</v>
      </c>
      <c r="C810" t="s">
        <v>7960</v>
      </c>
      <c r="D810" t="s">
        <v>7961</v>
      </c>
      <c r="E810" t="s">
        <v>7962</v>
      </c>
      <c r="F810">
        <v>1</v>
      </c>
      <c r="G810">
        <v>7500</v>
      </c>
      <c r="H810">
        <v>750</v>
      </c>
      <c r="I810" s="165">
        <v>6750</v>
      </c>
      <c r="J810" t="s">
        <v>7794</v>
      </c>
      <c r="K810">
        <v>1</v>
      </c>
      <c r="L810">
        <v>125</v>
      </c>
      <c r="M810" t="s">
        <v>7724</v>
      </c>
      <c r="N810" t="s">
        <v>7713</v>
      </c>
      <c r="O810" t="s">
        <v>7697</v>
      </c>
      <c r="P810" t="s">
        <v>7698</v>
      </c>
      <c r="Q810" t="s">
        <v>7795</v>
      </c>
      <c r="R810">
        <v>102</v>
      </c>
      <c r="S810" t="s">
        <v>9296</v>
      </c>
      <c r="T810" t="s">
        <v>7811</v>
      </c>
      <c r="U810">
        <v>1</v>
      </c>
      <c r="V810">
        <v>1</v>
      </c>
      <c r="W810" t="s">
        <v>7702</v>
      </c>
      <c r="X810" t="s">
        <v>9348</v>
      </c>
      <c r="Y810" t="s">
        <v>7703</v>
      </c>
      <c r="Z810" t="s">
        <v>9349</v>
      </c>
      <c r="AA810" t="s">
        <v>7797</v>
      </c>
      <c r="AB810" t="s">
        <v>9350</v>
      </c>
    </row>
    <row r="811" spans="1:28">
      <c r="A811" s="241">
        <v>45967</v>
      </c>
      <c r="B811" t="s">
        <v>9347</v>
      </c>
      <c r="C811" t="s">
        <v>7963</v>
      </c>
      <c r="D811" t="s">
        <v>7964</v>
      </c>
      <c r="E811" t="s">
        <v>7965</v>
      </c>
      <c r="F811">
        <v>1</v>
      </c>
      <c r="G811">
        <v>7500</v>
      </c>
      <c r="H811">
        <v>750</v>
      </c>
      <c r="I811" s="165">
        <v>6750</v>
      </c>
      <c r="J811" t="s">
        <v>7794</v>
      </c>
      <c r="K811">
        <v>1</v>
      </c>
      <c r="L811">
        <v>125</v>
      </c>
      <c r="M811" t="s">
        <v>7724</v>
      </c>
      <c r="N811" t="s">
        <v>7713</v>
      </c>
      <c r="O811" t="s">
        <v>7697</v>
      </c>
      <c r="P811" t="s">
        <v>7698</v>
      </c>
      <c r="Q811" t="s">
        <v>7795</v>
      </c>
      <c r="R811">
        <v>102</v>
      </c>
      <c r="S811" t="s">
        <v>9296</v>
      </c>
      <c r="T811" t="s">
        <v>7811</v>
      </c>
      <c r="U811">
        <v>1</v>
      </c>
      <c r="V811">
        <v>1</v>
      </c>
      <c r="W811" t="s">
        <v>7702</v>
      </c>
      <c r="X811" t="s">
        <v>9348</v>
      </c>
      <c r="Y811" t="s">
        <v>7703</v>
      </c>
      <c r="Z811" t="s">
        <v>9349</v>
      </c>
      <c r="AA811" t="s">
        <v>7797</v>
      </c>
      <c r="AB811" t="s">
        <v>9350</v>
      </c>
    </row>
    <row r="812" spans="1:28">
      <c r="A812" s="241">
        <v>45967</v>
      </c>
      <c r="B812" t="s">
        <v>9347</v>
      </c>
      <c r="C812" t="s">
        <v>8046</v>
      </c>
      <c r="D812" t="s">
        <v>8047</v>
      </c>
      <c r="E812" t="s">
        <v>8048</v>
      </c>
      <c r="F812">
        <v>1</v>
      </c>
      <c r="G812">
        <v>6350</v>
      </c>
      <c r="H812">
        <v>635</v>
      </c>
      <c r="I812" s="165">
        <v>5715</v>
      </c>
      <c r="J812" t="s">
        <v>7794</v>
      </c>
      <c r="K812">
        <v>1</v>
      </c>
      <c r="L812">
        <v>125</v>
      </c>
      <c r="M812" t="s">
        <v>7724</v>
      </c>
      <c r="N812" t="s">
        <v>7713</v>
      </c>
      <c r="O812" t="s">
        <v>7697</v>
      </c>
      <c r="P812" t="s">
        <v>7698</v>
      </c>
      <c r="Q812" t="s">
        <v>7795</v>
      </c>
      <c r="R812">
        <v>102</v>
      </c>
      <c r="S812" t="s">
        <v>9296</v>
      </c>
      <c r="T812" t="s">
        <v>8049</v>
      </c>
      <c r="U812">
        <v>1</v>
      </c>
      <c r="V812">
        <v>1</v>
      </c>
      <c r="W812" t="s">
        <v>7702</v>
      </c>
      <c r="X812" t="s">
        <v>9348</v>
      </c>
      <c r="Y812" t="s">
        <v>7703</v>
      </c>
      <c r="Z812" t="s">
        <v>9349</v>
      </c>
      <c r="AA812" t="s">
        <v>7797</v>
      </c>
      <c r="AB812" t="s">
        <v>9350</v>
      </c>
    </row>
    <row r="813" spans="1:28">
      <c r="A813" s="241">
        <v>45967</v>
      </c>
      <c r="B813" t="s">
        <v>9347</v>
      </c>
      <c r="C813" t="s">
        <v>7691</v>
      </c>
      <c r="D813" t="s">
        <v>7692</v>
      </c>
      <c r="E813" t="s">
        <v>7693</v>
      </c>
      <c r="F813">
        <v>6</v>
      </c>
      <c r="G813">
        <v>4327.7299999999996</v>
      </c>
      <c r="H813">
        <v>0</v>
      </c>
      <c r="I813" s="165">
        <v>25966.38</v>
      </c>
      <c r="J813" t="s">
        <v>7794</v>
      </c>
      <c r="K813">
        <v>1</v>
      </c>
      <c r="L813">
        <v>125</v>
      </c>
      <c r="M813" t="s">
        <v>7724</v>
      </c>
      <c r="N813" t="s">
        <v>7713</v>
      </c>
      <c r="O813" t="s">
        <v>7697</v>
      </c>
      <c r="P813" t="s">
        <v>7698</v>
      </c>
      <c r="Q813" t="s">
        <v>7795</v>
      </c>
      <c r="R813">
        <v>102</v>
      </c>
      <c r="S813" t="s">
        <v>9296</v>
      </c>
      <c r="T813" t="s">
        <v>7701</v>
      </c>
      <c r="U813">
        <v>1</v>
      </c>
      <c r="V813">
        <v>6</v>
      </c>
      <c r="W813" t="s">
        <v>7702</v>
      </c>
      <c r="X813" t="s">
        <v>9348</v>
      </c>
      <c r="Y813" t="s">
        <v>7703</v>
      </c>
      <c r="Z813" t="s">
        <v>9349</v>
      </c>
      <c r="AA813" t="s">
        <v>7797</v>
      </c>
      <c r="AB813" t="s">
        <v>9350</v>
      </c>
    </row>
    <row r="814" spans="1:28">
      <c r="A814" s="241">
        <v>45967</v>
      </c>
      <c r="B814" t="s">
        <v>9351</v>
      </c>
      <c r="C814" t="s">
        <v>7720</v>
      </c>
      <c r="D814" t="s">
        <v>7721</v>
      </c>
      <c r="E814" t="s">
        <v>7722</v>
      </c>
      <c r="F814">
        <v>1</v>
      </c>
      <c r="G814">
        <v>11900</v>
      </c>
      <c r="H814">
        <v>357</v>
      </c>
      <c r="I814" s="165">
        <v>11543</v>
      </c>
      <c r="J814" t="s">
        <v>7723</v>
      </c>
      <c r="K814">
        <v>1</v>
      </c>
      <c r="L814">
        <v>125</v>
      </c>
      <c r="M814" t="s">
        <v>7724</v>
      </c>
      <c r="N814" t="s">
        <v>7713</v>
      </c>
      <c r="O814" t="s">
        <v>7697</v>
      </c>
      <c r="P814" t="s">
        <v>7698</v>
      </c>
      <c r="Q814" t="s">
        <v>7725</v>
      </c>
      <c r="R814">
        <v>117</v>
      </c>
      <c r="S814" t="s">
        <v>9296</v>
      </c>
      <c r="T814" t="s">
        <v>7726</v>
      </c>
      <c r="U814">
        <v>1</v>
      </c>
      <c r="V814">
        <v>1</v>
      </c>
      <c r="W814" t="s">
        <v>7702</v>
      </c>
      <c r="X814" t="s">
        <v>687</v>
      </c>
      <c r="Y814" t="s">
        <v>7703</v>
      </c>
      <c r="Z814" t="s">
        <v>9352</v>
      </c>
      <c r="AA814" t="s">
        <v>7728</v>
      </c>
      <c r="AB814" t="s">
        <v>9353</v>
      </c>
    </row>
    <row r="815" spans="1:28">
      <c r="A815" s="241">
        <v>45967</v>
      </c>
      <c r="B815" t="s">
        <v>9354</v>
      </c>
      <c r="C815" t="s">
        <v>8493</v>
      </c>
      <c r="D815" t="s">
        <v>8494</v>
      </c>
      <c r="E815" t="s">
        <v>8495</v>
      </c>
      <c r="F815">
        <v>10</v>
      </c>
      <c r="G815">
        <v>3180</v>
      </c>
      <c r="H815">
        <v>0</v>
      </c>
      <c r="I815" s="165">
        <v>31800</v>
      </c>
      <c r="J815" t="s">
        <v>7711</v>
      </c>
      <c r="K815">
        <v>1</v>
      </c>
      <c r="L815">
        <v>156</v>
      </c>
      <c r="M815" t="s">
        <v>7712</v>
      </c>
      <c r="N815" t="s">
        <v>7713</v>
      </c>
      <c r="O815" t="s">
        <v>7697</v>
      </c>
      <c r="P815" t="s">
        <v>7698</v>
      </c>
      <c r="Q815" t="s">
        <v>8229</v>
      </c>
      <c r="R815">
        <v>509</v>
      </c>
      <c r="S815" t="s">
        <v>9296</v>
      </c>
      <c r="T815" t="s">
        <v>7715</v>
      </c>
      <c r="U815">
        <v>1</v>
      </c>
      <c r="V815">
        <v>10</v>
      </c>
      <c r="W815" t="s">
        <v>7702</v>
      </c>
      <c r="X815" t="s">
        <v>691</v>
      </c>
      <c r="Y815" t="s">
        <v>7703</v>
      </c>
      <c r="Z815" t="s">
        <v>9355</v>
      </c>
      <c r="AA815" t="s">
        <v>8231</v>
      </c>
      <c r="AB815" t="s">
        <v>9356</v>
      </c>
    </row>
    <row r="816" spans="1:28">
      <c r="A816" s="241">
        <v>45967</v>
      </c>
      <c r="B816" t="s">
        <v>9357</v>
      </c>
      <c r="C816" t="s">
        <v>8016</v>
      </c>
      <c r="D816" t="s">
        <v>8017</v>
      </c>
      <c r="E816" t="s">
        <v>8018</v>
      </c>
      <c r="F816">
        <v>1</v>
      </c>
      <c r="G816">
        <v>4853</v>
      </c>
      <c r="H816">
        <v>0</v>
      </c>
      <c r="I816" s="165">
        <v>4853</v>
      </c>
      <c r="J816" t="s">
        <v>7809</v>
      </c>
      <c r="K816">
        <v>1</v>
      </c>
      <c r="L816">
        <v>125</v>
      </c>
      <c r="M816" t="s">
        <v>7724</v>
      </c>
      <c r="N816" t="s">
        <v>7713</v>
      </c>
      <c r="O816" t="s">
        <v>7697</v>
      </c>
      <c r="P816" t="s">
        <v>7698</v>
      </c>
      <c r="Q816" t="s">
        <v>8090</v>
      </c>
      <c r="R816">
        <v>113</v>
      </c>
      <c r="S816" t="s">
        <v>9296</v>
      </c>
      <c r="T816">
        <v>0</v>
      </c>
      <c r="U816">
        <v>1</v>
      </c>
      <c r="V816">
        <v>1</v>
      </c>
      <c r="W816" t="s">
        <v>7702</v>
      </c>
      <c r="X816" t="s">
        <v>827</v>
      </c>
      <c r="Y816" t="s">
        <v>7703</v>
      </c>
      <c r="Z816" t="s">
        <v>9358</v>
      </c>
      <c r="AA816" t="s">
        <v>8092</v>
      </c>
      <c r="AB816" t="s">
        <v>827</v>
      </c>
    </row>
    <row r="817" spans="1:28">
      <c r="A817" s="241">
        <v>45967</v>
      </c>
      <c r="B817" t="s">
        <v>9357</v>
      </c>
      <c r="C817" t="s">
        <v>8021</v>
      </c>
      <c r="D817" t="s">
        <v>8022</v>
      </c>
      <c r="E817" t="s">
        <v>8023</v>
      </c>
      <c r="F817">
        <v>1</v>
      </c>
      <c r="G817">
        <v>4882</v>
      </c>
      <c r="H817">
        <v>0</v>
      </c>
      <c r="I817" s="165">
        <v>4882</v>
      </c>
      <c r="J817" t="s">
        <v>7809</v>
      </c>
      <c r="K817">
        <v>1</v>
      </c>
      <c r="L817">
        <v>125</v>
      </c>
      <c r="M817" t="s">
        <v>7724</v>
      </c>
      <c r="N817" t="s">
        <v>7713</v>
      </c>
      <c r="O817" t="s">
        <v>7697</v>
      </c>
      <c r="P817" t="s">
        <v>7698</v>
      </c>
      <c r="Q817" t="s">
        <v>8090</v>
      </c>
      <c r="R817">
        <v>113</v>
      </c>
      <c r="S817" t="s">
        <v>9296</v>
      </c>
      <c r="T817" t="s">
        <v>7701</v>
      </c>
      <c r="U817">
        <v>1</v>
      </c>
      <c r="V817">
        <v>1</v>
      </c>
      <c r="W817" t="s">
        <v>7702</v>
      </c>
      <c r="X817" t="s">
        <v>827</v>
      </c>
      <c r="Y817" t="s">
        <v>7703</v>
      </c>
      <c r="Z817" t="s">
        <v>9358</v>
      </c>
      <c r="AA817" t="s">
        <v>8092</v>
      </c>
      <c r="AB817" t="s">
        <v>827</v>
      </c>
    </row>
    <row r="818" spans="1:28">
      <c r="A818" s="241">
        <v>45967</v>
      </c>
      <c r="B818" t="s">
        <v>9359</v>
      </c>
      <c r="C818" t="s">
        <v>8719</v>
      </c>
      <c r="D818" t="s">
        <v>8720</v>
      </c>
      <c r="E818" t="s">
        <v>8721</v>
      </c>
      <c r="F818">
        <v>3</v>
      </c>
      <c r="G818">
        <v>4853.8500000000004</v>
      </c>
      <c r="H818">
        <v>0</v>
      </c>
      <c r="I818" s="165">
        <v>14561.55</v>
      </c>
      <c r="J818" t="s">
        <v>7816</v>
      </c>
      <c r="K818">
        <v>1</v>
      </c>
      <c r="L818">
        <v>125</v>
      </c>
      <c r="M818" t="s">
        <v>7724</v>
      </c>
      <c r="N818" t="s">
        <v>7713</v>
      </c>
      <c r="O818" t="s">
        <v>7697</v>
      </c>
      <c r="P818" t="s">
        <v>7698</v>
      </c>
      <c r="Q818" t="s">
        <v>7817</v>
      </c>
      <c r="R818">
        <v>105</v>
      </c>
      <c r="S818" t="s">
        <v>9296</v>
      </c>
      <c r="T818" t="s">
        <v>7811</v>
      </c>
      <c r="U818">
        <v>1</v>
      </c>
      <c r="V818">
        <v>3</v>
      </c>
      <c r="W818" t="s">
        <v>7702</v>
      </c>
      <c r="X818" t="s">
        <v>1068</v>
      </c>
      <c r="Y818" t="s">
        <v>7703</v>
      </c>
      <c r="Z818" t="s">
        <v>9360</v>
      </c>
      <c r="AA818" t="s">
        <v>7819</v>
      </c>
      <c r="AB818" t="s">
        <v>9361</v>
      </c>
    </row>
    <row r="819" spans="1:28">
      <c r="A819" s="241">
        <v>45967</v>
      </c>
      <c r="B819" t="s">
        <v>9359</v>
      </c>
      <c r="C819" t="s">
        <v>8021</v>
      </c>
      <c r="D819" t="s">
        <v>8022</v>
      </c>
      <c r="E819" t="s">
        <v>8023</v>
      </c>
      <c r="F819">
        <v>1</v>
      </c>
      <c r="G819">
        <v>4882</v>
      </c>
      <c r="H819">
        <v>0</v>
      </c>
      <c r="I819" s="165">
        <v>4882</v>
      </c>
      <c r="J819" t="s">
        <v>7816</v>
      </c>
      <c r="K819">
        <v>1</v>
      </c>
      <c r="L819">
        <v>125</v>
      </c>
      <c r="M819" t="s">
        <v>7724</v>
      </c>
      <c r="N819" t="s">
        <v>7713</v>
      </c>
      <c r="O819" t="s">
        <v>7697</v>
      </c>
      <c r="P819" t="s">
        <v>7698</v>
      </c>
      <c r="Q819" t="s">
        <v>7817</v>
      </c>
      <c r="R819">
        <v>105</v>
      </c>
      <c r="S819" t="s">
        <v>9296</v>
      </c>
      <c r="T819" t="s">
        <v>7701</v>
      </c>
      <c r="U819">
        <v>1</v>
      </c>
      <c r="V819">
        <v>1</v>
      </c>
      <c r="W819" t="s">
        <v>7702</v>
      </c>
      <c r="X819" t="s">
        <v>1068</v>
      </c>
      <c r="Y819" t="s">
        <v>7703</v>
      </c>
      <c r="Z819" t="s">
        <v>9360</v>
      </c>
      <c r="AA819" t="s">
        <v>7819</v>
      </c>
      <c r="AB819" t="s">
        <v>9361</v>
      </c>
    </row>
    <row r="820" spans="1:28">
      <c r="A820" s="241">
        <v>45967</v>
      </c>
      <c r="B820" t="s">
        <v>9359</v>
      </c>
      <c r="C820" t="s">
        <v>7778</v>
      </c>
      <c r="D820" t="s">
        <v>7779</v>
      </c>
      <c r="E820" t="s">
        <v>7780</v>
      </c>
      <c r="F820">
        <v>3</v>
      </c>
      <c r="G820">
        <v>2668.75</v>
      </c>
      <c r="H820">
        <v>0</v>
      </c>
      <c r="I820" s="165">
        <v>8006.25</v>
      </c>
      <c r="J820" t="s">
        <v>7816</v>
      </c>
      <c r="K820">
        <v>1</v>
      </c>
      <c r="L820">
        <v>125</v>
      </c>
      <c r="M820" t="s">
        <v>7724</v>
      </c>
      <c r="N820" t="s">
        <v>7713</v>
      </c>
      <c r="O820" t="s">
        <v>7697</v>
      </c>
      <c r="P820" t="s">
        <v>7698</v>
      </c>
      <c r="Q820" t="s">
        <v>7817</v>
      </c>
      <c r="R820">
        <v>105</v>
      </c>
      <c r="S820" t="s">
        <v>9296</v>
      </c>
      <c r="T820" t="s">
        <v>7701</v>
      </c>
      <c r="U820">
        <v>1</v>
      </c>
      <c r="V820">
        <v>3</v>
      </c>
      <c r="W820" t="s">
        <v>7702</v>
      </c>
      <c r="X820" t="s">
        <v>1068</v>
      </c>
      <c r="Y820" t="s">
        <v>7703</v>
      </c>
      <c r="Z820" t="s">
        <v>9360</v>
      </c>
      <c r="AA820" t="s">
        <v>7819</v>
      </c>
      <c r="AB820" t="s">
        <v>9361</v>
      </c>
    </row>
    <row r="821" spans="1:28">
      <c r="A821" s="241">
        <v>45967</v>
      </c>
      <c r="B821" t="s">
        <v>9362</v>
      </c>
      <c r="C821" t="s">
        <v>8079</v>
      </c>
      <c r="D821" t="s">
        <v>8080</v>
      </c>
      <c r="E821" t="s">
        <v>8081</v>
      </c>
      <c r="F821">
        <v>3</v>
      </c>
      <c r="G821">
        <v>3180</v>
      </c>
      <c r="H821">
        <v>0</v>
      </c>
      <c r="I821" s="165">
        <v>9540</v>
      </c>
      <c r="J821" t="s">
        <v>7743</v>
      </c>
      <c r="K821">
        <v>1</v>
      </c>
      <c r="L821">
        <v>126</v>
      </c>
      <c r="M821" t="s">
        <v>7744</v>
      </c>
      <c r="N821" t="s">
        <v>7745</v>
      </c>
      <c r="O821" t="s">
        <v>7697</v>
      </c>
      <c r="P821" t="s">
        <v>7698</v>
      </c>
      <c r="Q821" t="s">
        <v>8006</v>
      </c>
      <c r="R821">
        <v>946</v>
      </c>
      <c r="S821" t="s">
        <v>9296</v>
      </c>
      <c r="T821" t="s">
        <v>7715</v>
      </c>
      <c r="U821">
        <v>1</v>
      </c>
      <c r="V821">
        <v>3</v>
      </c>
      <c r="W821" t="s">
        <v>7702</v>
      </c>
      <c r="X821" t="s">
        <v>747</v>
      </c>
      <c r="Y821" t="s">
        <v>7703</v>
      </c>
      <c r="Z821" t="s">
        <v>9363</v>
      </c>
      <c r="AA821" t="s">
        <v>8008</v>
      </c>
      <c r="AB821" t="s">
        <v>9364</v>
      </c>
    </row>
    <row r="822" spans="1:28">
      <c r="A822" s="241">
        <v>45967</v>
      </c>
      <c r="B822" t="s">
        <v>9362</v>
      </c>
      <c r="C822" t="s">
        <v>7787</v>
      </c>
      <c r="D822" t="s">
        <v>7788</v>
      </c>
      <c r="E822" t="s">
        <v>7789</v>
      </c>
      <c r="F822">
        <v>3</v>
      </c>
      <c r="G822">
        <v>3025.21</v>
      </c>
      <c r="H822">
        <v>0</v>
      </c>
      <c r="I822" s="165">
        <v>9075.6299999999992</v>
      </c>
      <c r="J822" t="s">
        <v>7743</v>
      </c>
      <c r="K822">
        <v>1</v>
      </c>
      <c r="L822">
        <v>126</v>
      </c>
      <c r="M822" t="s">
        <v>7744</v>
      </c>
      <c r="N822" t="s">
        <v>7745</v>
      </c>
      <c r="O822" t="s">
        <v>7697</v>
      </c>
      <c r="P822" t="s">
        <v>7698</v>
      </c>
      <c r="Q822" t="s">
        <v>8006</v>
      </c>
      <c r="R822">
        <v>946</v>
      </c>
      <c r="S822" t="s">
        <v>9296</v>
      </c>
      <c r="T822" t="s">
        <v>7715</v>
      </c>
      <c r="U822">
        <v>1</v>
      </c>
      <c r="V822">
        <v>3</v>
      </c>
      <c r="W822" t="s">
        <v>7702</v>
      </c>
      <c r="X822" t="s">
        <v>747</v>
      </c>
      <c r="Y822" t="s">
        <v>7703</v>
      </c>
      <c r="Z822" t="s">
        <v>9363</v>
      </c>
      <c r="AA822" t="s">
        <v>8008</v>
      </c>
      <c r="AB822" t="s">
        <v>9364</v>
      </c>
    </row>
    <row r="823" spans="1:28">
      <c r="A823" s="241">
        <v>45967</v>
      </c>
      <c r="B823" t="s">
        <v>9362</v>
      </c>
      <c r="C823" t="s">
        <v>7781</v>
      </c>
      <c r="D823" t="s">
        <v>7782</v>
      </c>
      <c r="E823" t="s">
        <v>7783</v>
      </c>
      <c r="F823">
        <v>3</v>
      </c>
      <c r="G823">
        <v>3025.21</v>
      </c>
      <c r="H823">
        <v>0</v>
      </c>
      <c r="I823" s="165">
        <v>9075.6299999999992</v>
      </c>
      <c r="J823" t="s">
        <v>7743</v>
      </c>
      <c r="K823">
        <v>1</v>
      </c>
      <c r="L823">
        <v>126</v>
      </c>
      <c r="M823" t="s">
        <v>7744</v>
      </c>
      <c r="N823" t="s">
        <v>7745</v>
      </c>
      <c r="O823" t="s">
        <v>7697</v>
      </c>
      <c r="P823" t="s">
        <v>7698</v>
      </c>
      <c r="Q823" t="s">
        <v>8006</v>
      </c>
      <c r="R823">
        <v>946</v>
      </c>
      <c r="S823" t="s">
        <v>9296</v>
      </c>
      <c r="T823" t="s">
        <v>7715</v>
      </c>
      <c r="U823">
        <v>1</v>
      </c>
      <c r="V823">
        <v>3</v>
      </c>
      <c r="W823" t="s">
        <v>7702</v>
      </c>
      <c r="X823" t="s">
        <v>747</v>
      </c>
      <c r="Y823" t="s">
        <v>7703</v>
      </c>
      <c r="Z823" t="s">
        <v>9363</v>
      </c>
      <c r="AA823" t="s">
        <v>8008</v>
      </c>
      <c r="AB823" t="s">
        <v>9364</v>
      </c>
    </row>
    <row r="824" spans="1:28">
      <c r="A824" s="241">
        <v>45967</v>
      </c>
      <c r="B824" t="s">
        <v>9362</v>
      </c>
      <c r="C824" t="s">
        <v>7730</v>
      </c>
      <c r="D824" t="s">
        <v>7731</v>
      </c>
      <c r="E824" t="s">
        <v>7732</v>
      </c>
      <c r="F824">
        <v>1</v>
      </c>
      <c r="G824">
        <v>8991.6</v>
      </c>
      <c r="H824">
        <v>449.58</v>
      </c>
      <c r="I824" s="165">
        <v>8542.02</v>
      </c>
      <c r="J824" t="s">
        <v>7743</v>
      </c>
      <c r="K824">
        <v>1</v>
      </c>
      <c r="L824">
        <v>126</v>
      </c>
      <c r="M824" t="s">
        <v>7744</v>
      </c>
      <c r="N824" t="s">
        <v>7745</v>
      </c>
      <c r="O824" t="s">
        <v>7697</v>
      </c>
      <c r="P824" t="s">
        <v>7698</v>
      </c>
      <c r="Q824" t="s">
        <v>8006</v>
      </c>
      <c r="R824">
        <v>946</v>
      </c>
      <c r="S824" t="s">
        <v>9296</v>
      </c>
      <c r="T824" t="s">
        <v>7715</v>
      </c>
      <c r="U824">
        <v>1</v>
      </c>
      <c r="V824">
        <v>1</v>
      </c>
      <c r="W824" t="s">
        <v>7702</v>
      </c>
      <c r="X824" t="s">
        <v>747</v>
      </c>
      <c r="Y824" t="s">
        <v>7703</v>
      </c>
      <c r="Z824" t="s">
        <v>9363</v>
      </c>
      <c r="AA824" t="s">
        <v>8008</v>
      </c>
      <c r="AB824" t="s">
        <v>9364</v>
      </c>
    </row>
    <row r="825" spans="1:28">
      <c r="A825" s="241">
        <v>45967</v>
      </c>
      <c r="B825" t="s">
        <v>9365</v>
      </c>
      <c r="C825" t="s">
        <v>7868</v>
      </c>
      <c r="D825" t="s">
        <v>7869</v>
      </c>
      <c r="E825" t="s">
        <v>7870</v>
      </c>
      <c r="F825">
        <v>1</v>
      </c>
      <c r="G825">
        <v>3000</v>
      </c>
      <c r="H825">
        <v>0</v>
      </c>
      <c r="I825" s="165">
        <v>3000</v>
      </c>
      <c r="J825" t="s">
        <v>8295</v>
      </c>
      <c r="K825">
        <v>1</v>
      </c>
      <c r="L825">
        <v>154</v>
      </c>
      <c r="M825" t="s">
        <v>8678</v>
      </c>
      <c r="N825" t="s">
        <v>7939</v>
      </c>
      <c r="O825" t="s">
        <v>7697</v>
      </c>
      <c r="P825" t="s">
        <v>7698</v>
      </c>
      <c r="Q825" t="s">
        <v>9032</v>
      </c>
      <c r="R825">
        <v>405</v>
      </c>
      <c r="S825" t="s">
        <v>9296</v>
      </c>
      <c r="T825" t="s">
        <v>7726</v>
      </c>
      <c r="U825">
        <v>1</v>
      </c>
      <c r="V825">
        <v>1</v>
      </c>
      <c r="W825" t="s">
        <v>7702</v>
      </c>
      <c r="X825" t="s">
        <v>1080</v>
      </c>
      <c r="Y825" t="s">
        <v>7703</v>
      </c>
      <c r="Z825" t="s">
        <v>9366</v>
      </c>
      <c r="AA825" t="s">
        <v>9034</v>
      </c>
      <c r="AB825" t="s">
        <v>9367</v>
      </c>
    </row>
    <row r="826" spans="1:28">
      <c r="A826" s="241">
        <v>45967</v>
      </c>
      <c r="B826" t="s">
        <v>9365</v>
      </c>
      <c r="C826" t="s">
        <v>9368</v>
      </c>
      <c r="D826" t="s">
        <v>9369</v>
      </c>
      <c r="E826" t="s">
        <v>9370</v>
      </c>
      <c r="F826">
        <v>1</v>
      </c>
      <c r="G826">
        <v>7650</v>
      </c>
      <c r="H826">
        <v>0</v>
      </c>
      <c r="I826" s="165">
        <v>7650</v>
      </c>
      <c r="J826" t="s">
        <v>8295</v>
      </c>
      <c r="K826">
        <v>1</v>
      </c>
      <c r="L826">
        <v>154</v>
      </c>
      <c r="M826" t="s">
        <v>8678</v>
      </c>
      <c r="N826" t="s">
        <v>7939</v>
      </c>
      <c r="O826" t="s">
        <v>7697</v>
      </c>
      <c r="P826" t="s">
        <v>7698</v>
      </c>
      <c r="Q826" t="s">
        <v>9032</v>
      </c>
      <c r="R826">
        <v>405</v>
      </c>
      <c r="S826" t="s">
        <v>9296</v>
      </c>
      <c r="T826" t="s">
        <v>7726</v>
      </c>
      <c r="U826">
        <v>1</v>
      </c>
      <c r="V826">
        <v>1</v>
      </c>
      <c r="W826" t="s">
        <v>7702</v>
      </c>
      <c r="X826" t="s">
        <v>1080</v>
      </c>
      <c r="Y826" t="s">
        <v>7703</v>
      </c>
      <c r="Z826" t="s">
        <v>9366</v>
      </c>
      <c r="AA826" t="s">
        <v>9034</v>
      </c>
      <c r="AB826" t="s">
        <v>9367</v>
      </c>
    </row>
    <row r="827" spans="1:28">
      <c r="A827" s="241">
        <v>45967</v>
      </c>
      <c r="B827" t="s">
        <v>9365</v>
      </c>
      <c r="C827" t="s">
        <v>7993</v>
      </c>
      <c r="D827" t="s">
        <v>7994</v>
      </c>
      <c r="E827" t="s">
        <v>7995</v>
      </c>
      <c r="F827">
        <v>1</v>
      </c>
      <c r="G827">
        <v>28655.46</v>
      </c>
      <c r="H827">
        <v>0</v>
      </c>
      <c r="I827" s="165">
        <v>28655.46</v>
      </c>
      <c r="J827" t="s">
        <v>8295</v>
      </c>
      <c r="K827">
        <v>1</v>
      </c>
      <c r="L827">
        <v>154</v>
      </c>
      <c r="M827" t="s">
        <v>8678</v>
      </c>
      <c r="N827" t="s">
        <v>7939</v>
      </c>
      <c r="O827" t="s">
        <v>7697</v>
      </c>
      <c r="P827" t="s">
        <v>7698</v>
      </c>
      <c r="Q827" t="s">
        <v>9032</v>
      </c>
      <c r="R827">
        <v>405</v>
      </c>
      <c r="S827" t="s">
        <v>9296</v>
      </c>
      <c r="T827" t="s">
        <v>7715</v>
      </c>
      <c r="U827">
        <v>1</v>
      </c>
      <c r="V827">
        <v>1</v>
      </c>
      <c r="W827" t="s">
        <v>7702</v>
      </c>
      <c r="X827" t="s">
        <v>1080</v>
      </c>
      <c r="Y827" t="s">
        <v>7703</v>
      </c>
      <c r="Z827" t="s">
        <v>9366</v>
      </c>
      <c r="AA827" t="s">
        <v>9034</v>
      </c>
      <c r="AB827" t="s">
        <v>9367</v>
      </c>
    </row>
    <row r="828" spans="1:28">
      <c r="A828" s="241">
        <v>45967</v>
      </c>
      <c r="B828" t="s">
        <v>9371</v>
      </c>
      <c r="C828" t="s">
        <v>7800</v>
      </c>
      <c r="D828" t="s">
        <v>7801</v>
      </c>
      <c r="E828" t="s">
        <v>7802</v>
      </c>
      <c r="F828">
        <v>13</v>
      </c>
      <c r="G828">
        <v>1092.44</v>
      </c>
      <c r="H828">
        <v>0</v>
      </c>
      <c r="I828" s="165">
        <v>14201.72</v>
      </c>
      <c r="J828" t="s">
        <v>7809</v>
      </c>
      <c r="K828">
        <v>1</v>
      </c>
      <c r="L828">
        <v>125</v>
      </c>
      <c r="M828" t="s">
        <v>7724</v>
      </c>
      <c r="N828" t="s">
        <v>7713</v>
      </c>
      <c r="O828" t="s">
        <v>7697</v>
      </c>
      <c r="P828" t="s">
        <v>7698</v>
      </c>
      <c r="Q828" t="s">
        <v>8090</v>
      </c>
      <c r="R828">
        <v>113</v>
      </c>
      <c r="S828" t="s">
        <v>9296</v>
      </c>
      <c r="T828" t="s">
        <v>7701</v>
      </c>
      <c r="U828">
        <v>1</v>
      </c>
      <c r="V828">
        <v>13</v>
      </c>
      <c r="W828" t="s">
        <v>7702</v>
      </c>
      <c r="X828" t="s">
        <v>854</v>
      </c>
      <c r="Y828" t="s">
        <v>7703</v>
      </c>
      <c r="Z828" t="s">
        <v>9372</v>
      </c>
      <c r="AA828" t="s">
        <v>8092</v>
      </c>
      <c r="AB828" t="s">
        <v>9294</v>
      </c>
    </row>
    <row r="829" spans="1:28">
      <c r="A829" s="241">
        <v>45967</v>
      </c>
      <c r="B829" t="s">
        <v>9371</v>
      </c>
      <c r="C829" t="s">
        <v>7720</v>
      </c>
      <c r="D829" t="s">
        <v>7721</v>
      </c>
      <c r="E829" t="s">
        <v>7722</v>
      </c>
      <c r="F829">
        <v>1</v>
      </c>
      <c r="G829">
        <v>11900</v>
      </c>
      <c r="H829">
        <v>357</v>
      </c>
      <c r="I829" s="165">
        <v>11543</v>
      </c>
      <c r="J829" t="s">
        <v>7809</v>
      </c>
      <c r="K829">
        <v>1</v>
      </c>
      <c r="L829">
        <v>125</v>
      </c>
      <c r="M829" t="s">
        <v>7724</v>
      </c>
      <c r="N829" t="s">
        <v>7713</v>
      </c>
      <c r="O829" t="s">
        <v>7697</v>
      </c>
      <c r="P829" t="s">
        <v>7698</v>
      </c>
      <c r="Q829" t="s">
        <v>8090</v>
      </c>
      <c r="R829">
        <v>113</v>
      </c>
      <c r="S829" t="s">
        <v>9296</v>
      </c>
      <c r="T829" t="s">
        <v>7726</v>
      </c>
      <c r="U829">
        <v>1</v>
      </c>
      <c r="V829">
        <v>1</v>
      </c>
      <c r="W829" t="s">
        <v>7702</v>
      </c>
      <c r="X829" t="s">
        <v>854</v>
      </c>
      <c r="Y829" t="s">
        <v>7703</v>
      </c>
      <c r="Z829" t="s">
        <v>9372</v>
      </c>
      <c r="AA829" t="s">
        <v>8092</v>
      </c>
      <c r="AB829" t="s">
        <v>9294</v>
      </c>
    </row>
    <row r="830" spans="1:28">
      <c r="A830" s="241">
        <v>45967</v>
      </c>
      <c r="B830" t="s">
        <v>9373</v>
      </c>
      <c r="C830" t="s">
        <v>7730</v>
      </c>
      <c r="D830" t="s">
        <v>7731</v>
      </c>
      <c r="E830" t="s">
        <v>7732</v>
      </c>
      <c r="F830">
        <v>1</v>
      </c>
      <c r="G830">
        <v>8991.6</v>
      </c>
      <c r="H830">
        <v>449.58</v>
      </c>
      <c r="I830" s="165">
        <v>8542.02</v>
      </c>
      <c r="J830" t="s">
        <v>8166</v>
      </c>
      <c r="K830">
        <v>1</v>
      </c>
      <c r="L830">
        <v>126</v>
      </c>
      <c r="M830" t="s">
        <v>7744</v>
      </c>
      <c r="N830" t="s">
        <v>7745</v>
      </c>
      <c r="O830" t="s">
        <v>7697</v>
      </c>
      <c r="P830" t="s">
        <v>7698</v>
      </c>
      <c r="Q830" t="s">
        <v>8243</v>
      </c>
      <c r="R830">
        <v>925</v>
      </c>
      <c r="S830" t="s">
        <v>9296</v>
      </c>
      <c r="T830" t="s">
        <v>7715</v>
      </c>
      <c r="U830">
        <v>1</v>
      </c>
      <c r="V830">
        <v>1</v>
      </c>
      <c r="W830" t="s">
        <v>7702</v>
      </c>
      <c r="X830" t="s">
        <v>1308</v>
      </c>
      <c r="Y830" t="s">
        <v>7703</v>
      </c>
      <c r="Z830" t="s">
        <v>9374</v>
      </c>
      <c r="AA830" t="s">
        <v>8245</v>
      </c>
      <c r="AB830" t="s">
        <v>9375</v>
      </c>
    </row>
    <row r="831" spans="1:28">
      <c r="A831" s="241">
        <v>45967</v>
      </c>
      <c r="B831" t="s">
        <v>9373</v>
      </c>
      <c r="C831" t="s">
        <v>7708</v>
      </c>
      <c r="D831" t="s">
        <v>7709</v>
      </c>
      <c r="E831" t="s">
        <v>7710</v>
      </c>
      <c r="F831">
        <v>12</v>
      </c>
      <c r="G831">
        <v>1120</v>
      </c>
      <c r="H831">
        <v>0</v>
      </c>
      <c r="I831" s="165">
        <v>13440</v>
      </c>
      <c r="J831" t="s">
        <v>8166</v>
      </c>
      <c r="K831">
        <v>1</v>
      </c>
      <c r="L831">
        <v>126</v>
      </c>
      <c r="M831" t="s">
        <v>7744</v>
      </c>
      <c r="N831" t="s">
        <v>7745</v>
      </c>
      <c r="O831" t="s">
        <v>7697</v>
      </c>
      <c r="P831" t="s">
        <v>7698</v>
      </c>
      <c r="Q831" t="s">
        <v>8243</v>
      </c>
      <c r="R831">
        <v>925</v>
      </c>
      <c r="S831" t="s">
        <v>9296</v>
      </c>
      <c r="T831" t="s">
        <v>7715</v>
      </c>
      <c r="U831">
        <v>1</v>
      </c>
      <c r="V831">
        <v>12</v>
      </c>
      <c r="W831" t="s">
        <v>7702</v>
      </c>
      <c r="X831" t="s">
        <v>1308</v>
      </c>
      <c r="Y831" t="s">
        <v>7703</v>
      </c>
      <c r="Z831" t="s">
        <v>9374</v>
      </c>
      <c r="AA831" t="s">
        <v>8245</v>
      </c>
      <c r="AB831" t="s">
        <v>9375</v>
      </c>
    </row>
    <row r="832" spans="1:28">
      <c r="A832" s="241">
        <v>45967</v>
      </c>
      <c r="B832" t="s">
        <v>9376</v>
      </c>
      <c r="C832" t="s">
        <v>7720</v>
      </c>
      <c r="D832" t="s">
        <v>7721</v>
      </c>
      <c r="E832" t="s">
        <v>7722</v>
      </c>
      <c r="F832">
        <v>1</v>
      </c>
      <c r="G832">
        <v>11900</v>
      </c>
      <c r="H832">
        <v>357</v>
      </c>
      <c r="I832" s="165">
        <v>11543</v>
      </c>
      <c r="J832" t="s">
        <v>7809</v>
      </c>
      <c r="K832">
        <v>1</v>
      </c>
      <c r="L832">
        <v>125</v>
      </c>
      <c r="M832" t="s">
        <v>7724</v>
      </c>
      <c r="N832" t="s">
        <v>7713</v>
      </c>
      <c r="O832" t="s">
        <v>7697</v>
      </c>
      <c r="P832" t="s">
        <v>7698</v>
      </c>
      <c r="Q832" t="s">
        <v>8090</v>
      </c>
      <c r="R832">
        <v>113</v>
      </c>
      <c r="S832" t="s">
        <v>9296</v>
      </c>
      <c r="T832" t="s">
        <v>7726</v>
      </c>
      <c r="U832">
        <v>1</v>
      </c>
      <c r="V832">
        <v>1</v>
      </c>
      <c r="W832" t="s">
        <v>7702</v>
      </c>
      <c r="X832" t="s">
        <v>974</v>
      </c>
      <c r="Y832" t="s">
        <v>7703</v>
      </c>
      <c r="Z832" t="s">
        <v>9377</v>
      </c>
      <c r="AA832" t="s">
        <v>8092</v>
      </c>
      <c r="AB832" t="s">
        <v>974</v>
      </c>
    </row>
    <row r="833" spans="1:28">
      <c r="A833" s="241">
        <v>45967</v>
      </c>
      <c r="B833" t="s">
        <v>9378</v>
      </c>
      <c r="C833" t="s">
        <v>7730</v>
      </c>
      <c r="D833" t="s">
        <v>7731</v>
      </c>
      <c r="E833" t="s">
        <v>7732</v>
      </c>
      <c r="F833">
        <v>1</v>
      </c>
      <c r="G833">
        <v>8991.6</v>
      </c>
      <c r="H833">
        <v>449.58</v>
      </c>
      <c r="I833" s="165">
        <v>8542.02</v>
      </c>
      <c r="J833" t="s">
        <v>8166</v>
      </c>
      <c r="K833">
        <v>1</v>
      </c>
      <c r="L833">
        <v>126</v>
      </c>
      <c r="M833" t="s">
        <v>7744</v>
      </c>
      <c r="N833" t="s">
        <v>7745</v>
      </c>
      <c r="O833" t="s">
        <v>7697</v>
      </c>
      <c r="P833" t="s">
        <v>7698</v>
      </c>
      <c r="Q833" t="s">
        <v>8224</v>
      </c>
      <c r="R833">
        <v>923</v>
      </c>
      <c r="S833" t="s">
        <v>9296</v>
      </c>
      <c r="T833" t="s">
        <v>7715</v>
      </c>
      <c r="U833">
        <v>1</v>
      </c>
      <c r="V833">
        <v>1</v>
      </c>
      <c r="W833" t="s">
        <v>7702</v>
      </c>
      <c r="X833" t="s">
        <v>1312</v>
      </c>
      <c r="Y833" t="s">
        <v>7703</v>
      </c>
      <c r="Z833" t="s">
        <v>9379</v>
      </c>
      <c r="AA833" t="s">
        <v>8226</v>
      </c>
      <c r="AB833" t="s">
        <v>9380</v>
      </c>
    </row>
    <row r="834" spans="1:28">
      <c r="A834" s="241">
        <v>45967</v>
      </c>
      <c r="B834" t="s">
        <v>9381</v>
      </c>
      <c r="C834" t="s">
        <v>8626</v>
      </c>
      <c r="D834" t="s">
        <v>8627</v>
      </c>
      <c r="E834" t="s">
        <v>8628</v>
      </c>
      <c r="F834">
        <v>1</v>
      </c>
      <c r="G834">
        <v>29400</v>
      </c>
      <c r="H834">
        <v>0</v>
      </c>
      <c r="I834" s="165">
        <v>29400</v>
      </c>
      <c r="J834" t="s">
        <v>7743</v>
      </c>
      <c r="K834">
        <v>1</v>
      </c>
      <c r="L834">
        <v>126</v>
      </c>
      <c r="M834" t="s">
        <v>7744</v>
      </c>
      <c r="N834" t="s">
        <v>7745</v>
      </c>
      <c r="O834" t="s">
        <v>7697</v>
      </c>
      <c r="P834" t="s">
        <v>7698</v>
      </c>
      <c r="Q834" t="s">
        <v>8006</v>
      </c>
      <c r="R834">
        <v>946</v>
      </c>
      <c r="S834" t="s">
        <v>9296</v>
      </c>
      <c r="T834" t="s">
        <v>7726</v>
      </c>
      <c r="U834">
        <v>1</v>
      </c>
      <c r="V834">
        <v>1</v>
      </c>
      <c r="W834" t="s">
        <v>7702</v>
      </c>
      <c r="X834" t="s">
        <v>924</v>
      </c>
      <c r="Y834" t="s">
        <v>7703</v>
      </c>
      <c r="Z834" t="s">
        <v>9382</v>
      </c>
      <c r="AA834" t="s">
        <v>8008</v>
      </c>
      <c r="AB834" t="s">
        <v>9383</v>
      </c>
    </row>
    <row r="835" spans="1:28">
      <c r="A835" s="241">
        <v>45967</v>
      </c>
      <c r="B835" t="s">
        <v>9384</v>
      </c>
      <c r="C835" t="s">
        <v>9385</v>
      </c>
      <c r="D835" t="s">
        <v>9386</v>
      </c>
      <c r="E835" t="s">
        <v>9387</v>
      </c>
      <c r="F835">
        <v>6</v>
      </c>
      <c r="G835">
        <v>1512</v>
      </c>
      <c r="H835">
        <v>907.2</v>
      </c>
      <c r="I835" s="165">
        <v>8164.8</v>
      </c>
      <c r="J835" t="s">
        <v>8852</v>
      </c>
      <c r="K835">
        <v>1</v>
      </c>
      <c r="L835">
        <v>154</v>
      </c>
      <c r="M835" t="s">
        <v>8678</v>
      </c>
      <c r="N835" t="s">
        <v>7939</v>
      </c>
      <c r="O835" t="s">
        <v>7697</v>
      </c>
      <c r="P835" t="s">
        <v>7698</v>
      </c>
      <c r="Q835" t="s">
        <v>9306</v>
      </c>
      <c r="R835">
        <v>415</v>
      </c>
      <c r="S835" t="s">
        <v>9296</v>
      </c>
      <c r="T835" t="s">
        <v>7701</v>
      </c>
      <c r="U835">
        <v>1</v>
      </c>
      <c r="V835">
        <v>6</v>
      </c>
      <c r="W835" t="s">
        <v>7702</v>
      </c>
      <c r="X835" t="s">
        <v>758</v>
      </c>
      <c r="Y835" t="s">
        <v>7703</v>
      </c>
      <c r="Z835" t="s">
        <v>9388</v>
      </c>
      <c r="AA835" t="s">
        <v>9308</v>
      </c>
      <c r="AB835" t="s">
        <v>9389</v>
      </c>
    </row>
    <row r="836" spans="1:28">
      <c r="A836" s="241">
        <v>45967</v>
      </c>
      <c r="B836" t="s">
        <v>9390</v>
      </c>
      <c r="C836" t="s">
        <v>7720</v>
      </c>
      <c r="D836" t="s">
        <v>7721</v>
      </c>
      <c r="E836" t="s">
        <v>7722</v>
      </c>
      <c r="F836">
        <v>2</v>
      </c>
      <c r="G836">
        <v>11900</v>
      </c>
      <c r="H836">
        <v>714</v>
      </c>
      <c r="I836" s="165">
        <v>23086</v>
      </c>
      <c r="J836" t="s">
        <v>7723</v>
      </c>
      <c r="K836">
        <v>1</v>
      </c>
      <c r="L836">
        <v>125</v>
      </c>
      <c r="M836" t="s">
        <v>7724</v>
      </c>
      <c r="N836" t="s">
        <v>7713</v>
      </c>
      <c r="O836" t="s">
        <v>7697</v>
      </c>
      <c r="P836" t="s">
        <v>7698</v>
      </c>
      <c r="Q836" t="s">
        <v>7725</v>
      </c>
      <c r="R836">
        <v>117</v>
      </c>
      <c r="S836" t="s">
        <v>9296</v>
      </c>
      <c r="T836" t="s">
        <v>7726</v>
      </c>
      <c r="U836">
        <v>1</v>
      </c>
      <c r="V836">
        <v>2</v>
      </c>
      <c r="W836" t="s">
        <v>7702</v>
      </c>
      <c r="X836" t="s">
        <v>860</v>
      </c>
      <c r="Y836" t="s">
        <v>7703</v>
      </c>
      <c r="Z836" t="s">
        <v>9391</v>
      </c>
      <c r="AA836" t="s">
        <v>7728</v>
      </c>
      <c r="AB836" t="s">
        <v>9392</v>
      </c>
    </row>
    <row r="837" spans="1:28">
      <c r="A837" s="241">
        <v>45967</v>
      </c>
      <c r="B837" t="s">
        <v>9393</v>
      </c>
      <c r="C837" t="s">
        <v>7787</v>
      </c>
      <c r="D837" t="s">
        <v>7788</v>
      </c>
      <c r="E837" t="s">
        <v>7789</v>
      </c>
      <c r="F837">
        <v>12</v>
      </c>
      <c r="G837">
        <v>3025.21</v>
      </c>
      <c r="H837">
        <v>0</v>
      </c>
      <c r="I837" s="165">
        <v>36302.519999999997</v>
      </c>
      <c r="J837" t="s">
        <v>7851</v>
      </c>
      <c r="K837">
        <v>1</v>
      </c>
      <c r="L837">
        <v>126</v>
      </c>
      <c r="M837" t="s">
        <v>7744</v>
      </c>
      <c r="N837" t="s">
        <v>7745</v>
      </c>
      <c r="O837" t="s">
        <v>7697</v>
      </c>
      <c r="P837" t="s">
        <v>7698</v>
      </c>
      <c r="Q837" t="s">
        <v>8082</v>
      </c>
      <c r="R837">
        <v>934</v>
      </c>
      <c r="S837" t="s">
        <v>9296</v>
      </c>
      <c r="T837" t="s">
        <v>7715</v>
      </c>
      <c r="U837">
        <v>1</v>
      </c>
      <c r="V837">
        <v>12</v>
      </c>
      <c r="W837" t="s">
        <v>7702</v>
      </c>
      <c r="X837" t="s">
        <v>1092</v>
      </c>
      <c r="Y837" t="s">
        <v>7703</v>
      </c>
      <c r="Z837" t="s">
        <v>9394</v>
      </c>
      <c r="AA837" t="s">
        <v>8084</v>
      </c>
      <c r="AB837" t="s">
        <v>9395</v>
      </c>
    </row>
    <row r="838" spans="1:28">
      <c r="A838" s="241">
        <v>45967</v>
      </c>
      <c r="B838" t="s">
        <v>9393</v>
      </c>
      <c r="C838" t="s">
        <v>7784</v>
      </c>
      <c r="D838" t="s">
        <v>7785</v>
      </c>
      <c r="E838" t="s">
        <v>7786</v>
      </c>
      <c r="F838">
        <v>12</v>
      </c>
      <c r="G838">
        <v>3025.21</v>
      </c>
      <c r="H838">
        <v>0</v>
      </c>
      <c r="I838" s="165">
        <v>36302.519999999997</v>
      </c>
      <c r="J838" t="s">
        <v>7851</v>
      </c>
      <c r="K838">
        <v>1</v>
      </c>
      <c r="L838">
        <v>126</v>
      </c>
      <c r="M838" t="s">
        <v>7744</v>
      </c>
      <c r="N838" t="s">
        <v>7745</v>
      </c>
      <c r="O838" t="s">
        <v>7697</v>
      </c>
      <c r="P838" t="s">
        <v>7698</v>
      </c>
      <c r="Q838" t="s">
        <v>8082</v>
      </c>
      <c r="R838">
        <v>934</v>
      </c>
      <c r="S838" t="s">
        <v>9296</v>
      </c>
      <c r="T838" t="s">
        <v>7715</v>
      </c>
      <c r="U838">
        <v>1</v>
      </c>
      <c r="V838">
        <v>12</v>
      </c>
      <c r="W838" t="s">
        <v>7702</v>
      </c>
      <c r="X838" t="s">
        <v>1092</v>
      </c>
      <c r="Y838" t="s">
        <v>7703</v>
      </c>
      <c r="Z838" t="s">
        <v>9394</v>
      </c>
      <c r="AA838" t="s">
        <v>8084</v>
      </c>
      <c r="AB838" t="s">
        <v>9395</v>
      </c>
    </row>
    <row r="839" spans="1:28">
      <c r="A839" s="241">
        <v>45967</v>
      </c>
      <c r="B839" t="s">
        <v>9393</v>
      </c>
      <c r="C839" t="s">
        <v>7781</v>
      </c>
      <c r="D839" t="s">
        <v>7782</v>
      </c>
      <c r="E839" t="s">
        <v>7783</v>
      </c>
      <c r="F839">
        <v>12</v>
      </c>
      <c r="G839">
        <v>3025.21</v>
      </c>
      <c r="H839">
        <v>0</v>
      </c>
      <c r="I839" s="165">
        <v>36302.519999999997</v>
      </c>
      <c r="J839" t="s">
        <v>7851</v>
      </c>
      <c r="K839">
        <v>1</v>
      </c>
      <c r="L839">
        <v>126</v>
      </c>
      <c r="M839" t="s">
        <v>7744</v>
      </c>
      <c r="N839" t="s">
        <v>7745</v>
      </c>
      <c r="O839" t="s">
        <v>7697</v>
      </c>
      <c r="P839" t="s">
        <v>7698</v>
      </c>
      <c r="Q839" t="s">
        <v>8082</v>
      </c>
      <c r="R839">
        <v>934</v>
      </c>
      <c r="S839" t="s">
        <v>9296</v>
      </c>
      <c r="T839" t="s">
        <v>7715</v>
      </c>
      <c r="U839">
        <v>1</v>
      </c>
      <c r="V839">
        <v>12</v>
      </c>
      <c r="W839" t="s">
        <v>7702</v>
      </c>
      <c r="X839" t="s">
        <v>1092</v>
      </c>
      <c r="Y839" t="s">
        <v>7703</v>
      </c>
      <c r="Z839" t="s">
        <v>9394</v>
      </c>
      <c r="AA839" t="s">
        <v>8084</v>
      </c>
      <c r="AB839" t="s">
        <v>9395</v>
      </c>
    </row>
    <row r="840" spans="1:28">
      <c r="A840" s="241">
        <v>45967</v>
      </c>
      <c r="B840" t="s">
        <v>9393</v>
      </c>
      <c r="C840" t="s">
        <v>7822</v>
      </c>
      <c r="D840" t="s">
        <v>7823</v>
      </c>
      <c r="E840" t="s">
        <v>7824</v>
      </c>
      <c r="F840">
        <v>1</v>
      </c>
      <c r="G840">
        <v>3025.21</v>
      </c>
      <c r="H840">
        <v>0</v>
      </c>
      <c r="I840" s="165">
        <v>3025.21</v>
      </c>
      <c r="J840" t="s">
        <v>7851</v>
      </c>
      <c r="K840">
        <v>1</v>
      </c>
      <c r="L840">
        <v>126</v>
      </c>
      <c r="M840" t="s">
        <v>7744</v>
      </c>
      <c r="N840" t="s">
        <v>7745</v>
      </c>
      <c r="O840" t="s">
        <v>7697</v>
      </c>
      <c r="P840" t="s">
        <v>7698</v>
      </c>
      <c r="Q840" t="s">
        <v>8082</v>
      </c>
      <c r="R840">
        <v>934</v>
      </c>
      <c r="S840" t="s">
        <v>9296</v>
      </c>
      <c r="T840" t="s">
        <v>7715</v>
      </c>
      <c r="U840">
        <v>1</v>
      </c>
      <c r="V840">
        <v>1</v>
      </c>
      <c r="W840" t="s">
        <v>7702</v>
      </c>
      <c r="X840" t="s">
        <v>1092</v>
      </c>
      <c r="Y840" t="s">
        <v>7703</v>
      </c>
      <c r="Z840" t="s">
        <v>9394</v>
      </c>
      <c r="AA840" t="s">
        <v>8084</v>
      </c>
      <c r="AB840" t="s">
        <v>9395</v>
      </c>
    </row>
    <row r="841" spans="1:28">
      <c r="A841" s="241">
        <v>45967</v>
      </c>
      <c r="B841" t="s">
        <v>9396</v>
      </c>
      <c r="C841" t="s">
        <v>8016</v>
      </c>
      <c r="D841" t="s">
        <v>8017</v>
      </c>
      <c r="E841" t="s">
        <v>8018</v>
      </c>
      <c r="F841">
        <v>2</v>
      </c>
      <c r="G841">
        <v>4853</v>
      </c>
      <c r="H841">
        <v>0</v>
      </c>
      <c r="I841" s="165">
        <v>9706</v>
      </c>
      <c r="J841" t="s">
        <v>7723</v>
      </c>
      <c r="K841">
        <v>1</v>
      </c>
      <c r="L841">
        <v>125</v>
      </c>
      <c r="M841" t="s">
        <v>7724</v>
      </c>
      <c r="N841" t="s">
        <v>7713</v>
      </c>
      <c r="O841" t="s">
        <v>7697</v>
      </c>
      <c r="P841" t="s">
        <v>7698</v>
      </c>
      <c r="Q841" t="s">
        <v>7725</v>
      </c>
      <c r="R841">
        <v>117</v>
      </c>
      <c r="S841" t="s">
        <v>9296</v>
      </c>
      <c r="T841">
        <v>0</v>
      </c>
      <c r="U841">
        <v>1</v>
      </c>
      <c r="V841">
        <v>2</v>
      </c>
      <c r="W841" t="s">
        <v>7702</v>
      </c>
      <c r="X841" t="s">
        <v>797</v>
      </c>
      <c r="Y841" t="s">
        <v>7703</v>
      </c>
      <c r="Z841" t="s">
        <v>9397</v>
      </c>
      <c r="AA841" t="s">
        <v>7728</v>
      </c>
      <c r="AB841" t="s">
        <v>9398</v>
      </c>
    </row>
    <row r="842" spans="1:28">
      <c r="A842" s="241">
        <v>45967</v>
      </c>
      <c r="B842" t="s">
        <v>9399</v>
      </c>
      <c r="C842" t="s">
        <v>7791</v>
      </c>
      <c r="D842" t="s">
        <v>7792</v>
      </c>
      <c r="E842" t="s">
        <v>7793</v>
      </c>
      <c r="F842">
        <v>3</v>
      </c>
      <c r="G842">
        <v>870</v>
      </c>
      <c r="H842">
        <v>0</v>
      </c>
      <c r="I842" s="165">
        <v>2610</v>
      </c>
      <c r="J842" t="s">
        <v>7723</v>
      </c>
      <c r="K842">
        <v>1</v>
      </c>
      <c r="L842">
        <v>125</v>
      </c>
      <c r="M842" t="s">
        <v>7724</v>
      </c>
      <c r="N842" t="s">
        <v>7713</v>
      </c>
      <c r="O842" t="s">
        <v>7697</v>
      </c>
      <c r="P842" t="s">
        <v>7698</v>
      </c>
      <c r="Q842" t="s">
        <v>7725</v>
      </c>
      <c r="R842">
        <v>117</v>
      </c>
      <c r="S842" t="s">
        <v>9296</v>
      </c>
      <c r="T842" t="s">
        <v>7701</v>
      </c>
      <c r="U842">
        <v>1</v>
      </c>
      <c r="V842">
        <v>3</v>
      </c>
      <c r="W842" t="s">
        <v>7702</v>
      </c>
      <c r="X842" t="s">
        <v>942</v>
      </c>
      <c r="Y842" t="s">
        <v>7703</v>
      </c>
      <c r="Z842" t="s">
        <v>9400</v>
      </c>
      <c r="AA842" t="s">
        <v>7728</v>
      </c>
      <c r="AB842" t="s">
        <v>9401</v>
      </c>
    </row>
    <row r="843" spans="1:28">
      <c r="A843" s="241">
        <v>45967</v>
      </c>
      <c r="B843" t="s">
        <v>9399</v>
      </c>
      <c r="C843" t="s">
        <v>8719</v>
      </c>
      <c r="D843" t="s">
        <v>8720</v>
      </c>
      <c r="E843" t="s">
        <v>8721</v>
      </c>
      <c r="F843">
        <v>2</v>
      </c>
      <c r="G843">
        <v>4853.8500000000004</v>
      </c>
      <c r="H843">
        <v>0</v>
      </c>
      <c r="I843" s="165">
        <v>9707.7000000000007</v>
      </c>
      <c r="J843" t="s">
        <v>7723</v>
      </c>
      <c r="K843">
        <v>1</v>
      </c>
      <c r="L843">
        <v>125</v>
      </c>
      <c r="M843" t="s">
        <v>7724</v>
      </c>
      <c r="N843" t="s">
        <v>7713</v>
      </c>
      <c r="O843" t="s">
        <v>7697</v>
      </c>
      <c r="P843" t="s">
        <v>7698</v>
      </c>
      <c r="Q843" t="s">
        <v>7725</v>
      </c>
      <c r="R843">
        <v>117</v>
      </c>
      <c r="S843" t="s">
        <v>9296</v>
      </c>
      <c r="T843" t="s">
        <v>7811</v>
      </c>
      <c r="U843">
        <v>1</v>
      </c>
      <c r="V843">
        <v>2</v>
      </c>
      <c r="W843" t="s">
        <v>7702</v>
      </c>
      <c r="X843" t="s">
        <v>942</v>
      </c>
      <c r="Y843" t="s">
        <v>7703</v>
      </c>
      <c r="Z843" t="s">
        <v>9400</v>
      </c>
      <c r="AA843" t="s">
        <v>7728</v>
      </c>
      <c r="AB843" t="s">
        <v>9401</v>
      </c>
    </row>
    <row r="844" spans="1:28">
      <c r="A844" s="241">
        <v>45967</v>
      </c>
      <c r="B844" t="s">
        <v>9402</v>
      </c>
      <c r="C844" t="s">
        <v>7730</v>
      </c>
      <c r="D844" t="s">
        <v>7731</v>
      </c>
      <c r="E844" t="s">
        <v>7732</v>
      </c>
      <c r="F844">
        <v>2</v>
      </c>
      <c r="G844">
        <v>8991.6</v>
      </c>
      <c r="H844">
        <v>899.16</v>
      </c>
      <c r="I844" s="165">
        <v>17084.04</v>
      </c>
      <c r="J844" t="s">
        <v>7743</v>
      </c>
      <c r="K844">
        <v>1</v>
      </c>
      <c r="L844">
        <v>126</v>
      </c>
      <c r="M844" t="s">
        <v>7744</v>
      </c>
      <c r="N844" t="s">
        <v>7745</v>
      </c>
      <c r="O844" t="s">
        <v>7697</v>
      </c>
      <c r="P844" t="s">
        <v>7698</v>
      </c>
      <c r="Q844" t="s">
        <v>8006</v>
      </c>
      <c r="R844">
        <v>946</v>
      </c>
      <c r="S844" t="s">
        <v>9296</v>
      </c>
      <c r="T844" t="s">
        <v>7715</v>
      </c>
      <c r="U844">
        <v>1</v>
      </c>
      <c r="V844">
        <v>2</v>
      </c>
      <c r="W844" t="s">
        <v>7702</v>
      </c>
      <c r="X844" t="s">
        <v>731</v>
      </c>
      <c r="Y844" t="s">
        <v>7703</v>
      </c>
      <c r="Z844" t="s">
        <v>9403</v>
      </c>
      <c r="AA844" t="s">
        <v>8008</v>
      </c>
      <c r="AB844" t="s">
        <v>9404</v>
      </c>
    </row>
    <row r="845" spans="1:28">
      <c r="A845" s="241">
        <v>45967</v>
      </c>
      <c r="B845" t="s">
        <v>9405</v>
      </c>
      <c r="C845" t="s">
        <v>7914</v>
      </c>
      <c r="D845" t="s">
        <v>7915</v>
      </c>
      <c r="E845" t="s">
        <v>7916</v>
      </c>
      <c r="F845">
        <v>3</v>
      </c>
      <c r="G845">
        <v>2900.04</v>
      </c>
      <c r="H845">
        <v>0</v>
      </c>
      <c r="I845" s="165">
        <v>8700.1200000000008</v>
      </c>
      <c r="J845" t="s">
        <v>8271</v>
      </c>
      <c r="K845">
        <v>1</v>
      </c>
      <c r="L845">
        <v>126</v>
      </c>
      <c r="M845" t="s">
        <v>7744</v>
      </c>
      <c r="N845" t="s">
        <v>7745</v>
      </c>
      <c r="O845" t="s">
        <v>7697</v>
      </c>
      <c r="P845" t="s">
        <v>7698</v>
      </c>
      <c r="Q845" t="s">
        <v>8378</v>
      </c>
      <c r="R845">
        <v>936</v>
      </c>
      <c r="S845" t="s">
        <v>9296</v>
      </c>
      <c r="T845" t="s">
        <v>7726</v>
      </c>
      <c r="U845">
        <v>1</v>
      </c>
      <c r="V845">
        <v>3</v>
      </c>
      <c r="W845" t="s">
        <v>7702</v>
      </c>
      <c r="X845" t="s">
        <v>870</v>
      </c>
      <c r="Y845" t="s">
        <v>7703</v>
      </c>
      <c r="Z845" t="s">
        <v>9406</v>
      </c>
      <c r="AA845" t="s">
        <v>8380</v>
      </c>
      <c r="AB845" t="s">
        <v>9407</v>
      </c>
    </row>
    <row r="846" spans="1:28">
      <c r="A846" s="241">
        <v>45967</v>
      </c>
      <c r="B846" t="s">
        <v>9405</v>
      </c>
      <c r="C846" t="s">
        <v>7822</v>
      </c>
      <c r="D846" t="s">
        <v>7823</v>
      </c>
      <c r="E846" t="s">
        <v>7824</v>
      </c>
      <c r="F846">
        <v>10</v>
      </c>
      <c r="G846">
        <v>3025.21</v>
      </c>
      <c r="H846">
        <v>0</v>
      </c>
      <c r="I846" s="165">
        <v>30252.1</v>
      </c>
      <c r="J846" t="s">
        <v>8271</v>
      </c>
      <c r="K846">
        <v>1</v>
      </c>
      <c r="L846">
        <v>126</v>
      </c>
      <c r="M846" t="s">
        <v>7744</v>
      </c>
      <c r="N846" t="s">
        <v>7745</v>
      </c>
      <c r="O846" t="s">
        <v>7697</v>
      </c>
      <c r="P846" t="s">
        <v>7698</v>
      </c>
      <c r="Q846" t="s">
        <v>8378</v>
      </c>
      <c r="R846">
        <v>936</v>
      </c>
      <c r="S846" t="s">
        <v>9296</v>
      </c>
      <c r="T846" t="s">
        <v>7715</v>
      </c>
      <c r="U846">
        <v>1</v>
      </c>
      <c r="V846">
        <v>10</v>
      </c>
      <c r="W846" t="s">
        <v>7702</v>
      </c>
      <c r="X846" t="s">
        <v>870</v>
      </c>
      <c r="Y846" t="s">
        <v>7703</v>
      </c>
      <c r="Z846" t="s">
        <v>9406</v>
      </c>
      <c r="AA846" t="s">
        <v>8380</v>
      </c>
      <c r="AB846" t="s">
        <v>9407</v>
      </c>
    </row>
    <row r="847" spans="1:28">
      <c r="A847" s="241">
        <v>45967</v>
      </c>
      <c r="B847" t="s">
        <v>9408</v>
      </c>
      <c r="C847" t="s">
        <v>9409</v>
      </c>
      <c r="D847" t="s">
        <v>9410</v>
      </c>
      <c r="E847" t="s">
        <v>9411</v>
      </c>
      <c r="F847">
        <v>1</v>
      </c>
      <c r="G847">
        <v>15550</v>
      </c>
      <c r="H847">
        <v>0</v>
      </c>
      <c r="I847" s="165">
        <v>15550</v>
      </c>
      <c r="J847" t="s">
        <v>7723</v>
      </c>
      <c r="K847">
        <v>1</v>
      </c>
      <c r="L847">
        <v>125</v>
      </c>
      <c r="M847" t="s">
        <v>7724</v>
      </c>
      <c r="N847" t="s">
        <v>7713</v>
      </c>
      <c r="O847" t="s">
        <v>7697</v>
      </c>
      <c r="P847" t="s">
        <v>7698</v>
      </c>
      <c r="Q847" t="s">
        <v>7725</v>
      </c>
      <c r="R847">
        <v>117</v>
      </c>
      <c r="S847" t="s">
        <v>9296</v>
      </c>
      <c r="T847" t="s">
        <v>7726</v>
      </c>
      <c r="U847">
        <v>1</v>
      </c>
      <c r="V847">
        <v>1</v>
      </c>
      <c r="W847" t="s">
        <v>7702</v>
      </c>
      <c r="X847" t="s">
        <v>1194</v>
      </c>
      <c r="Y847" t="s">
        <v>7703</v>
      </c>
      <c r="Z847" t="s">
        <v>9412</v>
      </c>
      <c r="AA847" t="s">
        <v>7728</v>
      </c>
      <c r="AB847" t="s">
        <v>9413</v>
      </c>
    </row>
    <row r="848" spans="1:28">
      <c r="A848" s="241">
        <v>45967</v>
      </c>
      <c r="B848" t="s">
        <v>9408</v>
      </c>
      <c r="C848" t="s">
        <v>7800</v>
      </c>
      <c r="D848" t="s">
        <v>7801</v>
      </c>
      <c r="E848" t="s">
        <v>7802</v>
      </c>
      <c r="F848">
        <v>6</v>
      </c>
      <c r="G848">
        <v>1092.44</v>
      </c>
      <c r="H848">
        <v>0</v>
      </c>
      <c r="I848" s="165">
        <v>6554.64</v>
      </c>
      <c r="J848" t="s">
        <v>7723</v>
      </c>
      <c r="K848">
        <v>1</v>
      </c>
      <c r="L848">
        <v>125</v>
      </c>
      <c r="M848" t="s">
        <v>7724</v>
      </c>
      <c r="N848" t="s">
        <v>7713</v>
      </c>
      <c r="O848" t="s">
        <v>7697</v>
      </c>
      <c r="P848" t="s">
        <v>7698</v>
      </c>
      <c r="Q848" t="s">
        <v>7725</v>
      </c>
      <c r="R848">
        <v>117</v>
      </c>
      <c r="S848" t="s">
        <v>9296</v>
      </c>
      <c r="T848" t="s">
        <v>7701</v>
      </c>
      <c r="U848">
        <v>1</v>
      </c>
      <c r="V848">
        <v>6</v>
      </c>
      <c r="W848" t="s">
        <v>7702</v>
      </c>
      <c r="X848" t="s">
        <v>1194</v>
      </c>
      <c r="Y848" t="s">
        <v>7703</v>
      </c>
      <c r="Z848" t="s">
        <v>9412</v>
      </c>
      <c r="AA848" t="s">
        <v>7728</v>
      </c>
      <c r="AB848" t="s">
        <v>9413</v>
      </c>
    </row>
    <row r="849" spans="1:28">
      <c r="A849" s="241">
        <v>45967</v>
      </c>
      <c r="B849" t="s">
        <v>9414</v>
      </c>
      <c r="C849" t="s">
        <v>8395</v>
      </c>
      <c r="D849" t="s">
        <v>8396</v>
      </c>
      <c r="E849" t="s">
        <v>8397</v>
      </c>
      <c r="F849">
        <v>1</v>
      </c>
      <c r="G849">
        <v>1176</v>
      </c>
      <c r="H849">
        <v>0</v>
      </c>
      <c r="I849" s="165">
        <v>1176</v>
      </c>
      <c r="J849" t="s">
        <v>7694</v>
      </c>
      <c r="K849">
        <v>1</v>
      </c>
      <c r="L849">
        <v>9</v>
      </c>
      <c r="M849" t="s">
        <v>8684</v>
      </c>
      <c r="N849" t="s">
        <v>7696</v>
      </c>
      <c r="O849" t="s">
        <v>7697</v>
      </c>
      <c r="P849" t="s">
        <v>7698</v>
      </c>
      <c r="Q849" t="s">
        <v>7890</v>
      </c>
      <c r="R849">
        <v>706</v>
      </c>
      <c r="S849" t="s">
        <v>9296</v>
      </c>
      <c r="T849" t="s">
        <v>7769</v>
      </c>
      <c r="U849">
        <v>1</v>
      </c>
      <c r="V849">
        <v>1</v>
      </c>
      <c r="W849" t="s">
        <v>7702</v>
      </c>
      <c r="X849" t="s">
        <v>9415</v>
      </c>
      <c r="Y849" t="s">
        <v>7703</v>
      </c>
      <c r="Z849" t="s">
        <v>9416</v>
      </c>
      <c r="AA849" t="s">
        <v>7705</v>
      </c>
      <c r="AB849" t="s">
        <v>9417</v>
      </c>
    </row>
    <row r="850" spans="1:28">
      <c r="A850" s="241">
        <v>45967</v>
      </c>
      <c r="B850" t="s">
        <v>9418</v>
      </c>
      <c r="C850" t="s">
        <v>7720</v>
      </c>
      <c r="D850" t="s">
        <v>7721</v>
      </c>
      <c r="E850" t="s">
        <v>7722</v>
      </c>
      <c r="F850">
        <v>1</v>
      </c>
      <c r="G850">
        <v>11900</v>
      </c>
      <c r="H850">
        <v>357</v>
      </c>
      <c r="I850" s="165">
        <v>11543</v>
      </c>
      <c r="J850" t="s">
        <v>7809</v>
      </c>
      <c r="K850">
        <v>1</v>
      </c>
      <c r="L850">
        <v>125</v>
      </c>
      <c r="M850" t="s">
        <v>7724</v>
      </c>
      <c r="N850" t="s">
        <v>7713</v>
      </c>
      <c r="O850" t="s">
        <v>7697</v>
      </c>
      <c r="P850" t="s">
        <v>7698</v>
      </c>
      <c r="Q850" t="s">
        <v>8090</v>
      </c>
      <c r="R850">
        <v>113</v>
      </c>
      <c r="S850" t="s">
        <v>9296</v>
      </c>
      <c r="T850" t="s">
        <v>7726</v>
      </c>
      <c r="U850">
        <v>1</v>
      </c>
      <c r="V850">
        <v>1</v>
      </c>
      <c r="W850" t="s">
        <v>7702</v>
      </c>
      <c r="X850" t="s">
        <v>1208</v>
      </c>
      <c r="Y850" t="s">
        <v>7703</v>
      </c>
      <c r="Z850" t="s">
        <v>9419</v>
      </c>
      <c r="AA850" t="s">
        <v>8092</v>
      </c>
      <c r="AB850" t="s">
        <v>8155</v>
      </c>
    </row>
    <row r="851" spans="1:28">
      <c r="A851" s="241">
        <v>45967</v>
      </c>
      <c r="B851" t="s">
        <v>9420</v>
      </c>
      <c r="C851" t="s">
        <v>8954</v>
      </c>
      <c r="D851" t="s">
        <v>8955</v>
      </c>
      <c r="E851" t="s">
        <v>8956</v>
      </c>
      <c r="F851">
        <v>3</v>
      </c>
      <c r="G851">
        <v>2615</v>
      </c>
      <c r="H851">
        <v>0</v>
      </c>
      <c r="I851" s="165">
        <v>7845</v>
      </c>
      <c r="J851" t="s">
        <v>8166</v>
      </c>
      <c r="K851">
        <v>1</v>
      </c>
      <c r="L851">
        <v>126</v>
      </c>
      <c r="M851" t="s">
        <v>7744</v>
      </c>
      <c r="N851" t="s">
        <v>7745</v>
      </c>
      <c r="O851" t="s">
        <v>7697</v>
      </c>
      <c r="P851" t="s">
        <v>7698</v>
      </c>
      <c r="Q851" t="s">
        <v>8243</v>
      </c>
      <c r="R851">
        <v>925</v>
      </c>
      <c r="S851" t="s">
        <v>9296</v>
      </c>
      <c r="T851" t="s">
        <v>7715</v>
      </c>
      <c r="U851">
        <v>1</v>
      </c>
      <c r="V851">
        <v>3</v>
      </c>
      <c r="W851" t="s">
        <v>7702</v>
      </c>
      <c r="X851" t="s">
        <v>1320</v>
      </c>
      <c r="Y851" t="s">
        <v>7703</v>
      </c>
      <c r="Z851" t="s">
        <v>9421</v>
      </c>
      <c r="AA851" t="s">
        <v>8245</v>
      </c>
      <c r="AB851" t="s">
        <v>8275</v>
      </c>
    </row>
    <row r="852" spans="1:28">
      <c r="A852" s="241">
        <v>45967</v>
      </c>
      <c r="B852" t="s">
        <v>9422</v>
      </c>
      <c r="C852" t="s">
        <v>7883</v>
      </c>
      <c r="D852" t="s">
        <v>7884</v>
      </c>
      <c r="E852" t="s">
        <v>7885</v>
      </c>
      <c r="F852">
        <v>6</v>
      </c>
      <c r="G852">
        <v>3025.21</v>
      </c>
      <c r="H852">
        <v>0</v>
      </c>
      <c r="I852" s="165">
        <v>18151.259999999998</v>
      </c>
      <c r="J852" t="s">
        <v>8166</v>
      </c>
      <c r="K852">
        <v>1</v>
      </c>
      <c r="L852">
        <v>126</v>
      </c>
      <c r="M852" t="s">
        <v>7744</v>
      </c>
      <c r="N852" t="s">
        <v>7745</v>
      </c>
      <c r="O852" t="s">
        <v>7697</v>
      </c>
      <c r="P852" t="s">
        <v>7698</v>
      </c>
      <c r="Q852" t="s">
        <v>8243</v>
      </c>
      <c r="R852">
        <v>925</v>
      </c>
      <c r="S852" t="s">
        <v>9296</v>
      </c>
      <c r="T852" t="s">
        <v>7715</v>
      </c>
      <c r="U852">
        <v>1</v>
      </c>
      <c r="V852">
        <v>6</v>
      </c>
      <c r="W852" t="s">
        <v>7702</v>
      </c>
      <c r="X852" t="s">
        <v>1316</v>
      </c>
      <c r="Y852" t="s">
        <v>7703</v>
      </c>
      <c r="Z852" t="s">
        <v>9423</v>
      </c>
      <c r="AA852" t="s">
        <v>8245</v>
      </c>
      <c r="AB852" t="s">
        <v>9424</v>
      </c>
    </row>
    <row r="853" spans="1:28">
      <c r="A853" s="241">
        <v>45967</v>
      </c>
      <c r="B853" t="s">
        <v>9422</v>
      </c>
      <c r="C853" t="s">
        <v>7886</v>
      </c>
      <c r="D853" t="s">
        <v>7887</v>
      </c>
      <c r="E853" t="s">
        <v>7888</v>
      </c>
      <c r="F853">
        <v>6</v>
      </c>
      <c r="G853">
        <v>3025.21</v>
      </c>
      <c r="H853">
        <v>0</v>
      </c>
      <c r="I853" s="165">
        <v>18151.259999999998</v>
      </c>
      <c r="J853" t="s">
        <v>8166</v>
      </c>
      <c r="K853">
        <v>1</v>
      </c>
      <c r="L853">
        <v>126</v>
      </c>
      <c r="M853" t="s">
        <v>7744</v>
      </c>
      <c r="N853" t="s">
        <v>7745</v>
      </c>
      <c r="O853" t="s">
        <v>7697</v>
      </c>
      <c r="P853" t="s">
        <v>7698</v>
      </c>
      <c r="Q853" t="s">
        <v>8243</v>
      </c>
      <c r="R853">
        <v>925</v>
      </c>
      <c r="S853" t="s">
        <v>9296</v>
      </c>
      <c r="T853" t="s">
        <v>7715</v>
      </c>
      <c r="U853">
        <v>1</v>
      </c>
      <c r="V853">
        <v>6</v>
      </c>
      <c r="W853" t="s">
        <v>7702</v>
      </c>
      <c r="X853" t="s">
        <v>1316</v>
      </c>
      <c r="Y853" t="s">
        <v>7703</v>
      </c>
      <c r="Z853" t="s">
        <v>9423</v>
      </c>
      <c r="AA853" t="s">
        <v>8245</v>
      </c>
      <c r="AB853" t="s">
        <v>9424</v>
      </c>
    </row>
    <row r="854" spans="1:28">
      <c r="A854" s="241">
        <v>45967</v>
      </c>
      <c r="B854" t="s">
        <v>9422</v>
      </c>
      <c r="C854" t="s">
        <v>7787</v>
      </c>
      <c r="D854" t="s">
        <v>7788</v>
      </c>
      <c r="E854" t="s">
        <v>7789</v>
      </c>
      <c r="F854">
        <v>6</v>
      </c>
      <c r="G854">
        <v>3025.21</v>
      </c>
      <c r="H854">
        <v>0</v>
      </c>
      <c r="I854" s="165">
        <v>18151.259999999998</v>
      </c>
      <c r="J854" t="s">
        <v>8166</v>
      </c>
      <c r="K854">
        <v>1</v>
      </c>
      <c r="L854">
        <v>126</v>
      </c>
      <c r="M854" t="s">
        <v>7744</v>
      </c>
      <c r="N854" t="s">
        <v>7745</v>
      </c>
      <c r="O854" t="s">
        <v>7697</v>
      </c>
      <c r="P854" t="s">
        <v>7698</v>
      </c>
      <c r="Q854" t="s">
        <v>8243</v>
      </c>
      <c r="R854">
        <v>925</v>
      </c>
      <c r="S854" t="s">
        <v>9296</v>
      </c>
      <c r="T854" t="s">
        <v>7715</v>
      </c>
      <c r="U854">
        <v>1</v>
      </c>
      <c r="V854">
        <v>6</v>
      </c>
      <c r="W854" t="s">
        <v>7702</v>
      </c>
      <c r="X854" t="s">
        <v>1316</v>
      </c>
      <c r="Y854" t="s">
        <v>7703</v>
      </c>
      <c r="Z854" t="s">
        <v>9423</v>
      </c>
      <c r="AA854" t="s">
        <v>8245</v>
      </c>
      <c r="AB854" t="s">
        <v>9424</v>
      </c>
    </row>
    <row r="855" spans="1:28">
      <c r="A855" s="241">
        <v>45967</v>
      </c>
      <c r="B855" t="s">
        <v>9422</v>
      </c>
      <c r="C855" t="s">
        <v>7934</v>
      </c>
      <c r="D855" t="s">
        <v>7935</v>
      </c>
      <c r="E855" t="s">
        <v>7936</v>
      </c>
      <c r="F855">
        <v>10</v>
      </c>
      <c r="G855">
        <v>2475</v>
      </c>
      <c r="H855">
        <v>0</v>
      </c>
      <c r="I855" s="165">
        <v>24750</v>
      </c>
      <c r="J855" t="s">
        <v>8166</v>
      </c>
      <c r="K855">
        <v>1</v>
      </c>
      <c r="L855">
        <v>126</v>
      </c>
      <c r="M855" t="s">
        <v>7744</v>
      </c>
      <c r="N855" t="s">
        <v>7745</v>
      </c>
      <c r="O855" t="s">
        <v>7697</v>
      </c>
      <c r="P855" t="s">
        <v>7698</v>
      </c>
      <c r="Q855" t="s">
        <v>8243</v>
      </c>
      <c r="R855">
        <v>925</v>
      </c>
      <c r="S855" t="s">
        <v>9296</v>
      </c>
      <c r="T855" t="s">
        <v>7715</v>
      </c>
      <c r="U855">
        <v>1</v>
      </c>
      <c r="V855">
        <v>10</v>
      </c>
      <c r="W855" t="s">
        <v>7702</v>
      </c>
      <c r="X855" t="s">
        <v>1316</v>
      </c>
      <c r="Y855" t="s">
        <v>7703</v>
      </c>
      <c r="Z855" t="s">
        <v>9423</v>
      </c>
      <c r="AA855" t="s">
        <v>8245</v>
      </c>
      <c r="AB855" t="s">
        <v>9424</v>
      </c>
    </row>
    <row r="856" spans="1:28">
      <c r="A856" s="241">
        <v>45967</v>
      </c>
      <c r="B856" t="s">
        <v>9425</v>
      </c>
      <c r="C856" t="s">
        <v>7969</v>
      </c>
      <c r="D856" t="s">
        <v>7970</v>
      </c>
      <c r="E856" t="s">
        <v>7971</v>
      </c>
      <c r="F856">
        <v>6</v>
      </c>
      <c r="G856">
        <v>977</v>
      </c>
      <c r="H856">
        <v>0</v>
      </c>
      <c r="I856" s="165">
        <v>5862</v>
      </c>
      <c r="J856" t="s">
        <v>7694</v>
      </c>
      <c r="K856">
        <v>1</v>
      </c>
      <c r="L856">
        <v>213</v>
      </c>
      <c r="M856" t="s">
        <v>7695</v>
      </c>
      <c r="N856" t="s">
        <v>7696</v>
      </c>
      <c r="O856" t="s">
        <v>7697</v>
      </c>
      <c r="P856" t="s">
        <v>7698</v>
      </c>
      <c r="Q856" t="s">
        <v>7890</v>
      </c>
      <c r="R856">
        <v>706</v>
      </c>
      <c r="S856" t="s">
        <v>9296</v>
      </c>
      <c r="T856" t="s">
        <v>7715</v>
      </c>
      <c r="U856">
        <v>1</v>
      </c>
      <c r="V856">
        <v>6</v>
      </c>
      <c r="W856" t="s">
        <v>7702</v>
      </c>
      <c r="X856" t="s">
        <v>1314</v>
      </c>
      <c r="Y856" t="s">
        <v>7703</v>
      </c>
      <c r="Z856" t="s">
        <v>9426</v>
      </c>
      <c r="AA856" t="s">
        <v>7705</v>
      </c>
      <c r="AB856" t="s">
        <v>9427</v>
      </c>
    </row>
    <row r="857" spans="1:28">
      <c r="A857" s="241">
        <v>45967</v>
      </c>
      <c r="B857" t="s">
        <v>9425</v>
      </c>
      <c r="C857" t="s">
        <v>7708</v>
      </c>
      <c r="D857" t="s">
        <v>7709</v>
      </c>
      <c r="E857" t="s">
        <v>7710</v>
      </c>
      <c r="F857">
        <v>6</v>
      </c>
      <c r="G857">
        <v>1120</v>
      </c>
      <c r="H857">
        <v>0</v>
      </c>
      <c r="I857" s="165">
        <v>6720</v>
      </c>
      <c r="J857" t="s">
        <v>7694</v>
      </c>
      <c r="K857">
        <v>1</v>
      </c>
      <c r="L857">
        <v>213</v>
      </c>
      <c r="M857" t="s">
        <v>7695</v>
      </c>
      <c r="N857" t="s">
        <v>7696</v>
      </c>
      <c r="O857" t="s">
        <v>7697</v>
      </c>
      <c r="P857" t="s">
        <v>7698</v>
      </c>
      <c r="Q857" t="s">
        <v>7890</v>
      </c>
      <c r="R857">
        <v>706</v>
      </c>
      <c r="S857" t="s">
        <v>9296</v>
      </c>
      <c r="T857" t="s">
        <v>7715</v>
      </c>
      <c r="U857">
        <v>1</v>
      </c>
      <c r="V857">
        <v>6</v>
      </c>
      <c r="W857" t="s">
        <v>7702</v>
      </c>
      <c r="X857" t="s">
        <v>1314</v>
      </c>
      <c r="Y857" t="s">
        <v>7703</v>
      </c>
      <c r="Z857" t="s">
        <v>9426</v>
      </c>
      <c r="AA857" t="s">
        <v>7705</v>
      </c>
      <c r="AB857" t="s">
        <v>9427</v>
      </c>
    </row>
    <row r="858" spans="1:28">
      <c r="A858" s="241">
        <v>45967</v>
      </c>
      <c r="B858" t="s">
        <v>9428</v>
      </c>
      <c r="C858" t="s">
        <v>7720</v>
      </c>
      <c r="D858" t="s">
        <v>7721</v>
      </c>
      <c r="E858" t="s">
        <v>7722</v>
      </c>
      <c r="F858">
        <v>3</v>
      </c>
      <c r="G858">
        <v>11900</v>
      </c>
      <c r="H858">
        <v>1071</v>
      </c>
      <c r="I858" s="165">
        <v>34629</v>
      </c>
      <c r="J858" t="s">
        <v>7757</v>
      </c>
      <c r="K858">
        <v>1</v>
      </c>
      <c r="L858">
        <v>125</v>
      </c>
      <c r="M858" t="s">
        <v>7724</v>
      </c>
      <c r="N858" t="s">
        <v>7713</v>
      </c>
      <c r="O858" t="s">
        <v>7697</v>
      </c>
      <c r="P858" t="s">
        <v>7698</v>
      </c>
      <c r="Q858" t="s">
        <v>7768</v>
      </c>
      <c r="R858">
        <v>115</v>
      </c>
      <c r="S858" t="s">
        <v>9296</v>
      </c>
      <c r="T858" t="s">
        <v>7726</v>
      </c>
      <c r="U858">
        <v>1</v>
      </c>
      <c r="V858">
        <v>3</v>
      </c>
      <c r="W858" t="s">
        <v>7702</v>
      </c>
      <c r="X858" t="s">
        <v>1206</v>
      </c>
      <c r="Y858" t="s">
        <v>7703</v>
      </c>
      <c r="Z858" t="s">
        <v>9429</v>
      </c>
      <c r="AA858" t="s">
        <v>7772</v>
      </c>
      <c r="AB858" t="s">
        <v>9430</v>
      </c>
    </row>
    <row r="859" spans="1:28">
      <c r="A859" s="241">
        <v>45967</v>
      </c>
      <c r="B859" t="s">
        <v>9431</v>
      </c>
      <c r="C859" t="s">
        <v>8268</v>
      </c>
      <c r="D859" t="s">
        <v>8269</v>
      </c>
      <c r="E859" t="s">
        <v>8270</v>
      </c>
      <c r="F859">
        <v>12</v>
      </c>
      <c r="G859">
        <v>864</v>
      </c>
      <c r="H859">
        <v>0</v>
      </c>
      <c r="I859" s="165">
        <v>10368</v>
      </c>
      <c r="J859" t="s">
        <v>7743</v>
      </c>
      <c r="K859">
        <v>1</v>
      </c>
      <c r="L859">
        <v>126</v>
      </c>
      <c r="M859" t="s">
        <v>7744</v>
      </c>
      <c r="N859" t="s">
        <v>7745</v>
      </c>
      <c r="O859" t="s">
        <v>7697</v>
      </c>
      <c r="P859" t="s">
        <v>7698</v>
      </c>
      <c r="Q859" t="s">
        <v>8006</v>
      </c>
      <c r="R859">
        <v>946</v>
      </c>
      <c r="S859" t="s">
        <v>9296</v>
      </c>
      <c r="T859" t="s">
        <v>7701</v>
      </c>
      <c r="U859">
        <v>1</v>
      </c>
      <c r="V859">
        <v>12</v>
      </c>
      <c r="W859" t="s">
        <v>7702</v>
      </c>
      <c r="X859" t="s">
        <v>956</v>
      </c>
      <c r="Y859" t="s">
        <v>7703</v>
      </c>
      <c r="Z859" t="s">
        <v>9432</v>
      </c>
      <c r="AA859" t="s">
        <v>8008</v>
      </c>
      <c r="AB859" t="s">
        <v>956</v>
      </c>
    </row>
    <row r="860" spans="1:28">
      <c r="A860" s="241">
        <v>45967</v>
      </c>
      <c r="B860" t="s">
        <v>9431</v>
      </c>
      <c r="C860" t="s">
        <v>7934</v>
      </c>
      <c r="D860" t="s">
        <v>7935</v>
      </c>
      <c r="E860" t="s">
        <v>7936</v>
      </c>
      <c r="F860">
        <v>1</v>
      </c>
      <c r="G860">
        <v>2475</v>
      </c>
      <c r="H860">
        <v>0</v>
      </c>
      <c r="I860" s="165">
        <v>2475</v>
      </c>
      <c r="J860" t="s">
        <v>7743</v>
      </c>
      <c r="K860">
        <v>1</v>
      </c>
      <c r="L860">
        <v>126</v>
      </c>
      <c r="M860" t="s">
        <v>7744</v>
      </c>
      <c r="N860" t="s">
        <v>7745</v>
      </c>
      <c r="O860" t="s">
        <v>7697</v>
      </c>
      <c r="P860" t="s">
        <v>7698</v>
      </c>
      <c r="Q860" t="s">
        <v>8006</v>
      </c>
      <c r="R860">
        <v>946</v>
      </c>
      <c r="S860" t="s">
        <v>9296</v>
      </c>
      <c r="T860" t="s">
        <v>7715</v>
      </c>
      <c r="U860">
        <v>1</v>
      </c>
      <c r="V860">
        <v>1</v>
      </c>
      <c r="W860" t="s">
        <v>7702</v>
      </c>
      <c r="X860" t="s">
        <v>956</v>
      </c>
      <c r="Y860" t="s">
        <v>7703</v>
      </c>
      <c r="Z860" t="s">
        <v>9432</v>
      </c>
      <c r="AA860" t="s">
        <v>8008</v>
      </c>
      <c r="AB860" t="s">
        <v>956</v>
      </c>
    </row>
    <row r="861" spans="1:28">
      <c r="A861" s="241">
        <v>45967</v>
      </c>
      <c r="B861" t="s">
        <v>9433</v>
      </c>
      <c r="C861" t="s">
        <v>7787</v>
      </c>
      <c r="D861" t="s">
        <v>7788</v>
      </c>
      <c r="E861" t="s">
        <v>7789</v>
      </c>
      <c r="F861">
        <v>5</v>
      </c>
      <c r="G861">
        <v>3025.21</v>
      </c>
      <c r="H861">
        <v>0</v>
      </c>
      <c r="I861" s="165">
        <v>15126.05</v>
      </c>
      <c r="J861" t="s">
        <v>7743</v>
      </c>
      <c r="K861">
        <v>1</v>
      </c>
      <c r="L861">
        <v>126</v>
      </c>
      <c r="M861" t="s">
        <v>7744</v>
      </c>
      <c r="N861" t="s">
        <v>7745</v>
      </c>
      <c r="O861" t="s">
        <v>7697</v>
      </c>
      <c r="P861" t="s">
        <v>7698</v>
      </c>
      <c r="Q861" t="s">
        <v>8006</v>
      </c>
      <c r="R861">
        <v>946</v>
      </c>
      <c r="S861" t="s">
        <v>9296</v>
      </c>
      <c r="T861" t="s">
        <v>7715</v>
      </c>
      <c r="U861">
        <v>1</v>
      </c>
      <c r="V861">
        <v>5</v>
      </c>
      <c r="W861" t="s">
        <v>7702</v>
      </c>
      <c r="X861" t="s">
        <v>930</v>
      </c>
      <c r="Y861" t="s">
        <v>7703</v>
      </c>
      <c r="Z861" t="s">
        <v>9434</v>
      </c>
      <c r="AA861" t="s">
        <v>8008</v>
      </c>
      <c r="AB861" t="s">
        <v>8443</v>
      </c>
    </row>
    <row r="862" spans="1:28">
      <c r="A862" s="241">
        <v>45967</v>
      </c>
      <c r="B862" t="s">
        <v>9433</v>
      </c>
      <c r="C862" t="s">
        <v>7886</v>
      </c>
      <c r="D862" t="s">
        <v>7887</v>
      </c>
      <c r="E862" t="s">
        <v>7888</v>
      </c>
      <c r="F862">
        <v>5</v>
      </c>
      <c r="G862">
        <v>3025.21</v>
      </c>
      <c r="H862">
        <v>0</v>
      </c>
      <c r="I862" s="165">
        <v>15126.05</v>
      </c>
      <c r="J862" t="s">
        <v>7743</v>
      </c>
      <c r="K862">
        <v>1</v>
      </c>
      <c r="L862">
        <v>126</v>
      </c>
      <c r="M862" t="s">
        <v>7744</v>
      </c>
      <c r="N862" t="s">
        <v>7745</v>
      </c>
      <c r="O862" t="s">
        <v>7697</v>
      </c>
      <c r="P862" t="s">
        <v>7698</v>
      </c>
      <c r="Q862" t="s">
        <v>8006</v>
      </c>
      <c r="R862">
        <v>946</v>
      </c>
      <c r="S862" t="s">
        <v>9296</v>
      </c>
      <c r="T862" t="s">
        <v>7715</v>
      </c>
      <c r="U862">
        <v>1</v>
      </c>
      <c r="V862">
        <v>5</v>
      </c>
      <c r="W862" t="s">
        <v>7702</v>
      </c>
      <c r="X862" t="s">
        <v>930</v>
      </c>
      <c r="Y862" t="s">
        <v>7703</v>
      </c>
      <c r="Z862" t="s">
        <v>9434</v>
      </c>
      <c r="AA862" t="s">
        <v>8008</v>
      </c>
      <c r="AB862" t="s">
        <v>8443</v>
      </c>
    </row>
    <row r="863" spans="1:28">
      <c r="A863" s="241">
        <v>45967</v>
      </c>
      <c r="B863" t="s">
        <v>9435</v>
      </c>
      <c r="C863" t="s">
        <v>7730</v>
      </c>
      <c r="D863" t="s">
        <v>7731</v>
      </c>
      <c r="E863" t="s">
        <v>7732</v>
      </c>
      <c r="F863">
        <v>2</v>
      </c>
      <c r="G863">
        <v>8991.6</v>
      </c>
      <c r="H863">
        <v>899.16</v>
      </c>
      <c r="I863" s="165">
        <v>17084.04</v>
      </c>
      <c r="J863" t="s">
        <v>7743</v>
      </c>
      <c r="K863">
        <v>1</v>
      </c>
      <c r="L863">
        <v>126</v>
      </c>
      <c r="M863" t="s">
        <v>7744</v>
      </c>
      <c r="N863" t="s">
        <v>7745</v>
      </c>
      <c r="O863" t="s">
        <v>7697</v>
      </c>
      <c r="P863" t="s">
        <v>7698</v>
      </c>
      <c r="Q863" t="s">
        <v>8006</v>
      </c>
      <c r="R863">
        <v>946</v>
      </c>
      <c r="S863" t="s">
        <v>9296</v>
      </c>
      <c r="T863" t="s">
        <v>7715</v>
      </c>
      <c r="U863">
        <v>1</v>
      </c>
      <c r="V863">
        <v>2</v>
      </c>
      <c r="W863" t="s">
        <v>7702</v>
      </c>
      <c r="X863" t="s">
        <v>892</v>
      </c>
      <c r="Y863" t="s">
        <v>7703</v>
      </c>
      <c r="Z863" t="s">
        <v>9436</v>
      </c>
      <c r="AA863" t="s">
        <v>8008</v>
      </c>
      <c r="AB863" t="s">
        <v>9437</v>
      </c>
    </row>
    <row r="864" spans="1:28">
      <c r="A864" s="241">
        <v>45967</v>
      </c>
      <c r="B864" t="s">
        <v>9438</v>
      </c>
      <c r="C864" t="s">
        <v>7886</v>
      </c>
      <c r="D864" t="s">
        <v>7887</v>
      </c>
      <c r="E864" t="s">
        <v>7888</v>
      </c>
      <c r="F864">
        <v>2</v>
      </c>
      <c r="G864">
        <v>3025.21</v>
      </c>
      <c r="H864">
        <v>0</v>
      </c>
      <c r="I864" s="165">
        <v>6050.42</v>
      </c>
      <c r="J864" t="s">
        <v>7743</v>
      </c>
      <c r="K864">
        <v>1</v>
      </c>
      <c r="L864">
        <v>126</v>
      </c>
      <c r="M864" t="s">
        <v>7744</v>
      </c>
      <c r="N864" t="s">
        <v>7745</v>
      </c>
      <c r="O864" t="s">
        <v>7697</v>
      </c>
      <c r="P864" t="s">
        <v>7698</v>
      </c>
      <c r="Q864" t="s">
        <v>8006</v>
      </c>
      <c r="R864">
        <v>946</v>
      </c>
      <c r="S864" t="s">
        <v>9296</v>
      </c>
      <c r="T864" t="s">
        <v>7715</v>
      </c>
      <c r="U864">
        <v>1</v>
      </c>
      <c r="V864">
        <v>2</v>
      </c>
      <c r="W864" t="s">
        <v>7702</v>
      </c>
      <c r="X864" t="s">
        <v>850</v>
      </c>
      <c r="Y864" t="s">
        <v>7703</v>
      </c>
      <c r="Z864" t="s">
        <v>9439</v>
      </c>
      <c r="AA864" t="s">
        <v>8008</v>
      </c>
      <c r="AB864" t="s">
        <v>9440</v>
      </c>
    </row>
    <row r="865" spans="1:28">
      <c r="A865" s="241">
        <v>45967</v>
      </c>
      <c r="B865" t="s">
        <v>9438</v>
      </c>
      <c r="C865" t="s">
        <v>7787</v>
      </c>
      <c r="D865" t="s">
        <v>7788</v>
      </c>
      <c r="E865" t="s">
        <v>7789</v>
      </c>
      <c r="F865">
        <v>2</v>
      </c>
      <c r="G865">
        <v>3025.21</v>
      </c>
      <c r="H865">
        <v>0</v>
      </c>
      <c r="I865" s="165">
        <v>6050.42</v>
      </c>
      <c r="J865" t="s">
        <v>7743</v>
      </c>
      <c r="K865">
        <v>1</v>
      </c>
      <c r="L865">
        <v>126</v>
      </c>
      <c r="M865" t="s">
        <v>7744</v>
      </c>
      <c r="N865" t="s">
        <v>7745</v>
      </c>
      <c r="O865" t="s">
        <v>7697</v>
      </c>
      <c r="P865" t="s">
        <v>7698</v>
      </c>
      <c r="Q865" t="s">
        <v>8006</v>
      </c>
      <c r="R865">
        <v>946</v>
      </c>
      <c r="S865" t="s">
        <v>9296</v>
      </c>
      <c r="T865" t="s">
        <v>7715</v>
      </c>
      <c r="U865">
        <v>1</v>
      </c>
      <c r="V865">
        <v>2</v>
      </c>
      <c r="W865" t="s">
        <v>7702</v>
      </c>
      <c r="X865" t="s">
        <v>850</v>
      </c>
      <c r="Y865" t="s">
        <v>7703</v>
      </c>
      <c r="Z865" t="s">
        <v>9439</v>
      </c>
      <c r="AA865" t="s">
        <v>8008</v>
      </c>
      <c r="AB865" t="s">
        <v>9440</v>
      </c>
    </row>
    <row r="866" spans="1:28">
      <c r="A866" s="241">
        <v>45967</v>
      </c>
      <c r="B866" t="s">
        <v>9441</v>
      </c>
      <c r="C866" t="s">
        <v>8411</v>
      </c>
      <c r="D866" t="s">
        <v>8412</v>
      </c>
      <c r="E866" t="s">
        <v>8413</v>
      </c>
      <c r="F866">
        <v>6</v>
      </c>
      <c r="G866">
        <v>2227</v>
      </c>
      <c r="H866">
        <v>0</v>
      </c>
      <c r="I866" s="165">
        <v>13362</v>
      </c>
      <c r="J866" t="s">
        <v>7723</v>
      </c>
      <c r="K866">
        <v>1</v>
      </c>
      <c r="L866">
        <v>125</v>
      </c>
      <c r="M866" t="s">
        <v>7724</v>
      </c>
      <c r="N866" t="s">
        <v>7713</v>
      </c>
      <c r="O866" t="s">
        <v>7697</v>
      </c>
      <c r="P866" t="s">
        <v>7698</v>
      </c>
      <c r="Q866" t="s">
        <v>8106</v>
      </c>
      <c r="R866">
        <v>103</v>
      </c>
      <c r="S866" t="s">
        <v>9296</v>
      </c>
      <c r="T866" t="s">
        <v>7769</v>
      </c>
      <c r="U866">
        <v>1</v>
      </c>
      <c r="V866">
        <v>6</v>
      </c>
      <c r="W866" t="s">
        <v>7702</v>
      </c>
      <c r="X866" t="s">
        <v>1064</v>
      </c>
      <c r="Y866" t="s">
        <v>7703</v>
      </c>
      <c r="Z866" t="s">
        <v>9442</v>
      </c>
      <c r="AA866" t="s">
        <v>8108</v>
      </c>
      <c r="AB866" t="s">
        <v>9443</v>
      </c>
    </row>
    <row r="867" spans="1:28">
      <c r="A867" s="241">
        <v>45967</v>
      </c>
      <c r="B867" t="s">
        <v>9441</v>
      </c>
      <c r="C867" t="s">
        <v>7906</v>
      </c>
      <c r="D867" t="s">
        <v>7907</v>
      </c>
      <c r="E867" t="s">
        <v>7908</v>
      </c>
      <c r="F867">
        <v>6</v>
      </c>
      <c r="G867">
        <v>715</v>
      </c>
      <c r="H867">
        <v>0</v>
      </c>
      <c r="I867" s="165">
        <v>4290</v>
      </c>
      <c r="J867" t="s">
        <v>7723</v>
      </c>
      <c r="K867">
        <v>1</v>
      </c>
      <c r="L867">
        <v>125</v>
      </c>
      <c r="M867" t="s">
        <v>7724</v>
      </c>
      <c r="N867" t="s">
        <v>7713</v>
      </c>
      <c r="O867" t="s">
        <v>7697</v>
      </c>
      <c r="P867" t="s">
        <v>7698</v>
      </c>
      <c r="Q867" t="s">
        <v>8106</v>
      </c>
      <c r="R867">
        <v>103</v>
      </c>
      <c r="S867" t="s">
        <v>9296</v>
      </c>
      <c r="T867" t="s">
        <v>7701</v>
      </c>
      <c r="U867">
        <v>1</v>
      </c>
      <c r="V867">
        <v>6</v>
      </c>
      <c r="W867" t="s">
        <v>7702</v>
      </c>
      <c r="X867" t="s">
        <v>1064</v>
      </c>
      <c r="Y867" t="s">
        <v>7703</v>
      </c>
      <c r="Z867" t="s">
        <v>9442</v>
      </c>
      <c r="AA867" t="s">
        <v>8108</v>
      </c>
      <c r="AB867" t="s">
        <v>9443</v>
      </c>
    </row>
    <row r="868" spans="1:28">
      <c r="A868" s="241">
        <v>45967</v>
      </c>
      <c r="B868" t="s">
        <v>9441</v>
      </c>
      <c r="C868" t="s">
        <v>7880</v>
      </c>
      <c r="D868" t="s">
        <v>7881</v>
      </c>
      <c r="E868" t="s">
        <v>7882</v>
      </c>
      <c r="F868">
        <v>10</v>
      </c>
      <c r="G868">
        <v>1543</v>
      </c>
      <c r="H868">
        <v>0</v>
      </c>
      <c r="I868" s="165">
        <v>15430</v>
      </c>
      <c r="J868" t="s">
        <v>7723</v>
      </c>
      <c r="K868">
        <v>1</v>
      </c>
      <c r="L868">
        <v>125</v>
      </c>
      <c r="M868" t="s">
        <v>7724</v>
      </c>
      <c r="N868" t="s">
        <v>7713</v>
      </c>
      <c r="O868" t="s">
        <v>7697</v>
      </c>
      <c r="P868" t="s">
        <v>7698</v>
      </c>
      <c r="Q868" t="s">
        <v>8106</v>
      </c>
      <c r="R868">
        <v>103</v>
      </c>
      <c r="S868" t="s">
        <v>9296</v>
      </c>
      <c r="T868" t="s">
        <v>7701</v>
      </c>
      <c r="U868">
        <v>1</v>
      </c>
      <c r="V868">
        <v>10</v>
      </c>
      <c r="W868" t="s">
        <v>7702</v>
      </c>
      <c r="X868" t="s">
        <v>1064</v>
      </c>
      <c r="Y868" t="s">
        <v>7703</v>
      </c>
      <c r="Z868" t="s">
        <v>9442</v>
      </c>
      <c r="AA868" t="s">
        <v>8108</v>
      </c>
      <c r="AB868" t="s">
        <v>9443</v>
      </c>
    </row>
    <row r="869" spans="1:28">
      <c r="A869" s="241">
        <v>45967</v>
      </c>
      <c r="B869" t="s">
        <v>9441</v>
      </c>
      <c r="C869" t="s">
        <v>7800</v>
      </c>
      <c r="D869" t="s">
        <v>7801</v>
      </c>
      <c r="E869" t="s">
        <v>7802</v>
      </c>
      <c r="F869">
        <v>12</v>
      </c>
      <c r="G869">
        <v>1092.44</v>
      </c>
      <c r="H869">
        <v>0</v>
      </c>
      <c r="I869" s="165">
        <v>13109.28</v>
      </c>
      <c r="J869" t="s">
        <v>7723</v>
      </c>
      <c r="K869">
        <v>1</v>
      </c>
      <c r="L869">
        <v>125</v>
      </c>
      <c r="M869" t="s">
        <v>7724</v>
      </c>
      <c r="N869" t="s">
        <v>7713</v>
      </c>
      <c r="O869" t="s">
        <v>7697</v>
      </c>
      <c r="P869" t="s">
        <v>7698</v>
      </c>
      <c r="Q869" t="s">
        <v>8106</v>
      </c>
      <c r="R869">
        <v>103</v>
      </c>
      <c r="S869" t="s">
        <v>9296</v>
      </c>
      <c r="T869" t="s">
        <v>7701</v>
      </c>
      <c r="U869">
        <v>1</v>
      </c>
      <c r="V869">
        <v>12</v>
      </c>
      <c r="W869" t="s">
        <v>7702</v>
      </c>
      <c r="X869" t="s">
        <v>1064</v>
      </c>
      <c r="Y869" t="s">
        <v>7703</v>
      </c>
      <c r="Z869" t="s">
        <v>9442</v>
      </c>
      <c r="AA869" t="s">
        <v>8108</v>
      </c>
      <c r="AB869" t="s">
        <v>9443</v>
      </c>
    </row>
    <row r="870" spans="1:28">
      <c r="A870" s="241">
        <v>45967</v>
      </c>
      <c r="B870" t="s">
        <v>9441</v>
      </c>
      <c r="C870" t="s">
        <v>8097</v>
      </c>
      <c r="D870" t="s">
        <v>8098</v>
      </c>
      <c r="E870" t="s">
        <v>8099</v>
      </c>
      <c r="F870">
        <v>6</v>
      </c>
      <c r="G870">
        <v>2227</v>
      </c>
      <c r="H870">
        <v>0</v>
      </c>
      <c r="I870" s="165">
        <v>13362</v>
      </c>
      <c r="J870" t="s">
        <v>7723</v>
      </c>
      <c r="K870">
        <v>1</v>
      </c>
      <c r="L870">
        <v>125</v>
      </c>
      <c r="M870" t="s">
        <v>7724</v>
      </c>
      <c r="N870" t="s">
        <v>7713</v>
      </c>
      <c r="O870" t="s">
        <v>7697</v>
      </c>
      <c r="P870" t="s">
        <v>7698</v>
      </c>
      <c r="Q870" t="s">
        <v>8106</v>
      </c>
      <c r="R870">
        <v>103</v>
      </c>
      <c r="S870" t="s">
        <v>9296</v>
      </c>
      <c r="T870" t="s">
        <v>7769</v>
      </c>
      <c r="U870">
        <v>1</v>
      </c>
      <c r="V870">
        <v>6</v>
      </c>
      <c r="W870" t="s">
        <v>7702</v>
      </c>
      <c r="X870" t="s">
        <v>1064</v>
      </c>
      <c r="Y870" t="s">
        <v>7703</v>
      </c>
      <c r="Z870" t="s">
        <v>9442</v>
      </c>
      <c r="AA870" t="s">
        <v>8108</v>
      </c>
      <c r="AB870" t="s">
        <v>9443</v>
      </c>
    </row>
    <row r="871" spans="1:28">
      <c r="A871" s="241">
        <v>45967</v>
      </c>
      <c r="B871" t="s">
        <v>9444</v>
      </c>
      <c r="C871" t="s">
        <v>7848</v>
      </c>
      <c r="D871" t="s">
        <v>7849</v>
      </c>
      <c r="E871" t="s">
        <v>7850</v>
      </c>
      <c r="F871">
        <v>4</v>
      </c>
      <c r="G871">
        <v>1260.5</v>
      </c>
      <c r="H871">
        <v>0</v>
      </c>
      <c r="I871" s="165">
        <v>5042</v>
      </c>
      <c r="J871" t="s">
        <v>8271</v>
      </c>
      <c r="K871">
        <v>1</v>
      </c>
      <c r="L871">
        <v>2</v>
      </c>
      <c r="M871" t="s">
        <v>8054</v>
      </c>
      <c r="N871" t="s">
        <v>7745</v>
      </c>
      <c r="O871" t="s">
        <v>7697</v>
      </c>
      <c r="P871" t="s">
        <v>7698</v>
      </c>
      <c r="Q871" t="s">
        <v>8378</v>
      </c>
      <c r="R871">
        <v>936</v>
      </c>
      <c r="S871" t="s">
        <v>9296</v>
      </c>
      <c r="T871" t="s">
        <v>7701</v>
      </c>
      <c r="U871">
        <v>1</v>
      </c>
      <c r="V871">
        <v>4</v>
      </c>
      <c r="W871" t="s">
        <v>7702</v>
      </c>
      <c r="X871" t="s">
        <v>9445</v>
      </c>
      <c r="Y871" t="s">
        <v>7703</v>
      </c>
      <c r="Z871" t="s">
        <v>9446</v>
      </c>
      <c r="AA871" t="s">
        <v>8380</v>
      </c>
      <c r="AB871" t="s">
        <v>9447</v>
      </c>
    </row>
    <row r="872" spans="1:28">
      <c r="A872" s="241">
        <v>45967</v>
      </c>
      <c r="B872" t="s">
        <v>9448</v>
      </c>
      <c r="C872" t="s">
        <v>7730</v>
      </c>
      <c r="D872" t="s">
        <v>7731</v>
      </c>
      <c r="E872" t="s">
        <v>7732</v>
      </c>
      <c r="F872">
        <v>1</v>
      </c>
      <c r="G872">
        <v>8991.6</v>
      </c>
      <c r="H872">
        <v>449.58</v>
      </c>
      <c r="I872" s="165">
        <v>8542.02</v>
      </c>
      <c r="J872" t="s">
        <v>7743</v>
      </c>
      <c r="K872">
        <v>1</v>
      </c>
      <c r="L872">
        <v>126</v>
      </c>
      <c r="M872" t="s">
        <v>7744</v>
      </c>
      <c r="N872" t="s">
        <v>7745</v>
      </c>
      <c r="O872" t="s">
        <v>7697</v>
      </c>
      <c r="P872" t="s">
        <v>7698</v>
      </c>
      <c r="Q872" t="s">
        <v>8006</v>
      </c>
      <c r="R872">
        <v>946</v>
      </c>
      <c r="S872" t="s">
        <v>9296</v>
      </c>
      <c r="T872" t="s">
        <v>7715</v>
      </c>
      <c r="U872">
        <v>1</v>
      </c>
      <c r="V872">
        <v>1</v>
      </c>
      <c r="W872" t="s">
        <v>7702</v>
      </c>
      <c r="X872" t="s">
        <v>1086</v>
      </c>
      <c r="Y872" t="s">
        <v>7703</v>
      </c>
      <c r="Z872" t="s">
        <v>9449</v>
      </c>
      <c r="AA872" t="s">
        <v>8008</v>
      </c>
      <c r="AB872" t="s">
        <v>9450</v>
      </c>
    </row>
    <row r="873" spans="1:28">
      <c r="A873" s="241">
        <v>45967</v>
      </c>
      <c r="B873" t="s">
        <v>9451</v>
      </c>
      <c r="C873" t="s">
        <v>7979</v>
      </c>
      <c r="D873" t="s">
        <v>7980</v>
      </c>
      <c r="E873" t="s">
        <v>7981</v>
      </c>
      <c r="F873">
        <v>1</v>
      </c>
      <c r="G873">
        <v>2647.06</v>
      </c>
      <c r="H873">
        <v>0</v>
      </c>
      <c r="I873" s="165">
        <v>2647.06</v>
      </c>
      <c r="J873" t="s">
        <v>7851</v>
      </c>
      <c r="K873">
        <v>1</v>
      </c>
      <c r="L873">
        <v>126</v>
      </c>
      <c r="M873" t="s">
        <v>7744</v>
      </c>
      <c r="N873" t="s">
        <v>7745</v>
      </c>
      <c r="O873" t="s">
        <v>7697</v>
      </c>
      <c r="P873" t="s">
        <v>7698</v>
      </c>
      <c r="Q873" t="s">
        <v>7852</v>
      </c>
      <c r="R873">
        <v>932</v>
      </c>
      <c r="S873" t="s">
        <v>9296</v>
      </c>
      <c r="T873" t="s">
        <v>7715</v>
      </c>
      <c r="U873">
        <v>1</v>
      </c>
      <c r="V873">
        <v>1</v>
      </c>
      <c r="W873" t="s">
        <v>7702</v>
      </c>
      <c r="X873" t="s">
        <v>785</v>
      </c>
      <c r="Y873" t="s">
        <v>7703</v>
      </c>
      <c r="Z873" t="s">
        <v>9452</v>
      </c>
      <c r="AA873" t="s">
        <v>7854</v>
      </c>
      <c r="AB873" t="s">
        <v>9453</v>
      </c>
    </row>
    <row r="874" spans="1:28">
      <c r="A874" s="241">
        <v>45967</v>
      </c>
      <c r="B874" t="s">
        <v>9454</v>
      </c>
      <c r="C874" t="s">
        <v>8954</v>
      </c>
      <c r="D874" t="s">
        <v>8955</v>
      </c>
      <c r="E874" t="s">
        <v>8956</v>
      </c>
      <c r="F874">
        <v>5</v>
      </c>
      <c r="G874">
        <v>2615</v>
      </c>
      <c r="H874">
        <v>0</v>
      </c>
      <c r="I874" s="165">
        <v>13075</v>
      </c>
      <c r="J874" t="s">
        <v>7743</v>
      </c>
      <c r="K874">
        <v>1</v>
      </c>
      <c r="L874">
        <v>126</v>
      </c>
      <c r="M874" t="s">
        <v>7744</v>
      </c>
      <c r="N874" t="s">
        <v>7745</v>
      </c>
      <c r="O874" t="s">
        <v>7697</v>
      </c>
      <c r="P874" t="s">
        <v>7698</v>
      </c>
      <c r="Q874" t="s">
        <v>8006</v>
      </c>
      <c r="R874">
        <v>946</v>
      </c>
      <c r="S874" t="s">
        <v>9296</v>
      </c>
      <c r="T874" t="s">
        <v>7715</v>
      </c>
      <c r="U874">
        <v>1</v>
      </c>
      <c r="V874">
        <v>5</v>
      </c>
      <c r="W874" t="s">
        <v>7702</v>
      </c>
      <c r="X874" t="s">
        <v>1062</v>
      </c>
      <c r="Y874" t="s">
        <v>7703</v>
      </c>
      <c r="Z874" t="s">
        <v>9455</v>
      </c>
      <c r="AA874" t="s">
        <v>8008</v>
      </c>
      <c r="AB874" t="s">
        <v>9456</v>
      </c>
    </row>
    <row r="875" spans="1:28">
      <c r="A875" s="241">
        <v>45967</v>
      </c>
      <c r="B875" t="s">
        <v>9454</v>
      </c>
      <c r="C875" t="s">
        <v>7750</v>
      </c>
      <c r="D875" t="s">
        <v>7751</v>
      </c>
      <c r="E875" t="s">
        <v>7752</v>
      </c>
      <c r="F875">
        <v>1</v>
      </c>
      <c r="G875">
        <v>12000</v>
      </c>
      <c r="H875">
        <v>0</v>
      </c>
      <c r="I875" s="165">
        <v>12000</v>
      </c>
      <c r="J875" t="s">
        <v>7743</v>
      </c>
      <c r="K875">
        <v>1</v>
      </c>
      <c r="L875">
        <v>126</v>
      </c>
      <c r="M875" t="s">
        <v>7744</v>
      </c>
      <c r="N875" t="s">
        <v>7745</v>
      </c>
      <c r="O875" t="s">
        <v>7697</v>
      </c>
      <c r="P875" t="s">
        <v>7698</v>
      </c>
      <c r="Q875" t="s">
        <v>8006</v>
      </c>
      <c r="R875">
        <v>946</v>
      </c>
      <c r="S875" t="s">
        <v>9296</v>
      </c>
      <c r="T875" t="s">
        <v>7715</v>
      </c>
      <c r="U875">
        <v>1</v>
      </c>
      <c r="V875">
        <v>1</v>
      </c>
      <c r="W875" t="s">
        <v>7702</v>
      </c>
      <c r="X875" t="s">
        <v>1062</v>
      </c>
      <c r="Y875" t="s">
        <v>7703</v>
      </c>
      <c r="Z875" t="s">
        <v>9455</v>
      </c>
      <c r="AA875" t="s">
        <v>8008</v>
      </c>
      <c r="AB875" t="s">
        <v>9456</v>
      </c>
    </row>
    <row r="876" spans="1:28">
      <c r="A876" s="241">
        <v>45967</v>
      </c>
      <c r="B876" t="s">
        <v>9454</v>
      </c>
      <c r="C876" t="s">
        <v>7708</v>
      </c>
      <c r="D876" t="s">
        <v>7709</v>
      </c>
      <c r="E876" t="s">
        <v>7710</v>
      </c>
      <c r="F876">
        <v>10</v>
      </c>
      <c r="G876">
        <v>1120</v>
      </c>
      <c r="H876">
        <v>0</v>
      </c>
      <c r="I876" s="165">
        <v>11200</v>
      </c>
      <c r="J876" t="s">
        <v>7743</v>
      </c>
      <c r="K876">
        <v>1</v>
      </c>
      <c r="L876">
        <v>126</v>
      </c>
      <c r="M876" t="s">
        <v>7744</v>
      </c>
      <c r="N876" t="s">
        <v>7745</v>
      </c>
      <c r="O876" t="s">
        <v>7697</v>
      </c>
      <c r="P876" t="s">
        <v>7698</v>
      </c>
      <c r="Q876" t="s">
        <v>8006</v>
      </c>
      <c r="R876">
        <v>946</v>
      </c>
      <c r="S876" t="s">
        <v>9296</v>
      </c>
      <c r="T876" t="s">
        <v>7715</v>
      </c>
      <c r="U876">
        <v>1</v>
      </c>
      <c r="V876">
        <v>10</v>
      </c>
      <c r="W876" t="s">
        <v>7702</v>
      </c>
      <c r="X876" t="s">
        <v>1062</v>
      </c>
      <c r="Y876" t="s">
        <v>7703</v>
      </c>
      <c r="Z876" t="s">
        <v>9455</v>
      </c>
      <c r="AA876" t="s">
        <v>8008</v>
      </c>
      <c r="AB876" t="s">
        <v>9456</v>
      </c>
    </row>
    <row r="877" spans="1:28">
      <c r="A877" s="241">
        <v>45967</v>
      </c>
      <c r="B877" t="s">
        <v>9454</v>
      </c>
      <c r="C877" t="s">
        <v>7730</v>
      </c>
      <c r="D877" t="s">
        <v>7731</v>
      </c>
      <c r="E877" t="s">
        <v>7732</v>
      </c>
      <c r="F877">
        <v>1</v>
      </c>
      <c r="G877">
        <v>8991.6</v>
      </c>
      <c r="H877">
        <v>449.58</v>
      </c>
      <c r="I877" s="165">
        <v>8542.02</v>
      </c>
      <c r="J877" t="s">
        <v>7743</v>
      </c>
      <c r="K877">
        <v>1</v>
      </c>
      <c r="L877">
        <v>126</v>
      </c>
      <c r="M877" t="s">
        <v>7744</v>
      </c>
      <c r="N877" t="s">
        <v>7745</v>
      </c>
      <c r="O877" t="s">
        <v>7697</v>
      </c>
      <c r="P877" t="s">
        <v>7698</v>
      </c>
      <c r="Q877" t="s">
        <v>8006</v>
      </c>
      <c r="R877">
        <v>946</v>
      </c>
      <c r="S877" t="s">
        <v>9296</v>
      </c>
      <c r="T877" t="s">
        <v>7715</v>
      </c>
      <c r="U877">
        <v>1</v>
      </c>
      <c r="V877">
        <v>1</v>
      </c>
      <c r="W877" t="s">
        <v>7702</v>
      </c>
      <c r="X877" t="s">
        <v>1062</v>
      </c>
      <c r="Y877" t="s">
        <v>7703</v>
      </c>
      <c r="Z877" t="s">
        <v>9455</v>
      </c>
      <c r="AA877" t="s">
        <v>8008</v>
      </c>
      <c r="AB877" t="s">
        <v>9456</v>
      </c>
    </row>
    <row r="878" spans="1:28">
      <c r="A878" s="241">
        <v>45967</v>
      </c>
      <c r="B878" t="s">
        <v>9457</v>
      </c>
      <c r="C878" t="s">
        <v>8268</v>
      </c>
      <c r="D878" t="s">
        <v>8269</v>
      </c>
      <c r="E878" t="s">
        <v>8270</v>
      </c>
      <c r="F878">
        <v>12</v>
      </c>
      <c r="G878">
        <v>864</v>
      </c>
      <c r="H878">
        <v>0</v>
      </c>
      <c r="I878" s="165">
        <v>10368</v>
      </c>
      <c r="J878" t="s">
        <v>7851</v>
      </c>
      <c r="K878">
        <v>1</v>
      </c>
      <c r="L878">
        <v>126</v>
      </c>
      <c r="M878" t="s">
        <v>7744</v>
      </c>
      <c r="N878" t="s">
        <v>7745</v>
      </c>
      <c r="O878" t="s">
        <v>7697</v>
      </c>
      <c r="P878" t="s">
        <v>7698</v>
      </c>
      <c r="Q878" t="s">
        <v>7852</v>
      </c>
      <c r="R878">
        <v>932</v>
      </c>
      <c r="S878" t="s">
        <v>9296</v>
      </c>
      <c r="T878" t="s">
        <v>7701</v>
      </c>
      <c r="U878">
        <v>1</v>
      </c>
      <c r="V878">
        <v>12</v>
      </c>
      <c r="W878" t="s">
        <v>7702</v>
      </c>
      <c r="X878" t="s">
        <v>771</v>
      </c>
      <c r="Y878" t="s">
        <v>7703</v>
      </c>
      <c r="Z878" t="s">
        <v>9458</v>
      </c>
      <c r="AA878" t="s">
        <v>7854</v>
      </c>
      <c r="AB878" t="s">
        <v>9459</v>
      </c>
    </row>
    <row r="879" spans="1:28">
      <c r="A879" s="241">
        <v>45967</v>
      </c>
      <c r="B879" t="s">
        <v>9460</v>
      </c>
      <c r="C879" t="s">
        <v>7800</v>
      </c>
      <c r="D879" t="s">
        <v>7801</v>
      </c>
      <c r="E879" t="s">
        <v>7802</v>
      </c>
      <c r="F879">
        <v>12</v>
      </c>
      <c r="G879">
        <v>1092.44</v>
      </c>
      <c r="H879">
        <v>0</v>
      </c>
      <c r="I879" s="165">
        <v>13109.28</v>
      </c>
      <c r="J879" t="s">
        <v>7794</v>
      </c>
      <c r="K879">
        <v>1</v>
      </c>
      <c r="L879">
        <v>125</v>
      </c>
      <c r="M879" t="s">
        <v>7724</v>
      </c>
      <c r="N879" t="s">
        <v>7713</v>
      </c>
      <c r="O879" t="s">
        <v>7697</v>
      </c>
      <c r="P879" t="s">
        <v>7698</v>
      </c>
      <c r="Q879" t="s">
        <v>7795</v>
      </c>
      <c r="R879">
        <v>102</v>
      </c>
      <c r="S879" t="s">
        <v>9296</v>
      </c>
      <c r="T879" t="s">
        <v>7701</v>
      </c>
      <c r="U879">
        <v>1</v>
      </c>
      <c r="V879">
        <v>12</v>
      </c>
      <c r="W879" t="s">
        <v>7702</v>
      </c>
      <c r="X879" t="s">
        <v>1234</v>
      </c>
      <c r="Y879" t="s">
        <v>7703</v>
      </c>
      <c r="Z879" t="s">
        <v>9461</v>
      </c>
      <c r="AA879" t="s">
        <v>7797</v>
      </c>
      <c r="AB879" t="s">
        <v>9462</v>
      </c>
    </row>
    <row r="880" spans="1:28">
      <c r="A880" s="241">
        <v>45967</v>
      </c>
      <c r="B880" t="s">
        <v>9463</v>
      </c>
      <c r="C880" t="s">
        <v>7787</v>
      </c>
      <c r="D880" t="s">
        <v>7788</v>
      </c>
      <c r="E880" t="s">
        <v>7789</v>
      </c>
      <c r="F880">
        <v>2</v>
      </c>
      <c r="G880">
        <v>3025.21</v>
      </c>
      <c r="H880">
        <v>0</v>
      </c>
      <c r="I880" s="165">
        <v>6050.42</v>
      </c>
      <c r="J880" t="s">
        <v>7694</v>
      </c>
      <c r="K880">
        <v>1</v>
      </c>
      <c r="L880">
        <v>213</v>
      </c>
      <c r="M880" t="s">
        <v>7695</v>
      </c>
      <c r="N880" t="s">
        <v>7696</v>
      </c>
      <c r="O880" t="s">
        <v>7697</v>
      </c>
      <c r="P880" t="s">
        <v>7698</v>
      </c>
      <c r="Q880" t="s">
        <v>7890</v>
      </c>
      <c r="R880">
        <v>706</v>
      </c>
      <c r="S880" t="s">
        <v>9296</v>
      </c>
      <c r="T880" t="s">
        <v>7715</v>
      </c>
      <c r="U880">
        <v>1</v>
      </c>
      <c r="V880">
        <v>2</v>
      </c>
      <c r="W880" t="s">
        <v>7702</v>
      </c>
      <c r="X880" t="s">
        <v>1323</v>
      </c>
      <c r="Y880" t="s">
        <v>7703</v>
      </c>
      <c r="Z880" t="s">
        <v>9464</v>
      </c>
      <c r="AA880" t="s">
        <v>7705</v>
      </c>
      <c r="AB880" t="s">
        <v>9465</v>
      </c>
    </row>
    <row r="881" spans="1:28">
      <c r="A881" s="241">
        <v>45967</v>
      </c>
      <c r="B881" t="s">
        <v>9466</v>
      </c>
      <c r="C881" t="s">
        <v>8268</v>
      </c>
      <c r="D881" t="s">
        <v>8269</v>
      </c>
      <c r="E881" t="s">
        <v>8270</v>
      </c>
      <c r="F881">
        <v>6</v>
      </c>
      <c r="G881">
        <v>864</v>
      </c>
      <c r="H881">
        <v>0</v>
      </c>
      <c r="I881" s="165">
        <v>5184</v>
      </c>
      <c r="J881" t="s">
        <v>8271</v>
      </c>
      <c r="K881">
        <v>1</v>
      </c>
      <c r="L881">
        <v>126</v>
      </c>
      <c r="M881" t="s">
        <v>7744</v>
      </c>
      <c r="N881" t="s">
        <v>7745</v>
      </c>
      <c r="O881" t="s">
        <v>7697</v>
      </c>
      <c r="P881" t="s">
        <v>7698</v>
      </c>
      <c r="Q881" t="s">
        <v>8378</v>
      </c>
      <c r="R881">
        <v>936</v>
      </c>
      <c r="S881" t="s">
        <v>9296</v>
      </c>
      <c r="T881" t="s">
        <v>7701</v>
      </c>
      <c r="U881">
        <v>1</v>
      </c>
      <c r="V881">
        <v>6</v>
      </c>
      <c r="W881" t="s">
        <v>7702</v>
      </c>
      <c r="X881" t="s">
        <v>1200</v>
      </c>
      <c r="Y881" t="s">
        <v>7703</v>
      </c>
      <c r="Z881" t="s">
        <v>9467</v>
      </c>
      <c r="AA881" t="s">
        <v>8380</v>
      </c>
      <c r="AB881" t="s">
        <v>9468</v>
      </c>
    </row>
    <row r="882" spans="1:28">
      <c r="A882" s="241">
        <v>45967</v>
      </c>
      <c r="B882" t="s">
        <v>9469</v>
      </c>
      <c r="C882" t="s">
        <v>7720</v>
      </c>
      <c r="D882" t="s">
        <v>7721</v>
      </c>
      <c r="E882" t="s">
        <v>7722</v>
      </c>
      <c r="F882">
        <v>1</v>
      </c>
      <c r="G882">
        <v>11900</v>
      </c>
      <c r="H882">
        <v>357</v>
      </c>
      <c r="I882" s="165">
        <v>11543</v>
      </c>
      <c r="J882" t="s">
        <v>8271</v>
      </c>
      <c r="K882">
        <v>1</v>
      </c>
      <c r="L882">
        <v>126</v>
      </c>
      <c r="M882" t="s">
        <v>7744</v>
      </c>
      <c r="N882" t="s">
        <v>7745</v>
      </c>
      <c r="O882" t="s">
        <v>7697</v>
      </c>
      <c r="P882" t="s">
        <v>7698</v>
      </c>
      <c r="Q882" t="s">
        <v>8378</v>
      </c>
      <c r="R882">
        <v>936</v>
      </c>
      <c r="S882" t="s">
        <v>9296</v>
      </c>
      <c r="T882" t="s">
        <v>7726</v>
      </c>
      <c r="U882">
        <v>1</v>
      </c>
      <c r="V882">
        <v>1</v>
      </c>
      <c r="W882" t="s">
        <v>7702</v>
      </c>
      <c r="X882" t="s">
        <v>1106</v>
      </c>
      <c r="Y882" t="s">
        <v>7703</v>
      </c>
      <c r="Z882" t="s">
        <v>9470</v>
      </c>
      <c r="AA882" t="s">
        <v>8380</v>
      </c>
      <c r="AB882" t="s">
        <v>9181</v>
      </c>
    </row>
    <row r="883" spans="1:28">
      <c r="A883" s="241">
        <v>45967</v>
      </c>
      <c r="B883" t="s">
        <v>9471</v>
      </c>
      <c r="C883" t="s">
        <v>8193</v>
      </c>
      <c r="D883" t="s">
        <v>8194</v>
      </c>
      <c r="E883" t="s">
        <v>8195</v>
      </c>
      <c r="F883">
        <v>6</v>
      </c>
      <c r="G883">
        <v>3000</v>
      </c>
      <c r="H883">
        <v>0</v>
      </c>
      <c r="I883" s="165">
        <v>18000</v>
      </c>
      <c r="J883" t="s">
        <v>7851</v>
      </c>
      <c r="K883">
        <v>1</v>
      </c>
      <c r="L883">
        <v>126</v>
      </c>
      <c r="M883" t="s">
        <v>7744</v>
      </c>
      <c r="N883" t="s">
        <v>7745</v>
      </c>
      <c r="O883" t="s">
        <v>7697</v>
      </c>
      <c r="P883" t="s">
        <v>7698</v>
      </c>
      <c r="Q883" t="s">
        <v>8694</v>
      </c>
      <c r="R883">
        <v>933</v>
      </c>
      <c r="S883" t="s">
        <v>9296</v>
      </c>
      <c r="T883" t="s">
        <v>7726</v>
      </c>
      <c r="U883">
        <v>1</v>
      </c>
      <c r="V883">
        <v>6</v>
      </c>
      <c r="W883" t="s">
        <v>7702</v>
      </c>
      <c r="X883" t="s">
        <v>1310</v>
      </c>
      <c r="Y883" t="s">
        <v>7703</v>
      </c>
      <c r="Z883" t="s">
        <v>9472</v>
      </c>
      <c r="AA883" t="s">
        <v>8696</v>
      </c>
      <c r="AB883" t="s">
        <v>1310</v>
      </c>
    </row>
    <row r="884" spans="1:28">
      <c r="A884" s="241">
        <v>45967</v>
      </c>
      <c r="B884" t="s">
        <v>9471</v>
      </c>
      <c r="C884" t="s">
        <v>7848</v>
      </c>
      <c r="D884" t="s">
        <v>7849</v>
      </c>
      <c r="E884" t="s">
        <v>7850</v>
      </c>
      <c r="F884">
        <v>12</v>
      </c>
      <c r="G884">
        <v>1260.5</v>
      </c>
      <c r="H884">
        <v>0</v>
      </c>
      <c r="I884" s="165">
        <v>15126</v>
      </c>
      <c r="J884" t="s">
        <v>7851</v>
      </c>
      <c r="K884">
        <v>1</v>
      </c>
      <c r="L884">
        <v>126</v>
      </c>
      <c r="M884" t="s">
        <v>7744</v>
      </c>
      <c r="N884" t="s">
        <v>7745</v>
      </c>
      <c r="O884" t="s">
        <v>7697</v>
      </c>
      <c r="P884" t="s">
        <v>7698</v>
      </c>
      <c r="Q884" t="s">
        <v>8694</v>
      </c>
      <c r="R884">
        <v>933</v>
      </c>
      <c r="S884" t="s">
        <v>9296</v>
      </c>
      <c r="T884" t="s">
        <v>7701</v>
      </c>
      <c r="U884">
        <v>1</v>
      </c>
      <c r="V884">
        <v>12</v>
      </c>
      <c r="W884" t="s">
        <v>7702</v>
      </c>
      <c r="X884" t="s">
        <v>1310</v>
      </c>
      <c r="Y884" t="s">
        <v>7703</v>
      </c>
      <c r="Z884" t="s">
        <v>9472</v>
      </c>
      <c r="AA884" t="s">
        <v>8696</v>
      </c>
      <c r="AB884" t="s">
        <v>1310</v>
      </c>
    </row>
    <row r="885" spans="1:28">
      <c r="A885" s="241">
        <v>45967</v>
      </c>
      <c r="B885" t="s">
        <v>9471</v>
      </c>
      <c r="C885" t="s">
        <v>8079</v>
      </c>
      <c r="D885" t="s">
        <v>8080</v>
      </c>
      <c r="E885" t="s">
        <v>8081</v>
      </c>
      <c r="F885">
        <v>2</v>
      </c>
      <c r="G885">
        <v>3180</v>
      </c>
      <c r="H885">
        <v>0</v>
      </c>
      <c r="I885" s="165">
        <v>6360</v>
      </c>
      <c r="J885" t="s">
        <v>7851</v>
      </c>
      <c r="K885">
        <v>1</v>
      </c>
      <c r="L885">
        <v>126</v>
      </c>
      <c r="M885" t="s">
        <v>7744</v>
      </c>
      <c r="N885" t="s">
        <v>7745</v>
      </c>
      <c r="O885" t="s">
        <v>7697</v>
      </c>
      <c r="P885" t="s">
        <v>7698</v>
      </c>
      <c r="Q885" t="s">
        <v>8694</v>
      </c>
      <c r="R885">
        <v>933</v>
      </c>
      <c r="S885" t="s">
        <v>9296</v>
      </c>
      <c r="T885" t="s">
        <v>7715</v>
      </c>
      <c r="U885">
        <v>1</v>
      </c>
      <c r="V885">
        <v>2</v>
      </c>
      <c r="W885" t="s">
        <v>7702</v>
      </c>
      <c r="X885" t="s">
        <v>1310</v>
      </c>
      <c r="Y885" t="s">
        <v>7703</v>
      </c>
      <c r="Z885" t="s">
        <v>9472</v>
      </c>
      <c r="AA885" t="s">
        <v>8696</v>
      </c>
      <c r="AB885" t="s">
        <v>1310</v>
      </c>
    </row>
    <row r="886" spans="1:28">
      <c r="A886" s="241">
        <v>45967</v>
      </c>
      <c r="B886" t="s">
        <v>9473</v>
      </c>
      <c r="C886" t="s">
        <v>7754</v>
      </c>
      <c r="D886" t="s">
        <v>7755</v>
      </c>
      <c r="E886" t="s">
        <v>7756</v>
      </c>
      <c r="F886">
        <v>1</v>
      </c>
      <c r="G886">
        <v>1444</v>
      </c>
      <c r="H886">
        <v>0</v>
      </c>
      <c r="I886" s="165">
        <v>1444</v>
      </c>
      <c r="J886" t="s">
        <v>7766</v>
      </c>
      <c r="K886">
        <v>1</v>
      </c>
      <c r="L886">
        <v>1</v>
      </c>
      <c r="M886" t="s">
        <v>7767</v>
      </c>
      <c r="N886" t="s">
        <v>7713</v>
      </c>
      <c r="O886" t="s">
        <v>7697</v>
      </c>
      <c r="P886" t="s">
        <v>7698</v>
      </c>
      <c r="Q886" t="s">
        <v>8549</v>
      </c>
      <c r="R886">
        <v>110</v>
      </c>
      <c r="S886" t="s">
        <v>9296</v>
      </c>
      <c r="T886" t="s">
        <v>7701</v>
      </c>
      <c r="U886">
        <v>1</v>
      </c>
      <c r="V886">
        <v>1</v>
      </c>
      <c r="W886" t="s">
        <v>7702</v>
      </c>
      <c r="X886" t="s">
        <v>9474</v>
      </c>
      <c r="Y886" t="s">
        <v>7703</v>
      </c>
      <c r="Z886" t="s">
        <v>9475</v>
      </c>
      <c r="AA886" t="s">
        <v>8552</v>
      </c>
      <c r="AB886" t="s">
        <v>9476</v>
      </c>
    </row>
    <row r="887" spans="1:28">
      <c r="A887" s="241">
        <v>45967</v>
      </c>
      <c r="B887" t="s">
        <v>9477</v>
      </c>
      <c r="C887" t="s">
        <v>7720</v>
      </c>
      <c r="D887" t="s">
        <v>7721</v>
      </c>
      <c r="E887" t="s">
        <v>7722</v>
      </c>
      <c r="F887">
        <v>1</v>
      </c>
      <c r="G887">
        <v>11900</v>
      </c>
      <c r="H887">
        <v>357</v>
      </c>
      <c r="I887" s="165">
        <v>11543</v>
      </c>
      <c r="J887" t="s">
        <v>7816</v>
      </c>
      <c r="K887">
        <v>1</v>
      </c>
      <c r="L887">
        <v>125</v>
      </c>
      <c r="M887" t="s">
        <v>7724</v>
      </c>
      <c r="N887" t="s">
        <v>7713</v>
      </c>
      <c r="O887" t="s">
        <v>7697</v>
      </c>
      <c r="P887" t="s">
        <v>7698</v>
      </c>
      <c r="Q887" t="s">
        <v>7817</v>
      </c>
      <c r="R887">
        <v>105</v>
      </c>
      <c r="S887" t="s">
        <v>9296</v>
      </c>
      <c r="T887" t="s">
        <v>7726</v>
      </c>
      <c r="U887">
        <v>1</v>
      </c>
      <c r="V887">
        <v>1</v>
      </c>
      <c r="W887" t="s">
        <v>7702</v>
      </c>
      <c r="X887" t="s">
        <v>1066</v>
      </c>
      <c r="Y887" t="s">
        <v>7703</v>
      </c>
      <c r="Z887" t="s">
        <v>9478</v>
      </c>
      <c r="AA887" t="s">
        <v>7819</v>
      </c>
      <c r="AB887" t="s">
        <v>9479</v>
      </c>
    </row>
    <row r="888" spans="1:28">
      <c r="A888" s="241">
        <v>45967</v>
      </c>
      <c r="B888" t="s">
        <v>9477</v>
      </c>
      <c r="C888" t="s">
        <v>7754</v>
      </c>
      <c r="D888" t="s">
        <v>7755</v>
      </c>
      <c r="E888" t="s">
        <v>7756</v>
      </c>
      <c r="F888">
        <v>6</v>
      </c>
      <c r="G888">
        <v>1444</v>
      </c>
      <c r="H888">
        <v>0</v>
      </c>
      <c r="I888" s="165">
        <v>8664</v>
      </c>
      <c r="J888" t="s">
        <v>7816</v>
      </c>
      <c r="K888">
        <v>1</v>
      </c>
      <c r="L888">
        <v>125</v>
      </c>
      <c r="M888" t="s">
        <v>7724</v>
      </c>
      <c r="N888" t="s">
        <v>7713</v>
      </c>
      <c r="O888" t="s">
        <v>7697</v>
      </c>
      <c r="P888" t="s">
        <v>7698</v>
      </c>
      <c r="Q888" t="s">
        <v>7817</v>
      </c>
      <c r="R888">
        <v>105</v>
      </c>
      <c r="S888" t="s">
        <v>9296</v>
      </c>
      <c r="T888" t="s">
        <v>7701</v>
      </c>
      <c r="U888">
        <v>1</v>
      </c>
      <c r="V888">
        <v>6</v>
      </c>
      <c r="W888" t="s">
        <v>7702</v>
      </c>
      <c r="X888" t="s">
        <v>1066</v>
      </c>
      <c r="Y888" t="s">
        <v>7703</v>
      </c>
      <c r="Z888" t="s">
        <v>9478</v>
      </c>
      <c r="AA888" t="s">
        <v>7819</v>
      </c>
      <c r="AB888" t="s">
        <v>9479</v>
      </c>
    </row>
    <row r="889" spans="1:28">
      <c r="A889" s="241">
        <v>45967</v>
      </c>
      <c r="B889" t="s">
        <v>9480</v>
      </c>
      <c r="C889" t="s">
        <v>7730</v>
      </c>
      <c r="D889" t="s">
        <v>7731</v>
      </c>
      <c r="E889" t="s">
        <v>7732</v>
      </c>
      <c r="F889">
        <v>-4</v>
      </c>
      <c r="G889">
        <v>8991.6</v>
      </c>
      <c r="H889">
        <v>-1798.32</v>
      </c>
      <c r="I889" s="165">
        <v>-34168.080000000002</v>
      </c>
      <c r="J889" t="s">
        <v>9481</v>
      </c>
      <c r="K889">
        <v>1</v>
      </c>
      <c r="L889">
        <v>125</v>
      </c>
      <c r="M889" t="s">
        <v>7724</v>
      </c>
      <c r="N889" t="s">
        <v>7713</v>
      </c>
      <c r="O889" t="s">
        <v>7697</v>
      </c>
      <c r="P889" t="s">
        <v>7698</v>
      </c>
      <c r="Q889" t="s">
        <v>8616</v>
      </c>
      <c r="R889">
        <v>111</v>
      </c>
      <c r="S889" t="s">
        <v>9296</v>
      </c>
      <c r="T889" t="s">
        <v>7715</v>
      </c>
      <c r="U889">
        <v>1</v>
      </c>
      <c r="V889">
        <v>-4</v>
      </c>
      <c r="W889" t="s">
        <v>7702</v>
      </c>
      <c r="X889" t="s">
        <v>438</v>
      </c>
      <c r="Y889" t="s">
        <v>7703</v>
      </c>
      <c r="Z889" t="s">
        <v>9228</v>
      </c>
      <c r="AA889" t="s">
        <v>8618</v>
      </c>
      <c r="AB889" t="s">
        <v>9482</v>
      </c>
    </row>
    <row r="890" spans="1:28">
      <c r="A890" s="241">
        <v>45967</v>
      </c>
      <c r="B890" t="s">
        <v>9480</v>
      </c>
      <c r="C890" t="s">
        <v>7720</v>
      </c>
      <c r="D890" t="s">
        <v>7721</v>
      </c>
      <c r="E890" t="s">
        <v>7722</v>
      </c>
      <c r="F890">
        <v>-1</v>
      </c>
      <c r="G890">
        <v>11900</v>
      </c>
      <c r="H890">
        <v>-357</v>
      </c>
      <c r="I890" s="165">
        <v>-11543</v>
      </c>
      <c r="J890" t="s">
        <v>9481</v>
      </c>
      <c r="K890">
        <v>1</v>
      </c>
      <c r="L890">
        <v>125</v>
      </c>
      <c r="M890" t="s">
        <v>7724</v>
      </c>
      <c r="N890" t="s">
        <v>7713</v>
      </c>
      <c r="O890" t="s">
        <v>7697</v>
      </c>
      <c r="P890" t="s">
        <v>7698</v>
      </c>
      <c r="Q890" t="s">
        <v>8616</v>
      </c>
      <c r="R890">
        <v>111</v>
      </c>
      <c r="S890" t="s">
        <v>9296</v>
      </c>
      <c r="T890" t="s">
        <v>7726</v>
      </c>
      <c r="U890">
        <v>1</v>
      </c>
      <c r="V890">
        <v>-1</v>
      </c>
      <c r="W890" t="s">
        <v>7702</v>
      </c>
      <c r="X890" t="s">
        <v>438</v>
      </c>
      <c r="Y890" t="s">
        <v>7703</v>
      </c>
      <c r="Z890" t="s">
        <v>9228</v>
      </c>
      <c r="AA890" t="s">
        <v>8618</v>
      </c>
      <c r="AB890" t="s">
        <v>9482</v>
      </c>
    </row>
    <row r="891" spans="1:28">
      <c r="A891" s="241">
        <v>45967</v>
      </c>
      <c r="B891" t="s">
        <v>9480</v>
      </c>
      <c r="C891" t="s">
        <v>7832</v>
      </c>
      <c r="D891" t="s">
        <v>7833</v>
      </c>
      <c r="E891" t="s">
        <v>7834</v>
      </c>
      <c r="F891">
        <v>-1</v>
      </c>
      <c r="G891">
        <v>12500</v>
      </c>
      <c r="H891">
        <v>-375</v>
      </c>
      <c r="I891" s="165">
        <v>-12125</v>
      </c>
      <c r="J891" t="s">
        <v>9481</v>
      </c>
      <c r="K891">
        <v>1</v>
      </c>
      <c r="L891">
        <v>125</v>
      </c>
      <c r="M891" t="s">
        <v>7724</v>
      </c>
      <c r="N891" t="s">
        <v>7713</v>
      </c>
      <c r="O891" t="s">
        <v>7697</v>
      </c>
      <c r="P891" t="s">
        <v>7698</v>
      </c>
      <c r="Q891" t="s">
        <v>8616</v>
      </c>
      <c r="R891">
        <v>111</v>
      </c>
      <c r="S891" t="s">
        <v>9296</v>
      </c>
      <c r="T891" t="s">
        <v>7726</v>
      </c>
      <c r="U891">
        <v>1</v>
      </c>
      <c r="V891">
        <v>-1</v>
      </c>
      <c r="W891" t="s">
        <v>7702</v>
      </c>
      <c r="X891" t="s">
        <v>438</v>
      </c>
      <c r="Y891" t="s">
        <v>7703</v>
      </c>
      <c r="Z891" t="s">
        <v>9228</v>
      </c>
      <c r="AA891" t="s">
        <v>8618</v>
      </c>
      <c r="AB891" t="s">
        <v>9482</v>
      </c>
    </row>
    <row r="892" spans="1:28">
      <c r="A892" s="241">
        <v>45967</v>
      </c>
      <c r="B892" t="s">
        <v>9483</v>
      </c>
      <c r="C892" t="s">
        <v>7720</v>
      </c>
      <c r="D892" t="s">
        <v>7721</v>
      </c>
      <c r="E892" t="s">
        <v>7722</v>
      </c>
      <c r="F892">
        <v>1</v>
      </c>
      <c r="G892">
        <v>11900</v>
      </c>
      <c r="H892">
        <v>357</v>
      </c>
      <c r="I892" s="165">
        <v>11543</v>
      </c>
      <c r="J892" t="s">
        <v>7743</v>
      </c>
      <c r="K892">
        <v>1</v>
      </c>
      <c r="L892">
        <v>126</v>
      </c>
      <c r="M892" t="s">
        <v>7744</v>
      </c>
      <c r="N892" t="s">
        <v>7745</v>
      </c>
      <c r="O892" t="s">
        <v>7697</v>
      </c>
      <c r="P892" t="s">
        <v>7698</v>
      </c>
      <c r="Q892" t="s">
        <v>8006</v>
      </c>
      <c r="R892">
        <v>946</v>
      </c>
      <c r="S892" t="s">
        <v>9296</v>
      </c>
      <c r="T892" t="s">
        <v>7726</v>
      </c>
      <c r="U892">
        <v>1</v>
      </c>
      <c r="V892">
        <v>1</v>
      </c>
      <c r="W892" t="s">
        <v>7702</v>
      </c>
      <c r="X892" t="s">
        <v>864</v>
      </c>
      <c r="Y892" t="s">
        <v>7703</v>
      </c>
      <c r="Z892" t="s">
        <v>9484</v>
      </c>
      <c r="AA892" t="s">
        <v>8008</v>
      </c>
      <c r="AB892" t="s">
        <v>9485</v>
      </c>
    </row>
    <row r="893" spans="1:28">
      <c r="A893" s="241">
        <v>45967</v>
      </c>
      <c r="B893" t="s">
        <v>9486</v>
      </c>
      <c r="C893" t="s">
        <v>7999</v>
      </c>
      <c r="D893" t="s">
        <v>8000</v>
      </c>
      <c r="E893" t="s">
        <v>8001</v>
      </c>
      <c r="F893">
        <v>4</v>
      </c>
      <c r="G893">
        <v>1640</v>
      </c>
      <c r="H893">
        <v>0</v>
      </c>
      <c r="I893" s="165">
        <v>6560</v>
      </c>
      <c r="J893" t="s">
        <v>7743</v>
      </c>
      <c r="K893">
        <v>1</v>
      </c>
      <c r="L893">
        <v>126</v>
      </c>
      <c r="M893" t="s">
        <v>7744</v>
      </c>
      <c r="N893" t="s">
        <v>7745</v>
      </c>
      <c r="O893" t="s">
        <v>7697</v>
      </c>
      <c r="P893" t="s">
        <v>7698</v>
      </c>
      <c r="Q893" t="s">
        <v>8006</v>
      </c>
      <c r="R893">
        <v>946</v>
      </c>
      <c r="S893" t="s">
        <v>9296</v>
      </c>
      <c r="T893" t="s">
        <v>7701</v>
      </c>
      <c r="U893">
        <v>1</v>
      </c>
      <c r="V893">
        <v>4</v>
      </c>
      <c r="W893" t="s">
        <v>7702</v>
      </c>
      <c r="X893" t="s">
        <v>846</v>
      </c>
      <c r="Y893" t="s">
        <v>7703</v>
      </c>
      <c r="Z893" t="s">
        <v>9487</v>
      </c>
      <c r="AA893" t="s">
        <v>8008</v>
      </c>
      <c r="AB893" t="s">
        <v>9488</v>
      </c>
    </row>
    <row r="894" spans="1:28">
      <c r="A894" s="241">
        <v>45967</v>
      </c>
      <c r="B894" t="s">
        <v>9486</v>
      </c>
      <c r="C894" t="s">
        <v>7886</v>
      </c>
      <c r="D894" t="s">
        <v>7887</v>
      </c>
      <c r="E894" t="s">
        <v>7888</v>
      </c>
      <c r="F894">
        <v>1</v>
      </c>
      <c r="G894">
        <v>3025.21</v>
      </c>
      <c r="H894">
        <v>0</v>
      </c>
      <c r="I894" s="165">
        <v>3025.21</v>
      </c>
      <c r="J894" t="s">
        <v>7743</v>
      </c>
      <c r="K894">
        <v>1</v>
      </c>
      <c r="L894">
        <v>126</v>
      </c>
      <c r="M894" t="s">
        <v>7744</v>
      </c>
      <c r="N894" t="s">
        <v>7745</v>
      </c>
      <c r="O894" t="s">
        <v>7697</v>
      </c>
      <c r="P894" t="s">
        <v>7698</v>
      </c>
      <c r="Q894" t="s">
        <v>8006</v>
      </c>
      <c r="R894">
        <v>946</v>
      </c>
      <c r="S894" t="s">
        <v>9296</v>
      </c>
      <c r="T894" t="s">
        <v>7715</v>
      </c>
      <c r="U894">
        <v>1</v>
      </c>
      <c r="V894">
        <v>1</v>
      </c>
      <c r="W894" t="s">
        <v>7702</v>
      </c>
      <c r="X894" t="s">
        <v>846</v>
      </c>
      <c r="Y894" t="s">
        <v>7703</v>
      </c>
      <c r="Z894" t="s">
        <v>9487</v>
      </c>
      <c r="AA894" t="s">
        <v>8008</v>
      </c>
      <c r="AB894" t="s">
        <v>9488</v>
      </c>
    </row>
    <row r="895" spans="1:28">
      <c r="A895" s="241">
        <v>45967</v>
      </c>
      <c r="B895" t="s">
        <v>9489</v>
      </c>
      <c r="C895" t="s">
        <v>8193</v>
      </c>
      <c r="D895" t="s">
        <v>8194</v>
      </c>
      <c r="E895" t="s">
        <v>8195</v>
      </c>
      <c r="F895">
        <v>3</v>
      </c>
      <c r="G895">
        <v>3000</v>
      </c>
      <c r="H895">
        <v>0</v>
      </c>
      <c r="I895" s="165">
        <v>9000</v>
      </c>
      <c r="J895" t="s">
        <v>7743</v>
      </c>
      <c r="K895">
        <v>1</v>
      </c>
      <c r="L895">
        <v>126</v>
      </c>
      <c r="M895" t="s">
        <v>7744</v>
      </c>
      <c r="N895" t="s">
        <v>7745</v>
      </c>
      <c r="O895" t="s">
        <v>7697</v>
      </c>
      <c r="P895" t="s">
        <v>7698</v>
      </c>
      <c r="Q895" t="s">
        <v>8006</v>
      </c>
      <c r="R895">
        <v>946</v>
      </c>
      <c r="S895" t="s">
        <v>9296</v>
      </c>
      <c r="T895" t="s">
        <v>7726</v>
      </c>
      <c r="U895">
        <v>1</v>
      </c>
      <c r="V895">
        <v>3</v>
      </c>
      <c r="W895" t="s">
        <v>7702</v>
      </c>
      <c r="X895" t="s">
        <v>825</v>
      </c>
      <c r="Y895" t="s">
        <v>7703</v>
      </c>
      <c r="Z895" t="s">
        <v>9490</v>
      </c>
      <c r="AA895" t="s">
        <v>8008</v>
      </c>
      <c r="AB895" t="s">
        <v>9491</v>
      </c>
    </row>
    <row r="896" spans="1:28">
      <c r="A896" s="241">
        <v>45967</v>
      </c>
      <c r="B896" t="s">
        <v>9489</v>
      </c>
      <c r="C896" t="s">
        <v>7720</v>
      </c>
      <c r="D896" t="s">
        <v>7721</v>
      </c>
      <c r="E896" t="s">
        <v>7722</v>
      </c>
      <c r="F896">
        <v>1</v>
      </c>
      <c r="G896">
        <v>11900</v>
      </c>
      <c r="H896">
        <v>357</v>
      </c>
      <c r="I896" s="165">
        <v>11543</v>
      </c>
      <c r="J896" t="s">
        <v>7743</v>
      </c>
      <c r="K896">
        <v>1</v>
      </c>
      <c r="L896">
        <v>126</v>
      </c>
      <c r="M896" t="s">
        <v>7744</v>
      </c>
      <c r="N896" t="s">
        <v>7745</v>
      </c>
      <c r="O896" t="s">
        <v>7697</v>
      </c>
      <c r="P896" t="s">
        <v>7698</v>
      </c>
      <c r="Q896" t="s">
        <v>8006</v>
      </c>
      <c r="R896">
        <v>946</v>
      </c>
      <c r="S896" t="s">
        <v>9296</v>
      </c>
      <c r="T896" t="s">
        <v>7726</v>
      </c>
      <c r="U896">
        <v>1</v>
      </c>
      <c r="V896">
        <v>1</v>
      </c>
      <c r="W896" t="s">
        <v>7702</v>
      </c>
      <c r="X896" t="s">
        <v>825</v>
      </c>
      <c r="Y896" t="s">
        <v>7703</v>
      </c>
      <c r="Z896" t="s">
        <v>9490</v>
      </c>
      <c r="AA896" t="s">
        <v>8008</v>
      </c>
      <c r="AB896" t="s">
        <v>9491</v>
      </c>
    </row>
    <row r="897" spans="1:28">
      <c r="A897" s="241">
        <v>45967</v>
      </c>
      <c r="B897" t="s">
        <v>9492</v>
      </c>
      <c r="C897" t="s">
        <v>7848</v>
      </c>
      <c r="D897" t="s">
        <v>7849</v>
      </c>
      <c r="E897" t="s">
        <v>7850</v>
      </c>
      <c r="F897">
        <v>6</v>
      </c>
      <c r="G897">
        <v>1260.5</v>
      </c>
      <c r="H897">
        <v>0</v>
      </c>
      <c r="I897" s="165">
        <v>7563</v>
      </c>
      <c r="J897" t="s">
        <v>7851</v>
      </c>
      <c r="K897">
        <v>1</v>
      </c>
      <c r="L897">
        <v>126</v>
      </c>
      <c r="M897" t="s">
        <v>7744</v>
      </c>
      <c r="N897" t="s">
        <v>7745</v>
      </c>
      <c r="O897" t="s">
        <v>7697</v>
      </c>
      <c r="P897" t="s">
        <v>7698</v>
      </c>
      <c r="Q897" t="s">
        <v>7852</v>
      </c>
      <c r="R897">
        <v>932</v>
      </c>
      <c r="S897" t="s">
        <v>9296</v>
      </c>
      <c r="T897" t="s">
        <v>7701</v>
      </c>
      <c r="U897">
        <v>1</v>
      </c>
      <c r="V897">
        <v>6</v>
      </c>
      <c r="W897" t="s">
        <v>7702</v>
      </c>
      <c r="X897" t="s">
        <v>944</v>
      </c>
      <c r="Y897" t="s">
        <v>7703</v>
      </c>
      <c r="Z897" t="s">
        <v>9493</v>
      </c>
      <c r="AA897" t="s">
        <v>7854</v>
      </c>
      <c r="AB897" t="s">
        <v>9494</v>
      </c>
    </row>
    <row r="898" spans="1:28">
      <c r="A898" s="241">
        <v>45967</v>
      </c>
      <c r="B898" t="s">
        <v>9495</v>
      </c>
      <c r="C898" t="s">
        <v>7883</v>
      </c>
      <c r="D898" t="s">
        <v>7884</v>
      </c>
      <c r="E898" t="s">
        <v>7885</v>
      </c>
      <c r="F898">
        <v>4</v>
      </c>
      <c r="G898">
        <v>3025.21</v>
      </c>
      <c r="H898">
        <v>0</v>
      </c>
      <c r="I898" s="165">
        <v>12100.84</v>
      </c>
      <c r="J898" t="s">
        <v>8182</v>
      </c>
      <c r="K898">
        <v>1</v>
      </c>
      <c r="L898">
        <v>126</v>
      </c>
      <c r="M898" t="s">
        <v>7744</v>
      </c>
      <c r="N898" t="s">
        <v>7745</v>
      </c>
      <c r="O898" t="s">
        <v>7697</v>
      </c>
      <c r="P898" t="s">
        <v>7698</v>
      </c>
      <c r="Q898" t="s">
        <v>8263</v>
      </c>
      <c r="R898">
        <v>920</v>
      </c>
      <c r="S898" t="s">
        <v>9296</v>
      </c>
      <c r="T898" t="s">
        <v>7715</v>
      </c>
      <c r="U898">
        <v>1</v>
      </c>
      <c r="V898">
        <v>4</v>
      </c>
      <c r="W898" t="s">
        <v>7702</v>
      </c>
      <c r="X898" t="s">
        <v>1153</v>
      </c>
      <c r="Y898" t="s">
        <v>7703</v>
      </c>
      <c r="Z898" t="s">
        <v>9496</v>
      </c>
      <c r="AA898" t="s">
        <v>8265</v>
      </c>
      <c r="AB898" t="s">
        <v>9497</v>
      </c>
    </row>
    <row r="899" spans="1:28">
      <c r="A899" s="241">
        <v>45967</v>
      </c>
      <c r="B899" t="s">
        <v>9495</v>
      </c>
      <c r="C899" t="s">
        <v>7886</v>
      </c>
      <c r="D899" t="s">
        <v>7887</v>
      </c>
      <c r="E899" t="s">
        <v>7888</v>
      </c>
      <c r="F899">
        <v>4</v>
      </c>
      <c r="G899">
        <v>3025.21</v>
      </c>
      <c r="H899">
        <v>0</v>
      </c>
      <c r="I899" s="165">
        <v>12100.84</v>
      </c>
      <c r="J899" t="s">
        <v>8182</v>
      </c>
      <c r="K899">
        <v>1</v>
      </c>
      <c r="L899">
        <v>126</v>
      </c>
      <c r="M899" t="s">
        <v>7744</v>
      </c>
      <c r="N899" t="s">
        <v>7745</v>
      </c>
      <c r="O899" t="s">
        <v>7697</v>
      </c>
      <c r="P899" t="s">
        <v>7698</v>
      </c>
      <c r="Q899" t="s">
        <v>8263</v>
      </c>
      <c r="R899">
        <v>920</v>
      </c>
      <c r="S899" t="s">
        <v>9296</v>
      </c>
      <c r="T899" t="s">
        <v>7715</v>
      </c>
      <c r="U899">
        <v>1</v>
      </c>
      <c r="V899">
        <v>4</v>
      </c>
      <c r="W899" t="s">
        <v>7702</v>
      </c>
      <c r="X899" t="s">
        <v>1153</v>
      </c>
      <c r="Y899" t="s">
        <v>7703</v>
      </c>
      <c r="Z899" t="s">
        <v>9496</v>
      </c>
      <c r="AA899" t="s">
        <v>8265</v>
      </c>
      <c r="AB899" t="s">
        <v>9497</v>
      </c>
    </row>
    <row r="900" spans="1:28">
      <c r="A900" s="241">
        <v>45967</v>
      </c>
      <c r="B900" t="s">
        <v>9495</v>
      </c>
      <c r="C900" t="s">
        <v>7787</v>
      </c>
      <c r="D900" t="s">
        <v>7788</v>
      </c>
      <c r="E900" t="s">
        <v>7789</v>
      </c>
      <c r="F900">
        <v>4</v>
      </c>
      <c r="G900">
        <v>3025.21</v>
      </c>
      <c r="H900">
        <v>0</v>
      </c>
      <c r="I900" s="165">
        <v>12100.84</v>
      </c>
      <c r="J900" t="s">
        <v>8182</v>
      </c>
      <c r="K900">
        <v>1</v>
      </c>
      <c r="L900">
        <v>126</v>
      </c>
      <c r="M900" t="s">
        <v>7744</v>
      </c>
      <c r="N900" t="s">
        <v>7745</v>
      </c>
      <c r="O900" t="s">
        <v>7697</v>
      </c>
      <c r="P900" t="s">
        <v>7698</v>
      </c>
      <c r="Q900" t="s">
        <v>8263</v>
      </c>
      <c r="R900">
        <v>920</v>
      </c>
      <c r="S900" t="s">
        <v>9296</v>
      </c>
      <c r="T900" t="s">
        <v>7715</v>
      </c>
      <c r="U900">
        <v>1</v>
      </c>
      <c r="V900">
        <v>4</v>
      </c>
      <c r="W900" t="s">
        <v>7702</v>
      </c>
      <c r="X900" t="s">
        <v>1153</v>
      </c>
      <c r="Y900" t="s">
        <v>7703</v>
      </c>
      <c r="Z900" t="s">
        <v>9496</v>
      </c>
      <c r="AA900" t="s">
        <v>8265</v>
      </c>
      <c r="AB900" t="s">
        <v>9497</v>
      </c>
    </row>
    <row r="901" spans="1:28">
      <c r="A901" s="241">
        <v>45967</v>
      </c>
      <c r="B901" t="s">
        <v>9498</v>
      </c>
      <c r="C901" t="s">
        <v>7848</v>
      </c>
      <c r="D901" t="s">
        <v>7849</v>
      </c>
      <c r="E901" t="s">
        <v>7850</v>
      </c>
      <c r="F901">
        <v>30</v>
      </c>
      <c r="G901">
        <v>1260.5</v>
      </c>
      <c r="H901">
        <v>0</v>
      </c>
      <c r="I901" s="165">
        <v>37815</v>
      </c>
      <c r="J901" t="s">
        <v>8182</v>
      </c>
      <c r="K901">
        <v>1</v>
      </c>
      <c r="L901">
        <v>126</v>
      </c>
      <c r="M901" t="s">
        <v>7744</v>
      </c>
      <c r="N901" t="s">
        <v>7745</v>
      </c>
      <c r="O901" t="s">
        <v>7697</v>
      </c>
      <c r="P901" t="s">
        <v>7698</v>
      </c>
      <c r="Q901" t="s">
        <v>8263</v>
      </c>
      <c r="R901">
        <v>920</v>
      </c>
      <c r="S901" t="s">
        <v>9296</v>
      </c>
      <c r="T901" t="s">
        <v>7701</v>
      </c>
      <c r="U901">
        <v>1</v>
      </c>
      <c r="V901">
        <v>30</v>
      </c>
      <c r="W901" t="s">
        <v>7702</v>
      </c>
      <c r="X901" t="s">
        <v>1240</v>
      </c>
      <c r="Y901" t="s">
        <v>7703</v>
      </c>
      <c r="Z901" t="s">
        <v>9499</v>
      </c>
      <c r="AA901" t="s">
        <v>8265</v>
      </c>
      <c r="AB901" t="s">
        <v>9500</v>
      </c>
    </row>
    <row r="902" spans="1:28">
      <c r="A902" s="241">
        <v>45967</v>
      </c>
      <c r="B902" t="s">
        <v>9501</v>
      </c>
      <c r="C902" t="s">
        <v>7736</v>
      </c>
      <c r="D902" t="s">
        <v>7737</v>
      </c>
      <c r="E902" t="s">
        <v>7738</v>
      </c>
      <c r="F902">
        <v>6</v>
      </c>
      <c r="G902">
        <v>6422.4</v>
      </c>
      <c r="H902">
        <v>0</v>
      </c>
      <c r="I902" s="165">
        <v>38534.400000000001</v>
      </c>
      <c r="J902" t="s">
        <v>7794</v>
      </c>
      <c r="K902">
        <v>1</v>
      </c>
      <c r="L902">
        <v>125</v>
      </c>
      <c r="M902" t="s">
        <v>7724</v>
      </c>
      <c r="N902" t="s">
        <v>7713</v>
      </c>
      <c r="O902" t="s">
        <v>7697</v>
      </c>
      <c r="P902" t="s">
        <v>7698</v>
      </c>
      <c r="Q902" t="s">
        <v>7795</v>
      </c>
      <c r="R902">
        <v>102</v>
      </c>
      <c r="S902" t="s">
        <v>9296</v>
      </c>
      <c r="T902" t="s">
        <v>7701</v>
      </c>
      <c r="U902">
        <v>1</v>
      </c>
      <c r="V902">
        <v>6</v>
      </c>
      <c r="W902" t="s">
        <v>7702</v>
      </c>
      <c r="X902" t="s">
        <v>1186</v>
      </c>
      <c r="Y902" t="s">
        <v>7703</v>
      </c>
      <c r="Z902" t="s">
        <v>9502</v>
      </c>
      <c r="AA902" t="s">
        <v>7797</v>
      </c>
      <c r="AB902" t="s">
        <v>9503</v>
      </c>
    </row>
    <row r="903" spans="1:28">
      <c r="A903" s="241">
        <v>45967</v>
      </c>
      <c r="B903" t="s">
        <v>9504</v>
      </c>
      <c r="C903" t="s">
        <v>7875</v>
      </c>
      <c r="D903" t="s">
        <v>7876</v>
      </c>
      <c r="E903" t="s">
        <v>7877</v>
      </c>
      <c r="F903">
        <v>5</v>
      </c>
      <c r="G903">
        <v>1218.49</v>
      </c>
      <c r="H903">
        <v>0</v>
      </c>
      <c r="I903" s="165">
        <v>6092.45</v>
      </c>
      <c r="J903" t="s">
        <v>7842</v>
      </c>
      <c r="K903">
        <v>1</v>
      </c>
      <c r="L903">
        <v>126</v>
      </c>
      <c r="M903" t="s">
        <v>7744</v>
      </c>
      <c r="N903" t="s">
        <v>7745</v>
      </c>
      <c r="O903" t="s">
        <v>7697</v>
      </c>
      <c r="P903" t="s">
        <v>7698</v>
      </c>
      <c r="Q903" t="s">
        <v>8290</v>
      </c>
      <c r="R903">
        <v>907</v>
      </c>
      <c r="S903" t="s">
        <v>9296</v>
      </c>
      <c r="T903" t="s">
        <v>7701</v>
      </c>
      <c r="U903">
        <v>1</v>
      </c>
      <c r="V903">
        <v>5</v>
      </c>
      <c r="W903" t="s">
        <v>7702</v>
      </c>
      <c r="X903" t="s">
        <v>1033</v>
      </c>
      <c r="Y903" t="s">
        <v>7703</v>
      </c>
      <c r="Z903" t="s">
        <v>9505</v>
      </c>
      <c r="AA903" t="s">
        <v>8292</v>
      </c>
      <c r="AB903" t="s">
        <v>9506</v>
      </c>
    </row>
    <row r="904" spans="1:28">
      <c r="A904" s="241">
        <v>45967</v>
      </c>
      <c r="B904" t="s">
        <v>9504</v>
      </c>
      <c r="C904" t="s">
        <v>7880</v>
      </c>
      <c r="D904" t="s">
        <v>7881</v>
      </c>
      <c r="E904" t="s">
        <v>7882</v>
      </c>
      <c r="F904">
        <v>5</v>
      </c>
      <c r="G904">
        <v>1543</v>
      </c>
      <c r="H904">
        <v>0</v>
      </c>
      <c r="I904" s="165">
        <v>7715</v>
      </c>
      <c r="J904" t="s">
        <v>7842</v>
      </c>
      <c r="K904">
        <v>1</v>
      </c>
      <c r="L904">
        <v>126</v>
      </c>
      <c r="M904" t="s">
        <v>7744</v>
      </c>
      <c r="N904" t="s">
        <v>7745</v>
      </c>
      <c r="O904" t="s">
        <v>7697</v>
      </c>
      <c r="P904" t="s">
        <v>7698</v>
      </c>
      <c r="Q904" t="s">
        <v>8290</v>
      </c>
      <c r="R904">
        <v>907</v>
      </c>
      <c r="S904" t="s">
        <v>9296</v>
      </c>
      <c r="T904" t="s">
        <v>7701</v>
      </c>
      <c r="U904">
        <v>1</v>
      </c>
      <c r="V904">
        <v>5</v>
      </c>
      <c r="W904" t="s">
        <v>7702</v>
      </c>
      <c r="X904" t="s">
        <v>1033</v>
      </c>
      <c r="Y904" t="s">
        <v>7703</v>
      </c>
      <c r="Z904" t="s">
        <v>9505</v>
      </c>
      <c r="AA904" t="s">
        <v>8292</v>
      </c>
      <c r="AB904" t="s">
        <v>9506</v>
      </c>
    </row>
    <row r="905" spans="1:28">
      <c r="A905" s="241">
        <v>45967</v>
      </c>
      <c r="B905" t="s">
        <v>9504</v>
      </c>
      <c r="C905" t="s">
        <v>7778</v>
      </c>
      <c r="D905" t="s">
        <v>7779</v>
      </c>
      <c r="E905" t="s">
        <v>7780</v>
      </c>
      <c r="F905">
        <v>3</v>
      </c>
      <c r="G905">
        <v>2668.75</v>
      </c>
      <c r="H905">
        <v>0</v>
      </c>
      <c r="I905" s="165">
        <v>8006.25</v>
      </c>
      <c r="J905" t="s">
        <v>7842</v>
      </c>
      <c r="K905">
        <v>1</v>
      </c>
      <c r="L905">
        <v>126</v>
      </c>
      <c r="M905" t="s">
        <v>7744</v>
      </c>
      <c r="N905" t="s">
        <v>7745</v>
      </c>
      <c r="O905" t="s">
        <v>7697</v>
      </c>
      <c r="P905" t="s">
        <v>7698</v>
      </c>
      <c r="Q905" t="s">
        <v>8290</v>
      </c>
      <c r="R905">
        <v>907</v>
      </c>
      <c r="S905" t="s">
        <v>9296</v>
      </c>
      <c r="T905" t="s">
        <v>7701</v>
      </c>
      <c r="U905">
        <v>1</v>
      </c>
      <c r="V905">
        <v>3</v>
      </c>
      <c r="W905" t="s">
        <v>7702</v>
      </c>
      <c r="X905" t="s">
        <v>1033</v>
      </c>
      <c r="Y905" t="s">
        <v>7703</v>
      </c>
      <c r="Z905" t="s">
        <v>9505</v>
      </c>
      <c r="AA905" t="s">
        <v>8292</v>
      </c>
      <c r="AB905" t="s">
        <v>9506</v>
      </c>
    </row>
    <row r="906" spans="1:28">
      <c r="A906" s="241">
        <v>45967</v>
      </c>
      <c r="B906" t="s">
        <v>9504</v>
      </c>
      <c r="C906" t="s">
        <v>8666</v>
      </c>
      <c r="D906" t="s">
        <v>8667</v>
      </c>
      <c r="E906" t="s">
        <v>8668</v>
      </c>
      <c r="F906">
        <v>3</v>
      </c>
      <c r="G906">
        <v>2992.5</v>
      </c>
      <c r="H906">
        <v>0</v>
      </c>
      <c r="I906" s="165">
        <v>8977.5</v>
      </c>
      <c r="J906" t="s">
        <v>7842</v>
      </c>
      <c r="K906">
        <v>1</v>
      </c>
      <c r="L906">
        <v>126</v>
      </c>
      <c r="M906" t="s">
        <v>7744</v>
      </c>
      <c r="N906" t="s">
        <v>7745</v>
      </c>
      <c r="O906" t="s">
        <v>7697</v>
      </c>
      <c r="P906" t="s">
        <v>7698</v>
      </c>
      <c r="Q906" t="s">
        <v>8290</v>
      </c>
      <c r="R906">
        <v>907</v>
      </c>
      <c r="S906" t="s">
        <v>9296</v>
      </c>
      <c r="T906" t="s">
        <v>7701</v>
      </c>
      <c r="U906">
        <v>1</v>
      </c>
      <c r="V906">
        <v>3</v>
      </c>
      <c r="W906" t="s">
        <v>7702</v>
      </c>
      <c r="X906" t="s">
        <v>1033</v>
      </c>
      <c r="Y906" t="s">
        <v>7703</v>
      </c>
      <c r="Z906" t="s">
        <v>9505</v>
      </c>
      <c r="AA906" t="s">
        <v>8292</v>
      </c>
      <c r="AB906" t="s">
        <v>9506</v>
      </c>
    </row>
    <row r="907" spans="1:28">
      <c r="A907" s="241">
        <v>45967</v>
      </c>
      <c r="B907" t="s">
        <v>9504</v>
      </c>
      <c r="C907" t="s">
        <v>7856</v>
      </c>
      <c r="D907" t="s">
        <v>7857</v>
      </c>
      <c r="E907" t="s">
        <v>7858</v>
      </c>
      <c r="F907">
        <v>1</v>
      </c>
      <c r="G907">
        <v>4247.1000000000004</v>
      </c>
      <c r="H907">
        <v>0</v>
      </c>
      <c r="I907" s="165">
        <v>4247.1000000000004</v>
      </c>
      <c r="J907" t="s">
        <v>7842</v>
      </c>
      <c r="K907">
        <v>1</v>
      </c>
      <c r="L907">
        <v>126</v>
      </c>
      <c r="M907" t="s">
        <v>7744</v>
      </c>
      <c r="N907" t="s">
        <v>7745</v>
      </c>
      <c r="O907" t="s">
        <v>7697</v>
      </c>
      <c r="P907" t="s">
        <v>7698</v>
      </c>
      <c r="Q907" t="s">
        <v>8290</v>
      </c>
      <c r="R907">
        <v>907</v>
      </c>
      <c r="S907" t="s">
        <v>9296</v>
      </c>
      <c r="T907" t="s">
        <v>7701</v>
      </c>
      <c r="U907">
        <v>1</v>
      </c>
      <c r="V907">
        <v>1</v>
      </c>
      <c r="W907" t="s">
        <v>7702</v>
      </c>
      <c r="X907" t="s">
        <v>1033</v>
      </c>
      <c r="Y907" t="s">
        <v>7703</v>
      </c>
      <c r="Z907" t="s">
        <v>9505</v>
      </c>
      <c r="AA907" t="s">
        <v>8292</v>
      </c>
      <c r="AB907" t="s">
        <v>9506</v>
      </c>
    </row>
    <row r="908" spans="1:28">
      <c r="A908" s="241">
        <v>45967</v>
      </c>
      <c r="B908" t="s">
        <v>9507</v>
      </c>
      <c r="C908" t="s">
        <v>8954</v>
      </c>
      <c r="D908" t="s">
        <v>8955</v>
      </c>
      <c r="E908" t="s">
        <v>8956</v>
      </c>
      <c r="F908">
        <v>4</v>
      </c>
      <c r="G908">
        <v>2615</v>
      </c>
      <c r="H908">
        <v>0</v>
      </c>
      <c r="I908" s="165">
        <v>10460</v>
      </c>
      <c r="J908" t="s">
        <v>7851</v>
      </c>
      <c r="K908">
        <v>1</v>
      </c>
      <c r="L908">
        <v>126</v>
      </c>
      <c r="M908" t="s">
        <v>7744</v>
      </c>
      <c r="N908" t="s">
        <v>7745</v>
      </c>
      <c r="O908" t="s">
        <v>7697</v>
      </c>
      <c r="P908" t="s">
        <v>7698</v>
      </c>
      <c r="Q908" t="s">
        <v>7852</v>
      </c>
      <c r="R908">
        <v>932</v>
      </c>
      <c r="S908" t="s">
        <v>9296</v>
      </c>
      <c r="T908" t="s">
        <v>7715</v>
      </c>
      <c r="U908">
        <v>1</v>
      </c>
      <c r="V908">
        <v>4</v>
      </c>
      <c r="W908" t="s">
        <v>7702</v>
      </c>
      <c r="X908" t="s">
        <v>908</v>
      </c>
      <c r="Y908" t="s">
        <v>7703</v>
      </c>
      <c r="Z908" t="s">
        <v>9508</v>
      </c>
      <c r="AA908" t="s">
        <v>7854</v>
      </c>
      <c r="AB908" t="s">
        <v>9509</v>
      </c>
    </row>
    <row r="909" spans="1:28">
      <c r="A909" s="241">
        <v>45967</v>
      </c>
      <c r="B909" t="s">
        <v>9510</v>
      </c>
      <c r="C909" t="s">
        <v>8016</v>
      </c>
      <c r="D909" t="s">
        <v>8017</v>
      </c>
      <c r="E909" t="s">
        <v>8018</v>
      </c>
      <c r="F909">
        <v>1</v>
      </c>
      <c r="G909">
        <v>4853</v>
      </c>
      <c r="H909">
        <v>0</v>
      </c>
      <c r="I909" s="165">
        <v>4853</v>
      </c>
      <c r="J909" t="s">
        <v>7723</v>
      </c>
      <c r="K909">
        <v>1</v>
      </c>
      <c r="L909">
        <v>125</v>
      </c>
      <c r="M909" t="s">
        <v>7724</v>
      </c>
      <c r="N909" t="s">
        <v>7713</v>
      </c>
      <c r="O909" t="s">
        <v>7697</v>
      </c>
      <c r="P909" t="s">
        <v>7698</v>
      </c>
      <c r="Q909" t="s">
        <v>8106</v>
      </c>
      <c r="R909">
        <v>103</v>
      </c>
      <c r="S909" t="s">
        <v>9296</v>
      </c>
      <c r="T909">
        <v>0</v>
      </c>
      <c r="U909">
        <v>1</v>
      </c>
      <c r="V909">
        <v>1</v>
      </c>
      <c r="W909" t="s">
        <v>7702</v>
      </c>
      <c r="X909" t="s">
        <v>801</v>
      </c>
      <c r="Y909" t="s">
        <v>7703</v>
      </c>
      <c r="Z909" t="s">
        <v>9511</v>
      </c>
      <c r="AA909" t="s">
        <v>8108</v>
      </c>
      <c r="AB909" t="s">
        <v>9512</v>
      </c>
    </row>
    <row r="910" spans="1:28">
      <c r="A910" s="241">
        <v>45967</v>
      </c>
      <c r="B910" t="s">
        <v>9510</v>
      </c>
      <c r="C910" t="s">
        <v>8032</v>
      </c>
      <c r="D910" t="s">
        <v>8033</v>
      </c>
      <c r="E910" t="s">
        <v>8034</v>
      </c>
      <c r="F910">
        <v>4</v>
      </c>
      <c r="G910">
        <v>1092.44</v>
      </c>
      <c r="H910">
        <v>0</v>
      </c>
      <c r="I910" s="165">
        <v>4369.76</v>
      </c>
      <c r="J910" t="s">
        <v>7723</v>
      </c>
      <c r="K910">
        <v>1</v>
      </c>
      <c r="L910">
        <v>125</v>
      </c>
      <c r="M910" t="s">
        <v>7724</v>
      </c>
      <c r="N910" t="s">
        <v>7713</v>
      </c>
      <c r="O910" t="s">
        <v>7697</v>
      </c>
      <c r="P910" t="s">
        <v>7698</v>
      </c>
      <c r="Q910" t="s">
        <v>8106</v>
      </c>
      <c r="R910">
        <v>103</v>
      </c>
      <c r="S910" t="s">
        <v>9296</v>
      </c>
      <c r="T910" t="s">
        <v>7701</v>
      </c>
      <c r="U910">
        <v>1</v>
      </c>
      <c r="V910">
        <v>4</v>
      </c>
      <c r="W910" t="s">
        <v>7702</v>
      </c>
      <c r="X910" t="s">
        <v>801</v>
      </c>
      <c r="Y910" t="s">
        <v>7703</v>
      </c>
      <c r="Z910" t="s">
        <v>9511</v>
      </c>
      <c r="AA910" t="s">
        <v>8108</v>
      </c>
      <c r="AB910" t="s">
        <v>9512</v>
      </c>
    </row>
    <row r="911" spans="1:28">
      <c r="A911" s="241">
        <v>45967</v>
      </c>
      <c r="B911" t="s">
        <v>9510</v>
      </c>
      <c r="C911" t="s">
        <v>7871</v>
      </c>
      <c r="D911" t="s">
        <v>7872</v>
      </c>
      <c r="E911" t="s">
        <v>7873</v>
      </c>
      <c r="F911">
        <v>6</v>
      </c>
      <c r="G911">
        <v>2227</v>
      </c>
      <c r="H911">
        <v>0</v>
      </c>
      <c r="I911" s="165">
        <v>13362</v>
      </c>
      <c r="J911" t="s">
        <v>7723</v>
      </c>
      <c r="K911">
        <v>1</v>
      </c>
      <c r="L911">
        <v>125</v>
      </c>
      <c r="M911" t="s">
        <v>7724</v>
      </c>
      <c r="N911" t="s">
        <v>7713</v>
      </c>
      <c r="O911" t="s">
        <v>7697</v>
      </c>
      <c r="P911" t="s">
        <v>7698</v>
      </c>
      <c r="Q911" t="s">
        <v>8106</v>
      </c>
      <c r="R911">
        <v>103</v>
      </c>
      <c r="S911" t="s">
        <v>9296</v>
      </c>
      <c r="T911" t="s">
        <v>7769</v>
      </c>
      <c r="U911">
        <v>1</v>
      </c>
      <c r="V911">
        <v>6</v>
      </c>
      <c r="W911" t="s">
        <v>7702</v>
      </c>
      <c r="X911" t="s">
        <v>801</v>
      </c>
      <c r="Y911" t="s">
        <v>7703</v>
      </c>
      <c r="Z911" t="s">
        <v>9511</v>
      </c>
      <c r="AA911" t="s">
        <v>8108</v>
      </c>
      <c r="AB911" t="s">
        <v>9512</v>
      </c>
    </row>
    <row r="912" spans="1:28">
      <c r="A912" s="241">
        <v>45967</v>
      </c>
      <c r="B912" t="s">
        <v>9510</v>
      </c>
      <c r="C912" t="s">
        <v>7800</v>
      </c>
      <c r="D912" t="s">
        <v>7801</v>
      </c>
      <c r="E912" t="s">
        <v>7802</v>
      </c>
      <c r="F912">
        <v>6</v>
      </c>
      <c r="G912">
        <v>1092.44</v>
      </c>
      <c r="H912">
        <v>0</v>
      </c>
      <c r="I912" s="165">
        <v>6554.64</v>
      </c>
      <c r="J912" t="s">
        <v>7723</v>
      </c>
      <c r="K912">
        <v>1</v>
      </c>
      <c r="L912">
        <v>125</v>
      </c>
      <c r="M912" t="s">
        <v>7724</v>
      </c>
      <c r="N912" t="s">
        <v>7713</v>
      </c>
      <c r="O912" t="s">
        <v>7697</v>
      </c>
      <c r="P912" t="s">
        <v>7698</v>
      </c>
      <c r="Q912" t="s">
        <v>8106</v>
      </c>
      <c r="R912">
        <v>103</v>
      </c>
      <c r="S912" t="s">
        <v>9296</v>
      </c>
      <c r="T912" t="s">
        <v>7701</v>
      </c>
      <c r="U912">
        <v>1</v>
      </c>
      <c r="V912">
        <v>6</v>
      </c>
      <c r="W912" t="s">
        <v>7702</v>
      </c>
      <c r="X912" t="s">
        <v>801</v>
      </c>
      <c r="Y912" t="s">
        <v>7703</v>
      </c>
      <c r="Z912" t="s">
        <v>9511</v>
      </c>
      <c r="AA912" t="s">
        <v>8108</v>
      </c>
      <c r="AB912" t="s">
        <v>9512</v>
      </c>
    </row>
    <row r="913" spans="1:28">
      <c r="A913" s="241">
        <v>45967</v>
      </c>
      <c r="B913" t="s">
        <v>9510</v>
      </c>
      <c r="C913" t="s">
        <v>7791</v>
      </c>
      <c r="D913" t="s">
        <v>7792</v>
      </c>
      <c r="E913" t="s">
        <v>7793</v>
      </c>
      <c r="F913">
        <v>10</v>
      </c>
      <c r="G913">
        <v>870</v>
      </c>
      <c r="H913">
        <v>0</v>
      </c>
      <c r="I913" s="165">
        <v>8700</v>
      </c>
      <c r="J913" t="s">
        <v>7723</v>
      </c>
      <c r="K913">
        <v>1</v>
      </c>
      <c r="L913">
        <v>125</v>
      </c>
      <c r="M913" t="s">
        <v>7724</v>
      </c>
      <c r="N913" t="s">
        <v>7713</v>
      </c>
      <c r="O913" t="s">
        <v>7697</v>
      </c>
      <c r="P913" t="s">
        <v>7698</v>
      </c>
      <c r="Q913" t="s">
        <v>8106</v>
      </c>
      <c r="R913">
        <v>103</v>
      </c>
      <c r="S913" t="s">
        <v>9296</v>
      </c>
      <c r="T913" t="s">
        <v>7701</v>
      </c>
      <c r="U913">
        <v>1</v>
      </c>
      <c r="V913">
        <v>10</v>
      </c>
      <c r="W913" t="s">
        <v>7702</v>
      </c>
      <c r="X913" t="s">
        <v>801</v>
      </c>
      <c r="Y913" t="s">
        <v>7703</v>
      </c>
      <c r="Z913" t="s">
        <v>9511</v>
      </c>
      <c r="AA913" t="s">
        <v>8108</v>
      </c>
      <c r="AB913" t="s">
        <v>9512</v>
      </c>
    </row>
    <row r="914" spans="1:28">
      <c r="A914" s="241">
        <v>45967</v>
      </c>
      <c r="B914" t="s">
        <v>9513</v>
      </c>
      <c r="C914" t="s">
        <v>7754</v>
      </c>
      <c r="D914" t="s">
        <v>7755</v>
      </c>
      <c r="E914" t="s">
        <v>7756</v>
      </c>
      <c r="F914">
        <v>5</v>
      </c>
      <c r="G914">
        <v>1444</v>
      </c>
      <c r="H914">
        <v>0</v>
      </c>
      <c r="I914" s="165">
        <v>7220</v>
      </c>
      <c r="J914" t="s">
        <v>7723</v>
      </c>
      <c r="K914">
        <v>1</v>
      </c>
      <c r="L914">
        <v>125</v>
      </c>
      <c r="M914" t="s">
        <v>7724</v>
      </c>
      <c r="N914" t="s">
        <v>7713</v>
      </c>
      <c r="O914" t="s">
        <v>7697</v>
      </c>
      <c r="P914" t="s">
        <v>7698</v>
      </c>
      <c r="Q914" t="s">
        <v>8106</v>
      </c>
      <c r="R914">
        <v>103</v>
      </c>
      <c r="S914" t="s">
        <v>9296</v>
      </c>
      <c r="T914" t="s">
        <v>7701</v>
      </c>
      <c r="U914">
        <v>1</v>
      </c>
      <c r="V914">
        <v>5</v>
      </c>
      <c r="W914" t="s">
        <v>7702</v>
      </c>
      <c r="X914" t="s">
        <v>807</v>
      </c>
      <c r="Y914" t="s">
        <v>7703</v>
      </c>
      <c r="Z914" t="s">
        <v>9514</v>
      </c>
      <c r="AA914" t="s">
        <v>8108</v>
      </c>
      <c r="AB914" t="s">
        <v>9515</v>
      </c>
    </row>
    <row r="915" spans="1:28">
      <c r="A915" s="241">
        <v>45967</v>
      </c>
      <c r="B915" t="s">
        <v>9516</v>
      </c>
      <c r="C915" t="s">
        <v>8626</v>
      </c>
      <c r="D915" t="s">
        <v>8627</v>
      </c>
      <c r="E915" t="s">
        <v>8628</v>
      </c>
      <c r="F915">
        <v>1</v>
      </c>
      <c r="G915">
        <v>29400</v>
      </c>
      <c r="H915">
        <v>0</v>
      </c>
      <c r="I915" s="165">
        <v>29400</v>
      </c>
      <c r="J915" t="s">
        <v>8271</v>
      </c>
      <c r="K915">
        <v>1</v>
      </c>
      <c r="L915">
        <v>126</v>
      </c>
      <c r="M915" t="s">
        <v>7744</v>
      </c>
      <c r="N915" t="s">
        <v>7745</v>
      </c>
      <c r="O915" t="s">
        <v>7697</v>
      </c>
      <c r="P915" t="s">
        <v>7698</v>
      </c>
      <c r="Q915" t="s">
        <v>8272</v>
      </c>
      <c r="R915">
        <v>935</v>
      </c>
      <c r="S915" t="s">
        <v>9296</v>
      </c>
      <c r="T915" t="s">
        <v>7726</v>
      </c>
      <c r="U915">
        <v>1</v>
      </c>
      <c r="V915">
        <v>1</v>
      </c>
      <c r="W915" t="s">
        <v>7702</v>
      </c>
      <c r="X915" t="s">
        <v>993</v>
      </c>
      <c r="Y915" t="s">
        <v>7703</v>
      </c>
      <c r="Z915" t="s">
        <v>9517</v>
      </c>
      <c r="AA915" t="s">
        <v>8274</v>
      </c>
      <c r="AB915" t="s">
        <v>8171</v>
      </c>
    </row>
    <row r="916" spans="1:28">
      <c r="A916" s="241">
        <v>45967</v>
      </c>
      <c r="B916" t="s">
        <v>9518</v>
      </c>
      <c r="C916" t="s">
        <v>7832</v>
      </c>
      <c r="D916" t="s">
        <v>7833</v>
      </c>
      <c r="E916" t="s">
        <v>7834</v>
      </c>
      <c r="F916">
        <v>1</v>
      </c>
      <c r="G916">
        <v>12500</v>
      </c>
      <c r="H916">
        <v>375</v>
      </c>
      <c r="I916" s="165">
        <v>12125</v>
      </c>
      <c r="J916" t="s">
        <v>8069</v>
      </c>
      <c r="K916">
        <v>1</v>
      </c>
      <c r="L916">
        <v>212</v>
      </c>
      <c r="M916" t="s">
        <v>8070</v>
      </c>
      <c r="N916" t="s">
        <v>7696</v>
      </c>
      <c r="O916" t="s">
        <v>7697</v>
      </c>
      <c r="P916" t="s">
        <v>7698</v>
      </c>
      <c r="Q916" t="s">
        <v>9519</v>
      </c>
      <c r="R916">
        <v>718</v>
      </c>
      <c r="S916" t="s">
        <v>9296</v>
      </c>
      <c r="T916" t="s">
        <v>7726</v>
      </c>
      <c r="U916">
        <v>1</v>
      </c>
      <c r="V916">
        <v>1</v>
      </c>
      <c r="W916" t="s">
        <v>7702</v>
      </c>
      <c r="X916" t="s">
        <v>1046</v>
      </c>
      <c r="Y916" t="s">
        <v>7703</v>
      </c>
      <c r="Z916" t="s">
        <v>9520</v>
      </c>
      <c r="AA916" t="s">
        <v>8073</v>
      </c>
      <c r="AB916" t="s">
        <v>9521</v>
      </c>
    </row>
    <row r="917" spans="1:28">
      <c r="A917" s="241">
        <v>45967</v>
      </c>
      <c r="B917" t="s">
        <v>9518</v>
      </c>
      <c r="C917" t="s">
        <v>7979</v>
      </c>
      <c r="D917" t="s">
        <v>7980</v>
      </c>
      <c r="E917" t="s">
        <v>7981</v>
      </c>
      <c r="F917">
        <v>5</v>
      </c>
      <c r="G917">
        <v>2647.06</v>
      </c>
      <c r="H917">
        <v>0</v>
      </c>
      <c r="I917" s="165">
        <v>13235.3</v>
      </c>
      <c r="J917" t="s">
        <v>8069</v>
      </c>
      <c r="K917">
        <v>1</v>
      </c>
      <c r="L917">
        <v>212</v>
      </c>
      <c r="M917" t="s">
        <v>8070</v>
      </c>
      <c r="N917" t="s">
        <v>7696</v>
      </c>
      <c r="O917" t="s">
        <v>7697</v>
      </c>
      <c r="P917" t="s">
        <v>7698</v>
      </c>
      <c r="Q917" t="s">
        <v>9519</v>
      </c>
      <c r="R917">
        <v>718</v>
      </c>
      <c r="S917" t="s">
        <v>9296</v>
      </c>
      <c r="T917" t="s">
        <v>7715</v>
      </c>
      <c r="U917">
        <v>1</v>
      </c>
      <c r="V917">
        <v>5</v>
      </c>
      <c r="W917" t="s">
        <v>7702</v>
      </c>
      <c r="X917" t="s">
        <v>1046</v>
      </c>
      <c r="Y917" t="s">
        <v>7703</v>
      </c>
      <c r="Z917" t="s">
        <v>9520</v>
      </c>
      <c r="AA917" t="s">
        <v>8073</v>
      </c>
      <c r="AB917" t="s">
        <v>9521</v>
      </c>
    </row>
    <row r="918" spans="1:28">
      <c r="A918" s="241">
        <v>45967</v>
      </c>
      <c r="B918" t="s">
        <v>9518</v>
      </c>
      <c r="C918" t="s">
        <v>7951</v>
      </c>
      <c r="D918" t="s">
        <v>7952</v>
      </c>
      <c r="E918" t="s">
        <v>7953</v>
      </c>
      <c r="F918">
        <v>1</v>
      </c>
      <c r="G918">
        <v>13500</v>
      </c>
      <c r="H918">
        <v>0</v>
      </c>
      <c r="I918" s="165">
        <v>13500</v>
      </c>
      <c r="J918" t="s">
        <v>8069</v>
      </c>
      <c r="K918">
        <v>1</v>
      </c>
      <c r="L918">
        <v>212</v>
      </c>
      <c r="M918" t="s">
        <v>8070</v>
      </c>
      <c r="N918" t="s">
        <v>7696</v>
      </c>
      <c r="O918" t="s">
        <v>7697</v>
      </c>
      <c r="P918" t="s">
        <v>7698</v>
      </c>
      <c r="Q918" t="s">
        <v>9519</v>
      </c>
      <c r="R918">
        <v>718</v>
      </c>
      <c r="S918" t="s">
        <v>9296</v>
      </c>
      <c r="T918" t="s">
        <v>7726</v>
      </c>
      <c r="U918">
        <v>1</v>
      </c>
      <c r="V918">
        <v>1</v>
      </c>
      <c r="W918" t="s">
        <v>7702</v>
      </c>
      <c r="X918" t="s">
        <v>1046</v>
      </c>
      <c r="Y918" t="s">
        <v>7703</v>
      </c>
      <c r="Z918" t="s">
        <v>9520</v>
      </c>
      <c r="AA918" t="s">
        <v>8073</v>
      </c>
      <c r="AB918" t="s">
        <v>9521</v>
      </c>
    </row>
    <row r="919" spans="1:28">
      <c r="A919" s="241">
        <v>45967</v>
      </c>
      <c r="B919" t="s">
        <v>9522</v>
      </c>
      <c r="C919" t="s">
        <v>7720</v>
      </c>
      <c r="D919" t="s">
        <v>7721</v>
      </c>
      <c r="E919" t="s">
        <v>7722</v>
      </c>
      <c r="F919">
        <v>1</v>
      </c>
      <c r="G919">
        <v>11900</v>
      </c>
      <c r="H919">
        <v>357</v>
      </c>
      <c r="I919" s="165">
        <v>11543</v>
      </c>
      <c r="J919" t="s">
        <v>7743</v>
      </c>
      <c r="K919">
        <v>1</v>
      </c>
      <c r="L919">
        <v>126</v>
      </c>
      <c r="M919" t="s">
        <v>7744</v>
      </c>
      <c r="N919" t="s">
        <v>7745</v>
      </c>
      <c r="O919" t="s">
        <v>7697</v>
      </c>
      <c r="P919" t="s">
        <v>7698</v>
      </c>
      <c r="Q919" t="s">
        <v>8006</v>
      </c>
      <c r="R919">
        <v>946</v>
      </c>
      <c r="S919" t="s">
        <v>9296</v>
      </c>
      <c r="T919" t="s">
        <v>7726</v>
      </c>
      <c r="U919">
        <v>1</v>
      </c>
      <c r="V919">
        <v>1</v>
      </c>
      <c r="W919" t="s">
        <v>7702</v>
      </c>
      <c r="X919" t="s">
        <v>815</v>
      </c>
      <c r="Y919" t="s">
        <v>7703</v>
      </c>
      <c r="Z919" t="s">
        <v>9523</v>
      </c>
      <c r="AA919" t="s">
        <v>8008</v>
      </c>
      <c r="AB919" t="s">
        <v>9524</v>
      </c>
    </row>
    <row r="920" spans="1:28">
      <c r="A920" s="241">
        <v>45967</v>
      </c>
      <c r="B920" t="s">
        <v>9525</v>
      </c>
      <c r="C920" t="s">
        <v>7979</v>
      </c>
      <c r="D920" t="s">
        <v>7980</v>
      </c>
      <c r="E920" t="s">
        <v>7981</v>
      </c>
      <c r="F920">
        <v>3</v>
      </c>
      <c r="G920">
        <v>2647.06</v>
      </c>
      <c r="H920">
        <v>0</v>
      </c>
      <c r="I920" s="165">
        <v>7941.18</v>
      </c>
      <c r="J920" t="s">
        <v>7711</v>
      </c>
      <c r="K920">
        <v>1</v>
      </c>
      <c r="L920">
        <v>156</v>
      </c>
      <c r="M920" t="s">
        <v>7712</v>
      </c>
      <c r="N920" t="s">
        <v>7713</v>
      </c>
      <c r="O920" t="s">
        <v>7697</v>
      </c>
      <c r="P920" t="s">
        <v>7698</v>
      </c>
      <c r="Q920" t="s">
        <v>7714</v>
      </c>
      <c r="R920">
        <v>510</v>
      </c>
      <c r="S920" t="s">
        <v>9296</v>
      </c>
      <c r="T920" t="s">
        <v>7715</v>
      </c>
      <c r="U920">
        <v>1</v>
      </c>
      <c r="V920">
        <v>3</v>
      </c>
      <c r="W920" t="s">
        <v>7702</v>
      </c>
      <c r="X920" t="s">
        <v>1202</v>
      </c>
      <c r="Y920" t="s">
        <v>7703</v>
      </c>
      <c r="Z920" t="s">
        <v>9526</v>
      </c>
      <c r="AA920" t="s">
        <v>7717</v>
      </c>
      <c r="AB920" t="s">
        <v>9527</v>
      </c>
    </row>
    <row r="921" spans="1:28">
      <c r="A921" s="241">
        <v>45967</v>
      </c>
      <c r="B921" t="s">
        <v>9525</v>
      </c>
      <c r="C921" t="s">
        <v>7839</v>
      </c>
      <c r="D921" t="s">
        <v>7840</v>
      </c>
      <c r="E921" t="s">
        <v>7841</v>
      </c>
      <c r="F921">
        <v>3</v>
      </c>
      <c r="G921">
        <v>2645.48</v>
      </c>
      <c r="H921">
        <v>0</v>
      </c>
      <c r="I921" s="165">
        <v>7936.44</v>
      </c>
      <c r="J921" t="s">
        <v>7711</v>
      </c>
      <c r="K921">
        <v>1</v>
      </c>
      <c r="L921">
        <v>156</v>
      </c>
      <c r="M921" t="s">
        <v>7712</v>
      </c>
      <c r="N921" t="s">
        <v>7713</v>
      </c>
      <c r="O921" t="s">
        <v>7697</v>
      </c>
      <c r="P921" t="s">
        <v>7698</v>
      </c>
      <c r="Q921" t="s">
        <v>7714</v>
      </c>
      <c r="R921">
        <v>510</v>
      </c>
      <c r="S921" t="s">
        <v>9296</v>
      </c>
      <c r="T921" t="s">
        <v>7715</v>
      </c>
      <c r="U921">
        <v>1</v>
      </c>
      <c r="V921">
        <v>3</v>
      </c>
      <c r="W921" t="s">
        <v>7702</v>
      </c>
      <c r="X921" t="s">
        <v>1202</v>
      </c>
      <c r="Y921" t="s">
        <v>7703</v>
      </c>
      <c r="Z921" t="s">
        <v>9526</v>
      </c>
      <c r="AA921" t="s">
        <v>7717</v>
      </c>
      <c r="AB921" t="s">
        <v>9527</v>
      </c>
    </row>
    <row r="922" spans="1:28">
      <c r="A922" s="241">
        <v>45967</v>
      </c>
      <c r="B922" t="s">
        <v>9525</v>
      </c>
      <c r="C922" t="s">
        <v>8415</v>
      </c>
      <c r="D922" t="s">
        <v>8416</v>
      </c>
      <c r="E922" t="s">
        <v>8417</v>
      </c>
      <c r="F922">
        <v>3</v>
      </c>
      <c r="G922">
        <v>2700</v>
      </c>
      <c r="H922">
        <v>0</v>
      </c>
      <c r="I922" s="165">
        <v>8100</v>
      </c>
      <c r="J922" t="s">
        <v>7711</v>
      </c>
      <c r="K922">
        <v>1</v>
      </c>
      <c r="L922">
        <v>156</v>
      </c>
      <c r="M922" t="s">
        <v>7712</v>
      </c>
      <c r="N922" t="s">
        <v>7713</v>
      </c>
      <c r="O922" t="s">
        <v>7697</v>
      </c>
      <c r="P922" t="s">
        <v>7698</v>
      </c>
      <c r="Q922" t="s">
        <v>7714</v>
      </c>
      <c r="R922">
        <v>510</v>
      </c>
      <c r="S922" t="s">
        <v>9296</v>
      </c>
      <c r="T922" t="s">
        <v>7715</v>
      </c>
      <c r="U922">
        <v>1</v>
      </c>
      <c r="V922">
        <v>3</v>
      </c>
      <c r="W922" t="s">
        <v>7702</v>
      </c>
      <c r="X922" t="s">
        <v>1202</v>
      </c>
      <c r="Y922" t="s">
        <v>7703</v>
      </c>
      <c r="Z922" t="s">
        <v>9526</v>
      </c>
      <c r="AA922" t="s">
        <v>7717</v>
      </c>
      <c r="AB922" t="s">
        <v>9527</v>
      </c>
    </row>
    <row r="923" spans="1:28">
      <c r="A923" s="241">
        <v>45967</v>
      </c>
      <c r="B923" t="s">
        <v>9525</v>
      </c>
      <c r="C923" t="s">
        <v>7740</v>
      </c>
      <c r="D923" t="s">
        <v>7741</v>
      </c>
      <c r="E923" t="s">
        <v>7742</v>
      </c>
      <c r="F923">
        <v>3</v>
      </c>
      <c r="G923">
        <v>3562.19</v>
      </c>
      <c r="H923">
        <v>0</v>
      </c>
      <c r="I923" s="165">
        <v>10686.57</v>
      </c>
      <c r="J923" t="s">
        <v>7711</v>
      </c>
      <c r="K923">
        <v>1</v>
      </c>
      <c r="L923">
        <v>156</v>
      </c>
      <c r="M923" t="s">
        <v>7712</v>
      </c>
      <c r="N923" t="s">
        <v>7713</v>
      </c>
      <c r="O923" t="s">
        <v>7697</v>
      </c>
      <c r="P923" t="s">
        <v>7698</v>
      </c>
      <c r="Q923" t="s">
        <v>7714</v>
      </c>
      <c r="R923">
        <v>510</v>
      </c>
      <c r="S923" t="s">
        <v>9296</v>
      </c>
      <c r="T923" t="s">
        <v>7715</v>
      </c>
      <c r="U923">
        <v>1</v>
      </c>
      <c r="V923">
        <v>3</v>
      </c>
      <c r="W923" t="s">
        <v>7702</v>
      </c>
      <c r="X923" t="s">
        <v>1202</v>
      </c>
      <c r="Y923" t="s">
        <v>7703</v>
      </c>
      <c r="Z923" t="s">
        <v>9526</v>
      </c>
      <c r="AA923" t="s">
        <v>7717</v>
      </c>
      <c r="AB923" t="s">
        <v>9527</v>
      </c>
    </row>
    <row r="924" spans="1:28">
      <c r="A924" s="241">
        <v>45967</v>
      </c>
      <c r="B924" t="s">
        <v>9528</v>
      </c>
      <c r="C924" t="s">
        <v>7871</v>
      </c>
      <c r="D924" t="s">
        <v>7872</v>
      </c>
      <c r="E924" t="s">
        <v>7873</v>
      </c>
      <c r="F924">
        <v>24</v>
      </c>
      <c r="G924">
        <v>2227</v>
      </c>
      <c r="H924">
        <v>0</v>
      </c>
      <c r="I924" s="165">
        <v>53448</v>
      </c>
      <c r="J924" t="s">
        <v>8025</v>
      </c>
      <c r="K924">
        <v>1</v>
      </c>
      <c r="L924">
        <v>171</v>
      </c>
      <c r="M924" t="s">
        <v>8026</v>
      </c>
      <c r="N924" t="s">
        <v>8027</v>
      </c>
      <c r="O924" t="s">
        <v>7697</v>
      </c>
      <c r="P924" t="s">
        <v>7698</v>
      </c>
      <c r="Q924" t="s">
        <v>8703</v>
      </c>
      <c r="R924">
        <v>620</v>
      </c>
      <c r="S924" t="s">
        <v>9296</v>
      </c>
      <c r="T924" t="s">
        <v>7769</v>
      </c>
      <c r="U924">
        <v>1</v>
      </c>
      <c r="V924">
        <v>24</v>
      </c>
      <c r="W924" t="s">
        <v>7702</v>
      </c>
      <c r="X924" t="s">
        <v>707</v>
      </c>
      <c r="Y924" t="s">
        <v>7703</v>
      </c>
      <c r="Z924" t="s">
        <v>9529</v>
      </c>
      <c r="AA924" t="s">
        <v>8030</v>
      </c>
      <c r="AB924" t="s">
        <v>9530</v>
      </c>
    </row>
    <row r="925" spans="1:28">
      <c r="A925" s="241">
        <v>45967</v>
      </c>
      <c r="B925" t="s">
        <v>9528</v>
      </c>
      <c r="C925" t="s">
        <v>8905</v>
      </c>
      <c r="D925" t="s">
        <v>8906</v>
      </c>
      <c r="E925" t="s">
        <v>8907</v>
      </c>
      <c r="F925">
        <v>12</v>
      </c>
      <c r="G925">
        <v>2227</v>
      </c>
      <c r="H925">
        <v>0</v>
      </c>
      <c r="I925" s="165">
        <v>26724</v>
      </c>
      <c r="J925" t="s">
        <v>8025</v>
      </c>
      <c r="K925">
        <v>1</v>
      </c>
      <c r="L925">
        <v>171</v>
      </c>
      <c r="M925" t="s">
        <v>8026</v>
      </c>
      <c r="N925" t="s">
        <v>8027</v>
      </c>
      <c r="O925" t="s">
        <v>7697</v>
      </c>
      <c r="P925" t="s">
        <v>7698</v>
      </c>
      <c r="Q925" t="s">
        <v>8703</v>
      </c>
      <c r="R925">
        <v>620</v>
      </c>
      <c r="S925" t="s">
        <v>9296</v>
      </c>
      <c r="T925" t="s">
        <v>7769</v>
      </c>
      <c r="U925">
        <v>1</v>
      </c>
      <c r="V925">
        <v>12</v>
      </c>
      <c r="W925" t="s">
        <v>7702</v>
      </c>
      <c r="X925" t="s">
        <v>707</v>
      </c>
      <c r="Y925" t="s">
        <v>7703</v>
      </c>
      <c r="Z925" t="s">
        <v>9529</v>
      </c>
      <c r="AA925" t="s">
        <v>8030</v>
      </c>
      <c r="AB925" t="s">
        <v>9530</v>
      </c>
    </row>
    <row r="926" spans="1:28">
      <c r="A926" s="241">
        <v>45967</v>
      </c>
      <c r="B926" t="s">
        <v>9528</v>
      </c>
      <c r="C926" t="s">
        <v>8411</v>
      </c>
      <c r="D926" t="s">
        <v>8412</v>
      </c>
      <c r="E926" t="s">
        <v>8413</v>
      </c>
      <c r="F926">
        <v>12</v>
      </c>
      <c r="G926">
        <v>2227</v>
      </c>
      <c r="H926">
        <v>0</v>
      </c>
      <c r="I926" s="165">
        <v>26724</v>
      </c>
      <c r="J926" t="s">
        <v>8025</v>
      </c>
      <c r="K926">
        <v>1</v>
      </c>
      <c r="L926">
        <v>171</v>
      </c>
      <c r="M926" t="s">
        <v>8026</v>
      </c>
      <c r="N926" t="s">
        <v>8027</v>
      </c>
      <c r="O926" t="s">
        <v>7697</v>
      </c>
      <c r="P926" t="s">
        <v>7698</v>
      </c>
      <c r="Q926" t="s">
        <v>8703</v>
      </c>
      <c r="R926">
        <v>620</v>
      </c>
      <c r="S926" t="s">
        <v>9296</v>
      </c>
      <c r="T926" t="s">
        <v>7769</v>
      </c>
      <c r="U926">
        <v>1</v>
      </c>
      <c r="V926">
        <v>12</v>
      </c>
      <c r="W926" t="s">
        <v>7702</v>
      </c>
      <c r="X926" t="s">
        <v>707</v>
      </c>
      <c r="Y926" t="s">
        <v>7703</v>
      </c>
      <c r="Z926" t="s">
        <v>9529</v>
      </c>
      <c r="AA926" t="s">
        <v>8030</v>
      </c>
      <c r="AB926" t="s">
        <v>9530</v>
      </c>
    </row>
    <row r="927" spans="1:28">
      <c r="A927" s="241">
        <v>45967</v>
      </c>
      <c r="B927" t="s">
        <v>9528</v>
      </c>
      <c r="C927" t="s">
        <v>9531</v>
      </c>
      <c r="D927" t="s">
        <v>9532</v>
      </c>
      <c r="E927" t="s">
        <v>9533</v>
      </c>
      <c r="F927">
        <v>10</v>
      </c>
      <c r="G927">
        <v>1170.96</v>
      </c>
      <c r="H927">
        <v>1170.96</v>
      </c>
      <c r="I927" s="165">
        <v>10538.64</v>
      </c>
      <c r="J927" t="s">
        <v>8025</v>
      </c>
      <c r="K927">
        <v>1</v>
      </c>
      <c r="L927">
        <v>171</v>
      </c>
      <c r="M927" t="s">
        <v>8026</v>
      </c>
      <c r="N927" t="s">
        <v>8027</v>
      </c>
      <c r="O927" t="s">
        <v>7697</v>
      </c>
      <c r="P927" t="s">
        <v>7698</v>
      </c>
      <c r="Q927" t="s">
        <v>8703</v>
      </c>
      <c r="R927">
        <v>620</v>
      </c>
      <c r="S927" t="s">
        <v>9296</v>
      </c>
      <c r="T927" t="s">
        <v>7701</v>
      </c>
      <c r="U927">
        <v>1</v>
      </c>
      <c r="V927">
        <v>10</v>
      </c>
      <c r="W927" t="s">
        <v>7702</v>
      </c>
      <c r="X927" t="s">
        <v>707</v>
      </c>
      <c r="Y927" t="s">
        <v>7703</v>
      </c>
      <c r="Z927" t="s">
        <v>9529</v>
      </c>
      <c r="AA927" t="s">
        <v>8030</v>
      </c>
      <c r="AB927" t="s">
        <v>9530</v>
      </c>
    </row>
    <row r="928" spans="1:28">
      <c r="A928" s="241">
        <v>45967</v>
      </c>
      <c r="B928" t="s">
        <v>9534</v>
      </c>
      <c r="C928" t="s">
        <v>9368</v>
      </c>
      <c r="D928" t="s">
        <v>9369</v>
      </c>
      <c r="E928" t="s">
        <v>9370</v>
      </c>
      <c r="F928">
        <v>2</v>
      </c>
      <c r="G928">
        <v>7650</v>
      </c>
      <c r="H928">
        <v>0</v>
      </c>
      <c r="I928" s="165">
        <v>15300</v>
      </c>
      <c r="J928" t="s">
        <v>7794</v>
      </c>
      <c r="K928">
        <v>1</v>
      </c>
      <c r="L928">
        <v>125</v>
      </c>
      <c r="M928" t="s">
        <v>7724</v>
      </c>
      <c r="N928" t="s">
        <v>7713</v>
      </c>
      <c r="O928" t="s">
        <v>7697</v>
      </c>
      <c r="P928" t="s">
        <v>7698</v>
      </c>
      <c r="Q928" t="s">
        <v>7795</v>
      </c>
      <c r="R928">
        <v>102</v>
      </c>
      <c r="S928" t="s">
        <v>9296</v>
      </c>
      <c r="T928" t="s">
        <v>7726</v>
      </c>
      <c r="U928">
        <v>1</v>
      </c>
      <c r="V928">
        <v>2</v>
      </c>
      <c r="W928" t="s">
        <v>7702</v>
      </c>
      <c r="X928" t="s">
        <v>1088</v>
      </c>
      <c r="Y928" t="s">
        <v>7703</v>
      </c>
      <c r="Z928" t="s">
        <v>9535</v>
      </c>
      <c r="AA928" t="s">
        <v>7797</v>
      </c>
      <c r="AB928" t="s">
        <v>9536</v>
      </c>
    </row>
    <row r="929" spans="1:28">
      <c r="A929" s="241">
        <v>45967</v>
      </c>
      <c r="B929" t="s">
        <v>9534</v>
      </c>
      <c r="C929" t="s">
        <v>8449</v>
      </c>
      <c r="D929" t="s">
        <v>8450</v>
      </c>
      <c r="E929" t="s">
        <v>8451</v>
      </c>
      <c r="F929">
        <v>2</v>
      </c>
      <c r="G929">
        <v>7650</v>
      </c>
      <c r="H929">
        <v>0</v>
      </c>
      <c r="I929" s="165">
        <v>15300</v>
      </c>
      <c r="J929" t="s">
        <v>7794</v>
      </c>
      <c r="K929">
        <v>1</v>
      </c>
      <c r="L929">
        <v>125</v>
      </c>
      <c r="M929" t="s">
        <v>7724</v>
      </c>
      <c r="N929" t="s">
        <v>7713</v>
      </c>
      <c r="O929" t="s">
        <v>7697</v>
      </c>
      <c r="P929" t="s">
        <v>7698</v>
      </c>
      <c r="Q929" t="s">
        <v>7795</v>
      </c>
      <c r="R929">
        <v>102</v>
      </c>
      <c r="S929" t="s">
        <v>9296</v>
      </c>
      <c r="T929" t="s">
        <v>7726</v>
      </c>
      <c r="U929">
        <v>1</v>
      </c>
      <c r="V929">
        <v>2</v>
      </c>
      <c r="W929" t="s">
        <v>7702</v>
      </c>
      <c r="X929" t="s">
        <v>1088</v>
      </c>
      <c r="Y929" t="s">
        <v>7703</v>
      </c>
      <c r="Z929" t="s">
        <v>9535</v>
      </c>
      <c r="AA929" t="s">
        <v>7797</v>
      </c>
      <c r="AB929" t="s">
        <v>9536</v>
      </c>
    </row>
    <row r="930" spans="1:28">
      <c r="A930" s="241">
        <v>45967</v>
      </c>
      <c r="B930" t="s">
        <v>9534</v>
      </c>
      <c r="C930" t="s">
        <v>9537</v>
      </c>
      <c r="D930" t="s">
        <v>9538</v>
      </c>
      <c r="E930" t="s">
        <v>9539</v>
      </c>
      <c r="F930">
        <v>1</v>
      </c>
      <c r="G930">
        <v>19401</v>
      </c>
      <c r="H930">
        <v>0</v>
      </c>
      <c r="I930" s="165">
        <v>19401</v>
      </c>
      <c r="J930" t="s">
        <v>7794</v>
      </c>
      <c r="K930">
        <v>1</v>
      </c>
      <c r="L930">
        <v>125</v>
      </c>
      <c r="M930" t="s">
        <v>7724</v>
      </c>
      <c r="N930" t="s">
        <v>7713</v>
      </c>
      <c r="O930" t="s">
        <v>7697</v>
      </c>
      <c r="P930" t="s">
        <v>7698</v>
      </c>
      <c r="Q930" t="s">
        <v>7795</v>
      </c>
      <c r="R930">
        <v>102</v>
      </c>
      <c r="S930" t="s">
        <v>9296</v>
      </c>
      <c r="T930" t="s">
        <v>7726</v>
      </c>
      <c r="U930">
        <v>1</v>
      </c>
      <c r="V930">
        <v>1</v>
      </c>
      <c r="W930" t="s">
        <v>7702</v>
      </c>
      <c r="X930" t="s">
        <v>1088</v>
      </c>
      <c r="Y930" t="s">
        <v>7703</v>
      </c>
      <c r="Z930" t="s">
        <v>9535</v>
      </c>
      <c r="AA930" t="s">
        <v>7797</v>
      </c>
      <c r="AB930" t="s">
        <v>9536</v>
      </c>
    </row>
    <row r="931" spans="1:28">
      <c r="A931" s="241">
        <v>45967</v>
      </c>
      <c r="B931" t="s">
        <v>9534</v>
      </c>
      <c r="C931" t="s">
        <v>8136</v>
      </c>
      <c r="D931" t="s">
        <v>8137</v>
      </c>
      <c r="E931" t="s">
        <v>8138</v>
      </c>
      <c r="F931">
        <v>1</v>
      </c>
      <c r="G931">
        <v>12290.73</v>
      </c>
      <c r="H931">
        <v>0</v>
      </c>
      <c r="I931" s="165">
        <v>12290.73</v>
      </c>
      <c r="J931" t="s">
        <v>7794</v>
      </c>
      <c r="K931">
        <v>1</v>
      </c>
      <c r="L931">
        <v>125</v>
      </c>
      <c r="M931" t="s">
        <v>7724</v>
      </c>
      <c r="N931" t="s">
        <v>7713</v>
      </c>
      <c r="O931" t="s">
        <v>7697</v>
      </c>
      <c r="P931" t="s">
        <v>7698</v>
      </c>
      <c r="Q931" t="s">
        <v>7795</v>
      </c>
      <c r="R931">
        <v>102</v>
      </c>
      <c r="S931" t="s">
        <v>9296</v>
      </c>
      <c r="T931" t="s">
        <v>7726</v>
      </c>
      <c r="U931">
        <v>1</v>
      </c>
      <c r="V931">
        <v>1</v>
      </c>
      <c r="W931" t="s">
        <v>7702</v>
      </c>
      <c r="X931" t="s">
        <v>1088</v>
      </c>
      <c r="Y931" t="s">
        <v>7703</v>
      </c>
      <c r="Z931" t="s">
        <v>9535</v>
      </c>
      <c r="AA931" t="s">
        <v>7797</v>
      </c>
      <c r="AB931" t="s">
        <v>9536</v>
      </c>
    </row>
    <row r="932" spans="1:28">
      <c r="A932" s="241">
        <v>45967</v>
      </c>
      <c r="B932" t="s">
        <v>9540</v>
      </c>
      <c r="C932" t="s">
        <v>7999</v>
      </c>
      <c r="D932" t="s">
        <v>8000</v>
      </c>
      <c r="E932" t="s">
        <v>8001</v>
      </c>
      <c r="F932">
        <v>1</v>
      </c>
      <c r="G932">
        <v>1640</v>
      </c>
      <c r="H932">
        <v>0</v>
      </c>
      <c r="I932" s="165">
        <v>1640</v>
      </c>
      <c r="J932" t="s">
        <v>8271</v>
      </c>
      <c r="K932">
        <v>1</v>
      </c>
      <c r="L932">
        <v>126</v>
      </c>
      <c r="M932" t="s">
        <v>7744</v>
      </c>
      <c r="N932" t="s">
        <v>7745</v>
      </c>
      <c r="O932" t="s">
        <v>7697</v>
      </c>
      <c r="P932" t="s">
        <v>7698</v>
      </c>
      <c r="Q932" t="s">
        <v>8272</v>
      </c>
      <c r="R932">
        <v>935</v>
      </c>
      <c r="S932" t="s">
        <v>9296</v>
      </c>
      <c r="T932" t="s">
        <v>7701</v>
      </c>
      <c r="U932">
        <v>1</v>
      </c>
      <c r="V932">
        <v>1</v>
      </c>
      <c r="W932" t="s">
        <v>7702</v>
      </c>
      <c r="X932" t="s">
        <v>914</v>
      </c>
      <c r="Y932" t="s">
        <v>7703</v>
      </c>
      <c r="Z932" t="s">
        <v>9541</v>
      </c>
      <c r="AA932" t="s">
        <v>8274</v>
      </c>
      <c r="AB932" t="s">
        <v>914</v>
      </c>
    </row>
    <row r="933" spans="1:28">
      <c r="A933" s="241">
        <v>45967</v>
      </c>
      <c r="B933" t="s">
        <v>9540</v>
      </c>
      <c r="C933" t="s">
        <v>7832</v>
      </c>
      <c r="D933" t="s">
        <v>7833</v>
      </c>
      <c r="E933" t="s">
        <v>7834</v>
      </c>
      <c r="F933">
        <v>1</v>
      </c>
      <c r="G933">
        <v>12500</v>
      </c>
      <c r="H933">
        <v>375</v>
      </c>
      <c r="I933" s="165">
        <v>12125</v>
      </c>
      <c r="J933" t="s">
        <v>8271</v>
      </c>
      <c r="K933">
        <v>1</v>
      </c>
      <c r="L933">
        <v>126</v>
      </c>
      <c r="M933" t="s">
        <v>7744</v>
      </c>
      <c r="N933" t="s">
        <v>7745</v>
      </c>
      <c r="O933" t="s">
        <v>7697</v>
      </c>
      <c r="P933" t="s">
        <v>7698</v>
      </c>
      <c r="Q933" t="s">
        <v>8272</v>
      </c>
      <c r="R933">
        <v>935</v>
      </c>
      <c r="S933" t="s">
        <v>9296</v>
      </c>
      <c r="T933" t="s">
        <v>7726</v>
      </c>
      <c r="U933">
        <v>1</v>
      </c>
      <c r="V933">
        <v>1</v>
      </c>
      <c r="W933" t="s">
        <v>7702</v>
      </c>
      <c r="X933" t="s">
        <v>914</v>
      </c>
      <c r="Y933" t="s">
        <v>7703</v>
      </c>
      <c r="Z933" t="s">
        <v>9541</v>
      </c>
      <c r="AA933" t="s">
        <v>8274</v>
      </c>
      <c r="AB933" t="s">
        <v>914</v>
      </c>
    </row>
    <row r="934" spans="1:28">
      <c r="A934" s="241">
        <v>45967</v>
      </c>
      <c r="B934" t="s">
        <v>9542</v>
      </c>
      <c r="C934" t="s">
        <v>8415</v>
      </c>
      <c r="D934" t="s">
        <v>8416</v>
      </c>
      <c r="E934" t="s">
        <v>8417</v>
      </c>
      <c r="F934">
        <v>4</v>
      </c>
      <c r="G934">
        <v>2700</v>
      </c>
      <c r="H934">
        <v>0</v>
      </c>
      <c r="I934" s="165">
        <v>10800</v>
      </c>
      <c r="J934" t="s">
        <v>7851</v>
      </c>
      <c r="K934">
        <v>1</v>
      </c>
      <c r="L934">
        <v>126</v>
      </c>
      <c r="M934" t="s">
        <v>7744</v>
      </c>
      <c r="N934" t="s">
        <v>7745</v>
      </c>
      <c r="O934" t="s">
        <v>7697</v>
      </c>
      <c r="P934" t="s">
        <v>7698</v>
      </c>
      <c r="Q934" t="s">
        <v>7852</v>
      </c>
      <c r="R934">
        <v>932</v>
      </c>
      <c r="S934" t="s">
        <v>9296</v>
      </c>
      <c r="T934" t="s">
        <v>7715</v>
      </c>
      <c r="U934">
        <v>1</v>
      </c>
      <c r="V934">
        <v>4</v>
      </c>
      <c r="W934" t="s">
        <v>7702</v>
      </c>
      <c r="X934" t="s">
        <v>834</v>
      </c>
      <c r="Y934" t="s">
        <v>7703</v>
      </c>
      <c r="Z934" t="s">
        <v>9543</v>
      </c>
      <c r="AA934" t="s">
        <v>7854</v>
      </c>
      <c r="AB934" t="s">
        <v>9544</v>
      </c>
    </row>
    <row r="935" spans="1:28">
      <c r="A935" s="241">
        <v>45967</v>
      </c>
      <c r="B935" t="s">
        <v>9545</v>
      </c>
      <c r="C935" t="s">
        <v>7720</v>
      </c>
      <c r="D935" t="s">
        <v>7721</v>
      </c>
      <c r="E935" t="s">
        <v>7722</v>
      </c>
      <c r="F935">
        <v>1</v>
      </c>
      <c r="G935">
        <v>11900</v>
      </c>
      <c r="H935">
        <v>357</v>
      </c>
      <c r="I935" s="165">
        <v>11543</v>
      </c>
      <c r="J935" t="s">
        <v>7723</v>
      </c>
      <c r="K935">
        <v>1</v>
      </c>
      <c r="L935">
        <v>125</v>
      </c>
      <c r="M935" t="s">
        <v>7724</v>
      </c>
      <c r="N935" t="s">
        <v>7713</v>
      </c>
      <c r="O935" t="s">
        <v>7697</v>
      </c>
      <c r="P935" t="s">
        <v>7698</v>
      </c>
      <c r="Q935" t="s">
        <v>8106</v>
      </c>
      <c r="R935">
        <v>103</v>
      </c>
      <c r="S935" t="s">
        <v>9296</v>
      </c>
      <c r="T935" t="s">
        <v>7726</v>
      </c>
      <c r="U935">
        <v>1</v>
      </c>
      <c r="V935">
        <v>1</v>
      </c>
      <c r="W935" t="s">
        <v>7702</v>
      </c>
      <c r="X935" t="s">
        <v>761</v>
      </c>
      <c r="Y935" t="s">
        <v>7703</v>
      </c>
      <c r="Z935" t="s">
        <v>9546</v>
      </c>
      <c r="AA935" t="s">
        <v>8108</v>
      </c>
      <c r="AB935" t="s">
        <v>9547</v>
      </c>
    </row>
    <row r="936" spans="1:28">
      <c r="A936" s="241">
        <v>45967</v>
      </c>
      <c r="B936" t="s">
        <v>9545</v>
      </c>
      <c r="C936" t="s">
        <v>9409</v>
      </c>
      <c r="D936" t="s">
        <v>9410</v>
      </c>
      <c r="E936" t="s">
        <v>9411</v>
      </c>
      <c r="F936">
        <v>1</v>
      </c>
      <c r="G936">
        <v>15550</v>
      </c>
      <c r="H936">
        <v>0</v>
      </c>
      <c r="I936" s="165">
        <v>15550</v>
      </c>
      <c r="J936" t="s">
        <v>7723</v>
      </c>
      <c r="K936">
        <v>1</v>
      </c>
      <c r="L936">
        <v>125</v>
      </c>
      <c r="M936" t="s">
        <v>7724</v>
      </c>
      <c r="N936" t="s">
        <v>7713</v>
      </c>
      <c r="O936" t="s">
        <v>7697</v>
      </c>
      <c r="P936" t="s">
        <v>7698</v>
      </c>
      <c r="Q936" t="s">
        <v>8106</v>
      </c>
      <c r="R936">
        <v>103</v>
      </c>
      <c r="S936" t="s">
        <v>9296</v>
      </c>
      <c r="T936" t="s">
        <v>7726</v>
      </c>
      <c r="U936">
        <v>1</v>
      </c>
      <c r="V936">
        <v>1</v>
      </c>
      <c r="W936" t="s">
        <v>7702</v>
      </c>
      <c r="X936" t="s">
        <v>761</v>
      </c>
      <c r="Y936" t="s">
        <v>7703</v>
      </c>
      <c r="Z936" t="s">
        <v>9546</v>
      </c>
      <c r="AA936" t="s">
        <v>8108</v>
      </c>
      <c r="AB936" t="s">
        <v>9547</v>
      </c>
    </row>
    <row r="937" spans="1:28">
      <c r="A937" s="241">
        <v>45967</v>
      </c>
      <c r="B937" t="s">
        <v>9548</v>
      </c>
      <c r="C937" t="s">
        <v>7800</v>
      </c>
      <c r="D937" t="s">
        <v>7801</v>
      </c>
      <c r="E937" t="s">
        <v>7802</v>
      </c>
      <c r="F937">
        <v>6</v>
      </c>
      <c r="G937">
        <v>1092.44</v>
      </c>
      <c r="H937">
        <v>0</v>
      </c>
      <c r="I937" s="165">
        <v>6554.64</v>
      </c>
      <c r="J937" t="s">
        <v>7766</v>
      </c>
      <c r="K937">
        <v>1</v>
      </c>
      <c r="L937">
        <v>1</v>
      </c>
      <c r="M937" t="s">
        <v>7767</v>
      </c>
      <c r="N937" t="s">
        <v>7713</v>
      </c>
      <c r="O937" t="s">
        <v>7697</v>
      </c>
      <c r="P937" t="s">
        <v>7698</v>
      </c>
      <c r="Q937" t="s">
        <v>8549</v>
      </c>
      <c r="R937">
        <v>110</v>
      </c>
      <c r="S937" t="s">
        <v>9296</v>
      </c>
      <c r="T937" t="s">
        <v>7701</v>
      </c>
      <c r="U937">
        <v>1</v>
      </c>
      <c r="V937">
        <v>6</v>
      </c>
      <c r="W937" t="s">
        <v>7702</v>
      </c>
      <c r="X937" t="s">
        <v>9549</v>
      </c>
      <c r="Y937" t="s">
        <v>7703</v>
      </c>
      <c r="Z937" t="s">
        <v>9550</v>
      </c>
      <c r="AA937" t="s">
        <v>8552</v>
      </c>
      <c r="AB937" t="s">
        <v>9551</v>
      </c>
    </row>
    <row r="938" spans="1:28">
      <c r="A938" s="241">
        <v>45967</v>
      </c>
      <c r="B938" t="s">
        <v>9548</v>
      </c>
      <c r="C938" t="s">
        <v>8032</v>
      </c>
      <c r="D938" t="s">
        <v>8033</v>
      </c>
      <c r="E938" t="s">
        <v>8034</v>
      </c>
      <c r="F938">
        <v>6</v>
      </c>
      <c r="G938">
        <v>1092.44</v>
      </c>
      <c r="H938">
        <v>0</v>
      </c>
      <c r="I938" s="165">
        <v>6554.64</v>
      </c>
      <c r="J938" t="s">
        <v>7766</v>
      </c>
      <c r="K938">
        <v>1</v>
      </c>
      <c r="L938">
        <v>1</v>
      </c>
      <c r="M938" t="s">
        <v>7767</v>
      </c>
      <c r="N938" t="s">
        <v>7713</v>
      </c>
      <c r="O938" t="s">
        <v>7697</v>
      </c>
      <c r="P938" t="s">
        <v>7698</v>
      </c>
      <c r="Q938" t="s">
        <v>8549</v>
      </c>
      <c r="R938">
        <v>110</v>
      </c>
      <c r="S938" t="s">
        <v>9296</v>
      </c>
      <c r="T938" t="s">
        <v>7701</v>
      </c>
      <c r="U938">
        <v>1</v>
      </c>
      <c r="V938">
        <v>6</v>
      </c>
      <c r="W938" t="s">
        <v>7702</v>
      </c>
      <c r="X938" t="s">
        <v>9549</v>
      </c>
      <c r="Y938" t="s">
        <v>7703</v>
      </c>
      <c r="Z938" t="s">
        <v>9550</v>
      </c>
      <c r="AA938" t="s">
        <v>8552</v>
      </c>
      <c r="AB938" t="s">
        <v>9551</v>
      </c>
    </row>
    <row r="939" spans="1:28">
      <c r="A939" s="241">
        <v>45967</v>
      </c>
      <c r="B939" t="s">
        <v>9548</v>
      </c>
      <c r="C939" t="s">
        <v>7886</v>
      </c>
      <c r="D939" t="s">
        <v>7887</v>
      </c>
      <c r="E939" t="s">
        <v>7888</v>
      </c>
      <c r="F939">
        <v>5</v>
      </c>
      <c r="G939">
        <v>3025.21</v>
      </c>
      <c r="H939">
        <v>0</v>
      </c>
      <c r="I939" s="165">
        <v>15126.05</v>
      </c>
      <c r="J939" t="s">
        <v>7766</v>
      </c>
      <c r="K939">
        <v>1</v>
      </c>
      <c r="L939">
        <v>1</v>
      </c>
      <c r="M939" t="s">
        <v>7767</v>
      </c>
      <c r="N939" t="s">
        <v>7713</v>
      </c>
      <c r="O939" t="s">
        <v>7697</v>
      </c>
      <c r="P939" t="s">
        <v>7698</v>
      </c>
      <c r="Q939" t="s">
        <v>8549</v>
      </c>
      <c r="R939">
        <v>110</v>
      </c>
      <c r="S939" t="s">
        <v>9296</v>
      </c>
      <c r="T939" t="s">
        <v>7715</v>
      </c>
      <c r="U939">
        <v>1</v>
      </c>
      <c r="V939">
        <v>5</v>
      </c>
      <c r="W939" t="s">
        <v>7702</v>
      </c>
      <c r="X939" t="s">
        <v>9549</v>
      </c>
      <c r="Y939" t="s">
        <v>7703</v>
      </c>
      <c r="Z939" t="s">
        <v>9550</v>
      </c>
      <c r="AA939" t="s">
        <v>8552</v>
      </c>
      <c r="AB939" t="s">
        <v>9551</v>
      </c>
    </row>
    <row r="940" spans="1:28">
      <c r="A940" s="241">
        <v>45967</v>
      </c>
      <c r="B940" t="s">
        <v>9552</v>
      </c>
      <c r="C940" t="s">
        <v>8415</v>
      </c>
      <c r="D940" t="s">
        <v>8416</v>
      </c>
      <c r="E940" t="s">
        <v>8417</v>
      </c>
      <c r="F940">
        <v>1</v>
      </c>
      <c r="G940">
        <v>2700</v>
      </c>
      <c r="H940">
        <v>0</v>
      </c>
      <c r="I940" s="165">
        <v>2700</v>
      </c>
      <c r="J940" t="s">
        <v>8271</v>
      </c>
      <c r="K940">
        <v>1</v>
      </c>
      <c r="L940">
        <v>2</v>
      </c>
      <c r="M940" t="s">
        <v>8054</v>
      </c>
      <c r="N940" t="s">
        <v>7745</v>
      </c>
      <c r="O940" t="s">
        <v>7697</v>
      </c>
      <c r="P940" t="s">
        <v>7698</v>
      </c>
      <c r="Q940" t="s">
        <v>8272</v>
      </c>
      <c r="R940">
        <v>935</v>
      </c>
      <c r="S940" t="s">
        <v>9296</v>
      </c>
      <c r="T940" t="s">
        <v>7715</v>
      </c>
      <c r="U940">
        <v>1</v>
      </c>
      <c r="V940">
        <v>1</v>
      </c>
      <c r="W940" t="s">
        <v>7702</v>
      </c>
      <c r="X940" t="s">
        <v>9553</v>
      </c>
      <c r="Y940" t="s">
        <v>7703</v>
      </c>
      <c r="Z940" t="s">
        <v>9554</v>
      </c>
      <c r="AA940" t="s">
        <v>8274</v>
      </c>
      <c r="AB940" t="s">
        <v>9555</v>
      </c>
    </row>
    <row r="941" spans="1:28">
      <c r="A941" s="241">
        <v>45967</v>
      </c>
      <c r="B941" t="s">
        <v>9556</v>
      </c>
      <c r="C941" t="s">
        <v>7839</v>
      </c>
      <c r="D941" t="s">
        <v>7840</v>
      </c>
      <c r="E941" t="s">
        <v>7841</v>
      </c>
      <c r="F941">
        <v>5</v>
      </c>
      <c r="G941">
        <v>2645.48</v>
      </c>
      <c r="H941">
        <v>0</v>
      </c>
      <c r="I941" s="165">
        <v>13227.4</v>
      </c>
      <c r="J941" t="s">
        <v>8271</v>
      </c>
      <c r="K941">
        <v>1</v>
      </c>
      <c r="L941">
        <v>126</v>
      </c>
      <c r="M941" t="s">
        <v>7744</v>
      </c>
      <c r="N941" t="s">
        <v>7745</v>
      </c>
      <c r="O941" t="s">
        <v>7697</v>
      </c>
      <c r="P941" t="s">
        <v>7698</v>
      </c>
      <c r="Q941" t="s">
        <v>8272</v>
      </c>
      <c r="R941">
        <v>935</v>
      </c>
      <c r="S941" t="s">
        <v>9296</v>
      </c>
      <c r="T941" t="s">
        <v>7715</v>
      </c>
      <c r="U941">
        <v>1</v>
      </c>
      <c r="V941">
        <v>5</v>
      </c>
      <c r="W941" t="s">
        <v>7702</v>
      </c>
      <c r="X941" t="s">
        <v>1244</v>
      </c>
      <c r="Y941" t="s">
        <v>7703</v>
      </c>
      <c r="Z941" t="s">
        <v>9557</v>
      </c>
      <c r="AA941" t="s">
        <v>8274</v>
      </c>
      <c r="AB941" t="s">
        <v>9558</v>
      </c>
    </row>
    <row r="942" spans="1:28">
      <c r="A942" s="241">
        <v>45967</v>
      </c>
      <c r="B942" t="s">
        <v>9559</v>
      </c>
      <c r="C942" t="s">
        <v>8239</v>
      </c>
      <c r="D942" t="s">
        <v>8240</v>
      </c>
      <c r="E942" t="s">
        <v>8241</v>
      </c>
      <c r="F942">
        <v>6</v>
      </c>
      <c r="G942">
        <v>1180</v>
      </c>
      <c r="H942">
        <v>0</v>
      </c>
      <c r="I942" s="165">
        <v>7080</v>
      </c>
      <c r="J942" t="s">
        <v>7842</v>
      </c>
      <c r="K942">
        <v>1</v>
      </c>
      <c r="L942">
        <v>126</v>
      </c>
      <c r="M942" t="s">
        <v>7744</v>
      </c>
      <c r="N942" t="s">
        <v>7745</v>
      </c>
      <c r="O942" t="s">
        <v>7697</v>
      </c>
      <c r="P942" t="s">
        <v>7698</v>
      </c>
      <c r="Q942" t="s">
        <v>8290</v>
      </c>
      <c r="R942">
        <v>907</v>
      </c>
      <c r="S942" t="s">
        <v>9296</v>
      </c>
      <c r="T942" t="s">
        <v>7715</v>
      </c>
      <c r="U942">
        <v>6</v>
      </c>
      <c r="V942">
        <v>36</v>
      </c>
      <c r="W942" t="s">
        <v>7702</v>
      </c>
      <c r="X942" t="s">
        <v>769</v>
      </c>
      <c r="Y942" t="s">
        <v>7703</v>
      </c>
      <c r="Z942" t="s">
        <v>9560</v>
      </c>
      <c r="AA942" t="s">
        <v>8292</v>
      </c>
      <c r="AB942" t="s">
        <v>9561</v>
      </c>
    </row>
    <row r="943" spans="1:28">
      <c r="A943" s="241">
        <v>45967</v>
      </c>
      <c r="B943" t="s">
        <v>9559</v>
      </c>
      <c r="C943" t="s">
        <v>7848</v>
      </c>
      <c r="D943" t="s">
        <v>7849</v>
      </c>
      <c r="E943" t="s">
        <v>7850</v>
      </c>
      <c r="F943">
        <v>6</v>
      </c>
      <c r="G943">
        <v>1260.5</v>
      </c>
      <c r="H943">
        <v>0</v>
      </c>
      <c r="I943" s="165">
        <v>7563</v>
      </c>
      <c r="J943" t="s">
        <v>7842</v>
      </c>
      <c r="K943">
        <v>1</v>
      </c>
      <c r="L943">
        <v>126</v>
      </c>
      <c r="M943" t="s">
        <v>7744</v>
      </c>
      <c r="N943" t="s">
        <v>7745</v>
      </c>
      <c r="O943" t="s">
        <v>7697</v>
      </c>
      <c r="P943" t="s">
        <v>7698</v>
      </c>
      <c r="Q943" t="s">
        <v>8290</v>
      </c>
      <c r="R943">
        <v>907</v>
      </c>
      <c r="S943" t="s">
        <v>9296</v>
      </c>
      <c r="T943" t="s">
        <v>7701</v>
      </c>
      <c r="U943">
        <v>1</v>
      </c>
      <c r="V943">
        <v>6</v>
      </c>
      <c r="W943" t="s">
        <v>7702</v>
      </c>
      <c r="X943" t="s">
        <v>769</v>
      </c>
      <c r="Y943" t="s">
        <v>7703</v>
      </c>
      <c r="Z943" t="s">
        <v>9560</v>
      </c>
      <c r="AA943" t="s">
        <v>8292</v>
      </c>
      <c r="AB943" t="s">
        <v>9561</v>
      </c>
    </row>
    <row r="944" spans="1:28">
      <c r="A944" s="241">
        <v>45967</v>
      </c>
      <c r="B944" t="s">
        <v>9559</v>
      </c>
      <c r="C944" t="s">
        <v>7860</v>
      </c>
      <c r="D944" t="s">
        <v>7861</v>
      </c>
      <c r="E944" t="s">
        <v>7862</v>
      </c>
      <c r="F944">
        <v>2</v>
      </c>
      <c r="G944">
        <v>866.2</v>
      </c>
      <c r="H944">
        <v>0</v>
      </c>
      <c r="I944" s="165">
        <v>1732.4</v>
      </c>
      <c r="J944" t="s">
        <v>7842</v>
      </c>
      <c r="K944">
        <v>1</v>
      </c>
      <c r="L944">
        <v>126</v>
      </c>
      <c r="M944" t="s">
        <v>7744</v>
      </c>
      <c r="N944" t="s">
        <v>7745</v>
      </c>
      <c r="O944" t="s">
        <v>7697</v>
      </c>
      <c r="P944" t="s">
        <v>7698</v>
      </c>
      <c r="Q944" t="s">
        <v>8290</v>
      </c>
      <c r="R944">
        <v>907</v>
      </c>
      <c r="S944" t="s">
        <v>9296</v>
      </c>
      <c r="T944" t="s">
        <v>7701</v>
      </c>
      <c r="U944">
        <v>1</v>
      </c>
      <c r="V944">
        <v>2</v>
      </c>
      <c r="W944" t="s">
        <v>7702</v>
      </c>
      <c r="X944" t="s">
        <v>769</v>
      </c>
      <c r="Y944" t="s">
        <v>7703</v>
      </c>
      <c r="Z944" t="s">
        <v>9560</v>
      </c>
      <c r="AA944" t="s">
        <v>8292</v>
      </c>
      <c r="AB944" t="s">
        <v>9561</v>
      </c>
    </row>
    <row r="945" spans="1:28">
      <c r="A945" s="241">
        <v>45967</v>
      </c>
      <c r="B945" t="s">
        <v>9562</v>
      </c>
      <c r="C945" t="s">
        <v>7832</v>
      </c>
      <c r="D945" t="s">
        <v>7833</v>
      </c>
      <c r="E945" t="s">
        <v>7834</v>
      </c>
      <c r="F945">
        <v>1</v>
      </c>
      <c r="G945">
        <v>12500</v>
      </c>
      <c r="H945">
        <v>375</v>
      </c>
      <c r="I945" s="165">
        <v>12125</v>
      </c>
      <c r="J945" t="s">
        <v>8061</v>
      </c>
      <c r="K945">
        <v>1</v>
      </c>
      <c r="L945">
        <v>182</v>
      </c>
      <c r="M945" t="s">
        <v>8740</v>
      </c>
      <c r="N945" t="s">
        <v>7745</v>
      </c>
      <c r="O945" t="s">
        <v>7697</v>
      </c>
      <c r="P945" t="s">
        <v>7698</v>
      </c>
      <c r="Q945" t="s">
        <v>8885</v>
      </c>
      <c r="R945">
        <v>906</v>
      </c>
      <c r="S945" t="s">
        <v>9296</v>
      </c>
      <c r="T945" t="s">
        <v>7726</v>
      </c>
      <c r="U945">
        <v>1</v>
      </c>
      <c r="V945">
        <v>1</v>
      </c>
      <c r="W945" t="s">
        <v>7702</v>
      </c>
      <c r="X945" t="s">
        <v>1072</v>
      </c>
      <c r="Y945" t="s">
        <v>7703</v>
      </c>
      <c r="Z945" t="s">
        <v>9563</v>
      </c>
      <c r="AA945" t="s">
        <v>8887</v>
      </c>
      <c r="AB945" t="s">
        <v>9564</v>
      </c>
    </row>
    <row r="946" spans="1:28">
      <c r="A946" s="241">
        <v>45967</v>
      </c>
      <c r="B946" t="s">
        <v>9562</v>
      </c>
      <c r="C946" t="s">
        <v>7868</v>
      </c>
      <c r="D946" t="s">
        <v>7869</v>
      </c>
      <c r="E946" t="s">
        <v>7870</v>
      </c>
      <c r="F946">
        <v>6</v>
      </c>
      <c r="G946">
        <v>3000</v>
      </c>
      <c r="H946">
        <v>0</v>
      </c>
      <c r="I946" s="165">
        <v>18000</v>
      </c>
      <c r="J946" t="s">
        <v>8061</v>
      </c>
      <c r="K946">
        <v>1</v>
      </c>
      <c r="L946">
        <v>182</v>
      </c>
      <c r="M946" t="s">
        <v>8740</v>
      </c>
      <c r="N946" t="s">
        <v>7745</v>
      </c>
      <c r="O946" t="s">
        <v>7697</v>
      </c>
      <c r="P946" t="s">
        <v>7698</v>
      </c>
      <c r="Q946" t="s">
        <v>8885</v>
      </c>
      <c r="R946">
        <v>906</v>
      </c>
      <c r="S946" t="s">
        <v>9296</v>
      </c>
      <c r="T946" t="s">
        <v>7726</v>
      </c>
      <c r="U946">
        <v>1</v>
      </c>
      <c r="V946">
        <v>6</v>
      </c>
      <c r="W946" t="s">
        <v>7702</v>
      </c>
      <c r="X946" t="s">
        <v>1072</v>
      </c>
      <c r="Y946" t="s">
        <v>7703</v>
      </c>
      <c r="Z946" t="s">
        <v>9563</v>
      </c>
      <c r="AA946" t="s">
        <v>8887</v>
      </c>
      <c r="AB946" t="s">
        <v>9564</v>
      </c>
    </row>
    <row r="947" spans="1:28">
      <c r="A947" s="241">
        <v>45967</v>
      </c>
      <c r="B947" t="s">
        <v>9562</v>
      </c>
      <c r="C947" t="s">
        <v>8193</v>
      </c>
      <c r="D947" t="s">
        <v>8194</v>
      </c>
      <c r="E947" t="s">
        <v>8195</v>
      </c>
      <c r="F947">
        <v>6</v>
      </c>
      <c r="G947">
        <v>3000</v>
      </c>
      <c r="H947">
        <v>0</v>
      </c>
      <c r="I947" s="165">
        <v>18000</v>
      </c>
      <c r="J947" t="s">
        <v>8061</v>
      </c>
      <c r="K947">
        <v>1</v>
      </c>
      <c r="L947">
        <v>182</v>
      </c>
      <c r="M947" t="s">
        <v>8740</v>
      </c>
      <c r="N947" t="s">
        <v>7745</v>
      </c>
      <c r="O947" t="s">
        <v>7697</v>
      </c>
      <c r="P947" t="s">
        <v>7698</v>
      </c>
      <c r="Q947" t="s">
        <v>8885</v>
      </c>
      <c r="R947">
        <v>906</v>
      </c>
      <c r="S947" t="s">
        <v>9296</v>
      </c>
      <c r="T947" t="s">
        <v>7726</v>
      </c>
      <c r="U947">
        <v>1</v>
      </c>
      <c r="V947">
        <v>6</v>
      </c>
      <c r="W947" t="s">
        <v>7702</v>
      </c>
      <c r="X947" t="s">
        <v>1072</v>
      </c>
      <c r="Y947" t="s">
        <v>7703</v>
      </c>
      <c r="Z947" t="s">
        <v>9563</v>
      </c>
      <c r="AA947" t="s">
        <v>8887</v>
      </c>
      <c r="AB947" t="s">
        <v>9564</v>
      </c>
    </row>
    <row r="948" spans="1:28">
      <c r="A948" s="241">
        <v>45967</v>
      </c>
      <c r="B948" t="s">
        <v>9565</v>
      </c>
      <c r="C948" t="s">
        <v>8051</v>
      </c>
      <c r="D948" t="s">
        <v>8052</v>
      </c>
      <c r="E948" t="s">
        <v>8053</v>
      </c>
      <c r="F948">
        <v>1</v>
      </c>
      <c r="G948">
        <v>5940</v>
      </c>
      <c r="H948">
        <v>0</v>
      </c>
      <c r="I948" s="165">
        <v>5940</v>
      </c>
      <c r="J948" t="s">
        <v>8182</v>
      </c>
      <c r="K948">
        <v>1</v>
      </c>
      <c r="L948">
        <v>126</v>
      </c>
      <c r="M948" t="s">
        <v>7744</v>
      </c>
      <c r="N948" t="s">
        <v>7745</v>
      </c>
      <c r="O948" t="s">
        <v>7697</v>
      </c>
      <c r="P948" t="s">
        <v>7698</v>
      </c>
      <c r="Q948" t="s">
        <v>8011</v>
      </c>
      <c r="R948">
        <v>918</v>
      </c>
      <c r="S948" t="s">
        <v>9296</v>
      </c>
      <c r="T948" t="s">
        <v>7701</v>
      </c>
      <c r="U948">
        <v>1</v>
      </c>
      <c r="V948">
        <v>1</v>
      </c>
      <c r="W948" t="s">
        <v>7702</v>
      </c>
      <c r="X948" t="s">
        <v>1157</v>
      </c>
      <c r="Y948" t="s">
        <v>7703</v>
      </c>
      <c r="Z948" t="s">
        <v>9566</v>
      </c>
      <c r="AA948" t="s">
        <v>8013</v>
      </c>
      <c r="AB948" t="s">
        <v>9567</v>
      </c>
    </row>
    <row r="949" spans="1:28">
      <c r="A949" s="241">
        <v>45967</v>
      </c>
      <c r="B949" t="s">
        <v>9568</v>
      </c>
      <c r="C949" t="s">
        <v>7778</v>
      </c>
      <c r="D949" t="s">
        <v>7779</v>
      </c>
      <c r="E949" t="s">
        <v>7780</v>
      </c>
      <c r="F949">
        <v>1</v>
      </c>
      <c r="G949">
        <v>2668.75</v>
      </c>
      <c r="H949">
        <v>0</v>
      </c>
      <c r="I949" s="165">
        <v>2668.75</v>
      </c>
      <c r="J949" t="s">
        <v>8182</v>
      </c>
      <c r="K949">
        <v>1</v>
      </c>
      <c r="L949">
        <v>126</v>
      </c>
      <c r="M949" t="s">
        <v>7744</v>
      </c>
      <c r="N949" t="s">
        <v>7745</v>
      </c>
      <c r="O949" t="s">
        <v>7697</v>
      </c>
      <c r="P949" t="s">
        <v>7698</v>
      </c>
      <c r="Q949" t="s">
        <v>8183</v>
      </c>
      <c r="R949">
        <v>919</v>
      </c>
      <c r="S949" t="s">
        <v>9296</v>
      </c>
      <c r="T949" t="s">
        <v>7701</v>
      </c>
      <c r="U949">
        <v>1</v>
      </c>
      <c r="V949">
        <v>1</v>
      </c>
      <c r="W949" t="s">
        <v>7702</v>
      </c>
      <c r="X949" t="s">
        <v>821</v>
      </c>
      <c r="Y949" t="s">
        <v>7703</v>
      </c>
      <c r="Z949" t="s">
        <v>9569</v>
      </c>
      <c r="AA949" t="s">
        <v>8185</v>
      </c>
      <c r="AB949" t="s">
        <v>9570</v>
      </c>
    </row>
    <row r="950" spans="1:28">
      <c r="A950" s="241">
        <v>45967</v>
      </c>
      <c r="B950" t="s">
        <v>9571</v>
      </c>
      <c r="C950" t="s">
        <v>8079</v>
      </c>
      <c r="D950" t="s">
        <v>8080</v>
      </c>
      <c r="E950" t="s">
        <v>8081</v>
      </c>
      <c r="F950">
        <v>4</v>
      </c>
      <c r="G950">
        <v>3180</v>
      </c>
      <c r="H950">
        <v>0</v>
      </c>
      <c r="I950" s="165">
        <v>12720</v>
      </c>
      <c r="J950" t="s">
        <v>7743</v>
      </c>
      <c r="K950">
        <v>1</v>
      </c>
      <c r="L950">
        <v>126</v>
      </c>
      <c r="M950" t="s">
        <v>7744</v>
      </c>
      <c r="N950" t="s">
        <v>7745</v>
      </c>
      <c r="O950" t="s">
        <v>7697</v>
      </c>
      <c r="P950" t="s">
        <v>7698</v>
      </c>
      <c r="Q950" t="s">
        <v>7746</v>
      </c>
      <c r="R950">
        <v>938</v>
      </c>
      <c r="S950" t="s">
        <v>9296</v>
      </c>
      <c r="T950" t="s">
        <v>7715</v>
      </c>
      <c r="U950">
        <v>1</v>
      </c>
      <c r="V950">
        <v>4</v>
      </c>
      <c r="W950" t="s">
        <v>7702</v>
      </c>
      <c r="X950" t="s">
        <v>721</v>
      </c>
      <c r="Y950" t="s">
        <v>7703</v>
      </c>
      <c r="Z950" t="s">
        <v>9572</v>
      </c>
      <c r="AA950" t="s">
        <v>7748</v>
      </c>
      <c r="AB950" t="s">
        <v>9573</v>
      </c>
    </row>
    <row r="951" spans="1:28">
      <c r="A951" s="241">
        <v>45967</v>
      </c>
      <c r="B951" t="s">
        <v>9571</v>
      </c>
      <c r="C951" t="s">
        <v>8596</v>
      </c>
      <c r="D951" t="s">
        <v>8597</v>
      </c>
      <c r="E951" t="s">
        <v>8598</v>
      </c>
      <c r="F951">
        <v>4</v>
      </c>
      <c r="G951">
        <v>1230</v>
      </c>
      <c r="H951">
        <v>0</v>
      </c>
      <c r="I951" s="165">
        <v>4920</v>
      </c>
      <c r="J951" t="s">
        <v>7743</v>
      </c>
      <c r="K951">
        <v>1</v>
      </c>
      <c r="L951">
        <v>126</v>
      </c>
      <c r="M951" t="s">
        <v>7744</v>
      </c>
      <c r="N951" t="s">
        <v>7745</v>
      </c>
      <c r="O951" t="s">
        <v>7697</v>
      </c>
      <c r="P951" t="s">
        <v>7698</v>
      </c>
      <c r="Q951" t="s">
        <v>7746</v>
      </c>
      <c r="R951">
        <v>938</v>
      </c>
      <c r="S951" t="s">
        <v>9296</v>
      </c>
      <c r="T951" t="s">
        <v>7715</v>
      </c>
      <c r="U951">
        <v>1</v>
      </c>
      <c r="V951">
        <v>4</v>
      </c>
      <c r="W951" t="s">
        <v>7702</v>
      </c>
      <c r="X951" t="s">
        <v>721</v>
      </c>
      <c r="Y951" t="s">
        <v>7703</v>
      </c>
      <c r="Z951" t="s">
        <v>9572</v>
      </c>
      <c r="AA951" t="s">
        <v>7748</v>
      </c>
      <c r="AB951" t="s">
        <v>9573</v>
      </c>
    </row>
    <row r="952" spans="1:28">
      <c r="A952" s="241">
        <v>45967</v>
      </c>
      <c r="B952" t="s">
        <v>9574</v>
      </c>
      <c r="C952" t="s">
        <v>7848</v>
      </c>
      <c r="D952" t="s">
        <v>7849</v>
      </c>
      <c r="E952" t="s">
        <v>7850</v>
      </c>
      <c r="F952">
        <v>6</v>
      </c>
      <c r="G952">
        <v>1260.5</v>
      </c>
      <c r="H952">
        <v>0</v>
      </c>
      <c r="I952" s="165">
        <v>7563</v>
      </c>
      <c r="J952" t="s">
        <v>8852</v>
      </c>
      <c r="K952">
        <v>1</v>
      </c>
      <c r="L952">
        <v>154</v>
      </c>
      <c r="M952" t="s">
        <v>8678</v>
      </c>
      <c r="N952" t="s">
        <v>7939</v>
      </c>
      <c r="O952" t="s">
        <v>7697</v>
      </c>
      <c r="P952" t="s">
        <v>7698</v>
      </c>
      <c r="Q952" t="s">
        <v>8853</v>
      </c>
      <c r="R952">
        <v>407</v>
      </c>
      <c r="S952" t="s">
        <v>9296</v>
      </c>
      <c r="T952" t="s">
        <v>7701</v>
      </c>
      <c r="U952">
        <v>1</v>
      </c>
      <c r="V952">
        <v>6</v>
      </c>
      <c r="W952" t="s">
        <v>7702</v>
      </c>
      <c r="X952" t="s">
        <v>958</v>
      </c>
      <c r="Y952" t="s">
        <v>7703</v>
      </c>
      <c r="Z952" t="s">
        <v>9575</v>
      </c>
      <c r="AA952" t="s">
        <v>8855</v>
      </c>
      <c r="AB952" t="s">
        <v>9576</v>
      </c>
    </row>
    <row r="953" spans="1:28">
      <c r="A953" s="241">
        <v>45967</v>
      </c>
      <c r="B953" t="s">
        <v>9577</v>
      </c>
      <c r="C953" t="s">
        <v>8954</v>
      </c>
      <c r="D953" t="s">
        <v>8955</v>
      </c>
      <c r="E953" t="s">
        <v>8956</v>
      </c>
      <c r="F953">
        <v>2</v>
      </c>
      <c r="G953">
        <v>2615</v>
      </c>
      <c r="H953">
        <v>0</v>
      </c>
      <c r="I953" s="165">
        <v>5230</v>
      </c>
      <c r="J953" t="s">
        <v>7743</v>
      </c>
      <c r="K953">
        <v>1</v>
      </c>
      <c r="L953">
        <v>126</v>
      </c>
      <c r="M953" t="s">
        <v>7744</v>
      </c>
      <c r="N953" t="s">
        <v>7745</v>
      </c>
      <c r="O953" t="s">
        <v>7697</v>
      </c>
      <c r="P953" t="s">
        <v>7698</v>
      </c>
      <c r="Q953" t="s">
        <v>8006</v>
      </c>
      <c r="R953">
        <v>946</v>
      </c>
      <c r="S953" t="s">
        <v>9296</v>
      </c>
      <c r="T953" t="s">
        <v>7715</v>
      </c>
      <c r="U953">
        <v>1</v>
      </c>
      <c r="V953">
        <v>2</v>
      </c>
      <c r="W953" t="s">
        <v>7702</v>
      </c>
      <c r="X953" t="s">
        <v>856</v>
      </c>
      <c r="Y953" t="s">
        <v>7703</v>
      </c>
      <c r="Z953" t="s">
        <v>9578</v>
      </c>
      <c r="AA953" t="s">
        <v>8008</v>
      </c>
      <c r="AB953" t="s">
        <v>9579</v>
      </c>
    </row>
    <row r="954" spans="1:28">
      <c r="A954" s="241">
        <v>45967</v>
      </c>
      <c r="B954" t="s">
        <v>9577</v>
      </c>
      <c r="C954" t="s">
        <v>7708</v>
      </c>
      <c r="D954" t="s">
        <v>7709</v>
      </c>
      <c r="E954" t="s">
        <v>7710</v>
      </c>
      <c r="F954">
        <v>6</v>
      </c>
      <c r="G954">
        <v>1120</v>
      </c>
      <c r="H954">
        <v>0</v>
      </c>
      <c r="I954" s="165">
        <v>6720</v>
      </c>
      <c r="J954" t="s">
        <v>7743</v>
      </c>
      <c r="K954">
        <v>1</v>
      </c>
      <c r="L954">
        <v>126</v>
      </c>
      <c r="M954" t="s">
        <v>7744</v>
      </c>
      <c r="N954" t="s">
        <v>7745</v>
      </c>
      <c r="O954" t="s">
        <v>7697</v>
      </c>
      <c r="P954" t="s">
        <v>7698</v>
      </c>
      <c r="Q954" t="s">
        <v>8006</v>
      </c>
      <c r="R954">
        <v>946</v>
      </c>
      <c r="S954" t="s">
        <v>9296</v>
      </c>
      <c r="T954" t="s">
        <v>7715</v>
      </c>
      <c r="U954">
        <v>1</v>
      </c>
      <c r="V954">
        <v>6</v>
      </c>
      <c r="W954" t="s">
        <v>7702</v>
      </c>
      <c r="X954" t="s">
        <v>856</v>
      </c>
      <c r="Y954" t="s">
        <v>7703</v>
      </c>
      <c r="Z954" t="s">
        <v>9578</v>
      </c>
      <c r="AA954" t="s">
        <v>8008</v>
      </c>
      <c r="AB954" t="s">
        <v>9579</v>
      </c>
    </row>
    <row r="955" spans="1:28">
      <c r="A955" s="241">
        <v>45967</v>
      </c>
      <c r="B955" t="s">
        <v>9577</v>
      </c>
      <c r="C955" t="s">
        <v>8420</v>
      </c>
      <c r="D955" t="s">
        <v>8421</v>
      </c>
      <c r="E955" t="s">
        <v>8422</v>
      </c>
      <c r="F955">
        <v>3</v>
      </c>
      <c r="G955">
        <v>1440</v>
      </c>
      <c r="H955">
        <v>0</v>
      </c>
      <c r="I955" s="165">
        <v>4320</v>
      </c>
      <c r="J955" t="s">
        <v>7743</v>
      </c>
      <c r="K955">
        <v>1</v>
      </c>
      <c r="L955">
        <v>126</v>
      </c>
      <c r="M955" t="s">
        <v>7744</v>
      </c>
      <c r="N955" t="s">
        <v>7745</v>
      </c>
      <c r="O955" t="s">
        <v>7697</v>
      </c>
      <c r="P955" t="s">
        <v>7698</v>
      </c>
      <c r="Q955" t="s">
        <v>8006</v>
      </c>
      <c r="R955">
        <v>946</v>
      </c>
      <c r="S955" t="s">
        <v>9296</v>
      </c>
      <c r="T955" t="s">
        <v>7715</v>
      </c>
      <c r="U955">
        <v>1</v>
      </c>
      <c r="V955">
        <v>3</v>
      </c>
      <c r="W955" t="s">
        <v>7702</v>
      </c>
      <c r="X955" t="s">
        <v>856</v>
      </c>
      <c r="Y955" t="s">
        <v>7703</v>
      </c>
      <c r="Z955" t="s">
        <v>9578</v>
      </c>
      <c r="AA955" t="s">
        <v>8008</v>
      </c>
      <c r="AB955" t="s">
        <v>9579</v>
      </c>
    </row>
    <row r="956" spans="1:28">
      <c r="A956" s="241">
        <v>45967</v>
      </c>
      <c r="B956" t="s">
        <v>9580</v>
      </c>
      <c r="C956" t="s">
        <v>7800</v>
      </c>
      <c r="D956" t="s">
        <v>7801</v>
      </c>
      <c r="E956" t="s">
        <v>7802</v>
      </c>
      <c r="F956">
        <v>6</v>
      </c>
      <c r="G956">
        <v>1092.44</v>
      </c>
      <c r="H956">
        <v>0</v>
      </c>
      <c r="I956" s="165">
        <v>6554.64</v>
      </c>
      <c r="J956" t="s">
        <v>7723</v>
      </c>
      <c r="K956">
        <v>1</v>
      </c>
      <c r="L956">
        <v>125</v>
      </c>
      <c r="M956" t="s">
        <v>7724</v>
      </c>
      <c r="N956" t="s">
        <v>7713</v>
      </c>
      <c r="O956" t="s">
        <v>7697</v>
      </c>
      <c r="P956" t="s">
        <v>7698</v>
      </c>
      <c r="Q956" t="s">
        <v>8106</v>
      </c>
      <c r="R956">
        <v>103</v>
      </c>
      <c r="S956" t="s">
        <v>9296</v>
      </c>
      <c r="T956" t="s">
        <v>7701</v>
      </c>
      <c r="U956">
        <v>1</v>
      </c>
      <c r="V956">
        <v>6</v>
      </c>
      <c r="W956" t="s">
        <v>7702</v>
      </c>
      <c r="X956" t="s">
        <v>858</v>
      </c>
      <c r="Y956" t="s">
        <v>7703</v>
      </c>
      <c r="Z956" t="s">
        <v>9581</v>
      </c>
      <c r="AA956" t="s">
        <v>8108</v>
      </c>
      <c r="AB956" t="s">
        <v>9582</v>
      </c>
    </row>
    <row r="957" spans="1:28">
      <c r="A957" s="241">
        <v>45967</v>
      </c>
      <c r="B957" t="s">
        <v>9580</v>
      </c>
      <c r="C957" t="s">
        <v>7720</v>
      </c>
      <c r="D957" t="s">
        <v>7721</v>
      </c>
      <c r="E957" t="s">
        <v>7722</v>
      </c>
      <c r="F957">
        <v>1</v>
      </c>
      <c r="G957">
        <v>11900</v>
      </c>
      <c r="H957">
        <v>357</v>
      </c>
      <c r="I957" s="165">
        <v>11543</v>
      </c>
      <c r="J957" t="s">
        <v>7723</v>
      </c>
      <c r="K957">
        <v>1</v>
      </c>
      <c r="L957">
        <v>125</v>
      </c>
      <c r="M957" t="s">
        <v>7724</v>
      </c>
      <c r="N957" t="s">
        <v>7713</v>
      </c>
      <c r="O957" t="s">
        <v>7697</v>
      </c>
      <c r="P957" t="s">
        <v>7698</v>
      </c>
      <c r="Q957" t="s">
        <v>8106</v>
      </c>
      <c r="R957">
        <v>103</v>
      </c>
      <c r="S957" t="s">
        <v>9296</v>
      </c>
      <c r="T957" t="s">
        <v>7726</v>
      </c>
      <c r="U957">
        <v>1</v>
      </c>
      <c r="V957">
        <v>1</v>
      </c>
      <c r="W957" t="s">
        <v>7702</v>
      </c>
      <c r="X957" t="s">
        <v>858</v>
      </c>
      <c r="Y957" t="s">
        <v>7703</v>
      </c>
      <c r="Z957" t="s">
        <v>9581</v>
      </c>
      <c r="AA957" t="s">
        <v>8108</v>
      </c>
      <c r="AB957" t="s">
        <v>9582</v>
      </c>
    </row>
    <row r="958" spans="1:28">
      <c r="A958" s="241">
        <v>45967</v>
      </c>
      <c r="B958" t="s">
        <v>9583</v>
      </c>
      <c r="C958" t="s">
        <v>8205</v>
      </c>
      <c r="D958" t="s">
        <v>8206</v>
      </c>
      <c r="E958" t="s">
        <v>8207</v>
      </c>
      <c r="F958">
        <v>6</v>
      </c>
      <c r="G958">
        <v>3000</v>
      </c>
      <c r="H958">
        <v>0</v>
      </c>
      <c r="I958" s="165">
        <v>18000</v>
      </c>
      <c r="J958" t="s">
        <v>8166</v>
      </c>
      <c r="K958">
        <v>1</v>
      </c>
      <c r="L958">
        <v>126</v>
      </c>
      <c r="M958" t="s">
        <v>7744</v>
      </c>
      <c r="N958" t="s">
        <v>7745</v>
      </c>
      <c r="O958" t="s">
        <v>7697</v>
      </c>
      <c r="P958" t="s">
        <v>7698</v>
      </c>
      <c r="Q958" t="s">
        <v>8224</v>
      </c>
      <c r="R958">
        <v>923</v>
      </c>
      <c r="S958" t="s">
        <v>9296</v>
      </c>
      <c r="T958" t="s">
        <v>7726</v>
      </c>
      <c r="U958">
        <v>1</v>
      </c>
      <c r="V958">
        <v>6</v>
      </c>
      <c r="W958" t="s">
        <v>7702</v>
      </c>
      <c r="X958" t="s">
        <v>1306</v>
      </c>
      <c r="Y958" t="s">
        <v>7703</v>
      </c>
      <c r="Z958" t="s">
        <v>9584</v>
      </c>
      <c r="AA958" t="s">
        <v>8226</v>
      </c>
      <c r="AB958" t="s">
        <v>9585</v>
      </c>
    </row>
    <row r="959" spans="1:28">
      <c r="A959" s="241">
        <v>45967</v>
      </c>
      <c r="B959" t="s">
        <v>9586</v>
      </c>
      <c r="C959" t="s">
        <v>7691</v>
      </c>
      <c r="D959" t="s">
        <v>7692</v>
      </c>
      <c r="E959" t="s">
        <v>7693</v>
      </c>
      <c r="F959">
        <v>1</v>
      </c>
      <c r="G959">
        <v>4327.7299999999996</v>
      </c>
      <c r="H959">
        <v>0</v>
      </c>
      <c r="I959" s="165">
        <v>4327.7299999999996</v>
      </c>
      <c r="J959" t="s">
        <v>8852</v>
      </c>
      <c r="K959">
        <v>1</v>
      </c>
      <c r="L959">
        <v>154</v>
      </c>
      <c r="M959" t="s">
        <v>8678</v>
      </c>
      <c r="N959" t="s">
        <v>7939</v>
      </c>
      <c r="O959" t="s">
        <v>7697</v>
      </c>
      <c r="P959" t="s">
        <v>7698</v>
      </c>
      <c r="Q959" t="s">
        <v>8853</v>
      </c>
      <c r="R959">
        <v>407</v>
      </c>
      <c r="S959" t="s">
        <v>9296</v>
      </c>
      <c r="T959" t="s">
        <v>7701</v>
      </c>
      <c r="U959">
        <v>1</v>
      </c>
      <c r="V959">
        <v>1</v>
      </c>
      <c r="W959" t="s">
        <v>7702</v>
      </c>
      <c r="X959" t="s">
        <v>906</v>
      </c>
      <c r="Y959" t="s">
        <v>7703</v>
      </c>
      <c r="Z959" t="s">
        <v>9587</v>
      </c>
      <c r="AA959" t="s">
        <v>8855</v>
      </c>
      <c r="AB959" t="s">
        <v>9588</v>
      </c>
    </row>
    <row r="960" spans="1:28">
      <c r="A960" s="241">
        <v>45967</v>
      </c>
      <c r="B960" t="s">
        <v>9586</v>
      </c>
      <c r="C960" t="s">
        <v>7880</v>
      </c>
      <c r="D960" t="s">
        <v>7881</v>
      </c>
      <c r="E960" t="s">
        <v>7882</v>
      </c>
      <c r="F960">
        <v>2</v>
      </c>
      <c r="G960">
        <v>1543</v>
      </c>
      <c r="H960">
        <v>0</v>
      </c>
      <c r="I960" s="165">
        <v>3086</v>
      </c>
      <c r="J960" t="s">
        <v>8852</v>
      </c>
      <c r="K960">
        <v>1</v>
      </c>
      <c r="L960">
        <v>154</v>
      </c>
      <c r="M960" t="s">
        <v>8678</v>
      </c>
      <c r="N960" t="s">
        <v>7939</v>
      </c>
      <c r="O960" t="s">
        <v>7697</v>
      </c>
      <c r="P960" t="s">
        <v>7698</v>
      </c>
      <c r="Q960" t="s">
        <v>8853</v>
      </c>
      <c r="R960">
        <v>407</v>
      </c>
      <c r="S960" t="s">
        <v>9296</v>
      </c>
      <c r="T960" t="s">
        <v>7701</v>
      </c>
      <c r="U960">
        <v>1</v>
      </c>
      <c r="V960">
        <v>2</v>
      </c>
      <c r="W960" t="s">
        <v>7702</v>
      </c>
      <c r="X960" t="s">
        <v>906</v>
      </c>
      <c r="Y960" t="s">
        <v>7703</v>
      </c>
      <c r="Z960" t="s">
        <v>9587</v>
      </c>
      <c r="AA960" t="s">
        <v>8855</v>
      </c>
      <c r="AB960" t="s">
        <v>9588</v>
      </c>
    </row>
    <row r="961" spans="1:28">
      <c r="A961" s="241">
        <v>45967</v>
      </c>
      <c r="B961" t="s">
        <v>9586</v>
      </c>
      <c r="C961" t="s">
        <v>7875</v>
      </c>
      <c r="D961" t="s">
        <v>7876</v>
      </c>
      <c r="E961" t="s">
        <v>7877</v>
      </c>
      <c r="F961">
        <v>2</v>
      </c>
      <c r="G961">
        <v>1218.49</v>
      </c>
      <c r="H961">
        <v>0</v>
      </c>
      <c r="I961" s="165">
        <v>2436.98</v>
      </c>
      <c r="J961" t="s">
        <v>8852</v>
      </c>
      <c r="K961">
        <v>1</v>
      </c>
      <c r="L961">
        <v>154</v>
      </c>
      <c r="M961" t="s">
        <v>8678</v>
      </c>
      <c r="N961" t="s">
        <v>7939</v>
      </c>
      <c r="O961" t="s">
        <v>7697</v>
      </c>
      <c r="P961" t="s">
        <v>7698</v>
      </c>
      <c r="Q961" t="s">
        <v>8853</v>
      </c>
      <c r="R961">
        <v>407</v>
      </c>
      <c r="S961" t="s">
        <v>9296</v>
      </c>
      <c r="T961" t="s">
        <v>7701</v>
      </c>
      <c r="U961">
        <v>1</v>
      </c>
      <c r="V961">
        <v>2</v>
      </c>
      <c r="W961" t="s">
        <v>7702</v>
      </c>
      <c r="X961" t="s">
        <v>906</v>
      </c>
      <c r="Y961" t="s">
        <v>7703</v>
      </c>
      <c r="Z961" t="s">
        <v>9587</v>
      </c>
      <c r="AA961" t="s">
        <v>8855</v>
      </c>
      <c r="AB961" t="s">
        <v>9588</v>
      </c>
    </row>
    <row r="962" spans="1:28">
      <c r="A962" s="241">
        <v>45967</v>
      </c>
      <c r="B962" t="s">
        <v>9589</v>
      </c>
      <c r="C962" t="s">
        <v>7736</v>
      </c>
      <c r="D962" t="s">
        <v>7737</v>
      </c>
      <c r="E962" t="s">
        <v>7738</v>
      </c>
      <c r="F962">
        <v>3</v>
      </c>
      <c r="G962">
        <v>6422.4</v>
      </c>
      <c r="H962">
        <v>0</v>
      </c>
      <c r="I962" s="165">
        <v>19267.2</v>
      </c>
      <c r="J962" t="s">
        <v>7794</v>
      </c>
      <c r="K962">
        <v>1</v>
      </c>
      <c r="L962">
        <v>125</v>
      </c>
      <c r="M962" t="s">
        <v>7724</v>
      </c>
      <c r="N962" t="s">
        <v>7713</v>
      </c>
      <c r="O962" t="s">
        <v>7697</v>
      </c>
      <c r="P962" t="s">
        <v>7698</v>
      </c>
      <c r="Q962" t="s">
        <v>7795</v>
      </c>
      <c r="R962">
        <v>102</v>
      </c>
      <c r="S962" t="s">
        <v>9296</v>
      </c>
      <c r="T962" t="s">
        <v>7701</v>
      </c>
      <c r="U962">
        <v>1</v>
      </c>
      <c r="V962">
        <v>3</v>
      </c>
      <c r="W962" t="s">
        <v>7702</v>
      </c>
      <c r="X962" t="s">
        <v>940</v>
      </c>
      <c r="Y962" t="s">
        <v>7703</v>
      </c>
      <c r="Z962" t="s">
        <v>9590</v>
      </c>
      <c r="AA962" t="s">
        <v>7797</v>
      </c>
      <c r="AB962" t="s">
        <v>9591</v>
      </c>
    </row>
    <row r="963" spans="1:28">
      <c r="A963" s="241">
        <v>45967</v>
      </c>
      <c r="B963" t="s">
        <v>9592</v>
      </c>
      <c r="C963" t="s">
        <v>8590</v>
      </c>
      <c r="D963" t="s">
        <v>8591</v>
      </c>
      <c r="E963" t="s">
        <v>8592</v>
      </c>
      <c r="F963">
        <v>1</v>
      </c>
      <c r="G963">
        <v>35072.400000000001</v>
      </c>
      <c r="H963">
        <v>0</v>
      </c>
      <c r="I963" s="165">
        <v>35072.400000000001</v>
      </c>
      <c r="J963" t="s">
        <v>7794</v>
      </c>
      <c r="K963">
        <v>1</v>
      </c>
      <c r="L963">
        <v>125</v>
      </c>
      <c r="M963" t="s">
        <v>7724</v>
      </c>
      <c r="N963" t="s">
        <v>7713</v>
      </c>
      <c r="O963" t="s">
        <v>7697</v>
      </c>
      <c r="P963" t="s">
        <v>7698</v>
      </c>
      <c r="Q963" t="s">
        <v>7795</v>
      </c>
      <c r="R963">
        <v>102</v>
      </c>
      <c r="S963" t="s">
        <v>9296</v>
      </c>
      <c r="T963" t="s">
        <v>7726</v>
      </c>
      <c r="U963">
        <v>1</v>
      </c>
      <c r="V963">
        <v>1</v>
      </c>
      <c r="W963" t="s">
        <v>7702</v>
      </c>
      <c r="X963" t="s">
        <v>1210</v>
      </c>
      <c r="Y963" t="s">
        <v>7703</v>
      </c>
      <c r="Z963" t="s">
        <v>9593</v>
      </c>
      <c r="AA963" t="s">
        <v>7797</v>
      </c>
      <c r="AB963" t="s">
        <v>9594</v>
      </c>
    </row>
    <row r="964" spans="1:28">
      <c r="A964" s="241">
        <v>45967</v>
      </c>
      <c r="B964" t="s">
        <v>9595</v>
      </c>
      <c r="C964" t="s">
        <v>7720</v>
      </c>
      <c r="D964" t="s">
        <v>7721</v>
      </c>
      <c r="E964" t="s">
        <v>7722</v>
      </c>
      <c r="F964">
        <v>2</v>
      </c>
      <c r="G964">
        <v>11900</v>
      </c>
      <c r="H964">
        <v>714</v>
      </c>
      <c r="I964" s="165">
        <v>23086</v>
      </c>
      <c r="J964" t="s">
        <v>7723</v>
      </c>
      <c r="K964">
        <v>1</v>
      </c>
      <c r="L964">
        <v>125</v>
      </c>
      <c r="M964" t="s">
        <v>7724</v>
      </c>
      <c r="N964" t="s">
        <v>7713</v>
      </c>
      <c r="O964" t="s">
        <v>7697</v>
      </c>
      <c r="P964" t="s">
        <v>7698</v>
      </c>
      <c r="Q964" t="s">
        <v>8106</v>
      </c>
      <c r="R964">
        <v>103</v>
      </c>
      <c r="S964" t="s">
        <v>9296</v>
      </c>
      <c r="T964" t="s">
        <v>7726</v>
      </c>
      <c r="U964">
        <v>1</v>
      </c>
      <c r="V964">
        <v>2</v>
      </c>
      <c r="W964" t="s">
        <v>7702</v>
      </c>
      <c r="X964" t="s">
        <v>1155</v>
      </c>
      <c r="Y964" t="s">
        <v>7703</v>
      </c>
      <c r="Z964" t="s">
        <v>9596</v>
      </c>
      <c r="AA964" t="s">
        <v>8108</v>
      </c>
      <c r="AB964" t="s">
        <v>9597</v>
      </c>
    </row>
    <row r="965" spans="1:28">
      <c r="A965" s="241">
        <v>45967</v>
      </c>
      <c r="B965" t="s">
        <v>9598</v>
      </c>
      <c r="C965" t="s">
        <v>7800</v>
      </c>
      <c r="D965" t="s">
        <v>7801</v>
      </c>
      <c r="E965" t="s">
        <v>7802</v>
      </c>
      <c r="F965">
        <v>12</v>
      </c>
      <c r="G965">
        <v>1092.44</v>
      </c>
      <c r="H965">
        <v>0</v>
      </c>
      <c r="I965" s="165">
        <v>13109.28</v>
      </c>
      <c r="J965" t="s">
        <v>7816</v>
      </c>
      <c r="K965">
        <v>1</v>
      </c>
      <c r="L965">
        <v>125</v>
      </c>
      <c r="M965" t="s">
        <v>7724</v>
      </c>
      <c r="N965" t="s">
        <v>7713</v>
      </c>
      <c r="O965" t="s">
        <v>7697</v>
      </c>
      <c r="P965" t="s">
        <v>7698</v>
      </c>
      <c r="Q965" t="s">
        <v>8039</v>
      </c>
      <c r="R965">
        <v>107</v>
      </c>
      <c r="S965" t="s">
        <v>9296</v>
      </c>
      <c r="T965" t="s">
        <v>7701</v>
      </c>
      <c r="U965">
        <v>1</v>
      </c>
      <c r="V965">
        <v>12</v>
      </c>
      <c r="W965" t="s">
        <v>7702</v>
      </c>
      <c r="X965" t="s">
        <v>729</v>
      </c>
      <c r="Y965" t="s">
        <v>7703</v>
      </c>
      <c r="Z965" t="s">
        <v>9599</v>
      </c>
      <c r="AA965" t="s">
        <v>8041</v>
      </c>
      <c r="AB965" t="s">
        <v>9600</v>
      </c>
    </row>
    <row r="966" spans="1:28">
      <c r="A966" s="241">
        <v>45967</v>
      </c>
      <c r="B966" t="s">
        <v>9601</v>
      </c>
      <c r="C966" t="s">
        <v>7951</v>
      </c>
      <c r="D966" t="s">
        <v>7952</v>
      </c>
      <c r="E966" t="s">
        <v>7953</v>
      </c>
      <c r="F966">
        <v>1</v>
      </c>
      <c r="G966">
        <v>13500</v>
      </c>
      <c r="H966">
        <v>0</v>
      </c>
      <c r="I966" s="165">
        <v>13500</v>
      </c>
      <c r="J966" t="s">
        <v>8166</v>
      </c>
      <c r="K966">
        <v>1</v>
      </c>
      <c r="L966">
        <v>2</v>
      </c>
      <c r="M966" t="s">
        <v>8054</v>
      </c>
      <c r="N966" t="s">
        <v>7745</v>
      </c>
      <c r="O966" t="s">
        <v>7697</v>
      </c>
      <c r="P966" t="s">
        <v>7698</v>
      </c>
      <c r="Q966" t="s">
        <v>8167</v>
      </c>
      <c r="R966">
        <v>926</v>
      </c>
      <c r="S966" t="s">
        <v>9296</v>
      </c>
      <c r="T966" t="s">
        <v>7726</v>
      </c>
      <c r="U966">
        <v>1</v>
      </c>
      <c r="V966">
        <v>1</v>
      </c>
      <c r="W966" t="s">
        <v>7702</v>
      </c>
      <c r="X966" t="s">
        <v>9602</v>
      </c>
      <c r="Y966" t="s">
        <v>7703</v>
      </c>
      <c r="Z966" t="s">
        <v>9603</v>
      </c>
      <c r="AA966" t="s">
        <v>8170</v>
      </c>
      <c r="AB966" t="s">
        <v>9604</v>
      </c>
    </row>
    <row r="967" spans="1:28">
      <c r="A967" s="241">
        <v>45967</v>
      </c>
      <c r="B967" t="s">
        <v>9601</v>
      </c>
      <c r="C967" t="s">
        <v>7914</v>
      </c>
      <c r="D967" t="s">
        <v>7915</v>
      </c>
      <c r="E967" t="s">
        <v>7916</v>
      </c>
      <c r="F967">
        <v>3</v>
      </c>
      <c r="G967">
        <v>2900.04</v>
      </c>
      <c r="H967">
        <v>0</v>
      </c>
      <c r="I967" s="165">
        <v>8700.1200000000008</v>
      </c>
      <c r="J967" t="s">
        <v>8166</v>
      </c>
      <c r="K967">
        <v>1</v>
      </c>
      <c r="L967">
        <v>2</v>
      </c>
      <c r="M967" t="s">
        <v>8054</v>
      </c>
      <c r="N967" t="s">
        <v>7745</v>
      </c>
      <c r="O967" t="s">
        <v>7697</v>
      </c>
      <c r="P967" t="s">
        <v>7698</v>
      </c>
      <c r="Q967" t="s">
        <v>8167</v>
      </c>
      <c r="R967">
        <v>926</v>
      </c>
      <c r="S967" t="s">
        <v>9296</v>
      </c>
      <c r="T967" t="s">
        <v>7726</v>
      </c>
      <c r="U967">
        <v>1</v>
      </c>
      <c r="V967">
        <v>3</v>
      </c>
      <c r="W967" t="s">
        <v>7702</v>
      </c>
      <c r="X967" t="s">
        <v>9602</v>
      </c>
      <c r="Y967" t="s">
        <v>7703</v>
      </c>
      <c r="Z967" t="s">
        <v>9603</v>
      </c>
      <c r="AA967" t="s">
        <v>8170</v>
      </c>
      <c r="AB967" t="s">
        <v>9604</v>
      </c>
    </row>
    <row r="968" spans="1:28">
      <c r="A968" s="241">
        <v>45967</v>
      </c>
      <c r="B968" t="s">
        <v>9601</v>
      </c>
      <c r="C968" t="s">
        <v>8032</v>
      </c>
      <c r="D968" t="s">
        <v>8033</v>
      </c>
      <c r="E968" t="s">
        <v>8034</v>
      </c>
      <c r="F968">
        <v>6</v>
      </c>
      <c r="G968">
        <v>1092.44</v>
      </c>
      <c r="H968">
        <v>0</v>
      </c>
      <c r="I968" s="165">
        <v>6554.64</v>
      </c>
      <c r="J968" t="s">
        <v>8166</v>
      </c>
      <c r="K968">
        <v>1</v>
      </c>
      <c r="L968">
        <v>2</v>
      </c>
      <c r="M968" t="s">
        <v>8054</v>
      </c>
      <c r="N968" t="s">
        <v>7745</v>
      </c>
      <c r="O968" t="s">
        <v>7697</v>
      </c>
      <c r="P968" t="s">
        <v>7698</v>
      </c>
      <c r="Q968" t="s">
        <v>8167</v>
      </c>
      <c r="R968">
        <v>926</v>
      </c>
      <c r="S968" t="s">
        <v>9296</v>
      </c>
      <c r="T968" t="s">
        <v>7701</v>
      </c>
      <c r="U968">
        <v>1</v>
      </c>
      <c r="V968">
        <v>6</v>
      </c>
      <c r="W968" t="s">
        <v>7702</v>
      </c>
      <c r="X968" t="s">
        <v>9602</v>
      </c>
      <c r="Y968" t="s">
        <v>7703</v>
      </c>
      <c r="Z968" t="s">
        <v>9603</v>
      </c>
      <c r="AA968" t="s">
        <v>8170</v>
      </c>
      <c r="AB968" t="s">
        <v>9604</v>
      </c>
    </row>
    <row r="969" spans="1:28">
      <c r="A969" s="241">
        <v>45967</v>
      </c>
      <c r="B969" t="s">
        <v>9605</v>
      </c>
      <c r="C969" t="s">
        <v>8454</v>
      </c>
      <c r="D969" t="s">
        <v>8455</v>
      </c>
      <c r="E969" t="s">
        <v>8456</v>
      </c>
      <c r="F969">
        <v>5</v>
      </c>
      <c r="G969">
        <v>2016.81</v>
      </c>
      <c r="H969">
        <v>1008.405</v>
      </c>
      <c r="I969" s="165">
        <v>9075.6450000000004</v>
      </c>
      <c r="J969" t="s">
        <v>7937</v>
      </c>
      <c r="K969">
        <v>1</v>
      </c>
      <c r="L969">
        <v>211</v>
      </c>
      <c r="M969" t="s">
        <v>7938</v>
      </c>
      <c r="N969" t="s">
        <v>7939</v>
      </c>
      <c r="O969" t="s">
        <v>7697</v>
      </c>
      <c r="P969" t="s">
        <v>7698</v>
      </c>
      <c r="Q969" t="s">
        <v>8219</v>
      </c>
      <c r="R969">
        <v>411</v>
      </c>
      <c r="S969" t="s">
        <v>9296</v>
      </c>
      <c r="T969" t="s">
        <v>7701</v>
      </c>
      <c r="U969">
        <v>1</v>
      </c>
      <c r="V969">
        <v>5</v>
      </c>
      <c r="W969" t="s">
        <v>7702</v>
      </c>
      <c r="X969" t="s">
        <v>715</v>
      </c>
      <c r="Y969" t="s">
        <v>7703</v>
      </c>
      <c r="Z969" t="s">
        <v>9606</v>
      </c>
      <c r="AA969" t="s">
        <v>8221</v>
      </c>
      <c r="AB969" t="s">
        <v>9607</v>
      </c>
    </row>
    <row r="970" spans="1:28">
      <c r="A970" s="241">
        <v>45967</v>
      </c>
      <c r="B970" t="s">
        <v>9608</v>
      </c>
      <c r="C970" t="s">
        <v>7927</v>
      </c>
      <c r="D970" t="s">
        <v>7928</v>
      </c>
      <c r="E970" t="s">
        <v>7929</v>
      </c>
      <c r="F970">
        <v>10</v>
      </c>
      <c r="G970">
        <v>1344.54</v>
      </c>
      <c r="H970">
        <v>0</v>
      </c>
      <c r="I970" s="165">
        <v>13445.4</v>
      </c>
      <c r="J970" t="s">
        <v>7816</v>
      </c>
      <c r="K970">
        <v>1</v>
      </c>
      <c r="L970">
        <v>125</v>
      </c>
      <c r="M970" t="s">
        <v>7724</v>
      </c>
      <c r="N970" t="s">
        <v>7713</v>
      </c>
      <c r="O970" t="s">
        <v>7697</v>
      </c>
      <c r="P970" t="s">
        <v>7698</v>
      </c>
      <c r="Q970" t="s">
        <v>8039</v>
      </c>
      <c r="R970">
        <v>107</v>
      </c>
      <c r="S970" t="s">
        <v>9296</v>
      </c>
      <c r="T970" t="s">
        <v>7701</v>
      </c>
      <c r="U970">
        <v>1</v>
      </c>
      <c r="V970">
        <v>10</v>
      </c>
      <c r="W970" t="s">
        <v>7702</v>
      </c>
      <c r="X970" t="s">
        <v>743</v>
      </c>
      <c r="Y970" t="s">
        <v>7703</v>
      </c>
      <c r="Z970" t="s">
        <v>9609</v>
      </c>
      <c r="AA970" t="s">
        <v>8041</v>
      </c>
      <c r="AB970" t="s">
        <v>9610</v>
      </c>
    </row>
    <row r="971" spans="1:28">
      <c r="A971" s="241">
        <v>45967</v>
      </c>
      <c r="B971" t="s">
        <v>9611</v>
      </c>
      <c r="C971" t="s">
        <v>8032</v>
      </c>
      <c r="D971" t="s">
        <v>8033</v>
      </c>
      <c r="E971" t="s">
        <v>8034</v>
      </c>
      <c r="F971">
        <v>3</v>
      </c>
      <c r="G971">
        <v>1092.44</v>
      </c>
      <c r="H971">
        <v>0</v>
      </c>
      <c r="I971" s="165">
        <v>3277.32</v>
      </c>
      <c r="J971" t="s">
        <v>7743</v>
      </c>
      <c r="K971">
        <v>1</v>
      </c>
      <c r="L971">
        <v>126</v>
      </c>
      <c r="M971" t="s">
        <v>7744</v>
      </c>
      <c r="N971" t="s">
        <v>7745</v>
      </c>
      <c r="O971" t="s">
        <v>7697</v>
      </c>
      <c r="P971" t="s">
        <v>7698</v>
      </c>
      <c r="Q971" t="s">
        <v>8055</v>
      </c>
      <c r="R971">
        <v>945</v>
      </c>
      <c r="S971" t="s">
        <v>9296</v>
      </c>
      <c r="T971" t="s">
        <v>7701</v>
      </c>
      <c r="U971">
        <v>1</v>
      </c>
      <c r="V971">
        <v>3</v>
      </c>
      <c r="W971" t="s">
        <v>7702</v>
      </c>
      <c r="X971" t="s">
        <v>739</v>
      </c>
      <c r="Y971" t="s">
        <v>7703</v>
      </c>
      <c r="Z971" t="s">
        <v>9612</v>
      </c>
      <c r="AA971" t="s">
        <v>8058</v>
      </c>
      <c r="AB971" t="s">
        <v>9613</v>
      </c>
    </row>
    <row r="972" spans="1:28">
      <c r="A972" s="241">
        <v>45967</v>
      </c>
      <c r="B972" t="s">
        <v>9611</v>
      </c>
      <c r="C972" t="s">
        <v>7708</v>
      </c>
      <c r="D972" t="s">
        <v>7709</v>
      </c>
      <c r="E972" t="s">
        <v>7710</v>
      </c>
      <c r="F972">
        <v>3</v>
      </c>
      <c r="G972">
        <v>1120</v>
      </c>
      <c r="H972">
        <v>0</v>
      </c>
      <c r="I972" s="165">
        <v>3360</v>
      </c>
      <c r="J972" t="s">
        <v>7743</v>
      </c>
      <c r="K972">
        <v>1</v>
      </c>
      <c r="L972">
        <v>126</v>
      </c>
      <c r="M972" t="s">
        <v>7744</v>
      </c>
      <c r="N972" t="s">
        <v>7745</v>
      </c>
      <c r="O972" t="s">
        <v>7697</v>
      </c>
      <c r="P972" t="s">
        <v>7698</v>
      </c>
      <c r="Q972" t="s">
        <v>8055</v>
      </c>
      <c r="R972">
        <v>945</v>
      </c>
      <c r="S972" t="s">
        <v>9296</v>
      </c>
      <c r="T972" t="s">
        <v>7715</v>
      </c>
      <c r="U972">
        <v>1</v>
      </c>
      <c r="V972">
        <v>3</v>
      </c>
      <c r="W972" t="s">
        <v>7702</v>
      </c>
      <c r="X972" t="s">
        <v>739</v>
      </c>
      <c r="Y972" t="s">
        <v>7703</v>
      </c>
      <c r="Z972" t="s">
        <v>9612</v>
      </c>
      <c r="AA972" t="s">
        <v>8058</v>
      </c>
      <c r="AB972" t="s">
        <v>9613</v>
      </c>
    </row>
    <row r="973" spans="1:28">
      <c r="A973" s="241">
        <v>45967</v>
      </c>
      <c r="B973" t="s">
        <v>9611</v>
      </c>
      <c r="C973" t="s">
        <v>7784</v>
      </c>
      <c r="D973" t="s">
        <v>7785</v>
      </c>
      <c r="E973" t="s">
        <v>7786</v>
      </c>
      <c r="F973">
        <v>2</v>
      </c>
      <c r="G973">
        <v>3025.21</v>
      </c>
      <c r="H973">
        <v>0</v>
      </c>
      <c r="I973" s="165">
        <v>6050.42</v>
      </c>
      <c r="J973" t="s">
        <v>7743</v>
      </c>
      <c r="K973">
        <v>1</v>
      </c>
      <c r="L973">
        <v>126</v>
      </c>
      <c r="M973" t="s">
        <v>7744</v>
      </c>
      <c r="N973" t="s">
        <v>7745</v>
      </c>
      <c r="O973" t="s">
        <v>7697</v>
      </c>
      <c r="P973" t="s">
        <v>7698</v>
      </c>
      <c r="Q973" t="s">
        <v>8055</v>
      </c>
      <c r="R973">
        <v>945</v>
      </c>
      <c r="S973" t="s">
        <v>9296</v>
      </c>
      <c r="T973" t="s">
        <v>7715</v>
      </c>
      <c r="U973">
        <v>1</v>
      </c>
      <c r="V973">
        <v>2</v>
      </c>
      <c r="W973" t="s">
        <v>7702</v>
      </c>
      <c r="X973" t="s">
        <v>739</v>
      </c>
      <c r="Y973" t="s">
        <v>7703</v>
      </c>
      <c r="Z973" t="s">
        <v>9612</v>
      </c>
      <c r="AA973" t="s">
        <v>8058</v>
      </c>
      <c r="AB973" t="s">
        <v>9613</v>
      </c>
    </row>
    <row r="974" spans="1:28">
      <c r="A974" s="241">
        <v>45967</v>
      </c>
      <c r="B974" t="s">
        <v>9611</v>
      </c>
      <c r="C974" t="s">
        <v>8268</v>
      </c>
      <c r="D974" t="s">
        <v>8269</v>
      </c>
      <c r="E974" t="s">
        <v>8270</v>
      </c>
      <c r="F974">
        <v>1</v>
      </c>
      <c r="G974">
        <v>864</v>
      </c>
      <c r="H974">
        <v>0</v>
      </c>
      <c r="I974" s="165">
        <v>864</v>
      </c>
      <c r="J974" t="s">
        <v>7743</v>
      </c>
      <c r="K974">
        <v>1</v>
      </c>
      <c r="L974">
        <v>126</v>
      </c>
      <c r="M974" t="s">
        <v>7744</v>
      </c>
      <c r="N974" t="s">
        <v>7745</v>
      </c>
      <c r="O974" t="s">
        <v>7697</v>
      </c>
      <c r="P974" t="s">
        <v>7698</v>
      </c>
      <c r="Q974" t="s">
        <v>8055</v>
      </c>
      <c r="R974">
        <v>945</v>
      </c>
      <c r="S974" t="s">
        <v>9296</v>
      </c>
      <c r="T974" t="s">
        <v>7701</v>
      </c>
      <c r="U974">
        <v>1</v>
      </c>
      <c r="V974">
        <v>1</v>
      </c>
      <c r="W974" t="s">
        <v>7702</v>
      </c>
      <c r="X974" t="s">
        <v>739</v>
      </c>
      <c r="Y974" t="s">
        <v>7703</v>
      </c>
      <c r="Z974" t="s">
        <v>9612</v>
      </c>
      <c r="AA974" t="s">
        <v>8058</v>
      </c>
      <c r="AB974" t="s">
        <v>9613</v>
      </c>
    </row>
    <row r="975" spans="1:28">
      <c r="A975" s="241">
        <v>45967</v>
      </c>
      <c r="B975" t="s">
        <v>9614</v>
      </c>
      <c r="C975" t="s">
        <v>7848</v>
      </c>
      <c r="D975" t="s">
        <v>7849</v>
      </c>
      <c r="E975" t="s">
        <v>7850</v>
      </c>
      <c r="F975">
        <v>5</v>
      </c>
      <c r="G975">
        <v>1260.5</v>
      </c>
      <c r="H975">
        <v>0</v>
      </c>
      <c r="I975" s="165">
        <v>6302.5</v>
      </c>
      <c r="J975" t="s">
        <v>7842</v>
      </c>
      <c r="K975">
        <v>1</v>
      </c>
      <c r="L975">
        <v>126</v>
      </c>
      <c r="M975" t="s">
        <v>7744</v>
      </c>
      <c r="N975" t="s">
        <v>7745</v>
      </c>
      <c r="O975" t="s">
        <v>7697</v>
      </c>
      <c r="P975" t="s">
        <v>7698</v>
      </c>
      <c r="Q975" t="s">
        <v>8290</v>
      </c>
      <c r="R975">
        <v>907</v>
      </c>
      <c r="S975" t="s">
        <v>9296</v>
      </c>
      <c r="T975" t="s">
        <v>7701</v>
      </c>
      <c r="U975">
        <v>1</v>
      </c>
      <c r="V975">
        <v>5</v>
      </c>
      <c r="W975" t="s">
        <v>7702</v>
      </c>
      <c r="X975" t="s">
        <v>1141</v>
      </c>
      <c r="Y975" t="s">
        <v>7703</v>
      </c>
      <c r="Z975" t="s">
        <v>9615</v>
      </c>
      <c r="AA975" t="s">
        <v>8292</v>
      </c>
      <c r="AB975" t="s">
        <v>9616</v>
      </c>
    </row>
    <row r="976" spans="1:28">
      <c r="A976" s="241">
        <v>45967</v>
      </c>
      <c r="B976" t="s">
        <v>9614</v>
      </c>
      <c r="C976" t="s">
        <v>7856</v>
      </c>
      <c r="D976" t="s">
        <v>7857</v>
      </c>
      <c r="E976" t="s">
        <v>7858</v>
      </c>
      <c r="F976">
        <v>3</v>
      </c>
      <c r="G976">
        <v>4247.1000000000004</v>
      </c>
      <c r="H976">
        <v>0</v>
      </c>
      <c r="I976" s="165">
        <v>12741.3</v>
      </c>
      <c r="J976" t="s">
        <v>7842</v>
      </c>
      <c r="K976">
        <v>1</v>
      </c>
      <c r="L976">
        <v>126</v>
      </c>
      <c r="M976" t="s">
        <v>7744</v>
      </c>
      <c r="N976" t="s">
        <v>7745</v>
      </c>
      <c r="O976" t="s">
        <v>7697</v>
      </c>
      <c r="P976" t="s">
        <v>7698</v>
      </c>
      <c r="Q976" t="s">
        <v>8290</v>
      </c>
      <c r="R976">
        <v>907</v>
      </c>
      <c r="S976" t="s">
        <v>9296</v>
      </c>
      <c r="T976" t="s">
        <v>7701</v>
      </c>
      <c r="U976">
        <v>1</v>
      </c>
      <c r="V976">
        <v>3</v>
      </c>
      <c r="W976" t="s">
        <v>7702</v>
      </c>
      <c r="X976" t="s">
        <v>1141</v>
      </c>
      <c r="Y976" t="s">
        <v>7703</v>
      </c>
      <c r="Z976" t="s">
        <v>9615</v>
      </c>
      <c r="AA976" t="s">
        <v>8292</v>
      </c>
      <c r="AB976" t="s">
        <v>9616</v>
      </c>
    </row>
    <row r="977" spans="1:28">
      <c r="A977" s="241">
        <v>45967</v>
      </c>
      <c r="B977" t="s">
        <v>9614</v>
      </c>
      <c r="C977" t="s">
        <v>7875</v>
      </c>
      <c r="D977" t="s">
        <v>7876</v>
      </c>
      <c r="E977" t="s">
        <v>7877</v>
      </c>
      <c r="F977">
        <v>6</v>
      </c>
      <c r="G977">
        <v>1218.49</v>
      </c>
      <c r="H977">
        <v>0</v>
      </c>
      <c r="I977" s="165">
        <v>7310.94</v>
      </c>
      <c r="J977" t="s">
        <v>7842</v>
      </c>
      <c r="K977">
        <v>1</v>
      </c>
      <c r="L977">
        <v>126</v>
      </c>
      <c r="M977" t="s">
        <v>7744</v>
      </c>
      <c r="N977" t="s">
        <v>7745</v>
      </c>
      <c r="O977" t="s">
        <v>7697</v>
      </c>
      <c r="P977" t="s">
        <v>7698</v>
      </c>
      <c r="Q977" t="s">
        <v>8290</v>
      </c>
      <c r="R977">
        <v>907</v>
      </c>
      <c r="S977" t="s">
        <v>9296</v>
      </c>
      <c r="T977" t="s">
        <v>7701</v>
      </c>
      <c r="U977">
        <v>1</v>
      </c>
      <c r="V977">
        <v>6</v>
      </c>
      <c r="W977" t="s">
        <v>7702</v>
      </c>
      <c r="X977" t="s">
        <v>1141</v>
      </c>
      <c r="Y977" t="s">
        <v>7703</v>
      </c>
      <c r="Z977" t="s">
        <v>9615</v>
      </c>
      <c r="AA977" t="s">
        <v>8292</v>
      </c>
      <c r="AB977" t="s">
        <v>9616</v>
      </c>
    </row>
    <row r="978" spans="1:28">
      <c r="A978" s="241">
        <v>45967</v>
      </c>
      <c r="B978" t="s">
        <v>9614</v>
      </c>
      <c r="C978" t="s">
        <v>7880</v>
      </c>
      <c r="D978" t="s">
        <v>7881</v>
      </c>
      <c r="E978" t="s">
        <v>7882</v>
      </c>
      <c r="F978">
        <v>6</v>
      </c>
      <c r="G978">
        <v>1543</v>
      </c>
      <c r="H978">
        <v>0</v>
      </c>
      <c r="I978" s="165">
        <v>9258</v>
      </c>
      <c r="J978" t="s">
        <v>7842</v>
      </c>
      <c r="K978">
        <v>1</v>
      </c>
      <c r="L978">
        <v>126</v>
      </c>
      <c r="M978" t="s">
        <v>7744</v>
      </c>
      <c r="N978" t="s">
        <v>7745</v>
      </c>
      <c r="O978" t="s">
        <v>7697</v>
      </c>
      <c r="P978" t="s">
        <v>7698</v>
      </c>
      <c r="Q978" t="s">
        <v>8290</v>
      </c>
      <c r="R978">
        <v>907</v>
      </c>
      <c r="S978" t="s">
        <v>9296</v>
      </c>
      <c r="T978" t="s">
        <v>7701</v>
      </c>
      <c r="U978">
        <v>1</v>
      </c>
      <c r="V978">
        <v>6</v>
      </c>
      <c r="W978" t="s">
        <v>7702</v>
      </c>
      <c r="X978" t="s">
        <v>1141</v>
      </c>
      <c r="Y978" t="s">
        <v>7703</v>
      </c>
      <c r="Z978" t="s">
        <v>9615</v>
      </c>
      <c r="AA978" t="s">
        <v>8292</v>
      </c>
      <c r="AB978" t="s">
        <v>9616</v>
      </c>
    </row>
    <row r="979" spans="1:28">
      <c r="A979" s="241">
        <v>45967</v>
      </c>
      <c r="B979" t="s">
        <v>9617</v>
      </c>
      <c r="C979" t="s">
        <v>7875</v>
      </c>
      <c r="D979" t="s">
        <v>7876</v>
      </c>
      <c r="E979" t="s">
        <v>7877</v>
      </c>
      <c r="F979">
        <v>12</v>
      </c>
      <c r="G979">
        <v>1218.49</v>
      </c>
      <c r="H979">
        <v>0</v>
      </c>
      <c r="I979" s="165">
        <v>14621.88</v>
      </c>
      <c r="J979" t="s">
        <v>7842</v>
      </c>
      <c r="K979">
        <v>1</v>
      </c>
      <c r="L979">
        <v>126</v>
      </c>
      <c r="M979" t="s">
        <v>7744</v>
      </c>
      <c r="N979" t="s">
        <v>7745</v>
      </c>
      <c r="O979" t="s">
        <v>7697</v>
      </c>
      <c r="P979" t="s">
        <v>7698</v>
      </c>
      <c r="Q979" t="s">
        <v>8290</v>
      </c>
      <c r="R979">
        <v>907</v>
      </c>
      <c r="S979" t="s">
        <v>9296</v>
      </c>
      <c r="T979" t="s">
        <v>7701</v>
      </c>
      <c r="U979">
        <v>1</v>
      </c>
      <c r="V979">
        <v>12</v>
      </c>
      <c r="W979" t="s">
        <v>7702</v>
      </c>
      <c r="X979" t="s">
        <v>750</v>
      </c>
      <c r="Y979" t="s">
        <v>7703</v>
      </c>
      <c r="Z979" t="s">
        <v>9618</v>
      </c>
      <c r="AA979" t="s">
        <v>8292</v>
      </c>
      <c r="AB979" t="s">
        <v>9619</v>
      </c>
    </row>
    <row r="980" spans="1:28">
      <c r="A980" s="241">
        <v>45967</v>
      </c>
      <c r="B980" t="s">
        <v>9620</v>
      </c>
      <c r="C980" t="s">
        <v>7822</v>
      </c>
      <c r="D980" t="s">
        <v>7823</v>
      </c>
      <c r="E980" t="s">
        <v>7824</v>
      </c>
      <c r="F980">
        <v>8</v>
      </c>
      <c r="G980">
        <v>3025.21</v>
      </c>
      <c r="H980">
        <v>0</v>
      </c>
      <c r="I980" s="165">
        <v>24201.68</v>
      </c>
      <c r="J980" t="s">
        <v>7842</v>
      </c>
      <c r="K980">
        <v>1</v>
      </c>
      <c r="L980">
        <v>126</v>
      </c>
      <c r="M980" t="s">
        <v>7744</v>
      </c>
      <c r="N980" t="s">
        <v>7745</v>
      </c>
      <c r="O980" t="s">
        <v>7697</v>
      </c>
      <c r="P980" t="s">
        <v>7698</v>
      </c>
      <c r="Q980" t="s">
        <v>8290</v>
      </c>
      <c r="R980">
        <v>907</v>
      </c>
      <c r="S980" t="s">
        <v>9296</v>
      </c>
      <c r="T980" t="s">
        <v>7715</v>
      </c>
      <c r="U980">
        <v>1</v>
      </c>
      <c r="V980">
        <v>8</v>
      </c>
      <c r="W980" t="s">
        <v>7702</v>
      </c>
      <c r="X980" t="s">
        <v>868</v>
      </c>
      <c r="Y980" t="s">
        <v>7703</v>
      </c>
      <c r="Z980" t="s">
        <v>9621</v>
      </c>
      <c r="AA980" t="s">
        <v>8292</v>
      </c>
      <c r="AB980" t="s">
        <v>9622</v>
      </c>
    </row>
    <row r="981" spans="1:28">
      <c r="A981" s="241">
        <v>45967</v>
      </c>
      <c r="B981" t="s">
        <v>9620</v>
      </c>
      <c r="C981" t="s">
        <v>7839</v>
      </c>
      <c r="D981" t="s">
        <v>7840</v>
      </c>
      <c r="E981" t="s">
        <v>7841</v>
      </c>
      <c r="F981">
        <v>2</v>
      </c>
      <c r="G981">
        <v>2645.48</v>
      </c>
      <c r="H981">
        <v>0</v>
      </c>
      <c r="I981" s="165">
        <v>5290.96</v>
      </c>
      <c r="J981" t="s">
        <v>7842</v>
      </c>
      <c r="K981">
        <v>1</v>
      </c>
      <c r="L981">
        <v>126</v>
      </c>
      <c r="M981" t="s">
        <v>7744</v>
      </c>
      <c r="N981" t="s">
        <v>7745</v>
      </c>
      <c r="O981" t="s">
        <v>7697</v>
      </c>
      <c r="P981" t="s">
        <v>7698</v>
      </c>
      <c r="Q981" t="s">
        <v>8290</v>
      </c>
      <c r="R981">
        <v>907</v>
      </c>
      <c r="S981" t="s">
        <v>9296</v>
      </c>
      <c r="T981" t="s">
        <v>7715</v>
      </c>
      <c r="U981">
        <v>1</v>
      </c>
      <c r="V981">
        <v>2</v>
      </c>
      <c r="W981" t="s">
        <v>7702</v>
      </c>
      <c r="X981" t="s">
        <v>868</v>
      </c>
      <c r="Y981" t="s">
        <v>7703</v>
      </c>
      <c r="Z981" t="s">
        <v>9621</v>
      </c>
      <c r="AA981" t="s">
        <v>8292</v>
      </c>
      <c r="AB981" t="s">
        <v>9622</v>
      </c>
    </row>
    <row r="982" spans="1:28">
      <c r="A982" s="241">
        <v>45967</v>
      </c>
      <c r="B982" t="s">
        <v>9623</v>
      </c>
      <c r="C982" t="s">
        <v>7787</v>
      </c>
      <c r="D982" t="s">
        <v>7788</v>
      </c>
      <c r="E982" t="s">
        <v>7789</v>
      </c>
      <c r="F982">
        <v>3</v>
      </c>
      <c r="G982">
        <v>3025.21</v>
      </c>
      <c r="H982">
        <v>0</v>
      </c>
      <c r="I982" s="165">
        <v>9075.6299999999992</v>
      </c>
      <c r="J982" t="s">
        <v>8025</v>
      </c>
      <c r="K982">
        <v>1</v>
      </c>
      <c r="L982">
        <v>171</v>
      </c>
      <c r="M982" t="s">
        <v>8026</v>
      </c>
      <c r="N982" t="s">
        <v>8027</v>
      </c>
      <c r="O982" t="s">
        <v>7697</v>
      </c>
      <c r="P982" t="s">
        <v>7698</v>
      </c>
      <c r="Q982" t="s">
        <v>8703</v>
      </c>
      <c r="R982">
        <v>620</v>
      </c>
      <c r="S982" t="s">
        <v>9296</v>
      </c>
      <c r="T982" t="s">
        <v>7715</v>
      </c>
      <c r="U982">
        <v>1</v>
      </c>
      <c r="V982">
        <v>3</v>
      </c>
      <c r="W982" t="s">
        <v>7702</v>
      </c>
      <c r="X982" t="s">
        <v>787</v>
      </c>
      <c r="Y982" t="s">
        <v>7703</v>
      </c>
      <c r="Z982" t="s">
        <v>9624</v>
      </c>
      <c r="AA982" t="s">
        <v>8030</v>
      </c>
      <c r="AB982" t="s">
        <v>9625</v>
      </c>
    </row>
    <row r="983" spans="1:28">
      <c r="A983" s="241">
        <v>45967</v>
      </c>
      <c r="B983" t="s">
        <v>9623</v>
      </c>
      <c r="C983" t="s">
        <v>7781</v>
      </c>
      <c r="D983" t="s">
        <v>7782</v>
      </c>
      <c r="E983" t="s">
        <v>7783</v>
      </c>
      <c r="F983">
        <v>3</v>
      </c>
      <c r="G983">
        <v>3025.21</v>
      </c>
      <c r="H983">
        <v>0</v>
      </c>
      <c r="I983" s="165">
        <v>9075.6299999999992</v>
      </c>
      <c r="J983" t="s">
        <v>8025</v>
      </c>
      <c r="K983">
        <v>1</v>
      </c>
      <c r="L983">
        <v>171</v>
      </c>
      <c r="M983" t="s">
        <v>8026</v>
      </c>
      <c r="N983" t="s">
        <v>8027</v>
      </c>
      <c r="O983" t="s">
        <v>7697</v>
      </c>
      <c r="P983" t="s">
        <v>7698</v>
      </c>
      <c r="Q983" t="s">
        <v>8703</v>
      </c>
      <c r="R983">
        <v>620</v>
      </c>
      <c r="S983" t="s">
        <v>9296</v>
      </c>
      <c r="T983" t="s">
        <v>7715</v>
      </c>
      <c r="U983">
        <v>1</v>
      </c>
      <c r="V983">
        <v>3</v>
      </c>
      <c r="W983" t="s">
        <v>7702</v>
      </c>
      <c r="X983" t="s">
        <v>787</v>
      </c>
      <c r="Y983" t="s">
        <v>7703</v>
      </c>
      <c r="Z983" t="s">
        <v>9624</v>
      </c>
      <c r="AA983" t="s">
        <v>8030</v>
      </c>
      <c r="AB983" t="s">
        <v>9625</v>
      </c>
    </row>
    <row r="984" spans="1:28">
      <c r="A984" s="241">
        <v>45967</v>
      </c>
      <c r="B984" t="s">
        <v>9626</v>
      </c>
      <c r="C984" t="s">
        <v>8046</v>
      </c>
      <c r="D984" t="s">
        <v>8047</v>
      </c>
      <c r="E984" t="s">
        <v>8048</v>
      </c>
      <c r="F984">
        <v>1</v>
      </c>
      <c r="G984">
        <v>6350</v>
      </c>
      <c r="H984">
        <v>635</v>
      </c>
      <c r="I984" s="165">
        <v>5715</v>
      </c>
      <c r="J984" t="s">
        <v>7937</v>
      </c>
      <c r="K984">
        <v>1</v>
      </c>
      <c r="L984">
        <v>211</v>
      </c>
      <c r="M984" t="s">
        <v>7938</v>
      </c>
      <c r="N984" t="s">
        <v>7939</v>
      </c>
      <c r="O984" t="s">
        <v>7697</v>
      </c>
      <c r="P984" t="s">
        <v>7698</v>
      </c>
      <c r="Q984" t="s">
        <v>8219</v>
      </c>
      <c r="R984">
        <v>411</v>
      </c>
      <c r="S984" t="s">
        <v>9296</v>
      </c>
      <c r="T984" t="s">
        <v>8049</v>
      </c>
      <c r="U984">
        <v>1</v>
      </c>
      <c r="V984">
        <v>1</v>
      </c>
      <c r="W984" t="s">
        <v>7702</v>
      </c>
      <c r="X984" t="s">
        <v>844</v>
      </c>
      <c r="Y984" t="s">
        <v>7703</v>
      </c>
      <c r="Z984" t="s">
        <v>9627</v>
      </c>
      <c r="AA984" t="s">
        <v>8221</v>
      </c>
      <c r="AB984" t="s">
        <v>844</v>
      </c>
    </row>
    <row r="985" spans="1:28">
      <c r="A985" s="241">
        <v>45967</v>
      </c>
      <c r="B985" t="s">
        <v>9626</v>
      </c>
      <c r="C985" t="s">
        <v>7999</v>
      </c>
      <c r="D985" t="s">
        <v>8000</v>
      </c>
      <c r="E985" t="s">
        <v>8001</v>
      </c>
      <c r="F985">
        <v>1</v>
      </c>
      <c r="G985">
        <v>1640</v>
      </c>
      <c r="H985">
        <v>0</v>
      </c>
      <c r="I985" s="165">
        <v>1640</v>
      </c>
      <c r="J985" t="s">
        <v>7937</v>
      </c>
      <c r="K985">
        <v>1</v>
      </c>
      <c r="L985">
        <v>211</v>
      </c>
      <c r="M985" t="s">
        <v>7938</v>
      </c>
      <c r="N985" t="s">
        <v>7939</v>
      </c>
      <c r="O985" t="s">
        <v>7697</v>
      </c>
      <c r="P985" t="s">
        <v>7698</v>
      </c>
      <c r="Q985" t="s">
        <v>8219</v>
      </c>
      <c r="R985">
        <v>411</v>
      </c>
      <c r="S985" t="s">
        <v>9296</v>
      </c>
      <c r="T985" t="s">
        <v>7701</v>
      </c>
      <c r="U985">
        <v>1</v>
      </c>
      <c r="V985">
        <v>1</v>
      </c>
      <c r="W985" t="s">
        <v>7702</v>
      </c>
      <c r="X985" t="s">
        <v>844</v>
      </c>
      <c r="Y985" t="s">
        <v>7703</v>
      </c>
      <c r="Z985" t="s">
        <v>9627</v>
      </c>
      <c r="AA985" t="s">
        <v>8221</v>
      </c>
      <c r="AB985" t="s">
        <v>844</v>
      </c>
    </row>
    <row r="986" spans="1:28">
      <c r="A986" s="241">
        <v>45967</v>
      </c>
      <c r="B986" t="s">
        <v>9628</v>
      </c>
      <c r="C986" t="s">
        <v>8097</v>
      </c>
      <c r="D986" t="s">
        <v>8098</v>
      </c>
      <c r="E986" t="s">
        <v>8099</v>
      </c>
      <c r="F986">
        <v>1</v>
      </c>
      <c r="G986">
        <v>2227</v>
      </c>
      <c r="H986">
        <v>0</v>
      </c>
      <c r="I986" s="165">
        <v>2227</v>
      </c>
      <c r="J986" t="s">
        <v>7937</v>
      </c>
      <c r="K986">
        <v>1</v>
      </c>
      <c r="L986">
        <v>176</v>
      </c>
      <c r="M986" t="s">
        <v>9245</v>
      </c>
      <c r="N986" t="s">
        <v>7939</v>
      </c>
      <c r="O986" t="s">
        <v>7697</v>
      </c>
      <c r="P986" t="s">
        <v>7698</v>
      </c>
      <c r="Q986" t="s">
        <v>8219</v>
      </c>
      <c r="R986">
        <v>411</v>
      </c>
      <c r="S986" t="s">
        <v>9296</v>
      </c>
      <c r="T986" t="s">
        <v>7769</v>
      </c>
      <c r="U986">
        <v>1</v>
      </c>
      <c r="V986">
        <v>1</v>
      </c>
      <c r="W986" t="s">
        <v>7702</v>
      </c>
      <c r="X986" t="s">
        <v>9629</v>
      </c>
      <c r="Y986" t="s">
        <v>7703</v>
      </c>
      <c r="Z986" t="s">
        <v>9630</v>
      </c>
      <c r="AA986" t="s">
        <v>8221</v>
      </c>
      <c r="AB986" t="s">
        <v>9631</v>
      </c>
    </row>
    <row r="987" spans="1:28">
      <c r="A987" s="241">
        <v>45967</v>
      </c>
      <c r="B987" t="s">
        <v>9628</v>
      </c>
      <c r="C987" t="s">
        <v>8016</v>
      </c>
      <c r="D987" t="s">
        <v>8017</v>
      </c>
      <c r="E987" t="s">
        <v>8018</v>
      </c>
      <c r="F987">
        <v>1</v>
      </c>
      <c r="G987">
        <v>4853</v>
      </c>
      <c r="H987">
        <v>0</v>
      </c>
      <c r="I987" s="165">
        <v>4853</v>
      </c>
      <c r="J987" t="s">
        <v>7937</v>
      </c>
      <c r="K987">
        <v>1</v>
      </c>
      <c r="L987">
        <v>176</v>
      </c>
      <c r="M987" t="s">
        <v>9245</v>
      </c>
      <c r="N987" t="s">
        <v>7939</v>
      </c>
      <c r="O987" t="s">
        <v>7697</v>
      </c>
      <c r="P987" t="s">
        <v>7698</v>
      </c>
      <c r="Q987" t="s">
        <v>8219</v>
      </c>
      <c r="R987">
        <v>411</v>
      </c>
      <c r="S987" t="s">
        <v>9296</v>
      </c>
      <c r="T987">
        <v>0</v>
      </c>
      <c r="U987">
        <v>1</v>
      </c>
      <c r="V987">
        <v>1</v>
      </c>
      <c r="W987" t="s">
        <v>7702</v>
      </c>
      <c r="X987" t="s">
        <v>9629</v>
      </c>
      <c r="Y987" t="s">
        <v>7703</v>
      </c>
      <c r="Z987" t="s">
        <v>9630</v>
      </c>
      <c r="AA987" t="s">
        <v>8221</v>
      </c>
      <c r="AB987" t="s">
        <v>9631</v>
      </c>
    </row>
    <row r="988" spans="1:28">
      <c r="A988" s="241">
        <v>45967</v>
      </c>
      <c r="B988" t="s">
        <v>9463</v>
      </c>
      <c r="C988" t="s">
        <v>7784</v>
      </c>
      <c r="D988" t="s">
        <v>7785</v>
      </c>
      <c r="E988" t="s">
        <v>7786</v>
      </c>
      <c r="F988">
        <v>1</v>
      </c>
      <c r="G988">
        <v>3025.21</v>
      </c>
      <c r="H988">
        <v>0</v>
      </c>
      <c r="I988" s="165">
        <v>3025.21</v>
      </c>
      <c r="J988" t="s">
        <v>7694</v>
      </c>
      <c r="K988">
        <v>1</v>
      </c>
      <c r="L988">
        <v>213</v>
      </c>
      <c r="M988" t="s">
        <v>7695</v>
      </c>
      <c r="N988" t="s">
        <v>7696</v>
      </c>
      <c r="O988" t="s">
        <v>7697</v>
      </c>
      <c r="P988" t="s">
        <v>7698</v>
      </c>
      <c r="Q988" t="s">
        <v>7890</v>
      </c>
      <c r="R988">
        <v>706</v>
      </c>
      <c r="S988" t="s">
        <v>9296</v>
      </c>
      <c r="T988" t="s">
        <v>7715</v>
      </c>
      <c r="U988">
        <v>1</v>
      </c>
      <c r="V988">
        <v>1</v>
      </c>
      <c r="W988" t="s">
        <v>7702</v>
      </c>
      <c r="X988" t="s">
        <v>1323</v>
      </c>
      <c r="Y988" t="s">
        <v>7703</v>
      </c>
      <c r="Z988" t="s">
        <v>9464</v>
      </c>
      <c r="AA988" t="s">
        <v>7705</v>
      </c>
      <c r="AB988" t="s">
        <v>9465</v>
      </c>
    </row>
    <row r="989" spans="1:28">
      <c r="A989" s="241">
        <v>45967</v>
      </c>
      <c r="B989" t="s">
        <v>9632</v>
      </c>
      <c r="C989" t="s">
        <v>7740</v>
      </c>
      <c r="D989" t="s">
        <v>7741</v>
      </c>
      <c r="E989" t="s">
        <v>7742</v>
      </c>
      <c r="F989">
        <v>3</v>
      </c>
      <c r="G989">
        <v>3562.19</v>
      </c>
      <c r="H989">
        <v>0</v>
      </c>
      <c r="I989" s="165">
        <v>10686.57</v>
      </c>
      <c r="J989" t="s">
        <v>7743</v>
      </c>
      <c r="K989">
        <v>1</v>
      </c>
      <c r="L989">
        <v>126</v>
      </c>
      <c r="M989" t="s">
        <v>7744</v>
      </c>
      <c r="N989" t="s">
        <v>7745</v>
      </c>
      <c r="O989" t="s">
        <v>7697</v>
      </c>
      <c r="P989" t="s">
        <v>7698</v>
      </c>
      <c r="Q989" t="s">
        <v>7746</v>
      </c>
      <c r="R989">
        <v>938</v>
      </c>
      <c r="S989" t="s">
        <v>9296</v>
      </c>
      <c r="T989" t="s">
        <v>7715</v>
      </c>
      <c r="U989">
        <v>1</v>
      </c>
      <c r="V989">
        <v>3</v>
      </c>
      <c r="W989" t="s">
        <v>7702</v>
      </c>
      <c r="X989" t="s">
        <v>997</v>
      </c>
      <c r="Y989" t="s">
        <v>7703</v>
      </c>
      <c r="Z989" t="s">
        <v>9633</v>
      </c>
      <c r="AA989" t="s">
        <v>7748</v>
      </c>
      <c r="AB989" t="s">
        <v>8447</v>
      </c>
    </row>
    <row r="990" spans="1:28">
      <c r="A990" s="241">
        <v>45967</v>
      </c>
      <c r="B990" t="s">
        <v>9632</v>
      </c>
      <c r="C990" t="s">
        <v>8596</v>
      </c>
      <c r="D990" t="s">
        <v>8597</v>
      </c>
      <c r="E990" t="s">
        <v>8598</v>
      </c>
      <c r="F990">
        <v>4</v>
      </c>
      <c r="G990">
        <v>1230</v>
      </c>
      <c r="H990">
        <v>0</v>
      </c>
      <c r="I990" s="165">
        <v>4920</v>
      </c>
      <c r="J990" t="s">
        <v>7743</v>
      </c>
      <c r="K990">
        <v>1</v>
      </c>
      <c r="L990">
        <v>126</v>
      </c>
      <c r="M990" t="s">
        <v>7744</v>
      </c>
      <c r="N990" t="s">
        <v>7745</v>
      </c>
      <c r="O990" t="s">
        <v>7697</v>
      </c>
      <c r="P990" t="s">
        <v>7698</v>
      </c>
      <c r="Q990" t="s">
        <v>7746</v>
      </c>
      <c r="R990">
        <v>938</v>
      </c>
      <c r="S990" t="s">
        <v>9296</v>
      </c>
      <c r="T990" t="s">
        <v>7715</v>
      </c>
      <c r="U990">
        <v>1</v>
      </c>
      <c r="V990">
        <v>4</v>
      </c>
      <c r="W990" t="s">
        <v>7702</v>
      </c>
      <c r="X990" t="s">
        <v>997</v>
      </c>
      <c r="Y990" t="s">
        <v>7703</v>
      </c>
      <c r="Z990" t="s">
        <v>9633</v>
      </c>
      <c r="AA990" t="s">
        <v>7748</v>
      </c>
      <c r="AB990" t="s">
        <v>8447</v>
      </c>
    </row>
    <row r="991" spans="1:28">
      <c r="A991" s="241">
        <v>45967</v>
      </c>
      <c r="B991" t="s">
        <v>9634</v>
      </c>
      <c r="C991" t="s">
        <v>8032</v>
      </c>
      <c r="D991" t="s">
        <v>8033</v>
      </c>
      <c r="E991" t="s">
        <v>8034</v>
      </c>
      <c r="F991">
        <v>3</v>
      </c>
      <c r="G991">
        <v>1092.44</v>
      </c>
      <c r="H991">
        <v>0</v>
      </c>
      <c r="I991" s="165">
        <v>3277.32</v>
      </c>
      <c r="J991" t="s">
        <v>7842</v>
      </c>
      <c r="K991">
        <v>1</v>
      </c>
      <c r="L991">
        <v>126</v>
      </c>
      <c r="M991" t="s">
        <v>7744</v>
      </c>
      <c r="N991" t="s">
        <v>7745</v>
      </c>
      <c r="O991" t="s">
        <v>7697</v>
      </c>
      <c r="P991" t="s">
        <v>7698</v>
      </c>
      <c r="Q991" t="s">
        <v>8290</v>
      </c>
      <c r="R991">
        <v>907</v>
      </c>
      <c r="S991" t="s">
        <v>9296</v>
      </c>
      <c r="T991" t="s">
        <v>7701</v>
      </c>
      <c r="U991">
        <v>1</v>
      </c>
      <c r="V991">
        <v>3</v>
      </c>
      <c r="W991" t="s">
        <v>7702</v>
      </c>
      <c r="X991" t="s">
        <v>1081</v>
      </c>
      <c r="Y991" t="s">
        <v>7703</v>
      </c>
      <c r="Z991" t="s">
        <v>9635</v>
      </c>
      <c r="AA991" t="s">
        <v>8292</v>
      </c>
      <c r="AB991" t="s">
        <v>9636</v>
      </c>
    </row>
    <row r="992" spans="1:28">
      <c r="A992" s="241">
        <v>45967</v>
      </c>
      <c r="B992" t="s">
        <v>9634</v>
      </c>
      <c r="C992" t="s">
        <v>7868</v>
      </c>
      <c r="D992" t="s">
        <v>7869</v>
      </c>
      <c r="E992" t="s">
        <v>7870</v>
      </c>
      <c r="F992">
        <v>3</v>
      </c>
      <c r="G992">
        <v>3000</v>
      </c>
      <c r="H992">
        <v>0</v>
      </c>
      <c r="I992" s="165">
        <v>9000</v>
      </c>
      <c r="J992" t="s">
        <v>7842</v>
      </c>
      <c r="K992">
        <v>1</v>
      </c>
      <c r="L992">
        <v>126</v>
      </c>
      <c r="M992" t="s">
        <v>7744</v>
      </c>
      <c r="N992" t="s">
        <v>7745</v>
      </c>
      <c r="O992" t="s">
        <v>7697</v>
      </c>
      <c r="P992" t="s">
        <v>7698</v>
      </c>
      <c r="Q992" t="s">
        <v>8290</v>
      </c>
      <c r="R992">
        <v>907</v>
      </c>
      <c r="S992" t="s">
        <v>9296</v>
      </c>
      <c r="T992" t="s">
        <v>7726</v>
      </c>
      <c r="U992">
        <v>1</v>
      </c>
      <c r="V992">
        <v>3</v>
      </c>
      <c r="W992" t="s">
        <v>7702</v>
      </c>
      <c r="X992" t="s">
        <v>1081</v>
      </c>
      <c r="Y992" t="s">
        <v>7703</v>
      </c>
      <c r="Z992" t="s">
        <v>9635</v>
      </c>
      <c r="AA992" t="s">
        <v>8292</v>
      </c>
      <c r="AB992" t="s">
        <v>9636</v>
      </c>
    </row>
    <row r="993" spans="1:28">
      <c r="A993" s="241">
        <v>45967</v>
      </c>
      <c r="B993" t="s">
        <v>9634</v>
      </c>
      <c r="C993" t="s">
        <v>7848</v>
      </c>
      <c r="D993" t="s">
        <v>7849</v>
      </c>
      <c r="E993" t="s">
        <v>7850</v>
      </c>
      <c r="F993">
        <v>3</v>
      </c>
      <c r="G993">
        <v>1260.5</v>
      </c>
      <c r="H993">
        <v>0</v>
      </c>
      <c r="I993" s="165">
        <v>3781.5</v>
      </c>
      <c r="J993" t="s">
        <v>7842</v>
      </c>
      <c r="K993">
        <v>1</v>
      </c>
      <c r="L993">
        <v>126</v>
      </c>
      <c r="M993" t="s">
        <v>7744</v>
      </c>
      <c r="N993" t="s">
        <v>7745</v>
      </c>
      <c r="O993" t="s">
        <v>7697</v>
      </c>
      <c r="P993" t="s">
        <v>7698</v>
      </c>
      <c r="Q993" t="s">
        <v>8290</v>
      </c>
      <c r="R993">
        <v>907</v>
      </c>
      <c r="S993" t="s">
        <v>9296</v>
      </c>
      <c r="T993" t="s">
        <v>7701</v>
      </c>
      <c r="U993">
        <v>1</v>
      </c>
      <c r="V993">
        <v>3</v>
      </c>
      <c r="W993" t="s">
        <v>7702</v>
      </c>
      <c r="X993" t="s">
        <v>1081</v>
      </c>
      <c r="Y993" t="s">
        <v>7703</v>
      </c>
      <c r="Z993" t="s">
        <v>9635</v>
      </c>
      <c r="AA993" t="s">
        <v>8292</v>
      </c>
      <c r="AB993" t="s">
        <v>9636</v>
      </c>
    </row>
    <row r="994" spans="1:28">
      <c r="A994" s="241">
        <v>45967</v>
      </c>
      <c r="B994" t="s">
        <v>9637</v>
      </c>
      <c r="C994" t="s">
        <v>7733</v>
      </c>
      <c r="D994" t="s">
        <v>7734</v>
      </c>
      <c r="E994" t="s">
        <v>7735</v>
      </c>
      <c r="F994">
        <v>4</v>
      </c>
      <c r="G994">
        <v>1344.54</v>
      </c>
      <c r="H994">
        <v>0</v>
      </c>
      <c r="I994" s="165">
        <v>5378.16</v>
      </c>
      <c r="J994" t="s">
        <v>7757</v>
      </c>
      <c r="K994">
        <v>1</v>
      </c>
      <c r="L994">
        <v>125</v>
      </c>
      <c r="M994" t="s">
        <v>7724</v>
      </c>
      <c r="N994" t="s">
        <v>7713</v>
      </c>
      <c r="O994" t="s">
        <v>7697</v>
      </c>
      <c r="P994" t="s">
        <v>7698</v>
      </c>
      <c r="Q994" t="s">
        <v>7758</v>
      </c>
      <c r="R994">
        <v>116</v>
      </c>
      <c r="S994" t="s">
        <v>9296</v>
      </c>
      <c r="T994" t="s">
        <v>7701</v>
      </c>
      <c r="U994">
        <v>1</v>
      </c>
      <c r="V994">
        <v>4</v>
      </c>
      <c r="W994" t="s">
        <v>7702</v>
      </c>
      <c r="X994" t="s">
        <v>1135</v>
      </c>
      <c r="Y994" t="s">
        <v>7703</v>
      </c>
      <c r="Z994" t="s">
        <v>9638</v>
      </c>
      <c r="AA994" t="s">
        <v>7760</v>
      </c>
      <c r="AB994" t="s">
        <v>9639</v>
      </c>
    </row>
    <row r="995" spans="1:28">
      <c r="A995" s="241">
        <v>45967</v>
      </c>
      <c r="B995" t="s">
        <v>9637</v>
      </c>
      <c r="C995" t="s">
        <v>7791</v>
      </c>
      <c r="D995" t="s">
        <v>7792</v>
      </c>
      <c r="E995" t="s">
        <v>7793</v>
      </c>
      <c r="F995">
        <v>6</v>
      </c>
      <c r="G995">
        <v>870</v>
      </c>
      <c r="H995">
        <v>0</v>
      </c>
      <c r="I995" s="165">
        <v>5220</v>
      </c>
      <c r="J995" t="s">
        <v>7757</v>
      </c>
      <c r="K995">
        <v>1</v>
      </c>
      <c r="L995">
        <v>125</v>
      </c>
      <c r="M995" t="s">
        <v>7724</v>
      </c>
      <c r="N995" t="s">
        <v>7713</v>
      </c>
      <c r="O995" t="s">
        <v>7697</v>
      </c>
      <c r="P995" t="s">
        <v>7698</v>
      </c>
      <c r="Q995" t="s">
        <v>7758</v>
      </c>
      <c r="R995">
        <v>116</v>
      </c>
      <c r="S995" t="s">
        <v>9296</v>
      </c>
      <c r="T995" t="s">
        <v>7701</v>
      </c>
      <c r="U995">
        <v>1</v>
      </c>
      <c r="V995">
        <v>6</v>
      </c>
      <c r="W995" t="s">
        <v>7702</v>
      </c>
      <c r="X995" t="s">
        <v>1135</v>
      </c>
      <c r="Y995" t="s">
        <v>7703</v>
      </c>
      <c r="Z995" t="s">
        <v>9638</v>
      </c>
      <c r="AA995" t="s">
        <v>7760</v>
      </c>
      <c r="AB995" t="s">
        <v>9639</v>
      </c>
    </row>
    <row r="996" spans="1:28">
      <c r="A996" s="241">
        <v>45967</v>
      </c>
      <c r="B996" t="s">
        <v>9637</v>
      </c>
      <c r="C996" t="s">
        <v>7856</v>
      </c>
      <c r="D996" t="s">
        <v>7857</v>
      </c>
      <c r="E996" t="s">
        <v>7858</v>
      </c>
      <c r="F996">
        <v>1</v>
      </c>
      <c r="G996">
        <v>4247.1000000000004</v>
      </c>
      <c r="H996">
        <v>0</v>
      </c>
      <c r="I996" s="165">
        <v>4247.1000000000004</v>
      </c>
      <c r="J996" t="s">
        <v>7757</v>
      </c>
      <c r="K996">
        <v>1</v>
      </c>
      <c r="L996">
        <v>125</v>
      </c>
      <c r="M996" t="s">
        <v>7724</v>
      </c>
      <c r="N996" t="s">
        <v>7713</v>
      </c>
      <c r="O996" t="s">
        <v>7697</v>
      </c>
      <c r="P996" t="s">
        <v>7698</v>
      </c>
      <c r="Q996" t="s">
        <v>7758</v>
      </c>
      <c r="R996">
        <v>116</v>
      </c>
      <c r="S996" t="s">
        <v>9296</v>
      </c>
      <c r="T996" t="s">
        <v>7701</v>
      </c>
      <c r="U996">
        <v>1</v>
      </c>
      <c r="V996">
        <v>1</v>
      </c>
      <c r="W996" t="s">
        <v>7702</v>
      </c>
      <c r="X996" t="s">
        <v>1135</v>
      </c>
      <c r="Y996" t="s">
        <v>7703</v>
      </c>
      <c r="Z996" t="s">
        <v>9638</v>
      </c>
      <c r="AA996" t="s">
        <v>7760</v>
      </c>
      <c r="AB996" t="s">
        <v>9639</v>
      </c>
    </row>
    <row r="997" spans="1:28">
      <c r="A997" s="241">
        <v>45967</v>
      </c>
      <c r="B997" t="s">
        <v>9640</v>
      </c>
      <c r="C997" t="s">
        <v>8043</v>
      </c>
      <c r="D997" t="s">
        <v>8044</v>
      </c>
      <c r="E997" t="s">
        <v>8045</v>
      </c>
      <c r="F997">
        <v>4</v>
      </c>
      <c r="G997">
        <v>1718.42</v>
      </c>
      <c r="H997">
        <v>0</v>
      </c>
      <c r="I997" s="165">
        <v>6873.68</v>
      </c>
      <c r="J997" t="s">
        <v>7757</v>
      </c>
      <c r="K997">
        <v>1</v>
      </c>
      <c r="L997">
        <v>125</v>
      </c>
      <c r="M997" t="s">
        <v>7724</v>
      </c>
      <c r="N997" t="s">
        <v>7713</v>
      </c>
      <c r="O997" t="s">
        <v>7697</v>
      </c>
      <c r="P997" t="s">
        <v>7698</v>
      </c>
      <c r="Q997" t="s">
        <v>7758</v>
      </c>
      <c r="R997">
        <v>116</v>
      </c>
      <c r="S997" t="s">
        <v>9296</v>
      </c>
      <c r="T997" t="s">
        <v>7811</v>
      </c>
      <c r="U997">
        <v>1</v>
      </c>
      <c r="V997">
        <v>4</v>
      </c>
      <c r="W997" t="s">
        <v>7702</v>
      </c>
      <c r="X997" t="s">
        <v>699</v>
      </c>
      <c r="Y997" t="s">
        <v>7703</v>
      </c>
      <c r="Z997" t="s">
        <v>9641</v>
      </c>
      <c r="AA997" t="s">
        <v>7760</v>
      </c>
      <c r="AB997" t="s">
        <v>9642</v>
      </c>
    </row>
    <row r="998" spans="1:28">
      <c r="A998" s="241">
        <v>45967</v>
      </c>
      <c r="B998" t="s">
        <v>9643</v>
      </c>
      <c r="C998" t="s">
        <v>7934</v>
      </c>
      <c r="D998" t="s">
        <v>7935</v>
      </c>
      <c r="E998" t="s">
        <v>7936</v>
      </c>
      <c r="F998">
        <v>16</v>
      </c>
      <c r="G998">
        <v>2475</v>
      </c>
      <c r="H998">
        <v>0</v>
      </c>
      <c r="I998" s="165">
        <v>39600</v>
      </c>
      <c r="J998" t="s">
        <v>7842</v>
      </c>
      <c r="K998">
        <v>1</v>
      </c>
      <c r="L998">
        <v>126</v>
      </c>
      <c r="M998" t="s">
        <v>7744</v>
      </c>
      <c r="N998" t="s">
        <v>7745</v>
      </c>
      <c r="O998" t="s">
        <v>7697</v>
      </c>
      <c r="P998" t="s">
        <v>7698</v>
      </c>
      <c r="Q998" t="s">
        <v>8290</v>
      </c>
      <c r="R998">
        <v>907</v>
      </c>
      <c r="S998" t="s">
        <v>9296</v>
      </c>
      <c r="T998" t="s">
        <v>7715</v>
      </c>
      <c r="U998">
        <v>1</v>
      </c>
      <c r="V998">
        <v>16</v>
      </c>
      <c r="W998" t="s">
        <v>7702</v>
      </c>
      <c r="X998" t="s">
        <v>918</v>
      </c>
      <c r="Y998" t="s">
        <v>7703</v>
      </c>
      <c r="Z998" t="s">
        <v>9644</v>
      </c>
      <c r="AA998" t="s">
        <v>8292</v>
      </c>
      <c r="AB998" t="s">
        <v>9645</v>
      </c>
    </row>
    <row r="999" spans="1:28">
      <c r="A999" s="241">
        <v>45967</v>
      </c>
      <c r="B999" t="s">
        <v>9643</v>
      </c>
      <c r="C999" t="s">
        <v>8596</v>
      </c>
      <c r="D999" t="s">
        <v>8597</v>
      </c>
      <c r="E999" t="s">
        <v>8598</v>
      </c>
      <c r="F999">
        <v>12</v>
      </c>
      <c r="G999">
        <v>1230</v>
      </c>
      <c r="H999">
        <v>0</v>
      </c>
      <c r="I999" s="165">
        <v>14760</v>
      </c>
      <c r="J999" t="s">
        <v>7842</v>
      </c>
      <c r="K999">
        <v>1</v>
      </c>
      <c r="L999">
        <v>126</v>
      </c>
      <c r="M999" t="s">
        <v>7744</v>
      </c>
      <c r="N999" t="s">
        <v>7745</v>
      </c>
      <c r="O999" t="s">
        <v>7697</v>
      </c>
      <c r="P999" t="s">
        <v>7698</v>
      </c>
      <c r="Q999" t="s">
        <v>8290</v>
      </c>
      <c r="R999">
        <v>907</v>
      </c>
      <c r="S999" t="s">
        <v>9296</v>
      </c>
      <c r="T999" t="s">
        <v>7715</v>
      </c>
      <c r="U999">
        <v>1</v>
      </c>
      <c r="V999">
        <v>12</v>
      </c>
      <c r="W999" t="s">
        <v>7702</v>
      </c>
      <c r="X999" t="s">
        <v>918</v>
      </c>
      <c r="Y999" t="s">
        <v>7703</v>
      </c>
      <c r="Z999" t="s">
        <v>9644</v>
      </c>
      <c r="AA999" t="s">
        <v>8292</v>
      </c>
      <c r="AB999" t="s">
        <v>9645</v>
      </c>
    </row>
    <row r="1000" spans="1:28">
      <c r="A1000" s="241">
        <v>45967</v>
      </c>
      <c r="B1000" t="s">
        <v>9646</v>
      </c>
      <c r="C1000" t="s">
        <v>7934</v>
      </c>
      <c r="D1000" t="s">
        <v>7935</v>
      </c>
      <c r="E1000" t="s">
        <v>7936</v>
      </c>
      <c r="F1000">
        <v>6</v>
      </c>
      <c r="G1000">
        <v>2475</v>
      </c>
      <c r="H1000">
        <v>0</v>
      </c>
      <c r="I1000" s="165">
        <v>14850</v>
      </c>
      <c r="J1000" t="s">
        <v>8025</v>
      </c>
      <c r="K1000">
        <v>1</v>
      </c>
      <c r="L1000">
        <v>171</v>
      </c>
      <c r="M1000" t="s">
        <v>8026</v>
      </c>
      <c r="N1000" t="s">
        <v>8027</v>
      </c>
      <c r="O1000" t="s">
        <v>7697</v>
      </c>
      <c r="P1000" t="s">
        <v>7698</v>
      </c>
      <c r="Q1000" t="s">
        <v>8703</v>
      </c>
      <c r="R1000">
        <v>620</v>
      </c>
      <c r="S1000" t="s">
        <v>9296</v>
      </c>
      <c r="T1000" t="s">
        <v>7715</v>
      </c>
      <c r="U1000">
        <v>1</v>
      </c>
      <c r="V1000">
        <v>6</v>
      </c>
      <c r="W1000" t="s">
        <v>7702</v>
      </c>
      <c r="X1000" t="s">
        <v>962</v>
      </c>
      <c r="Y1000" t="s">
        <v>7703</v>
      </c>
      <c r="Z1000" t="s">
        <v>9647</v>
      </c>
      <c r="AA1000" t="s">
        <v>8030</v>
      </c>
      <c r="AB1000" t="s">
        <v>9648</v>
      </c>
    </row>
    <row r="1001" spans="1:28">
      <c r="A1001" s="241">
        <v>45967</v>
      </c>
      <c r="B1001" t="s">
        <v>9649</v>
      </c>
      <c r="C1001" t="s">
        <v>7691</v>
      </c>
      <c r="D1001" t="s">
        <v>7692</v>
      </c>
      <c r="E1001" t="s">
        <v>7693</v>
      </c>
      <c r="F1001">
        <v>3</v>
      </c>
      <c r="G1001">
        <v>4327.7299999999996</v>
      </c>
      <c r="H1001">
        <v>0</v>
      </c>
      <c r="I1001" s="165">
        <v>12983.19</v>
      </c>
      <c r="J1001" t="s">
        <v>7937</v>
      </c>
      <c r="K1001">
        <v>1</v>
      </c>
      <c r="L1001">
        <v>211</v>
      </c>
      <c r="M1001" t="s">
        <v>7938</v>
      </c>
      <c r="N1001" t="s">
        <v>7939</v>
      </c>
      <c r="O1001" t="s">
        <v>7697</v>
      </c>
      <c r="P1001" t="s">
        <v>7698</v>
      </c>
      <c r="Q1001" t="s">
        <v>8219</v>
      </c>
      <c r="R1001">
        <v>411</v>
      </c>
      <c r="S1001" t="s">
        <v>9296</v>
      </c>
      <c r="T1001" t="s">
        <v>7701</v>
      </c>
      <c r="U1001">
        <v>1</v>
      </c>
      <c r="V1001">
        <v>3</v>
      </c>
      <c r="W1001" t="s">
        <v>7702</v>
      </c>
      <c r="X1001" t="s">
        <v>685</v>
      </c>
      <c r="Y1001" t="s">
        <v>7703</v>
      </c>
      <c r="Z1001" t="s">
        <v>9650</v>
      </c>
      <c r="AA1001" t="s">
        <v>8221</v>
      </c>
      <c r="AB1001" t="s">
        <v>9211</v>
      </c>
    </row>
    <row r="1002" spans="1:28">
      <c r="A1002" s="241">
        <v>45967</v>
      </c>
      <c r="B1002" t="s">
        <v>9651</v>
      </c>
      <c r="C1002" t="s">
        <v>7951</v>
      </c>
      <c r="D1002" t="s">
        <v>7952</v>
      </c>
      <c r="E1002" t="s">
        <v>7953</v>
      </c>
      <c r="F1002">
        <v>1</v>
      </c>
      <c r="G1002">
        <v>13500</v>
      </c>
      <c r="H1002">
        <v>0</v>
      </c>
      <c r="I1002" s="165">
        <v>13500</v>
      </c>
      <c r="J1002" t="s">
        <v>7937</v>
      </c>
      <c r="K1002">
        <v>1</v>
      </c>
      <c r="L1002">
        <v>211</v>
      </c>
      <c r="M1002" t="s">
        <v>7938</v>
      </c>
      <c r="N1002" t="s">
        <v>7939</v>
      </c>
      <c r="O1002" t="s">
        <v>7697</v>
      </c>
      <c r="P1002" t="s">
        <v>7698</v>
      </c>
      <c r="Q1002" t="s">
        <v>8219</v>
      </c>
      <c r="R1002">
        <v>411</v>
      </c>
      <c r="S1002" t="s">
        <v>9296</v>
      </c>
      <c r="T1002" t="s">
        <v>7726</v>
      </c>
      <c r="U1002">
        <v>1</v>
      </c>
      <c r="V1002">
        <v>1</v>
      </c>
      <c r="W1002" t="s">
        <v>7702</v>
      </c>
      <c r="X1002" t="s">
        <v>884</v>
      </c>
      <c r="Y1002" t="s">
        <v>7703</v>
      </c>
      <c r="Z1002" t="s">
        <v>9652</v>
      </c>
      <c r="AA1002" t="s">
        <v>8221</v>
      </c>
      <c r="AB1002" t="s">
        <v>8706</v>
      </c>
    </row>
    <row r="1003" spans="1:28">
      <c r="A1003" s="241">
        <v>45967</v>
      </c>
      <c r="B1003" t="s">
        <v>9651</v>
      </c>
      <c r="C1003" t="s">
        <v>7720</v>
      </c>
      <c r="D1003" t="s">
        <v>7721</v>
      </c>
      <c r="E1003" t="s">
        <v>7722</v>
      </c>
      <c r="F1003">
        <v>1</v>
      </c>
      <c r="G1003">
        <v>11900</v>
      </c>
      <c r="H1003">
        <v>357</v>
      </c>
      <c r="I1003" s="165">
        <v>11543</v>
      </c>
      <c r="J1003" t="s">
        <v>7937</v>
      </c>
      <c r="K1003">
        <v>1</v>
      </c>
      <c r="L1003">
        <v>211</v>
      </c>
      <c r="M1003" t="s">
        <v>7938</v>
      </c>
      <c r="N1003" t="s">
        <v>7939</v>
      </c>
      <c r="O1003" t="s">
        <v>7697</v>
      </c>
      <c r="P1003" t="s">
        <v>7698</v>
      </c>
      <c r="Q1003" t="s">
        <v>8219</v>
      </c>
      <c r="R1003">
        <v>411</v>
      </c>
      <c r="S1003" t="s">
        <v>9296</v>
      </c>
      <c r="T1003" t="s">
        <v>7726</v>
      </c>
      <c r="U1003">
        <v>1</v>
      </c>
      <c r="V1003">
        <v>1</v>
      </c>
      <c r="W1003" t="s">
        <v>7702</v>
      </c>
      <c r="X1003" t="s">
        <v>884</v>
      </c>
      <c r="Y1003" t="s">
        <v>7703</v>
      </c>
      <c r="Z1003" t="s">
        <v>9652</v>
      </c>
      <c r="AA1003" t="s">
        <v>8221</v>
      </c>
      <c r="AB1003" t="s">
        <v>8706</v>
      </c>
    </row>
    <row r="1004" spans="1:28">
      <c r="A1004" s="241">
        <v>45967</v>
      </c>
      <c r="B1004" t="s">
        <v>9653</v>
      </c>
      <c r="C1004" t="s">
        <v>7993</v>
      </c>
      <c r="D1004" t="s">
        <v>7994</v>
      </c>
      <c r="E1004" t="s">
        <v>7995</v>
      </c>
      <c r="F1004">
        <v>1</v>
      </c>
      <c r="G1004">
        <v>28655.46</v>
      </c>
      <c r="H1004">
        <v>0</v>
      </c>
      <c r="I1004" s="165">
        <v>28655.46</v>
      </c>
      <c r="J1004" t="s">
        <v>8182</v>
      </c>
      <c r="K1004">
        <v>1</v>
      </c>
      <c r="L1004">
        <v>126</v>
      </c>
      <c r="M1004" t="s">
        <v>7744</v>
      </c>
      <c r="N1004" t="s">
        <v>7745</v>
      </c>
      <c r="O1004" t="s">
        <v>7697</v>
      </c>
      <c r="P1004" t="s">
        <v>7698</v>
      </c>
      <c r="Q1004" t="s">
        <v>8183</v>
      </c>
      <c r="R1004">
        <v>919</v>
      </c>
      <c r="S1004" t="s">
        <v>9296</v>
      </c>
      <c r="T1004" t="s">
        <v>7715</v>
      </c>
      <c r="U1004">
        <v>1</v>
      </c>
      <c r="V1004">
        <v>1</v>
      </c>
      <c r="W1004" t="s">
        <v>7702</v>
      </c>
      <c r="X1004" t="s">
        <v>1236</v>
      </c>
      <c r="Y1004" t="s">
        <v>7703</v>
      </c>
      <c r="Z1004" t="s">
        <v>9654</v>
      </c>
      <c r="AA1004" t="s">
        <v>8185</v>
      </c>
      <c r="AB1004" t="s">
        <v>9655</v>
      </c>
    </row>
    <row r="1005" spans="1:28">
      <c r="A1005" s="241">
        <v>45967</v>
      </c>
      <c r="B1005" t="s">
        <v>9653</v>
      </c>
      <c r="C1005" t="s">
        <v>7720</v>
      </c>
      <c r="D1005" t="s">
        <v>7721</v>
      </c>
      <c r="E1005" t="s">
        <v>7722</v>
      </c>
      <c r="F1005">
        <v>1</v>
      </c>
      <c r="G1005">
        <v>11900</v>
      </c>
      <c r="H1005">
        <v>357</v>
      </c>
      <c r="I1005" s="165">
        <v>11543</v>
      </c>
      <c r="J1005" t="s">
        <v>8182</v>
      </c>
      <c r="K1005">
        <v>1</v>
      </c>
      <c r="L1005">
        <v>126</v>
      </c>
      <c r="M1005" t="s">
        <v>7744</v>
      </c>
      <c r="N1005" t="s">
        <v>7745</v>
      </c>
      <c r="O1005" t="s">
        <v>7697</v>
      </c>
      <c r="P1005" t="s">
        <v>7698</v>
      </c>
      <c r="Q1005" t="s">
        <v>8183</v>
      </c>
      <c r="R1005">
        <v>919</v>
      </c>
      <c r="S1005" t="s">
        <v>9296</v>
      </c>
      <c r="T1005" t="s">
        <v>7726</v>
      </c>
      <c r="U1005">
        <v>1</v>
      </c>
      <c r="V1005">
        <v>1</v>
      </c>
      <c r="W1005" t="s">
        <v>7702</v>
      </c>
      <c r="X1005" t="s">
        <v>1236</v>
      </c>
      <c r="Y1005" t="s">
        <v>7703</v>
      </c>
      <c r="Z1005" t="s">
        <v>9654</v>
      </c>
      <c r="AA1005" t="s">
        <v>8185</v>
      </c>
      <c r="AB1005" t="s">
        <v>9655</v>
      </c>
    </row>
    <row r="1006" spans="1:28">
      <c r="A1006" s="241">
        <v>45967</v>
      </c>
      <c r="B1006" t="s">
        <v>9653</v>
      </c>
      <c r="C1006" t="s">
        <v>8032</v>
      </c>
      <c r="D1006" t="s">
        <v>8033</v>
      </c>
      <c r="E1006" t="s">
        <v>8034</v>
      </c>
      <c r="F1006">
        <v>2</v>
      </c>
      <c r="G1006">
        <v>1092.44</v>
      </c>
      <c r="H1006">
        <v>0</v>
      </c>
      <c r="I1006" s="165">
        <v>2184.88</v>
      </c>
      <c r="J1006" t="s">
        <v>8182</v>
      </c>
      <c r="K1006">
        <v>1</v>
      </c>
      <c r="L1006">
        <v>126</v>
      </c>
      <c r="M1006" t="s">
        <v>7744</v>
      </c>
      <c r="N1006" t="s">
        <v>7745</v>
      </c>
      <c r="O1006" t="s">
        <v>7697</v>
      </c>
      <c r="P1006" t="s">
        <v>7698</v>
      </c>
      <c r="Q1006" t="s">
        <v>8183</v>
      </c>
      <c r="R1006">
        <v>919</v>
      </c>
      <c r="S1006" t="s">
        <v>9296</v>
      </c>
      <c r="T1006" t="s">
        <v>7701</v>
      </c>
      <c r="U1006">
        <v>1</v>
      </c>
      <c r="V1006">
        <v>2</v>
      </c>
      <c r="W1006" t="s">
        <v>7702</v>
      </c>
      <c r="X1006" t="s">
        <v>1236</v>
      </c>
      <c r="Y1006" t="s">
        <v>7703</v>
      </c>
      <c r="Z1006" t="s">
        <v>9654</v>
      </c>
      <c r="AA1006" t="s">
        <v>8185</v>
      </c>
      <c r="AB1006" t="s">
        <v>9655</v>
      </c>
    </row>
    <row r="1007" spans="1:28">
      <c r="A1007" s="241">
        <v>45967</v>
      </c>
      <c r="B1007" t="s">
        <v>9656</v>
      </c>
      <c r="C1007" t="s">
        <v>7730</v>
      </c>
      <c r="D1007" t="s">
        <v>7731</v>
      </c>
      <c r="E1007" t="s">
        <v>7732</v>
      </c>
      <c r="F1007">
        <v>1</v>
      </c>
      <c r="G1007">
        <v>8991.6</v>
      </c>
      <c r="H1007">
        <v>449.58</v>
      </c>
      <c r="I1007" s="165">
        <v>8542.02</v>
      </c>
      <c r="J1007" t="s">
        <v>8271</v>
      </c>
      <c r="K1007">
        <v>1</v>
      </c>
      <c r="L1007">
        <v>126</v>
      </c>
      <c r="M1007" t="s">
        <v>7744</v>
      </c>
      <c r="N1007" t="s">
        <v>7745</v>
      </c>
      <c r="O1007" t="s">
        <v>7697</v>
      </c>
      <c r="P1007" t="s">
        <v>7698</v>
      </c>
      <c r="Q1007" t="s">
        <v>8726</v>
      </c>
      <c r="R1007">
        <v>937</v>
      </c>
      <c r="S1007" t="s">
        <v>9296</v>
      </c>
      <c r="T1007" t="s">
        <v>7715</v>
      </c>
      <c r="U1007">
        <v>1</v>
      </c>
      <c r="V1007">
        <v>1</v>
      </c>
      <c r="W1007" t="s">
        <v>7702</v>
      </c>
      <c r="X1007" t="s">
        <v>791</v>
      </c>
      <c r="Y1007" t="s">
        <v>7703</v>
      </c>
      <c r="Z1007" t="s">
        <v>9657</v>
      </c>
      <c r="AA1007" t="s">
        <v>8728</v>
      </c>
      <c r="AB1007" t="s">
        <v>9658</v>
      </c>
    </row>
    <row r="1008" spans="1:28">
      <c r="A1008" s="241">
        <v>45967</v>
      </c>
      <c r="B1008" t="s">
        <v>9656</v>
      </c>
      <c r="C1008" t="s">
        <v>7848</v>
      </c>
      <c r="D1008" t="s">
        <v>7849</v>
      </c>
      <c r="E1008" t="s">
        <v>7850</v>
      </c>
      <c r="F1008">
        <v>6</v>
      </c>
      <c r="G1008">
        <v>1260.5</v>
      </c>
      <c r="H1008">
        <v>0</v>
      </c>
      <c r="I1008" s="165">
        <v>7563</v>
      </c>
      <c r="J1008" t="s">
        <v>8271</v>
      </c>
      <c r="K1008">
        <v>1</v>
      </c>
      <c r="L1008">
        <v>126</v>
      </c>
      <c r="M1008" t="s">
        <v>7744</v>
      </c>
      <c r="N1008" t="s">
        <v>7745</v>
      </c>
      <c r="O1008" t="s">
        <v>7697</v>
      </c>
      <c r="P1008" t="s">
        <v>7698</v>
      </c>
      <c r="Q1008" t="s">
        <v>8726</v>
      </c>
      <c r="R1008">
        <v>937</v>
      </c>
      <c r="S1008" t="s">
        <v>9296</v>
      </c>
      <c r="T1008" t="s">
        <v>7701</v>
      </c>
      <c r="U1008">
        <v>1</v>
      </c>
      <c r="V1008">
        <v>6</v>
      </c>
      <c r="W1008" t="s">
        <v>7702</v>
      </c>
      <c r="X1008" t="s">
        <v>791</v>
      </c>
      <c r="Y1008" t="s">
        <v>7703</v>
      </c>
      <c r="Z1008" t="s">
        <v>9657</v>
      </c>
      <c r="AA1008" t="s">
        <v>8728</v>
      </c>
      <c r="AB1008" t="s">
        <v>9658</v>
      </c>
    </row>
    <row r="1009" spans="1:28">
      <c r="A1009" s="241">
        <v>45967</v>
      </c>
      <c r="B1009" t="s">
        <v>9656</v>
      </c>
      <c r="C1009" t="s">
        <v>8268</v>
      </c>
      <c r="D1009" t="s">
        <v>8269</v>
      </c>
      <c r="E1009" t="s">
        <v>8270</v>
      </c>
      <c r="F1009">
        <v>6</v>
      </c>
      <c r="G1009">
        <v>864</v>
      </c>
      <c r="H1009">
        <v>0</v>
      </c>
      <c r="I1009" s="165">
        <v>5184</v>
      </c>
      <c r="J1009" t="s">
        <v>8271</v>
      </c>
      <c r="K1009">
        <v>1</v>
      </c>
      <c r="L1009">
        <v>126</v>
      </c>
      <c r="M1009" t="s">
        <v>7744</v>
      </c>
      <c r="N1009" t="s">
        <v>7745</v>
      </c>
      <c r="O1009" t="s">
        <v>7697</v>
      </c>
      <c r="P1009" t="s">
        <v>7698</v>
      </c>
      <c r="Q1009" t="s">
        <v>8726</v>
      </c>
      <c r="R1009">
        <v>937</v>
      </c>
      <c r="S1009" t="s">
        <v>9296</v>
      </c>
      <c r="T1009" t="s">
        <v>7701</v>
      </c>
      <c r="U1009">
        <v>1</v>
      </c>
      <c r="V1009">
        <v>6</v>
      </c>
      <c r="W1009" t="s">
        <v>7702</v>
      </c>
      <c r="X1009" t="s">
        <v>791</v>
      </c>
      <c r="Y1009" t="s">
        <v>7703</v>
      </c>
      <c r="Z1009" t="s">
        <v>9657</v>
      </c>
      <c r="AA1009" t="s">
        <v>8728</v>
      </c>
      <c r="AB1009" t="s">
        <v>9658</v>
      </c>
    </row>
    <row r="1010" spans="1:28">
      <c r="A1010" s="241">
        <v>45967</v>
      </c>
      <c r="B1010" t="s">
        <v>9659</v>
      </c>
      <c r="C1010" t="s">
        <v>7720</v>
      </c>
      <c r="D1010" t="s">
        <v>7721</v>
      </c>
      <c r="E1010" t="s">
        <v>7722</v>
      </c>
      <c r="F1010">
        <v>1</v>
      </c>
      <c r="G1010">
        <v>11900</v>
      </c>
      <c r="H1010">
        <v>357</v>
      </c>
      <c r="I1010" s="165">
        <v>11543</v>
      </c>
      <c r="J1010" t="s">
        <v>8182</v>
      </c>
      <c r="K1010">
        <v>1</v>
      </c>
      <c r="L1010">
        <v>126</v>
      </c>
      <c r="M1010" t="s">
        <v>7744</v>
      </c>
      <c r="N1010" t="s">
        <v>7745</v>
      </c>
      <c r="O1010" t="s">
        <v>7697</v>
      </c>
      <c r="P1010" t="s">
        <v>7698</v>
      </c>
      <c r="Q1010" t="s">
        <v>8183</v>
      </c>
      <c r="R1010">
        <v>919</v>
      </c>
      <c r="S1010" t="s">
        <v>9296</v>
      </c>
      <c r="T1010" t="s">
        <v>7726</v>
      </c>
      <c r="U1010">
        <v>1</v>
      </c>
      <c r="V1010">
        <v>1</v>
      </c>
      <c r="W1010" t="s">
        <v>7702</v>
      </c>
      <c r="X1010" t="s">
        <v>9660</v>
      </c>
      <c r="Y1010" t="s">
        <v>7703</v>
      </c>
      <c r="Z1010" t="s">
        <v>9661</v>
      </c>
      <c r="AA1010" t="s">
        <v>8185</v>
      </c>
      <c r="AB1010" t="s">
        <v>9662</v>
      </c>
    </row>
    <row r="1011" spans="1:28">
      <c r="A1011" s="241">
        <v>45967</v>
      </c>
      <c r="B1011" t="s">
        <v>9663</v>
      </c>
      <c r="C1011" t="s">
        <v>8051</v>
      </c>
      <c r="D1011" t="s">
        <v>8052</v>
      </c>
      <c r="E1011" t="s">
        <v>8053</v>
      </c>
      <c r="F1011">
        <v>3</v>
      </c>
      <c r="G1011">
        <v>5940</v>
      </c>
      <c r="H1011">
        <v>0</v>
      </c>
      <c r="I1011" s="165">
        <v>17820</v>
      </c>
      <c r="J1011" t="s">
        <v>7937</v>
      </c>
      <c r="K1011">
        <v>1</v>
      </c>
      <c r="L1011">
        <v>211</v>
      </c>
      <c r="M1011" t="s">
        <v>7938</v>
      </c>
      <c r="N1011" t="s">
        <v>7939</v>
      </c>
      <c r="O1011" t="s">
        <v>7697</v>
      </c>
      <c r="P1011" t="s">
        <v>7698</v>
      </c>
      <c r="Q1011" t="s">
        <v>8143</v>
      </c>
      <c r="R1011">
        <v>409</v>
      </c>
      <c r="S1011" t="s">
        <v>9296</v>
      </c>
      <c r="T1011" t="s">
        <v>7701</v>
      </c>
      <c r="U1011">
        <v>1</v>
      </c>
      <c r="V1011">
        <v>3</v>
      </c>
      <c r="W1011" t="s">
        <v>7702</v>
      </c>
      <c r="X1011" t="s">
        <v>1232</v>
      </c>
      <c r="Y1011" t="s">
        <v>7703</v>
      </c>
      <c r="Z1011" t="s">
        <v>9664</v>
      </c>
      <c r="AA1011" t="s">
        <v>8145</v>
      </c>
      <c r="AB1011" t="s">
        <v>9665</v>
      </c>
    </row>
    <row r="1012" spans="1:28">
      <c r="A1012" s="241">
        <v>45967</v>
      </c>
      <c r="B1012" t="s">
        <v>9663</v>
      </c>
      <c r="C1012" t="s">
        <v>7914</v>
      </c>
      <c r="D1012" t="s">
        <v>7915</v>
      </c>
      <c r="E1012" t="s">
        <v>7916</v>
      </c>
      <c r="F1012">
        <v>1</v>
      </c>
      <c r="G1012">
        <v>2900.04</v>
      </c>
      <c r="H1012">
        <v>0</v>
      </c>
      <c r="I1012" s="165">
        <v>2900.04</v>
      </c>
      <c r="J1012" t="s">
        <v>7937</v>
      </c>
      <c r="K1012">
        <v>1</v>
      </c>
      <c r="L1012">
        <v>211</v>
      </c>
      <c r="M1012" t="s">
        <v>7938</v>
      </c>
      <c r="N1012" t="s">
        <v>7939</v>
      </c>
      <c r="O1012" t="s">
        <v>7697</v>
      </c>
      <c r="P1012" t="s">
        <v>7698</v>
      </c>
      <c r="Q1012" t="s">
        <v>8143</v>
      </c>
      <c r="R1012">
        <v>409</v>
      </c>
      <c r="S1012" t="s">
        <v>9296</v>
      </c>
      <c r="T1012" t="s">
        <v>7726</v>
      </c>
      <c r="U1012">
        <v>1</v>
      </c>
      <c r="V1012">
        <v>1</v>
      </c>
      <c r="W1012" t="s">
        <v>7702</v>
      </c>
      <c r="X1012" t="s">
        <v>1232</v>
      </c>
      <c r="Y1012" t="s">
        <v>7703</v>
      </c>
      <c r="Z1012" t="s">
        <v>9664</v>
      </c>
      <c r="AA1012" t="s">
        <v>8145</v>
      </c>
      <c r="AB1012" t="s">
        <v>9665</v>
      </c>
    </row>
    <row r="1013" spans="1:28">
      <c r="A1013" s="241">
        <v>45967</v>
      </c>
      <c r="B1013" t="s">
        <v>9663</v>
      </c>
      <c r="C1013" t="s">
        <v>8449</v>
      </c>
      <c r="D1013" t="s">
        <v>8450</v>
      </c>
      <c r="E1013" t="s">
        <v>8451</v>
      </c>
      <c r="F1013">
        <v>2</v>
      </c>
      <c r="G1013">
        <v>7650</v>
      </c>
      <c r="H1013">
        <v>0</v>
      </c>
      <c r="I1013" s="165">
        <v>15300</v>
      </c>
      <c r="J1013" t="s">
        <v>7937</v>
      </c>
      <c r="K1013">
        <v>1</v>
      </c>
      <c r="L1013">
        <v>211</v>
      </c>
      <c r="M1013" t="s">
        <v>7938</v>
      </c>
      <c r="N1013" t="s">
        <v>7939</v>
      </c>
      <c r="O1013" t="s">
        <v>7697</v>
      </c>
      <c r="P1013" t="s">
        <v>7698</v>
      </c>
      <c r="Q1013" t="s">
        <v>8143</v>
      </c>
      <c r="R1013">
        <v>409</v>
      </c>
      <c r="S1013" t="s">
        <v>9296</v>
      </c>
      <c r="T1013" t="s">
        <v>7726</v>
      </c>
      <c r="U1013">
        <v>1</v>
      </c>
      <c r="V1013">
        <v>2</v>
      </c>
      <c r="W1013" t="s">
        <v>7702</v>
      </c>
      <c r="X1013" t="s">
        <v>1232</v>
      </c>
      <c r="Y1013" t="s">
        <v>7703</v>
      </c>
      <c r="Z1013" t="s">
        <v>9664</v>
      </c>
      <c r="AA1013" t="s">
        <v>8145</v>
      </c>
      <c r="AB1013" t="s">
        <v>9665</v>
      </c>
    </row>
    <row r="1014" spans="1:28">
      <c r="A1014" s="241">
        <v>45967</v>
      </c>
      <c r="B1014" t="s">
        <v>9663</v>
      </c>
      <c r="C1014" t="s">
        <v>7993</v>
      </c>
      <c r="D1014" t="s">
        <v>7994</v>
      </c>
      <c r="E1014" t="s">
        <v>7995</v>
      </c>
      <c r="F1014">
        <v>1</v>
      </c>
      <c r="G1014">
        <v>28655.46</v>
      </c>
      <c r="H1014">
        <v>0</v>
      </c>
      <c r="I1014" s="165">
        <v>28655.46</v>
      </c>
      <c r="J1014" t="s">
        <v>7937</v>
      </c>
      <c r="K1014">
        <v>1</v>
      </c>
      <c r="L1014">
        <v>211</v>
      </c>
      <c r="M1014" t="s">
        <v>7938</v>
      </c>
      <c r="N1014" t="s">
        <v>7939</v>
      </c>
      <c r="O1014" t="s">
        <v>7697</v>
      </c>
      <c r="P1014" t="s">
        <v>7698</v>
      </c>
      <c r="Q1014" t="s">
        <v>8143</v>
      </c>
      <c r="R1014">
        <v>409</v>
      </c>
      <c r="S1014" t="s">
        <v>9296</v>
      </c>
      <c r="T1014" t="s">
        <v>7715</v>
      </c>
      <c r="U1014">
        <v>1</v>
      </c>
      <c r="V1014">
        <v>1</v>
      </c>
      <c r="W1014" t="s">
        <v>7702</v>
      </c>
      <c r="X1014" t="s">
        <v>1232</v>
      </c>
      <c r="Y1014" t="s">
        <v>7703</v>
      </c>
      <c r="Z1014" t="s">
        <v>9664</v>
      </c>
      <c r="AA1014" t="s">
        <v>8145</v>
      </c>
      <c r="AB1014" t="s">
        <v>9665</v>
      </c>
    </row>
    <row r="1015" spans="1:28">
      <c r="A1015" s="241">
        <v>45967</v>
      </c>
      <c r="B1015" t="s">
        <v>9666</v>
      </c>
      <c r="C1015" t="s">
        <v>8160</v>
      </c>
      <c r="D1015" t="s">
        <v>8161</v>
      </c>
      <c r="E1015" t="s">
        <v>8162</v>
      </c>
      <c r="F1015">
        <v>3</v>
      </c>
      <c r="G1015">
        <v>2541.83</v>
      </c>
      <c r="H1015">
        <v>0</v>
      </c>
      <c r="I1015" s="165">
        <v>7625.49</v>
      </c>
      <c r="J1015" t="s">
        <v>7937</v>
      </c>
      <c r="K1015">
        <v>1</v>
      </c>
      <c r="L1015">
        <v>211</v>
      </c>
      <c r="M1015" t="s">
        <v>7938</v>
      </c>
      <c r="N1015" t="s">
        <v>7939</v>
      </c>
      <c r="O1015" t="s">
        <v>7697</v>
      </c>
      <c r="P1015" t="s">
        <v>7698</v>
      </c>
      <c r="Q1015" t="s">
        <v>8143</v>
      </c>
      <c r="R1015">
        <v>409</v>
      </c>
      <c r="S1015" t="s">
        <v>9296</v>
      </c>
      <c r="T1015" t="s">
        <v>7715</v>
      </c>
      <c r="U1015">
        <v>1</v>
      </c>
      <c r="V1015">
        <v>3</v>
      </c>
      <c r="W1015" t="s">
        <v>7702</v>
      </c>
      <c r="X1015" t="s">
        <v>675</v>
      </c>
      <c r="Y1015" t="s">
        <v>7703</v>
      </c>
      <c r="Z1015" t="s">
        <v>9667</v>
      </c>
      <c r="AA1015" t="s">
        <v>8145</v>
      </c>
      <c r="AB1015" t="s">
        <v>9668</v>
      </c>
    </row>
    <row r="1016" spans="1:28">
      <c r="A1016" s="241">
        <v>45967</v>
      </c>
      <c r="B1016" t="s">
        <v>9666</v>
      </c>
      <c r="C1016" t="s">
        <v>8613</v>
      </c>
      <c r="D1016" t="s">
        <v>8614</v>
      </c>
      <c r="E1016" t="s">
        <v>8615</v>
      </c>
      <c r="F1016">
        <v>6</v>
      </c>
      <c r="G1016">
        <v>714.29</v>
      </c>
      <c r="H1016">
        <v>0</v>
      </c>
      <c r="I1016" s="165">
        <v>4285.74</v>
      </c>
      <c r="J1016" t="s">
        <v>7937</v>
      </c>
      <c r="K1016">
        <v>1</v>
      </c>
      <c r="L1016">
        <v>211</v>
      </c>
      <c r="M1016" t="s">
        <v>7938</v>
      </c>
      <c r="N1016" t="s">
        <v>7939</v>
      </c>
      <c r="O1016" t="s">
        <v>7697</v>
      </c>
      <c r="P1016" t="s">
        <v>7698</v>
      </c>
      <c r="Q1016" t="s">
        <v>8143</v>
      </c>
      <c r="R1016">
        <v>409</v>
      </c>
      <c r="S1016" t="s">
        <v>9296</v>
      </c>
      <c r="T1016" t="s">
        <v>7715</v>
      </c>
      <c r="U1016">
        <v>1</v>
      </c>
      <c r="V1016">
        <v>6</v>
      </c>
      <c r="W1016" t="s">
        <v>7702</v>
      </c>
      <c r="X1016" t="s">
        <v>675</v>
      </c>
      <c r="Y1016" t="s">
        <v>7703</v>
      </c>
      <c r="Z1016" t="s">
        <v>9667</v>
      </c>
      <c r="AA1016" t="s">
        <v>8145</v>
      </c>
      <c r="AB1016" t="s">
        <v>9668</v>
      </c>
    </row>
    <row r="1017" spans="1:28">
      <c r="A1017" s="241">
        <v>45967</v>
      </c>
      <c r="B1017" t="s">
        <v>9666</v>
      </c>
      <c r="C1017" t="s">
        <v>7917</v>
      </c>
      <c r="D1017" t="s">
        <v>7918</v>
      </c>
      <c r="E1017" t="s">
        <v>7919</v>
      </c>
      <c r="F1017">
        <v>3</v>
      </c>
      <c r="G1017">
        <v>3000</v>
      </c>
      <c r="H1017">
        <v>0</v>
      </c>
      <c r="I1017" s="165">
        <v>9000</v>
      </c>
      <c r="J1017" t="s">
        <v>7937</v>
      </c>
      <c r="K1017">
        <v>1</v>
      </c>
      <c r="L1017">
        <v>211</v>
      </c>
      <c r="M1017" t="s">
        <v>7938</v>
      </c>
      <c r="N1017" t="s">
        <v>7939</v>
      </c>
      <c r="O1017" t="s">
        <v>7697</v>
      </c>
      <c r="P1017" t="s">
        <v>7698</v>
      </c>
      <c r="Q1017" t="s">
        <v>8143</v>
      </c>
      <c r="R1017">
        <v>409</v>
      </c>
      <c r="S1017" t="s">
        <v>9296</v>
      </c>
      <c r="T1017" t="s">
        <v>7726</v>
      </c>
      <c r="U1017">
        <v>1</v>
      </c>
      <c r="V1017">
        <v>3</v>
      </c>
      <c r="W1017" t="s">
        <v>7702</v>
      </c>
      <c r="X1017" t="s">
        <v>675</v>
      </c>
      <c r="Y1017" t="s">
        <v>7703</v>
      </c>
      <c r="Z1017" t="s">
        <v>9667</v>
      </c>
      <c r="AA1017" t="s">
        <v>8145</v>
      </c>
      <c r="AB1017" t="s">
        <v>9668</v>
      </c>
    </row>
    <row r="1018" spans="1:28">
      <c r="A1018" s="241">
        <v>45967</v>
      </c>
      <c r="B1018" t="s">
        <v>9669</v>
      </c>
      <c r="C1018" t="s">
        <v>7730</v>
      </c>
      <c r="D1018" t="s">
        <v>7731</v>
      </c>
      <c r="E1018" t="s">
        <v>7732</v>
      </c>
      <c r="F1018">
        <v>1</v>
      </c>
      <c r="G1018">
        <v>8991.6</v>
      </c>
      <c r="H1018">
        <v>449.58</v>
      </c>
      <c r="I1018" s="165">
        <v>8542.02</v>
      </c>
      <c r="J1018" t="s">
        <v>7937</v>
      </c>
      <c r="K1018">
        <v>1</v>
      </c>
      <c r="L1018">
        <v>211</v>
      </c>
      <c r="M1018" t="s">
        <v>7938</v>
      </c>
      <c r="N1018" t="s">
        <v>7939</v>
      </c>
      <c r="O1018" t="s">
        <v>7697</v>
      </c>
      <c r="P1018" t="s">
        <v>7698</v>
      </c>
      <c r="Q1018" t="s">
        <v>8143</v>
      </c>
      <c r="R1018">
        <v>409</v>
      </c>
      <c r="S1018" t="s">
        <v>9296</v>
      </c>
      <c r="T1018" t="s">
        <v>7715</v>
      </c>
      <c r="U1018">
        <v>1</v>
      </c>
      <c r="V1018">
        <v>1</v>
      </c>
      <c r="W1018" t="s">
        <v>7702</v>
      </c>
      <c r="X1018" t="s">
        <v>689</v>
      </c>
      <c r="Y1018" t="s">
        <v>7703</v>
      </c>
      <c r="Z1018" t="s">
        <v>9670</v>
      </c>
      <c r="AA1018" t="s">
        <v>8145</v>
      </c>
      <c r="AB1018" t="s">
        <v>9671</v>
      </c>
    </row>
    <row r="1019" spans="1:28">
      <c r="A1019" s="241">
        <v>45967</v>
      </c>
      <c r="B1019" t="s">
        <v>9672</v>
      </c>
      <c r="C1019" t="s">
        <v>8268</v>
      </c>
      <c r="D1019" t="s">
        <v>8269</v>
      </c>
      <c r="E1019" t="s">
        <v>8270</v>
      </c>
      <c r="F1019">
        <v>6</v>
      </c>
      <c r="G1019">
        <v>864</v>
      </c>
      <c r="H1019">
        <v>0</v>
      </c>
      <c r="I1019" s="165">
        <v>5184</v>
      </c>
      <c r="J1019" t="s">
        <v>7937</v>
      </c>
      <c r="K1019">
        <v>1</v>
      </c>
      <c r="L1019">
        <v>211</v>
      </c>
      <c r="M1019" t="s">
        <v>7938</v>
      </c>
      <c r="N1019" t="s">
        <v>7939</v>
      </c>
      <c r="O1019" t="s">
        <v>7697</v>
      </c>
      <c r="P1019" t="s">
        <v>7698</v>
      </c>
      <c r="Q1019" t="s">
        <v>8143</v>
      </c>
      <c r="R1019">
        <v>409</v>
      </c>
      <c r="S1019" t="s">
        <v>9296</v>
      </c>
      <c r="T1019" t="s">
        <v>7701</v>
      </c>
      <c r="U1019">
        <v>1</v>
      </c>
      <c r="V1019">
        <v>6</v>
      </c>
      <c r="W1019" t="s">
        <v>7702</v>
      </c>
      <c r="X1019" t="s">
        <v>703</v>
      </c>
      <c r="Y1019" t="s">
        <v>7703</v>
      </c>
      <c r="Z1019" t="s">
        <v>9673</v>
      </c>
      <c r="AA1019" t="s">
        <v>8145</v>
      </c>
      <c r="AB1019" t="s">
        <v>9674</v>
      </c>
    </row>
    <row r="1020" spans="1:28">
      <c r="A1020" s="241">
        <v>45967</v>
      </c>
      <c r="B1020" t="s">
        <v>9672</v>
      </c>
      <c r="C1020" t="s">
        <v>8016</v>
      </c>
      <c r="D1020" t="s">
        <v>8017</v>
      </c>
      <c r="E1020" t="s">
        <v>8018</v>
      </c>
      <c r="F1020">
        <v>1</v>
      </c>
      <c r="G1020">
        <v>4853</v>
      </c>
      <c r="H1020">
        <v>0</v>
      </c>
      <c r="I1020" s="165">
        <v>4853</v>
      </c>
      <c r="J1020" t="s">
        <v>7937</v>
      </c>
      <c r="K1020">
        <v>1</v>
      </c>
      <c r="L1020">
        <v>211</v>
      </c>
      <c r="M1020" t="s">
        <v>7938</v>
      </c>
      <c r="N1020" t="s">
        <v>7939</v>
      </c>
      <c r="O1020" t="s">
        <v>7697</v>
      </c>
      <c r="P1020" t="s">
        <v>7698</v>
      </c>
      <c r="Q1020" t="s">
        <v>8143</v>
      </c>
      <c r="R1020">
        <v>409</v>
      </c>
      <c r="S1020" t="s">
        <v>9296</v>
      </c>
      <c r="T1020">
        <v>0</v>
      </c>
      <c r="U1020">
        <v>1</v>
      </c>
      <c r="V1020">
        <v>1</v>
      </c>
      <c r="W1020" t="s">
        <v>7702</v>
      </c>
      <c r="X1020" t="s">
        <v>703</v>
      </c>
      <c r="Y1020" t="s">
        <v>7703</v>
      </c>
      <c r="Z1020" t="s">
        <v>9673</v>
      </c>
      <c r="AA1020" t="s">
        <v>8145</v>
      </c>
      <c r="AB1020" t="s">
        <v>9674</v>
      </c>
    </row>
    <row r="1021" spans="1:28">
      <c r="A1021" s="241">
        <v>45967</v>
      </c>
      <c r="B1021" t="s">
        <v>9675</v>
      </c>
      <c r="C1021" t="s">
        <v>7730</v>
      </c>
      <c r="D1021" t="s">
        <v>7731</v>
      </c>
      <c r="E1021" t="s">
        <v>7732</v>
      </c>
      <c r="F1021">
        <v>1</v>
      </c>
      <c r="G1021">
        <v>8991.6</v>
      </c>
      <c r="H1021">
        <v>449.58</v>
      </c>
      <c r="I1021" s="165">
        <v>8542.02</v>
      </c>
      <c r="J1021" t="s">
        <v>7743</v>
      </c>
      <c r="K1021">
        <v>1</v>
      </c>
      <c r="L1021">
        <v>126</v>
      </c>
      <c r="M1021" t="s">
        <v>7744</v>
      </c>
      <c r="N1021" t="s">
        <v>7745</v>
      </c>
      <c r="O1021" t="s">
        <v>7697</v>
      </c>
      <c r="P1021" t="s">
        <v>7698</v>
      </c>
      <c r="Q1021" t="s">
        <v>7746</v>
      </c>
      <c r="R1021">
        <v>938</v>
      </c>
      <c r="S1021" t="s">
        <v>9296</v>
      </c>
      <c r="T1021" t="s">
        <v>7715</v>
      </c>
      <c r="U1021">
        <v>1</v>
      </c>
      <c r="V1021">
        <v>1</v>
      </c>
      <c r="W1021" t="s">
        <v>7702</v>
      </c>
      <c r="X1021" t="s">
        <v>987</v>
      </c>
      <c r="Y1021" t="s">
        <v>7703</v>
      </c>
      <c r="Z1021" t="s">
        <v>9676</v>
      </c>
      <c r="AA1021" t="s">
        <v>7748</v>
      </c>
      <c r="AB1021" t="s">
        <v>987</v>
      </c>
    </row>
    <row r="1022" spans="1:28">
      <c r="A1022" s="241">
        <v>45967</v>
      </c>
      <c r="B1022" t="s">
        <v>9675</v>
      </c>
      <c r="C1022" t="s">
        <v>8954</v>
      </c>
      <c r="D1022" t="s">
        <v>8955</v>
      </c>
      <c r="E1022" t="s">
        <v>8956</v>
      </c>
      <c r="F1022">
        <v>2</v>
      </c>
      <c r="G1022">
        <v>2615</v>
      </c>
      <c r="H1022">
        <v>0</v>
      </c>
      <c r="I1022" s="165">
        <v>5230</v>
      </c>
      <c r="J1022" t="s">
        <v>7743</v>
      </c>
      <c r="K1022">
        <v>1</v>
      </c>
      <c r="L1022">
        <v>126</v>
      </c>
      <c r="M1022" t="s">
        <v>7744</v>
      </c>
      <c r="N1022" t="s">
        <v>7745</v>
      </c>
      <c r="O1022" t="s">
        <v>7697</v>
      </c>
      <c r="P1022" t="s">
        <v>7698</v>
      </c>
      <c r="Q1022" t="s">
        <v>7746</v>
      </c>
      <c r="R1022">
        <v>938</v>
      </c>
      <c r="S1022" t="s">
        <v>9296</v>
      </c>
      <c r="T1022" t="s">
        <v>7715</v>
      </c>
      <c r="U1022">
        <v>1</v>
      </c>
      <c r="V1022">
        <v>2</v>
      </c>
      <c r="W1022" t="s">
        <v>7702</v>
      </c>
      <c r="X1022" t="s">
        <v>987</v>
      </c>
      <c r="Y1022" t="s">
        <v>7703</v>
      </c>
      <c r="Z1022" t="s">
        <v>9676</v>
      </c>
      <c r="AA1022" t="s">
        <v>7748</v>
      </c>
      <c r="AB1022" t="s">
        <v>987</v>
      </c>
    </row>
    <row r="1023" spans="1:28">
      <c r="A1023" s="241">
        <v>45967</v>
      </c>
      <c r="B1023" t="s">
        <v>9675</v>
      </c>
      <c r="C1023" t="s">
        <v>8268</v>
      </c>
      <c r="D1023" t="s">
        <v>8269</v>
      </c>
      <c r="E1023" t="s">
        <v>8270</v>
      </c>
      <c r="F1023">
        <v>6</v>
      </c>
      <c r="G1023">
        <v>864</v>
      </c>
      <c r="H1023">
        <v>0</v>
      </c>
      <c r="I1023" s="165">
        <v>5184</v>
      </c>
      <c r="J1023" t="s">
        <v>7743</v>
      </c>
      <c r="K1023">
        <v>1</v>
      </c>
      <c r="L1023">
        <v>126</v>
      </c>
      <c r="M1023" t="s">
        <v>7744</v>
      </c>
      <c r="N1023" t="s">
        <v>7745</v>
      </c>
      <c r="O1023" t="s">
        <v>7697</v>
      </c>
      <c r="P1023" t="s">
        <v>7698</v>
      </c>
      <c r="Q1023" t="s">
        <v>7746</v>
      </c>
      <c r="R1023">
        <v>938</v>
      </c>
      <c r="S1023" t="s">
        <v>9296</v>
      </c>
      <c r="T1023" t="s">
        <v>7701</v>
      </c>
      <c r="U1023">
        <v>1</v>
      </c>
      <c r="V1023">
        <v>6</v>
      </c>
      <c r="W1023" t="s">
        <v>7702</v>
      </c>
      <c r="X1023" t="s">
        <v>987</v>
      </c>
      <c r="Y1023" t="s">
        <v>7703</v>
      </c>
      <c r="Z1023" t="s">
        <v>9676</v>
      </c>
      <c r="AA1023" t="s">
        <v>7748</v>
      </c>
      <c r="AB1023" t="s">
        <v>987</v>
      </c>
    </row>
    <row r="1024" spans="1:28">
      <c r="A1024" s="241">
        <v>45967</v>
      </c>
      <c r="B1024" t="s">
        <v>9677</v>
      </c>
      <c r="C1024" t="s">
        <v>8268</v>
      </c>
      <c r="D1024" t="s">
        <v>8269</v>
      </c>
      <c r="E1024" t="s">
        <v>8270</v>
      </c>
      <c r="F1024">
        <v>10</v>
      </c>
      <c r="G1024">
        <v>864</v>
      </c>
      <c r="H1024">
        <v>0</v>
      </c>
      <c r="I1024" s="165">
        <v>8640</v>
      </c>
      <c r="J1024" t="s">
        <v>7842</v>
      </c>
      <c r="K1024">
        <v>1</v>
      </c>
      <c r="L1024">
        <v>126</v>
      </c>
      <c r="M1024" t="s">
        <v>7744</v>
      </c>
      <c r="N1024" t="s">
        <v>7745</v>
      </c>
      <c r="O1024" t="s">
        <v>7697</v>
      </c>
      <c r="P1024" t="s">
        <v>7698</v>
      </c>
      <c r="Q1024" t="s">
        <v>7843</v>
      </c>
      <c r="R1024">
        <v>908</v>
      </c>
      <c r="S1024" t="s">
        <v>9296</v>
      </c>
      <c r="T1024" t="s">
        <v>7701</v>
      </c>
      <c r="U1024">
        <v>1</v>
      </c>
      <c r="V1024">
        <v>10</v>
      </c>
      <c r="W1024" t="s">
        <v>7702</v>
      </c>
      <c r="X1024" t="s">
        <v>1268</v>
      </c>
      <c r="Y1024" t="s">
        <v>7703</v>
      </c>
      <c r="Z1024" t="s">
        <v>9678</v>
      </c>
      <c r="AA1024" t="s">
        <v>7845</v>
      </c>
      <c r="AB1024" t="s">
        <v>9679</v>
      </c>
    </row>
    <row r="1025" spans="1:28">
      <c r="A1025" s="241">
        <v>45967</v>
      </c>
      <c r="B1025" t="s">
        <v>9680</v>
      </c>
      <c r="C1025" t="s">
        <v>8905</v>
      </c>
      <c r="D1025" t="s">
        <v>8906</v>
      </c>
      <c r="E1025" t="s">
        <v>8907</v>
      </c>
      <c r="F1025">
        <v>4</v>
      </c>
      <c r="G1025">
        <v>2227</v>
      </c>
      <c r="H1025">
        <v>0</v>
      </c>
      <c r="I1025" s="165">
        <v>8908</v>
      </c>
      <c r="J1025" t="s">
        <v>8166</v>
      </c>
      <c r="K1025">
        <v>1</v>
      </c>
      <c r="L1025">
        <v>2</v>
      </c>
      <c r="M1025" t="s">
        <v>8054</v>
      </c>
      <c r="N1025" t="s">
        <v>7745</v>
      </c>
      <c r="O1025" t="s">
        <v>7697</v>
      </c>
      <c r="P1025" t="s">
        <v>7698</v>
      </c>
      <c r="Q1025" t="s">
        <v>8243</v>
      </c>
      <c r="R1025">
        <v>925</v>
      </c>
      <c r="S1025" t="s">
        <v>9296</v>
      </c>
      <c r="T1025" t="s">
        <v>7769</v>
      </c>
      <c r="U1025">
        <v>1</v>
      </c>
      <c r="V1025">
        <v>4</v>
      </c>
      <c r="W1025" t="s">
        <v>7702</v>
      </c>
      <c r="X1025" t="s">
        <v>9681</v>
      </c>
      <c r="Y1025" t="s">
        <v>7703</v>
      </c>
      <c r="Z1025" t="s">
        <v>9682</v>
      </c>
      <c r="AA1025" t="s">
        <v>8245</v>
      </c>
      <c r="AB1025" t="s">
        <v>9683</v>
      </c>
    </row>
    <row r="1026" spans="1:28">
      <c r="A1026" s="241">
        <v>45967</v>
      </c>
      <c r="B1026" t="s">
        <v>9684</v>
      </c>
      <c r="C1026" t="s">
        <v>7708</v>
      </c>
      <c r="D1026" t="s">
        <v>7709</v>
      </c>
      <c r="E1026" t="s">
        <v>7710</v>
      </c>
      <c r="F1026">
        <v>4</v>
      </c>
      <c r="G1026">
        <v>1120</v>
      </c>
      <c r="H1026">
        <v>0</v>
      </c>
      <c r="I1026" s="165">
        <v>4480</v>
      </c>
      <c r="J1026" t="s">
        <v>7743</v>
      </c>
      <c r="K1026">
        <v>1</v>
      </c>
      <c r="L1026">
        <v>126</v>
      </c>
      <c r="M1026" t="s">
        <v>7744</v>
      </c>
      <c r="N1026" t="s">
        <v>7745</v>
      </c>
      <c r="O1026" t="s">
        <v>7697</v>
      </c>
      <c r="P1026" t="s">
        <v>7698</v>
      </c>
      <c r="Q1026" t="s">
        <v>8055</v>
      </c>
      <c r="R1026">
        <v>945</v>
      </c>
      <c r="S1026" t="s">
        <v>9296</v>
      </c>
      <c r="T1026" t="s">
        <v>7715</v>
      </c>
      <c r="U1026">
        <v>1</v>
      </c>
      <c r="V1026">
        <v>4</v>
      </c>
      <c r="W1026" t="s">
        <v>7702</v>
      </c>
      <c r="X1026" t="s">
        <v>745</v>
      </c>
      <c r="Y1026" t="s">
        <v>7703</v>
      </c>
      <c r="Z1026" t="s">
        <v>9685</v>
      </c>
      <c r="AA1026" t="s">
        <v>8058</v>
      </c>
      <c r="AB1026" t="s">
        <v>9686</v>
      </c>
    </row>
    <row r="1027" spans="1:28">
      <c r="A1027" s="241">
        <v>45967</v>
      </c>
      <c r="B1027" t="s">
        <v>9687</v>
      </c>
      <c r="C1027" t="s">
        <v>7848</v>
      </c>
      <c r="D1027" t="s">
        <v>7849</v>
      </c>
      <c r="E1027" t="s">
        <v>7850</v>
      </c>
      <c r="F1027">
        <v>12</v>
      </c>
      <c r="G1027">
        <v>1260.5</v>
      </c>
      <c r="H1027">
        <v>0</v>
      </c>
      <c r="I1027" s="165">
        <v>15126</v>
      </c>
      <c r="J1027" t="s">
        <v>7851</v>
      </c>
      <c r="K1027">
        <v>1</v>
      </c>
      <c r="L1027">
        <v>126</v>
      </c>
      <c r="M1027" t="s">
        <v>7744</v>
      </c>
      <c r="N1027" t="s">
        <v>7745</v>
      </c>
      <c r="O1027" t="s">
        <v>7697</v>
      </c>
      <c r="P1027" t="s">
        <v>7698</v>
      </c>
      <c r="Q1027" t="s">
        <v>8694</v>
      </c>
      <c r="R1027">
        <v>933</v>
      </c>
      <c r="S1027" t="s">
        <v>9296</v>
      </c>
      <c r="T1027" t="s">
        <v>7701</v>
      </c>
      <c r="U1027">
        <v>1</v>
      </c>
      <c r="V1027">
        <v>12</v>
      </c>
      <c r="W1027" t="s">
        <v>7702</v>
      </c>
      <c r="X1027" t="s">
        <v>978</v>
      </c>
      <c r="Y1027" t="s">
        <v>7703</v>
      </c>
      <c r="Z1027" t="s">
        <v>9688</v>
      </c>
      <c r="AA1027" t="s">
        <v>8696</v>
      </c>
      <c r="AB1027" t="s">
        <v>978</v>
      </c>
    </row>
    <row r="1028" spans="1:28">
      <c r="A1028" s="241">
        <v>45967</v>
      </c>
      <c r="B1028" t="s">
        <v>9689</v>
      </c>
      <c r="C1028" t="s">
        <v>7860</v>
      </c>
      <c r="D1028" t="s">
        <v>7861</v>
      </c>
      <c r="E1028" t="s">
        <v>7862</v>
      </c>
      <c r="F1028">
        <v>40</v>
      </c>
      <c r="G1028">
        <v>866.2</v>
      </c>
      <c r="H1028">
        <v>0</v>
      </c>
      <c r="I1028" s="165">
        <v>34648</v>
      </c>
      <c r="J1028" t="s">
        <v>7816</v>
      </c>
      <c r="K1028">
        <v>1</v>
      </c>
      <c r="L1028">
        <v>125</v>
      </c>
      <c r="M1028" t="s">
        <v>7724</v>
      </c>
      <c r="N1028" t="s">
        <v>7713</v>
      </c>
      <c r="O1028" t="s">
        <v>7697</v>
      </c>
      <c r="P1028" t="s">
        <v>7698</v>
      </c>
      <c r="Q1028" t="s">
        <v>8039</v>
      </c>
      <c r="R1028">
        <v>107</v>
      </c>
      <c r="S1028" t="s">
        <v>9296</v>
      </c>
      <c r="T1028" t="s">
        <v>7701</v>
      </c>
      <c r="U1028">
        <v>1</v>
      </c>
      <c r="V1028">
        <v>40</v>
      </c>
      <c r="W1028" t="s">
        <v>7702</v>
      </c>
      <c r="X1028" t="s">
        <v>1230</v>
      </c>
      <c r="Y1028" t="s">
        <v>7703</v>
      </c>
      <c r="Z1028" t="s">
        <v>9690</v>
      </c>
      <c r="AA1028" t="s">
        <v>8041</v>
      </c>
      <c r="AB1028" t="s">
        <v>9691</v>
      </c>
    </row>
    <row r="1029" spans="1:28">
      <c r="A1029" s="241">
        <v>45967</v>
      </c>
      <c r="B1029" t="s">
        <v>9692</v>
      </c>
      <c r="C1029" t="s">
        <v>7787</v>
      </c>
      <c r="D1029" t="s">
        <v>7788</v>
      </c>
      <c r="E1029" t="s">
        <v>7789</v>
      </c>
      <c r="F1029">
        <v>3</v>
      </c>
      <c r="G1029">
        <v>3025.21</v>
      </c>
      <c r="H1029">
        <v>0</v>
      </c>
      <c r="I1029" s="165">
        <v>9075.6299999999992</v>
      </c>
      <c r="J1029" t="s">
        <v>8025</v>
      </c>
      <c r="K1029">
        <v>1</v>
      </c>
      <c r="L1029">
        <v>171</v>
      </c>
      <c r="M1029" t="s">
        <v>8026</v>
      </c>
      <c r="N1029" t="s">
        <v>8027</v>
      </c>
      <c r="O1029" t="s">
        <v>7697</v>
      </c>
      <c r="P1029" t="s">
        <v>7698</v>
      </c>
      <c r="Q1029" t="s">
        <v>8703</v>
      </c>
      <c r="R1029">
        <v>620</v>
      </c>
      <c r="S1029" t="s">
        <v>9296</v>
      </c>
      <c r="T1029" t="s">
        <v>7715</v>
      </c>
      <c r="U1029">
        <v>1</v>
      </c>
      <c r="V1029">
        <v>3</v>
      </c>
      <c r="W1029" t="s">
        <v>7702</v>
      </c>
      <c r="X1029" t="s">
        <v>737</v>
      </c>
      <c r="Y1029" t="s">
        <v>7703</v>
      </c>
      <c r="Z1029" t="s">
        <v>9693</v>
      </c>
      <c r="AA1029" t="s">
        <v>8030</v>
      </c>
      <c r="AB1029" t="s">
        <v>9694</v>
      </c>
    </row>
    <row r="1030" spans="1:28">
      <c r="A1030" s="241">
        <v>45967</v>
      </c>
      <c r="B1030" t="s">
        <v>9692</v>
      </c>
      <c r="C1030" t="s">
        <v>7781</v>
      </c>
      <c r="D1030" t="s">
        <v>7782</v>
      </c>
      <c r="E1030" t="s">
        <v>7783</v>
      </c>
      <c r="F1030">
        <v>5</v>
      </c>
      <c r="G1030">
        <v>3025.21</v>
      </c>
      <c r="H1030">
        <v>0</v>
      </c>
      <c r="I1030" s="165">
        <v>15126.05</v>
      </c>
      <c r="J1030" t="s">
        <v>8025</v>
      </c>
      <c r="K1030">
        <v>1</v>
      </c>
      <c r="L1030">
        <v>171</v>
      </c>
      <c r="M1030" t="s">
        <v>8026</v>
      </c>
      <c r="N1030" t="s">
        <v>8027</v>
      </c>
      <c r="O1030" t="s">
        <v>7697</v>
      </c>
      <c r="P1030" t="s">
        <v>7698</v>
      </c>
      <c r="Q1030" t="s">
        <v>8703</v>
      </c>
      <c r="R1030">
        <v>620</v>
      </c>
      <c r="S1030" t="s">
        <v>9296</v>
      </c>
      <c r="T1030" t="s">
        <v>7715</v>
      </c>
      <c r="U1030">
        <v>1</v>
      </c>
      <c r="V1030">
        <v>5</v>
      </c>
      <c r="W1030" t="s">
        <v>7702</v>
      </c>
      <c r="X1030" t="s">
        <v>737</v>
      </c>
      <c r="Y1030" t="s">
        <v>7703</v>
      </c>
      <c r="Z1030" t="s">
        <v>9693</v>
      </c>
      <c r="AA1030" t="s">
        <v>8030</v>
      </c>
      <c r="AB1030" t="s">
        <v>9694</v>
      </c>
    </row>
    <row r="1031" spans="1:28">
      <c r="A1031" s="241">
        <v>45967</v>
      </c>
      <c r="B1031" t="s">
        <v>9692</v>
      </c>
      <c r="C1031" t="s">
        <v>8097</v>
      </c>
      <c r="D1031" t="s">
        <v>8098</v>
      </c>
      <c r="E1031" t="s">
        <v>8099</v>
      </c>
      <c r="F1031">
        <v>24</v>
      </c>
      <c r="G1031">
        <v>2227</v>
      </c>
      <c r="H1031">
        <v>0</v>
      </c>
      <c r="I1031" s="165">
        <v>53448</v>
      </c>
      <c r="J1031" t="s">
        <v>8025</v>
      </c>
      <c r="K1031">
        <v>1</v>
      </c>
      <c r="L1031">
        <v>171</v>
      </c>
      <c r="M1031" t="s">
        <v>8026</v>
      </c>
      <c r="N1031" t="s">
        <v>8027</v>
      </c>
      <c r="O1031" t="s">
        <v>7697</v>
      </c>
      <c r="P1031" t="s">
        <v>7698</v>
      </c>
      <c r="Q1031" t="s">
        <v>8703</v>
      </c>
      <c r="R1031">
        <v>620</v>
      </c>
      <c r="S1031" t="s">
        <v>9296</v>
      </c>
      <c r="T1031" t="s">
        <v>7769</v>
      </c>
      <c r="U1031">
        <v>1</v>
      </c>
      <c r="V1031">
        <v>24</v>
      </c>
      <c r="W1031" t="s">
        <v>7702</v>
      </c>
      <c r="X1031" t="s">
        <v>737</v>
      </c>
      <c r="Y1031" t="s">
        <v>7703</v>
      </c>
      <c r="Z1031" t="s">
        <v>9693</v>
      </c>
      <c r="AA1031" t="s">
        <v>8030</v>
      </c>
      <c r="AB1031" t="s">
        <v>9694</v>
      </c>
    </row>
    <row r="1032" spans="1:28">
      <c r="A1032" s="241">
        <v>45967</v>
      </c>
      <c r="B1032" t="s">
        <v>9695</v>
      </c>
      <c r="C1032" t="s">
        <v>8626</v>
      </c>
      <c r="D1032" t="s">
        <v>8627</v>
      </c>
      <c r="E1032" t="s">
        <v>8628</v>
      </c>
      <c r="F1032">
        <v>1</v>
      </c>
      <c r="G1032">
        <v>29400</v>
      </c>
      <c r="H1032">
        <v>0</v>
      </c>
      <c r="I1032" s="165">
        <v>29400</v>
      </c>
      <c r="J1032" t="s">
        <v>8025</v>
      </c>
      <c r="K1032">
        <v>1</v>
      </c>
      <c r="L1032">
        <v>171</v>
      </c>
      <c r="M1032" t="s">
        <v>8026</v>
      </c>
      <c r="N1032" t="s">
        <v>8027</v>
      </c>
      <c r="O1032" t="s">
        <v>7697</v>
      </c>
      <c r="P1032" t="s">
        <v>7698</v>
      </c>
      <c r="Q1032" t="s">
        <v>8703</v>
      </c>
      <c r="R1032">
        <v>620</v>
      </c>
      <c r="S1032" t="s">
        <v>9296</v>
      </c>
      <c r="T1032" t="s">
        <v>7726</v>
      </c>
      <c r="U1032">
        <v>1</v>
      </c>
      <c r="V1032">
        <v>1</v>
      </c>
      <c r="W1032" t="s">
        <v>7702</v>
      </c>
      <c r="X1032" t="s">
        <v>926</v>
      </c>
      <c r="Y1032" t="s">
        <v>7703</v>
      </c>
      <c r="Z1032" t="s">
        <v>9696</v>
      </c>
      <c r="AA1032" t="s">
        <v>8030</v>
      </c>
      <c r="AB1032" t="s">
        <v>9697</v>
      </c>
    </row>
    <row r="1033" spans="1:28">
      <c r="A1033" s="241">
        <v>45967</v>
      </c>
      <c r="B1033" t="s">
        <v>9698</v>
      </c>
      <c r="C1033" t="s">
        <v>7993</v>
      </c>
      <c r="D1033" t="s">
        <v>7994</v>
      </c>
      <c r="E1033" t="s">
        <v>7995</v>
      </c>
      <c r="F1033">
        <v>1</v>
      </c>
      <c r="G1033">
        <v>28655.46</v>
      </c>
      <c r="H1033">
        <v>0</v>
      </c>
      <c r="I1033" s="165">
        <v>28655.46</v>
      </c>
      <c r="J1033" t="s">
        <v>8061</v>
      </c>
      <c r="K1033">
        <v>1</v>
      </c>
      <c r="L1033">
        <v>182</v>
      </c>
      <c r="M1033" t="s">
        <v>8740</v>
      </c>
      <c r="N1033" t="s">
        <v>7745</v>
      </c>
      <c r="O1033" t="s">
        <v>7697</v>
      </c>
      <c r="P1033" t="s">
        <v>7698</v>
      </c>
      <c r="Q1033" t="s">
        <v>8885</v>
      </c>
      <c r="R1033">
        <v>906</v>
      </c>
      <c r="S1033" t="s">
        <v>9296</v>
      </c>
      <c r="T1033" t="s">
        <v>7715</v>
      </c>
      <c r="U1033">
        <v>1</v>
      </c>
      <c r="V1033">
        <v>1</v>
      </c>
      <c r="W1033" t="s">
        <v>7702</v>
      </c>
      <c r="X1033" t="s">
        <v>1131</v>
      </c>
      <c r="Y1033" t="s">
        <v>7703</v>
      </c>
      <c r="Z1033" t="s">
        <v>9699</v>
      </c>
      <c r="AA1033" t="s">
        <v>8887</v>
      </c>
      <c r="AB1033" t="s">
        <v>9700</v>
      </c>
    </row>
    <row r="1034" spans="1:28">
      <c r="A1034" s="241">
        <v>45967</v>
      </c>
      <c r="B1034" t="s">
        <v>9701</v>
      </c>
      <c r="C1034" t="s">
        <v>8016</v>
      </c>
      <c r="D1034" t="s">
        <v>8017</v>
      </c>
      <c r="E1034" t="s">
        <v>8018</v>
      </c>
      <c r="F1034">
        <v>1</v>
      </c>
      <c r="G1034">
        <v>4853</v>
      </c>
      <c r="H1034">
        <v>0</v>
      </c>
      <c r="I1034" s="165">
        <v>4853</v>
      </c>
      <c r="J1034" t="s">
        <v>7937</v>
      </c>
      <c r="K1034">
        <v>1</v>
      </c>
      <c r="L1034">
        <v>211</v>
      </c>
      <c r="M1034" t="s">
        <v>7938</v>
      </c>
      <c r="N1034" t="s">
        <v>7939</v>
      </c>
      <c r="O1034" t="s">
        <v>7697</v>
      </c>
      <c r="P1034" t="s">
        <v>7698</v>
      </c>
      <c r="Q1034" t="s">
        <v>8219</v>
      </c>
      <c r="R1034">
        <v>411</v>
      </c>
      <c r="S1034" t="s">
        <v>9296</v>
      </c>
      <c r="T1034">
        <v>0</v>
      </c>
      <c r="U1034">
        <v>1</v>
      </c>
      <c r="V1034">
        <v>1</v>
      </c>
      <c r="W1034" t="s">
        <v>7702</v>
      </c>
      <c r="X1034" t="s">
        <v>765</v>
      </c>
      <c r="Y1034" t="s">
        <v>7703</v>
      </c>
      <c r="Z1034" t="s">
        <v>9702</v>
      </c>
      <c r="AA1034" t="s">
        <v>8221</v>
      </c>
      <c r="AB1034" t="s">
        <v>9703</v>
      </c>
    </row>
    <row r="1035" spans="1:28">
      <c r="A1035" s="241">
        <v>45967</v>
      </c>
      <c r="B1035" t="s">
        <v>9701</v>
      </c>
      <c r="C1035" t="s">
        <v>8268</v>
      </c>
      <c r="D1035" t="s">
        <v>8269</v>
      </c>
      <c r="E1035" t="s">
        <v>8270</v>
      </c>
      <c r="F1035">
        <v>6</v>
      </c>
      <c r="G1035">
        <v>864</v>
      </c>
      <c r="H1035">
        <v>0</v>
      </c>
      <c r="I1035" s="165">
        <v>5184</v>
      </c>
      <c r="J1035" t="s">
        <v>7937</v>
      </c>
      <c r="K1035">
        <v>1</v>
      </c>
      <c r="L1035">
        <v>211</v>
      </c>
      <c r="M1035" t="s">
        <v>7938</v>
      </c>
      <c r="N1035" t="s">
        <v>7939</v>
      </c>
      <c r="O1035" t="s">
        <v>7697</v>
      </c>
      <c r="P1035" t="s">
        <v>7698</v>
      </c>
      <c r="Q1035" t="s">
        <v>8219</v>
      </c>
      <c r="R1035">
        <v>411</v>
      </c>
      <c r="S1035" t="s">
        <v>9296</v>
      </c>
      <c r="T1035" t="s">
        <v>7701</v>
      </c>
      <c r="U1035">
        <v>1</v>
      </c>
      <c r="V1035">
        <v>6</v>
      </c>
      <c r="W1035" t="s">
        <v>7702</v>
      </c>
      <c r="X1035" t="s">
        <v>765</v>
      </c>
      <c r="Y1035" t="s">
        <v>7703</v>
      </c>
      <c r="Z1035" t="s">
        <v>9702</v>
      </c>
      <c r="AA1035" t="s">
        <v>8221</v>
      </c>
      <c r="AB1035" t="s">
        <v>9703</v>
      </c>
    </row>
    <row r="1036" spans="1:28">
      <c r="A1036" s="241">
        <v>45967</v>
      </c>
      <c r="B1036" t="s">
        <v>9701</v>
      </c>
      <c r="C1036" t="s">
        <v>7999</v>
      </c>
      <c r="D1036" t="s">
        <v>8000</v>
      </c>
      <c r="E1036" t="s">
        <v>8001</v>
      </c>
      <c r="F1036">
        <v>3</v>
      </c>
      <c r="G1036">
        <v>1640</v>
      </c>
      <c r="H1036">
        <v>0</v>
      </c>
      <c r="I1036" s="165">
        <v>4920</v>
      </c>
      <c r="J1036" t="s">
        <v>7937</v>
      </c>
      <c r="K1036">
        <v>1</v>
      </c>
      <c r="L1036">
        <v>211</v>
      </c>
      <c r="M1036" t="s">
        <v>7938</v>
      </c>
      <c r="N1036" t="s">
        <v>7939</v>
      </c>
      <c r="O1036" t="s">
        <v>7697</v>
      </c>
      <c r="P1036" t="s">
        <v>7698</v>
      </c>
      <c r="Q1036" t="s">
        <v>8219</v>
      </c>
      <c r="R1036">
        <v>411</v>
      </c>
      <c r="S1036" t="s">
        <v>9296</v>
      </c>
      <c r="T1036" t="s">
        <v>7701</v>
      </c>
      <c r="U1036">
        <v>1</v>
      </c>
      <c r="V1036">
        <v>3</v>
      </c>
      <c r="W1036" t="s">
        <v>7702</v>
      </c>
      <c r="X1036" t="s">
        <v>765</v>
      </c>
      <c r="Y1036" t="s">
        <v>7703</v>
      </c>
      <c r="Z1036" t="s">
        <v>9702</v>
      </c>
      <c r="AA1036" t="s">
        <v>8221</v>
      </c>
      <c r="AB1036" t="s">
        <v>9703</v>
      </c>
    </row>
    <row r="1037" spans="1:28">
      <c r="A1037" s="241">
        <v>45967</v>
      </c>
      <c r="B1037" t="s">
        <v>9704</v>
      </c>
      <c r="C1037" t="s">
        <v>7839</v>
      </c>
      <c r="D1037" t="s">
        <v>7840</v>
      </c>
      <c r="E1037" t="s">
        <v>7841</v>
      </c>
      <c r="F1037">
        <v>1</v>
      </c>
      <c r="G1037">
        <v>2645.48</v>
      </c>
      <c r="H1037">
        <v>0</v>
      </c>
      <c r="I1037" s="165">
        <v>2645.48</v>
      </c>
      <c r="J1037" t="s">
        <v>7851</v>
      </c>
      <c r="K1037">
        <v>1</v>
      </c>
      <c r="L1037">
        <v>126</v>
      </c>
      <c r="M1037" t="s">
        <v>7744</v>
      </c>
      <c r="N1037" t="s">
        <v>7745</v>
      </c>
      <c r="O1037" t="s">
        <v>7697</v>
      </c>
      <c r="P1037" t="s">
        <v>7698</v>
      </c>
      <c r="Q1037" t="s">
        <v>8694</v>
      </c>
      <c r="R1037">
        <v>933</v>
      </c>
      <c r="S1037" t="s">
        <v>9296</v>
      </c>
      <c r="T1037" t="s">
        <v>7715</v>
      </c>
      <c r="U1037">
        <v>1</v>
      </c>
      <c r="V1037">
        <v>1</v>
      </c>
      <c r="W1037" t="s">
        <v>7702</v>
      </c>
      <c r="X1037" t="s">
        <v>999</v>
      </c>
      <c r="Y1037" t="s">
        <v>7703</v>
      </c>
      <c r="Z1037" t="s">
        <v>9705</v>
      </c>
      <c r="AA1037" t="s">
        <v>8696</v>
      </c>
      <c r="AB1037" t="s">
        <v>8171</v>
      </c>
    </row>
    <row r="1038" spans="1:28">
      <c r="A1038" s="241">
        <v>45967</v>
      </c>
      <c r="B1038" t="s">
        <v>9704</v>
      </c>
      <c r="C1038" t="s">
        <v>7787</v>
      </c>
      <c r="D1038" t="s">
        <v>7788</v>
      </c>
      <c r="E1038" t="s">
        <v>7789</v>
      </c>
      <c r="F1038">
        <v>2</v>
      </c>
      <c r="G1038">
        <v>3025.21</v>
      </c>
      <c r="H1038">
        <v>0</v>
      </c>
      <c r="I1038" s="165">
        <v>6050.42</v>
      </c>
      <c r="J1038" t="s">
        <v>7851</v>
      </c>
      <c r="K1038">
        <v>1</v>
      </c>
      <c r="L1038">
        <v>126</v>
      </c>
      <c r="M1038" t="s">
        <v>7744</v>
      </c>
      <c r="N1038" t="s">
        <v>7745</v>
      </c>
      <c r="O1038" t="s">
        <v>7697</v>
      </c>
      <c r="P1038" t="s">
        <v>7698</v>
      </c>
      <c r="Q1038" t="s">
        <v>8694</v>
      </c>
      <c r="R1038">
        <v>933</v>
      </c>
      <c r="S1038" t="s">
        <v>9296</v>
      </c>
      <c r="T1038" t="s">
        <v>7715</v>
      </c>
      <c r="U1038">
        <v>1</v>
      </c>
      <c r="V1038">
        <v>2</v>
      </c>
      <c r="W1038" t="s">
        <v>7702</v>
      </c>
      <c r="X1038" t="s">
        <v>999</v>
      </c>
      <c r="Y1038" t="s">
        <v>7703</v>
      </c>
      <c r="Z1038" t="s">
        <v>9705</v>
      </c>
      <c r="AA1038" t="s">
        <v>8696</v>
      </c>
      <c r="AB1038" t="s">
        <v>8171</v>
      </c>
    </row>
    <row r="1039" spans="1:28">
      <c r="A1039" s="241">
        <v>45967</v>
      </c>
      <c r="B1039" t="s">
        <v>9704</v>
      </c>
      <c r="C1039" t="s">
        <v>7979</v>
      </c>
      <c r="D1039" t="s">
        <v>7980</v>
      </c>
      <c r="E1039" t="s">
        <v>7981</v>
      </c>
      <c r="F1039">
        <v>1</v>
      </c>
      <c r="G1039">
        <v>2647.06</v>
      </c>
      <c r="H1039">
        <v>0</v>
      </c>
      <c r="I1039" s="165">
        <v>2647.06</v>
      </c>
      <c r="J1039" t="s">
        <v>7851</v>
      </c>
      <c r="K1039">
        <v>1</v>
      </c>
      <c r="L1039">
        <v>126</v>
      </c>
      <c r="M1039" t="s">
        <v>7744</v>
      </c>
      <c r="N1039" t="s">
        <v>7745</v>
      </c>
      <c r="O1039" t="s">
        <v>7697</v>
      </c>
      <c r="P1039" t="s">
        <v>7698</v>
      </c>
      <c r="Q1039" t="s">
        <v>8694</v>
      </c>
      <c r="R1039">
        <v>933</v>
      </c>
      <c r="S1039" t="s">
        <v>9296</v>
      </c>
      <c r="T1039" t="s">
        <v>7715</v>
      </c>
      <c r="U1039">
        <v>1</v>
      </c>
      <c r="V1039">
        <v>1</v>
      </c>
      <c r="W1039" t="s">
        <v>7702</v>
      </c>
      <c r="X1039" t="s">
        <v>999</v>
      </c>
      <c r="Y1039" t="s">
        <v>7703</v>
      </c>
      <c r="Z1039" t="s">
        <v>9705</v>
      </c>
      <c r="AA1039" t="s">
        <v>8696</v>
      </c>
      <c r="AB1039" t="s">
        <v>8171</v>
      </c>
    </row>
    <row r="1040" spans="1:28">
      <c r="A1040" s="241">
        <v>45967</v>
      </c>
      <c r="B1040" t="s">
        <v>9704</v>
      </c>
      <c r="C1040" t="s">
        <v>7848</v>
      </c>
      <c r="D1040" t="s">
        <v>7849</v>
      </c>
      <c r="E1040" t="s">
        <v>7850</v>
      </c>
      <c r="F1040">
        <v>3</v>
      </c>
      <c r="G1040">
        <v>1260.5</v>
      </c>
      <c r="H1040">
        <v>0</v>
      </c>
      <c r="I1040" s="165">
        <v>3781.5</v>
      </c>
      <c r="J1040" t="s">
        <v>7851</v>
      </c>
      <c r="K1040">
        <v>1</v>
      </c>
      <c r="L1040">
        <v>126</v>
      </c>
      <c r="M1040" t="s">
        <v>7744</v>
      </c>
      <c r="N1040" t="s">
        <v>7745</v>
      </c>
      <c r="O1040" t="s">
        <v>7697</v>
      </c>
      <c r="P1040" t="s">
        <v>7698</v>
      </c>
      <c r="Q1040" t="s">
        <v>8694</v>
      </c>
      <c r="R1040">
        <v>933</v>
      </c>
      <c r="S1040" t="s">
        <v>9296</v>
      </c>
      <c r="T1040" t="s">
        <v>7701</v>
      </c>
      <c r="U1040">
        <v>1</v>
      </c>
      <c r="V1040">
        <v>3</v>
      </c>
      <c r="W1040" t="s">
        <v>7702</v>
      </c>
      <c r="X1040" t="s">
        <v>999</v>
      </c>
      <c r="Y1040" t="s">
        <v>7703</v>
      </c>
      <c r="Z1040" t="s">
        <v>9705</v>
      </c>
      <c r="AA1040" t="s">
        <v>8696</v>
      </c>
      <c r="AB1040" t="s">
        <v>8171</v>
      </c>
    </row>
    <row r="1041" spans="1:28">
      <c r="A1041" s="241">
        <v>45967</v>
      </c>
      <c r="B1041" t="s">
        <v>9706</v>
      </c>
      <c r="C1041" t="s">
        <v>7917</v>
      </c>
      <c r="D1041" t="s">
        <v>7918</v>
      </c>
      <c r="E1041" t="s">
        <v>7919</v>
      </c>
      <c r="F1041">
        <v>3</v>
      </c>
      <c r="G1041">
        <v>3000</v>
      </c>
      <c r="H1041">
        <v>0</v>
      </c>
      <c r="I1041" s="165">
        <v>9000</v>
      </c>
      <c r="J1041" t="s">
        <v>8182</v>
      </c>
      <c r="K1041">
        <v>1</v>
      </c>
      <c r="L1041">
        <v>126</v>
      </c>
      <c r="M1041" t="s">
        <v>7744</v>
      </c>
      <c r="N1041" t="s">
        <v>7745</v>
      </c>
      <c r="O1041" t="s">
        <v>7697</v>
      </c>
      <c r="P1041" t="s">
        <v>7698</v>
      </c>
      <c r="Q1041" t="s">
        <v>8183</v>
      </c>
      <c r="R1041">
        <v>919</v>
      </c>
      <c r="S1041" t="s">
        <v>9296</v>
      </c>
      <c r="T1041" t="s">
        <v>7726</v>
      </c>
      <c r="U1041">
        <v>1</v>
      </c>
      <c r="V1041">
        <v>3</v>
      </c>
      <c r="W1041" t="s">
        <v>7702</v>
      </c>
      <c r="X1041" t="s">
        <v>966</v>
      </c>
      <c r="Y1041" t="s">
        <v>7703</v>
      </c>
      <c r="Z1041" t="s">
        <v>9707</v>
      </c>
      <c r="AA1041" t="s">
        <v>8185</v>
      </c>
      <c r="AB1041" t="s">
        <v>9708</v>
      </c>
    </row>
    <row r="1042" spans="1:28">
      <c r="A1042" s="241">
        <v>45967</v>
      </c>
      <c r="B1042" t="s">
        <v>9706</v>
      </c>
      <c r="C1042" t="s">
        <v>7720</v>
      </c>
      <c r="D1042" t="s">
        <v>7721</v>
      </c>
      <c r="E1042" t="s">
        <v>7722</v>
      </c>
      <c r="F1042">
        <v>1</v>
      </c>
      <c r="G1042">
        <v>11900</v>
      </c>
      <c r="H1042">
        <v>357</v>
      </c>
      <c r="I1042" s="165">
        <v>11543</v>
      </c>
      <c r="J1042" t="s">
        <v>8182</v>
      </c>
      <c r="K1042">
        <v>1</v>
      </c>
      <c r="L1042">
        <v>126</v>
      </c>
      <c r="M1042" t="s">
        <v>7744</v>
      </c>
      <c r="N1042" t="s">
        <v>7745</v>
      </c>
      <c r="O1042" t="s">
        <v>7697</v>
      </c>
      <c r="P1042" t="s">
        <v>7698</v>
      </c>
      <c r="Q1042" t="s">
        <v>8183</v>
      </c>
      <c r="R1042">
        <v>919</v>
      </c>
      <c r="S1042" t="s">
        <v>9296</v>
      </c>
      <c r="T1042" t="s">
        <v>7726</v>
      </c>
      <c r="U1042">
        <v>1</v>
      </c>
      <c r="V1042">
        <v>1</v>
      </c>
      <c r="W1042" t="s">
        <v>7702</v>
      </c>
      <c r="X1042" t="s">
        <v>966</v>
      </c>
      <c r="Y1042" t="s">
        <v>7703</v>
      </c>
      <c r="Z1042" t="s">
        <v>9707</v>
      </c>
      <c r="AA1042" t="s">
        <v>8185</v>
      </c>
      <c r="AB1042" t="s">
        <v>9708</v>
      </c>
    </row>
    <row r="1043" spans="1:28">
      <c r="A1043" s="241">
        <v>45967</v>
      </c>
      <c r="B1043" t="s">
        <v>9709</v>
      </c>
      <c r="C1043" t="s">
        <v>7848</v>
      </c>
      <c r="D1043" t="s">
        <v>7849</v>
      </c>
      <c r="E1043" t="s">
        <v>7850</v>
      </c>
      <c r="F1043">
        <v>5</v>
      </c>
      <c r="G1043">
        <v>1260.5</v>
      </c>
      <c r="H1043">
        <v>0</v>
      </c>
      <c r="I1043" s="165">
        <v>6302.5</v>
      </c>
      <c r="J1043" t="s">
        <v>7842</v>
      </c>
      <c r="K1043">
        <v>1</v>
      </c>
      <c r="L1043">
        <v>126</v>
      </c>
      <c r="M1043" t="s">
        <v>7744</v>
      </c>
      <c r="N1043" t="s">
        <v>7745</v>
      </c>
      <c r="O1043" t="s">
        <v>7697</v>
      </c>
      <c r="P1043" t="s">
        <v>7698</v>
      </c>
      <c r="Q1043" t="s">
        <v>7843</v>
      </c>
      <c r="R1043">
        <v>908</v>
      </c>
      <c r="S1043" t="s">
        <v>9296</v>
      </c>
      <c r="T1043" t="s">
        <v>7701</v>
      </c>
      <c r="U1043">
        <v>1</v>
      </c>
      <c r="V1043">
        <v>5</v>
      </c>
      <c r="W1043" t="s">
        <v>7702</v>
      </c>
      <c r="X1043" t="s">
        <v>832</v>
      </c>
      <c r="Y1043" t="s">
        <v>7703</v>
      </c>
      <c r="Z1043" t="s">
        <v>9710</v>
      </c>
      <c r="AA1043" t="s">
        <v>7845</v>
      </c>
      <c r="AB1043" t="s">
        <v>9711</v>
      </c>
    </row>
    <row r="1044" spans="1:28">
      <c r="A1044" s="241">
        <v>45967</v>
      </c>
      <c r="B1044" t="s">
        <v>9712</v>
      </c>
      <c r="C1044" t="s">
        <v>7750</v>
      </c>
      <c r="D1044" t="s">
        <v>7751</v>
      </c>
      <c r="E1044" t="s">
        <v>7752</v>
      </c>
      <c r="F1044">
        <v>2</v>
      </c>
      <c r="G1044">
        <v>12000</v>
      </c>
      <c r="H1044">
        <v>0</v>
      </c>
      <c r="I1044" s="165">
        <v>24000</v>
      </c>
      <c r="J1044" t="s">
        <v>8271</v>
      </c>
      <c r="K1044">
        <v>1</v>
      </c>
      <c r="L1044">
        <v>126</v>
      </c>
      <c r="M1044" t="s">
        <v>7744</v>
      </c>
      <c r="N1044" t="s">
        <v>7745</v>
      </c>
      <c r="O1044" t="s">
        <v>7697</v>
      </c>
      <c r="P1044" t="s">
        <v>7698</v>
      </c>
      <c r="Q1044" t="s">
        <v>8726</v>
      </c>
      <c r="R1044">
        <v>937</v>
      </c>
      <c r="S1044" t="s">
        <v>9296</v>
      </c>
      <c r="T1044" t="s">
        <v>7715</v>
      </c>
      <c r="U1044">
        <v>1</v>
      </c>
      <c r="V1044">
        <v>2</v>
      </c>
      <c r="W1044" t="s">
        <v>7702</v>
      </c>
      <c r="X1044" t="s">
        <v>752</v>
      </c>
      <c r="Y1044" t="s">
        <v>7703</v>
      </c>
      <c r="Z1044" t="s">
        <v>9713</v>
      </c>
      <c r="AA1044" t="s">
        <v>8728</v>
      </c>
      <c r="AB1044" t="s">
        <v>9714</v>
      </c>
    </row>
    <row r="1045" spans="1:28">
      <c r="A1045" s="241">
        <v>45967</v>
      </c>
      <c r="B1045" t="s">
        <v>9715</v>
      </c>
      <c r="C1045" t="s">
        <v>7880</v>
      </c>
      <c r="D1045" t="s">
        <v>7881</v>
      </c>
      <c r="E1045" t="s">
        <v>7882</v>
      </c>
      <c r="F1045">
        <v>2</v>
      </c>
      <c r="G1045">
        <v>1543</v>
      </c>
      <c r="H1045">
        <v>0</v>
      </c>
      <c r="I1045" s="165">
        <v>3086</v>
      </c>
      <c r="J1045" t="s">
        <v>8182</v>
      </c>
      <c r="K1045">
        <v>1</v>
      </c>
      <c r="L1045">
        <v>126</v>
      </c>
      <c r="M1045" t="s">
        <v>7744</v>
      </c>
      <c r="N1045" t="s">
        <v>7745</v>
      </c>
      <c r="O1045" t="s">
        <v>7697</v>
      </c>
      <c r="P1045" t="s">
        <v>7698</v>
      </c>
      <c r="Q1045" t="s">
        <v>8183</v>
      </c>
      <c r="R1045">
        <v>919</v>
      </c>
      <c r="S1045" t="s">
        <v>9296</v>
      </c>
      <c r="T1045" t="s">
        <v>7701</v>
      </c>
      <c r="U1045">
        <v>1</v>
      </c>
      <c r="V1045">
        <v>2</v>
      </c>
      <c r="W1045" t="s">
        <v>7702</v>
      </c>
      <c r="X1045" t="s">
        <v>976</v>
      </c>
      <c r="Y1045" t="s">
        <v>7703</v>
      </c>
      <c r="Z1045" t="s">
        <v>9716</v>
      </c>
      <c r="AA1045" t="s">
        <v>8185</v>
      </c>
      <c r="AB1045" t="s">
        <v>9717</v>
      </c>
    </row>
    <row r="1046" spans="1:28">
      <c r="A1046" s="241">
        <v>45967</v>
      </c>
      <c r="B1046" t="s">
        <v>9715</v>
      </c>
      <c r="C1046" t="s">
        <v>7875</v>
      </c>
      <c r="D1046" t="s">
        <v>7876</v>
      </c>
      <c r="E1046" t="s">
        <v>7877</v>
      </c>
      <c r="F1046">
        <v>2</v>
      </c>
      <c r="G1046">
        <v>1218.49</v>
      </c>
      <c r="H1046">
        <v>0</v>
      </c>
      <c r="I1046" s="165">
        <v>2436.98</v>
      </c>
      <c r="J1046" t="s">
        <v>8182</v>
      </c>
      <c r="K1046">
        <v>1</v>
      </c>
      <c r="L1046">
        <v>126</v>
      </c>
      <c r="M1046" t="s">
        <v>7744</v>
      </c>
      <c r="N1046" t="s">
        <v>7745</v>
      </c>
      <c r="O1046" t="s">
        <v>7697</v>
      </c>
      <c r="P1046" t="s">
        <v>7698</v>
      </c>
      <c r="Q1046" t="s">
        <v>8183</v>
      </c>
      <c r="R1046">
        <v>919</v>
      </c>
      <c r="S1046" t="s">
        <v>9296</v>
      </c>
      <c r="T1046" t="s">
        <v>7701</v>
      </c>
      <c r="U1046">
        <v>1</v>
      </c>
      <c r="V1046">
        <v>2</v>
      </c>
      <c r="W1046" t="s">
        <v>7702</v>
      </c>
      <c r="X1046" t="s">
        <v>976</v>
      </c>
      <c r="Y1046" t="s">
        <v>7703</v>
      </c>
      <c r="Z1046" t="s">
        <v>9716</v>
      </c>
      <c r="AA1046" t="s">
        <v>8185</v>
      </c>
      <c r="AB1046" t="s">
        <v>9717</v>
      </c>
    </row>
    <row r="1047" spans="1:28">
      <c r="A1047" s="241">
        <v>45967</v>
      </c>
      <c r="B1047" t="s">
        <v>9715</v>
      </c>
      <c r="C1047" t="s">
        <v>8032</v>
      </c>
      <c r="D1047" t="s">
        <v>8033</v>
      </c>
      <c r="E1047" t="s">
        <v>8034</v>
      </c>
      <c r="F1047">
        <v>2</v>
      </c>
      <c r="G1047">
        <v>1092.44</v>
      </c>
      <c r="H1047">
        <v>0</v>
      </c>
      <c r="I1047" s="165">
        <v>2184.88</v>
      </c>
      <c r="J1047" t="s">
        <v>8182</v>
      </c>
      <c r="K1047">
        <v>1</v>
      </c>
      <c r="L1047">
        <v>126</v>
      </c>
      <c r="M1047" t="s">
        <v>7744</v>
      </c>
      <c r="N1047" t="s">
        <v>7745</v>
      </c>
      <c r="O1047" t="s">
        <v>7697</v>
      </c>
      <c r="P1047" t="s">
        <v>7698</v>
      </c>
      <c r="Q1047" t="s">
        <v>8183</v>
      </c>
      <c r="R1047">
        <v>919</v>
      </c>
      <c r="S1047" t="s">
        <v>9296</v>
      </c>
      <c r="T1047" t="s">
        <v>7701</v>
      </c>
      <c r="U1047">
        <v>1</v>
      </c>
      <c r="V1047">
        <v>2</v>
      </c>
      <c r="W1047" t="s">
        <v>7702</v>
      </c>
      <c r="X1047" t="s">
        <v>976</v>
      </c>
      <c r="Y1047" t="s">
        <v>7703</v>
      </c>
      <c r="Z1047" t="s">
        <v>9716</v>
      </c>
      <c r="AA1047" t="s">
        <v>8185</v>
      </c>
      <c r="AB1047" t="s">
        <v>9717</v>
      </c>
    </row>
    <row r="1048" spans="1:28">
      <c r="A1048" s="241">
        <v>45967</v>
      </c>
      <c r="B1048" t="s">
        <v>9718</v>
      </c>
      <c r="C1048" t="s">
        <v>7899</v>
      </c>
      <c r="D1048" t="s">
        <v>7900</v>
      </c>
      <c r="E1048" t="s">
        <v>7901</v>
      </c>
      <c r="F1048">
        <v>3</v>
      </c>
      <c r="G1048">
        <v>3000</v>
      </c>
      <c r="H1048">
        <v>0</v>
      </c>
      <c r="I1048" s="165">
        <v>9000</v>
      </c>
      <c r="J1048" t="s">
        <v>8182</v>
      </c>
      <c r="K1048">
        <v>1</v>
      </c>
      <c r="L1048">
        <v>126</v>
      </c>
      <c r="M1048" t="s">
        <v>7744</v>
      </c>
      <c r="N1048" t="s">
        <v>7745</v>
      </c>
      <c r="O1048" t="s">
        <v>7697</v>
      </c>
      <c r="P1048" t="s">
        <v>7698</v>
      </c>
      <c r="Q1048" t="s">
        <v>8183</v>
      </c>
      <c r="R1048">
        <v>919</v>
      </c>
      <c r="S1048" t="s">
        <v>9296</v>
      </c>
      <c r="T1048" t="s">
        <v>7726</v>
      </c>
      <c r="U1048">
        <v>1</v>
      </c>
      <c r="V1048">
        <v>3</v>
      </c>
      <c r="W1048" t="s">
        <v>7702</v>
      </c>
      <c r="X1048" t="s">
        <v>1054</v>
      </c>
      <c r="Y1048" t="s">
        <v>7703</v>
      </c>
      <c r="Z1048" t="s">
        <v>9719</v>
      </c>
      <c r="AA1048" t="s">
        <v>8185</v>
      </c>
      <c r="AB1048" t="s">
        <v>9720</v>
      </c>
    </row>
    <row r="1049" spans="1:28">
      <c r="A1049" s="241">
        <v>45967</v>
      </c>
      <c r="B1049" t="s">
        <v>9718</v>
      </c>
      <c r="C1049" t="s">
        <v>7914</v>
      </c>
      <c r="D1049" t="s">
        <v>7915</v>
      </c>
      <c r="E1049" t="s">
        <v>7916</v>
      </c>
      <c r="F1049">
        <v>3</v>
      </c>
      <c r="G1049">
        <v>2900.04</v>
      </c>
      <c r="H1049">
        <v>0</v>
      </c>
      <c r="I1049" s="165">
        <v>8700.1200000000008</v>
      </c>
      <c r="J1049" t="s">
        <v>8182</v>
      </c>
      <c r="K1049">
        <v>1</v>
      </c>
      <c r="L1049">
        <v>126</v>
      </c>
      <c r="M1049" t="s">
        <v>7744</v>
      </c>
      <c r="N1049" t="s">
        <v>7745</v>
      </c>
      <c r="O1049" t="s">
        <v>7697</v>
      </c>
      <c r="P1049" t="s">
        <v>7698</v>
      </c>
      <c r="Q1049" t="s">
        <v>8183</v>
      </c>
      <c r="R1049">
        <v>919</v>
      </c>
      <c r="S1049" t="s">
        <v>9296</v>
      </c>
      <c r="T1049" t="s">
        <v>7726</v>
      </c>
      <c r="U1049">
        <v>1</v>
      </c>
      <c r="V1049">
        <v>3</v>
      </c>
      <c r="W1049" t="s">
        <v>7702</v>
      </c>
      <c r="X1049" t="s">
        <v>1054</v>
      </c>
      <c r="Y1049" t="s">
        <v>7703</v>
      </c>
      <c r="Z1049" t="s">
        <v>9719</v>
      </c>
      <c r="AA1049" t="s">
        <v>8185</v>
      </c>
      <c r="AB1049" t="s">
        <v>9720</v>
      </c>
    </row>
    <row r="1050" spans="1:28">
      <c r="A1050" s="241">
        <v>45967</v>
      </c>
      <c r="B1050" t="s">
        <v>9721</v>
      </c>
      <c r="C1050" t="s">
        <v>7856</v>
      </c>
      <c r="D1050" t="s">
        <v>7857</v>
      </c>
      <c r="E1050" t="s">
        <v>7858</v>
      </c>
      <c r="F1050">
        <v>2</v>
      </c>
      <c r="G1050">
        <v>4247.1000000000004</v>
      </c>
      <c r="H1050">
        <v>0</v>
      </c>
      <c r="I1050" s="165">
        <v>8494.2000000000007</v>
      </c>
      <c r="J1050" t="s">
        <v>8182</v>
      </c>
      <c r="K1050">
        <v>1</v>
      </c>
      <c r="L1050">
        <v>126</v>
      </c>
      <c r="M1050" t="s">
        <v>7744</v>
      </c>
      <c r="N1050" t="s">
        <v>7745</v>
      </c>
      <c r="O1050" t="s">
        <v>7697</v>
      </c>
      <c r="P1050" t="s">
        <v>7698</v>
      </c>
      <c r="Q1050" t="s">
        <v>8183</v>
      </c>
      <c r="R1050">
        <v>919</v>
      </c>
      <c r="S1050" t="s">
        <v>9296</v>
      </c>
      <c r="T1050" t="s">
        <v>7701</v>
      </c>
      <c r="U1050">
        <v>1</v>
      </c>
      <c r="V1050">
        <v>2</v>
      </c>
      <c r="W1050" t="s">
        <v>7702</v>
      </c>
      <c r="X1050" t="s">
        <v>1127</v>
      </c>
      <c r="Y1050" t="s">
        <v>7703</v>
      </c>
      <c r="Z1050" t="s">
        <v>9722</v>
      </c>
      <c r="AA1050" t="s">
        <v>8185</v>
      </c>
      <c r="AB1050" t="s">
        <v>9723</v>
      </c>
    </row>
    <row r="1051" spans="1:28">
      <c r="A1051" s="241">
        <v>45967</v>
      </c>
      <c r="B1051" t="s">
        <v>9724</v>
      </c>
      <c r="C1051" t="s">
        <v>7750</v>
      </c>
      <c r="D1051" t="s">
        <v>7751</v>
      </c>
      <c r="E1051" t="s">
        <v>7752</v>
      </c>
      <c r="F1051">
        <v>1</v>
      </c>
      <c r="G1051">
        <v>12000</v>
      </c>
      <c r="H1051">
        <v>0</v>
      </c>
      <c r="I1051" s="165">
        <v>12000</v>
      </c>
      <c r="J1051" t="s">
        <v>8271</v>
      </c>
      <c r="K1051">
        <v>1</v>
      </c>
      <c r="L1051">
        <v>126</v>
      </c>
      <c r="M1051" t="s">
        <v>7744</v>
      </c>
      <c r="N1051" t="s">
        <v>7745</v>
      </c>
      <c r="O1051" t="s">
        <v>7697</v>
      </c>
      <c r="P1051" t="s">
        <v>7698</v>
      </c>
      <c r="Q1051" t="s">
        <v>8726</v>
      </c>
      <c r="R1051">
        <v>937</v>
      </c>
      <c r="S1051" t="s">
        <v>9296</v>
      </c>
      <c r="T1051" t="s">
        <v>7715</v>
      </c>
      <c r="U1051">
        <v>1</v>
      </c>
      <c r="V1051">
        <v>1</v>
      </c>
      <c r="W1051" t="s">
        <v>7702</v>
      </c>
      <c r="X1051" t="s">
        <v>888</v>
      </c>
      <c r="Y1051" t="s">
        <v>7703</v>
      </c>
      <c r="Z1051" t="s">
        <v>9725</v>
      </c>
      <c r="AA1051" t="s">
        <v>8728</v>
      </c>
      <c r="AB1051" t="s">
        <v>9726</v>
      </c>
    </row>
    <row r="1052" spans="1:28">
      <c r="A1052" s="241">
        <v>45967</v>
      </c>
      <c r="B1052" t="s">
        <v>9727</v>
      </c>
      <c r="C1052" t="s">
        <v>8016</v>
      </c>
      <c r="D1052" t="s">
        <v>8017</v>
      </c>
      <c r="E1052" t="s">
        <v>8018</v>
      </c>
      <c r="F1052">
        <v>2</v>
      </c>
      <c r="G1052">
        <v>4853</v>
      </c>
      <c r="H1052">
        <v>0</v>
      </c>
      <c r="I1052" s="165">
        <v>9706</v>
      </c>
      <c r="J1052" t="s">
        <v>7937</v>
      </c>
      <c r="K1052">
        <v>1</v>
      </c>
      <c r="L1052">
        <v>211</v>
      </c>
      <c r="M1052" t="s">
        <v>7938</v>
      </c>
      <c r="N1052" t="s">
        <v>7939</v>
      </c>
      <c r="O1052" t="s">
        <v>7697</v>
      </c>
      <c r="P1052" t="s">
        <v>7698</v>
      </c>
      <c r="Q1052" t="s">
        <v>8143</v>
      </c>
      <c r="R1052">
        <v>409</v>
      </c>
      <c r="S1052" t="s">
        <v>9296</v>
      </c>
      <c r="T1052">
        <v>0</v>
      </c>
      <c r="U1052">
        <v>1</v>
      </c>
      <c r="V1052">
        <v>2</v>
      </c>
      <c r="W1052" t="s">
        <v>7702</v>
      </c>
      <c r="X1052" t="s">
        <v>1300</v>
      </c>
      <c r="Y1052" t="s">
        <v>7703</v>
      </c>
      <c r="Z1052" t="s">
        <v>9728</v>
      </c>
      <c r="AA1052" t="s">
        <v>8145</v>
      </c>
      <c r="AB1052" t="s">
        <v>9729</v>
      </c>
    </row>
    <row r="1053" spans="1:28">
      <c r="A1053" s="241">
        <v>45967</v>
      </c>
      <c r="B1053" t="s">
        <v>9730</v>
      </c>
      <c r="C1053" t="s">
        <v>7839</v>
      </c>
      <c r="D1053" t="s">
        <v>7840</v>
      </c>
      <c r="E1053" t="s">
        <v>7841</v>
      </c>
      <c r="F1053">
        <v>3</v>
      </c>
      <c r="G1053">
        <v>2645.48</v>
      </c>
      <c r="H1053">
        <v>0</v>
      </c>
      <c r="I1053" s="165">
        <v>7936.44</v>
      </c>
      <c r="J1053" t="s">
        <v>7937</v>
      </c>
      <c r="K1053">
        <v>1</v>
      </c>
      <c r="L1053">
        <v>211</v>
      </c>
      <c r="M1053" t="s">
        <v>7938</v>
      </c>
      <c r="N1053" t="s">
        <v>7939</v>
      </c>
      <c r="O1053" t="s">
        <v>7697</v>
      </c>
      <c r="P1053" t="s">
        <v>7698</v>
      </c>
      <c r="Q1053" t="s">
        <v>8143</v>
      </c>
      <c r="R1053">
        <v>409</v>
      </c>
      <c r="S1053" t="s">
        <v>9296</v>
      </c>
      <c r="T1053" t="s">
        <v>7715</v>
      </c>
      <c r="U1053">
        <v>1</v>
      </c>
      <c r="V1053">
        <v>3</v>
      </c>
      <c r="W1053" t="s">
        <v>7702</v>
      </c>
      <c r="X1053" t="s">
        <v>960</v>
      </c>
      <c r="Y1053" t="s">
        <v>7703</v>
      </c>
      <c r="Z1053" t="s">
        <v>9731</v>
      </c>
      <c r="AA1053" t="s">
        <v>8145</v>
      </c>
      <c r="AB1053" t="s">
        <v>960</v>
      </c>
    </row>
    <row r="1054" spans="1:28">
      <c r="A1054" s="241">
        <v>45967</v>
      </c>
      <c r="B1054" t="s">
        <v>9730</v>
      </c>
      <c r="C1054" t="s">
        <v>8563</v>
      </c>
      <c r="D1054" t="s">
        <v>8564</v>
      </c>
      <c r="E1054" t="s">
        <v>8565</v>
      </c>
      <c r="F1054">
        <v>2</v>
      </c>
      <c r="G1054">
        <v>4659</v>
      </c>
      <c r="H1054">
        <v>0</v>
      </c>
      <c r="I1054" s="165">
        <v>9318</v>
      </c>
      <c r="J1054" t="s">
        <v>7937</v>
      </c>
      <c r="K1054">
        <v>1</v>
      </c>
      <c r="L1054">
        <v>211</v>
      </c>
      <c r="M1054" t="s">
        <v>7938</v>
      </c>
      <c r="N1054" t="s">
        <v>7939</v>
      </c>
      <c r="O1054" t="s">
        <v>7697</v>
      </c>
      <c r="P1054" t="s">
        <v>7698</v>
      </c>
      <c r="Q1054" t="s">
        <v>8143</v>
      </c>
      <c r="R1054">
        <v>409</v>
      </c>
      <c r="S1054" t="s">
        <v>9296</v>
      </c>
      <c r="T1054" t="s">
        <v>7715</v>
      </c>
      <c r="U1054">
        <v>1</v>
      </c>
      <c r="V1054">
        <v>2</v>
      </c>
      <c r="W1054" t="s">
        <v>7702</v>
      </c>
      <c r="X1054" t="s">
        <v>960</v>
      </c>
      <c r="Y1054" t="s">
        <v>7703</v>
      </c>
      <c r="Z1054" t="s">
        <v>9731</v>
      </c>
      <c r="AA1054" t="s">
        <v>8145</v>
      </c>
      <c r="AB1054" t="s">
        <v>960</v>
      </c>
    </row>
    <row r="1055" spans="1:28">
      <c r="A1055" s="241">
        <v>45967</v>
      </c>
      <c r="B1055" t="s">
        <v>9732</v>
      </c>
      <c r="C1055" t="s">
        <v>8051</v>
      </c>
      <c r="D1055" t="s">
        <v>8052</v>
      </c>
      <c r="E1055" t="s">
        <v>8053</v>
      </c>
      <c r="F1055">
        <v>6</v>
      </c>
      <c r="G1055">
        <v>5940</v>
      </c>
      <c r="H1055">
        <v>0</v>
      </c>
      <c r="I1055" s="165">
        <v>35640</v>
      </c>
      <c r="J1055" t="s">
        <v>7937</v>
      </c>
      <c r="K1055">
        <v>1</v>
      </c>
      <c r="L1055">
        <v>211</v>
      </c>
      <c r="M1055" t="s">
        <v>7938</v>
      </c>
      <c r="N1055" t="s">
        <v>7939</v>
      </c>
      <c r="O1055" t="s">
        <v>7697</v>
      </c>
      <c r="P1055" t="s">
        <v>7698</v>
      </c>
      <c r="Q1055" t="s">
        <v>8143</v>
      </c>
      <c r="R1055">
        <v>409</v>
      </c>
      <c r="S1055" t="s">
        <v>9296</v>
      </c>
      <c r="T1055" t="s">
        <v>7701</v>
      </c>
      <c r="U1055">
        <v>1</v>
      </c>
      <c r="V1055">
        <v>6</v>
      </c>
      <c r="W1055" t="s">
        <v>7702</v>
      </c>
      <c r="X1055" t="s">
        <v>799</v>
      </c>
      <c r="Y1055" t="s">
        <v>7703</v>
      </c>
      <c r="Z1055" t="s">
        <v>9733</v>
      </c>
      <c r="AA1055" t="s">
        <v>8145</v>
      </c>
      <c r="AB1055" t="s">
        <v>799</v>
      </c>
    </row>
    <row r="1056" spans="1:28">
      <c r="A1056" s="241">
        <v>45967</v>
      </c>
      <c r="B1056" t="s">
        <v>9732</v>
      </c>
      <c r="C1056" t="s">
        <v>8268</v>
      </c>
      <c r="D1056" t="s">
        <v>8269</v>
      </c>
      <c r="E1056" t="s">
        <v>8270</v>
      </c>
      <c r="F1056">
        <v>12</v>
      </c>
      <c r="G1056">
        <v>864</v>
      </c>
      <c r="H1056">
        <v>0</v>
      </c>
      <c r="I1056" s="165">
        <v>10368</v>
      </c>
      <c r="J1056" t="s">
        <v>7937</v>
      </c>
      <c r="K1056">
        <v>1</v>
      </c>
      <c r="L1056">
        <v>211</v>
      </c>
      <c r="M1056" t="s">
        <v>7938</v>
      </c>
      <c r="N1056" t="s">
        <v>7939</v>
      </c>
      <c r="O1056" t="s">
        <v>7697</v>
      </c>
      <c r="P1056" t="s">
        <v>7698</v>
      </c>
      <c r="Q1056" t="s">
        <v>8143</v>
      </c>
      <c r="R1056">
        <v>409</v>
      </c>
      <c r="S1056" t="s">
        <v>9296</v>
      </c>
      <c r="T1056" t="s">
        <v>7701</v>
      </c>
      <c r="U1056">
        <v>1</v>
      </c>
      <c r="V1056">
        <v>12</v>
      </c>
      <c r="W1056" t="s">
        <v>7702</v>
      </c>
      <c r="X1056" t="s">
        <v>799</v>
      </c>
      <c r="Y1056" t="s">
        <v>7703</v>
      </c>
      <c r="Z1056" t="s">
        <v>9733</v>
      </c>
      <c r="AA1056" t="s">
        <v>8145</v>
      </c>
      <c r="AB1056" t="s">
        <v>799</v>
      </c>
    </row>
    <row r="1057" spans="1:28">
      <c r="A1057" s="241">
        <v>45967</v>
      </c>
      <c r="B1057" t="s">
        <v>9732</v>
      </c>
      <c r="C1057" t="s">
        <v>7999</v>
      </c>
      <c r="D1057" t="s">
        <v>8000</v>
      </c>
      <c r="E1057" t="s">
        <v>8001</v>
      </c>
      <c r="F1057">
        <v>3</v>
      </c>
      <c r="G1057">
        <v>1640</v>
      </c>
      <c r="H1057">
        <v>0</v>
      </c>
      <c r="I1057" s="165">
        <v>4920</v>
      </c>
      <c r="J1057" t="s">
        <v>7937</v>
      </c>
      <c r="K1057">
        <v>1</v>
      </c>
      <c r="L1057">
        <v>211</v>
      </c>
      <c r="M1057" t="s">
        <v>7938</v>
      </c>
      <c r="N1057" t="s">
        <v>7939</v>
      </c>
      <c r="O1057" t="s">
        <v>7697</v>
      </c>
      <c r="P1057" t="s">
        <v>7698</v>
      </c>
      <c r="Q1057" t="s">
        <v>8143</v>
      </c>
      <c r="R1057">
        <v>409</v>
      </c>
      <c r="S1057" t="s">
        <v>9296</v>
      </c>
      <c r="T1057" t="s">
        <v>7701</v>
      </c>
      <c r="U1057">
        <v>1</v>
      </c>
      <c r="V1057">
        <v>3</v>
      </c>
      <c r="W1057" t="s">
        <v>7702</v>
      </c>
      <c r="X1057" t="s">
        <v>799</v>
      </c>
      <c r="Y1057" t="s">
        <v>7703</v>
      </c>
      <c r="Z1057" t="s">
        <v>9733</v>
      </c>
      <c r="AA1057" t="s">
        <v>8145</v>
      </c>
      <c r="AB1057" t="s">
        <v>799</v>
      </c>
    </row>
    <row r="1058" spans="1:28">
      <c r="A1058" s="241">
        <v>45967</v>
      </c>
      <c r="B1058" t="s">
        <v>9734</v>
      </c>
      <c r="C1058" t="s">
        <v>7875</v>
      </c>
      <c r="D1058" t="s">
        <v>7876</v>
      </c>
      <c r="E1058" t="s">
        <v>7877</v>
      </c>
      <c r="F1058">
        <v>2</v>
      </c>
      <c r="G1058">
        <v>1218.49</v>
      </c>
      <c r="H1058">
        <v>0</v>
      </c>
      <c r="I1058" s="165">
        <v>2436.98</v>
      </c>
      <c r="J1058" t="s">
        <v>8166</v>
      </c>
      <c r="K1058">
        <v>1</v>
      </c>
      <c r="L1058">
        <v>2</v>
      </c>
      <c r="M1058" t="s">
        <v>8054</v>
      </c>
      <c r="N1058" t="s">
        <v>7745</v>
      </c>
      <c r="O1058" t="s">
        <v>7697</v>
      </c>
      <c r="P1058" t="s">
        <v>7698</v>
      </c>
      <c r="Q1058" t="s">
        <v>8243</v>
      </c>
      <c r="R1058">
        <v>925</v>
      </c>
      <c r="S1058" t="s">
        <v>9296</v>
      </c>
      <c r="T1058" t="s">
        <v>7701</v>
      </c>
      <c r="U1058">
        <v>1</v>
      </c>
      <c r="V1058">
        <v>2</v>
      </c>
      <c r="W1058" t="s">
        <v>7702</v>
      </c>
      <c r="X1058" t="s">
        <v>9735</v>
      </c>
      <c r="Y1058" t="s">
        <v>7703</v>
      </c>
      <c r="Z1058" t="s">
        <v>9736</v>
      </c>
      <c r="AA1058" t="s">
        <v>8245</v>
      </c>
      <c r="AB1058" t="s">
        <v>8171</v>
      </c>
    </row>
    <row r="1059" spans="1:28">
      <c r="A1059" s="241">
        <v>45967</v>
      </c>
      <c r="B1059" t="s">
        <v>9734</v>
      </c>
      <c r="C1059" t="s">
        <v>7880</v>
      </c>
      <c r="D1059" t="s">
        <v>7881</v>
      </c>
      <c r="E1059" t="s">
        <v>7882</v>
      </c>
      <c r="F1059">
        <v>2</v>
      </c>
      <c r="G1059">
        <v>1543</v>
      </c>
      <c r="H1059">
        <v>0</v>
      </c>
      <c r="I1059" s="165">
        <v>3086</v>
      </c>
      <c r="J1059" t="s">
        <v>8166</v>
      </c>
      <c r="K1059">
        <v>1</v>
      </c>
      <c r="L1059">
        <v>2</v>
      </c>
      <c r="M1059" t="s">
        <v>8054</v>
      </c>
      <c r="N1059" t="s">
        <v>7745</v>
      </c>
      <c r="O1059" t="s">
        <v>7697</v>
      </c>
      <c r="P1059" t="s">
        <v>7698</v>
      </c>
      <c r="Q1059" t="s">
        <v>8243</v>
      </c>
      <c r="R1059">
        <v>925</v>
      </c>
      <c r="S1059" t="s">
        <v>9296</v>
      </c>
      <c r="T1059" t="s">
        <v>7701</v>
      </c>
      <c r="U1059">
        <v>1</v>
      </c>
      <c r="V1059">
        <v>2</v>
      </c>
      <c r="W1059" t="s">
        <v>7702</v>
      </c>
      <c r="X1059" t="s">
        <v>9735</v>
      </c>
      <c r="Y1059" t="s">
        <v>7703</v>
      </c>
      <c r="Z1059" t="s">
        <v>9736</v>
      </c>
      <c r="AA1059" t="s">
        <v>8245</v>
      </c>
      <c r="AB1059" t="s">
        <v>8171</v>
      </c>
    </row>
    <row r="1060" spans="1:28">
      <c r="A1060" s="241">
        <v>45967</v>
      </c>
      <c r="B1060" t="s">
        <v>9734</v>
      </c>
      <c r="C1060" t="s">
        <v>7778</v>
      </c>
      <c r="D1060" t="s">
        <v>7779</v>
      </c>
      <c r="E1060" t="s">
        <v>7780</v>
      </c>
      <c r="F1060">
        <v>2</v>
      </c>
      <c r="G1060">
        <v>2668.75</v>
      </c>
      <c r="H1060">
        <v>0</v>
      </c>
      <c r="I1060" s="165">
        <v>5337.5</v>
      </c>
      <c r="J1060" t="s">
        <v>8166</v>
      </c>
      <c r="K1060">
        <v>1</v>
      </c>
      <c r="L1060">
        <v>2</v>
      </c>
      <c r="M1060" t="s">
        <v>8054</v>
      </c>
      <c r="N1060" t="s">
        <v>7745</v>
      </c>
      <c r="O1060" t="s">
        <v>7697</v>
      </c>
      <c r="P1060" t="s">
        <v>7698</v>
      </c>
      <c r="Q1060" t="s">
        <v>8243</v>
      </c>
      <c r="R1060">
        <v>925</v>
      </c>
      <c r="S1060" t="s">
        <v>9296</v>
      </c>
      <c r="T1060" t="s">
        <v>7701</v>
      </c>
      <c r="U1060">
        <v>1</v>
      </c>
      <c r="V1060">
        <v>2</v>
      </c>
      <c r="W1060" t="s">
        <v>7702</v>
      </c>
      <c r="X1060" t="s">
        <v>9735</v>
      </c>
      <c r="Y1060" t="s">
        <v>7703</v>
      </c>
      <c r="Z1060" t="s">
        <v>9736</v>
      </c>
      <c r="AA1060" t="s">
        <v>8245</v>
      </c>
      <c r="AB1060" t="s">
        <v>8171</v>
      </c>
    </row>
    <row r="1061" spans="1:28">
      <c r="A1061" s="241">
        <v>45967</v>
      </c>
      <c r="B1061" t="s">
        <v>9734</v>
      </c>
      <c r="C1061" t="s">
        <v>8666</v>
      </c>
      <c r="D1061" t="s">
        <v>8667</v>
      </c>
      <c r="E1061" t="s">
        <v>8668</v>
      </c>
      <c r="F1061">
        <v>2</v>
      </c>
      <c r="G1061">
        <v>2992.5</v>
      </c>
      <c r="H1061">
        <v>0</v>
      </c>
      <c r="I1061" s="165">
        <v>5985</v>
      </c>
      <c r="J1061" t="s">
        <v>8166</v>
      </c>
      <c r="K1061">
        <v>1</v>
      </c>
      <c r="L1061">
        <v>2</v>
      </c>
      <c r="M1061" t="s">
        <v>8054</v>
      </c>
      <c r="N1061" t="s">
        <v>7745</v>
      </c>
      <c r="O1061" t="s">
        <v>7697</v>
      </c>
      <c r="P1061" t="s">
        <v>7698</v>
      </c>
      <c r="Q1061" t="s">
        <v>8243</v>
      </c>
      <c r="R1061">
        <v>925</v>
      </c>
      <c r="S1061" t="s">
        <v>9296</v>
      </c>
      <c r="T1061" t="s">
        <v>7701</v>
      </c>
      <c r="U1061">
        <v>1</v>
      </c>
      <c r="V1061">
        <v>2</v>
      </c>
      <c r="W1061" t="s">
        <v>7702</v>
      </c>
      <c r="X1061" t="s">
        <v>9735</v>
      </c>
      <c r="Y1061" t="s">
        <v>7703</v>
      </c>
      <c r="Z1061" t="s">
        <v>9736</v>
      </c>
      <c r="AA1061" t="s">
        <v>8245</v>
      </c>
      <c r="AB1061" t="s">
        <v>8171</v>
      </c>
    </row>
    <row r="1062" spans="1:28">
      <c r="A1062" s="241">
        <v>45967</v>
      </c>
      <c r="B1062" t="s">
        <v>9734</v>
      </c>
      <c r="C1062" t="s">
        <v>7691</v>
      </c>
      <c r="D1062" t="s">
        <v>7692</v>
      </c>
      <c r="E1062" t="s">
        <v>7693</v>
      </c>
      <c r="F1062">
        <v>2</v>
      </c>
      <c r="G1062">
        <v>4327.7299999999996</v>
      </c>
      <c r="H1062">
        <v>0</v>
      </c>
      <c r="I1062" s="165">
        <v>8655.4599999999991</v>
      </c>
      <c r="J1062" t="s">
        <v>8166</v>
      </c>
      <c r="K1062">
        <v>1</v>
      </c>
      <c r="L1062">
        <v>2</v>
      </c>
      <c r="M1062" t="s">
        <v>8054</v>
      </c>
      <c r="N1062" t="s">
        <v>7745</v>
      </c>
      <c r="O1062" t="s">
        <v>7697</v>
      </c>
      <c r="P1062" t="s">
        <v>7698</v>
      </c>
      <c r="Q1062" t="s">
        <v>8243</v>
      </c>
      <c r="R1062">
        <v>925</v>
      </c>
      <c r="S1062" t="s">
        <v>9296</v>
      </c>
      <c r="T1062" t="s">
        <v>7701</v>
      </c>
      <c r="U1062">
        <v>1</v>
      </c>
      <c r="V1062">
        <v>2</v>
      </c>
      <c r="W1062" t="s">
        <v>7702</v>
      </c>
      <c r="X1062" t="s">
        <v>9735</v>
      </c>
      <c r="Y1062" t="s">
        <v>7703</v>
      </c>
      <c r="Z1062" t="s">
        <v>9736</v>
      </c>
      <c r="AA1062" t="s">
        <v>8245</v>
      </c>
      <c r="AB1062" t="s">
        <v>8171</v>
      </c>
    </row>
    <row r="1063" spans="1:28">
      <c r="A1063" s="241">
        <v>45967</v>
      </c>
      <c r="B1063" t="s">
        <v>9734</v>
      </c>
      <c r="C1063" t="s">
        <v>8051</v>
      </c>
      <c r="D1063" t="s">
        <v>8052</v>
      </c>
      <c r="E1063" t="s">
        <v>8053</v>
      </c>
      <c r="F1063">
        <v>2</v>
      </c>
      <c r="G1063">
        <v>5940</v>
      </c>
      <c r="H1063">
        <v>0</v>
      </c>
      <c r="I1063" s="165">
        <v>11880</v>
      </c>
      <c r="J1063" t="s">
        <v>8166</v>
      </c>
      <c r="K1063">
        <v>1</v>
      </c>
      <c r="L1063">
        <v>2</v>
      </c>
      <c r="M1063" t="s">
        <v>8054</v>
      </c>
      <c r="N1063" t="s">
        <v>7745</v>
      </c>
      <c r="O1063" t="s">
        <v>7697</v>
      </c>
      <c r="P1063" t="s">
        <v>7698</v>
      </c>
      <c r="Q1063" t="s">
        <v>8243</v>
      </c>
      <c r="R1063">
        <v>925</v>
      </c>
      <c r="S1063" t="s">
        <v>9296</v>
      </c>
      <c r="T1063" t="s">
        <v>7701</v>
      </c>
      <c r="U1063">
        <v>1</v>
      </c>
      <c r="V1063">
        <v>2</v>
      </c>
      <c r="W1063" t="s">
        <v>7702</v>
      </c>
      <c r="X1063" t="s">
        <v>9735</v>
      </c>
      <c r="Y1063" t="s">
        <v>7703</v>
      </c>
      <c r="Z1063" t="s">
        <v>9736</v>
      </c>
      <c r="AA1063" t="s">
        <v>8245</v>
      </c>
      <c r="AB1063" t="s">
        <v>8171</v>
      </c>
    </row>
    <row r="1064" spans="1:28">
      <c r="A1064" s="241">
        <v>45967</v>
      </c>
      <c r="B1064" t="s">
        <v>9737</v>
      </c>
      <c r="C1064" t="s">
        <v>7880</v>
      </c>
      <c r="D1064" t="s">
        <v>7881</v>
      </c>
      <c r="E1064" t="s">
        <v>7882</v>
      </c>
      <c r="F1064">
        <v>12</v>
      </c>
      <c r="G1064">
        <v>1543</v>
      </c>
      <c r="H1064">
        <v>0</v>
      </c>
      <c r="I1064" s="165">
        <v>18516</v>
      </c>
      <c r="J1064" t="s">
        <v>8271</v>
      </c>
      <c r="K1064">
        <v>1</v>
      </c>
      <c r="L1064">
        <v>126</v>
      </c>
      <c r="M1064" t="s">
        <v>7744</v>
      </c>
      <c r="N1064" t="s">
        <v>7745</v>
      </c>
      <c r="O1064" t="s">
        <v>7697</v>
      </c>
      <c r="P1064" t="s">
        <v>7698</v>
      </c>
      <c r="Q1064" t="s">
        <v>8726</v>
      </c>
      <c r="R1064">
        <v>937</v>
      </c>
      <c r="S1064" t="s">
        <v>9296</v>
      </c>
      <c r="T1064" t="s">
        <v>7701</v>
      </c>
      <c r="U1064">
        <v>1</v>
      </c>
      <c r="V1064">
        <v>12</v>
      </c>
      <c r="W1064" t="s">
        <v>7702</v>
      </c>
      <c r="X1064" t="s">
        <v>1260</v>
      </c>
      <c r="Y1064" t="s">
        <v>7703</v>
      </c>
      <c r="Z1064" t="s">
        <v>9738</v>
      </c>
      <c r="AA1064" t="s">
        <v>8728</v>
      </c>
      <c r="AB1064" t="s">
        <v>9093</v>
      </c>
    </row>
    <row r="1065" spans="1:28">
      <c r="A1065" s="241">
        <v>45967</v>
      </c>
      <c r="B1065" t="s">
        <v>9737</v>
      </c>
      <c r="C1065" t="s">
        <v>8051</v>
      </c>
      <c r="D1065" t="s">
        <v>8052</v>
      </c>
      <c r="E1065" t="s">
        <v>8053</v>
      </c>
      <c r="F1065">
        <v>2</v>
      </c>
      <c r="G1065">
        <v>5940</v>
      </c>
      <c r="H1065">
        <v>0</v>
      </c>
      <c r="I1065" s="165">
        <v>11880</v>
      </c>
      <c r="J1065" t="s">
        <v>8271</v>
      </c>
      <c r="K1065">
        <v>1</v>
      </c>
      <c r="L1065">
        <v>126</v>
      </c>
      <c r="M1065" t="s">
        <v>7744</v>
      </c>
      <c r="N1065" t="s">
        <v>7745</v>
      </c>
      <c r="O1065" t="s">
        <v>7697</v>
      </c>
      <c r="P1065" t="s">
        <v>7698</v>
      </c>
      <c r="Q1065" t="s">
        <v>8726</v>
      </c>
      <c r="R1065">
        <v>937</v>
      </c>
      <c r="S1065" t="s">
        <v>9296</v>
      </c>
      <c r="T1065" t="s">
        <v>7701</v>
      </c>
      <c r="U1065">
        <v>1</v>
      </c>
      <c r="V1065">
        <v>2</v>
      </c>
      <c r="W1065" t="s">
        <v>7702</v>
      </c>
      <c r="X1065" t="s">
        <v>1260</v>
      </c>
      <c r="Y1065" t="s">
        <v>7703</v>
      </c>
      <c r="Z1065" t="s">
        <v>9738</v>
      </c>
      <c r="AA1065" t="s">
        <v>8728</v>
      </c>
      <c r="AB1065" t="s">
        <v>9093</v>
      </c>
    </row>
    <row r="1066" spans="1:28">
      <c r="A1066" s="241">
        <v>45967</v>
      </c>
      <c r="B1066" t="s">
        <v>9737</v>
      </c>
      <c r="C1066" t="s">
        <v>8954</v>
      </c>
      <c r="D1066" t="s">
        <v>8955</v>
      </c>
      <c r="E1066" t="s">
        <v>8956</v>
      </c>
      <c r="F1066">
        <v>1</v>
      </c>
      <c r="G1066">
        <v>2615</v>
      </c>
      <c r="H1066">
        <v>0</v>
      </c>
      <c r="I1066" s="165">
        <v>2615</v>
      </c>
      <c r="J1066" t="s">
        <v>8271</v>
      </c>
      <c r="K1066">
        <v>1</v>
      </c>
      <c r="L1066">
        <v>126</v>
      </c>
      <c r="M1066" t="s">
        <v>7744</v>
      </c>
      <c r="N1066" t="s">
        <v>7745</v>
      </c>
      <c r="O1066" t="s">
        <v>7697</v>
      </c>
      <c r="P1066" t="s">
        <v>7698</v>
      </c>
      <c r="Q1066" t="s">
        <v>8726</v>
      </c>
      <c r="R1066">
        <v>937</v>
      </c>
      <c r="S1066" t="s">
        <v>9296</v>
      </c>
      <c r="T1066" t="s">
        <v>7715</v>
      </c>
      <c r="U1066">
        <v>1</v>
      </c>
      <c r="V1066">
        <v>1</v>
      </c>
      <c r="W1066" t="s">
        <v>7702</v>
      </c>
      <c r="X1066" t="s">
        <v>1260</v>
      </c>
      <c r="Y1066" t="s">
        <v>7703</v>
      </c>
      <c r="Z1066" t="s">
        <v>9738</v>
      </c>
      <c r="AA1066" t="s">
        <v>8728</v>
      </c>
      <c r="AB1066" t="s">
        <v>9093</v>
      </c>
    </row>
    <row r="1067" spans="1:28">
      <c r="A1067" s="241">
        <v>45967</v>
      </c>
      <c r="B1067" t="s">
        <v>9737</v>
      </c>
      <c r="C1067" t="s">
        <v>7999</v>
      </c>
      <c r="D1067" t="s">
        <v>8000</v>
      </c>
      <c r="E1067" t="s">
        <v>8001</v>
      </c>
      <c r="F1067">
        <v>1</v>
      </c>
      <c r="G1067">
        <v>1640</v>
      </c>
      <c r="H1067">
        <v>0</v>
      </c>
      <c r="I1067" s="165">
        <v>1640</v>
      </c>
      <c r="J1067" t="s">
        <v>8271</v>
      </c>
      <c r="K1067">
        <v>1</v>
      </c>
      <c r="L1067">
        <v>126</v>
      </c>
      <c r="M1067" t="s">
        <v>7744</v>
      </c>
      <c r="N1067" t="s">
        <v>7745</v>
      </c>
      <c r="O1067" t="s">
        <v>7697</v>
      </c>
      <c r="P1067" t="s">
        <v>7698</v>
      </c>
      <c r="Q1067" t="s">
        <v>8726</v>
      </c>
      <c r="R1067">
        <v>937</v>
      </c>
      <c r="S1067" t="s">
        <v>9296</v>
      </c>
      <c r="T1067" t="s">
        <v>7701</v>
      </c>
      <c r="U1067">
        <v>1</v>
      </c>
      <c r="V1067">
        <v>1</v>
      </c>
      <c r="W1067" t="s">
        <v>7702</v>
      </c>
      <c r="X1067" t="s">
        <v>1260</v>
      </c>
      <c r="Y1067" t="s">
        <v>7703</v>
      </c>
      <c r="Z1067" t="s">
        <v>9738</v>
      </c>
      <c r="AA1067" t="s">
        <v>8728</v>
      </c>
      <c r="AB1067" t="s">
        <v>9093</v>
      </c>
    </row>
    <row r="1068" spans="1:28">
      <c r="A1068" s="241">
        <v>45967</v>
      </c>
      <c r="B1068" t="s">
        <v>9737</v>
      </c>
      <c r="C1068" t="s">
        <v>7917</v>
      </c>
      <c r="D1068" t="s">
        <v>7918</v>
      </c>
      <c r="E1068" t="s">
        <v>7919</v>
      </c>
      <c r="F1068">
        <v>2</v>
      </c>
      <c r="G1068">
        <v>3000</v>
      </c>
      <c r="H1068">
        <v>0</v>
      </c>
      <c r="I1068" s="165">
        <v>6000</v>
      </c>
      <c r="J1068" t="s">
        <v>8271</v>
      </c>
      <c r="K1068">
        <v>1</v>
      </c>
      <c r="L1068">
        <v>126</v>
      </c>
      <c r="M1068" t="s">
        <v>7744</v>
      </c>
      <c r="N1068" t="s">
        <v>7745</v>
      </c>
      <c r="O1068" t="s">
        <v>7697</v>
      </c>
      <c r="P1068" t="s">
        <v>7698</v>
      </c>
      <c r="Q1068" t="s">
        <v>8726</v>
      </c>
      <c r="R1068">
        <v>937</v>
      </c>
      <c r="S1068" t="s">
        <v>9296</v>
      </c>
      <c r="T1068" t="s">
        <v>7726</v>
      </c>
      <c r="U1068">
        <v>1</v>
      </c>
      <c r="V1068">
        <v>2</v>
      </c>
      <c r="W1068" t="s">
        <v>7702</v>
      </c>
      <c r="X1068" t="s">
        <v>1260</v>
      </c>
      <c r="Y1068" t="s">
        <v>7703</v>
      </c>
      <c r="Z1068" t="s">
        <v>9738</v>
      </c>
      <c r="AA1068" t="s">
        <v>8728</v>
      </c>
      <c r="AB1068" t="s">
        <v>9093</v>
      </c>
    </row>
    <row r="1069" spans="1:28">
      <c r="A1069" s="241">
        <v>45967</v>
      </c>
      <c r="B1069" t="s">
        <v>9737</v>
      </c>
      <c r="C1069" t="s">
        <v>7868</v>
      </c>
      <c r="D1069" t="s">
        <v>7869</v>
      </c>
      <c r="E1069" t="s">
        <v>7870</v>
      </c>
      <c r="F1069">
        <v>1</v>
      </c>
      <c r="G1069">
        <v>3000</v>
      </c>
      <c r="H1069">
        <v>0</v>
      </c>
      <c r="I1069" s="165">
        <v>3000</v>
      </c>
      <c r="J1069" t="s">
        <v>8271</v>
      </c>
      <c r="K1069">
        <v>1</v>
      </c>
      <c r="L1069">
        <v>126</v>
      </c>
      <c r="M1069" t="s">
        <v>7744</v>
      </c>
      <c r="N1069" t="s">
        <v>7745</v>
      </c>
      <c r="O1069" t="s">
        <v>7697</v>
      </c>
      <c r="P1069" t="s">
        <v>7698</v>
      </c>
      <c r="Q1069" t="s">
        <v>8726</v>
      </c>
      <c r="R1069">
        <v>937</v>
      </c>
      <c r="S1069" t="s">
        <v>9296</v>
      </c>
      <c r="T1069" t="s">
        <v>7726</v>
      </c>
      <c r="U1069">
        <v>1</v>
      </c>
      <c r="V1069">
        <v>1</v>
      </c>
      <c r="W1069" t="s">
        <v>7702</v>
      </c>
      <c r="X1069" t="s">
        <v>1260</v>
      </c>
      <c r="Y1069" t="s">
        <v>7703</v>
      </c>
      <c r="Z1069" t="s">
        <v>9738</v>
      </c>
      <c r="AA1069" t="s">
        <v>8728</v>
      </c>
      <c r="AB1069" t="s">
        <v>9093</v>
      </c>
    </row>
    <row r="1070" spans="1:28">
      <c r="A1070" s="241">
        <v>45967</v>
      </c>
      <c r="B1070" t="s">
        <v>9739</v>
      </c>
      <c r="C1070" t="s">
        <v>7839</v>
      </c>
      <c r="D1070" t="s">
        <v>7840</v>
      </c>
      <c r="E1070" t="s">
        <v>7841</v>
      </c>
      <c r="F1070">
        <v>6</v>
      </c>
      <c r="G1070">
        <v>2645.48</v>
      </c>
      <c r="H1070">
        <v>0</v>
      </c>
      <c r="I1070" s="165">
        <v>15872.88</v>
      </c>
      <c r="J1070" t="s">
        <v>7743</v>
      </c>
      <c r="K1070">
        <v>1</v>
      </c>
      <c r="L1070">
        <v>126</v>
      </c>
      <c r="M1070" t="s">
        <v>7744</v>
      </c>
      <c r="N1070" t="s">
        <v>7745</v>
      </c>
      <c r="O1070" t="s">
        <v>7697</v>
      </c>
      <c r="P1070" t="s">
        <v>7698</v>
      </c>
      <c r="Q1070" t="s">
        <v>7746</v>
      </c>
      <c r="R1070">
        <v>938</v>
      </c>
      <c r="S1070" t="s">
        <v>9296</v>
      </c>
      <c r="T1070" t="s">
        <v>7715</v>
      </c>
      <c r="U1070">
        <v>1</v>
      </c>
      <c r="V1070">
        <v>6</v>
      </c>
      <c r="W1070" t="s">
        <v>7702</v>
      </c>
      <c r="X1070" t="s">
        <v>904</v>
      </c>
      <c r="Y1070" t="s">
        <v>7703</v>
      </c>
      <c r="Z1070" t="s">
        <v>9740</v>
      </c>
      <c r="AA1070" t="s">
        <v>7748</v>
      </c>
      <c r="AB1070" t="s">
        <v>904</v>
      </c>
    </row>
    <row r="1071" spans="1:28">
      <c r="A1071" s="241">
        <v>45967</v>
      </c>
      <c r="B1071" t="s">
        <v>9739</v>
      </c>
      <c r="C1071" t="s">
        <v>7848</v>
      </c>
      <c r="D1071" t="s">
        <v>7849</v>
      </c>
      <c r="E1071" t="s">
        <v>7850</v>
      </c>
      <c r="F1071">
        <v>3</v>
      </c>
      <c r="G1071">
        <v>1260.5</v>
      </c>
      <c r="H1071">
        <v>0</v>
      </c>
      <c r="I1071" s="165">
        <v>3781.5</v>
      </c>
      <c r="J1071" t="s">
        <v>7743</v>
      </c>
      <c r="K1071">
        <v>1</v>
      </c>
      <c r="L1071">
        <v>126</v>
      </c>
      <c r="M1071" t="s">
        <v>7744</v>
      </c>
      <c r="N1071" t="s">
        <v>7745</v>
      </c>
      <c r="O1071" t="s">
        <v>7697</v>
      </c>
      <c r="P1071" t="s">
        <v>7698</v>
      </c>
      <c r="Q1071" t="s">
        <v>7746</v>
      </c>
      <c r="R1071">
        <v>938</v>
      </c>
      <c r="S1071" t="s">
        <v>9296</v>
      </c>
      <c r="T1071" t="s">
        <v>7701</v>
      </c>
      <c r="U1071">
        <v>1</v>
      </c>
      <c r="V1071">
        <v>3</v>
      </c>
      <c r="W1071" t="s">
        <v>7702</v>
      </c>
      <c r="X1071" t="s">
        <v>904</v>
      </c>
      <c r="Y1071" t="s">
        <v>7703</v>
      </c>
      <c r="Z1071" t="s">
        <v>9740</v>
      </c>
      <c r="AA1071" t="s">
        <v>7748</v>
      </c>
      <c r="AB1071" t="s">
        <v>904</v>
      </c>
    </row>
    <row r="1072" spans="1:28">
      <c r="A1072" s="241">
        <v>45967</v>
      </c>
      <c r="B1072" t="s">
        <v>9741</v>
      </c>
      <c r="C1072" t="s">
        <v>7839</v>
      </c>
      <c r="D1072" t="s">
        <v>7840</v>
      </c>
      <c r="E1072" t="s">
        <v>7841</v>
      </c>
      <c r="F1072">
        <v>3</v>
      </c>
      <c r="G1072">
        <v>2645.48</v>
      </c>
      <c r="H1072">
        <v>0</v>
      </c>
      <c r="I1072" s="165">
        <v>7936.44</v>
      </c>
      <c r="J1072" t="s">
        <v>7851</v>
      </c>
      <c r="K1072">
        <v>1</v>
      </c>
      <c r="L1072">
        <v>126</v>
      </c>
      <c r="M1072" t="s">
        <v>7744</v>
      </c>
      <c r="N1072" t="s">
        <v>7745</v>
      </c>
      <c r="O1072" t="s">
        <v>7697</v>
      </c>
      <c r="P1072" t="s">
        <v>7698</v>
      </c>
      <c r="Q1072" t="s">
        <v>8694</v>
      </c>
      <c r="R1072">
        <v>933</v>
      </c>
      <c r="S1072" t="s">
        <v>9296</v>
      </c>
      <c r="T1072" t="s">
        <v>7715</v>
      </c>
      <c r="U1072">
        <v>1</v>
      </c>
      <c r="V1072">
        <v>3</v>
      </c>
      <c r="W1072" t="s">
        <v>7702</v>
      </c>
      <c r="X1072" t="s">
        <v>1292</v>
      </c>
      <c r="Y1072" t="s">
        <v>7703</v>
      </c>
      <c r="Z1072" t="s">
        <v>9742</v>
      </c>
      <c r="AA1072" t="s">
        <v>8696</v>
      </c>
      <c r="AB1072" t="s">
        <v>9743</v>
      </c>
    </row>
    <row r="1073" spans="1:28">
      <c r="A1073" s="241">
        <v>45967</v>
      </c>
      <c r="B1073" t="s">
        <v>9744</v>
      </c>
      <c r="C1073" t="s">
        <v>7822</v>
      </c>
      <c r="D1073" t="s">
        <v>7823</v>
      </c>
      <c r="E1073" t="s">
        <v>7824</v>
      </c>
      <c r="F1073">
        <v>6</v>
      </c>
      <c r="G1073">
        <v>3025.21</v>
      </c>
      <c r="H1073">
        <v>0</v>
      </c>
      <c r="I1073" s="165">
        <v>18151.259999999998</v>
      </c>
      <c r="J1073" t="s">
        <v>7766</v>
      </c>
      <c r="K1073">
        <v>1</v>
      </c>
      <c r="L1073">
        <v>1</v>
      </c>
      <c r="M1073" t="s">
        <v>7767</v>
      </c>
      <c r="N1073" t="s">
        <v>7713</v>
      </c>
      <c r="O1073" t="s">
        <v>7697</v>
      </c>
      <c r="P1073" t="s">
        <v>7698</v>
      </c>
      <c r="Q1073" t="s">
        <v>8549</v>
      </c>
      <c r="R1073">
        <v>110</v>
      </c>
      <c r="S1073" t="s">
        <v>9296</v>
      </c>
      <c r="T1073" t="s">
        <v>7715</v>
      </c>
      <c r="U1073">
        <v>1</v>
      </c>
      <c r="V1073">
        <v>6</v>
      </c>
      <c r="W1073" t="s">
        <v>7702</v>
      </c>
      <c r="X1073" t="s">
        <v>9745</v>
      </c>
      <c r="Y1073" t="s">
        <v>7703</v>
      </c>
      <c r="Z1073" t="s">
        <v>9746</v>
      </c>
      <c r="AA1073" t="s">
        <v>8552</v>
      </c>
      <c r="AB1073" t="s">
        <v>9747</v>
      </c>
    </row>
    <row r="1074" spans="1:28">
      <c r="A1074" s="241">
        <v>45967</v>
      </c>
      <c r="B1074" t="s">
        <v>9748</v>
      </c>
      <c r="C1074" t="s">
        <v>7832</v>
      </c>
      <c r="D1074" t="s">
        <v>7833</v>
      </c>
      <c r="E1074" t="s">
        <v>7834</v>
      </c>
      <c r="F1074">
        <v>2</v>
      </c>
      <c r="G1074">
        <v>12500</v>
      </c>
      <c r="H1074">
        <v>750</v>
      </c>
      <c r="I1074" s="165">
        <v>24250</v>
      </c>
      <c r="J1074" t="s">
        <v>7842</v>
      </c>
      <c r="K1074">
        <v>1</v>
      </c>
      <c r="L1074">
        <v>126</v>
      </c>
      <c r="M1074" t="s">
        <v>7744</v>
      </c>
      <c r="N1074" t="s">
        <v>7745</v>
      </c>
      <c r="O1074" t="s">
        <v>7697</v>
      </c>
      <c r="P1074" t="s">
        <v>7698</v>
      </c>
      <c r="Q1074" t="s">
        <v>7843</v>
      </c>
      <c r="R1074">
        <v>908</v>
      </c>
      <c r="S1074" t="s">
        <v>9296</v>
      </c>
      <c r="T1074" t="s">
        <v>7726</v>
      </c>
      <c r="U1074">
        <v>1</v>
      </c>
      <c r="V1074">
        <v>2</v>
      </c>
      <c r="W1074" t="s">
        <v>7702</v>
      </c>
      <c r="X1074" t="s">
        <v>713</v>
      </c>
      <c r="Y1074" t="s">
        <v>7703</v>
      </c>
      <c r="Z1074" t="s">
        <v>9749</v>
      </c>
      <c r="AA1074" t="s">
        <v>7845</v>
      </c>
      <c r="AB1074" t="s">
        <v>9750</v>
      </c>
    </row>
    <row r="1075" spans="1:28">
      <c r="A1075" s="241">
        <v>45967</v>
      </c>
      <c r="B1075" t="s">
        <v>9751</v>
      </c>
      <c r="C1075" t="s">
        <v>8193</v>
      </c>
      <c r="D1075" t="s">
        <v>8194</v>
      </c>
      <c r="E1075" t="s">
        <v>8195</v>
      </c>
      <c r="F1075">
        <v>3</v>
      </c>
      <c r="G1075">
        <v>3000</v>
      </c>
      <c r="H1075">
        <v>0</v>
      </c>
      <c r="I1075" s="165">
        <v>9000</v>
      </c>
      <c r="J1075" t="s">
        <v>7851</v>
      </c>
      <c r="K1075">
        <v>1</v>
      </c>
      <c r="L1075">
        <v>126</v>
      </c>
      <c r="M1075" t="s">
        <v>7744</v>
      </c>
      <c r="N1075" t="s">
        <v>7745</v>
      </c>
      <c r="O1075" t="s">
        <v>7697</v>
      </c>
      <c r="P1075" t="s">
        <v>7698</v>
      </c>
      <c r="Q1075" t="s">
        <v>8082</v>
      </c>
      <c r="R1075">
        <v>934</v>
      </c>
      <c r="S1075" t="s">
        <v>9296</v>
      </c>
      <c r="T1075" t="s">
        <v>7726</v>
      </c>
      <c r="U1075">
        <v>1</v>
      </c>
      <c r="V1075">
        <v>3</v>
      </c>
      <c r="W1075" t="s">
        <v>7702</v>
      </c>
      <c r="X1075" t="s">
        <v>829</v>
      </c>
      <c r="Y1075" t="s">
        <v>7703</v>
      </c>
      <c r="Z1075" t="s">
        <v>9752</v>
      </c>
      <c r="AA1075" t="s">
        <v>8084</v>
      </c>
      <c r="AB1075" t="s">
        <v>9753</v>
      </c>
    </row>
    <row r="1076" spans="1:28">
      <c r="A1076" s="241">
        <v>45967</v>
      </c>
      <c r="B1076" t="s">
        <v>9751</v>
      </c>
      <c r="C1076" t="s">
        <v>7868</v>
      </c>
      <c r="D1076" t="s">
        <v>7869</v>
      </c>
      <c r="E1076" t="s">
        <v>7870</v>
      </c>
      <c r="F1076">
        <v>3</v>
      </c>
      <c r="G1076">
        <v>3000</v>
      </c>
      <c r="H1076">
        <v>0</v>
      </c>
      <c r="I1076" s="165">
        <v>9000</v>
      </c>
      <c r="J1076" t="s">
        <v>7851</v>
      </c>
      <c r="K1076">
        <v>1</v>
      </c>
      <c r="L1076">
        <v>126</v>
      </c>
      <c r="M1076" t="s">
        <v>7744</v>
      </c>
      <c r="N1076" t="s">
        <v>7745</v>
      </c>
      <c r="O1076" t="s">
        <v>7697</v>
      </c>
      <c r="P1076" t="s">
        <v>7698</v>
      </c>
      <c r="Q1076" t="s">
        <v>8082</v>
      </c>
      <c r="R1076">
        <v>934</v>
      </c>
      <c r="S1076" t="s">
        <v>9296</v>
      </c>
      <c r="T1076" t="s">
        <v>7726</v>
      </c>
      <c r="U1076">
        <v>1</v>
      </c>
      <c r="V1076">
        <v>3</v>
      </c>
      <c r="W1076" t="s">
        <v>7702</v>
      </c>
      <c r="X1076" t="s">
        <v>829</v>
      </c>
      <c r="Y1076" t="s">
        <v>7703</v>
      </c>
      <c r="Z1076" t="s">
        <v>9752</v>
      </c>
      <c r="AA1076" t="s">
        <v>8084</v>
      </c>
      <c r="AB1076" t="s">
        <v>9753</v>
      </c>
    </row>
    <row r="1077" spans="1:28">
      <c r="A1077" s="241">
        <v>45967</v>
      </c>
      <c r="B1077" t="s">
        <v>9751</v>
      </c>
      <c r="C1077" t="s">
        <v>8205</v>
      </c>
      <c r="D1077" t="s">
        <v>8206</v>
      </c>
      <c r="E1077" t="s">
        <v>8207</v>
      </c>
      <c r="F1077">
        <v>3</v>
      </c>
      <c r="G1077">
        <v>3000</v>
      </c>
      <c r="H1077">
        <v>0</v>
      </c>
      <c r="I1077" s="165">
        <v>9000</v>
      </c>
      <c r="J1077" t="s">
        <v>7851</v>
      </c>
      <c r="K1077">
        <v>1</v>
      </c>
      <c r="L1077">
        <v>126</v>
      </c>
      <c r="M1077" t="s">
        <v>7744</v>
      </c>
      <c r="N1077" t="s">
        <v>7745</v>
      </c>
      <c r="O1077" t="s">
        <v>7697</v>
      </c>
      <c r="P1077" t="s">
        <v>7698</v>
      </c>
      <c r="Q1077" t="s">
        <v>8082</v>
      </c>
      <c r="R1077">
        <v>934</v>
      </c>
      <c r="S1077" t="s">
        <v>9296</v>
      </c>
      <c r="T1077" t="s">
        <v>7726</v>
      </c>
      <c r="U1077">
        <v>1</v>
      </c>
      <c r="V1077">
        <v>3</v>
      </c>
      <c r="W1077" t="s">
        <v>7702</v>
      </c>
      <c r="X1077" t="s">
        <v>829</v>
      </c>
      <c r="Y1077" t="s">
        <v>7703</v>
      </c>
      <c r="Z1077" t="s">
        <v>9752</v>
      </c>
      <c r="AA1077" t="s">
        <v>8084</v>
      </c>
      <c r="AB1077" t="s">
        <v>9753</v>
      </c>
    </row>
    <row r="1078" spans="1:28">
      <c r="A1078" s="241">
        <v>45967</v>
      </c>
      <c r="B1078" t="s">
        <v>9754</v>
      </c>
      <c r="C1078" t="s">
        <v>7886</v>
      </c>
      <c r="D1078" t="s">
        <v>7887</v>
      </c>
      <c r="E1078" t="s">
        <v>7888</v>
      </c>
      <c r="F1078">
        <v>2</v>
      </c>
      <c r="G1078">
        <v>3025.21</v>
      </c>
      <c r="H1078">
        <v>0</v>
      </c>
      <c r="I1078" s="165">
        <v>6050.42</v>
      </c>
      <c r="J1078" t="s">
        <v>7794</v>
      </c>
      <c r="K1078">
        <v>1</v>
      </c>
      <c r="L1078">
        <v>125</v>
      </c>
      <c r="M1078" t="s">
        <v>7724</v>
      </c>
      <c r="N1078" t="s">
        <v>7713</v>
      </c>
      <c r="O1078" t="s">
        <v>7697</v>
      </c>
      <c r="P1078" t="s">
        <v>7698</v>
      </c>
      <c r="Q1078" t="s">
        <v>8479</v>
      </c>
      <c r="R1078">
        <v>104</v>
      </c>
      <c r="S1078" t="s">
        <v>9296</v>
      </c>
      <c r="T1078" t="s">
        <v>7715</v>
      </c>
      <c r="U1078">
        <v>1</v>
      </c>
      <c r="V1078">
        <v>2</v>
      </c>
      <c r="W1078" t="s">
        <v>7702</v>
      </c>
      <c r="X1078" t="s">
        <v>1048</v>
      </c>
      <c r="Y1078" t="s">
        <v>7703</v>
      </c>
      <c r="Z1078" t="s">
        <v>9755</v>
      </c>
      <c r="AA1078" t="s">
        <v>8481</v>
      </c>
      <c r="AB1078" t="s">
        <v>9756</v>
      </c>
    </row>
    <row r="1079" spans="1:28">
      <c r="A1079" s="241">
        <v>45967</v>
      </c>
      <c r="B1079" t="s">
        <v>9754</v>
      </c>
      <c r="C1079" t="s">
        <v>7784</v>
      </c>
      <c r="D1079" t="s">
        <v>7785</v>
      </c>
      <c r="E1079" t="s">
        <v>7786</v>
      </c>
      <c r="F1079">
        <v>2</v>
      </c>
      <c r="G1079">
        <v>3025.21</v>
      </c>
      <c r="H1079">
        <v>0</v>
      </c>
      <c r="I1079" s="165">
        <v>6050.42</v>
      </c>
      <c r="J1079" t="s">
        <v>7794</v>
      </c>
      <c r="K1079">
        <v>1</v>
      </c>
      <c r="L1079">
        <v>125</v>
      </c>
      <c r="M1079" t="s">
        <v>7724</v>
      </c>
      <c r="N1079" t="s">
        <v>7713</v>
      </c>
      <c r="O1079" t="s">
        <v>7697</v>
      </c>
      <c r="P1079" t="s">
        <v>7698</v>
      </c>
      <c r="Q1079" t="s">
        <v>8479</v>
      </c>
      <c r="R1079">
        <v>104</v>
      </c>
      <c r="S1079" t="s">
        <v>9296</v>
      </c>
      <c r="T1079" t="s">
        <v>7715</v>
      </c>
      <c r="U1079">
        <v>1</v>
      </c>
      <c r="V1079">
        <v>2</v>
      </c>
      <c r="W1079" t="s">
        <v>7702</v>
      </c>
      <c r="X1079" t="s">
        <v>1048</v>
      </c>
      <c r="Y1079" t="s">
        <v>7703</v>
      </c>
      <c r="Z1079" t="s">
        <v>9755</v>
      </c>
      <c r="AA1079" t="s">
        <v>8481</v>
      </c>
      <c r="AB1079" t="s">
        <v>9756</v>
      </c>
    </row>
    <row r="1080" spans="1:28">
      <c r="A1080" s="241">
        <v>45967</v>
      </c>
      <c r="B1080" t="s">
        <v>9754</v>
      </c>
      <c r="C1080" t="s">
        <v>8079</v>
      </c>
      <c r="D1080" t="s">
        <v>8080</v>
      </c>
      <c r="E1080" t="s">
        <v>8081</v>
      </c>
      <c r="F1080">
        <v>2</v>
      </c>
      <c r="G1080">
        <v>3180</v>
      </c>
      <c r="H1080">
        <v>0</v>
      </c>
      <c r="I1080" s="165">
        <v>6360</v>
      </c>
      <c r="J1080" t="s">
        <v>7794</v>
      </c>
      <c r="K1080">
        <v>1</v>
      </c>
      <c r="L1080">
        <v>125</v>
      </c>
      <c r="M1080" t="s">
        <v>7724</v>
      </c>
      <c r="N1080" t="s">
        <v>7713</v>
      </c>
      <c r="O1080" t="s">
        <v>7697</v>
      </c>
      <c r="P1080" t="s">
        <v>7698</v>
      </c>
      <c r="Q1080" t="s">
        <v>8479</v>
      </c>
      <c r="R1080">
        <v>104</v>
      </c>
      <c r="S1080" t="s">
        <v>9296</v>
      </c>
      <c r="T1080" t="s">
        <v>7715</v>
      </c>
      <c r="U1080">
        <v>1</v>
      </c>
      <c r="V1080">
        <v>2</v>
      </c>
      <c r="W1080" t="s">
        <v>7702</v>
      </c>
      <c r="X1080" t="s">
        <v>1048</v>
      </c>
      <c r="Y1080" t="s">
        <v>7703</v>
      </c>
      <c r="Z1080" t="s">
        <v>9755</v>
      </c>
      <c r="AA1080" t="s">
        <v>8481</v>
      </c>
      <c r="AB1080" t="s">
        <v>9756</v>
      </c>
    </row>
    <row r="1081" spans="1:28">
      <c r="A1081" s="241">
        <v>45967</v>
      </c>
      <c r="B1081" t="s">
        <v>9757</v>
      </c>
      <c r="C1081" t="s">
        <v>8021</v>
      </c>
      <c r="D1081" t="s">
        <v>8022</v>
      </c>
      <c r="E1081" t="s">
        <v>8023</v>
      </c>
      <c r="F1081">
        <v>1</v>
      </c>
      <c r="G1081">
        <v>4882</v>
      </c>
      <c r="H1081">
        <v>0</v>
      </c>
      <c r="I1081" s="165">
        <v>4882</v>
      </c>
      <c r="J1081" t="s">
        <v>7794</v>
      </c>
      <c r="K1081">
        <v>1</v>
      </c>
      <c r="L1081">
        <v>125</v>
      </c>
      <c r="M1081" t="s">
        <v>7724</v>
      </c>
      <c r="N1081" t="s">
        <v>7713</v>
      </c>
      <c r="O1081" t="s">
        <v>7697</v>
      </c>
      <c r="P1081" t="s">
        <v>7698</v>
      </c>
      <c r="Q1081" t="s">
        <v>8479</v>
      </c>
      <c r="R1081">
        <v>104</v>
      </c>
      <c r="S1081" t="s">
        <v>9296</v>
      </c>
      <c r="T1081" t="s">
        <v>7701</v>
      </c>
      <c r="U1081">
        <v>1</v>
      </c>
      <c r="V1081">
        <v>1</v>
      </c>
      <c r="W1081" t="s">
        <v>7702</v>
      </c>
      <c r="X1081" t="s">
        <v>1188</v>
      </c>
      <c r="Y1081" t="s">
        <v>7703</v>
      </c>
      <c r="Z1081" t="s">
        <v>9758</v>
      </c>
      <c r="AA1081" t="s">
        <v>8481</v>
      </c>
      <c r="AB1081" t="s">
        <v>9759</v>
      </c>
    </row>
    <row r="1082" spans="1:28">
      <c r="A1082" s="241">
        <v>45967</v>
      </c>
      <c r="B1082" t="s">
        <v>9757</v>
      </c>
      <c r="C1082" t="s">
        <v>8016</v>
      </c>
      <c r="D1082" t="s">
        <v>8017</v>
      </c>
      <c r="E1082" t="s">
        <v>8018</v>
      </c>
      <c r="F1082">
        <v>1</v>
      </c>
      <c r="G1082">
        <v>4853</v>
      </c>
      <c r="H1082">
        <v>0</v>
      </c>
      <c r="I1082" s="165">
        <v>4853</v>
      </c>
      <c r="J1082" t="s">
        <v>7794</v>
      </c>
      <c r="K1082">
        <v>1</v>
      </c>
      <c r="L1082">
        <v>125</v>
      </c>
      <c r="M1082" t="s">
        <v>7724</v>
      </c>
      <c r="N1082" t="s">
        <v>7713</v>
      </c>
      <c r="O1082" t="s">
        <v>7697</v>
      </c>
      <c r="P1082" t="s">
        <v>7698</v>
      </c>
      <c r="Q1082" t="s">
        <v>8479</v>
      </c>
      <c r="R1082">
        <v>104</v>
      </c>
      <c r="S1082" t="s">
        <v>9296</v>
      </c>
      <c r="T1082">
        <v>0</v>
      </c>
      <c r="U1082">
        <v>1</v>
      </c>
      <c r="V1082">
        <v>1</v>
      </c>
      <c r="W1082" t="s">
        <v>7702</v>
      </c>
      <c r="X1082" t="s">
        <v>1188</v>
      </c>
      <c r="Y1082" t="s">
        <v>7703</v>
      </c>
      <c r="Z1082" t="s">
        <v>9758</v>
      </c>
      <c r="AA1082" t="s">
        <v>8481</v>
      </c>
      <c r="AB1082" t="s">
        <v>9759</v>
      </c>
    </row>
    <row r="1083" spans="1:28">
      <c r="A1083" s="241">
        <v>45967</v>
      </c>
      <c r="B1083" t="s">
        <v>9760</v>
      </c>
      <c r="C1083" t="s">
        <v>7868</v>
      </c>
      <c r="D1083" t="s">
        <v>7869</v>
      </c>
      <c r="E1083" t="s">
        <v>7870</v>
      </c>
      <c r="F1083">
        <v>1</v>
      </c>
      <c r="G1083">
        <v>3000</v>
      </c>
      <c r="H1083">
        <v>0</v>
      </c>
      <c r="I1083" s="165">
        <v>3000</v>
      </c>
      <c r="J1083" t="s">
        <v>8271</v>
      </c>
      <c r="K1083">
        <v>1</v>
      </c>
      <c r="L1083">
        <v>126</v>
      </c>
      <c r="M1083" t="s">
        <v>7744</v>
      </c>
      <c r="N1083" t="s">
        <v>7745</v>
      </c>
      <c r="O1083" t="s">
        <v>7697</v>
      </c>
      <c r="P1083" t="s">
        <v>7698</v>
      </c>
      <c r="Q1083" t="s">
        <v>8272</v>
      </c>
      <c r="R1083">
        <v>935</v>
      </c>
      <c r="S1083" t="s">
        <v>9296</v>
      </c>
      <c r="T1083" t="s">
        <v>7726</v>
      </c>
      <c r="U1083">
        <v>1</v>
      </c>
      <c r="V1083">
        <v>1</v>
      </c>
      <c r="W1083" t="s">
        <v>7702</v>
      </c>
      <c r="X1083" t="s">
        <v>1349</v>
      </c>
      <c r="Y1083" t="s">
        <v>7703</v>
      </c>
      <c r="Z1083" t="s">
        <v>9761</v>
      </c>
      <c r="AA1083" t="s">
        <v>8274</v>
      </c>
      <c r="AB1083" t="s">
        <v>8443</v>
      </c>
    </row>
    <row r="1084" spans="1:28">
      <c r="A1084" s="241">
        <v>45967</v>
      </c>
      <c r="B1084" t="s">
        <v>9760</v>
      </c>
      <c r="C1084" t="s">
        <v>7832</v>
      </c>
      <c r="D1084" t="s">
        <v>7833</v>
      </c>
      <c r="E1084" t="s">
        <v>7834</v>
      </c>
      <c r="F1084">
        <v>1</v>
      </c>
      <c r="G1084">
        <v>12500</v>
      </c>
      <c r="H1084">
        <v>375</v>
      </c>
      <c r="I1084" s="165">
        <v>12125</v>
      </c>
      <c r="J1084" t="s">
        <v>8271</v>
      </c>
      <c r="K1084">
        <v>1</v>
      </c>
      <c r="L1084">
        <v>126</v>
      </c>
      <c r="M1084" t="s">
        <v>7744</v>
      </c>
      <c r="N1084" t="s">
        <v>7745</v>
      </c>
      <c r="O1084" t="s">
        <v>7697</v>
      </c>
      <c r="P1084" t="s">
        <v>7698</v>
      </c>
      <c r="Q1084" t="s">
        <v>8272</v>
      </c>
      <c r="R1084">
        <v>935</v>
      </c>
      <c r="S1084" t="s">
        <v>9296</v>
      </c>
      <c r="T1084" t="s">
        <v>7726</v>
      </c>
      <c r="U1084">
        <v>1</v>
      </c>
      <c r="V1084">
        <v>1</v>
      </c>
      <c r="W1084" t="s">
        <v>7702</v>
      </c>
      <c r="X1084" t="s">
        <v>1349</v>
      </c>
      <c r="Y1084" t="s">
        <v>7703</v>
      </c>
      <c r="Z1084" t="s">
        <v>9761</v>
      </c>
      <c r="AA1084" t="s">
        <v>8274</v>
      </c>
      <c r="AB1084" t="s">
        <v>8443</v>
      </c>
    </row>
    <row r="1085" spans="1:28">
      <c r="A1085" s="241">
        <v>45967</v>
      </c>
      <c r="B1085" t="s">
        <v>9760</v>
      </c>
      <c r="C1085" t="s">
        <v>7720</v>
      </c>
      <c r="D1085" t="s">
        <v>7721</v>
      </c>
      <c r="E1085" t="s">
        <v>7722</v>
      </c>
      <c r="F1085">
        <v>1</v>
      </c>
      <c r="G1085">
        <v>11900</v>
      </c>
      <c r="H1085">
        <v>357</v>
      </c>
      <c r="I1085" s="165">
        <v>11543</v>
      </c>
      <c r="J1085" t="s">
        <v>8271</v>
      </c>
      <c r="K1085">
        <v>1</v>
      </c>
      <c r="L1085">
        <v>126</v>
      </c>
      <c r="M1085" t="s">
        <v>7744</v>
      </c>
      <c r="N1085" t="s">
        <v>7745</v>
      </c>
      <c r="O1085" t="s">
        <v>7697</v>
      </c>
      <c r="P1085" t="s">
        <v>7698</v>
      </c>
      <c r="Q1085" t="s">
        <v>8272</v>
      </c>
      <c r="R1085">
        <v>935</v>
      </c>
      <c r="S1085" t="s">
        <v>9296</v>
      </c>
      <c r="T1085" t="s">
        <v>7726</v>
      </c>
      <c r="U1085">
        <v>1</v>
      </c>
      <c r="V1085">
        <v>1</v>
      </c>
      <c r="W1085" t="s">
        <v>7702</v>
      </c>
      <c r="X1085" t="s">
        <v>1349</v>
      </c>
      <c r="Y1085" t="s">
        <v>7703</v>
      </c>
      <c r="Z1085" t="s">
        <v>9761</v>
      </c>
      <c r="AA1085" t="s">
        <v>8274</v>
      </c>
      <c r="AB1085" t="s">
        <v>8443</v>
      </c>
    </row>
    <row r="1086" spans="1:28">
      <c r="A1086" s="241">
        <v>45967</v>
      </c>
      <c r="B1086" t="s">
        <v>9762</v>
      </c>
      <c r="C1086" t="s">
        <v>7778</v>
      </c>
      <c r="D1086" t="s">
        <v>7779</v>
      </c>
      <c r="E1086" t="s">
        <v>7780</v>
      </c>
      <c r="F1086">
        <v>-2</v>
      </c>
      <c r="G1086">
        <v>2668.5</v>
      </c>
      <c r="H1086">
        <v>0</v>
      </c>
      <c r="I1086" s="165">
        <v>-5337</v>
      </c>
      <c r="J1086" t="s">
        <v>8271</v>
      </c>
      <c r="K1086">
        <v>1</v>
      </c>
      <c r="L1086">
        <v>2</v>
      </c>
      <c r="M1086" t="s">
        <v>8054</v>
      </c>
      <c r="N1086" t="s">
        <v>7745</v>
      </c>
      <c r="O1086" t="s">
        <v>7697</v>
      </c>
      <c r="P1086" t="s">
        <v>7698</v>
      </c>
      <c r="Q1086" t="s">
        <v>8378</v>
      </c>
      <c r="R1086">
        <v>936</v>
      </c>
      <c r="S1086" t="s">
        <v>9296</v>
      </c>
      <c r="T1086" t="s">
        <v>7701</v>
      </c>
      <c r="U1086">
        <v>1</v>
      </c>
      <c r="V1086">
        <v>-2</v>
      </c>
      <c r="W1086" t="s">
        <v>7702</v>
      </c>
      <c r="X1086" t="s">
        <v>1200</v>
      </c>
      <c r="Y1086" t="s">
        <v>7703</v>
      </c>
      <c r="Z1086" t="s">
        <v>9467</v>
      </c>
      <c r="AA1086" t="s">
        <v>8380</v>
      </c>
      <c r="AB1086" t="s">
        <v>9482</v>
      </c>
    </row>
    <row r="1087" spans="1:28">
      <c r="A1087" s="241">
        <v>45967</v>
      </c>
      <c r="B1087" t="s">
        <v>9763</v>
      </c>
      <c r="C1087" t="s">
        <v>8675</v>
      </c>
      <c r="D1087" t="s">
        <v>8676</v>
      </c>
      <c r="E1087" t="s">
        <v>8677</v>
      </c>
      <c r="F1087">
        <v>1</v>
      </c>
      <c r="G1087">
        <v>6500</v>
      </c>
      <c r="H1087">
        <v>0</v>
      </c>
      <c r="I1087" s="165">
        <v>6500</v>
      </c>
      <c r="J1087" t="s">
        <v>7711</v>
      </c>
      <c r="K1087">
        <v>1</v>
      </c>
      <c r="L1087">
        <v>156</v>
      </c>
      <c r="M1087" t="s">
        <v>7712</v>
      </c>
      <c r="N1087" t="s">
        <v>7713</v>
      </c>
      <c r="O1087" t="s">
        <v>7697</v>
      </c>
      <c r="P1087" t="s">
        <v>7698</v>
      </c>
      <c r="Q1087" t="s">
        <v>7714</v>
      </c>
      <c r="R1087">
        <v>510</v>
      </c>
      <c r="S1087" t="s">
        <v>9296</v>
      </c>
      <c r="T1087" t="s">
        <v>7701</v>
      </c>
      <c r="U1087">
        <v>1</v>
      </c>
      <c r="V1087">
        <v>1</v>
      </c>
      <c r="W1087" t="s">
        <v>7702</v>
      </c>
      <c r="X1087" t="s">
        <v>673</v>
      </c>
      <c r="Y1087" t="s">
        <v>7703</v>
      </c>
      <c r="Z1087" t="s">
        <v>9764</v>
      </c>
      <c r="AA1087" t="s">
        <v>7717</v>
      </c>
      <c r="AB1087" t="s">
        <v>9765</v>
      </c>
    </row>
    <row r="1088" spans="1:28">
      <c r="A1088" s="241">
        <v>45967</v>
      </c>
      <c r="B1088" t="s">
        <v>9763</v>
      </c>
      <c r="C1088" t="s">
        <v>7740</v>
      </c>
      <c r="D1088" t="s">
        <v>7741</v>
      </c>
      <c r="E1088" t="s">
        <v>7742</v>
      </c>
      <c r="F1088">
        <v>1</v>
      </c>
      <c r="G1088">
        <v>3562.19</v>
      </c>
      <c r="H1088">
        <v>0</v>
      </c>
      <c r="I1088" s="165">
        <v>3562.19</v>
      </c>
      <c r="J1088" t="s">
        <v>7711</v>
      </c>
      <c r="K1088">
        <v>1</v>
      </c>
      <c r="L1088">
        <v>156</v>
      </c>
      <c r="M1088" t="s">
        <v>7712</v>
      </c>
      <c r="N1088" t="s">
        <v>7713</v>
      </c>
      <c r="O1088" t="s">
        <v>7697</v>
      </c>
      <c r="P1088" t="s">
        <v>7698</v>
      </c>
      <c r="Q1088" t="s">
        <v>7714</v>
      </c>
      <c r="R1088">
        <v>510</v>
      </c>
      <c r="S1088" t="s">
        <v>9296</v>
      </c>
      <c r="T1088" t="s">
        <v>7715</v>
      </c>
      <c r="U1088">
        <v>1</v>
      </c>
      <c r="V1088">
        <v>1</v>
      </c>
      <c r="W1088" t="s">
        <v>7702</v>
      </c>
      <c r="X1088" t="s">
        <v>673</v>
      </c>
      <c r="Y1088" t="s">
        <v>7703</v>
      </c>
      <c r="Z1088" t="s">
        <v>9764</v>
      </c>
      <c r="AA1088" t="s">
        <v>7717</v>
      </c>
      <c r="AB1088" t="s">
        <v>9765</v>
      </c>
    </row>
    <row r="1089" spans="1:28">
      <c r="A1089" s="241">
        <v>45967</v>
      </c>
      <c r="B1089" t="s">
        <v>9766</v>
      </c>
      <c r="C1089" t="s">
        <v>7848</v>
      </c>
      <c r="D1089" t="s">
        <v>7849</v>
      </c>
      <c r="E1089" t="s">
        <v>7850</v>
      </c>
      <c r="F1089">
        <v>10</v>
      </c>
      <c r="G1089">
        <v>1260.5</v>
      </c>
      <c r="H1089">
        <v>0</v>
      </c>
      <c r="I1089" s="165">
        <v>12605</v>
      </c>
      <c r="J1089" t="s">
        <v>7851</v>
      </c>
      <c r="K1089">
        <v>1</v>
      </c>
      <c r="L1089">
        <v>126</v>
      </c>
      <c r="M1089" t="s">
        <v>7744</v>
      </c>
      <c r="N1089" t="s">
        <v>7745</v>
      </c>
      <c r="O1089" t="s">
        <v>7697</v>
      </c>
      <c r="P1089" t="s">
        <v>7698</v>
      </c>
      <c r="Q1089" t="s">
        <v>8082</v>
      </c>
      <c r="R1089">
        <v>934</v>
      </c>
      <c r="S1089" t="s">
        <v>9296</v>
      </c>
      <c r="T1089" t="s">
        <v>7701</v>
      </c>
      <c r="U1089">
        <v>1</v>
      </c>
      <c r="V1089">
        <v>10</v>
      </c>
      <c r="W1089" t="s">
        <v>7702</v>
      </c>
      <c r="X1089" t="s">
        <v>970</v>
      </c>
      <c r="Y1089" t="s">
        <v>7703</v>
      </c>
      <c r="Z1089" t="s">
        <v>9767</v>
      </c>
      <c r="AA1089" t="s">
        <v>8084</v>
      </c>
      <c r="AB1089" t="s">
        <v>9768</v>
      </c>
    </row>
    <row r="1090" spans="1:28">
      <c r="A1090" s="241">
        <v>45967</v>
      </c>
      <c r="B1090" t="s">
        <v>9769</v>
      </c>
      <c r="C1090" t="s">
        <v>7708</v>
      </c>
      <c r="D1090" t="s">
        <v>7709</v>
      </c>
      <c r="E1090" t="s">
        <v>7710</v>
      </c>
      <c r="F1090">
        <v>12</v>
      </c>
      <c r="G1090">
        <v>1120</v>
      </c>
      <c r="H1090">
        <v>0</v>
      </c>
      <c r="I1090" s="165">
        <v>13440</v>
      </c>
      <c r="J1090" t="s">
        <v>7842</v>
      </c>
      <c r="K1090">
        <v>1</v>
      </c>
      <c r="L1090">
        <v>126</v>
      </c>
      <c r="M1090" t="s">
        <v>7744</v>
      </c>
      <c r="N1090" t="s">
        <v>7745</v>
      </c>
      <c r="O1090" t="s">
        <v>7697</v>
      </c>
      <c r="P1090" t="s">
        <v>7698</v>
      </c>
      <c r="Q1090" t="s">
        <v>7843</v>
      </c>
      <c r="R1090">
        <v>908</v>
      </c>
      <c r="S1090" t="s">
        <v>9296</v>
      </c>
      <c r="T1090" t="s">
        <v>7715</v>
      </c>
      <c r="U1090">
        <v>1</v>
      </c>
      <c r="V1090">
        <v>12</v>
      </c>
      <c r="W1090" t="s">
        <v>7702</v>
      </c>
      <c r="X1090" t="s">
        <v>1277</v>
      </c>
      <c r="Y1090" t="s">
        <v>7703</v>
      </c>
      <c r="Z1090" t="s">
        <v>9770</v>
      </c>
      <c r="AA1090" t="s">
        <v>7845</v>
      </c>
      <c r="AB1090" t="s">
        <v>9771</v>
      </c>
    </row>
    <row r="1091" spans="1:28">
      <c r="A1091" s="241">
        <v>45967</v>
      </c>
      <c r="B1091" t="s">
        <v>9772</v>
      </c>
      <c r="C1091" t="s">
        <v>8493</v>
      </c>
      <c r="D1091" t="s">
        <v>8494</v>
      </c>
      <c r="E1091" t="s">
        <v>8495</v>
      </c>
      <c r="F1091">
        <v>3</v>
      </c>
      <c r="G1091">
        <v>3180</v>
      </c>
      <c r="H1091">
        <v>0</v>
      </c>
      <c r="I1091" s="165">
        <v>9540</v>
      </c>
      <c r="J1091" t="s">
        <v>7743</v>
      </c>
      <c r="K1091">
        <v>1</v>
      </c>
      <c r="L1091">
        <v>2</v>
      </c>
      <c r="M1091" t="s">
        <v>8054</v>
      </c>
      <c r="N1091" t="s">
        <v>7745</v>
      </c>
      <c r="O1091" t="s">
        <v>7697</v>
      </c>
      <c r="P1091" t="s">
        <v>7698</v>
      </c>
      <c r="Q1091" t="s">
        <v>8055</v>
      </c>
      <c r="R1091">
        <v>945</v>
      </c>
      <c r="S1091" t="s">
        <v>9296</v>
      </c>
      <c r="T1091" t="s">
        <v>7715</v>
      </c>
      <c r="U1091">
        <v>1</v>
      </c>
      <c r="V1091">
        <v>3</v>
      </c>
      <c r="W1091" t="s">
        <v>7702</v>
      </c>
      <c r="X1091" t="s">
        <v>9773</v>
      </c>
      <c r="Y1091" t="s">
        <v>7703</v>
      </c>
      <c r="Z1091" t="s">
        <v>9774</v>
      </c>
      <c r="AA1091" t="s">
        <v>8058</v>
      </c>
      <c r="AB1091" t="s">
        <v>9775</v>
      </c>
    </row>
    <row r="1092" spans="1:28">
      <c r="A1092" s="241">
        <v>45967</v>
      </c>
      <c r="B1092" t="s">
        <v>9772</v>
      </c>
      <c r="C1092" t="s">
        <v>8079</v>
      </c>
      <c r="D1092" t="s">
        <v>8080</v>
      </c>
      <c r="E1092" t="s">
        <v>8081</v>
      </c>
      <c r="F1092">
        <v>3</v>
      </c>
      <c r="G1092">
        <v>3180</v>
      </c>
      <c r="H1092">
        <v>0</v>
      </c>
      <c r="I1092" s="165">
        <v>9540</v>
      </c>
      <c r="J1092" t="s">
        <v>7743</v>
      </c>
      <c r="K1092">
        <v>1</v>
      </c>
      <c r="L1092">
        <v>2</v>
      </c>
      <c r="M1092" t="s">
        <v>8054</v>
      </c>
      <c r="N1092" t="s">
        <v>7745</v>
      </c>
      <c r="O1092" t="s">
        <v>7697</v>
      </c>
      <c r="P1092" t="s">
        <v>7698</v>
      </c>
      <c r="Q1092" t="s">
        <v>8055</v>
      </c>
      <c r="R1092">
        <v>945</v>
      </c>
      <c r="S1092" t="s">
        <v>9296</v>
      </c>
      <c r="T1092" t="s">
        <v>7715</v>
      </c>
      <c r="U1092">
        <v>1</v>
      </c>
      <c r="V1092">
        <v>3</v>
      </c>
      <c r="W1092" t="s">
        <v>7702</v>
      </c>
      <c r="X1092" t="s">
        <v>9773</v>
      </c>
      <c r="Y1092" t="s">
        <v>7703</v>
      </c>
      <c r="Z1092" t="s">
        <v>9774</v>
      </c>
      <c r="AA1092" t="s">
        <v>8058</v>
      </c>
      <c r="AB1092" t="s">
        <v>9775</v>
      </c>
    </row>
    <row r="1093" spans="1:28">
      <c r="A1093" s="241">
        <v>45967</v>
      </c>
      <c r="B1093" t="s">
        <v>9776</v>
      </c>
      <c r="C1093" t="s">
        <v>7832</v>
      </c>
      <c r="D1093" t="s">
        <v>7833</v>
      </c>
      <c r="E1093" t="s">
        <v>7834</v>
      </c>
      <c r="F1093">
        <v>1</v>
      </c>
      <c r="G1093">
        <v>12500</v>
      </c>
      <c r="H1093">
        <v>375</v>
      </c>
      <c r="I1093" s="165">
        <v>12125</v>
      </c>
      <c r="J1093" t="s">
        <v>7743</v>
      </c>
      <c r="K1093">
        <v>1</v>
      </c>
      <c r="L1093">
        <v>126</v>
      </c>
      <c r="M1093" t="s">
        <v>7744</v>
      </c>
      <c r="N1093" t="s">
        <v>7745</v>
      </c>
      <c r="O1093" t="s">
        <v>7697</v>
      </c>
      <c r="P1093" t="s">
        <v>7698</v>
      </c>
      <c r="Q1093" t="s">
        <v>8006</v>
      </c>
      <c r="R1093">
        <v>946</v>
      </c>
      <c r="S1093" t="s">
        <v>9296</v>
      </c>
      <c r="T1093" t="s">
        <v>7726</v>
      </c>
      <c r="U1093">
        <v>1</v>
      </c>
      <c r="V1093">
        <v>1</v>
      </c>
      <c r="W1093" t="s">
        <v>7702</v>
      </c>
      <c r="X1093" t="s">
        <v>1333</v>
      </c>
      <c r="Y1093" t="s">
        <v>7703</v>
      </c>
      <c r="Z1093" t="s">
        <v>9777</v>
      </c>
      <c r="AA1093" t="s">
        <v>8008</v>
      </c>
      <c r="AB1093" t="s">
        <v>9778</v>
      </c>
    </row>
    <row r="1094" spans="1:28">
      <c r="A1094" s="241">
        <v>45967</v>
      </c>
      <c r="B1094" t="s">
        <v>9776</v>
      </c>
      <c r="C1094" t="s">
        <v>8420</v>
      </c>
      <c r="D1094" t="s">
        <v>8421</v>
      </c>
      <c r="E1094" t="s">
        <v>8422</v>
      </c>
      <c r="F1094">
        <v>4</v>
      </c>
      <c r="G1094">
        <v>1440</v>
      </c>
      <c r="H1094">
        <v>0</v>
      </c>
      <c r="I1094" s="165">
        <v>5760</v>
      </c>
      <c r="J1094" t="s">
        <v>7743</v>
      </c>
      <c r="K1094">
        <v>1</v>
      </c>
      <c r="L1094">
        <v>126</v>
      </c>
      <c r="M1094" t="s">
        <v>7744</v>
      </c>
      <c r="N1094" t="s">
        <v>7745</v>
      </c>
      <c r="O1094" t="s">
        <v>7697</v>
      </c>
      <c r="P1094" t="s">
        <v>7698</v>
      </c>
      <c r="Q1094" t="s">
        <v>8006</v>
      </c>
      <c r="R1094">
        <v>946</v>
      </c>
      <c r="S1094" t="s">
        <v>9296</v>
      </c>
      <c r="T1094" t="s">
        <v>7715</v>
      </c>
      <c r="U1094">
        <v>1</v>
      </c>
      <c r="V1094">
        <v>4</v>
      </c>
      <c r="W1094" t="s">
        <v>7702</v>
      </c>
      <c r="X1094" t="s">
        <v>1333</v>
      </c>
      <c r="Y1094" t="s">
        <v>7703</v>
      </c>
      <c r="Z1094" t="s">
        <v>9777</v>
      </c>
      <c r="AA1094" t="s">
        <v>8008</v>
      </c>
      <c r="AB1094" t="s">
        <v>9778</v>
      </c>
    </row>
    <row r="1095" spans="1:28">
      <c r="A1095" s="241">
        <v>45967</v>
      </c>
      <c r="B1095" t="s">
        <v>9776</v>
      </c>
      <c r="C1095" t="s">
        <v>7979</v>
      </c>
      <c r="D1095" t="s">
        <v>7980</v>
      </c>
      <c r="E1095" t="s">
        <v>7981</v>
      </c>
      <c r="F1095">
        <v>2</v>
      </c>
      <c r="G1095">
        <v>2647.06</v>
      </c>
      <c r="H1095">
        <v>0</v>
      </c>
      <c r="I1095" s="165">
        <v>5294.12</v>
      </c>
      <c r="J1095" t="s">
        <v>7743</v>
      </c>
      <c r="K1095">
        <v>1</v>
      </c>
      <c r="L1095">
        <v>126</v>
      </c>
      <c r="M1095" t="s">
        <v>7744</v>
      </c>
      <c r="N1095" t="s">
        <v>7745</v>
      </c>
      <c r="O1095" t="s">
        <v>7697</v>
      </c>
      <c r="P1095" t="s">
        <v>7698</v>
      </c>
      <c r="Q1095" t="s">
        <v>8006</v>
      </c>
      <c r="R1095">
        <v>946</v>
      </c>
      <c r="S1095" t="s">
        <v>9296</v>
      </c>
      <c r="T1095" t="s">
        <v>7715</v>
      </c>
      <c r="U1095">
        <v>1</v>
      </c>
      <c r="V1095">
        <v>2</v>
      </c>
      <c r="W1095" t="s">
        <v>7702</v>
      </c>
      <c r="X1095" t="s">
        <v>1333</v>
      </c>
      <c r="Y1095" t="s">
        <v>7703</v>
      </c>
      <c r="Z1095" t="s">
        <v>9777</v>
      </c>
      <c r="AA1095" t="s">
        <v>8008</v>
      </c>
      <c r="AB1095" t="s">
        <v>9778</v>
      </c>
    </row>
    <row r="1096" spans="1:28">
      <c r="A1096" s="241">
        <v>45967</v>
      </c>
      <c r="B1096" t="s">
        <v>9779</v>
      </c>
      <c r="C1096" t="s">
        <v>8051</v>
      </c>
      <c r="D1096" t="s">
        <v>8052</v>
      </c>
      <c r="E1096" t="s">
        <v>8053</v>
      </c>
      <c r="F1096">
        <v>1</v>
      </c>
      <c r="G1096">
        <v>5940</v>
      </c>
      <c r="H1096">
        <v>0</v>
      </c>
      <c r="I1096" s="165">
        <v>5940</v>
      </c>
      <c r="J1096" t="s">
        <v>7743</v>
      </c>
      <c r="K1096">
        <v>1</v>
      </c>
      <c r="L1096">
        <v>126</v>
      </c>
      <c r="M1096" t="s">
        <v>7744</v>
      </c>
      <c r="N1096" t="s">
        <v>7745</v>
      </c>
      <c r="O1096" t="s">
        <v>7697</v>
      </c>
      <c r="P1096" t="s">
        <v>7698</v>
      </c>
      <c r="Q1096" t="s">
        <v>8006</v>
      </c>
      <c r="R1096">
        <v>946</v>
      </c>
      <c r="S1096" t="s">
        <v>9296</v>
      </c>
      <c r="T1096" t="s">
        <v>7701</v>
      </c>
      <c r="U1096">
        <v>1</v>
      </c>
      <c r="V1096">
        <v>1</v>
      </c>
      <c r="W1096" t="s">
        <v>7702</v>
      </c>
      <c r="X1096" t="s">
        <v>1248</v>
      </c>
      <c r="Y1096" t="s">
        <v>7703</v>
      </c>
      <c r="Z1096" t="s">
        <v>9780</v>
      </c>
      <c r="AA1096" t="s">
        <v>8008</v>
      </c>
      <c r="AB1096" t="s">
        <v>9781</v>
      </c>
    </row>
    <row r="1097" spans="1:28">
      <c r="A1097" s="241">
        <v>45967</v>
      </c>
      <c r="B1097" t="s">
        <v>9779</v>
      </c>
      <c r="C1097" t="s">
        <v>8079</v>
      </c>
      <c r="D1097" t="s">
        <v>8080</v>
      </c>
      <c r="E1097" t="s">
        <v>8081</v>
      </c>
      <c r="F1097">
        <v>2</v>
      </c>
      <c r="G1097">
        <v>3180</v>
      </c>
      <c r="H1097">
        <v>0</v>
      </c>
      <c r="I1097" s="165">
        <v>6360</v>
      </c>
      <c r="J1097" t="s">
        <v>7743</v>
      </c>
      <c r="K1097">
        <v>1</v>
      </c>
      <c r="L1097">
        <v>126</v>
      </c>
      <c r="M1097" t="s">
        <v>7744</v>
      </c>
      <c r="N1097" t="s">
        <v>7745</v>
      </c>
      <c r="O1097" t="s">
        <v>7697</v>
      </c>
      <c r="P1097" t="s">
        <v>7698</v>
      </c>
      <c r="Q1097" t="s">
        <v>8006</v>
      </c>
      <c r="R1097">
        <v>946</v>
      </c>
      <c r="S1097" t="s">
        <v>9296</v>
      </c>
      <c r="T1097" t="s">
        <v>7715</v>
      </c>
      <c r="U1097">
        <v>1</v>
      </c>
      <c r="V1097">
        <v>2</v>
      </c>
      <c r="W1097" t="s">
        <v>7702</v>
      </c>
      <c r="X1097" t="s">
        <v>1248</v>
      </c>
      <c r="Y1097" t="s">
        <v>7703</v>
      </c>
      <c r="Z1097" t="s">
        <v>9780</v>
      </c>
      <c r="AA1097" t="s">
        <v>8008</v>
      </c>
      <c r="AB1097" t="s">
        <v>9781</v>
      </c>
    </row>
    <row r="1098" spans="1:28">
      <c r="A1098" s="241">
        <v>45967</v>
      </c>
      <c r="B1098" t="s">
        <v>9782</v>
      </c>
      <c r="C1098" t="s">
        <v>7733</v>
      </c>
      <c r="D1098" t="s">
        <v>7734</v>
      </c>
      <c r="E1098" t="s">
        <v>7735</v>
      </c>
      <c r="F1098">
        <v>6</v>
      </c>
      <c r="G1098">
        <v>1344.54</v>
      </c>
      <c r="H1098">
        <v>0</v>
      </c>
      <c r="I1098" s="165">
        <v>8067.24</v>
      </c>
      <c r="J1098" t="s">
        <v>8213</v>
      </c>
      <c r="K1098">
        <v>1</v>
      </c>
      <c r="L1098">
        <v>9</v>
      </c>
      <c r="M1098" t="s">
        <v>8684</v>
      </c>
      <c r="N1098" t="s">
        <v>7696</v>
      </c>
      <c r="O1098" t="s">
        <v>7697</v>
      </c>
      <c r="P1098" t="s">
        <v>7698</v>
      </c>
      <c r="Q1098" t="s">
        <v>8685</v>
      </c>
      <c r="R1098">
        <v>714</v>
      </c>
      <c r="S1098" t="s">
        <v>9296</v>
      </c>
      <c r="T1098" t="s">
        <v>7701</v>
      </c>
      <c r="U1098">
        <v>1</v>
      </c>
      <c r="V1098">
        <v>6</v>
      </c>
      <c r="W1098" t="s">
        <v>7702</v>
      </c>
      <c r="X1098" t="s">
        <v>9783</v>
      </c>
      <c r="Y1098" t="s">
        <v>7703</v>
      </c>
      <c r="Z1098" t="s">
        <v>9784</v>
      </c>
      <c r="AA1098" t="s">
        <v>8688</v>
      </c>
      <c r="AB1098" t="s">
        <v>9785</v>
      </c>
    </row>
    <row r="1099" spans="1:28">
      <c r="A1099" s="241">
        <v>45967</v>
      </c>
      <c r="B1099" t="s">
        <v>9782</v>
      </c>
      <c r="C1099" t="s">
        <v>7787</v>
      </c>
      <c r="D1099" t="s">
        <v>7788</v>
      </c>
      <c r="E1099" t="s">
        <v>7789</v>
      </c>
      <c r="F1099">
        <v>3</v>
      </c>
      <c r="G1099">
        <v>3025.21</v>
      </c>
      <c r="H1099">
        <v>0</v>
      </c>
      <c r="I1099" s="165">
        <v>9075.6299999999992</v>
      </c>
      <c r="J1099" t="s">
        <v>8213</v>
      </c>
      <c r="K1099">
        <v>1</v>
      </c>
      <c r="L1099">
        <v>9</v>
      </c>
      <c r="M1099" t="s">
        <v>8684</v>
      </c>
      <c r="N1099" t="s">
        <v>7696</v>
      </c>
      <c r="O1099" t="s">
        <v>7697</v>
      </c>
      <c r="P1099" t="s">
        <v>7698</v>
      </c>
      <c r="Q1099" t="s">
        <v>8685</v>
      </c>
      <c r="R1099">
        <v>714</v>
      </c>
      <c r="S1099" t="s">
        <v>9296</v>
      </c>
      <c r="T1099" t="s">
        <v>7715</v>
      </c>
      <c r="U1099">
        <v>1</v>
      </c>
      <c r="V1099">
        <v>3</v>
      </c>
      <c r="W1099" t="s">
        <v>7702</v>
      </c>
      <c r="X1099" t="s">
        <v>9783</v>
      </c>
      <c r="Y1099" t="s">
        <v>7703</v>
      </c>
      <c r="Z1099" t="s">
        <v>9784</v>
      </c>
      <c r="AA1099" t="s">
        <v>8688</v>
      </c>
      <c r="AB1099" t="s">
        <v>9785</v>
      </c>
    </row>
    <row r="1100" spans="1:28">
      <c r="A1100" s="241">
        <v>45967</v>
      </c>
      <c r="B1100" t="s">
        <v>9786</v>
      </c>
      <c r="C1100" t="s">
        <v>7750</v>
      </c>
      <c r="D1100" t="s">
        <v>7751</v>
      </c>
      <c r="E1100" t="s">
        <v>7752</v>
      </c>
      <c r="F1100">
        <v>2</v>
      </c>
      <c r="G1100">
        <v>12000</v>
      </c>
      <c r="H1100">
        <v>0</v>
      </c>
      <c r="I1100" s="165">
        <v>24000</v>
      </c>
      <c r="J1100" t="s">
        <v>7743</v>
      </c>
      <c r="K1100">
        <v>1</v>
      </c>
      <c r="L1100">
        <v>126</v>
      </c>
      <c r="M1100" t="s">
        <v>7744</v>
      </c>
      <c r="N1100" t="s">
        <v>7745</v>
      </c>
      <c r="O1100" t="s">
        <v>7697</v>
      </c>
      <c r="P1100" t="s">
        <v>7698</v>
      </c>
      <c r="Q1100" t="s">
        <v>7746</v>
      </c>
      <c r="R1100">
        <v>938</v>
      </c>
      <c r="S1100" t="s">
        <v>9296</v>
      </c>
      <c r="T1100" t="s">
        <v>7715</v>
      </c>
      <c r="U1100">
        <v>1</v>
      </c>
      <c r="V1100">
        <v>2</v>
      </c>
      <c r="W1100" t="s">
        <v>7702</v>
      </c>
      <c r="X1100" t="s">
        <v>877</v>
      </c>
      <c r="Y1100" t="s">
        <v>7703</v>
      </c>
      <c r="Z1100" t="s">
        <v>9787</v>
      </c>
      <c r="AA1100" t="s">
        <v>7748</v>
      </c>
      <c r="AB1100" t="s">
        <v>9788</v>
      </c>
    </row>
    <row r="1101" spans="1:28">
      <c r="A1101" s="241">
        <v>45967</v>
      </c>
      <c r="B1101" t="s">
        <v>9789</v>
      </c>
      <c r="C1101" t="s">
        <v>8051</v>
      </c>
      <c r="D1101" t="s">
        <v>8052</v>
      </c>
      <c r="E1101" t="s">
        <v>8053</v>
      </c>
      <c r="F1101">
        <v>2</v>
      </c>
      <c r="G1101">
        <v>5940</v>
      </c>
      <c r="H1101">
        <v>0</v>
      </c>
      <c r="I1101" s="165">
        <v>11880</v>
      </c>
      <c r="J1101" t="s">
        <v>7851</v>
      </c>
      <c r="K1101">
        <v>1</v>
      </c>
      <c r="L1101">
        <v>2</v>
      </c>
      <c r="M1101" t="s">
        <v>8054</v>
      </c>
      <c r="N1101" t="s">
        <v>7745</v>
      </c>
      <c r="O1101" t="s">
        <v>7697</v>
      </c>
      <c r="P1101" t="s">
        <v>7698</v>
      </c>
      <c r="Q1101" t="s">
        <v>8694</v>
      </c>
      <c r="R1101">
        <v>933</v>
      </c>
      <c r="S1101" t="s">
        <v>9296</v>
      </c>
      <c r="T1101" t="s">
        <v>7701</v>
      </c>
      <c r="U1101">
        <v>1</v>
      </c>
      <c r="V1101">
        <v>2</v>
      </c>
      <c r="W1101" t="s">
        <v>7702</v>
      </c>
      <c r="X1101" t="s">
        <v>1292</v>
      </c>
      <c r="Y1101" t="s">
        <v>7703</v>
      </c>
      <c r="Z1101" t="s">
        <v>9742</v>
      </c>
      <c r="AA1101" t="s">
        <v>8696</v>
      </c>
      <c r="AB1101" t="s">
        <v>9743</v>
      </c>
    </row>
    <row r="1102" spans="1:28">
      <c r="A1102" s="241">
        <v>45967</v>
      </c>
      <c r="B1102" t="s">
        <v>9789</v>
      </c>
      <c r="C1102" t="s">
        <v>7691</v>
      </c>
      <c r="D1102" t="s">
        <v>7692</v>
      </c>
      <c r="E1102" t="s">
        <v>7693</v>
      </c>
      <c r="F1102">
        <v>2</v>
      </c>
      <c r="G1102">
        <v>4327.7299999999996</v>
      </c>
      <c r="H1102">
        <v>0</v>
      </c>
      <c r="I1102" s="165">
        <v>8655.4599999999991</v>
      </c>
      <c r="J1102" t="s">
        <v>7851</v>
      </c>
      <c r="K1102">
        <v>1</v>
      </c>
      <c r="L1102">
        <v>2</v>
      </c>
      <c r="M1102" t="s">
        <v>8054</v>
      </c>
      <c r="N1102" t="s">
        <v>7745</v>
      </c>
      <c r="O1102" t="s">
        <v>7697</v>
      </c>
      <c r="P1102" t="s">
        <v>7698</v>
      </c>
      <c r="Q1102" t="s">
        <v>8694</v>
      </c>
      <c r="R1102">
        <v>933</v>
      </c>
      <c r="S1102" t="s">
        <v>9296</v>
      </c>
      <c r="T1102" t="s">
        <v>7701</v>
      </c>
      <c r="U1102">
        <v>1</v>
      </c>
      <c r="V1102">
        <v>2</v>
      </c>
      <c r="W1102" t="s">
        <v>7702</v>
      </c>
      <c r="X1102" t="s">
        <v>1292</v>
      </c>
      <c r="Y1102" t="s">
        <v>7703</v>
      </c>
      <c r="Z1102" t="s">
        <v>9742</v>
      </c>
      <c r="AA1102" t="s">
        <v>8696</v>
      </c>
      <c r="AB1102" t="s">
        <v>9743</v>
      </c>
    </row>
    <row r="1103" spans="1:28">
      <c r="A1103" s="241">
        <v>45967</v>
      </c>
      <c r="B1103" t="s">
        <v>9790</v>
      </c>
      <c r="C1103" t="s">
        <v>7720</v>
      </c>
      <c r="D1103" t="s">
        <v>7721</v>
      </c>
      <c r="E1103" t="s">
        <v>7722</v>
      </c>
      <c r="F1103">
        <v>1</v>
      </c>
      <c r="G1103">
        <v>11900</v>
      </c>
      <c r="H1103">
        <v>0</v>
      </c>
      <c r="I1103" s="165">
        <v>11900</v>
      </c>
      <c r="J1103" t="s">
        <v>7757</v>
      </c>
      <c r="K1103">
        <v>1</v>
      </c>
      <c r="L1103">
        <v>1</v>
      </c>
      <c r="M1103" t="s">
        <v>7767</v>
      </c>
      <c r="N1103" t="s">
        <v>7713</v>
      </c>
      <c r="O1103" t="s">
        <v>7697</v>
      </c>
      <c r="P1103" t="s">
        <v>7698</v>
      </c>
      <c r="Q1103" t="s">
        <v>8549</v>
      </c>
      <c r="R1103">
        <v>110</v>
      </c>
      <c r="S1103" t="s">
        <v>9296</v>
      </c>
      <c r="T1103" t="s">
        <v>7726</v>
      </c>
      <c r="U1103">
        <v>1</v>
      </c>
      <c r="V1103">
        <v>1</v>
      </c>
      <c r="W1103" t="s">
        <v>7702</v>
      </c>
      <c r="X1103" t="s">
        <v>9791</v>
      </c>
      <c r="Y1103" t="s">
        <v>7703</v>
      </c>
      <c r="Z1103" t="s">
        <v>9792</v>
      </c>
      <c r="AA1103" t="s">
        <v>8552</v>
      </c>
      <c r="AB1103" t="s">
        <v>9793</v>
      </c>
    </row>
    <row r="1104" spans="1:28">
      <c r="A1104" s="241">
        <v>45967</v>
      </c>
      <c r="B1104" t="s">
        <v>9794</v>
      </c>
      <c r="C1104" t="s">
        <v>8449</v>
      </c>
      <c r="D1104" t="s">
        <v>8450</v>
      </c>
      <c r="E1104" t="s">
        <v>8451</v>
      </c>
      <c r="F1104">
        <v>1</v>
      </c>
      <c r="G1104">
        <v>7650</v>
      </c>
      <c r="H1104">
        <v>0</v>
      </c>
      <c r="I1104" s="165">
        <v>7650</v>
      </c>
      <c r="J1104" t="s">
        <v>7743</v>
      </c>
      <c r="K1104">
        <v>1</v>
      </c>
      <c r="L1104">
        <v>2</v>
      </c>
      <c r="M1104" t="s">
        <v>8054</v>
      </c>
      <c r="N1104" t="s">
        <v>7745</v>
      </c>
      <c r="O1104" t="s">
        <v>7697</v>
      </c>
      <c r="P1104" t="s">
        <v>7698</v>
      </c>
      <c r="Q1104" t="s">
        <v>8055</v>
      </c>
      <c r="R1104">
        <v>945</v>
      </c>
      <c r="S1104" t="s">
        <v>9296</v>
      </c>
      <c r="T1104" t="s">
        <v>7726</v>
      </c>
      <c r="U1104">
        <v>1</v>
      </c>
      <c r="V1104">
        <v>1</v>
      </c>
      <c r="W1104" t="s">
        <v>7702</v>
      </c>
      <c r="X1104" t="s">
        <v>9795</v>
      </c>
      <c r="Y1104" t="s">
        <v>7703</v>
      </c>
      <c r="Z1104" t="s">
        <v>9796</v>
      </c>
      <c r="AA1104" t="s">
        <v>8058</v>
      </c>
      <c r="AB1104" t="s">
        <v>9795</v>
      </c>
    </row>
    <row r="1105" spans="1:28">
      <c r="A1105" s="241">
        <v>45967</v>
      </c>
      <c r="B1105" t="s">
        <v>9797</v>
      </c>
      <c r="C1105" t="s">
        <v>7848</v>
      </c>
      <c r="D1105" t="s">
        <v>7849</v>
      </c>
      <c r="E1105" t="s">
        <v>7850</v>
      </c>
      <c r="F1105">
        <v>12</v>
      </c>
      <c r="G1105">
        <v>1260.5</v>
      </c>
      <c r="H1105">
        <v>0</v>
      </c>
      <c r="I1105" s="165">
        <v>15126</v>
      </c>
      <c r="J1105" t="s">
        <v>7743</v>
      </c>
      <c r="K1105">
        <v>1</v>
      </c>
      <c r="L1105">
        <v>126</v>
      </c>
      <c r="M1105" t="s">
        <v>7744</v>
      </c>
      <c r="N1105" t="s">
        <v>7745</v>
      </c>
      <c r="O1105" t="s">
        <v>7697</v>
      </c>
      <c r="P1105" t="s">
        <v>7698</v>
      </c>
      <c r="Q1105" t="s">
        <v>8006</v>
      </c>
      <c r="R1105">
        <v>946</v>
      </c>
      <c r="S1105" t="s">
        <v>9296</v>
      </c>
      <c r="T1105" t="s">
        <v>7701</v>
      </c>
      <c r="U1105">
        <v>1</v>
      </c>
      <c r="V1105">
        <v>12</v>
      </c>
      <c r="W1105" t="s">
        <v>7702</v>
      </c>
      <c r="X1105" t="s">
        <v>1290</v>
      </c>
      <c r="Y1105" t="s">
        <v>7703</v>
      </c>
      <c r="Z1105" t="s">
        <v>9798</v>
      </c>
      <c r="AA1105" t="s">
        <v>8008</v>
      </c>
      <c r="AB1105" t="s">
        <v>1290</v>
      </c>
    </row>
    <row r="1106" spans="1:28">
      <c r="A1106" s="241">
        <v>45967</v>
      </c>
      <c r="B1106" t="s">
        <v>9799</v>
      </c>
      <c r="C1106" t="s">
        <v>8193</v>
      </c>
      <c r="D1106" t="s">
        <v>8194</v>
      </c>
      <c r="E1106" t="s">
        <v>8195</v>
      </c>
      <c r="F1106">
        <v>4</v>
      </c>
      <c r="G1106">
        <v>3000</v>
      </c>
      <c r="H1106">
        <v>0</v>
      </c>
      <c r="I1106" s="165">
        <v>12000</v>
      </c>
      <c r="J1106" t="s">
        <v>7842</v>
      </c>
      <c r="K1106">
        <v>1</v>
      </c>
      <c r="L1106">
        <v>126</v>
      </c>
      <c r="M1106" t="s">
        <v>7744</v>
      </c>
      <c r="N1106" t="s">
        <v>7745</v>
      </c>
      <c r="O1106" t="s">
        <v>7697</v>
      </c>
      <c r="P1106" t="s">
        <v>7698</v>
      </c>
      <c r="Q1106" t="s">
        <v>8467</v>
      </c>
      <c r="R1106">
        <v>921</v>
      </c>
      <c r="S1106" t="s">
        <v>9296</v>
      </c>
      <c r="T1106" t="s">
        <v>7726</v>
      </c>
      <c r="U1106">
        <v>1</v>
      </c>
      <c r="V1106">
        <v>4</v>
      </c>
      <c r="W1106" t="s">
        <v>7702</v>
      </c>
      <c r="X1106" t="s">
        <v>954</v>
      </c>
      <c r="Y1106" t="s">
        <v>7703</v>
      </c>
      <c r="Z1106" t="s">
        <v>9800</v>
      </c>
      <c r="AA1106" t="s">
        <v>8470</v>
      </c>
      <c r="AB1106" t="s">
        <v>9801</v>
      </c>
    </row>
    <row r="1107" spans="1:28">
      <c r="A1107" s="241">
        <v>45967</v>
      </c>
      <c r="B1107" t="s">
        <v>9799</v>
      </c>
      <c r="C1107" t="s">
        <v>8247</v>
      </c>
      <c r="D1107" t="s">
        <v>8248</v>
      </c>
      <c r="E1107" t="s">
        <v>8249</v>
      </c>
      <c r="F1107">
        <v>12</v>
      </c>
      <c r="G1107">
        <v>672.27</v>
      </c>
      <c r="H1107">
        <v>0</v>
      </c>
      <c r="I1107" s="165">
        <v>8067.24</v>
      </c>
      <c r="J1107" t="s">
        <v>7842</v>
      </c>
      <c r="K1107">
        <v>1</v>
      </c>
      <c r="L1107">
        <v>126</v>
      </c>
      <c r="M1107" t="s">
        <v>7744</v>
      </c>
      <c r="N1107" t="s">
        <v>7745</v>
      </c>
      <c r="O1107" t="s">
        <v>7697</v>
      </c>
      <c r="P1107" t="s">
        <v>7698</v>
      </c>
      <c r="Q1107" t="s">
        <v>8467</v>
      </c>
      <c r="R1107">
        <v>921</v>
      </c>
      <c r="S1107" t="s">
        <v>9296</v>
      </c>
      <c r="T1107" t="s">
        <v>7701</v>
      </c>
      <c r="U1107">
        <v>1</v>
      </c>
      <c r="V1107">
        <v>12</v>
      </c>
      <c r="W1107" t="s">
        <v>7702</v>
      </c>
      <c r="X1107" t="s">
        <v>954</v>
      </c>
      <c r="Y1107" t="s">
        <v>7703</v>
      </c>
      <c r="Z1107" t="s">
        <v>9800</v>
      </c>
      <c r="AA1107" t="s">
        <v>8470</v>
      </c>
      <c r="AB1107" t="s">
        <v>9801</v>
      </c>
    </row>
    <row r="1108" spans="1:28">
      <c r="A1108" s="241">
        <v>45967</v>
      </c>
      <c r="B1108" t="s">
        <v>9802</v>
      </c>
      <c r="C1108" t="s">
        <v>8160</v>
      </c>
      <c r="D1108" t="s">
        <v>8161</v>
      </c>
      <c r="E1108" t="s">
        <v>8162</v>
      </c>
      <c r="F1108">
        <v>1</v>
      </c>
      <c r="G1108">
        <v>2541.83</v>
      </c>
      <c r="H1108">
        <v>0</v>
      </c>
      <c r="I1108" s="165">
        <v>2541.83</v>
      </c>
      <c r="J1108" t="s">
        <v>7842</v>
      </c>
      <c r="K1108">
        <v>1</v>
      </c>
      <c r="L1108">
        <v>126</v>
      </c>
      <c r="M1108" t="s">
        <v>7744</v>
      </c>
      <c r="N1108" t="s">
        <v>7745</v>
      </c>
      <c r="O1108" t="s">
        <v>7697</v>
      </c>
      <c r="P1108" t="s">
        <v>7698</v>
      </c>
      <c r="Q1108" t="s">
        <v>8467</v>
      </c>
      <c r="R1108">
        <v>921</v>
      </c>
      <c r="S1108" t="s">
        <v>9296</v>
      </c>
      <c r="T1108" t="s">
        <v>7715</v>
      </c>
      <c r="U1108">
        <v>1</v>
      </c>
      <c r="V1108">
        <v>1</v>
      </c>
      <c r="W1108" t="s">
        <v>7702</v>
      </c>
      <c r="X1108" t="s">
        <v>980</v>
      </c>
      <c r="Y1108" t="s">
        <v>7703</v>
      </c>
      <c r="Z1108" t="s">
        <v>9803</v>
      </c>
      <c r="AA1108" t="s">
        <v>8470</v>
      </c>
      <c r="AB1108" t="s">
        <v>9804</v>
      </c>
    </row>
    <row r="1109" spans="1:28">
      <c r="A1109" s="241">
        <v>45967</v>
      </c>
      <c r="B1109" t="s">
        <v>9805</v>
      </c>
      <c r="C1109" t="s">
        <v>7730</v>
      </c>
      <c r="D1109" t="s">
        <v>7731</v>
      </c>
      <c r="E1109" t="s">
        <v>7732</v>
      </c>
      <c r="F1109">
        <v>1</v>
      </c>
      <c r="G1109">
        <v>8991.6</v>
      </c>
      <c r="H1109">
        <v>449.58</v>
      </c>
      <c r="I1109" s="165">
        <v>8542.02</v>
      </c>
      <c r="J1109" t="s">
        <v>7842</v>
      </c>
      <c r="K1109">
        <v>1</v>
      </c>
      <c r="L1109">
        <v>126</v>
      </c>
      <c r="M1109" t="s">
        <v>7744</v>
      </c>
      <c r="N1109" t="s">
        <v>7745</v>
      </c>
      <c r="O1109" t="s">
        <v>7697</v>
      </c>
      <c r="P1109" t="s">
        <v>7698</v>
      </c>
      <c r="Q1109" t="s">
        <v>8467</v>
      </c>
      <c r="R1109">
        <v>921</v>
      </c>
      <c r="S1109" t="s">
        <v>9296</v>
      </c>
      <c r="T1109" t="s">
        <v>7715</v>
      </c>
      <c r="U1109">
        <v>1</v>
      </c>
      <c r="V1109">
        <v>1</v>
      </c>
      <c r="W1109" t="s">
        <v>7702</v>
      </c>
      <c r="X1109" t="s">
        <v>1246</v>
      </c>
      <c r="Y1109" t="s">
        <v>7703</v>
      </c>
      <c r="Z1109" t="s">
        <v>9806</v>
      </c>
      <c r="AA1109" t="s">
        <v>8470</v>
      </c>
      <c r="AB1109" t="s">
        <v>9807</v>
      </c>
    </row>
    <row r="1110" spans="1:28">
      <c r="A1110" s="241">
        <v>45967</v>
      </c>
      <c r="B1110" t="s">
        <v>9805</v>
      </c>
      <c r="C1110" t="s">
        <v>8415</v>
      </c>
      <c r="D1110" t="s">
        <v>8416</v>
      </c>
      <c r="E1110" t="s">
        <v>8417</v>
      </c>
      <c r="F1110">
        <v>1</v>
      </c>
      <c r="G1110">
        <v>2700</v>
      </c>
      <c r="H1110">
        <v>0</v>
      </c>
      <c r="I1110" s="165">
        <v>2700</v>
      </c>
      <c r="J1110" t="s">
        <v>7842</v>
      </c>
      <c r="K1110">
        <v>1</v>
      </c>
      <c r="L1110">
        <v>126</v>
      </c>
      <c r="M1110" t="s">
        <v>7744</v>
      </c>
      <c r="N1110" t="s">
        <v>7745</v>
      </c>
      <c r="O1110" t="s">
        <v>7697</v>
      </c>
      <c r="P1110" t="s">
        <v>7698</v>
      </c>
      <c r="Q1110" t="s">
        <v>8467</v>
      </c>
      <c r="R1110">
        <v>921</v>
      </c>
      <c r="S1110" t="s">
        <v>9296</v>
      </c>
      <c r="T1110" t="s">
        <v>7715</v>
      </c>
      <c r="U1110">
        <v>1</v>
      </c>
      <c r="V1110">
        <v>1</v>
      </c>
      <c r="W1110" t="s">
        <v>7702</v>
      </c>
      <c r="X1110" t="s">
        <v>1246</v>
      </c>
      <c r="Y1110" t="s">
        <v>7703</v>
      </c>
      <c r="Z1110" t="s">
        <v>9806</v>
      </c>
      <c r="AA1110" t="s">
        <v>8470</v>
      </c>
      <c r="AB1110" t="s">
        <v>9807</v>
      </c>
    </row>
    <row r="1111" spans="1:28">
      <c r="A1111" s="241">
        <v>45967</v>
      </c>
      <c r="B1111" t="s">
        <v>9805</v>
      </c>
      <c r="C1111" t="s">
        <v>8239</v>
      </c>
      <c r="D1111" t="s">
        <v>8240</v>
      </c>
      <c r="E1111" t="s">
        <v>8241</v>
      </c>
      <c r="F1111">
        <v>1</v>
      </c>
      <c r="G1111">
        <v>1180</v>
      </c>
      <c r="H1111">
        <v>0</v>
      </c>
      <c r="I1111" s="165">
        <v>1180</v>
      </c>
      <c r="J1111" t="s">
        <v>7842</v>
      </c>
      <c r="K1111">
        <v>1</v>
      </c>
      <c r="L1111">
        <v>126</v>
      </c>
      <c r="M1111" t="s">
        <v>7744</v>
      </c>
      <c r="N1111" t="s">
        <v>7745</v>
      </c>
      <c r="O1111" t="s">
        <v>7697</v>
      </c>
      <c r="P1111" t="s">
        <v>7698</v>
      </c>
      <c r="Q1111" t="s">
        <v>8467</v>
      </c>
      <c r="R1111">
        <v>921</v>
      </c>
      <c r="S1111" t="s">
        <v>9296</v>
      </c>
      <c r="T1111" t="s">
        <v>7715</v>
      </c>
      <c r="U1111">
        <v>6</v>
      </c>
      <c r="V1111">
        <v>6</v>
      </c>
      <c r="W1111" t="s">
        <v>7702</v>
      </c>
      <c r="X1111" t="s">
        <v>1246</v>
      </c>
      <c r="Y1111" t="s">
        <v>7703</v>
      </c>
      <c r="Z1111" t="s">
        <v>9806</v>
      </c>
      <c r="AA1111" t="s">
        <v>8470</v>
      </c>
      <c r="AB1111" t="s">
        <v>9807</v>
      </c>
    </row>
    <row r="1112" spans="1:28">
      <c r="A1112" s="241">
        <v>45967</v>
      </c>
      <c r="B1112" t="s">
        <v>9805</v>
      </c>
      <c r="C1112" t="s">
        <v>8505</v>
      </c>
      <c r="D1112" t="s">
        <v>8506</v>
      </c>
      <c r="E1112" t="s">
        <v>8507</v>
      </c>
      <c r="F1112">
        <v>1</v>
      </c>
      <c r="G1112">
        <v>3742</v>
      </c>
      <c r="H1112">
        <v>0</v>
      </c>
      <c r="I1112" s="165">
        <v>3742</v>
      </c>
      <c r="J1112" t="s">
        <v>7842</v>
      </c>
      <c r="K1112">
        <v>1</v>
      </c>
      <c r="L1112">
        <v>126</v>
      </c>
      <c r="M1112" t="s">
        <v>7744</v>
      </c>
      <c r="N1112" t="s">
        <v>7745</v>
      </c>
      <c r="O1112" t="s">
        <v>7697</v>
      </c>
      <c r="P1112" t="s">
        <v>7698</v>
      </c>
      <c r="Q1112" t="s">
        <v>8467</v>
      </c>
      <c r="R1112">
        <v>921</v>
      </c>
      <c r="S1112" t="s">
        <v>9296</v>
      </c>
      <c r="T1112" t="s">
        <v>7715</v>
      </c>
      <c r="U1112">
        <v>1</v>
      </c>
      <c r="V1112">
        <v>1</v>
      </c>
      <c r="W1112" t="s">
        <v>7702</v>
      </c>
      <c r="X1112" t="s">
        <v>1246</v>
      </c>
      <c r="Y1112" t="s">
        <v>7703</v>
      </c>
      <c r="Z1112" t="s">
        <v>9806</v>
      </c>
      <c r="AA1112" t="s">
        <v>8470</v>
      </c>
      <c r="AB1112" t="s">
        <v>9807</v>
      </c>
    </row>
    <row r="1113" spans="1:28">
      <c r="A1113" s="241">
        <v>45967</v>
      </c>
      <c r="B1113" t="s">
        <v>9808</v>
      </c>
      <c r="C1113" t="s">
        <v>8079</v>
      </c>
      <c r="D1113" t="s">
        <v>8080</v>
      </c>
      <c r="E1113" t="s">
        <v>8081</v>
      </c>
      <c r="F1113">
        <v>6</v>
      </c>
      <c r="G1113">
        <v>3180</v>
      </c>
      <c r="H1113">
        <v>0</v>
      </c>
      <c r="I1113" s="165">
        <v>19080</v>
      </c>
      <c r="J1113" t="s">
        <v>7842</v>
      </c>
      <c r="K1113">
        <v>1</v>
      </c>
      <c r="L1113">
        <v>126</v>
      </c>
      <c r="M1113" t="s">
        <v>7744</v>
      </c>
      <c r="N1113" t="s">
        <v>7745</v>
      </c>
      <c r="O1113" t="s">
        <v>7697</v>
      </c>
      <c r="P1113" t="s">
        <v>7698</v>
      </c>
      <c r="Q1113" t="s">
        <v>8467</v>
      </c>
      <c r="R1113">
        <v>921</v>
      </c>
      <c r="S1113" t="s">
        <v>9296</v>
      </c>
      <c r="T1113" t="s">
        <v>7715</v>
      </c>
      <c r="U1113">
        <v>1</v>
      </c>
      <c r="V1113">
        <v>6</v>
      </c>
      <c r="W1113" t="s">
        <v>7702</v>
      </c>
      <c r="X1113" t="s">
        <v>1331</v>
      </c>
      <c r="Y1113" t="s">
        <v>7703</v>
      </c>
      <c r="Z1113" t="s">
        <v>9809</v>
      </c>
      <c r="AA1113" t="s">
        <v>8470</v>
      </c>
      <c r="AB1113" t="s">
        <v>9810</v>
      </c>
    </row>
    <row r="1114" spans="1:28">
      <c r="A1114" s="241">
        <v>45967</v>
      </c>
      <c r="B1114" t="s">
        <v>9808</v>
      </c>
      <c r="C1114" t="s">
        <v>7763</v>
      </c>
      <c r="D1114" t="s">
        <v>7764</v>
      </c>
      <c r="E1114" t="s">
        <v>7765</v>
      </c>
      <c r="F1114">
        <v>1</v>
      </c>
      <c r="G1114">
        <v>9636</v>
      </c>
      <c r="H1114">
        <v>0</v>
      </c>
      <c r="I1114" s="165">
        <v>9636</v>
      </c>
      <c r="J1114" t="s">
        <v>7842</v>
      </c>
      <c r="K1114">
        <v>1</v>
      </c>
      <c r="L1114">
        <v>126</v>
      </c>
      <c r="M1114" t="s">
        <v>7744</v>
      </c>
      <c r="N1114" t="s">
        <v>7745</v>
      </c>
      <c r="O1114" t="s">
        <v>7697</v>
      </c>
      <c r="P1114" t="s">
        <v>7698</v>
      </c>
      <c r="Q1114" t="s">
        <v>8467</v>
      </c>
      <c r="R1114">
        <v>921</v>
      </c>
      <c r="S1114" t="s">
        <v>9296</v>
      </c>
      <c r="T1114" t="s">
        <v>7769</v>
      </c>
      <c r="U1114">
        <v>1</v>
      </c>
      <c r="V1114">
        <v>1</v>
      </c>
      <c r="W1114" t="s">
        <v>7702</v>
      </c>
      <c r="X1114" t="s">
        <v>1331</v>
      </c>
      <c r="Y1114" t="s">
        <v>7703</v>
      </c>
      <c r="Z1114" t="s">
        <v>9809</v>
      </c>
      <c r="AA1114" t="s">
        <v>8470</v>
      </c>
      <c r="AB1114" t="s">
        <v>9810</v>
      </c>
    </row>
    <row r="1115" spans="1:28">
      <c r="A1115" s="241">
        <v>45967</v>
      </c>
      <c r="B1115" t="s">
        <v>9808</v>
      </c>
      <c r="C1115" t="s">
        <v>8954</v>
      </c>
      <c r="D1115" t="s">
        <v>8955</v>
      </c>
      <c r="E1115" t="s">
        <v>8956</v>
      </c>
      <c r="F1115">
        <v>1</v>
      </c>
      <c r="G1115">
        <v>2615</v>
      </c>
      <c r="H1115">
        <v>0</v>
      </c>
      <c r="I1115" s="165">
        <v>2615</v>
      </c>
      <c r="J1115" t="s">
        <v>7842</v>
      </c>
      <c r="K1115">
        <v>1</v>
      </c>
      <c r="L1115">
        <v>126</v>
      </c>
      <c r="M1115" t="s">
        <v>7744</v>
      </c>
      <c r="N1115" t="s">
        <v>7745</v>
      </c>
      <c r="O1115" t="s">
        <v>7697</v>
      </c>
      <c r="P1115" t="s">
        <v>7698</v>
      </c>
      <c r="Q1115" t="s">
        <v>8467</v>
      </c>
      <c r="R1115">
        <v>921</v>
      </c>
      <c r="S1115" t="s">
        <v>9296</v>
      </c>
      <c r="T1115" t="s">
        <v>7715</v>
      </c>
      <c r="U1115">
        <v>1</v>
      </c>
      <c r="V1115">
        <v>1</v>
      </c>
      <c r="W1115" t="s">
        <v>7702</v>
      </c>
      <c r="X1115" t="s">
        <v>1331</v>
      </c>
      <c r="Y1115" t="s">
        <v>7703</v>
      </c>
      <c r="Z1115" t="s">
        <v>9809</v>
      </c>
      <c r="AA1115" t="s">
        <v>8470</v>
      </c>
      <c r="AB1115" t="s">
        <v>9810</v>
      </c>
    </row>
    <row r="1116" spans="1:28">
      <c r="A1116" s="241">
        <v>45967</v>
      </c>
      <c r="B1116" t="s">
        <v>9808</v>
      </c>
      <c r="C1116" t="s">
        <v>7750</v>
      </c>
      <c r="D1116" t="s">
        <v>7751</v>
      </c>
      <c r="E1116" t="s">
        <v>7752</v>
      </c>
      <c r="F1116">
        <v>1</v>
      </c>
      <c r="G1116">
        <v>12000</v>
      </c>
      <c r="H1116">
        <v>0</v>
      </c>
      <c r="I1116" s="165">
        <v>12000</v>
      </c>
      <c r="J1116" t="s">
        <v>7842</v>
      </c>
      <c r="K1116">
        <v>1</v>
      </c>
      <c r="L1116">
        <v>126</v>
      </c>
      <c r="M1116" t="s">
        <v>7744</v>
      </c>
      <c r="N1116" t="s">
        <v>7745</v>
      </c>
      <c r="O1116" t="s">
        <v>7697</v>
      </c>
      <c r="P1116" t="s">
        <v>7698</v>
      </c>
      <c r="Q1116" t="s">
        <v>8467</v>
      </c>
      <c r="R1116">
        <v>921</v>
      </c>
      <c r="S1116" t="s">
        <v>9296</v>
      </c>
      <c r="T1116" t="s">
        <v>7715</v>
      </c>
      <c r="U1116">
        <v>1</v>
      </c>
      <c r="V1116">
        <v>1</v>
      </c>
      <c r="W1116" t="s">
        <v>7702</v>
      </c>
      <c r="X1116" t="s">
        <v>1331</v>
      </c>
      <c r="Y1116" t="s">
        <v>7703</v>
      </c>
      <c r="Z1116" t="s">
        <v>9809</v>
      </c>
      <c r="AA1116" t="s">
        <v>8470</v>
      </c>
      <c r="AB1116" t="s">
        <v>9810</v>
      </c>
    </row>
    <row r="1117" spans="1:28">
      <c r="A1117" s="241">
        <v>45967</v>
      </c>
      <c r="B1117" t="s">
        <v>9808</v>
      </c>
      <c r="C1117" t="s">
        <v>8160</v>
      </c>
      <c r="D1117" t="s">
        <v>8161</v>
      </c>
      <c r="E1117" t="s">
        <v>8162</v>
      </c>
      <c r="F1117">
        <v>1</v>
      </c>
      <c r="G1117">
        <v>2541.83</v>
      </c>
      <c r="H1117">
        <v>0</v>
      </c>
      <c r="I1117" s="165">
        <v>2541.83</v>
      </c>
      <c r="J1117" t="s">
        <v>7842</v>
      </c>
      <c r="K1117">
        <v>1</v>
      </c>
      <c r="L1117">
        <v>126</v>
      </c>
      <c r="M1117" t="s">
        <v>7744</v>
      </c>
      <c r="N1117" t="s">
        <v>7745</v>
      </c>
      <c r="O1117" t="s">
        <v>7697</v>
      </c>
      <c r="P1117" t="s">
        <v>7698</v>
      </c>
      <c r="Q1117" t="s">
        <v>8467</v>
      </c>
      <c r="R1117">
        <v>921</v>
      </c>
      <c r="S1117" t="s">
        <v>9296</v>
      </c>
      <c r="T1117" t="s">
        <v>7715</v>
      </c>
      <c r="U1117">
        <v>1</v>
      </c>
      <c r="V1117">
        <v>1</v>
      </c>
      <c r="W1117" t="s">
        <v>7702</v>
      </c>
      <c r="X1117" t="s">
        <v>1331</v>
      </c>
      <c r="Y1117" t="s">
        <v>7703</v>
      </c>
      <c r="Z1117" t="s">
        <v>9809</v>
      </c>
      <c r="AA1117" t="s">
        <v>8470</v>
      </c>
      <c r="AB1117" t="s">
        <v>9810</v>
      </c>
    </row>
    <row r="1118" spans="1:28">
      <c r="A1118" s="241">
        <v>45967</v>
      </c>
      <c r="B1118" t="s">
        <v>9808</v>
      </c>
      <c r="C1118" t="s">
        <v>7822</v>
      </c>
      <c r="D1118" t="s">
        <v>7823</v>
      </c>
      <c r="E1118" t="s">
        <v>7824</v>
      </c>
      <c r="F1118">
        <v>1</v>
      </c>
      <c r="G1118">
        <v>3025.21</v>
      </c>
      <c r="H1118">
        <v>0</v>
      </c>
      <c r="I1118" s="165">
        <v>3025.21</v>
      </c>
      <c r="J1118" t="s">
        <v>7842</v>
      </c>
      <c r="K1118">
        <v>1</v>
      </c>
      <c r="L1118">
        <v>126</v>
      </c>
      <c r="M1118" t="s">
        <v>7744</v>
      </c>
      <c r="N1118" t="s">
        <v>7745</v>
      </c>
      <c r="O1118" t="s">
        <v>7697</v>
      </c>
      <c r="P1118" t="s">
        <v>7698</v>
      </c>
      <c r="Q1118" t="s">
        <v>8467</v>
      </c>
      <c r="R1118">
        <v>921</v>
      </c>
      <c r="S1118" t="s">
        <v>9296</v>
      </c>
      <c r="T1118" t="s">
        <v>7715</v>
      </c>
      <c r="U1118">
        <v>1</v>
      </c>
      <c r="V1118">
        <v>1</v>
      </c>
      <c r="W1118" t="s">
        <v>7702</v>
      </c>
      <c r="X1118" t="s">
        <v>1331</v>
      </c>
      <c r="Y1118" t="s">
        <v>7703</v>
      </c>
      <c r="Z1118" t="s">
        <v>9809</v>
      </c>
      <c r="AA1118" t="s">
        <v>8470</v>
      </c>
      <c r="AB1118" t="s">
        <v>9810</v>
      </c>
    </row>
    <row r="1119" spans="1:28">
      <c r="A1119" s="241">
        <v>45967</v>
      </c>
      <c r="B1119" t="s">
        <v>9808</v>
      </c>
      <c r="C1119" t="s">
        <v>7839</v>
      </c>
      <c r="D1119" t="s">
        <v>7840</v>
      </c>
      <c r="E1119" t="s">
        <v>7841</v>
      </c>
      <c r="F1119">
        <v>2</v>
      </c>
      <c r="G1119">
        <v>2645.48</v>
      </c>
      <c r="H1119">
        <v>0</v>
      </c>
      <c r="I1119" s="165">
        <v>5290.96</v>
      </c>
      <c r="J1119" t="s">
        <v>7842</v>
      </c>
      <c r="K1119">
        <v>1</v>
      </c>
      <c r="L1119">
        <v>126</v>
      </c>
      <c r="M1119" t="s">
        <v>7744</v>
      </c>
      <c r="N1119" t="s">
        <v>7745</v>
      </c>
      <c r="O1119" t="s">
        <v>7697</v>
      </c>
      <c r="P1119" t="s">
        <v>7698</v>
      </c>
      <c r="Q1119" t="s">
        <v>8467</v>
      </c>
      <c r="R1119">
        <v>921</v>
      </c>
      <c r="S1119" t="s">
        <v>9296</v>
      </c>
      <c r="T1119" t="s">
        <v>7715</v>
      </c>
      <c r="U1119">
        <v>1</v>
      </c>
      <c r="V1119">
        <v>2</v>
      </c>
      <c r="W1119" t="s">
        <v>7702</v>
      </c>
      <c r="X1119" t="s">
        <v>1331</v>
      </c>
      <c r="Y1119" t="s">
        <v>7703</v>
      </c>
      <c r="Z1119" t="s">
        <v>9809</v>
      </c>
      <c r="AA1119" t="s">
        <v>8470</v>
      </c>
      <c r="AB1119" t="s">
        <v>9810</v>
      </c>
    </row>
    <row r="1120" spans="1:28">
      <c r="A1120" s="241">
        <v>45967</v>
      </c>
      <c r="B1120" t="s">
        <v>9811</v>
      </c>
      <c r="C1120" t="s">
        <v>7880</v>
      </c>
      <c r="D1120" t="s">
        <v>7881</v>
      </c>
      <c r="E1120" t="s">
        <v>7882</v>
      </c>
      <c r="F1120">
        <v>3</v>
      </c>
      <c r="G1120">
        <v>1543</v>
      </c>
      <c r="H1120">
        <v>0</v>
      </c>
      <c r="I1120" s="165">
        <v>4629</v>
      </c>
      <c r="J1120" t="s">
        <v>8271</v>
      </c>
      <c r="K1120">
        <v>1</v>
      </c>
      <c r="L1120">
        <v>2</v>
      </c>
      <c r="M1120" t="s">
        <v>8054</v>
      </c>
      <c r="N1120" t="s">
        <v>7745</v>
      </c>
      <c r="O1120" t="s">
        <v>7697</v>
      </c>
      <c r="P1120" t="s">
        <v>7698</v>
      </c>
      <c r="Q1120" t="s">
        <v>8378</v>
      </c>
      <c r="R1120">
        <v>936</v>
      </c>
      <c r="S1120" t="s">
        <v>9296</v>
      </c>
      <c r="T1120" t="s">
        <v>7701</v>
      </c>
      <c r="U1120">
        <v>1</v>
      </c>
      <c r="V1120">
        <v>3</v>
      </c>
      <c r="W1120" t="s">
        <v>7702</v>
      </c>
      <c r="X1120" t="s">
        <v>321</v>
      </c>
      <c r="Y1120" t="s">
        <v>7703</v>
      </c>
      <c r="Z1120" t="s">
        <v>9812</v>
      </c>
      <c r="AA1120" t="s">
        <v>8380</v>
      </c>
      <c r="AB1120" t="s">
        <v>9813</v>
      </c>
    </row>
    <row r="1121" spans="1:28">
      <c r="A1121" s="241">
        <v>45967</v>
      </c>
      <c r="B1121" t="s">
        <v>9811</v>
      </c>
      <c r="C1121" t="s">
        <v>7787</v>
      </c>
      <c r="D1121" t="s">
        <v>7788</v>
      </c>
      <c r="E1121" t="s">
        <v>7789</v>
      </c>
      <c r="F1121">
        <v>2</v>
      </c>
      <c r="G1121">
        <v>3025.21</v>
      </c>
      <c r="H1121">
        <v>0</v>
      </c>
      <c r="I1121" s="165">
        <v>6050.42</v>
      </c>
      <c r="J1121" t="s">
        <v>8271</v>
      </c>
      <c r="K1121">
        <v>1</v>
      </c>
      <c r="L1121">
        <v>2</v>
      </c>
      <c r="M1121" t="s">
        <v>8054</v>
      </c>
      <c r="N1121" t="s">
        <v>7745</v>
      </c>
      <c r="O1121" t="s">
        <v>7697</v>
      </c>
      <c r="P1121" t="s">
        <v>7698</v>
      </c>
      <c r="Q1121" t="s">
        <v>8378</v>
      </c>
      <c r="R1121">
        <v>936</v>
      </c>
      <c r="S1121" t="s">
        <v>9296</v>
      </c>
      <c r="T1121" t="s">
        <v>7715</v>
      </c>
      <c r="U1121">
        <v>1</v>
      </c>
      <c r="V1121">
        <v>2</v>
      </c>
      <c r="W1121" t="s">
        <v>7702</v>
      </c>
      <c r="X1121" t="s">
        <v>321</v>
      </c>
      <c r="Y1121" t="s">
        <v>7703</v>
      </c>
      <c r="Z1121" t="s">
        <v>9812</v>
      </c>
      <c r="AA1121" t="s">
        <v>8380</v>
      </c>
      <c r="AB1121" t="s">
        <v>9813</v>
      </c>
    </row>
    <row r="1122" spans="1:28">
      <c r="A1122" s="241">
        <v>45967</v>
      </c>
      <c r="B1122" t="s">
        <v>9811</v>
      </c>
      <c r="C1122" t="s">
        <v>8079</v>
      </c>
      <c r="D1122" t="s">
        <v>8080</v>
      </c>
      <c r="E1122" t="s">
        <v>8081</v>
      </c>
      <c r="F1122">
        <v>2</v>
      </c>
      <c r="G1122">
        <v>3180</v>
      </c>
      <c r="H1122">
        <v>0</v>
      </c>
      <c r="I1122" s="165">
        <v>6360</v>
      </c>
      <c r="J1122" t="s">
        <v>8271</v>
      </c>
      <c r="K1122">
        <v>1</v>
      </c>
      <c r="L1122">
        <v>2</v>
      </c>
      <c r="M1122" t="s">
        <v>8054</v>
      </c>
      <c r="N1122" t="s">
        <v>7745</v>
      </c>
      <c r="O1122" t="s">
        <v>7697</v>
      </c>
      <c r="P1122" t="s">
        <v>7698</v>
      </c>
      <c r="Q1122" t="s">
        <v>8378</v>
      </c>
      <c r="R1122">
        <v>936</v>
      </c>
      <c r="S1122" t="s">
        <v>9296</v>
      </c>
      <c r="T1122" t="s">
        <v>7715</v>
      </c>
      <c r="U1122">
        <v>1</v>
      </c>
      <c r="V1122">
        <v>2</v>
      </c>
      <c r="W1122" t="s">
        <v>7702</v>
      </c>
      <c r="X1122" t="s">
        <v>321</v>
      </c>
      <c r="Y1122" t="s">
        <v>7703</v>
      </c>
      <c r="Z1122" t="s">
        <v>9812</v>
      </c>
      <c r="AA1122" t="s">
        <v>8380</v>
      </c>
      <c r="AB1122" t="s">
        <v>9813</v>
      </c>
    </row>
    <row r="1123" spans="1:28">
      <c r="A1123" s="241">
        <v>45967</v>
      </c>
      <c r="B1123" t="s">
        <v>9814</v>
      </c>
      <c r="C1123" t="s">
        <v>7800</v>
      </c>
      <c r="D1123" t="s">
        <v>7801</v>
      </c>
      <c r="E1123" t="s">
        <v>7802</v>
      </c>
      <c r="F1123">
        <v>12</v>
      </c>
      <c r="G1123">
        <v>1092.44</v>
      </c>
      <c r="H1123">
        <v>0</v>
      </c>
      <c r="I1123" s="165">
        <v>13109.28</v>
      </c>
      <c r="J1123" t="s">
        <v>7809</v>
      </c>
      <c r="K1123">
        <v>1</v>
      </c>
      <c r="L1123">
        <v>125</v>
      </c>
      <c r="M1123" t="s">
        <v>7724</v>
      </c>
      <c r="N1123" t="s">
        <v>7713</v>
      </c>
      <c r="O1123" t="s">
        <v>7697</v>
      </c>
      <c r="P1123" t="s">
        <v>7698</v>
      </c>
      <c r="Q1123" t="s">
        <v>8616</v>
      </c>
      <c r="R1123">
        <v>111</v>
      </c>
      <c r="S1123" t="s">
        <v>9296</v>
      </c>
      <c r="T1123" t="s">
        <v>7701</v>
      </c>
      <c r="U1123">
        <v>1</v>
      </c>
      <c r="V1123">
        <v>12</v>
      </c>
      <c r="W1123" t="s">
        <v>7702</v>
      </c>
      <c r="X1123" t="s">
        <v>1060</v>
      </c>
      <c r="Y1123" t="s">
        <v>7703</v>
      </c>
      <c r="Z1123" t="s">
        <v>9815</v>
      </c>
      <c r="AA1123" t="s">
        <v>8618</v>
      </c>
      <c r="AB1123" t="s">
        <v>9816</v>
      </c>
    </row>
    <row r="1124" spans="1:28">
      <c r="A1124" s="241">
        <v>45967</v>
      </c>
      <c r="B1124" t="s">
        <v>9814</v>
      </c>
      <c r="C1124" t="s">
        <v>7883</v>
      </c>
      <c r="D1124" t="s">
        <v>7884</v>
      </c>
      <c r="E1124" t="s">
        <v>7885</v>
      </c>
      <c r="F1124">
        <v>3</v>
      </c>
      <c r="G1124">
        <v>3025.21</v>
      </c>
      <c r="H1124">
        <v>0</v>
      </c>
      <c r="I1124" s="165">
        <v>9075.6299999999992</v>
      </c>
      <c r="J1124" t="s">
        <v>7809</v>
      </c>
      <c r="K1124">
        <v>1</v>
      </c>
      <c r="L1124">
        <v>125</v>
      </c>
      <c r="M1124" t="s">
        <v>7724</v>
      </c>
      <c r="N1124" t="s">
        <v>7713</v>
      </c>
      <c r="O1124" t="s">
        <v>7697</v>
      </c>
      <c r="P1124" t="s">
        <v>7698</v>
      </c>
      <c r="Q1124" t="s">
        <v>8616</v>
      </c>
      <c r="R1124">
        <v>111</v>
      </c>
      <c r="S1124" t="s">
        <v>9296</v>
      </c>
      <c r="T1124" t="s">
        <v>7715</v>
      </c>
      <c r="U1124">
        <v>1</v>
      </c>
      <c r="V1124">
        <v>3</v>
      </c>
      <c r="W1124" t="s">
        <v>7702</v>
      </c>
      <c r="X1124" t="s">
        <v>1060</v>
      </c>
      <c r="Y1124" t="s">
        <v>7703</v>
      </c>
      <c r="Z1124" t="s">
        <v>9815</v>
      </c>
      <c r="AA1124" t="s">
        <v>8618</v>
      </c>
      <c r="AB1124" t="s">
        <v>9816</v>
      </c>
    </row>
    <row r="1125" spans="1:28">
      <c r="A1125" s="241">
        <v>45967</v>
      </c>
      <c r="B1125" t="s">
        <v>9814</v>
      </c>
      <c r="C1125" t="s">
        <v>7787</v>
      </c>
      <c r="D1125" t="s">
        <v>7788</v>
      </c>
      <c r="E1125" t="s">
        <v>7789</v>
      </c>
      <c r="F1125">
        <v>3</v>
      </c>
      <c r="G1125">
        <v>3025.21</v>
      </c>
      <c r="H1125">
        <v>0</v>
      </c>
      <c r="I1125" s="165">
        <v>9075.6299999999992</v>
      </c>
      <c r="J1125" t="s">
        <v>7809</v>
      </c>
      <c r="K1125">
        <v>1</v>
      </c>
      <c r="L1125">
        <v>125</v>
      </c>
      <c r="M1125" t="s">
        <v>7724</v>
      </c>
      <c r="N1125" t="s">
        <v>7713</v>
      </c>
      <c r="O1125" t="s">
        <v>7697</v>
      </c>
      <c r="P1125" t="s">
        <v>7698</v>
      </c>
      <c r="Q1125" t="s">
        <v>8616</v>
      </c>
      <c r="R1125">
        <v>111</v>
      </c>
      <c r="S1125" t="s">
        <v>9296</v>
      </c>
      <c r="T1125" t="s">
        <v>7715</v>
      </c>
      <c r="U1125">
        <v>1</v>
      </c>
      <c r="V1125">
        <v>3</v>
      </c>
      <c r="W1125" t="s">
        <v>7702</v>
      </c>
      <c r="X1125" t="s">
        <v>1060</v>
      </c>
      <c r="Y1125" t="s">
        <v>7703</v>
      </c>
      <c r="Z1125" t="s">
        <v>9815</v>
      </c>
      <c r="AA1125" t="s">
        <v>8618</v>
      </c>
      <c r="AB1125" t="s">
        <v>9816</v>
      </c>
    </row>
    <row r="1126" spans="1:28">
      <c r="A1126" s="241">
        <v>45967</v>
      </c>
      <c r="B1126" t="s">
        <v>9814</v>
      </c>
      <c r="C1126" t="s">
        <v>7906</v>
      </c>
      <c r="D1126" t="s">
        <v>7907</v>
      </c>
      <c r="E1126" t="s">
        <v>7908</v>
      </c>
      <c r="F1126">
        <v>5</v>
      </c>
      <c r="G1126">
        <v>715</v>
      </c>
      <c r="H1126">
        <v>0</v>
      </c>
      <c r="I1126" s="165">
        <v>3575</v>
      </c>
      <c r="J1126" t="s">
        <v>7809</v>
      </c>
      <c r="K1126">
        <v>1</v>
      </c>
      <c r="L1126">
        <v>125</v>
      </c>
      <c r="M1126" t="s">
        <v>7724</v>
      </c>
      <c r="N1126" t="s">
        <v>7713</v>
      </c>
      <c r="O1126" t="s">
        <v>7697</v>
      </c>
      <c r="P1126" t="s">
        <v>7698</v>
      </c>
      <c r="Q1126" t="s">
        <v>8616</v>
      </c>
      <c r="R1126">
        <v>111</v>
      </c>
      <c r="S1126" t="s">
        <v>9296</v>
      </c>
      <c r="T1126" t="s">
        <v>7701</v>
      </c>
      <c r="U1126">
        <v>1</v>
      </c>
      <c r="V1126">
        <v>5</v>
      </c>
      <c r="W1126" t="s">
        <v>7702</v>
      </c>
      <c r="X1126" t="s">
        <v>1060</v>
      </c>
      <c r="Y1126" t="s">
        <v>7703</v>
      </c>
      <c r="Z1126" t="s">
        <v>9815</v>
      </c>
      <c r="AA1126" t="s">
        <v>8618</v>
      </c>
      <c r="AB1126" t="s">
        <v>9816</v>
      </c>
    </row>
    <row r="1127" spans="1:28">
      <c r="A1127" s="241">
        <v>45967</v>
      </c>
      <c r="B1127" t="s">
        <v>9817</v>
      </c>
      <c r="C1127" t="s">
        <v>7730</v>
      </c>
      <c r="D1127" t="s">
        <v>7731</v>
      </c>
      <c r="E1127" t="s">
        <v>7732</v>
      </c>
      <c r="F1127">
        <v>2</v>
      </c>
      <c r="G1127">
        <v>8991.6</v>
      </c>
      <c r="H1127">
        <v>899.16</v>
      </c>
      <c r="I1127" s="165">
        <v>17084.04</v>
      </c>
      <c r="J1127" t="s">
        <v>7809</v>
      </c>
      <c r="K1127">
        <v>1</v>
      </c>
      <c r="L1127">
        <v>125</v>
      </c>
      <c r="M1127" t="s">
        <v>7724</v>
      </c>
      <c r="N1127" t="s">
        <v>7713</v>
      </c>
      <c r="O1127" t="s">
        <v>7697</v>
      </c>
      <c r="P1127" t="s">
        <v>7698</v>
      </c>
      <c r="Q1127" t="s">
        <v>8616</v>
      </c>
      <c r="R1127">
        <v>111</v>
      </c>
      <c r="S1127" t="s">
        <v>9296</v>
      </c>
      <c r="T1127" t="s">
        <v>7715</v>
      </c>
      <c r="U1127">
        <v>1</v>
      </c>
      <c r="V1127">
        <v>2</v>
      </c>
      <c r="W1127" t="s">
        <v>7702</v>
      </c>
      <c r="X1127" t="s">
        <v>920</v>
      </c>
      <c r="Y1127" t="s">
        <v>7703</v>
      </c>
      <c r="Z1127" t="s">
        <v>9818</v>
      </c>
      <c r="AA1127" t="s">
        <v>8618</v>
      </c>
      <c r="AB1127" t="s">
        <v>9819</v>
      </c>
    </row>
    <row r="1128" spans="1:28">
      <c r="A1128" s="241">
        <v>45967</v>
      </c>
      <c r="B1128" t="s">
        <v>9817</v>
      </c>
      <c r="C1128" t="s">
        <v>8613</v>
      </c>
      <c r="D1128" t="s">
        <v>8614</v>
      </c>
      <c r="E1128" t="s">
        <v>8615</v>
      </c>
      <c r="F1128">
        <v>12</v>
      </c>
      <c r="G1128">
        <v>714.29</v>
      </c>
      <c r="H1128">
        <v>0</v>
      </c>
      <c r="I1128" s="165">
        <v>8571.48</v>
      </c>
      <c r="J1128" t="s">
        <v>7809</v>
      </c>
      <c r="K1128">
        <v>1</v>
      </c>
      <c r="L1128">
        <v>125</v>
      </c>
      <c r="M1128" t="s">
        <v>7724</v>
      </c>
      <c r="N1128" t="s">
        <v>7713</v>
      </c>
      <c r="O1128" t="s">
        <v>7697</v>
      </c>
      <c r="P1128" t="s">
        <v>7698</v>
      </c>
      <c r="Q1128" t="s">
        <v>8616</v>
      </c>
      <c r="R1128">
        <v>111</v>
      </c>
      <c r="S1128" t="s">
        <v>9296</v>
      </c>
      <c r="T1128" t="s">
        <v>7715</v>
      </c>
      <c r="U1128">
        <v>1</v>
      </c>
      <c r="V1128">
        <v>12</v>
      </c>
      <c r="W1128" t="s">
        <v>7702</v>
      </c>
      <c r="X1128" t="s">
        <v>920</v>
      </c>
      <c r="Y1128" t="s">
        <v>7703</v>
      </c>
      <c r="Z1128" t="s">
        <v>9818</v>
      </c>
      <c r="AA1128" t="s">
        <v>8618</v>
      </c>
      <c r="AB1128" t="s">
        <v>9819</v>
      </c>
    </row>
    <row r="1129" spans="1:28">
      <c r="A1129" s="241">
        <v>45967</v>
      </c>
      <c r="B1129" t="s">
        <v>9817</v>
      </c>
      <c r="C1129" t="s">
        <v>7800</v>
      </c>
      <c r="D1129" t="s">
        <v>7801</v>
      </c>
      <c r="E1129" t="s">
        <v>7802</v>
      </c>
      <c r="F1129">
        <v>12</v>
      </c>
      <c r="G1129">
        <v>1092.44</v>
      </c>
      <c r="H1129">
        <v>0</v>
      </c>
      <c r="I1129" s="165">
        <v>13109.28</v>
      </c>
      <c r="J1129" t="s">
        <v>7809</v>
      </c>
      <c r="K1129">
        <v>1</v>
      </c>
      <c r="L1129">
        <v>125</v>
      </c>
      <c r="M1129" t="s">
        <v>7724</v>
      </c>
      <c r="N1129" t="s">
        <v>7713</v>
      </c>
      <c r="O1129" t="s">
        <v>7697</v>
      </c>
      <c r="P1129" t="s">
        <v>7698</v>
      </c>
      <c r="Q1129" t="s">
        <v>8616</v>
      </c>
      <c r="R1129">
        <v>111</v>
      </c>
      <c r="S1129" t="s">
        <v>9296</v>
      </c>
      <c r="T1129" t="s">
        <v>7701</v>
      </c>
      <c r="U1129">
        <v>1</v>
      </c>
      <c r="V1129">
        <v>12</v>
      </c>
      <c r="W1129" t="s">
        <v>7702</v>
      </c>
      <c r="X1129" t="s">
        <v>920</v>
      </c>
      <c r="Y1129" t="s">
        <v>7703</v>
      </c>
      <c r="Z1129" t="s">
        <v>9818</v>
      </c>
      <c r="AA1129" t="s">
        <v>8618</v>
      </c>
      <c r="AB1129" t="s">
        <v>9819</v>
      </c>
    </row>
    <row r="1130" spans="1:28">
      <c r="A1130" s="241">
        <v>45967</v>
      </c>
      <c r="B1130" t="s">
        <v>9820</v>
      </c>
      <c r="C1130" t="s">
        <v>7860</v>
      </c>
      <c r="D1130" t="s">
        <v>7861</v>
      </c>
      <c r="E1130" t="s">
        <v>7862</v>
      </c>
      <c r="F1130">
        <v>5</v>
      </c>
      <c r="G1130">
        <v>866.2</v>
      </c>
      <c r="H1130">
        <v>0</v>
      </c>
      <c r="I1130" s="165">
        <v>4331</v>
      </c>
      <c r="J1130" t="s">
        <v>7851</v>
      </c>
      <c r="K1130">
        <v>1</v>
      </c>
      <c r="L1130">
        <v>126</v>
      </c>
      <c r="M1130" t="s">
        <v>7744</v>
      </c>
      <c r="N1130" t="s">
        <v>7745</v>
      </c>
      <c r="O1130" t="s">
        <v>7697</v>
      </c>
      <c r="P1130" t="s">
        <v>7698</v>
      </c>
      <c r="Q1130" t="s">
        <v>8694</v>
      </c>
      <c r="R1130">
        <v>933</v>
      </c>
      <c r="S1130" t="s">
        <v>9296</v>
      </c>
      <c r="T1130" t="s">
        <v>7701</v>
      </c>
      <c r="U1130">
        <v>1</v>
      </c>
      <c r="V1130">
        <v>5</v>
      </c>
      <c r="W1130" t="s">
        <v>7702</v>
      </c>
      <c r="X1130" t="s">
        <v>1281</v>
      </c>
      <c r="Y1130" t="s">
        <v>7703</v>
      </c>
      <c r="Z1130" t="s">
        <v>9821</v>
      </c>
      <c r="AA1130" t="s">
        <v>8696</v>
      </c>
      <c r="AB1130" t="s">
        <v>9822</v>
      </c>
    </row>
    <row r="1131" spans="1:28">
      <c r="A1131" s="241">
        <v>45967</v>
      </c>
      <c r="B1131" t="s">
        <v>9823</v>
      </c>
      <c r="C1131" t="s">
        <v>7822</v>
      </c>
      <c r="D1131" t="s">
        <v>7823</v>
      </c>
      <c r="E1131" t="s">
        <v>7824</v>
      </c>
      <c r="F1131">
        <v>1</v>
      </c>
      <c r="G1131">
        <v>3025.21</v>
      </c>
      <c r="H1131">
        <v>0</v>
      </c>
      <c r="I1131" s="165">
        <v>3025.21</v>
      </c>
      <c r="J1131" t="s">
        <v>7851</v>
      </c>
      <c r="K1131">
        <v>1</v>
      </c>
      <c r="L1131">
        <v>126</v>
      </c>
      <c r="M1131" t="s">
        <v>7744</v>
      </c>
      <c r="N1131" t="s">
        <v>7745</v>
      </c>
      <c r="O1131" t="s">
        <v>7697</v>
      </c>
      <c r="P1131" t="s">
        <v>7698</v>
      </c>
      <c r="Q1131" t="s">
        <v>8694</v>
      </c>
      <c r="R1131">
        <v>933</v>
      </c>
      <c r="S1131" t="s">
        <v>9296</v>
      </c>
      <c r="T1131" t="s">
        <v>7715</v>
      </c>
      <c r="U1131">
        <v>1</v>
      </c>
      <c r="V1131">
        <v>1</v>
      </c>
      <c r="W1131" t="s">
        <v>7702</v>
      </c>
      <c r="X1131" t="s">
        <v>1250</v>
      </c>
      <c r="Y1131" t="s">
        <v>7703</v>
      </c>
      <c r="Z1131" t="s">
        <v>9824</v>
      </c>
      <c r="AA1131" t="s">
        <v>8696</v>
      </c>
      <c r="AB1131" t="s">
        <v>9825</v>
      </c>
    </row>
    <row r="1132" spans="1:28">
      <c r="A1132" s="241">
        <v>45967</v>
      </c>
      <c r="B1132" t="s">
        <v>9826</v>
      </c>
      <c r="C1132" t="s">
        <v>8283</v>
      </c>
      <c r="D1132" t="s">
        <v>8284</v>
      </c>
      <c r="E1132" t="s">
        <v>8285</v>
      </c>
      <c r="F1132">
        <v>1</v>
      </c>
      <c r="G1132">
        <v>6691.67</v>
      </c>
      <c r="H1132">
        <v>0</v>
      </c>
      <c r="I1132" s="165">
        <v>6691.67</v>
      </c>
      <c r="J1132" t="s">
        <v>7757</v>
      </c>
      <c r="K1132">
        <v>1</v>
      </c>
      <c r="L1132">
        <v>1</v>
      </c>
      <c r="M1132" t="s">
        <v>7767</v>
      </c>
      <c r="N1132" t="s">
        <v>7713</v>
      </c>
      <c r="O1132" t="s">
        <v>7697</v>
      </c>
      <c r="P1132" t="s">
        <v>7698</v>
      </c>
      <c r="Q1132" t="s">
        <v>8549</v>
      </c>
      <c r="R1132">
        <v>110</v>
      </c>
      <c r="S1132" t="s">
        <v>9296</v>
      </c>
      <c r="T1132" t="s">
        <v>7811</v>
      </c>
      <c r="U1132">
        <v>1</v>
      </c>
      <c r="V1132">
        <v>1</v>
      </c>
      <c r="W1132" t="s">
        <v>7702</v>
      </c>
      <c r="X1132" t="s">
        <v>9827</v>
      </c>
      <c r="Y1132" t="s">
        <v>7703</v>
      </c>
      <c r="Z1132" t="s">
        <v>9828</v>
      </c>
      <c r="AA1132" t="s">
        <v>8552</v>
      </c>
      <c r="AB1132" t="s">
        <v>9829</v>
      </c>
    </row>
    <row r="1133" spans="1:28">
      <c r="A1133" s="241">
        <v>45967</v>
      </c>
      <c r="B1133" t="s">
        <v>9830</v>
      </c>
      <c r="C1133" t="s">
        <v>7720</v>
      </c>
      <c r="D1133" t="s">
        <v>7721</v>
      </c>
      <c r="E1133" t="s">
        <v>7722</v>
      </c>
      <c r="F1133">
        <v>1</v>
      </c>
      <c r="G1133">
        <v>11900</v>
      </c>
      <c r="H1133">
        <v>0</v>
      </c>
      <c r="I1133" s="165">
        <v>11900</v>
      </c>
      <c r="J1133" t="s">
        <v>7757</v>
      </c>
      <c r="K1133">
        <v>1</v>
      </c>
      <c r="L1133">
        <v>1</v>
      </c>
      <c r="M1133" t="s">
        <v>7767</v>
      </c>
      <c r="N1133" t="s">
        <v>7713</v>
      </c>
      <c r="O1133" t="s">
        <v>7697</v>
      </c>
      <c r="P1133" t="s">
        <v>7698</v>
      </c>
      <c r="Q1133" t="s">
        <v>8549</v>
      </c>
      <c r="R1133">
        <v>110</v>
      </c>
      <c r="S1133" t="s">
        <v>9296</v>
      </c>
      <c r="T1133" t="s">
        <v>7726</v>
      </c>
      <c r="U1133">
        <v>1</v>
      </c>
      <c r="V1133">
        <v>1</v>
      </c>
      <c r="W1133" t="s">
        <v>7702</v>
      </c>
      <c r="X1133" t="s">
        <v>9831</v>
      </c>
      <c r="Y1133" t="s">
        <v>7703</v>
      </c>
      <c r="Z1133" t="s">
        <v>9832</v>
      </c>
      <c r="AA1133" t="s">
        <v>8552</v>
      </c>
      <c r="AB1133" t="s">
        <v>9833</v>
      </c>
    </row>
    <row r="1134" spans="1:28">
      <c r="A1134" s="241">
        <v>45967</v>
      </c>
      <c r="B1134" t="s">
        <v>9834</v>
      </c>
      <c r="C1134" t="s">
        <v>8205</v>
      </c>
      <c r="D1134" t="s">
        <v>8206</v>
      </c>
      <c r="E1134" t="s">
        <v>8207</v>
      </c>
      <c r="F1134">
        <v>10</v>
      </c>
      <c r="G1134">
        <v>3000</v>
      </c>
      <c r="H1134">
        <v>0</v>
      </c>
      <c r="I1134" s="165">
        <v>30000</v>
      </c>
      <c r="J1134" t="s">
        <v>7757</v>
      </c>
      <c r="K1134">
        <v>1</v>
      </c>
      <c r="L1134">
        <v>1</v>
      </c>
      <c r="M1134" t="s">
        <v>7767</v>
      </c>
      <c r="N1134" t="s">
        <v>7713</v>
      </c>
      <c r="O1134" t="s">
        <v>7697</v>
      </c>
      <c r="P1134" t="s">
        <v>7698</v>
      </c>
      <c r="Q1134" t="s">
        <v>8549</v>
      </c>
      <c r="R1134">
        <v>110</v>
      </c>
      <c r="S1134" t="s">
        <v>9296</v>
      </c>
      <c r="T1134" t="s">
        <v>7726</v>
      </c>
      <c r="U1134">
        <v>1</v>
      </c>
      <c r="V1134">
        <v>10</v>
      </c>
      <c r="W1134" t="s">
        <v>7702</v>
      </c>
      <c r="X1134" t="s">
        <v>9835</v>
      </c>
      <c r="Y1134" t="s">
        <v>7703</v>
      </c>
      <c r="Z1134" t="s">
        <v>9836</v>
      </c>
      <c r="AA1134" t="s">
        <v>8552</v>
      </c>
      <c r="AB1134" t="s">
        <v>9837</v>
      </c>
    </row>
    <row r="1135" spans="1:28">
      <c r="A1135" s="241">
        <v>45967</v>
      </c>
      <c r="B1135" t="s">
        <v>9838</v>
      </c>
      <c r="C1135" t="s">
        <v>8205</v>
      </c>
      <c r="D1135" t="s">
        <v>8206</v>
      </c>
      <c r="E1135" t="s">
        <v>8207</v>
      </c>
      <c r="F1135">
        <v>6</v>
      </c>
      <c r="G1135">
        <v>3000</v>
      </c>
      <c r="H1135">
        <v>0</v>
      </c>
      <c r="I1135" s="165">
        <v>18000</v>
      </c>
      <c r="J1135" t="s">
        <v>7757</v>
      </c>
      <c r="K1135">
        <v>1</v>
      </c>
      <c r="L1135">
        <v>1</v>
      </c>
      <c r="M1135" t="s">
        <v>7767</v>
      </c>
      <c r="N1135" t="s">
        <v>7713</v>
      </c>
      <c r="O1135" t="s">
        <v>7697</v>
      </c>
      <c r="P1135" t="s">
        <v>7698</v>
      </c>
      <c r="Q1135" t="s">
        <v>8549</v>
      </c>
      <c r="R1135">
        <v>110</v>
      </c>
      <c r="S1135" t="s">
        <v>9296</v>
      </c>
      <c r="T1135" t="s">
        <v>7726</v>
      </c>
      <c r="U1135">
        <v>1</v>
      </c>
      <c r="V1135">
        <v>6</v>
      </c>
      <c r="W1135" t="s">
        <v>7702</v>
      </c>
      <c r="X1135" t="s">
        <v>9839</v>
      </c>
      <c r="Y1135" t="s">
        <v>7703</v>
      </c>
      <c r="Z1135" t="s">
        <v>9840</v>
      </c>
      <c r="AA1135" t="s">
        <v>8552</v>
      </c>
      <c r="AB1135" t="s">
        <v>9841</v>
      </c>
    </row>
    <row r="1136" spans="1:28">
      <c r="A1136" s="241">
        <v>45967</v>
      </c>
      <c r="B1136" t="s">
        <v>9842</v>
      </c>
      <c r="C1136" t="s">
        <v>7691</v>
      </c>
      <c r="D1136" t="s">
        <v>7692</v>
      </c>
      <c r="E1136" t="s">
        <v>7693</v>
      </c>
      <c r="F1136">
        <v>3</v>
      </c>
      <c r="G1136">
        <v>4327.7299999999996</v>
      </c>
      <c r="H1136">
        <v>0</v>
      </c>
      <c r="I1136" s="165">
        <v>12983.19</v>
      </c>
      <c r="J1136" t="s">
        <v>7842</v>
      </c>
      <c r="K1136">
        <v>1</v>
      </c>
      <c r="L1136">
        <v>126</v>
      </c>
      <c r="M1136" t="s">
        <v>7744</v>
      </c>
      <c r="N1136" t="s">
        <v>7745</v>
      </c>
      <c r="O1136" t="s">
        <v>7697</v>
      </c>
      <c r="P1136" t="s">
        <v>7698</v>
      </c>
      <c r="Q1136" t="s">
        <v>7843</v>
      </c>
      <c r="R1136">
        <v>908</v>
      </c>
      <c r="S1136" t="s">
        <v>9296</v>
      </c>
      <c r="T1136" t="s">
        <v>7701</v>
      </c>
      <c r="U1136">
        <v>1</v>
      </c>
      <c r="V1136">
        <v>3</v>
      </c>
      <c r="W1136" t="s">
        <v>7702</v>
      </c>
      <c r="X1136" t="s">
        <v>1264</v>
      </c>
      <c r="Y1136" t="s">
        <v>7703</v>
      </c>
      <c r="Z1136" t="s">
        <v>9843</v>
      </c>
      <c r="AA1136" t="s">
        <v>7845</v>
      </c>
      <c r="AB1136" t="s">
        <v>9093</v>
      </c>
    </row>
    <row r="1137" spans="1:28">
      <c r="A1137" s="241">
        <v>45967</v>
      </c>
      <c r="B1137" t="s">
        <v>9842</v>
      </c>
      <c r="C1137" t="s">
        <v>7778</v>
      </c>
      <c r="D1137" t="s">
        <v>7779</v>
      </c>
      <c r="E1137" t="s">
        <v>7780</v>
      </c>
      <c r="F1137">
        <v>6</v>
      </c>
      <c r="G1137">
        <v>2668.75</v>
      </c>
      <c r="H1137">
        <v>0</v>
      </c>
      <c r="I1137" s="165">
        <v>16012.5</v>
      </c>
      <c r="J1137" t="s">
        <v>7842</v>
      </c>
      <c r="K1137">
        <v>1</v>
      </c>
      <c r="L1137">
        <v>126</v>
      </c>
      <c r="M1137" t="s">
        <v>7744</v>
      </c>
      <c r="N1137" t="s">
        <v>7745</v>
      </c>
      <c r="O1137" t="s">
        <v>7697</v>
      </c>
      <c r="P1137" t="s">
        <v>7698</v>
      </c>
      <c r="Q1137" t="s">
        <v>7843</v>
      </c>
      <c r="R1137">
        <v>908</v>
      </c>
      <c r="S1137" t="s">
        <v>9296</v>
      </c>
      <c r="T1137" t="s">
        <v>7701</v>
      </c>
      <c r="U1137">
        <v>1</v>
      </c>
      <c r="V1137">
        <v>6</v>
      </c>
      <c r="W1137" t="s">
        <v>7702</v>
      </c>
      <c r="X1137" t="s">
        <v>1264</v>
      </c>
      <c r="Y1137" t="s">
        <v>7703</v>
      </c>
      <c r="Z1137" t="s">
        <v>9843</v>
      </c>
      <c r="AA1137" t="s">
        <v>7845</v>
      </c>
      <c r="AB1137" t="s">
        <v>9093</v>
      </c>
    </row>
    <row r="1138" spans="1:28">
      <c r="A1138" s="241">
        <v>45967</v>
      </c>
      <c r="B1138" t="s">
        <v>9842</v>
      </c>
      <c r="C1138" t="s">
        <v>8051</v>
      </c>
      <c r="D1138" t="s">
        <v>8052</v>
      </c>
      <c r="E1138" t="s">
        <v>8053</v>
      </c>
      <c r="F1138">
        <v>3</v>
      </c>
      <c r="G1138">
        <v>5940</v>
      </c>
      <c r="H1138">
        <v>0</v>
      </c>
      <c r="I1138" s="165">
        <v>17820</v>
      </c>
      <c r="J1138" t="s">
        <v>7842</v>
      </c>
      <c r="K1138">
        <v>1</v>
      </c>
      <c r="L1138">
        <v>126</v>
      </c>
      <c r="M1138" t="s">
        <v>7744</v>
      </c>
      <c r="N1138" t="s">
        <v>7745</v>
      </c>
      <c r="O1138" t="s">
        <v>7697</v>
      </c>
      <c r="P1138" t="s">
        <v>7698</v>
      </c>
      <c r="Q1138" t="s">
        <v>7843</v>
      </c>
      <c r="R1138">
        <v>908</v>
      </c>
      <c r="S1138" t="s">
        <v>9296</v>
      </c>
      <c r="T1138" t="s">
        <v>7701</v>
      </c>
      <c r="U1138">
        <v>1</v>
      </c>
      <c r="V1138">
        <v>3</v>
      </c>
      <c r="W1138" t="s">
        <v>7702</v>
      </c>
      <c r="X1138" t="s">
        <v>1264</v>
      </c>
      <c r="Y1138" t="s">
        <v>7703</v>
      </c>
      <c r="Z1138" t="s">
        <v>9843</v>
      </c>
      <c r="AA1138" t="s">
        <v>7845</v>
      </c>
      <c r="AB1138" t="s">
        <v>9093</v>
      </c>
    </row>
    <row r="1139" spans="1:28">
      <c r="A1139" s="241">
        <v>45967</v>
      </c>
      <c r="B1139" t="s">
        <v>9842</v>
      </c>
      <c r="C1139" t="s">
        <v>7875</v>
      </c>
      <c r="D1139" t="s">
        <v>7876</v>
      </c>
      <c r="E1139" t="s">
        <v>7877</v>
      </c>
      <c r="F1139">
        <v>6</v>
      </c>
      <c r="G1139">
        <v>1218.49</v>
      </c>
      <c r="H1139">
        <v>0</v>
      </c>
      <c r="I1139" s="165">
        <v>7310.94</v>
      </c>
      <c r="J1139" t="s">
        <v>7842</v>
      </c>
      <c r="K1139">
        <v>1</v>
      </c>
      <c r="L1139">
        <v>126</v>
      </c>
      <c r="M1139" t="s">
        <v>7744</v>
      </c>
      <c r="N1139" t="s">
        <v>7745</v>
      </c>
      <c r="O1139" t="s">
        <v>7697</v>
      </c>
      <c r="P1139" t="s">
        <v>7698</v>
      </c>
      <c r="Q1139" t="s">
        <v>7843</v>
      </c>
      <c r="R1139">
        <v>908</v>
      </c>
      <c r="S1139" t="s">
        <v>9296</v>
      </c>
      <c r="T1139" t="s">
        <v>7701</v>
      </c>
      <c r="U1139">
        <v>1</v>
      </c>
      <c r="V1139">
        <v>6</v>
      </c>
      <c r="W1139" t="s">
        <v>7702</v>
      </c>
      <c r="X1139" t="s">
        <v>1264</v>
      </c>
      <c r="Y1139" t="s">
        <v>7703</v>
      </c>
      <c r="Z1139" t="s">
        <v>9843</v>
      </c>
      <c r="AA1139" t="s">
        <v>7845</v>
      </c>
      <c r="AB1139" t="s">
        <v>9093</v>
      </c>
    </row>
    <row r="1140" spans="1:28">
      <c r="A1140" s="241">
        <v>45967</v>
      </c>
      <c r="B1140" t="s">
        <v>9842</v>
      </c>
      <c r="C1140" t="s">
        <v>7880</v>
      </c>
      <c r="D1140" t="s">
        <v>7881</v>
      </c>
      <c r="E1140" t="s">
        <v>7882</v>
      </c>
      <c r="F1140">
        <v>6</v>
      </c>
      <c r="G1140">
        <v>1543</v>
      </c>
      <c r="H1140">
        <v>0</v>
      </c>
      <c r="I1140" s="165">
        <v>9258</v>
      </c>
      <c r="J1140" t="s">
        <v>7842</v>
      </c>
      <c r="K1140">
        <v>1</v>
      </c>
      <c r="L1140">
        <v>126</v>
      </c>
      <c r="M1140" t="s">
        <v>7744</v>
      </c>
      <c r="N1140" t="s">
        <v>7745</v>
      </c>
      <c r="O1140" t="s">
        <v>7697</v>
      </c>
      <c r="P1140" t="s">
        <v>7698</v>
      </c>
      <c r="Q1140" t="s">
        <v>7843</v>
      </c>
      <c r="R1140">
        <v>908</v>
      </c>
      <c r="S1140" t="s">
        <v>9296</v>
      </c>
      <c r="T1140" t="s">
        <v>7701</v>
      </c>
      <c r="U1140">
        <v>1</v>
      </c>
      <c r="V1140">
        <v>6</v>
      </c>
      <c r="W1140" t="s">
        <v>7702</v>
      </c>
      <c r="X1140" t="s">
        <v>1264</v>
      </c>
      <c r="Y1140" t="s">
        <v>7703</v>
      </c>
      <c r="Z1140" t="s">
        <v>9843</v>
      </c>
      <c r="AA1140" t="s">
        <v>7845</v>
      </c>
      <c r="AB1140" t="s">
        <v>9093</v>
      </c>
    </row>
    <row r="1141" spans="1:28">
      <c r="A1141" s="241">
        <v>45967</v>
      </c>
      <c r="B1141" t="s">
        <v>9844</v>
      </c>
      <c r="C1141" t="s">
        <v>7730</v>
      </c>
      <c r="D1141" t="s">
        <v>7731</v>
      </c>
      <c r="E1141" t="s">
        <v>7732</v>
      </c>
      <c r="F1141">
        <v>1</v>
      </c>
      <c r="G1141">
        <v>8991.6</v>
      </c>
      <c r="H1141">
        <v>449.58</v>
      </c>
      <c r="I1141" s="165">
        <v>8542.02</v>
      </c>
      <c r="J1141" t="s">
        <v>7842</v>
      </c>
      <c r="K1141">
        <v>1</v>
      </c>
      <c r="L1141">
        <v>126</v>
      </c>
      <c r="M1141" t="s">
        <v>7744</v>
      </c>
      <c r="N1141" t="s">
        <v>7745</v>
      </c>
      <c r="O1141" t="s">
        <v>7697</v>
      </c>
      <c r="P1141" t="s">
        <v>7698</v>
      </c>
      <c r="Q1141" t="s">
        <v>8544</v>
      </c>
      <c r="R1141">
        <v>911</v>
      </c>
      <c r="S1141" t="s">
        <v>9296</v>
      </c>
      <c r="T1141" t="s">
        <v>7715</v>
      </c>
      <c r="U1141">
        <v>1</v>
      </c>
      <c r="V1141">
        <v>1</v>
      </c>
      <c r="W1141" t="s">
        <v>7702</v>
      </c>
      <c r="X1141" t="s">
        <v>1184</v>
      </c>
      <c r="Y1141" t="s">
        <v>7703</v>
      </c>
      <c r="Z1141" t="s">
        <v>9845</v>
      </c>
      <c r="AA1141" t="s">
        <v>8546</v>
      </c>
      <c r="AB1141" t="s">
        <v>9846</v>
      </c>
    </row>
    <row r="1142" spans="1:28">
      <c r="A1142" s="241">
        <v>45967</v>
      </c>
      <c r="B1142" t="s">
        <v>9847</v>
      </c>
      <c r="C1142" t="s">
        <v>7927</v>
      </c>
      <c r="D1142" t="s">
        <v>7928</v>
      </c>
      <c r="E1142" t="s">
        <v>7929</v>
      </c>
      <c r="F1142">
        <v>6</v>
      </c>
      <c r="G1142">
        <v>1344.54</v>
      </c>
      <c r="H1142">
        <v>0</v>
      </c>
      <c r="I1142" s="165">
        <v>8067.24</v>
      </c>
      <c r="J1142" t="s">
        <v>7766</v>
      </c>
      <c r="K1142">
        <v>1</v>
      </c>
      <c r="L1142">
        <v>1</v>
      </c>
      <c r="M1142" t="s">
        <v>7767</v>
      </c>
      <c r="N1142" t="s">
        <v>7713</v>
      </c>
      <c r="O1142" t="s">
        <v>7697</v>
      </c>
      <c r="P1142" t="s">
        <v>7698</v>
      </c>
      <c r="Q1142" t="s">
        <v>8549</v>
      </c>
      <c r="R1142">
        <v>110</v>
      </c>
      <c r="S1142" t="s">
        <v>9296</v>
      </c>
      <c r="T1142" t="s">
        <v>7701</v>
      </c>
      <c r="U1142">
        <v>1</v>
      </c>
      <c r="V1142">
        <v>6</v>
      </c>
      <c r="W1142" t="s">
        <v>7702</v>
      </c>
      <c r="X1142" t="s">
        <v>9848</v>
      </c>
      <c r="Y1142" t="s">
        <v>7703</v>
      </c>
      <c r="Z1142" t="s">
        <v>9849</v>
      </c>
      <c r="AA1142" t="s">
        <v>8552</v>
      </c>
      <c r="AB1142" t="s">
        <v>9850</v>
      </c>
    </row>
    <row r="1143" spans="1:28">
      <c r="A1143" s="241">
        <v>45967</v>
      </c>
      <c r="B1143" t="s">
        <v>9851</v>
      </c>
      <c r="C1143" t="s">
        <v>7839</v>
      </c>
      <c r="D1143" t="s">
        <v>7840</v>
      </c>
      <c r="E1143" t="s">
        <v>7841</v>
      </c>
      <c r="F1143">
        <v>1</v>
      </c>
      <c r="G1143">
        <v>2645.48</v>
      </c>
      <c r="H1143">
        <v>0</v>
      </c>
      <c r="I1143" s="165">
        <v>2645.48</v>
      </c>
      <c r="J1143" t="s">
        <v>8521</v>
      </c>
      <c r="K1143">
        <v>1</v>
      </c>
      <c r="L1143">
        <v>157</v>
      </c>
      <c r="M1143" t="s">
        <v>8532</v>
      </c>
      <c r="N1143" t="s">
        <v>8027</v>
      </c>
      <c r="O1143" t="s">
        <v>7697</v>
      </c>
      <c r="P1143" t="s">
        <v>7698</v>
      </c>
      <c r="Q1143" t="s">
        <v>9852</v>
      </c>
      <c r="R1143">
        <v>612</v>
      </c>
      <c r="S1143" t="s">
        <v>9296</v>
      </c>
      <c r="T1143" t="s">
        <v>7715</v>
      </c>
      <c r="U1143">
        <v>1</v>
      </c>
      <c r="V1143">
        <v>1</v>
      </c>
      <c r="W1143" t="s">
        <v>7702</v>
      </c>
      <c r="X1143" t="s">
        <v>1108</v>
      </c>
      <c r="Y1143" t="s">
        <v>7703</v>
      </c>
      <c r="Z1143" t="s">
        <v>9853</v>
      </c>
      <c r="AA1143" t="s">
        <v>8535</v>
      </c>
      <c r="AB1143" t="s">
        <v>9854</v>
      </c>
    </row>
    <row r="1144" spans="1:28">
      <c r="A1144" s="241">
        <v>45967</v>
      </c>
      <c r="B1144" t="s">
        <v>9851</v>
      </c>
      <c r="C1144" t="s">
        <v>8097</v>
      </c>
      <c r="D1144" t="s">
        <v>8098</v>
      </c>
      <c r="E1144" t="s">
        <v>8099</v>
      </c>
      <c r="F1144">
        <v>12</v>
      </c>
      <c r="G1144">
        <v>2227</v>
      </c>
      <c r="H1144">
        <v>0</v>
      </c>
      <c r="I1144" s="165">
        <v>26724</v>
      </c>
      <c r="J1144" t="s">
        <v>8521</v>
      </c>
      <c r="K1144">
        <v>1</v>
      </c>
      <c r="L1144">
        <v>157</v>
      </c>
      <c r="M1144" t="s">
        <v>8532</v>
      </c>
      <c r="N1144" t="s">
        <v>8027</v>
      </c>
      <c r="O1144" t="s">
        <v>7697</v>
      </c>
      <c r="P1144" t="s">
        <v>7698</v>
      </c>
      <c r="Q1144" t="s">
        <v>9852</v>
      </c>
      <c r="R1144">
        <v>612</v>
      </c>
      <c r="S1144" t="s">
        <v>9296</v>
      </c>
      <c r="T1144" t="s">
        <v>7769</v>
      </c>
      <c r="U1144">
        <v>1</v>
      </c>
      <c r="V1144">
        <v>12</v>
      </c>
      <c r="W1144" t="s">
        <v>7702</v>
      </c>
      <c r="X1144" t="s">
        <v>1108</v>
      </c>
      <c r="Y1144" t="s">
        <v>7703</v>
      </c>
      <c r="Z1144" t="s">
        <v>9853</v>
      </c>
      <c r="AA1144" t="s">
        <v>8535</v>
      </c>
      <c r="AB1144" t="s">
        <v>9854</v>
      </c>
    </row>
    <row r="1145" spans="1:28">
      <c r="A1145" s="241">
        <v>45967</v>
      </c>
      <c r="B1145" t="s">
        <v>9851</v>
      </c>
      <c r="C1145" t="s">
        <v>7733</v>
      </c>
      <c r="D1145" t="s">
        <v>7734</v>
      </c>
      <c r="E1145" t="s">
        <v>7735</v>
      </c>
      <c r="F1145">
        <v>1</v>
      </c>
      <c r="G1145">
        <v>1344.54</v>
      </c>
      <c r="H1145">
        <v>0</v>
      </c>
      <c r="I1145" s="165">
        <v>1344.54</v>
      </c>
      <c r="J1145" t="s">
        <v>8521</v>
      </c>
      <c r="K1145">
        <v>1</v>
      </c>
      <c r="L1145">
        <v>157</v>
      </c>
      <c r="M1145" t="s">
        <v>8532</v>
      </c>
      <c r="N1145" t="s">
        <v>8027</v>
      </c>
      <c r="O1145" t="s">
        <v>7697</v>
      </c>
      <c r="P1145" t="s">
        <v>7698</v>
      </c>
      <c r="Q1145" t="s">
        <v>9852</v>
      </c>
      <c r="R1145">
        <v>612</v>
      </c>
      <c r="S1145" t="s">
        <v>9296</v>
      </c>
      <c r="T1145" t="s">
        <v>7701</v>
      </c>
      <c r="U1145">
        <v>1</v>
      </c>
      <c r="V1145">
        <v>1</v>
      </c>
      <c r="W1145" t="s">
        <v>7702</v>
      </c>
      <c r="X1145" t="s">
        <v>1108</v>
      </c>
      <c r="Y1145" t="s">
        <v>7703</v>
      </c>
      <c r="Z1145" t="s">
        <v>9853</v>
      </c>
      <c r="AA1145" t="s">
        <v>8535</v>
      </c>
      <c r="AB1145" t="s">
        <v>9854</v>
      </c>
    </row>
    <row r="1146" spans="1:28">
      <c r="A1146" s="241">
        <v>45967</v>
      </c>
      <c r="B1146" t="s">
        <v>9851</v>
      </c>
      <c r="C1146" t="s">
        <v>7848</v>
      </c>
      <c r="D1146" t="s">
        <v>7849</v>
      </c>
      <c r="E1146" t="s">
        <v>7850</v>
      </c>
      <c r="F1146">
        <v>4</v>
      </c>
      <c r="G1146">
        <v>1260.5</v>
      </c>
      <c r="H1146">
        <v>0</v>
      </c>
      <c r="I1146" s="165">
        <v>5042</v>
      </c>
      <c r="J1146" t="s">
        <v>8521</v>
      </c>
      <c r="K1146">
        <v>1</v>
      </c>
      <c r="L1146">
        <v>157</v>
      </c>
      <c r="M1146" t="s">
        <v>8532</v>
      </c>
      <c r="N1146" t="s">
        <v>8027</v>
      </c>
      <c r="O1146" t="s">
        <v>7697</v>
      </c>
      <c r="P1146" t="s">
        <v>7698</v>
      </c>
      <c r="Q1146" t="s">
        <v>9852</v>
      </c>
      <c r="R1146">
        <v>612</v>
      </c>
      <c r="S1146" t="s">
        <v>9296</v>
      </c>
      <c r="T1146" t="s">
        <v>7701</v>
      </c>
      <c r="U1146">
        <v>1</v>
      </c>
      <c r="V1146">
        <v>4</v>
      </c>
      <c r="W1146" t="s">
        <v>7702</v>
      </c>
      <c r="X1146" t="s">
        <v>1108</v>
      </c>
      <c r="Y1146" t="s">
        <v>7703</v>
      </c>
      <c r="Z1146" t="s">
        <v>9853</v>
      </c>
      <c r="AA1146" t="s">
        <v>8535</v>
      </c>
      <c r="AB1146" t="s">
        <v>9854</v>
      </c>
    </row>
    <row r="1147" spans="1:28">
      <c r="A1147" s="241">
        <v>45967</v>
      </c>
      <c r="B1147" t="s">
        <v>9855</v>
      </c>
      <c r="C1147" t="s">
        <v>8032</v>
      </c>
      <c r="D1147" t="s">
        <v>8033</v>
      </c>
      <c r="E1147" t="s">
        <v>8034</v>
      </c>
      <c r="F1147">
        <v>4</v>
      </c>
      <c r="G1147">
        <v>1092.44</v>
      </c>
      <c r="H1147">
        <v>0</v>
      </c>
      <c r="I1147" s="165">
        <v>4369.76</v>
      </c>
      <c r="J1147" t="s">
        <v>8271</v>
      </c>
      <c r="K1147">
        <v>1</v>
      </c>
      <c r="L1147">
        <v>2</v>
      </c>
      <c r="M1147" t="s">
        <v>8054</v>
      </c>
      <c r="N1147" t="s">
        <v>7745</v>
      </c>
      <c r="O1147" t="s">
        <v>7697</v>
      </c>
      <c r="P1147" t="s">
        <v>7698</v>
      </c>
      <c r="Q1147" t="s">
        <v>8378</v>
      </c>
      <c r="R1147">
        <v>936</v>
      </c>
      <c r="S1147" t="s">
        <v>9296</v>
      </c>
      <c r="T1147" t="s">
        <v>7701</v>
      </c>
      <c r="U1147">
        <v>1</v>
      </c>
      <c r="V1147">
        <v>4</v>
      </c>
      <c r="W1147" t="s">
        <v>7702</v>
      </c>
      <c r="X1147" t="s">
        <v>9856</v>
      </c>
      <c r="Y1147" t="s">
        <v>7703</v>
      </c>
      <c r="Z1147" t="s">
        <v>9857</v>
      </c>
      <c r="AA1147" t="s">
        <v>8380</v>
      </c>
      <c r="AB1147" t="s">
        <v>9858</v>
      </c>
    </row>
    <row r="1148" spans="1:28">
      <c r="A1148" s="241">
        <v>45967</v>
      </c>
      <c r="B1148" t="s">
        <v>9859</v>
      </c>
      <c r="C1148" t="s">
        <v>7880</v>
      </c>
      <c r="D1148" t="s">
        <v>7881</v>
      </c>
      <c r="E1148" t="s">
        <v>7882</v>
      </c>
      <c r="F1148">
        <v>5</v>
      </c>
      <c r="G1148">
        <v>1543</v>
      </c>
      <c r="H1148">
        <v>0</v>
      </c>
      <c r="I1148" s="165">
        <v>7715</v>
      </c>
      <c r="J1148" t="s">
        <v>7809</v>
      </c>
      <c r="K1148">
        <v>1</v>
      </c>
      <c r="L1148">
        <v>125</v>
      </c>
      <c r="M1148" t="s">
        <v>7724</v>
      </c>
      <c r="N1148" t="s">
        <v>7713</v>
      </c>
      <c r="O1148" t="s">
        <v>7697</v>
      </c>
      <c r="P1148" t="s">
        <v>7698</v>
      </c>
      <c r="Q1148" t="s">
        <v>8616</v>
      </c>
      <c r="R1148">
        <v>111</v>
      </c>
      <c r="S1148" t="s">
        <v>9296</v>
      </c>
      <c r="T1148" t="s">
        <v>7701</v>
      </c>
      <c r="U1148">
        <v>1</v>
      </c>
      <c r="V1148">
        <v>5</v>
      </c>
      <c r="W1148" t="s">
        <v>7702</v>
      </c>
      <c r="X1148" t="s">
        <v>1198</v>
      </c>
      <c r="Y1148" t="s">
        <v>7703</v>
      </c>
      <c r="Z1148" t="s">
        <v>9860</v>
      </c>
      <c r="AA1148" t="s">
        <v>8618</v>
      </c>
      <c r="AB1148" t="s">
        <v>9861</v>
      </c>
    </row>
    <row r="1149" spans="1:28">
      <c r="A1149" s="241">
        <v>45967</v>
      </c>
      <c r="B1149" t="s">
        <v>9859</v>
      </c>
      <c r="C1149" t="s">
        <v>7778</v>
      </c>
      <c r="D1149" t="s">
        <v>7779</v>
      </c>
      <c r="E1149" t="s">
        <v>7780</v>
      </c>
      <c r="F1149">
        <v>3</v>
      </c>
      <c r="G1149">
        <v>2668.75</v>
      </c>
      <c r="H1149">
        <v>0</v>
      </c>
      <c r="I1149" s="165">
        <v>8006.25</v>
      </c>
      <c r="J1149" t="s">
        <v>7809</v>
      </c>
      <c r="K1149">
        <v>1</v>
      </c>
      <c r="L1149">
        <v>125</v>
      </c>
      <c r="M1149" t="s">
        <v>7724</v>
      </c>
      <c r="N1149" t="s">
        <v>7713</v>
      </c>
      <c r="O1149" t="s">
        <v>7697</v>
      </c>
      <c r="P1149" t="s">
        <v>7698</v>
      </c>
      <c r="Q1149" t="s">
        <v>8616</v>
      </c>
      <c r="R1149">
        <v>111</v>
      </c>
      <c r="S1149" t="s">
        <v>9296</v>
      </c>
      <c r="T1149" t="s">
        <v>7701</v>
      </c>
      <c r="U1149">
        <v>1</v>
      </c>
      <c r="V1149">
        <v>3</v>
      </c>
      <c r="W1149" t="s">
        <v>7702</v>
      </c>
      <c r="X1149" t="s">
        <v>1198</v>
      </c>
      <c r="Y1149" t="s">
        <v>7703</v>
      </c>
      <c r="Z1149" t="s">
        <v>9860</v>
      </c>
      <c r="AA1149" t="s">
        <v>8618</v>
      </c>
      <c r="AB1149" t="s">
        <v>9861</v>
      </c>
    </row>
    <row r="1150" spans="1:28">
      <c r="A1150" s="241">
        <v>45967</v>
      </c>
      <c r="B1150" t="s">
        <v>9862</v>
      </c>
      <c r="C1150" t="s">
        <v>8268</v>
      </c>
      <c r="D1150" t="s">
        <v>8269</v>
      </c>
      <c r="E1150" t="s">
        <v>8270</v>
      </c>
      <c r="F1150">
        <v>6</v>
      </c>
      <c r="G1150">
        <v>864</v>
      </c>
      <c r="H1150">
        <v>0</v>
      </c>
      <c r="I1150" s="165">
        <v>5184</v>
      </c>
      <c r="J1150" t="s">
        <v>7809</v>
      </c>
      <c r="K1150">
        <v>1</v>
      </c>
      <c r="L1150">
        <v>125</v>
      </c>
      <c r="M1150" t="s">
        <v>7724</v>
      </c>
      <c r="N1150" t="s">
        <v>7713</v>
      </c>
      <c r="O1150" t="s">
        <v>7697</v>
      </c>
      <c r="P1150" t="s">
        <v>7698</v>
      </c>
      <c r="Q1150" t="s">
        <v>8616</v>
      </c>
      <c r="R1150">
        <v>111</v>
      </c>
      <c r="S1150" t="s">
        <v>9296</v>
      </c>
      <c r="T1150" t="s">
        <v>7701</v>
      </c>
      <c r="U1150">
        <v>1</v>
      </c>
      <c r="V1150">
        <v>6</v>
      </c>
      <c r="W1150" t="s">
        <v>7702</v>
      </c>
      <c r="X1150" t="s">
        <v>1052</v>
      </c>
      <c r="Y1150" t="s">
        <v>7703</v>
      </c>
      <c r="Z1150" t="s">
        <v>9863</v>
      </c>
      <c r="AA1150" t="s">
        <v>8618</v>
      </c>
      <c r="AB1150" t="s">
        <v>9864</v>
      </c>
    </row>
    <row r="1151" spans="1:28">
      <c r="A1151" s="241">
        <v>45967</v>
      </c>
      <c r="B1151" t="s">
        <v>9865</v>
      </c>
      <c r="C1151" t="s">
        <v>7720</v>
      </c>
      <c r="D1151" t="s">
        <v>7721</v>
      </c>
      <c r="E1151" t="s">
        <v>7722</v>
      </c>
      <c r="F1151">
        <v>1</v>
      </c>
      <c r="G1151">
        <v>11900</v>
      </c>
      <c r="H1151">
        <v>357</v>
      </c>
      <c r="I1151" s="165">
        <v>11543</v>
      </c>
      <c r="J1151" t="s">
        <v>7809</v>
      </c>
      <c r="K1151">
        <v>1</v>
      </c>
      <c r="L1151">
        <v>125</v>
      </c>
      <c r="M1151" t="s">
        <v>7724</v>
      </c>
      <c r="N1151" t="s">
        <v>7713</v>
      </c>
      <c r="O1151" t="s">
        <v>7697</v>
      </c>
      <c r="P1151" t="s">
        <v>7698</v>
      </c>
      <c r="Q1151" t="s">
        <v>8616</v>
      </c>
      <c r="R1151">
        <v>111</v>
      </c>
      <c r="S1151" t="s">
        <v>9296</v>
      </c>
      <c r="T1151" t="s">
        <v>7726</v>
      </c>
      <c r="U1151">
        <v>1</v>
      </c>
      <c r="V1151">
        <v>1</v>
      </c>
      <c r="W1151" t="s">
        <v>7702</v>
      </c>
      <c r="X1151" t="s">
        <v>754</v>
      </c>
      <c r="Y1151" t="s">
        <v>7703</v>
      </c>
      <c r="Z1151" t="s">
        <v>9866</v>
      </c>
      <c r="AA1151" t="s">
        <v>8618</v>
      </c>
      <c r="AB1151" t="s">
        <v>9867</v>
      </c>
    </row>
    <row r="1152" spans="1:28">
      <c r="A1152" s="241">
        <v>45967</v>
      </c>
      <c r="B1152" t="s">
        <v>9865</v>
      </c>
      <c r="C1152" t="s">
        <v>7800</v>
      </c>
      <c r="D1152" t="s">
        <v>7801</v>
      </c>
      <c r="E1152" t="s">
        <v>7802</v>
      </c>
      <c r="F1152">
        <v>12</v>
      </c>
      <c r="G1152">
        <v>1092.44</v>
      </c>
      <c r="H1152">
        <v>0</v>
      </c>
      <c r="I1152" s="165">
        <v>13109.28</v>
      </c>
      <c r="J1152" t="s">
        <v>7809</v>
      </c>
      <c r="K1152">
        <v>1</v>
      </c>
      <c r="L1152">
        <v>125</v>
      </c>
      <c r="M1152" t="s">
        <v>7724</v>
      </c>
      <c r="N1152" t="s">
        <v>7713</v>
      </c>
      <c r="O1152" t="s">
        <v>7697</v>
      </c>
      <c r="P1152" t="s">
        <v>7698</v>
      </c>
      <c r="Q1152" t="s">
        <v>8616</v>
      </c>
      <c r="R1152">
        <v>111</v>
      </c>
      <c r="S1152" t="s">
        <v>9296</v>
      </c>
      <c r="T1152" t="s">
        <v>7701</v>
      </c>
      <c r="U1152">
        <v>1</v>
      </c>
      <c r="V1152">
        <v>12</v>
      </c>
      <c r="W1152" t="s">
        <v>7702</v>
      </c>
      <c r="X1152" t="s">
        <v>754</v>
      </c>
      <c r="Y1152" t="s">
        <v>7703</v>
      </c>
      <c r="Z1152" t="s">
        <v>9866</v>
      </c>
      <c r="AA1152" t="s">
        <v>8618</v>
      </c>
      <c r="AB1152" t="s">
        <v>9867</v>
      </c>
    </row>
    <row r="1153" spans="1:28">
      <c r="A1153" s="241">
        <v>45967</v>
      </c>
      <c r="B1153" t="s">
        <v>9868</v>
      </c>
      <c r="C1153" t="s">
        <v>7848</v>
      </c>
      <c r="D1153" t="s">
        <v>7849</v>
      </c>
      <c r="E1153" t="s">
        <v>7850</v>
      </c>
      <c r="F1153">
        <v>6</v>
      </c>
      <c r="G1153">
        <v>1260.5</v>
      </c>
      <c r="H1153">
        <v>0</v>
      </c>
      <c r="I1153" s="165">
        <v>7563</v>
      </c>
      <c r="J1153" t="s">
        <v>7743</v>
      </c>
      <c r="K1153">
        <v>1</v>
      </c>
      <c r="L1153">
        <v>126</v>
      </c>
      <c r="M1153" t="s">
        <v>7744</v>
      </c>
      <c r="N1153" t="s">
        <v>7745</v>
      </c>
      <c r="O1153" t="s">
        <v>7697</v>
      </c>
      <c r="P1153" t="s">
        <v>7698</v>
      </c>
      <c r="Q1153" t="s">
        <v>8006</v>
      </c>
      <c r="R1153">
        <v>946</v>
      </c>
      <c r="S1153" t="s">
        <v>9296</v>
      </c>
      <c r="T1153" t="s">
        <v>7701</v>
      </c>
      <c r="U1153">
        <v>1</v>
      </c>
      <c r="V1153">
        <v>6</v>
      </c>
      <c r="W1153" t="s">
        <v>7702</v>
      </c>
      <c r="X1153" t="s">
        <v>1283</v>
      </c>
      <c r="Y1153" t="s">
        <v>7703</v>
      </c>
      <c r="Z1153" t="s">
        <v>9869</v>
      </c>
      <c r="AA1153" t="s">
        <v>8008</v>
      </c>
      <c r="AB1153" t="s">
        <v>9870</v>
      </c>
    </row>
    <row r="1154" spans="1:28">
      <c r="A1154" s="241">
        <v>45967</v>
      </c>
      <c r="B1154" t="s">
        <v>9871</v>
      </c>
      <c r="C1154" t="s">
        <v>7822</v>
      </c>
      <c r="D1154" t="s">
        <v>7823</v>
      </c>
      <c r="E1154" t="s">
        <v>7824</v>
      </c>
      <c r="F1154">
        <v>2</v>
      </c>
      <c r="G1154">
        <v>3025.21</v>
      </c>
      <c r="H1154">
        <v>0</v>
      </c>
      <c r="I1154" s="165">
        <v>6050.42</v>
      </c>
      <c r="J1154" t="s">
        <v>7743</v>
      </c>
      <c r="K1154">
        <v>1</v>
      </c>
      <c r="L1154">
        <v>126</v>
      </c>
      <c r="M1154" t="s">
        <v>7744</v>
      </c>
      <c r="N1154" t="s">
        <v>7745</v>
      </c>
      <c r="O1154" t="s">
        <v>7697</v>
      </c>
      <c r="P1154" t="s">
        <v>7698</v>
      </c>
      <c r="Q1154" t="s">
        <v>8006</v>
      </c>
      <c r="R1154">
        <v>946</v>
      </c>
      <c r="S1154" t="s">
        <v>9296</v>
      </c>
      <c r="T1154" t="s">
        <v>7715</v>
      </c>
      <c r="U1154">
        <v>1</v>
      </c>
      <c r="V1154">
        <v>2</v>
      </c>
      <c r="W1154" t="s">
        <v>7702</v>
      </c>
      <c r="X1154" t="s">
        <v>1302</v>
      </c>
      <c r="Y1154" t="s">
        <v>7703</v>
      </c>
      <c r="Z1154" t="s">
        <v>9872</v>
      </c>
      <c r="AA1154" t="s">
        <v>8008</v>
      </c>
      <c r="AB1154" t="s">
        <v>9873</v>
      </c>
    </row>
    <row r="1155" spans="1:28">
      <c r="A1155" s="241">
        <v>45967</v>
      </c>
      <c r="B1155" t="s">
        <v>9871</v>
      </c>
      <c r="C1155" t="s">
        <v>8160</v>
      </c>
      <c r="D1155" t="s">
        <v>8161</v>
      </c>
      <c r="E1155" t="s">
        <v>8162</v>
      </c>
      <c r="F1155">
        <v>1</v>
      </c>
      <c r="G1155">
        <v>2541.83</v>
      </c>
      <c r="H1155">
        <v>0</v>
      </c>
      <c r="I1155" s="165">
        <v>2541.83</v>
      </c>
      <c r="J1155" t="s">
        <v>7743</v>
      </c>
      <c r="K1155">
        <v>1</v>
      </c>
      <c r="L1155">
        <v>126</v>
      </c>
      <c r="M1155" t="s">
        <v>7744</v>
      </c>
      <c r="N1155" t="s">
        <v>7745</v>
      </c>
      <c r="O1155" t="s">
        <v>7697</v>
      </c>
      <c r="P1155" t="s">
        <v>7698</v>
      </c>
      <c r="Q1155" t="s">
        <v>8006</v>
      </c>
      <c r="R1155">
        <v>946</v>
      </c>
      <c r="S1155" t="s">
        <v>9296</v>
      </c>
      <c r="T1155" t="s">
        <v>7715</v>
      </c>
      <c r="U1155">
        <v>1</v>
      </c>
      <c r="V1155">
        <v>1</v>
      </c>
      <c r="W1155" t="s">
        <v>7702</v>
      </c>
      <c r="X1155" t="s">
        <v>1302</v>
      </c>
      <c r="Y1155" t="s">
        <v>7703</v>
      </c>
      <c r="Z1155" t="s">
        <v>9872</v>
      </c>
      <c r="AA1155" t="s">
        <v>8008</v>
      </c>
      <c r="AB1155" t="s">
        <v>9873</v>
      </c>
    </row>
    <row r="1156" spans="1:28">
      <c r="A1156" s="241">
        <v>45967</v>
      </c>
      <c r="B1156" t="s">
        <v>9871</v>
      </c>
      <c r="C1156" t="s">
        <v>8954</v>
      </c>
      <c r="D1156" t="s">
        <v>8955</v>
      </c>
      <c r="E1156" t="s">
        <v>8956</v>
      </c>
      <c r="F1156">
        <v>1</v>
      </c>
      <c r="G1156">
        <v>2615</v>
      </c>
      <c r="H1156">
        <v>0</v>
      </c>
      <c r="I1156" s="165">
        <v>2615</v>
      </c>
      <c r="J1156" t="s">
        <v>7743</v>
      </c>
      <c r="K1156">
        <v>1</v>
      </c>
      <c r="L1156">
        <v>126</v>
      </c>
      <c r="M1156" t="s">
        <v>7744</v>
      </c>
      <c r="N1156" t="s">
        <v>7745</v>
      </c>
      <c r="O1156" t="s">
        <v>7697</v>
      </c>
      <c r="P1156" t="s">
        <v>7698</v>
      </c>
      <c r="Q1156" t="s">
        <v>8006</v>
      </c>
      <c r="R1156">
        <v>946</v>
      </c>
      <c r="S1156" t="s">
        <v>9296</v>
      </c>
      <c r="T1156" t="s">
        <v>7715</v>
      </c>
      <c r="U1156">
        <v>1</v>
      </c>
      <c r="V1156">
        <v>1</v>
      </c>
      <c r="W1156" t="s">
        <v>7702</v>
      </c>
      <c r="X1156" t="s">
        <v>1302</v>
      </c>
      <c r="Y1156" t="s">
        <v>7703</v>
      </c>
      <c r="Z1156" t="s">
        <v>9872</v>
      </c>
      <c r="AA1156" t="s">
        <v>8008</v>
      </c>
      <c r="AB1156" t="s">
        <v>9873</v>
      </c>
    </row>
    <row r="1157" spans="1:28">
      <c r="A1157" s="241">
        <v>45967</v>
      </c>
      <c r="B1157" t="s">
        <v>9874</v>
      </c>
      <c r="C1157" t="s">
        <v>7708</v>
      </c>
      <c r="D1157" t="s">
        <v>7709</v>
      </c>
      <c r="E1157" t="s">
        <v>7710</v>
      </c>
      <c r="F1157">
        <v>18</v>
      </c>
      <c r="G1157">
        <v>1120</v>
      </c>
      <c r="H1157">
        <v>0</v>
      </c>
      <c r="I1157" s="165">
        <v>20160</v>
      </c>
      <c r="J1157" t="s">
        <v>7842</v>
      </c>
      <c r="K1157">
        <v>1</v>
      </c>
      <c r="L1157">
        <v>126</v>
      </c>
      <c r="M1157" t="s">
        <v>7744</v>
      </c>
      <c r="N1157" t="s">
        <v>7745</v>
      </c>
      <c r="O1157" t="s">
        <v>7697</v>
      </c>
      <c r="P1157" t="s">
        <v>7698</v>
      </c>
      <c r="Q1157" t="s">
        <v>8544</v>
      </c>
      <c r="R1157">
        <v>911</v>
      </c>
      <c r="S1157" t="s">
        <v>9296</v>
      </c>
      <c r="T1157" t="s">
        <v>7715</v>
      </c>
      <c r="U1157">
        <v>1</v>
      </c>
      <c r="V1157">
        <v>18</v>
      </c>
      <c r="W1157" t="s">
        <v>7702</v>
      </c>
      <c r="X1157" t="s">
        <v>1180</v>
      </c>
      <c r="Y1157" t="s">
        <v>7703</v>
      </c>
      <c r="Z1157" t="s">
        <v>9875</v>
      </c>
      <c r="AA1157" t="s">
        <v>8546</v>
      </c>
      <c r="AB1157" t="s">
        <v>9876</v>
      </c>
    </row>
    <row r="1158" spans="1:28">
      <c r="A1158" s="241">
        <v>45967</v>
      </c>
      <c r="B1158" t="s">
        <v>9877</v>
      </c>
      <c r="C1158" t="s">
        <v>8051</v>
      </c>
      <c r="D1158" t="s">
        <v>8052</v>
      </c>
      <c r="E1158" t="s">
        <v>8053</v>
      </c>
      <c r="F1158">
        <v>1</v>
      </c>
      <c r="G1158">
        <v>5940</v>
      </c>
      <c r="H1158">
        <v>0</v>
      </c>
      <c r="I1158" s="165">
        <v>5940</v>
      </c>
      <c r="J1158" t="s">
        <v>7842</v>
      </c>
      <c r="K1158">
        <v>1</v>
      </c>
      <c r="L1158">
        <v>126</v>
      </c>
      <c r="M1158" t="s">
        <v>7744</v>
      </c>
      <c r="N1158" t="s">
        <v>7745</v>
      </c>
      <c r="O1158" t="s">
        <v>7697</v>
      </c>
      <c r="P1158" t="s">
        <v>7698</v>
      </c>
      <c r="Q1158" t="s">
        <v>8467</v>
      </c>
      <c r="R1158">
        <v>921</v>
      </c>
      <c r="S1158" t="s">
        <v>9296</v>
      </c>
      <c r="T1158" t="s">
        <v>7701</v>
      </c>
      <c r="U1158">
        <v>1</v>
      </c>
      <c r="V1158">
        <v>1</v>
      </c>
      <c r="W1158" t="s">
        <v>7702</v>
      </c>
      <c r="X1158" t="s">
        <v>938</v>
      </c>
      <c r="Y1158" t="s">
        <v>7703</v>
      </c>
      <c r="Z1158" t="s">
        <v>9878</v>
      </c>
      <c r="AA1158" t="s">
        <v>8470</v>
      </c>
      <c r="AB1158" t="s">
        <v>9879</v>
      </c>
    </row>
    <row r="1159" spans="1:28">
      <c r="A1159" s="241">
        <v>45967</v>
      </c>
      <c r="B1159" t="s">
        <v>9880</v>
      </c>
      <c r="C1159" t="s">
        <v>9881</v>
      </c>
      <c r="D1159" t="s">
        <v>9882</v>
      </c>
      <c r="E1159" t="s">
        <v>9883</v>
      </c>
      <c r="F1159">
        <v>1</v>
      </c>
      <c r="G1159">
        <v>7691.22</v>
      </c>
      <c r="H1159">
        <v>769.12199999999996</v>
      </c>
      <c r="I1159" s="165">
        <v>6922.098</v>
      </c>
      <c r="J1159" t="s">
        <v>8521</v>
      </c>
      <c r="K1159">
        <v>1</v>
      </c>
      <c r="L1159">
        <v>157</v>
      </c>
      <c r="M1159" t="s">
        <v>8532</v>
      </c>
      <c r="N1159" t="s">
        <v>8027</v>
      </c>
      <c r="O1159" t="s">
        <v>7697</v>
      </c>
      <c r="P1159" t="s">
        <v>7698</v>
      </c>
      <c r="Q1159" t="s">
        <v>9292</v>
      </c>
      <c r="R1159">
        <v>605</v>
      </c>
      <c r="S1159" t="s">
        <v>9296</v>
      </c>
      <c r="T1159" t="s">
        <v>7715</v>
      </c>
      <c r="U1159">
        <v>1</v>
      </c>
      <c r="V1159">
        <v>1</v>
      </c>
      <c r="W1159" t="s">
        <v>7702</v>
      </c>
      <c r="X1159" t="s">
        <v>1116</v>
      </c>
      <c r="Y1159" t="s">
        <v>7703</v>
      </c>
      <c r="Z1159" t="s">
        <v>9884</v>
      </c>
      <c r="AA1159" t="s">
        <v>8526</v>
      </c>
      <c r="AB1159" t="s">
        <v>9885</v>
      </c>
    </row>
    <row r="1160" spans="1:28">
      <c r="A1160" s="241">
        <v>45967</v>
      </c>
      <c r="B1160" t="s">
        <v>9880</v>
      </c>
      <c r="C1160" t="s">
        <v>8415</v>
      </c>
      <c r="D1160" t="s">
        <v>8416</v>
      </c>
      <c r="E1160" t="s">
        <v>8417</v>
      </c>
      <c r="F1160">
        <v>3</v>
      </c>
      <c r="G1160">
        <v>2700</v>
      </c>
      <c r="H1160">
        <v>0</v>
      </c>
      <c r="I1160" s="165">
        <v>8100</v>
      </c>
      <c r="J1160" t="s">
        <v>8521</v>
      </c>
      <c r="K1160">
        <v>1</v>
      </c>
      <c r="L1160">
        <v>157</v>
      </c>
      <c r="M1160" t="s">
        <v>8532</v>
      </c>
      <c r="N1160" t="s">
        <v>8027</v>
      </c>
      <c r="O1160" t="s">
        <v>7697</v>
      </c>
      <c r="P1160" t="s">
        <v>7698</v>
      </c>
      <c r="Q1160" t="s">
        <v>9292</v>
      </c>
      <c r="R1160">
        <v>605</v>
      </c>
      <c r="S1160" t="s">
        <v>9296</v>
      </c>
      <c r="T1160" t="s">
        <v>7715</v>
      </c>
      <c r="U1160">
        <v>1</v>
      </c>
      <c r="V1160">
        <v>3</v>
      </c>
      <c r="W1160" t="s">
        <v>7702</v>
      </c>
      <c r="X1160" t="s">
        <v>1116</v>
      </c>
      <c r="Y1160" t="s">
        <v>7703</v>
      </c>
      <c r="Z1160" t="s">
        <v>9884</v>
      </c>
      <c r="AA1160" t="s">
        <v>8526</v>
      </c>
      <c r="AB1160" t="s">
        <v>9885</v>
      </c>
    </row>
    <row r="1161" spans="1:28">
      <c r="A1161" s="241">
        <v>45967</v>
      </c>
      <c r="B1161" t="s">
        <v>9886</v>
      </c>
      <c r="C1161" t="s">
        <v>8411</v>
      </c>
      <c r="D1161" t="s">
        <v>8412</v>
      </c>
      <c r="E1161" t="s">
        <v>8413</v>
      </c>
      <c r="F1161">
        <v>6</v>
      </c>
      <c r="G1161">
        <v>2227</v>
      </c>
      <c r="H1161">
        <v>0</v>
      </c>
      <c r="I1161" s="165">
        <v>13362</v>
      </c>
      <c r="J1161" t="s">
        <v>8521</v>
      </c>
      <c r="K1161">
        <v>1</v>
      </c>
      <c r="L1161">
        <v>157</v>
      </c>
      <c r="M1161" t="s">
        <v>8532</v>
      </c>
      <c r="N1161" t="s">
        <v>8027</v>
      </c>
      <c r="O1161" t="s">
        <v>7697</v>
      </c>
      <c r="P1161" t="s">
        <v>7698</v>
      </c>
      <c r="Q1161" t="s">
        <v>9292</v>
      </c>
      <c r="R1161">
        <v>605</v>
      </c>
      <c r="S1161" t="s">
        <v>9296</v>
      </c>
      <c r="T1161" t="s">
        <v>7769</v>
      </c>
      <c r="U1161">
        <v>1</v>
      </c>
      <c r="V1161">
        <v>6</v>
      </c>
      <c r="W1161" t="s">
        <v>7702</v>
      </c>
      <c r="X1161" t="s">
        <v>902</v>
      </c>
      <c r="Y1161" t="s">
        <v>7703</v>
      </c>
      <c r="Z1161" t="s">
        <v>9887</v>
      </c>
      <c r="AA1161" t="s">
        <v>8526</v>
      </c>
      <c r="AB1161" t="s">
        <v>9888</v>
      </c>
    </row>
    <row r="1162" spans="1:28">
      <c r="A1162" s="241">
        <v>45967</v>
      </c>
      <c r="B1162" t="s">
        <v>9889</v>
      </c>
      <c r="C1162" t="s">
        <v>8097</v>
      </c>
      <c r="D1162" t="s">
        <v>8098</v>
      </c>
      <c r="E1162" t="s">
        <v>8099</v>
      </c>
      <c r="F1162">
        <v>12</v>
      </c>
      <c r="G1162">
        <v>2227</v>
      </c>
      <c r="H1162">
        <v>0</v>
      </c>
      <c r="I1162" s="165">
        <v>26724</v>
      </c>
      <c r="J1162" t="s">
        <v>8521</v>
      </c>
      <c r="K1162">
        <v>1</v>
      </c>
      <c r="L1162">
        <v>157</v>
      </c>
      <c r="M1162" t="s">
        <v>8532</v>
      </c>
      <c r="N1162" t="s">
        <v>8027</v>
      </c>
      <c r="O1162" t="s">
        <v>7697</v>
      </c>
      <c r="P1162" t="s">
        <v>7698</v>
      </c>
      <c r="Q1162" t="s">
        <v>9852</v>
      </c>
      <c r="R1162">
        <v>612</v>
      </c>
      <c r="S1162" t="s">
        <v>9296</v>
      </c>
      <c r="T1162" t="s">
        <v>7769</v>
      </c>
      <c r="U1162">
        <v>1</v>
      </c>
      <c r="V1162">
        <v>12</v>
      </c>
      <c r="W1162" t="s">
        <v>7702</v>
      </c>
      <c r="X1162" t="s">
        <v>1100</v>
      </c>
      <c r="Y1162" t="s">
        <v>7703</v>
      </c>
      <c r="Z1162" t="s">
        <v>9890</v>
      </c>
      <c r="AA1162" t="s">
        <v>8535</v>
      </c>
      <c r="AB1162" t="s">
        <v>9891</v>
      </c>
    </row>
    <row r="1163" spans="1:28">
      <c r="A1163" s="241">
        <v>45967</v>
      </c>
      <c r="B1163" t="s">
        <v>9892</v>
      </c>
      <c r="C1163" t="s">
        <v>7720</v>
      </c>
      <c r="D1163" t="s">
        <v>7721</v>
      </c>
      <c r="E1163" t="s">
        <v>7722</v>
      </c>
      <c r="F1163">
        <v>1</v>
      </c>
      <c r="G1163">
        <v>11900</v>
      </c>
      <c r="H1163">
        <v>0</v>
      </c>
      <c r="I1163" s="165">
        <v>11900</v>
      </c>
      <c r="J1163" t="s">
        <v>8271</v>
      </c>
      <c r="K1163">
        <v>1</v>
      </c>
      <c r="L1163">
        <v>2</v>
      </c>
      <c r="M1163" t="s">
        <v>8054</v>
      </c>
      <c r="N1163" t="s">
        <v>7745</v>
      </c>
      <c r="O1163" t="s">
        <v>7697</v>
      </c>
      <c r="P1163" t="s">
        <v>7698</v>
      </c>
      <c r="Q1163" t="s">
        <v>8726</v>
      </c>
      <c r="R1163">
        <v>937</v>
      </c>
      <c r="S1163" t="s">
        <v>9296</v>
      </c>
      <c r="T1163" t="s">
        <v>7726</v>
      </c>
      <c r="U1163">
        <v>1</v>
      </c>
      <c r="V1163">
        <v>1</v>
      </c>
      <c r="W1163" t="s">
        <v>7702</v>
      </c>
      <c r="X1163" t="s">
        <v>9893</v>
      </c>
      <c r="Y1163" t="s">
        <v>7703</v>
      </c>
      <c r="Z1163" t="s">
        <v>9894</v>
      </c>
      <c r="AA1163" t="s">
        <v>8728</v>
      </c>
      <c r="AB1163" t="s">
        <v>9895</v>
      </c>
    </row>
    <row r="1164" spans="1:28">
      <c r="A1164" s="241">
        <v>45967</v>
      </c>
      <c r="B1164" t="s">
        <v>9892</v>
      </c>
      <c r="C1164" t="s">
        <v>7860</v>
      </c>
      <c r="D1164" t="s">
        <v>7861</v>
      </c>
      <c r="E1164" t="s">
        <v>7862</v>
      </c>
      <c r="F1164">
        <v>10</v>
      </c>
      <c r="G1164">
        <v>866.2</v>
      </c>
      <c r="H1164">
        <v>0</v>
      </c>
      <c r="I1164" s="165">
        <v>8662</v>
      </c>
      <c r="J1164" t="s">
        <v>8271</v>
      </c>
      <c r="K1164">
        <v>1</v>
      </c>
      <c r="L1164">
        <v>2</v>
      </c>
      <c r="M1164" t="s">
        <v>8054</v>
      </c>
      <c r="N1164" t="s">
        <v>7745</v>
      </c>
      <c r="O1164" t="s">
        <v>7697</v>
      </c>
      <c r="P1164" t="s">
        <v>7698</v>
      </c>
      <c r="Q1164" t="s">
        <v>8726</v>
      </c>
      <c r="R1164">
        <v>937</v>
      </c>
      <c r="S1164" t="s">
        <v>9296</v>
      </c>
      <c r="T1164" t="s">
        <v>7701</v>
      </c>
      <c r="U1164">
        <v>1</v>
      </c>
      <c r="V1164">
        <v>10</v>
      </c>
      <c r="W1164" t="s">
        <v>7702</v>
      </c>
      <c r="X1164" t="s">
        <v>9893</v>
      </c>
      <c r="Y1164" t="s">
        <v>7703</v>
      </c>
      <c r="Z1164" t="s">
        <v>9894</v>
      </c>
      <c r="AA1164" t="s">
        <v>8728</v>
      </c>
      <c r="AB1164" t="s">
        <v>9895</v>
      </c>
    </row>
    <row r="1165" spans="1:28">
      <c r="A1165" s="241">
        <v>45967</v>
      </c>
      <c r="B1165" t="s">
        <v>9892</v>
      </c>
      <c r="C1165" t="s">
        <v>8411</v>
      </c>
      <c r="D1165" t="s">
        <v>8412</v>
      </c>
      <c r="E1165" t="s">
        <v>8413</v>
      </c>
      <c r="F1165">
        <v>12</v>
      </c>
      <c r="G1165">
        <v>2227</v>
      </c>
      <c r="H1165">
        <v>0</v>
      </c>
      <c r="I1165" s="165">
        <v>26724</v>
      </c>
      <c r="J1165" t="s">
        <v>8271</v>
      </c>
      <c r="K1165">
        <v>1</v>
      </c>
      <c r="L1165">
        <v>2</v>
      </c>
      <c r="M1165" t="s">
        <v>8054</v>
      </c>
      <c r="N1165" t="s">
        <v>7745</v>
      </c>
      <c r="O1165" t="s">
        <v>7697</v>
      </c>
      <c r="P1165" t="s">
        <v>7698</v>
      </c>
      <c r="Q1165" t="s">
        <v>8726</v>
      </c>
      <c r="R1165">
        <v>937</v>
      </c>
      <c r="S1165" t="s">
        <v>9296</v>
      </c>
      <c r="T1165" t="s">
        <v>7769</v>
      </c>
      <c r="U1165">
        <v>1</v>
      </c>
      <c r="V1165">
        <v>12</v>
      </c>
      <c r="W1165" t="s">
        <v>7702</v>
      </c>
      <c r="X1165" t="s">
        <v>9893</v>
      </c>
      <c r="Y1165" t="s">
        <v>7703</v>
      </c>
      <c r="Z1165" t="s">
        <v>9894</v>
      </c>
      <c r="AA1165" t="s">
        <v>8728</v>
      </c>
      <c r="AB1165" t="s">
        <v>9895</v>
      </c>
    </row>
    <row r="1166" spans="1:28">
      <c r="A1166" s="241">
        <v>45967</v>
      </c>
      <c r="B1166" t="s">
        <v>9892</v>
      </c>
      <c r="C1166" t="s">
        <v>8626</v>
      </c>
      <c r="D1166" t="s">
        <v>8627</v>
      </c>
      <c r="E1166" t="s">
        <v>8628</v>
      </c>
      <c r="F1166">
        <v>1</v>
      </c>
      <c r="G1166">
        <v>29400</v>
      </c>
      <c r="H1166">
        <v>0</v>
      </c>
      <c r="I1166" s="165">
        <v>29400</v>
      </c>
      <c r="J1166" t="s">
        <v>8271</v>
      </c>
      <c r="K1166">
        <v>1</v>
      </c>
      <c r="L1166">
        <v>2</v>
      </c>
      <c r="M1166" t="s">
        <v>8054</v>
      </c>
      <c r="N1166" t="s">
        <v>7745</v>
      </c>
      <c r="O1166" t="s">
        <v>7697</v>
      </c>
      <c r="P1166" t="s">
        <v>7698</v>
      </c>
      <c r="Q1166" t="s">
        <v>8726</v>
      </c>
      <c r="R1166">
        <v>937</v>
      </c>
      <c r="S1166" t="s">
        <v>9296</v>
      </c>
      <c r="T1166" t="s">
        <v>7726</v>
      </c>
      <c r="U1166">
        <v>1</v>
      </c>
      <c r="V1166">
        <v>1</v>
      </c>
      <c r="W1166" t="s">
        <v>7702</v>
      </c>
      <c r="X1166" t="s">
        <v>9893</v>
      </c>
      <c r="Y1166" t="s">
        <v>7703</v>
      </c>
      <c r="Z1166" t="s">
        <v>9894</v>
      </c>
      <c r="AA1166" t="s">
        <v>8728</v>
      </c>
      <c r="AB1166" t="s">
        <v>9895</v>
      </c>
    </row>
    <row r="1167" spans="1:28">
      <c r="A1167" s="241">
        <v>45967</v>
      </c>
      <c r="B1167" t="s">
        <v>9896</v>
      </c>
      <c r="C1167" t="s">
        <v>7883</v>
      </c>
      <c r="D1167" t="s">
        <v>7884</v>
      </c>
      <c r="E1167" t="s">
        <v>7885</v>
      </c>
      <c r="F1167">
        <v>12</v>
      </c>
      <c r="G1167">
        <v>3025.21</v>
      </c>
      <c r="H1167">
        <v>0</v>
      </c>
      <c r="I1167" s="165">
        <v>36302.519999999997</v>
      </c>
      <c r="J1167" t="s">
        <v>7809</v>
      </c>
      <c r="K1167">
        <v>1</v>
      </c>
      <c r="L1167">
        <v>125</v>
      </c>
      <c r="M1167" t="s">
        <v>7724</v>
      </c>
      <c r="N1167" t="s">
        <v>7713</v>
      </c>
      <c r="O1167" t="s">
        <v>7697</v>
      </c>
      <c r="P1167" t="s">
        <v>7698</v>
      </c>
      <c r="Q1167" t="s">
        <v>8616</v>
      </c>
      <c r="R1167">
        <v>111</v>
      </c>
      <c r="S1167" t="s">
        <v>9296</v>
      </c>
      <c r="T1167" t="s">
        <v>7715</v>
      </c>
      <c r="U1167">
        <v>1</v>
      </c>
      <c r="V1167">
        <v>12</v>
      </c>
      <c r="W1167" t="s">
        <v>7702</v>
      </c>
      <c r="X1167" t="s">
        <v>1023</v>
      </c>
      <c r="Y1167" t="s">
        <v>7703</v>
      </c>
      <c r="Z1167" t="s">
        <v>9897</v>
      </c>
      <c r="AA1167" t="s">
        <v>8618</v>
      </c>
      <c r="AB1167" t="s">
        <v>9898</v>
      </c>
    </row>
    <row r="1168" spans="1:28">
      <c r="A1168" s="241">
        <v>45967</v>
      </c>
      <c r="B1168" t="s">
        <v>9896</v>
      </c>
      <c r="C1168" t="s">
        <v>7886</v>
      </c>
      <c r="D1168" t="s">
        <v>7887</v>
      </c>
      <c r="E1168" t="s">
        <v>7888</v>
      </c>
      <c r="F1168">
        <v>12</v>
      </c>
      <c r="G1168">
        <v>3025.21</v>
      </c>
      <c r="H1168">
        <v>0</v>
      </c>
      <c r="I1168" s="165">
        <v>36302.519999999997</v>
      </c>
      <c r="J1168" t="s">
        <v>7809</v>
      </c>
      <c r="K1168">
        <v>1</v>
      </c>
      <c r="L1168">
        <v>125</v>
      </c>
      <c r="M1168" t="s">
        <v>7724</v>
      </c>
      <c r="N1168" t="s">
        <v>7713</v>
      </c>
      <c r="O1168" t="s">
        <v>7697</v>
      </c>
      <c r="P1168" t="s">
        <v>7698</v>
      </c>
      <c r="Q1168" t="s">
        <v>8616</v>
      </c>
      <c r="R1168">
        <v>111</v>
      </c>
      <c r="S1168" t="s">
        <v>9296</v>
      </c>
      <c r="T1168" t="s">
        <v>7715</v>
      </c>
      <c r="U1168">
        <v>1</v>
      </c>
      <c r="V1168">
        <v>12</v>
      </c>
      <c r="W1168" t="s">
        <v>7702</v>
      </c>
      <c r="X1168" t="s">
        <v>1023</v>
      </c>
      <c r="Y1168" t="s">
        <v>7703</v>
      </c>
      <c r="Z1168" t="s">
        <v>9897</v>
      </c>
      <c r="AA1168" t="s">
        <v>8618</v>
      </c>
      <c r="AB1168" t="s">
        <v>9898</v>
      </c>
    </row>
    <row r="1169" spans="1:28">
      <c r="A1169" s="241">
        <v>45967</v>
      </c>
      <c r="B1169" t="s">
        <v>9896</v>
      </c>
      <c r="C1169" t="s">
        <v>7787</v>
      </c>
      <c r="D1169" t="s">
        <v>7788</v>
      </c>
      <c r="E1169" t="s">
        <v>7789</v>
      </c>
      <c r="F1169">
        <v>12</v>
      </c>
      <c r="G1169">
        <v>3025.21</v>
      </c>
      <c r="H1169">
        <v>0</v>
      </c>
      <c r="I1169" s="165">
        <v>36302.519999999997</v>
      </c>
      <c r="J1169" t="s">
        <v>7809</v>
      </c>
      <c r="K1169">
        <v>1</v>
      </c>
      <c r="L1169">
        <v>125</v>
      </c>
      <c r="M1169" t="s">
        <v>7724</v>
      </c>
      <c r="N1169" t="s">
        <v>7713</v>
      </c>
      <c r="O1169" t="s">
        <v>7697</v>
      </c>
      <c r="P1169" t="s">
        <v>7698</v>
      </c>
      <c r="Q1169" t="s">
        <v>8616</v>
      </c>
      <c r="R1169">
        <v>111</v>
      </c>
      <c r="S1169" t="s">
        <v>9296</v>
      </c>
      <c r="T1169" t="s">
        <v>7715</v>
      </c>
      <c r="U1169">
        <v>1</v>
      </c>
      <c r="V1169">
        <v>12</v>
      </c>
      <c r="W1169" t="s">
        <v>7702</v>
      </c>
      <c r="X1169" t="s">
        <v>1023</v>
      </c>
      <c r="Y1169" t="s">
        <v>7703</v>
      </c>
      <c r="Z1169" t="s">
        <v>9897</v>
      </c>
      <c r="AA1169" t="s">
        <v>8618</v>
      </c>
      <c r="AB1169" t="s">
        <v>9898</v>
      </c>
    </row>
    <row r="1170" spans="1:28">
      <c r="A1170" s="241">
        <v>45967</v>
      </c>
      <c r="B1170" t="s">
        <v>9896</v>
      </c>
      <c r="C1170" t="s">
        <v>7784</v>
      </c>
      <c r="D1170" t="s">
        <v>7785</v>
      </c>
      <c r="E1170" t="s">
        <v>7786</v>
      </c>
      <c r="F1170">
        <v>12</v>
      </c>
      <c r="G1170">
        <v>3025.21</v>
      </c>
      <c r="H1170">
        <v>0</v>
      </c>
      <c r="I1170" s="165">
        <v>36302.519999999997</v>
      </c>
      <c r="J1170" t="s">
        <v>7809</v>
      </c>
      <c r="K1170">
        <v>1</v>
      </c>
      <c r="L1170">
        <v>125</v>
      </c>
      <c r="M1170" t="s">
        <v>7724</v>
      </c>
      <c r="N1170" t="s">
        <v>7713</v>
      </c>
      <c r="O1170" t="s">
        <v>7697</v>
      </c>
      <c r="P1170" t="s">
        <v>7698</v>
      </c>
      <c r="Q1170" t="s">
        <v>8616</v>
      </c>
      <c r="R1170">
        <v>111</v>
      </c>
      <c r="S1170" t="s">
        <v>9296</v>
      </c>
      <c r="T1170" t="s">
        <v>7715</v>
      </c>
      <c r="U1170">
        <v>1</v>
      </c>
      <c r="V1170">
        <v>12</v>
      </c>
      <c r="W1170" t="s">
        <v>7702</v>
      </c>
      <c r="X1170" t="s">
        <v>1023</v>
      </c>
      <c r="Y1170" t="s">
        <v>7703</v>
      </c>
      <c r="Z1170" t="s">
        <v>9897</v>
      </c>
      <c r="AA1170" t="s">
        <v>8618</v>
      </c>
      <c r="AB1170" t="s">
        <v>9898</v>
      </c>
    </row>
    <row r="1171" spans="1:28">
      <c r="A1171" s="241">
        <v>45967</v>
      </c>
      <c r="B1171" t="s">
        <v>9896</v>
      </c>
      <c r="C1171" t="s">
        <v>8036</v>
      </c>
      <c r="D1171" t="s">
        <v>8037</v>
      </c>
      <c r="E1171" t="s">
        <v>8038</v>
      </c>
      <c r="F1171">
        <v>6</v>
      </c>
      <c r="G1171">
        <v>2543.59</v>
      </c>
      <c r="H1171">
        <v>0</v>
      </c>
      <c r="I1171" s="165">
        <v>15261.54</v>
      </c>
      <c r="J1171" t="s">
        <v>7809</v>
      </c>
      <c r="K1171">
        <v>1</v>
      </c>
      <c r="L1171">
        <v>125</v>
      </c>
      <c r="M1171" t="s">
        <v>7724</v>
      </c>
      <c r="N1171" t="s">
        <v>7713</v>
      </c>
      <c r="O1171" t="s">
        <v>7697</v>
      </c>
      <c r="P1171" t="s">
        <v>7698</v>
      </c>
      <c r="Q1171" t="s">
        <v>8616</v>
      </c>
      <c r="R1171">
        <v>111</v>
      </c>
      <c r="S1171" t="s">
        <v>9296</v>
      </c>
      <c r="T1171" t="s">
        <v>7811</v>
      </c>
      <c r="U1171">
        <v>1</v>
      </c>
      <c r="V1171">
        <v>6</v>
      </c>
      <c r="W1171" t="s">
        <v>7702</v>
      </c>
      <c r="X1171" t="s">
        <v>1023</v>
      </c>
      <c r="Y1171" t="s">
        <v>7703</v>
      </c>
      <c r="Z1171" t="s">
        <v>9897</v>
      </c>
      <c r="AA1171" t="s">
        <v>8618</v>
      </c>
      <c r="AB1171" t="s">
        <v>9898</v>
      </c>
    </row>
    <row r="1172" spans="1:28">
      <c r="A1172" s="241">
        <v>45967</v>
      </c>
      <c r="B1172" t="s">
        <v>9899</v>
      </c>
      <c r="C1172" t="s">
        <v>7730</v>
      </c>
      <c r="D1172" t="s">
        <v>7731</v>
      </c>
      <c r="E1172" t="s">
        <v>7732</v>
      </c>
      <c r="F1172">
        <v>1</v>
      </c>
      <c r="G1172">
        <v>8991.6</v>
      </c>
      <c r="H1172">
        <v>449.58</v>
      </c>
      <c r="I1172" s="165">
        <v>8542.02</v>
      </c>
      <c r="J1172" t="s">
        <v>7809</v>
      </c>
      <c r="K1172">
        <v>1</v>
      </c>
      <c r="L1172">
        <v>125</v>
      </c>
      <c r="M1172" t="s">
        <v>7724</v>
      </c>
      <c r="N1172" t="s">
        <v>7713</v>
      </c>
      <c r="O1172" t="s">
        <v>7697</v>
      </c>
      <c r="P1172" t="s">
        <v>7698</v>
      </c>
      <c r="Q1172" t="s">
        <v>8616</v>
      </c>
      <c r="R1172">
        <v>111</v>
      </c>
      <c r="S1172" t="s">
        <v>9296</v>
      </c>
      <c r="T1172" t="s">
        <v>7715</v>
      </c>
      <c r="U1172">
        <v>1</v>
      </c>
      <c r="V1172">
        <v>1</v>
      </c>
      <c r="W1172" t="s">
        <v>7702</v>
      </c>
      <c r="X1172" t="s">
        <v>1038</v>
      </c>
      <c r="Y1172" t="s">
        <v>7703</v>
      </c>
      <c r="Z1172" t="s">
        <v>9900</v>
      </c>
      <c r="AA1172" t="s">
        <v>8618</v>
      </c>
      <c r="AB1172" t="s">
        <v>9901</v>
      </c>
    </row>
    <row r="1173" spans="1:28">
      <c r="A1173" s="241">
        <v>45967</v>
      </c>
      <c r="B1173" t="s">
        <v>9902</v>
      </c>
      <c r="C1173" t="s">
        <v>8329</v>
      </c>
      <c r="D1173" t="s">
        <v>8330</v>
      </c>
      <c r="E1173" t="s">
        <v>8331</v>
      </c>
      <c r="F1173">
        <v>1</v>
      </c>
      <c r="G1173">
        <v>33667.199999999997</v>
      </c>
      <c r="H1173">
        <v>1683.36</v>
      </c>
      <c r="I1173" s="165">
        <v>31983.84</v>
      </c>
      <c r="J1173" t="s">
        <v>8521</v>
      </c>
      <c r="K1173">
        <v>1</v>
      </c>
      <c r="L1173">
        <v>157</v>
      </c>
      <c r="M1173" t="s">
        <v>8532</v>
      </c>
      <c r="N1173" t="s">
        <v>8027</v>
      </c>
      <c r="O1173" t="s">
        <v>7697</v>
      </c>
      <c r="P1173" t="s">
        <v>7698</v>
      </c>
      <c r="Q1173" t="s">
        <v>9292</v>
      </c>
      <c r="R1173">
        <v>605</v>
      </c>
      <c r="S1173" t="s">
        <v>9296</v>
      </c>
      <c r="T1173" t="s">
        <v>7726</v>
      </c>
      <c r="U1173">
        <v>1</v>
      </c>
      <c r="V1173">
        <v>1</v>
      </c>
      <c r="W1173" t="s">
        <v>7702</v>
      </c>
      <c r="X1173" t="s">
        <v>1220</v>
      </c>
      <c r="Y1173" t="s">
        <v>7703</v>
      </c>
      <c r="Z1173" t="s">
        <v>9903</v>
      </c>
      <c r="AA1173" t="s">
        <v>8526</v>
      </c>
      <c r="AB1173" t="s">
        <v>9904</v>
      </c>
    </row>
    <row r="1174" spans="1:28">
      <c r="A1174" s="241">
        <v>45967</v>
      </c>
      <c r="B1174" t="s">
        <v>9905</v>
      </c>
      <c r="C1174" t="s">
        <v>7787</v>
      </c>
      <c r="D1174" t="s">
        <v>7788</v>
      </c>
      <c r="E1174" t="s">
        <v>7789</v>
      </c>
      <c r="F1174">
        <v>6</v>
      </c>
      <c r="G1174">
        <v>3025.21</v>
      </c>
      <c r="H1174">
        <v>0</v>
      </c>
      <c r="I1174" s="165">
        <v>18151.259999999998</v>
      </c>
      <c r="J1174" t="s">
        <v>8521</v>
      </c>
      <c r="K1174">
        <v>1</v>
      </c>
      <c r="L1174">
        <v>157</v>
      </c>
      <c r="M1174" t="s">
        <v>8532</v>
      </c>
      <c r="N1174" t="s">
        <v>8027</v>
      </c>
      <c r="O1174" t="s">
        <v>7697</v>
      </c>
      <c r="P1174" t="s">
        <v>7698</v>
      </c>
      <c r="Q1174" t="s">
        <v>9292</v>
      </c>
      <c r="R1174">
        <v>605</v>
      </c>
      <c r="S1174" t="s">
        <v>9296</v>
      </c>
      <c r="T1174" t="s">
        <v>7715</v>
      </c>
      <c r="U1174">
        <v>1</v>
      </c>
      <c r="V1174">
        <v>6</v>
      </c>
      <c r="W1174" t="s">
        <v>7702</v>
      </c>
      <c r="X1174" t="s">
        <v>1042</v>
      </c>
      <c r="Y1174" t="s">
        <v>7703</v>
      </c>
      <c r="Z1174" t="s">
        <v>9906</v>
      </c>
      <c r="AA1174" t="s">
        <v>8526</v>
      </c>
      <c r="AB1174" t="s">
        <v>9907</v>
      </c>
    </row>
    <row r="1175" spans="1:28">
      <c r="A1175" s="241">
        <v>45967</v>
      </c>
      <c r="B1175" t="s">
        <v>9905</v>
      </c>
      <c r="C1175" t="s">
        <v>8493</v>
      </c>
      <c r="D1175" t="s">
        <v>8494</v>
      </c>
      <c r="E1175" t="s">
        <v>8495</v>
      </c>
      <c r="F1175">
        <v>3</v>
      </c>
      <c r="G1175">
        <v>3180</v>
      </c>
      <c r="H1175">
        <v>0</v>
      </c>
      <c r="I1175" s="165">
        <v>9540</v>
      </c>
      <c r="J1175" t="s">
        <v>8521</v>
      </c>
      <c r="K1175">
        <v>1</v>
      </c>
      <c r="L1175">
        <v>157</v>
      </c>
      <c r="M1175" t="s">
        <v>8532</v>
      </c>
      <c r="N1175" t="s">
        <v>8027</v>
      </c>
      <c r="O1175" t="s">
        <v>7697</v>
      </c>
      <c r="P1175" t="s">
        <v>7698</v>
      </c>
      <c r="Q1175" t="s">
        <v>9292</v>
      </c>
      <c r="R1175">
        <v>605</v>
      </c>
      <c r="S1175" t="s">
        <v>9296</v>
      </c>
      <c r="T1175" t="s">
        <v>7715</v>
      </c>
      <c r="U1175">
        <v>1</v>
      </c>
      <c r="V1175">
        <v>3</v>
      </c>
      <c r="W1175" t="s">
        <v>7702</v>
      </c>
      <c r="X1175" t="s">
        <v>1042</v>
      </c>
      <c r="Y1175" t="s">
        <v>7703</v>
      </c>
      <c r="Z1175" t="s">
        <v>9906</v>
      </c>
      <c r="AA1175" t="s">
        <v>8526</v>
      </c>
      <c r="AB1175" t="s">
        <v>9907</v>
      </c>
    </row>
    <row r="1176" spans="1:28">
      <c r="A1176" s="241">
        <v>45967</v>
      </c>
      <c r="B1176" t="s">
        <v>9908</v>
      </c>
      <c r="C1176" t="s">
        <v>7750</v>
      </c>
      <c r="D1176" t="s">
        <v>7751</v>
      </c>
      <c r="E1176" t="s">
        <v>7752</v>
      </c>
      <c r="F1176">
        <v>1</v>
      </c>
      <c r="G1176">
        <v>12000</v>
      </c>
      <c r="H1176">
        <v>0</v>
      </c>
      <c r="I1176" s="165">
        <v>12000</v>
      </c>
      <c r="J1176" t="s">
        <v>8271</v>
      </c>
      <c r="K1176">
        <v>1</v>
      </c>
      <c r="L1176">
        <v>2</v>
      </c>
      <c r="M1176" t="s">
        <v>8054</v>
      </c>
      <c r="N1176" t="s">
        <v>7745</v>
      </c>
      <c r="O1176" t="s">
        <v>7697</v>
      </c>
      <c r="P1176" t="s">
        <v>7698</v>
      </c>
      <c r="Q1176" t="s">
        <v>8726</v>
      </c>
      <c r="R1176">
        <v>937</v>
      </c>
      <c r="S1176" t="s">
        <v>9296</v>
      </c>
      <c r="T1176" t="s">
        <v>7715</v>
      </c>
      <c r="U1176">
        <v>1</v>
      </c>
      <c r="V1176">
        <v>1</v>
      </c>
      <c r="W1176" t="s">
        <v>7702</v>
      </c>
      <c r="X1176" t="s">
        <v>9909</v>
      </c>
      <c r="Y1176" t="s">
        <v>7703</v>
      </c>
      <c r="Z1176" t="s">
        <v>9910</v>
      </c>
      <c r="AA1176" t="s">
        <v>8728</v>
      </c>
      <c r="AB1176" t="s">
        <v>9911</v>
      </c>
    </row>
    <row r="1177" spans="1:28">
      <c r="A1177" s="241">
        <v>45967</v>
      </c>
      <c r="B1177" t="s">
        <v>9912</v>
      </c>
      <c r="C1177" t="s">
        <v>7832</v>
      </c>
      <c r="D1177" t="s">
        <v>7833</v>
      </c>
      <c r="E1177" t="s">
        <v>7834</v>
      </c>
      <c r="F1177">
        <v>2</v>
      </c>
      <c r="G1177">
        <v>12500</v>
      </c>
      <c r="H1177">
        <v>750</v>
      </c>
      <c r="I1177" s="165">
        <v>24250</v>
      </c>
      <c r="J1177" t="s">
        <v>8271</v>
      </c>
      <c r="K1177">
        <v>1</v>
      </c>
      <c r="L1177">
        <v>2</v>
      </c>
      <c r="M1177" t="s">
        <v>8054</v>
      </c>
      <c r="N1177" t="s">
        <v>7745</v>
      </c>
      <c r="O1177" t="s">
        <v>7697</v>
      </c>
      <c r="P1177" t="s">
        <v>7698</v>
      </c>
      <c r="Q1177" t="s">
        <v>8726</v>
      </c>
      <c r="R1177">
        <v>937</v>
      </c>
      <c r="S1177" t="s">
        <v>9296</v>
      </c>
      <c r="T1177" t="s">
        <v>7726</v>
      </c>
      <c r="U1177">
        <v>1</v>
      </c>
      <c r="V1177">
        <v>2</v>
      </c>
      <c r="W1177" t="s">
        <v>7702</v>
      </c>
      <c r="X1177" t="s">
        <v>100</v>
      </c>
      <c r="Y1177" t="s">
        <v>7703</v>
      </c>
      <c r="Z1177" t="s">
        <v>9913</v>
      </c>
      <c r="AA1177" t="s">
        <v>8728</v>
      </c>
      <c r="AB1177" t="s">
        <v>9914</v>
      </c>
    </row>
    <row r="1178" spans="1:28">
      <c r="A1178" s="241">
        <v>45967</v>
      </c>
      <c r="B1178" t="s">
        <v>9915</v>
      </c>
      <c r="C1178" t="s">
        <v>7860</v>
      </c>
      <c r="D1178" t="s">
        <v>7861</v>
      </c>
      <c r="E1178" t="s">
        <v>7862</v>
      </c>
      <c r="F1178">
        <v>40</v>
      </c>
      <c r="G1178">
        <v>866.2</v>
      </c>
      <c r="H1178">
        <v>0</v>
      </c>
      <c r="I1178" s="165">
        <v>34648</v>
      </c>
      <c r="J1178" t="s">
        <v>7809</v>
      </c>
      <c r="K1178">
        <v>1</v>
      </c>
      <c r="L1178">
        <v>125</v>
      </c>
      <c r="M1178" t="s">
        <v>7724</v>
      </c>
      <c r="N1178" t="s">
        <v>7713</v>
      </c>
      <c r="O1178" t="s">
        <v>7697</v>
      </c>
      <c r="P1178" t="s">
        <v>7698</v>
      </c>
      <c r="Q1178" t="s">
        <v>7810</v>
      </c>
      <c r="R1178">
        <v>114</v>
      </c>
      <c r="S1178" t="s">
        <v>9296</v>
      </c>
      <c r="T1178" t="s">
        <v>7701</v>
      </c>
      <c r="U1178">
        <v>1</v>
      </c>
      <c r="V1178">
        <v>40</v>
      </c>
      <c r="W1178" t="s">
        <v>7702</v>
      </c>
      <c r="X1178" t="s">
        <v>1228</v>
      </c>
      <c r="Y1178" t="s">
        <v>7703</v>
      </c>
      <c r="Z1178" t="s">
        <v>9916</v>
      </c>
      <c r="AA1178" t="s">
        <v>7813</v>
      </c>
      <c r="AB1178" t="s">
        <v>1228</v>
      </c>
    </row>
    <row r="1179" spans="1:28">
      <c r="A1179" s="241">
        <v>45967</v>
      </c>
      <c r="B1179" t="s">
        <v>9915</v>
      </c>
      <c r="C1179" t="s">
        <v>8036</v>
      </c>
      <c r="D1179" t="s">
        <v>8037</v>
      </c>
      <c r="E1179" t="s">
        <v>8038</v>
      </c>
      <c r="F1179">
        <v>2</v>
      </c>
      <c r="G1179">
        <v>2543.59</v>
      </c>
      <c r="H1179">
        <v>0</v>
      </c>
      <c r="I1179" s="165">
        <v>5087.18</v>
      </c>
      <c r="J1179" t="s">
        <v>7809</v>
      </c>
      <c r="K1179">
        <v>1</v>
      </c>
      <c r="L1179">
        <v>125</v>
      </c>
      <c r="M1179" t="s">
        <v>7724</v>
      </c>
      <c r="N1179" t="s">
        <v>7713</v>
      </c>
      <c r="O1179" t="s">
        <v>7697</v>
      </c>
      <c r="P1179" t="s">
        <v>7698</v>
      </c>
      <c r="Q1179" t="s">
        <v>7810</v>
      </c>
      <c r="R1179">
        <v>114</v>
      </c>
      <c r="S1179" t="s">
        <v>9296</v>
      </c>
      <c r="T1179" t="s">
        <v>7811</v>
      </c>
      <c r="U1179">
        <v>1</v>
      </c>
      <c r="V1179">
        <v>2</v>
      </c>
      <c r="W1179" t="s">
        <v>7702</v>
      </c>
      <c r="X1179" t="s">
        <v>1228</v>
      </c>
      <c r="Y1179" t="s">
        <v>7703</v>
      </c>
      <c r="Z1179" t="s">
        <v>9916</v>
      </c>
      <c r="AA1179" t="s">
        <v>7813</v>
      </c>
      <c r="AB1179" t="s">
        <v>1228</v>
      </c>
    </row>
    <row r="1180" spans="1:28">
      <c r="A1180" s="241">
        <v>45967</v>
      </c>
      <c r="B1180" t="s">
        <v>9915</v>
      </c>
      <c r="C1180" t="s">
        <v>8043</v>
      </c>
      <c r="D1180" t="s">
        <v>8044</v>
      </c>
      <c r="E1180" t="s">
        <v>8045</v>
      </c>
      <c r="F1180">
        <v>12</v>
      </c>
      <c r="G1180">
        <v>1718.42</v>
      </c>
      <c r="H1180">
        <v>0</v>
      </c>
      <c r="I1180" s="165">
        <v>20621.04</v>
      </c>
      <c r="J1180" t="s">
        <v>7809</v>
      </c>
      <c r="K1180">
        <v>1</v>
      </c>
      <c r="L1180">
        <v>125</v>
      </c>
      <c r="M1180" t="s">
        <v>7724</v>
      </c>
      <c r="N1180" t="s">
        <v>7713</v>
      </c>
      <c r="O1180" t="s">
        <v>7697</v>
      </c>
      <c r="P1180" t="s">
        <v>7698</v>
      </c>
      <c r="Q1180" t="s">
        <v>7810</v>
      </c>
      <c r="R1180">
        <v>114</v>
      </c>
      <c r="S1180" t="s">
        <v>9296</v>
      </c>
      <c r="T1180" t="s">
        <v>7811</v>
      </c>
      <c r="U1180">
        <v>1</v>
      </c>
      <c r="V1180">
        <v>12</v>
      </c>
      <c r="W1180" t="s">
        <v>7702</v>
      </c>
      <c r="X1180" t="s">
        <v>1228</v>
      </c>
      <c r="Y1180" t="s">
        <v>7703</v>
      </c>
      <c r="Z1180" t="s">
        <v>9916</v>
      </c>
      <c r="AA1180" t="s">
        <v>7813</v>
      </c>
      <c r="AB1180" t="s">
        <v>1228</v>
      </c>
    </row>
    <row r="1181" spans="1:28">
      <c r="A1181" s="241">
        <v>45967</v>
      </c>
      <c r="B1181" t="s">
        <v>9917</v>
      </c>
      <c r="C1181" t="s">
        <v>7791</v>
      </c>
      <c r="D1181" t="s">
        <v>7792</v>
      </c>
      <c r="E1181" t="s">
        <v>7793</v>
      </c>
      <c r="F1181">
        <v>10</v>
      </c>
      <c r="G1181">
        <v>870</v>
      </c>
      <c r="H1181">
        <v>0</v>
      </c>
      <c r="I1181" s="165">
        <v>8700</v>
      </c>
      <c r="J1181" t="s">
        <v>7809</v>
      </c>
      <c r="K1181">
        <v>1</v>
      </c>
      <c r="L1181">
        <v>125</v>
      </c>
      <c r="M1181" t="s">
        <v>7724</v>
      </c>
      <c r="N1181" t="s">
        <v>7713</v>
      </c>
      <c r="O1181" t="s">
        <v>7697</v>
      </c>
      <c r="P1181" t="s">
        <v>7698</v>
      </c>
      <c r="Q1181" t="s">
        <v>8616</v>
      </c>
      <c r="R1181">
        <v>111</v>
      </c>
      <c r="S1181" t="s">
        <v>9296</v>
      </c>
      <c r="T1181" t="s">
        <v>7701</v>
      </c>
      <c r="U1181">
        <v>1</v>
      </c>
      <c r="V1181">
        <v>10</v>
      </c>
      <c r="W1181" t="s">
        <v>7702</v>
      </c>
      <c r="X1181" t="s">
        <v>1279</v>
      </c>
      <c r="Y1181" t="s">
        <v>7703</v>
      </c>
      <c r="Z1181" t="s">
        <v>9918</v>
      </c>
      <c r="AA1181" t="s">
        <v>8618</v>
      </c>
      <c r="AB1181" t="s">
        <v>9919</v>
      </c>
    </row>
    <row r="1182" spans="1:28">
      <c r="A1182" s="241">
        <v>45967</v>
      </c>
      <c r="B1182" t="s">
        <v>9917</v>
      </c>
      <c r="C1182" t="s">
        <v>7906</v>
      </c>
      <c r="D1182" t="s">
        <v>7907</v>
      </c>
      <c r="E1182" t="s">
        <v>7908</v>
      </c>
      <c r="F1182">
        <v>6</v>
      </c>
      <c r="G1182">
        <v>715</v>
      </c>
      <c r="H1182">
        <v>0</v>
      </c>
      <c r="I1182" s="165">
        <v>4290</v>
      </c>
      <c r="J1182" t="s">
        <v>7809</v>
      </c>
      <c r="K1182">
        <v>1</v>
      </c>
      <c r="L1182">
        <v>125</v>
      </c>
      <c r="M1182" t="s">
        <v>7724</v>
      </c>
      <c r="N1182" t="s">
        <v>7713</v>
      </c>
      <c r="O1182" t="s">
        <v>7697</v>
      </c>
      <c r="P1182" t="s">
        <v>7698</v>
      </c>
      <c r="Q1182" t="s">
        <v>8616</v>
      </c>
      <c r="R1182">
        <v>111</v>
      </c>
      <c r="S1182" t="s">
        <v>9296</v>
      </c>
      <c r="T1182" t="s">
        <v>7701</v>
      </c>
      <c r="U1182">
        <v>1</v>
      </c>
      <c r="V1182">
        <v>6</v>
      </c>
      <c r="W1182" t="s">
        <v>7702</v>
      </c>
      <c r="X1182" t="s">
        <v>1279</v>
      </c>
      <c r="Y1182" t="s">
        <v>7703</v>
      </c>
      <c r="Z1182" t="s">
        <v>9918</v>
      </c>
      <c r="AA1182" t="s">
        <v>8618</v>
      </c>
      <c r="AB1182" t="s">
        <v>9919</v>
      </c>
    </row>
    <row r="1183" spans="1:28">
      <c r="A1183" s="241">
        <v>45967</v>
      </c>
      <c r="B1183" t="s">
        <v>9917</v>
      </c>
      <c r="C1183" t="s">
        <v>8016</v>
      </c>
      <c r="D1183" t="s">
        <v>8017</v>
      </c>
      <c r="E1183" t="s">
        <v>8018</v>
      </c>
      <c r="F1183">
        <v>1</v>
      </c>
      <c r="G1183">
        <v>4853</v>
      </c>
      <c r="H1183">
        <v>0</v>
      </c>
      <c r="I1183" s="165">
        <v>4853</v>
      </c>
      <c r="J1183" t="s">
        <v>7809</v>
      </c>
      <c r="K1183">
        <v>1</v>
      </c>
      <c r="L1183">
        <v>125</v>
      </c>
      <c r="M1183" t="s">
        <v>7724</v>
      </c>
      <c r="N1183" t="s">
        <v>7713</v>
      </c>
      <c r="O1183" t="s">
        <v>7697</v>
      </c>
      <c r="P1183" t="s">
        <v>7698</v>
      </c>
      <c r="Q1183" t="s">
        <v>8616</v>
      </c>
      <c r="R1183">
        <v>111</v>
      </c>
      <c r="S1183" t="s">
        <v>9296</v>
      </c>
      <c r="T1183">
        <v>0</v>
      </c>
      <c r="U1183">
        <v>1</v>
      </c>
      <c r="V1183">
        <v>1</v>
      </c>
      <c r="W1183" t="s">
        <v>7702</v>
      </c>
      <c r="X1183" t="s">
        <v>1279</v>
      </c>
      <c r="Y1183" t="s">
        <v>7703</v>
      </c>
      <c r="Z1183" t="s">
        <v>9918</v>
      </c>
      <c r="AA1183" t="s">
        <v>8618</v>
      </c>
      <c r="AB1183" t="s">
        <v>9919</v>
      </c>
    </row>
    <row r="1184" spans="1:28">
      <c r="A1184" s="241">
        <v>45967</v>
      </c>
      <c r="B1184" t="s">
        <v>9917</v>
      </c>
      <c r="C1184" t="s">
        <v>8021</v>
      </c>
      <c r="D1184" t="s">
        <v>8022</v>
      </c>
      <c r="E1184" t="s">
        <v>8023</v>
      </c>
      <c r="F1184">
        <v>1</v>
      </c>
      <c r="G1184">
        <v>4882</v>
      </c>
      <c r="H1184">
        <v>0</v>
      </c>
      <c r="I1184" s="165">
        <v>4882</v>
      </c>
      <c r="J1184" t="s">
        <v>7809</v>
      </c>
      <c r="K1184">
        <v>1</v>
      </c>
      <c r="L1184">
        <v>125</v>
      </c>
      <c r="M1184" t="s">
        <v>7724</v>
      </c>
      <c r="N1184" t="s">
        <v>7713</v>
      </c>
      <c r="O1184" t="s">
        <v>7697</v>
      </c>
      <c r="P1184" t="s">
        <v>7698</v>
      </c>
      <c r="Q1184" t="s">
        <v>8616</v>
      </c>
      <c r="R1184">
        <v>111</v>
      </c>
      <c r="S1184" t="s">
        <v>9296</v>
      </c>
      <c r="T1184" t="s">
        <v>7701</v>
      </c>
      <c r="U1184">
        <v>1</v>
      </c>
      <c r="V1184">
        <v>1</v>
      </c>
      <c r="W1184" t="s">
        <v>7702</v>
      </c>
      <c r="X1184" t="s">
        <v>1279</v>
      </c>
      <c r="Y1184" t="s">
        <v>7703</v>
      </c>
      <c r="Z1184" t="s">
        <v>9918</v>
      </c>
      <c r="AA1184" t="s">
        <v>8618</v>
      </c>
      <c r="AB1184" t="s">
        <v>9919</v>
      </c>
    </row>
    <row r="1185" spans="1:28">
      <c r="A1185" s="241">
        <v>45968</v>
      </c>
      <c r="B1185" t="s">
        <v>9920</v>
      </c>
      <c r="C1185" t="s">
        <v>8626</v>
      </c>
      <c r="D1185" t="s">
        <v>8627</v>
      </c>
      <c r="E1185" t="s">
        <v>8628</v>
      </c>
      <c r="F1185">
        <v>1</v>
      </c>
      <c r="G1185">
        <v>29400</v>
      </c>
      <c r="H1185">
        <v>0</v>
      </c>
      <c r="I1185" s="165">
        <v>29400</v>
      </c>
      <c r="J1185" t="s">
        <v>8295</v>
      </c>
      <c r="K1185">
        <v>1</v>
      </c>
      <c r="L1185">
        <v>154</v>
      </c>
      <c r="M1185" t="s">
        <v>8678</v>
      </c>
      <c r="N1185" t="s">
        <v>7939</v>
      </c>
      <c r="O1185" t="s">
        <v>7697</v>
      </c>
      <c r="P1185" t="s">
        <v>7698</v>
      </c>
      <c r="Q1185" t="s">
        <v>9306</v>
      </c>
      <c r="R1185">
        <v>415</v>
      </c>
      <c r="S1185" t="s">
        <v>9921</v>
      </c>
      <c r="T1185" t="s">
        <v>7726</v>
      </c>
      <c r="U1185">
        <v>1</v>
      </c>
      <c r="V1185">
        <v>1</v>
      </c>
      <c r="W1185" t="s">
        <v>7702</v>
      </c>
      <c r="X1185" t="s">
        <v>1375</v>
      </c>
      <c r="Y1185" t="s">
        <v>7703</v>
      </c>
      <c r="Z1185" t="s">
        <v>9922</v>
      </c>
      <c r="AA1185" t="s">
        <v>9308</v>
      </c>
      <c r="AB1185" t="s">
        <v>9923</v>
      </c>
    </row>
    <row r="1186" spans="1:28">
      <c r="A1186" s="241">
        <v>45968</v>
      </c>
      <c r="B1186" t="s">
        <v>9924</v>
      </c>
      <c r="C1186" t="s">
        <v>8032</v>
      </c>
      <c r="D1186" t="s">
        <v>8033</v>
      </c>
      <c r="E1186" t="s">
        <v>8034</v>
      </c>
      <c r="F1186">
        <v>6</v>
      </c>
      <c r="G1186">
        <v>1092.44</v>
      </c>
      <c r="H1186">
        <v>0</v>
      </c>
      <c r="I1186" s="165">
        <v>6554.64</v>
      </c>
      <c r="J1186" t="s">
        <v>7809</v>
      </c>
      <c r="K1186">
        <v>1</v>
      </c>
      <c r="L1186">
        <v>125</v>
      </c>
      <c r="M1186" t="s">
        <v>7724</v>
      </c>
      <c r="N1186" t="s">
        <v>7713</v>
      </c>
      <c r="O1186" t="s">
        <v>7697</v>
      </c>
      <c r="P1186" t="s">
        <v>7698</v>
      </c>
      <c r="Q1186" t="s">
        <v>7810</v>
      </c>
      <c r="R1186">
        <v>114</v>
      </c>
      <c r="S1186" t="s">
        <v>9921</v>
      </c>
      <c r="T1186" t="s">
        <v>7701</v>
      </c>
      <c r="U1186">
        <v>1</v>
      </c>
      <c r="V1186">
        <v>6</v>
      </c>
      <c r="W1186" t="s">
        <v>7702</v>
      </c>
      <c r="X1186" t="s">
        <v>1443</v>
      </c>
      <c r="Y1186" t="s">
        <v>7703</v>
      </c>
      <c r="Z1186" t="s">
        <v>9925</v>
      </c>
      <c r="AA1186" t="s">
        <v>7813</v>
      </c>
      <c r="AB1186" t="s">
        <v>9926</v>
      </c>
    </row>
    <row r="1187" spans="1:28">
      <c r="A1187" s="241">
        <v>45968</v>
      </c>
      <c r="B1187" t="s">
        <v>9924</v>
      </c>
      <c r="C1187" t="s">
        <v>7848</v>
      </c>
      <c r="D1187" t="s">
        <v>7849</v>
      </c>
      <c r="E1187" t="s">
        <v>7850</v>
      </c>
      <c r="F1187">
        <v>10</v>
      </c>
      <c r="G1187">
        <v>1260.5</v>
      </c>
      <c r="H1187">
        <v>0</v>
      </c>
      <c r="I1187" s="165">
        <v>12605</v>
      </c>
      <c r="J1187" t="s">
        <v>7809</v>
      </c>
      <c r="K1187">
        <v>1</v>
      </c>
      <c r="L1187">
        <v>125</v>
      </c>
      <c r="M1187" t="s">
        <v>7724</v>
      </c>
      <c r="N1187" t="s">
        <v>7713</v>
      </c>
      <c r="O1187" t="s">
        <v>7697</v>
      </c>
      <c r="P1187" t="s">
        <v>7698</v>
      </c>
      <c r="Q1187" t="s">
        <v>7810</v>
      </c>
      <c r="R1187">
        <v>114</v>
      </c>
      <c r="S1187" t="s">
        <v>9921</v>
      </c>
      <c r="T1187" t="s">
        <v>7701</v>
      </c>
      <c r="U1187">
        <v>1</v>
      </c>
      <c r="V1187">
        <v>10</v>
      </c>
      <c r="W1187" t="s">
        <v>7702</v>
      </c>
      <c r="X1187" t="s">
        <v>1443</v>
      </c>
      <c r="Y1187" t="s">
        <v>7703</v>
      </c>
      <c r="Z1187" t="s">
        <v>9925</v>
      </c>
      <c r="AA1187" t="s">
        <v>7813</v>
      </c>
      <c r="AB1187" t="s">
        <v>9926</v>
      </c>
    </row>
    <row r="1188" spans="1:28">
      <c r="A1188" s="241">
        <v>45968</v>
      </c>
      <c r="B1188" t="s">
        <v>9924</v>
      </c>
      <c r="C1188" t="s">
        <v>7736</v>
      </c>
      <c r="D1188" t="s">
        <v>7737</v>
      </c>
      <c r="E1188" t="s">
        <v>7738</v>
      </c>
      <c r="F1188">
        <v>6</v>
      </c>
      <c r="G1188">
        <v>6422.4</v>
      </c>
      <c r="H1188">
        <v>0</v>
      </c>
      <c r="I1188" s="165">
        <v>38534.400000000001</v>
      </c>
      <c r="J1188" t="s">
        <v>7809</v>
      </c>
      <c r="K1188">
        <v>1</v>
      </c>
      <c r="L1188">
        <v>125</v>
      </c>
      <c r="M1188" t="s">
        <v>7724</v>
      </c>
      <c r="N1188" t="s">
        <v>7713</v>
      </c>
      <c r="O1188" t="s">
        <v>7697</v>
      </c>
      <c r="P1188" t="s">
        <v>7698</v>
      </c>
      <c r="Q1188" t="s">
        <v>7810</v>
      </c>
      <c r="R1188">
        <v>114</v>
      </c>
      <c r="S1188" t="s">
        <v>9921</v>
      </c>
      <c r="T1188" t="s">
        <v>7701</v>
      </c>
      <c r="U1188">
        <v>1</v>
      </c>
      <c r="V1188">
        <v>6</v>
      </c>
      <c r="W1188" t="s">
        <v>7702</v>
      </c>
      <c r="X1188" t="s">
        <v>1443</v>
      </c>
      <c r="Y1188" t="s">
        <v>7703</v>
      </c>
      <c r="Z1188" t="s">
        <v>9925</v>
      </c>
      <c r="AA1188" t="s">
        <v>7813</v>
      </c>
      <c r="AB1188" t="s">
        <v>9926</v>
      </c>
    </row>
    <row r="1189" spans="1:28">
      <c r="A1189" s="241">
        <v>45968</v>
      </c>
      <c r="B1189" t="s">
        <v>9927</v>
      </c>
      <c r="C1189" t="s">
        <v>8032</v>
      </c>
      <c r="D1189" t="s">
        <v>8033</v>
      </c>
      <c r="E1189" t="s">
        <v>8034</v>
      </c>
      <c r="F1189">
        <v>8</v>
      </c>
      <c r="G1189">
        <v>1092.44</v>
      </c>
      <c r="H1189">
        <v>0</v>
      </c>
      <c r="I1189" s="165">
        <v>8739.52</v>
      </c>
      <c r="J1189" t="s">
        <v>8213</v>
      </c>
      <c r="K1189">
        <v>1</v>
      </c>
      <c r="L1189">
        <v>155</v>
      </c>
      <c r="M1189" t="s">
        <v>7946</v>
      </c>
      <c r="N1189" t="s">
        <v>7696</v>
      </c>
      <c r="O1189" t="s">
        <v>7697</v>
      </c>
      <c r="P1189" t="s">
        <v>7698</v>
      </c>
      <c r="Q1189" t="s">
        <v>9084</v>
      </c>
      <c r="R1189">
        <v>715</v>
      </c>
      <c r="S1189" t="s">
        <v>9921</v>
      </c>
      <c r="T1189" t="s">
        <v>7701</v>
      </c>
      <c r="U1189">
        <v>1</v>
      </c>
      <c r="V1189">
        <v>8</v>
      </c>
      <c r="W1189" t="s">
        <v>7702</v>
      </c>
      <c r="X1189" t="s">
        <v>1632</v>
      </c>
      <c r="Y1189" t="s">
        <v>7703</v>
      </c>
      <c r="Z1189" t="s">
        <v>9928</v>
      </c>
      <c r="AA1189" t="s">
        <v>8406</v>
      </c>
      <c r="AB1189" t="s">
        <v>9929</v>
      </c>
    </row>
    <row r="1190" spans="1:28">
      <c r="A1190" s="241">
        <v>45968</v>
      </c>
      <c r="B1190" t="s">
        <v>9927</v>
      </c>
      <c r="C1190" t="s">
        <v>9930</v>
      </c>
      <c r="D1190" t="s">
        <v>9931</v>
      </c>
      <c r="E1190" t="s">
        <v>9932</v>
      </c>
      <c r="F1190">
        <v>2</v>
      </c>
      <c r="G1190">
        <v>18004.36</v>
      </c>
      <c r="H1190">
        <v>3600.8719999999998</v>
      </c>
      <c r="I1190" s="165">
        <v>32407.848000000002</v>
      </c>
      <c r="J1190" t="s">
        <v>8213</v>
      </c>
      <c r="K1190">
        <v>1</v>
      </c>
      <c r="L1190">
        <v>155</v>
      </c>
      <c r="M1190" t="s">
        <v>7946</v>
      </c>
      <c r="N1190" t="s">
        <v>7696</v>
      </c>
      <c r="O1190" t="s">
        <v>7697</v>
      </c>
      <c r="P1190" t="s">
        <v>7698</v>
      </c>
      <c r="Q1190" t="s">
        <v>9084</v>
      </c>
      <c r="R1190">
        <v>715</v>
      </c>
      <c r="S1190" t="s">
        <v>9921</v>
      </c>
      <c r="T1190" t="s">
        <v>7726</v>
      </c>
      <c r="U1190">
        <v>1</v>
      </c>
      <c r="V1190">
        <v>2</v>
      </c>
      <c r="W1190" t="s">
        <v>7702</v>
      </c>
      <c r="X1190" t="s">
        <v>1632</v>
      </c>
      <c r="Y1190" t="s">
        <v>7703</v>
      </c>
      <c r="Z1190" t="s">
        <v>9928</v>
      </c>
      <c r="AA1190" t="s">
        <v>8406</v>
      </c>
      <c r="AB1190" t="s">
        <v>9929</v>
      </c>
    </row>
    <row r="1191" spans="1:28">
      <c r="A1191" s="241">
        <v>45968</v>
      </c>
      <c r="B1191" t="s">
        <v>9927</v>
      </c>
      <c r="C1191" t="s">
        <v>7860</v>
      </c>
      <c r="D1191" t="s">
        <v>7861</v>
      </c>
      <c r="E1191" t="s">
        <v>7862</v>
      </c>
      <c r="F1191">
        <v>6</v>
      </c>
      <c r="G1191">
        <v>866.2</v>
      </c>
      <c r="H1191">
        <v>0</v>
      </c>
      <c r="I1191" s="165">
        <v>5197.2</v>
      </c>
      <c r="J1191" t="s">
        <v>8213</v>
      </c>
      <c r="K1191">
        <v>1</v>
      </c>
      <c r="L1191">
        <v>155</v>
      </c>
      <c r="M1191" t="s">
        <v>7946</v>
      </c>
      <c r="N1191" t="s">
        <v>7696</v>
      </c>
      <c r="O1191" t="s">
        <v>7697</v>
      </c>
      <c r="P1191" t="s">
        <v>7698</v>
      </c>
      <c r="Q1191" t="s">
        <v>9084</v>
      </c>
      <c r="R1191">
        <v>715</v>
      </c>
      <c r="S1191" t="s">
        <v>9921</v>
      </c>
      <c r="T1191" t="s">
        <v>7701</v>
      </c>
      <c r="U1191">
        <v>1</v>
      </c>
      <c r="V1191">
        <v>6</v>
      </c>
      <c r="W1191" t="s">
        <v>7702</v>
      </c>
      <c r="X1191" t="s">
        <v>1632</v>
      </c>
      <c r="Y1191" t="s">
        <v>7703</v>
      </c>
      <c r="Z1191" t="s">
        <v>9928</v>
      </c>
      <c r="AA1191" t="s">
        <v>8406</v>
      </c>
      <c r="AB1191" t="s">
        <v>9929</v>
      </c>
    </row>
    <row r="1192" spans="1:28">
      <c r="A1192" s="241">
        <v>45968</v>
      </c>
      <c r="B1192" t="s">
        <v>9927</v>
      </c>
      <c r="C1192" t="s">
        <v>7733</v>
      </c>
      <c r="D1192" t="s">
        <v>7734</v>
      </c>
      <c r="E1192" t="s">
        <v>7735</v>
      </c>
      <c r="F1192">
        <v>10</v>
      </c>
      <c r="G1192">
        <v>1344.54</v>
      </c>
      <c r="H1192">
        <v>0</v>
      </c>
      <c r="I1192" s="165">
        <v>13445.4</v>
      </c>
      <c r="J1192" t="s">
        <v>8213</v>
      </c>
      <c r="K1192">
        <v>1</v>
      </c>
      <c r="L1192">
        <v>155</v>
      </c>
      <c r="M1192" t="s">
        <v>7946</v>
      </c>
      <c r="N1192" t="s">
        <v>7696</v>
      </c>
      <c r="O1192" t="s">
        <v>7697</v>
      </c>
      <c r="P1192" t="s">
        <v>7698</v>
      </c>
      <c r="Q1192" t="s">
        <v>9084</v>
      </c>
      <c r="R1192">
        <v>715</v>
      </c>
      <c r="S1192" t="s">
        <v>9921</v>
      </c>
      <c r="T1192" t="s">
        <v>7701</v>
      </c>
      <c r="U1192">
        <v>1</v>
      </c>
      <c r="V1192">
        <v>10</v>
      </c>
      <c r="W1192" t="s">
        <v>7702</v>
      </c>
      <c r="X1192" t="s">
        <v>1632</v>
      </c>
      <c r="Y1192" t="s">
        <v>7703</v>
      </c>
      <c r="Z1192" t="s">
        <v>9928</v>
      </c>
      <c r="AA1192" t="s">
        <v>8406</v>
      </c>
      <c r="AB1192" t="s">
        <v>9929</v>
      </c>
    </row>
    <row r="1193" spans="1:28">
      <c r="A1193" s="241">
        <v>45968</v>
      </c>
      <c r="B1193" t="s">
        <v>9927</v>
      </c>
      <c r="C1193" t="s">
        <v>7736</v>
      </c>
      <c r="D1193" t="s">
        <v>7737</v>
      </c>
      <c r="E1193" t="s">
        <v>7738</v>
      </c>
      <c r="F1193">
        <v>8</v>
      </c>
      <c r="G1193">
        <v>6422.4</v>
      </c>
      <c r="H1193">
        <v>0</v>
      </c>
      <c r="I1193" s="165">
        <v>51379.199999999997</v>
      </c>
      <c r="J1193" t="s">
        <v>8213</v>
      </c>
      <c r="K1193">
        <v>1</v>
      </c>
      <c r="L1193">
        <v>155</v>
      </c>
      <c r="M1193" t="s">
        <v>7946</v>
      </c>
      <c r="N1193" t="s">
        <v>7696</v>
      </c>
      <c r="O1193" t="s">
        <v>7697</v>
      </c>
      <c r="P1193" t="s">
        <v>7698</v>
      </c>
      <c r="Q1193" t="s">
        <v>9084</v>
      </c>
      <c r="R1193">
        <v>715</v>
      </c>
      <c r="S1193" t="s">
        <v>9921</v>
      </c>
      <c r="T1193" t="s">
        <v>7701</v>
      </c>
      <c r="U1193">
        <v>1</v>
      </c>
      <c r="V1193">
        <v>8</v>
      </c>
      <c r="W1193" t="s">
        <v>7702</v>
      </c>
      <c r="X1193" t="s">
        <v>1632</v>
      </c>
      <c r="Y1193" t="s">
        <v>7703</v>
      </c>
      <c r="Z1193" t="s">
        <v>9928</v>
      </c>
      <c r="AA1193" t="s">
        <v>8406</v>
      </c>
      <c r="AB1193" t="s">
        <v>9929</v>
      </c>
    </row>
    <row r="1194" spans="1:28">
      <c r="A1194" s="241">
        <v>45968</v>
      </c>
      <c r="B1194" t="s">
        <v>9927</v>
      </c>
      <c r="C1194" t="s">
        <v>7999</v>
      </c>
      <c r="D1194" t="s">
        <v>8000</v>
      </c>
      <c r="E1194" t="s">
        <v>8001</v>
      </c>
      <c r="F1194">
        <v>2</v>
      </c>
      <c r="G1194">
        <v>1640</v>
      </c>
      <c r="H1194">
        <v>0</v>
      </c>
      <c r="I1194" s="165">
        <v>3280</v>
      </c>
      <c r="J1194" t="s">
        <v>8213</v>
      </c>
      <c r="K1194">
        <v>1</v>
      </c>
      <c r="L1194">
        <v>155</v>
      </c>
      <c r="M1194" t="s">
        <v>7946</v>
      </c>
      <c r="N1194" t="s">
        <v>7696</v>
      </c>
      <c r="O1194" t="s">
        <v>7697</v>
      </c>
      <c r="P1194" t="s">
        <v>7698</v>
      </c>
      <c r="Q1194" t="s">
        <v>9084</v>
      </c>
      <c r="R1194">
        <v>715</v>
      </c>
      <c r="S1194" t="s">
        <v>9921</v>
      </c>
      <c r="T1194" t="s">
        <v>7701</v>
      </c>
      <c r="U1194">
        <v>1</v>
      </c>
      <c r="V1194">
        <v>2</v>
      </c>
      <c r="W1194" t="s">
        <v>7702</v>
      </c>
      <c r="X1194" t="s">
        <v>1632</v>
      </c>
      <c r="Y1194" t="s">
        <v>7703</v>
      </c>
      <c r="Z1194" t="s">
        <v>9928</v>
      </c>
      <c r="AA1194" t="s">
        <v>8406</v>
      </c>
      <c r="AB1194" t="s">
        <v>9929</v>
      </c>
    </row>
    <row r="1195" spans="1:28">
      <c r="A1195" s="241">
        <v>45968</v>
      </c>
      <c r="B1195" t="s">
        <v>9927</v>
      </c>
      <c r="C1195" t="s">
        <v>8046</v>
      </c>
      <c r="D1195" t="s">
        <v>8047</v>
      </c>
      <c r="E1195" t="s">
        <v>8048</v>
      </c>
      <c r="F1195">
        <v>1</v>
      </c>
      <c r="G1195">
        <v>6350</v>
      </c>
      <c r="H1195">
        <v>635</v>
      </c>
      <c r="I1195" s="165">
        <v>5715</v>
      </c>
      <c r="J1195" t="s">
        <v>8213</v>
      </c>
      <c r="K1195">
        <v>1</v>
      </c>
      <c r="L1195">
        <v>155</v>
      </c>
      <c r="M1195" t="s">
        <v>7946</v>
      </c>
      <c r="N1195" t="s">
        <v>7696</v>
      </c>
      <c r="O1195" t="s">
        <v>7697</v>
      </c>
      <c r="P1195" t="s">
        <v>7698</v>
      </c>
      <c r="Q1195" t="s">
        <v>9084</v>
      </c>
      <c r="R1195">
        <v>715</v>
      </c>
      <c r="S1195" t="s">
        <v>9921</v>
      </c>
      <c r="T1195" t="s">
        <v>8049</v>
      </c>
      <c r="U1195">
        <v>1</v>
      </c>
      <c r="V1195">
        <v>1</v>
      </c>
      <c r="W1195" t="s">
        <v>7702</v>
      </c>
      <c r="X1195" t="s">
        <v>1632</v>
      </c>
      <c r="Y1195" t="s">
        <v>7703</v>
      </c>
      <c r="Z1195" t="s">
        <v>9928</v>
      </c>
      <c r="AA1195" t="s">
        <v>8406</v>
      </c>
      <c r="AB1195" t="s">
        <v>9929</v>
      </c>
    </row>
    <row r="1196" spans="1:28">
      <c r="A1196" s="241">
        <v>45968</v>
      </c>
      <c r="B1196" t="s">
        <v>9927</v>
      </c>
      <c r="C1196" t="s">
        <v>7800</v>
      </c>
      <c r="D1196" t="s">
        <v>7801</v>
      </c>
      <c r="E1196" t="s">
        <v>7802</v>
      </c>
      <c r="F1196">
        <v>4</v>
      </c>
      <c r="G1196">
        <v>1092.44</v>
      </c>
      <c r="H1196">
        <v>0</v>
      </c>
      <c r="I1196" s="165">
        <v>4369.76</v>
      </c>
      <c r="J1196" t="s">
        <v>8213</v>
      </c>
      <c r="K1196">
        <v>1</v>
      </c>
      <c r="L1196">
        <v>155</v>
      </c>
      <c r="M1196" t="s">
        <v>7946</v>
      </c>
      <c r="N1196" t="s">
        <v>7696</v>
      </c>
      <c r="O1196" t="s">
        <v>7697</v>
      </c>
      <c r="P1196" t="s">
        <v>7698</v>
      </c>
      <c r="Q1196" t="s">
        <v>9084</v>
      </c>
      <c r="R1196">
        <v>715</v>
      </c>
      <c r="S1196" t="s">
        <v>9921</v>
      </c>
      <c r="T1196" t="s">
        <v>7701</v>
      </c>
      <c r="U1196">
        <v>1</v>
      </c>
      <c r="V1196">
        <v>4</v>
      </c>
      <c r="W1196" t="s">
        <v>7702</v>
      </c>
      <c r="X1196" t="s">
        <v>1632</v>
      </c>
      <c r="Y1196" t="s">
        <v>7703</v>
      </c>
      <c r="Z1196" t="s">
        <v>9928</v>
      </c>
      <c r="AA1196" t="s">
        <v>8406</v>
      </c>
      <c r="AB1196" t="s">
        <v>9929</v>
      </c>
    </row>
    <row r="1197" spans="1:28">
      <c r="A1197" s="241">
        <v>45968</v>
      </c>
      <c r="B1197" t="s">
        <v>9933</v>
      </c>
      <c r="C1197" t="s">
        <v>7848</v>
      </c>
      <c r="D1197" t="s">
        <v>7849</v>
      </c>
      <c r="E1197" t="s">
        <v>7850</v>
      </c>
      <c r="F1197">
        <v>2</v>
      </c>
      <c r="G1197">
        <v>1260.5</v>
      </c>
      <c r="H1197">
        <v>0</v>
      </c>
      <c r="I1197" s="165">
        <v>2521</v>
      </c>
      <c r="J1197" t="s">
        <v>7743</v>
      </c>
      <c r="K1197">
        <v>1</v>
      </c>
      <c r="L1197">
        <v>126</v>
      </c>
      <c r="M1197" t="s">
        <v>7744</v>
      </c>
      <c r="N1197" t="s">
        <v>7745</v>
      </c>
      <c r="O1197" t="s">
        <v>7697</v>
      </c>
      <c r="P1197" t="s">
        <v>7698</v>
      </c>
      <c r="Q1197" t="s">
        <v>8006</v>
      </c>
      <c r="R1197">
        <v>946</v>
      </c>
      <c r="S1197" t="s">
        <v>9921</v>
      </c>
      <c r="T1197" t="s">
        <v>7701</v>
      </c>
      <c r="U1197">
        <v>1</v>
      </c>
      <c r="V1197">
        <v>2</v>
      </c>
      <c r="W1197" t="s">
        <v>7702</v>
      </c>
      <c r="X1197" t="s">
        <v>1483</v>
      </c>
      <c r="Y1197" t="s">
        <v>7703</v>
      </c>
      <c r="Z1197" t="s">
        <v>9934</v>
      </c>
      <c r="AA1197" t="s">
        <v>8008</v>
      </c>
      <c r="AB1197" t="s">
        <v>9935</v>
      </c>
    </row>
    <row r="1198" spans="1:28">
      <c r="A1198" s="241">
        <v>45968</v>
      </c>
      <c r="B1198" t="s">
        <v>9933</v>
      </c>
      <c r="C1198" t="s">
        <v>7917</v>
      </c>
      <c r="D1198" t="s">
        <v>7918</v>
      </c>
      <c r="E1198" t="s">
        <v>7919</v>
      </c>
      <c r="F1198">
        <v>1</v>
      </c>
      <c r="G1198">
        <v>3000</v>
      </c>
      <c r="H1198">
        <v>0</v>
      </c>
      <c r="I1198" s="165">
        <v>3000</v>
      </c>
      <c r="J1198" t="s">
        <v>7743</v>
      </c>
      <c r="K1198">
        <v>1</v>
      </c>
      <c r="L1198">
        <v>126</v>
      </c>
      <c r="M1198" t="s">
        <v>7744</v>
      </c>
      <c r="N1198" t="s">
        <v>7745</v>
      </c>
      <c r="O1198" t="s">
        <v>7697</v>
      </c>
      <c r="P1198" t="s">
        <v>7698</v>
      </c>
      <c r="Q1198" t="s">
        <v>8006</v>
      </c>
      <c r="R1198">
        <v>946</v>
      </c>
      <c r="S1198" t="s">
        <v>9921</v>
      </c>
      <c r="T1198" t="s">
        <v>7726</v>
      </c>
      <c r="U1198">
        <v>1</v>
      </c>
      <c r="V1198">
        <v>1</v>
      </c>
      <c r="W1198" t="s">
        <v>7702</v>
      </c>
      <c r="X1198" t="s">
        <v>1483</v>
      </c>
      <c r="Y1198" t="s">
        <v>7703</v>
      </c>
      <c r="Z1198" t="s">
        <v>9934</v>
      </c>
      <c r="AA1198" t="s">
        <v>8008</v>
      </c>
      <c r="AB1198" t="s">
        <v>9935</v>
      </c>
    </row>
    <row r="1199" spans="1:28">
      <c r="A1199" s="241">
        <v>45968</v>
      </c>
      <c r="B1199" t="s">
        <v>9936</v>
      </c>
      <c r="C1199" t="s">
        <v>7720</v>
      </c>
      <c r="D1199" t="s">
        <v>7721</v>
      </c>
      <c r="E1199" t="s">
        <v>7722</v>
      </c>
      <c r="F1199">
        <v>1</v>
      </c>
      <c r="G1199">
        <v>11900</v>
      </c>
      <c r="H1199">
        <v>357</v>
      </c>
      <c r="I1199" s="165">
        <v>11543</v>
      </c>
      <c r="J1199" t="s">
        <v>7723</v>
      </c>
      <c r="K1199">
        <v>1</v>
      </c>
      <c r="L1199">
        <v>125</v>
      </c>
      <c r="M1199" t="s">
        <v>7724</v>
      </c>
      <c r="N1199" t="s">
        <v>7713</v>
      </c>
      <c r="O1199" t="s">
        <v>7697</v>
      </c>
      <c r="P1199" t="s">
        <v>7698</v>
      </c>
      <c r="Q1199" t="s">
        <v>7725</v>
      </c>
      <c r="R1199">
        <v>117</v>
      </c>
      <c r="S1199" t="s">
        <v>9921</v>
      </c>
      <c r="T1199" t="s">
        <v>7726</v>
      </c>
      <c r="U1199">
        <v>1</v>
      </c>
      <c r="V1199">
        <v>1</v>
      </c>
      <c r="W1199" t="s">
        <v>7702</v>
      </c>
      <c r="X1199" t="s">
        <v>1558</v>
      </c>
      <c r="Y1199" t="s">
        <v>7703</v>
      </c>
      <c r="Z1199" t="s">
        <v>9937</v>
      </c>
      <c r="AA1199" t="s">
        <v>7728</v>
      </c>
      <c r="AB1199" t="s">
        <v>9938</v>
      </c>
    </row>
    <row r="1200" spans="1:28">
      <c r="A1200" s="241">
        <v>45968</v>
      </c>
      <c r="B1200" t="s">
        <v>9936</v>
      </c>
      <c r="C1200" t="s">
        <v>7899</v>
      </c>
      <c r="D1200" t="s">
        <v>7900</v>
      </c>
      <c r="E1200" t="s">
        <v>7901</v>
      </c>
      <c r="F1200">
        <v>6</v>
      </c>
      <c r="G1200">
        <v>3000</v>
      </c>
      <c r="H1200">
        <v>0</v>
      </c>
      <c r="I1200" s="165">
        <v>18000</v>
      </c>
      <c r="J1200" t="s">
        <v>7723</v>
      </c>
      <c r="K1200">
        <v>1</v>
      </c>
      <c r="L1200">
        <v>125</v>
      </c>
      <c r="M1200" t="s">
        <v>7724</v>
      </c>
      <c r="N1200" t="s">
        <v>7713</v>
      </c>
      <c r="O1200" t="s">
        <v>7697</v>
      </c>
      <c r="P1200" t="s">
        <v>7698</v>
      </c>
      <c r="Q1200" t="s">
        <v>7725</v>
      </c>
      <c r="R1200">
        <v>117</v>
      </c>
      <c r="S1200" t="s">
        <v>9921</v>
      </c>
      <c r="T1200" t="s">
        <v>7726</v>
      </c>
      <c r="U1200">
        <v>1</v>
      </c>
      <c r="V1200">
        <v>6</v>
      </c>
      <c r="W1200" t="s">
        <v>7702</v>
      </c>
      <c r="X1200" t="s">
        <v>1558</v>
      </c>
      <c r="Y1200" t="s">
        <v>7703</v>
      </c>
      <c r="Z1200" t="s">
        <v>9937</v>
      </c>
      <c r="AA1200" t="s">
        <v>7728</v>
      </c>
      <c r="AB1200" t="s">
        <v>9938</v>
      </c>
    </row>
    <row r="1201" spans="1:28">
      <c r="A1201" s="241">
        <v>45968</v>
      </c>
      <c r="B1201" t="s">
        <v>9936</v>
      </c>
      <c r="C1201" t="s">
        <v>9939</v>
      </c>
      <c r="D1201" t="s">
        <v>9940</v>
      </c>
      <c r="E1201" t="s">
        <v>9941</v>
      </c>
      <c r="F1201">
        <v>1</v>
      </c>
      <c r="G1201">
        <v>20256.21</v>
      </c>
      <c r="H1201">
        <v>0</v>
      </c>
      <c r="I1201" s="165">
        <v>20256.21</v>
      </c>
      <c r="J1201" t="s">
        <v>7723</v>
      </c>
      <c r="K1201">
        <v>1</v>
      </c>
      <c r="L1201">
        <v>125</v>
      </c>
      <c r="M1201" t="s">
        <v>7724</v>
      </c>
      <c r="N1201" t="s">
        <v>7713</v>
      </c>
      <c r="O1201" t="s">
        <v>7697</v>
      </c>
      <c r="P1201" t="s">
        <v>7698</v>
      </c>
      <c r="Q1201" t="s">
        <v>7725</v>
      </c>
      <c r="R1201">
        <v>117</v>
      </c>
      <c r="S1201" t="s">
        <v>9921</v>
      </c>
      <c r="T1201" t="s">
        <v>7726</v>
      </c>
      <c r="U1201">
        <v>1</v>
      </c>
      <c r="V1201">
        <v>1</v>
      </c>
      <c r="W1201" t="s">
        <v>7702</v>
      </c>
      <c r="X1201" t="s">
        <v>1558</v>
      </c>
      <c r="Y1201" t="s">
        <v>7703</v>
      </c>
      <c r="Z1201" t="s">
        <v>9937</v>
      </c>
      <c r="AA1201" t="s">
        <v>7728</v>
      </c>
      <c r="AB1201" t="s">
        <v>9938</v>
      </c>
    </row>
    <row r="1202" spans="1:28">
      <c r="A1202" s="241">
        <v>45968</v>
      </c>
      <c r="B1202" t="s">
        <v>9936</v>
      </c>
      <c r="C1202" t="s">
        <v>8626</v>
      </c>
      <c r="D1202" t="s">
        <v>8627</v>
      </c>
      <c r="E1202" t="s">
        <v>8628</v>
      </c>
      <c r="F1202">
        <v>1</v>
      </c>
      <c r="G1202">
        <v>29400</v>
      </c>
      <c r="H1202">
        <v>0</v>
      </c>
      <c r="I1202" s="165">
        <v>29400</v>
      </c>
      <c r="J1202" t="s">
        <v>7723</v>
      </c>
      <c r="K1202">
        <v>1</v>
      </c>
      <c r="L1202">
        <v>125</v>
      </c>
      <c r="M1202" t="s">
        <v>7724</v>
      </c>
      <c r="N1202" t="s">
        <v>7713</v>
      </c>
      <c r="O1202" t="s">
        <v>7697</v>
      </c>
      <c r="P1202" t="s">
        <v>7698</v>
      </c>
      <c r="Q1202" t="s">
        <v>7725</v>
      </c>
      <c r="R1202">
        <v>117</v>
      </c>
      <c r="S1202" t="s">
        <v>9921</v>
      </c>
      <c r="T1202" t="s">
        <v>7726</v>
      </c>
      <c r="U1202">
        <v>1</v>
      </c>
      <c r="V1202">
        <v>1</v>
      </c>
      <c r="W1202" t="s">
        <v>7702</v>
      </c>
      <c r="X1202" t="s">
        <v>1558</v>
      </c>
      <c r="Y1202" t="s">
        <v>7703</v>
      </c>
      <c r="Z1202" t="s">
        <v>9937</v>
      </c>
      <c r="AA1202" t="s">
        <v>7728</v>
      </c>
      <c r="AB1202" t="s">
        <v>9938</v>
      </c>
    </row>
    <row r="1203" spans="1:28">
      <c r="A1203" s="241">
        <v>45968</v>
      </c>
      <c r="B1203" t="s">
        <v>9936</v>
      </c>
      <c r="C1203" t="s">
        <v>8590</v>
      </c>
      <c r="D1203" t="s">
        <v>8591</v>
      </c>
      <c r="E1203" t="s">
        <v>8592</v>
      </c>
      <c r="F1203">
        <v>1</v>
      </c>
      <c r="G1203">
        <v>35072.400000000001</v>
      </c>
      <c r="H1203">
        <v>0</v>
      </c>
      <c r="I1203" s="165">
        <v>35072.400000000001</v>
      </c>
      <c r="J1203" t="s">
        <v>7723</v>
      </c>
      <c r="K1203">
        <v>1</v>
      </c>
      <c r="L1203">
        <v>125</v>
      </c>
      <c r="M1203" t="s">
        <v>7724</v>
      </c>
      <c r="N1203" t="s">
        <v>7713</v>
      </c>
      <c r="O1203" t="s">
        <v>7697</v>
      </c>
      <c r="P1203" t="s">
        <v>7698</v>
      </c>
      <c r="Q1203" t="s">
        <v>7725</v>
      </c>
      <c r="R1203">
        <v>117</v>
      </c>
      <c r="S1203" t="s">
        <v>9921</v>
      </c>
      <c r="T1203" t="s">
        <v>7726</v>
      </c>
      <c r="U1203">
        <v>1</v>
      </c>
      <c r="V1203">
        <v>1</v>
      </c>
      <c r="W1203" t="s">
        <v>7702</v>
      </c>
      <c r="X1203" t="s">
        <v>1558</v>
      </c>
      <c r="Y1203" t="s">
        <v>7703</v>
      </c>
      <c r="Z1203" t="s">
        <v>9937</v>
      </c>
      <c r="AA1203" t="s">
        <v>7728</v>
      </c>
      <c r="AB1203" t="s">
        <v>9938</v>
      </c>
    </row>
    <row r="1204" spans="1:28">
      <c r="A1204" s="241">
        <v>45968</v>
      </c>
      <c r="B1204" t="s">
        <v>9936</v>
      </c>
      <c r="C1204" t="s">
        <v>8016</v>
      </c>
      <c r="D1204" t="s">
        <v>8017</v>
      </c>
      <c r="E1204" t="s">
        <v>8018</v>
      </c>
      <c r="F1204">
        <v>1</v>
      </c>
      <c r="G1204">
        <v>4853</v>
      </c>
      <c r="H1204">
        <v>0</v>
      </c>
      <c r="I1204" s="165">
        <v>4853</v>
      </c>
      <c r="J1204" t="s">
        <v>7723</v>
      </c>
      <c r="K1204">
        <v>1</v>
      </c>
      <c r="L1204">
        <v>125</v>
      </c>
      <c r="M1204" t="s">
        <v>7724</v>
      </c>
      <c r="N1204" t="s">
        <v>7713</v>
      </c>
      <c r="O1204" t="s">
        <v>7697</v>
      </c>
      <c r="P1204" t="s">
        <v>7698</v>
      </c>
      <c r="Q1204" t="s">
        <v>7725</v>
      </c>
      <c r="R1204">
        <v>117</v>
      </c>
      <c r="S1204" t="s">
        <v>9921</v>
      </c>
      <c r="T1204">
        <v>0</v>
      </c>
      <c r="U1204">
        <v>1</v>
      </c>
      <c r="V1204">
        <v>1</v>
      </c>
      <c r="W1204" t="s">
        <v>7702</v>
      </c>
      <c r="X1204" t="s">
        <v>1558</v>
      </c>
      <c r="Y1204" t="s">
        <v>7703</v>
      </c>
      <c r="Z1204" t="s">
        <v>9937</v>
      </c>
      <c r="AA1204" t="s">
        <v>7728</v>
      </c>
      <c r="AB1204" t="s">
        <v>9938</v>
      </c>
    </row>
    <row r="1205" spans="1:28">
      <c r="A1205" s="241">
        <v>45968</v>
      </c>
      <c r="B1205" t="s">
        <v>9936</v>
      </c>
      <c r="C1205" t="s">
        <v>7871</v>
      </c>
      <c r="D1205" t="s">
        <v>7872</v>
      </c>
      <c r="E1205" t="s">
        <v>7873</v>
      </c>
      <c r="F1205">
        <v>12</v>
      </c>
      <c r="G1205">
        <v>2227</v>
      </c>
      <c r="H1205">
        <v>0</v>
      </c>
      <c r="I1205" s="165">
        <v>26724</v>
      </c>
      <c r="J1205" t="s">
        <v>7723</v>
      </c>
      <c r="K1205">
        <v>1</v>
      </c>
      <c r="L1205">
        <v>125</v>
      </c>
      <c r="M1205" t="s">
        <v>7724</v>
      </c>
      <c r="N1205" t="s">
        <v>7713</v>
      </c>
      <c r="O1205" t="s">
        <v>7697</v>
      </c>
      <c r="P1205" t="s">
        <v>7698</v>
      </c>
      <c r="Q1205" t="s">
        <v>7725</v>
      </c>
      <c r="R1205">
        <v>117</v>
      </c>
      <c r="S1205" t="s">
        <v>9921</v>
      </c>
      <c r="T1205" t="s">
        <v>7769</v>
      </c>
      <c r="U1205">
        <v>1</v>
      </c>
      <c r="V1205">
        <v>12</v>
      </c>
      <c r="W1205" t="s">
        <v>7702</v>
      </c>
      <c r="X1205" t="s">
        <v>1558</v>
      </c>
      <c r="Y1205" t="s">
        <v>7703</v>
      </c>
      <c r="Z1205" t="s">
        <v>9937</v>
      </c>
      <c r="AA1205" t="s">
        <v>7728</v>
      </c>
      <c r="AB1205" t="s">
        <v>9938</v>
      </c>
    </row>
    <row r="1206" spans="1:28">
      <c r="A1206" s="241">
        <v>45968</v>
      </c>
      <c r="B1206" t="s">
        <v>9936</v>
      </c>
      <c r="C1206" t="s">
        <v>8097</v>
      </c>
      <c r="D1206" t="s">
        <v>8098</v>
      </c>
      <c r="E1206" t="s">
        <v>8099</v>
      </c>
      <c r="F1206">
        <v>12</v>
      </c>
      <c r="G1206">
        <v>2227</v>
      </c>
      <c r="H1206">
        <v>0</v>
      </c>
      <c r="I1206" s="165">
        <v>26724</v>
      </c>
      <c r="J1206" t="s">
        <v>7723</v>
      </c>
      <c r="K1206">
        <v>1</v>
      </c>
      <c r="L1206">
        <v>125</v>
      </c>
      <c r="M1206" t="s">
        <v>7724</v>
      </c>
      <c r="N1206" t="s">
        <v>7713</v>
      </c>
      <c r="O1206" t="s">
        <v>7697</v>
      </c>
      <c r="P1206" t="s">
        <v>7698</v>
      </c>
      <c r="Q1206" t="s">
        <v>7725</v>
      </c>
      <c r="R1206">
        <v>117</v>
      </c>
      <c r="S1206" t="s">
        <v>9921</v>
      </c>
      <c r="T1206" t="s">
        <v>7769</v>
      </c>
      <c r="U1206">
        <v>1</v>
      </c>
      <c r="V1206">
        <v>12</v>
      </c>
      <c r="W1206" t="s">
        <v>7702</v>
      </c>
      <c r="X1206" t="s">
        <v>1558</v>
      </c>
      <c r="Y1206" t="s">
        <v>7703</v>
      </c>
      <c r="Z1206" t="s">
        <v>9937</v>
      </c>
      <c r="AA1206" t="s">
        <v>7728</v>
      </c>
      <c r="AB1206" t="s">
        <v>9938</v>
      </c>
    </row>
    <row r="1207" spans="1:28">
      <c r="A1207" s="241">
        <v>45968</v>
      </c>
      <c r="B1207" t="s">
        <v>9942</v>
      </c>
      <c r="C1207" t="s">
        <v>8666</v>
      </c>
      <c r="D1207" t="s">
        <v>8667</v>
      </c>
      <c r="E1207" t="s">
        <v>8668</v>
      </c>
      <c r="F1207">
        <v>2</v>
      </c>
      <c r="G1207">
        <v>2992.5</v>
      </c>
      <c r="H1207">
        <v>0</v>
      </c>
      <c r="I1207" s="165">
        <v>5985</v>
      </c>
      <c r="J1207" t="s">
        <v>8182</v>
      </c>
      <c r="K1207">
        <v>1</v>
      </c>
      <c r="L1207">
        <v>126</v>
      </c>
      <c r="M1207" t="s">
        <v>7744</v>
      </c>
      <c r="N1207" t="s">
        <v>7745</v>
      </c>
      <c r="O1207" t="s">
        <v>7697</v>
      </c>
      <c r="P1207" t="s">
        <v>7698</v>
      </c>
      <c r="Q1207" t="s">
        <v>8011</v>
      </c>
      <c r="R1207">
        <v>918</v>
      </c>
      <c r="S1207" t="s">
        <v>9921</v>
      </c>
      <c r="T1207" t="s">
        <v>7701</v>
      </c>
      <c r="U1207">
        <v>1</v>
      </c>
      <c r="V1207">
        <v>2</v>
      </c>
      <c r="W1207" t="s">
        <v>7702</v>
      </c>
      <c r="X1207" t="s">
        <v>1805</v>
      </c>
      <c r="Y1207" t="s">
        <v>7703</v>
      </c>
      <c r="Z1207" t="s">
        <v>9943</v>
      </c>
      <c r="AA1207" t="s">
        <v>8013</v>
      </c>
      <c r="AB1207" t="s">
        <v>1805</v>
      </c>
    </row>
    <row r="1208" spans="1:28">
      <c r="A1208" s="241">
        <v>45968</v>
      </c>
      <c r="B1208" t="s">
        <v>9942</v>
      </c>
      <c r="C1208" t="s">
        <v>7691</v>
      </c>
      <c r="D1208" t="s">
        <v>7692</v>
      </c>
      <c r="E1208" t="s">
        <v>7693</v>
      </c>
      <c r="F1208">
        <v>2</v>
      </c>
      <c r="G1208">
        <v>4327.7299999999996</v>
      </c>
      <c r="H1208">
        <v>0</v>
      </c>
      <c r="I1208" s="165">
        <v>8655.4599999999991</v>
      </c>
      <c r="J1208" t="s">
        <v>8182</v>
      </c>
      <c r="K1208">
        <v>1</v>
      </c>
      <c r="L1208">
        <v>126</v>
      </c>
      <c r="M1208" t="s">
        <v>7744</v>
      </c>
      <c r="N1208" t="s">
        <v>7745</v>
      </c>
      <c r="O1208" t="s">
        <v>7697</v>
      </c>
      <c r="P1208" t="s">
        <v>7698</v>
      </c>
      <c r="Q1208" t="s">
        <v>8011</v>
      </c>
      <c r="R1208">
        <v>918</v>
      </c>
      <c r="S1208" t="s">
        <v>9921</v>
      </c>
      <c r="T1208" t="s">
        <v>7701</v>
      </c>
      <c r="U1208">
        <v>1</v>
      </c>
      <c r="V1208">
        <v>2</v>
      </c>
      <c r="W1208" t="s">
        <v>7702</v>
      </c>
      <c r="X1208" t="s">
        <v>1805</v>
      </c>
      <c r="Y1208" t="s">
        <v>7703</v>
      </c>
      <c r="Z1208" t="s">
        <v>9943</v>
      </c>
      <c r="AA1208" t="s">
        <v>8013</v>
      </c>
      <c r="AB1208" t="s">
        <v>1805</v>
      </c>
    </row>
    <row r="1209" spans="1:28">
      <c r="A1209" s="241">
        <v>45968</v>
      </c>
      <c r="B1209" t="s">
        <v>9942</v>
      </c>
      <c r="C1209" t="s">
        <v>7883</v>
      </c>
      <c r="D1209" t="s">
        <v>7884</v>
      </c>
      <c r="E1209" t="s">
        <v>7885</v>
      </c>
      <c r="F1209">
        <v>2</v>
      </c>
      <c r="G1209">
        <v>3025.21</v>
      </c>
      <c r="H1209">
        <v>0</v>
      </c>
      <c r="I1209" s="165">
        <v>6050.42</v>
      </c>
      <c r="J1209" t="s">
        <v>8182</v>
      </c>
      <c r="K1209">
        <v>1</v>
      </c>
      <c r="L1209">
        <v>126</v>
      </c>
      <c r="M1209" t="s">
        <v>7744</v>
      </c>
      <c r="N1209" t="s">
        <v>7745</v>
      </c>
      <c r="O1209" t="s">
        <v>7697</v>
      </c>
      <c r="P1209" t="s">
        <v>7698</v>
      </c>
      <c r="Q1209" t="s">
        <v>8011</v>
      </c>
      <c r="R1209">
        <v>918</v>
      </c>
      <c r="S1209" t="s">
        <v>9921</v>
      </c>
      <c r="T1209" t="s">
        <v>7715</v>
      </c>
      <c r="U1209">
        <v>1</v>
      </c>
      <c r="V1209">
        <v>2</v>
      </c>
      <c r="W1209" t="s">
        <v>7702</v>
      </c>
      <c r="X1209" t="s">
        <v>1805</v>
      </c>
      <c r="Y1209" t="s">
        <v>7703</v>
      </c>
      <c r="Z1209" t="s">
        <v>9943</v>
      </c>
      <c r="AA1209" t="s">
        <v>8013</v>
      </c>
      <c r="AB1209" t="s">
        <v>1805</v>
      </c>
    </row>
    <row r="1210" spans="1:28">
      <c r="A1210" s="241">
        <v>45968</v>
      </c>
      <c r="B1210" t="s">
        <v>9942</v>
      </c>
      <c r="C1210" t="s">
        <v>7886</v>
      </c>
      <c r="D1210" t="s">
        <v>7887</v>
      </c>
      <c r="E1210" t="s">
        <v>7888</v>
      </c>
      <c r="F1210">
        <v>2</v>
      </c>
      <c r="G1210">
        <v>3025.21</v>
      </c>
      <c r="H1210">
        <v>0</v>
      </c>
      <c r="I1210" s="165">
        <v>6050.42</v>
      </c>
      <c r="J1210" t="s">
        <v>8182</v>
      </c>
      <c r="K1210">
        <v>1</v>
      </c>
      <c r="L1210">
        <v>126</v>
      </c>
      <c r="M1210" t="s">
        <v>7744</v>
      </c>
      <c r="N1210" t="s">
        <v>7745</v>
      </c>
      <c r="O1210" t="s">
        <v>7697</v>
      </c>
      <c r="P1210" t="s">
        <v>7698</v>
      </c>
      <c r="Q1210" t="s">
        <v>8011</v>
      </c>
      <c r="R1210">
        <v>918</v>
      </c>
      <c r="S1210" t="s">
        <v>9921</v>
      </c>
      <c r="T1210" t="s">
        <v>7715</v>
      </c>
      <c r="U1210">
        <v>1</v>
      </c>
      <c r="V1210">
        <v>2</v>
      </c>
      <c r="W1210" t="s">
        <v>7702</v>
      </c>
      <c r="X1210" t="s">
        <v>1805</v>
      </c>
      <c r="Y1210" t="s">
        <v>7703</v>
      </c>
      <c r="Z1210" t="s">
        <v>9943</v>
      </c>
      <c r="AA1210" t="s">
        <v>8013</v>
      </c>
      <c r="AB1210" t="s">
        <v>1805</v>
      </c>
    </row>
    <row r="1211" spans="1:28">
      <c r="A1211" s="241">
        <v>45968</v>
      </c>
      <c r="B1211" t="s">
        <v>9942</v>
      </c>
      <c r="C1211" t="s">
        <v>7787</v>
      </c>
      <c r="D1211" t="s">
        <v>7788</v>
      </c>
      <c r="E1211" t="s">
        <v>7789</v>
      </c>
      <c r="F1211">
        <v>2</v>
      </c>
      <c r="G1211">
        <v>3025.21</v>
      </c>
      <c r="H1211">
        <v>0</v>
      </c>
      <c r="I1211" s="165">
        <v>6050.42</v>
      </c>
      <c r="J1211" t="s">
        <v>8182</v>
      </c>
      <c r="K1211">
        <v>1</v>
      </c>
      <c r="L1211">
        <v>126</v>
      </c>
      <c r="M1211" t="s">
        <v>7744</v>
      </c>
      <c r="N1211" t="s">
        <v>7745</v>
      </c>
      <c r="O1211" t="s">
        <v>7697</v>
      </c>
      <c r="P1211" t="s">
        <v>7698</v>
      </c>
      <c r="Q1211" t="s">
        <v>8011</v>
      </c>
      <c r="R1211">
        <v>918</v>
      </c>
      <c r="S1211" t="s">
        <v>9921</v>
      </c>
      <c r="T1211" t="s">
        <v>7715</v>
      </c>
      <c r="U1211">
        <v>1</v>
      </c>
      <c r="V1211">
        <v>2</v>
      </c>
      <c r="W1211" t="s">
        <v>7702</v>
      </c>
      <c r="X1211" t="s">
        <v>1805</v>
      </c>
      <c r="Y1211" t="s">
        <v>7703</v>
      </c>
      <c r="Z1211" t="s">
        <v>9943</v>
      </c>
      <c r="AA1211" t="s">
        <v>8013</v>
      </c>
      <c r="AB1211" t="s">
        <v>1805</v>
      </c>
    </row>
    <row r="1212" spans="1:28">
      <c r="A1212" s="241">
        <v>45968</v>
      </c>
      <c r="B1212" t="s">
        <v>9944</v>
      </c>
      <c r="C1212" t="s">
        <v>7720</v>
      </c>
      <c r="D1212" t="s">
        <v>7721</v>
      </c>
      <c r="E1212" t="s">
        <v>7722</v>
      </c>
      <c r="F1212">
        <v>1</v>
      </c>
      <c r="G1212">
        <v>11900</v>
      </c>
      <c r="H1212">
        <v>357</v>
      </c>
      <c r="I1212" s="165">
        <v>11543</v>
      </c>
      <c r="J1212" t="s">
        <v>7723</v>
      </c>
      <c r="K1212">
        <v>1</v>
      </c>
      <c r="L1212">
        <v>125</v>
      </c>
      <c r="M1212" t="s">
        <v>7724</v>
      </c>
      <c r="N1212" t="s">
        <v>7713</v>
      </c>
      <c r="O1212" t="s">
        <v>7697</v>
      </c>
      <c r="P1212" t="s">
        <v>7698</v>
      </c>
      <c r="Q1212" t="s">
        <v>7725</v>
      </c>
      <c r="R1212">
        <v>117</v>
      </c>
      <c r="S1212" t="s">
        <v>9921</v>
      </c>
      <c r="T1212" t="s">
        <v>7726</v>
      </c>
      <c r="U1212">
        <v>1</v>
      </c>
      <c r="V1212">
        <v>1</v>
      </c>
      <c r="W1212" t="s">
        <v>7702</v>
      </c>
      <c r="X1212" t="s">
        <v>1457</v>
      </c>
      <c r="Y1212" t="s">
        <v>7703</v>
      </c>
      <c r="Z1212" t="s">
        <v>9945</v>
      </c>
      <c r="AA1212" t="s">
        <v>7728</v>
      </c>
      <c r="AB1212" t="s">
        <v>9946</v>
      </c>
    </row>
    <row r="1213" spans="1:28">
      <c r="A1213" s="241">
        <v>45968</v>
      </c>
      <c r="B1213" t="s">
        <v>9947</v>
      </c>
      <c r="C1213" t="s">
        <v>7960</v>
      </c>
      <c r="D1213" t="s">
        <v>7961</v>
      </c>
      <c r="E1213" t="s">
        <v>7962</v>
      </c>
      <c r="F1213">
        <v>1</v>
      </c>
      <c r="G1213">
        <v>7500</v>
      </c>
      <c r="H1213">
        <v>750</v>
      </c>
      <c r="I1213" s="165">
        <v>6750</v>
      </c>
      <c r="J1213" t="s">
        <v>7766</v>
      </c>
      <c r="K1213">
        <v>1</v>
      </c>
      <c r="L1213">
        <v>125</v>
      </c>
      <c r="M1213" t="s">
        <v>7724</v>
      </c>
      <c r="N1213" t="s">
        <v>7713</v>
      </c>
      <c r="O1213" t="s">
        <v>7697</v>
      </c>
      <c r="P1213" t="s">
        <v>7698</v>
      </c>
      <c r="Q1213" t="s">
        <v>7795</v>
      </c>
      <c r="R1213">
        <v>102</v>
      </c>
      <c r="S1213" t="s">
        <v>9921</v>
      </c>
      <c r="T1213" t="s">
        <v>7811</v>
      </c>
      <c r="U1213">
        <v>1</v>
      </c>
      <c r="V1213">
        <v>1</v>
      </c>
      <c r="W1213" t="s">
        <v>7702</v>
      </c>
      <c r="X1213" t="s">
        <v>1503</v>
      </c>
      <c r="Y1213" t="s">
        <v>7703</v>
      </c>
      <c r="Z1213" t="s">
        <v>9948</v>
      </c>
      <c r="AA1213" t="s">
        <v>7797</v>
      </c>
      <c r="AB1213" t="s">
        <v>9949</v>
      </c>
    </row>
    <row r="1214" spans="1:28">
      <c r="A1214" s="241">
        <v>45968</v>
      </c>
      <c r="B1214" t="s">
        <v>9947</v>
      </c>
      <c r="C1214" t="s">
        <v>8016</v>
      </c>
      <c r="D1214" t="s">
        <v>8017</v>
      </c>
      <c r="E1214" t="s">
        <v>8018</v>
      </c>
      <c r="F1214">
        <v>1</v>
      </c>
      <c r="G1214">
        <v>4853</v>
      </c>
      <c r="H1214">
        <v>0</v>
      </c>
      <c r="I1214" s="165">
        <v>4853</v>
      </c>
      <c r="J1214" t="s">
        <v>7766</v>
      </c>
      <c r="K1214">
        <v>1</v>
      </c>
      <c r="L1214">
        <v>125</v>
      </c>
      <c r="M1214" t="s">
        <v>7724</v>
      </c>
      <c r="N1214" t="s">
        <v>7713</v>
      </c>
      <c r="O1214" t="s">
        <v>7697</v>
      </c>
      <c r="P1214" t="s">
        <v>7698</v>
      </c>
      <c r="Q1214" t="s">
        <v>7795</v>
      </c>
      <c r="R1214">
        <v>102</v>
      </c>
      <c r="S1214" t="s">
        <v>9921</v>
      </c>
      <c r="T1214">
        <v>0</v>
      </c>
      <c r="U1214">
        <v>1</v>
      </c>
      <c r="V1214">
        <v>1</v>
      </c>
      <c r="W1214" t="s">
        <v>7702</v>
      </c>
      <c r="X1214" t="s">
        <v>1503</v>
      </c>
      <c r="Y1214" t="s">
        <v>7703</v>
      </c>
      <c r="Z1214" t="s">
        <v>9948</v>
      </c>
      <c r="AA1214" t="s">
        <v>7797</v>
      </c>
      <c r="AB1214" t="s">
        <v>9949</v>
      </c>
    </row>
    <row r="1215" spans="1:28">
      <c r="A1215" s="241">
        <v>45968</v>
      </c>
      <c r="B1215" t="s">
        <v>9947</v>
      </c>
      <c r="C1215" t="s">
        <v>7733</v>
      </c>
      <c r="D1215" t="s">
        <v>7734</v>
      </c>
      <c r="E1215" t="s">
        <v>7735</v>
      </c>
      <c r="F1215">
        <v>3</v>
      </c>
      <c r="G1215">
        <v>1344.54</v>
      </c>
      <c r="H1215">
        <v>0</v>
      </c>
      <c r="I1215" s="165">
        <v>4033.62</v>
      </c>
      <c r="J1215" t="s">
        <v>7766</v>
      </c>
      <c r="K1215">
        <v>1</v>
      </c>
      <c r="L1215">
        <v>125</v>
      </c>
      <c r="M1215" t="s">
        <v>7724</v>
      </c>
      <c r="N1215" t="s">
        <v>7713</v>
      </c>
      <c r="O1215" t="s">
        <v>7697</v>
      </c>
      <c r="P1215" t="s">
        <v>7698</v>
      </c>
      <c r="Q1215" t="s">
        <v>7795</v>
      </c>
      <c r="R1215">
        <v>102</v>
      </c>
      <c r="S1215" t="s">
        <v>9921</v>
      </c>
      <c r="T1215" t="s">
        <v>7701</v>
      </c>
      <c r="U1215">
        <v>1</v>
      </c>
      <c r="V1215">
        <v>3</v>
      </c>
      <c r="W1215" t="s">
        <v>7702</v>
      </c>
      <c r="X1215" t="s">
        <v>1503</v>
      </c>
      <c r="Y1215" t="s">
        <v>7703</v>
      </c>
      <c r="Z1215" t="s">
        <v>9948</v>
      </c>
      <c r="AA1215" t="s">
        <v>7797</v>
      </c>
      <c r="AB1215" t="s">
        <v>9949</v>
      </c>
    </row>
    <row r="1216" spans="1:28">
      <c r="A1216" s="241">
        <v>45968</v>
      </c>
      <c r="B1216" t="s">
        <v>9947</v>
      </c>
      <c r="C1216" t="s">
        <v>7791</v>
      </c>
      <c r="D1216" t="s">
        <v>7792</v>
      </c>
      <c r="E1216" t="s">
        <v>7793</v>
      </c>
      <c r="F1216">
        <v>3</v>
      </c>
      <c r="G1216">
        <v>870</v>
      </c>
      <c r="H1216">
        <v>0</v>
      </c>
      <c r="I1216" s="165">
        <v>2610</v>
      </c>
      <c r="J1216" t="s">
        <v>7766</v>
      </c>
      <c r="K1216">
        <v>1</v>
      </c>
      <c r="L1216">
        <v>125</v>
      </c>
      <c r="M1216" t="s">
        <v>7724</v>
      </c>
      <c r="N1216" t="s">
        <v>7713</v>
      </c>
      <c r="O1216" t="s">
        <v>7697</v>
      </c>
      <c r="P1216" t="s">
        <v>7698</v>
      </c>
      <c r="Q1216" t="s">
        <v>7795</v>
      </c>
      <c r="R1216">
        <v>102</v>
      </c>
      <c r="S1216" t="s">
        <v>9921</v>
      </c>
      <c r="T1216" t="s">
        <v>7701</v>
      </c>
      <c r="U1216">
        <v>1</v>
      </c>
      <c r="V1216">
        <v>3</v>
      </c>
      <c r="W1216" t="s">
        <v>7702</v>
      </c>
      <c r="X1216" t="s">
        <v>1503</v>
      </c>
      <c r="Y1216" t="s">
        <v>7703</v>
      </c>
      <c r="Z1216" t="s">
        <v>9948</v>
      </c>
      <c r="AA1216" t="s">
        <v>7797</v>
      </c>
      <c r="AB1216" t="s">
        <v>9949</v>
      </c>
    </row>
    <row r="1217" spans="1:28">
      <c r="A1217" s="241">
        <v>45968</v>
      </c>
      <c r="B1217" t="s">
        <v>9947</v>
      </c>
      <c r="C1217" t="s">
        <v>8268</v>
      </c>
      <c r="D1217" t="s">
        <v>8269</v>
      </c>
      <c r="E1217" t="s">
        <v>8270</v>
      </c>
      <c r="F1217">
        <v>3</v>
      </c>
      <c r="G1217">
        <v>864</v>
      </c>
      <c r="H1217">
        <v>0</v>
      </c>
      <c r="I1217" s="165">
        <v>2592</v>
      </c>
      <c r="J1217" t="s">
        <v>7766</v>
      </c>
      <c r="K1217">
        <v>1</v>
      </c>
      <c r="L1217">
        <v>125</v>
      </c>
      <c r="M1217" t="s">
        <v>7724</v>
      </c>
      <c r="N1217" t="s">
        <v>7713</v>
      </c>
      <c r="O1217" t="s">
        <v>7697</v>
      </c>
      <c r="P1217" t="s">
        <v>7698</v>
      </c>
      <c r="Q1217" t="s">
        <v>7795</v>
      </c>
      <c r="R1217">
        <v>102</v>
      </c>
      <c r="S1217" t="s">
        <v>9921</v>
      </c>
      <c r="T1217" t="s">
        <v>7701</v>
      </c>
      <c r="U1217">
        <v>1</v>
      </c>
      <c r="V1217">
        <v>3</v>
      </c>
      <c r="W1217" t="s">
        <v>7702</v>
      </c>
      <c r="X1217" t="s">
        <v>1503</v>
      </c>
      <c r="Y1217" t="s">
        <v>7703</v>
      </c>
      <c r="Z1217" t="s">
        <v>9948</v>
      </c>
      <c r="AA1217" t="s">
        <v>7797</v>
      </c>
      <c r="AB1217" t="s">
        <v>9949</v>
      </c>
    </row>
    <row r="1218" spans="1:28">
      <c r="A1218" s="241">
        <v>45968</v>
      </c>
      <c r="B1218" t="s">
        <v>9947</v>
      </c>
      <c r="C1218" t="s">
        <v>7754</v>
      </c>
      <c r="D1218" t="s">
        <v>7755</v>
      </c>
      <c r="E1218" t="s">
        <v>7756</v>
      </c>
      <c r="F1218">
        <v>3</v>
      </c>
      <c r="G1218">
        <v>1444</v>
      </c>
      <c r="H1218">
        <v>0</v>
      </c>
      <c r="I1218" s="165">
        <v>4332</v>
      </c>
      <c r="J1218" t="s">
        <v>7766</v>
      </c>
      <c r="K1218">
        <v>1</v>
      </c>
      <c r="L1218">
        <v>125</v>
      </c>
      <c r="M1218" t="s">
        <v>7724</v>
      </c>
      <c r="N1218" t="s">
        <v>7713</v>
      </c>
      <c r="O1218" t="s">
        <v>7697</v>
      </c>
      <c r="P1218" t="s">
        <v>7698</v>
      </c>
      <c r="Q1218" t="s">
        <v>7795</v>
      </c>
      <c r="R1218">
        <v>102</v>
      </c>
      <c r="S1218" t="s">
        <v>9921</v>
      </c>
      <c r="T1218" t="s">
        <v>7701</v>
      </c>
      <c r="U1218">
        <v>1</v>
      </c>
      <c r="V1218">
        <v>3</v>
      </c>
      <c r="W1218" t="s">
        <v>7702</v>
      </c>
      <c r="X1218" t="s">
        <v>1503</v>
      </c>
      <c r="Y1218" t="s">
        <v>7703</v>
      </c>
      <c r="Z1218" t="s">
        <v>9948</v>
      </c>
      <c r="AA1218" t="s">
        <v>7797</v>
      </c>
      <c r="AB1218" t="s">
        <v>9949</v>
      </c>
    </row>
    <row r="1219" spans="1:28">
      <c r="A1219" s="241">
        <v>45968</v>
      </c>
      <c r="B1219" t="s">
        <v>9950</v>
      </c>
      <c r="C1219" t="s">
        <v>8420</v>
      </c>
      <c r="D1219" t="s">
        <v>8421</v>
      </c>
      <c r="E1219" t="s">
        <v>8422</v>
      </c>
      <c r="F1219">
        <v>12</v>
      </c>
      <c r="G1219">
        <v>1440</v>
      </c>
      <c r="H1219">
        <v>0</v>
      </c>
      <c r="I1219" s="165">
        <v>17280</v>
      </c>
      <c r="J1219" t="s">
        <v>8166</v>
      </c>
      <c r="K1219">
        <v>1</v>
      </c>
      <c r="L1219">
        <v>126</v>
      </c>
      <c r="M1219" t="s">
        <v>7744</v>
      </c>
      <c r="N1219" t="s">
        <v>7745</v>
      </c>
      <c r="O1219" t="s">
        <v>7697</v>
      </c>
      <c r="P1219" t="s">
        <v>7698</v>
      </c>
      <c r="Q1219" t="s">
        <v>8224</v>
      </c>
      <c r="R1219">
        <v>923</v>
      </c>
      <c r="S1219" t="s">
        <v>9921</v>
      </c>
      <c r="T1219" t="s">
        <v>7715</v>
      </c>
      <c r="U1219">
        <v>1</v>
      </c>
      <c r="V1219">
        <v>12</v>
      </c>
      <c r="W1219" t="s">
        <v>7702</v>
      </c>
      <c r="X1219" t="s">
        <v>1780</v>
      </c>
      <c r="Y1219" t="s">
        <v>7703</v>
      </c>
      <c r="Z1219" t="s">
        <v>9951</v>
      </c>
      <c r="AA1219" t="s">
        <v>8226</v>
      </c>
      <c r="AB1219" t="s">
        <v>9952</v>
      </c>
    </row>
    <row r="1220" spans="1:28">
      <c r="A1220" s="241">
        <v>45968</v>
      </c>
      <c r="B1220" t="s">
        <v>9950</v>
      </c>
      <c r="C1220" t="s">
        <v>7822</v>
      </c>
      <c r="D1220" t="s">
        <v>7823</v>
      </c>
      <c r="E1220" t="s">
        <v>7824</v>
      </c>
      <c r="F1220">
        <v>6</v>
      </c>
      <c r="G1220">
        <v>3025.21</v>
      </c>
      <c r="H1220">
        <v>0</v>
      </c>
      <c r="I1220" s="165">
        <v>18151.259999999998</v>
      </c>
      <c r="J1220" t="s">
        <v>8166</v>
      </c>
      <c r="K1220">
        <v>1</v>
      </c>
      <c r="L1220">
        <v>126</v>
      </c>
      <c r="M1220" t="s">
        <v>7744</v>
      </c>
      <c r="N1220" t="s">
        <v>7745</v>
      </c>
      <c r="O1220" t="s">
        <v>7697</v>
      </c>
      <c r="P1220" t="s">
        <v>7698</v>
      </c>
      <c r="Q1220" t="s">
        <v>8224</v>
      </c>
      <c r="R1220">
        <v>923</v>
      </c>
      <c r="S1220" t="s">
        <v>9921</v>
      </c>
      <c r="T1220" t="s">
        <v>7715</v>
      </c>
      <c r="U1220">
        <v>1</v>
      </c>
      <c r="V1220">
        <v>6</v>
      </c>
      <c r="W1220" t="s">
        <v>7702</v>
      </c>
      <c r="X1220" t="s">
        <v>1780</v>
      </c>
      <c r="Y1220" t="s">
        <v>7703</v>
      </c>
      <c r="Z1220" t="s">
        <v>9951</v>
      </c>
      <c r="AA1220" t="s">
        <v>8226</v>
      </c>
      <c r="AB1220" t="s">
        <v>9952</v>
      </c>
    </row>
    <row r="1221" spans="1:28">
      <c r="A1221" s="241">
        <v>45968</v>
      </c>
      <c r="B1221" t="s">
        <v>9950</v>
      </c>
      <c r="C1221" t="s">
        <v>8160</v>
      </c>
      <c r="D1221" t="s">
        <v>8161</v>
      </c>
      <c r="E1221" t="s">
        <v>8162</v>
      </c>
      <c r="F1221">
        <v>6</v>
      </c>
      <c r="G1221">
        <v>2541.83</v>
      </c>
      <c r="H1221">
        <v>0</v>
      </c>
      <c r="I1221" s="165">
        <v>15250.98</v>
      </c>
      <c r="J1221" t="s">
        <v>8166</v>
      </c>
      <c r="K1221">
        <v>1</v>
      </c>
      <c r="L1221">
        <v>126</v>
      </c>
      <c r="M1221" t="s">
        <v>7744</v>
      </c>
      <c r="N1221" t="s">
        <v>7745</v>
      </c>
      <c r="O1221" t="s">
        <v>7697</v>
      </c>
      <c r="P1221" t="s">
        <v>7698</v>
      </c>
      <c r="Q1221" t="s">
        <v>8224</v>
      </c>
      <c r="R1221">
        <v>923</v>
      </c>
      <c r="S1221" t="s">
        <v>9921</v>
      </c>
      <c r="T1221" t="s">
        <v>7715</v>
      </c>
      <c r="U1221">
        <v>1</v>
      </c>
      <c r="V1221">
        <v>6</v>
      </c>
      <c r="W1221" t="s">
        <v>7702</v>
      </c>
      <c r="X1221" t="s">
        <v>1780</v>
      </c>
      <c r="Y1221" t="s">
        <v>7703</v>
      </c>
      <c r="Z1221" t="s">
        <v>9951</v>
      </c>
      <c r="AA1221" t="s">
        <v>8226</v>
      </c>
      <c r="AB1221" t="s">
        <v>9952</v>
      </c>
    </row>
    <row r="1222" spans="1:28">
      <c r="A1222" s="241">
        <v>45968</v>
      </c>
      <c r="B1222" t="s">
        <v>9953</v>
      </c>
      <c r="C1222" t="s">
        <v>7800</v>
      </c>
      <c r="D1222" t="s">
        <v>7801</v>
      </c>
      <c r="E1222" t="s">
        <v>7802</v>
      </c>
      <c r="F1222">
        <v>12</v>
      </c>
      <c r="G1222">
        <v>1092.44</v>
      </c>
      <c r="H1222">
        <v>0</v>
      </c>
      <c r="I1222" s="165">
        <v>13109.28</v>
      </c>
      <c r="J1222" t="s">
        <v>7757</v>
      </c>
      <c r="K1222">
        <v>1</v>
      </c>
      <c r="L1222">
        <v>1</v>
      </c>
      <c r="M1222" t="s">
        <v>7767</v>
      </c>
      <c r="N1222" t="s">
        <v>7713</v>
      </c>
      <c r="O1222" t="s">
        <v>7697</v>
      </c>
      <c r="P1222" t="s">
        <v>7698</v>
      </c>
      <c r="Q1222" t="s">
        <v>7768</v>
      </c>
      <c r="R1222">
        <v>115</v>
      </c>
      <c r="S1222" t="s">
        <v>9921</v>
      </c>
      <c r="T1222" t="s">
        <v>7701</v>
      </c>
      <c r="U1222">
        <v>1</v>
      </c>
      <c r="V1222">
        <v>12</v>
      </c>
      <c r="W1222" t="s">
        <v>7702</v>
      </c>
      <c r="X1222" t="s">
        <v>9954</v>
      </c>
      <c r="Y1222" t="s">
        <v>7703</v>
      </c>
      <c r="Z1222" t="s">
        <v>9955</v>
      </c>
      <c r="AA1222" t="s">
        <v>7772</v>
      </c>
      <c r="AB1222" t="s">
        <v>9956</v>
      </c>
    </row>
    <row r="1223" spans="1:28">
      <c r="A1223" s="241">
        <v>45968</v>
      </c>
      <c r="B1223" t="s">
        <v>9957</v>
      </c>
      <c r="C1223" t="s">
        <v>7927</v>
      </c>
      <c r="D1223" t="s">
        <v>7928</v>
      </c>
      <c r="E1223" t="s">
        <v>7929</v>
      </c>
      <c r="F1223">
        <v>10</v>
      </c>
      <c r="G1223">
        <v>1344.54</v>
      </c>
      <c r="H1223">
        <v>0</v>
      </c>
      <c r="I1223" s="165">
        <v>13445.4</v>
      </c>
      <c r="J1223" t="s">
        <v>7743</v>
      </c>
      <c r="K1223">
        <v>1</v>
      </c>
      <c r="L1223">
        <v>2</v>
      </c>
      <c r="M1223" t="s">
        <v>8054</v>
      </c>
      <c r="N1223" t="s">
        <v>7745</v>
      </c>
      <c r="O1223" t="s">
        <v>7697</v>
      </c>
      <c r="P1223" t="s">
        <v>7698</v>
      </c>
      <c r="Q1223" t="s">
        <v>8055</v>
      </c>
      <c r="R1223">
        <v>945</v>
      </c>
      <c r="S1223" t="s">
        <v>9921</v>
      </c>
      <c r="T1223" t="s">
        <v>7701</v>
      </c>
      <c r="U1223">
        <v>1</v>
      </c>
      <c r="V1223">
        <v>10</v>
      </c>
      <c r="W1223" t="s">
        <v>7702</v>
      </c>
      <c r="X1223" t="s">
        <v>9958</v>
      </c>
      <c r="Y1223" t="s">
        <v>7703</v>
      </c>
      <c r="Z1223" t="s">
        <v>9959</v>
      </c>
      <c r="AA1223" t="s">
        <v>8058</v>
      </c>
      <c r="AB1223" t="s">
        <v>9960</v>
      </c>
    </row>
    <row r="1224" spans="1:28">
      <c r="A1224" s="241">
        <v>45968</v>
      </c>
      <c r="B1224" t="s">
        <v>9961</v>
      </c>
      <c r="C1224" t="s">
        <v>8160</v>
      </c>
      <c r="D1224" t="s">
        <v>8161</v>
      </c>
      <c r="E1224" t="s">
        <v>8162</v>
      </c>
      <c r="F1224">
        <v>3</v>
      </c>
      <c r="G1224">
        <v>2541.83</v>
      </c>
      <c r="H1224">
        <v>0</v>
      </c>
      <c r="I1224" s="165">
        <v>7625.49</v>
      </c>
      <c r="J1224" t="s">
        <v>8271</v>
      </c>
      <c r="K1224">
        <v>1</v>
      </c>
      <c r="L1224">
        <v>126</v>
      </c>
      <c r="M1224" t="s">
        <v>7744</v>
      </c>
      <c r="N1224" t="s">
        <v>7745</v>
      </c>
      <c r="O1224" t="s">
        <v>7697</v>
      </c>
      <c r="P1224" t="s">
        <v>7698</v>
      </c>
      <c r="Q1224" t="s">
        <v>8726</v>
      </c>
      <c r="R1224">
        <v>937</v>
      </c>
      <c r="S1224" t="s">
        <v>9921</v>
      </c>
      <c r="T1224" t="s">
        <v>7715</v>
      </c>
      <c r="U1224">
        <v>1</v>
      </c>
      <c r="V1224">
        <v>3</v>
      </c>
      <c r="W1224" t="s">
        <v>7702</v>
      </c>
      <c r="X1224" t="s">
        <v>1943</v>
      </c>
      <c r="Y1224" t="s">
        <v>7703</v>
      </c>
      <c r="Z1224" t="s">
        <v>9962</v>
      </c>
      <c r="AA1224" t="s">
        <v>8728</v>
      </c>
      <c r="AB1224" t="s">
        <v>9963</v>
      </c>
    </row>
    <row r="1225" spans="1:28">
      <c r="A1225" s="241">
        <v>45968</v>
      </c>
      <c r="B1225" t="s">
        <v>9961</v>
      </c>
      <c r="C1225" t="s">
        <v>8079</v>
      </c>
      <c r="D1225" t="s">
        <v>8080</v>
      </c>
      <c r="E1225" t="s">
        <v>8081</v>
      </c>
      <c r="F1225">
        <v>2</v>
      </c>
      <c r="G1225">
        <v>3180</v>
      </c>
      <c r="H1225">
        <v>0</v>
      </c>
      <c r="I1225" s="165">
        <v>6360</v>
      </c>
      <c r="J1225" t="s">
        <v>8271</v>
      </c>
      <c r="K1225">
        <v>1</v>
      </c>
      <c r="L1225">
        <v>126</v>
      </c>
      <c r="M1225" t="s">
        <v>7744</v>
      </c>
      <c r="N1225" t="s">
        <v>7745</v>
      </c>
      <c r="O1225" t="s">
        <v>7697</v>
      </c>
      <c r="P1225" t="s">
        <v>7698</v>
      </c>
      <c r="Q1225" t="s">
        <v>8726</v>
      </c>
      <c r="R1225">
        <v>937</v>
      </c>
      <c r="S1225" t="s">
        <v>9921</v>
      </c>
      <c r="T1225" t="s">
        <v>7715</v>
      </c>
      <c r="U1225">
        <v>1</v>
      </c>
      <c r="V1225">
        <v>2</v>
      </c>
      <c r="W1225" t="s">
        <v>7702</v>
      </c>
      <c r="X1225" t="s">
        <v>1943</v>
      </c>
      <c r="Y1225" t="s">
        <v>7703</v>
      </c>
      <c r="Z1225" t="s">
        <v>9962</v>
      </c>
      <c r="AA1225" t="s">
        <v>8728</v>
      </c>
      <c r="AB1225" t="s">
        <v>9963</v>
      </c>
    </row>
    <row r="1226" spans="1:28">
      <c r="A1226" s="241">
        <v>45968</v>
      </c>
      <c r="B1226" t="s">
        <v>9964</v>
      </c>
      <c r="C1226" t="s">
        <v>7883</v>
      </c>
      <c r="D1226" t="s">
        <v>7884</v>
      </c>
      <c r="E1226" t="s">
        <v>7885</v>
      </c>
      <c r="F1226">
        <v>3</v>
      </c>
      <c r="G1226">
        <v>3025.21</v>
      </c>
      <c r="H1226">
        <v>0</v>
      </c>
      <c r="I1226" s="165">
        <v>9075.6299999999992</v>
      </c>
      <c r="J1226" t="s">
        <v>7766</v>
      </c>
      <c r="K1226">
        <v>1</v>
      </c>
      <c r="L1226">
        <v>125</v>
      </c>
      <c r="M1226" t="s">
        <v>7724</v>
      </c>
      <c r="N1226" t="s">
        <v>7713</v>
      </c>
      <c r="O1226" t="s">
        <v>7697</v>
      </c>
      <c r="P1226" t="s">
        <v>7698</v>
      </c>
      <c r="Q1226" t="s">
        <v>7795</v>
      </c>
      <c r="R1226">
        <v>102</v>
      </c>
      <c r="S1226" t="s">
        <v>9921</v>
      </c>
      <c r="T1226" t="s">
        <v>7715</v>
      </c>
      <c r="U1226">
        <v>1</v>
      </c>
      <c r="V1226">
        <v>3</v>
      </c>
      <c r="W1226" t="s">
        <v>7702</v>
      </c>
      <c r="X1226" t="s">
        <v>1391</v>
      </c>
      <c r="Y1226" t="s">
        <v>7703</v>
      </c>
      <c r="Z1226" t="s">
        <v>9965</v>
      </c>
      <c r="AA1226" t="s">
        <v>7797</v>
      </c>
      <c r="AB1226" t="s">
        <v>9966</v>
      </c>
    </row>
    <row r="1227" spans="1:28">
      <c r="A1227" s="241">
        <v>45968</v>
      </c>
      <c r="B1227" t="s">
        <v>9964</v>
      </c>
      <c r="C1227" t="s">
        <v>7787</v>
      </c>
      <c r="D1227" t="s">
        <v>7788</v>
      </c>
      <c r="E1227" t="s">
        <v>7789</v>
      </c>
      <c r="F1227">
        <v>2</v>
      </c>
      <c r="G1227">
        <v>3025.21</v>
      </c>
      <c r="H1227">
        <v>0</v>
      </c>
      <c r="I1227" s="165">
        <v>6050.42</v>
      </c>
      <c r="J1227" t="s">
        <v>7766</v>
      </c>
      <c r="K1227">
        <v>1</v>
      </c>
      <c r="L1227">
        <v>125</v>
      </c>
      <c r="M1227" t="s">
        <v>7724</v>
      </c>
      <c r="N1227" t="s">
        <v>7713</v>
      </c>
      <c r="O1227" t="s">
        <v>7697</v>
      </c>
      <c r="P1227" t="s">
        <v>7698</v>
      </c>
      <c r="Q1227" t="s">
        <v>7795</v>
      </c>
      <c r="R1227">
        <v>102</v>
      </c>
      <c r="S1227" t="s">
        <v>9921</v>
      </c>
      <c r="T1227" t="s">
        <v>7715</v>
      </c>
      <c r="U1227">
        <v>1</v>
      </c>
      <c r="V1227">
        <v>2</v>
      </c>
      <c r="W1227" t="s">
        <v>7702</v>
      </c>
      <c r="X1227" t="s">
        <v>1391</v>
      </c>
      <c r="Y1227" t="s">
        <v>7703</v>
      </c>
      <c r="Z1227" t="s">
        <v>9965</v>
      </c>
      <c r="AA1227" t="s">
        <v>7797</v>
      </c>
      <c r="AB1227" t="s">
        <v>9966</v>
      </c>
    </row>
    <row r="1228" spans="1:28">
      <c r="A1228" s="241">
        <v>45968</v>
      </c>
      <c r="B1228" t="s">
        <v>9967</v>
      </c>
      <c r="C1228" t="s">
        <v>8205</v>
      </c>
      <c r="D1228" t="s">
        <v>8206</v>
      </c>
      <c r="E1228" t="s">
        <v>8207</v>
      </c>
      <c r="F1228">
        <v>3</v>
      </c>
      <c r="G1228">
        <v>3000</v>
      </c>
      <c r="H1228">
        <v>0</v>
      </c>
      <c r="I1228" s="165">
        <v>9000</v>
      </c>
      <c r="J1228" t="s">
        <v>8271</v>
      </c>
      <c r="K1228">
        <v>1</v>
      </c>
      <c r="L1228">
        <v>126</v>
      </c>
      <c r="M1228" t="s">
        <v>7744</v>
      </c>
      <c r="N1228" t="s">
        <v>7745</v>
      </c>
      <c r="O1228" t="s">
        <v>7697</v>
      </c>
      <c r="P1228" t="s">
        <v>7698</v>
      </c>
      <c r="Q1228" t="s">
        <v>8378</v>
      </c>
      <c r="R1228">
        <v>936</v>
      </c>
      <c r="S1228" t="s">
        <v>9921</v>
      </c>
      <c r="T1228" t="s">
        <v>7726</v>
      </c>
      <c r="U1228">
        <v>1</v>
      </c>
      <c r="V1228">
        <v>3</v>
      </c>
      <c r="W1228" t="s">
        <v>7702</v>
      </c>
      <c r="X1228" t="s">
        <v>1447</v>
      </c>
      <c r="Y1228" t="s">
        <v>7703</v>
      </c>
      <c r="Z1228" t="s">
        <v>9968</v>
      </c>
      <c r="AA1228" t="s">
        <v>8380</v>
      </c>
      <c r="AB1228" t="s">
        <v>9969</v>
      </c>
    </row>
    <row r="1229" spans="1:28">
      <c r="A1229" s="241">
        <v>45968</v>
      </c>
      <c r="B1229" t="s">
        <v>9967</v>
      </c>
      <c r="C1229" t="s">
        <v>7839</v>
      </c>
      <c r="D1229" t="s">
        <v>7840</v>
      </c>
      <c r="E1229" t="s">
        <v>7841</v>
      </c>
      <c r="F1229">
        <v>3</v>
      </c>
      <c r="G1229">
        <v>2645.48</v>
      </c>
      <c r="H1229">
        <v>0</v>
      </c>
      <c r="I1229" s="165">
        <v>7936.44</v>
      </c>
      <c r="J1229" t="s">
        <v>8271</v>
      </c>
      <c r="K1229">
        <v>1</v>
      </c>
      <c r="L1229">
        <v>126</v>
      </c>
      <c r="M1229" t="s">
        <v>7744</v>
      </c>
      <c r="N1229" t="s">
        <v>7745</v>
      </c>
      <c r="O1229" t="s">
        <v>7697</v>
      </c>
      <c r="P1229" t="s">
        <v>7698</v>
      </c>
      <c r="Q1229" t="s">
        <v>8378</v>
      </c>
      <c r="R1229">
        <v>936</v>
      </c>
      <c r="S1229" t="s">
        <v>9921</v>
      </c>
      <c r="T1229" t="s">
        <v>7715</v>
      </c>
      <c r="U1229">
        <v>1</v>
      </c>
      <c r="V1229">
        <v>3</v>
      </c>
      <c r="W1229" t="s">
        <v>7702</v>
      </c>
      <c r="X1229" t="s">
        <v>1447</v>
      </c>
      <c r="Y1229" t="s">
        <v>7703</v>
      </c>
      <c r="Z1229" t="s">
        <v>9968</v>
      </c>
      <c r="AA1229" t="s">
        <v>8380</v>
      </c>
      <c r="AB1229" t="s">
        <v>9969</v>
      </c>
    </row>
    <row r="1230" spans="1:28">
      <c r="A1230" s="241">
        <v>45968</v>
      </c>
      <c r="B1230" t="s">
        <v>9967</v>
      </c>
      <c r="C1230" t="s">
        <v>7979</v>
      </c>
      <c r="D1230" t="s">
        <v>7980</v>
      </c>
      <c r="E1230" t="s">
        <v>7981</v>
      </c>
      <c r="F1230">
        <v>3</v>
      </c>
      <c r="G1230">
        <v>2647.06</v>
      </c>
      <c r="H1230">
        <v>0</v>
      </c>
      <c r="I1230" s="165">
        <v>7941.18</v>
      </c>
      <c r="J1230" t="s">
        <v>8271</v>
      </c>
      <c r="K1230">
        <v>1</v>
      </c>
      <c r="L1230">
        <v>126</v>
      </c>
      <c r="M1230" t="s">
        <v>7744</v>
      </c>
      <c r="N1230" t="s">
        <v>7745</v>
      </c>
      <c r="O1230" t="s">
        <v>7697</v>
      </c>
      <c r="P1230" t="s">
        <v>7698</v>
      </c>
      <c r="Q1230" t="s">
        <v>8378</v>
      </c>
      <c r="R1230">
        <v>936</v>
      </c>
      <c r="S1230" t="s">
        <v>9921</v>
      </c>
      <c r="T1230" t="s">
        <v>7715</v>
      </c>
      <c r="U1230">
        <v>1</v>
      </c>
      <c r="V1230">
        <v>3</v>
      </c>
      <c r="W1230" t="s">
        <v>7702</v>
      </c>
      <c r="X1230" t="s">
        <v>1447</v>
      </c>
      <c r="Y1230" t="s">
        <v>7703</v>
      </c>
      <c r="Z1230" t="s">
        <v>9968</v>
      </c>
      <c r="AA1230" t="s">
        <v>8380</v>
      </c>
      <c r="AB1230" t="s">
        <v>9969</v>
      </c>
    </row>
    <row r="1231" spans="1:28">
      <c r="A1231" s="241">
        <v>45968</v>
      </c>
      <c r="B1231" t="s">
        <v>9967</v>
      </c>
      <c r="C1231" t="s">
        <v>7787</v>
      </c>
      <c r="D1231" t="s">
        <v>7788</v>
      </c>
      <c r="E1231" t="s">
        <v>7789</v>
      </c>
      <c r="F1231">
        <v>6</v>
      </c>
      <c r="G1231">
        <v>3025.21</v>
      </c>
      <c r="H1231">
        <v>0</v>
      </c>
      <c r="I1231" s="165">
        <v>18151.259999999998</v>
      </c>
      <c r="J1231" t="s">
        <v>8271</v>
      </c>
      <c r="K1231">
        <v>1</v>
      </c>
      <c r="L1231">
        <v>126</v>
      </c>
      <c r="M1231" t="s">
        <v>7744</v>
      </c>
      <c r="N1231" t="s">
        <v>7745</v>
      </c>
      <c r="O1231" t="s">
        <v>7697</v>
      </c>
      <c r="P1231" t="s">
        <v>7698</v>
      </c>
      <c r="Q1231" t="s">
        <v>8378</v>
      </c>
      <c r="R1231">
        <v>936</v>
      </c>
      <c r="S1231" t="s">
        <v>9921</v>
      </c>
      <c r="T1231" t="s">
        <v>7715</v>
      </c>
      <c r="U1231">
        <v>1</v>
      </c>
      <c r="V1231">
        <v>6</v>
      </c>
      <c r="W1231" t="s">
        <v>7702</v>
      </c>
      <c r="X1231" t="s">
        <v>1447</v>
      </c>
      <c r="Y1231" t="s">
        <v>7703</v>
      </c>
      <c r="Z1231" t="s">
        <v>9968</v>
      </c>
      <c r="AA1231" t="s">
        <v>8380</v>
      </c>
      <c r="AB1231" t="s">
        <v>9969</v>
      </c>
    </row>
    <row r="1232" spans="1:28">
      <c r="A1232" s="241">
        <v>45968</v>
      </c>
      <c r="B1232" t="s">
        <v>9967</v>
      </c>
      <c r="C1232" t="s">
        <v>7784</v>
      </c>
      <c r="D1232" t="s">
        <v>7785</v>
      </c>
      <c r="E1232" t="s">
        <v>7786</v>
      </c>
      <c r="F1232">
        <v>6</v>
      </c>
      <c r="G1232">
        <v>3025.21</v>
      </c>
      <c r="H1232">
        <v>0</v>
      </c>
      <c r="I1232" s="165">
        <v>18151.259999999998</v>
      </c>
      <c r="J1232" t="s">
        <v>8271</v>
      </c>
      <c r="K1232">
        <v>1</v>
      </c>
      <c r="L1232">
        <v>126</v>
      </c>
      <c r="M1232" t="s">
        <v>7744</v>
      </c>
      <c r="N1232" t="s">
        <v>7745</v>
      </c>
      <c r="O1232" t="s">
        <v>7697</v>
      </c>
      <c r="P1232" t="s">
        <v>7698</v>
      </c>
      <c r="Q1232" t="s">
        <v>8378</v>
      </c>
      <c r="R1232">
        <v>936</v>
      </c>
      <c r="S1232" t="s">
        <v>9921</v>
      </c>
      <c r="T1232" t="s">
        <v>7715</v>
      </c>
      <c r="U1232">
        <v>1</v>
      </c>
      <c r="V1232">
        <v>6</v>
      </c>
      <c r="W1232" t="s">
        <v>7702</v>
      </c>
      <c r="X1232" t="s">
        <v>1447</v>
      </c>
      <c r="Y1232" t="s">
        <v>7703</v>
      </c>
      <c r="Z1232" t="s">
        <v>9968</v>
      </c>
      <c r="AA1232" t="s">
        <v>8380</v>
      </c>
      <c r="AB1232" t="s">
        <v>9969</v>
      </c>
    </row>
    <row r="1233" spans="1:28">
      <c r="A1233" s="241">
        <v>45968</v>
      </c>
      <c r="B1233" t="s">
        <v>9967</v>
      </c>
      <c r="C1233" t="s">
        <v>7781</v>
      </c>
      <c r="D1233" t="s">
        <v>7782</v>
      </c>
      <c r="E1233" t="s">
        <v>7783</v>
      </c>
      <c r="F1233">
        <v>3</v>
      </c>
      <c r="G1233">
        <v>3025.21</v>
      </c>
      <c r="H1233">
        <v>0</v>
      </c>
      <c r="I1233" s="165">
        <v>9075.6299999999992</v>
      </c>
      <c r="J1233" t="s">
        <v>8271</v>
      </c>
      <c r="K1233">
        <v>1</v>
      </c>
      <c r="L1233">
        <v>126</v>
      </c>
      <c r="M1233" t="s">
        <v>7744</v>
      </c>
      <c r="N1233" t="s">
        <v>7745</v>
      </c>
      <c r="O1233" t="s">
        <v>7697</v>
      </c>
      <c r="P1233" t="s">
        <v>7698</v>
      </c>
      <c r="Q1233" t="s">
        <v>8378</v>
      </c>
      <c r="R1233">
        <v>936</v>
      </c>
      <c r="S1233" t="s">
        <v>9921</v>
      </c>
      <c r="T1233" t="s">
        <v>7715</v>
      </c>
      <c r="U1233">
        <v>1</v>
      </c>
      <c r="V1233">
        <v>3</v>
      </c>
      <c r="W1233" t="s">
        <v>7702</v>
      </c>
      <c r="X1233" t="s">
        <v>1447</v>
      </c>
      <c r="Y1233" t="s">
        <v>7703</v>
      </c>
      <c r="Z1233" t="s">
        <v>9968</v>
      </c>
      <c r="AA1233" t="s">
        <v>8380</v>
      </c>
      <c r="AB1233" t="s">
        <v>9969</v>
      </c>
    </row>
    <row r="1234" spans="1:28">
      <c r="A1234" s="241">
        <v>45968</v>
      </c>
      <c r="B1234" t="s">
        <v>9967</v>
      </c>
      <c r="C1234" t="s">
        <v>8493</v>
      </c>
      <c r="D1234" t="s">
        <v>8494</v>
      </c>
      <c r="E1234" t="s">
        <v>8495</v>
      </c>
      <c r="F1234">
        <v>3</v>
      </c>
      <c r="G1234">
        <v>3180</v>
      </c>
      <c r="H1234">
        <v>0</v>
      </c>
      <c r="I1234" s="165">
        <v>9540</v>
      </c>
      <c r="J1234" t="s">
        <v>8271</v>
      </c>
      <c r="K1234">
        <v>1</v>
      </c>
      <c r="L1234">
        <v>126</v>
      </c>
      <c r="M1234" t="s">
        <v>7744</v>
      </c>
      <c r="N1234" t="s">
        <v>7745</v>
      </c>
      <c r="O1234" t="s">
        <v>7697</v>
      </c>
      <c r="P1234" t="s">
        <v>7698</v>
      </c>
      <c r="Q1234" t="s">
        <v>8378</v>
      </c>
      <c r="R1234">
        <v>936</v>
      </c>
      <c r="S1234" t="s">
        <v>9921</v>
      </c>
      <c r="T1234" t="s">
        <v>7715</v>
      </c>
      <c r="U1234">
        <v>1</v>
      </c>
      <c r="V1234">
        <v>3</v>
      </c>
      <c r="W1234" t="s">
        <v>7702</v>
      </c>
      <c r="X1234" t="s">
        <v>1447</v>
      </c>
      <c r="Y1234" t="s">
        <v>7703</v>
      </c>
      <c r="Z1234" t="s">
        <v>9968</v>
      </c>
      <c r="AA1234" t="s">
        <v>8380</v>
      </c>
      <c r="AB1234" t="s">
        <v>9969</v>
      </c>
    </row>
    <row r="1235" spans="1:28">
      <c r="A1235" s="241">
        <v>45968</v>
      </c>
      <c r="B1235" t="s">
        <v>9970</v>
      </c>
      <c r="C1235" t="s">
        <v>8905</v>
      </c>
      <c r="D1235" t="s">
        <v>8906</v>
      </c>
      <c r="E1235" t="s">
        <v>8907</v>
      </c>
      <c r="F1235">
        <v>4</v>
      </c>
      <c r="G1235">
        <v>2227</v>
      </c>
      <c r="H1235">
        <v>0</v>
      </c>
      <c r="I1235" s="165">
        <v>8908</v>
      </c>
      <c r="J1235" t="s">
        <v>7766</v>
      </c>
      <c r="K1235">
        <v>1</v>
      </c>
      <c r="L1235">
        <v>125</v>
      </c>
      <c r="M1235" t="s">
        <v>7724</v>
      </c>
      <c r="N1235" t="s">
        <v>7713</v>
      </c>
      <c r="O1235" t="s">
        <v>7697</v>
      </c>
      <c r="P1235" t="s">
        <v>7698</v>
      </c>
      <c r="Q1235" t="s">
        <v>7795</v>
      </c>
      <c r="R1235">
        <v>102</v>
      </c>
      <c r="S1235" t="s">
        <v>9921</v>
      </c>
      <c r="T1235" t="s">
        <v>7769</v>
      </c>
      <c r="U1235">
        <v>1</v>
      </c>
      <c r="V1235">
        <v>4</v>
      </c>
      <c r="W1235" t="s">
        <v>7702</v>
      </c>
      <c r="X1235" t="s">
        <v>1426</v>
      </c>
      <c r="Y1235" t="s">
        <v>7703</v>
      </c>
      <c r="Z1235" t="s">
        <v>9971</v>
      </c>
      <c r="AA1235" t="s">
        <v>7797</v>
      </c>
      <c r="AB1235" t="s">
        <v>9972</v>
      </c>
    </row>
    <row r="1236" spans="1:28">
      <c r="A1236" s="241">
        <v>45968</v>
      </c>
      <c r="B1236" t="s">
        <v>9970</v>
      </c>
      <c r="C1236" t="s">
        <v>8411</v>
      </c>
      <c r="D1236" t="s">
        <v>8412</v>
      </c>
      <c r="E1236" t="s">
        <v>8413</v>
      </c>
      <c r="F1236">
        <v>4</v>
      </c>
      <c r="G1236">
        <v>2227</v>
      </c>
      <c r="H1236">
        <v>0</v>
      </c>
      <c r="I1236" s="165">
        <v>8908</v>
      </c>
      <c r="J1236" t="s">
        <v>7766</v>
      </c>
      <c r="K1236">
        <v>1</v>
      </c>
      <c r="L1236">
        <v>125</v>
      </c>
      <c r="M1236" t="s">
        <v>7724</v>
      </c>
      <c r="N1236" t="s">
        <v>7713</v>
      </c>
      <c r="O1236" t="s">
        <v>7697</v>
      </c>
      <c r="P1236" t="s">
        <v>7698</v>
      </c>
      <c r="Q1236" t="s">
        <v>7795</v>
      </c>
      <c r="R1236">
        <v>102</v>
      </c>
      <c r="S1236" t="s">
        <v>9921</v>
      </c>
      <c r="T1236" t="s">
        <v>7769</v>
      </c>
      <c r="U1236">
        <v>1</v>
      </c>
      <c r="V1236">
        <v>4</v>
      </c>
      <c r="W1236" t="s">
        <v>7702</v>
      </c>
      <c r="X1236" t="s">
        <v>1426</v>
      </c>
      <c r="Y1236" t="s">
        <v>7703</v>
      </c>
      <c r="Z1236" t="s">
        <v>9971</v>
      </c>
      <c r="AA1236" t="s">
        <v>7797</v>
      </c>
      <c r="AB1236" t="s">
        <v>9972</v>
      </c>
    </row>
    <row r="1237" spans="1:28">
      <c r="A1237" s="241">
        <v>45968</v>
      </c>
      <c r="B1237" t="s">
        <v>9970</v>
      </c>
      <c r="C1237" t="s">
        <v>7871</v>
      </c>
      <c r="D1237" t="s">
        <v>7872</v>
      </c>
      <c r="E1237" t="s">
        <v>7873</v>
      </c>
      <c r="F1237">
        <v>4</v>
      </c>
      <c r="G1237">
        <v>2227</v>
      </c>
      <c r="H1237">
        <v>0</v>
      </c>
      <c r="I1237" s="165">
        <v>8908</v>
      </c>
      <c r="J1237" t="s">
        <v>7766</v>
      </c>
      <c r="K1237">
        <v>1</v>
      </c>
      <c r="L1237">
        <v>125</v>
      </c>
      <c r="M1237" t="s">
        <v>7724</v>
      </c>
      <c r="N1237" t="s">
        <v>7713</v>
      </c>
      <c r="O1237" t="s">
        <v>7697</v>
      </c>
      <c r="P1237" t="s">
        <v>7698</v>
      </c>
      <c r="Q1237" t="s">
        <v>7795</v>
      </c>
      <c r="R1237">
        <v>102</v>
      </c>
      <c r="S1237" t="s">
        <v>9921</v>
      </c>
      <c r="T1237" t="s">
        <v>7769</v>
      </c>
      <c r="U1237">
        <v>1</v>
      </c>
      <c r="V1237">
        <v>4</v>
      </c>
      <c r="W1237" t="s">
        <v>7702</v>
      </c>
      <c r="X1237" t="s">
        <v>1426</v>
      </c>
      <c r="Y1237" t="s">
        <v>7703</v>
      </c>
      <c r="Z1237" t="s">
        <v>9971</v>
      </c>
      <c r="AA1237" t="s">
        <v>7797</v>
      </c>
      <c r="AB1237" t="s">
        <v>9972</v>
      </c>
    </row>
    <row r="1238" spans="1:28">
      <c r="A1238" s="241">
        <v>45968</v>
      </c>
      <c r="B1238" t="s">
        <v>9970</v>
      </c>
      <c r="C1238" t="s">
        <v>8566</v>
      </c>
      <c r="D1238" t="s">
        <v>8567</v>
      </c>
      <c r="E1238" t="s">
        <v>8568</v>
      </c>
      <c r="F1238">
        <v>4</v>
      </c>
      <c r="G1238">
        <v>2731</v>
      </c>
      <c r="H1238">
        <v>0</v>
      </c>
      <c r="I1238" s="165">
        <v>10924</v>
      </c>
      <c r="J1238" t="s">
        <v>7766</v>
      </c>
      <c r="K1238">
        <v>1</v>
      </c>
      <c r="L1238">
        <v>125</v>
      </c>
      <c r="M1238" t="s">
        <v>7724</v>
      </c>
      <c r="N1238" t="s">
        <v>7713</v>
      </c>
      <c r="O1238" t="s">
        <v>7697</v>
      </c>
      <c r="P1238" t="s">
        <v>7698</v>
      </c>
      <c r="Q1238" t="s">
        <v>7795</v>
      </c>
      <c r="R1238">
        <v>102</v>
      </c>
      <c r="S1238" t="s">
        <v>9921</v>
      </c>
      <c r="T1238" t="s">
        <v>7769</v>
      </c>
      <c r="U1238">
        <v>1</v>
      </c>
      <c r="V1238">
        <v>4</v>
      </c>
      <c r="W1238" t="s">
        <v>7702</v>
      </c>
      <c r="X1238" t="s">
        <v>1426</v>
      </c>
      <c r="Y1238" t="s">
        <v>7703</v>
      </c>
      <c r="Z1238" t="s">
        <v>9971</v>
      </c>
      <c r="AA1238" t="s">
        <v>7797</v>
      </c>
      <c r="AB1238" t="s">
        <v>9972</v>
      </c>
    </row>
    <row r="1239" spans="1:28">
      <c r="A1239" s="241">
        <v>45968</v>
      </c>
      <c r="B1239" t="s">
        <v>9970</v>
      </c>
      <c r="C1239" t="s">
        <v>8097</v>
      </c>
      <c r="D1239" t="s">
        <v>8098</v>
      </c>
      <c r="E1239" t="s">
        <v>8099</v>
      </c>
      <c r="F1239">
        <v>4</v>
      </c>
      <c r="G1239">
        <v>2227</v>
      </c>
      <c r="H1239">
        <v>0</v>
      </c>
      <c r="I1239" s="165">
        <v>8908</v>
      </c>
      <c r="J1239" t="s">
        <v>7766</v>
      </c>
      <c r="K1239">
        <v>1</v>
      </c>
      <c r="L1239">
        <v>125</v>
      </c>
      <c r="M1239" t="s">
        <v>7724</v>
      </c>
      <c r="N1239" t="s">
        <v>7713</v>
      </c>
      <c r="O1239" t="s">
        <v>7697</v>
      </c>
      <c r="P1239" t="s">
        <v>7698</v>
      </c>
      <c r="Q1239" t="s">
        <v>7795</v>
      </c>
      <c r="R1239">
        <v>102</v>
      </c>
      <c r="S1239" t="s">
        <v>9921</v>
      </c>
      <c r="T1239" t="s">
        <v>7769</v>
      </c>
      <c r="U1239">
        <v>1</v>
      </c>
      <c r="V1239">
        <v>4</v>
      </c>
      <c r="W1239" t="s">
        <v>7702</v>
      </c>
      <c r="X1239" t="s">
        <v>1426</v>
      </c>
      <c r="Y1239" t="s">
        <v>7703</v>
      </c>
      <c r="Z1239" t="s">
        <v>9971</v>
      </c>
      <c r="AA1239" t="s">
        <v>7797</v>
      </c>
      <c r="AB1239" t="s">
        <v>9972</v>
      </c>
    </row>
    <row r="1240" spans="1:28">
      <c r="A1240" s="241">
        <v>45968</v>
      </c>
      <c r="B1240" t="s">
        <v>9973</v>
      </c>
      <c r="C1240" t="s">
        <v>9974</v>
      </c>
      <c r="D1240" t="s">
        <v>9975</v>
      </c>
      <c r="E1240" t="s">
        <v>9976</v>
      </c>
      <c r="F1240">
        <v>10</v>
      </c>
      <c r="G1240">
        <v>1244</v>
      </c>
      <c r="H1240">
        <v>0</v>
      </c>
      <c r="I1240" s="165">
        <v>12440</v>
      </c>
      <c r="J1240" t="s">
        <v>7743</v>
      </c>
      <c r="K1240">
        <v>1</v>
      </c>
      <c r="L1240">
        <v>126</v>
      </c>
      <c r="M1240" t="s">
        <v>7744</v>
      </c>
      <c r="N1240" t="s">
        <v>7745</v>
      </c>
      <c r="O1240" t="s">
        <v>7697</v>
      </c>
      <c r="P1240" t="s">
        <v>7698</v>
      </c>
      <c r="Q1240" t="s">
        <v>7746</v>
      </c>
      <c r="R1240">
        <v>938</v>
      </c>
      <c r="S1240" t="s">
        <v>9921</v>
      </c>
      <c r="T1240" t="s">
        <v>7769</v>
      </c>
      <c r="U1240">
        <v>1</v>
      </c>
      <c r="V1240">
        <v>10</v>
      </c>
      <c r="W1240" t="s">
        <v>7702</v>
      </c>
      <c r="X1240" t="s">
        <v>1481</v>
      </c>
      <c r="Y1240" t="s">
        <v>7703</v>
      </c>
      <c r="Z1240" t="s">
        <v>9977</v>
      </c>
      <c r="AA1240" t="s">
        <v>7748</v>
      </c>
      <c r="AB1240" t="s">
        <v>9978</v>
      </c>
    </row>
    <row r="1241" spans="1:28">
      <c r="A1241" s="241">
        <v>45968</v>
      </c>
      <c r="B1241" t="s">
        <v>9973</v>
      </c>
      <c r="C1241" t="s">
        <v>8566</v>
      </c>
      <c r="D1241" t="s">
        <v>8567</v>
      </c>
      <c r="E1241" t="s">
        <v>8568</v>
      </c>
      <c r="F1241">
        <v>2</v>
      </c>
      <c r="G1241">
        <v>2731</v>
      </c>
      <c r="H1241">
        <v>0</v>
      </c>
      <c r="I1241" s="165">
        <v>5462</v>
      </c>
      <c r="J1241" t="s">
        <v>7743</v>
      </c>
      <c r="K1241">
        <v>1</v>
      </c>
      <c r="L1241">
        <v>126</v>
      </c>
      <c r="M1241" t="s">
        <v>7744</v>
      </c>
      <c r="N1241" t="s">
        <v>7745</v>
      </c>
      <c r="O1241" t="s">
        <v>7697</v>
      </c>
      <c r="P1241" t="s">
        <v>7698</v>
      </c>
      <c r="Q1241" t="s">
        <v>7746</v>
      </c>
      <c r="R1241">
        <v>938</v>
      </c>
      <c r="S1241" t="s">
        <v>9921</v>
      </c>
      <c r="T1241" t="s">
        <v>7769</v>
      </c>
      <c r="U1241">
        <v>1</v>
      </c>
      <c r="V1241">
        <v>2</v>
      </c>
      <c r="W1241" t="s">
        <v>7702</v>
      </c>
      <c r="X1241" t="s">
        <v>1481</v>
      </c>
      <c r="Y1241" t="s">
        <v>7703</v>
      </c>
      <c r="Z1241" t="s">
        <v>9977</v>
      </c>
      <c r="AA1241" t="s">
        <v>7748</v>
      </c>
      <c r="AB1241" t="s">
        <v>9978</v>
      </c>
    </row>
    <row r="1242" spans="1:28">
      <c r="A1242" s="241">
        <v>45968</v>
      </c>
      <c r="B1242" t="s">
        <v>9979</v>
      </c>
      <c r="C1242" t="s">
        <v>8239</v>
      </c>
      <c r="D1242" t="s">
        <v>8240</v>
      </c>
      <c r="E1242" t="s">
        <v>8241</v>
      </c>
      <c r="F1242">
        <v>2</v>
      </c>
      <c r="G1242">
        <v>1180</v>
      </c>
      <c r="H1242">
        <v>0</v>
      </c>
      <c r="I1242" s="165">
        <v>2360</v>
      </c>
      <c r="J1242" t="s">
        <v>7766</v>
      </c>
      <c r="K1242">
        <v>1</v>
      </c>
      <c r="L1242">
        <v>125</v>
      </c>
      <c r="M1242" t="s">
        <v>7724</v>
      </c>
      <c r="N1242" t="s">
        <v>7713</v>
      </c>
      <c r="O1242" t="s">
        <v>7697</v>
      </c>
      <c r="P1242" t="s">
        <v>7698</v>
      </c>
      <c r="Q1242" t="s">
        <v>7795</v>
      </c>
      <c r="R1242">
        <v>102</v>
      </c>
      <c r="S1242" t="s">
        <v>9921</v>
      </c>
      <c r="T1242" t="s">
        <v>7715</v>
      </c>
      <c r="U1242">
        <v>6</v>
      </c>
      <c r="V1242">
        <v>12</v>
      </c>
      <c r="W1242" t="s">
        <v>7702</v>
      </c>
      <c r="X1242" t="s">
        <v>1493</v>
      </c>
      <c r="Y1242" t="s">
        <v>7703</v>
      </c>
      <c r="Z1242" t="s">
        <v>9980</v>
      </c>
      <c r="AA1242" t="s">
        <v>7797</v>
      </c>
      <c r="AB1242" t="s">
        <v>9981</v>
      </c>
    </row>
    <row r="1243" spans="1:28">
      <c r="A1243" s="241">
        <v>45968</v>
      </c>
      <c r="B1243" t="s">
        <v>9979</v>
      </c>
      <c r="C1243" t="s">
        <v>9192</v>
      </c>
      <c r="D1243" t="s">
        <v>9193</v>
      </c>
      <c r="E1243" t="s">
        <v>9194</v>
      </c>
      <c r="F1243">
        <v>1</v>
      </c>
      <c r="G1243">
        <v>10241</v>
      </c>
      <c r="H1243">
        <v>0</v>
      </c>
      <c r="I1243" s="165">
        <v>10241</v>
      </c>
      <c r="J1243" t="s">
        <v>7766</v>
      </c>
      <c r="K1243">
        <v>1</v>
      </c>
      <c r="L1243">
        <v>125</v>
      </c>
      <c r="M1243" t="s">
        <v>7724</v>
      </c>
      <c r="N1243" t="s">
        <v>7713</v>
      </c>
      <c r="O1243" t="s">
        <v>7697</v>
      </c>
      <c r="P1243" t="s">
        <v>7698</v>
      </c>
      <c r="Q1243" t="s">
        <v>7795</v>
      </c>
      <c r="R1243">
        <v>102</v>
      </c>
      <c r="S1243" t="s">
        <v>9921</v>
      </c>
      <c r="T1243" t="s">
        <v>7701</v>
      </c>
      <c r="U1243">
        <v>1</v>
      </c>
      <c r="V1243">
        <v>1</v>
      </c>
      <c r="W1243" t="s">
        <v>7702</v>
      </c>
      <c r="X1243" t="s">
        <v>1493</v>
      </c>
      <c r="Y1243" t="s">
        <v>7703</v>
      </c>
      <c r="Z1243" t="s">
        <v>9980</v>
      </c>
      <c r="AA1243" t="s">
        <v>7797</v>
      </c>
      <c r="AB1243" t="s">
        <v>9981</v>
      </c>
    </row>
    <row r="1244" spans="1:28">
      <c r="A1244" s="241">
        <v>45968</v>
      </c>
      <c r="B1244" t="s">
        <v>9982</v>
      </c>
      <c r="C1244" t="s">
        <v>7914</v>
      </c>
      <c r="D1244" t="s">
        <v>7915</v>
      </c>
      <c r="E1244" t="s">
        <v>7916</v>
      </c>
      <c r="F1244">
        <v>3</v>
      </c>
      <c r="G1244">
        <v>2900.04</v>
      </c>
      <c r="H1244">
        <v>0</v>
      </c>
      <c r="I1244" s="165">
        <v>8700.1200000000008</v>
      </c>
      <c r="J1244" t="s">
        <v>8166</v>
      </c>
      <c r="K1244">
        <v>1</v>
      </c>
      <c r="L1244">
        <v>126</v>
      </c>
      <c r="M1244" t="s">
        <v>7744</v>
      </c>
      <c r="N1244" t="s">
        <v>7745</v>
      </c>
      <c r="O1244" t="s">
        <v>7697</v>
      </c>
      <c r="P1244" t="s">
        <v>7698</v>
      </c>
      <c r="Q1244" t="s">
        <v>8224</v>
      </c>
      <c r="R1244">
        <v>923</v>
      </c>
      <c r="S1244" t="s">
        <v>9921</v>
      </c>
      <c r="T1244" t="s">
        <v>7726</v>
      </c>
      <c r="U1244">
        <v>1</v>
      </c>
      <c r="V1244">
        <v>3</v>
      </c>
      <c r="W1244" t="s">
        <v>7702</v>
      </c>
      <c r="X1244" t="s">
        <v>1706</v>
      </c>
      <c r="Y1244" t="s">
        <v>7703</v>
      </c>
      <c r="Z1244" t="s">
        <v>9983</v>
      </c>
      <c r="AA1244" t="s">
        <v>8226</v>
      </c>
      <c r="AB1244" t="s">
        <v>9984</v>
      </c>
    </row>
    <row r="1245" spans="1:28">
      <c r="A1245" s="241">
        <v>45968</v>
      </c>
      <c r="B1245" t="s">
        <v>9985</v>
      </c>
      <c r="C1245" t="s">
        <v>7800</v>
      </c>
      <c r="D1245" t="s">
        <v>7801</v>
      </c>
      <c r="E1245" t="s">
        <v>7802</v>
      </c>
      <c r="F1245">
        <v>50</v>
      </c>
      <c r="G1245">
        <v>1092.44</v>
      </c>
      <c r="H1245">
        <v>0</v>
      </c>
      <c r="I1245" s="165">
        <v>54622</v>
      </c>
      <c r="J1245" t="s">
        <v>7723</v>
      </c>
      <c r="K1245">
        <v>1</v>
      </c>
      <c r="L1245">
        <v>125</v>
      </c>
      <c r="M1245" t="s">
        <v>7724</v>
      </c>
      <c r="N1245" t="s">
        <v>7713</v>
      </c>
      <c r="O1245" t="s">
        <v>7697</v>
      </c>
      <c r="P1245" t="s">
        <v>7698</v>
      </c>
      <c r="Q1245" t="s">
        <v>7725</v>
      </c>
      <c r="R1245">
        <v>117</v>
      </c>
      <c r="S1245" t="s">
        <v>9921</v>
      </c>
      <c r="T1245" t="s">
        <v>7701</v>
      </c>
      <c r="U1245">
        <v>1</v>
      </c>
      <c r="V1245">
        <v>50</v>
      </c>
      <c r="W1245" t="s">
        <v>7702</v>
      </c>
      <c r="X1245" t="s">
        <v>1475</v>
      </c>
      <c r="Y1245" t="s">
        <v>7703</v>
      </c>
      <c r="Z1245" t="s">
        <v>9986</v>
      </c>
      <c r="AA1245" t="s">
        <v>7728</v>
      </c>
      <c r="AB1245" t="s">
        <v>9987</v>
      </c>
    </row>
    <row r="1246" spans="1:28">
      <c r="A1246" s="241">
        <v>45968</v>
      </c>
      <c r="B1246" t="s">
        <v>9985</v>
      </c>
      <c r="C1246" t="s">
        <v>7720</v>
      </c>
      <c r="D1246" t="s">
        <v>7721</v>
      </c>
      <c r="E1246" t="s">
        <v>7722</v>
      </c>
      <c r="F1246">
        <v>2</v>
      </c>
      <c r="G1246">
        <v>11900</v>
      </c>
      <c r="H1246">
        <v>714</v>
      </c>
      <c r="I1246" s="165">
        <v>23086</v>
      </c>
      <c r="J1246" t="s">
        <v>7723</v>
      </c>
      <c r="K1246">
        <v>1</v>
      </c>
      <c r="L1246">
        <v>125</v>
      </c>
      <c r="M1246" t="s">
        <v>7724</v>
      </c>
      <c r="N1246" t="s">
        <v>7713</v>
      </c>
      <c r="O1246" t="s">
        <v>7697</v>
      </c>
      <c r="P1246" t="s">
        <v>7698</v>
      </c>
      <c r="Q1246" t="s">
        <v>7725</v>
      </c>
      <c r="R1246">
        <v>117</v>
      </c>
      <c r="S1246" t="s">
        <v>9921</v>
      </c>
      <c r="T1246" t="s">
        <v>7726</v>
      </c>
      <c r="U1246">
        <v>1</v>
      </c>
      <c r="V1246">
        <v>2</v>
      </c>
      <c r="W1246" t="s">
        <v>7702</v>
      </c>
      <c r="X1246" t="s">
        <v>1475</v>
      </c>
      <c r="Y1246" t="s">
        <v>7703</v>
      </c>
      <c r="Z1246" t="s">
        <v>9986</v>
      </c>
      <c r="AA1246" t="s">
        <v>7728</v>
      </c>
      <c r="AB1246" t="s">
        <v>9987</v>
      </c>
    </row>
    <row r="1247" spans="1:28">
      <c r="A1247" s="241">
        <v>45968</v>
      </c>
      <c r="B1247" t="s">
        <v>9988</v>
      </c>
      <c r="C1247" t="s">
        <v>7927</v>
      </c>
      <c r="D1247" t="s">
        <v>7928</v>
      </c>
      <c r="E1247" t="s">
        <v>7929</v>
      </c>
      <c r="F1247">
        <v>25</v>
      </c>
      <c r="G1247">
        <v>1344.54</v>
      </c>
      <c r="H1247">
        <v>0</v>
      </c>
      <c r="I1247" s="165">
        <v>33613.5</v>
      </c>
      <c r="J1247" t="s">
        <v>8166</v>
      </c>
      <c r="K1247">
        <v>1</v>
      </c>
      <c r="L1247">
        <v>126</v>
      </c>
      <c r="M1247" t="s">
        <v>7744</v>
      </c>
      <c r="N1247" t="s">
        <v>7745</v>
      </c>
      <c r="O1247" t="s">
        <v>7697</v>
      </c>
      <c r="P1247" t="s">
        <v>7698</v>
      </c>
      <c r="Q1247" t="s">
        <v>8224</v>
      </c>
      <c r="R1247">
        <v>923</v>
      </c>
      <c r="S1247" t="s">
        <v>9921</v>
      </c>
      <c r="T1247" t="s">
        <v>7701</v>
      </c>
      <c r="U1247">
        <v>1</v>
      </c>
      <c r="V1247">
        <v>25</v>
      </c>
      <c r="W1247" t="s">
        <v>7702</v>
      </c>
      <c r="X1247" t="s">
        <v>1995</v>
      </c>
      <c r="Y1247" t="s">
        <v>7703</v>
      </c>
      <c r="Z1247" t="s">
        <v>9989</v>
      </c>
      <c r="AA1247" t="s">
        <v>8226</v>
      </c>
      <c r="AB1247" t="s">
        <v>9990</v>
      </c>
    </row>
    <row r="1248" spans="1:28">
      <c r="A1248" s="241">
        <v>45968</v>
      </c>
      <c r="B1248" t="s">
        <v>9991</v>
      </c>
      <c r="C1248" t="s">
        <v>8016</v>
      </c>
      <c r="D1248" t="s">
        <v>8017</v>
      </c>
      <c r="E1248" t="s">
        <v>8018</v>
      </c>
      <c r="F1248">
        <v>4</v>
      </c>
      <c r="G1248">
        <v>4853</v>
      </c>
      <c r="H1248">
        <v>0</v>
      </c>
      <c r="I1248" s="165">
        <v>19412</v>
      </c>
      <c r="J1248" t="s">
        <v>7694</v>
      </c>
      <c r="K1248">
        <v>1</v>
      </c>
      <c r="L1248">
        <v>213</v>
      </c>
      <c r="M1248" t="s">
        <v>7695</v>
      </c>
      <c r="N1248" t="s">
        <v>7696</v>
      </c>
      <c r="O1248" t="s">
        <v>7697</v>
      </c>
      <c r="P1248" t="s">
        <v>7698</v>
      </c>
      <c r="Q1248" t="s">
        <v>7828</v>
      </c>
      <c r="R1248">
        <v>705</v>
      </c>
      <c r="S1248" t="s">
        <v>9921</v>
      </c>
      <c r="T1248">
        <v>0</v>
      </c>
      <c r="U1248">
        <v>1</v>
      </c>
      <c r="V1248">
        <v>4</v>
      </c>
      <c r="W1248" t="s">
        <v>7702</v>
      </c>
      <c r="X1248" t="s">
        <v>1616</v>
      </c>
      <c r="Y1248" t="s">
        <v>7703</v>
      </c>
      <c r="Z1248" t="s">
        <v>9992</v>
      </c>
      <c r="AA1248" t="s">
        <v>9993</v>
      </c>
      <c r="AB1248" t="s">
        <v>9994</v>
      </c>
    </row>
    <row r="1249" spans="1:28">
      <c r="A1249" s="241">
        <v>45968</v>
      </c>
      <c r="B1249" t="s">
        <v>9995</v>
      </c>
      <c r="C1249" t="s">
        <v>7733</v>
      </c>
      <c r="D1249" t="s">
        <v>7734</v>
      </c>
      <c r="E1249" t="s">
        <v>7735</v>
      </c>
      <c r="F1249">
        <v>10</v>
      </c>
      <c r="G1249">
        <v>1344.54</v>
      </c>
      <c r="H1249">
        <v>0</v>
      </c>
      <c r="I1249" s="165">
        <v>13445.4</v>
      </c>
      <c r="J1249" t="s">
        <v>7766</v>
      </c>
      <c r="K1249">
        <v>1</v>
      </c>
      <c r="L1249">
        <v>125</v>
      </c>
      <c r="M1249" t="s">
        <v>7724</v>
      </c>
      <c r="N1249" t="s">
        <v>7713</v>
      </c>
      <c r="O1249" t="s">
        <v>7697</v>
      </c>
      <c r="P1249" t="s">
        <v>7698</v>
      </c>
      <c r="Q1249" t="s">
        <v>7795</v>
      </c>
      <c r="R1249">
        <v>102</v>
      </c>
      <c r="S1249" t="s">
        <v>9921</v>
      </c>
      <c r="T1249" t="s">
        <v>7701</v>
      </c>
      <c r="U1249">
        <v>1</v>
      </c>
      <c r="V1249">
        <v>10</v>
      </c>
      <c r="W1249" t="s">
        <v>7702</v>
      </c>
      <c r="X1249" t="s">
        <v>9996</v>
      </c>
      <c r="Y1249" t="s">
        <v>7703</v>
      </c>
      <c r="Z1249" t="s">
        <v>9997</v>
      </c>
      <c r="AA1249" t="s">
        <v>7797</v>
      </c>
      <c r="AB1249" t="s">
        <v>9998</v>
      </c>
    </row>
    <row r="1250" spans="1:28">
      <c r="A1250" s="241">
        <v>45968</v>
      </c>
      <c r="B1250" t="s">
        <v>9995</v>
      </c>
      <c r="C1250" t="s">
        <v>7736</v>
      </c>
      <c r="D1250" t="s">
        <v>7737</v>
      </c>
      <c r="E1250" t="s">
        <v>7738</v>
      </c>
      <c r="F1250">
        <v>2</v>
      </c>
      <c r="G1250">
        <v>6422.4</v>
      </c>
      <c r="H1250">
        <v>0</v>
      </c>
      <c r="I1250" s="165">
        <v>12844.8</v>
      </c>
      <c r="J1250" t="s">
        <v>7766</v>
      </c>
      <c r="K1250">
        <v>1</v>
      </c>
      <c r="L1250">
        <v>125</v>
      </c>
      <c r="M1250" t="s">
        <v>7724</v>
      </c>
      <c r="N1250" t="s">
        <v>7713</v>
      </c>
      <c r="O1250" t="s">
        <v>7697</v>
      </c>
      <c r="P1250" t="s">
        <v>7698</v>
      </c>
      <c r="Q1250" t="s">
        <v>7795</v>
      </c>
      <c r="R1250">
        <v>102</v>
      </c>
      <c r="S1250" t="s">
        <v>9921</v>
      </c>
      <c r="T1250" t="s">
        <v>7701</v>
      </c>
      <c r="U1250">
        <v>1</v>
      </c>
      <c r="V1250">
        <v>2</v>
      </c>
      <c r="W1250" t="s">
        <v>7702</v>
      </c>
      <c r="X1250" t="s">
        <v>9996</v>
      </c>
      <c r="Y1250" t="s">
        <v>7703</v>
      </c>
      <c r="Z1250" t="s">
        <v>9997</v>
      </c>
      <c r="AA1250" t="s">
        <v>7797</v>
      </c>
      <c r="AB1250" t="s">
        <v>9998</v>
      </c>
    </row>
    <row r="1251" spans="1:28">
      <c r="A1251" s="241">
        <v>45968</v>
      </c>
      <c r="B1251" t="s">
        <v>9999</v>
      </c>
      <c r="C1251" t="s">
        <v>7720</v>
      </c>
      <c r="D1251" t="s">
        <v>7721</v>
      </c>
      <c r="E1251" t="s">
        <v>7722</v>
      </c>
      <c r="F1251">
        <v>1</v>
      </c>
      <c r="G1251">
        <v>11900</v>
      </c>
      <c r="H1251">
        <v>357</v>
      </c>
      <c r="I1251" s="165">
        <v>11543</v>
      </c>
      <c r="J1251" t="s">
        <v>8061</v>
      </c>
      <c r="K1251">
        <v>1</v>
      </c>
      <c r="L1251">
        <v>182</v>
      </c>
      <c r="M1251" t="s">
        <v>8740</v>
      </c>
      <c r="N1251" t="s">
        <v>7745</v>
      </c>
      <c r="O1251" t="s">
        <v>7697</v>
      </c>
      <c r="P1251" t="s">
        <v>7698</v>
      </c>
      <c r="Q1251" t="s">
        <v>10000</v>
      </c>
      <c r="R1251">
        <v>964</v>
      </c>
      <c r="S1251" t="s">
        <v>9921</v>
      </c>
      <c r="T1251" t="s">
        <v>7726</v>
      </c>
      <c r="U1251">
        <v>1</v>
      </c>
      <c r="V1251">
        <v>1</v>
      </c>
      <c r="W1251" t="s">
        <v>7702</v>
      </c>
      <c r="X1251" t="s">
        <v>1862</v>
      </c>
      <c r="Y1251" t="s">
        <v>7703</v>
      </c>
      <c r="Z1251" t="s">
        <v>10001</v>
      </c>
      <c r="AA1251" t="s">
        <v>8743</v>
      </c>
      <c r="AB1251" t="s">
        <v>1862</v>
      </c>
    </row>
    <row r="1252" spans="1:28">
      <c r="A1252" s="241">
        <v>45968</v>
      </c>
      <c r="B1252" t="s">
        <v>10002</v>
      </c>
      <c r="C1252" t="s">
        <v>8051</v>
      </c>
      <c r="D1252" t="s">
        <v>8052</v>
      </c>
      <c r="E1252" t="s">
        <v>8053</v>
      </c>
      <c r="F1252">
        <v>1</v>
      </c>
      <c r="G1252">
        <v>5940</v>
      </c>
      <c r="H1252">
        <v>0</v>
      </c>
      <c r="I1252" s="165">
        <v>5940</v>
      </c>
      <c r="J1252" t="s">
        <v>8271</v>
      </c>
      <c r="K1252">
        <v>1</v>
      </c>
      <c r="L1252">
        <v>126</v>
      </c>
      <c r="M1252" t="s">
        <v>7744</v>
      </c>
      <c r="N1252" t="s">
        <v>7745</v>
      </c>
      <c r="O1252" t="s">
        <v>7697</v>
      </c>
      <c r="P1252" t="s">
        <v>7698</v>
      </c>
      <c r="Q1252" t="s">
        <v>8378</v>
      </c>
      <c r="R1252">
        <v>936</v>
      </c>
      <c r="S1252" t="s">
        <v>9921</v>
      </c>
      <c r="T1252" t="s">
        <v>7701</v>
      </c>
      <c r="U1252">
        <v>1</v>
      </c>
      <c r="V1252">
        <v>1</v>
      </c>
      <c r="W1252" t="s">
        <v>7702</v>
      </c>
      <c r="X1252" t="s">
        <v>1528</v>
      </c>
      <c r="Y1252" t="s">
        <v>7703</v>
      </c>
      <c r="Z1252" t="s">
        <v>10003</v>
      </c>
      <c r="AA1252" t="s">
        <v>8380</v>
      </c>
      <c r="AB1252" t="s">
        <v>10004</v>
      </c>
    </row>
    <row r="1253" spans="1:28">
      <c r="A1253" s="241">
        <v>45968</v>
      </c>
      <c r="B1253" t="s">
        <v>10005</v>
      </c>
      <c r="C1253" t="s">
        <v>7781</v>
      </c>
      <c r="D1253" t="s">
        <v>7782</v>
      </c>
      <c r="E1253" t="s">
        <v>7783</v>
      </c>
      <c r="F1253">
        <v>4</v>
      </c>
      <c r="G1253">
        <v>3025.21</v>
      </c>
      <c r="H1253">
        <v>0</v>
      </c>
      <c r="I1253" s="165">
        <v>12100.84</v>
      </c>
      <c r="J1253" t="s">
        <v>8271</v>
      </c>
      <c r="K1253">
        <v>1</v>
      </c>
      <c r="L1253">
        <v>126</v>
      </c>
      <c r="M1253" t="s">
        <v>7744</v>
      </c>
      <c r="N1253" t="s">
        <v>7745</v>
      </c>
      <c r="O1253" t="s">
        <v>7697</v>
      </c>
      <c r="P1253" t="s">
        <v>7698</v>
      </c>
      <c r="Q1253" t="s">
        <v>8726</v>
      </c>
      <c r="R1253">
        <v>937</v>
      </c>
      <c r="S1253" t="s">
        <v>9921</v>
      </c>
      <c r="T1253" t="s">
        <v>7715</v>
      </c>
      <c r="U1253">
        <v>1</v>
      </c>
      <c r="V1253">
        <v>4</v>
      </c>
      <c r="W1253" t="s">
        <v>7702</v>
      </c>
      <c r="X1253" t="s">
        <v>1819</v>
      </c>
      <c r="Y1253" t="s">
        <v>7703</v>
      </c>
      <c r="Z1253" t="s">
        <v>10006</v>
      </c>
      <c r="AA1253" t="s">
        <v>8728</v>
      </c>
      <c r="AB1253" t="s">
        <v>10007</v>
      </c>
    </row>
    <row r="1254" spans="1:28">
      <c r="A1254" s="241">
        <v>45968</v>
      </c>
      <c r="B1254" t="s">
        <v>10005</v>
      </c>
      <c r="C1254" t="s">
        <v>7784</v>
      </c>
      <c r="D1254" t="s">
        <v>7785</v>
      </c>
      <c r="E1254" t="s">
        <v>7786</v>
      </c>
      <c r="F1254">
        <v>3</v>
      </c>
      <c r="G1254">
        <v>3025.21</v>
      </c>
      <c r="H1254">
        <v>0</v>
      </c>
      <c r="I1254" s="165">
        <v>9075.6299999999992</v>
      </c>
      <c r="J1254" t="s">
        <v>8271</v>
      </c>
      <c r="K1254">
        <v>1</v>
      </c>
      <c r="L1254">
        <v>126</v>
      </c>
      <c r="M1254" t="s">
        <v>7744</v>
      </c>
      <c r="N1254" t="s">
        <v>7745</v>
      </c>
      <c r="O1254" t="s">
        <v>7697</v>
      </c>
      <c r="P1254" t="s">
        <v>7698</v>
      </c>
      <c r="Q1254" t="s">
        <v>8726</v>
      </c>
      <c r="R1254">
        <v>937</v>
      </c>
      <c r="S1254" t="s">
        <v>9921</v>
      </c>
      <c r="T1254" t="s">
        <v>7715</v>
      </c>
      <c r="U1254">
        <v>1</v>
      </c>
      <c r="V1254">
        <v>3</v>
      </c>
      <c r="W1254" t="s">
        <v>7702</v>
      </c>
      <c r="X1254" t="s">
        <v>1819</v>
      </c>
      <c r="Y1254" t="s">
        <v>7703</v>
      </c>
      <c r="Z1254" t="s">
        <v>10006</v>
      </c>
      <c r="AA1254" t="s">
        <v>8728</v>
      </c>
      <c r="AB1254" t="s">
        <v>10007</v>
      </c>
    </row>
    <row r="1255" spans="1:28">
      <c r="A1255" s="241">
        <v>45968</v>
      </c>
      <c r="B1255" t="s">
        <v>10005</v>
      </c>
      <c r="C1255" t="s">
        <v>7787</v>
      </c>
      <c r="D1255" t="s">
        <v>7788</v>
      </c>
      <c r="E1255" t="s">
        <v>7789</v>
      </c>
      <c r="F1255">
        <v>3</v>
      </c>
      <c r="G1255">
        <v>3025.21</v>
      </c>
      <c r="H1255">
        <v>0</v>
      </c>
      <c r="I1255" s="165">
        <v>9075.6299999999992</v>
      </c>
      <c r="J1255" t="s">
        <v>8271</v>
      </c>
      <c r="K1255">
        <v>1</v>
      </c>
      <c r="L1255">
        <v>126</v>
      </c>
      <c r="M1255" t="s">
        <v>7744</v>
      </c>
      <c r="N1255" t="s">
        <v>7745</v>
      </c>
      <c r="O1255" t="s">
        <v>7697</v>
      </c>
      <c r="P1255" t="s">
        <v>7698</v>
      </c>
      <c r="Q1255" t="s">
        <v>8726</v>
      </c>
      <c r="R1255">
        <v>937</v>
      </c>
      <c r="S1255" t="s">
        <v>9921</v>
      </c>
      <c r="T1255" t="s">
        <v>7715</v>
      </c>
      <c r="U1255">
        <v>1</v>
      </c>
      <c r="V1255">
        <v>3</v>
      </c>
      <c r="W1255" t="s">
        <v>7702</v>
      </c>
      <c r="X1255" t="s">
        <v>1819</v>
      </c>
      <c r="Y1255" t="s">
        <v>7703</v>
      </c>
      <c r="Z1255" t="s">
        <v>10006</v>
      </c>
      <c r="AA1255" t="s">
        <v>8728</v>
      </c>
      <c r="AB1255" t="s">
        <v>10007</v>
      </c>
    </row>
    <row r="1256" spans="1:28">
      <c r="A1256" s="241">
        <v>45968</v>
      </c>
      <c r="B1256" t="s">
        <v>10008</v>
      </c>
      <c r="C1256" t="s">
        <v>7800</v>
      </c>
      <c r="D1256" t="s">
        <v>7801</v>
      </c>
      <c r="E1256" t="s">
        <v>7802</v>
      </c>
      <c r="F1256">
        <v>10</v>
      </c>
      <c r="G1256">
        <v>1092.44</v>
      </c>
      <c r="H1256">
        <v>0</v>
      </c>
      <c r="I1256" s="165">
        <v>10924.4</v>
      </c>
      <c r="J1256" t="s">
        <v>7766</v>
      </c>
      <c r="K1256">
        <v>1</v>
      </c>
      <c r="L1256">
        <v>125</v>
      </c>
      <c r="M1256" t="s">
        <v>7724</v>
      </c>
      <c r="N1256" t="s">
        <v>7713</v>
      </c>
      <c r="O1256" t="s">
        <v>7697</v>
      </c>
      <c r="P1256" t="s">
        <v>7698</v>
      </c>
      <c r="Q1256" t="s">
        <v>7795</v>
      </c>
      <c r="R1256">
        <v>102</v>
      </c>
      <c r="S1256" t="s">
        <v>9921</v>
      </c>
      <c r="T1256" t="s">
        <v>7701</v>
      </c>
      <c r="U1256">
        <v>1</v>
      </c>
      <c r="V1256">
        <v>10</v>
      </c>
      <c r="W1256" t="s">
        <v>7702</v>
      </c>
      <c r="X1256" t="s">
        <v>1428</v>
      </c>
      <c r="Y1256" t="s">
        <v>7703</v>
      </c>
      <c r="Z1256" t="s">
        <v>10009</v>
      </c>
      <c r="AA1256" t="s">
        <v>7797</v>
      </c>
      <c r="AB1256" t="s">
        <v>10010</v>
      </c>
    </row>
    <row r="1257" spans="1:28">
      <c r="A1257" s="241">
        <v>45968</v>
      </c>
      <c r="B1257" t="s">
        <v>10011</v>
      </c>
      <c r="C1257" t="s">
        <v>7839</v>
      </c>
      <c r="D1257" t="s">
        <v>7840</v>
      </c>
      <c r="E1257" t="s">
        <v>7841</v>
      </c>
      <c r="F1257">
        <v>6</v>
      </c>
      <c r="G1257">
        <v>2645.48</v>
      </c>
      <c r="H1257">
        <v>0</v>
      </c>
      <c r="I1257" s="165">
        <v>15872.88</v>
      </c>
      <c r="J1257" t="s">
        <v>8771</v>
      </c>
      <c r="K1257">
        <v>1</v>
      </c>
      <c r="L1257">
        <v>125</v>
      </c>
      <c r="M1257" t="s">
        <v>7724</v>
      </c>
      <c r="N1257" t="s">
        <v>7713</v>
      </c>
      <c r="O1257" t="s">
        <v>7697</v>
      </c>
      <c r="P1257" t="s">
        <v>7698</v>
      </c>
      <c r="Q1257" t="s">
        <v>10012</v>
      </c>
      <c r="R1257">
        <v>111</v>
      </c>
      <c r="S1257" t="s">
        <v>9921</v>
      </c>
      <c r="T1257" t="s">
        <v>7715</v>
      </c>
      <c r="U1257">
        <v>1</v>
      </c>
      <c r="V1257">
        <v>6</v>
      </c>
      <c r="W1257" t="s">
        <v>7702</v>
      </c>
      <c r="X1257" t="s">
        <v>1459</v>
      </c>
      <c r="Y1257" t="s">
        <v>7703</v>
      </c>
      <c r="Z1257" t="s">
        <v>10013</v>
      </c>
      <c r="AA1257" t="s">
        <v>8618</v>
      </c>
      <c r="AB1257" t="s">
        <v>10014</v>
      </c>
    </row>
    <row r="1258" spans="1:28">
      <c r="A1258" s="241">
        <v>45968</v>
      </c>
      <c r="B1258" t="s">
        <v>10011</v>
      </c>
      <c r="C1258" t="s">
        <v>7883</v>
      </c>
      <c r="D1258" t="s">
        <v>7884</v>
      </c>
      <c r="E1258" t="s">
        <v>7885</v>
      </c>
      <c r="F1258">
        <v>4</v>
      </c>
      <c r="G1258">
        <v>3025.21</v>
      </c>
      <c r="H1258">
        <v>0</v>
      </c>
      <c r="I1258" s="165">
        <v>12100.84</v>
      </c>
      <c r="J1258" t="s">
        <v>8771</v>
      </c>
      <c r="K1258">
        <v>1</v>
      </c>
      <c r="L1258">
        <v>125</v>
      </c>
      <c r="M1258" t="s">
        <v>7724</v>
      </c>
      <c r="N1258" t="s">
        <v>7713</v>
      </c>
      <c r="O1258" t="s">
        <v>7697</v>
      </c>
      <c r="P1258" t="s">
        <v>7698</v>
      </c>
      <c r="Q1258" t="s">
        <v>10012</v>
      </c>
      <c r="R1258">
        <v>111</v>
      </c>
      <c r="S1258" t="s">
        <v>9921</v>
      </c>
      <c r="T1258" t="s">
        <v>7715</v>
      </c>
      <c r="U1258">
        <v>1</v>
      </c>
      <c r="V1258">
        <v>4</v>
      </c>
      <c r="W1258" t="s">
        <v>7702</v>
      </c>
      <c r="X1258" t="s">
        <v>1459</v>
      </c>
      <c r="Y1258" t="s">
        <v>7703</v>
      </c>
      <c r="Z1258" t="s">
        <v>10013</v>
      </c>
      <c r="AA1258" t="s">
        <v>8618</v>
      </c>
      <c r="AB1258" t="s">
        <v>10014</v>
      </c>
    </row>
    <row r="1259" spans="1:28">
      <c r="A1259" s="241">
        <v>45968</v>
      </c>
      <c r="B1259" t="s">
        <v>10011</v>
      </c>
      <c r="C1259" t="s">
        <v>7787</v>
      </c>
      <c r="D1259" t="s">
        <v>7788</v>
      </c>
      <c r="E1259" t="s">
        <v>7789</v>
      </c>
      <c r="F1259">
        <v>1</v>
      </c>
      <c r="G1259">
        <v>3025.21</v>
      </c>
      <c r="H1259">
        <v>0</v>
      </c>
      <c r="I1259" s="165">
        <v>3025.21</v>
      </c>
      <c r="J1259" t="s">
        <v>8771</v>
      </c>
      <c r="K1259">
        <v>1</v>
      </c>
      <c r="L1259">
        <v>125</v>
      </c>
      <c r="M1259" t="s">
        <v>7724</v>
      </c>
      <c r="N1259" t="s">
        <v>7713</v>
      </c>
      <c r="O1259" t="s">
        <v>7697</v>
      </c>
      <c r="P1259" t="s">
        <v>7698</v>
      </c>
      <c r="Q1259" t="s">
        <v>10012</v>
      </c>
      <c r="R1259">
        <v>111</v>
      </c>
      <c r="S1259" t="s">
        <v>9921</v>
      </c>
      <c r="T1259" t="s">
        <v>7715</v>
      </c>
      <c r="U1259">
        <v>1</v>
      </c>
      <c r="V1259">
        <v>1</v>
      </c>
      <c r="W1259" t="s">
        <v>7702</v>
      </c>
      <c r="X1259" t="s">
        <v>1459</v>
      </c>
      <c r="Y1259" t="s">
        <v>7703</v>
      </c>
      <c r="Z1259" t="s">
        <v>10013</v>
      </c>
      <c r="AA1259" t="s">
        <v>8618</v>
      </c>
      <c r="AB1259" t="s">
        <v>10014</v>
      </c>
    </row>
    <row r="1260" spans="1:28">
      <c r="A1260" s="241">
        <v>45968</v>
      </c>
      <c r="B1260" t="s">
        <v>10011</v>
      </c>
      <c r="C1260" t="s">
        <v>7865</v>
      </c>
      <c r="D1260" t="s">
        <v>7866</v>
      </c>
      <c r="E1260" t="s">
        <v>7867</v>
      </c>
      <c r="F1260">
        <v>2</v>
      </c>
      <c r="G1260">
        <v>3000</v>
      </c>
      <c r="H1260">
        <v>0</v>
      </c>
      <c r="I1260" s="165">
        <v>6000</v>
      </c>
      <c r="J1260" t="s">
        <v>8771</v>
      </c>
      <c r="K1260">
        <v>1</v>
      </c>
      <c r="L1260">
        <v>125</v>
      </c>
      <c r="M1260" t="s">
        <v>7724</v>
      </c>
      <c r="N1260" t="s">
        <v>7713</v>
      </c>
      <c r="O1260" t="s">
        <v>7697</v>
      </c>
      <c r="P1260" t="s">
        <v>7698</v>
      </c>
      <c r="Q1260" t="s">
        <v>10012</v>
      </c>
      <c r="R1260">
        <v>111</v>
      </c>
      <c r="S1260" t="s">
        <v>9921</v>
      </c>
      <c r="T1260" t="s">
        <v>7726</v>
      </c>
      <c r="U1260">
        <v>1</v>
      </c>
      <c r="V1260">
        <v>2</v>
      </c>
      <c r="W1260" t="s">
        <v>7702</v>
      </c>
      <c r="X1260" t="s">
        <v>1459</v>
      </c>
      <c r="Y1260" t="s">
        <v>7703</v>
      </c>
      <c r="Z1260" t="s">
        <v>10013</v>
      </c>
      <c r="AA1260" t="s">
        <v>8618</v>
      </c>
      <c r="AB1260" t="s">
        <v>10014</v>
      </c>
    </row>
    <row r="1261" spans="1:28">
      <c r="A1261" s="241">
        <v>45968</v>
      </c>
      <c r="B1261" t="s">
        <v>10015</v>
      </c>
      <c r="C1261" t="s">
        <v>7733</v>
      </c>
      <c r="D1261" t="s">
        <v>7734</v>
      </c>
      <c r="E1261" t="s">
        <v>7735</v>
      </c>
      <c r="F1261">
        <v>5</v>
      </c>
      <c r="G1261">
        <v>1344.54</v>
      </c>
      <c r="H1261">
        <v>0</v>
      </c>
      <c r="I1261" s="165">
        <v>6722.7</v>
      </c>
      <c r="J1261" t="s">
        <v>7757</v>
      </c>
      <c r="K1261">
        <v>1</v>
      </c>
      <c r="L1261">
        <v>125</v>
      </c>
      <c r="M1261" t="s">
        <v>7724</v>
      </c>
      <c r="N1261" t="s">
        <v>7713</v>
      </c>
      <c r="O1261" t="s">
        <v>7697</v>
      </c>
      <c r="P1261" t="s">
        <v>7698</v>
      </c>
      <c r="Q1261" t="s">
        <v>7768</v>
      </c>
      <c r="R1261">
        <v>115</v>
      </c>
      <c r="S1261" t="s">
        <v>9921</v>
      </c>
      <c r="T1261" t="s">
        <v>7701</v>
      </c>
      <c r="U1261">
        <v>1</v>
      </c>
      <c r="V1261">
        <v>5</v>
      </c>
      <c r="W1261" t="s">
        <v>7702</v>
      </c>
      <c r="X1261" t="s">
        <v>1614</v>
      </c>
      <c r="Y1261" t="s">
        <v>7703</v>
      </c>
      <c r="Z1261" t="s">
        <v>10016</v>
      </c>
      <c r="AA1261" t="s">
        <v>7772</v>
      </c>
      <c r="AB1261" t="s">
        <v>10017</v>
      </c>
    </row>
    <row r="1262" spans="1:28">
      <c r="A1262" s="241">
        <v>45968</v>
      </c>
      <c r="B1262" t="s">
        <v>10015</v>
      </c>
      <c r="C1262" t="s">
        <v>7736</v>
      </c>
      <c r="D1262" t="s">
        <v>7737</v>
      </c>
      <c r="E1262" t="s">
        <v>7738</v>
      </c>
      <c r="F1262">
        <v>1</v>
      </c>
      <c r="G1262">
        <v>6422.4</v>
      </c>
      <c r="H1262">
        <v>0</v>
      </c>
      <c r="I1262" s="165">
        <v>6422.4</v>
      </c>
      <c r="J1262" t="s">
        <v>7757</v>
      </c>
      <c r="K1262">
        <v>1</v>
      </c>
      <c r="L1262">
        <v>125</v>
      </c>
      <c r="M1262" t="s">
        <v>7724</v>
      </c>
      <c r="N1262" t="s">
        <v>7713</v>
      </c>
      <c r="O1262" t="s">
        <v>7697</v>
      </c>
      <c r="P1262" t="s">
        <v>7698</v>
      </c>
      <c r="Q1262" t="s">
        <v>7768</v>
      </c>
      <c r="R1262">
        <v>115</v>
      </c>
      <c r="S1262" t="s">
        <v>9921</v>
      </c>
      <c r="T1262" t="s">
        <v>7701</v>
      </c>
      <c r="U1262">
        <v>1</v>
      </c>
      <c r="V1262">
        <v>1</v>
      </c>
      <c r="W1262" t="s">
        <v>7702</v>
      </c>
      <c r="X1262" t="s">
        <v>1614</v>
      </c>
      <c r="Y1262" t="s">
        <v>7703</v>
      </c>
      <c r="Z1262" t="s">
        <v>10016</v>
      </c>
      <c r="AA1262" t="s">
        <v>7772</v>
      </c>
      <c r="AB1262" t="s">
        <v>10017</v>
      </c>
    </row>
    <row r="1263" spans="1:28">
      <c r="A1263" s="241">
        <v>45968</v>
      </c>
      <c r="B1263" t="s">
        <v>10018</v>
      </c>
      <c r="C1263" t="s">
        <v>7865</v>
      </c>
      <c r="D1263" t="s">
        <v>7866</v>
      </c>
      <c r="E1263" t="s">
        <v>7867</v>
      </c>
      <c r="F1263">
        <v>3</v>
      </c>
      <c r="G1263">
        <v>3000</v>
      </c>
      <c r="H1263">
        <v>0</v>
      </c>
      <c r="I1263" s="165">
        <v>9000</v>
      </c>
      <c r="J1263" t="s">
        <v>7809</v>
      </c>
      <c r="K1263">
        <v>1</v>
      </c>
      <c r="L1263">
        <v>125</v>
      </c>
      <c r="M1263" t="s">
        <v>7724</v>
      </c>
      <c r="N1263" t="s">
        <v>7713</v>
      </c>
      <c r="O1263" t="s">
        <v>7697</v>
      </c>
      <c r="P1263" t="s">
        <v>7698</v>
      </c>
      <c r="Q1263" t="s">
        <v>7810</v>
      </c>
      <c r="R1263">
        <v>114</v>
      </c>
      <c r="S1263" t="s">
        <v>9921</v>
      </c>
      <c r="T1263" t="s">
        <v>7726</v>
      </c>
      <c r="U1263">
        <v>1</v>
      </c>
      <c r="V1263">
        <v>3</v>
      </c>
      <c r="W1263" t="s">
        <v>7702</v>
      </c>
      <c r="X1263" t="s">
        <v>1471</v>
      </c>
      <c r="Y1263" t="s">
        <v>7703</v>
      </c>
      <c r="Z1263" t="s">
        <v>10019</v>
      </c>
      <c r="AA1263" t="s">
        <v>7813</v>
      </c>
      <c r="AB1263" t="s">
        <v>10020</v>
      </c>
    </row>
    <row r="1264" spans="1:28">
      <c r="A1264" s="241">
        <v>45968</v>
      </c>
      <c r="B1264" t="s">
        <v>10018</v>
      </c>
      <c r="C1264" t="s">
        <v>7763</v>
      </c>
      <c r="D1264" t="s">
        <v>7764</v>
      </c>
      <c r="E1264" t="s">
        <v>7765</v>
      </c>
      <c r="F1264">
        <v>1</v>
      </c>
      <c r="G1264">
        <v>9636</v>
      </c>
      <c r="H1264">
        <v>0</v>
      </c>
      <c r="I1264" s="165">
        <v>9636</v>
      </c>
      <c r="J1264" t="s">
        <v>7809</v>
      </c>
      <c r="K1264">
        <v>1</v>
      </c>
      <c r="L1264">
        <v>125</v>
      </c>
      <c r="M1264" t="s">
        <v>7724</v>
      </c>
      <c r="N1264" t="s">
        <v>7713</v>
      </c>
      <c r="O1264" t="s">
        <v>7697</v>
      </c>
      <c r="P1264" t="s">
        <v>7698</v>
      </c>
      <c r="Q1264" t="s">
        <v>7810</v>
      </c>
      <c r="R1264">
        <v>114</v>
      </c>
      <c r="S1264" t="s">
        <v>9921</v>
      </c>
      <c r="T1264" t="s">
        <v>7769</v>
      </c>
      <c r="U1264">
        <v>1</v>
      </c>
      <c r="V1264">
        <v>1</v>
      </c>
      <c r="W1264" t="s">
        <v>7702</v>
      </c>
      <c r="X1264" t="s">
        <v>1471</v>
      </c>
      <c r="Y1264" t="s">
        <v>7703</v>
      </c>
      <c r="Z1264" t="s">
        <v>10019</v>
      </c>
      <c r="AA1264" t="s">
        <v>7813</v>
      </c>
      <c r="AB1264" t="s">
        <v>10020</v>
      </c>
    </row>
    <row r="1265" spans="1:28">
      <c r="A1265" s="241">
        <v>45968</v>
      </c>
      <c r="B1265" t="s">
        <v>10018</v>
      </c>
      <c r="C1265" t="s">
        <v>7860</v>
      </c>
      <c r="D1265" t="s">
        <v>7861</v>
      </c>
      <c r="E1265" t="s">
        <v>7862</v>
      </c>
      <c r="F1265">
        <v>20</v>
      </c>
      <c r="G1265">
        <v>866.2</v>
      </c>
      <c r="H1265">
        <v>0</v>
      </c>
      <c r="I1265" s="165">
        <v>17324</v>
      </c>
      <c r="J1265" t="s">
        <v>7809</v>
      </c>
      <c r="K1265">
        <v>1</v>
      </c>
      <c r="L1265">
        <v>125</v>
      </c>
      <c r="M1265" t="s">
        <v>7724</v>
      </c>
      <c r="N1265" t="s">
        <v>7713</v>
      </c>
      <c r="O1265" t="s">
        <v>7697</v>
      </c>
      <c r="P1265" t="s">
        <v>7698</v>
      </c>
      <c r="Q1265" t="s">
        <v>7810</v>
      </c>
      <c r="R1265">
        <v>114</v>
      </c>
      <c r="S1265" t="s">
        <v>9921</v>
      </c>
      <c r="T1265" t="s">
        <v>7701</v>
      </c>
      <c r="U1265">
        <v>1</v>
      </c>
      <c r="V1265">
        <v>20</v>
      </c>
      <c r="W1265" t="s">
        <v>7702</v>
      </c>
      <c r="X1265" t="s">
        <v>1471</v>
      </c>
      <c r="Y1265" t="s">
        <v>7703</v>
      </c>
      <c r="Z1265" t="s">
        <v>10019</v>
      </c>
      <c r="AA1265" t="s">
        <v>7813</v>
      </c>
      <c r="AB1265" t="s">
        <v>10020</v>
      </c>
    </row>
    <row r="1266" spans="1:28">
      <c r="A1266" s="241">
        <v>45968</v>
      </c>
      <c r="B1266" t="s">
        <v>10018</v>
      </c>
      <c r="C1266" t="s">
        <v>7800</v>
      </c>
      <c r="D1266" t="s">
        <v>7801</v>
      </c>
      <c r="E1266" t="s">
        <v>7802</v>
      </c>
      <c r="F1266">
        <v>8</v>
      </c>
      <c r="G1266">
        <v>1092.44</v>
      </c>
      <c r="H1266">
        <v>0</v>
      </c>
      <c r="I1266" s="165">
        <v>8739.52</v>
      </c>
      <c r="J1266" t="s">
        <v>7809</v>
      </c>
      <c r="K1266">
        <v>1</v>
      </c>
      <c r="L1266">
        <v>125</v>
      </c>
      <c r="M1266" t="s">
        <v>7724</v>
      </c>
      <c r="N1266" t="s">
        <v>7713</v>
      </c>
      <c r="O1266" t="s">
        <v>7697</v>
      </c>
      <c r="P1266" t="s">
        <v>7698</v>
      </c>
      <c r="Q1266" t="s">
        <v>7810</v>
      </c>
      <c r="R1266">
        <v>114</v>
      </c>
      <c r="S1266" t="s">
        <v>9921</v>
      </c>
      <c r="T1266" t="s">
        <v>7701</v>
      </c>
      <c r="U1266">
        <v>1</v>
      </c>
      <c r="V1266">
        <v>8</v>
      </c>
      <c r="W1266" t="s">
        <v>7702</v>
      </c>
      <c r="X1266" t="s">
        <v>1471</v>
      </c>
      <c r="Y1266" t="s">
        <v>7703</v>
      </c>
      <c r="Z1266" t="s">
        <v>10019</v>
      </c>
      <c r="AA1266" t="s">
        <v>7813</v>
      </c>
      <c r="AB1266" t="s">
        <v>10020</v>
      </c>
    </row>
    <row r="1267" spans="1:28">
      <c r="A1267" s="241">
        <v>45968</v>
      </c>
      <c r="B1267" t="s">
        <v>10018</v>
      </c>
      <c r="C1267" t="s">
        <v>7791</v>
      </c>
      <c r="D1267" t="s">
        <v>7792</v>
      </c>
      <c r="E1267" t="s">
        <v>7793</v>
      </c>
      <c r="F1267">
        <v>6</v>
      </c>
      <c r="G1267">
        <v>870</v>
      </c>
      <c r="H1267">
        <v>0</v>
      </c>
      <c r="I1267" s="165">
        <v>5220</v>
      </c>
      <c r="J1267" t="s">
        <v>7809</v>
      </c>
      <c r="K1267">
        <v>1</v>
      </c>
      <c r="L1267">
        <v>125</v>
      </c>
      <c r="M1267" t="s">
        <v>7724</v>
      </c>
      <c r="N1267" t="s">
        <v>7713</v>
      </c>
      <c r="O1267" t="s">
        <v>7697</v>
      </c>
      <c r="P1267" t="s">
        <v>7698</v>
      </c>
      <c r="Q1267" t="s">
        <v>7810</v>
      </c>
      <c r="R1267">
        <v>114</v>
      </c>
      <c r="S1267" t="s">
        <v>9921</v>
      </c>
      <c r="T1267" t="s">
        <v>7701</v>
      </c>
      <c r="U1267">
        <v>1</v>
      </c>
      <c r="V1267">
        <v>6</v>
      </c>
      <c r="W1267" t="s">
        <v>7702</v>
      </c>
      <c r="X1267" t="s">
        <v>1471</v>
      </c>
      <c r="Y1267" t="s">
        <v>7703</v>
      </c>
      <c r="Z1267" t="s">
        <v>10019</v>
      </c>
      <c r="AA1267" t="s">
        <v>7813</v>
      </c>
      <c r="AB1267" t="s">
        <v>10020</v>
      </c>
    </row>
    <row r="1268" spans="1:28">
      <c r="A1268" s="241">
        <v>45968</v>
      </c>
      <c r="B1268" t="s">
        <v>10018</v>
      </c>
      <c r="C1268" t="s">
        <v>7736</v>
      </c>
      <c r="D1268" t="s">
        <v>7737</v>
      </c>
      <c r="E1268" t="s">
        <v>7738</v>
      </c>
      <c r="F1268">
        <v>6</v>
      </c>
      <c r="G1268">
        <v>6422.4</v>
      </c>
      <c r="H1268">
        <v>0</v>
      </c>
      <c r="I1268" s="165">
        <v>38534.400000000001</v>
      </c>
      <c r="J1268" t="s">
        <v>7809</v>
      </c>
      <c r="K1268">
        <v>1</v>
      </c>
      <c r="L1268">
        <v>125</v>
      </c>
      <c r="M1268" t="s">
        <v>7724</v>
      </c>
      <c r="N1268" t="s">
        <v>7713</v>
      </c>
      <c r="O1268" t="s">
        <v>7697</v>
      </c>
      <c r="P1268" t="s">
        <v>7698</v>
      </c>
      <c r="Q1268" t="s">
        <v>7810</v>
      </c>
      <c r="R1268">
        <v>114</v>
      </c>
      <c r="S1268" t="s">
        <v>9921</v>
      </c>
      <c r="T1268" t="s">
        <v>7701</v>
      </c>
      <c r="U1268">
        <v>1</v>
      </c>
      <c r="V1268">
        <v>6</v>
      </c>
      <c r="W1268" t="s">
        <v>7702</v>
      </c>
      <c r="X1268" t="s">
        <v>1471</v>
      </c>
      <c r="Y1268" t="s">
        <v>7703</v>
      </c>
      <c r="Z1268" t="s">
        <v>10019</v>
      </c>
      <c r="AA1268" t="s">
        <v>7813</v>
      </c>
      <c r="AB1268" t="s">
        <v>10020</v>
      </c>
    </row>
    <row r="1269" spans="1:28">
      <c r="A1269" s="241">
        <v>45968</v>
      </c>
      <c r="B1269" t="s">
        <v>10018</v>
      </c>
      <c r="C1269" t="s">
        <v>7934</v>
      </c>
      <c r="D1269" t="s">
        <v>7935</v>
      </c>
      <c r="E1269" t="s">
        <v>7936</v>
      </c>
      <c r="F1269">
        <v>4</v>
      </c>
      <c r="G1269">
        <v>2475</v>
      </c>
      <c r="H1269">
        <v>0</v>
      </c>
      <c r="I1269" s="165">
        <v>9900</v>
      </c>
      <c r="J1269" t="s">
        <v>7809</v>
      </c>
      <c r="K1269">
        <v>1</v>
      </c>
      <c r="L1269">
        <v>125</v>
      </c>
      <c r="M1269" t="s">
        <v>7724</v>
      </c>
      <c r="N1269" t="s">
        <v>7713</v>
      </c>
      <c r="O1269" t="s">
        <v>7697</v>
      </c>
      <c r="P1269" t="s">
        <v>7698</v>
      </c>
      <c r="Q1269" t="s">
        <v>7810</v>
      </c>
      <c r="R1269">
        <v>114</v>
      </c>
      <c r="S1269" t="s">
        <v>9921</v>
      </c>
      <c r="T1269" t="s">
        <v>7715</v>
      </c>
      <c r="U1269">
        <v>1</v>
      </c>
      <c r="V1269">
        <v>4</v>
      </c>
      <c r="W1269" t="s">
        <v>7702</v>
      </c>
      <c r="X1269" t="s">
        <v>1471</v>
      </c>
      <c r="Y1269" t="s">
        <v>7703</v>
      </c>
      <c r="Z1269" t="s">
        <v>10019</v>
      </c>
      <c r="AA1269" t="s">
        <v>7813</v>
      </c>
      <c r="AB1269" t="s">
        <v>10020</v>
      </c>
    </row>
    <row r="1270" spans="1:28">
      <c r="A1270" s="241">
        <v>45968</v>
      </c>
      <c r="B1270" t="s">
        <v>10018</v>
      </c>
      <c r="C1270" t="s">
        <v>7740</v>
      </c>
      <c r="D1270" t="s">
        <v>7741</v>
      </c>
      <c r="E1270" t="s">
        <v>7742</v>
      </c>
      <c r="F1270">
        <v>3</v>
      </c>
      <c r="G1270">
        <v>3562.19</v>
      </c>
      <c r="H1270">
        <v>0</v>
      </c>
      <c r="I1270" s="165">
        <v>10686.57</v>
      </c>
      <c r="J1270" t="s">
        <v>7809</v>
      </c>
      <c r="K1270">
        <v>1</v>
      </c>
      <c r="L1270">
        <v>125</v>
      </c>
      <c r="M1270" t="s">
        <v>7724</v>
      </c>
      <c r="N1270" t="s">
        <v>7713</v>
      </c>
      <c r="O1270" t="s">
        <v>7697</v>
      </c>
      <c r="P1270" t="s">
        <v>7698</v>
      </c>
      <c r="Q1270" t="s">
        <v>7810</v>
      </c>
      <c r="R1270">
        <v>114</v>
      </c>
      <c r="S1270" t="s">
        <v>9921</v>
      </c>
      <c r="T1270" t="s">
        <v>7715</v>
      </c>
      <c r="U1270">
        <v>1</v>
      </c>
      <c r="V1270">
        <v>3</v>
      </c>
      <c r="W1270" t="s">
        <v>7702</v>
      </c>
      <c r="X1270" t="s">
        <v>1471</v>
      </c>
      <c r="Y1270" t="s">
        <v>7703</v>
      </c>
      <c r="Z1270" t="s">
        <v>10019</v>
      </c>
      <c r="AA1270" t="s">
        <v>7813</v>
      </c>
      <c r="AB1270" t="s">
        <v>10020</v>
      </c>
    </row>
    <row r="1271" spans="1:28">
      <c r="A1271" s="241">
        <v>45968</v>
      </c>
      <c r="B1271" t="s">
        <v>10018</v>
      </c>
      <c r="C1271" t="s">
        <v>7839</v>
      </c>
      <c r="D1271" t="s">
        <v>7840</v>
      </c>
      <c r="E1271" t="s">
        <v>7841</v>
      </c>
      <c r="F1271">
        <v>4</v>
      </c>
      <c r="G1271">
        <v>2645.48</v>
      </c>
      <c r="H1271">
        <v>0</v>
      </c>
      <c r="I1271" s="165">
        <v>10581.92</v>
      </c>
      <c r="J1271" t="s">
        <v>7809</v>
      </c>
      <c r="K1271">
        <v>1</v>
      </c>
      <c r="L1271">
        <v>125</v>
      </c>
      <c r="M1271" t="s">
        <v>7724</v>
      </c>
      <c r="N1271" t="s">
        <v>7713</v>
      </c>
      <c r="O1271" t="s">
        <v>7697</v>
      </c>
      <c r="P1271" t="s">
        <v>7698</v>
      </c>
      <c r="Q1271" t="s">
        <v>7810</v>
      </c>
      <c r="R1271">
        <v>114</v>
      </c>
      <c r="S1271" t="s">
        <v>9921</v>
      </c>
      <c r="T1271" t="s">
        <v>7715</v>
      </c>
      <c r="U1271">
        <v>1</v>
      </c>
      <c r="V1271">
        <v>4</v>
      </c>
      <c r="W1271" t="s">
        <v>7702</v>
      </c>
      <c r="X1271" t="s">
        <v>1471</v>
      </c>
      <c r="Y1271" t="s">
        <v>7703</v>
      </c>
      <c r="Z1271" t="s">
        <v>10019</v>
      </c>
      <c r="AA1271" t="s">
        <v>7813</v>
      </c>
      <c r="AB1271" t="s">
        <v>10020</v>
      </c>
    </row>
    <row r="1272" spans="1:28">
      <c r="A1272" s="241">
        <v>45968</v>
      </c>
      <c r="B1272" t="s">
        <v>10018</v>
      </c>
      <c r="C1272" t="s">
        <v>8563</v>
      </c>
      <c r="D1272" t="s">
        <v>8564</v>
      </c>
      <c r="E1272" t="s">
        <v>8565</v>
      </c>
      <c r="F1272">
        <v>4</v>
      </c>
      <c r="G1272">
        <v>4659</v>
      </c>
      <c r="H1272">
        <v>0</v>
      </c>
      <c r="I1272" s="165">
        <v>18636</v>
      </c>
      <c r="J1272" t="s">
        <v>7809</v>
      </c>
      <c r="K1272">
        <v>1</v>
      </c>
      <c r="L1272">
        <v>125</v>
      </c>
      <c r="M1272" t="s">
        <v>7724</v>
      </c>
      <c r="N1272" t="s">
        <v>7713</v>
      </c>
      <c r="O1272" t="s">
        <v>7697</v>
      </c>
      <c r="P1272" t="s">
        <v>7698</v>
      </c>
      <c r="Q1272" t="s">
        <v>7810</v>
      </c>
      <c r="R1272">
        <v>114</v>
      </c>
      <c r="S1272" t="s">
        <v>9921</v>
      </c>
      <c r="T1272" t="s">
        <v>7715</v>
      </c>
      <c r="U1272">
        <v>1</v>
      </c>
      <c r="V1272">
        <v>4</v>
      </c>
      <c r="W1272" t="s">
        <v>7702</v>
      </c>
      <c r="X1272" t="s">
        <v>1471</v>
      </c>
      <c r="Y1272" t="s">
        <v>7703</v>
      </c>
      <c r="Z1272" t="s">
        <v>10019</v>
      </c>
      <c r="AA1272" t="s">
        <v>7813</v>
      </c>
      <c r="AB1272" t="s">
        <v>10020</v>
      </c>
    </row>
    <row r="1273" spans="1:28">
      <c r="A1273" s="241">
        <v>45968</v>
      </c>
      <c r="B1273" t="s">
        <v>10018</v>
      </c>
      <c r="C1273" t="s">
        <v>7979</v>
      </c>
      <c r="D1273" t="s">
        <v>7980</v>
      </c>
      <c r="E1273" t="s">
        <v>7981</v>
      </c>
      <c r="F1273">
        <v>2</v>
      </c>
      <c r="G1273">
        <v>2647.06</v>
      </c>
      <c r="H1273">
        <v>0</v>
      </c>
      <c r="I1273" s="165">
        <v>5294.12</v>
      </c>
      <c r="J1273" t="s">
        <v>7809</v>
      </c>
      <c r="K1273">
        <v>1</v>
      </c>
      <c r="L1273">
        <v>125</v>
      </c>
      <c r="M1273" t="s">
        <v>7724</v>
      </c>
      <c r="N1273" t="s">
        <v>7713</v>
      </c>
      <c r="O1273" t="s">
        <v>7697</v>
      </c>
      <c r="P1273" t="s">
        <v>7698</v>
      </c>
      <c r="Q1273" t="s">
        <v>7810</v>
      </c>
      <c r="R1273">
        <v>114</v>
      </c>
      <c r="S1273" t="s">
        <v>9921</v>
      </c>
      <c r="T1273" t="s">
        <v>7715</v>
      </c>
      <c r="U1273">
        <v>1</v>
      </c>
      <c r="V1273">
        <v>2</v>
      </c>
      <c r="W1273" t="s">
        <v>7702</v>
      </c>
      <c r="X1273" t="s">
        <v>1471</v>
      </c>
      <c r="Y1273" t="s">
        <v>7703</v>
      </c>
      <c r="Z1273" t="s">
        <v>10019</v>
      </c>
      <c r="AA1273" t="s">
        <v>7813</v>
      </c>
      <c r="AB1273" t="s">
        <v>10020</v>
      </c>
    </row>
    <row r="1274" spans="1:28">
      <c r="A1274" s="241">
        <v>45968</v>
      </c>
      <c r="B1274" t="s">
        <v>10018</v>
      </c>
      <c r="C1274" t="s">
        <v>7875</v>
      </c>
      <c r="D1274" t="s">
        <v>7876</v>
      </c>
      <c r="E1274" t="s">
        <v>7877</v>
      </c>
      <c r="F1274">
        <v>2</v>
      </c>
      <c r="G1274">
        <v>1218.49</v>
      </c>
      <c r="H1274">
        <v>0</v>
      </c>
      <c r="I1274" s="165">
        <v>2436.98</v>
      </c>
      <c r="J1274" t="s">
        <v>7809</v>
      </c>
      <c r="K1274">
        <v>1</v>
      </c>
      <c r="L1274">
        <v>125</v>
      </c>
      <c r="M1274" t="s">
        <v>7724</v>
      </c>
      <c r="N1274" t="s">
        <v>7713</v>
      </c>
      <c r="O1274" t="s">
        <v>7697</v>
      </c>
      <c r="P1274" t="s">
        <v>7698</v>
      </c>
      <c r="Q1274" t="s">
        <v>7810</v>
      </c>
      <c r="R1274">
        <v>114</v>
      </c>
      <c r="S1274" t="s">
        <v>9921</v>
      </c>
      <c r="T1274" t="s">
        <v>7701</v>
      </c>
      <c r="U1274">
        <v>1</v>
      </c>
      <c r="V1274">
        <v>2</v>
      </c>
      <c r="W1274" t="s">
        <v>7702</v>
      </c>
      <c r="X1274" t="s">
        <v>1471</v>
      </c>
      <c r="Y1274" t="s">
        <v>7703</v>
      </c>
      <c r="Z1274" t="s">
        <v>10019</v>
      </c>
      <c r="AA1274" t="s">
        <v>7813</v>
      </c>
      <c r="AB1274" t="s">
        <v>10020</v>
      </c>
    </row>
    <row r="1275" spans="1:28">
      <c r="A1275" s="241">
        <v>45968</v>
      </c>
      <c r="B1275" t="s">
        <v>10021</v>
      </c>
      <c r="C1275" t="s">
        <v>7886</v>
      </c>
      <c r="D1275" t="s">
        <v>7887</v>
      </c>
      <c r="E1275" t="s">
        <v>7888</v>
      </c>
      <c r="F1275">
        <v>6</v>
      </c>
      <c r="G1275">
        <v>3025.21</v>
      </c>
      <c r="H1275">
        <v>0</v>
      </c>
      <c r="I1275" s="165">
        <v>18151.259999999998</v>
      </c>
      <c r="J1275" t="s">
        <v>7743</v>
      </c>
      <c r="K1275">
        <v>1</v>
      </c>
      <c r="L1275">
        <v>2</v>
      </c>
      <c r="M1275" t="s">
        <v>8054</v>
      </c>
      <c r="N1275" t="s">
        <v>7745</v>
      </c>
      <c r="O1275" t="s">
        <v>7697</v>
      </c>
      <c r="P1275" t="s">
        <v>7698</v>
      </c>
      <c r="Q1275" t="s">
        <v>8055</v>
      </c>
      <c r="R1275">
        <v>945</v>
      </c>
      <c r="S1275" t="s">
        <v>9921</v>
      </c>
      <c r="T1275" t="s">
        <v>7715</v>
      </c>
      <c r="U1275">
        <v>1</v>
      </c>
      <c r="V1275">
        <v>6</v>
      </c>
      <c r="W1275" t="s">
        <v>7702</v>
      </c>
      <c r="X1275" t="s">
        <v>10022</v>
      </c>
      <c r="Y1275" t="s">
        <v>7703</v>
      </c>
      <c r="Z1275" t="s">
        <v>10023</v>
      </c>
      <c r="AA1275" t="s">
        <v>8058</v>
      </c>
      <c r="AB1275" t="s">
        <v>10024</v>
      </c>
    </row>
    <row r="1276" spans="1:28">
      <c r="A1276" s="241">
        <v>45968</v>
      </c>
      <c r="B1276" t="s">
        <v>10021</v>
      </c>
      <c r="C1276" t="s">
        <v>7883</v>
      </c>
      <c r="D1276" t="s">
        <v>7884</v>
      </c>
      <c r="E1276" t="s">
        <v>7885</v>
      </c>
      <c r="F1276">
        <v>6</v>
      </c>
      <c r="G1276">
        <v>3025.21</v>
      </c>
      <c r="H1276">
        <v>0</v>
      </c>
      <c r="I1276" s="165">
        <v>18151.259999999998</v>
      </c>
      <c r="J1276" t="s">
        <v>7743</v>
      </c>
      <c r="K1276">
        <v>1</v>
      </c>
      <c r="L1276">
        <v>2</v>
      </c>
      <c r="M1276" t="s">
        <v>8054</v>
      </c>
      <c r="N1276" t="s">
        <v>7745</v>
      </c>
      <c r="O1276" t="s">
        <v>7697</v>
      </c>
      <c r="P1276" t="s">
        <v>7698</v>
      </c>
      <c r="Q1276" t="s">
        <v>8055</v>
      </c>
      <c r="R1276">
        <v>945</v>
      </c>
      <c r="S1276" t="s">
        <v>9921</v>
      </c>
      <c r="T1276" t="s">
        <v>7715</v>
      </c>
      <c r="U1276">
        <v>1</v>
      </c>
      <c r="V1276">
        <v>6</v>
      </c>
      <c r="W1276" t="s">
        <v>7702</v>
      </c>
      <c r="X1276" t="s">
        <v>10022</v>
      </c>
      <c r="Y1276" t="s">
        <v>7703</v>
      </c>
      <c r="Z1276" t="s">
        <v>10023</v>
      </c>
      <c r="AA1276" t="s">
        <v>8058</v>
      </c>
      <c r="AB1276" t="s">
        <v>10024</v>
      </c>
    </row>
    <row r="1277" spans="1:28">
      <c r="A1277" s="241">
        <v>45968</v>
      </c>
      <c r="B1277" t="s">
        <v>10021</v>
      </c>
      <c r="C1277" t="s">
        <v>7787</v>
      </c>
      <c r="D1277" t="s">
        <v>7788</v>
      </c>
      <c r="E1277" t="s">
        <v>7789</v>
      </c>
      <c r="F1277">
        <v>6</v>
      </c>
      <c r="G1277">
        <v>3025.21</v>
      </c>
      <c r="H1277">
        <v>0</v>
      </c>
      <c r="I1277" s="165">
        <v>18151.259999999998</v>
      </c>
      <c r="J1277" t="s">
        <v>7743</v>
      </c>
      <c r="K1277">
        <v>1</v>
      </c>
      <c r="L1277">
        <v>2</v>
      </c>
      <c r="M1277" t="s">
        <v>8054</v>
      </c>
      <c r="N1277" t="s">
        <v>7745</v>
      </c>
      <c r="O1277" t="s">
        <v>7697</v>
      </c>
      <c r="P1277" t="s">
        <v>7698</v>
      </c>
      <c r="Q1277" t="s">
        <v>8055</v>
      </c>
      <c r="R1277">
        <v>945</v>
      </c>
      <c r="S1277" t="s">
        <v>9921</v>
      </c>
      <c r="T1277" t="s">
        <v>7715</v>
      </c>
      <c r="U1277">
        <v>1</v>
      </c>
      <c r="V1277">
        <v>6</v>
      </c>
      <c r="W1277" t="s">
        <v>7702</v>
      </c>
      <c r="X1277" t="s">
        <v>10022</v>
      </c>
      <c r="Y1277" t="s">
        <v>7703</v>
      </c>
      <c r="Z1277" t="s">
        <v>10023</v>
      </c>
      <c r="AA1277" t="s">
        <v>8058</v>
      </c>
      <c r="AB1277" t="s">
        <v>10024</v>
      </c>
    </row>
    <row r="1278" spans="1:28">
      <c r="A1278" s="241">
        <v>45968</v>
      </c>
      <c r="B1278" t="s">
        <v>10021</v>
      </c>
      <c r="C1278" t="s">
        <v>7781</v>
      </c>
      <c r="D1278" t="s">
        <v>7782</v>
      </c>
      <c r="E1278" t="s">
        <v>7783</v>
      </c>
      <c r="F1278">
        <v>6</v>
      </c>
      <c r="G1278">
        <v>3025.21</v>
      </c>
      <c r="H1278">
        <v>0</v>
      </c>
      <c r="I1278" s="165">
        <v>18151.259999999998</v>
      </c>
      <c r="J1278" t="s">
        <v>7743</v>
      </c>
      <c r="K1278">
        <v>1</v>
      </c>
      <c r="L1278">
        <v>2</v>
      </c>
      <c r="M1278" t="s">
        <v>8054</v>
      </c>
      <c r="N1278" t="s">
        <v>7745</v>
      </c>
      <c r="O1278" t="s">
        <v>7697</v>
      </c>
      <c r="P1278" t="s">
        <v>7698</v>
      </c>
      <c r="Q1278" t="s">
        <v>8055</v>
      </c>
      <c r="R1278">
        <v>945</v>
      </c>
      <c r="S1278" t="s">
        <v>9921</v>
      </c>
      <c r="T1278" t="s">
        <v>7715</v>
      </c>
      <c r="U1278">
        <v>1</v>
      </c>
      <c r="V1278">
        <v>6</v>
      </c>
      <c r="W1278" t="s">
        <v>7702</v>
      </c>
      <c r="X1278" t="s">
        <v>10022</v>
      </c>
      <c r="Y1278" t="s">
        <v>7703</v>
      </c>
      <c r="Z1278" t="s">
        <v>10023</v>
      </c>
      <c r="AA1278" t="s">
        <v>8058</v>
      </c>
      <c r="AB1278" t="s">
        <v>10024</v>
      </c>
    </row>
    <row r="1279" spans="1:28">
      <c r="A1279" s="241">
        <v>45968</v>
      </c>
      <c r="B1279" t="s">
        <v>10025</v>
      </c>
      <c r="C1279" t="s">
        <v>7720</v>
      </c>
      <c r="D1279" t="s">
        <v>7721</v>
      </c>
      <c r="E1279" t="s">
        <v>7722</v>
      </c>
      <c r="F1279">
        <v>2</v>
      </c>
      <c r="G1279">
        <v>11900</v>
      </c>
      <c r="H1279">
        <v>714</v>
      </c>
      <c r="I1279" s="165">
        <v>23086</v>
      </c>
      <c r="J1279" t="s">
        <v>7743</v>
      </c>
      <c r="K1279">
        <v>1</v>
      </c>
      <c r="L1279">
        <v>126</v>
      </c>
      <c r="M1279" t="s">
        <v>7744</v>
      </c>
      <c r="N1279" t="s">
        <v>7745</v>
      </c>
      <c r="O1279" t="s">
        <v>7697</v>
      </c>
      <c r="P1279" t="s">
        <v>7698</v>
      </c>
      <c r="Q1279" t="s">
        <v>8006</v>
      </c>
      <c r="R1279">
        <v>946</v>
      </c>
      <c r="S1279" t="s">
        <v>9921</v>
      </c>
      <c r="T1279" t="s">
        <v>7726</v>
      </c>
      <c r="U1279">
        <v>1</v>
      </c>
      <c r="V1279">
        <v>2</v>
      </c>
      <c r="W1279" t="s">
        <v>7702</v>
      </c>
      <c r="X1279" t="s">
        <v>1524</v>
      </c>
      <c r="Y1279" t="s">
        <v>7703</v>
      </c>
      <c r="Z1279" t="s">
        <v>10026</v>
      </c>
      <c r="AA1279" t="s">
        <v>8008</v>
      </c>
      <c r="AB1279" t="s">
        <v>10027</v>
      </c>
    </row>
    <row r="1280" spans="1:28">
      <c r="A1280" s="241">
        <v>45968</v>
      </c>
      <c r="B1280" t="s">
        <v>10025</v>
      </c>
      <c r="C1280" t="s">
        <v>7800</v>
      </c>
      <c r="D1280" t="s">
        <v>7801</v>
      </c>
      <c r="E1280" t="s">
        <v>7802</v>
      </c>
      <c r="F1280">
        <v>6</v>
      </c>
      <c r="G1280">
        <v>1092.44</v>
      </c>
      <c r="H1280">
        <v>0</v>
      </c>
      <c r="I1280" s="165">
        <v>6554.64</v>
      </c>
      <c r="J1280" t="s">
        <v>7743</v>
      </c>
      <c r="K1280">
        <v>1</v>
      </c>
      <c r="L1280">
        <v>126</v>
      </c>
      <c r="M1280" t="s">
        <v>7744</v>
      </c>
      <c r="N1280" t="s">
        <v>7745</v>
      </c>
      <c r="O1280" t="s">
        <v>7697</v>
      </c>
      <c r="P1280" t="s">
        <v>7698</v>
      </c>
      <c r="Q1280" t="s">
        <v>8006</v>
      </c>
      <c r="R1280">
        <v>946</v>
      </c>
      <c r="S1280" t="s">
        <v>9921</v>
      </c>
      <c r="T1280" t="s">
        <v>7701</v>
      </c>
      <c r="U1280">
        <v>1</v>
      </c>
      <c r="V1280">
        <v>6</v>
      </c>
      <c r="W1280" t="s">
        <v>7702</v>
      </c>
      <c r="X1280" t="s">
        <v>1524</v>
      </c>
      <c r="Y1280" t="s">
        <v>7703</v>
      </c>
      <c r="Z1280" t="s">
        <v>10026</v>
      </c>
      <c r="AA1280" t="s">
        <v>8008</v>
      </c>
      <c r="AB1280" t="s">
        <v>10027</v>
      </c>
    </row>
    <row r="1281" spans="1:28">
      <c r="A1281" s="241">
        <v>45968</v>
      </c>
      <c r="B1281" t="s">
        <v>10025</v>
      </c>
      <c r="C1281" t="s">
        <v>8268</v>
      </c>
      <c r="D1281" t="s">
        <v>8269</v>
      </c>
      <c r="E1281" t="s">
        <v>8270</v>
      </c>
      <c r="F1281">
        <v>6</v>
      </c>
      <c r="G1281">
        <v>864</v>
      </c>
      <c r="H1281">
        <v>0</v>
      </c>
      <c r="I1281" s="165">
        <v>5184</v>
      </c>
      <c r="J1281" t="s">
        <v>7743</v>
      </c>
      <c r="K1281">
        <v>1</v>
      </c>
      <c r="L1281">
        <v>126</v>
      </c>
      <c r="M1281" t="s">
        <v>7744</v>
      </c>
      <c r="N1281" t="s">
        <v>7745</v>
      </c>
      <c r="O1281" t="s">
        <v>7697</v>
      </c>
      <c r="P1281" t="s">
        <v>7698</v>
      </c>
      <c r="Q1281" t="s">
        <v>8006</v>
      </c>
      <c r="R1281">
        <v>946</v>
      </c>
      <c r="S1281" t="s">
        <v>9921</v>
      </c>
      <c r="T1281" t="s">
        <v>7701</v>
      </c>
      <c r="U1281">
        <v>1</v>
      </c>
      <c r="V1281">
        <v>6</v>
      </c>
      <c r="W1281" t="s">
        <v>7702</v>
      </c>
      <c r="X1281" t="s">
        <v>1524</v>
      </c>
      <c r="Y1281" t="s">
        <v>7703</v>
      </c>
      <c r="Z1281" t="s">
        <v>10026</v>
      </c>
      <c r="AA1281" t="s">
        <v>8008</v>
      </c>
      <c r="AB1281" t="s">
        <v>10027</v>
      </c>
    </row>
    <row r="1282" spans="1:28">
      <c r="A1282" s="241">
        <v>45968</v>
      </c>
      <c r="B1282" t="s">
        <v>10028</v>
      </c>
      <c r="C1282" t="s">
        <v>7832</v>
      </c>
      <c r="D1282" t="s">
        <v>7833</v>
      </c>
      <c r="E1282" t="s">
        <v>7834</v>
      </c>
      <c r="F1282">
        <v>1</v>
      </c>
      <c r="G1282">
        <v>12500</v>
      </c>
      <c r="H1282">
        <v>375</v>
      </c>
      <c r="I1282" s="165">
        <v>12125</v>
      </c>
      <c r="J1282" t="s">
        <v>7723</v>
      </c>
      <c r="K1282">
        <v>1</v>
      </c>
      <c r="L1282">
        <v>125</v>
      </c>
      <c r="M1282" t="s">
        <v>7724</v>
      </c>
      <c r="N1282" t="s">
        <v>7713</v>
      </c>
      <c r="O1282" t="s">
        <v>7697</v>
      </c>
      <c r="P1282" t="s">
        <v>7698</v>
      </c>
      <c r="Q1282" t="s">
        <v>7725</v>
      </c>
      <c r="R1282">
        <v>117</v>
      </c>
      <c r="S1282" t="s">
        <v>9921</v>
      </c>
      <c r="T1282" t="s">
        <v>7726</v>
      </c>
      <c r="U1282">
        <v>1</v>
      </c>
      <c r="V1282">
        <v>1</v>
      </c>
      <c r="W1282" t="s">
        <v>7702</v>
      </c>
      <c r="X1282" t="s">
        <v>1811</v>
      </c>
      <c r="Y1282" t="s">
        <v>7703</v>
      </c>
      <c r="Z1282" t="s">
        <v>10029</v>
      </c>
      <c r="AA1282" t="s">
        <v>7728</v>
      </c>
      <c r="AB1282" t="s">
        <v>10030</v>
      </c>
    </row>
    <row r="1283" spans="1:28">
      <c r="A1283" s="241">
        <v>45968</v>
      </c>
      <c r="B1283" t="s">
        <v>10028</v>
      </c>
      <c r="C1283" t="s">
        <v>7800</v>
      </c>
      <c r="D1283" t="s">
        <v>7801</v>
      </c>
      <c r="E1283" t="s">
        <v>7802</v>
      </c>
      <c r="F1283">
        <v>10</v>
      </c>
      <c r="G1283">
        <v>1092.44</v>
      </c>
      <c r="H1283">
        <v>0</v>
      </c>
      <c r="I1283" s="165">
        <v>10924.4</v>
      </c>
      <c r="J1283" t="s">
        <v>7723</v>
      </c>
      <c r="K1283">
        <v>1</v>
      </c>
      <c r="L1283">
        <v>125</v>
      </c>
      <c r="M1283" t="s">
        <v>7724</v>
      </c>
      <c r="N1283" t="s">
        <v>7713</v>
      </c>
      <c r="O1283" t="s">
        <v>7697</v>
      </c>
      <c r="P1283" t="s">
        <v>7698</v>
      </c>
      <c r="Q1283" t="s">
        <v>7725</v>
      </c>
      <c r="R1283">
        <v>117</v>
      </c>
      <c r="S1283" t="s">
        <v>9921</v>
      </c>
      <c r="T1283" t="s">
        <v>7701</v>
      </c>
      <c r="U1283">
        <v>1</v>
      </c>
      <c r="V1283">
        <v>10</v>
      </c>
      <c r="W1283" t="s">
        <v>7702</v>
      </c>
      <c r="X1283" t="s">
        <v>1811</v>
      </c>
      <c r="Y1283" t="s">
        <v>7703</v>
      </c>
      <c r="Z1283" t="s">
        <v>10029</v>
      </c>
      <c r="AA1283" t="s">
        <v>7728</v>
      </c>
      <c r="AB1283" t="s">
        <v>10030</v>
      </c>
    </row>
    <row r="1284" spans="1:28">
      <c r="A1284" s="241">
        <v>45968</v>
      </c>
      <c r="B1284" t="s">
        <v>10031</v>
      </c>
      <c r="C1284" t="s">
        <v>7720</v>
      </c>
      <c r="D1284" t="s">
        <v>7721</v>
      </c>
      <c r="E1284" t="s">
        <v>7722</v>
      </c>
      <c r="F1284">
        <v>1</v>
      </c>
      <c r="G1284">
        <v>11900</v>
      </c>
      <c r="H1284">
        <v>357</v>
      </c>
      <c r="I1284" s="165">
        <v>11543</v>
      </c>
      <c r="J1284" t="s">
        <v>7723</v>
      </c>
      <c r="K1284">
        <v>1</v>
      </c>
      <c r="L1284">
        <v>125</v>
      </c>
      <c r="M1284" t="s">
        <v>7724</v>
      </c>
      <c r="N1284" t="s">
        <v>7713</v>
      </c>
      <c r="O1284" t="s">
        <v>7697</v>
      </c>
      <c r="P1284" t="s">
        <v>7698</v>
      </c>
      <c r="Q1284" t="s">
        <v>7725</v>
      </c>
      <c r="R1284">
        <v>117</v>
      </c>
      <c r="S1284" t="s">
        <v>9921</v>
      </c>
      <c r="T1284" t="s">
        <v>7726</v>
      </c>
      <c r="U1284">
        <v>1</v>
      </c>
      <c r="V1284">
        <v>1</v>
      </c>
      <c r="W1284" t="s">
        <v>7702</v>
      </c>
      <c r="X1284" t="s">
        <v>1487</v>
      </c>
      <c r="Y1284" t="s">
        <v>7703</v>
      </c>
      <c r="Z1284" t="s">
        <v>10032</v>
      </c>
      <c r="AA1284" t="s">
        <v>7728</v>
      </c>
      <c r="AB1284" t="s">
        <v>10033</v>
      </c>
    </row>
    <row r="1285" spans="1:28">
      <c r="A1285" s="241">
        <v>45968</v>
      </c>
      <c r="B1285" t="s">
        <v>10034</v>
      </c>
      <c r="C1285" t="s">
        <v>7914</v>
      </c>
      <c r="D1285" t="s">
        <v>7915</v>
      </c>
      <c r="E1285" t="s">
        <v>7916</v>
      </c>
      <c r="F1285">
        <v>5</v>
      </c>
      <c r="G1285">
        <v>2900.04</v>
      </c>
      <c r="H1285">
        <v>0</v>
      </c>
      <c r="I1285" s="165">
        <v>14500.2</v>
      </c>
      <c r="J1285" t="s">
        <v>8271</v>
      </c>
      <c r="K1285">
        <v>1</v>
      </c>
      <c r="L1285">
        <v>126</v>
      </c>
      <c r="M1285" t="s">
        <v>7744</v>
      </c>
      <c r="N1285" t="s">
        <v>7745</v>
      </c>
      <c r="O1285" t="s">
        <v>7697</v>
      </c>
      <c r="P1285" t="s">
        <v>7698</v>
      </c>
      <c r="Q1285" t="s">
        <v>8726</v>
      </c>
      <c r="R1285">
        <v>937</v>
      </c>
      <c r="S1285" t="s">
        <v>9921</v>
      </c>
      <c r="T1285" t="s">
        <v>7726</v>
      </c>
      <c r="U1285">
        <v>1</v>
      </c>
      <c r="V1285">
        <v>5</v>
      </c>
      <c r="W1285" t="s">
        <v>7702</v>
      </c>
      <c r="X1285" t="s">
        <v>1764</v>
      </c>
      <c r="Y1285" t="s">
        <v>7703</v>
      </c>
      <c r="Z1285" t="s">
        <v>10035</v>
      </c>
      <c r="AA1285" t="s">
        <v>8728</v>
      </c>
      <c r="AB1285" t="s">
        <v>9327</v>
      </c>
    </row>
    <row r="1286" spans="1:28">
      <c r="A1286" s="241">
        <v>45968</v>
      </c>
      <c r="B1286" t="s">
        <v>10036</v>
      </c>
      <c r="C1286" t="s">
        <v>7865</v>
      </c>
      <c r="D1286" t="s">
        <v>7866</v>
      </c>
      <c r="E1286" t="s">
        <v>7867</v>
      </c>
      <c r="F1286">
        <v>3</v>
      </c>
      <c r="G1286">
        <v>3000</v>
      </c>
      <c r="H1286">
        <v>0</v>
      </c>
      <c r="I1286" s="165">
        <v>9000</v>
      </c>
      <c r="J1286" t="s">
        <v>7694</v>
      </c>
      <c r="K1286">
        <v>1</v>
      </c>
      <c r="L1286">
        <v>213</v>
      </c>
      <c r="M1286" t="s">
        <v>7695</v>
      </c>
      <c r="N1286" t="s">
        <v>7696</v>
      </c>
      <c r="O1286" t="s">
        <v>7697</v>
      </c>
      <c r="P1286" t="s">
        <v>7698</v>
      </c>
      <c r="Q1286" t="s">
        <v>7775</v>
      </c>
      <c r="R1286">
        <v>706</v>
      </c>
      <c r="S1286" t="s">
        <v>9921</v>
      </c>
      <c r="T1286" t="s">
        <v>7726</v>
      </c>
      <c r="U1286">
        <v>1</v>
      </c>
      <c r="V1286">
        <v>3</v>
      </c>
      <c r="W1286" t="s">
        <v>7702</v>
      </c>
      <c r="X1286" t="s">
        <v>1793</v>
      </c>
      <c r="Y1286" t="s">
        <v>7703</v>
      </c>
      <c r="Z1286" t="s">
        <v>10037</v>
      </c>
      <c r="AA1286" t="s">
        <v>7705</v>
      </c>
      <c r="AB1286" t="s">
        <v>10038</v>
      </c>
    </row>
    <row r="1287" spans="1:28">
      <c r="A1287" s="241">
        <v>45968</v>
      </c>
      <c r="B1287" t="s">
        <v>10036</v>
      </c>
      <c r="C1287" t="s">
        <v>7868</v>
      </c>
      <c r="D1287" t="s">
        <v>7869</v>
      </c>
      <c r="E1287" t="s">
        <v>7870</v>
      </c>
      <c r="F1287">
        <v>3</v>
      </c>
      <c r="G1287">
        <v>3000</v>
      </c>
      <c r="H1287">
        <v>0</v>
      </c>
      <c r="I1287" s="165">
        <v>9000</v>
      </c>
      <c r="J1287" t="s">
        <v>7694</v>
      </c>
      <c r="K1287">
        <v>1</v>
      </c>
      <c r="L1287">
        <v>213</v>
      </c>
      <c r="M1287" t="s">
        <v>7695</v>
      </c>
      <c r="N1287" t="s">
        <v>7696</v>
      </c>
      <c r="O1287" t="s">
        <v>7697</v>
      </c>
      <c r="P1287" t="s">
        <v>7698</v>
      </c>
      <c r="Q1287" t="s">
        <v>7775</v>
      </c>
      <c r="R1287">
        <v>706</v>
      </c>
      <c r="S1287" t="s">
        <v>9921</v>
      </c>
      <c r="T1287" t="s">
        <v>7726</v>
      </c>
      <c r="U1287">
        <v>1</v>
      </c>
      <c r="V1287">
        <v>3</v>
      </c>
      <c r="W1287" t="s">
        <v>7702</v>
      </c>
      <c r="X1287" t="s">
        <v>1793</v>
      </c>
      <c r="Y1287" t="s">
        <v>7703</v>
      </c>
      <c r="Z1287" t="s">
        <v>10037</v>
      </c>
      <c r="AA1287" t="s">
        <v>7705</v>
      </c>
      <c r="AB1287" t="s">
        <v>10038</v>
      </c>
    </row>
    <row r="1288" spans="1:28">
      <c r="A1288" s="241">
        <v>45968</v>
      </c>
      <c r="B1288" t="s">
        <v>10036</v>
      </c>
      <c r="C1288" t="s">
        <v>8558</v>
      </c>
      <c r="D1288" t="s">
        <v>8559</v>
      </c>
      <c r="E1288" t="s">
        <v>8560</v>
      </c>
      <c r="F1288">
        <v>20</v>
      </c>
      <c r="G1288">
        <v>883</v>
      </c>
      <c r="H1288">
        <v>0</v>
      </c>
      <c r="I1288" s="165">
        <v>17660</v>
      </c>
      <c r="J1288" t="s">
        <v>7694</v>
      </c>
      <c r="K1288">
        <v>1</v>
      </c>
      <c r="L1288">
        <v>213</v>
      </c>
      <c r="M1288" t="s">
        <v>7695</v>
      </c>
      <c r="N1288" t="s">
        <v>7696</v>
      </c>
      <c r="O1288" t="s">
        <v>7697</v>
      </c>
      <c r="P1288" t="s">
        <v>7698</v>
      </c>
      <c r="Q1288" t="s">
        <v>7775</v>
      </c>
      <c r="R1288">
        <v>706</v>
      </c>
      <c r="S1288" t="s">
        <v>9921</v>
      </c>
      <c r="T1288" t="s">
        <v>7769</v>
      </c>
      <c r="U1288">
        <v>1</v>
      </c>
      <c r="V1288">
        <v>20</v>
      </c>
      <c r="W1288" t="s">
        <v>7702</v>
      </c>
      <c r="X1288" t="s">
        <v>1793</v>
      </c>
      <c r="Y1288" t="s">
        <v>7703</v>
      </c>
      <c r="Z1288" t="s">
        <v>10037</v>
      </c>
      <c r="AA1288" t="s">
        <v>7705</v>
      </c>
      <c r="AB1288" t="s">
        <v>10038</v>
      </c>
    </row>
    <row r="1289" spans="1:28">
      <c r="A1289" s="241">
        <v>45968</v>
      </c>
      <c r="B1289" t="s">
        <v>10036</v>
      </c>
      <c r="C1289" t="s">
        <v>9974</v>
      </c>
      <c r="D1289" t="s">
        <v>9975</v>
      </c>
      <c r="E1289" t="s">
        <v>9976</v>
      </c>
      <c r="F1289">
        <v>9</v>
      </c>
      <c r="G1289">
        <v>1244</v>
      </c>
      <c r="H1289">
        <v>0</v>
      </c>
      <c r="I1289" s="165">
        <v>11196</v>
      </c>
      <c r="J1289" t="s">
        <v>7694</v>
      </c>
      <c r="K1289">
        <v>1</v>
      </c>
      <c r="L1289">
        <v>213</v>
      </c>
      <c r="M1289" t="s">
        <v>7695</v>
      </c>
      <c r="N1289" t="s">
        <v>7696</v>
      </c>
      <c r="O1289" t="s">
        <v>7697</v>
      </c>
      <c r="P1289" t="s">
        <v>7698</v>
      </c>
      <c r="Q1289" t="s">
        <v>7775</v>
      </c>
      <c r="R1289">
        <v>706</v>
      </c>
      <c r="S1289" t="s">
        <v>9921</v>
      </c>
      <c r="T1289" t="s">
        <v>7769</v>
      </c>
      <c r="U1289">
        <v>1</v>
      </c>
      <c r="V1289">
        <v>9</v>
      </c>
      <c r="W1289" t="s">
        <v>7702</v>
      </c>
      <c r="X1289" t="s">
        <v>1793</v>
      </c>
      <c r="Y1289" t="s">
        <v>7703</v>
      </c>
      <c r="Z1289" t="s">
        <v>10037</v>
      </c>
      <c r="AA1289" t="s">
        <v>7705</v>
      </c>
      <c r="AB1289" t="s">
        <v>10038</v>
      </c>
    </row>
    <row r="1290" spans="1:28">
      <c r="A1290" s="241">
        <v>45968</v>
      </c>
      <c r="B1290" t="s">
        <v>10039</v>
      </c>
      <c r="C1290" t="s">
        <v>7856</v>
      </c>
      <c r="D1290" t="s">
        <v>7857</v>
      </c>
      <c r="E1290" t="s">
        <v>7858</v>
      </c>
      <c r="F1290">
        <v>2</v>
      </c>
      <c r="G1290">
        <v>4247.1000000000004</v>
      </c>
      <c r="H1290">
        <v>0</v>
      </c>
      <c r="I1290" s="165">
        <v>8494.2000000000007</v>
      </c>
      <c r="J1290" t="s">
        <v>7743</v>
      </c>
      <c r="K1290">
        <v>1</v>
      </c>
      <c r="L1290">
        <v>126</v>
      </c>
      <c r="M1290" t="s">
        <v>7744</v>
      </c>
      <c r="N1290" t="s">
        <v>7745</v>
      </c>
      <c r="O1290" t="s">
        <v>7697</v>
      </c>
      <c r="P1290" t="s">
        <v>7698</v>
      </c>
      <c r="Q1290" t="s">
        <v>7746</v>
      </c>
      <c r="R1290">
        <v>938</v>
      </c>
      <c r="S1290" t="s">
        <v>9921</v>
      </c>
      <c r="T1290" t="s">
        <v>7701</v>
      </c>
      <c r="U1290">
        <v>1</v>
      </c>
      <c r="V1290">
        <v>2</v>
      </c>
      <c r="W1290" t="s">
        <v>7702</v>
      </c>
      <c r="X1290" t="s">
        <v>1430</v>
      </c>
      <c r="Y1290" t="s">
        <v>7703</v>
      </c>
      <c r="Z1290" t="s">
        <v>10040</v>
      </c>
      <c r="AA1290" t="s">
        <v>7748</v>
      </c>
      <c r="AB1290" t="s">
        <v>10041</v>
      </c>
    </row>
    <row r="1291" spans="1:28">
      <c r="A1291" s="241">
        <v>45968</v>
      </c>
      <c r="B1291" t="s">
        <v>10042</v>
      </c>
      <c r="C1291" t="s">
        <v>7822</v>
      </c>
      <c r="D1291" t="s">
        <v>7823</v>
      </c>
      <c r="E1291" t="s">
        <v>7824</v>
      </c>
      <c r="F1291">
        <v>9</v>
      </c>
      <c r="G1291">
        <v>3025.21</v>
      </c>
      <c r="H1291">
        <v>0</v>
      </c>
      <c r="I1291" s="165">
        <v>27226.89</v>
      </c>
      <c r="J1291" t="s">
        <v>8166</v>
      </c>
      <c r="K1291">
        <v>1</v>
      </c>
      <c r="L1291">
        <v>126</v>
      </c>
      <c r="M1291" t="s">
        <v>7744</v>
      </c>
      <c r="N1291" t="s">
        <v>7745</v>
      </c>
      <c r="O1291" t="s">
        <v>7697</v>
      </c>
      <c r="P1291" t="s">
        <v>7698</v>
      </c>
      <c r="Q1291" t="s">
        <v>8224</v>
      </c>
      <c r="R1291">
        <v>923</v>
      </c>
      <c r="S1291" t="s">
        <v>9921</v>
      </c>
      <c r="T1291" t="s">
        <v>7715</v>
      </c>
      <c r="U1291">
        <v>1</v>
      </c>
      <c r="V1291">
        <v>9</v>
      </c>
      <c r="W1291" t="s">
        <v>7702</v>
      </c>
      <c r="X1291" t="s">
        <v>1403</v>
      </c>
      <c r="Y1291" t="s">
        <v>7703</v>
      </c>
      <c r="Z1291" t="s">
        <v>10043</v>
      </c>
      <c r="AA1291" t="s">
        <v>8226</v>
      </c>
      <c r="AB1291" t="s">
        <v>1403</v>
      </c>
    </row>
    <row r="1292" spans="1:28">
      <c r="A1292" s="241">
        <v>45968</v>
      </c>
      <c r="B1292" t="s">
        <v>10042</v>
      </c>
      <c r="C1292" t="s">
        <v>7979</v>
      </c>
      <c r="D1292" t="s">
        <v>7980</v>
      </c>
      <c r="E1292" t="s">
        <v>7981</v>
      </c>
      <c r="F1292">
        <v>6</v>
      </c>
      <c r="G1292">
        <v>2647.06</v>
      </c>
      <c r="H1292">
        <v>0</v>
      </c>
      <c r="I1292" s="165">
        <v>15882.36</v>
      </c>
      <c r="J1292" t="s">
        <v>8166</v>
      </c>
      <c r="K1292">
        <v>1</v>
      </c>
      <c r="L1292">
        <v>126</v>
      </c>
      <c r="M1292" t="s">
        <v>7744</v>
      </c>
      <c r="N1292" t="s">
        <v>7745</v>
      </c>
      <c r="O1292" t="s">
        <v>7697</v>
      </c>
      <c r="P1292" t="s">
        <v>7698</v>
      </c>
      <c r="Q1292" t="s">
        <v>8224</v>
      </c>
      <c r="R1292">
        <v>923</v>
      </c>
      <c r="S1292" t="s">
        <v>9921</v>
      </c>
      <c r="T1292" t="s">
        <v>7715</v>
      </c>
      <c r="U1292">
        <v>1</v>
      </c>
      <c r="V1292">
        <v>6</v>
      </c>
      <c r="W1292" t="s">
        <v>7702</v>
      </c>
      <c r="X1292" t="s">
        <v>1403</v>
      </c>
      <c r="Y1292" t="s">
        <v>7703</v>
      </c>
      <c r="Z1292" t="s">
        <v>10043</v>
      </c>
      <c r="AA1292" t="s">
        <v>8226</v>
      </c>
      <c r="AB1292" t="s">
        <v>1403</v>
      </c>
    </row>
    <row r="1293" spans="1:28">
      <c r="A1293" s="241">
        <v>45968</v>
      </c>
      <c r="B1293" t="s">
        <v>10042</v>
      </c>
      <c r="C1293" t="s">
        <v>7839</v>
      </c>
      <c r="D1293" t="s">
        <v>7840</v>
      </c>
      <c r="E1293" t="s">
        <v>7841</v>
      </c>
      <c r="F1293">
        <v>6</v>
      </c>
      <c r="G1293">
        <v>2645.48</v>
      </c>
      <c r="H1293">
        <v>0</v>
      </c>
      <c r="I1293" s="165">
        <v>15872.88</v>
      </c>
      <c r="J1293" t="s">
        <v>8166</v>
      </c>
      <c r="K1293">
        <v>1</v>
      </c>
      <c r="L1293">
        <v>126</v>
      </c>
      <c r="M1293" t="s">
        <v>7744</v>
      </c>
      <c r="N1293" t="s">
        <v>7745</v>
      </c>
      <c r="O1293" t="s">
        <v>7697</v>
      </c>
      <c r="P1293" t="s">
        <v>7698</v>
      </c>
      <c r="Q1293" t="s">
        <v>8224</v>
      </c>
      <c r="R1293">
        <v>923</v>
      </c>
      <c r="S1293" t="s">
        <v>9921</v>
      </c>
      <c r="T1293" t="s">
        <v>7715</v>
      </c>
      <c r="U1293">
        <v>1</v>
      </c>
      <c r="V1293">
        <v>6</v>
      </c>
      <c r="W1293" t="s">
        <v>7702</v>
      </c>
      <c r="X1293" t="s">
        <v>1403</v>
      </c>
      <c r="Y1293" t="s">
        <v>7703</v>
      </c>
      <c r="Z1293" t="s">
        <v>10043</v>
      </c>
      <c r="AA1293" t="s">
        <v>8226</v>
      </c>
      <c r="AB1293" t="s">
        <v>1403</v>
      </c>
    </row>
    <row r="1294" spans="1:28">
      <c r="A1294" s="241">
        <v>45968</v>
      </c>
      <c r="B1294" t="s">
        <v>10042</v>
      </c>
      <c r="C1294" t="s">
        <v>7934</v>
      </c>
      <c r="D1294" t="s">
        <v>7935</v>
      </c>
      <c r="E1294" t="s">
        <v>7936</v>
      </c>
      <c r="F1294">
        <v>6</v>
      </c>
      <c r="G1294">
        <v>2475</v>
      </c>
      <c r="H1294">
        <v>0</v>
      </c>
      <c r="I1294" s="165">
        <v>14850</v>
      </c>
      <c r="J1294" t="s">
        <v>8166</v>
      </c>
      <c r="K1294">
        <v>1</v>
      </c>
      <c r="L1294">
        <v>126</v>
      </c>
      <c r="M1294" t="s">
        <v>7744</v>
      </c>
      <c r="N1294" t="s">
        <v>7745</v>
      </c>
      <c r="O1294" t="s">
        <v>7697</v>
      </c>
      <c r="P1294" t="s">
        <v>7698</v>
      </c>
      <c r="Q1294" t="s">
        <v>8224</v>
      </c>
      <c r="R1294">
        <v>923</v>
      </c>
      <c r="S1294" t="s">
        <v>9921</v>
      </c>
      <c r="T1294" t="s">
        <v>7715</v>
      </c>
      <c r="U1294">
        <v>1</v>
      </c>
      <c r="V1294">
        <v>6</v>
      </c>
      <c r="W1294" t="s">
        <v>7702</v>
      </c>
      <c r="X1294" t="s">
        <v>1403</v>
      </c>
      <c r="Y1294" t="s">
        <v>7703</v>
      </c>
      <c r="Z1294" t="s">
        <v>10043</v>
      </c>
      <c r="AA1294" t="s">
        <v>8226</v>
      </c>
      <c r="AB1294" t="s">
        <v>1403</v>
      </c>
    </row>
    <row r="1295" spans="1:28">
      <c r="A1295" s="241">
        <v>45968</v>
      </c>
      <c r="B1295" t="s">
        <v>10042</v>
      </c>
      <c r="C1295" t="s">
        <v>8032</v>
      </c>
      <c r="D1295" t="s">
        <v>8033</v>
      </c>
      <c r="E1295" t="s">
        <v>8034</v>
      </c>
      <c r="F1295">
        <v>6</v>
      </c>
      <c r="G1295">
        <v>1092.44</v>
      </c>
      <c r="H1295">
        <v>0</v>
      </c>
      <c r="I1295" s="165">
        <v>6554.64</v>
      </c>
      <c r="J1295" t="s">
        <v>8166</v>
      </c>
      <c r="K1295">
        <v>1</v>
      </c>
      <c r="L1295">
        <v>126</v>
      </c>
      <c r="M1295" t="s">
        <v>7744</v>
      </c>
      <c r="N1295" t="s">
        <v>7745</v>
      </c>
      <c r="O1295" t="s">
        <v>7697</v>
      </c>
      <c r="P1295" t="s">
        <v>7698</v>
      </c>
      <c r="Q1295" t="s">
        <v>8224</v>
      </c>
      <c r="R1295">
        <v>923</v>
      </c>
      <c r="S1295" t="s">
        <v>9921</v>
      </c>
      <c r="T1295" t="s">
        <v>7701</v>
      </c>
      <c r="U1295">
        <v>1</v>
      </c>
      <c r="V1295">
        <v>6</v>
      </c>
      <c r="W1295" t="s">
        <v>7702</v>
      </c>
      <c r="X1295" t="s">
        <v>1403</v>
      </c>
      <c r="Y1295" t="s">
        <v>7703</v>
      </c>
      <c r="Z1295" t="s">
        <v>10043</v>
      </c>
      <c r="AA1295" t="s">
        <v>8226</v>
      </c>
      <c r="AB1295" t="s">
        <v>1403</v>
      </c>
    </row>
    <row r="1296" spans="1:28">
      <c r="A1296" s="241">
        <v>45968</v>
      </c>
      <c r="B1296" t="s">
        <v>10044</v>
      </c>
      <c r="C1296" t="s">
        <v>7927</v>
      </c>
      <c r="D1296" t="s">
        <v>7928</v>
      </c>
      <c r="E1296" t="s">
        <v>7929</v>
      </c>
      <c r="F1296">
        <v>12</v>
      </c>
      <c r="G1296">
        <v>1344.54</v>
      </c>
      <c r="H1296">
        <v>0</v>
      </c>
      <c r="I1296" s="165">
        <v>16134.48</v>
      </c>
      <c r="J1296" t="s">
        <v>7794</v>
      </c>
      <c r="K1296">
        <v>1</v>
      </c>
      <c r="L1296">
        <v>125</v>
      </c>
      <c r="M1296" t="s">
        <v>7724</v>
      </c>
      <c r="N1296" t="s">
        <v>7713</v>
      </c>
      <c r="O1296" t="s">
        <v>7697</v>
      </c>
      <c r="P1296" t="s">
        <v>7698</v>
      </c>
      <c r="Q1296" t="s">
        <v>7795</v>
      </c>
      <c r="R1296">
        <v>102</v>
      </c>
      <c r="S1296" t="s">
        <v>9921</v>
      </c>
      <c r="T1296" t="s">
        <v>7701</v>
      </c>
      <c r="U1296">
        <v>1</v>
      </c>
      <c r="V1296">
        <v>12</v>
      </c>
      <c r="W1296" t="s">
        <v>7702</v>
      </c>
      <c r="X1296" t="s">
        <v>1884</v>
      </c>
      <c r="Y1296" t="s">
        <v>7703</v>
      </c>
      <c r="Z1296" t="s">
        <v>10045</v>
      </c>
      <c r="AA1296" t="s">
        <v>7797</v>
      </c>
      <c r="AB1296" t="s">
        <v>10046</v>
      </c>
    </row>
    <row r="1297" spans="1:28">
      <c r="A1297" s="241">
        <v>45968</v>
      </c>
      <c r="B1297" t="s">
        <v>10044</v>
      </c>
      <c r="C1297" t="s">
        <v>7754</v>
      </c>
      <c r="D1297" t="s">
        <v>7755</v>
      </c>
      <c r="E1297" t="s">
        <v>7756</v>
      </c>
      <c r="F1297">
        <v>12</v>
      </c>
      <c r="G1297">
        <v>1444</v>
      </c>
      <c r="H1297">
        <v>0</v>
      </c>
      <c r="I1297" s="165">
        <v>17328</v>
      </c>
      <c r="J1297" t="s">
        <v>7794</v>
      </c>
      <c r="K1297">
        <v>1</v>
      </c>
      <c r="L1297">
        <v>125</v>
      </c>
      <c r="M1297" t="s">
        <v>7724</v>
      </c>
      <c r="N1297" t="s">
        <v>7713</v>
      </c>
      <c r="O1297" t="s">
        <v>7697</v>
      </c>
      <c r="P1297" t="s">
        <v>7698</v>
      </c>
      <c r="Q1297" t="s">
        <v>7795</v>
      </c>
      <c r="R1297">
        <v>102</v>
      </c>
      <c r="S1297" t="s">
        <v>9921</v>
      </c>
      <c r="T1297" t="s">
        <v>7701</v>
      </c>
      <c r="U1297">
        <v>1</v>
      </c>
      <c r="V1297">
        <v>12</v>
      </c>
      <c r="W1297" t="s">
        <v>7702</v>
      </c>
      <c r="X1297" t="s">
        <v>1884</v>
      </c>
      <c r="Y1297" t="s">
        <v>7703</v>
      </c>
      <c r="Z1297" t="s">
        <v>10045</v>
      </c>
      <c r="AA1297" t="s">
        <v>7797</v>
      </c>
      <c r="AB1297" t="s">
        <v>10046</v>
      </c>
    </row>
    <row r="1298" spans="1:28">
      <c r="A1298" s="241">
        <v>45968</v>
      </c>
      <c r="B1298" t="s">
        <v>10047</v>
      </c>
      <c r="C1298" t="s">
        <v>7730</v>
      </c>
      <c r="D1298" t="s">
        <v>7731</v>
      </c>
      <c r="E1298" t="s">
        <v>7732</v>
      </c>
      <c r="F1298">
        <v>1</v>
      </c>
      <c r="G1298">
        <v>8991.6</v>
      </c>
      <c r="H1298">
        <v>449.58</v>
      </c>
      <c r="I1298" s="165">
        <v>8542.02</v>
      </c>
      <c r="J1298" t="s">
        <v>8182</v>
      </c>
      <c r="K1298">
        <v>1</v>
      </c>
      <c r="L1298">
        <v>126</v>
      </c>
      <c r="M1298" t="s">
        <v>7744</v>
      </c>
      <c r="N1298" t="s">
        <v>7745</v>
      </c>
      <c r="O1298" t="s">
        <v>7697</v>
      </c>
      <c r="P1298" t="s">
        <v>7698</v>
      </c>
      <c r="Q1298" t="s">
        <v>8263</v>
      </c>
      <c r="R1298">
        <v>920</v>
      </c>
      <c r="S1298" t="s">
        <v>9921</v>
      </c>
      <c r="T1298" t="s">
        <v>7715</v>
      </c>
      <c r="U1298">
        <v>1</v>
      </c>
      <c r="V1298">
        <v>1</v>
      </c>
      <c r="W1298" t="s">
        <v>7702</v>
      </c>
      <c r="X1298" t="s">
        <v>1947</v>
      </c>
      <c r="Y1298" t="s">
        <v>7703</v>
      </c>
      <c r="Z1298" t="s">
        <v>10048</v>
      </c>
      <c r="AA1298" t="s">
        <v>8265</v>
      </c>
      <c r="AB1298" t="s">
        <v>10049</v>
      </c>
    </row>
    <row r="1299" spans="1:28">
      <c r="A1299" s="241">
        <v>45968</v>
      </c>
      <c r="B1299" t="s">
        <v>10050</v>
      </c>
      <c r="C1299" t="s">
        <v>7787</v>
      </c>
      <c r="D1299" t="s">
        <v>7788</v>
      </c>
      <c r="E1299" t="s">
        <v>7789</v>
      </c>
      <c r="F1299">
        <v>2</v>
      </c>
      <c r="G1299">
        <v>3025.21</v>
      </c>
      <c r="H1299">
        <v>0</v>
      </c>
      <c r="I1299" s="165">
        <v>6050.42</v>
      </c>
      <c r="J1299" t="s">
        <v>7694</v>
      </c>
      <c r="K1299">
        <v>1</v>
      </c>
      <c r="L1299">
        <v>213</v>
      </c>
      <c r="M1299" t="s">
        <v>7695</v>
      </c>
      <c r="N1299" t="s">
        <v>7696</v>
      </c>
      <c r="O1299" t="s">
        <v>7697</v>
      </c>
      <c r="P1299" t="s">
        <v>7698</v>
      </c>
      <c r="Q1299" t="s">
        <v>7775</v>
      </c>
      <c r="R1299">
        <v>706</v>
      </c>
      <c r="S1299" t="s">
        <v>9921</v>
      </c>
      <c r="T1299" t="s">
        <v>7715</v>
      </c>
      <c r="U1299">
        <v>1</v>
      </c>
      <c r="V1299">
        <v>2</v>
      </c>
      <c r="W1299" t="s">
        <v>7702</v>
      </c>
      <c r="X1299" t="s">
        <v>1752</v>
      </c>
      <c r="Y1299" t="s">
        <v>7703</v>
      </c>
      <c r="Z1299" t="s">
        <v>10051</v>
      </c>
      <c r="AA1299" t="s">
        <v>7705</v>
      </c>
      <c r="AB1299" t="s">
        <v>10052</v>
      </c>
    </row>
    <row r="1300" spans="1:28">
      <c r="A1300" s="241">
        <v>45968</v>
      </c>
      <c r="B1300" t="s">
        <v>10050</v>
      </c>
      <c r="C1300" t="s">
        <v>7784</v>
      </c>
      <c r="D1300" t="s">
        <v>7785</v>
      </c>
      <c r="E1300" t="s">
        <v>7786</v>
      </c>
      <c r="F1300">
        <v>2</v>
      </c>
      <c r="G1300">
        <v>3025.21</v>
      </c>
      <c r="H1300">
        <v>0</v>
      </c>
      <c r="I1300" s="165">
        <v>6050.42</v>
      </c>
      <c r="J1300" t="s">
        <v>7694</v>
      </c>
      <c r="K1300">
        <v>1</v>
      </c>
      <c r="L1300">
        <v>213</v>
      </c>
      <c r="M1300" t="s">
        <v>7695</v>
      </c>
      <c r="N1300" t="s">
        <v>7696</v>
      </c>
      <c r="O1300" t="s">
        <v>7697</v>
      </c>
      <c r="P1300" t="s">
        <v>7698</v>
      </c>
      <c r="Q1300" t="s">
        <v>7775</v>
      </c>
      <c r="R1300">
        <v>706</v>
      </c>
      <c r="S1300" t="s">
        <v>9921</v>
      </c>
      <c r="T1300" t="s">
        <v>7715</v>
      </c>
      <c r="U1300">
        <v>1</v>
      </c>
      <c r="V1300">
        <v>2</v>
      </c>
      <c r="W1300" t="s">
        <v>7702</v>
      </c>
      <c r="X1300" t="s">
        <v>1752</v>
      </c>
      <c r="Y1300" t="s">
        <v>7703</v>
      </c>
      <c r="Z1300" t="s">
        <v>10051</v>
      </c>
      <c r="AA1300" t="s">
        <v>7705</v>
      </c>
      <c r="AB1300" t="s">
        <v>10052</v>
      </c>
    </row>
    <row r="1301" spans="1:28">
      <c r="A1301" s="241">
        <v>45968</v>
      </c>
      <c r="B1301" t="s">
        <v>10050</v>
      </c>
      <c r="C1301" t="s">
        <v>7781</v>
      </c>
      <c r="D1301" t="s">
        <v>7782</v>
      </c>
      <c r="E1301" t="s">
        <v>7783</v>
      </c>
      <c r="F1301">
        <v>2</v>
      </c>
      <c r="G1301">
        <v>3025.21</v>
      </c>
      <c r="H1301">
        <v>0</v>
      </c>
      <c r="I1301" s="165">
        <v>6050.42</v>
      </c>
      <c r="J1301" t="s">
        <v>7694</v>
      </c>
      <c r="K1301">
        <v>1</v>
      </c>
      <c r="L1301">
        <v>213</v>
      </c>
      <c r="M1301" t="s">
        <v>7695</v>
      </c>
      <c r="N1301" t="s">
        <v>7696</v>
      </c>
      <c r="O1301" t="s">
        <v>7697</v>
      </c>
      <c r="P1301" t="s">
        <v>7698</v>
      </c>
      <c r="Q1301" t="s">
        <v>7775</v>
      </c>
      <c r="R1301">
        <v>706</v>
      </c>
      <c r="S1301" t="s">
        <v>9921</v>
      </c>
      <c r="T1301" t="s">
        <v>7715</v>
      </c>
      <c r="U1301">
        <v>1</v>
      </c>
      <c r="V1301">
        <v>2</v>
      </c>
      <c r="W1301" t="s">
        <v>7702</v>
      </c>
      <c r="X1301" t="s">
        <v>1752</v>
      </c>
      <c r="Y1301" t="s">
        <v>7703</v>
      </c>
      <c r="Z1301" t="s">
        <v>10051</v>
      </c>
      <c r="AA1301" t="s">
        <v>7705</v>
      </c>
      <c r="AB1301" t="s">
        <v>10052</v>
      </c>
    </row>
    <row r="1302" spans="1:28">
      <c r="A1302" s="241">
        <v>45968</v>
      </c>
      <c r="B1302" t="s">
        <v>10053</v>
      </c>
      <c r="C1302" t="s">
        <v>7883</v>
      </c>
      <c r="D1302" t="s">
        <v>7884</v>
      </c>
      <c r="E1302" t="s">
        <v>7885</v>
      </c>
      <c r="F1302">
        <v>12</v>
      </c>
      <c r="G1302">
        <v>3025.21</v>
      </c>
      <c r="H1302">
        <v>0</v>
      </c>
      <c r="I1302" s="165">
        <v>36302.519999999997</v>
      </c>
      <c r="J1302" t="s">
        <v>7794</v>
      </c>
      <c r="K1302">
        <v>1</v>
      </c>
      <c r="L1302">
        <v>125</v>
      </c>
      <c r="M1302" t="s">
        <v>7724</v>
      </c>
      <c r="N1302" t="s">
        <v>7713</v>
      </c>
      <c r="O1302" t="s">
        <v>7697</v>
      </c>
      <c r="P1302" t="s">
        <v>7698</v>
      </c>
      <c r="Q1302" t="s">
        <v>7795</v>
      </c>
      <c r="R1302">
        <v>102</v>
      </c>
      <c r="S1302" t="s">
        <v>9921</v>
      </c>
      <c r="T1302" t="s">
        <v>7715</v>
      </c>
      <c r="U1302">
        <v>1</v>
      </c>
      <c r="V1302">
        <v>12</v>
      </c>
      <c r="W1302" t="s">
        <v>7702</v>
      </c>
      <c r="X1302" t="s">
        <v>1991</v>
      </c>
      <c r="Y1302" t="s">
        <v>7703</v>
      </c>
      <c r="Z1302" t="s">
        <v>10054</v>
      </c>
      <c r="AA1302" t="s">
        <v>7797</v>
      </c>
      <c r="AB1302" t="s">
        <v>10055</v>
      </c>
    </row>
    <row r="1303" spans="1:28">
      <c r="A1303" s="241">
        <v>45968</v>
      </c>
      <c r="B1303" t="s">
        <v>10056</v>
      </c>
      <c r="C1303" t="s">
        <v>7839</v>
      </c>
      <c r="D1303" t="s">
        <v>7840</v>
      </c>
      <c r="E1303" t="s">
        <v>7841</v>
      </c>
      <c r="F1303">
        <v>1</v>
      </c>
      <c r="G1303">
        <v>2645.48</v>
      </c>
      <c r="H1303">
        <v>0</v>
      </c>
      <c r="I1303" s="165">
        <v>2645.48</v>
      </c>
      <c r="J1303" t="s">
        <v>7851</v>
      </c>
      <c r="K1303">
        <v>1</v>
      </c>
      <c r="L1303">
        <v>2</v>
      </c>
      <c r="M1303" t="s">
        <v>8054</v>
      </c>
      <c r="N1303" t="s">
        <v>7745</v>
      </c>
      <c r="O1303" t="s">
        <v>7697</v>
      </c>
      <c r="P1303" t="s">
        <v>7698</v>
      </c>
      <c r="Q1303" t="s">
        <v>8694</v>
      </c>
      <c r="R1303">
        <v>933</v>
      </c>
      <c r="S1303" t="s">
        <v>9921</v>
      </c>
      <c r="T1303" t="s">
        <v>7715</v>
      </c>
      <c r="U1303">
        <v>1</v>
      </c>
      <c r="V1303">
        <v>1</v>
      </c>
      <c r="W1303" t="s">
        <v>7702</v>
      </c>
      <c r="X1303" t="s">
        <v>10057</v>
      </c>
      <c r="Y1303" t="s">
        <v>7703</v>
      </c>
      <c r="Z1303" t="s">
        <v>10058</v>
      </c>
      <c r="AA1303" t="s">
        <v>8696</v>
      </c>
      <c r="AB1303" t="s">
        <v>10059</v>
      </c>
    </row>
    <row r="1304" spans="1:28">
      <c r="A1304" s="241">
        <v>45968</v>
      </c>
      <c r="B1304" t="s">
        <v>10060</v>
      </c>
      <c r="C1304" t="s">
        <v>7860</v>
      </c>
      <c r="D1304" t="s">
        <v>7861</v>
      </c>
      <c r="E1304" t="s">
        <v>7862</v>
      </c>
      <c r="F1304">
        <v>48</v>
      </c>
      <c r="G1304">
        <v>866.2</v>
      </c>
      <c r="H1304">
        <v>0</v>
      </c>
      <c r="I1304" s="165">
        <v>41577.599999999999</v>
      </c>
      <c r="J1304" t="s">
        <v>7743</v>
      </c>
      <c r="K1304">
        <v>1</v>
      </c>
      <c r="L1304">
        <v>126</v>
      </c>
      <c r="M1304" t="s">
        <v>7744</v>
      </c>
      <c r="N1304" t="s">
        <v>7745</v>
      </c>
      <c r="O1304" t="s">
        <v>7697</v>
      </c>
      <c r="P1304" t="s">
        <v>7698</v>
      </c>
      <c r="Q1304" t="s">
        <v>8006</v>
      </c>
      <c r="R1304">
        <v>946</v>
      </c>
      <c r="S1304" t="s">
        <v>9921</v>
      </c>
      <c r="T1304" t="s">
        <v>7701</v>
      </c>
      <c r="U1304">
        <v>1</v>
      </c>
      <c r="V1304">
        <v>48</v>
      </c>
      <c r="W1304" t="s">
        <v>7702</v>
      </c>
      <c r="X1304" t="s">
        <v>1497</v>
      </c>
      <c r="Y1304" t="s">
        <v>7703</v>
      </c>
      <c r="Z1304" t="s">
        <v>10061</v>
      </c>
      <c r="AA1304" t="s">
        <v>8008</v>
      </c>
      <c r="AB1304" t="s">
        <v>10062</v>
      </c>
    </row>
    <row r="1305" spans="1:28">
      <c r="A1305" s="241">
        <v>45968</v>
      </c>
      <c r="B1305" t="s">
        <v>10060</v>
      </c>
      <c r="C1305" t="s">
        <v>7979</v>
      </c>
      <c r="D1305" t="s">
        <v>7980</v>
      </c>
      <c r="E1305" t="s">
        <v>7981</v>
      </c>
      <c r="F1305">
        <v>1</v>
      </c>
      <c r="G1305">
        <v>2647.06</v>
      </c>
      <c r="H1305">
        <v>0</v>
      </c>
      <c r="I1305" s="165">
        <v>2647.06</v>
      </c>
      <c r="J1305" t="s">
        <v>7743</v>
      </c>
      <c r="K1305">
        <v>1</v>
      </c>
      <c r="L1305">
        <v>126</v>
      </c>
      <c r="M1305" t="s">
        <v>7744</v>
      </c>
      <c r="N1305" t="s">
        <v>7745</v>
      </c>
      <c r="O1305" t="s">
        <v>7697</v>
      </c>
      <c r="P1305" t="s">
        <v>7698</v>
      </c>
      <c r="Q1305" t="s">
        <v>8006</v>
      </c>
      <c r="R1305">
        <v>946</v>
      </c>
      <c r="S1305" t="s">
        <v>9921</v>
      </c>
      <c r="T1305" t="s">
        <v>7715</v>
      </c>
      <c r="U1305">
        <v>1</v>
      </c>
      <c r="V1305">
        <v>1</v>
      </c>
      <c r="W1305" t="s">
        <v>7702</v>
      </c>
      <c r="X1305" t="s">
        <v>1497</v>
      </c>
      <c r="Y1305" t="s">
        <v>7703</v>
      </c>
      <c r="Z1305" t="s">
        <v>10061</v>
      </c>
      <c r="AA1305" t="s">
        <v>8008</v>
      </c>
      <c r="AB1305" t="s">
        <v>10062</v>
      </c>
    </row>
    <row r="1306" spans="1:28">
      <c r="A1306" s="241">
        <v>45968</v>
      </c>
      <c r="B1306" t="s">
        <v>10063</v>
      </c>
      <c r="C1306" t="s">
        <v>8268</v>
      </c>
      <c r="D1306" t="s">
        <v>8269</v>
      </c>
      <c r="E1306" t="s">
        <v>8270</v>
      </c>
      <c r="F1306">
        <v>6</v>
      </c>
      <c r="G1306">
        <v>864</v>
      </c>
      <c r="H1306">
        <v>0</v>
      </c>
      <c r="I1306" s="165">
        <v>5184</v>
      </c>
      <c r="J1306" t="s">
        <v>8166</v>
      </c>
      <c r="K1306">
        <v>1</v>
      </c>
      <c r="L1306">
        <v>126</v>
      </c>
      <c r="M1306" t="s">
        <v>7744</v>
      </c>
      <c r="N1306" t="s">
        <v>7745</v>
      </c>
      <c r="O1306" t="s">
        <v>7697</v>
      </c>
      <c r="P1306" t="s">
        <v>7698</v>
      </c>
      <c r="Q1306" t="s">
        <v>8167</v>
      </c>
      <c r="R1306">
        <v>926</v>
      </c>
      <c r="S1306" t="s">
        <v>9921</v>
      </c>
      <c r="T1306" t="s">
        <v>7701</v>
      </c>
      <c r="U1306">
        <v>1</v>
      </c>
      <c r="V1306">
        <v>6</v>
      </c>
      <c r="W1306" t="s">
        <v>7702</v>
      </c>
      <c r="X1306" t="s">
        <v>1724</v>
      </c>
      <c r="Y1306" t="s">
        <v>7703</v>
      </c>
      <c r="Z1306" t="s">
        <v>10064</v>
      </c>
      <c r="AA1306" t="s">
        <v>8170</v>
      </c>
      <c r="AB1306" t="s">
        <v>10065</v>
      </c>
    </row>
    <row r="1307" spans="1:28">
      <c r="A1307" s="241">
        <v>45968</v>
      </c>
      <c r="B1307" t="s">
        <v>10063</v>
      </c>
      <c r="C1307" t="s">
        <v>7778</v>
      </c>
      <c r="D1307" t="s">
        <v>7779</v>
      </c>
      <c r="E1307" t="s">
        <v>7780</v>
      </c>
      <c r="F1307">
        <v>3</v>
      </c>
      <c r="G1307">
        <v>2668.75</v>
      </c>
      <c r="H1307">
        <v>0</v>
      </c>
      <c r="I1307" s="165">
        <v>8006.25</v>
      </c>
      <c r="J1307" t="s">
        <v>8166</v>
      </c>
      <c r="K1307">
        <v>1</v>
      </c>
      <c r="L1307">
        <v>126</v>
      </c>
      <c r="M1307" t="s">
        <v>7744</v>
      </c>
      <c r="N1307" t="s">
        <v>7745</v>
      </c>
      <c r="O1307" t="s">
        <v>7697</v>
      </c>
      <c r="P1307" t="s">
        <v>7698</v>
      </c>
      <c r="Q1307" t="s">
        <v>8167</v>
      </c>
      <c r="R1307">
        <v>926</v>
      </c>
      <c r="S1307" t="s">
        <v>9921</v>
      </c>
      <c r="T1307" t="s">
        <v>7701</v>
      </c>
      <c r="U1307">
        <v>1</v>
      </c>
      <c r="V1307">
        <v>3</v>
      </c>
      <c r="W1307" t="s">
        <v>7702</v>
      </c>
      <c r="X1307" t="s">
        <v>1724</v>
      </c>
      <c r="Y1307" t="s">
        <v>7703</v>
      </c>
      <c r="Z1307" t="s">
        <v>10064</v>
      </c>
      <c r="AA1307" t="s">
        <v>8170</v>
      </c>
      <c r="AB1307" t="s">
        <v>10065</v>
      </c>
    </row>
    <row r="1308" spans="1:28">
      <c r="A1308" s="241">
        <v>45968</v>
      </c>
      <c r="B1308" t="s">
        <v>10063</v>
      </c>
      <c r="C1308" t="s">
        <v>7875</v>
      </c>
      <c r="D1308" t="s">
        <v>7876</v>
      </c>
      <c r="E1308" t="s">
        <v>7877</v>
      </c>
      <c r="F1308">
        <v>3</v>
      </c>
      <c r="G1308">
        <v>1218.49</v>
      </c>
      <c r="H1308">
        <v>0</v>
      </c>
      <c r="I1308" s="165">
        <v>3655.47</v>
      </c>
      <c r="J1308" t="s">
        <v>8166</v>
      </c>
      <c r="K1308">
        <v>1</v>
      </c>
      <c r="L1308">
        <v>126</v>
      </c>
      <c r="M1308" t="s">
        <v>7744</v>
      </c>
      <c r="N1308" t="s">
        <v>7745</v>
      </c>
      <c r="O1308" t="s">
        <v>7697</v>
      </c>
      <c r="P1308" t="s">
        <v>7698</v>
      </c>
      <c r="Q1308" t="s">
        <v>8167</v>
      </c>
      <c r="R1308">
        <v>926</v>
      </c>
      <c r="S1308" t="s">
        <v>9921</v>
      </c>
      <c r="T1308" t="s">
        <v>7701</v>
      </c>
      <c r="U1308">
        <v>1</v>
      </c>
      <c r="V1308">
        <v>3</v>
      </c>
      <c r="W1308" t="s">
        <v>7702</v>
      </c>
      <c r="X1308" t="s">
        <v>1724</v>
      </c>
      <c r="Y1308" t="s">
        <v>7703</v>
      </c>
      <c r="Z1308" t="s">
        <v>10064</v>
      </c>
      <c r="AA1308" t="s">
        <v>8170</v>
      </c>
      <c r="AB1308" t="s">
        <v>10065</v>
      </c>
    </row>
    <row r="1309" spans="1:28">
      <c r="A1309" s="241">
        <v>45968</v>
      </c>
      <c r="B1309" t="s">
        <v>10063</v>
      </c>
      <c r="C1309" t="s">
        <v>7880</v>
      </c>
      <c r="D1309" t="s">
        <v>7881</v>
      </c>
      <c r="E1309" t="s">
        <v>7882</v>
      </c>
      <c r="F1309">
        <v>3</v>
      </c>
      <c r="G1309">
        <v>1543</v>
      </c>
      <c r="H1309">
        <v>0</v>
      </c>
      <c r="I1309" s="165">
        <v>4629</v>
      </c>
      <c r="J1309" t="s">
        <v>8166</v>
      </c>
      <c r="K1309">
        <v>1</v>
      </c>
      <c r="L1309">
        <v>126</v>
      </c>
      <c r="M1309" t="s">
        <v>7744</v>
      </c>
      <c r="N1309" t="s">
        <v>7745</v>
      </c>
      <c r="O1309" t="s">
        <v>7697</v>
      </c>
      <c r="P1309" t="s">
        <v>7698</v>
      </c>
      <c r="Q1309" t="s">
        <v>8167</v>
      </c>
      <c r="R1309">
        <v>926</v>
      </c>
      <c r="S1309" t="s">
        <v>9921</v>
      </c>
      <c r="T1309" t="s">
        <v>7701</v>
      </c>
      <c r="U1309">
        <v>1</v>
      </c>
      <c r="V1309">
        <v>3</v>
      </c>
      <c r="W1309" t="s">
        <v>7702</v>
      </c>
      <c r="X1309" t="s">
        <v>1724</v>
      </c>
      <c r="Y1309" t="s">
        <v>7703</v>
      </c>
      <c r="Z1309" t="s">
        <v>10064</v>
      </c>
      <c r="AA1309" t="s">
        <v>8170</v>
      </c>
      <c r="AB1309" t="s">
        <v>10065</v>
      </c>
    </row>
    <row r="1310" spans="1:28">
      <c r="A1310" s="241">
        <v>45968</v>
      </c>
      <c r="B1310" t="s">
        <v>10066</v>
      </c>
      <c r="C1310" t="s">
        <v>8268</v>
      </c>
      <c r="D1310" t="s">
        <v>8269</v>
      </c>
      <c r="E1310" t="s">
        <v>8270</v>
      </c>
      <c r="F1310">
        <v>1</v>
      </c>
      <c r="G1310">
        <v>864</v>
      </c>
      <c r="H1310">
        <v>0</v>
      </c>
      <c r="I1310" s="165">
        <v>864</v>
      </c>
      <c r="J1310" t="s">
        <v>8166</v>
      </c>
      <c r="K1310">
        <v>1</v>
      </c>
      <c r="L1310">
        <v>126</v>
      </c>
      <c r="M1310" t="s">
        <v>7744</v>
      </c>
      <c r="N1310" t="s">
        <v>7745</v>
      </c>
      <c r="O1310" t="s">
        <v>7697</v>
      </c>
      <c r="P1310" t="s">
        <v>7698</v>
      </c>
      <c r="Q1310" t="s">
        <v>8167</v>
      </c>
      <c r="R1310">
        <v>926</v>
      </c>
      <c r="S1310" t="s">
        <v>9921</v>
      </c>
      <c r="T1310" t="s">
        <v>7701</v>
      </c>
      <c r="U1310">
        <v>1</v>
      </c>
      <c r="V1310">
        <v>1</v>
      </c>
      <c r="W1310" t="s">
        <v>7702</v>
      </c>
      <c r="X1310" t="s">
        <v>1736</v>
      </c>
      <c r="Y1310" t="s">
        <v>7703</v>
      </c>
      <c r="Z1310" t="s">
        <v>10067</v>
      </c>
      <c r="AA1310" t="s">
        <v>8170</v>
      </c>
      <c r="AB1310" t="s">
        <v>10068</v>
      </c>
    </row>
    <row r="1311" spans="1:28">
      <c r="A1311" s="241">
        <v>45968</v>
      </c>
      <c r="B1311" t="s">
        <v>10069</v>
      </c>
      <c r="C1311" t="s">
        <v>7720</v>
      </c>
      <c r="D1311" t="s">
        <v>7721</v>
      </c>
      <c r="E1311" t="s">
        <v>7722</v>
      </c>
      <c r="F1311">
        <v>1</v>
      </c>
      <c r="G1311">
        <v>11900</v>
      </c>
      <c r="H1311">
        <v>357</v>
      </c>
      <c r="I1311" s="165">
        <v>11543</v>
      </c>
      <c r="J1311" t="s">
        <v>8166</v>
      </c>
      <c r="K1311">
        <v>1</v>
      </c>
      <c r="L1311">
        <v>126</v>
      </c>
      <c r="M1311" t="s">
        <v>7744</v>
      </c>
      <c r="N1311" t="s">
        <v>7745</v>
      </c>
      <c r="O1311" t="s">
        <v>7697</v>
      </c>
      <c r="P1311" t="s">
        <v>7698</v>
      </c>
      <c r="Q1311" t="s">
        <v>8167</v>
      </c>
      <c r="R1311">
        <v>926</v>
      </c>
      <c r="S1311" t="s">
        <v>9921</v>
      </c>
      <c r="T1311" t="s">
        <v>7726</v>
      </c>
      <c r="U1311">
        <v>1</v>
      </c>
      <c r="V1311">
        <v>1</v>
      </c>
      <c r="W1311" t="s">
        <v>7702</v>
      </c>
      <c r="X1311" t="s">
        <v>1598</v>
      </c>
      <c r="Y1311" t="s">
        <v>7703</v>
      </c>
      <c r="Z1311" t="s">
        <v>10070</v>
      </c>
      <c r="AA1311" t="s">
        <v>8170</v>
      </c>
      <c r="AB1311" t="s">
        <v>10071</v>
      </c>
    </row>
    <row r="1312" spans="1:28">
      <c r="A1312" s="241">
        <v>45968</v>
      </c>
      <c r="B1312" t="s">
        <v>10072</v>
      </c>
      <c r="C1312" t="s">
        <v>8051</v>
      </c>
      <c r="D1312" t="s">
        <v>8052</v>
      </c>
      <c r="E1312" t="s">
        <v>8053</v>
      </c>
      <c r="F1312">
        <v>2</v>
      </c>
      <c r="G1312">
        <v>5940</v>
      </c>
      <c r="H1312">
        <v>0</v>
      </c>
      <c r="I1312" s="165">
        <v>11880</v>
      </c>
      <c r="J1312" t="s">
        <v>8166</v>
      </c>
      <c r="K1312">
        <v>1</v>
      </c>
      <c r="L1312">
        <v>126</v>
      </c>
      <c r="M1312" t="s">
        <v>7744</v>
      </c>
      <c r="N1312" t="s">
        <v>7745</v>
      </c>
      <c r="O1312" t="s">
        <v>7697</v>
      </c>
      <c r="P1312" t="s">
        <v>7698</v>
      </c>
      <c r="Q1312" t="s">
        <v>8167</v>
      </c>
      <c r="R1312">
        <v>926</v>
      </c>
      <c r="S1312" t="s">
        <v>9921</v>
      </c>
      <c r="T1312" t="s">
        <v>7701</v>
      </c>
      <c r="U1312">
        <v>1</v>
      </c>
      <c r="V1312">
        <v>2</v>
      </c>
      <c r="W1312" t="s">
        <v>7702</v>
      </c>
      <c r="X1312" t="s">
        <v>1610</v>
      </c>
      <c r="Y1312" t="s">
        <v>7703</v>
      </c>
      <c r="Z1312" t="s">
        <v>10073</v>
      </c>
      <c r="AA1312" t="s">
        <v>8170</v>
      </c>
      <c r="AB1312" t="s">
        <v>10074</v>
      </c>
    </row>
    <row r="1313" spans="1:28">
      <c r="A1313" s="241">
        <v>45968</v>
      </c>
      <c r="B1313" t="s">
        <v>10072</v>
      </c>
      <c r="C1313" t="s">
        <v>7927</v>
      </c>
      <c r="D1313" t="s">
        <v>7928</v>
      </c>
      <c r="E1313" t="s">
        <v>7929</v>
      </c>
      <c r="F1313">
        <v>4</v>
      </c>
      <c r="G1313">
        <v>1344.54</v>
      </c>
      <c r="H1313">
        <v>0</v>
      </c>
      <c r="I1313" s="165">
        <v>5378.16</v>
      </c>
      <c r="J1313" t="s">
        <v>8166</v>
      </c>
      <c r="K1313">
        <v>1</v>
      </c>
      <c r="L1313">
        <v>126</v>
      </c>
      <c r="M1313" t="s">
        <v>7744</v>
      </c>
      <c r="N1313" t="s">
        <v>7745</v>
      </c>
      <c r="O1313" t="s">
        <v>7697</v>
      </c>
      <c r="P1313" t="s">
        <v>7698</v>
      </c>
      <c r="Q1313" t="s">
        <v>8167</v>
      </c>
      <c r="R1313">
        <v>926</v>
      </c>
      <c r="S1313" t="s">
        <v>9921</v>
      </c>
      <c r="T1313" t="s">
        <v>7701</v>
      </c>
      <c r="U1313">
        <v>1</v>
      </c>
      <c r="V1313">
        <v>4</v>
      </c>
      <c r="W1313" t="s">
        <v>7702</v>
      </c>
      <c r="X1313" t="s">
        <v>1610</v>
      </c>
      <c r="Y1313" t="s">
        <v>7703</v>
      </c>
      <c r="Z1313" t="s">
        <v>10073</v>
      </c>
      <c r="AA1313" t="s">
        <v>8170</v>
      </c>
      <c r="AB1313" t="s">
        <v>10074</v>
      </c>
    </row>
    <row r="1314" spans="1:28">
      <c r="A1314" s="241">
        <v>45968</v>
      </c>
      <c r="B1314" t="s">
        <v>10075</v>
      </c>
      <c r="C1314" t="s">
        <v>7791</v>
      </c>
      <c r="D1314" t="s">
        <v>7792</v>
      </c>
      <c r="E1314" t="s">
        <v>7793</v>
      </c>
      <c r="F1314">
        <v>6</v>
      </c>
      <c r="G1314">
        <v>870</v>
      </c>
      <c r="H1314">
        <v>0</v>
      </c>
      <c r="I1314" s="165">
        <v>5220</v>
      </c>
      <c r="J1314" t="s">
        <v>7809</v>
      </c>
      <c r="K1314">
        <v>1</v>
      </c>
      <c r="L1314">
        <v>125</v>
      </c>
      <c r="M1314" t="s">
        <v>7724</v>
      </c>
      <c r="N1314" t="s">
        <v>7713</v>
      </c>
      <c r="O1314" t="s">
        <v>7697</v>
      </c>
      <c r="P1314" t="s">
        <v>7698</v>
      </c>
      <c r="Q1314" t="s">
        <v>8616</v>
      </c>
      <c r="R1314">
        <v>111</v>
      </c>
      <c r="S1314" t="s">
        <v>9921</v>
      </c>
      <c r="T1314" t="s">
        <v>7701</v>
      </c>
      <c r="U1314">
        <v>1</v>
      </c>
      <c r="V1314">
        <v>6</v>
      </c>
      <c r="W1314" t="s">
        <v>7702</v>
      </c>
      <c r="X1314" t="s">
        <v>1923</v>
      </c>
      <c r="Y1314" t="s">
        <v>7703</v>
      </c>
      <c r="Z1314" t="s">
        <v>10076</v>
      </c>
      <c r="AA1314" t="s">
        <v>8618</v>
      </c>
      <c r="AB1314" t="s">
        <v>10077</v>
      </c>
    </row>
    <row r="1315" spans="1:28">
      <c r="A1315" s="241">
        <v>45968</v>
      </c>
      <c r="B1315" t="s">
        <v>10075</v>
      </c>
      <c r="C1315" t="s">
        <v>8675</v>
      </c>
      <c r="D1315" t="s">
        <v>8676</v>
      </c>
      <c r="E1315" t="s">
        <v>8677</v>
      </c>
      <c r="F1315">
        <v>2</v>
      </c>
      <c r="G1315">
        <v>6500</v>
      </c>
      <c r="H1315">
        <v>0</v>
      </c>
      <c r="I1315" s="165">
        <v>13000</v>
      </c>
      <c r="J1315" t="s">
        <v>7809</v>
      </c>
      <c r="K1315">
        <v>1</v>
      </c>
      <c r="L1315">
        <v>125</v>
      </c>
      <c r="M1315" t="s">
        <v>7724</v>
      </c>
      <c r="N1315" t="s">
        <v>7713</v>
      </c>
      <c r="O1315" t="s">
        <v>7697</v>
      </c>
      <c r="P1315" t="s">
        <v>7698</v>
      </c>
      <c r="Q1315" t="s">
        <v>8616</v>
      </c>
      <c r="R1315">
        <v>111</v>
      </c>
      <c r="S1315" t="s">
        <v>9921</v>
      </c>
      <c r="T1315" t="s">
        <v>7701</v>
      </c>
      <c r="U1315">
        <v>1</v>
      </c>
      <c r="V1315">
        <v>2</v>
      </c>
      <c r="W1315" t="s">
        <v>7702</v>
      </c>
      <c r="X1315" t="s">
        <v>1923</v>
      </c>
      <c r="Y1315" t="s">
        <v>7703</v>
      </c>
      <c r="Z1315" t="s">
        <v>10076</v>
      </c>
      <c r="AA1315" t="s">
        <v>8618</v>
      </c>
      <c r="AB1315" t="s">
        <v>10077</v>
      </c>
    </row>
    <row r="1316" spans="1:28">
      <c r="A1316" s="241">
        <v>45968</v>
      </c>
      <c r="B1316" t="s">
        <v>10075</v>
      </c>
      <c r="C1316" t="s">
        <v>7880</v>
      </c>
      <c r="D1316" t="s">
        <v>7881</v>
      </c>
      <c r="E1316" t="s">
        <v>7882</v>
      </c>
      <c r="F1316">
        <v>2</v>
      </c>
      <c r="G1316">
        <v>1543</v>
      </c>
      <c r="H1316">
        <v>0</v>
      </c>
      <c r="I1316" s="165">
        <v>3086</v>
      </c>
      <c r="J1316" t="s">
        <v>7809</v>
      </c>
      <c r="K1316">
        <v>1</v>
      </c>
      <c r="L1316">
        <v>125</v>
      </c>
      <c r="M1316" t="s">
        <v>7724</v>
      </c>
      <c r="N1316" t="s">
        <v>7713</v>
      </c>
      <c r="O1316" t="s">
        <v>7697</v>
      </c>
      <c r="P1316" t="s">
        <v>7698</v>
      </c>
      <c r="Q1316" t="s">
        <v>8616</v>
      </c>
      <c r="R1316">
        <v>111</v>
      </c>
      <c r="S1316" t="s">
        <v>9921</v>
      </c>
      <c r="T1316" t="s">
        <v>7701</v>
      </c>
      <c r="U1316">
        <v>1</v>
      </c>
      <c r="V1316">
        <v>2</v>
      </c>
      <c r="W1316" t="s">
        <v>7702</v>
      </c>
      <c r="X1316" t="s">
        <v>1923</v>
      </c>
      <c r="Y1316" t="s">
        <v>7703</v>
      </c>
      <c r="Z1316" t="s">
        <v>10076</v>
      </c>
      <c r="AA1316" t="s">
        <v>8618</v>
      </c>
      <c r="AB1316" t="s">
        <v>10077</v>
      </c>
    </row>
    <row r="1317" spans="1:28">
      <c r="A1317" s="241">
        <v>45968</v>
      </c>
      <c r="B1317" t="s">
        <v>10078</v>
      </c>
      <c r="C1317" t="s">
        <v>7720</v>
      </c>
      <c r="D1317" t="s">
        <v>7721</v>
      </c>
      <c r="E1317" t="s">
        <v>7722</v>
      </c>
      <c r="F1317">
        <v>2</v>
      </c>
      <c r="G1317">
        <v>11900</v>
      </c>
      <c r="H1317">
        <v>0</v>
      </c>
      <c r="I1317" s="165">
        <v>23800</v>
      </c>
      <c r="J1317" t="s">
        <v>7851</v>
      </c>
      <c r="K1317">
        <v>1</v>
      </c>
      <c r="L1317">
        <v>2</v>
      </c>
      <c r="M1317" t="s">
        <v>8054</v>
      </c>
      <c r="N1317" t="s">
        <v>7745</v>
      </c>
      <c r="O1317" t="s">
        <v>7697</v>
      </c>
      <c r="P1317" t="s">
        <v>7698</v>
      </c>
      <c r="Q1317" t="s">
        <v>8694</v>
      </c>
      <c r="R1317">
        <v>933</v>
      </c>
      <c r="S1317" t="s">
        <v>9921</v>
      </c>
      <c r="T1317" t="s">
        <v>7726</v>
      </c>
      <c r="U1317">
        <v>1</v>
      </c>
      <c r="V1317">
        <v>2</v>
      </c>
      <c r="W1317" t="s">
        <v>7702</v>
      </c>
      <c r="X1317" t="s">
        <v>10079</v>
      </c>
      <c r="Y1317" t="s">
        <v>7703</v>
      </c>
      <c r="Z1317" t="s">
        <v>10080</v>
      </c>
      <c r="AA1317" t="s">
        <v>8696</v>
      </c>
      <c r="AB1317" t="s">
        <v>10081</v>
      </c>
    </row>
    <row r="1318" spans="1:28">
      <c r="A1318" s="241">
        <v>45968</v>
      </c>
      <c r="B1318" t="s">
        <v>10082</v>
      </c>
      <c r="C1318" t="s">
        <v>7880</v>
      </c>
      <c r="D1318" t="s">
        <v>7881</v>
      </c>
      <c r="E1318" t="s">
        <v>7882</v>
      </c>
      <c r="F1318">
        <v>3</v>
      </c>
      <c r="G1318">
        <v>1543</v>
      </c>
      <c r="H1318">
        <v>0</v>
      </c>
      <c r="I1318" s="165">
        <v>4629</v>
      </c>
      <c r="J1318" t="s">
        <v>7743</v>
      </c>
      <c r="K1318">
        <v>1</v>
      </c>
      <c r="L1318">
        <v>2</v>
      </c>
      <c r="M1318" t="s">
        <v>8054</v>
      </c>
      <c r="N1318" t="s">
        <v>7745</v>
      </c>
      <c r="O1318" t="s">
        <v>7697</v>
      </c>
      <c r="P1318" t="s">
        <v>7698</v>
      </c>
      <c r="Q1318" t="s">
        <v>8055</v>
      </c>
      <c r="R1318">
        <v>945</v>
      </c>
      <c r="S1318" t="s">
        <v>9921</v>
      </c>
      <c r="T1318" t="s">
        <v>7701</v>
      </c>
      <c r="U1318">
        <v>1</v>
      </c>
      <c r="V1318">
        <v>3</v>
      </c>
      <c r="W1318" t="s">
        <v>7702</v>
      </c>
      <c r="X1318" t="s">
        <v>10083</v>
      </c>
      <c r="Y1318" t="s">
        <v>7703</v>
      </c>
      <c r="Z1318" t="s">
        <v>10084</v>
      </c>
      <c r="AA1318" t="s">
        <v>8058</v>
      </c>
      <c r="AB1318" t="s">
        <v>10085</v>
      </c>
    </row>
    <row r="1319" spans="1:28">
      <c r="A1319" s="241">
        <v>45968</v>
      </c>
      <c r="B1319" t="s">
        <v>10086</v>
      </c>
      <c r="C1319" t="s">
        <v>7899</v>
      </c>
      <c r="D1319" t="s">
        <v>7900</v>
      </c>
      <c r="E1319" t="s">
        <v>7901</v>
      </c>
      <c r="F1319">
        <v>6</v>
      </c>
      <c r="G1319">
        <v>3000</v>
      </c>
      <c r="H1319">
        <v>0</v>
      </c>
      <c r="I1319" s="165">
        <v>18000</v>
      </c>
      <c r="J1319" t="s">
        <v>7809</v>
      </c>
      <c r="K1319">
        <v>1</v>
      </c>
      <c r="L1319">
        <v>125</v>
      </c>
      <c r="M1319" t="s">
        <v>7724</v>
      </c>
      <c r="N1319" t="s">
        <v>7713</v>
      </c>
      <c r="O1319" t="s">
        <v>7697</v>
      </c>
      <c r="P1319" t="s">
        <v>7698</v>
      </c>
      <c r="Q1319" t="s">
        <v>8090</v>
      </c>
      <c r="R1319">
        <v>113</v>
      </c>
      <c r="S1319" t="s">
        <v>9921</v>
      </c>
      <c r="T1319" t="s">
        <v>7726</v>
      </c>
      <c r="U1319">
        <v>1</v>
      </c>
      <c r="V1319">
        <v>6</v>
      </c>
      <c r="W1319" t="s">
        <v>7702</v>
      </c>
      <c r="X1319" t="s">
        <v>10087</v>
      </c>
      <c r="Y1319" t="s">
        <v>7703</v>
      </c>
      <c r="Z1319" t="s">
        <v>10088</v>
      </c>
      <c r="AA1319" t="s">
        <v>8092</v>
      </c>
      <c r="AB1319" t="s">
        <v>10089</v>
      </c>
    </row>
    <row r="1320" spans="1:28">
      <c r="A1320" s="241">
        <v>45968</v>
      </c>
      <c r="B1320" t="s">
        <v>10086</v>
      </c>
      <c r="C1320" t="s">
        <v>7917</v>
      </c>
      <c r="D1320" t="s">
        <v>7918</v>
      </c>
      <c r="E1320" t="s">
        <v>7919</v>
      </c>
      <c r="F1320">
        <v>6</v>
      </c>
      <c r="G1320">
        <v>3000</v>
      </c>
      <c r="H1320">
        <v>0</v>
      </c>
      <c r="I1320" s="165">
        <v>18000</v>
      </c>
      <c r="J1320" t="s">
        <v>7809</v>
      </c>
      <c r="K1320">
        <v>1</v>
      </c>
      <c r="L1320">
        <v>125</v>
      </c>
      <c r="M1320" t="s">
        <v>7724</v>
      </c>
      <c r="N1320" t="s">
        <v>7713</v>
      </c>
      <c r="O1320" t="s">
        <v>7697</v>
      </c>
      <c r="P1320" t="s">
        <v>7698</v>
      </c>
      <c r="Q1320" t="s">
        <v>8090</v>
      </c>
      <c r="R1320">
        <v>113</v>
      </c>
      <c r="S1320" t="s">
        <v>9921</v>
      </c>
      <c r="T1320" t="s">
        <v>7726</v>
      </c>
      <c r="U1320">
        <v>1</v>
      </c>
      <c r="V1320">
        <v>6</v>
      </c>
      <c r="W1320" t="s">
        <v>7702</v>
      </c>
      <c r="X1320" t="s">
        <v>10087</v>
      </c>
      <c r="Y1320" t="s">
        <v>7703</v>
      </c>
      <c r="Z1320" t="s">
        <v>10088</v>
      </c>
      <c r="AA1320" t="s">
        <v>8092</v>
      </c>
      <c r="AB1320" t="s">
        <v>10089</v>
      </c>
    </row>
    <row r="1321" spans="1:28">
      <c r="A1321" s="241">
        <v>45968</v>
      </c>
      <c r="B1321" t="s">
        <v>10090</v>
      </c>
      <c r="C1321" t="s">
        <v>7691</v>
      </c>
      <c r="D1321" t="s">
        <v>7692</v>
      </c>
      <c r="E1321" t="s">
        <v>7693</v>
      </c>
      <c r="F1321">
        <v>2</v>
      </c>
      <c r="G1321">
        <v>4327.7299999999996</v>
      </c>
      <c r="H1321">
        <v>0</v>
      </c>
      <c r="I1321" s="165">
        <v>8655.4599999999991</v>
      </c>
      <c r="J1321" t="s">
        <v>8069</v>
      </c>
      <c r="K1321">
        <v>1</v>
      </c>
      <c r="L1321">
        <v>212</v>
      </c>
      <c r="M1321" t="s">
        <v>8070</v>
      </c>
      <c r="N1321" t="s">
        <v>7696</v>
      </c>
      <c r="O1321" t="s">
        <v>7697</v>
      </c>
      <c r="P1321" t="s">
        <v>7698</v>
      </c>
      <c r="Q1321" t="s">
        <v>8071</v>
      </c>
      <c r="R1321">
        <v>718</v>
      </c>
      <c r="S1321" t="s">
        <v>9921</v>
      </c>
      <c r="T1321" t="s">
        <v>7701</v>
      </c>
      <c r="U1321">
        <v>1</v>
      </c>
      <c r="V1321">
        <v>2</v>
      </c>
      <c r="W1321" t="s">
        <v>7702</v>
      </c>
      <c r="X1321" t="s">
        <v>1467</v>
      </c>
      <c r="Y1321" t="s">
        <v>7703</v>
      </c>
      <c r="Z1321" t="s">
        <v>10091</v>
      </c>
      <c r="AA1321" t="s">
        <v>8073</v>
      </c>
      <c r="AB1321" t="s">
        <v>10092</v>
      </c>
    </row>
    <row r="1322" spans="1:28">
      <c r="A1322" s="241">
        <v>45968</v>
      </c>
      <c r="B1322" t="s">
        <v>10093</v>
      </c>
      <c r="C1322" t="s">
        <v>7800</v>
      </c>
      <c r="D1322" t="s">
        <v>7801</v>
      </c>
      <c r="E1322" t="s">
        <v>7802</v>
      </c>
      <c r="F1322">
        <v>12</v>
      </c>
      <c r="G1322">
        <v>1092.44</v>
      </c>
      <c r="H1322">
        <v>0</v>
      </c>
      <c r="I1322" s="165">
        <v>13109.28</v>
      </c>
      <c r="J1322" t="s">
        <v>7723</v>
      </c>
      <c r="K1322">
        <v>1</v>
      </c>
      <c r="L1322">
        <v>125</v>
      </c>
      <c r="M1322" t="s">
        <v>7724</v>
      </c>
      <c r="N1322" t="s">
        <v>7713</v>
      </c>
      <c r="O1322" t="s">
        <v>7697</v>
      </c>
      <c r="P1322" t="s">
        <v>7698</v>
      </c>
      <c r="Q1322" t="s">
        <v>8106</v>
      </c>
      <c r="R1322">
        <v>103</v>
      </c>
      <c r="S1322" t="s">
        <v>9921</v>
      </c>
      <c r="T1322" t="s">
        <v>7701</v>
      </c>
      <c r="U1322">
        <v>1</v>
      </c>
      <c r="V1322">
        <v>12</v>
      </c>
      <c r="W1322" t="s">
        <v>7702</v>
      </c>
      <c r="X1322" t="s">
        <v>1420</v>
      </c>
      <c r="Y1322" t="s">
        <v>7703</v>
      </c>
      <c r="Z1322" t="s">
        <v>10094</v>
      </c>
      <c r="AA1322" t="s">
        <v>8108</v>
      </c>
      <c r="AB1322" t="s">
        <v>10095</v>
      </c>
    </row>
    <row r="1323" spans="1:28">
      <c r="A1323" s="241">
        <v>45968</v>
      </c>
      <c r="B1323" t="s">
        <v>10093</v>
      </c>
      <c r="C1323" t="s">
        <v>7791</v>
      </c>
      <c r="D1323" t="s">
        <v>7792</v>
      </c>
      <c r="E1323" t="s">
        <v>7793</v>
      </c>
      <c r="F1323">
        <v>6</v>
      </c>
      <c r="G1323">
        <v>870</v>
      </c>
      <c r="H1323">
        <v>0</v>
      </c>
      <c r="I1323" s="165">
        <v>5220</v>
      </c>
      <c r="J1323" t="s">
        <v>7723</v>
      </c>
      <c r="K1323">
        <v>1</v>
      </c>
      <c r="L1323">
        <v>125</v>
      </c>
      <c r="M1323" t="s">
        <v>7724</v>
      </c>
      <c r="N1323" t="s">
        <v>7713</v>
      </c>
      <c r="O1323" t="s">
        <v>7697</v>
      </c>
      <c r="P1323" t="s">
        <v>7698</v>
      </c>
      <c r="Q1323" t="s">
        <v>8106</v>
      </c>
      <c r="R1323">
        <v>103</v>
      </c>
      <c r="S1323" t="s">
        <v>9921</v>
      </c>
      <c r="T1323" t="s">
        <v>7701</v>
      </c>
      <c r="U1323">
        <v>1</v>
      </c>
      <c r="V1323">
        <v>6</v>
      </c>
      <c r="W1323" t="s">
        <v>7702</v>
      </c>
      <c r="X1323" t="s">
        <v>1420</v>
      </c>
      <c r="Y1323" t="s">
        <v>7703</v>
      </c>
      <c r="Z1323" t="s">
        <v>10094</v>
      </c>
      <c r="AA1323" t="s">
        <v>8108</v>
      </c>
      <c r="AB1323" t="s">
        <v>10095</v>
      </c>
    </row>
    <row r="1324" spans="1:28">
      <c r="A1324" s="241">
        <v>45968</v>
      </c>
      <c r="B1324" t="s">
        <v>10096</v>
      </c>
      <c r="C1324" t="s">
        <v>7800</v>
      </c>
      <c r="D1324" t="s">
        <v>7801</v>
      </c>
      <c r="E1324" t="s">
        <v>7802</v>
      </c>
      <c r="F1324">
        <v>12</v>
      </c>
      <c r="G1324">
        <v>1092.44</v>
      </c>
      <c r="H1324">
        <v>0</v>
      </c>
      <c r="I1324" s="165">
        <v>13109.28</v>
      </c>
      <c r="J1324" t="s">
        <v>7723</v>
      </c>
      <c r="K1324">
        <v>1</v>
      </c>
      <c r="L1324">
        <v>125</v>
      </c>
      <c r="M1324" t="s">
        <v>7724</v>
      </c>
      <c r="N1324" t="s">
        <v>7713</v>
      </c>
      <c r="O1324" t="s">
        <v>7697</v>
      </c>
      <c r="P1324" t="s">
        <v>7698</v>
      </c>
      <c r="Q1324" t="s">
        <v>8106</v>
      </c>
      <c r="R1324">
        <v>103</v>
      </c>
      <c r="S1324" t="s">
        <v>9921</v>
      </c>
      <c r="T1324" t="s">
        <v>7701</v>
      </c>
      <c r="U1324">
        <v>1</v>
      </c>
      <c r="V1324">
        <v>12</v>
      </c>
      <c r="W1324" t="s">
        <v>7702</v>
      </c>
      <c r="X1324" t="s">
        <v>1371</v>
      </c>
      <c r="Y1324" t="s">
        <v>7703</v>
      </c>
      <c r="Z1324" t="s">
        <v>10097</v>
      </c>
      <c r="AA1324" t="s">
        <v>8108</v>
      </c>
      <c r="AB1324" t="s">
        <v>10098</v>
      </c>
    </row>
    <row r="1325" spans="1:28">
      <c r="A1325" s="241">
        <v>45968</v>
      </c>
      <c r="B1325" t="s">
        <v>10099</v>
      </c>
      <c r="C1325" t="s">
        <v>7860</v>
      </c>
      <c r="D1325" t="s">
        <v>7861</v>
      </c>
      <c r="E1325" t="s">
        <v>7862</v>
      </c>
      <c r="F1325">
        <v>15</v>
      </c>
      <c r="G1325">
        <v>866.2</v>
      </c>
      <c r="H1325">
        <v>0</v>
      </c>
      <c r="I1325" s="165">
        <v>12993</v>
      </c>
      <c r="J1325" t="s">
        <v>7743</v>
      </c>
      <c r="K1325">
        <v>1</v>
      </c>
      <c r="L1325">
        <v>126</v>
      </c>
      <c r="M1325" t="s">
        <v>7744</v>
      </c>
      <c r="N1325" t="s">
        <v>7745</v>
      </c>
      <c r="O1325" t="s">
        <v>7697</v>
      </c>
      <c r="P1325" t="s">
        <v>7698</v>
      </c>
      <c r="Q1325" t="s">
        <v>8055</v>
      </c>
      <c r="R1325">
        <v>945</v>
      </c>
      <c r="S1325" t="s">
        <v>9921</v>
      </c>
      <c r="T1325" t="s">
        <v>7701</v>
      </c>
      <c r="U1325">
        <v>1</v>
      </c>
      <c r="V1325">
        <v>15</v>
      </c>
      <c r="W1325" t="s">
        <v>7702</v>
      </c>
      <c r="X1325" t="s">
        <v>1582</v>
      </c>
      <c r="Y1325" t="s">
        <v>7703</v>
      </c>
      <c r="Z1325" t="s">
        <v>10100</v>
      </c>
      <c r="AA1325" t="s">
        <v>8058</v>
      </c>
      <c r="AB1325" t="s">
        <v>10101</v>
      </c>
    </row>
    <row r="1326" spans="1:28">
      <c r="A1326" s="241">
        <v>45968</v>
      </c>
      <c r="B1326" t="s">
        <v>10099</v>
      </c>
      <c r="C1326" t="s">
        <v>7999</v>
      </c>
      <c r="D1326" t="s">
        <v>8000</v>
      </c>
      <c r="E1326" t="s">
        <v>8001</v>
      </c>
      <c r="F1326">
        <v>2</v>
      </c>
      <c r="G1326">
        <v>1640</v>
      </c>
      <c r="H1326">
        <v>0</v>
      </c>
      <c r="I1326" s="165">
        <v>3280</v>
      </c>
      <c r="J1326" t="s">
        <v>7743</v>
      </c>
      <c r="K1326">
        <v>1</v>
      </c>
      <c r="L1326">
        <v>126</v>
      </c>
      <c r="M1326" t="s">
        <v>7744</v>
      </c>
      <c r="N1326" t="s">
        <v>7745</v>
      </c>
      <c r="O1326" t="s">
        <v>7697</v>
      </c>
      <c r="P1326" t="s">
        <v>7698</v>
      </c>
      <c r="Q1326" t="s">
        <v>8055</v>
      </c>
      <c r="R1326">
        <v>945</v>
      </c>
      <c r="S1326" t="s">
        <v>9921</v>
      </c>
      <c r="T1326" t="s">
        <v>7701</v>
      </c>
      <c r="U1326">
        <v>1</v>
      </c>
      <c r="V1326">
        <v>2</v>
      </c>
      <c r="W1326" t="s">
        <v>7702</v>
      </c>
      <c r="X1326" t="s">
        <v>1582</v>
      </c>
      <c r="Y1326" t="s">
        <v>7703</v>
      </c>
      <c r="Z1326" t="s">
        <v>10100</v>
      </c>
      <c r="AA1326" t="s">
        <v>8058</v>
      </c>
      <c r="AB1326" t="s">
        <v>10101</v>
      </c>
    </row>
    <row r="1327" spans="1:28">
      <c r="A1327" s="241">
        <v>45968</v>
      </c>
      <c r="B1327" t="s">
        <v>10099</v>
      </c>
      <c r="C1327" t="s">
        <v>7883</v>
      </c>
      <c r="D1327" t="s">
        <v>7884</v>
      </c>
      <c r="E1327" t="s">
        <v>7885</v>
      </c>
      <c r="F1327">
        <v>1</v>
      </c>
      <c r="G1327">
        <v>3025.21</v>
      </c>
      <c r="H1327">
        <v>0</v>
      </c>
      <c r="I1327" s="165">
        <v>3025.21</v>
      </c>
      <c r="J1327" t="s">
        <v>7743</v>
      </c>
      <c r="K1327">
        <v>1</v>
      </c>
      <c r="L1327">
        <v>126</v>
      </c>
      <c r="M1327" t="s">
        <v>7744</v>
      </c>
      <c r="N1327" t="s">
        <v>7745</v>
      </c>
      <c r="O1327" t="s">
        <v>7697</v>
      </c>
      <c r="P1327" t="s">
        <v>7698</v>
      </c>
      <c r="Q1327" t="s">
        <v>8055</v>
      </c>
      <c r="R1327">
        <v>945</v>
      </c>
      <c r="S1327" t="s">
        <v>9921</v>
      </c>
      <c r="T1327" t="s">
        <v>7715</v>
      </c>
      <c r="U1327">
        <v>1</v>
      </c>
      <c r="V1327">
        <v>1</v>
      </c>
      <c r="W1327" t="s">
        <v>7702</v>
      </c>
      <c r="X1327" t="s">
        <v>1582</v>
      </c>
      <c r="Y1327" t="s">
        <v>7703</v>
      </c>
      <c r="Z1327" t="s">
        <v>10100</v>
      </c>
      <c r="AA1327" t="s">
        <v>8058</v>
      </c>
      <c r="AB1327" t="s">
        <v>10101</v>
      </c>
    </row>
    <row r="1328" spans="1:28">
      <c r="A1328" s="241">
        <v>45968</v>
      </c>
      <c r="B1328" t="s">
        <v>10102</v>
      </c>
      <c r="C1328" t="s">
        <v>8268</v>
      </c>
      <c r="D1328" t="s">
        <v>8269</v>
      </c>
      <c r="E1328" t="s">
        <v>8270</v>
      </c>
      <c r="F1328">
        <v>6</v>
      </c>
      <c r="G1328">
        <v>864</v>
      </c>
      <c r="H1328">
        <v>0</v>
      </c>
      <c r="I1328" s="165">
        <v>5184</v>
      </c>
      <c r="J1328" t="s">
        <v>7937</v>
      </c>
      <c r="K1328">
        <v>1</v>
      </c>
      <c r="L1328">
        <v>211</v>
      </c>
      <c r="M1328" t="s">
        <v>7938</v>
      </c>
      <c r="N1328" t="s">
        <v>7939</v>
      </c>
      <c r="O1328" t="s">
        <v>7697</v>
      </c>
      <c r="P1328" t="s">
        <v>7698</v>
      </c>
      <c r="Q1328" t="s">
        <v>8143</v>
      </c>
      <c r="R1328">
        <v>409</v>
      </c>
      <c r="S1328" t="s">
        <v>9921</v>
      </c>
      <c r="T1328" t="s">
        <v>7701</v>
      </c>
      <c r="U1328">
        <v>1</v>
      </c>
      <c r="V1328">
        <v>6</v>
      </c>
      <c r="W1328" t="s">
        <v>7702</v>
      </c>
      <c r="X1328" t="s">
        <v>1594</v>
      </c>
      <c r="Y1328" t="s">
        <v>7703</v>
      </c>
      <c r="Z1328" t="s">
        <v>10103</v>
      </c>
      <c r="AA1328" t="s">
        <v>8145</v>
      </c>
      <c r="AB1328" t="s">
        <v>10104</v>
      </c>
    </row>
    <row r="1329" spans="1:28">
      <c r="A1329" s="241">
        <v>45968</v>
      </c>
      <c r="B1329" t="s">
        <v>10105</v>
      </c>
      <c r="C1329" t="s">
        <v>7848</v>
      </c>
      <c r="D1329" t="s">
        <v>7849</v>
      </c>
      <c r="E1329" t="s">
        <v>7850</v>
      </c>
      <c r="F1329">
        <v>6</v>
      </c>
      <c r="G1329">
        <v>1260.5</v>
      </c>
      <c r="H1329">
        <v>0</v>
      </c>
      <c r="I1329" s="165">
        <v>7563</v>
      </c>
      <c r="J1329" t="s">
        <v>7851</v>
      </c>
      <c r="K1329">
        <v>1</v>
      </c>
      <c r="L1329">
        <v>126</v>
      </c>
      <c r="M1329" t="s">
        <v>7744</v>
      </c>
      <c r="N1329" t="s">
        <v>7745</v>
      </c>
      <c r="O1329" t="s">
        <v>7697</v>
      </c>
      <c r="P1329" t="s">
        <v>7698</v>
      </c>
      <c r="Q1329" t="s">
        <v>7852</v>
      </c>
      <c r="R1329">
        <v>932</v>
      </c>
      <c r="S1329" t="s">
        <v>9921</v>
      </c>
      <c r="T1329" t="s">
        <v>7701</v>
      </c>
      <c r="U1329">
        <v>1</v>
      </c>
      <c r="V1329">
        <v>6</v>
      </c>
      <c r="W1329" t="s">
        <v>7702</v>
      </c>
      <c r="X1329" t="s">
        <v>1624</v>
      </c>
      <c r="Y1329" t="s">
        <v>7703</v>
      </c>
      <c r="Z1329" t="s">
        <v>10106</v>
      </c>
      <c r="AA1329" t="s">
        <v>7854</v>
      </c>
      <c r="AB1329" t="s">
        <v>10107</v>
      </c>
    </row>
    <row r="1330" spans="1:28">
      <c r="A1330" s="241">
        <v>45968</v>
      </c>
      <c r="B1330" t="s">
        <v>10108</v>
      </c>
      <c r="C1330" t="s">
        <v>7787</v>
      </c>
      <c r="D1330" t="s">
        <v>7788</v>
      </c>
      <c r="E1330" t="s">
        <v>7789</v>
      </c>
      <c r="F1330">
        <v>4</v>
      </c>
      <c r="G1330">
        <v>3025.21</v>
      </c>
      <c r="H1330">
        <v>0</v>
      </c>
      <c r="I1330" s="165">
        <v>12100.84</v>
      </c>
      <c r="J1330" t="s">
        <v>7743</v>
      </c>
      <c r="K1330">
        <v>1</v>
      </c>
      <c r="L1330">
        <v>126</v>
      </c>
      <c r="M1330" t="s">
        <v>7744</v>
      </c>
      <c r="N1330" t="s">
        <v>7745</v>
      </c>
      <c r="O1330" t="s">
        <v>7697</v>
      </c>
      <c r="P1330" t="s">
        <v>7698</v>
      </c>
      <c r="Q1330" t="s">
        <v>8055</v>
      </c>
      <c r="R1330">
        <v>945</v>
      </c>
      <c r="S1330" t="s">
        <v>9921</v>
      </c>
      <c r="T1330" t="s">
        <v>7715</v>
      </c>
      <c r="U1330">
        <v>1</v>
      </c>
      <c r="V1330">
        <v>4</v>
      </c>
      <c r="W1330" t="s">
        <v>7702</v>
      </c>
      <c r="X1330" t="s">
        <v>1574</v>
      </c>
      <c r="Y1330" t="s">
        <v>7703</v>
      </c>
      <c r="Z1330" t="s">
        <v>10109</v>
      </c>
      <c r="AA1330" t="s">
        <v>8058</v>
      </c>
      <c r="AB1330" t="s">
        <v>10110</v>
      </c>
    </row>
    <row r="1331" spans="1:28">
      <c r="A1331" s="241">
        <v>45968</v>
      </c>
      <c r="B1331" t="s">
        <v>10108</v>
      </c>
      <c r="C1331" t="s">
        <v>8420</v>
      </c>
      <c r="D1331" t="s">
        <v>8421</v>
      </c>
      <c r="E1331" t="s">
        <v>8422</v>
      </c>
      <c r="F1331">
        <v>2</v>
      </c>
      <c r="G1331">
        <v>1440</v>
      </c>
      <c r="H1331">
        <v>0</v>
      </c>
      <c r="I1331" s="165">
        <v>2880</v>
      </c>
      <c r="J1331" t="s">
        <v>7743</v>
      </c>
      <c r="K1331">
        <v>1</v>
      </c>
      <c r="L1331">
        <v>126</v>
      </c>
      <c r="M1331" t="s">
        <v>7744</v>
      </c>
      <c r="N1331" t="s">
        <v>7745</v>
      </c>
      <c r="O1331" t="s">
        <v>7697</v>
      </c>
      <c r="P1331" t="s">
        <v>7698</v>
      </c>
      <c r="Q1331" t="s">
        <v>8055</v>
      </c>
      <c r="R1331">
        <v>945</v>
      </c>
      <c r="S1331" t="s">
        <v>9921</v>
      </c>
      <c r="T1331" t="s">
        <v>7715</v>
      </c>
      <c r="U1331">
        <v>1</v>
      </c>
      <c r="V1331">
        <v>2</v>
      </c>
      <c r="W1331" t="s">
        <v>7702</v>
      </c>
      <c r="X1331" t="s">
        <v>1574</v>
      </c>
      <c r="Y1331" t="s">
        <v>7703</v>
      </c>
      <c r="Z1331" t="s">
        <v>10109</v>
      </c>
      <c r="AA1331" t="s">
        <v>8058</v>
      </c>
      <c r="AB1331" t="s">
        <v>10110</v>
      </c>
    </row>
    <row r="1332" spans="1:28">
      <c r="A1332" s="241">
        <v>45968</v>
      </c>
      <c r="B1332" t="s">
        <v>10111</v>
      </c>
      <c r="C1332" t="s">
        <v>8079</v>
      </c>
      <c r="D1332" t="s">
        <v>8080</v>
      </c>
      <c r="E1332" t="s">
        <v>8081</v>
      </c>
      <c r="F1332">
        <v>3</v>
      </c>
      <c r="G1332">
        <v>3180</v>
      </c>
      <c r="H1332">
        <v>0</v>
      </c>
      <c r="I1332" s="165">
        <v>9540</v>
      </c>
      <c r="J1332" t="s">
        <v>7937</v>
      </c>
      <c r="K1332">
        <v>1</v>
      </c>
      <c r="L1332">
        <v>211</v>
      </c>
      <c r="M1332" t="s">
        <v>7938</v>
      </c>
      <c r="N1332" t="s">
        <v>7939</v>
      </c>
      <c r="O1332" t="s">
        <v>7697</v>
      </c>
      <c r="P1332" t="s">
        <v>7698</v>
      </c>
      <c r="Q1332" t="s">
        <v>8143</v>
      </c>
      <c r="R1332">
        <v>409</v>
      </c>
      <c r="S1332" t="s">
        <v>9921</v>
      </c>
      <c r="T1332" t="s">
        <v>7715</v>
      </c>
      <c r="U1332">
        <v>1</v>
      </c>
      <c r="V1332">
        <v>3</v>
      </c>
      <c r="W1332" t="s">
        <v>7702</v>
      </c>
      <c r="X1332" t="s">
        <v>1656</v>
      </c>
      <c r="Y1332" t="s">
        <v>7703</v>
      </c>
      <c r="Z1332" t="s">
        <v>10112</v>
      </c>
      <c r="AA1332" t="s">
        <v>8145</v>
      </c>
      <c r="AB1332" t="s">
        <v>10113</v>
      </c>
    </row>
    <row r="1333" spans="1:28">
      <c r="A1333" s="241">
        <v>45968</v>
      </c>
      <c r="B1333" t="s">
        <v>10114</v>
      </c>
      <c r="C1333" t="s">
        <v>7973</v>
      </c>
      <c r="D1333" t="s">
        <v>7974</v>
      </c>
      <c r="E1333" t="s">
        <v>7975</v>
      </c>
      <c r="F1333">
        <v>3</v>
      </c>
      <c r="G1333">
        <v>3400</v>
      </c>
      <c r="H1333">
        <v>0</v>
      </c>
      <c r="I1333" s="165">
        <v>10200</v>
      </c>
      <c r="J1333" t="s">
        <v>8271</v>
      </c>
      <c r="K1333">
        <v>1</v>
      </c>
      <c r="L1333">
        <v>126</v>
      </c>
      <c r="M1333" t="s">
        <v>7744</v>
      </c>
      <c r="N1333" t="s">
        <v>7745</v>
      </c>
      <c r="O1333" t="s">
        <v>7697</v>
      </c>
      <c r="P1333" t="s">
        <v>7698</v>
      </c>
      <c r="Q1333" t="s">
        <v>8726</v>
      </c>
      <c r="R1333">
        <v>937</v>
      </c>
      <c r="S1333" t="s">
        <v>9921</v>
      </c>
      <c r="T1333" t="s">
        <v>7715</v>
      </c>
      <c r="U1333">
        <v>1</v>
      </c>
      <c r="V1333">
        <v>3</v>
      </c>
      <c r="W1333" t="s">
        <v>7702</v>
      </c>
      <c r="X1333" t="s">
        <v>10115</v>
      </c>
      <c r="Y1333" t="s">
        <v>7703</v>
      </c>
      <c r="Z1333" t="s">
        <v>10116</v>
      </c>
      <c r="AA1333" t="s">
        <v>8728</v>
      </c>
      <c r="AB1333" t="s">
        <v>1744</v>
      </c>
    </row>
    <row r="1334" spans="1:28">
      <c r="A1334" s="241">
        <v>45968</v>
      </c>
      <c r="B1334" t="s">
        <v>10114</v>
      </c>
      <c r="C1334" t="s">
        <v>8160</v>
      </c>
      <c r="D1334" t="s">
        <v>8161</v>
      </c>
      <c r="E1334" t="s">
        <v>8162</v>
      </c>
      <c r="F1334">
        <v>3</v>
      </c>
      <c r="G1334">
        <v>2541.83</v>
      </c>
      <c r="H1334">
        <v>0</v>
      </c>
      <c r="I1334" s="165">
        <v>7625.49</v>
      </c>
      <c r="J1334" t="s">
        <v>8271</v>
      </c>
      <c r="K1334">
        <v>1</v>
      </c>
      <c r="L1334">
        <v>126</v>
      </c>
      <c r="M1334" t="s">
        <v>7744</v>
      </c>
      <c r="N1334" t="s">
        <v>7745</v>
      </c>
      <c r="O1334" t="s">
        <v>7697</v>
      </c>
      <c r="P1334" t="s">
        <v>7698</v>
      </c>
      <c r="Q1334" t="s">
        <v>8726</v>
      </c>
      <c r="R1334">
        <v>937</v>
      </c>
      <c r="S1334" t="s">
        <v>9921</v>
      </c>
      <c r="T1334" t="s">
        <v>7715</v>
      </c>
      <c r="U1334">
        <v>1</v>
      </c>
      <c r="V1334">
        <v>3</v>
      </c>
      <c r="W1334" t="s">
        <v>7702</v>
      </c>
      <c r="X1334" t="s">
        <v>10115</v>
      </c>
      <c r="Y1334" t="s">
        <v>7703</v>
      </c>
      <c r="Z1334" t="s">
        <v>10116</v>
      </c>
      <c r="AA1334" t="s">
        <v>8728</v>
      </c>
      <c r="AB1334" t="s">
        <v>1744</v>
      </c>
    </row>
    <row r="1335" spans="1:28">
      <c r="A1335" s="241">
        <v>45968</v>
      </c>
      <c r="B1335" t="s">
        <v>10117</v>
      </c>
      <c r="C1335" t="s">
        <v>7871</v>
      </c>
      <c r="D1335" t="s">
        <v>7872</v>
      </c>
      <c r="E1335" t="s">
        <v>7873</v>
      </c>
      <c r="F1335">
        <v>3</v>
      </c>
      <c r="G1335">
        <v>2227</v>
      </c>
      <c r="H1335">
        <v>0</v>
      </c>
      <c r="I1335" s="165">
        <v>6681</v>
      </c>
      <c r="J1335" t="s">
        <v>8852</v>
      </c>
      <c r="K1335">
        <v>1</v>
      </c>
      <c r="L1335">
        <v>6</v>
      </c>
      <c r="M1335" t="s">
        <v>8296</v>
      </c>
      <c r="N1335" t="s">
        <v>7939</v>
      </c>
      <c r="O1335" t="s">
        <v>7697</v>
      </c>
      <c r="P1335" t="s">
        <v>7698</v>
      </c>
      <c r="Q1335" t="s">
        <v>9032</v>
      </c>
      <c r="R1335">
        <v>405</v>
      </c>
      <c r="S1335" t="s">
        <v>9921</v>
      </c>
      <c r="T1335" t="s">
        <v>7769</v>
      </c>
      <c r="U1335">
        <v>1</v>
      </c>
      <c r="V1335">
        <v>3</v>
      </c>
      <c r="W1335" t="s">
        <v>7702</v>
      </c>
      <c r="X1335" t="s">
        <v>10118</v>
      </c>
      <c r="Y1335" t="s">
        <v>7703</v>
      </c>
      <c r="Z1335" t="s">
        <v>10119</v>
      </c>
      <c r="AA1335" t="s">
        <v>9034</v>
      </c>
      <c r="AB1335" t="s">
        <v>9184</v>
      </c>
    </row>
    <row r="1336" spans="1:28">
      <c r="A1336" s="241">
        <v>45968</v>
      </c>
      <c r="B1336" t="s">
        <v>10117</v>
      </c>
      <c r="C1336" t="s">
        <v>8411</v>
      </c>
      <c r="D1336" t="s">
        <v>8412</v>
      </c>
      <c r="E1336" t="s">
        <v>8413</v>
      </c>
      <c r="F1336">
        <v>3</v>
      </c>
      <c r="G1336">
        <v>2227</v>
      </c>
      <c r="H1336">
        <v>0</v>
      </c>
      <c r="I1336" s="165">
        <v>6681</v>
      </c>
      <c r="J1336" t="s">
        <v>8852</v>
      </c>
      <c r="K1336">
        <v>1</v>
      </c>
      <c r="L1336">
        <v>6</v>
      </c>
      <c r="M1336" t="s">
        <v>8296</v>
      </c>
      <c r="N1336" t="s">
        <v>7939</v>
      </c>
      <c r="O1336" t="s">
        <v>7697</v>
      </c>
      <c r="P1336" t="s">
        <v>7698</v>
      </c>
      <c r="Q1336" t="s">
        <v>9032</v>
      </c>
      <c r="R1336">
        <v>405</v>
      </c>
      <c r="S1336" t="s">
        <v>9921</v>
      </c>
      <c r="T1336" t="s">
        <v>7769</v>
      </c>
      <c r="U1336">
        <v>1</v>
      </c>
      <c r="V1336">
        <v>3</v>
      </c>
      <c r="W1336" t="s">
        <v>7702</v>
      </c>
      <c r="X1336" t="s">
        <v>10118</v>
      </c>
      <c r="Y1336" t="s">
        <v>7703</v>
      </c>
      <c r="Z1336" t="s">
        <v>10119</v>
      </c>
      <c r="AA1336" t="s">
        <v>9034</v>
      </c>
      <c r="AB1336" t="s">
        <v>9184</v>
      </c>
    </row>
    <row r="1337" spans="1:28">
      <c r="A1337" s="241">
        <v>45968</v>
      </c>
      <c r="B1337" t="s">
        <v>10117</v>
      </c>
      <c r="C1337" t="s">
        <v>8675</v>
      </c>
      <c r="D1337" t="s">
        <v>8676</v>
      </c>
      <c r="E1337" t="s">
        <v>8677</v>
      </c>
      <c r="F1337">
        <v>1</v>
      </c>
      <c r="G1337">
        <v>6500</v>
      </c>
      <c r="H1337">
        <v>0</v>
      </c>
      <c r="I1337" s="165">
        <v>6500</v>
      </c>
      <c r="J1337" t="s">
        <v>8852</v>
      </c>
      <c r="K1337">
        <v>1</v>
      </c>
      <c r="L1337">
        <v>6</v>
      </c>
      <c r="M1337" t="s">
        <v>8296</v>
      </c>
      <c r="N1337" t="s">
        <v>7939</v>
      </c>
      <c r="O1337" t="s">
        <v>7697</v>
      </c>
      <c r="P1337" t="s">
        <v>7698</v>
      </c>
      <c r="Q1337" t="s">
        <v>9032</v>
      </c>
      <c r="R1337">
        <v>405</v>
      </c>
      <c r="S1337" t="s">
        <v>9921</v>
      </c>
      <c r="T1337" t="s">
        <v>7701</v>
      </c>
      <c r="U1337">
        <v>1</v>
      </c>
      <c r="V1337">
        <v>1</v>
      </c>
      <c r="W1337" t="s">
        <v>7702</v>
      </c>
      <c r="X1337" t="s">
        <v>10118</v>
      </c>
      <c r="Y1337" t="s">
        <v>7703</v>
      </c>
      <c r="Z1337" t="s">
        <v>10119</v>
      </c>
      <c r="AA1337" t="s">
        <v>9034</v>
      </c>
      <c r="AB1337" t="s">
        <v>9184</v>
      </c>
    </row>
    <row r="1338" spans="1:28">
      <c r="A1338" s="241">
        <v>45968</v>
      </c>
      <c r="B1338" t="s">
        <v>10120</v>
      </c>
      <c r="C1338" t="s">
        <v>7832</v>
      </c>
      <c r="D1338" t="s">
        <v>7833</v>
      </c>
      <c r="E1338" t="s">
        <v>7834</v>
      </c>
      <c r="F1338">
        <v>1</v>
      </c>
      <c r="G1338">
        <v>12500</v>
      </c>
      <c r="H1338">
        <v>375</v>
      </c>
      <c r="I1338" s="165">
        <v>12125</v>
      </c>
      <c r="J1338" t="s">
        <v>8166</v>
      </c>
      <c r="K1338">
        <v>1</v>
      </c>
      <c r="L1338">
        <v>126</v>
      </c>
      <c r="M1338" t="s">
        <v>7744</v>
      </c>
      <c r="N1338" t="s">
        <v>7745</v>
      </c>
      <c r="O1338" t="s">
        <v>7697</v>
      </c>
      <c r="P1338" t="s">
        <v>7698</v>
      </c>
      <c r="Q1338" t="s">
        <v>8224</v>
      </c>
      <c r="R1338">
        <v>923</v>
      </c>
      <c r="S1338" t="s">
        <v>9921</v>
      </c>
      <c r="T1338" t="s">
        <v>7726</v>
      </c>
      <c r="U1338">
        <v>1</v>
      </c>
      <c r="V1338">
        <v>1</v>
      </c>
      <c r="W1338" t="s">
        <v>7702</v>
      </c>
      <c r="X1338" t="s">
        <v>1774</v>
      </c>
      <c r="Y1338" t="s">
        <v>7703</v>
      </c>
      <c r="Z1338" t="s">
        <v>10121</v>
      </c>
      <c r="AA1338" t="s">
        <v>8226</v>
      </c>
      <c r="AB1338" t="s">
        <v>10122</v>
      </c>
    </row>
    <row r="1339" spans="1:28">
      <c r="A1339" s="241">
        <v>45968</v>
      </c>
      <c r="B1339" t="s">
        <v>10120</v>
      </c>
      <c r="C1339" t="s">
        <v>7720</v>
      </c>
      <c r="D1339" t="s">
        <v>7721</v>
      </c>
      <c r="E1339" t="s">
        <v>7722</v>
      </c>
      <c r="F1339">
        <v>1</v>
      </c>
      <c r="G1339">
        <v>11900</v>
      </c>
      <c r="H1339">
        <v>357</v>
      </c>
      <c r="I1339" s="165">
        <v>11543</v>
      </c>
      <c r="J1339" t="s">
        <v>8166</v>
      </c>
      <c r="K1339">
        <v>1</v>
      </c>
      <c r="L1339">
        <v>126</v>
      </c>
      <c r="M1339" t="s">
        <v>7744</v>
      </c>
      <c r="N1339" t="s">
        <v>7745</v>
      </c>
      <c r="O1339" t="s">
        <v>7697</v>
      </c>
      <c r="P1339" t="s">
        <v>7698</v>
      </c>
      <c r="Q1339" t="s">
        <v>8224</v>
      </c>
      <c r="R1339">
        <v>923</v>
      </c>
      <c r="S1339" t="s">
        <v>9921</v>
      </c>
      <c r="T1339" t="s">
        <v>7726</v>
      </c>
      <c r="U1339">
        <v>1</v>
      </c>
      <c r="V1339">
        <v>1</v>
      </c>
      <c r="W1339" t="s">
        <v>7702</v>
      </c>
      <c r="X1339" t="s">
        <v>1774</v>
      </c>
      <c r="Y1339" t="s">
        <v>7703</v>
      </c>
      <c r="Z1339" t="s">
        <v>10121</v>
      </c>
      <c r="AA1339" t="s">
        <v>8226</v>
      </c>
      <c r="AB1339" t="s">
        <v>10122</v>
      </c>
    </row>
    <row r="1340" spans="1:28">
      <c r="A1340" s="241">
        <v>45968</v>
      </c>
      <c r="B1340" t="s">
        <v>10120</v>
      </c>
      <c r="C1340" t="s">
        <v>8032</v>
      </c>
      <c r="D1340" t="s">
        <v>8033</v>
      </c>
      <c r="E1340" t="s">
        <v>8034</v>
      </c>
      <c r="F1340">
        <v>6</v>
      </c>
      <c r="G1340">
        <v>1092.44</v>
      </c>
      <c r="H1340">
        <v>0</v>
      </c>
      <c r="I1340" s="165">
        <v>6554.64</v>
      </c>
      <c r="J1340" t="s">
        <v>8166</v>
      </c>
      <c r="K1340">
        <v>1</v>
      </c>
      <c r="L1340">
        <v>126</v>
      </c>
      <c r="M1340" t="s">
        <v>7744</v>
      </c>
      <c r="N1340" t="s">
        <v>7745</v>
      </c>
      <c r="O1340" t="s">
        <v>7697</v>
      </c>
      <c r="P1340" t="s">
        <v>7698</v>
      </c>
      <c r="Q1340" t="s">
        <v>8224</v>
      </c>
      <c r="R1340">
        <v>923</v>
      </c>
      <c r="S1340" t="s">
        <v>9921</v>
      </c>
      <c r="T1340" t="s">
        <v>7701</v>
      </c>
      <c r="U1340">
        <v>1</v>
      </c>
      <c r="V1340">
        <v>6</v>
      </c>
      <c r="W1340" t="s">
        <v>7702</v>
      </c>
      <c r="X1340" t="s">
        <v>1774</v>
      </c>
      <c r="Y1340" t="s">
        <v>7703</v>
      </c>
      <c r="Z1340" t="s">
        <v>10121</v>
      </c>
      <c r="AA1340" t="s">
        <v>8226</v>
      </c>
      <c r="AB1340" t="s">
        <v>10122</v>
      </c>
    </row>
    <row r="1341" spans="1:28">
      <c r="A1341" s="241">
        <v>45968</v>
      </c>
      <c r="B1341" t="s">
        <v>10123</v>
      </c>
      <c r="C1341" t="s">
        <v>7733</v>
      </c>
      <c r="D1341" t="s">
        <v>7734</v>
      </c>
      <c r="E1341" t="s">
        <v>7735</v>
      </c>
      <c r="F1341">
        <v>6</v>
      </c>
      <c r="G1341">
        <v>1344.54</v>
      </c>
      <c r="H1341">
        <v>0</v>
      </c>
      <c r="I1341" s="165">
        <v>8067.24</v>
      </c>
      <c r="J1341" t="s">
        <v>7794</v>
      </c>
      <c r="K1341">
        <v>1</v>
      </c>
      <c r="L1341">
        <v>125</v>
      </c>
      <c r="M1341" t="s">
        <v>7724</v>
      </c>
      <c r="N1341" t="s">
        <v>7713</v>
      </c>
      <c r="O1341" t="s">
        <v>7697</v>
      </c>
      <c r="P1341" t="s">
        <v>7698</v>
      </c>
      <c r="Q1341" t="s">
        <v>7795</v>
      </c>
      <c r="R1341">
        <v>102</v>
      </c>
      <c r="S1341" t="s">
        <v>9921</v>
      </c>
      <c r="T1341" t="s">
        <v>7701</v>
      </c>
      <c r="U1341">
        <v>1</v>
      </c>
      <c r="V1341">
        <v>6</v>
      </c>
      <c r="W1341" t="s">
        <v>7702</v>
      </c>
      <c r="X1341" t="s">
        <v>2009</v>
      </c>
      <c r="Y1341" t="s">
        <v>7703</v>
      </c>
      <c r="Z1341" t="s">
        <v>10124</v>
      </c>
      <c r="AA1341" t="s">
        <v>7797</v>
      </c>
      <c r="AB1341" t="s">
        <v>10125</v>
      </c>
    </row>
    <row r="1342" spans="1:28">
      <c r="A1342" s="241">
        <v>45968</v>
      </c>
      <c r="B1342" t="s">
        <v>10126</v>
      </c>
      <c r="C1342" t="s">
        <v>7914</v>
      </c>
      <c r="D1342" t="s">
        <v>7915</v>
      </c>
      <c r="E1342" t="s">
        <v>7916</v>
      </c>
      <c r="F1342">
        <v>6</v>
      </c>
      <c r="G1342">
        <v>2900.04</v>
      </c>
      <c r="H1342">
        <v>0</v>
      </c>
      <c r="I1342" s="165">
        <v>17400.240000000002</v>
      </c>
      <c r="J1342" t="s">
        <v>7743</v>
      </c>
      <c r="K1342">
        <v>1</v>
      </c>
      <c r="L1342">
        <v>126</v>
      </c>
      <c r="M1342" t="s">
        <v>7744</v>
      </c>
      <c r="N1342" t="s">
        <v>7745</v>
      </c>
      <c r="O1342" t="s">
        <v>7697</v>
      </c>
      <c r="P1342" t="s">
        <v>7698</v>
      </c>
      <c r="Q1342" t="s">
        <v>7746</v>
      </c>
      <c r="R1342">
        <v>938</v>
      </c>
      <c r="S1342" t="s">
        <v>9921</v>
      </c>
      <c r="T1342" t="s">
        <v>7726</v>
      </c>
      <c r="U1342">
        <v>1</v>
      </c>
      <c r="V1342">
        <v>6</v>
      </c>
      <c r="W1342" t="s">
        <v>7702</v>
      </c>
      <c r="X1342" t="s">
        <v>1170</v>
      </c>
      <c r="Y1342" t="s">
        <v>7703</v>
      </c>
      <c r="Z1342" t="s">
        <v>10127</v>
      </c>
      <c r="AA1342" t="s">
        <v>7748</v>
      </c>
      <c r="AB1342" t="s">
        <v>10128</v>
      </c>
    </row>
    <row r="1343" spans="1:28">
      <c r="A1343" s="241">
        <v>45968</v>
      </c>
      <c r="B1343" t="s">
        <v>10126</v>
      </c>
      <c r="C1343" t="s">
        <v>7720</v>
      </c>
      <c r="D1343" t="s">
        <v>7721</v>
      </c>
      <c r="E1343" t="s">
        <v>7722</v>
      </c>
      <c r="F1343">
        <v>1</v>
      </c>
      <c r="G1343">
        <v>11900</v>
      </c>
      <c r="H1343">
        <v>357</v>
      </c>
      <c r="I1343" s="165">
        <v>11543</v>
      </c>
      <c r="J1343" t="s">
        <v>7743</v>
      </c>
      <c r="K1343">
        <v>1</v>
      </c>
      <c r="L1343">
        <v>126</v>
      </c>
      <c r="M1343" t="s">
        <v>7744</v>
      </c>
      <c r="N1343" t="s">
        <v>7745</v>
      </c>
      <c r="O1343" t="s">
        <v>7697</v>
      </c>
      <c r="P1343" t="s">
        <v>7698</v>
      </c>
      <c r="Q1343" t="s">
        <v>7746</v>
      </c>
      <c r="R1343">
        <v>938</v>
      </c>
      <c r="S1343" t="s">
        <v>9921</v>
      </c>
      <c r="T1343" t="s">
        <v>7726</v>
      </c>
      <c r="U1343">
        <v>1</v>
      </c>
      <c r="V1343">
        <v>1</v>
      </c>
      <c r="W1343" t="s">
        <v>7702</v>
      </c>
      <c r="X1343" t="s">
        <v>1170</v>
      </c>
      <c r="Y1343" t="s">
        <v>7703</v>
      </c>
      <c r="Z1343" t="s">
        <v>10127</v>
      </c>
      <c r="AA1343" t="s">
        <v>7748</v>
      </c>
      <c r="AB1343" t="s">
        <v>10128</v>
      </c>
    </row>
    <row r="1344" spans="1:28">
      <c r="A1344" s="241">
        <v>45968</v>
      </c>
      <c r="B1344" t="s">
        <v>10126</v>
      </c>
      <c r="C1344" t="s">
        <v>8626</v>
      </c>
      <c r="D1344" t="s">
        <v>8627</v>
      </c>
      <c r="E1344" t="s">
        <v>8628</v>
      </c>
      <c r="F1344">
        <v>1</v>
      </c>
      <c r="G1344">
        <v>29400</v>
      </c>
      <c r="H1344">
        <v>0</v>
      </c>
      <c r="I1344" s="165">
        <v>29400</v>
      </c>
      <c r="J1344" t="s">
        <v>7743</v>
      </c>
      <c r="K1344">
        <v>1</v>
      </c>
      <c r="L1344">
        <v>126</v>
      </c>
      <c r="M1344" t="s">
        <v>7744</v>
      </c>
      <c r="N1344" t="s">
        <v>7745</v>
      </c>
      <c r="O1344" t="s">
        <v>7697</v>
      </c>
      <c r="P1344" t="s">
        <v>7698</v>
      </c>
      <c r="Q1344" t="s">
        <v>7746</v>
      </c>
      <c r="R1344">
        <v>938</v>
      </c>
      <c r="S1344" t="s">
        <v>9921</v>
      </c>
      <c r="T1344" t="s">
        <v>7726</v>
      </c>
      <c r="U1344">
        <v>1</v>
      </c>
      <c r="V1344">
        <v>1</v>
      </c>
      <c r="W1344" t="s">
        <v>7702</v>
      </c>
      <c r="X1344" t="s">
        <v>1170</v>
      </c>
      <c r="Y1344" t="s">
        <v>7703</v>
      </c>
      <c r="Z1344" t="s">
        <v>10127</v>
      </c>
      <c r="AA1344" t="s">
        <v>7748</v>
      </c>
      <c r="AB1344" t="s">
        <v>10128</v>
      </c>
    </row>
    <row r="1345" spans="1:28">
      <c r="A1345" s="241">
        <v>45968</v>
      </c>
      <c r="B1345" t="s">
        <v>10126</v>
      </c>
      <c r="C1345" t="s">
        <v>8097</v>
      </c>
      <c r="D1345" t="s">
        <v>8098</v>
      </c>
      <c r="E1345" t="s">
        <v>8099</v>
      </c>
      <c r="F1345">
        <v>12</v>
      </c>
      <c r="G1345">
        <v>2227</v>
      </c>
      <c r="H1345">
        <v>0</v>
      </c>
      <c r="I1345" s="165">
        <v>26724</v>
      </c>
      <c r="J1345" t="s">
        <v>7743</v>
      </c>
      <c r="K1345">
        <v>1</v>
      </c>
      <c r="L1345">
        <v>126</v>
      </c>
      <c r="M1345" t="s">
        <v>7744</v>
      </c>
      <c r="N1345" t="s">
        <v>7745</v>
      </c>
      <c r="O1345" t="s">
        <v>7697</v>
      </c>
      <c r="P1345" t="s">
        <v>7698</v>
      </c>
      <c r="Q1345" t="s">
        <v>7746</v>
      </c>
      <c r="R1345">
        <v>938</v>
      </c>
      <c r="S1345" t="s">
        <v>9921</v>
      </c>
      <c r="T1345" t="s">
        <v>7769</v>
      </c>
      <c r="U1345">
        <v>1</v>
      </c>
      <c r="V1345">
        <v>12</v>
      </c>
      <c r="W1345" t="s">
        <v>7702</v>
      </c>
      <c r="X1345" t="s">
        <v>1170</v>
      </c>
      <c r="Y1345" t="s">
        <v>7703</v>
      </c>
      <c r="Z1345" t="s">
        <v>10127</v>
      </c>
      <c r="AA1345" t="s">
        <v>7748</v>
      </c>
      <c r="AB1345" t="s">
        <v>10128</v>
      </c>
    </row>
    <row r="1346" spans="1:28">
      <c r="A1346" s="241">
        <v>45968</v>
      </c>
      <c r="B1346" t="s">
        <v>10126</v>
      </c>
      <c r="C1346" t="s">
        <v>8905</v>
      </c>
      <c r="D1346" t="s">
        <v>8906</v>
      </c>
      <c r="E1346" t="s">
        <v>8907</v>
      </c>
      <c r="F1346">
        <v>12</v>
      </c>
      <c r="G1346">
        <v>2227</v>
      </c>
      <c r="H1346">
        <v>0</v>
      </c>
      <c r="I1346" s="165">
        <v>26724</v>
      </c>
      <c r="J1346" t="s">
        <v>7743</v>
      </c>
      <c r="K1346">
        <v>1</v>
      </c>
      <c r="L1346">
        <v>126</v>
      </c>
      <c r="M1346" t="s">
        <v>7744</v>
      </c>
      <c r="N1346" t="s">
        <v>7745</v>
      </c>
      <c r="O1346" t="s">
        <v>7697</v>
      </c>
      <c r="P1346" t="s">
        <v>7698</v>
      </c>
      <c r="Q1346" t="s">
        <v>7746</v>
      </c>
      <c r="R1346">
        <v>938</v>
      </c>
      <c r="S1346" t="s">
        <v>9921</v>
      </c>
      <c r="T1346" t="s">
        <v>7769</v>
      </c>
      <c r="U1346">
        <v>1</v>
      </c>
      <c r="V1346">
        <v>12</v>
      </c>
      <c r="W1346" t="s">
        <v>7702</v>
      </c>
      <c r="X1346" t="s">
        <v>1170</v>
      </c>
      <c r="Y1346" t="s">
        <v>7703</v>
      </c>
      <c r="Z1346" t="s">
        <v>10127</v>
      </c>
      <c r="AA1346" t="s">
        <v>7748</v>
      </c>
      <c r="AB1346" t="s">
        <v>10128</v>
      </c>
    </row>
    <row r="1347" spans="1:28">
      <c r="A1347" s="241">
        <v>45968</v>
      </c>
      <c r="B1347" t="s">
        <v>10126</v>
      </c>
      <c r="C1347" t="s">
        <v>7763</v>
      </c>
      <c r="D1347" t="s">
        <v>7764</v>
      </c>
      <c r="E1347" t="s">
        <v>7765</v>
      </c>
      <c r="F1347">
        <v>1</v>
      </c>
      <c r="G1347">
        <v>9636</v>
      </c>
      <c r="H1347">
        <v>0</v>
      </c>
      <c r="I1347" s="165">
        <v>9636</v>
      </c>
      <c r="J1347" t="s">
        <v>7743</v>
      </c>
      <c r="K1347">
        <v>1</v>
      </c>
      <c r="L1347">
        <v>126</v>
      </c>
      <c r="M1347" t="s">
        <v>7744</v>
      </c>
      <c r="N1347" t="s">
        <v>7745</v>
      </c>
      <c r="O1347" t="s">
        <v>7697</v>
      </c>
      <c r="P1347" t="s">
        <v>7698</v>
      </c>
      <c r="Q1347" t="s">
        <v>7746</v>
      </c>
      <c r="R1347">
        <v>938</v>
      </c>
      <c r="S1347" t="s">
        <v>9921</v>
      </c>
      <c r="T1347" t="s">
        <v>7769</v>
      </c>
      <c r="U1347">
        <v>1</v>
      </c>
      <c r="V1347">
        <v>1</v>
      </c>
      <c r="W1347" t="s">
        <v>7702</v>
      </c>
      <c r="X1347" t="s">
        <v>1170</v>
      </c>
      <c r="Y1347" t="s">
        <v>7703</v>
      </c>
      <c r="Z1347" t="s">
        <v>10127</v>
      </c>
      <c r="AA1347" t="s">
        <v>7748</v>
      </c>
      <c r="AB1347" t="s">
        <v>10128</v>
      </c>
    </row>
    <row r="1348" spans="1:28">
      <c r="A1348" s="241">
        <v>45968</v>
      </c>
      <c r="B1348" t="s">
        <v>10129</v>
      </c>
      <c r="C1348" t="s">
        <v>8411</v>
      </c>
      <c r="D1348" t="s">
        <v>8412</v>
      </c>
      <c r="E1348" t="s">
        <v>8413</v>
      </c>
      <c r="F1348">
        <v>10</v>
      </c>
      <c r="G1348">
        <v>2227</v>
      </c>
      <c r="H1348">
        <v>0</v>
      </c>
      <c r="I1348" s="165">
        <v>22270</v>
      </c>
      <c r="J1348" t="s">
        <v>8271</v>
      </c>
      <c r="K1348">
        <v>1</v>
      </c>
      <c r="L1348">
        <v>126</v>
      </c>
      <c r="M1348" t="s">
        <v>7744</v>
      </c>
      <c r="N1348" t="s">
        <v>7745</v>
      </c>
      <c r="O1348" t="s">
        <v>7697</v>
      </c>
      <c r="P1348" t="s">
        <v>7698</v>
      </c>
      <c r="Q1348" t="s">
        <v>8726</v>
      </c>
      <c r="R1348">
        <v>937</v>
      </c>
      <c r="S1348" t="s">
        <v>9921</v>
      </c>
      <c r="T1348" t="s">
        <v>7769</v>
      </c>
      <c r="U1348">
        <v>1</v>
      </c>
      <c r="V1348">
        <v>10</v>
      </c>
      <c r="W1348" t="s">
        <v>7702</v>
      </c>
      <c r="X1348" t="s">
        <v>1566</v>
      </c>
      <c r="Y1348" t="s">
        <v>7703</v>
      </c>
      <c r="Z1348" t="s">
        <v>10130</v>
      </c>
      <c r="AA1348" t="s">
        <v>8728</v>
      </c>
      <c r="AB1348" t="s">
        <v>10131</v>
      </c>
    </row>
    <row r="1349" spans="1:28">
      <c r="A1349" s="241">
        <v>45968</v>
      </c>
      <c r="B1349" t="s">
        <v>10132</v>
      </c>
      <c r="C1349" t="s">
        <v>8905</v>
      </c>
      <c r="D1349" t="s">
        <v>8906</v>
      </c>
      <c r="E1349" t="s">
        <v>8907</v>
      </c>
      <c r="F1349">
        <v>6</v>
      </c>
      <c r="G1349">
        <v>2227</v>
      </c>
      <c r="H1349">
        <v>0</v>
      </c>
      <c r="I1349" s="165">
        <v>13362</v>
      </c>
      <c r="J1349" t="s">
        <v>8271</v>
      </c>
      <c r="K1349">
        <v>1</v>
      </c>
      <c r="L1349">
        <v>126</v>
      </c>
      <c r="M1349" t="s">
        <v>7744</v>
      </c>
      <c r="N1349" t="s">
        <v>7745</v>
      </c>
      <c r="O1349" t="s">
        <v>7697</v>
      </c>
      <c r="P1349" t="s">
        <v>7698</v>
      </c>
      <c r="Q1349" t="s">
        <v>8726</v>
      </c>
      <c r="R1349">
        <v>937</v>
      </c>
      <c r="S1349" t="s">
        <v>9921</v>
      </c>
      <c r="T1349" t="s">
        <v>7769</v>
      </c>
      <c r="U1349">
        <v>1</v>
      </c>
      <c r="V1349">
        <v>6</v>
      </c>
      <c r="W1349" t="s">
        <v>7702</v>
      </c>
      <c r="X1349" t="s">
        <v>1965</v>
      </c>
      <c r="Y1349" t="s">
        <v>7703</v>
      </c>
      <c r="Z1349" t="s">
        <v>10133</v>
      </c>
      <c r="AA1349" t="s">
        <v>8728</v>
      </c>
      <c r="AB1349" t="s">
        <v>10134</v>
      </c>
    </row>
    <row r="1350" spans="1:28">
      <c r="A1350" s="241">
        <v>45968</v>
      </c>
      <c r="B1350" t="s">
        <v>10135</v>
      </c>
      <c r="C1350" t="s">
        <v>7999</v>
      </c>
      <c r="D1350" t="s">
        <v>8000</v>
      </c>
      <c r="E1350" t="s">
        <v>8001</v>
      </c>
      <c r="F1350">
        <v>6</v>
      </c>
      <c r="G1350">
        <v>1640</v>
      </c>
      <c r="H1350">
        <v>0</v>
      </c>
      <c r="I1350" s="165">
        <v>9840</v>
      </c>
      <c r="J1350" t="s">
        <v>8271</v>
      </c>
      <c r="K1350">
        <v>1</v>
      </c>
      <c r="L1350">
        <v>2</v>
      </c>
      <c r="M1350" t="s">
        <v>8054</v>
      </c>
      <c r="N1350" t="s">
        <v>7745</v>
      </c>
      <c r="O1350" t="s">
        <v>7697</v>
      </c>
      <c r="P1350" t="s">
        <v>7698</v>
      </c>
      <c r="Q1350" t="s">
        <v>8726</v>
      </c>
      <c r="R1350">
        <v>937</v>
      </c>
      <c r="S1350" t="s">
        <v>9921</v>
      </c>
      <c r="T1350" t="s">
        <v>7701</v>
      </c>
      <c r="U1350">
        <v>1</v>
      </c>
      <c r="V1350">
        <v>6</v>
      </c>
      <c r="W1350" t="s">
        <v>7702</v>
      </c>
      <c r="X1350" t="s">
        <v>10136</v>
      </c>
      <c r="Y1350" t="s">
        <v>7703</v>
      </c>
      <c r="Z1350" t="s">
        <v>10137</v>
      </c>
      <c r="AA1350" t="s">
        <v>8728</v>
      </c>
      <c r="AB1350" t="s">
        <v>10138</v>
      </c>
    </row>
    <row r="1351" spans="1:28">
      <c r="A1351" s="241">
        <v>45968</v>
      </c>
      <c r="B1351" t="s">
        <v>10139</v>
      </c>
      <c r="C1351" t="s">
        <v>7848</v>
      </c>
      <c r="D1351" t="s">
        <v>7849</v>
      </c>
      <c r="E1351" t="s">
        <v>7850</v>
      </c>
      <c r="F1351">
        <v>6</v>
      </c>
      <c r="G1351">
        <v>1260.5</v>
      </c>
      <c r="H1351">
        <v>0</v>
      </c>
      <c r="I1351" s="165">
        <v>7563</v>
      </c>
      <c r="J1351" t="s">
        <v>7743</v>
      </c>
      <c r="K1351">
        <v>1</v>
      </c>
      <c r="L1351">
        <v>126</v>
      </c>
      <c r="M1351" t="s">
        <v>7744</v>
      </c>
      <c r="N1351" t="s">
        <v>7745</v>
      </c>
      <c r="O1351" t="s">
        <v>7697</v>
      </c>
      <c r="P1351" t="s">
        <v>7698</v>
      </c>
      <c r="Q1351" t="s">
        <v>8006</v>
      </c>
      <c r="R1351">
        <v>946</v>
      </c>
      <c r="S1351" t="s">
        <v>9921</v>
      </c>
      <c r="T1351" t="s">
        <v>7701</v>
      </c>
      <c r="U1351">
        <v>1</v>
      </c>
      <c r="V1351">
        <v>6</v>
      </c>
      <c r="W1351" t="s">
        <v>7702</v>
      </c>
      <c r="X1351" t="s">
        <v>1586</v>
      </c>
      <c r="Y1351" t="s">
        <v>7703</v>
      </c>
      <c r="Z1351" t="s">
        <v>10140</v>
      </c>
      <c r="AA1351" t="s">
        <v>8008</v>
      </c>
      <c r="AB1351" t="s">
        <v>10141</v>
      </c>
    </row>
    <row r="1352" spans="1:28">
      <c r="A1352" s="241">
        <v>45968</v>
      </c>
      <c r="B1352" t="s">
        <v>10139</v>
      </c>
      <c r="C1352" t="s">
        <v>7730</v>
      </c>
      <c r="D1352" t="s">
        <v>7731</v>
      </c>
      <c r="E1352" t="s">
        <v>7732</v>
      </c>
      <c r="F1352">
        <v>1</v>
      </c>
      <c r="G1352">
        <v>8991.6</v>
      </c>
      <c r="H1352">
        <v>449.58</v>
      </c>
      <c r="I1352" s="165">
        <v>8542.02</v>
      </c>
      <c r="J1352" t="s">
        <v>7743</v>
      </c>
      <c r="K1352">
        <v>1</v>
      </c>
      <c r="L1352">
        <v>126</v>
      </c>
      <c r="M1352" t="s">
        <v>7744</v>
      </c>
      <c r="N1352" t="s">
        <v>7745</v>
      </c>
      <c r="O1352" t="s">
        <v>7697</v>
      </c>
      <c r="P1352" t="s">
        <v>7698</v>
      </c>
      <c r="Q1352" t="s">
        <v>8006</v>
      </c>
      <c r="R1352">
        <v>946</v>
      </c>
      <c r="S1352" t="s">
        <v>9921</v>
      </c>
      <c r="T1352" t="s">
        <v>7715</v>
      </c>
      <c r="U1352">
        <v>1</v>
      </c>
      <c r="V1352">
        <v>1</v>
      </c>
      <c r="W1352" t="s">
        <v>7702</v>
      </c>
      <c r="X1352" t="s">
        <v>1586</v>
      </c>
      <c r="Y1352" t="s">
        <v>7703</v>
      </c>
      <c r="Z1352" t="s">
        <v>10140</v>
      </c>
      <c r="AA1352" t="s">
        <v>8008</v>
      </c>
      <c r="AB1352" t="s">
        <v>10141</v>
      </c>
    </row>
    <row r="1353" spans="1:28">
      <c r="A1353" s="241">
        <v>45968</v>
      </c>
      <c r="B1353" t="s">
        <v>10139</v>
      </c>
      <c r="C1353" t="s">
        <v>7839</v>
      </c>
      <c r="D1353" t="s">
        <v>7840</v>
      </c>
      <c r="E1353" t="s">
        <v>7841</v>
      </c>
      <c r="F1353">
        <v>3</v>
      </c>
      <c r="G1353">
        <v>2645.48</v>
      </c>
      <c r="H1353">
        <v>0</v>
      </c>
      <c r="I1353" s="165">
        <v>7936.44</v>
      </c>
      <c r="J1353" t="s">
        <v>7743</v>
      </c>
      <c r="K1353">
        <v>1</v>
      </c>
      <c r="L1353">
        <v>126</v>
      </c>
      <c r="M1353" t="s">
        <v>7744</v>
      </c>
      <c r="N1353" t="s">
        <v>7745</v>
      </c>
      <c r="O1353" t="s">
        <v>7697</v>
      </c>
      <c r="P1353" t="s">
        <v>7698</v>
      </c>
      <c r="Q1353" t="s">
        <v>8006</v>
      </c>
      <c r="R1353">
        <v>946</v>
      </c>
      <c r="S1353" t="s">
        <v>9921</v>
      </c>
      <c r="T1353" t="s">
        <v>7715</v>
      </c>
      <c r="U1353">
        <v>1</v>
      </c>
      <c r="V1353">
        <v>3</v>
      </c>
      <c r="W1353" t="s">
        <v>7702</v>
      </c>
      <c r="X1353" t="s">
        <v>1586</v>
      </c>
      <c r="Y1353" t="s">
        <v>7703</v>
      </c>
      <c r="Z1353" t="s">
        <v>10140</v>
      </c>
      <c r="AA1353" t="s">
        <v>8008</v>
      </c>
      <c r="AB1353" t="s">
        <v>10141</v>
      </c>
    </row>
    <row r="1354" spans="1:28">
      <c r="A1354" s="241">
        <v>45968</v>
      </c>
      <c r="B1354" t="s">
        <v>10139</v>
      </c>
      <c r="C1354" t="s">
        <v>7979</v>
      </c>
      <c r="D1354" t="s">
        <v>7980</v>
      </c>
      <c r="E1354" t="s">
        <v>7981</v>
      </c>
      <c r="F1354">
        <v>3</v>
      </c>
      <c r="G1354">
        <v>2647.06</v>
      </c>
      <c r="H1354">
        <v>0</v>
      </c>
      <c r="I1354" s="165">
        <v>7941.18</v>
      </c>
      <c r="J1354" t="s">
        <v>7743</v>
      </c>
      <c r="K1354">
        <v>1</v>
      </c>
      <c r="L1354">
        <v>126</v>
      </c>
      <c r="M1354" t="s">
        <v>7744</v>
      </c>
      <c r="N1354" t="s">
        <v>7745</v>
      </c>
      <c r="O1354" t="s">
        <v>7697</v>
      </c>
      <c r="P1354" t="s">
        <v>7698</v>
      </c>
      <c r="Q1354" t="s">
        <v>8006</v>
      </c>
      <c r="R1354">
        <v>946</v>
      </c>
      <c r="S1354" t="s">
        <v>9921</v>
      </c>
      <c r="T1354" t="s">
        <v>7715</v>
      </c>
      <c r="U1354">
        <v>1</v>
      </c>
      <c r="V1354">
        <v>3</v>
      </c>
      <c r="W1354" t="s">
        <v>7702</v>
      </c>
      <c r="X1354" t="s">
        <v>1586</v>
      </c>
      <c r="Y1354" t="s">
        <v>7703</v>
      </c>
      <c r="Z1354" t="s">
        <v>10140</v>
      </c>
      <c r="AA1354" t="s">
        <v>8008</v>
      </c>
      <c r="AB1354" t="s">
        <v>10141</v>
      </c>
    </row>
    <row r="1355" spans="1:28">
      <c r="A1355" s="241">
        <v>45968</v>
      </c>
      <c r="B1355" t="s">
        <v>10142</v>
      </c>
      <c r="C1355" t="s">
        <v>8596</v>
      </c>
      <c r="D1355" t="s">
        <v>8597</v>
      </c>
      <c r="E1355" t="s">
        <v>8598</v>
      </c>
      <c r="F1355">
        <v>4</v>
      </c>
      <c r="G1355">
        <v>1230</v>
      </c>
      <c r="H1355">
        <v>0</v>
      </c>
      <c r="I1355" s="165">
        <v>4920</v>
      </c>
      <c r="J1355" t="s">
        <v>7743</v>
      </c>
      <c r="K1355">
        <v>1</v>
      </c>
      <c r="L1355">
        <v>126</v>
      </c>
      <c r="M1355" t="s">
        <v>7744</v>
      </c>
      <c r="N1355" t="s">
        <v>7745</v>
      </c>
      <c r="O1355" t="s">
        <v>7697</v>
      </c>
      <c r="P1355" t="s">
        <v>7698</v>
      </c>
      <c r="Q1355" t="s">
        <v>8006</v>
      </c>
      <c r="R1355">
        <v>946</v>
      </c>
      <c r="S1355" t="s">
        <v>9921</v>
      </c>
      <c r="T1355" t="s">
        <v>7715</v>
      </c>
      <c r="U1355">
        <v>1</v>
      </c>
      <c r="V1355">
        <v>4</v>
      </c>
      <c r="W1355" t="s">
        <v>7702</v>
      </c>
      <c r="X1355" t="s">
        <v>1596</v>
      </c>
      <c r="Y1355" t="s">
        <v>7703</v>
      </c>
      <c r="Z1355" t="s">
        <v>10143</v>
      </c>
      <c r="AA1355" t="s">
        <v>8008</v>
      </c>
      <c r="AB1355" t="s">
        <v>10144</v>
      </c>
    </row>
    <row r="1356" spans="1:28">
      <c r="A1356" s="241">
        <v>45968</v>
      </c>
      <c r="B1356" t="s">
        <v>10142</v>
      </c>
      <c r="C1356" t="s">
        <v>7839</v>
      </c>
      <c r="D1356" t="s">
        <v>7840</v>
      </c>
      <c r="E1356" t="s">
        <v>7841</v>
      </c>
      <c r="F1356">
        <v>1</v>
      </c>
      <c r="G1356">
        <v>2645.48</v>
      </c>
      <c r="H1356">
        <v>0</v>
      </c>
      <c r="I1356" s="165">
        <v>2645.48</v>
      </c>
      <c r="J1356" t="s">
        <v>7743</v>
      </c>
      <c r="K1356">
        <v>1</v>
      </c>
      <c r="L1356">
        <v>126</v>
      </c>
      <c r="M1356" t="s">
        <v>7744</v>
      </c>
      <c r="N1356" t="s">
        <v>7745</v>
      </c>
      <c r="O1356" t="s">
        <v>7697</v>
      </c>
      <c r="P1356" t="s">
        <v>7698</v>
      </c>
      <c r="Q1356" t="s">
        <v>8006</v>
      </c>
      <c r="R1356">
        <v>946</v>
      </c>
      <c r="S1356" t="s">
        <v>9921</v>
      </c>
      <c r="T1356" t="s">
        <v>7715</v>
      </c>
      <c r="U1356">
        <v>1</v>
      </c>
      <c r="V1356">
        <v>1</v>
      </c>
      <c r="W1356" t="s">
        <v>7702</v>
      </c>
      <c r="X1356" t="s">
        <v>1596</v>
      </c>
      <c r="Y1356" t="s">
        <v>7703</v>
      </c>
      <c r="Z1356" t="s">
        <v>10143</v>
      </c>
      <c r="AA1356" t="s">
        <v>8008</v>
      </c>
      <c r="AB1356" t="s">
        <v>10144</v>
      </c>
    </row>
    <row r="1357" spans="1:28">
      <c r="A1357" s="241">
        <v>45968</v>
      </c>
      <c r="B1357" t="s">
        <v>10142</v>
      </c>
      <c r="C1357" t="s">
        <v>7979</v>
      </c>
      <c r="D1357" t="s">
        <v>7980</v>
      </c>
      <c r="E1357" t="s">
        <v>7981</v>
      </c>
      <c r="F1357">
        <v>1</v>
      </c>
      <c r="G1357">
        <v>2647.06</v>
      </c>
      <c r="H1357">
        <v>0</v>
      </c>
      <c r="I1357" s="165">
        <v>2647.06</v>
      </c>
      <c r="J1357" t="s">
        <v>7743</v>
      </c>
      <c r="K1357">
        <v>1</v>
      </c>
      <c r="L1357">
        <v>126</v>
      </c>
      <c r="M1357" t="s">
        <v>7744</v>
      </c>
      <c r="N1357" t="s">
        <v>7745</v>
      </c>
      <c r="O1357" t="s">
        <v>7697</v>
      </c>
      <c r="P1357" t="s">
        <v>7698</v>
      </c>
      <c r="Q1357" t="s">
        <v>8006</v>
      </c>
      <c r="R1357">
        <v>946</v>
      </c>
      <c r="S1357" t="s">
        <v>9921</v>
      </c>
      <c r="T1357" t="s">
        <v>7715</v>
      </c>
      <c r="U1357">
        <v>1</v>
      </c>
      <c r="V1357">
        <v>1</v>
      </c>
      <c r="W1357" t="s">
        <v>7702</v>
      </c>
      <c r="X1357" t="s">
        <v>1596</v>
      </c>
      <c r="Y1357" t="s">
        <v>7703</v>
      </c>
      <c r="Z1357" t="s">
        <v>10143</v>
      </c>
      <c r="AA1357" t="s">
        <v>8008</v>
      </c>
      <c r="AB1357" t="s">
        <v>10144</v>
      </c>
    </row>
    <row r="1358" spans="1:28">
      <c r="A1358" s="241">
        <v>45968</v>
      </c>
      <c r="B1358" t="s">
        <v>10142</v>
      </c>
      <c r="C1358" t="s">
        <v>7832</v>
      </c>
      <c r="D1358" t="s">
        <v>7833</v>
      </c>
      <c r="E1358" t="s">
        <v>7834</v>
      </c>
      <c r="F1358">
        <v>1</v>
      </c>
      <c r="G1358">
        <v>12500</v>
      </c>
      <c r="H1358">
        <v>375</v>
      </c>
      <c r="I1358" s="165">
        <v>12125</v>
      </c>
      <c r="J1358" t="s">
        <v>7743</v>
      </c>
      <c r="K1358">
        <v>1</v>
      </c>
      <c r="L1358">
        <v>126</v>
      </c>
      <c r="M1358" t="s">
        <v>7744</v>
      </c>
      <c r="N1358" t="s">
        <v>7745</v>
      </c>
      <c r="O1358" t="s">
        <v>7697</v>
      </c>
      <c r="P1358" t="s">
        <v>7698</v>
      </c>
      <c r="Q1358" t="s">
        <v>8006</v>
      </c>
      <c r="R1358">
        <v>946</v>
      </c>
      <c r="S1358" t="s">
        <v>9921</v>
      </c>
      <c r="T1358" t="s">
        <v>7726</v>
      </c>
      <c r="U1358">
        <v>1</v>
      </c>
      <c r="V1358">
        <v>1</v>
      </c>
      <c r="W1358" t="s">
        <v>7702</v>
      </c>
      <c r="X1358" t="s">
        <v>1596</v>
      </c>
      <c r="Y1358" t="s">
        <v>7703</v>
      </c>
      <c r="Z1358" t="s">
        <v>10143</v>
      </c>
      <c r="AA1358" t="s">
        <v>8008</v>
      </c>
      <c r="AB1358" t="s">
        <v>10144</v>
      </c>
    </row>
    <row r="1359" spans="1:28">
      <c r="A1359" s="241">
        <v>45968</v>
      </c>
      <c r="B1359" t="s">
        <v>10142</v>
      </c>
      <c r="C1359" t="s">
        <v>7969</v>
      </c>
      <c r="D1359" t="s">
        <v>7970</v>
      </c>
      <c r="E1359" t="s">
        <v>7971</v>
      </c>
      <c r="F1359">
        <v>4</v>
      </c>
      <c r="G1359">
        <v>977</v>
      </c>
      <c r="H1359">
        <v>0</v>
      </c>
      <c r="I1359" s="165">
        <v>3908</v>
      </c>
      <c r="J1359" t="s">
        <v>7743</v>
      </c>
      <c r="K1359">
        <v>1</v>
      </c>
      <c r="L1359">
        <v>126</v>
      </c>
      <c r="M1359" t="s">
        <v>7744</v>
      </c>
      <c r="N1359" t="s">
        <v>7745</v>
      </c>
      <c r="O1359" t="s">
        <v>7697</v>
      </c>
      <c r="P1359" t="s">
        <v>7698</v>
      </c>
      <c r="Q1359" t="s">
        <v>8006</v>
      </c>
      <c r="R1359">
        <v>946</v>
      </c>
      <c r="S1359" t="s">
        <v>9921</v>
      </c>
      <c r="T1359" t="s">
        <v>7715</v>
      </c>
      <c r="U1359">
        <v>1</v>
      </c>
      <c r="V1359">
        <v>4</v>
      </c>
      <c r="W1359" t="s">
        <v>7702</v>
      </c>
      <c r="X1359" t="s">
        <v>1596</v>
      </c>
      <c r="Y1359" t="s">
        <v>7703</v>
      </c>
      <c r="Z1359" t="s">
        <v>10143</v>
      </c>
      <c r="AA1359" t="s">
        <v>8008</v>
      </c>
      <c r="AB1359" t="s">
        <v>10144</v>
      </c>
    </row>
    <row r="1360" spans="1:28">
      <c r="A1360" s="241">
        <v>45968</v>
      </c>
      <c r="B1360" t="s">
        <v>10145</v>
      </c>
      <c r="C1360" t="s">
        <v>7914</v>
      </c>
      <c r="D1360" t="s">
        <v>7915</v>
      </c>
      <c r="E1360" t="s">
        <v>7916</v>
      </c>
      <c r="F1360">
        <v>3</v>
      </c>
      <c r="G1360">
        <v>2900.04</v>
      </c>
      <c r="H1360">
        <v>0</v>
      </c>
      <c r="I1360" s="165">
        <v>8700.1200000000008</v>
      </c>
      <c r="J1360" t="s">
        <v>7766</v>
      </c>
      <c r="K1360">
        <v>1</v>
      </c>
      <c r="L1360">
        <v>125</v>
      </c>
      <c r="M1360" t="s">
        <v>7724</v>
      </c>
      <c r="N1360" t="s">
        <v>7713</v>
      </c>
      <c r="O1360" t="s">
        <v>7697</v>
      </c>
      <c r="P1360" t="s">
        <v>7698</v>
      </c>
      <c r="Q1360" t="s">
        <v>7795</v>
      </c>
      <c r="R1360">
        <v>102</v>
      </c>
      <c r="S1360" t="s">
        <v>9921</v>
      </c>
      <c r="T1360" t="s">
        <v>7726</v>
      </c>
      <c r="U1360">
        <v>1</v>
      </c>
      <c r="V1360">
        <v>3</v>
      </c>
      <c r="W1360" t="s">
        <v>7702</v>
      </c>
      <c r="X1360" t="s">
        <v>1658</v>
      </c>
      <c r="Y1360" t="s">
        <v>7703</v>
      </c>
      <c r="Z1360" t="s">
        <v>10146</v>
      </c>
      <c r="AA1360" t="s">
        <v>7797</v>
      </c>
      <c r="AB1360" t="s">
        <v>10147</v>
      </c>
    </row>
    <row r="1361" spans="1:28">
      <c r="A1361" s="241">
        <v>45968</v>
      </c>
      <c r="B1361" t="s">
        <v>10145</v>
      </c>
      <c r="C1361" t="s">
        <v>7883</v>
      </c>
      <c r="D1361" t="s">
        <v>7884</v>
      </c>
      <c r="E1361" t="s">
        <v>7885</v>
      </c>
      <c r="F1361">
        <v>3</v>
      </c>
      <c r="G1361">
        <v>3025.21</v>
      </c>
      <c r="H1361">
        <v>0</v>
      </c>
      <c r="I1361" s="165">
        <v>9075.6299999999992</v>
      </c>
      <c r="J1361" t="s">
        <v>7766</v>
      </c>
      <c r="K1361">
        <v>1</v>
      </c>
      <c r="L1361">
        <v>125</v>
      </c>
      <c r="M1361" t="s">
        <v>7724</v>
      </c>
      <c r="N1361" t="s">
        <v>7713</v>
      </c>
      <c r="O1361" t="s">
        <v>7697</v>
      </c>
      <c r="P1361" t="s">
        <v>7698</v>
      </c>
      <c r="Q1361" t="s">
        <v>7795</v>
      </c>
      <c r="R1361">
        <v>102</v>
      </c>
      <c r="S1361" t="s">
        <v>9921</v>
      </c>
      <c r="T1361" t="s">
        <v>7715</v>
      </c>
      <c r="U1361">
        <v>1</v>
      </c>
      <c r="V1361">
        <v>3</v>
      </c>
      <c r="W1361" t="s">
        <v>7702</v>
      </c>
      <c r="X1361" t="s">
        <v>1658</v>
      </c>
      <c r="Y1361" t="s">
        <v>7703</v>
      </c>
      <c r="Z1361" t="s">
        <v>10146</v>
      </c>
      <c r="AA1361" t="s">
        <v>7797</v>
      </c>
      <c r="AB1361" t="s">
        <v>10147</v>
      </c>
    </row>
    <row r="1362" spans="1:28">
      <c r="A1362" s="241">
        <v>45968</v>
      </c>
      <c r="B1362" t="s">
        <v>10148</v>
      </c>
      <c r="C1362" t="s">
        <v>8505</v>
      </c>
      <c r="D1362" t="s">
        <v>8506</v>
      </c>
      <c r="E1362" t="s">
        <v>8507</v>
      </c>
      <c r="F1362">
        <v>1</v>
      </c>
      <c r="G1362">
        <v>3742</v>
      </c>
      <c r="H1362">
        <v>0</v>
      </c>
      <c r="I1362" s="165">
        <v>3742</v>
      </c>
      <c r="J1362" t="s">
        <v>7937</v>
      </c>
      <c r="K1362">
        <v>1</v>
      </c>
      <c r="L1362">
        <v>211</v>
      </c>
      <c r="M1362" t="s">
        <v>7938</v>
      </c>
      <c r="N1362" t="s">
        <v>7939</v>
      </c>
      <c r="O1362" t="s">
        <v>7697</v>
      </c>
      <c r="P1362" t="s">
        <v>7698</v>
      </c>
      <c r="Q1362" t="s">
        <v>8143</v>
      </c>
      <c r="R1362">
        <v>409</v>
      </c>
      <c r="S1362" t="s">
        <v>9921</v>
      </c>
      <c r="T1362" t="s">
        <v>7715</v>
      </c>
      <c r="U1362">
        <v>1</v>
      </c>
      <c r="V1362">
        <v>1</v>
      </c>
      <c r="W1362" t="s">
        <v>7702</v>
      </c>
      <c r="X1362" t="s">
        <v>1451</v>
      </c>
      <c r="Y1362" t="s">
        <v>7703</v>
      </c>
      <c r="Z1362" t="s">
        <v>10149</v>
      </c>
      <c r="AA1362" t="s">
        <v>8145</v>
      </c>
      <c r="AB1362" t="s">
        <v>10150</v>
      </c>
    </row>
    <row r="1363" spans="1:28">
      <c r="A1363" s="241">
        <v>45968</v>
      </c>
      <c r="B1363" t="s">
        <v>10148</v>
      </c>
      <c r="C1363" t="s">
        <v>7979</v>
      </c>
      <c r="D1363" t="s">
        <v>7980</v>
      </c>
      <c r="E1363" t="s">
        <v>7981</v>
      </c>
      <c r="F1363">
        <v>3</v>
      </c>
      <c r="G1363">
        <v>2647.06</v>
      </c>
      <c r="H1363">
        <v>0</v>
      </c>
      <c r="I1363" s="165">
        <v>7941.18</v>
      </c>
      <c r="J1363" t="s">
        <v>7937</v>
      </c>
      <c r="K1363">
        <v>1</v>
      </c>
      <c r="L1363">
        <v>211</v>
      </c>
      <c r="M1363" t="s">
        <v>7938</v>
      </c>
      <c r="N1363" t="s">
        <v>7939</v>
      </c>
      <c r="O1363" t="s">
        <v>7697</v>
      </c>
      <c r="P1363" t="s">
        <v>7698</v>
      </c>
      <c r="Q1363" t="s">
        <v>8143</v>
      </c>
      <c r="R1363">
        <v>409</v>
      </c>
      <c r="S1363" t="s">
        <v>9921</v>
      </c>
      <c r="T1363" t="s">
        <v>7715</v>
      </c>
      <c r="U1363">
        <v>1</v>
      </c>
      <c r="V1363">
        <v>3</v>
      </c>
      <c r="W1363" t="s">
        <v>7702</v>
      </c>
      <c r="X1363" t="s">
        <v>1451</v>
      </c>
      <c r="Y1363" t="s">
        <v>7703</v>
      </c>
      <c r="Z1363" t="s">
        <v>10149</v>
      </c>
      <c r="AA1363" t="s">
        <v>8145</v>
      </c>
      <c r="AB1363" t="s">
        <v>10150</v>
      </c>
    </row>
    <row r="1364" spans="1:28">
      <c r="A1364" s="241">
        <v>45968</v>
      </c>
      <c r="B1364" t="s">
        <v>10148</v>
      </c>
      <c r="C1364" t="s">
        <v>7839</v>
      </c>
      <c r="D1364" t="s">
        <v>7840</v>
      </c>
      <c r="E1364" t="s">
        <v>7841</v>
      </c>
      <c r="F1364">
        <v>3</v>
      </c>
      <c r="G1364">
        <v>2645.48</v>
      </c>
      <c r="H1364">
        <v>0</v>
      </c>
      <c r="I1364" s="165">
        <v>7936.44</v>
      </c>
      <c r="J1364" t="s">
        <v>7937</v>
      </c>
      <c r="K1364">
        <v>1</v>
      </c>
      <c r="L1364">
        <v>211</v>
      </c>
      <c r="M1364" t="s">
        <v>7938</v>
      </c>
      <c r="N1364" t="s">
        <v>7939</v>
      </c>
      <c r="O1364" t="s">
        <v>7697</v>
      </c>
      <c r="P1364" t="s">
        <v>7698</v>
      </c>
      <c r="Q1364" t="s">
        <v>8143</v>
      </c>
      <c r="R1364">
        <v>409</v>
      </c>
      <c r="S1364" t="s">
        <v>9921</v>
      </c>
      <c r="T1364" t="s">
        <v>7715</v>
      </c>
      <c r="U1364">
        <v>1</v>
      </c>
      <c r="V1364">
        <v>3</v>
      </c>
      <c r="W1364" t="s">
        <v>7702</v>
      </c>
      <c r="X1364" t="s">
        <v>1451</v>
      </c>
      <c r="Y1364" t="s">
        <v>7703</v>
      </c>
      <c r="Z1364" t="s">
        <v>10149</v>
      </c>
      <c r="AA1364" t="s">
        <v>8145</v>
      </c>
      <c r="AB1364" t="s">
        <v>10150</v>
      </c>
    </row>
    <row r="1365" spans="1:28">
      <c r="A1365" s="241">
        <v>45968</v>
      </c>
      <c r="B1365" t="s">
        <v>10148</v>
      </c>
      <c r="C1365" t="s">
        <v>8051</v>
      </c>
      <c r="D1365" t="s">
        <v>8052</v>
      </c>
      <c r="E1365" t="s">
        <v>8053</v>
      </c>
      <c r="F1365">
        <v>1</v>
      </c>
      <c r="G1365">
        <v>5940</v>
      </c>
      <c r="H1365">
        <v>0</v>
      </c>
      <c r="I1365" s="165">
        <v>5940</v>
      </c>
      <c r="J1365" t="s">
        <v>7937</v>
      </c>
      <c r="K1365">
        <v>1</v>
      </c>
      <c r="L1365">
        <v>211</v>
      </c>
      <c r="M1365" t="s">
        <v>7938</v>
      </c>
      <c r="N1365" t="s">
        <v>7939</v>
      </c>
      <c r="O1365" t="s">
        <v>7697</v>
      </c>
      <c r="P1365" t="s">
        <v>7698</v>
      </c>
      <c r="Q1365" t="s">
        <v>8143</v>
      </c>
      <c r="R1365">
        <v>409</v>
      </c>
      <c r="S1365" t="s">
        <v>9921</v>
      </c>
      <c r="T1365" t="s">
        <v>7701</v>
      </c>
      <c r="U1365">
        <v>1</v>
      </c>
      <c r="V1365">
        <v>1</v>
      </c>
      <c r="W1365" t="s">
        <v>7702</v>
      </c>
      <c r="X1365" t="s">
        <v>1451</v>
      </c>
      <c r="Y1365" t="s">
        <v>7703</v>
      </c>
      <c r="Z1365" t="s">
        <v>10149</v>
      </c>
      <c r="AA1365" t="s">
        <v>8145</v>
      </c>
      <c r="AB1365" t="s">
        <v>10150</v>
      </c>
    </row>
    <row r="1366" spans="1:28">
      <c r="A1366" s="241">
        <v>45968</v>
      </c>
      <c r="B1366" t="s">
        <v>10148</v>
      </c>
      <c r="C1366" t="s">
        <v>7763</v>
      </c>
      <c r="D1366" t="s">
        <v>7764</v>
      </c>
      <c r="E1366" t="s">
        <v>7765</v>
      </c>
      <c r="F1366">
        <v>1</v>
      </c>
      <c r="G1366">
        <v>9636</v>
      </c>
      <c r="H1366">
        <v>0</v>
      </c>
      <c r="I1366" s="165">
        <v>9636</v>
      </c>
      <c r="J1366" t="s">
        <v>7937</v>
      </c>
      <c r="K1366">
        <v>1</v>
      </c>
      <c r="L1366">
        <v>211</v>
      </c>
      <c r="M1366" t="s">
        <v>7938</v>
      </c>
      <c r="N1366" t="s">
        <v>7939</v>
      </c>
      <c r="O1366" t="s">
        <v>7697</v>
      </c>
      <c r="P1366" t="s">
        <v>7698</v>
      </c>
      <c r="Q1366" t="s">
        <v>8143</v>
      </c>
      <c r="R1366">
        <v>409</v>
      </c>
      <c r="S1366" t="s">
        <v>9921</v>
      </c>
      <c r="T1366" t="s">
        <v>7769</v>
      </c>
      <c r="U1366">
        <v>1</v>
      </c>
      <c r="V1366">
        <v>1</v>
      </c>
      <c r="W1366" t="s">
        <v>7702</v>
      </c>
      <c r="X1366" t="s">
        <v>1451</v>
      </c>
      <c r="Y1366" t="s">
        <v>7703</v>
      </c>
      <c r="Z1366" t="s">
        <v>10149</v>
      </c>
      <c r="AA1366" t="s">
        <v>8145</v>
      </c>
      <c r="AB1366" t="s">
        <v>10150</v>
      </c>
    </row>
    <row r="1367" spans="1:28">
      <c r="A1367" s="241">
        <v>45968</v>
      </c>
      <c r="B1367" t="s">
        <v>10148</v>
      </c>
      <c r="C1367" t="s">
        <v>8566</v>
      </c>
      <c r="D1367" t="s">
        <v>8567</v>
      </c>
      <c r="E1367" t="s">
        <v>8568</v>
      </c>
      <c r="F1367">
        <v>2</v>
      </c>
      <c r="G1367">
        <v>2731</v>
      </c>
      <c r="H1367">
        <v>0</v>
      </c>
      <c r="I1367" s="165">
        <v>5462</v>
      </c>
      <c r="J1367" t="s">
        <v>7937</v>
      </c>
      <c r="K1367">
        <v>1</v>
      </c>
      <c r="L1367">
        <v>211</v>
      </c>
      <c r="M1367" t="s">
        <v>7938</v>
      </c>
      <c r="N1367" t="s">
        <v>7939</v>
      </c>
      <c r="O1367" t="s">
        <v>7697</v>
      </c>
      <c r="P1367" t="s">
        <v>7698</v>
      </c>
      <c r="Q1367" t="s">
        <v>8143</v>
      </c>
      <c r="R1367">
        <v>409</v>
      </c>
      <c r="S1367" t="s">
        <v>9921</v>
      </c>
      <c r="T1367" t="s">
        <v>7769</v>
      </c>
      <c r="U1367">
        <v>1</v>
      </c>
      <c r="V1367">
        <v>2</v>
      </c>
      <c r="W1367" t="s">
        <v>7702</v>
      </c>
      <c r="X1367" t="s">
        <v>1451</v>
      </c>
      <c r="Y1367" t="s">
        <v>7703</v>
      </c>
      <c r="Z1367" t="s">
        <v>10149</v>
      </c>
      <c r="AA1367" t="s">
        <v>8145</v>
      </c>
      <c r="AB1367" t="s">
        <v>10150</v>
      </c>
    </row>
    <row r="1368" spans="1:28">
      <c r="A1368" s="241">
        <v>45968</v>
      </c>
      <c r="B1368" t="s">
        <v>10151</v>
      </c>
      <c r="C1368" t="s">
        <v>7778</v>
      </c>
      <c r="D1368" t="s">
        <v>7779</v>
      </c>
      <c r="E1368" t="s">
        <v>7780</v>
      </c>
      <c r="F1368">
        <v>4</v>
      </c>
      <c r="G1368">
        <v>2668.75</v>
      </c>
      <c r="H1368">
        <v>0</v>
      </c>
      <c r="I1368" s="165">
        <v>10675</v>
      </c>
      <c r="J1368" t="s">
        <v>7743</v>
      </c>
      <c r="K1368">
        <v>1</v>
      </c>
      <c r="L1368">
        <v>126</v>
      </c>
      <c r="M1368" t="s">
        <v>7744</v>
      </c>
      <c r="N1368" t="s">
        <v>7745</v>
      </c>
      <c r="O1368" t="s">
        <v>7697</v>
      </c>
      <c r="P1368" t="s">
        <v>7698</v>
      </c>
      <c r="Q1368" t="s">
        <v>8055</v>
      </c>
      <c r="R1368">
        <v>945</v>
      </c>
      <c r="S1368" t="s">
        <v>9921</v>
      </c>
      <c r="T1368" t="s">
        <v>7701</v>
      </c>
      <c r="U1368">
        <v>1</v>
      </c>
      <c r="V1368">
        <v>4</v>
      </c>
      <c r="W1368" t="s">
        <v>7702</v>
      </c>
      <c r="X1368" t="s">
        <v>1445</v>
      </c>
      <c r="Y1368" t="s">
        <v>7703</v>
      </c>
      <c r="Z1368" t="s">
        <v>10152</v>
      </c>
      <c r="AA1368" t="s">
        <v>8058</v>
      </c>
      <c r="AB1368" t="s">
        <v>8171</v>
      </c>
    </row>
    <row r="1369" spans="1:28">
      <c r="A1369" s="241">
        <v>45968</v>
      </c>
      <c r="B1369" t="s">
        <v>10153</v>
      </c>
      <c r="C1369" t="s">
        <v>7871</v>
      </c>
      <c r="D1369" t="s">
        <v>7872</v>
      </c>
      <c r="E1369" t="s">
        <v>7873</v>
      </c>
      <c r="F1369">
        <v>6</v>
      </c>
      <c r="G1369">
        <v>2227</v>
      </c>
      <c r="H1369">
        <v>0</v>
      </c>
      <c r="I1369" s="165">
        <v>13362</v>
      </c>
      <c r="J1369" t="s">
        <v>7757</v>
      </c>
      <c r="K1369">
        <v>1</v>
      </c>
      <c r="L1369">
        <v>1</v>
      </c>
      <c r="M1369" t="s">
        <v>7767</v>
      </c>
      <c r="N1369" t="s">
        <v>7713</v>
      </c>
      <c r="O1369" t="s">
        <v>7697</v>
      </c>
      <c r="P1369" t="s">
        <v>7698</v>
      </c>
      <c r="Q1369" t="s">
        <v>8549</v>
      </c>
      <c r="R1369">
        <v>110</v>
      </c>
      <c r="S1369" t="s">
        <v>9921</v>
      </c>
      <c r="T1369" t="s">
        <v>7769</v>
      </c>
      <c r="U1369">
        <v>1</v>
      </c>
      <c r="V1369">
        <v>6</v>
      </c>
      <c r="W1369" t="s">
        <v>7702</v>
      </c>
      <c r="X1369" t="s">
        <v>10154</v>
      </c>
      <c r="Y1369" t="s">
        <v>7703</v>
      </c>
      <c r="Z1369" t="s">
        <v>10155</v>
      </c>
      <c r="AA1369" t="s">
        <v>8552</v>
      </c>
      <c r="AB1369" t="s">
        <v>10154</v>
      </c>
    </row>
    <row r="1370" spans="1:28">
      <c r="A1370" s="241">
        <v>45968</v>
      </c>
      <c r="B1370" t="s">
        <v>10153</v>
      </c>
      <c r="C1370" t="s">
        <v>8021</v>
      </c>
      <c r="D1370" t="s">
        <v>8022</v>
      </c>
      <c r="E1370" t="s">
        <v>8023</v>
      </c>
      <c r="F1370">
        <v>2</v>
      </c>
      <c r="G1370">
        <v>4882</v>
      </c>
      <c r="H1370">
        <v>0</v>
      </c>
      <c r="I1370" s="165">
        <v>9764</v>
      </c>
      <c r="J1370" t="s">
        <v>7757</v>
      </c>
      <c r="K1370">
        <v>1</v>
      </c>
      <c r="L1370">
        <v>1</v>
      </c>
      <c r="M1370" t="s">
        <v>7767</v>
      </c>
      <c r="N1370" t="s">
        <v>7713</v>
      </c>
      <c r="O1370" t="s">
        <v>7697</v>
      </c>
      <c r="P1370" t="s">
        <v>7698</v>
      </c>
      <c r="Q1370" t="s">
        <v>8549</v>
      </c>
      <c r="R1370">
        <v>110</v>
      </c>
      <c r="S1370" t="s">
        <v>9921</v>
      </c>
      <c r="T1370" t="s">
        <v>7701</v>
      </c>
      <c r="U1370">
        <v>1</v>
      </c>
      <c r="V1370">
        <v>2</v>
      </c>
      <c r="W1370" t="s">
        <v>7702</v>
      </c>
      <c r="X1370" t="s">
        <v>10154</v>
      </c>
      <c r="Y1370" t="s">
        <v>7703</v>
      </c>
      <c r="Z1370" t="s">
        <v>10155</v>
      </c>
      <c r="AA1370" t="s">
        <v>8552</v>
      </c>
      <c r="AB1370" t="s">
        <v>10154</v>
      </c>
    </row>
    <row r="1371" spans="1:28">
      <c r="A1371" s="241">
        <v>45968</v>
      </c>
      <c r="B1371" t="s">
        <v>10156</v>
      </c>
      <c r="C1371" t="s">
        <v>8566</v>
      </c>
      <c r="D1371" t="s">
        <v>8567</v>
      </c>
      <c r="E1371" t="s">
        <v>8568</v>
      </c>
      <c r="F1371">
        <v>10</v>
      </c>
      <c r="G1371">
        <v>2731</v>
      </c>
      <c r="H1371">
        <v>0</v>
      </c>
      <c r="I1371" s="165">
        <v>27310</v>
      </c>
      <c r="J1371" t="s">
        <v>8166</v>
      </c>
      <c r="K1371">
        <v>1</v>
      </c>
      <c r="L1371">
        <v>126</v>
      </c>
      <c r="M1371" t="s">
        <v>7744</v>
      </c>
      <c r="N1371" t="s">
        <v>7745</v>
      </c>
      <c r="O1371" t="s">
        <v>7697</v>
      </c>
      <c r="P1371" t="s">
        <v>7698</v>
      </c>
      <c r="Q1371" t="s">
        <v>8243</v>
      </c>
      <c r="R1371">
        <v>925</v>
      </c>
      <c r="S1371" t="s">
        <v>9921</v>
      </c>
      <c r="T1371" t="s">
        <v>7769</v>
      </c>
      <c r="U1371">
        <v>1</v>
      </c>
      <c r="V1371">
        <v>10</v>
      </c>
      <c r="W1371" t="s">
        <v>7702</v>
      </c>
      <c r="X1371" t="s">
        <v>1886</v>
      </c>
      <c r="Y1371" t="s">
        <v>7703</v>
      </c>
      <c r="Z1371" t="s">
        <v>10157</v>
      </c>
      <c r="AA1371" t="s">
        <v>8245</v>
      </c>
      <c r="AB1371" t="s">
        <v>10158</v>
      </c>
    </row>
    <row r="1372" spans="1:28">
      <c r="A1372" s="241">
        <v>45968</v>
      </c>
      <c r="B1372" t="s">
        <v>10156</v>
      </c>
      <c r="C1372" t="s">
        <v>8247</v>
      </c>
      <c r="D1372" t="s">
        <v>8248</v>
      </c>
      <c r="E1372" t="s">
        <v>8249</v>
      </c>
      <c r="F1372">
        <v>10</v>
      </c>
      <c r="G1372">
        <v>672.27</v>
      </c>
      <c r="H1372">
        <v>0</v>
      </c>
      <c r="I1372" s="165">
        <v>6722.7</v>
      </c>
      <c r="J1372" t="s">
        <v>8166</v>
      </c>
      <c r="K1372">
        <v>1</v>
      </c>
      <c r="L1372">
        <v>126</v>
      </c>
      <c r="M1372" t="s">
        <v>7744</v>
      </c>
      <c r="N1372" t="s">
        <v>7745</v>
      </c>
      <c r="O1372" t="s">
        <v>7697</v>
      </c>
      <c r="P1372" t="s">
        <v>7698</v>
      </c>
      <c r="Q1372" t="s">
        <v>8243</v>
      </c>
      <c r="R1372">
        <v>925</v>
      </c>
      <c r="S1372" t="s">
        <v>9921</v>
      </c>
      <c r="T1372" t="s">
        <v>7701</v>
      </c>
      <c r="U1372">
        <v>1</v>
      </c>
      <c r="V1372">
        <v>10</v>
      </c>
      <c r="W1372" t="s">
        <v>7702</v>
      </c>
      <c r="X1372" t="s">
        <v>1886</v>
      </c>
      <c r="Y1372" t="s">
        <v>7703</v>
      </c>
      <c r="Z1372" t="s">
        <v>10157</v>
      </c>
      <c r="AA1372" t="s">
        <v>8245</v>
      </c>
      <c r="AB1372" t="s">
        <v>10158</v>
      </c>
    </row>
    <row r="1373" spans="1:28">
      <c r="A1373" s="241">
        <v>45968</v>
      </c>
      <c r="B1373" t="s">
        <v>10156</v>
      </c>
      <c r="C1373" t="s">
        <v>7800</v>
      </c>
      <c r="D1373" t="s">
        <v>7801</v>
      </c>
      <c r="E1373" t="s">
        <v>7802</v>
      </c>
      <c r="F1373">
        <v>10</v>
      </c>
      <c r="G1373">
        <v>1092.44</v>
      </c>
      <c r="H1373">
        <v>0</v>
      </c>
      <c r="I1373" s="165">
        <v>10924.4</v>
      </c>
      <c r="J1373" t="s">
        <v>8166</v>
      </c>
      <c r="K1373">
        <v>1</v>
      </c>
      <c r="L1373">
        <v>126</v>
      </c>
      <c r="M1373" t="s">
        <v>7744</v>
      </c>
      <c r="N1373" t="s">
        <v>7745</v>
      </c>
      <c r="O1373" t="s">
        <v>7697</v>
      </c>
      <c r="P1373" t="s">
        <v>7698</v>
      </c>
      <c r="Q1373" t="s">
        <v>8243</v>
      </c>
      <c r="R1373">
        <v>925</v>
      </c>
      <c r="S1373" t="s">
        <v>9921</v>
      </c>
      <c r="T1373" t="s">
        <v>7701</v>
      </c>
      <c r="U1373">
        <v>1</v>
      </c>
      <c r="V1373">
        <v>10</v>
      </c>
      <c r="W1373" t="s">
        <v>7702</v>
      </c>
      <c r="X1373" t="s">
        <v>1886</v>
      </c>
      <c r="Y1373" t="s">
        <v>7703</v>
      </c>
      <c r="Z1373" t="s">
        <v>10157</v>
      </c>
      <c r="AA1373" t="s">
        <v>8245</v>
      </c>
      <c r="AB1373" t="s">
        <v>10158</v>
      </c>
    </row>
    <row r="1374" spans="1:28">
      <c r="A1374" s="241">
        <v>45968</v>
      </c>
      <c r="B1374" t="s">
        <v>10159</v>
      </c>
      <c r="C1374" t="s">
        <v>7848</v>
      </c>
      <c r="D1374" t="s">
        <v>7849</v>
      </c>
      <c r="E1374" t="s">
        <v>7850</v>
      </c>
      <c r="F1374">
        <v>1</v>
      </c>
      <c r="G1374">
        <v>1260.5</v>
      </c>
      <c r="H1374">
        <v>0</v>
      </c>
      <c r="I1374" s="165">
        <v>1260.5</v>
      </c>
      <c r="J1374" t="s">
        <v>7851</v>
      </c>
      <c r="K1374">
        <v>1</v>
      </c>
      <c r="L1374">
        <v>126</v>
      </c>
      <c r="M1374" t="s">
        <v>7744</v>
      </c>
      <c r="N1374" t="s">
        <v>7745</v>
      </c>
      <c r="O1374" t="s">
        <v>7697</v>
      </c>
      <c r="P1374" t="s">
        <v>7698</v>
      </c>
      <c r="Q1374" t="s">
        <v>7852</v>
      </c>
      <c r="R1374">
        <v>932</v>
      </c>
      <c r="S1374" t="s">
        <v>9921</v>
      </c>
      <c r="T1374" t="s">
        <v>7701</v>
      </c>
      <c r="U1374">
        <v>1</v>
      </c>
      <c r="V1374">
        <v>1</v>
      </c>
      <c r="W1374" t="s">
        <v>7702</v>
      </c>
      <c r="X1374" t="s">
        <v>1618</v>
      </c>
      <c r="Y1374" t="s">
        <v>7703</v>
      </c>
      <c r="Z1374" t="s">
        <v>10160</v>
      </c>
      <c r="AA1374" t="s">
        <v>7854</v>
      </c>
      <c r="AB1374" t="s">
        <v>10161</v>
      </c>
    </row>
    <row r="1375" spans="1:28">
      <c r="A1375" s="241">
        <v>45968</v>
      </c>
      <c r="B1375" t="s">
        <v>10162</v>
      </c>
      <c r="C1375" t="s">
        <v>9881</v>
      </c>
      <c r="D1375" t="s">
        <v>9882</v>
      </c>
      <c r="E1375" t="s">
        <v>9883</v>
      </c>
      <c r="F1375">
        <v>1</v>
      </c>
      <c r="G1375">
        <v>7691.22</v>
      </c>
      <c r="H1375">
        <v>769.12199999999996</v>
      </c>
      <c r="I1375" s="165">
        <v>6922.098</v>
      </c>
      <c r="J1375" t="s">
        <v>8025</v>
      </c>
      <c r="K1375">
        <v>1</v>
      </c>
      <c r="L1375">
        <v>171</v>
      </c>
      <c r="M1375" t="s">
        <v>8026</v>
      </c>
      <c r="N1375" t="s">
        <v>8027</v>
      </c>
      <c r="O1375" t="s">
        <v>7697</v>
      </c>
      <c r="P1375" t="s">
        <v>7698</v>
      </c>
      <c r="Q1375" t="s">
        <v>8703</v>
      </c>
      <c r="R1375">
        <v>620</v>
      </c>
      <c r="S1375" t="s">
        <v>9921</v>
      </c>
      <c r="T1375" t="s">
        <v>7715</v>
      </c>
      <c r="U1375">
        <v>1</v>
      </c>
      <c r="V1375">
        <v>1</v>
      </c>
      <c r="W1375" t="s">
        <v>7702</v>
      </c>
      <c r="X1375" t="s">
        <v>1465</v>
      </c>
      <c r="Y1375" t="s">
        <v>7703</v>
      </c>
      <c r="Z1375" t="s">
        <v>10163</v>
      </c>
      <c r="AA1375" t="s">
        <v>8030</v>
      </c>
      <c r="AB1375" t="s">
        <v>10164</v>
      </c>
    </row>
    <row r="1376" spans="1:28">
      <c r="A1376" s="241">
        <v>45968</v>
      </c>
      <c r="B1376" t="s">
        <v>10162</v>
      </c>
      <c r="C1376" t="s">
        <v>9162</v>
      </c>
      <c r="D1376" t="s">
        <v>9163</v>
      </c>
      <c r="E1376" t="s">
        <v>9164</v>
      </c>
      <c r="F1376">
        <v>1</v>
      </c>
      <c r="G1376">
        <v>12016.81</v>
      </c>
      <c r="H1376">
        <v>600.84050000000002</v>
      </c>
      <c r="I1376" s="165">
        <v>11415.969499999999</v>
      </c>
      <c r="J1376" t="s">
        <v>8025</v>
      </c>
      <c r="K1376">
        <v>1</v>
      </c>
      <c r="L1376">
        <v>171</v>
      </c>
      <c r="M1376" t="s">
        <v>8026</v>
      </c>
      <c r="N1376" t="s">
        <v>8027</v>
      </c>
      <c r="O1376" t="s">
        <v>7697</v>
      </c>
      <c r="P1376" t="s">
        <v>7698</v>
      </c>
      <c r="Q1376" t="s">
        <v>8703</v>
      </c>
      <c r="R1376">
        <v>620</v>
      </c>
      <c r="S1376" t="s">
        <v>9921</v>
      </c>
      <c r="T1376" t="s">
        <v>7715</v>
      </c>
      <c r="U1376">
        <v>1</v>
      </c>
      <c r="V1376">
        <v>1</v>
      </c>
      <c r="W1376" t="s">
        <v>7702</v>
      </c>
      <c r="X1376" t="s">
        <v>1465</v>
      </c>
      <c r="Y1376" t="s">
        <v>7703</v>
      </c>
      <c r="Z1376" t="s">
        <v>10163</v>
      </c>
      <c r="AA1376" t="s">
        <v>8030</v>
      </c>
      <c r="AB1376" t="s">
        <v>10164</v>
      </c>
    </row>
    <row r="1377" spans="1:28">
      <c r="A1377" s="241">
        <v>45968</v>
      </c>
      <c r="B1377" t="s">
        <v>10162</v>
      </c>
      <c r="C1377" t="s">
        <v>8590</v>
      </c>
      <c r="D1377" t="s">
        <v>8591</v>
      </c>
      <c r="E1377" t="s">
        <v>8592</v>
      </c>
      <c r="F1377">
        <v>1</v>
      </c>
      <c r="G1377">
        <v>35072.400000000001</v>
      </c>
      <c r="H1377">
        <v>0</v>
      </c>
      <c r="I1377" s="165">
        <v>35072.400000000001</v>
      </c>
      <c r="J1377" t="s">
        <v>8025</v>
      </c>
      <c r="K1377">
        <v>1</v>
      </c>
      <c r="L1377">
        <v>171</v>
      </c>
      <c r="M1377" t="s">
        <v>8026</v>
      </c>
      <c r="N1377" t="s">
        <v>8027</v>
      </c>
      <c r="O1377" t="s">
        <v>7697</v>
      </c>
      <c r="P1377" t="s">
        <v>7698</v>
      </c>
      <c r="Q1377" t="s">
        <v>8703</v>
      </c>
      <c r="R1377">
        <v>620</v>
      </c>
      <c r="S1377" t="s">
        <v>9921</v>
      </c>
      <c r="T1377" t="s">
        <v>7726</v>
      </c>
      <c r="U1377">
        <v>1</v>
      </c>
      <c r="V1377">
        <v>1</v>
      </c>
      <c r="W1377" t="s">
        <v>7702</v>
      </c>
      <c r="X1377" t="s">
        <v>1465</v>
      </c>
      <c r="Y1377" t="s">
        <v>7703</v>
      </c>
      <c r="Z1377" t="s">
        <v>10163</v>
      </c>
      <c r="AA1377" t="s">
        <v>8030</v>
      </c>
      <c r="AB1377" t="s">
        <v>10164</v>
      </c>
    </row>
    <row r="1378" spans="1:28">
      <c r="A1378" s="241">
        <v>45968</v>
      </c>
      <c r="B1378" t="s">
        <v>10162</v>
      </c>
      <c r="C1378" t="s">
        <v>7883</v>
      </c>
      <c r="D1378" t="s">
        <v>7884</v>
      </c>
      <c r="E1378" t="s">
        <v>7885</v>
      </c>
      <c r="F1378">
        <v>2</v>
      </c>
      <c r="G1378">
        <v>3025.21</v>
      </c>
      <c r="H1378">
        <v>0</v>
      </c>
      <c r="I1378" s="165">
        <v>6050.42</v>
      </c>
      <c r="J1378" t="s">
        <v>8025</v>
      </c>
      <c r="K1378">
        <v>1</v>
      </c>
      <c r="L1378">
        <v>171</v>
      </c>
      <c r="M1378" t="s">
        <v>8026</v>
      </c>
      <c r="N1378" t="s">
        <v>8027</v>
      </c>
      <c r="O1378" t="s">
        <v>7697</v>
      </c>
      <c r="P1378" t="s">
        <v>7698</v>
      </c>
      <c r="Q1378" t="s">
        <v>8703</v>
      </c>
      <c r="R1378">
        <v>620</v>
      </c>
      <c r="S1378" t="s">
        <v>9921</v>
      </c>
      <c r="T1378" t="s">
        <v>7715</v>
      </c>
      <c r="U1378">
        <v>1</v>
      </c>
      <c r="V1378">
        <v>2</v>
      </c>
      <c r="W1378" t="s">
        <v>7702</v>
      </c>
      <c r="X1378" t="s">
        <v>1465</v>
      </c>
      <c r="Y1378" t="s">
        <v>7703</v>
      </c>
      <c r="Z1378" t="s">
        <v>10163</v>
      </c>
      <c r="AA1378" t="s">
        <v>8030</v>
      </c>
      <c r="AB1378" t="s">
        <v>10164</v>
      </c>
    </row>
    <row r="1379" spans="1:28">
      <c r="A1379" s="241">
        <v>45968</v>
      </c>
      <c r="B1379" t="s">
        <v>10162</v>
      </c>
      <c r="C1379" t="s">
        <v>7886</v>
      </c>
      <c r="D1379" t="s">
        <v>7887</v>
      </c>
      <c r="E1379" t="s">
        <v>7888</v>
      </c>
      <c r="F1379">
        <v>2</v>
      </c>
      <c r="G1379">
        <v>3025.21</v>
      </c>
      <c r="H1379">
        <v>0</v>
      </c>
      <c r="I1379" s="165">
        <v>6050.42</v>
      </c>
      <c r="J1379" t="s">
        <v>8025</v>
      </c>
      <c r="K1379">
        <v>1</v>
      </c>
      <c r="L1379">
        <v>171</v>
      </c>
      <c r="M1379" t="s">
        <v>8026</v>
      </c>
      <c r="N1379" t="s">
        <v>8027</v>
      </c>
      <c r="O1379" t="s">
        <v>7697</v>
      </c>
      <c r="P1379" t="s">
        <v>7698</v>
      </c>
      <c r="Q1379" t="s">
        <v>8703</v>
      </c>
      <c r="R1379">
        <v>620</v>
      </c>
      <c r="S1379" t="s">
        <v>9921</v>
      </c>
      <c r="T1379" t="s">
        <v>7715</v>
      </c>
      <c r="U1379">
        <v>1</v>
      </c>
      <c r="V1379">
        <v>2</v>
      </c>
      <c r="W1379" t="s">
        <v>7702</v>
      </c>
      <c r="X1379" t="s">
        <v>1465</v>
      </c>
      <c r="Y1379" t="s">
        <v>7703</v>
      </c>
      <c r="Z1379" t="s">
        <v>10163</v>
      </c>
      <c r="AA1379" t="s">
        <v>8030</v>
      </c>
      <c r="AB1379" t="s">
        <v>10164</v>
      </c>
    </row>
    <row r="1380" spans="1:28">
      <c r="A1380" s="241">
        <v>45968</v>
      </c>
      <c r="B1380" t="s">
        <v>10162</v>
      </c>
      <c r="C1380" t="s">
        <v>7787</v>
      </c>
      <c r="D1380" t="s">
        <v>7788</v>
      </c>
      <c r="E1380" t="s">
        <v>7789</v>
      </c>
      <c r="F1380">
        <v>2</v>
      </c>
      <c r="G1380">
        <v>3025.21</v>
      </c>
      <c r="H1380">
        <v>0</v>
      </c>
      <c r="I1380" s="165">
        <v>6050.42</v>
      </c>
      <c r="J1380" t="s">
        <v>8025</v>
      </c>
      <c r="K1380">
        <v>1</v>
      </c>
      <c r="L1380">
        <v>171</v>
      </c>
      <c r="M1380" t="s">
        <v>8026</v>
      </c>
      <c r="N1380" t="s">
        <v>8027</v>
      </c>
      <c r="O1380" t="s">
        <v>7697</v>
      </c>
      <c r="P1380" t="s">
        <v>7698</v>
      </c>
      <c r="Q1380" t="s">
        <v>8703</v>
      </c>
      <c r="R1380">
        <v>620</v>
      </c>
      <c r="S1380" t="s">
        <v>9921</v>
      </c>
      <c r="T1380" t="s">
        <v>7715</v>
      </c>
      <c r="U1380">
        <v>1</v>
      </c>
      <c r="V1380">
        <v>2</v>
      </c>
      <c r="W1380" t="s">
        <v>7702</v>
      </c>
      <c r="X1380" t="s">
        <v>1465</v>
      </c>
      <c r="Y1380" t="s">
        <v>7703</v>
      </c>
      <c r="Z1380" t="s">
        <v>10163</v>
      </c>
      <c r="AA1380" t="s">
        <v>8030</v>
      </c>
      <c r="AB1380" t="s">
        <v>10164</v>
      </c>
    </row>
    <row r="1381" spans="1:28">
      <c r="A1381" s="241">
        <v>45968</v>
      </c>
      <c r="B1381" t="s">
        <v>10162</v>
      </c>
      <c r="C1381" t="s">
        <v>7781</v>
      </c>
      <c r="D1381" t="s">
        <v>7782</v>
      </c>
      <c r="E1381" t="s">
        <v>7783</v>
      </c>
      <c r="F1381">
        <v>2</v>
      </c>
      <c r="G1381">
        <v>3025.21</v>
      </c>
      <c r="H1381">
        <v>0</v>
      </c>
      <c r="I1381" s="165">
        <v>6050.42</v>
      </c>
      <c r="J1381" t="s">
        <v>8025</v>
      </c>
      <c r="K1381">
        <v>1</v>
      </c>
      <c r="L1381">
        <v>171</v>
      </c>
      <c r="M1381" t="s">
        <v>8026</v>
      </c>
      <c r="N1381" t="s">
        <v>8027</v>
      </c>
      <c r="O1381" t="s">
        <v>7697</v>
      </c>
      <c r="P1381" t="s">
        <v>7698</v>
      </c>
      <c r="Q1381" t="s">
        <v>8703</v>
      </c>
      <c r="R1381">
        <v>620</v>
      </c>
      <c r="S1381" t="s">
        <v>9921</v>
      </c>
      <c r="T1381" t="s">
        <v>7715</v>
      </c>
      <c r="U1381">
        <v>1</v>
      </c>
      <c r="V1381">
        <v>2</v>
      </c>
      <c r="W1381" t="s">
        <v>7702</v>
      </c>
      <c r="X1381" t="s">
        <v>1465</v>
      </c>
      <c r="Y1381" t="s">
        <v>7703</v>
      </c>
      <c r="Z1381" t="s">
        <v>10163</v>
      </c>
      <c r="AA1381" t="s">
        <v>8030</v>
      </c>
      <c r="AB1381" t="s">
        <v>10164</v>
      </c>
    </row>
    <row r="1382" spans="1:28">
      <c r="A1382" s="241">
        <v>45968</v>
      </c>
      <c r="B1382" t="s">
        <v>10162</v>
      </c>
      <c r="C1382" t="s">
        <v>8021</v>
      </c>
      <c r="D1382" t="s">
        <v>8022</v>
      </c>
      <c r="E1382" t="s">
        <v>8023</v>
      </c>
      <c r="F1382">
        <v>1</v>
      </c>
      <c r="G1382">
        <v>4882</v>
      </c>
      <c r="H1382">
        <v>0</v>
      </c>
      <c r="I1382" s="165">
        <v>4882</v>
      </c>
      <c r="J1382" t="s">
        <v>8025</v>
      </c>
      <c r="K1382">
        <v>1</v>
      </c>
      <c r="L1382">
        <v>171</v>
      </c>
      <c r="M1382" t="s">
        <v>8026</v>
      </c>
      <c r="N1382" t="s">
        <v>8027</v>
      </c>
      <c r="O1382" t="s">
        <v>7697</v>
      </c>
      <c r="P1382" t="s">
        <v>7698</v>
      </c>
      <c r="Q1382" t="s">
        <v>8703</v>
      </c>
      <c r="R1382">
        <v>620</v>
      </c>
      <c r="S1382" t="s">
        <v>9921</v>
      </c>
      <c r="T1382" t="s">
        <v>7701</v>
      </c>
      <c r="U1382">
        <v>1</v>
      </c>
      <c r="V1382">
        <v>1</v>
      </c>
      <c r="W1382" t="s">
        <v>7702</v>
      </c>
      <c r="X1382" t="s">
        <v>1465</v>
      </c>
      <c r="Y1382" t="s">
        <v>7703</v>
      </c>
      <c r="Z1382" t="s">
        <v>10163</v>
      </c>
      <c r="AA1382" t="s">
        <v>8030</v>
      </c>
      <c r="AB1382" t="s">
        <v>10164</v>
      </c>
    </row>
    <row r="1383" spans="1:28">
      <c r="A1383" s="241">
        <v>45968</v>
      </c>
      <c r="B1383" t="s">
        <v>10165</v>
      </c>
      <c r="C1383" t="s">
        <v>7720</v>
      </c>
      <c r="D1383" t="s">
        <v>7721</v>
      </c>
      <c r="E1383" t="s">
        <v>7722</v>
      </c>
      <c r="F1383">
        <v>1</v>
      </c>
      <c r="G1383">
        <v>11900</v>
      </c>
      <c r="H1383">
        <v>357</v>
      </c>
      <c r="I1383" s="165">
        <v>11543</v>
      </c>
      <c r="J1383" t="s">
        <v>8025</v>
      </c>
      <c r="K1383">
        <v>1</v>
      </c>
      <c r="L1383">
        <v>171</v>
      </c>
      <c r="M1383" t="s">
        <v>8026</v>
      </c>
      <c r="N1383" t="s">
        <v>8027</v>
      </c>
      <c r="O1383" t="s">
        <v>7697</v>
      </c>
      <c r="P1383" t="s">
        <v>7698</v>
      </c>
      <c r="Q1383" t="s">
        <v>8703</v>
      </c>
      <c r="R1383">
        <v>620</v>
      </c>
      <c r="S1383" t="s">
        <v>9921</v>
      </c>
      <c r="T1383" t="s">
        <v>7726</v>
      </c>
      <c r="U1383">
        <v>1</v>
      </c>
      <c r="V1383">
        <v>1</v>
      </c>
      <c r="W1383" t="s">
        <v>7702</v>
      </c>
      <c r="X1383" t="s">
        <v>1640</v>
      </c>
      <c r="Y1383" t="s">
        <v>7703</v>
      </c>
      <c r="Z1383" t="s">
        <v>10166</v>
      </c>
      <c r="AA1383" t="s">
        <v>8030</v>
      </c>
      <c r="AB1383" t="s">
        <v>10167</v>
      </c>
    </row>
    <row r="1384" spans="1:28">
      <c r="A1384" s="241">
        <v>45968</v>
      </c>
      <c r="B1384" t="s">
        <v>10165</v>
      </c>
      <c r="C1384" t="s">
        <v>7691</v>
      </c>
      <c r="D1384" t="s">
        <v>7692</v>
      </c>
      <c r="E1384" t="s">
        <v>7693</v>
      </c>
      <c r="F1384">
        <v>2</v>
      </c>
      <c r="G1384">
        <v>4327.7299999999996</v>
      </c>
      <c r="H1384">
        <v>0</v>
      </c>
      <c r="I1384" s="165">
        <v>8655.4599999999991</v>
      </c>
      <c r="J1384" t="s">
        <v>8025</v>
      </c>
      <c r="K1384">
        <v>1</v>
      </c>
      <c r="L1384">
        <v>171</v>
      </c>
      <c r="M1384" t="s">
        <v>8026</v>
      </c>
      <c r="N1384" t="s">
        <v>8027</v>
      </c>
      <c r="O1384" t="s">
        <v>7697</v>
      </c>
      <c r="P1384" t="s">
        <v>7698</v>
      </c>
      <c r="Q1384" t="s">
        <v>8703</v>
      </c>
      <c r="R1384">
        <v>620</v>
      </c>
      <c r="S1384" t="s">
        <v>9921</v>
      </c>
      <c r="T1384" t="s">
        <v>7701</v>
      </c>
      <c r="U1384">
        <v>1</v>
      </c>
      <c r="V1384">
        <v>2</v>
      </c>
      <c r="W1384" t="s">
        <v>7702</v>
      </c>
      <c r="X1384" t="s">
        <v>1640</v>
      </c>
      <c r="Y1384" t="s">
        <v>7703</v>
      </c>
      <c r="Z1384" t="s">
        <v>10166</v>
      </c>
      <c r="AA1384" t="s">
        <v>8030</v>
      </c>
      <c r="AB1384" t="s">
        <v>10167</v>
      </c>
    </row>
    <row r="1385" spans="1:28">
      <c r="A1385" s="241">
        <v>45968</v>
      </c>
      <c r="B1385" t="s">
        <v>10165</v>
      </c>
      <c r="C1385" t="s">
        <v>8666</v>
      </c>
      <c r="D1385" t="s">
        <v>8667</v>
      </c>
      <c r="E1385" t="s">
        <v>8668</v>
      </c>
      <c r="F1385">
        <v>2</v>
      </c>
      <c r="G1385">
        <v>2992.5</v>
      </c>
      <c r="H1385">
        <v>0</v>
      </c>
      <c r="I1385" s="165">
        <v>5985</v>
      </c>
      <c r="J1385" t="s">
        <v>8025</v>
      </c>
      <c r="K1385">
        <v>1</v>
      </c>
      <c r="L1385">
        <v>171</v>
      </c>
      <c r="M1385" t="s">
        <v>8026</v>
      </c>
      <c r="N1385" t="s">
        <v>8027</v>
      </c>
      <c r="O1385" t="s">
        <v>7697</v>
      </c>
      <c r="P1385" t="s">
        <v>7698</v>
      </c>
      <c r="Q1385" t="s">
        <v>8703</v>
      </c>
      <c r="R1385">
        <v>620</v>
      </c>
      <c r="S1385" t="s">
        <v>9921</v>
      </c>
      <c r="T1385" t="s">
        <v>7701</v>
      </c>
      <c r="U1385">
        <v>1</v>
      </c>
      <c r="V1385">
        <v>2</v>
      </c>
      <c r="W1385" t="s">
        <v>7702</v>
      </c>
      <c r="X1385" t="s">
        <v>1640</v>
      </c>
      <c r="Y1385" t="s">
        <v>7703</v>
      </c>
      <c r="Z1385" t="s">
        <v>10166</v>
      </c>
      <c r="AA1385" t="s">
        <v>8030</v>
      </c>
      <c r="AB1385" t="s">
        <v>10167</v>
      </c>
    </row>
    <row r="1386" spans="1:28">
      <c r="A1386" s="241">
        <v>45968</v>
      </c>
      <c r="B1386" t="s">
        <v>10165</v>
      </c>
      <c r="C1386" t="s">
        <v>7778</v>
      </c>
      <c r="D1386" t="s">
        <v>7779</v>
      </c>
      <c r="E1386" t="s">
        <v>7780</v>
      </c>
      <c r="F1386">
        <v>3</v>
      </c>
      <c r="G1386">
        <v>2668.75</v>
      </c>
      <c r="H1386">
        <v>0</v>
      </c>
      <c r="I1386" s="165">
        <v>8006.25</v>
      </c>
      <c r="J1386" t="s">
        <v>8025</v>
      </c>
      <c r="K1386">
        <v>1</v>
      </c>
      <c r="L1386">
        <v>171</v>
      </c>
      <c r="M1386" t="s">
        <v>8026</v>
      </c>
      <c r="N1386" t="s">
        <v>8027</v>
      </c>
      <c r="O1386" t="s">
        <v>7697</v>
      </c>
      <c r="P1386" t="s">
        <v>7698</v>
      </c>
      <c r="Q1386" t="s">
        <v>8703</v>
      </c>
      <c r="R1386">
        <v>620</v>
      </c>
      <c r="S1386" t="s">
        <v>9921</v>
      </c>
      <c r="T1386" t="s">
        <v>7701</v>
      </c>
      <c r="U1386">
        <v>1</v>
      </c>
      <c r="V1386">
        <v>3</v>
      </c>
      <c r="W1386" t="s">
        <v>7702</v>
      </c>
      <c r="X1386" t="s">
        <v>1640</v>
      </c>
      <c r="Y1386" t="s">
        <v>7703</v>
      </c>
      <c r="Z1386" t="s">
        <v>10166</v>
      </c>
      <c r="AA1386" t="s">
        <v>8030</v>
      </c>
      <c r="AB1386" t="s">
        <v>10167</v>
      </c>
    </row>
    <row r="1387" spans="1:28">
      <c r="A1387" s="241">
        <v>45968</v>
      </c>
      <c r="B1387" t="s">
        <v>10165</v>
      </c>
      <c r="C1387" t="s">
        <v>8051</v>
      </c>
      <c r="D1387" t="s">
        <v>8052</v>
      </c>
      <c r="E1387" t="s">
        <v>8053</v>
      </c>
      <c r="F1387">
        <v>2</v>
      </c>
      <c r="G1387">
        <v>5940</v>
      </c>
      <c r="H1387">
        <v>0</v>
      </c>
      <c r="I1387" s="165">
        <v>11880</v>
      </c>
      <c r="J1387" t="s">
        <v>8025</v>
      </c>
      <c r="K1387">
        <v>1</v>
      </c>
      <c r="L1387">
        <v>171</v>
      </c>
      <c r="M1387" t="s">
        <v>8026</v>
      </c>
      <c r="N1387" t="s">
        <v>8027</v>
      </c>
      <c r="O1387" t="s">
        <v>7697</v>
      </c>
      <c r="P1387" t="s">
        <v>7698</v>
      </c>
      <c r="Q1387" t="s">
        <v>8703</v>
      </c>
      <c r="R1387">
        <v>620</v>
      </c>
      <c r="S1387" t="s">
        <v>9921</v>
      </c>
      <c r="T1387" t="s">
        <v>7701</v>
      </c>
      <c r="U1387">
        <v>1</v>
      </c>
      <c r="V1387">
        <v>2</v>
      </c>
      <c r="W1387" t="s">
        <v>7702</v>
      </c>
      <c r="X1387" t="s">
        <v>1640</v>
      </c>
      <c r="Y1387" t="s">
        <v>7703</v>
      </c>
      <c r="Z1387" t="s">
        <v>10166</v>
      </c>
      <c r="AA1387" t="s">
        <v>8030</v>
      </c>
      <c r="AB1387" t="s">
        <v>10167</v>
      </c>
    </row>
    <row r="1388" spans="1:28">
      <c r="A1388" s="241">
        <v>45968</v>
      </c>
      <c r="B1388" t="s">
        <v>10165</v>
      </c>
      <c r="C1388" t="s">
        <v>7875</v>
      </c>
      <c r="D1388" t="s">
        <v>7876</v>
      </c>
      <c r="E1388" t="s">
        <v>7877</v>
      </c>
      <c r="F1388">
        <v>3</v>
      </c>
      <c r="G1388">
        <v>1218.49</v>
      </c>
      <c r="H1388">
        <v>0</v>
      </c>
      <c r="I1388" s="165">
        <v>3655.47</v>
      </c>
      <c r="J1388" t="s">
        <v>8025</v>
      </c>
      <c r="K1388">
        <v>1</v>
      </c>
      <c r="L1388">
        <v>171</v>
      </c>
      <c r="M1388" t="s">
        <v>8026</v>
      </c>
      <c r="N1388" t="s">
        <v>8027</v>
      </c>
      <c r="O1388" t="s">
        <v>7697</v>
      </c>
      <c r="P1388" t="s">
        <v>7698</v>
      </c>
      <c r="Q1388" t="s">
        <v>8703</v>
      </c>
      <c r="R1388">
        <v>620</v>
      </c>
      <c r="S1388" t="s">
        <v>9921</v>
      </c>
      <c r="T1388" t="s">
        <v>7701</v>
      </c>
      <c r="U1388">
        <v>1</v>
      </c>
      <c r="V1388">
        <v>3</v>
      </c>
      <c r="W1388" t="s">
        <v>7702</v>
      </c>
      <c r="X1388" t="s">
        <v>1640</v>
      </c>
      <c r="Y1388" t="s">
        <v>7703</v>
      </c>
      <c r="Z1388" t="s">
        <v>10166</v>
      </c>
      <c r="AA1388" t="s">
        <v>8030</v>
      </c>
      <c r="AB1388" t="s">
        <v>10167</v>
      </c>
    </row>
    <row r="1389" spans="1:28">
      <c r="A1389" s="241">
        <v>45968</v>
      </c>
      <c r="B1389" t="s">
        <v>10165</v>
      </c>
      <c r="C1389" t="s">
        <v>7880</v>
      </c>
      <c r="D1389" t="s">
        <v>7881</v>
      </c>
      <c r="E1389" t="s">
        <v>7882</v>
      </c>
      <c r="F1389">
        <v>3</v>
      </c>
      <c r="G1389">
        <v>1543</v>
      </c>
      <c r="H1389">
        <v>0</v>
      </c>
      <c r="I1389" s="165">
        <v>4629</v>
      </c>
      <c r="J1389" t="s">
        <v>8025</v>
      </c>
      <c r="K1389">
        <v>1</v>
      </c>
      <c r="L1389">
        <v>171</v>
      </c>
      <c r="M1389" t="s">
        <v>8026</v>
      </c>
      <c r="N1389" t="s">
        <v>8027</v>
      </c>
      <c r="O1389" t="s">
        <v>7697</v>
      </c>
      <c r="P1389" t="s">
        <v>7698</v>
      </c>
      <c r="Q1389" t="s">
        <v>8703</v>
      </c>
      <c r="R1389">
        <v>620</v>
      </c>
      <c r="S1389" t="s">
        <v>9921</v>
      </c>
      <c r="T1389" t="s">
        <v>7701</v>
      </c>
      <c r="U1389">
        <v>1</v>
      </c>
      <c r="V1389">
        <v>3</v>
      </c>
      <c r="W1389" t="s">
        <v>7702</v>
      </c>
      <c r="X1389" t="s">
        <v>1640</v>
      </c>
      <c r="Y1389" t="s">
        <v>7703</v>
      </c>
      <c r="Z1389" t="s">
        <v>10166</v>
      </c>
      <c r="AA1389" t="s">
        <v>8030</v>
      </c>
      <c r="AB1389" t="s">
        <v>10167</v>
      </c>
    </row>
    <row r="1390" spans="1:28">
      <c r="A1390" s="241">
        <v>45968</v>
      </c>
      <c r="B1390" t="s">
        <v>10168</v>
      </c>
      <c r="C1390" t="s">
        <v>7839</v>
      </c>
      <c r="D1390" t="s">
        <v>7840</v>
      </c>
      <c r="E1390" t="s">
        <v>7841</v>
      </c>
      <c r="F1390">
        <v>4</v>
      </c>
      <c r="G1390">
        <v>2645.48</v>
      </c>
      <c r="H1390">
        <v>0</v>
      </c>
      <c r="I1390" s="165">
        <v>10581.92</v>
      </c>
      <c r="J1390" t="s">
        <v>7743</v>
      </c>
      <c r="K1390">
        <v>1</v>
      </c>
      <c r="L1390">
        <v>126</v>
      </c>
      <c r="M1390" t="s">
        <v>7744</v>
      </c>
      <c r="N1390" t="s">
        <v>7745</v>
      </c>
      <c r="O1390" t="s">
        <v>7697</v>
      </c>
      <c r="P1390" t="s">
        <v>7698</v>
      </c>
      <c r="Q1390" t="s">
        <v>7746</v>
      </c>
      <c r="R1390">
        <v>938</v>
      </c>
      <c r="S1390" t="s">
        <v>9921</v>
      </c>
      <c r="T1390" t="s">
        <v>7715</v>
      </c>
      <c r="U1390">
        <v>1</v>
      </c>
      <c r="V1390">
        <v>4</v>
      </c>
      <c r="W1390" t="s">
        <v>7702</v>
      </c>
      <c r="X1390" t="s">
        <v>1252</v>
      </c>
      <c r="Y1390" t="s">
        <v>7703</v>
      </c>
      <c r="Z1390" t="s">
        <v>10169</v>
      </c>
      <c r="AA1390" t="s">
        <v>7748</v>
      </c>
      <c r="AB1390" t="s">
        <v>8171</v>
      </c>
    </row>
    <row r="1391" spans="1:28">
      <c r="A1391" s="241">
        <v>45968</v>
      </c>
      <c r="B1391" t="s">
        <v>10168</v>
      </c>
      <c r="C1391" t="s">
        <v>8160</v>
      </c>
      <c r="D1391" t="s">
        <v>8161</v>
      </c>
      <c r="E1391" t="s">
        <v>8162</v>
      </c>
      <c r="F1391">
        <v>2</v>
      </c>
      <c r="G1391">
        <v>2541.83</v>
      </c>
      <c r="H1391">
        <v>0</v>
      </c>
      <c r="I1391" s="165">
        <v>5083.66</v>
      </c>
      <c r="J1391" t="s">
        <v>7743</v>
      </c>
      <c r="K1391">
        <v>1</v>
      </c>
      <c r="L1391">
        <v>126</v>
      </c>
      <c r="M1391" t="s">
        <v>7744</v>
      </c>
      <c r="N1391" t="s">
        <v>7745</v>
      </c>
      <c r="O1391" t="s">
        <v>7697</v>
      </c>
      <c r="P1391" t="s">
        <v>7698</v>
      </c>
      <c r="Q1391" t="s">
        <v>7746</v>
      </c>
      <c r="R1391">
        <v>938</v>
      </c>
      <c r="S1391" t="s">
        <v>9921</v>
      </c>
      <c r="T1391" t="s">
        <v>7715</v>
      </c>
      <c r="U1391">
        <v>1</v>
      </c>
      <c r="V1391">
        <v>2</v>
      </c>
      <c r="W1391" t="s">
        <v>7702</v>
      </c>
      <c r="X1391" t="s">
        <v>1252</v>
      </c>
      <c r="Y1391" t="s">
        <v>7703</v>
      </c>
      <c r="Z1391" t="s">
        <v>10169</v>
      </c>
      <c r="AA1391" t="s">
        <v>7748</v>
      </c>
      <c r="AB1391" t="s">
        <v>8171</v>
      </c>
    </row>
    <row r="1392" spans="1:28">
      <c r="A1392" s="241">
        <v>45968</v>
      </c>
      <c r="B1392" t="s">
        <v>10168</v>
      </c>
      <c r="C1392" t="s">
        <v>7822</v>
      </c>
      <c r="D1392" t="s">
        <v>7823</v>
      </c>
      <c r="E1392" t="s">
        <v>7824</v>
      </c>
      <c r="F1392">
        <v>1</v>
      </c>
      <c r="G1392">
        <v>3025.21</v>
      </c>
      <c r="H1392">
        <v>0</v>
      </c>
      <c r="I1392" s="165">
        <v>3025.21</v>
      </c>
      <c r="J1392" t="s">
        <v>7743</v>
      </c>
      <c r="K1392">
        <v>1</v>
      </c>
      <c r="L1392">
        <v>126</v>
      </c>
      <c r="M1392" t="s">
        <v>7744</v>
      </c>
      <c r="N1392" t="s">
        <v>7745</v>
      </c>
      <c r="O1392" t="s">
        <v>7697</v>
      </c>
      <c r="P1392" t="s">
        <v>7698</v>
      </c>
      <c r="Q1392" t="s">
        <v>7746</v>
      </c>
      <c r="R1392">
        <v>938</v>
      </c>
      <c r="S1392" t="s">
        <v>9921</v>
      </c>
      <c r="T1392" t="s">
        <v>7715</v>
      </c>
      <c r="U1392">
        <v>1</v>
      </c>
      <c r="V1392">
        <v>1</v>
      </c>
      <c r="W1392" t="s">
        <v>7702</v>
      </c>
      <c r="X1392" t="s">
        <v>1252</v>
      </c>
      <c r="Y1392" t="s">
        <v>7703</v>
      </c>
      <c r="Z1392" t="s">
        <v>10169</v>
      </c>
      <c r="AA1392" t="s">
        <v>7748</v>
      </c>
      <c r="AB1392" t="s">
        <v>8171</v>
      </c>
    </row>
    <row r="1393" spans="1:28">
      <c r="A1393" s="241">
        <v>45968</v>
      </c>
      <c r="B1393" t="s">
        <v>10170</v>
      </c>
      <c r="C1393" t="s">
        <v>8097</v>
      </c>
      <c r="D1393" t="s">
        <v>8098</v>
      </c>
      <c r="E1393" t="s">
        <v>8099</v>
      </c>
      <c r="F1393">
        <v>2</v>
      </c>
      <c r="G1393">
        <v>2227</v>
      </c>
      <c r="H1393">
        <v>0</v>
      </c>
      <c r="I1393" s="165">
        <v>4454</v>
      </c>
      <c r="J1393" t="s">
        <v>7851</v>
      </c>
      <c r="K1393">
        <v>1</v>
      </c>
      <c r="L1393">
        <v>2</v>
      </c>
      <c r="M1393" t="s">
        <v>8054</v>
      </c>
      <c r="N1393" t="s">
        <v>7745</v>
      </c>
      <c r="O1393" t="s">
        <v>7697</v>
      </c>
      <c r="P1393" t="s">
        <v>7698</v>
      </c>
      <c r="Q1393" t="s">
        <v>8694</v>
      </c>
      <c r="R1393">
        <v>933</v>
      </c>
      <c r="S1393" t="s">
        <v>9921</v>
      </c>
      <c r="T1393" t="s">
        <v>7769</v>
      </c>
      <c r="U1393">
        <v>1</v>
      </c>
      <c r="V1393">
        <v>2</v>
      </c>
      <c r="W1393" t="s">
        <v>7702</v>
      </c>
      <c r="X1393" t="s">
        <v>10171</v>
      </c>
      <c r="Y1393" t="s">
        <v>7703</v>
      </c>
      <c r="Z1393" t="s">
        <v>10172</v>
      </c>
      <c r="AA1393" t="s">
        <v>8696</v>
      </c>
      <c r="AB1393" t="s">
        <v>10173</v>
      </c>
    </row>
    <row r="1394" spans="1:28">
      <c r="A1394" s="241">
        <v>45968</v>
      </c>
      <c r="B1394" t="s">
        <v>10174</v>
      </c>
      <c r="C1394" t="s">
        <v>7750</v>
      </c>
      <c r="D1394" t="s">
        <v>7751</v>
      </c>
      <c r="E1394" t="s">
        <v>7752</v>
      </c>
      <c r="F1394">
        <v>1</v>
      </c>
      <c r="G1394">
        <v>12000</v>
      </c>
      <c r="H1394">
        <v>0</v>
      </c>
      <c r="I1394" s="165">
        <v>12000</v>
      </c>
      <c r="J1394" t="s">
        <v>8271</v>
      </c>
      <c r="K1394">
        <v>1</v>
      </c>
      <c r="L1394">
        <v>126</v>
      </c>
      <c r="M1394" t="s">
        <v>7744</v>
      </c>
      <c r="N1394" t="s">
        <v>7745</v>
      </c>
      <c r="O1394" t="s">
        <v>7697</v>
      </c>
      <c r="P1394" t="s">
        <v>7698</v>
      </c>
      <c r="Q1394" t="s">
        <v>8726</v>
      </c>
      <c r="R1394">
        <v>937</v>
      </c>
      <c r="S1394" t="s">
        <v>9921</v>
      </c>
      <c r="T1394" t="s">
        <v>7715</v>
      </c>
      <c r="U1394">
        <v>1</v>
      </c>
      <c r="V1394">
        <v>1</v>
      </c>
      <c r="W1394" t="s">
        <v>7702</v>
      </c>
      <c r="X1394" t="s">
        <v>1688</v>
      </c>
      <c r="Y1394" t="s">
        <v>7703</v>
      </c>
      <c r="Z1394" t="s">
        <v>10175</v>
      </c>
      <c r="AA1394" t="s">
        <v>8728</v>
      </c>
      <c r="AB1394" t="s">
        <v>10176</v>
      </c>
    </row>
    <row r="1395" spans="1:28">
      <c r="A1395" s="241">
        <v>45968</v>
      </c>
      <c r="B1395" t="s">
        <v>10174</v>
      </c>
      <c r="C1395" t="s">
        <v>7973</v>
      </c>
      <c r="D1395" t="s">
        <v>7974</v>
      </c>
      <c r="E1395" t="s">
        <v>7975</v>
      </c>
      <c r="F1395">
        <v>1</v>
      </c>
      <c r="G1395">
        <v>3400</v>
      </c>
      <c r="H1395">
        <v>0</v>
      </c>
      <c r="I1395" s="165">
        <v>3400</v>
      </c>
      <c r="J1395" t="s">
        <v>8271</v>
      </c>
      <c r="K1395">
        <v>1</v>
      </c>
      <c r="L1395">
        <v>126</v>
      </c>
      <c r="M1395" t="s">
        <v>7744</v>
      </c>
      <c r="N1395" t="s">
        <v>7745</v>
      </c>
      <c r="O1395" t="s">
        <v>7697</v>
      </c>
      <c r="P1395" t="s">
        <v>7698</v>
      </c>
      <c r="Q1395" t="s">
        <v>8726</v>
      </c>
      <c r="R1395">
        <v>937</v>
      </c>
      <c r="S1395" t="s">
        <v>9921</v>
      </c>
      <c r="T1395" t="s">
        <v>7715</v>
      </c>
      <c r="U1395">
        <v>1</v>
      </c>
      <c r="V1395">
        <v>1</v>
      </c>
      <c r="W1395" t="s">
        <v>7702</v>
      </c>
      <c r="X1395" t="s">
        <v>1688</v>
      </c>
      <c r="Y1395" t="s">
        <v>7703</v>
      </c>
      <c r="Z1395" t="s">
        <v>10175</v>
      </c>
      <c r="AA1395" t="s">
        <v>8728</v>
      </c>
      <c r="AB1395" t="s">
        <v>10176</v>
      </c>
    </row>
    <row r="1396" spans="1:28">
      <c r="A1396" s="241">
        <v>45968</v>
      </c>
      <c r="B1396" t="s">
        <v>10177</v>
      </c>
      <c r="C1396" t="s">
        <v>7720</v>
      </c>
      <c r="D1396" t="s">
        <v>7721</v>
      </c>
      <c r="E1396" t="s">
        <v>7722</v>
      </c>
      <c r="F1396">
        <v>1</v>
      </c>
      <c r="G1396">
        <v>11900</v>
      </c>
      <c r="H1396">
        <v>357</v>
      </c>
      <c r="I1396" s="165">
        <v>11543</v>
      </c>
      <c r="J1396" t="s">
        <v>8166</v>
      </c>
      <c r="K1396">
        <v>1</v>
      </c>
      <c r="L1396">
        <v>126</v>
      </c>
      <c r="M1396" t="s">
        <v>7744</v>
      </c>
      <c r="N1396" t="s">
        <v>7745</v>
      </c>
      <c r="O1396" t="s">
        <v>7697</v>
      </c>
      <c r="P1396" t="s">
        <v>7698</v>
      </c>
      <c r="Q1396" t="s">
        <v>8224</v>
      </c>
      <c r="R1396">
        <v>923</v>
      </c>
      <c r="S1396" t="s">
        <v>9921</v>
      </c>
      <c r="T1396" t="s">
        <v>7726</v>
      </c>
      <c r="U1396">
        <v>1</v>
      </c>
      <c r="V1396">
        <v>1</v>
      </c>
      <c r="W1396" t="s">
        <v>7702</v>
      </c>
      <c r="X1396" t="s">
        <v>10178</v>
      </c>
      <c r="Y1396" t="s">
        <v>7703</v>
      </c>
      <c r="Z1396" t="s">
        <v>10179</v>
      </c>
      <c r="AA1396" t="s">
        <v>8226</v>
      </c>
      <c r="AB1396" t="s">
        <v>10180</v>
      </c>
    </row>
    <row r="1397" spans="1:28">
      <c r="A1397" s="241">
        <v>45968</v>
      </c>
      <c r="B1397" t="s">
        <v>10181</v>
      </c>
      <c r="C1397" t="s">
        <v>7856</v>
      </c>
      <c r="D1397" t="s">
        <v>7857</v>
      </c>
      <c r="E1397" t="s">
        <v>7858</v>
      </c>
      <c r="F1397">
        <v>1</v>
      </c>
      <c r="G1397">
        <v>4247.1000000000004</v>
      </c>
      <c r="H1397">
        <v>0</v>
      </c>
      <c r="I1397" s="165">
        <v>4247.1000000000004</v>
      </c>
      <c r="J1397" t="s">
        <v>8271</v>
      </c>
      <c r="K1397">
        <v>1</v>
      </c>
      <c r="L1397">
        <v>126</v>
      </c>
      <c r="M1397" t="s">
        <v>7744</v>
      </c>
      <c r="N1397" t="s">
        <v>7745</v>
      </c>
      <c r="O1397" t="s">
        <v>7697</v>
      </c>
      <c r="P1397" t="s">
        <v>7698</v>
      </c>
      <c r="Q1397" t="s">
        <v>8726</v>
      </c>
      <c r="R1397">
        <v>937</v>
      </c>
      <c r="S1397" t="s">
        <v>9921</v>
      </c>
      <c r="T1397" t="s">
        <v>7701</v>
      </c>
      <c r="U1397">
        <v>1</v>
      </c>
      <c r="V1397">
        <v>1</v>
      </c>
      <c r="W1397" t="s">
        <v>7702</v>
      </c>
      <c r="X1397" t="s">
        <v>1652</v>
      </c>
      <c r="Y1397" t="s">
        <v>7703</v>
      </c>
      <c r="Z1397" t="s">
        <v>10182</v>
      </c>
      <c r="AA1397" t="s">
        <v>8728</v>
      </c>
      <c r="AB1397" t="s">
        <v>1652</v>
      </c>
    </row>
    <row r="1398" spans="1:28">
      <c r="A1398" s="241">
        <v>45968</v>
      </c>
      <c r="B1398" t="s">
        <v>10183</v>
      </c>
      <c r="C1398" t="s">
        <v>7856</v>
      </c>
      <c r="D1398" t="s">
        <v>7857</v>
      </c>
      <c r="E1398" t="s">
        <v>7858</v>
      </c>
      <c r="F1398">
        <v>1</v>
      </c>
      <c r="G1398">
        <v>4247.1000000000004</v>
      </c>
      <c r="H1398">
        <v>0</v>
      </c>
      <c r="I1398" s="165">
        <v>4247.1000000000004</v>
      </c>
      <c r="J1398" t="s">
        <v>8166</v>
      </c>
      <c r="K1398">
        <v>1</v>
      </c>
      <c r="L1398">
        <v>126</v>
      </c>
      <c r="M1398" t="s">
        <v>7744</v>
      </c>
      <c r="N1398" t="s">
        <v>7745</v>
      </c>
      <c r="O1398" t="s">
        <v>7697</v>
      </c>
      <c r="P1398" t="s">
        <v>7698</v>
      </c>
      <c r="Q1398" t="s">
        <v>8167</v>
      </c>
      <c r="R1398">
        <v>926</v>
      </c>
      <c r="S1398" t="s">
        <v>9921</v>
      </c>
      <c r="T1398" t="s">
        <v>7701</v>
      </c>
      <c r="U1398">
        <v>1</v>
      </c>
      <c r="V1398">
        <v>1</v>
      </c>
      <c r="W1398" t="s">
        <v>7702</v>
      </c>
      <c r="X1398" t="s">
        <v>1720</v>
      </c>
      <c r="Y1398" t="s">
        <v>7703</v>
      </c>
      <c r="Z1398" t="s">
        <v>10184</v>
      </c>
      <c r="AA1398" t="s">
        <v>8170</v>
      </c>
      <c r="AB1398" t="s">
        <v>1720</v>
      </c>
    </row>
    <row r="1399" spans="1:28">
      <c r="A1399" s="241">
        <v>45968</v>
      </c>
      <c r="B1399" t="s">
        <v>10185</v>
      </c>
      <c r="C1399" t="s">
        <v>7750</v>
      </c>
      <c r="D1399" t="s">
        <v>7751</v>
      </c>
      <c r="E1399" t="s">
        <v>7752</v>
      </c>
      <c r="F1399">
        <v>1</v>
      </c>
      <c r="G1399">
        <v>12000</v>
      </c>
      <c r="H1399">
        <v>0</v>
      </c>
      <c r="I1399" s="165">
        <v>12000</v>
      </c>
      <c r="J1399" t="s">
        <v>7743</v>
      </c>
      <c r="K1399">
        <v>1</v>
      </c>
      <c r="L1399">
        <v>126</v>
      </c>
      <c r="M1399" t="s">
        <v>7744</v>
      </c>
      <c r="N1399" t="s">
        <v>7745</v>
      </c>
      <c r="O1399" t="s">
        <v>7697</v>
      </c>
      <c r="P1399" t="s">
        <v>7698</v>
      </c>
      <c r="Q1399" t="s">
        <v>8006</v>
      </c>
      <c r="R1399">
        <v>946</v>
      </c>
      <c r="S1399" t="s">
        <v>9921</v>
      </c>
      <c r="T1399" t="s">
        <v>7715</v>
      </c>
      <c r="U1399">
        <v>1</v>
      </c>
      <c r="V1399">
        <v>1</v>
      </c>
      <c r="W1399" t="s">
        <v>7702</v>
      </c>
      <c r="X1399" t="s">
        <v>1449</v>
      </c>
      <c r="Y1399" t="s">
        <v>7703</v>
      </c>
      <c r="Z1399" t="s">
        <v>10186</v>
      </c>
      <c r="AA1399" t="s">
        <v>8008</v>
      </c>
      <c r="AB1399" t="s">
        <v>10187</v>
      </c>
    </row>
    <row r="1400" spans="1:28">
      <c r="A1400" s="241">
        <v>45968</v>
      </c>
      <c r="B1400" t="s">
        <v>10188</v>
      </c>
      <c r="C1400" t="s">
        <v>7778</v>
      </c>
      <c r="D1400" t="s">
        <v>7779</v>
      </c>
      <c r="E1400" t="s">
        <v>7780</v>
      </c>
      <c r="F1400">
        <v>3</v>
      </c>
      <c r="G1400">
        <v>2668.75</v>
      </c>
      <c r="H1400">
        <v>0</v>
      </c>
      <c r="I1400" s="165">
        <v>8006.25</v>
      </c>
      <c r="J1400" t="s">
        <v>7743</v>
      </c>
      <c r="K1400">
        <v>1</v>
      </c>
      <c r="L1400">
        <v>126</v>
      </c>
      <c r="M1400" t="s">
        <v>7744</v>
      </c>
      <c r="N1400" t="s">
        <v>7745</v>
      </c>
      <c r="O1400" t="s">
        <v>7697</v>
      </c>
      <c r="P1400" t="s">
        <v>7698</v>
      </c>
      <c r="Q1400" t="s">
        <v>8006</v>
      </c>
      <c r="R1400">
        <v>946</v>
      </c>
      <c r="S1400" t="s">
        <v>9921</v>
      </c>
      <c r="T1400" t="s">
        <v>7701</v>
      </c>
      <c r="U1400">
        <v>1</v>
      </c>
      <c r="V1400">
        <v>3</v>
      </c>
      <c r="W1400" t="s">
        <v>7702</v>
      </c>
      <c r="X1400" t="s">
        <v>1556</v>
      </c>
      <c r="Y1400" t="s">
        <v>7703</v>
      </c>
      <c r="Z1400" t="s">
        <v>10189</v>
      </c>
      <c r="AA1400" t="s">
        <v>8008</v>
      </c>
      <c r="AB1400" t="s">
        <v>10190</v>
      </c>
    </row>
    <row r="1401" spans="1:28">
      <c r="A1401" s="241">
        <v>45968</v>
      </c>
      <c r="B1401" t="s">
        <v>10188</v>
      </c>
      <c r="C1401" t="s">
        <v>8051</v>
      </c>
      <c r="D1401" t="s">
        <v>8052</v>
      </c>
      <c r="E1401" t="s">
        <v>8053</v>
      </c>
      <c r="F1401">
        <v>1</v>
      </c>
      <c r="G1401">
        <v>5940</v>
      </c>
      <c r="H1401">
        <v>0</v>
      </c>
      <c r="I1401" s="165">
        <v>5940</v>
      </c>
      <c r="J1401" t="s">
        <v>7743</v>
      </c>
      <c r="K1401">
        <v>1</v>
      </c>
      <c r="L1401">
        <v>126</v>
      </c>
      <c r="M1401" t="s">
        <v>7744</v>
      </c>
      <c r="N1401" t="s">
        <v>7745</v>
      </c>
      <c r="O1401" t="s">
        <v>7697</v>
      </c>
      <c r="P1401" t="s">
        <v>7698</v>
      </c>
      <c r="Q1401" t="s">
        <v>8006</v>
      </c>
      <c r="R1401">
        <v>946</v>
      </c>
      <c r="S1401" t="s">
        <v>9921</v>
      </c>
      <c r="T1401" t="s">
        <v>7701</v>
      </c>
      <c r="U1401">
        <v>1</v>
      </c>
      <c r="V1401">
        <v>1</v>
      </c>
      <c r="W1401" t="s">
        <v>7702</v>
      </c>
      <c r="X1401" t="s">
        <v>1556</v>
      </c>
      <c r="Y1401" t="s">
        <v>7703</v>
      </c>
      <c r="Z1401" t="s">
        <v>10189</v>
      </c>
      <c r="AA1401" t="s">
        <v>8008</v>
      </c>
      <c r="AB1401" t="s">
        <v>10190</v>
      </c>
    </row>
    <row r="1402" spans="1:28">
      <c r="A1402" s="241">
        <v>45968</v>
      </c>
      <c r="B1402" t="s">
        <v>10188</v>
      </c>
      <c r="C1402" t="s">
        <v>7691</v>
      </c>
      <c r="D1402" t="s">
        <v>7692</v>
      </c>
      <c r="E1402" t="s">
        <v>7693</v>
      </c>
      <c r="F1402">
        <v>1</v>
      </c>
      <c r="G1402">
        <v>4327.7299999999996</v>
      </c>
      <c r="H1402">
        <v>0</v>
      </c>
      <c r="I1402" s="165">
        <v>4327.7299999999996</v>
      </c>
      <c r="J1402" t="s">
        <v>7743</v>
      </c>
      <c r="K1402">
        <v>1</v>
      </c>
      <c r="L1402">
        <v>126</v>
      </c>
      <c r="M1402" t="s">
        <v>7744</v>
      </c>
      <c r="N1402" t="s">
        <v>7745</v>
      </c>
      <c r="O1402" t="s">
        <v>7697</v>
      </c>
      <c r="P1402" t="s">
        <v>7698</v>
      </c>
      <c r="Q1402" t="s">
        <v>8006</v>
      </c>
      <c r="R1402">
        <v>946</v>
      </c>
      <c r="S1402" t="s">
        <v>9921</v>
      </c>
      <c r="T1402" t="s">
        <v>7701</v>
      </c>
      <c r="U1402">
        <v>1</v>
      </c>
      <c r="V1402">
        <v>1</v>
      </c>
      <c r="W1402" t="s">
        <v>7702</v>
      </c>
      <c r="X1402" t="s">
        <v>1556</v>
      </c>
      <c r="Y1402" t="s">
        <v>7703</v>
      </c>
      <c r="Z1402" t="s">
        <v>10189</v>
      </c>
      <c r="AA1402" t="s">
        <v>8008</v>
      </c>
      <c r="AB1402" t="s">
        <v>10190</v>
      </c>
    </row>
    <row r="1403" spans="1:28">
      <c r="A1403" s="241">
        <v>45968</v>
      </c>
      <c r="B1403" t="s">
        <v>10191</v>
      </c>
      <c r="C1403" t="s">
        <v>7800</v>
      </c>
      <c r="D1403" t="s">
        <v>7801</v>
      </c>
      <c r="E1403" t="s">
        <v>7802</v>
      </c>
      <c r="F1403">
        <v>6</v>
      </c>
      <c r="G1403">
        <v>1092.44</v>
      </c>
      <c r="H1403">
        <v>0</v>
      </c>
      <c r="I1403" s="165">
        <v>6554.64</v>
      </c>
      <c r="J1403" t="s">
        <v>7766</v>
      </c>
      <c r="K1403">
        <v>1</v>
      </c>
      <c r="L1403">
        <v>125</v>
      </c>
      <c r="M1403" t="s">
        <v>7724</v>
      </c>
      <c r="N1403" t="s">
        <v>7713</v>
      </c>
      <c r="O1403" t="s">
        <v>7697</v>
      </c>
      <c r="P1403" t="s">
        <v>7698</v>
      </c>
      <c r="Q1403" t="s">
        <v>7795</v>
      </c>
      <c r="R1403">
        <v>102</v>
      </c>
      <c r="S1403" t="s">
        <v>9921</v>
      </c>
      <c r="T1403" t="s">
        <v>7701</v>
      </c>
      <c r="U1403">
        <v>1</v>
      </c>
      <c r="V1403">
        <v>6</v>
      </c>
      <c r="W1403" t="s">
        <v>7702</v>
      </c>
      <c r="X1403" t="s">
        <v>1648</v>
      </c>
      <c r="Y1403" t="s">
        <v>7703</v>
      </c>
      <c r="Z1403" t="s">
        <v>10192</v>
      </c>
      <c r="AA1403" t="s">
        <v>7797</v>
      </c>
      <c r="AB1403" t="s">
        <v>10193</v>
      </c>
    </row>
    <row r="1404" spans="1:28">
      <c r="A1404" s="241">
        <v>45968</v>
      </c>
      <c r="B1404" t="s">
        <v>10194</v>
      </c>
      <c r="C1404" t="s">
        <v>7720</v>
      </c>
      <c r="D1404" t="s">
        <v>7721</v>
      </c>
      <c r="E1404" t="s">
        <v>7722</v>
      </c>
      <c r="F1404">
        <v>1</v>
      </c>
      <c r="G1404">
        <v>11900</v>
      </c>
      <c r="H1404">
        <v>0</v>
      </c>
      <c r="I1404" s="165">
        <v>11900</v>
      </c>
      <c r="J1404" t="s">
        <v>7851</v>
      </c>
      <c r="K1404">
        <v>1</v>
      </c>
      <c r="L1404">
        <v>2</v>
      </c>
      <c r="M1404" t="s">
        <v>8054</v>
      </c>
      <c r="N1404" t="s">
        <v>7745</v>
      </c>
      <c r="O1404" t="s">
        <v>7697</v>
      </c>
      <c r="P1404" t="s">
        <v>7698</v>
      </c>
      <c r="Q1404" t="s">
        <v>8694</v>
      </c>
      <c r="R1404">
        <v>933</v>
      </c>
      <c r="S1404" t="s">
        <v>9921</v>
      </c>
      <c r="T1404" t="s">
        <v>7726</v>
      </c>
      <c r="U1404">
        <v>1</v>
      </c>
      <c r="V1404">
        <v>1</v>
      </c>
      <c r="W1404" t="s">
        <v>7702</v>
      </c>
      <c r="X1404" t="s">
        <v>10195</v>
      </c>
      <c r="Y1404" t="s">
        <v>7703</v>
      </c>
      <c r="Z1404" t="s">
        <v>10196</v>
      </c>
      <c r="AA1404" t="s">
        <v>8696</v>
      </c>
      <c r="AB1404" t="s">
        <v>10197</v>
      </c>
    </row>
    <row r="1405" spans="1:28">
      <c r="A1405" s="241">
        <v>45968</v>
      </c>
      <c r="B1405" t="s">
        <v>10194</v>
      </c>
      <c r="C1405" t="s">
        <v>7800</v>
      </c>
      <c r="D1405" t="s">
        <v>7801</v>
      </c>
      <c r="E1405" t="s">
        <v>7802</v>
      </c>
      <c r="F1405">
        <v>10</v>
      </c>
      <c r="G1405">
        <v>1092.44</v>
      </c>
      <c r="H1405">
        <v>0</v>
      </c>
      <c r="I1405" s="165">
        <v>10924.4</v>
      </c>
      <c r="J1405" t="s">
        <v>7851</v>
      </c>
      <c r="K1405">
        <v>1</v>
      </c>
      <c r="L1405">
        <v>2</v>
      </c>
      <c r="M1405" t="s">
        <v>8054</v>
      </c>
      <c r="N1405" t="s">
        <v>7745</v>
      </c>
      <c r="O1405" t="s">
        <v>7697</v>
      </c>
      <c r="P1405" t="s">
        <v>7698</v>
      </c>
      <c r="Q1405" t="s">
        <v>8694</v>
      </c>
      <c r="R1405">
        <v>933</v>
      </c>
      <c r="S1405" t="s">
        <v>9921</v>
      </c>
      <c r="T1405" t="s">
        <v>7701</v>
      </c>
      <c r="U1405">
        <v>1</v>
      </c>
      <c r="V1405">
        <v>10</v>
      </c>
      <c r="W1405" t="s">
        <v>7702</v>
      </c>
      <c r="X1405" t="s">
        <v>10195</v>
      </c>
      <c r="Y1405" t="s">
        <v>7703</v>
      </c>
      <c r="Z1405" t="s">
        <v>10196</v>
      </c>
      <c r="AA1405" t="s">
        <v>8696</v>
      </c>
      <c r="AB1405" t="s">
        <v>10197</v>
      </c>
    </row>
    <row r="1406" spans="1:28">
      <c r="A1406" s="241">
        <v>45968</v>
      </c>
      <c r="B1406" t="s">
        <v>10198</v>
      </c>
      <c r="C1406" t="s">
        <v>7691</v>
      </c>
      <c r="D1406" t="s">
        <v>7692</v>
      </c>
      <c r="E1406" t="s">
        <v>7693</v>
      </c>
      <c r="F1406">
        <v>3</v>
      </c>
      <c r="G1406">
        <v>4327.7299999999996</v>
      </c>
      <c r="H1406">
        <v>0</v>
      </c>
      <c r="I1406" s="165">
        <v>12983.19</v>
      </c>
      <c r="J1406" t="s">
        <v>7937</v>
      </c>
      <c r="K1406">
        <v>1</v>
      </c>
      <c r="L1406">
        <v>211</v>
      </c>
      <c r="M1406" t="s">
        <v>7938</v>
      </c>
      <c r="N1406" t="s">
        <v>7939</v>
      </c>
      <c r="O1406" t="s">
        <v>7697</v>
      </c>
      <c r="P1406" t="s">
        <v>7698</v>
      </c>
      <c r="Q1406" t="s">
        <v>8143</v>
      </c>
      <c r="R1406">
        <v>409</v>
      </c>
      <c r="S1406" t="s">
        <v>9921</v>
      </c>
      <c r="T1406" t="s">
        <v>7701</v>
      </c>
      <c r="U1406">
        <v>1</v>
      </c>
      <c r="V1406">
        <v>3</v>
      </c>
      <c r="W1406" t="s">
        <v>7702</v>
      </c>
      <c r="X1406" t="s">
        <v>1405</v>
      </c>
      <c r="Y1406" t="s">
        <v>7703</v>
      </c>
      <c r="Z1406" t="s">
        <v>10199</v>
      </c>
      <c r="AA1406" t="s">
        <v>8145</v>
      </c>
      <c r="AB1406" t="s">
        <v>10200</v>
      </c>
    </row>
    <row r="1407" spans="1:28">
      <c r="A1407" s="241">
        <v>45968</v>
      </c>
      <c r="B1407" t="s">
        <v>10198</v>
      </c>
      <c r="C1407" t="s">
        <v>8613</v>
      </c>
      <c r="D1407" t="s">
        <v>8614</v>
      </c>
      <c r="E1407" t="s">
        <v>8615</v>
      </c>
      <c r="F1407">
        <v>6</v>
      </c>
      <c r="G1407">
        <v>714.29</v>
      </c>
      <c r="H1407">
        <v>0</v>
      </c>
      <c r="I1407" s="165">
        <v>4285.74</v>
      </c>
      <c r="J1407" t="s">
        <v>7937</v>
      </c>
      <c r="K1407">
        <v>1</v>
      </c>
      <c r="L1407">
        <v>211</v>
      </c>
      <c r="M1407" t="s">
        <v>7938</v>
      </c>
      <c r="N1407" t="s">
        <v>7939</v>
      </c>
      <c r="O1407" t="s">
        <v>7697</v>
      </c>
      <c r="P1407" t="s">
        <v>7698</v>
      </c>
      <c r="Q1407" t="s">
        <v>8143</v>
      </c>
      <c r="R1407">
        <v>409</v>
      </c>
      <c r="S1407" t="s">
        <v>9921</v>
      </c>
      <c r="T1407" t="s">
        <v>7715</v>
      </c>
      <c r="U1407">
        <v>1</v>
      </c>
      <c r="V1407">
        <v>6</v>
      </c>
      <c r="W1407" t="s">
        <v>7702</v>
      </c>
      <c r="X1407" t="s">
        <v>1405</v>
      </c>
      <c r="Y1407" t="s">
        <v>7703</v>
      </c>
      <c r="Z1407" t="s">
        <v>10199</v>
      </c>
      <c r="AA1407" t="s">
        <v>8145</v>
      </c>
      <c r="AB1407" t="s">
        <v>10200</v>
      </c>
    </row>
    <row r="1408" spans="1:28">
      <c r="A1408" s="241">
        <v>45968</v>
      </c>
      <c r="B1408" t="s">
        <v>10201</v>
      </c>
      <c r="C1408" t="s">
        <v>7720</v>
      </c>
      <c r="D1408" t="s">
        <v>7721</v>
      </c>
      <c r="E1408" t="s">
        <v>7722</v>
      </c>
      <c r="F1408">
        <v>1</v>
      </c>
      <c r="G1408">
        <v>11900</v>
      </c>
      <c r="H1408">
        <v>0</v>
      </c>
      <c r="I1408" s="165">
        <v>11900</v>
      </c>
      <c r="J1408" t="s">
        <v>7757</v>
      </c>
      <c r="K1408">
        <v>1</v>
      </c>
      <c r="L1408">
        <v>1</v>
      </c>
      <c r="M1408" t="s">
        <v>7767</v>
      </c>
      <c r="N1408" t="s">
        <v>7713</v>
      </c>
      <c r="O1408" t="s">
        <v>7697</v>
      </c>
      <c r="P1408" t="s">
        <v>7698</v>
      </c>
      <c r="Q1408" t="s">
        <v>8549</v>
      </c>
      <c r="R1408">
        <v>110</v>
      </c>
      <c r="S1408" t="s">
        <v>9921</v>
      </c>
      <c r="T1408" t="s">
        <v>7726</v>
      </c>
      <c r="U1408">
        <v>1</v>
      </c>
      <c r="V1408">
        <v>1</v>
      </c>
      <c r="W1408" t="s">
        <v>7702</v>
      </c>
      <c r="X1408" t="s">
        <v>10202</v>
      </c>
      <c r="Y1408" t="s">
        <v>7703</v>
      </c>
      <c r="Z1408" t="s">
        <v>10203</v>
      </c>
      <c r="AA1408" t="s">
        <v>8552</v>
      </c>
      <c r="AB1408" t="s">
        <v>10204</v>
      </c>
    </row>
    <row r="1409" spans="1:28">
      <c r="A1409" s="241">
        <v>45968</v>
      </c>
      <c r="B1409" t="s">
        <v>10201</v>
      </c>
      <c r="C1409" t="s">
        <v>7906</v>
      </c>
      <c r="D1409" t="s">
        <v>7907</v>
      </c>
      <c r="E1409" t="s">
        <v>7908</v>
      </c>
      <c r="F1409">
        <v>6</v>
      </c>
      <c r="G1409">
        <v>715</v>
      </c>
      <c r="H1409">
        <v>0</v>
      </c>
      <c r="I1409" s="165">
        <v>4290</v>
      </c>
      <c r="J1409" t="s">
        <v>7757</v>
      </c>
      <c r="K1409">
        <v>1</v>
      </c>
      <c r="L1409">
        <v>1</v>
      </c>
      <c r="M1409" t="s">
        <v>7767</v>
      </c>
      <c r="N1409" t="s">
        <v>7713</v>
      </c>
      <c r="O1409" t="s">
        <v>7697</v>
      </c>
      <c r="P1409" t="s">
        <v>7698</v>
      </c>
      <c r="Q1409" t="s">
        <v>8549</v>
      </c>
      <c r="R1409">
        <v>110</v>
      </c>
      <c r="S1409" t="s">
        <v>9921</v>
      </c>
      <c r="T1409" t="s">
        <v>7701</v>
      </c>
      <c r="U1409">
        <v>1</v>
      </c>
      <c r="V1409">
        <v>6</v>
      </c>
      <c r="W1409" t="s">
        <v>7702</v>
      </c>
      <c r="X1409" t="s">
        <v>10202</v>
      </c>
      <c r="Y1409" t="s">
        <v>7703</v>
      </c>
      <c r="Z1409" t="s">
        <v>10203</v>
      </c>
      <c r="AA1409" t="s">
        <v>8552</v>
      </c>
      <c r="AB1409" t="s">
        <v>10204</v>
      </c>
    </row>
    <row r="1410" spans="1:28">
      <c r="A1410" s="241">
        <v>45968</v>
      </c>
      <c r="B1410" t="s">
        <v>10205</v>
      </c>
      <c r="C1410" t="s">
        <v>7880</v>
      </c>
      <c r="D1410" t="s">
        <v>7881</v>
      </c>
      <c r="E1410" t="s">
        <v>7882</v>
      </c>
      <c r="F1410">
        <v>12</v>
      </c>
      <c r="G1410">
        <v>1543</v>
      </c>
      <c r="H1410">
        <v>0</v>
      </c>
      <c r="I1410" s="165">
        <v>18516</v>
      </c>
      <c r="J1410" t="s">
        <v>8852</v>
      </c>
      <c r="K1410">
        <v>1</v>
      </c>
      <c r="L1410">
        <v>154</v>
      </c>
      <c r="M1410" t="s">
        <v>8678</v>
      </c>
      <c r="N1410" t="s">
        <v>7939</v>
      </c>
      <c r="O1410" t="s">
        <v>7697</v>
      </c>
      <c r="P1410" t="s">
        <v>7698</v>
      </c>
      <c r="Q1410" t="s">
        <v>8679</v>
      </c>
      <c r="R1410">
        <v>410</v>
      </c>
      <c r="S1410" t="s">
        <v>9921</v>
      </c>
      <c r="T1410" t="s">
        <v>7701</v>
      </c>
      <c r="U1410">
        <v>1</v>
      </c>
      <c r="V1410">
        <v>12</v>
      </c>
      <c r="W1410" t="s">
        <v>7702</v>
      </c>
      <c r="X1410" t="s">
        <v>1424</v>
      </c>
      <c r="Y1410" t="s">
        <v>7703</v>
      </c>
      <c r="Z1410" t="s">
        <v>10206</v>
      </c>
      <c r="AA1410" t="s">
        <v>8300</v>
      </c>
      <c r="AB1410" t="s">
        <v>10207</v>
      </c>
    </row>
    <row r="1411" spans="1:28">
      <c r="A1411" s="241">
        <v>45968</v>
      </c>
      <c r="B1411" t="s">
        <v>10205</v>
      </c>
      <c r="C1411" t="s">
        <v>7875</v>
      </c>
      <c r="D1411" t="s">
        <v>7876</v>
      </c>
      <c r="E1411" t="s">
        <v>7877</v>
      </c>
      <c r="F1411">
        <v>12</v>
      </c>
      <c r="G1411">
        <v>1218.49</v>
      </c>
      <c r="H1411">
        <v>0</v>
      </c>
      <c r="I1411" s="165">
        <v>14621.88</v>
      </c>
      <c r="J1411" t="s">
        <v>8852</v>
      </c>
      <c r="K1411">
        <v>1</v>
      </c>
      <c r="L1411">
        <v>154</v>
      </c>
      <c r="M1411" t="s">
        <v>8678</v>
      </c>
      <c r="N1411" t="s">
        <v>7939</v>
      </c>
      <c r="O1411" t="s">
        <v>7697</v>
      </c>
      <c r="P1411" t="s">
        <v>7698</v>
      </c>
      <c r="Q1411" t="s">
        <v>8679</v>
      </c>
      <c r="R1411">
        <v>410</v>
      </c>
      <c r="S1411" t="s">
        <v>9921</v>
      </c>
      <c r="T1411" t="s">
        <v>7701</v>
      </c>
      <c r="U1411">
        <v>1</v>
      </c>
      <c r="V1411">
        <v>12</v>
      </c>
      <c r="W1411" t="s">
        <v>7702</v>
      </c>
      <c r="X1411" t="s">
        <v>1424</v>
      </c>
      <c r="Y1411" t="s">
        <v>7703</v>
      </c>
      <c r="Z1411" t="s">
        <v>10206</v>
      </c>
      <c r="AA1411" t="s">
        <v>8300</v>
      </c>
      <c r="AB1411" t="s">
        <v>10207</v>
      </c>
    </row>
    <row r="1412" spans="1:28">
      <c r="A1412" s="241">
        <v>45968</v>
      </c>
      <c r="B1412" t="s">
        <v>10208</v>
      </c>
      <c r="C1412" t="s">
        <v>7730</v>
      </c>
      <c r="D1412" t="s">
        <v>7731</v>
      </c>
      <c r="E1412" t="s">
        <v>7732</v>
      </c>
      <c r="F1412">
        <v>1</v>
      </c>
      <c r="G1412">
        <v>8991.6</v>
      </c>
      <c r="H1412">
        <v>449.58</v>
      </c>
      <c r="I1412" s="165">
        <v>8542.02</v>
      </c>
      <c r="J1412" t="s">
        <v>8271</v>
      </c>
      <c r="K1412">
        <v>1</v>
      </c>
      <c r="L1412">
        <v>126</v>
      </c>
      <c r="M1412" t="s">
        <v>7744</v>
      </c>
      <c r="N1412" t="s">
        <v>7745</v>
      </c>
      <c r="O1412" t="s">
        <v>7697</v>
      </c>
      <c r="P1412" t="s">
        <v>7698</v>
      </c>
      <c r="Q1412" t="s">
        <v>8378</v>
      </c>
      <c r="R1412">
        <v>936</v>
      </c>
      <c r="S1412" t="s">
        <v>9921</v>
      </c>
      <c r="T1412" t="s">
        <v>7715</v>
      </c>
      <c r="U1412">
        <v>1</v>
      </c>
      <c r="V1412">
        <v>1</v>
      </c>
      <c r="W1412" t="s">
        <v>7702</v>
      </c>
      <c r="X1412" t="s">
        <v>1909</v>
      </c>
      <c r="Y1412" t="s">
        <v>7703</v>
      </c>
      <c r="Z1412" t="s">
        <v>10209</v>
      </c>
      <c r="AA1412" t="s">
        <v>8380</v>
      </c>
      <c r="AB1412" t="s">
        <v>10210</v>
      </c>
    </row>
    <row r="1413" spans="1:28">
      <c r="A1413" s="241">
        <v>45968</v>
      </c>
      <c r="B1413" t="s">
        <v>10211</v>
      </c>
      <c r="C1413" t="s">
        <v>8016</v>
      </c>
      <c r="D1413" t="s">
        <v>8017</v>
      </c>
      <c r="E1413" t="s">
        <v>8018</v>
      </c>
      <c r="F1413">
        <v>1</v>
      </c>
      <c r="G1413">
        <v>4853</v>
      </c>
      <c r="H1413">
        <v>0</v>
      </c>
      <c r="I1413" s="165">
        <v>4853</v>
      </c>
      <c r="J1413" t="s">
        <v>7816</v>
      </c>
      <c r="K1413">
        <v>1</v>
      </c>
      <c r="L1413">
        <v>125</v>
      </c>
      <c r="M1413" t="s">
        <v>7724</v>
      </c>
      <c r="N1413" t="s">
        <v>7713</v>
      </c>
      <c r="O1413" t="s">
        <v>7697</v>
      </c>
      <c r="P1413" t="s">
        <v>7698</v>
      </c>
      <c r="Q1413" t="s">
        <v>7817</v>
      </c>
      <c r="R1413">
        <v>105</v>
      </c>
      <c r="S1413" t="s">
        <v>9921</v>
      </c>
      <c r="T1413">
        <v>0</v>
      </c>
      <c r="U1413">
        <v>1</v>
      </c>
      <c r="V1413">
        <v>1</v>
      </c>
      <c r="W1413" t="s">
        <v>7702</v>
      </c>
      <c r="X1413" t="s">
        <v>1708</v>
      </c>
      <c r="Y1413" t="s">
        <v>7703</v>
      </c>
      <c r="Z1413" t="s">
        <v>10212</v>
      </c>
      <c r="AA1413" t="s">
        <v>7819</v>
      </c>
      <c r="AB1413" t="s">
        <v>10213</v>
      </c>
    </row>
    <row r="1414" spans="1:28">
      <c r="A1414" s="241">
        <v>45968</v>
      </c>
      <c r="B1414" t="s">
        <v>10214</v>
      </c>
      <c r="C1414" t="s">
        <v>7883</v>
      </c>
      <c r="D1414" t="s">
        <v>7884</v>
      </c>
      <c r="E1414" t="s">
        <v>7885</v>
      </c>
      <c r="F1414">
        <v>6</v>
      </c>
      <c r="G1414">
        <v>3025.21</v>
      </c>
      <c r="H1414">
        <v>0</v>
      </c>
      <c r="I1414" s="165">
        <v>18151.259999999998</v>
      </c>
      <c r="J1414" t="s">
        <v>7743</v>
      </c>
      <c r="K1414">
        <v>1</v>
      </c>
      <c r="L1414">
        <v>126</v>
      </c>
      <c r="M1414" t="s">
        <v>7744</v>
      </c>
      <c r="N1414" t="s">
        <v>7745</v>
      </c>
      <c r="O1414" t="s">
        <v>7697</v>
      </c>
      <c r="P1414" t="s">
        <v>7698</v>
      </c>
      <c r="Q1414" t="s">
        <v>8055</v>
      </c>
      <c r="R1414">
        <v>945</v>
      </c>
      <c r="S1414" t="s">
        <v>9921</v>
      </c>
      <c r="T1414" t="s">
        <v>7715</v>
      </c>
      <c r="U1414">
        <v>1</v>
      </c>
      <c r="V1414">
        <v>6</v>
      </c>
      <c r="W1414" t="s">
        <v>7702</v>
      </c>
      <c r="X1414" t="s">
        <v>10215</v>
      </c>
      <c r="Y1414" t="s">
        <v>7703</v>
      </c>
      <c r="Z1414" t="s">
        <v>10216</v>
      </c>
      <c r="AA1414" t="s">
        <v>8058</v>
      </c>
      <c r="AB1414" t="s">
        <v>10217</v>
      </c>
    </row>
    <row r="1415" spans="1:28">
      <c r="A1415" s="241">
        <v>45968</v>
      </c>
      <c r="B1415" t="s">
        <v>10214</v>
      </c>
      <c r="C1415" t="s">
        <v>7886</v>
      </c>
      <c r="D1415" t="s">
        <v>7887</v>
      </c>
      <c r="E1415" t="s">
        <v>7888</v>
      </c>
      <c r="F1415">
        <v>6</v>
      </c>
      <c r="G1415">
        <v>3025.21</v>
      </c>
      <c r="H1415">
        <v>0</v>
      </c>
      <c r="I1415" s="165">
        <v>18151.259999999998</v>
      </c>
      <c r="J1415" t="s">
        <v>7743</v>
      </c>
      <c r="K1415">
        <v>1</v>
      </c>
      <c r="L1415">
        <v>126</v>
      </c>
      <c r="M1415" t="s">
        <v>7744</v>
      </c>
      <c r="N1415" t="s">
        <v>7745</v>
      </c>
      <c r="O1415" t="s">
        <v>7697</v>
      </c>
      <c r="P1415" t="s">
        <v>7698</v>
      </c>
      <c r="Q1415" t="s">
        <v>8055</v>
      </c>
      <c r="R1415">
        <v>945</v>
      </c>
      <c r="S1415" t="s">
        <v>9921</v>
      </c>
      <c r="T1415" t="s">
        <v>7715</v>
      </c>
      <c r="U1415">
        <v>1</v>
      </c>
      <c r="V1415">
        <v>6</v>
      </c>
      <c r="W1415" t="s">
        <v>7702</v>
      </c>
      <c r="X1415" t="s">
        <v>10215</v>
      </c>
      <c r="Y1415" t="s">
        <v>7703</v>
      </c>
      <c r="Z1415" t="s">
        <v>10216</v>
      </c>
      <c r="AA1415" t="s">
        <v>8058</v>
      </c>
      <c r="AB1415" t="s">
        <v>10217</v>
      </c>
    </row>
    <row r="1416" spans="1:28">
      <c r="A1416" s="241">
        <v>45968</v>
      </c>
      <c r="B1416" t="s">
        <v>10214</v>
      </c>
      <c r="C1416" t="s">
        <v>7787</v>
      </c>
      <c r="D1416" t="s">
        <v>7788</v>
      </c>
      <c r="E1416" t="s">
        <v>7789</v>
      </c>
      <c r="F1416">
        <v>6</v>
      </c>
      <c r="G1416">
        <v>3025.21</v>
      </c>
      <c r="H1416">
        <v>0</v>
      </c>
      <c r="I1416" s="165">
        <v>18151.259999999998</v>
      </c>
      <c r="J1416" t="s">
        <v>7743</v>
      </c>
      <c r="K1416">
        <v>1</v>
      </c>
      <c r="L1416">
        <v>126</v>
      </c>
      <c r="M1416" t="s">
        <v>7744</v>
      </c>
      <c r="N1416" t="s">
        <v>7745</v>
      </c>
      <c r="O1416" t="s">
        <v>7697</v>
      </c>
      <c r="P1416" t="s">
        <v>7698</v>
      </c>
      <c r="Q1416" t="s">
        <v>8055</v>
      </c>
      <c r="R1416">
        <v>945</v>
      </c>
      <c r="S1416" t="s">
        <v>9921</v>
      </c>
      <c r="T1416" t="s">
        <v>7715</v>
      </c>
      <c r="U1416">
        <v>1</v>
      </c>
      <c r="V1416">
        <v>6</v>
      </c>
      <c r="W1416" t="s">
        <v>7702</v>
      </c>
      <c r="X1416" t="s">
        <v>10215</v>
      </c>
      <c r="Y1416" t="s">
        <v>7703</v>
      </c>
      <c r="Z1416" t="s">
        <v>10216</v>
      </c>
      <c r="AA1416" t="s">
        <v>8058</v>
      </c>
      <c r="AB1416" t="s">
        <v>10217</v>
      </c>
    </row>
    <row r="1417" spans="1:28">
      <c r="A1417" s="241">
        <v>45968</v>
      </c>
      <c r="B1417" t="s">
        <v>10214</v>
      </c>
      <c r="C1417" t="s">
        <v>7781</v>
      </c>
      <c r="D1417" t="s">
        <v>7782</v>
      </c>
      <c r="E1417" t="s">
        <v>7783</v>
      </c>
      <c r="F1417">
        <v>6</v>
      </c>
      <c r="G1417">
        <v>3025.21</v>
      </c>
      <c r="H1417">
        <v>0</v>
      </c>
      <c r="I1417" s="165">
        <v>18151.259999999998</v>
      </c>
      <c r="J1417" t="s">
        <v>7743</v>
      </c>
      <c r="K1417">
        <v>1</v>
      </c>
      <c r="L1417">
        <v>126</v>
      </c>
      <c r="M1417" t="s">
        <v>7744</v>
      </c>
      <c r="N1417" t="s">
        <v>7745</v>
      </c>
      <c r="O1417" t="s">
        <v>7697</v>
      </c>
      <c r="P1417" t="s">
        <v>7698</v>
      </c>
      <c r="Q1417" t="s">
        <v>8055</v>
      </c>
      <c r="R1417">
        <v>945</v>
      </c>
      <c r="S1417" t="s">
        <v>9921</v>
      </c>
      <c r="T1417" t="s">
        <v>7715</v>
      </c>
      <c r="U1417">
        <v>1</v>
      </c>
      <c r="V1417">
        <v>6</v>
      </c>
      <c r="W1417" t="s">
        <v>7702</v>
      </c>
      <c r="X1417" t="s">
        <v>10215</v>
      </c>
      <c r="Y1417" t="s">
        <v>7703</v>
      </c>
      <c r="Z1417" t="s">
        <v>10216</v>
      </c>
      <c r="AA1417" t="s">
        <v>8058</v>
      </c>
      <c r="AB1417" t="s">
        <v>10217</v>
      </c>
    </row>
    <row r="1418" spans="1:28">
      <c r="A1418" s="241">
        <v>45968</v>
      </c>
      <c r="B1418" t="s">
        <v>10214</v>
      </c>
      <c r="C1418" t="s">
        <v>8079</v>
      </c>
      <c r="D1418" t="s">
        <v>8080</v>
      </c>
      <c r="E1418" t="s">
        <v>8081</v>
      </c>
      <c r="F1418">
        <v>6</v>
      </c>
      <c r="G1418">
        <v>3180</v>
      </c>
      <c r="H1418">
        <v>0</v>
      </c>
      <c r="I1418" s="165">
        <v>19080</v>
      </c>
      <c r="J1418" t="s">
        <v>7743</v>
      </c>
      <c r="K1418">
        <v>1</v>
      </c>
      <c r="L1418">
        <v>126</v>
      </c>
      <c r="M1418" t="s">
        <v>7744</v>
      </c>
      <c r="N1418" t="s">
        <v>7745</v>
      </c>
      <c r="O1418" t="s">
        <v>7697</v>
      </c>
      <c r="P1418" t="s">
        <v>7698</v>
      </c>
      <c r="Q1418" t="s">
        <v>8055</v>
      </c>
      <c r="R1418">
        <v>945</v>
      </c>
      <c r="S1418" t="s">
        <v>9921</v>
      </c>
      <c r="T1418" t="s">
        <v>7715</v>
      </c>
      <c r="U1418">
        <v>1</v>
      </c>
      <c r="V1418">
        <v>6</v>
      </c>
      <c r="W1418" t="s">
        <v>7702</v>
      </c>
      <c r="X1418" t="s">
        <v>10215</v>
      </c>
      <c r="Y1418" t="s">
        <v>7703</v>
      </c>
      <c r="Z1418" t="s">
        <v>10216</v>
      </c>
      <c r="AA1418" t="s">
        <v>8058</v>
      </c>
      <c r="AB1418" t="s">
        <v>10217</v>
      </c>
    </row>
    <row r="1419" spans="1:28">
      <c r="A1419" s="241">
        <v>45968</v>
      </c>
      <c r="B1419" t="s">
        <v>10214</v>
      </c>
      <c r="C1419" t="s">
        <v>8493</v>
      </c>
      <c r="D1419" t="s">
        <v>8494</v>
      </c>
      <c r="E1419" t="s">
        <v>8495</v>
      </c>
      <c r="F1419">
        <v>6</v>
      </c>
      <c r="G1419">
        <v>3180</v>
      </c>
      <c r="H1419">
        <v>0</v>
      </c>
      <c r="I1419" s="165">
        <v>19080</v>
      </c>
      <c r="J1419" t="s">
        <v>7743</v>
      </c>
      <c r="K1419">
        <v>1</v>
      </c>
      <c r="L1419">
        <v>126</v>
      </c>
      <c r="M1419" t="s">
        <v>7744</v>
      </c>
      <c r="N1419" t="s">
        <v>7745</v>
      </c>
      <c r="O1419" t="s">
        <v>7697</v>
      </c>
      <c r="P1419" t="s">
        <v>7698</v>
      </c>
      <c r="Q1419" t="s">
        <v>8055</v>
      </c>
      <c r="R1419">
        <v>945</v>
      </c>
      <c r="S1419" t="s">
        <v>9921</v>
      </c>
      <c r="T1419" t="s">
        <v>7715</v>
      </c>
      <c r="U1419">
        <v>1</v>
      </c>
      <c r="V1419">
        <v>6</v>
      </c>
      <c r="W1419" t="s">
        <v>7702</v>
      </c>
      <c r="X1419" t="s">
        <v>10215</v>
      </c>
      <c r="Y1419" t="s">
        <v>7703</v>
      </c>
      <c r="Z1419" t="s">
        <v>10216</v>
      </c>
      <c r="AA1419" t="s">
        <v>8058</v>
      </c>
      <c r="AB1419" t="s">
        <v>10217</v>
      </c>
    </row>
    <row r="1420" spans="1:28">
      <c r="A1420" s="241">
        <v>45968</v>
      </c>
      <c r="B1420" t="s">
        <v>10218</v>
      </c>
      <c r="C1420" t="s">
        <v>7720</v>
      </c>
      <c r="D1420" t="s">
        <v>7721</v>
      </c>
      <c r="E1420" t="s">
        <v>7722</v>
      </c>
      <c r="F1420">
        <v>1</v>
      </c>
      <c r="G1420">
        <v>11900</v>
      </c>
      <c r="H1420">
        <v>357</v>
      </c>
      <c r="I1420" s="165">
        <v>11543</v>
      </c>
      <c r="J1420" t="s">
        <v>7723</v>
      </c>
      <c r="K1420">
        <v>1</v>
      </c>
      <c r="L1420">
        <v>125</v>
      </c>
      <c r="M1420" t="s">
        <v>7724</v>
      </c>
      <c r="N1420" t="s">
        <v>7713</v>
      </c>
      <c r="O1420" t="s">
        <v>7697</v>
      </c>
      <c r="P1420" t="s">
        <v>7698</v>
      </c>
      <c r="Q1420" t="s">
        <v>8106</v>
      </c>
      <c r="R1420">
        <v>103</v>
      </c>
      <c r="S1420" t="s">
        <v>9921</v>
      </c>
      <c r="T1420" t="s">
        <v>7726</v>
      </c>
      <c r="U1420">
        <v>1</v>
      </c>
      <c r="V1420">
        <v>1</v>
      </c>
      <c r="W1420" t="s">
        <v>7702</v>
      </c>
      <c r="X1420" t="s">
        <v>1369</v>
      </c>
      <c r="Y1420" t="s">
        <v>7703</v>
      </c>
      <c r="Z1420" t="s">
        <v>10219</v>
      </c>
      <c r="AA1420" t="s">
        <v>8108</v>
      </c>
      <c r="AB1420" t="s">
        <v>10220</v>
      </c>
    </row>
    <row r="1421" spans="1:28">
      <c r="A1421" s="241">
        <v>45968</v>
      </c>
      <c r="B1421" t="s">
        <v>10218</v>
      </c>
      <c r="C1421" t="s">
        <v>7883</v>
      </c>
      <c r="D1421" t="s">
        <v>7884</v>
      </c>
      <c r="E1421" t="s">
        <v>7885</v>
      </c>
      <c r="F1421">
        <v>6</v>
      </c>
      <c r="G1421">
        <v>3025.21</v>
      </c>
      <c r="H1421">
        <v>0</v>
      </c>
      <c r="I1421" s="165">
        <v>18151.259999999998</v>
      </c>
      <c r="J1421" t="s">
        <v>7723</v>
      </c>
      <c r="K1421">
        <v>1</v>
      </c>
      <c r="L1421">
        <v>125</v>
      </c>
      <c r="M1421" t="s">
        <v>7724</v>
      </c>
      <c r="N1421" t="s">
        <v>7713</v>
      </c>
      <c r="O1421" t="s">
        <v>7697</v>
      </c>
      <c r="P1421" t="s">
        <v>7698</v>
      </c>
      <c r="Q1421" t="s">
        <v>8106</v>
      </c>
      <c r="R1421">
        <v>103</v>
      </c>
      <c r="S1421" t="s">
        <v>9921</v>
      </c>
      <c r="T1421" t="s">
        <v>7715</v>
      </c>
      <c r="U1421">
        <v>1</v>
      </c>
      <c r="V1421">
        <v>6</v>
      </c>
      <c r="W1421" t="s">
        <v>7702</v>
      </c>
      <c r="X1421" t="s">
        <v>1369</v>
      </c>
      <c r="Y1421" t="s">
        <v>7703</v>
      </c>
      <c r="Z1421" t="s">
        <v>10219</v>
      </c>
      <c r="AA1421" t="s">
        <v>8108</v>
      </c>
      <c r="AB1421" t="s">
        <v>10220</v>
      </c>
    </row>
    <row r="1422" spans="1:28">
      <c r="A1422" s="241">
        <v>45968</v>
      </c>
      <c r="B1422" t="s">
        <v>10218</v>
      </c>
      <c r="C1422" t="s">
        <v>7886</v>
      </c>
      <c r="D1422" t="s">
        <v>7887</v>
      </c>
      <c r="E1422" t="s">
        <v>7888</v>
      </c>
      <c r="F1422">
        <v>6</v>
      </c>
      <c r="G1422">
        <v>3025.21</v>
      </c>
      <c r="H1422">
        <v>0</v>
      </c>
      <c r="I1422" s="165">
        <v>18151.259999999998</v>
      </c>
      <c r="J1422" t="s">
        <v>7723</v>
      </c>
      <c r="K1422">
        <v>1</v>
      </c>
      <c r="L1422">
        <v>125</v>
      </c>
      <c r="M1422" t="s">
        <v>7724</v>
      </c>
      <c r="N1422" t="s">
        <v>7713</v>
      </c>
      <c r="O1422" t="s">
        <v>7697</v>
      </c>
      <c r="P1422" t="s">
        <v>7698</v>
      </c>
      <c r="Q1422" t="s">
        <v>8106</v>
      </c>
      <c r="R1422">
        <v>103</v>
      </c>
      <c r="S1422" t="s">
        <v>9921</v>
      </c>
      <c r="T1422" t="s">
        <v>7715</v>
      </c>
      <c r="U1422">
        <v>1</v>
      </c>
      <c r="V1422">
        <v>6</v>
      </c>
      <c r="W1422" t="s">
        <v>7702</v>
      </c>
      <c r="X1422" t="s">
        <v>1369</v>
      </c>
      <c r="Y1422" t="s">
        <v>7703</v>
      </c>
      <c r="Z1422" t="s">
        <v>10219</v>
      </c>
      <c r="AA1422" t="s">
        <v>8108</v>
      </c>
      <c r="AB1422" t="s">
        <v>10220</v>
      </c>
    </row>
    <row r="1423" spans="1:28">
      <c r="A1423" s="241">
        <v>45968</v>
      </c>
      <c r="B1423" t="s">
        <v>10221</v>
      </c>
      <c r="C1423" t="s">
        <v>7993</v>
      </c>
      <c r="D1423" t="s">
        <v>7994</v>
      </c>
      <c r="E1423" t="s">
        <v>7995</v>
      </c>
      <c r="F1423">
        <v>1</v>
      </c>
      <c r="G1423">
        <v>28655.46</v>
      </c>
      <c r="H1423">
        <v>0</v>
      </c>
      <c r="I1423" s="165">
        <v>28655.46</v>
      </c>
      <c r="J1423" t="s">
        <v>7816</v>
      </c>
      <c r="K1423">
        <v>1</v>
      </c>
      <c r="L1423">
        <v>125</v>
      </c>
      <c r="M1423" t="s">
        <v>7724</v>
      </c>
      <c r="N1423" t="s">
        <v>7713</v>
      </c>
      <c r="O1423" t="s">
        <v>7697</v>
      </c>
      <c r="P1423" t="s">
        <v>7698</v>
      </c>
      <c r="Q1423" t="s">
        <v>7817</v>
      </c>
      <c r="R1423">
        <v>105</v>
      </c>
      <c r="S1423" t="s">
        <v>9921</v>
      </c>
      <c r="T1423" t="s">
        <v>7715</v>
      </c>
      <c r="U1423">
        <v>1</v>
      </c>
      <c r="V1423">
        <v>1</v>
      </c>
      <c r="W1423" t="s">
        <v>7702</v>
      </c>
      <c r="X1423" t="s">
        <v>1702</v>
      </c>
      <c r="Y1423" t="s">
        <v>7703</v>
      </c>
      <c r="Z1423" t="s">
        <v>10222</v>
      </c>
      <c r="AA1423" t="s">
        <v>7819</v>
      </c>
      <c r="AB1423" t="s">
        <v>10223</v>
      </c>
    </row>
    <row r="1424" spans="1:28">
      <c r="A1424" s="241">
        <v>45968</v>
      </c>
      <c r="B1424" t="s">
        <v>10224</v>
      </c>
      <c r="C1424" t="s">
        <v>7787</v>
      </c>
      <c r="D1424" t="s">
        <v>7788</v>
      </c>
      <c r="E1424" t="s">
        <v>7789</v>
      </c>
      <c r="F1424">
        <v>12</v>
      </c>
      <c r="G1424">
        <v>3025.21</v>
      </c>
      <c r="H1424">
        <v>0</v>
      </c>
      <c r="I1424" s="165">
        <v>36302.519999999997</v>
      </c>
      <c r="J1424" t="s">
        <v>7816</v>
      </c>
      <c r="K1424">
        <v>1</v>
      </c>
      <c r="L1424">
        <v>125</v>
      </c>
      <c r="M1424" t="s">
        <v>7724</v>
      </c>
      <c r="N1424" t="s">
        <v>7713</v>
      </c>
      <c r="O1424" t="s">
        <v>7697</v>
      </c>
      <c r="P1424" t="s">
        <v>7698</v>
      </c>
      <c r="Q1424" t="s">
        <v>7817</v>
      </c>
      <c r="R1424">
        <v>105</v>
      </c>
      <c r="S1424" t="s">
        <v>9921</v>
      </c>
      <c r="T1424" t="s">
        <v>7715</v>
      </c>
      <c r="U1424">
        <v>1</v>
      </c>
      <c r="V1424">
        <v>12</v>
      </c>
      <c r="W1424" t="s">
        <v>7702</v>
      </c>
      <c r="X1424" t="s">
        <v>1704</v>
      </c>
      <c r="Y1424" t="s">
        <v>7703</v>
      </c>
      <c r="Z1424" t="s">
        <v>10225</v>
      </c>
      <c r="AA1424" t="s">
        <v>7819</v>
      </c>
      <c r="AB1424" t="s">
        <v>10226</v>
      </c>
    </row>
    <row r="1425" spans="1:28">
      <c r="A1425" s="241">
        <v>45968</v>
      </c>
      <c r="B1425" t="s">
        <v>10227</v>
      </c>
      <c r="C1425" t="s">
        <v>8666</v>
      </c>
      <c r="D1425" t="s">
        <v>8667</v>
      </c>
      <c r="E1425" t="s">
        <v>8668</v>
      </c>
      <c r="F1425">
        <v>3</v>
      </c>
      <c r="G1425">
        <v>2992.5</v>
      </c>
      <c r="H1425">
        <v>0</v>
      </c>
      <c r="I1425" s="165">
        <v>8977.5</v>
      </c>
      <c r="J1425" t="s">
        <v>8166</v>
      </c>
      <c r="K1425">
        <v>1</v>
      </c>
      <c r="L1425">
        <v>126</v>
      </c>
      <c r="M1425" t="s">
        <v>7744</v>
      </c>
      <c r="N1425" t="s">
        <v>7745</v>
      </c>
      <c r="O1425" t="s">
        <v>7697</v>
      </c>
      <c r="P1425" t="s">
        <v>7698</v>
      </c>
      <c r="Q1425" t="s">
        <v>8243</v>
      </c>
      <c r="R1425">
        <v>925</v>
      </c>
      <c r="S1425" t="s">
        <v>9921</v>
      </c>
      <c r="T1425" t="s">
        <v>7701</v>
      </c>
      <c r="U1425">
        <v>1</v>
      </c>
      <c r="V1425">
        <v>3</v>
      </c>
      <c r="W1425" t="s">
        <v>7702</v>
      </c>
      <c r="X1425" t="s">
        <v>1927</v>
      </c>
      <c r="Y1425" t="s">
        <v>7703</v>
      </c>
      <c r="Z1425" t="s">
        <v>10228</v>
      </c>
      <c r="AA1425" t="s">
        <v>8245</v>
      </c>
      <c r="AB1425" t="s">
        <v>10229</v>
      </c>
    </row>
    <row r="1426" spans="1:28">
      <c r="A1426" s="241">
        <v>45968</v>
      </c>
      <c r="B1426" t="s">
        <v>10227</v>
      </c>
      <c r="C1426" t="s">
        <v>7778</v>
      </c>
      <c r="D1426" t="s">
        <v>7779</v>
      </c>
      <c r="E1426" t="s">
        <v>7780</v>
      </c>
      <c r="F1426">
        <v>3</v>
      </c>
      <c r="G1426">
        <v>2668.75</v>
      </c>
      <c r="H1426">
        <v>0</v>
      </c>
      <c r="I1426" s="165">
        <v>8006.25</v>
      </c>
      <c r="J1426" t="s">
        <v>8166</v>
      </c>
      <c r="K1426">
        <v>1</v>
      </c>
      <c r="L1426">
        <v>126</v>
      </c>
      <c r="M1426" t="s">
        <v>7744</v>
      </c>
      <c r="N1426" t="s">
        <v>7745</v>
      </c>
      <c r="O1426" t="s">
        <v>7697</v>
      </c>
      <c r="P1426" t="s">
        <v>7698</v>
      </c>
      <c r="Q1426" t="s">
        <v>8243</v>
      </c>
      <c r="R1426">
        <v>925</v>
      </c>
      <c r="S1426" t="s">
        <v>9921</v>
      </c>
      <c r="T1426" t="s">
        <v>7701</v>
      </c>
      <c r="U1426">
        <v>1</v>
      </c>
      <c r="V1426">
        <v>3</v>
      </c>
      <c r="W1426" t="s">
        <v>7702</v>
      </c>
      <c r="X1426" t="s">
        <v>1927</v>
      </c>
      <c r="Y1426" t="s">
        <v>7703</v>
      </c>
      <c r="Z1426" t="s">
        <v>10228</v>
      </c>
      <c r="AA1426" t="s">
        <v>8245</v>
      </c>
      <c r="AB1426" t="s">
        <v>10229</v>
      </c>
    </row>
    <row r="1427" spans="1:28">
      <c r="A1427" s="241">
        <v>45968</v>
      </c>
      <c r="B1427" t="s">
        <v>10227</v>
      </c>
      <c r="C1427" t="s">
        <v>7691</v>
      </c>
      <c r="D1427" t="s">
        <v>7692</v>
      </c>
      <c r="E1427" t="s">
        <v>7693</v>
      </c>
      <c r="F1427">
        <v>3</v>
      </c>
      <c r="G1427">
        <v>4327.7299999999996</v>
      </c>
      <c r="H1427">
        <v>0</v>
      </c>
      <c r="I1427" s="165">
        <v>12983.19</v>
      </c>
      <c r="J1427" t="s">
        <v>8166</v>
      </c>
      <c r="K1427">
        <v>1</v>
      </c>
      <c r="L1427">
        <v>126</v>
      </c>
      <c r="M1427" t="s">
        <v>7744</v>
      </c>
      <c r="N1427" t="s">
        <v>7745</v>
      </c>
      <c r="O1427" t="s">
        <v>7697</v>
      </c>
      <c r="P1427" t="s">
        <v>7698</v>
      </c>
      <c r="Q1427" t="s">
        <v>8243</v>
      </c>
      <c r="R1427">
        <v>925</v>
      </c>
      <c r="S1427" t="s">
        <v>9921</v>
      </c>
      <c r="T1427" t="s">
        <v>7701</v>
      </c>
      <c r="U1427">
        <v>1</v>
      </c>
      <c r="V1427">
        <v>3</v>
      </c>
      <c r="W1427" t="s">
        <v>7702</v>
      </c>
      <c r="X1427" t="s">
        <v>1927</v>
      </c>
      <c r="Y1427" t="s">
        <v>7703</v>
      </c>
      <c r="Z1427" t="s">
        <v>10228</v>
      </c>
      <c r="AA1427" t="s">
        <v>8245</v>
      </c>
      <c r="AB1427" t="s">
        <v>10229</v>
      </c>
    </row>
    <row r="1428" spans="1:28">
      <c r="A1428" s="241">
        <v>45968</v>
      </c>
      <c r="B1428" t="s">
        <v>10227</v>
      </c>
      <c r="C1428" t="s">
        <v>7880</v>
      </c>
      <c r="D1428" t="s">
        <v>7881</v>
      </c>
      <c r="E1428" t="s">
        <v>7882</v>
      </c>
      <c r="F1428">
        <v>3</v>
      </c>
      <c r="G1428">
        <v>1543</v>
      </c>
      <c r="H1428">
        <v>0</v>
      </c>
      <c r="I1428" s="165">
        <v>4629</v>
      </c>
      <c r="J1428" t="s">
        <v>8166</v>
      </c>
      <c r="K1428">
        <v>1</v>
      </c>
      <c r="L1428">
        <v>126</v>
      </c>
      <c r="M1428" t="s">
        <v>7744</v>
      </c>
      <c r="N1428" t="s">
        <v>7745</v>
      </c>
      <c r="O1428" t="s">
        <v>7697</v>
      </c>
      <c r="P1428" t="s">
        <v>7698</v>
      </c>
      <c r="Q1428" t="s">
        <v>8243</v>
      </c>
      <c r="R1428">
        <v>925</v>
      </c>
      <c r="S1428" t="s">
        <v>9921</v>
      </c>
      <c r="T1428" t="s">
        <v>7701</v>
      </c>
      <c r="U1428">
        <v>1</v>
      </c>
      <c r="V1428">
        <v>3</v>
      </c>
      <c r="W1428" t="s">
        <v>7702</v>
      </c>
      <c r="X1428" t="s">
        <v>1927</v>
      </c>
      <c r="Y1428" t="s">
        <v>7703</v>
      </c>
      <c r="Z1428" t="s">
        <v>10228</v>
      </c>
      <c r="AA1428" t="s">
        <v>8245</v>
      </c>
      <c r="AB1428" t="s">
        <v>10229</v>
      </c>
    </row>
    <row r="1429" spans="1:28">
      <c r="A1429" s="241">
        <v>45968</v>
      </c>
      <c r="B1429" t="s">
        <v>10230</v>
      </c>
      <c r="C1429" t="s">
        <v>7860</v>
      </c>
      <c r="D1429" t="s">
        <v>7861</v>
      </c>
      <c r="E1429" t="s">
        <v>7862</v>
      </c>
      <c r="F1429">
        <v>20</v>
      </c>
      <c r="G1429">
        <v>866.2</v>
      </c>
      <c r="H1429">
        <v>0</v>
      </c>
      <c r="I1429" s="165">
        <v>17324</v>
      </c>
      <c r="J1429" t="s">
        <v>7937</v>
      </c>
      <c r="K1429">
        <v>1</v>
      </c>
      <c r="L1429">
        <v>176</v>
      </c>
      <c r="M1429" t="s">
        <v>9245</v>
      </c>
      <c r="N1429" t="s">
        <v>7939</v>
      </c>
      <c r="O1429" t="s">
        <v>7697</v>
      </c>
      <c r="P1429" t="s">
        <v>7698</v>
      </c>
      <c r="Q1429" t="s">
        <v>8219</v>
      </c>
      <c r="R1429">
        <v>411</v>
      </c>
      <c r="S1429" t="s">
        <v>9921</v>
      </c>
      <c r="T1429" t="s">
        <v>7701</v>
      </c>
      <c r="U1429">
        <v>1</v>
      </c>
      <c r="V1429">
        <v>20</v>
      </c>
      <c r="W1429" t="s">
        <v>7702</v>
      </c>
      <c r="X1429" t="s">
        <v>10231</v>
      </c>
      <c r="Y1429" t="s">
        <v>7703</v>
      </c>
      <c r="Z1429" t="s">
        <v>10232</v>
      </c>
      <c r="AA1429" t="s">
        <v>8221</v>
      </c>
      <c r="AB1429" t="s">
        <v>10233</v>
      </c>
    </row>
    <row r="1430" spans="1:28">
      <c r="A1430" s="241">
        <v>45968</v>
      </c>
      <c r="B1430" t="s">
        <v>10234</v>
      </c>
      <c r="C1430" t="s">
        <v>8032</v>
      </c>
      <c r="D1430" t="s">
        <v>8033</v>
      </c>
      <c r="E1430" t="s">
        <v>8034</v>
      </c>
      <c r="F1430">
        <v>12</v>
      </c>
      <c r="G1430">
        <v>1092.44</v>
      </c>
      <c r="H1430">
        <v>0</v>
      </c>
      <c r="I1430" s="165">
        <v>13109.28</v>
      </c>
      <c r="J1430" t="s">
        <v>8166</v>
      </c>
      <c r="K1430">
        <v>1</v>
      </c>
      <c r="L1430">
        <v>126</v>
      </c>
      <c r="M1430" t="s">
        <v>7744</v>
      </c>
      <c r="N1430" t="s">
        <v>7745</v>
      </c>
      <c r="O1430" t="s">
        <v>7697</v>
      </c>
      <c r="P1430" t="s">
        <v>7698</v>
      </c>
      <c r="Q1430" t="s">
        <v>8243</v>
      </c>
      <c r="R1430">
        <v>925</v>
      </c>
      <c r="S1430" t="s">
        <v>9921</v>
      </c>
      <c r="T1430" t="s">
        <v>7701</v>
      </c>
      <c r="U1430">
        <v>1</v>
      </c>
      <c r="V1430">
        <v>12</v>
      </c>
      <c r="W1430" t="s">
        <v>7702</v>
      </c>
      <c r="X1430" t="s">
        <v>1911</v>
      </c>
      <c r="Y1430" t="s">
        <v>7703</v>
      </c>
      <c r="Z1430" t="s">
        <v>10235</v>
      </c>
      <c r="AA1430" t="s">
        <v>8245</v>
      </c>
      <c r="AB1430" t="s">
        <v>10236</v>
      </c>
    </row>
    <row r="1431" spans="1:28">
      <c r="A1431" s="241">
        <v>45968</v>
      </c>
      <c r="B1431" t="s">
        <v>10237</v>
      </c>
      <c r="C1431" t="s">
        <v>8032</v>
      </c>
      <c r="D1431" t="s">
        <v>8033</v>
      </c>
      <c r="E1431" t="s">
        <v>8034</v>
      </c>
      <c r="F1431">
        <v>6</v>
      </c>
      <c r="G1431">
        <v>1092.44</v>
      </c>
      <c r="H1431">
        <v>0</v>
      </c>
      <c r="I1431" s="165">
        <v>6554.64</v>
      </c>
      <c r="J1431" t="s">
        <v>7816</v>
      </c>
      <c r="K1431">
        <v>1</v>
      </c>
      <c r="L1431">
        <v>125</v>
      </c>
      <c r="M1431" t="s">
        <v>7724</v>
      </c>
      <c r="N1431" t="s">
        <v>7713</v>
      </c>
      <c r="O1431" t="s">
        <v>7697</v>
      </c>
      <c r="P1431" t="s">
        <v>7698</v>
      </c>
      <c r="Q1431" t="s">
        <v>8039</v>
      </c>
      <c r="R1431">
        <v>107</v>
      </c>
      <c r="S1431" t="s">
        <v>9921</v>
      </c>
      <c r="T1431" t="s">
        <v>7701</v>
      </c>
      <c r="U1431">
        <v>1</v>
      </c>
      <c r="V1431">
        <v>6</v>
      </c>
      <c r="W1431" t="s">
        <v>7702</v>
      </c>
      <c r="X1431" t="s">
        <v>1748</v>
      </c>
      <c r="Y1431" t="s">
        <v>7703</v>
      </c>
      <c r="Z1431" t="s">
        <v>10238</v>
      </c>
      <c r="AA1431" t="s">
        <v>8041</v>
      </c>
      <c r="AB1431" t="s">
        <v>10239</v>
      </c>
    </row>
    <row r="1432" spans="1:28">
      <c r="A1432" s="241">
        <v>45968</v>
      </c>
      <c r="B1432" t="s">
        <v>10240</v>
      </c>
      <c r="C1432" t="s">
        <v>8079</v>
      </c>
      <c r="D1432" t="s">
        <v>8080</v>
      </c>
      <c r="E1432" t="s">
        <v>8081</v>
      </c>
      <c r="F1432">
        <v>6</v>
      </c>
      <c r="G1432">
        <v>3180</v>
      </c>
      <c r="H1432">
        <v>0</v>
      </c>
      <c r="I1432" s="165">
        <v>19080</v>
      </c>
      <c r="J1432" t="s">
        <v>7842</v>
      </c>
      <c r="K1432">
        <v>1</v>
      </c>
      <c r="L1432">
        <v>126</v>
      </c>
      <c r="M1432" t="s">
        <v>7744</v>
      </c>
      <c r="N1432" t="s">
        <v>7745</v>
      </c>
      <c r="O1432" t="s">
        <v>7697</v>
      </c>
      <c r="P1432" t="s">
        <v>7698</v>
      </c>
      <c r="Q1432" t="s">
        <v>8183</v>
      </c>
      <c r="R1432">
        <v>919</v>
      </c>
      <c r="S1432" t="s">
        <v>9921</v>
      </c>
      <c r="T1432" t="s">
        <v>7715</v>
      </c>
      <c r="U1432">
        <v>1</v>
      </c>
      <c r="V1432">
        <v>6</v>
      </c>
      <c r="W1432" t="s">
        <v>7702</v>
      </c>
      <c r="X1432" t="s">
        <v>1772</v>
      </c>
      <c r="Y1432" t="s">
        <v>7703</v>
      </c>
      <c r="Z1432" t="s">
        <v>10241</v>
      </c>
      <c r="AA1432" t="s">
        <v>8185</v>
      </c>
      <c r="AB1432" t="s">
        <v>10242</v>
      </c>
    </row>
    <row r="1433" spans="1:28">
      <c r="A1433" s="241">
        <v>45968</v>
      </c>
      <c r="B1433" t="s">
        <v>10243</v>
      </c>
      <c r="C1433" t="s">
        <v>7800</v>
      </c>
      <c r="D1433" t="s">
        <v>7801</v>
      </c>
      <c r="E1433" t="s">
        <v>7802</v>
      </c>
      <c r="F1433">
        <v>12</v>
      </c>
      <c r="G1433">
        <v>1092.44</v>
      </c>
      <c r="H1433">
        <v>0</v>
      </c>
      <c r="I1433" s="165">
        <v>13109.28</v>
      </c>
      <c r="J1433" t="s">
        <v>7794</v>
      </c>
      <c r="K1433">
        <v>1</v>
      </c>
      <c r="L1433">
        <v>125</v>
      </c>
      <c r="M1433" t="s">
        <v>7724</v>
      </c>
      <c r="N1433" t="s">
        <v>7713</v>
      </c>
      <c r="O1433" t="s">
        <v>7697</v>
      </c>
      <c r="P1433" t="s">
        <v>7698</v>
      </c>
      <c r="Q1433" t="s">
        <v>7795</v>
      </c>
      <c r="R1433">
        <v>102</v>
      </c>
      <c r="S1433" t="s">
        <v>9921</v>
      </c>
      <c r="T1433" t="s">
        <v>7701</v>
      </c>
      <c r="U1433">
        <v>1</v>
      </c>
      <c r="V1433">
        <v>12</v>
      </c>
      <c r="W1433" t="s">
        <v>7702</v>
      </c>
      <c r="X1433" t="s">
        <v>10244</v>
      </c>
      <c r="Y1433" t="s">
        <v>7703</v>
      </c>
      <c r="Z1433" t="s">
        <v>10245</v>
      </c>
      <c r="AA1433" t="s">
        <v>7797</v>
      </c>
      <c r="AB1433" t="s">
        <v>10246</v>
      </c>
    </row>
    <row r="1434" spans="1:28">
      <c r="A1434" s="241">
        <v>45968</v>
      </c>
      <c r="B1434" t="s">
        <v>10247</v>
      </c>
      <c r="C1434" t="s">
        <v>7720</v>
      </c>
      <c r="D1434" t="s">
        <v>7721</v>
      </c>
      <c r="E1434" t="s">
        <v>7722</v>
      </c>
      <c r="F1434">
        <v>1</v>
      </c>
      <c r="G1434">
        <v>11900</v>
      </c>
      <c r="H1434">
        <v>357</v>
      </c>
      <c r="I1434" s="165">
        <v>11543</v>
      </c>
      <c r="J1434" t="s">
        <v>7794</v>
      </c>
      <c r="K1434">
        <v>1</v>
      </c>
      <c r="L1434">
        <v>125</v>
      </c>
      <c r="M1434" t="s">
        <v>7724</v>
      </c>
      <c r="N1434" t="s">
        <v>7713</v>
      </c>
      <c r="O1434" t="s">
        <v>7697</v>
      </c>
      <c r="P1434" t="s">
        <v>7698</v>
      </c>
      <c r="Q1434" t="s">
        <v>7795</v>
      </c>
      <c r="R1434">
        <v>102</v>
      </c>
      <c r="S1434" t="s">
        <v>9921</v>
      </c>
      <c r="T1434" t="s">
        <v>7726</v>
      </c>
      <c r="U1434">
        <v>1</v>
      </c>
      <c r="V1434">
        <v>1</v>
      </c>
      <c r="W1434" t="s">
        <v>7702</v>
      </c>
      <c r="X1434" t="s">
        <v>2007</v>
      </c>
      <c r="Y1434" t="s">
        <v>7703</v>
      </c>
      <c r="Z1434" t="s">
        <v>10248</v>
      </c>
      <c r="AA1434" t="s">
        <v>7797</v>
      </c>
      <c r="AB1434" t="s">
        <v>8760</v>
      </c>
    </row>
    <row r="1435" spans="1:28">
      <c r="A1435" s="241">
        <v>45968</v>
      </c>
      <c r="B1435" t="s">
        <v>10249</v>
      </c>
      <c r="C1435" t="s">
        <v>7868</v>
      </c>
      <c r="D1435" t="s">
        <v>7869</v>
      </c>
      <c r="E1435" t="s">
        <v>7870</v>
      </c>
      <c r="F1435">
        <v>2</v>
      </c>
      <c r="G1435">
        <v>3000</v>
      </c>
      <c r="H1435">
        <v>0</v>
      </c>
      <c r="I1435" s="165">
        <v>6000</v>
      </c>
      <c r="J1435" t="s">
        <v>7851</v>
      </c>
      <c r="K1435">
        <v>1</v>
      </c>
      <c r="L1435">
        <v>2</v>
      </c>
      <c r="M1435" t="s">
        <v>8054</v>
      </c>
      <c r="N1435" t="s">
        <v>7745</v>
      </c>
      <c r="O1435" t="s">
        <v>7697</v>
      </c>
      <c r="P1435" t="s">
        <v>7698</v>
      </c>
      <c r="Q1435" t="s">
        <v>8694</v>
      </c>
      <c r="R1435">
        <v>933</v>
      </c>
      <c r="S1435" t="s">
        <v>9921</v>
      </c>
      <c r="T1435" t="s">
        <v>7726</v>
      </c>
      <c r="U1435">
        <v>1</v>
      </c>
      <c r="V1435">
        <v>2</v>
      </c>
      <c r="W1435" t="s">
        <v>7702</v>
      </c>
      <c r="X1435" t="s">
        <v>10250</v>
      </c>
      <c r="Y1435" t="s">
        <v>7703</v>
      </c>
      <c r="Z1435" t="s">
        <v>10251</v>
      </c>
      <c r="AA1435" t="s">
        <v>8696</v>
      </c>
      <c r="AB1435" t="s">
        <v>10252</v>
      </c>
    </row>
    <row r="1436" spans="1:28">
      <c r="A1436" s="241">
        <v>45968</v>
      </c>
      <c r="B1436" t="s">
        <v>10249</v>
      </c>
      <c r="C1436" t="s">
        <v>7883</v>
      </c>
      <c r="D1436" t="s">
        <v>7884</v>
      </c>
      <c r="E1436" t="s">
        <v>7885</v>
      </c>
      <c r="F1436">
        <v>6</v>
      </c>
      <c r="G1436">
        <v>3025.21</v>
      </c>
      <c r="H1436">
        <v>0</v>
      </c>
      <c r="I1436" s="165">
        <v>18151.259999999998</v>
      </c>
      <c r="J1436" t="s">
        <v>7851</v>
      </c>
      <c r="K1436">
        <v>1</v>
      </c>
      <c r="L1436">
        <v>2</v>
      </c>
      <c r="M1436" t="s">
        <v>8054</v>
      </c>
      <c r="N1436" t="s">
        <v>7745</v>
      </c>
      <c r="O1436" t="s">
        <v>7697</v>
      </c>
      <c r="P1436" t="s">
        <v>7698</v>
      </c>
      <c r="Q1436" t="s">
        <v>8694</v>
      </c>
      <c r="R1436">
        <v>933</v>
      </c>
      <c r="S1436" t="s">
        <v>9921</v>
      </c>
      <c r="T1436" t="s">
        <v>7715</v>
      </c>
      <c r="U1436">
        <v>1</v>
      </c>
      <c r="V1436">
        <v>6</v>
      </c>
      <c r="W1436" t="s">
        <v>7702</v>
      </c>
      <c r="X1436" t="s">
        <v>10250</v>
      </c>
      <c r="Y1436" t="s">
        <v>7703</v>
      </c>
      <c r="Z1436" t="s">
        <v>10251</v>
      </c>
      <c r="AA1436" t="s">
        <v>8696</v>
      </c>
      <c r="AB1436" t="s">
        <v>10252</v>
      </c>
    </row>
    <row r="1437" spans="1:28">
      <c r="A1437" s="241">
        <v>45968</v>
      </c>
      <c r="B1437" t="s">
        <v>10249</v>
      </c>
      <c r="C1437" t="s">
        <v>7886</v>
      </c>
      <c r="D1437" t="s">
        <v>7887</v>
      </c>
      <c r="E1437" t="s">
        <v>7888</v>
      </c>
      <c r="F1437">
        <v>6</v>
      </c>
      <c r="G1437">
        <v>3025.21</v>
      </c>
      <c r="H1437">
        <v>0</v>
      </c>
      <c r="I1437" s="165">
        <v>18151.259999999998</v>
      </c>
      <c r="J1437" t="s">
        <v>7851</v>
      </c>
      <c r="K1437">
        <v>1</v>
      </c>
      <c r="L1437">
        <v>2</v>
      </c>
      <c r="M1437" t="s">
        <v>8054</v>
      </c>
      <c r="N1437" t="s">
        <v>7745</v>
      </c>
      <c r="O1437" t="s">
        <v>7697</v>
      </c>
      <c r="P1437" t="s">
        <v>7698</v>
      </c>
      <c r="Q1437" t="s">
        <v>8694</v>
      </c>
      <c r="R1437">
        <v>933</v>
      </c>
      <c r="S1437" t="s">
        <v>9921</v>
      </c>
      <c r="T1437" t="s">
        <v>7715</v>
      </c>
      <c r="U1437">
        <v>1</v>
      </c>
      <c r="V1437">
        <v>6</v>
      </c>
      <c r="W1437" t="s">
        <v>7702</v>
      </c>
      <c r="X1437" t="s">
        <v>10250</v>
      </c>
      <c r="Y1437" t="s">
        <v>7703</v>
      </c>
      <c r="Z1437" t="s">
        <v>10251</v>
      </c>
      <c r="AA1437" t="s">
        <v>8696</v>
      </c>
      <c r="AB1437" t="s">
        <v>10252</v>
      </c>
    </row>
    <row r="1438" spans="1:28">
      <c r="A1438" s="241">
        <v>45968</v>
      </c>
      <c r="B1438" t="s">
        <v>10249</v>
      </c>
      <c r="C1438" t="s">
        <v>7787</v>
      </c>
      <c r="D1438" t="s">
        <v>7788</v>
      </c>
      <c r="E1438" t="s">
        <v>7789</v>
      </c>
      <c r="F1438">
        <v>6</v>
      </c>
      <c r="G1438">
        <v>3025.21</v>
      </c>
      <c r="H1438">
        <v>0</v>
      </c>
      <c r="I1438" s="165">
        <v>18151.259999999998</v>
      </c>
      <c r="J1438" t="s">
        <v>7851</v>
      </c>
      <c r="K1438">
        <v>1</v>
      </c>
      <c r="L1438">
        <v>2</v>
      </c>
      <c r="M1438" t="s">
        <v>8054</v>
      </c>
      <c r="N1438" t="s">
        <v>7745</v>
      </c>
      <c r="O1438" t="s">
        <v>7697</v>
      </c>
      <c r="P1438" t="s">
        <v>7698</v>
      </c>
      <c r="Q1438" t="s">
        <v>8694</v>
      </c>
      <c r="R1438">
        <v>933</v>
      </c>
      <c r="S1438" t="s">
        <v>9921</v>
      </c>
      <c r="T1438" t="s">
        <v>7715</v>
      </c>
      <c r="U1438">
        <v>1</v>
      </c>
      <c r="V1438">
        <v>6</v>
      </c>
      <c r="W1438" t="s">
        <v>7702</v>
      </c>
      <c r="X1438" t="s">
        <v>10250</v>
      </c>
      <c r="Y1438" t="s">
        <v>7703</v>
      </c>
      <c r="Z1438" t="s">
        <v>10251</v>
      </c>
      <c r="AA1438" t="s">
        <v>8696</v>
      </c>
      <c r="AB1438" t="s">
        <v>10252</v>
      </c>
    </row>
    <row r="1439" spans="1:28">
      <c r="A1439" s="241">
        <v>45968</v>
      </c>
      <c r="B1439" t="s">
        <v>10249</v>
      </c>
      <c r="C1439" t="s">
        <v>7784</v>
      </c>
      <c r="D1439" t="s">
        <v>7785</v>
      </c>
      <c r="E1439" t="s">
        <v>7786</v>
      </c>
      <c r="F1439">
        <v>6</v>
      </c>
      <c r="G1439">
        <v>3025.21</v>
      </c>
      <c r="H1439">
        <v>0</v>
      </c>
      <c r="I1439" s="165">
        <v>18151.259999999998</v>
      </c>
      <c r="J1439" t="s">
        <v>7851</v>
      </c>
      <c r="K1439">
        <v>1</v>
      </c>
      <c r="L1439">
        <v>2</v>
      </c>
      <c r="M1439" t="s">
        <v>8054</v>
      </c>
      <c r="N1439" t="s">
        <v>7745</v>
      </c>
      <c r="O1439" t="s">
        <v>7697</v>
      </c>
      <c r="P1439" t="s">
        <v>7698</v>
      </c>
      <c r="Q1439" t="s">
        <v>8694</v>
      </c>
      <c r="R1439">
        <v>933</v>
      </c>
      <c r="S1439" t="s">
        <v>9921</v>
      </c>
      <c r="T1439" t="s">
        <v>7715</v>
      </c>
      <c r="U1439">
        <v>1</v>
      </c>
      <c r="V1439">
        <v>6</v>
      </c>
      <c r="W1439" t="s">
        <v>7702</v>
      </c>
      <c r="X1439" t="s">
        <v>10250</v>
      </c>
      <c r="Y1439" t="s">
        <v>7703</v>
      </c>
      <c r="Z1439" t="s">
        <v>10251</v>
      </c>
      <c r="AA1439" t="s">
        <v>8696</v>
      </c>
      <c r="AB1439" t="s">
        <v>10252</v>
      </c>
    </row>
    <row r="1440" spans="1:28">
      <c r="A1440" s="241">
        <v>45968</v>
      </c>
      <c r="B1440" t="s">
        <v>10253</v>
      </c>
      <c r="C1440" t="s">
        <v>7781</v>
      </c>
      <c r="D1440" t="s">
        <v>7782</v>
      </c>
      <c r="E1440" t="s">
        <v>7783</v>
      </c>
      <c r="F1440">
        <v>1</v>
      </c>
      <c r="G1440">
        <v>3025.21</v>
      </c>
      <c r="H1440">
        <v>0</v>
      </c>
      <c r="I1440" s="165">
        <v>3025.21</v>
      </c>
      <c r="J1440" t="s">
        <v>7711</v>
      </c>
      <c r="K1440">
        <v>1</v>
      </c>
      <c r="L1440">
        <v>156</v>
      </c>
      <c r="M1440" t="s">
        <v>7712</v>
      </c>
      <c r="N1440" t="s">
        <v>7713</v>
      </c>
      <c r="O1440" t="s">
        <v>7697</v>
      </c>
      <c r="P1440" t="s">
        <v>7698</v>
      </c>
      <c r="Q1440" t="s">
        <v>8229</v>
      </c>
      <c r="R1440">
        <v>509</v>
      </c>
      <c r="S1440" t="s">
        <v>9921</v>
      </c>
      <c r="T1440" t="s">
        <v>7715</v>
      </c>
      <c r="U1440">
        <v>1</v>
      </c>
      <c r="V1440">
        <v>1</v>
      </c>
      <c r="W1440" t="s">
        <v>7702</v>
      </c>
      <c r="X1440" t="s">
        <v>1545</v>
      </c>
      <c r="Y1440" t="s">
        <v>7703</v>
      </c>
      <c r="Z1440" t="s">
        <v>10254</v>
      </c>
      <c r="AA1440" t="s">
        <v>8231</v>
      </c>
      <c r="AB1440" t="s">
        <v>10255</v>
      </c>
    </row>
    <row r="1441" spans="1:28">
      <c r="A1441" s="241">
        <v>45968</v>
      </c>
      <c r="B1441" t="s">
        <v>10256</v>
      </c>
      <c r="C1441" t="s">
        <v>8613</v>
      </c>
      <c r="D1441" t="s">
        <v>8614</v>
      </c>
      <c r="E1441" t="s">
        <v>8615</v>
      </c>
      <c r="F1441">
        <v>12</v>
      </c>
      <c r="G1441">
        <v>714.29</v>
      </c>
      <c r="H1441">
        <v>0</v>
      </c>
      <c r="I1441" s="165">
        <v>8571.48</v>
      </c>
      <c r="J1441" t="s">
        <v>7711</v>
      </c>
      <c r="K1441">
        <v>1</v>
      </c>
      <c r="L1441">
        <v>156</v>
      </c>
      <c r="M1441" t="s">
        <v>7712</v>
      </c>
      <c r="N1441" t="s">
        <v>7713</v>
      </c>
      <c r="O1441" t="s">
        <v>7697</v>
      </c>
      <c r="P1441" t="s">
        <v>7698</v>
      </c>
      <c r="Q1441" t="s">
        <v>8229</v>
      </c>
      <c r="R1441">
        <v>509</v>
      </c>
      <c r="S1441" t="s">
        <v>9921</v>
      </c>
      <c r="T1441" t="s">
        <v>7715</v>
      </c>
      <c r="U1441">
        <v>1</v>
      </c>
      <c r="V1441">
        <v>12</v>
      </c>
      <c r="W1441" t="s">
        <v>7702</v>
      </c>
      <c r="X1441" t="s">
        <v>1564</v>
      </c>
      <c r="Y1441" t="s">
        <v>7703</v>
      </c>
      <c r="Z1441" t="s">
        <v>10257</v>
      </c>
      <c r="AA1441" t="s">
        <v>8231</v>
      </c>
      <c r="AB1441" t="s">
        <v>10258</v>
      </c>
    </row>
    <row r="1442" spans="1:28">
      <c r="A1442" s="241">
        <v>45968</v>
      </c>
      <c r="B1442" t="s">
        <v>10259</v>
      </c>
      <c r="C1442" t="s">
        <v>7778</v>
      </c>
      <c r="D1442" t="s">
        <v>7779</v>
      </c>
      <c r="E1442" t="s">
        <v>7780</v>
      </c>
      <c r="F1442">
        <v>8</v>
      </c>
      <c r="G1442">
        <v>2668.75</v>
      </c>
      <c r="H1442">
        <v>0</v>
      </c>
      <c r="I1442" s="165">
        <v>21350</v>
      </c>
      <c r="J1442" t="s">
        <v>8166</v>
      </c>
      <c r="K1442">
        <v>1</v>
      </c>
      <c r="L1442">
        <v>126</v>
      </c>
      <c r="M1442" t="s">
        <v>7744</v>
      </c>
      <c r="N1442" t="s">
        <v>7745</v>
      </c>
      <c r="O1442" t="s">
        <v>7697</v>
      </c>
      <c r="P1442" t="s">
        <v>7698</v>
      </c>
      <c r="Q1442" t="s">
        <v>8167</v>
      </c>
      <c r="R1442">
        <v>926</v>
      </c>
      <c r="S1442" t="s">
        <v>9921</v>
      </c>
      <c r="T1442" t="s">
        <v>7701</v>
      </c>
      <c r="U1442">
        <v>1</v>
      </c>
      <c r="V1442">
        <v>8</v>
      </c>
      <c r="W1442" t="s">
        <v>7702</v>
      </c>
      <c r="X1442" t="s">
        <v>1416</v>
      </c>
      <c r="Y1442" t="s">
        <v>7703</v>
      </c>
      <c r="Z1442" t="s">
        <v>10260</v>
      </c>
      <c r="AA1442" t="s">
        <v>8170</v>
      </c>
      <c r="AB1442" t="s">
        <v>10261</v>
      </c>
    </row>
    <row r="1443" spans="1:28">
      <c r="A1443" s="241">
        <v>45968</v>
      </c>
      <c r="B1443" t="s">
        <v>10259</v>
      </c>
      <c r="C1443" t="s">
        <v>7880</v>
      </c>
      <c r="D1443" t="s">
        <v>7881</v>
      </c>
      <c r="E1443" t="s">
        <v>7882</v>
      </c>
      <c r="F1443">
        <v>10</v>
      </c>
      <c r="G1443">
        <v>1543</v>
      </c>
      <c r="H1443">
        <v>0</v>
      </c>
      <c r="I1443" s="165">
        <v>15430</v>
      </c>
      <c r="J1443" t="s">
        <v>8166</v>
      </c>
      <c r="K1443">
        <v>1</v>
      </c>
      <c r="L1443">
        <v>126</v>
      </c>
      <c r="M1443" t="s">
        <v>7744</v>
      </c>
      <c r="N1443" t="s">
        <v>7745</v>
      </c>
      <c r="O1443" t="s">
        <v>7697</v>
      </c>
      <c r="P1443" t="s">
        <v>7698</v>
      </c>
      <c r="Q1443" t="s">
        <v>8167</v>
      </c>
      <c r="R1443">
        <v>926</v>
      </c>
      <c r="S1443" t="s">
        <v>9921</v>
      </c>
      <c r="T1443" t="s">
        <v>7701</v>
      </c>
      <c r="U1443">
        <v>1</v>
      </c>
      <c r="V1443">
        <v>10</v>
      </c>
      <c r="W1443" t="s">
        <v>7702</v>
      </c>
      <c r="X1443" t="s">
        <v>1416</v>
      </c>
      <c r="Y1443" t="s">
        <v>7703</v>
      </c>
      <c r="Z1443" t="s">
        <v>10260</v>
      </c>
      <c r="AA1443" t="s">
        <v>8170</v>
      </c>
      <c r="AB1443" t="s">
        <v>10261</v>
      </c>
    </row>
    <row r="1444" spans="1:28">
      <c r="A1444" s="241">
        <v>45968</v>
      </c>
      <c r="B1444" t="s">
        <v>10262</v>
      </c>
      <c r="C1444" t="s">
        <v>7934</v>
      </c>
      <c r="D1444" t="s">
        <v>7935</v>
      </c>
      <c r="E1444" t="s">
        <v>7936</v>
      </c>
      <c r="F1444">
        <v>12</v>
      </c>
      <c r="G1444">
        <v>2475</v>
      </c>
      <c r="H1444">
        <v>0</v>
      </c>
      <c r="I1444" s="165">
        <v>29700</v>
      </c>
      <c r="J1444" t="s">
        <v>7723</v>
      </c>
      <c r="K1444">
        <v>1</v>
      </c>
      <c r="L1444">
        <v>125</v>
      </c>
      <c r="M1444" t="s">
        <v>7724</v>
      </c>
      <c r="N1444" t="s">
        <v>7713</v>
      </c>
      <c r="O1444" t="s">
        <v>7697</v>
      </c>
      <c r="P1444" t="s">
        <v>7698</v>
      </c>
      <c r="Q1444" t="s">
        <v>8106</v>
      </c>
      <c r="R1444">
        <v>103</v>
      </c>
      <c r="S1444" t="s">
        <v>9921</v>
      </c>
      <c r="T1444" t="s">
        <v>7715</v>
      </c>
      <c r="U1444">
        <v>1</v>
      </c>
      <c r="V1444">
        <v>12</v>
      </c>
      <c r="W1444" t="s">
        <v>7702</v>
      </c>
      <c r="X1444" t="s">
        <v>1931</v>
      </c>
      <c r="Y1444" t="s">
        <v>7703</v>
      </c>
      <c r="Z1444" t="s">
        <v>10263</v>
      </c>
      <c r="AA1444" t="s">
        <v>8108</v>
      </c>
      <c r="AB1444" t="s">
        <v>10264</v>
      </c>
    </row>
    <row r="1445" spans="1:28">
      <c r="A1445" s="241">
        <v>45968</v>
      </c>
      <c r="B1445" t="s">
        <v>10262</v>
      </c>
      <c r="C1445" t="s">
        <v>7730</v>
      </c>
      <c r="D1445" t="s">
        <v>7731</v>
      </c>
      <c r="E1445" t="s">
        <v>7732</v>
      </c>
      <c r="F1445">
        <v>2</v>
      </c>
      <c r="G1445">
        <v>8991.6</v>
      </c>
      <c r="H1445">
        <v>899.16</v>
      </c>
      <c r="I1445" s="165">
        <v>17084.04</v>
      </c>
      <c r="J1445" t="s">
        <v>7723</v>
      </c>
      <c r="K1445">
        <v>1</v>
      </c>
      <c r="L1445">
        <v>125</v>
      </c>
      <c r="M1445" t="s">
        <v>7724</v>
      </c>
      <c r="N1445" t="s">
        <v>7713</v>
      </c>
      <c r="O1445" t="s">
        <v>7697</v>
      </c>
      <c r="P1445" t="s">
        <v>7698</v>
      </c>
      <c r="Q1445" t="s">
        <v>8106</v>
      </c>
      <c r="R1445">
        <v>103</v>
      </c>
      <c r="S1445" t="s">
        <v>9921</v>
      </c>
      <c r="T1445" t="s">
        <v>7715</v>
      </c>
      <c r="U1445">
        <v>1</v>
      </c>
      <c r="V1445">
        <v>2</v>
      </c>
      <c r="W1445" t="s">
        <v>7702</v>
      </c>
      <c r="X1445" t="s">
        <v>1931</v>
      </c>
      <c r="Y1445" t="s">
        <v>7703</v>
      </c>
      <c r="Z1445" t="s">
        <v>10263</v>
      </c>
      <c r="AA1445" t="s">
        <v>8108</v>
      </c>
      <c r="AB1445" t="s">
        <v>10264</v>
      </c>
    </row>
    <row r="1446" spans="1:28">
      <c r="A1446" s="241">
        <v>45968</v>
      </c>
      <c r="B1446" t="s">
        <v>10262</v>
      </c>
      <c r="C1446" t="s">
        <v>9162</v>
      </c>
      <c r="D1446" t="s">
        <v>9163</v>
      </c>
      <c r="E1446" t="s">
        <v>9164</v>
      </c>
      <c r="F1446">
        <v>1</v>
      </c>
      <c r="G1446">
        <v>12016.81</v>
      </c>
      <c r="H1446">
        <v>600.84050000000002</v>
      </c>
      <c r="I1446" s="165">
        <v>11415.969499999999</v>
      </c>
      <c r="J1446" t="s">
        <v>7723</v>
      </c>
      <c r="K1446">
        <v>1</v>
      </c>
      <c r="L1446">
        <v>125</v>
      </c>
      <c r="M1446" t="s">
        <v>7724</v>
      </c>
      <c r="N1446" t="s">
        <v>7713</v>
      </c>
      <c r="O1446" t="s">
        <v>7697</v>
      </c>
      <c r="P1446" t="s">
        <v>7698</v>
      </c>
      <c r="Q1446" t="s">
        <v>8106</v>
      </c>
      <c r="R1446">
        <v>103</v>
      </c>
      <c r="S1446" t="s">
        <v>9921</v>
      </c>
      <c r="T1446" t="s">
        <v>7715</v>
      </c>
      <c r="U1446">
        <v>1</v>
      </c>
      <c r="V1446">
        <v>1</v>
      </c>
      <c r="W1446" t="s">
        <v>7702</v>
      </c>
      <c r="X1446" t="s">
        <v>1931</v>
      </c>
      <c r="Y1446" t="s">
        <v>7703</v>
      </c>
      <c r="Z1446" t="s">
        <v>10263</v>
      </c>
      <c r="AA1446" t="s">
        <v>8108</v>
      </c>
      <c r="AB1446" t="s">
        <v>10264</v>
      </c>
    </row>
    <row r="1447" spans="1:28">
      <c r="A1447" s="241">
        <v>45968</v>
      </c>
      <c r="B1447" t="s">
        <v>10265</v>
      </c>
      <c r="C1447" t="s">
        <v>8032</v>
      </c>
      <c r="D1447" t="s">
        <v>8033</v>
      </c>
      <c r="E1447" t="s">
        <v>8034</v>
      </c>
      <c r="F1447">
        <v>5</v>
      </c>
      <c r="G1447">
        <v>1092.44</v>
      </c>
      <c r="H1447">
        <v>0</v>
      </c>
      <c r="I1447" s="165">
        <v>5462.2</v>
      </c>
      <c r="J1447" t="s">
        <v>7743</v>
      </c>
      <c r="K1447">
        <v>1</v>
      </c>
      <c r="L1447">
        <v>126</v>
      </c>
      <c r="M1447" t="s">
        <v>7744</v>
      </c>
      <c r="N1447" t="s">
        <v>7745</v>
      </c>
      <c r="O1447" t="s">
        <v>7697</v>
      </c>
      <c r="P1447" t="s">
        <v>7698</v>
      </c>
      <c r="Q1447" t="s">
        <v>8055</v>
      </c>
      <c r="R1447">
        <v>945</v>
      </c>
      <c r="S1447" t="s">
        <v>9921</v>
      </c>
      <c r="T1447" t="s">
        <v>7701</v>
      </c>
      <c r="U1447">
        <v>1</v>
      </c>
      <c r="V1447">
        <v>5</v>
      </c>
      <c r="W1447" t="s">
        <v>7702</v>
      </c>
      <c r="X1447" t="s">
        <v>1530</v>
      </c>
      <c r="Y1447" t="s">
        <v>7703</v>
      </c>
      <c r="Z1447" t="s">
        <v>10266</v>
      </c>
      <c r="AA1447" t="s">
        <v>8058</v>
      </c>
      <c r="AB1447" t="s">
        <v>10267</v>
      </c>
    </row>
    <row r="1448" spans="1:28">
      <c r="A1448" s="241">
        <v>45968</v>
      </c>
      <c r="B1448" t="s">
        <v>10268</v>
      </c>
      <c r="C1448" t="s">
        <v>8395</v>
      </c>
      <c r="D1448" t="s">
        <v>8396</v>
      </c>
      <c r="E1448" t="s">
        <v>8397</v>
      </c>
      <c r="F1448">
        <v>10</v>
      </c>
      <c r="G1448">
        <v>1176</v>
      </c>
      <c r="H1448">
        <v>0</v>
      </c>
      <c r="I1448" s="165">
        <v>11760</v>
      </c>
      <c r="J1448" t="s">
        <v>8852</v>
      </c>
      <c r="K1448">
        <v>1</v>
      </c>
      <c r="L1448">
        <v>154</v>
      </c>
      <c r="M1448" t="s">
        <v>8678</v>
      </c>
      <c r="N1448" t="s">
        <v>7939</v>
      </c>
      <c r="O1448" t="s">
        <v>7697</v>
      </c>
      <c r="P1448" t="s">
        <v>7698</v>
      </c>
      <c r="Q1448" t="s">
        <v>8679</v>
      </c>
      <c r="R1448">
        <v>410</v>
      </c>
      <c r="S1448" t="s">
        <v>9921</v>
      </c>
      <c r="T1448" t="s">
        <v>7769</v>
      </c>
      <c r="U1448">
        <v>1</v>
      </c>
      <c r="V1448">
        <v>10</v>
      </c>
      <c r="W1448" t="s">
        <v>7702</v>
      </c>
      <c r="X1448" t="s">
        <v>1363</v>
      </c>
      <c r="Y1448" t="s">
        <v>7703</v>
      </c>
      <c r="Z1448" t="s">
        <v>10269</v>
      </c>
      <c r="AA1448" t="s">
        <v>8300</v>
      </c>
      <c r="AB1448" t="s">
        <v>10270</v>
      </c>
    </row>
    <row r="1449" spans="1:28">
      <c r="A1449" s="241">
        <v>45968</v>
      </c>
      <c r="B1449" t="s">
        <v>10268</v>
      </c>
      <c r="C1449" t="s">
        <v>7856</v>
      </c>
      <c r="D1449" t="s">
        <v>7857</v>
      </c>
      <c r="E1449" t="s">
        <v>7858</v>
      </c>
      <c r="F1449">
        <v>1</v>
      </c>
      <c r="G1449">
        <v>4247.1000000000004</v>
      </c>
      <c r="H1449">
        <v>0</v>
      </c>
      <c r="I1449" s="165">
        <v>4247.1000000000004</v>
      </c>
      <c r="J1449" t="s">
        <v>8852</v>
      </c>
      <c r="K1449">
        <v>1</v>
      </c>
      <c r="L1449">
        <v>154</v>
      </c>
      <c r="M1449" t="s">
        <v>8678</v>
      </c>
      <c r="N1449" t="s">
        <v>7939</v>
      </c>
      <c r="O1449" t="s">
        <v>7697</v>
      </c>
      <c r="P1449" t="s">
        <v>7698</v>
      </c>
      <c r="Q1449" t="s">
        <v>8679</v>
      </c>
      <c r="R1449">
        <v>410</v>
      </c>
      <c r="S1449" t="s">
        <v>9921</v>
      </c>
      <c r="T1449" t="s">
        <v>7701</v>
      </c>
      <c r="U1449">
        <v>1</v>
      </c>
      <c r="V1449">
        <v>1</v>
      </c>
      <c r="W1449" t="s">
        <v>7702</v>
      </c>
      <c r="X1449" t="s">
        <v>1363</v>
      </c>
      <c r="Y1449" t="s">
        <v>7703</v>
      </c>
      <c r="Z1449" t="s">
        <v>10269</v>
      </c>
      <c r="AA1449" t="s">
        <v>8300</v>
      </c>
      <c r="AB1449" t="s">
        <v>10270</v>
      </c>
    </row>
    <row r="1450" spans="1:28">
      <c r="A1450" s="241">
        <v>45968</v>
      </c>
      <c r="B1450" t="s">
        <v>10268</v>
      </c>
      <c r="C1450" t="s">
        <v>8268</v>
      </c>
      <c r="D1450" t="s">
        <v>8269</v>
      </c>
      <c r="E1450" t="s">
        <v>8270</v>
      </c>
      <c r="F1450">
        <v>12</v>
      </c>
      <c r="G1450">
        <v>864</v>
      </c>
      <c r="H1450">
        <v>0</v>
      </c>
      <c r="I1450" s="165">
        <v>10368</v>
      </c>
      <c r="J1450" t="s">
        <v>8852</v>
      </c>
      <c r="K1450">
        <v>1</v>
      </c>
      <c r="L1450">
        <v>154</v>
      </c>
      <c r="M1450" t="s">
        <v>8678</v>
      </c>
      <c r="N1450" t="s">
        <v>7939</v>
      </c>
      <c r="O1450" t="s">
        <v>7697</v>
      </c>
      <c r="P1450" t="s">
        <v>7698</v>
      </c>
      <c r="Q1450" t="s">
        <v>8679</v>
      </c>
      <c r="R1450">
        <v>410</v>
      </c>
      <c r="S1450" t="s">
        <v>9921</v>
      </c>
      <c r="T1450" t="s">
        <v>7701</v>
      </c>
      <c r="U1450">
        <v>1</v>
      </c>
      <c r="V1450">
        <v>12</v>
      </c>
      <c r="W1450" t="s">
        <v>7702</v>
      </c>
      <c r="X1450" t="s">
        <v>1363</v>
      </c>
      <c r="Y1450" t="s">
        <v>7703</v>
      </c>
      <c r="Z1450" t="s">
        <v>10269</v>
      </c>
      <c r="AA1450" t="s">
        <v>8300</v>
      </c>
      <c r="AB1450" t="s">
        <v>10270</v>
      </c>
    </row>
    <row r="1451" spans="1:28">
      <c r="A1451" s="241">
        <v>45968</v>
      </c>
      <c r="B1451" t="s">
        <v>10271</v>
      </c>
      <c r="C1451" t="s">
        <v>7848</v>
      </c>
      <c r="D1451" t="s">
        <v>7849</v>
      </c>
      <c r="E1451" t="s">
        <v>7850</v>
      </c>
      <c r="F1451">
        <v>12</v>
      </c>
      <c r="G1451">
        <v>1260.5</v>
      </c>
      <c r="H1451">
        <v>0</v>
      </c>
      <c r="I1451" s="165">
        <v>15126</v>
      </c>
      <c r="J1451" t="s">
        <v>8852</v>
      </c>
      <c r="K1451">
        <v>1</v>
      </c>
      <c r="L1451">
        <v>154</v>
      </c>
      <c r="M1451" t="s">
        <v>8678</v>
      </c>
      <c r="N1451" t="s">
        <v>7939</v>
      </c>
      <c r="O1451" t="s">
        <v>7697</v>
      </c>
      <c r="P1451" t="s">
        <v>7698</v>
      </c>
      <c r="Q1451" t="s">
        <v>8679</v>
      </c>
      <c r="R1451">
        <v>410</v>
      </c>
      <c r="S1451" t="s">
        <v>9921</v>
      </c>
      <c r="T1451" t="s">
        <v>7701</v>
      </c>
      <c r="U1451">
        <v>1</v>
      </c>
      <c r="V1451">
        <v>12</v>
      </c>
      <c r="W1451" t="s">
        <v>7702</v>
      </c>
      <c r="X1451" t="s">
        <v>1463</v>
      </c>
      <c r="Y1451" t="s">
        <v>7703</v>
      </c>
      <c r="Z1451" t="s">
        <v>10272</v>
      </c>
      <c r="AA1451" t="s">
        <v>8300</v>
      </c>
      <c r="AB1451" t="s">
        <v>10273</v>
      </c>
    </row>
    <row r="1452" spans="1:28">
      <c r="A1452" s="241">
        <v>45968</v>
      </c>
      <c r="B1452" t="s">
        <v>10274</v>
      </c>
      <c r="C1452" t="s">
        <v>8626</v>
      </c>
      <c r="D1452" t="s">
        <v>8627</v>
      </c>
      <c r="E1452" t="s">
        <v>8628</v>
      </c>
      <c r="F1452">
        <v>1</v>
      </c>
      <c r="G1452">
        <v>29400</v>
      </c>
      <c r="H1452">
        <v>0</v>
      </c>
      <c r="I1452" s="165">
        <v>29400</v>
      </c>
      <c r="J1452" t="s">
        <v>7937</v>
      </c>
      <c r="K1452">
        <v>1</v>
      </c>
      <c r="L1452">
        <v>211</v>
      </c>
      <c r="M1452" t="s">
        <v>7938</v>
      </c>
      <c r="N1452" t="s">
        <v>7939</v>
      </c>
      <c r="O1452" t="s">
        <v>7697</v>
      </c>
      <c r="P1452" t="s">
        <v>7698</v>
      </c>
      <c r="Q1452" t="s">
        <v>8143</v>
      </c>
      <c r="R1452">
        <v>409</v>
      </c>
      <c r="S1452" t="s">
        <v>9921</v>
      </c>
      <c r="T1452" t="s">
        <v>7726</v>
      </c>
      <c r="U1452">
        <v>1</v>
      </c>
      <c r="V1452">
        <v>1</v>
      </c>
      <c r="W1452" t="s">
        <v>7702</v>
      </c>
      <c r="X1452" t="s">
        <v>1551</v>
      </c>
      <c r="Y1452" t="s">
        <v>7703</v>
      </c>
      <c r="Z1452" t="s">
        <v>10275</v>
      </c>
      <c r="AA1452" t="s">
        <v>8145</v>
      </c>
      <c r="AB1452" t="s">
        <v>1551</v>
      </c>
    </row>
    <row r="1453" spans="1:28">
      <c r="A1453" s="241">
        <v>45968</v>
      </c>
      <c r="B1453" t="s">
        <v>10276</v>
      </c>
      <c r="C1453" t="s">
        <v>8032</v>
      </c>
      <c r="D1453" t="s">
        <v>8033</v>
      </c>
      <c r="E1453" t="s">
        <v>8034</v>
      </c>
      <c r="F1453">
        <v>3</v>
      </c>
      <c r="G1453">
        <v>1092.44</v>
      </c>
      <c r="H1453">
        <v>0</v>
      </c>
      <c r="I1453" s="165">
        <v>3277.32</v>
      </c>
      <c r="J1453" t="s">
        <v>7842</v>
      </c>
      <c r="K1453">
        <v>1</v>
      </c>
      <c r="L1453">
        <v>126</v>
      </c>
      <c r="M1453" t="s">
        <v>7744</v>
      </c>
      <c r="N1453" t="s">
        <v>7745</v>
      </c>
      <c r="O1453" t="s">
        <v>7697</v>
      </c>
      <c r="P1453" t="s">
        <v>7698</v>
      </c>
      <c r="Q1453" t="s">
        <v>8183</v>
      </c>
      <c r="R1453">
        <v>919</v>
      </c>
      <c r="S1453" t="s">
        <v>9921</v>
      </c>
      <c r="T1453" t="s">
        <v>7701</v>
      </c>
      <c r="U1453">
        <v>1</v>
      </c>
      <c r="V1453">
        <v>3</v>
      </c>
      <c r="W1453" t="s">
        <v>7702</v>
      </c>
      <c r="X1453" t="s">
        <v>1664</v>
      </c>
      <c r="Y1453" t="s">
        <v>7703</v>
      </c>
      <c r="Z1453" t="s">
        <v>10277</v>
      </c>
      <c r="AA1453" t="s">
        <v>8185</v>
      </c>
      <c r="AB1453" t="s">
        <v>8275</v>
      </c>
    </row>
    <row r="1454" spans="1:28">
      <c r="A1454" s="241">
        <v>45968</v>
      </c>
      <c r="B1454" t="s">
        <v>10276</v>
      </c>
      <c r="C1454" t="s">
        <v>7822</v>
      </c>
      <c r="D1454" t="s">
        <v>7823</v>
      </c>
      <c r="E1454" t="s">
        <v>7824</v>
      </c>
      <c r="F1454">
        <v>1</v>
      </c>
      <c r="G1454">
        <v>3025.21</v>
      </c>
      <c r="H1454">
        <v>0</v>
      </c>
      <c r="I1454" s="165">
        <v>3025.21</v>
      </c>
      <c r="J1454" t="s">
        <v>7842</v>
      </c>
      <c r="K1454">
        <v>1</v>
      </c>
      <c r="L1454">
        <v>126</v>
      </c>
      <c r="M1454" t="s">
        <v>7744</v>
      </c>
      <c r="N1454" t="s">
        <v>7745</v>
      </c>
      <c r="O1454" t="s">
        <v>7697</v>
      </c>
      <c r="P1454" t="s">
        <v>7698</v>
      </c>
      <c r="Q1454" t="s">
        <v>8183</v>
      </c>
      <c r="R1454">
        <v>919</v>
      </c>
      <c r="S1454" t="s">
        <v>9921</v>
      </c>
      <c r="T1454" t="s">
        <v>7715</v>
      </c>
      <c r="U1454">
        <v>1</v>
      </c>
      <c r="V1454">
        <v>1</v>
      </c>
      <c r="W1454" t="s">
        <v>7702</v>
      </c>
      <c r="X1454" t="s">
        <v>1664</v>
      </c>
      <c r="Y1454" t="s">
        <v>7703</v>
      </c>
      <c r="Z1454" t="s">
        <v>10277</v>
      </c>
      <c r="AA1454" t="s">
        <v>8185</v>
      </c>
      <c r="AB1454" t="s">
        <v>8275</v>
      </c>
    </row>
    <row r="1455" spans="1:28">
      <c r="A1455" s="241">
        <v>45968</v>
      </c>
      <c r="B1455" t="s">
        <v>10278</v>
      </c>
      <c r="C1455" t="s">
        <v>7720</v>
      </c>
      <c r="D1455" t="s">
        <v>7721</v>
      </c>
      <c r="E1455" t="s">
        <v>7722</v>
      </c>
      <c r="F1455">
        <v>1</v>
      </c>
      <c r="G1455">
        <v>11900</v>
      </c>
      <c r="H1455">
        <v>357</v>
      </c>
      <c r="I1455" s="165">
        <v>11543</v>
      </c>
      <c r="J1455" t="s">
        <v>7816</v>
      </c>
      <c r="K1455">
        <v>1</v>
      </c>
      <c r="L1455">
        <v>125</v>
      </c>
      <c r="M1455" t="s">
        <v>7724</v>
      </c>
      <c r="N1455" t="s">
        <v>7713</v>
      </c>
      <c r="O1455" t="s">
        <v>7697</v>
      </c>
      <c r="P1455" t="s">
        <v>7698</v>
      </c>
      <c r="Q1455" t="s">
        <v>7817</v>
      </c>
      <c r="R1455">
        <v>105</v>
      </c>
      <c r="S1455" t="s">
        <v>9921</v>
      </c>
      <c r="T1455" t="s">
        <v>7726</v>
      </c>
      <c r="U1455">
        <v>1</v>
      </c>
      <c r="V1455">
        <v>1</v>
      </c>
      <c r="W1455" t="s">
        <v>7702</v>
      </c>
      <c r="X1455" t="s">
        <v>1858</v>
      </c>
      <c r="Y1455" t="s">
        <v>7703</v>
      </c>
      <c r="Z1455" t="s">
        <v>10279</v>
      </c>
      <c r="AA1455" t="s">
        <v>7819</v>
      </c>
      <c r="AB1455" t="s">
        <v>10280</v>
      </c>
    </row>
    <row r="1456" spans="1:28">
      <c r="A1456" s="241">
        <v>45968</v>
      </c>
      <c r="B1456" t="s">
        <v>10281</v>
      </c>
      <c r="C1456" t="s">
        <v>7720</v>
      </c>
      <c r="D1456" t="s">
        <v>7721</v>
      </c>
      <c r="E1456" t="s">
        <v>7722</v>
      </c>
      <c r="F1456">
        <v>1</v>
      </c>
      <c r="G1456">
        <v>11900</v>
      </c>
      <c r="H1456">
        <v>357</v>
      </c>
      <c r="I1456" s="165">
        <v>11543</v>
      </c>
      <c r="J1456" t="s">
        <v>7809</v>
      </c>
      <c r="K1456">
        <v>1</v>
      </c>
      <c r="L1456">
        <v>125</v>
      </c>
      <c r="M1456" t="s">
        <v>7724</v>
      </c>
      <c r="N1456" t="s">
        <v>7713</v>
      </c>
      <c r="O1456" t="s">
        <v>7697</v>
      </c>
      <c r="P1456" t="s">
        <v>7698</v>
      </c>
      <c r="Q1456" t="s">
        <v>8090</v>
      </c>
      <c r="R1456">
        <v>113</v>
      </c>
      <c r="S1456" t="s">
        <v>9921</v>
      </c>
      <c r="T1456" t="s">
        <v>7726</v>
      </c>
      <c r="U1456">
        <v>1</v>
      </c>
      <c r="V1456">
        <v>1</v>
      </c>
      <c r="W1456" t="s">
        <v>7702</v>
      </c>
      <c r="X1456" t="s">
        <v>1461</v>
      </c>
      <c r="Y1456" t="s">
        <v>7703</v>
      </c>
      <c r="Z1456" t="s">
        <v>10282</v>
      </c>
      <c r="AA1456" t="s">
        <v>8092</v>
      </c>
      <c r="AB1456" t="s">
        <v>1461</v>
      </c>
    </row>
    <row r="1457" spans="1:28">
      <c r="A1457" s="241">
        <v>45968</v>
      </c>
      <c r="B1457" t="s">
        <v>10281</v>
      </c>
      <c r="C1457" t="s">
        <v>7906</v>
      </c>
      <c r="D1457" t="s">
        <v>7907</v>
      </c>
      <c r="E1457" t="s">
        <v>7908</v>
      </c>
      <c r="F1457">
        <v>10</v>
      </c>
      <c r="G1457">
        <v>715</v>
      </c>
      <c r="H1457">
        <v>0</v>
      </c>
      <c r="I1457" s="165">
        <v>7150</v>
      </c>
      <c r="J1457" t="s">
        <v>7809</v>
      </c>
      <c r="K1457">
        <v>1</v>
      </c>
      <c r="L1457">
        <v>125</v>
      </c>
      <c r="M1457" t="s">
        <v>7724</v>
      </c>
      <c r="N1457" t="s">
        <v>7713</v>
      </c>
      <c r="O1457" t="s">
        <v>7697</v>
      </c>
      <c r="P1457" t="s">
        <v>7698</v>
      </c>
      <c r="Q1457" t="s">
        <v>8090</v>
      </c>
      <c r="R1457">
        <v>113</v>
      </c>
      <c r="S1457" t="s">
        <v>9921</v>
      </c>
      <c r="T1457" t="s">
        <v>7701</v>
      </c>
      <c r="U1457">
        <v>1</v>
      </c>
      <c r="V1457">
        <v>10</v>
      </c>
      <c r="W1457" t="s">
        <v>7702</v>
      </c>
      <c r="X1457" t="s">
        <v>1461</v>
      </c>
      <c r="Y1457" t="s">
        <v>7703</v>
      </c>
      <c r="Z1457" t="s">
        <v>10282</v>
      </c>
      <c r="AA1457" t="s">
        <v>8092</v>
      </c>
      <c r="AB1457" t="s">
        <v>1461</v>
      </c>
    </row>
    <row r="1458" spans="1:28">
      <c r="A1458" s="241">
        <v>45968</v>
      </c>
      <c r="B1458" t="s">
        <v>10281</v>
      </c>
      <c r="C1458" t="s">
        <v>7886</v>
      </c>
      <c r="D1458" t="s">
        <v>7887</v>
      </c>
      <c r="E1458" t="s">
        <v>7888</v>
      </c>
      <c r="F1458">
        <v>1</v>
      </c>
      <c r="G1458">
        <v>3025.21</v>
      </c>
      <c r="H1458">
        <v>0</v>
      </c>
      <c r="I1458" s="165">
        <v>3025.21</v>
      </c>
      <c r="J1458" t="s">
        <v>7809</v>
      </c>
      <c r="K1458">
        <v>1</v>
      </c>
      <c r="L1458">
        <v>125</v>
      </c>
      <c r="M1458" t="s">
        <v>7724</v>
      </c>
      <c r="N1458" t="s">
        <v>7713</v>
      </c>
      <c r="O1458" t="s">
        <v>7697</v>
      </c>
      <c r="P1458" t="s">
        <v>7698</v>
      </c>
      <c r="Q1458" t="s">
        <v>8090</v>
      </c>
      <c r="R1458">
        <v>113</v>
      </c>
      <c r="S1458" t="s">
        <v>9921</v>
      </c>
      <c r="T1458" t="s">
        <v>7715</v>
      </c>
      <c r="U1458">
        <v>1</v>
      </c>
      <c r="V1458">
        <v>1</v>
      </c>
      <c r="W1458" t="s">
        <v>7702</v>
      </c>
      <c r="X1458" t="s">
        <v>1461</v>
      </c>
      <c r="Y1458" t="s">
        <v>7703</v>
      </c>
      <c r="Z1458" t="s">
        <v>10282</v>
      </c>
      <c r="AA1458" t="s">
        <v>8092</v>
      </c>
      <c r="AB1458" t="s">
        <v>1461</v>
      </c>
    </row>
    <row r="1459" spans="1:28">
      <c r="A1459" s="241">
        <v>45968</v>
      </c>
      <c r="B1459" t="s">
        <v>10281</v>
      </c>
      <c r="C1459" t="s">
        <v>7787</v>
      </c>
      <c r="D1459" t="s">
        <v>7788</v>
      </c>
      <c r="E1459" t="s">
        <v>7789</v>
      </c>
      <c r="F1459">
        <v>1</v>
      </c>
      <c r="G1459">
        <v>3025.21</v>
      </c>
      <c r="H1459">
        <v>0</v>
      </c>
      <c r="I1459" s="165">
        <v>3025.21</v>
      </c>
      <c r="J1459" t="s">
        <v>7809</v>
      </c>
      <c r="K1459">
        <v>1</v>
      </c>
      <c r="L1459">
        <v>125</v>
      </c>
      <c r="M1459" t="s">
        <v>7724</v>
      </c>
      <c r="N1459" t="s">
        <v>7713</v>
      </c>
      <c r="O1459" t="s">
        <v>7697</v>
      </c>
      <c r="P1459" t="s">
        <v>7698</v>
      </c>
      <c r="Q1459" t="s">
        <v>8090</v>
      </c>
      <c r="R1459">
        <v>113</v>
      </c>
      <c r="S1459" t="s">
        <v>9921</v>
      </c>
      <c r="T1459" t="s">
        <v>7715</v>
      </c>
      <c r="U1459">
        <v>1</v>
      </c>
      <c r="V1459">
        <v>1</v>
      </c>
      <c r="W1459" t="s">
        <v>7702</v>
      </c>
      <c r="X1459" t="s">
        <v>1461</v>
      </c>
      <c r="Y1459" t="s">
        <v>7703</v>
      </c>
      <c r="Z1459" t="s">
        <v>10282</v>
      </c>
      <c r="AA1459" t="s">
        <v>8092</v>
      </c>
      <c r="AB1459" t="s">
        <v>1461</v>
      </c>
    </row>
    <row r="1460" spans="1:28">
      <c r="A1460" s="241">
        <v>45968</v>
      </c>
      <c r="B1460" t="s">
        <v>10283</v>
      </c>
      <c r="C1460" t="s">
        <v>7886</v>
      </c>
      <c r="D1460" t="s">
        <v>7887</v>
      </c>
      <c r="E1460" t="s">
        <v>7888</v>
      </c>
      <c r="F1460">
        <v>1</v>
      </c>
      <c r="G1460">
        <v>3025.21</v>
      </c>
      <c r="H1460">
        <v>0</v>
      </c>
      <c r="I1460" s="165">
        <v>3025.21</v>
      </c>
      <c r="J1460" t="s">
        <v>10284</v>
      </c>
      <c r="K1460">
        <v>1</v>
      </c>
      <c r="L1460">
        <v>119</v>
      </c>
      <c r="M1460" t="s">
        <v>10285</v>
      </c>
      <c r="N1460" t="s">
        <v>7745</v>
      </c>
      <c r="O1460" t="s">
        <v>7697</v>
      </c>
      <c r="P1460" t="s">
        <v>7698</v>
      </c>
      <c r="Q1460" t="s">
        <v>10286</v>
      </c>
      <c r="R1460">
        <v>962</v>
      </c>
      <c r="S1460" t="s">
        <v>9921</v>
      </c>
      <c r="T1460" t="s">
        <v>7715</v>
      </c>
      <c r="U1460">
        <v>1</v>
      </c>
      <c r="V1460">
        <v>1</v>
      </c>
      <c r="W1460" t="s">
        <v>7702</v>
      </c>
      <c r="X1460" t="s">
        <v>10287</v>
      </c>
      <c r="Y1460" t="s">
        <v>10288</v>
      </c>
      <c r="Z1460" t="s">
        <v>10289</v>
      </c>
      <c r="AA1460" t="s">
        <v>10290</v>
      </c>
      <c r="AB1460" t="s">
        <v>10291</v>
      </c>
    </row>
    <row r="1461" spans="1:28">
      <c r="A1461" s="241">
        <v>45968</v>
      </c>
      <c r="B1461" t="s">
        <v>10292</v>
      </c>
      <c r="C1461" t="s">
        <v>7934</v>
      </c>
      <c r="D1461" t="s">
        <v>7935</v>
      </c>
      <c r="E1461" t="s">
        <v>7936</v>
      </c>
      <c r="F1461">
        <v>5</v>
      </c>
      <c r="G1461">
        <v>2475</v>
      </c>
      <c r="H1461">
        <v>0</v>
      </c>
      <c r="I1461" s="165">
        <v>12375</v>
      </c>
      <c r="J1461" t="s">
        <v>7937</v>
      </c>
      <c r="K1461">
        <v>1</v>
      </c>
      <c r="L1461">
        <v>211</v>
      </c>
      <c r="M1461" t="s">
        <v>7938</v>
      </c>
      <c r="N1461" t="s">
        <v>7939</v>
      </c>
      <c r="O1461" t="s">
        <v>7697</v>
      </c>
      <c r="P1461" t="s">
        <v>7698</v>
      </c>
      <c r="Q1461" t="s">
        <v>8143</v>
      </c>
      <c r="R1461">
        <v>409</v>
      </c>
      <c r="S1461" t="s">
        <v>9921</v>
      </c>
      <c r="T1461" t="s">
        <v>7715</v>
      </c>
      <c r="U1461">
        <v>1</v>
      </c>
      <c r="V1461">
        <v>5</v>
      </c>
      <c r="W1461" t="s">
        <v>7702</v>
      </c>
      <c r="X1461" t="s">
        <v>1680</v>
      </c>
      <c r="Y1461" t="s">
        <v>7703</v>
      </c>
      <c r="Z1461" t="s">
        <v>10293</v>
      </c>
      <c r="AA1461" t="s">
        <v>8145</v>
      </c>
      <c r="AB1461" t="s">
        <v>8706</v>
      </c>
    </row>
    <row r="1462" spans="1:28">
      <c r="A1462" s="241">
        <v>45968</v>
      </c>
      <c r="B1462" t="s">
        <v>10292</v>
      </c>
      <c r="C1462" t="s">
        <v>7999</v>
      </c>
      <c r="D1462" t="s">
        <v>8000</v>
      </c>
      <c r="E1462" t="s">
        <v>8001</v>
      </c>
      <c r="F1462">
        <v>2</v>
      </c>
      <c r="G1462">
        <v>1640</v>
      </c>
      <c r="H1462">
        <v>0</v>
      </c>
      <c r="I1462" s="165">
        <v>3280</v>
      </c>
      <c r="J1462" t="s">
        <v>7937</v>
      </c>
      <c r="K1462">
        <v>1</v>
      </c>
      <c r="L1462">
        <v>211</v>
      </c>
      <c r="M1462" t="s">
        <v>7938</v>
      </c>
      <c r="N1462" t="s">
        <v>7939</v>
      </c>
      <c r="O1462" t="s">
        <v>7697</v>
      </c>
      <c r="P1462" t="s">
        <v>7698</v>
      </c>
      <c r="Q1462" t="s">
        <v>8143</v>
      </c>
      <c r="R1462">
        <v>409</v>
      </c>
      <c r="S1462" t="s">
        <v>9921</v>
      </c>
      <c r="T1462" t="s">
        <v>7701</v>
      </c>
      <c r="U1462">
        <v>1</v>
      </c>
      <c r="V1462">
        <v>2</v>
      </c>
      <c r="W1462" t="s">
        <v>7702</v>
      </c>
      <c r="X1462" t="s">
        <v>1680</v>
      </c>
      <c r="Y1462" t="s">
        <v>7703</v>
      </c>
      <c r="Z1462" t="s">
        <v>10293</v>
      </c>
      <c r="AA1462" t="s">
        <v>8145</v>
      </c>
      <c r="AB1462" t="s">
        <v>8706</v>
      </c>
    </row>
    <row r="1463" spans="1:28">
      <c r="A1463" s="241">
        <v>45968</v>
      </c>
      <c r="B1463" t="s">
        <v>10294</v>
      </c>
      <c r="C1463" t="s">
        <v>7730</v>
      </c>
      <c r="D1463" t="s">
        <v>7731</v>
      </c>
      <c r="E1463" t="s">
        <v>7732</v>
      </c>
      <c r="F1463">
        <v>2</v>
      </c>
      <c r="G1463">
        <v>8991.6</v>
      </c>
      <c r="H1463">
        <v>899.16</v>
      </c>
      <c r="I1463" s="165">
        <v>17084.04</v>
      </c>
      <c r="J1463" t="s">
        <v>7937</v>
      </c>
      <c r="K1463">
        <v>1</v>
      </c>
      <c r="L1463">
        <v>211</v>
      </c>
      <c r="M1463" t="s">
        <v>7938</v>
      </c>
      <c r="N1463" t="s">
        <v>7939</v>
      </c>
      <c r="O1463" t="s">
        <v>7697</v>
      </c>
      <c r="P1463" t="s">
        <v>7698</v>
      </c>
      <c r="Q1463" t="s">
        <v>8143</v>
      </c>
      <c r="R1463">
        <v>409</v>
      </c>
      <c r="S1463" t="s">
        <v>9921</v>
      </c>
      <c r="T1463" t="s">
        <v>7715</v>
      </c>
      <c r="U1463">
        <v>1</v>
      </c>
      <c r="V1463">
        <v>2</v>
      </c>
      <c r="W1463" t="s">
        <v>7702</v>
      </c>
      <c r="X1463" t="s">
        <v>1572</v>
      </c>
      <c r="Y1463" t="s">
        <v>7703</v>
      </c>
      <c r="Z1463" t="s">
        <v>10295</v>
      </c>
      <c r="AA1463" t="s">
        <v>8145</v>
      </c>
      <c r="AB1463" t="s">
        <v>10296</v>
      </c>
    </row>
    <row r="1464" spans="1:28">
      <c r="A1464" s="241">
        <v>45968</v>
      </c>
      <c r="B1464" t="s">
        <v>10297</v>
      </c>
      <c r="C1464" t="s">
        <v>7800</v>
      </c>
      <c r="D1464" t="s">
        <v>7801</v>
      </c>
      <c r="E1464" t="s">
        <v>7802</v>
      </c>
      <c r="F1464">
        <v>6</v>
      </c>
      <c r="G1464">
        <v>1092.4369999999999</v>
      </c>
      <c r="H1464">
        <v>0</v>
      </c>
      <c r="I1464" s="165">
        <v>6554.6220000000003</v>
      </c>
      <c r="J1464" t="s">
        <v>8771</v>
      </c>
      <c r="K1464">
        <v>1</v>
      </c>
      <c r="L1464">
        <v>125</v>
      </c>
      <c r="M1464" t="s">
        <v>7724</v>
      </c>
      <c r="N1464" t="s">
        <v>7713</v>
      </c>
      <c r="O1464" t="s">
        <v>7697</v>
      </c>
      <c r="P1464" t="s">
        <v>7698</v>
      </c>
      <c r="Q1464" t="s">
        <v>8039</v>
      </c>
      <c r="R1464">
        <v>107</v>
      </c>
      <c r="S1464" t="s">
        <v>9921</v>
      </c>
      <c r="T1464" t="s">
        <v>7701</v>
      </c>
      <c r="U1464">
        <v>1</v>
      </c>
      <c r="V1464">
        <v>6</v>
      </c>
      <c r="W1464" t="s">
        <v>7702</v>
      </c>
      <c r="X1464" t="s">
        <v>705</v>
      </c>
      <c r="Y1464" t="s">
        <v>7703</v>
      </c>
      <c r="Z1464" t="s">
        <v>10298</v>
      </c>
      <c r="AA1464" t="s">
        <v>8041</v>
      </c>
      <c r="AB1464" t="s">
        <v>10299</v>
      </c>
    </row>
    <row r="1465" spans="1:28">
      <c r="A1465" s="241">
        <v>45968</v>
      </c>
      <c r="B1465" t="s">
        <v>10300</v>
      </c>
      <c r="C1465" t="s">
        <v>7720</v>
      </c>
      <c r="D1465" t="s">
        <v>7721</v>
      </c>
      <c r="E1465" t="s">
        <v>7722</v>
      </c>
      <c r="F1465">
        <v>1</v>
      </c>
      <c r="G1465">
        <v>11900</v>
      </c>
      <c r="H1465">
        <v>357</v>
      </c>
      <c r="I1465" s="165">
        <v>11543</v>
      </c>
      <c r="J1465" t="s">
        <v>7816</v>
      </c>
      <c r="K1465">
        <v>1</v>
      </c>
      <c r="L1465">
        <v>125</v>
      </c>
      <c r="M1465" t="s">
        <v>7724</v>
      </c>
      <c r="N1465" t="s">
        <v>7713</v>
      </c>
      <c r="O1465" t="s">
        <v>7697</v>
      </c>
      <c r="P1465" t="s">
        <v>7698</v>
      </c>
      <c r="Q1465" t="s">
        <v>8039</v>
      </c>
      <c r="R1465">
        <v>107</v>
      </c>
      <c r="S1465" t="s">
        <v>9921</v>
      </c>
      <c r="T1465" t="s">
        <v>7726</v>
      </c>
      <c r="U1465">
        <v>1</v>
      </c>
      <c r="V1465">
        <v>1</v>
      </c>
      <c r="W1465" t="s">
        <v>7702</v>
      </c>
      <c r="X1465" t="s">
        <v>1754</v>
      </c>
      <c r="Y1465" t="s">
        <v>7703</v>
      </c>
      <c r="Z1465" t="s">
        <v>10301</v>
      </c>
      <c r="AA1465" t="s">
        <v>8041</v>
      </c>
      <c r="AB1465" t="s">
        <v>10302</v>
      </c>
    </row>
    <row r="1466" spans="1:28">
      <c r="A1466" s="241">
        <v>45968</v>
      </c>
      <c r="B1466" t="s">
        <v>10300</v>
      </c>
      <c r="C1466" t="s">
        <v>7736</v>
      </c>
      <c r="D1466" t="s">
        <v>7737</v>
      </c>
      <c r="E1466" t="s">
        <v>7738</v>
      </c>
      <c r="F1466">
        <v>4</v>
      </c>
      <c r="G1466">
        <v>6422.4</v>
      </c>
      <c r="H1466">
        <v>0</v>
      </c>
      <c r="I1466" s="165">
        <v>25689.599999999999</v>
      </c>
      <c r="J1466" t="s">
        <v>7816</v>
      </c>
      <c r="K1466">
        <v>1</v>
      </c>
      <c r="L1466">
        <v>125</v>
      </c>
      <c r="M1466" t="s">
        <v>7724</v>
      </c>
      <c r="N1466" t="s">
        <v>7713</v>
      </c>
      <c r="O1466" t="s">
        <v>7697</v>
      </c>
      <c r="P1466" t="s">
        <v>7698</v>
      </c>
      <c r="Q1466" t="s">
        <v>8039</v>
      </c>
      <c r="R1466">
        <v>107</v>
      </c>
      <c r="S1466" t="s">
        <v>9921</v>
      </c>
      <c r="T1466" t="s">
        <v>7701</v>
      </c>
      <c r="U1466">
        <v>1</v>
      </c>
      <c r="V1466">
        <v>4</v>
      </c>
      <c r="W1466" t="s">
        <v>7702</v>
      </c>
      <c r="X1466" t="s">
        <v>1754</v>
      </c>
      <c r="Y1466" t="s">
        <v>7703</v>
      </c>
      <c r="Z1466" t="s">
        <v>10301</v>
      </c>
      <c r="AA1466" t="s">
        <v>8041</v>
      </c>
      <c r="AB1466" t="s">
        <v>10302</v>
      </c>
    </row>
    <row r="1467" spans="1:28">
      <c r="A1467" s="241">
        <v>45968</v>
      </c>
      <c r="B1467" t="s">
        <v>10303</v>
      </c>
      <c r="C1467" t="s">
        <v>8596</v>
      </c>
      <c r="D1467" t="s">
        <v>8597</v>
      </c>
      <c r="E1467" t="s">
        <v>8598</v>
      </c>
      <c r="F1467">
        <v>6</v>
      </c>
      <c r="G1467">
        <v>1230</v>
      </c>
      <c r="H1467">
        <v>0</v>
      </c>
      <c r="I1467" s="165">
        <v>7380</v>
      </c>
      <c r="J1467" t="s">
        <v>7711</v>
      </c>
      <c r="K1467">
        <v>1</v>
      </c>
      <c r="L1467">
        <v>156</v>
      </c>
      <c r="M1467" t="s">
        <v>7712</v>
      </c>
      <c r="N1467" t="s">
        <v>7713</v>
      </c>
      <c r="O1467" t="s">
        <v>7697</v>
      </c>
      <c r="P1467" t="s">
        <v>7698</v>
      </c>
      <c r="Q1467" t="s">
        <v>8229</v>
      </c>
      <c r="R1467">
        <v>509</v>
      </c>
      <c r="S1467" t="s">
        <v>9921</v>
      </c>
      <c r="T1467" t="s">
        <v>7715</v>
      </c>
      <c r="U1467">
        <v>1</v>
      </c>
      <c r="V1467">
        <v>6</v>
      </c>
      <c r="W1467" t="s">
        <v>7702</v>
      </c>
      <c r="X1467" t="s">
        <v>1395</v>
      </c>
      <c r="Y1467" t="s">
        <v>7703</v>
      </c>
      <c r="Z1467" t="s">
        <v>10304</v>
      </c>
      <c r="AA1467" t="s">
        <v>8231</v>
      </c>
      <c r="AB1467" t="s">
        <v>10305</v>
      </c>
    </row>
    <row r="1468" spans="1:28">
      <c r="A1468" s="241">
        <v>45968</v>
      </c>
      <c r="B1468" t="s">
        <v>10306</v>
      </c>
      <c r="C1468" t="s">
        <v>7691</v>
      </c>
      <c r="D1468" t="s">
        <v>7692</v>
      </c>
      <c r="E1468" t="s">
        <v>7693</v>
      </c>
      <c r="F1468">
        <v>1</v>
      </c>
      <c r="G1468">
        <v>4327.7299999999996</v>
      </c>
      <c r="H1468">
        <v>0</v>
      </c>
      <c r="I1468" s="165">
        <v>4327.7299999999996</v>
      </c>
      <c r="J1468" t="s">
        <v>8271</v>
      </c>
      <c r="K1468">
        <v>1</v>
      </c>
      <c r="L1468">
        <v>126</v>
      </c>
      <c r="M1468" t="s">
        <v>7744</v>
      </c>
      <c r="N1468" t="s">
        <v>7745</v>
      </c>
      <c r="O1468" t="s">
        <v>7697</v>
      </c>
      <c r="P1468" t="s">
        <v>7698</v>
      </c>
      <c r="Q1468" t="s">
        <v>8272</v>
      </c>
      <c r="R1468">
        <v>935</v>
      </c>
      <c r="S1468" t="s">
        <v>9921</v>
      </c>
      <c r="T1468" t="s">
        <v>7701</v>
      </c>
      <c r="U1468">
        <v>1</v>
      </c>
      <c r="V1468">
        <v>1</v>
      </c>
      <c r="W1468" t="s">
        <v>7702</v>
      </c>
      <c r="X1468" t="s">
        <v>1670</v>
      </c>
      <c r="Y1468" t="s">
        <v>7703</v>
      </c>
      <c r="Z1468" t="s">
        <v>10307</v>
      </c>
      <c r="AA1468" t="s">
        <v>8274</v>
      </c>
      <c r="AB1468" t="s">
        <v>10308</v>
      </c>
    </row>
    <row r="1469" spans="1:28">
      <c r="A1469" s="241">
        <v>45968</v>
      </c>
      <c r="B1469" t="s">
        <v>10306</v>
      </c>
      <c r="C1469" t="s">
        <v>7875</v>
      </c>
      <c r="D1469" t="s">
        <v>7876</v>
      </c>
      <c r="E1469" t="s">
        <v>7877</v>
      </c>
      <c r="F1469">
        <v>1</v>
      </c>
      <c r="G1469">
        <v>1218.49</v>
      </c>
      <c r="H1469">
        <v>0</v>
      </c>
      <c r="I1469" s="165">
        <v>1218.49</v>
      </c>
      <c r="J1469" t="s">
        <v>8271</v>
      </c>
      <c r="K1469">
        <v>1</v>
      </c>
      <c r="L1469">
        <v>126</v>
      </c>
      <c r="M1469" t="s">
        <v>7744</v>
      </c>
      <c r="N1469" t="s">
        <v>7745</v>
      </c>
      <c r="O1469" t="s">
        <v>7697</v>
      </c>
      <c r="P1469" t="s">
        <v>7698</v>
      </c>
      <c r="Q1469" t="s">
        <v>8272</v>
      </c>
      <c r="R1469">
        <v>935</v>
      </c>
      <c r="S1469" t="s">
        <v>9921</v>
      </c>
      <c r="T1469" t="s">
        <v>7701</v>
      </c>
      <c r="U1469">
        <v>1</v>
      </c>
      <c r="V1469">
        <v>1</v>
      </c>
      <c r="W1469" t="s">
        <v>7702</v>
      </c>
      <c r="X1469" t="s">
        <v>1670</v>
      </c>
      <c r="Y1469" t="s">
        <v>7703</v>
      </c>
      <c r="Z1469" t="s">
        <v>10307</v>
      </c>
      <c r="AA1469" t="s">
        <v>8274</v>
      </c>
      <c r="AB1469" t="s">
        <v>10308</v>
      </c>
    </row>
    <row r="1470" spans="1:28">
      <c r="A1470" s="241">
        <v>45968</v>
      </c>
      <c r="B1470" t="s">
        <v>10306</v>
      </c>
      <c r="C1470" t="s">
        <v>7880</v>
      </c>
      <c r="D1470" t="s">
        <v>7881</v>
      </c>
      <c r="E1470" t="s">
        <v>7882</v>
      </c>
      <c r="F1470">
        <v>2</v>
      </c>
      <c r="G1470">
        <v>1543</v>
      </c>
      <c r="H1470">
        <v>0</v>
      </c>
      <c r="I1470" s="165">
        <v>3086</v>
      </c>
      <c r="J1470" t="s">
        <v>8271</v>
      </c>
      <c r="K1470">
        <v>1</v>
      </c>
      <c r="L1470">
        <v>126</v>
      </c>
      <c r="M1470" t="s">
        <v>7744</v>
      </c>
      <c r="N1470" t="s">
        <v>7745</v>
      </c>
      <c r="O1470" t="s">
        <v>7697</v>
      </c>
      <c r="P1470" t="s">
        <v>7698</v>
      </c>
      <c r="Q1470" t="s">
        <v>8272</v>
      </c>
      <c r="R1470">
        <v>935</v>
      </c>
      <c r="S1470" t="s">
        <v>9921</v>
      </c>
      <c r="T1470" t="s">
        <v>7701</v>
      </c>
      <c r="U1470">
        <v>1</v>
      </c>
      <c r="V1470">
        <v>2</v>
      </c>
      <c r="W1470" t="s">
        <v>7702</v>
      </c>
      <c r="X1470" t="s">
        <v>1670</v>
      </c>
      <c r="Y1470" t="s">
        <v>7703</v>
      </c>
      <c r="Z1470" t="s">
        <v>10307</v>
      </c>
      <c r="AA1470" t="s">
        <v>8274</v>
      </c>
      <c r="AB1470" t="s">
        <v>10308</v>
      </c>
    </row>
    <row r="1471" spans="1:28">
      <c r="A1471" s="241">
        <v>45968</v>
      </c>
      <c r="B1471" t="s">
        <v>10309</v>
      </c>
      <c r="C1471" t="s">
        <v>7787</v>
      </c>
      <c r="D1471" t="s">
        <v>7788</v>
      </c>
      <c r="E1471" t="s">
        <v>7789</v>
      </c>
      <c r="F1471">
        <v>12</v>
      </c>
      <c r="G1471">
        <v>3025.2100999999998</v>
      </c>
      <c r="H1471">
        <v>0</v>
      </c>
      <c r="I1471" s="165">
        <v>36302.521200000003</v>
      </c>
      <c r="J1471" t="s">
        <v>8771</v>
      </c>
      <c r="K1471">
        <v>1</v>
      </c>
      <c r="L1471">
        <v>125</v>
      </c>
      <c r="M1471" t="s">
        <v>7724</v>
      </c>
      <c r="N1471" t="s">
        <v>7713</v>
      </c>
      <c r="O1471" t="s">
        <v>7697</v>
      </c>
      <c r="P1471" t="s">
        <v>7698</v>
      </c>
      <c r="Q1471" t="s">
        <v>8039</v>
      </c>
      <c r="R1471">
        <v>107</v>
      </c>
      <c r="S1471" t="s">
        <v>9921</v>
      </c>
      <c r="T1471" t="s">
        <v>7715</v>
      </c>
      <c r="U1471">
        <v>1</v>
      </c>
      <c r="V1471">
        <v>12</v>
      </c>
      <c r="W1471" t="s">
        <v>7702</v>
      </c>
      <c r="X1471" t="s">
        <v>733</v>
      </c>
      <c r="Y1471" t="s">
        <v>7703</v>
      </c>
      <c r="Z1471" t="s">
        <v>10310</v>
      </c>
      <c r="AA1471" t="s">
        <v>8041</v>
      </c>
      <c r="AB1471" t="s">
        <v>10311</v>
      </c>
    </row>
    <row r="1472" spans="1:28">
      <c r="A1472" s="241">
        <v>45968</v>
      </c>
      <c r="B1472" t="s">
        <v>10309</v>
      </c>
      <c r="C1472" t="s">
        <v>7720</v>
      </c>
      <c r="D1472" t="s">
        <v>7721</v>
      </c>
      <c r="E1472" t="s">
        <v>7722</v>
      </c>
      <c r="F1472">
        <v>1</v>
      </c>
      <c r="G1472">
        <v>11900</v>
      </c>
      <c r="H1472">
        <v>357</v>
      </c>
      <c r="I1472" s="165">
        <v>11543</v>
      </c>
      <c r="J1472" t="s">
        <v>8771</v>
      </c>
      <c r="K1472">
        <v>1</v>
      </c>
      <c r="L1472">
        <v>125</v>
      </c>
      <c r="M1472" t="s">
        <v>7724</v>
      </c>
      <c r="N1472" t="s">
        <v>7713</v>
      </c>
      <c r="O1472" t="s">
        <v>7697</v>
      </c>
      <c r="P1472" t="s">
        <v>7698</v>
      </c>
      <c r="Q1472" t="s">
        <v>8039</v>
      </c>
      <c r="R1472">
        <v>107</v>
      </c>
      <c r="S1472" t="s">
        <v>9921</v>
      </c>
      <c r="T1472" t="s">
        <v>7726</v>
      </c>
      <c r="U1472">
        <v>1</v>
      </c>
      <c r="V1472">
        <v>1</v>
      </c>
      <c r="W1472" t="s">
        <v>7702</v>
      </c>
      <c r="X1472" t="s">
        <v>733</v>
      </c>
      <c r="Y1472" t="s">
        <v>7703</v>
      </c>
      <c r="Z1472" t="s">
        <v>10310</v>
      </c>
      <c r="AA1472" t="s">
        <v>8041</v>
      </c>
      <c r="AB1472" t="s">
        <v>10311</v>
      </c>
    </row>
    <row r="1473" spans="1:28">
      <c r="A1473" s="241">
        <v>45968</v>
      </c>
      <c r="B1473" t="s">
        <v>10312</v>
      </c>
      <c r="C1473" t="s">
        <v>7927</v>
      </c>
      <c r="D1473" t="s">
        <v>7928</v>
      </c>
      <c r="E1473" t="s">
        <v>7929</v>
      </c>
      <c r="F1473">
        <v>10</v>
      </c>
      <c r="G1473">
        <v>1344.54</v>
      </c>
      <c r="H1473">
        <v>0</v>
      </c>
      <c r="I1473" s="165">
        <v>13445.4</v>
      </c>
      <c r="J1473" t="s">
        <v>7809</v>
      </c>
      <c r="K1473">
        <v>1</v>
      </c>
      <c r="L1473">
        <v>125</v>
      </c>
      <c r="M1473" t="s">
        <v>7724</v>
      </c>
      <c r="N1473" t="s">
        <v>7713</v>
      </c>
      <c r="O1473" t="s">
        <v>7697</v>
      </c>
      <c r="P1473" t="s">
        <v>7698</v>
      </c>
      <c r="Q1473" t="s">
        <v>8090</v>
      </c>
      <c r="R1473">
        <v>113</v>
      </c>
      <c r="S1473" t="s">
        <v>9921</v>
      </c>
      <c r="T1473" t="s">
        <v>7701</v>
      </c>
      <c r="U1473">
        <v>1</v>
      </c>
      <c r="V1473">
        <v>10</v>
      </c>
      <c r="W1473" t="s">
        <v>7702</v>
      </c>
      <c r="X1473" t="s">
        <v>1690</v>
      </c>
      <c r="Y1473" t="s">
        <v>7703</v>
      </c>
      <c r="Z1473" t="s">
        <v>10313</v>
      </c>
      <c r="AA1473" t="s">
        <v>8092</v>
      </c>
      <c r="AB1473" t="s">
        <v>1690</v>
      </c>
    </row>
    <row r="1474" spans="1:28">
      <c r="A1474" s="241">
        <v>45968</v>
      </c>
      <c r="B1474" t="s">
        <v>10314</v>
      </c>
      <c r="C1474" t="s">
        <v>7754</v>
      </c>
      <c r="D1474" t="s">
        <v>7755</v>
      </c>
      <c r="E1474" t="s">
        <v>7756</v>
      </c>
      <c r="F1474">
        <v>6</v>
      </c>
      <c r="G1474">
        <v>1444</v>
      </c>
      <c r="H1474">
        <v>0</v>
      </c>
      <c r="I1474" s="165">
        <v>8664</v>
      </c>
      <c r="J1474" t="s">
        <v>8771</v>
      </c>
      <c r="K1474">
        <v>1</v>
      </c>
      <c r="L1474">
        <v>125</v>
      </c>
      <c r="M1474" t="s">
        <v>7724</v>
      </c>
      <c r="N1474" t="s">
        <v>7713</v>
      </c>
      <c r="O1474" t="s">
        <v>7697</v>
      </c>
      <c r="P1474" t="s">
        <v>7698</v>
      </c>
      <c r="Q1474" t="s">
        <v>8039</v>
      </c>
      <c r="R1474">
        <v>107</v>
      </c>
      <c r="S1474" t="s">
        <v>9921</v>
      </c>
      <c r="T1474" t="s">
        <v>7701</v>
      </c>
      <c r="U1474">
        <v>1</v>
      </c>
      <c r="V1474">
        <v>6</v>
      </c>
      <c r="W1474" t="s">
        <v>7702</v>
      </c>
      <c r="X1474" t="s">
        <v>756</v>
      </c>
      <c r="Y1474" t="s">
        <v>7703</v>
      </c>
      <c r="Z1474" t="s">
        <v>10315</v>
      </c>
      <c r="AA1474" t="s">
        <v>8041</v>
      </c>
      <c r="AB1474" t="s">
        <v>10316</v>
      </c>
    </row>
    <row r="1475" spans="1:28">
      <c r="A1475" s="241">
        <v>45968</v>
      </c>
      <c r="B1475" t="s">
        <v>10317</v>
      </c>
      <c r="C1475" t="s">
        <v>7720</v>
      </c>
      <c r="D1475" t="s">
        <v>7721</v>
      </c>
      <c r="E1475" t="s">
        <v>7722</v>
      </c>
      <c r="F1475">
        <v>1</v>
      </c>
      <c r="G1475">
        <v>11900</v>
      </c>
      <c r="H1475">
        <v>357</v>
      </c>
      <c r="I1475" s="165">
        <v>11543</v>
      </c>
      <c r="J1475" t="s">
        <v>8771</v>
      </c>
      <c r="K1475">
        <v>1</v>
      </c>
      <c r="L1475">
        <v>125</v>
      </c>
      <c r="M1475" t="s">
        <v>7724</v>
      </c>
      <c r="N1475" t="s">
        <v>7713</v>
      </c>
      <c r="O1475" t="s">
        <v>7697</v>
      </c>
      <c r="P1475" t="s">
        <v>7698</v>
      </c>
      <c r="Q1475" t="s">
        <v>8039</v>
      </c>
      <c r="R1475">
        <v>107</v>
      </c>
      <c r="S1475" t="s">
        <v>9921</v>
      </c>
      <c r="T1475" t="s">
        <v>7726</v>
      </c>
      <c r="U1475">
        <v>1</v>
      </c>
      <c r="V1475">
        <v>1</v>
      </c>
      <c r="W1475" t="s">
        <v>7702</v>
      </c>
      <c r="X1475" t="s">
        <v>838</v>
      </c>
      <c r="Y1475" t="s">
        <v>7703</v>
      </c>
      <c r="Z1475" t="s">
        <v>10318</v>
      </c>
      <c r="AA1475" t="s">
        <v>8041</v>
      </c>
      <c r="AB1475" t="s">
        <v>10319</v>
      </c>
    </row>
    <row r="1476" spans="1:28">
      <c r="A1476" s="241">
        <v>45968</v>
      </c>
      <c r="B1476" t="s">
        <v>10320</v>
      </c>
      <c r="C1476" t="s">
        <v>7979</v>
      </c>
      <c r="D1476" t="s">
        <v>7980</v>
      </c>
      <c r="E1476" t="s">
        <v>7981</v>
      </c>
      <c r="F1476">
        <v>5</v>
      </c>
      <c r="G1476">
        <v>2647.0587999999998</v>
      </c>
      <c r="H1476">
        <v>0</v>
      </c>
      <c r="I1476" s="165">
        <v>13235.294</v>
      </c>
      <c r="J1476" t="s">
        <v>8771</v>
      </c>
      <c r="K1476">
        <v>1</v>
      </c>
      <c r="L1476">
        <v>125</v>
      </c>
      <c r="M1476" t="s">
        <v>7724</v>
      </c>
      <c r="N1476" t="s">
        <v>7713</v>
      </c>
      <c r="O1476" t="s">
        <v>7697</v>
      </c>
      <c r="P1476" t="s">
        <v>7698</v>
      </c>
      <c r="Q1476" t="s">
        <v>8039</v>
      </c>
      <c r="R1476">
        <v>107</v>
      </c>
      <c r="S1476" t="s">
        <v>9921</v>
      </c>
      <c r="T1476" t="s">
        <v>7715</v>
      </c>
      <c r="U1476">
        <v>1</v>
      </c>
      <c r="V1476">
        <v>5</v>
      </c>
      <c r="W1476" t="s">
        <v>7702</v>
      </c>
      <c r="X1476" t="s">
        <v>1036</v>
      </c>
      <c r="Y1476" t="s">
        <v>7703</v>
      </c>
      <c r="Z1476" t="s">
        <v>10321</v>
      </c>
      <c r="AA1476" t="s">
        <v>8041</v>
      </c>
      <c r="AB1476" t="s">
        <v>10322</v>
      </c>
    </row>
    <row r="1477" spans="1:28">
      <c r="A1477" s="241">
        <v>45968</v>
      </c>
      <c r="B1477" t="s">
        <v>10323</v>
      </c>
      <c r="C1477" t="s">
        <v>7750</v>
      </c>
      <c r="D1477" t="s">
        <v>7751</v>
      </c>
      <c r="E1477" t="s">
        <v>7752</v>
      </c>
      <c r="F1477">
        <v>1</v>
      </c>
      <c r="G1477">
        <v>12000</v>
      </c>
      <c r="H1477">
        <v>0</v>
      </c>
      <c r="I1477" s="165">
        <v>12000</v>
      </c>
      <c r="J1477" t="s">
        <v>7743</v>
      </c>
      <c r="K1477">
        <v>1</v>
      </c>
      <c r="L1477">
        <v>126</v>
      </c>
      <c r="M1477" t="s">
        <v>7744</v>
      </c>
      <c r="N1477" t="s">
        <v>7745</v>
      </c>
      <c r="O1477" t="s">
        <v>7697</v>
      </c>
      <c r="P1477" t="s">
        <v>7698</v>
      </c>
      <c r="Q1477" t="s">
        <v>8006</v>
      </c>
      <c r="R1477">
        <v>946</v>
      </c>
      <c r="S1477" t="s">
        <v>9921</v>
      </c>
      <c r="T1477" t="s">
        <v>7715</v>
      </c>
      <c r="U1477">
        <v>1</v>
      </c>
      <c r="V1477">
        <v>1</v>
      </c>
      <c r="W1477" t="s">
        <v>7702</v>
      </c>
      <c r="X1477" t="s">
        <v>1716</v>
      </c>
      <c r="Y1477" t="s">
        <v>7703</v>
      </c>
      <c r="Z1477" t="s">
        <v>10324</v>
      </c>
      <c r="AA1477" t="s">
        <v>8008</v>
      </c>
      <c r="AB1477" t="s">
        <v>10325</v>
      </c>
    </row>
    <row r="1478" spans="1:28">
      <c r="A1478" s="241">
        <v>45968</v>
      </c>
      <c r="B1478" t="s">
        <v>10323</v>
      </c>
      <c r="C1478" t="s">
        <v>8954</v>
      </c>
      <c r="D1478" t="s">
        <v>8955</v>
      </c>
      <c r="E1478" t="s">
        <v>8956</v>
      </c>
      <c r="F1478">
        <v>3</v>
      </c>
      <c r="G1478">
        <v>2615</v>
      </c>
      <c r="H1478">
        <v>0</v>
      </c>
      <c r="I1478" s="165">
        <v>7845</v>
      </c>
      <c r="J1478" t="s">
        <v>7743</v>
      </c>
      <c r="K1478">
        <v>1</v>
      </c>
      <c r="L1478">
        <v>126</v>
      </c>
      <c r="M1478" t="s">
        <v>7744</v>
      </c>
      <c r="N1478" t="s">
        <v>7745</v>
      </c>
      <c r="O1478" t="s">
        <v>7697</v>
      </c>
      <c r="P1478" t="s">
        <v>7698</v>
      </c>
      <c r="Q1478" t="s">
        <v>8006</v>
      </c>
      <c r="R1478">
        <v>946</v>
      </c>
      <c r="S1478" t="s">
        <v>9921</v>
      </c>
      <c r="T1478" t="s">
        <v>7715</v>
      </c>
      <c r="U1478">
        <v>1</v>
      </c>
      <c r="V1478">
        <v>3</v>
      </c>
      <c r="W1478" t="s">
        <v>7702</v>
      </c>
      <c r="X1478" t="s">
        <v>1716</v>
      </c>
      <c r="Y1478" t="s">
        <v>7703</v>
      </c>
      <c r="Z1478" t="s">
        <v>10324</v>
      </c>
      <c r="AA1478" t="s">
        <v>8008</v>
      </c>
      <c r="AB1478" t="s">
        <v>10325</v>
      </c>
    </row>
    <row r="1479" spans="1:28">
      <c r="A1479" s="241">
        <v>45968</v>
      </c>
      <c r="B1479" t="s">
        <v>10326</v>
      </c>
      <c r="C1479" t="s">
        <v>7691</v>
      </c>
      <c r="D1479" t="s">
        <v>7692</v>
      </c>
      <c r="E1479" t="s">
        <v>7693</v>
      </c>
      <c r="F1479">
        <v>4</v>
      </c>
      <c r="G1479">
        <v>4327.7299999999996</v>
      </c>
      <c r="H1479">
        <v>0</v>
      </c>
      <c r="I1479" s="165">
        <v>17310.919999999998</v>
      </c>
      <c r="J1479" t="s">
        <v>7937</v>
      </c>
      <c r="K1479">
        <v>1</v>
      </c>
      <c r="L1479">
        <v>211</v>
      </c>
      <c r="M1479" t="s">
        <v>7938</v>
      </c>
      <c r="N1479" t="s">
        <v>7939</v>
      </c>
      <c r="O1479" t="s">
        <v>7697</v>
      </c>
      <c r="P1479" t="s">
        <v>7698</v>
      </c>
      <c r="Q1479" t="s">
        <v>8143</v>
      </c>
      <c r="R1479">
        <v>409</v>
      </c>
      <c r="S1479" t="s">
        <v>9921</v>
      </c>
      <c r="T1479" t="s">
        <v>7701</v>
      </c>
      <c r="U1479">
        <v>1</v>
      </c>
      <c r="V1479">
        <v>4</v>
      </c>
      <c r="W1479" t="s">
        <v>7702</v>
      </c>
      <c r="X1479" t="s">
        <v>1844</v>
      </c>
      <c r="Y1479" t="s">
        <v>7703</v>
      </c>
      <c r="Z1479" t="s">
        <v>10327</v>
      </c>
      <c r="AA1479" t="s">
        <v>8145</v>
      </c>
      <c r="AB1479" t="s">
        <v>10328</v>
      </c>
    </row>
    <row r="1480" spans="1:28">
      <c r="A1480" s="241">
        <v>45968</v>
      </c>
      <c r="B1480" t="s">
        <v>10326</v>
      </c>
      <c r="C1480" t="s">
        <v>8051</v>
      </c>
      <c r="D1480" t="s">
        <v>8052</v>
      </c>
      <c r="E1480" t="s">
        <v>8053</v>
      </c>
      <c r="F1480">
        <v>4</v>
      </c>
      <c r="G1480">
        <v>5940</v>
      </c>
      <c r="H1480">
        <v>0</v>
      </c>
      <c r="I1480" s="165">
        <v>23760</v>
      </c>
      <c r="J1480" t="s">
        <v>7937</v>
      </c>
      <c r="K1480">
        <v>1</v>
      </c>
      <c r="L1480">
        <v>211</v>
      </c>
      <c r="M1480" t="s">
        <v>7938</v>
      </c>
      <c r="N1480" t="s">
        <v>7939</v>
      </c>
      <c r="O1480" t="s">
        <v>7697</v>
      </c>
      <c r="P1480" t="s">
        <v>7698</v>
      </c>
      <c r="Q1480" t="s">
        <v>8143</v>
      </c>
      <c r="R1480">
        <v>409</v>
      </c>
      <c r="S1480" t="s">
        <v>9921</v>
      </c>
      <c r="T1480" t="s">
        <v>7701</v>
      </c>
      <c r="U1480">
        <v>1</v>
      </c>
      <c r="V1480">
        <v>4</v>
      </c>
      <c r="W1480" t="s">
        <v>7702</v>
      </c>
      <c r="X1480" t="s">
        <v>1844</v>
      </c>
      <c r="Y1480" t="s">
        <v>7703</v>
      </c>
      <c r="Z1480" t="s">
        <v>10327</v>
      </c>
      <c r="AA1480" t="s">
        <v>8145</v>
      </c>
      <c r="AB1480" t="s">
        <v>10328</v>
      </c>
    </row>
    <row r="1481" spans="1:28">
      <c r="A1481" s="241">
        <v>45968</v>
      </c>
      <c r="B1481" t="s">
        <v>10329</v>
      </c>
      <c r="C1481" t="s">
        <v>7720</v>
      </c>
      <c r="D1481" t="s">
        <v>7721</v>
      </c>
      <c r="E1481" t="s">
        <v>7722</v>
      </c>
      <c r="F1481">
        <v>2</v>
      </c>
      <c r="G1481">
        <v>11900</v>
      </c>
      <c r="H1481">
        <v>714</v>
      </c>
      <c r="I1481" s="165">
        <v>23086</v>
      </c>
      <c r="J1481" t="s">
        <v>7809</v>
      </c>
      <c r="K1481">
        <v>1</v>
      </c>
      <c r="L1481">
        <v>125</v>
      </c>
      <c r="M1481" t="s">
        <v>7724</v>
      </c>
      <c r="N1481" t="s">
        <v>7713</v>
      </c>
      <c r="O1481" t="s">
        <v>7697</v>
      </c>
      <c r="P1481" t="s">
        <v>7698</v>
      </c>
      <c r="Q1481" t="s">
        <v>8090</v>
      </c>
      <c r="R1481">
        <v>113</v>
      </c>
      <c r="S1481" t="s">
        <v>9921</v>
      </c>
      <c r="T1481" t="s">
        <v>7726</v>
      </c>
      <c r="U1481">
        <v>1</v>
      </c>
      <c r="V1481">
        <v>2</v>
      </c>
      <c r="W1481" t="s">
        <v>7702</v>
      </c>
      <c r="X1481" t="s">
        <v>1740</v>
      </c>
      <c r="Y1481" t="s">
        <v>7703</v>
      </c>
      <c r="Z1481" t="s">
        <v>10330</v>
      </c>
      <c r="AA1481" t="s">
        <v>8092</v>
      </c>
      <c r="AB1481" t="s">
        <v>10331</v>
      </c>
    </row>
    <row r="1482" spans="1:28">
      <c r="A1482" s="241">
        <v>45968</v>
      </c>
      <c r="B1482" t="s">
        <v>10329</v>
      </c>
      <c r="C1482" t="s">
        <v>8043</v>
      </c>
      <c r="D1482" t="s">
        <v>8044</v>
      </c>
      <c r="E1482" t="s">
        <v>8045</v>
      </c>
      <c r="F1482">
        <v>12</v>
      </c>
      <c r="G1482">
        <v>1718.42</v>
      </c>
      <c r="H1482">
        <v>0</v>
      </c>
      <c r="I1482" s="165">
        <v>20621.04</v>
      </c>
      <c r="J1482" t="s">
        <v>7809</v>
      </c>
      <c r="K1482">
        <v>1</v>
      </c>
      <c r="L1482">
        <v>125</v>
      </c>
      <c r="M1482" t="s">
        <v>7724</v>
      </c>
      <c r="N1482" t="s">
        <v>7713</v>
      </c>
      <c r="O1482" t="s">
        <v>7697</v>
      </c>
      <c r="P1482" t="s">
        <v>7698</v>
      </c>
      <c r="Q1482" t="s">
        <v>8090</v>
      </c>
      <c r="R1482">
        <v>113</v>
      </c>
      <c r="S1482" t="s">
        <v>9921</v>
      </c>
      <c r="T1482" t="s">
        <v>7811</v>
      </c>
      <c r="U1482">
        <v>1</v>
      </c>
      <c r="V1482">
        <v>12</v>
      </c>
      <c r="W1482" t="s">
        <v>7702</v>
      </c>
      <c r="X1482" t="s">
        <v>1740</v>
      </c>
      <c r="Y1482" t="s">
        <v>7703</v>
      </c>
      <c r="Z1482" t="s">
        <v>10330</v>
      </c>
      <c r="AA1482" t="s">
        <v>8092</v>
      </c>
      <c r="AB1482" t="s">
        <v>10331</v>
      </c>
    </row>
    <row r="1483" spans="1:28">
      <c r="A1483" s="241">
        <v>45968</v>
      </c>
      <c r="B1483" t="s">
        <v>10332</v>
      </c>
      <c r="C1483" t="s">
        <v>8160</v>
      </c>
      <c r="D1483" t="s">
        <v>8161</v>
      </c>
      <c r="E1483" t="s">
        <v>8162</v>
      </c>
      <c r="F1483">
        <v>2</v>
      </c>
      <c r="G1483">
        <v>2541.83</v>
      </c>
      <c r="H1483">
        <v>0</v>
      </c>
      <c r="I1483" s="165">
        <v>5083.66</v>
      </c>
      <c r="J1483" t="s">
        <v>8166</v>
      </c>
      <c r="K1483">
        <v>1</v>
      </c>
      <c r="L1483">
        <v>126</v>
      </c>
      <c r="M1483" t="s">
        <v>7744</v>
      </c>
      <c r="N1483" t="s">
        <v>7745</v>
      </c>
      <c r="O1483" t="s">
        <v>7697</v>
      </c>
      <c r="P1483" t="s">
        <v>7698</v>
      </c>
      <c r="Q1483" t="s">
        <v>8243</v>
      </c>
      <c r="R1483">
        <v>925</v>
      </c>
      <c r="S1483" t="s">
        <v>9921</v>
      </c>
      <c r="T1483" t="s">
        <v>7715</v>
      </c>
      <c r="U1483">
        <v>1</v>
      </c>
      <c r="V1483">
        <v>2</v>
      </c>
      <c r="W1483" t="s">
        <v>7702</v>
      </c>
      <c r="X1483" t="s">
        <v>1921</v>
      </c>
      <c r="Y1483" t="s">
        <v>7703</v>
      </c>
      <c r="Z1483" t="s">
        <v>10333</v>
      </c>
      <c r="AA1483" t="s">
        <v>8245</v>
      </c>
      <c r="AB1483" t="s">
        <v>1921</v>
      </c>
    </row>
    <row r="1484" spans="1:28">
      <c r="A1484" s="241">
        <v>45968</v>
      </c>
      <c r="B1484" t="s">
        <v>10334</v>
      </c>
      <c r="C1484" t="s">
        <v>7720</v>
      </c>
      <c r="D1484" t="s">
        <v>7721</v>
      </c>
      <c r="E1484" t="s">
        <v>7722</v>
      </c>
      <c r="F1484">
        <v>1</v>
      </c>
      <c r="G1484">
        <v>11900</v>
      </c>
      <c r="H1484">
        <v>357</v>
      </c>
      <c r="I1484" s="165">
        <v>11543</v>
      </c>
      <c r="J1484" t="s">
        <v>7816</v>
      </c>
      <c r="K1484">
        <v>1</v>
      </c>
      <c r="L1484">
        <v>125</v>
      </c>
      <c r="M1484" t="s">
        <v>7724</v>
      </c>
      <c r="N1484" t="s">
        <v>7713</v>
      </c>
      <c r="O1484" t="s">
        <v>7697</v>
      </c>
      <c r="P1484" t="s">
        <v>7698</v>
      </c>
      <c r="Q1484" t="s">
        <v>8039</v>
      </c>
      <c r="R1484">
        <v>107</v>
      </c>
      <c r="S1484" t="s">
        <v>9921</v>
      </c>
      <c r="T1484" t="s">
        <v>7726</v>
      </c>
      <c r="U1484">
        <v>1</v>
      </c>
      <c r="V1484">
        <v>1</v>
      </c>
      <c r="W1484" t="s">
        <v>7702</v>
      </c>
      <c r="X1484" t="s">
        <v>1700</v>
      </c>
      <c r="Y1484" t="s">
        <v>7703</v>
      </c>
      <c r="Z1484" t="s">
        <v>10335</v>
      </c>
      <c r="AA1484" t="s">
        <v>8041</v>
      </c>
      <c r="AB1484" t="s">
        <v>10336</v>
      </c>
    </row>
    <row r="1485" spans="1:28">
      <c r="A1485" s="241">
        <v>45968</v>
      </c>
      <c r="B1485" t="s">
        <v>10337</v>
      </c>
      <c r="C1485" t="s">
        <v>7800</v>
      </c>
      <c r="D1485" t="s">
        <v>7801</v>
      </c>
      <c r="E1485" t="s">
        <v>7802</v>
      </c>
      <c r="F1485">
        <v>12</v>
      </c>
      <c r="G1485">
        <v>1092.44</v>
      </c>
      <c r="H1485">
        <v>0</v>
      </c>
      <c r="I1485" s="165">
        <v>13109.28</v>
      </c>
      <c r="J1485" t="s">
        <v>8166</v>
      </c>
      <c r="K1485">
        <v>1</v>
      </c>
      <c r="L1485">
        <v>126</v>
      </c>
      <c r="M1485" t="s">
        <v>7744</v>
      </c>
      <c r="N1485" t="s">
        <v>7745</v>
      </c>
      <c r="O1485" t="s">
        <v>7697</v>
      </c>
      <c r="P1485" t="s">
        <v>7698</v>
      </c>
      <c r="Q1485" t="s">
        <v>8243</v>
      </c>
      <c r="R1485">
        <v>925</v>
      </c>
      <c r="S1485" t="s">
        <v>9921</v>
      </c>
      <c r="T1485" t="s">
        <v>7701</v>
      </c>
      <c r="U1485">
        <v>1</v>
      </c>
      <c r="V1485">
        <v>12</v>
      </c>
      <c r="W1485" t="s">
        <v>7702</v>
      </c>
      <c r="X1485" t="s">
        <v>1903</v>
      </c>
      <c r="Y1485" t="s">
        <v>7703</v>
      </c>
      <c r="Z1485" t="s">
        <v>10338</v>
      </c>
      <c r="AA1485" t="s">
        <v>8245</v>
      </c>
      <c r="AB1485" t="s">
        <v>8261</v>
      </c>
    </row>
    <row r="1486" spans="1:28">
      <c r="A1486" s="241">
        <v>45968</v>
      </c>
      <c r="B1486" t="s">
        <v>10339</v>
      </c>
      <c r="C1486" t="s">
        <v>7860</v>
      </c>
      <c r="D1486" t="s">
        <v>7861</v>
      </c>
      <c r="E1486" t="s">
        <v>7862</v>
      </c>
      <c r="F1486">
        <v>48</v>
      </c>
      <c r="G1486">
        <v>866.2</v>
      </c>
      <c r="H1486">
        <v>0</v>
      </c>
      <c r="I1486" s="165">
        <v>41577.599999999999</v>
      </c>
      <c r="J1486" t="s">
        <v>8271</v>
      </c>
      <c r="K1486">
        <v>1</v>
      </c>
      <c r="L1486">
        <v>2</v>
      </c>
      <c r="M1486" t="s">
        <v>8054</v>
      </c>
      <c r="N1486" t="s">
        <v>7745</v>
      </c>
      <c r="O1486" t="s">
        <v>7697</v>
      </c>
      <c r="P1486" t="s">
        <v>7698</v>
      </c>
      <c r="Q1486" t="s">
        <v>8272</v>
      </c>
      <c r="R1486">
        <v>935</v>
      </c>
      <c r="S1486" t="s">
        <v>9921</v>
      </c>
      <c r="T1486" t="s">
        <v>7701</v>
      </c>
      <c r="U1486">
        <v>1</v>
      </c>
      <c r="V1486">
        <v>48</v>
      </c>
      <c r="W1486" t="s">
        <v>7702</v>
      </c>
      <c r="X1486" t="s">
        <v>10340</v>
      </c>
      <c r="Y1486" t="s">
        <v>7703</v>
      </c>
      <c r="Z1486" t="s">
        <v>10341</v>
      </c>
      <c r="AA1486" t="s">
        <v>8274</v>
      </c>
      <c r="AB1486" t="s">
        <v>10342</v>
      </c>
    </row>
    <row r="1487" spans="1:28">
      <c r="A1487" s="241">
        <v>45968</v>
      </c>
      <c r="B1487" t="s">
        <v>10343</v>
      </c>
      <c r="C1487" t="s">
        <v>8666</v>
      </c>
      <c r="D1487" t="s">
        <v>8667</v>
      </c>
      <c r="E1487" t="s">
        <v>8668</v>
      </c>
      <c r="F1487">
        <v>3</v>
      </c>
      <c r="G1487">
        <v>2992.5</v>
      </c>
      <c r="H1487">
        <v>0</v>
      </c>
      <c r="I1487" s="165">
        <v>8977.5</v>
      </c>
      <c r="J1487" t="s">
        <v>7937</v>
      </c>
      <c r="K1487">
        <v>1</v>
      </c>
      <c r="L1487">
        <v>211</v>
      </c>
      <c r="M1487" t="s">
        <v>7938</v>
      </c>
      <c r="N1487" t="s">
        <v>7939</v>
      </c>
      <c r="O1487" t="s">
        <v>7697</v>
      </c>
      <c r="P1487" t="s">
        <v>7698</v>
      </c>
      <c r="Q1487" t="s">
        <v>8219</v>
      </c>
      <c r="R1487">
        <v>411</v>
      </c>
      <c r="S1487" t="s">
        <v>9921</v>
      </c>
      <c r="T1487" t="s">
        <v>7701</v>
      </c>
      <c r="U1487">
        <v>1</v>
      </c>
      <c r="V1487">
        <v>3</v>
      </c>
      <c r="W1487" t="s">
        <v>7702</v>
      </c>
      <c r="X1487" t="s">
        <v>1634</v>
      </c>
      <c r="Y1487" t="s">
        <v>7703</v>
      </c>
      <c r="Z1487" t="s">
        <v>10344</v>
      </c>
      <c r="AA1487" t="s">
        <v>8221</v>
      </c>
      <c r="AB1487" t="s">
        <v>10345</v>
      </c>
    </row>
    <row r="1488" spans="1:28">
      <c r="A1488" s="241">
        <v>45968</v>
      </c>
      <c r="B1488" t="s">
        <v>10343</v>
      </c>
      <c r="C1488" t="s">
        <v>7691</v>
      </c>
      <c r="D1488" t="s">
        <v>7692</v>
      </c>
      <c r="E1488" t="s">
        <v>7693</v>
      </c>
      <c r="F1488">
        <v>3</v>
      </c>
      <c r="G1488">
        <v>4327.7299999999996</v>
      </c>
      <c r="H1488">
        <v>0</v>
      </c>
      <c r="I1488" s="165">
        <v>12983.19</v>
      </c>
      <c r="J1488" t="s">
        <v>7937</v>
      </c>
      <c r="K1488">
        <v>1</v>
      </c>
      <c r="L1488">
        <v>211</v>
      </c>
      <c r="M1488" t="s">
        <v>7938</v>
      </c>
      <c r="N1488" t="s">
        <v>7939</v>
      </c>
      <c r="O1488" t="s">
        <v>7697</v>
      </c>
      <c r="P1488" t="s">
        <v>7698</v>
      </c>
      <c r="Q1488" t="s">
        <v>8219</v>
      </c>
      <c r="R1488">
        <v>411</v>
      </c>
      <c r="S1488" t="s">
        <v>9921</v>
      </c>
      <c r="T1488" t="s">
        <v>7701</v>
      </c>
      <c r="U1488">
        <v>1</v>
      </c>
      <c r="V1488">
        <v>3</v>
      </c>
      <c r="W1488" t="s">
        <v>7702</v>
      </c>
      <c r="X1488" t="s">
        <v>1634</v>
      </c>
      <c r="Y1488" t="s">
        <v>7703</v>
      </c>
      <c r="Z1488" t="s">
        <v>10344</v>
      </c>
      <c r="AA1488" t="s">
        <v>8221</v>
      </c>
      <c r="AB1488" t="s">
        <v>10345</v>
      </c>
    </row>
    <row r="1489" spans="1:28">
      <c r="A1489" s="241">
        <v>45968</v>
      </c>
      <c r="B1489" t="s">
        <v>10343</v>
      </c>
      <c r="C1489" t="s">
        <v>7778</v>
      </c>
      <c r="D1489" t="s">
        <v>7779</v>
      </c>
      <c r="E1489" t="s">
        <v>7780</v>
      </c>
      <c r="F1489">
        <v>1</v>
      </c>
      <c r="G1489">
        <v>2668.75</v>
      </c>
      <c r="H1489">
        <v>0</v>
      </c>
      <c r="I1489" s="165">
        <v>2668.75</v>
      </c>
      <c r="J1489" t="s">
        <v>7937</v>
      </c>
      <c r="K1489">
        <v>1</v>
      </c>
      <c r="L1489">
        <v>211</v>
      </c>
      <c r="M1489" t="s">
        <v>7938</v>
      </c>
      <c r="N1489" t="s">
        <v>7939</v>
      </c>
      <c r="O1489" t="s">
        <v>7697</v>
      </c>
      <c r="P1489" t="s">
        <v>7698</v>
      </c>
      <c r="Q1489" t="s">
        <v>8219</v>
      </c>
      <c r="R1489">
        <v>411</v>
      </c>
      <c r="S1489" t="s">
        <v>9921</v>
      </c>
      <c r="T1489" t="s">
        <v>7701</v>
      </c>
      <c r="U1489">
        <v>1</v>
      </c>
      <c r="V1489">
        <v>1</v>
      </c>
      <c r="W1489" t="s">
        <v>7702</v>
      </c>
      <c r="X1489" t="s">
        <v>1634</v>
      </c>
      <c r="Y1489" t="s">
        <v>7703</v>
      </c>
      <c r="Z1489" t="s">
        <v>10344</v>
      </c>
      <c r="AA1489" t="s">
        <v>8221</v>
      </c>
      <c r="AB1489" t="s">
        <v>10345</v>
      </c>
    </row>
    <row r="1490" spans="1:28">
      <c r="A1490" s="241">
        <v>45968</v>
      </c>
      <c r="B1490" t="s">
        <v>10343</v>
      </c>
      <c r="C1490" t="s">
        <v>8051</v>
      </c>
      <c r="D1490" t="s">
        <v>8052</v>
      </c>
      <c r="E1490" t="s">
        <v>8053</v>
      </c>
      <c r="F1490">
        <v>3</v>
      </c>
      <c r="G1490">
        <v>5940</v>
      </c>
      <c r="H1490">
        <v>0</v>
      </c>
      <c r="I1490" s="165">
        <v>17820</v>
      </c>
      <c r="J1490" t="s">
        <v>7937</v>
      </c>
      <c r="K1490">
        <v>1</v>
      </c>
      <c r="L1490">
        <v>211</v>
      </c>
      <c r="M1490" t="s">
        <v>7938</v>
      </c>
      <c r="N1490" t="s">
        <v>7939</v>
      </c>
      <c r="O1490" t="s">
        <v>7697</v>
      </c>
      <c r="P1490" t="s">
        <v>7698</v>
      </c>
      <c r="Q1490" t="s">
        <v>8219</v>
      </c>
      <c r="R1490">
        <v>411</v>
      </c>
      <c r="S1490" t="s">
        <v>9921</v>
      </c>
      <c r="T1490" t="s">
        <v>7701</v>
      </c>
      <c r="U1490">
        <v>1</v>
      </c>
      <c r="V1490">
        <v>3</v>
      </c>
      <c r="W1490" t="s">
        <v>7702</v>
      </c>
      <c r="X1490" t="s">
        <v>1634</v>
      </c>
      <c r="Y1490" t="s">
        <v>7703</v>
      </c>
      <c r="Z1490" t="s">
        <v>10344</v>
      </c>
      <c r="AA1490" t="s">
        <v>8221</v>
      </c>
      <c r="AB1490" t="s">
        <v>10345</v>
      </c>
    </row>
    <row r="1491" spans="1:28">
      <c r="A1491" s="241">
        <v>45968</v>
      </c>
      <c r="B1491" t="s">
        <v>10346</v>
      </c>
      <c r="C1491" t="s">
        <v>8596</v>
      </c>
      <c r="D1491" t="s">
        <v>8597</v>
      </c>
      <c r="E1491" t="s">
        <v>8598</v>
      </c>
      <c r="F1491">
        <v>6</v>
      </c>
      <c r="G1491">
        <v>1230</v>
      </c>
      <c r="H1491">
        <v>0</v>
      </c>
      <c r="I1491" s="165">
        <v>7380</v>
      </c>
      <c r="J1491" t="s">
        <v>7711</v>
      </c>
      <c r="K1491">
        <v>1</v>
      </c>
      <c r="L1491">
        <v>156</v>
      </c>
      <c r="M1491" t="s">
        <v>7712</v>
      </c>
      <c r="N1491" t="s">
        <v>7713</v>
      </c>
      <c r="O1491" t="s">
        <v>7697</v>
      </c>
      <c r="P1491" t="s">
        <v>7698</v>
      </c>
      <c r="Q1491" t="s">
        <v>8229</v>
      </c>
      <c r="R1491">
        <v>509</v>
      </c>
      <c r="S1491" t="s">
        <v>9921</v>
      </c>
      <c r="T1491" t="s">
        <v>7715</v>
      </c>
      <c r="U1491">
        <v>1</v>
      </c>
      <c r="V1491">
        <v>6</v>
      </c>
      <c r="W1491" t="s">
        <v>7702</v>
      </c>
      <c r="X1491" t="s">
        <v>1770</v>
      </c>
      <c r="Y1491" t="s">
        <v>7703</v>
      </c>
      <c r="Z1491" t="s">
        <v>10347</v>
      </c>
      <c r="AA1491" t="s">
        <v>8231</v>
      </c>
      <c r="AB1491" t="s">
        <v>10348</v>
      </c>
    </row>
    <row r="1492" spans="1:28">
      <c r="A1492" s="241">
        <v>45968</v>
      </c>
      <c r="B1492" t="s">
        <v>10346</v>
      </c>
      <c r="C1492" t="s">
        <v>7787</v>
      </c>
      <c r="D1492" t="s">
        <v>7788</v>
      </c>
      <c r="E1492" t="s">
        <v>7789</v>
      </c>
      <c r="F1492">
        <v>1</v>
      </c>
      <c r="G1492">
        <v>3025.21</v>
      </c>
      <c r="H1492">
        <v>0</v>
      </c>
      <c r="I1492" s="165">
        <v>3025.21</v>
      </c>
      <c r="J1492" t="s">
        <v>7711</v>
      </c>
      <c r="K1492">
        <v>1</v>
      </c>
      <c r="L1492">
        <v>156</v>
      </c>
      <c r="M1492" t="s">
        <v>7712</v>
      </c>
      <c r="N1492" t="s">
        <v>7713</v>
      </c>
      <c r="O1492" t="s">
        <v>7697</v>
      </c>
      <c r="P1492" t="s">
        <v>7698</v>
      </c>
      <c r="Q1492" t="s">
        <v>8229</v>
      </c>
      <c r="R1492">
        <v>509</v>
      </c>
      <c r="S1492" t="s">
        <v>9921</v>
      </c>
      <c r="T1492" t="s">
        <v>7715</v>
      </c>
      <c r="U1492">
        <v>1</v>
      </c>
      <c r="V1492">
        <v>1</v>
      </c>
      <c r="W1492" t="s">
        <v>7702</v>
      </c>
      <c r="X1492" t="s">
        <v>1770</v>
      </c>
      <c r="Y1492" t="s">
        <v>7703</v>
      </c>
      <c r="Z1492" t="s">
        <v>10347</v>
      </c>
      <c r="AA1492" t="s">
        <v>8231</v>
      </c>
      <c r="AB1492" t="s">
        <v>10348</v>
      </c>
    </row>
    <row r="1493" spans="1:28">
      <c r="A1493" s="241">
        <v>45968</v>
      </c>
      <c r="B1493" t="s">
        <v>10349</v>
      </c>
      <c r="C1493" t="s">
        <v>7720</v>
      </c>
      <c r="D1493" t="s">
        <v>7721</v>
      </c>
      <c r="E1493" t="s">
        <v>7722</v>
      </c>
      <c r="F1493">
        <v>1</v>
      </c>
      <c r="G1493">
        <v>11900</v>
      </c>
      <c r="H1493">
        <v>357</v>
      </c>
      <c r="I1493" s="165">
        <v>11543</v>
      </c>
      <c r="J1493" t="s">
        <v>7723</v>
      </c>
      <c r="K1493">
        <v>1</v>
      </c>
      <c r="L1493">
        <v>125</v>
      </c>
      <c r="M1493" t="s">
        <v>7724</v>
      </c>
      <c r="N1493" t="s">
        <v>7713</v>
      </c>
      <c r="O1493" t="s">
        <v>7697</v>
      </c>
      <c r="P1493" t="s">
        <v>7698</v>
      </c>
      <c r="Q1493" t="s">
        <v>8106</v>
      </c>
      <c r="R1493">
        <v>103</v>
      </c>
      <c r="S1493" t="s">
        <v>9921</v>
      </c>
      <c r="T1493" t="s">
        <v>7726</v>
      </c>
      <c r="U1493">
        <v>1</v>
      </c>
      <c r="V1493">
        <v>1</v>
      </c>
      <c r="W1493" t="s">
        <v>7702</v>
      </c>
      <c r="X1493" t="s">
        <v>1520</v>
      </c>
      <c r="Y1493" t="s">
        <v>7703</v>
      </c>
      <c r="Z1493" t="s">
        <v>10350</v>
      </c>
      <c r="AA1493" t="s">
        <v>8108</v>
      </c>
      <c r="AB1493" t="s">
        <v>10351</v>
      </c>
    </row>
    <row r="1494" spans="1:28">
      <c r="A1494" s="241">
        <v>45968</v>
      </c>
      <c r="B1494" t="s">
        <v>10349</v>
      </c>
      <c r="C1494" t="s">
        <v>7733</v>
      </c>
      <c r="D1494" t="s">
        <v>7734</v>
      </c>
      <c r="E1494" t="s">
        <v>7735</v>
      </c>
      <c r="F1494">
        <v>6</v>
      </c>
      <c r="G1494">
        <v>1344.54</v>
      </c>
      <c r="H1494">
        <v>0</v>
      </c>
      <c r="I1494" s="165">
        <v>8067.24</v>
      </c>
      <c r="J1494" t="s">
        <v>7723</v>
      </c>
      <c r="K1494">
        <v>1</v>
      </c>
      <c r="L1494">
        <v>125</v>
      </c>
      <c r="M1494" t="s">
        <v>7724</v>
      </c>
      <c r="N1494" t="s">
        <v>7713</v>
      </c>
      <c r="O1494" t="s">
        <v>7697</v>
      </c>
      <c r="P1494" t="s">
        <v>7698</v>
      </c>
      <c r="Q1494" t="s">
        <v>8106</v>
      </c>
      <c r="R1494">
        <v>103</v>
      </c>
      <c r="S1494" t="s">
        <v>9921</v>
      </c>
      <c r="T1494" t="s">
        <v>7701</v>
      </c>
      <c r="U1494">
        <v>1</v>
      </c>
      <c r="V1494">
        <v>6</v>
      </c>
      <c r="W1494" t="s">
        <v>7702</v>
      </c>
      <c r="X1494" t="s">
        <v>1520</v>
      </c>
      <c r="Y1494" t="s">
        <v>7703</v>
      </c>
      <c r="Z1494" t="s">
        <v>10350</v>
      </c>
      <c r="AA1494" t="s">
        <v>8108</v>
      </c>
      <c r="AB1494" t="s">
        <v>10351</v>
      </c>
    </row>
    <row r="1495" spans="1:28">
      <c r="A1495" s="241">
        <v>45968</v>
      </c>
      <c r="B1495" t="s">
        <v>10352</v>
      </c>
      <c r="C1495" t="s">
        <v>7822</v>
      </c>
      <c r="D1495" t="s">
        <v>7823</v>
      </c>
      <c r="E1495" t="s">
        <v>7824</v>
      </c>
      <c r="F1495">
        <v>2</v>
      </c>
      <c r="G1495">
        <v>3025.21</v>
      </c>
      <c r="H1495">
        <v>0</v>
      </c>
      <c r="I1495" s="165">
        <v>6050.42</v>
      </c>
      <c r="J1495" t="s">
        <v>7937</v>
      </c>
      <c r="K1495">
        <v>1</v>
      </c>
      <c r="L1495">
        <v>211</v>
      </c>
      <c r="M1495" t="s">
        <v>7938</v>
      </c>
      <c r="N1495" t="s">
        <v>7939</v>
      </c>
      <c r="O1495" t="s">
        <v>7697</v>
      </c>
      <c r="P1495" t="s">
        <v>7698</v>
      </c>
      <c r="Q1495" t="s">
        <v>7940</v>
      </c>
      <c r="R1495">
        <v>413</v>
      </c>
      <c r="S1495" t="s">
        <v>9921</v>
      </c>
      <c r="T1495" t="s">
        <v>7715</v>
      </c>
      <c r="U1495">
        <v>1</v>
      </c>
      <c r="V1495">
        <v>2</v>
      </c>
      <c r="W1495" t="s">
        <v>7702</v>
      </c>
      <c r="X1495" t="s">
        <v>1373</v>
      </c>
      <c r="Y1495" t="s">
        <v>7703</v>
      </c>
      <c r="Z1495" t="s">
        <v>10353</v>
      </c>
      <c r="AA1495" t="s">
        <v>7942</v>
      </c>
      <c r="AB1495" t="s">
        <v>10354</v>
      </c>
    </row>
    <row r="1496" spans="1:28">
      <c r="A1496" s="241">
        <v>45968</v>
      </c>
      <c r="B1496" t="s">
        <v>10355</v>
      </c>
      <c r="C1496" t="s">
        <v>8079</v>
      </c>
      <c r="D1496" t="s">
        <v>8080</v>
      </c>
      <c r="E1496" t="s">
        <v>8081</v>
      </c>
      <c r="F1496">
        <v>6</v>
      </c>
      <c r="G1496">
        <v>3180</v>
      </c>
      <c r="H1496">
        <v>0</v>
      </c>
      <c r="I1496" s="165">
        <v>19080</v>
      </c>
      <c r="J1496" t="s">
        <v>8182</v>
      </c>
      <c r="K1496">
        <v>1</v>
      </c>
      <c r="L1496">
        <v>126</v>
      </c>
      <c r="M1496" t="s">
        <v>7744</v>
      </c>
      <c r="N1496" t="s">
        <v>7745</v>
      </c>
      <c r="O1496" t="s">
        <v>7697</v>
      </c>
      <c r="P1496" t="s">
        <v>7698</v>
      </c>
      <c r="Q1496" t="s">
        <v>8467</v>
      </c>
      <c r="R1496">
        <v>921</v>
      </c>
      <c r="S1496" t="s">
        <v>9921</v>
      </c>
      <c r="T1496" t="s">
        <v>7715</v>
      </c>
      <c r="U1496">
        <v>1</v>
      </c>
      <c r="V1496">
        <v>6</v>
      </c>
      <c r="W1496" t="s">
        <v>7702</v>
      </c>
      <c r="X1496" t="s">
        <v>1698</v>
      </c>
      <c r="Y1496" t="s">
        <v>7703</v>
      </c>
      <c r="Z1496" t="s">
        <v>10356</v>
      </c>
      <c r="AA1496" t="s">
        <v>8470</v>
      </c>
      <c r="AB1496" t="s">
        <v>10357</v>
      </c>
    </row>
    <row r="1497" spans="1:28">
      <c r="A1497" s="241">
        <v>45968</v>
      </c>
      <c r="B1497" t="s">
        <v>10358</v>
      </c>
      <c r="C1497" t="s">
        <v>8336</v>
      </c>
      <c r="D1497" t="s">
        <v>8337</v>
      </c>
      <c r="E1497" t="s">
        <v>8338</v>
      </c>
      <c r="F1497">
        <v>1</v>
      </c>
      <c r="G1497">
        <v>15550</v>
      </c>
      <c r="H1497">
        <v>0</v>
      </c>
      <c r="I1497" s="165">
        <v>15550</v>
      </c>
      <c r="J1497" t="s">
        <v>7723</v>
      </c>
      <c r="K1497">
        <v>1</v>
      </c>
      <c r="L1497">
        <v>125</v>
      </c>
      <c r="M1497" t="s">
        <v>7724</v>
      </c>
      <c r="N1497" t="s">
        <v>7713</v>
      </c>
      <c r="O1497" t="s">
        <v>7697</v>
      </c>
      <c r="P1497" t="s">
        <v>7698</v>
      </c>
      <c r="Q1497" t="s">
        <v>8106</v>
      </c>
      <c r="R1497">
        <v>103</v>
      </c>
      <c r="S1497" t="s">
        <v>9921</v>
      </c>
      <c r="T1497" t="s">
        <v>7726</v>
      </c>
      <c r="U1497">
        <v>1</v>
      </c>
      <c r="V1497">
        <v>1</v>
      </c>
      <c r="W1497" t="s">
        <v>7702</v>
      </c>
      <c r="X1497" t="s">
        <v>2011</v>
      </c>
      <c r="Y1497" t="s">
        <v>7703</v>
      </c>
      <c r="Z1497" t="s">
        <v>10359</v>
      </c>
      <c r="AA1497" t="s">
        <v>8108</v>
      </c>
      <c r="AB1497" t="s">
        <v>10360</v>
      </c>
    </row>
    <row r="1498" spans="1:28">
      <c r="A1498" s="241">
        <v>45968</v>
      </c>
      <c r="B1498" t="s">
        <v>10361</v>
      </c>
      <c r="C1498" t="s">
        <v>7822</v>
      </c>
      <c r="D1498" t="s">
        <v>7823</v>
      </c>
      <c r="E1498" t="s">
        <v>7824</v>
      </c>
      <c r="F1498">
        <v>1</v>
      </c>
      <c r="G1498">
        <v>3025.21</v>
      </c>
      <c r="H1498">
        <v>0</v>
      </c>
      <c r="I1498" s="165">
        <v>3025.21</v>
      </c>
      <c r="J1498" t="s">
        <v>7842</v>
      </c>
      <c r="K1498">
        <v>1</v>
      </c>
      <c r="L1498">
        <v>126</v>
      </c>
      <c r="M1498" t="s">
        <v>7744</v>
      </c>
      <c r="N1498" t="s">
        <v>7745</v>
      </c>
      <c r="O1498" t="s">
        <v>7697</v>
      </c>
      <c r="P1498" t="s">
        <v>7698</v>
      </c>
      <c r="Q1498" t="s">
        <v>8544</v>
      </c>
      <c r="R1498">
        <v>911</v>
      </c>
      <c r="S1498" t="s">
        <v>9921</v>
      </c>
      <c r="T1498" t="s">
        <v>7715</v>
      </c>
      <c r="U1498">
        <v>1</v>
      </c>
      <c r="V1498">
        <v>1</v>
      </c>
      <c r="W1498" t="s">
        <v>7702</v>
      </c>
      <c r="X1498" t="s">
        <v>1807</v>
      </c>
      <c r="Y1498" t="s">
        <v>7703</v>
      </c>
      <c r="Z1498" t="s">
        <v>10362</v>
      </c>
      <c r="AA1498" t="s">
        <v>8546</v>
      </c>
      <c r="AB1498" t="s">
        <v>10363</v>
      </c>
    </row>
    <row r="1499" spans="1:28">
      <c r="A1499" s="241">
        <v>45968</v>
      </c>
      <c r="B1499" t="s">
        <v>10364</v>
      </c>
      <c r="C1499" t="s">
        <v>7839</v>
      </c>
      <c r="D1499" t="s">
        <v>7840</v>
      </c>
      <c r="E1499" t="s">
        <v>7841</v>
      </c>
      <c r="F1499">
        <v>3</v>
      </c>
      <c r="G1499">
        <v>2645.48</v>
      </c>
      <c r="H1499">
        <v>0</v>
      </c>
      <c r="I1499" s="165">
        <v>7936.44</v>
      </c>
      <c r="J1499" t="s">
        <v>8182</v>
      </c>
      <c r="K1499">
        <v>1</v>
      </c>
      <c r="L1499">
        <v>126</v>
      </c>
      <c r="M1499" t="s">
        <v>7744</v>
      </c>
      <c r="N1499" t="s">
        <v>7745</v>
      </c>
      <c r="O1499" t="s">
        <v>7697</v>
      </c>
      <c r="P1499" t="s">
        <v>7698</v>
      </c>
      <c r="Q1499" t="s">
        <v>8011</v>
      </c>
      <c r="R1499">
        <v>918</v>
      </c>
      <c r="S1499" t="s">
        <v>9921</v>
      </c>
      <c r="T1499" t="s">
        <v>7715</v>
      </c>
      <c r="U1499">
        <v>1</v>
      </c>
      <c r="V1499">
        <v>3</v>
      </c>
      <c r="W1499" t="s">
        <v>7702</v>
      </c>
      <c r="X1499" t="s">
        <v>1560</v>
      </c>
      <c r="Y1499" t="s">
        <v>7703</v>
      </c>
      <c r="Z1499" t="s">
        <v>10365</v>
      </c>
      <c r="AA1499" t="s">
        <v>8013</v>
      </c>
      <c r="AB1499" t="s">
        <v>10366</v>
      </c>
    </row>
    <row r="1500" spans="1:28">
      <c r="A1500" s="241">
        <v>45968</v>
      </c>
      <c r="B1500" t="s">
        <v>10364</v>
      </c>
      <c r="C1500" t="s">
        <v>8563</v>
      </c>
      <c r="D1500" t="s">
        <v>8564</v>
      </c>
      <c r="E1500" t="s">
        <v>8565</v>
      </c>
      <c r="F1500">
        <v>1</v>
      </c>
      <c r="G1500">
        <v>4659</v>
      </c>
      <c r="H1500">
        <v>0</v>
      </c>
      <c r="I1500" s="165">
        <v>4659</v>
      </c>
      <c r="J1500" t="s">
        <v>8182</v>
      </c>
      <c r="K1500">
        <v>1</v>
      </c>
      <c r="L1500">
        <v>126</v>
      </c>
      <c r="M1500" t="s">
        <v>7744</v>
      </c>
      <c r="N1500" t="s">
        <v>7745</v>
      </c>
      <c r="O1500" t="s">
        <v>7697</v>
      </c>
      <c r="P1500" t="s">
        <v>7698</v>
      </c>
      <c r="Q1500" t="s">
        <v>8011</v>
      </c>
      <c r="R1500">
        <v>918</v>
      </c>
      <c r="S1500" t="s">
        <v>9921</v>
      </c>
      <c r="T1500" t="s">
        <v>7715</v>
      </c>
      <c r="U1500">
        <v>1</v>
      </c>
      <c r="V1500">
        <v>1</v>
      </c>
      <c r="W1500" t="s">
        <v>7702</v>
      </c>
      <c r="X1500" t="s">
        <v>1560</v>
      </c>
      <c r="Y1500" t="s">
        <v>7703</v>
      </c>
      <c r="Z1500" t="s">
        <v>10365</v>
      </c>
      <c r="AA1500" t="s">
        <v>8013</v>
      </c>
      <c r="AB1500" t="s">
        <v>10366</v>
      </c>
    </row>
    <row r="1501" spans="1:28">
      <c r="A1501" s="241">
        <v>45968</v>
      </c>
      <c r="B1501" t="s">
        <v>10367</v>
      </c>
      <c r="C1501" t="s">
        <v>8193</v>
      </c>
      <c r="D1501" t="s">
        <v>8194</v>
      </c>
      <c r="E1501" t="s">
        <v>8195</v>
      </c>
      <c r="F1501">
        <v>6</v>
      </c>
      <c r="G1501">
        <v>3000</v>
      </c>
      <c r="H1501">
        <v>0</v>
      </c>
      <c r="I1501" s="165">
        <v>18000</v>
      </c>
      <c r="J1501" t="s">
        <v>7743</v>
      </c>
      <c r="K1501">
        <v>1</v>
      </c>
      <c r="L1501">
        <v>126</v>
      </c>
      <c r="M1501" t="s">
        <v>7744</v>
      </c>
      <c r="N1501" t="s">
        <v>7745</v>
      </c>
      <c r="O1501" t="s">
        <v>7697</v>
      </c>
      <c r="P1501" t="s">
        <v>7698</v>
      </c>
      <c r="Q1501" t="s">
        <v>7746</v>
      </c>
      <c r="R1501">
        <v>938</v>
      </c>
      <c r="S1501" t="s">
        <v>9921</v>
      </c>
      <c r="T1501" t="s">
        <v>7726</v>
      </c>
      <c r="U1501">
        <v>1</v>
      </c>
      <c r="V1501">
        <v>6</v>
      </c>
      <c r="W1501" t="s">
        <v>7702</v>
      </c>
      <c r="X1501" t="s">
        <v>1856</v>
      </c>
      <c r="Y1501" t="s">
        <v>7703</v>
      </c>
      <c r="Z1501" t="s">
        <v>10368</v>
      </c>
      <c r="AA1501" t="s">
        <v>7748</v>
      </c>
      <c r="AB1501" t="s">
        <v>10369</v>
      </c>
    </row>
    <row r="1502" spans="1:28">
      <c r="A1502" s="241">
        <v>45968</v>
      </c>
      <c r="B1502" t="s">
        <v>10370</v>
      </c>
      <c r="C1502" t="s">
        <v>7883</v>
      </c>
      <c r="D1502" t="s">
        <v>7884</v>
      </c>
      <c r="E1502" t="s">
        <v>7885</v>
      </c>
      <c r="F1502">
        <v>4</v>
      </c>
      <c r="G1502">
        <v>3025.21</v>
      </c>
      <c r="H1502">
        <v>0</v>
      </c>
      <c r="I1502" s="165">
        <v>12100.84</v>
      </c>
      <c r="J1502" t="s">
        <v>7766</v>
      </c>
      <c r="K1502">
        <v>1</v>
      </c>
      <c r="L1502">
        <v>125</v>
      </c>
      <c r="M1502" t="s">
        <v>7724</v>
      </c>
      <c r="N1502" t="s">
        <v>7713</v>
      </c>
      <c r="O1502" t="s">
        <v>7697</v>
      </c>
      <c r="P1502" t="s">
        <v>7698</v>
      </c>
      <c r="Q1502" t="s">
        <v>8479</v>
      </c>
      <c r="R1502">
        <v>104</v>
      </c>
      <c r="S1502" t="s">
        <v>9921</v>
      </c>
      <c r="T1502" t="s">
        <v>7715</v>
      </c>
      <c r="U1502">
        <v>1</v>
      </c>
      <c r="V1502">
        <v>4</v>
      </c>
      <c r="W1502" t="s">
        <v>7702</v>
      </c>
      <c r="X1502" t="s">
        <v>1539</v>
      </c>
      <c r="Y1502" t="s">
        <v>7703</v>
      </c>
      <c r="Z1502" t="s">
        <v>10371</v>
      </c>
      <c r="AA1502" t="s">
        <v>8481</v>
      </c>
      <c r="AB1502" t="s">
        <v>10372</v>
      </c>
    </row>
    <row r="1503" spans="1:28">
      <c r="A1503" s="241">
        <v>45968</v>
      </c>
      <c r="B1503" t="s">
        <v>10370</v>
      </c>
      <c r="C1503" t="s">
        <v>7886</v>
      </c>
      <c r="D1503" t="s">
        <v>7887</v>
      </c>
      <c r="E1503" t="s">
        <v>7888</v>
      </c>
      <c r="F1503">
        <v>4</v>
      </c>
      <c r="G1503">
        <v>3025.21</v>
      </c>
      <c r="H1503">
        <v>0</v>
      </c>
      <c r="I1503" s="165">
        <v>12100.84</v>
      </c>
      <c r="J1503" t="s">
        <v>7766</v>
      </c>
      <c r="K1503">
        <v>1</v>
      </c>
      <c r="L1503">
        <v>125</v>
      </c>
      <c r="M1503" t="s">
        <v>7724</v>
      </c>
      <c r="N1503" t="s">
        <v>7713</v>
      </c>
      <c r="O1503" t="s">
        <v>7697</v>
      </c>
      <c r="P1503" t="s">
        <v>7698</v>
      </c>
      <c r="Q1503" t="s">
        <v>8479</v>
      </c>
      <c r="R1503">
        <v>104</v>
      </c>
      <c r="S1503" t="s">
        <v>9921</v>
      </c>
      <c r="T1503" t="s">
        <v>7715</v>
      </c>
      <c r="U1503">
        <v>1</v>
      </c>
      <c r="V1503">
        <v>4</v>
      </c>
      <c r="W1503" t="s">
        <v>7702</v>
      </c>
      <c r="X1503" t="s">
        <v>1539</v>
      </c>
      <c r="Y1503" t="s">
        <v>7703</v>
      </c>
      <c r="Z1503" t="s">
        <v>10371</v>
      </c>
      <c r="AA1503" t="s">
        <v>8481</v>
      </c>
      <c r="AB1503" t="s">
        <v>10372</v>
      </c>
    </row>
    <row r="1504" spans="1:28">
      <c r="A1504" s="241">
        <v>45968</v>
      </c>
      <c r="B1504" t="s">
        <v>10373</v>
      </c>
      <c r="C1504" t="s">
        <v>7822</v>
      </c>
      <c r="D1504" t="s">
        <v>7823</v>
      </c>
      <c r="E1504" t="s">
        <v>7824</v>
      </c>
      <c r="F1504">
        <v>1</v>
      </c>
      <c r="G1504">
        <v>3025.21</v>
      </c>
      <c r="H1504">
        <v>0</v>
      </c>
      <c r="I1504" s="165">
        <v>3025.21</v>
      </c>
      <c r="J1504" t="s">
        <v>7842</v>
      </c>
      <c r="K1504">
        <v>1</v>
      </c>
      <c r="L1504">
        <v>126</v>
      </c>
      <c r="M1504" t="s">
        <v>7744</v>
      </c>
      <c r="N1504" t="s">
        <v>7745</v>
      </c>
      <c r="O1504" t="s">
        <v>7697</v>
      </c>
      <c r="P1504" t="s">
        <v>7698</v>
      </c>
      <c r="Q1504" t="s">
        <v>8290</v>
      </c>
      <c r="R1504">
        <v>907</v>
      </c>
      <c r="S1504" t="s">
        <v>9921</v>
      </c>
      <c r="T1504" t="s">
        <v>7715</v>
      </c>
      <c r="U1504">
        <v>1</v>
      </c>
      <c r="V1504">
        <v>1</v>
      </c>
      <c r="W1504" t="s">
        <v>7702</v>
      </c>
      <c r="X1504" t="s">
        <v>1507</v>
      </c>
      <c r="Y1504" t="s">
        <v>7703</v>
      </c>
      <c r="Z1504" t="s">
        <v>10374</v>
      </c>
      <c r="AA1504" t="s">
        <v>8292</v>
      </c>
      <c r="AB1504" t="s">
        <v>10375</v>
      </c>
    </row>
    <row r="1505" spans="1:28">
      <c r="A1505" s="241">
        <v>45968</v>
      </c>
      <c r="B1505" t="s">
        <v>10373</v>
      </c>
      <c r="C1505" t="s">
        <v>7839</v>
      </c>
      <c r="D1505" t="s">
        <v>7840</v>
      </c>
      <c r="E1505" t="s">
        <v>7841</v>
      </c>
      <c r="F1505">
        <v>1</v>
      </c>
      <c r="G1505">
        <v>2645.48</v>
      </c>
      <c r="H1505">
        <v>0</v>
      </c>
      <c r="I1505" s="165">
        <v>2645.48</v>
      </c>
      <c r="J1505" t="s">
        <v>7842</v>
      </c>
      <c r="K1505">
        <v>1</v>
      </c>
      <c r="L1505">
        <v>126</v>
      </c>
      <c r="M1505" t="s">
        <v>7744</v>
      </c>
      <c r="N1505" t="s">
        <v>7745</v>
      </c>
      <c r="O1505" t="s">
        <v>7697</v>
      </c>
      <c r="P1505" t="s">
        <v>7698</v>
      </c>
      <c r="Q1505" t="s">
        <v>8290</v>
      </c>
      <c r="R1505">
        <v>907</v>
      </c>
      <c r="S1505" t="s">
        <v>9921</v>
      </c>
      <c r="T1505" t="s">
        <v>7715</v>
      </c>
      <c r="U1505">
        <v>1</v>
      </c>
      <c r="V1505">
        <v>1</v>
      </c>
      <c r="W1505" t="s">
        <v>7702</v>
      </c>
      <c r="X1505" t="s">
        <v>1507</v>
      </c>
      <c r="Y1505" t="s">
        <v>7703</v>
      </c>
      <c r="Z1505" t="s">
        <v>10374</v>
      </c>
      <c r="AA1505" t="s">
        <v>8292</v>
      </c>
      <c r="AB1505" t="s">
        <v>10375</v>
      </c>
    </row>
    <row r="1506" spans="1:28">
      <c r="A1506" s="241">
        <v>45968</v>
      </c>
      <c r="B1506" t="s">
        <v>10373</v>
      </c>
      <c r="C1506" t="s">
        <v>7979</v>
      </c>
      <c r="D1506" t="s">
        <v>7980</v>
      </c>
      <c r="E1506" t="s">
        <v>7981</v>
      </c>
      <c r="F1506">
        <v>1</v>
      </c>
      <c r="G1506">
        <v>2647.06</v>
      </c>
      <c r="H1506">
        <v>0</v>
      </c>
      <c r="I1506" s="165">
        <v>2647.06</v>
      </c>
      <c r="J1506" t="s">
        <v>7842</v>
      </c>
      <c r="K1506">
        <v>1</v>
      </c>
      <c r="L1506">
        <v>126</v>
      </c>
      <c r="M1506" t="s">
        <v>7744</v>
      </c>
      <c r="N1506" t="s">
        <v>7745</v>
      </c>
      <c r="O1506" t="s">
        <v>7697</v>
      </c>
      <c r="P1506" t="s">
        <v>7698</v>
      </c>
      <c r="Q1506" t="s">
        <v>8290</v>
      </c>
      <c r="R1506">
        <v>907</v>
      </c>
      <c r="S1506" t="s">
        <v>9921</v>
      </c>
      <c r="T1506" t="s">
        <v>7715</v>
      </c>
      <c r="U1506">
        <v>1</v>
      </c>
      <c r="V1506">
        <v>1</v>
      </c>
      <c r="W1506" t="s">
        <v>7702</v>
      </c>
      <c r="X1506" t="s">
        <v>1507</v>
      </c>
      <c r="Y1506" t="s">
        <v>7703</v>
      </c>
      <c r="Z1506" t="s">
        <v>10374</v>
      </c>
      <c r="AA1506" t="s">
        <v>8292</v>
      </c>
      <c r="AB1506" t="s">
        <v>10375</v>
      </c>
    </row>
    <row r="1507" spans="1:28">
      <c r="A1507" s="241">
        <v>45968</v>
      </c>
      <c r="B1507" t="s">
        <v>10373</v>
      </c>
      <c r="C1507" t="s">
        <v>8415</v>
      </c>
      <c r="D1507" t="s">
        <v>8416</v>
      </c>
      <c r="E1507" t="s">
        <v>8417</v>
      </c>
      <c r="F1507">
        <v>1</v>
      </c>
      <c r="G1507">
        <v>2700</v>
      </c>
      <c r="H1507">
        <v>0</v>
      </c>
      <c r="I1507" s="165">
        <v>2700</v>
      </c>
      <c r="J1507" t="s">
        <v>7842</v>
      </c>
      <c r="K1507">
        <v>1</v>
      </c>
      <c r="L1507">
        <v>126</v>
      </c>
      <c r="M1507" t="s">
        <v>7744</v>
      </c>
      <c r="N1507" t="s">
        <v>7745</v>
      </c>
      <c r="O1507" t="s">
        <v>7697</v>
      </c>
      <c r="P1507" t="s">
        <v>7698</v>
      </c>
      <c r="Q1507" t="s">
        <v>8290</v>
      </c>
      <c r="R1507">
        <v>907</v>
      </c>
      <c r="S1507" t="s">
        <v>9921</v>
      </c>
      <c r="T1507" t="s">
        <v>7715</v>
      </c>
      <c r="U1507">
        <v>1</v>
      </c>
      <c r="V1507">
        <v>1</v>
      </c>
      <c r="W1507" t="s">
        <v>7702</v>
      </c>
      <c r="X1507" t="s">
        <v>1507</v>
      </c>
      <c r="Y1507" t="s">
        <v>7703</v>
      </c>
      <c r="Z1507" t="s">
        <v>10374</v>
      </c>
      <c r="AA1507" t="s">
        <v>8292</v>
      </c>
      <c r="AB1507" t="s">
        <v>10375</v>
      </c>
    </row>
    <row r="1508" spans="1:28">
      <c r="A1508" s="241">
        <v>45968</v>
      </c>
      <c r="B1508" t="s">
        <v>10373</v>
      </c>
      <c r="C1508" t="s">
        <v>8954</v>
      </c>
      <c r="D1508" t="s">
        <v>8955</v>
      </c>
      <c r="E1508" t="s">
        <v>8956</v>
      </c>
      <c r="F1508">
        <v>1</v>
      </c>
      <c r="G1508">
        <v>2615</v>
      </c>
      <c r="H1508">
        <v>0</v>
      </c>
      <c r="I1508" s="165">
        <v>2615</v>
      </c>
      <c r="J1508" t="s">
        <v>7842</v>
      </c>
      <c r="K1508">
        <v>1</v>
      </c>
      <c r="L1508">
        <v>126</v>
      </c>
      <c r="M1508" t="s">
        <v>7744</v>
      </c>
      <c r="N1508" t="s">
        <v>7745</v>
      </c>
      <c r="O1508" t="s">
        <v>7697</v>
      </c>
      <c r="P1508" t="s">
        <v>7698</v>
      </c>
      <c r="Q1508" t="s">
        <v>8290</v>
      </c>
      <c r="R1508">
        <v>907</v>
      </c>
      <c r="S1508" t="s">
        <v>9921</v>
      </c>
      <c r="T1508" t="s">
        <v>7715</v>
      </c>
      <c r="U1508">
        <v>1</v>
      </c>
      <c r="V1508">
        <v>1</v>
      </c>
      <c r="W1508" t="s">
        <v>7702</v>
      </c>
      <c r="X1508" t="s">
        <v>1507</v>
      </c>
      <c r="Y1508" t="s">
        <v>7703</v>
      </c>
      <c r="Z1508" t="s">
        <v>10374</v>
      </c>
      <c r="AA1508" t="s">
        <v>8292</v>
      </c>
      <c r="AB1508" t="s">
        <v>10375</v>
      </c>
    </row>
    <row r="1509" spans="1:28">
      <c r="A1509" s="241">
        <v>45968</v>
      </c>
      <c r="B1509" t="s">
        <v>10373</v>
      </c>
      <c r="C1509" t="s">
        <v>7969</v>
      </c>
      <c r="D1509" t="s">
        <v>7970</v>
      </c>
      <c r="E1509" t="s">
        <v>7971</v>
      </c>
      <c r="F1509">
        <v>1</v>
      </c>
      <c r="G1509">
        <v>977</v>
      </c>
      <c r="H1509">
        <v>0</v>
      </c>
      <c r="I1509" s="165">
        <v>977</v>
      </c>
      <c r="J1509" t="s">
        <v>7842</v>
      </c>
      <c r="K1509">
        <v>1</v>
      </c>
      <c r="L1509">
        <v>126</v>
      </c>
      <c r="M1509" t="s">
        <v>7744</v>
      </c>
      <c r="N1509" t="s">
        <v>7745</v>
      </c>
      <c r="O1509" t="s">
        <v>7697</v>
      </c>
      <c r="P1509" t="s">
        <v>7698</v>
      </c>
      <c r="Q1509" t="s">
        <v>8290</v>
      </c>
      <c r="R1509">
        <v>907</v>
      </c>
      <c r="S1509" t="s">
        <v>9921</v>
      </c>
      <c r="T1509" t="s">
        <v>7715</v>
      </c>
      <c r="U1509">
        <v>1</v>
      </c>
      <c r="V1509">
        <v>1</v>
      </c>
      <c r="W1509" t="s">
        <v>7702</v>
      </c>
      <c r="X1509" t="s">
        <v>1507</v>
      </c>
      <c r="Y1509" t="s">
        <v>7703</v>
      </c>
      <c r="Z1509" t="s">
        <v>10374</v>
      </c>
      <c r="AA1509" t="s">
        <v>8292</v>
      </c>
      <c r="AB1509" t="s">
        <v>10375</v>
      </c>
    </row>
    <row r="1510" spans="1:28">
      <c r="A1510" s="241">
        <v>45968</v>
      </c>
      <c r="B1510" t="s">
        <v>10373</v>
      </c>
      <c r="C1510" t="s">
        <v>8268</v>
      </c>
      <c r="D1510" t="s">
        <v>8269</v>
      </c>
      <c r="E1510" t="s">
        <v>8270</v>
      </c>
      <c r="F1510">
        <v>1</v>
      </c>
      <c r="G1510">
        <v>864</v>
      </c>
      <c r="H1510">
        <v>0</v>
      </c>
      <c r="I1510" s="165">
        <v>864</v>
      </c>
      <c r="J1510" t="s">
        <v>7842</v>
      </c>
      <c r="K1510">
        <v>1</v>
      </c>
      <c r="L1510">
        <v>126</v>
      </c>
      <c r="M1510" t="s">
        <v>7744</v>
      </c>
      <c r="N1510" t="s">
        <v>7745</v>
      </c>
      <c r="O1510" t="s">
        <v>7697</v>
      </c>
      <c r="P1510" t="s">
        <v>7698</v>
      </c>
      <c r="Q1510" t="s">
        <v>8290</v>
      </c>
      <c r="R1510">
        <v>907</v>
      </c>
      <c r="S1510" t="s">
        <v>9921</v>
      </c>
      <c r="T1510" t="s">
        <v>7701</v>
      </c>
      <c r="U1510">
        <v>1</v>
      </c>
      <c r="V1510">
        <v>1</v>
      </c>
      <c r="W1510" t="s">
        <v>7702</v>
      </c>
      <c r="X1510" t="s">
        <v>1507</v>
      </c>
      <c r="Y1510" t="s">
        <v>7703</v>
      </c>
      <c r="Z1510" t="s">
        <v>10374</v>
      </c>
      <c r="AA1510" t="s">
        <v>8292</v>
      </c>
      <c r="AB1510" t="s">
        <v>10375</v>
      </c>
    </row>
    <row r="1511" spans="1:28">
      <c r="A1511" s="241">
        <v>45968</v>
      </c>
      <c r="B1511" t="s">
        <v>10373</v>
      </c>
      <c r="C1511" t="s">
        <v>8032</v>
      </c>
      <c r="D1511" t="s">
        <v>8033</v>
      </c>
      <c r="E1511" t="s">
        <v>8034</v>
      </c>
      <c r="F1511">
        <v>1</v>
      </c>
      <c r="G1511">
        <v>1092.44</v>
      </c>
      <c r="H1511">
        <v>0</v>
      </c>
      <c r="I1511" s="165">
        <v>1092.44</v>
      </c>
      <c r="J1511" t="s">
        <v>7842</v>
      </c>
      <c r="K1511">
        <v>1</v>
      </c>
      <c r="L1511">
        <v>126</v>
      </c>
      <c r="M1511" t="s">
        <v>7744</v>
      </c>
      <c r="N1511" t="s">
        <v>7745</v>
      </c>
      <c r="O1511" t="s">
        <v>7697</v>
      </c>
      <c r="P1511" t="s">
        <v>7698</v>
      </c>
      <c r="Q1511" t="s">
        <v>8290</v>
      </c>
      <c r="R1511">
        <v>907</v>
      </c>
      <c r="S1511" t="s">
        <v>9921</v>
      </c>
      <c r="T1511" t="s">
        <v>7701</v>
      </c>
      <c r="U1511">
        <v>1</v>
      </c>
      <c r="V1511">
        <v>1</v>
      </c>
      <c r="W1511" t="s">
        <v>7702</v>
      </c>
      <c r="X1511" t="s">
        <v>1507</v>
      </c>
      <c r="Y1511" t="s">
        <v>7703</v>
      </c>
      <c r="Z1511" t="s">
        <v>10374</v>
      </c>
      <c r="AA1511" t="s">
        <v>8292</v>
      </c>
      <c r="AB1511" t="s">
        <v>10375</v>
      </c>
    </row>
    <row r="1512" spans="1:28">
      <c r="A1512" s="241">
        <v>45968</v>
      </c>
      <c r="B1512" t="s">
        <v>10376</v>
      </c>
      <c r="C1512" t="s">
        <v>7822</v>
      </c>
      <c r="D1512" t="s">
        <v>7823</v>
      </c>
      <c r="E1512" t="s">
        <v>7824</v>
      </c>
      <c r="F1512">
        <v>10</v>
      </c>
      <c r="G1512">
        <v>3025.21</v>
      </c>
      <c r="H1512">
        <v>0</v>
      </c>
      <c r="I1512" s="165">
        <v>30252.1</v>
      </c>
      <c r="J1512" t="s">
        <v>7842</v>
      </c>
      <c r="K1512">
        <v>1</v>
      </c>
      <c r="L1512">
        <v>126</v>
      </c>
      <c r="M1512" t="s">
        <v>7744</v>
      </c>
      <c r="N1512" t="s">
        <v>7745</v>
      </c>
      <c r="O1512" t="s">
        <v>7697</v>
      </c>
      <c r="P1512" t="s">
        <v>7698</v>
      </c>
      <c r="Q1512" t="s">
        <v>8290</v>
      </c>
      <c r="R1512">
        <v>907</v>
      </c>
      <c r="S1512" t="s">
        <v>9921</v>
      </c>
      <c r="T1512" t="s">
        <v>7715</v>
      </c>
      <c r="U1512">
        <v>1</v>
      </c>
      <c r="V1512">
        <v>10</v>
      </c>
      <c r="W1512" t="s">
        <v>7702</v>
      </c>
      <c r="X1512" t="s">
        <v>1576</v>
      </c>
      <c r="Y1512" t="s">
        <v>7703</v>
      </c>
      <c r="Z1512" t="s">
        <v>10377</v>
      </c>
      <c r="AA1512" t="s">
        <v>8292</v>
      </c>
      <c r="AB1512" t="s">
        <v>10378</v>
      </c>
    </row>
    <row r="1513" spans="1:28">
      <c r="A1513" s="241">
        <v>45968</v>
      </c>
      <c r="B1513" t="s">
        <v>10376</v>
      </c>
      <c r="C1513" t="s">
        <v>7839</v>
      </c>
      <c r="D1513" t="s">
        <v>7840</v>
      </c>
      <c r="E1513" t="s">
        <v>7841</v>
      </c>
      <c r="F1513">
        <v>3</v>
      </c>
      <c r="G1513">
        <v>2645.48</v>
      </c>
      <c r="H1513">
        <v>0</v>
      </c>
      <c r="I1513" s="165">
        <v>7936.44</v>
      </c>
      <c r="J1513" t="s">
        <v>7842</v>
      </c>
      <c r="K1513">
        <v>1</v>
      </c>
      <c r="L1513">
        <v>126</v>
      </c>
      <c r="M1513" t="s">
        <v>7744</v>
      </c>
      <c r="N1513" t="s">
        <v>7745</v>
      </c>
      <c r="O1513" t="s">
        <v>7697</v>
      </c>
      <c r="P1513" t="s">
        <v>7698</v>
      </c>
      <c r="Q1513" t="s">
        <v>8290</v>
      </c>
      <c r="R1513">
        <v>907</v>
      </c>
      <c r="S1513" t="s">
        <v>9921</v>
      </c>
      <c r="T1513" t="s">
        <v>7715</v>
      </c>
      <c r="U1513">
        <v>1</v>
      </c>
      <c r="V1513">
        <v>3</v>
      </c>
      <c r="W1513" t="s">
        <v>7702</v>
      </c>
      <c r="X1513" t="s">
        <v>1576</v>
      </c>
      <c r="Y1513" t="s">
        <v>7703</v>
      </c>
      <c r="Z1513" t="s">
        <v>10377</v>
      </c>
      <c r="AA1513" t="s">
        <v>8292</v>
      </c>
      <c r="AB1513" t="s">
        <v>10378</v>
      </c>
    </row>
    <row r="1514" spans="1:28">
      <c r="A1514" s="241">
        <v>45968</v>
      </c>
      <c r="B1514" t="s">
        <v>10376</v>
      </c>
      <c r="C1514" t="s">
        <v>7750</v>
      </c>
      <c r="D1514" t="s">
        <v>7751</v>
      </c>
      <c r="E1514" t="s">
        <v>7752</v>
      </c>
      <c r="F1514">
        <v>1</v>
      </c>
      <c r="G1514">
        <v>12000</v>
      </c>
      <c r="H1514">
        <v>0</v>
      </c>
      <c r="I1514" s="165">
        <v>12000</v>
      </c>
      <c r="J1514" t="s">
        <v>7842</v>
      </c>
      <c r="K1514">
        <v>1</v>
      </c>
      <c r="L1514">
        <v>126</v>
      </c>
      <c r="M1514" t="s">
        <v>7744</v>
      </c>
      <c r="N1514" t="s">
        <v>7745</v>
      </c>
      <c r="O1514" t="s">
        <v>7697</v>
      </c>
      <c r="P1514" t="s">
        <v>7698</v>
      </c>
      <c r="Q1514" t="s">
        <v>8290</v>
      </c>
      <c r="R1514">
        <v>907</v>
      </c>
      <c r="S1514" t="s">
        <v>9921</v>
      </c>
      <c r="T1514" t="s">
        <v>7715</v>
      </c>
      <c r="U1514">
        <v>1</v>
      </c>
      <c r="V1514">
        <v>1</v>
      </c>
      <c r="W1514" t="s">
        <v>7702</v>
      </c>
      <c r="X1514" t="s">
        <v>1576</v>
      </c>
      <c r="Y1514" t="s">
        <v>7703</v>
      </c>
      <c r="Z1514" t="s">
        <v>10377</v>
      </c>
      <c r="AA1514" t="s">
        <v>8292</v>
      </c>
      <c r="AB1514" t="s">
        <v>10378</v>
      </c>
    </row>
    <row r="1515" spans="1:28">
      <c r="A1515" s="241">
        <v>45968</v>
      </c>
      <c r="B1515" t="s">
        <v>10379</v>
      </c>
      <c r="C1515" t="s">
        <v>7740</v>
      </c>
      <c r="D1515" t="s">
        <v>7741</v>
      </c>
      <c r="E1515" t="s">
        <v>7742</v>
      </c>
      <c r="F1515">
        <v>4</v>
      </c>
      <c r="G1515">
        <v>3562.19</v>
      </c>
      <c r="H1515">
        <v>0</v>
      </c>
      <c r="I1515" s="165">
        <v>14248.76</v>
      </c>
      <c r="J1515" t="s">
        <v>7842</v>
      </c>
      <c r="K1515">
        <v>1</v>
      </c>
      <c r="L1515">
        <v>126</v>
      </c>
      <c r="M1515" t="s">
        <v>7744</v>
      </c>
      <c r="N1515" t="s">
        <v>7745</v>
      </c>
      <c r="O1515" t="s">
        <v>7697</v>
      </c>
      <c r="P1515" t="s">
        <v>7698</v>
      </c>
      <c r="Q1515" t="s">
        <v>8290</v>
      </c>
      <c r="R1515">
        <v>907</v>
      </c>
      <c r="S1515" t="s">
        <v>9921</v>
      </c>
      <c r="T1515" t="s">
        <v>7715</v>
      </c>
      <c r="U1515">
        <v>1</v>
      </c>
      <c r="V1515">
        <v>4</v>
      </c>
      <c r="W1515" t="s">
        <v>7702</v>
      </c>
      <c r="X1515" t="s">
        <v>1778</v>
      </c>
      <c r="Y1515" t="s">
        <v>7703</v>
      </c>
      <c r="Z1515" t="s">
        <v>10380</v>
      </c>
      <c r="AA1515" t="s">
        <v>8292</v>
      </c>
      <c r="AB1515" t="s">
        <v>10381</v>
      </c>
    </row>
    <row r="1516" spans="1:28">
      <c r="A1516" s="241">
        <v>45968</v>
      </c>
      <c r="B1516" t="s">
        <v>10379</v>
      </c>
      <c r="C1516" t="s">
        <v>7750</v>
      </c>
      <c r="D1516" t="s">
        <v>7751</v>
      </c>
      <c r="E1516" t="s">
        <v>7752</v>
      </c>
      <c r="F1516">
        <v>1</v>
      </c>
      <c r="G1516">
        <v>12000</v>
      </c>
      <c r="H1516">
        <v>0</v>
      </c>
      <c r="I1516" s="165">
        <v>12000</v>
      </c>
      <c r="J1516" t="s">
        <v>7842</v>
      </c>
      <c r="K1516">
        <v>1</v>
      </c>
      <c r="L1516">
        <v>126</v>
      </c>
      <c r="M1516" t="s">
        <v>7744</v>
      </c>
      <c r="N1516" t="s">
        <v>7745</v>
      </c>
      <c r="O1516" t="s">
        <v>7697</v>
      </c>
      <c r="P1516" t="s">
        <v>7698</v>
      </c>
      <c r="Q1516" t="s">
        <v>8290</v>
      </c>
      <c r="R1516">
        <v>907</v>
      </c>
      <c r="S1516" t="s">
        <v>9921</v>
      </c>
      <c r="T1516" t="s">
        <v>7715</v>
      </c>
      <c r="U1516">
        <v>1</v>
      </c>
      <c r="V1516">
        <v>1</v>
      </c>
      <c r="W1516" t="s">
        <v>7702</v>
      </c>
      <c r="X1516" t="s">
        <v>1778</v>
      </c>
      <c r="Y1516" t="s">
        <v>7703</v>
      </c>
      <c r="Z1516" t="s">
        <v>10380</v>
      </c>
      <c r="AA1516" t="s">
        <v>8292</v>
      </c>
      <c r="AB1516" t="s">
        <v>10381</v>
      </c>
    </row>
    <row r="1517" spans="1:28">
      <c r="A1517" s="241">
        <v>45968</v>
      </c>
      <c r="B1517" t="s">
        <v>10382</v>
      </c>
      <c r="C1517" t="s">
        <v>8626</v>
      </c>
      <c r="D1517" t="s">
        <v>8627</v>
      </c>
      <c r="E1517" t="s">
        <v>8628</v>
      </c>
      <c r="F1517">
        <v>1</v>
      </c>
      <c r="G1517">
        <v>29400</v>
      </c>
      <c r="H1517">
        <v>0</v>
      </c>
      <c r="I1517" s="165">
        <v>29400</v>
      </c>
      <c r="J1517" t="s">
        <v>7842</v>
      </c>
      <c r="K1517">
        <v>1</v>
      </c>
      <c r="L1517">
        <v>126</v>
      </c>
      <c r="M1517" t="s">
        <v>7744</v>
      </c>
      <c r="N1517" t="s">
        <v>7745</v>
      </c>
      <c r="O1517" t="s">
        <v>7697</v>
      </c>
      <c r="P1517" t="s">
        <v>7698</v>
      </c>
      <c r="Q1517" t="s">
        <v>8544</v>
      </c>
      <c r="R1517">
        <v>911</v>
      </c>
      <c r="S1517" t="s">
        <v>9921</v>
      </c>
      <c r="T1517" t="s">
        <v>7726</v>
      </c>
      <c r="U1517">
        <v>1</v>
      </c>
      <c r="V1517">
        <v>1</v>
      </c>
      <c r="W1517" t="s">
        <v>7702</v>
      </c>
      <c r="X1517" t="s">
        <v>1915</v>
      </c>
      <c r="Y1517" t="s">
        <v>7703</v>
      </c>
      <c r="Z1517" t="s">
        <v>10383</v>
      </c>
      <c r="AA1517" t="s">
        <v>8546</v>
      </c>
      <c r="AB1517" t="s">
        <v>10384</v>
      </c>
    </row>
    <row r="1518" spans="1:28">
      <c r="A1518" s="241">
        <v>45968</v>
      </c>
      <c r="B1518" t="s">
        <v>10382</v>
      </c>
      <c r="C1518" t="s">
        <v>8613</v>
      </c>
      <c r="D1518" t="s">
        <v>8614</v>
      </c>
      <c r="E1518" t="s">
        <v>8615</v>
      </c>
      <c r="F1518">
        <v>10</v>
      </c>
      <c r="G1518">
        <v>714.29</v>
      </c>
      <c r="H1518">
        <v>0</v>
      </c>
      <c r="I1518" s="165">
        <v>7142.9</v>
      </c>
      <c r="J1518" t="s">
        <v>7842</v>
      </c>
      <c r="K1518">
        <v>1</v>
      </c>
      <c r="L1518">
        <v>126</v>
      </c>
      <c r="M1518" t="s">
        <v>7744</v>
      </c>
      <c r="N1518" t="s">
        <v>7745</v>
      </c>
      <c r="O1518" t="s">
        <v>7697</v>
      </c>
      <c r="P1518" t="s">
        <v>7698</v>
      </c>
      <c r="Q1518" t="s">
        <v>8544</v>
      </c>
      <c r="R1518">
        <v>911</v>
      </c>
      <c r="S1518" t="s">
        <v>9921</v>
      </c>
      <c r="T1518" t="s">
        <v>7715</v>
      </c>
      <c r="U1518">
        <v>1</v>
      </c>
      <c r="V1518">
        <v>10</v>
      </c>
      <c r="W1518" t="s">
        <v>7702</v>
      </c>
      <c r="X1518" t="s">
        <v>1915</v>
      </c>
      <c r="Y1518" t="s">
        <v>7703</v>
      </c>
      <c r="Z1518" t="s">
        <v>10383</v>
      </c>
      <c r="AA1518" t="s">
        <v>8546</v>
      </c>
      <c r="AB1518" t="s">
        <v>10384</v>
      </c>
    </row>
    <row r="1519" spans="1:28">
      <c r="A1519" s="241">
        <v>45968</v>
      </c>
      <c r="B1519" t="s">
        <v>10382</v>
      </c>
      <c r="C1519" t="s">
        <v>7730</v>
      </c>
      <c r="D1519" t="s">
        <v>7731</v>
      </c>
      <c r="E1519" t="s">
        <v>7732</v>
      </c>
      <c r="F1519">
        <v>1</v>
      </c>
      <c r="G1519">
        <v>8991.6</v>
      </c>
      <c r="H1519">
        <v>449.58</v>
      </c>
      <c r="I1519" s="165">
        <v>8542.02</v>
      </c>
      <c r="J1519" t="s">
        <v>7842</v>
      </c>
      <c r="K1519">
        <v>1</v>
      </c>
      <c r="L1519">
        <v>126</v>
      </c>
      <c r="M1519" t="s">
        <v>7744</v>
      </c>
      <c r="N1519" t="s">
        <v>7745</v>
      </c>
      <c r="O1519" t="s">
        <v>7697</v>
      </c>
      <c r="P1519" t="s">
        <v>7698</v>
      </c>
      <c r="Q1519" t="s">
        <v>8544</v>
      </c>
      <c r="R1519">
        <v>911</v>
      </c>
      <c r="S1519" t="s">
        <v>9921</v>
      </c>
      <c r="T1519" t="s">
        <v>7715</v>
      </c>
      <c r="U1519">
        <v>1</v>
      </c>
      <c r="V1519">
        <v>1</v>
      </c>
      <c r="W1519" t="s">
        <v>7702</v>
      </c>
      <c r="X1519" t="s">
        <v>1915</v>
      </c>
      <c r="Y1519" t="s">
        <v>7703</v>
      </c>
      <c r="Z1519" t="s">
        <v>10383</v>
      </c>
      <c r="AA1519" t="s">
        <v>8546</v>
      </c>
      <c r="AB1519" t="s">
        <v>10384</v>
      </c>
    </row>
    <row r="1520" spans="1:28">
      <c r="A1520" s="241">
        <v>45968</v>
      </c>
      <c r="B1520" t="s">
        <v>10382</v>
      </c>
      <c r="C1520" t="s">
        <v>7927</v>
      </c>
      <c r="D1520" t="s">
        <v>7928</v>
      </c>
      <c r="E1520" t="s">
        <v>7929</v>
      </c>
      <c r="F1520">
        <v>2</v>
      </c>
      <c r="G1520">
        <v>1344.54</v>
      </c>
      <c r="H1520">
        <v>0</v>
      </c>
      <c r="I1520" s="165">
        <v>2689.08</v>
      </c>
      <c r="J1520" t="s">
        <v>7842</v>
      </c>
      <c r="K1520">
        <v>1</v>
      </c>
      <c r="L1520">
        <v>126</v>
      </c>
      <c r="M1520" t="s">
        <v>7744</v>
      </c>
      <c r="N1520" t="s">
        <v>7745</v>
      </c>
      <c r="O1520" t="s">
        <v>7697</v>
      </c>
      <c r="P1520" t="s">
        <v>7698</v>
      </c>
      <c r="Q1520" t="s">
        <v>8544</v>
      </c>
      <c r="R1520">
        <v>911</v>
      </c>
      <c r="S1520" t="s">
        <v>9921</v>
      </c>
      <c r="T1520" t="s">
        <v>7701</v>
      </c>
      <c r="U1520">
        <v>1</v>
      </c>
      <c r="V1520">
        <v>2</v>
      </c>
      <c r="W1520" t="s">
        <v>7702</v>
      </c>
      <c r="X1520" t="s">
        <v>1915</v>
      </c>
      <c r="Y1520" t="s">
        <v>7703</v>
      </c>
      <c r="Z1520" t="s">
        <v>10383</v>
      </c>
      <c r="AA1520" t="s">
        <v>8546</v>
      </c>
      <c r="AB1520" t="s">
        <v>10384</v>
      </c>
    </row>
    <row r="1521" spans="1:28">
      <c r="A1521" s="241">
        <v>45968</v>
      </c>
      <c r="B1521" t="s">
        <v>10382</v>
      </c>
      <c r="C1521" t="s">
        <v>8420</v>
      </c>
      <c r="D1521" t="s">
        <v>8421</v>
      </c>
      <c r="E1521" t="s">
        <v>8422</v>
      </c>
      <c r="F1521">
        <v>3</v>
      </c>
      <c r="G1521">
        <v>1440</v>
      </c>
      <c r="H1521">
        <v>0</v>
      </c>
      <c r="I1521" s="165">
        <v>4320</v>
      </c>
      <c r="J1521" t="s">
        <v>7842</v>
      </c>
      <c r="K1521">
        <v>1</v>
      </c>
      <c r="L1521">
        <v>126</v>
      </c>
      <c r="M1521" t="s">
        <v>7744</v>
      </c>
      <c r="N1521" t="s">
        <v>7745</v>
      </c>
      <c r="O1521" t="s">
        <v>7697</v>
      </c>
      <c r="P1521" t="s">
        <v>7698</v>
      </c>
      <c r="Q1521" t="s">
        <v>8544</v>
      </c>
      <c r="R1521">
        <v>911</v>
      </c>
      <c r="S1521" t="s">
        <v>9921</v>
      </c>
      <c r="T1521" t="s">
        <v>7715</v>
      </c>
      <c r="U1521">
        <v>1</v>
      </c>
      <c r="V1521">
        <v>3</v>
      </c>
      <c r="W1521" t="s">
        <v>7702</v>
      </c>
      <c r="X1521" t="s">
        <v>1915</v>
      </c>
      <c r="Y1521" t="s">
        <v>7703</v>
      </c>
      <c r="Z1521" t="s">
        <v>10383</v>
      </c>
      <c r="AA1521" t="s">
        <v>8546</v>
      </c>
      <c r="AB1521" t="s">
        <v>10384</v>
      </c>
    </row>
    <row r="1522" spans="1:28">
      <c r="A1522" s="241">
        <v>45968</v>
      </c>
      <c r="B1522" t="s">
        <v>10385</v>
      </c>
      <c r="C1522" t="s">
        <v>8329</v>
      </c>
      <c r="D1522" t="s">
        <v>8330</v>
      </c>
      <c r="E1522" t="s">
        <v>8331</v>
      </c>
      <c r="F1522">
        <v>1</v>
      </c>
      <c r="G1522">
        <v>33667.199999999997</v>
      </c>
      <c r="H1522">
        <v>1683.36</v>
      </c>
      <c r="I1522" s="165">
        <v>31983.84</v>
      </c>
      <c r="J1522" t="s">
        <v>7743</v>
      </c>
      <c r="K1522">
        <v>1</v>
      </c>
      <c r="L1522">
        <v>126</v>
      </c>
      <c r="M1522" t="s">
        <v>7744</v>
      </c>
      <c r="N1522" t="s">
        <v>7745</v>
      </c>
      <c r="O1522" t="s">
        <v>7697</v>
      </c>
      <c r="P1522" t="s">
        <v>7698</v>
      </c>
      <c r="Q1522" t="s">
        <v>8055</v>
      </c>
      <c r="R1522">
        <v>945</v>
      </c>
      <c r="S1522" t="s">
        <v>9921</v>
      </c>
      <c r="T1522" t="s">
        <v>7726</v>
      </c>
      <c r="U1522">
        <v>1</v>
      </c>
      <c r="V1522">
        <v>1</v>
      </c>
      <c r="W1522" t="s">
        <v>7702</v>
      </c>
      <c r="X1522" t="s">
        <v>1453</v>
      </c>
      <c r="Y1522" t="s">
        <v>7703</v>
      </c>
      <c r="Z1522" t="s">
        <v>10386</v>
      </c>
      <c r="AA1522" t="s">
        <v>8058</v>
      </c>
      <c r="AB1522" t="s">
        <v>10387</v>
      </c>
    </row>
    <row r="1523" spans="1:28">
      <c r="A1523" s="241">
        <v>45968</v>
      </c>
      <c r="B1523" t="s">
        <v>10388</v>
      </c>
      <c r="C1523" t="s">
        <v>7720</v>
      </c>
      <c r="D1523" t="s">
        <v>7721</v>
      </c>
      <c r="E1523" t="s">
        <v>7722</v>
      </c>
      <c r="F1523">
        <v>1</v>
      </c>
      <c r="G1523">
        <v>11900</v>
      </c>
      <c r="H1523">
        <v>357</v>
      </c>
      <c r="I1523" s="165">
        <v>11543</v>
      </c>
      <c r="J1523" t="s">
        <v>8521</v>
      </c>
      <c r="K1523">
        <v>1</v>
      </c>
      <c r="L1523">
        <v>157</v>
      </c>
      <c r="M1523" t="s">
        <v>8532</v>
      </c>
      <c r="N1523" t="s">
        <v>8027</v>
      </c>
      <c r="O1523" t="s">
        <v>7697</v>
      </c>
      <c r="P1523" t="s">
        <v>7698</v>
      </c>
      <c r="Q1523" t="s">
        <v>9292</v>
      </c>
      <c r="R1523">
        <v>605</v>
      </c>
      <c r="S1523" t="s">
        <v>9921</v>
      </c>
      <c r="T1523" t="s">
        <v>7726</v>
      </c>
      <c r="U1523">
        <v>1</v>
      </c>
      <c r="V1523">
        <v>1</v>
      </c>
      <c r="W1523" t="s">
        <v>7702</v>
      </c>
      <c r="X1523" t="s">
        <v>1678</v>
      </c>
      <c r="Y1523" t="s">
        <v>7703</v>
      </c>
      <c r="Z1523" t="s">
        <v>10389</v>
      </c>
      <c r="AA1523" t="s">
        <v>8526</v>
      </c>
      <c r="AB1523" t="s">
        <v>10390</v>
      </c>
    </row>
    <row r="1524" spans="1:28">
      <c r="A1524" s="241">
        <v>45968</v>
      </c>
      <c r="B1524" t="s">
        <v>10391</v>
      </c>
      <c r="C1524" t="s">
        <v>8239</v>
      </c>
      <c r="D1524" t="s">
        <v>8240</v>
      </c>
      <c r="E1524" t="s">
        <v>8241</v>
      </c>
      <c r="F1524">
        <v>3</v>
      </c>
      <c r="G1524">
        <v>1180</v>
      </c>
      <c r="H1524">
        <v>0</v>
      </c>
      <c r="I1524" s="165">
        <v>3540</v>
      </c>
      <c r="J1524" t="s">
        <v>7809</v>
      </c>
      <c r="K1524">
        <v>1</v>
      </c>
      <c r="L1524">
        <v>125</v>
      </c>
      <c r="M1524" t="s">
        <v>7724</v>
      </c>
      <c r="N1524" t="s">
        <v>7713</v>
      </c>
      <c r="O1524" t="s">
        <v>7697</v>
      </c>
      <c r="P1524" t="s">
        <v>7698</v>
      </c>
      <c r="Q1524" t="s">
        <v>8616</v>
      </c>
      <c r="R1524">
        <v>111</v>
      </c>
      <c r="S1524" t="s">
        <v>9921</v>
      </c>
      <c r="T1524" t="s">
        <v>7715</v>
      </c>
      <c r="U1524">
        <v>6</v>
      </c>
      <c r="V1524">
        <v>18</v>
      </c>
      <c r="W1524" t="s">
        <v>7702</v>
      </c>
      <c r="X1524" t="s">
        <v>1824</v>
      </c>
      <c r="Y1524" t="s">
        <v>7703</v>
      </c>
      <c r="Z1524" t="s">
        <v>10392</v>
      </c>
      <c r="AA1524" t="s">
        <v>8618</v>
      </c>
      <c r="AB1524" t="s">
        <v>10393</v>
      </c>
    </row>
    <row r="1525" spans="1:28">
      <c r="A1525" s="241">
        <v>45968</v>
      </c>
      <c r="B1525" t="s">
        <v>10391</v>
      </c>
      <c r="C1525" t="s">
        <v>7993</v>
      </c>
      <c r="D1525" t="s">
        <v>7994</v>
      </c>
      <c r="E1525" t="s">
        <v>7995</v>
      </c>
      <c r="F1525">
        <v>1</v>
      </c>
      <c r="G1525">
        <v>28655.46</v>
      </c>
      <c r="H1525">
        <v>0</v>
      </c>
      <c r="I1525" s="165">
        <v>28655.46</v>
      </c>
      <c r="J1525" t="s">
        <v>7809</v>
      </c>
      <c r="K1525">
        <v>1</v>
      </c>
      <c r="L1525">
        <v>125</v>
      </c>
      <c r="M1525" t="s">
        <v>7724</v>
      </c>
      <c r="N1525" t="s">
        <v>7713</v>
      </c>
      <c r="O1525" t="s">
        <v>7697</v>
      </c>
      <c r="P1525" t="s">
        <v>7698</v>
      </c>
      <c r="Q1525" t="s">
        <v>8616</v>
      </c>
      <c r="R1525">
        <v>111</v>
      </c>
      <c r="S1525" t="s">
        <v>9921</v>
      </c>
      <c r="T1525" t="s">
        <v>7715</v>
      </c>
      <c r="U1525">
        <v>1</v>
      </c>
      <c r="V1525">
        <v>1</v>
      </c>
      <c r="W1525" t="s">
        <v>7702</v>
      </c>
      <c r="X1525" t="s">
        <v>1824</v>
      </c>
      <c r="Y1525" t="s">
        <v>7703</v>
      </c>
      <c r="Z1525" t="s">
        <v>10392</v>
      </c>
      <c r="AA1525" t="s">
        <v>8618</v>
      </c>
      <c r="AB1525" t="s">
        <v>10393</v>
      </c>
    </row>
    <row r="1526" spans="1:28">
      <c r="A1526" s="241">
        <v>45968</v>
      </c>
      <c r="B1526" t="s">
        <v>10394</v>
      </c>
      <c r="C1526" t="s">
        <v>9881</v>
      </c>
      <c r="D1526" t="s">
        <v>9882</v>
      </c>
      <c r="E1526" t="s">
        <v>9883</v>
      </c>
      <c r="F1526">
        <v>1</v>
      </c>
      <c r="G1526">
        <v>7691.22</v>
      </c>
      <c r="H1526">
        <v>769.12199999999996</v>
      </c>
      <c r="I1526" s="165">
        <v>6922.098</v>
      </c>
      <c r="J1526" t="s">
        <v>8521</v>
      </c>
      <c r="K1526">
        <v>1</v>
      </c>
      <c r="L1526">
        <v>157</v>
      </c>
      <c r="M1526" t="s">
        <v>8532</v>
      </c>
      <c r="N1526" t="s">
        <v>8027</v>
      </c>
      <c r="O1526" t="s">
        <v>7697</v>
      </c>
      <c r="P1526" t="s">
        <v>7698</v>
      </c>
      <c r="Q1526" t="s">
        <v>9292</v>
      </c>
      <c r="R1526">
        <v>605</v>
      </c>
      <c r="S1526" t="s">
        <v>9921</v>
      </c>
      <c r="T1526" t="s">
        <v>7715</v>
      </c>
      <c r="U1526">
        <v>1</v>
      </c>
      <c r="V1526">
        <v>1</v>
      </c>
      <c r="W1526" t="s">
        <v>7702</v>
      </c>
      <c r="X1526" t="s">
        <v>1809</v>
      </c>
      <c r="Y1526" t="s">
        <v>7703</v>
      </c>
      <c r="Z1526" t="s">
        <v>10395</v>
      </c>
      <c r="AA1526" t="s">
        <v>8526</v>
      </c>
      <c r="AB1526" t="s">
        <v>10396</v>
      </c>
    </row>
    <row r="1527" spans="1:28">
      <c r="A1527" s="241">
        <v>45968</v>
      </c>
      <c r="B1527" t="s">
        <v>10394</v>
      </c>
      <c r="C1527" t="s">
        <v>7880</v>
      </c>
      <c r="D1527" t="s">
        <v>7881</v>
      </c>
      <c r="E1527" t="s">
        <v>7882</v>
      </c>
      <c r="F1527">
        <v>5</v>
      </c>
      <c r="G1527">
        <v>1543</v>
      </c>
      <c r="H1527">
        <v>0</v>
      </c>
      <c r="I1527" s="165">
        <v>7715</v>
      </c>
      <c r="J1527" t="s">
        <v>8521</v>
      </c>
      <c r="K1527">
        <v>1</v>
      </c>
      <c r="L1527">
        <v>157</v>
      </c>
      <c r="M1527" t="s">
        <v>8532</v>
      </c>
      <c r="N1527" t="s">
        <v>8027</v>
      </c>
      <c r="O1527" t="s">
        <v>7697</v>
      </c>
      <c r="P1527" t="s">
        <v>7698</v>
      </c>
      <c r="Q1527" t="s">
        <v>9292</v>
      </c>
      <c r="R1527">
        <v>605</v>
      </c>
      <c r="S1527" t="s">
        <v>9921</v>
      </c>
      <c r="T1527" t="s">
        <v>7701</v>
      </c>
      <c r="U1527">
        <v>1</v>
      </c>
      <c r="V1527">
        <v>5</v>
      </c>
      <c r="W1527" t="s">
        <v>7702</v>
      </c>
      <c r="X1527" t="s">
        <v>1809</v>
      </c>
      <c r="Y1527" t="s">
        <v>7703</v>
      </c>
      <c r="Z1527" t="s">
        <v>10395</v>
      </c>
      <c r="AA1527" t="s">
        <v>8526</v>
      </c>
      <c r="AB1527" t="s">
        <v>10396</v>
      </c>
    </row>
    <row r="1528" spans="1:28">
      <c r="A1528" s="241">
        <v>45968</v>
      </c>
      <c r="B1528" t="s">
        <v>10397</v>
      </c>
      <c r="C1528" t="s">
        <v>7730</v>
      </c>
      <c r="D1528" t="s">
        <v>7731</v>
      </c>
      <c r="E1528" t="s">
        <v>7732</v>
      </c>
      <c r="F1528">
        <v>1</v>
      </c>
      <c r="G1528">
        <v>8991.6</v>
      </c>
      <c r="H1528">
        <v>449.58</v>
      </c>
      <c r="I1528" s="165">
        <v>8542.02</v>
      </c>
      <c r="J1528" t="s">
        <v>7937</v>
      </c>
      <c r="K1528">
        <v>1</v>
      </c>
      <c r="L1528">
        <v>211</v>
      </c>
      <c r="M1528" t="s">
        <v>7938</v>
      </c>
      <c r="N1528" t="s">
        <v>7939</v>
      </c>
      <c r="O1528" t="s">
        <v>7697</v>
      </c>
      <c r="P1528" t="s">
        <v>7698</v>
      </c>
      <c r="Q1528" t="s">
        <v>8143</v>
      </c>
      <c r="R1528">
        <v>409</v>
      </c>
      <c r="S1528" t="s">
        <v>9921</v>
      </c>
      <c r="T1528" t="s">
        <v>7715</v>
      </c>
      <c r="U1528">
        <v>1</v>
      </c>
      <c r="V1528">
        <v>1</v>
      </c>
      <c r="W1528" t="s">
        <v>7702</v>
      </c>
      <c r="X1528" t="s">
        <v>1791</v>
      </c>
      <c r="Y1528" t="s">
        <v>7703</v>
      </c>
      <c r="Z1528" t="s">
        <v>10398</v>
      </c>
      <c r="AA1528" t="s">
        <v>8145</v>
      </c>
      <c r="AB1528" t="s">
        <v>10399</v>
      </c>
    </row>
    <row r="1529" spans="1:28">
      <c r="A1529" s="241">
        <v>45968</v>
      </c>
      <c r="B1529" t="s">
        <v>10397</v>
      </c>
      <c r="C1529" t="s">
        <v>8160</v>
      </c>
      <c r="D1529" t="s">
        <v>8161</v>
      </c>
      <c r="E1529" t="s">
        <v>8162</v>
      </c>
      <c r="F1529">
        <v>2</v>
      </c>
      <c r="G1529">
        <v>2541.83</v>
      </c>
      <c r="H1529">
        <v>0</v>
      </c>
      <c r="I1529" s="165">
        <v>5083.66</v>
      </c>
      <c r="J1529" t="s">
        <v>7937</v>
      </c>
      <c r="K1529">
        <v>1</v>
      </c>
      <c r="L1529">
        <v>211</v>
      </c>
      <c r="M1529" t="s">
        <v>7938</v>
      </c>
      <c r="N1529" t="s">
        <v>7939</v>
      </c>
      <c r="O1529" t="s">
        <v>7697</v>
      </c>
      <c r="P1529" t="s">
        <v>7698</v>
      </c>
      <c r="Q1529" t="s">
        <v>8143</v>
      </c>
      <c r="R1529">
        <v>409</v>
      </c>
      <c r="S1529" t="s">
        <v>9921</v>
      </c>
      <c r="T1529" t="s">
        <v>7715</v>
      </c>
      <c r="U1529">
        <v>1</v>
      </c>
      <c r="V1529">
        <v>2</v>
      </c>
      <c r="W1529" t="s">
        <v>7702</v>
      </c>
      <c r="X1529" t="s">
        <v>1791</v>
      </c>
      <c r="Y1529" t="s">
        <v>7703</v>
      </c>
      <c r="Z1529" t="s">
        <v>10398</v>
      </c>
      <c r="AA1529" t="s">
        <v>8145</v>
      </c>
      <c r="AB1529" t="s">
        <v>10399</v>
      </c>
    </row>
    <row r="1530" spans="1:28">
      <c r="A1530" s="241">
        <v>45968</v>
      </c>
      <c r="B1530" t="s">
        <v>10397</v>
      </c>
      <c r="C1530" t="s">
        <v>7839</v>
      </c>
      <c r="D1530" t="s">
        <v>7840</v>
      </c>
      <c r="E1530" t="s">
        <v>7841</v>
      </c>
      <c r="F1530">
        <v>2</v>
      </c>
      <c r="G1530">
        <v>2645.48</v>
      </c>
      <c r="H1530">
        <v>0</v>
      </c>
      <c r="I1530" s="165">
        <v>5290.96</v>
      </c>
      <c r="J1530" t="s">
        <v>7937</v>
      </c>
      <c r="K1530">
        <v>1</v>
      </c>
      <c r="L1530">
        <v>211</v>
      </c>
      <c r="M1530" t="s">
        <v>7938</v>
      </c>
      <c r="N1530" t="s">
        <v>7939</v>
      </c>
      <c r="O1530" t="s">
        <v>7697</v>
      </c>
      <c r="P1530" t="s">
        <v>7698</v>
      </c>
      <c r="Q1530" t="s">
        <v>8143</v>
      </c>
      <c r="R1530">
        <v>409</v>
      </c>
      <c r="S1530" t="s">
        <v>9921</v>
      </c>
      <c r="T1530" t="s">
        <v>7715</v>
      </c>
      <c r="U1530">
        <v>1</v>
      </c>
      <c r="V1530">
        <v>2</v>
      </c>
      <c r="W1530" t="s">
        <v>7702</v>
      </c>
      <c r="X1530" t="s">
        <v>1791</v>
      </c>
      <c r="Y1530" t="s">
        <v>7703</v>
      </c>
      <c r="Z1530" t="s">
        <v>10398</v>
      </c>
      <c r="AA1530" t="s">
        <v>8145</v>
      </c>
      <c r="AB1530" t="s">
        <v>10399</v>
      </c>
    </row>
    <row r="1531" spans="1:28">
      <c r="A1531" s="241">
        <v>45968</v>
      </c>
      <c r="B1531" t="s">
        <v>10397</v>
      </c>
      <c r="C1531" t="s">
        <v>8079</v>
      </c>
      <c r="D1531" t="s">
        <v>8080</v>
      </c>
      <c r="E1531" t="s">
        <v>8081</v>
      </c>
      <c r="F1531">
        <v>1</v>
      </c>
      <c r="G1531">
        <v>3180</v>
      </c>
      <c r="H1531">
        <v>0</v>
      </c>
      <c r="I1531" s="165">
        <v>3180</v>
      </c>
      <c r="J1531" t="s">
        <v>7937</v>
      </c>
      <c r="K1531">
        <v>1</v>
      </c>
      <c r="L1531">
        <v>211</v>
      </c>
      <c r="M1531" t="s">
        <v>7938</v>
      </c>
      <c r="N1531" t="s">
        <v>7939</v>
      </c>
      <c r="O1531" t="s">
        <v>7697</v>
      </c>
      <c r="P1531" t="s">
        <v>7698</v>
      </c>
      <c r="Q1531" t="s">
        <v>8143</v>
      </c>
      <c r="R1531">
        <v>409</v>
      </c>
      <c r="S1531" t="s">
        <v>9921</v>
      </c>
      <c r="T1531" t="s">
        <v>7715</v>
      </c>
      <c r="U1531">
        <v>1</v>
      </c>
      <c r="V1531">
        <v>1</v>
      </c>
      <c r="W1531" t="s">
        <v>7702</v>
      </c>
      <c r="X1531" t="s">
        <v>1791</v>
      </c>
      <c r="Y1531" t="s">
        <v>7703</v>
      </c>
      <c r="Z1531" t="s">
        <v>10398</v>
      </c>
      <c r="AA1531" t="s">
        <v>8145</v>
      </c>
      <c r="AB1531" t="s">
        <v>10399</v>
      </c>
    </row>
    <row r="1532" spans="1:28">
      <c r="A1532" s="241">
        <v>45968</v>
      </c>
      <c r="B1532" t="s">
        <v>10397</v>
      </c>
      <c r="C1532" t="s">
        <v>7787</v>
      </c>
      <c r="D1532" t="s">
        <v>7788</v>
      </c>
      <c r="E1532" t="s">
        <v>7789</v>
      </c>
      <c r="F1532">
        <v>2</v>
      </c>
      <c r="G1532">
        <v>3025.21</v>
      </c>
      <c r="H1532">
        <v>0</v>
      </c>
      <c r="I1532" s="165">
        <v>6050.42</v>
      </c>
      <c r="J1532" t="s">
        <v>7937</v>
      </c>
      <c r="K1532">
        <v>1</v>
      </c>
      <c r="L1532">
        <v>211</v>
      </c>
      <c r="M1532" t="s">
        <v>7938</v>
      </c>
      <c r="N1532" t="s">
        <v>7939</v>
      </c>
      <c r="O1532" t="s">
        <v>7697</v>
      </c>
      <c r="P1532" t="s">
        <v>7698</v>
      </c>
      <c r="Q1532" t="s">
        <v>8143</v>
      </c>
      <c r="R1532">
        <v>409</v>
      </c>
      <c r="S1532" t="s">
        <v>9921</v>
      </c>
      <c r="T1532" t="s">
        <v>7715</v>
      </c>
      <c r="U1532">
        <v>1</v>
      </c>
      <c r="V1532">
        <v>2</v>
      </c>
      <c r="W1532" t="s">
        <v>7702</v>
      </c>
      <c r="X1532" t="s">
        <v>1791</v>
      </c>
      <c r="Y1532" t="s">
        <v>7703</v>
      </c>
      <c r="Z1532" t="s">
        <v>10398</v>
      </c>
      <c r="AA1532" t="s">
        <v>8145</v>
      </c>
      <c r="AB1532" t="s">
        <v>10399</v>
      </c>
    </row>
    <row r="1533" spans="1:28">
      <c r="A1533" s="241">
        <v>45968</v>
      </c>
      <c r="B1533" t="s">
        <v>10397</v>
      </c>
      <c r="C1533" t="s">
        <v>7750</v>
      </c>
      <c r="D1533" t="s">
        <v>7751</v>
      </c>
      <c r="E1533" t="s">
        <v>7752</v>
      </c>
      <c r="F1533">
        <v>1</v>
      </c>
      <c r="G1533">
        <v>12000</v>
      </c>
      <c r="H1533">
        <v>0</v>
      </c>
      <c r="I1533" s="165">
        <v>12000</v>
      </c>
      <c r="J1533" t="s">
        <v>7937</v>
      </c>
      <c r="K1533">
        <v>1</v>
      </c>
      <c r="L1533">
        <v>211</v>
      </c>
      <c r="M1533" t="s">
        <v>7938</v>
      </c>
      <c r="N1533" t="s">
        <v>7939</v>
      </c>
      <c r="O1533" t="s">
        <v>7697</v>
      </c>
      <c r="P1533" t="s">
        <v>7698</v>
      </c>
      <c r="Q1533" t="s">
        <v>8143</v>
      </c>
      <c r="R1533">
        <v>409</v>
      </c>
      <c r="S1533" t="s">
        <v>9921</v>
      </c>
      <c r="T1533" t="s">
        <v>7715</v>
      </c>
      <c r="U1533">
        <v>1</v>
      </c>
      <c r="V1533">
        <v>1</v>
      </c>
      <c r="W1533" t="s">
        <v>7702</v>
      </c>
      <c r="X1533" t="s">
        <v>1791</v>
      </c>
      <c r="Y1533" t="s">
        <v>7703</v>
      </c>
      <c r="Z1533" t="s">
        <v>10398</v>
      </c>
      <c r="AA1533" t="s">
        <v>8145</v>
      </c>
      <c r="AB1533" t="s">
        <v>10399</v>
      </c>
    </row>
    <row r="1534" spans="1:28">
      <c r="A1534" s="241">
        <v>45968</v>
      </c>
      <c r="B1534" t="s">
        <v>10397</v>
      </c>
      <c r="C1534" t="s">
        <v>8395</v>
      </c>
      <c r="D1534" t="s">
        <v>8396</v>
      </c>
      <c r="E1534" t="s">
        <v>8397</v>
      </c>
      <c r="F1534">
        <v>24</v>
      </c>
      <c r="G1534">
        <v>1176</v>
      </c>
      <c r="H1534">
        <v>0</v>
      </c>
      <c r="I1534" s="165">
        <v>28224</v>
      </c>
      <c r="J1534" t="s">
        <v>7937</v>
      </c>
      <c r="K1534">
        <v>1</v>
      </c>
      <c r="L1534">
        <v>211</v>
      </c>
      <c r="M1534" t="s">
        <v>7938</v>
      </c>
      <c r="N1534" t="s">
        <v>7939</v>
      </c>
      <c r="O1534" t="s">
        <v>7697</v>
      </c>
      <c r="P1534" t="s">
        <v>7698</v>
      </c>
      <c r="Q1534" t="s">
        <v>8143</v>
      </c>
      <c r="R1534">
        <v>409</v>
      </c>
      <c r="S1534" t="s">
        <v>9921</v>
      </c>
      <c r="T1534" t="s">
        <v>7769</v>
      </c>
      <c r="U1534">
        <v>1</v>
      </c>
      <c r="V1534">
        <v>24</v>
      </c>
      <c r="W1534" t="s">
        <v>7702</v>
      </c>
      <c r="X1534" t="s">
        <v>1791</v>
      </c>
      <c r="Y1534" t="s">
        <v>7703</v>
      </c>
      <c r="Z1534" t="s">
        <v>10398</v>
      </c>
      <c r="AA1534" t="s">
        <v>8145</v>
      </c>
      <c r="AB1534" t="s">
        <v>10399</v>
      </c>
    </row>
    <row r="1535" spans="1:28">
      <c r="A1535" s="241">
        <v>45968</v>
      </c>
      <c r="B1535" t="s">
        <v>10400</v>
      </c>
      <c r="C1535" t="s">
        <v>7927</v>
      </c>
      <c r="D1535" t="s">
        <v>7928</v>
      </c>
      <c r="E1535" t="s">
        <v>7929</v>
      </c>
      <c r="F1535">
        <v>12</v>
      </c>
      <c r="G1535">
        <v>1344.54</v>
      </c>
      <c r="H1535">
        <v>0</v>
      </c>
      <c r="I1535" s="165">
        <v>16134.48</v>
      </c>
      <c r="J1535" t="s">
        <v>7816</v>
      </c>
      <c r="K1535">
        <v>1</v>
      </c>
      <c r="L1535">
        <v>125</v>
      </c>
      <c r="M1535" t="s">
        <v>7724</v>
      </c>
      <c r="N1535" t="s">
        <v>7713</v>
      </c>
      <c r="O1535" t="s">
        <v>7697</v>
      </c>
      <c r="P1535" t="s">
        <v>7698</v>
      </c>
      <c r="Q1535" t="s">
        <v>8039</v>
      </c>
      <c r="R1535">
        <v>107</v>
      </c>
      <c r="S1535" t="s">
        <v>9921</v>
      </c>
      <c r="T1535" t="s">
        <v>7701</v>
      </c>
      <c r="U1535">
        <v>1</v>
      </c>
      <c r="V1535">
        <v>12</v>
      </c>
      <c r="W1535" t="s">
        <v>7702</v>
      </c>
      <c r="X1535" t="s">
        <v>1760</v>
      </c>
      <c r="Y1535" t="s">
        <v>7703</v>
      </c>
      <c r="Z1535" t="s">
        <v>10401</v>
      </c>
      <c r="AA1535" t="s">
        <v>8041</v>
      </c>
      <c r="AB1535" t="s">
        <v>10402</v>
      </c>
    </row>
    <row r="1536" spans="1:28">
      <c r="A1536" s="241">
        <v>45968</v>
      </c>
      <c r="B1536" t="s">
        <v>10400</v>
      </c>
      <c r="C1536" t="s">
        <v>7720</v>
      </c>
      <c r="D1536" t="s">
        <v>7721</v>
      </c>
      <c r="E1536" t="s">
        <v>7722</v>
      </c>
      <c r="F1536">
        <v>1</v>
      </c>
      <c r="G1536">
        <v>11900</v>
      </c>
      <c r="H1536">
        <v>357</v>
      </c>
      <c r="I1536" s="165">
        <v>11543</v>
      </c>
      <c r="J1536" t="s">
        <v>7816</v>
      </c>
      <c r="K1536">
        <v>1</v>
      </c>
      <c r="L1536">
        <v>125</v>
      </c>
      <c r="M1536" t="s">
        <v>7724</v>
      </c>
      <c r="N1536" t="s">
        <v>7713</v>
      </c>
      <c r="O1536" t="s">
        <v>7697</v>
      </c>
      <c r="P1536" t="s">
        <v>7698</v>
      </c>
      <c r="Q1536" t="s">
        <v>8039</v>
      </c>
      <c r="R1536">
        <v>107</v>
      </c>
      <c r="S1536" t="s">
        <v>9921</v>
      </c>
      <c r="T1536" t="s">
        <v>7726</v>
      </c>
      <c r="U1536">
        <v>1</v>
      </c>
      <c r="V1536">
        <v>1</v>
      </c>
      <c r="W1536" t="s">
        <v>7702</v>
      </c>
      <c r="X1536" t="s">
        <v>1760</v>
      </c>
      <c r="Y1536" t="s">
        <v>7703</v>
      </c>
      <c r="Z1536" t="s">
        <v>10401</v>
      </c>
      <c r="AA1536" t="s">
        <v>8041</v>
      </c>
      <c r="AB1536" t="s">
        <v>10402</v>
      </c>
    </row>
    <row r="1537" spans="1:28">
      <c r="A1537" s="241">
        <v>45968</v>
      </c>
      <c r="B1537" t="s">
        <v>10403</v>
      </c>
      <c r="C1537" t="s">
        <v>8079</v>
      </c>
      <c r="D1537" t="s">
        <v>8080</v>
      </c>
      <c r="E1537" t="s">
        <v>8081</v>
      </c>
      <c r="F1537">
        <v>1</v>
      </c>
      <c r="G1537">
        <v>3180</v>
      </c>
      <c r="H1537">
        <v>0</v>
      </c>
      <c r="I1537" s="165">
        <v>3180</v>
      </c>
      <c r="J1537" t="s">
        <v>7743</v>
      </c>
      <c r="K1537">
        <v>1</v>
      </c>
      <c r="L1537">
        <v>126</v>
      </c>
      <c r="M1537" t="s">
        <v>7744</v>
      </c>
      <c r="N1537" t="s">
        <v>7745</v>
      </c>
      <c r="O1537" t="s">
        <v>7697</v>
      </c>
      <c r="P1537" t="s">
        <v>7698</v>
      </c>
      <c r="Q1537" t="s">
        <v>8006</v>
      </c>
      <c r="R1537">
        <v>946</v>
      </c>
      <c r="S1537" t="s">
        <v>9921</v>
      </c>
      <c r="T1537" t="s">
        <v>7715</v>
      </c>
      <c r="U1537">
        <v>1</v>
      </c>
      <c r="V1537">
        <v>1</v>
      </c>
      <c r="W1537" t="s">
        <v>7702</v>
      </c>
      <c r="X1537" t="s">
        <v>1782</v>
      </c>
      <c r="Y1537" t="s">
        <v>7703</v>
      </c>
      <c r="Z1537" t="s">
        <v>10404</v>
      </c>
      <c r="AA1537" t="s">
        <v>8008</v>
      </c>
      <c r="AB1537" t="s">
        <v>1782</v>
      </c>
    </row>
    <row r="1538" spans="1:28">
      <c r="A1538" s="241">
        <v>45968</v>
      </c>
      <c r="B1538" t="s">
        <v>10403</v>
      </c>
      <c r="C1538" t="s">
        <v>7787</v>
      </c>
      <c r="D1538" t="s">
        <v>7788</v>
      </c>
      <c r="E1538" t="s">
        <v>7789</v>
      </c>
      <c r="F1538">
        <v>2</v>
      </c>
      <c r="G1538">
        <v>3025.21</v>
      </c>
      <c r="H1538">
        <v>0</v>
      </c>
      <c r="I1538" s="165">
        <v>6050.42</v>
      </c>
      <c r="J1538" t="s">
        <v>7743</v>
      </c>
      <c r="K1538">
        <v>1</v>
      </c>
      <c r="L1538">
        <v>126</v>
      </c>
      <c r="M1538" t="s">
        <v>7744</v>
      </c>
      <c r="N1538" t="s">
        <v>7745</v>
      </c>
      <c r="O1538" t="s">
        <v>7697</v>
      </c>
      <c r="P1538" t="s">
        <v>7698</v>
      </c>
      <c r="Q1538" t="s">
        <v>8006</v>
      </c>
      <c r="R1538">
        <v>946</v>
      </c>
      <c r="S1538" t="s">
        <v>9921</v>
      </c>
      <c r="T1538" t="s">
        <v>7715</v>
      </c>
      <c r="U1538">
        <v>1</v>
      </c>
      <c r="V1538">
        <v>2</v>
      </c>
      <c r="W1538" t="s">
        <v>7702</v>
      </c>
      <c r="X1538" t="s">
        <v>1782</v>
      </c>
      <c r="Y1538" t="s">
        <v>7703</v>
      </c>
      <c r="Z1538" t="s">
        <v>10404</v>
      </c>
      <c r="AA1538" t="s">
        <v>8008</v>
      </c>
      <c r="AB1538" t="s">
        <v>1782</v>
      </c>
    </row>
    <row r="1539" spans="1:28">
      <c r="A1539" s="241">
        <v>45968</v>
      </c>
      <c r="B1539" t="s">
        <v>10405</v>
      </c>
      <c r="C1539" t="s">
        <v>8016</v>
      </c>
      <c r="D1539" t="s">
        <v>8017</v>
      </c>
      <c r="E1539" t="s">
        <v>8018</v>
      </c>
      <c r="F1539">
        <v>1</v>
      </c>
      <c r="G1539">
        <v>4853</v>
      </c>
      <c r="H1539">
        <v>0</v>
      </c>
      <c r="I1539" s="165">
        <v>4853</v>
      </c>
      <c r="J1539" t="s">
        <v>7794</v>
      </c>
      <c r="K1539">
        <v>1</v>
      </c>
      <c r="L1539">
        <v>125</v>
      </c>
      <c r="M1539" t="s">
        <v>7724</v>
      </c>
      <c r="N1539" t="s">
        <v>7713</v>
      </c>
      <c r="O1539" t="s">
        <v>7697</v>
      </c>
      <c r="P1539" t="s">
        <v>7698</v>
      </c>
      <c r="Q1539" t="s">
        <v>8479</v>
      </c>
      <c r="R1539">
        <v>104</v>
      </c>
      <c r="S1539" t="s">
        <v>9921</v>
      </c>
      <c r="T1539">
        <v>0</v>
      </c>
      <c r="U1539">
        <v>1</v>
      </c>
      <c r="V1539">
        <v>1</v>
      </c>
      <c r="W1539" t="s">
        <v>7702</v>
      </c>
      <c r="X1539" t="s">
        <v>1997</v>
      </c>
      <c r="Y1539" t="s">
        <v>7703</v>
      </c>
      <c r="Z1539" t="s">
        <v>10406</v>
      </c>
      <c r="AA1539" t="s">
        <v>8481</v>
      </c>
      <c r="AB1539" t="s">
        <v>10407</v>
      </c>
    </row>
    <row r="1540" spans="1:28">
      <c r="A1540" s="241">
        <v>45968</v>
      </c>
      <c r="B1540" t="s">
        <v>10405</v>
      </c>
      <c r="C1540" t="s">
        <v>7856</v>
      </c>
      <c r="D1540" t="s">
        <v>7857</v>
      </c>
      <c r="E1540" t="s">
        <v>7858</v>
      </c>
      <c r="F1540">
        <v>1</v>
      </c>
      <c r="G1540">
        <v>4247.1000000000004</v>
      </c>
      <c r="H1540">
        <v>0</v>
      </c>
      <c r="I1540" s="165">
        <v>4247.1000000000004</v>
      </c>
      <c r="J1540" t="s">
        <v>7794</v>
      </c>
      <c r="K1540">
        <v>1</v>
      </c>
      <c r="L1540">
        <v>125</v>
      </c>
      <c r="M1540" t="s">
        <v>7724</v>
      </c>
      <c r="N1540" t="s">
        <v>7713</v>
      </c>
      <c r="O1540" t="s">
        <v>7697</v>
      </c>
      <c r="P1540" t="s">
        <v>7698</v>
      </c>
      <c r="Q1540" t="s">
        <v>8479</v>
      </c>
      <c r="R1540">
        <v>104</v>
      </c>
      <c r="S1540" t="s">
        <v>9921</v>
      </c>
      <c r="T1540" t="s">
        <v>7701</v>
      </c>
      <c r="U1540">
        <v>1</v>
      </c>
      <c r="V1540">
        <v>1</v>
      </c>
      <c r="W1540" t="s">
        <v>7702</v>
      </c>
      <c r="X1540" t="s">
        <v>1997</v>
      </c>
      <c r="Y1540" t="s">
        <v>7703</v>
      </c>
      <c r="Z1540" t="s">
        <v>10406</v>
      </c>
      <c r="AA1540" t="s">
        <v>8481</v>
      </c>
      <c r="AB1540" t="s">
        <v>10407</v>
      </c>
    </row>
    <row r="1541" spans="1:28">
      <c r="A1541" s="241">
        <v>45968</v>
      </c>
      <c r="B1541" t="s">
        <v>10408</v>
      </c>
      <c r="C1541" t="s">
        <v>7999</v>
      </c>
      <c r="D1541" t="s">
        <v>8000</v>
      </c>
      <c r="E1541" t="s">
        <v>8001</v>
      </c>
      <c r="F1541">
        <v>9</v>
      </c>
      <c r="G1541">
        <v>1640</v>
      </c>
      <c r="H1541">
        <v>0</v>
      </c>
      <c r="I1541" s="165">
        <v>14760</v>
      </c>
      <c r="J1541" t="s">
        <v>7937</v>
      </c>
      <c r="K1541">
        <v>1</v>
      </c>
      <c r="L1541">
        <v>211</v>
      </c>
      <c r="M1541" t="s">
        <v>7938</v>
      </c>
      <c r="N1541" t="s">
        <v>7939</v>
      </c>
      <c r="O1541" t="s">
        <v>7697</v>
      </c>
      <c r="P1541" t="s">
        <v>7698</v>
      </c>
      <c r="Q1541" t="s">
        <v>8219</v>
      </c>
      <c r="R1541">
        <v>411</v>
      </c>
      <c r="S1541" t="s">
        <v>9921</v>
      </c>
      <c r="T1541" t="s">
        <v>7701</v>
      </c>
      <c r="U1541">
        <v>1</v>
      </c>
      <c r="V1541">
        <v>9</v>
      </c>
      <c r="W1541" t="s">
        <v>7702</v>
      </c>
      <c r="X1541" t="s">
        <v>1636</v>
      </c>
      <c r="Y1541" t="s">
        <v>7703</v>
      </c>
      <c r="Z1541" t="s">
        <v>10409</v>
      </c>
      <c r="AA1541" t="s">
        <v>8221</v>
      </c>
      <c r="AB1541" t="s">
        <v>10410</v>
      </c>
    </row>
    <row r="1542" spans="1:28">
      <c r="A1542" s="241">
        <v>45968</v>
      </c>
      <c r="B1542" t="s">
        <v>10408</v>
      </c>
      <c r="C1542" t="s">
        <v>8454</v>
      </c>
      <c r="D1542" t="s">
        <v>8455</v>
      </c>
      <c r="E1542" t="s">
        <v>8456</v>
      </c>
      <c r="F1542">
        <v>12</v>
      </c>
      <c r="G1542">
        <v>2016.81</v>
      </c>
      <c r="H1542">
        <v>2420.172</v>
      </c>
      <c r="I1542" s="165">
        <v>21781.547999999999</v>
      </c>
      <c r="J1542" t="s">
        <v>7937</v>
      </c>
      <c r="K1542">
        <v>1</v>
      </c>
      <c r="L1542">
        <v>211</v>
      </c>
      <c r="M1542" t="s">
        <v>7938</v>
      </c>
      <c r="N1542" t="s">
        <v>7939</v>
      </c>
      <c r="O1542" t="s">
        <v>7697</v>
      </c>
      <c r="P1542" t="s">
        <v>7698</v>
      </c>
      <c r="Q1542" t="s">
        <v>8219</v>
      </c>
      <c r="R1542">
        <v>411</v>
      </c>
      <c r="S1542" t="s">
        <v>9921</v>
      </c>
      <c r="T1542" t="s">
        <v>7701</v>
      </c>
      <c r="U1542">
        <v>1</v>
      </c>
      <c r="V1542">
        <v>12</v>
      </c>
      <c r="W1542" t="s">
        <v>7702</v>
      </c>
      <c r="X1542" t="s">
        <v>1636</v>
      </c>
      <c r="Y1542" t="s">
        <v>7703</v>
      </c>
      <c r="Z1542" t="s">
        <v>10409</v>
      </c>
      <c r="AA1542" t="s">
        <v>8221</v>
      </c>
      <c r="AB1542" t="s">
        <v>10410</v>
      </c>
    </row>
    <row r="1543" spans="1:28">
      <c r="A1543" s="241">
        <v>45968</v>
      </c>
      <c r="B1543" t="s">
        <v>10411</v>
      </c>
      <c r="C1543" t="s">
        <v>8136</v>
      </c>
      <c r="D1543" t="s">
        <v>8137</v>
      </c>
      <c r="E1543" t="s">
        <v>8138</v>
      </c>
      <c r="F1543">
        <v>1</v>
      </c>
      <c r="G1543">
        <v>12290.73</v>
      </c>
      <c r="H1543">
        <v>0</v>
      </c>
      <c r="I1543" s="165">
        <v>12290.73</v>
      </c>
      <c r="J1543" t="s">
        <v>7757</v>
      </c>
      <c r="K1543">
        <v>1</v>
      </c>
      <c r="L1543">
        <v>1</v>
      </c>
      <c r="M1543" t="s">
        <v>7767</v>
      </c>
      <c r="N1543" t="s">
        <v>7713</v>
      </c>
      <c r="O1543" t="s">
        <v>7697</v>
      </c>
      <c r="P1543" t="s">
        <v>7698</v>
      </c>
      <c r="Q1543" t="s">
        <v>8549</v>
      </c>
      <c r="R1543">
        <v>110</v>
      </c>
      <c r="S1543" t="s">
        <v>9921</v>
      </c>
      <c r="T1543" t="s">
        <v>7726</v>
      </c>
      <c r="U1543">
        <v>1</v>
      </c>
      <c r="V1543">
        <v>1</v>
      </c>
      <c r="W1543" t="s">
        <v>7702</v>
      </c>
      <c r="X1543" t="s">
        <v>10412</v>
      </c>
      <c r="Y1543" t="s">
        <v>7703</v>
      </c>
      <c r="Z1543" t="s">
        <v>10413</v>
      </c>
      <c r="AA1543" t="s">
        <v>8552</v>
      </c>
      <c r="AB1543" t="s">
        <v>10414</v>
      </c>
    </row>
    <row r="1544" spans="1:28">
      <c r="A1544" s="241">
        <v>45968</v>
      </c>
      <c r="B1544" t="s">
        <v>10415</v>
      </c>
      <c r="C1544" t="s">
        <v>7730</v>
      </c>
      <c r="D1544" t="s">
        <v>7731</v>
      </c>
      <c r="E1544" t="s">
        <v>7732</v>
      </c>
      <c r="F1544">
        <v>1</v>
      </c>
      <c r="G1544">
        <v>8991.6</v>
      </c>
      <c r="H1544">
        <v>449.58</v>
      </c>
      <c r="I1544" s="165">
        <v>8542.02</v>
      </c>
      <c r="J1544" t="s">
        <v>7743</v>
      </c>
      <c r="K1544">
        <v>1</v>
      </c>
      <c r="L1544">
        <v>126</v>
      </c>
      <c r="M1544" t="s">
        <v>7744</v>
      </c>
      <c r="N1544" t="s">
        <v>7745</v>
      </c>
      <c r="O1544" t="s">
        <v>7697</v>
      </c>
      <c r="P1544" t="s">
        <v>7698</v>
      </c>
      <c r="Q1544" t="s">
        <v>8006</v>
      </c>
      <c r="R1544">
        <v>946</v>
      </c>
      <c r="S1544" t="s">
        <v>9921</v>
      </c>
      <c r="T1544" t="s">
        <v>7715</v>
      </c>
      <c r="U1544">
        <v>1</v>
      </c>
      <c r="V1544">
        <v>1</v>
      </c>
      <c r="W1544" t="s">
        <v>7702</v>
      </c>
      <c r="X1544" t="s">
        <v>1989</v>
      </c>
      <c r="Y1544" t="s">
        <v>7703</v>
      </c>
      <c r="Z1544" t="s">
        <v>10416</v>
      </c>
      <c r="AA1544" t="s">
        <v>8008</v>
      </c>
      <c r="AB1544" t="s">
        <v>1989</v>
      </c>
    </row>
    <row r="1545" spans="1:28">
      <c r="A1545" s="241">
        <v>45968</v>
      </c>
      <c r="B1545" t="s">
        <v>10417</v>
      </c>
      <c r="C1545" t="s">
        <v>7883</v>
      </c>
      <c r="D1545" t="s">
        <v>7884</v>
      </c>
      <c r="E1545" t="s">
        <v>7885</v>
      </c>
      <c r="F1545">
        <v>4</v>
      </c>
      <c r="G1545">
        <v>3025.21</v>
      </c>
      <c r="H1545">
        <v>0</v>
      </c>
      <c r="I1545" s="165">
        <v>12100.84</v>
      </c>
      <c r="J1545" t="s">
        <v>7842</v>
      </c>
      <c r="K1545">
        <v>1</v>
      </c>
      <c r="L1545">
        <v>126</v>
      </c>
      <c r="M1545" t="s">
        <v>7744</v>
      </c>
      <c r="N1545" t="s">
        <v>7745</v>
      </c>
      <c r="O1545" t="s">
        <v>7697</v>
      </c>
      <c r="P1545" t="s">
        <v>7698</v>
      </c>
      <c r="Q1545" t="s">
        <v>7843</v>
      </c>
      <c r="R1545">
        <v>908</v>
      </c>
      <c r="S1545" t="s">
        <v>9921</v>
      </c>
      <c r="T1545" t="s">
        <v>7715</v>
      </c>
      <c r="U1545">
        <v>1</v>
      </c>
      <c r="V1545">
        <v>4</v>
      </c>
      <c r="W1545" t="s">
        <v>7702</v>
      </c>
      <c r="X1545" t="s">
        <v>1993</v>
      </c>
      <c r="Y1545" t="s">
        <v>7703</v>
      </c>
      <c r="Z1545" t="s">
        <v>10418</v>
      </c>
      <c r="AA1545" t="s">
        <v>7845</v>
      </c>
      <c r="AB1545" t="s">
        <v>10419</v>
      </c>
    </row>
    <row r="1546" spans="1:28">
      <c r="A1546" s="241">
        <v>45968</v>
      </c>
      <c r="B1546" t="s">
        <v>10417</v>
      </c>
      <c r="C1546" t="s">
        <v>7886</v>
      </c>
      <c r="D1546" t="s">
        <v>7887</v>
      </c>
      <c r="E1546" t="s">
        <v>7888</v>
      </c>
      <c r="F1546">
        <v>4</v>
      </c>
      <c r="G1546">
        <v>3025.21</v>
      </c>
      <c r="H1546">
        <v>0</v>
      </c>
      <c r="I1546" s="165">
        <v>12100.84</v>
      </c>
      <c r="J1546" t="s">
        <v>7842</v>
      </c>
      <c r="K1546">
        <v>1</v>
      </c>
      <c r="L1546">
        <v>126</v>
      </c>
      <c r="M1546" t="s">
        <v>7744</v>
      </c>
      <c r="N1546" t="s">
        <v>7745</v>
      </c>
      <c r="O1546" t="s">
        <v>7697</v>
      </c>
      <c r="P1546" t="s">
        <v>7698</v>
      </c>
      <c r="Q1546" t="s">
        <v>7843</v>
      </c>
      <c r="R1546">
        <v>908</v>
      </c>
      <c r="S1546" t="s">
        <v>9921</v>
      </c>
      <c r="T1546" t="s">
        <v>7715</v>
      </c>
      <c r="U1546">
        <v>1</v>
      </c>
      <c r="V1546">
        <v>4</v>
      </c>
      <c r="W1546" t="s">
        <v>7702</v>
      </c>
      <c r="X1546" t="s">
        <v>1993</v>
      </c>
      <c r="Y1546" t="s">
        <v>7703</v>
      </c>
      <c r="Z1546" t="s">
        <v>10418</v>
      </c>
      <c r="AA1546" t="s">
        <v>7845</v>
      </c>
      <c r="AB1546" t="s">
        <v>10419</v>
      </c>
    </row>
    <row r="1547" spans="1:28">
      <c r="A1547" s="241">
        <v>45968</v>
      </c>
      <c r="B1547" t="s">
        <v>10417</v>
      </c>
      <c r="C1547" t="s">
        <v>7787</v>
      </c>
      <c r="D1547" t="s">
        <v>7788</v>
      </c>
      <c r="E1547" t="s">
        <v>7789</v>
      </c>
      <c r="F1547">
        <v>4</v>
      </c>
      <c r="G1547">
        <v>3025.21</v>
      </c>
      <c r="H1547">
        <v>0</v>
      </c>
      <c r="I1547" s="165">
        <v>12100.84</v>
      </c>
      <c r="J1547" t="s">
        <v>7842</v>
      </c>
      <c r="K1547">
        <v>1</v>
      </c>
      <c r="L1547">
        <v>126</v>
      </c>
      <c r="M1547" t="s">
        <v>7744</v>
      </c>
      <c r="N1547" t="s">
        <v>7745</v>
      </c>
      <c r="O1547" t="s">
        <v>7697</v>
      </c>
      <c r="P1547" t="s">
        <v>7698</v>
      </c>
      <c r="Q1547" t="s">
        <v>7843</v>
      </c>
      <c r="R1547">
        <v>908</v>
      </c>
      <c r="S1547" t="s">
        <v>9921</v>
      </c>
      <c r="T1547" t="s">
        <v>7715</v>
      </c>
      <c r="U1547">
        <v>1</v>
      </c>
      <c r="V1547">
        <v>4</v>
      </c>
      <c r="W1547" t="s">
        <v>7702</v>
      </c>
      <c r="X1547" t="s">
        <v>1993</v>
      </c>
      <c r="Y1547" t="s">
        <v>7703</v>
      </c>
      <c r="Z1547" t="s">
        <v>10418</v>
      </c>
      <c r="AA1547" t="s">
        <v>7845</v>
      </c>
      <c r="AB1547" t="s">
        <v>10419</v>
      </c>
    </row>
    <row r="1548" spans="1:28">
      <c r="A1548" s="241">
        <v>45968</v>
      </c>
      <c r="B1548" t="s">
        <v>10417</v>
      </c>
      <c r="C1548" t="s">
        <v>7784</v>
      </c>
      <c r="D1548" t="s">
        <v>7785</v>
      </c>
      <c r="E1548" t="s">
        <v>7786</v>
      </c>
      <c r="F1548">
        <v>4</v>
      </c>
      <c r="G1548">
        <v>3025.21</v>
      </c>
      <c r="H1548">
        <v>0</v>
      </c>
      <c r="I1548" s="165">
        <v>12100.84</v>
      </c>
      <c r="J1548" t="s">
        <v>7842</v>
      </c>
      <c r="K1548">
        <v>1</v>
      </c>
      <c r="L1548">
        <v>126</v>
      </c>
      <c r="M1548" t="s">
        <v>7744</v>
      </c>
      <c r="N1548" t="s">
        <v>7745</v>
      </c>
      <c r="O1548" t="s">
        <v>7697</v>
      </c>
      <c r="P1548" t="s">
        <v>7698</v>
      </c>
      <c r="Q1548" t="s">
        <v>7843</v>
      </c>
      <c r="R1548">
        <v>908</v>
      </c>
      <c r="S1548" t="s">
        <v>9921</v>
      </c>
      <c r="T1548" t="s">
        <v>7715</v>
      </c>
      <c r="U1548">
        <v>1</v>
      </c>
      <c r="V1548">
        <v>4</v>
      </c>
      <c r="W1548" t="s">
        <v>7702</v>
      </c>
      <c r="X1548" t="s">
        <v>1993</v>
      </c>
      <c r="Y1548" t="s">
        <v>7703</v>
      </c>
      <c r="Z1548" t="s">
        <v>10418</v>
      </c>
      <c r="AA1548" t="s">
        <v>7845</v>
      </c>
      <c r="AB1548" t="s">
        <v>10419</v>
      </c>
    </row>
    <row r="1549" spans="1:28">
      <c r="A1549" s="241">
        <v>45968</v>
      </c>
      <c r="B1549" t="s">
        <v>10417</v>
      </c>
      <c r="C1549" t="s">
        <v>7781</v>
      </c>
      <c r="D1549" t="s">
        <v>7782</v>
      </c>
      <c r="E1549" t="s">
        <v>7783</v>
      </c>
      <c r="F1549">
        <v>4</v>
      </c>
      <c r="G1549">
        <v>3025.21</v>
      </c>
      <c r="H1549">
        <v>0</v>
      </c>
      <c r="I1549" s="165">
        <v>12100.84</v>
      </c>
      <c r="J1549" t="s">
        <v>7842</v>
      </c>
      <c r="K1549">
        <v>1</v>
      </c>
      <c r="L1549">
        <v>126</v>
      </c>
      <c r="M1549" t="s">
        <v>7744</v>
      </c>
      <c r="N1549" t="s">
        <v>7745</v>
      </c>
      <c r="O1549" t="s">
        <v>7697</v>
      </c>
      <c r="P1549" t="s">
        <v>7698</v>
      </c>
      <c r="Q1549" t="s">
        <v>7843</v>
      </c>
      <c r="R1549">
        <v>908</v>
      </c>
      <c r="S1549" t="s">
        <v>9921</v>
      </c>
      <c r="T1549" t="s">
        <v>7715</v>
      </c>
      <c r="U1549">
        <v>1</v>
      </c>
      <c r="V1549">
        <v>4</v>
      </c>
      <c r="W1549" t="s">
        <v>7702</v>
      </c>
      <c r="X1549" t="s">
        <v>1993</v>
      </c>
      <c r="Y1549" t="s">
        <v>7703</v>
      </c>
      <c r="Z1549" t="s">
        <v>10418</v>
      </c>
      <c r="AA1549" t="s">
        <v>7845</v>
      </c>
      <c r="AB1549" t="s">
        <v>10419</v>
      </c>
    </row>
    <row r="1550" spans="1:28">
      <c r="A1550" s="241">
        <v>45968</v>
      </c>
      <c r="B1550" t="s">
        <v>10417</v>
      </c>
      <c r="C1550" t="s">
        <v>8079</v>
      </c>
      <c r="D1550" t="s">
        <v>8080</v>
      </c>
      <c r="E1550" t="s">
        <v>8081</v>
      </c>
      <c r="F1550">
        <v>4</v>
      </c>
      <c r="G1550">
        <v>3180</v>
      </c>
      <c r="H1550">
        <v>0</v>
      </c>
      <c r="I1550" s="165">
        <v>12720</v>
      </c>
      <c r="J1550" t="s">
        <v>7842</v>
      </c>
      <c r="K1550">
        <v>1</v>
      </c>
      <c r="L1550">
        <v>126</v>
      </c>
      <c r="M1550" t="s">
        <v>7744</v>
      </c>
      <c r="N1550" t="s">
        <v>7745</v>
      </c>
      <c r="O1550" t="s">
        <v>7697</v>
      </c>
      <c r="P1550" t="s">
        <v>7698</v>
      </c>
      <c r="Q1550" t="s">
        <v>7843</v>
      </c>
      <c r="R1550">
        <v>908</v>
      </c>
      <c r="S1550" t="s">
        <v>9921</v>
      </c>
      <c r="T1550" t="s">
        <v>7715</v>
      </c>
      <c r="U1550">
        <v>1</v>
      </c>
      <c r="V1550">
        <v>4</v>
      </c>
      <c r="W1550" t="s">
        <v>7702</v>
      </c>
      <c r="X1550" t="s">
        <v>1993</v>
      </c>
      <c r="Y1550" t="s">
        <v>7703</v>
      </c>
      <c r="Z1550" t="s">
        <v>10418</v>
      </c>
      <c r="AA1550" t="s">
        <v>7845</v>
      </c>
      <c r="AB1550" t="s">
        <v>10419</v>
      </c>
    </row>
    <row r="1551" spans="1:28">
      <c r="A1551" s="241">
        <v>45968</v>
      </c>
      <c r="B1551" t="s">
        <v>10417</v>
      </c>
      <c r="C1551" t="s">
        <v>8493</v>
      </c>
      <c r="D1551" t="s">
        <v>8494</v>
      </c>
      <c r="E1551" t="s">
        <v>8495</v>
      </c>
      <c r="F1551">
        <v>4</v>
      </c>
      <c r="G1551">
        <v>3180</v>
      </c>
      <c r="H1551">
        <v>0</v>
      </c>
      <c r="I1551" s="165">
        <v>12720</v>
      </c>
      <c r="J1551" t="s">
        <v>7842</v>
      </c>
      <c r="K1551">
        <v>1</v>
      </c>
      <c r="L1551">
        <v>126</v>
      </c>
      <c r="M1551" t="s">
        <v>7744</v>
      </c>
      <c r="N1551" t="s">
        <v>7745</v>
      </c>
      <c r="O1551" t="s">
        <v>7697</v>
      </c>
      <c r="P1551" t="s">
        <v>7698</v>
      </c>
      <c r="Q1551" t="s">
        <v>7843</v>
      </c>
      <c r="R1551">
        <v>908</v>
      </c>
      <c r="S1551" t="s">
        <v>9921</v>
      </c>
      <c r="T1551" t="s">
        <v>7715</v>
      </c>
      <c r="U1551">
        <v>1</v>
      </c>
      <c r="V1551">
        <v>4</v>
      </c>
      <c r="W1551" t="s">
        <v>7702</v>
      </c>
      <c r="X1551" t="s">
        <v>1993</v>
      </c>
      <c r="Y1551" t="s">
        <v>7703</v>
      </c>
      <c r="Z1551" t="s">
        <v>10418</v>
      </c>
      <c r="AA1551" t="s">
        <v>7845</v>
      </c>
      <c r="AB1551" t="s">
        <v>10419</v>
      </c>
    </row>
    <row r="1552" spans="1:28">
      <c r="A1552" s="241">
        <v>45968</v>
      </c>
      <c r="B1552" t="s">
        <v>10417</v>
      </c>
      <c r="C1552" t="s">
        <v>8193</v>
      </c>
      <c r="D1552" t="s">
        <v>8194</v>
      </c>
      <c r="E1552" t="s">
        <v>8195</v>
      </c>
      <c r="F1552">
        <v>3</v>
      </c>
      <c r="G1552">
        <v>3000</v>
      </c>
      <c r="H1552">
        <v>0</v>
      </c>
      <c r="I1552" s="165">
        <v>9000</v>
      </c>
      <c r="J1552" t="s">
        <v>7842</v>
      </c>
      <c r="K1552">
        <v>1</v>
      </c>
      <c r="L1552">
        <v>126</v>
      </c>
      <c r="M1552" t="s">
        <v>7744</v>
      </c>
      <c r="N1552" t="s">
        <v>7745</v>
      </c>
      <c r="O1552" t="s">
        <v>7697</v>
      </c>
      <c r="P1552" t="s">
        <v>7698</v>
      </c>
      <c r="Q1552" t="s">
        <v>7843</v>
      </c>
      <c r="R1552">
        <v>908</v>
      </c>
      <c r="S1552" t="s">
        <v>9921</v>
      </c>
      <c r="T1552" t="s">
        <v>7726</v>
      </c>
      <c r="U1552">
        <v>1</v>
      </c>
      <c r="V1552">
        <v>3</v>
      </c>
      <c r="W1552" t="s">
        <v>7702</v>
      </c>
      <c r="X1552" t="s">
        <v>1993</v>
      </c>
      <c r="Y1552" t="s">
        <v>7703</v>
      </c>
      <c r="Z1552" t="s">
        <v>10418</v>
      </c>
      <c r="AA1552" t="s">
        <v>7845</v>
      </c>
      <c r="AB1552" t="s">
        <v>10419</v>
      </c>
    </row>
    <row r="1553" spans="1:28">
      <c r="A1553" s="241">
        <v>45968</v>
      </c>
      <c r="B1553" t="s">
        <v>10417</v>
      </c>
      <c r="C1553" t="s">
        <v>7917</v>
      </c>
      <c r="D1553" t="s">
        <v>7918</v>
      </c>
      <c r="E1553" t="s">
        <v>7919</v>
      </c>
      <c r="F1553">
        <v>3</v>
      </c>
      <c r="G1553">
        <v>3000</v>
      </c>
      <c r="H1553">
        <v>0</v>
      </c>
      <c r="I1553" s="165">
        <v>9000</v>
      </c>
      <c r="J1553" t="s">
        <v>7842</v>
      </c>
      <c r="K1553">
        <v>1</v>
      </c>
      <c r="L1553">
        <v>126</v>
      </c>
      <c r="M1553" t="s">
        <v>7744</v>
      </c>
      <c r="N1553" t="s">
        <v>7745</v>
      </c>
      <c r="O1553" t="s">
        <v>7697</v>
      </c>
      <c r="P1553" t="s">
        <v>7698</v>
      </c>
      <c r="Q1553" t="s">
        <v>7843</v>
      </c>
      <c r="R1553">
        <v>908</v>
      </c>
      <c r="S1553" t="s">
        <v>9921</v>
      </c>
      <c r="T1553" t="s">
        <v>7726</v>
      </c>
      <c r="U1553">
        <v>1</v>
      </c>
      <c r="V1553">
        <v>3</v>
      </c>
      <c r="W1553" t="s">
        <v>7702</v>
      </c>
      <c r="X1553" t="s">
        <v>1993</v>
      </c>
      <c r="Y1553" t="s">
        <v>7703</v>
      </c>
      <c r="Z1553" t="s">
        <v>10418</v>
      </c>
      <c r="AA1553" t="s">
        <v>7845</v>
      </c>
      <c r="AB1553" t="s">
        <v>10419</v>
      </c>
    </row>
    <row r="1554" spans="1:28">
      <c r="A1554" s="241">
        <v>45968</v>
      </c>
      <c r="B1554" t="s">
        <v>10417</v>
      </c>
      <c r="C1554" t="s">
        <v>7720</v>
      </c>
      <c r="D1554" t="s">
        <v>7721</v>
      </c>
      <c r="E1554" t="s">
        <v>7722</v>
      </c>
      <c r="F1554">
        <v>1</v>
      </c>
      <c r="G1554">
        <v>11900</v>
      </c>
      <c r="H1554">
        <v>357</v>
      </c>
      <c r="I1554" s="165">
        <v>11543</v>
      </c>
      <c r="J1554" t="s">
        <v>7842</v>
      </c>
      <c r="K1554">
        <v>1</v>
      </c>
      <c r="L1554">
        <v>126</v>
      </c>
      <c r="M1554" t="s">
        <v>7744</v>
      </c>
      <c r="N1554" t="s">
        <v>7745</v>
      </c>
      <c r="O1554" t="s">
        <v>7697</v>
      </c>
      <c r="P1554" t="s">
        <v>7698</v>
      </c>
      <c r="Q1554" t="s">
        <v>7843</v>
      </c>
      <c r="R1554">
        <v>908</v>
      </c>
      <c r="S1554" t="s">
        <v>9921</v>
      </c>
      <c r="T1554" t="s">
        <v>7726</v>
      </c>
      <c r="U1554">
        <v>1</v>
      </c>
      <c r="V1554">
        <v>1</v>
      </c>
      <c r="W1554" t="s">
        <v>7702</v>
      </c>
      <c r="X1554" t="s">
        <v>1993</v>
      </c>
      <c r="Y1554" t="s">
        <v>7703</v>
      </c>
      <c r="Z1554" t="s">
        <v>10418</v>
      </c>
      <c r="AA1554" t="s">
        <v>7845</v>
      </c>
      <c r="AB1554" t="s">
        <v>10419</v>
      </c>
    </row>
    <row r="1555" spans="1:28">
      <c r="A1555" s="241">
        <v>45968</v>
      </c>
      <c r="B1555" t="s">
        <v>10417</v>
      </c>
      <c r="C1555" t="s">
        <v>7979</v>
      </c>
      <c r="D1555" t="s">
        <v>7980</v>
      </c>
      <c r="E1555" t="s">
        <v>7981</v>
      </c>
      <c r="F1555">
        <v>4</v>
      </c>
      <c r="G1555">
        <v>2647.06</v>
      </c>
      <c r="H1555">
        <v>0</v>
      </c>
      <c r="I1555" s="165">
        <v>10588.24</v>
      </c>
      <c r="J1555" t="s">
        <v>7842</v>
      </c>
      <c r="K1555">
        <v>1</v>
      </c>
      <c r="L1555">
        <v>126</v>
      </c>
      <c r="M1555" t="s">
        <v>7744</v>
      </c>
      <c r="N1555" t="s">
        <v>7745</v>
      </c>
      <c r="O1555" t="s">
        <v>7697</v>
      </c>
      <c r="P1555" t="s">
        <v>7698</v>
      </c>
      <c r="Q1555" t="s">
        <v>7843</v>
      </c>
      <c r="R1555">
        <v>908</v>
      </c>
      <c r="S1555" t="s">
        <v>9921</v>
      </c>
      <c r="T1555" t="s">
        <v>7715</v>
      </c>
      <c r="U1555">
        <v>1</v>
      </c>
      <c r="V1555">
        <v>4</v>
      </c>
      <c r="W1555" t="s">
        <v>7702</v>
      </c>
      <c r="X1555" t="s">
        <v>1993</v>
      </c>
      <c r="Y1555" t="s">
        <v>7703</v>
      </c>
      <c r="Z1555" t="s">
        <v>10418</v>
      </c>
      <c r="AA1555" t="s">
        <v>7845</v>
      </c>
      <c r="AB1555" t="s">
        <v>10419</v>
      </c>
    </row>
    <row r="1556" spans="1:28">
      <c r="A1556" s="241">
        <v>45968</v>
      </c>
      <c r="B1556" t="s">
        <v>10417</v>
      </c>
      <c r="C1556" t="s">
        <v>8205</v>
      </c>
      <c r="D1556" t="s">
        <v>8206</v>
      </c>
      <c r="E1556" t="s">
        <v>8207</v>
      </c>
      <c r="F1556">
        <v>3</v>
      </c>
      <c r="G1556">
        <v>3000</v>
      </c>
      <c r="H1556">
        <v>0</v>
      </c>
      <c r="I1556" s="165">
        <v>9000</v>
      </c>
      <c r="J1556" t="s">
        <v>7842</v>
      </c>
      <c r="K1556">
        <v>1</v>
      </c>
      <c r="L1556">
        <v>126</v>
      </c>
      <c r="M1556" t="s">
        <v>7744</v>
      </c>
      <c r="N1556" t="s">
        <v>7745</v>
      </c>
      <c r="O1556" t="s">
        <v>7697</v>
      </c>
      <c r="P1556" t="s">
        <v>7698</v>
      </c>
      <c r="Q1556" t="s">
        <v>7843</v>
      </c>
      <c r="R1556">
        <v>908</v>
      </c>
      <c r="S1556" t="s">
        <v>9921</v>
      </c>
      <c r="T1556" t="s">
        <v>7726</v>
      </c>
      <c r="U1556">
        <v>1</v>
      </c>
      <c r="V1556">
        <v>3</v>
      </c>
      <c r="W1556" t="s">
        <v>7702</v>
      </c>
      <c r="X1556" t="s">
        <v>1993</v>
      </c>
      <c r="Y1556" t="s">
        <v>7703</v>
      </c>
      <c r="Z1556" t="s">
        <v>10418</v>
      </c>
      <c r="AA1556" t="s">
        <v>7845</v>
      </c>
      <c r="AB1556" t="s">
        <v>10419</v>
      </c>
    </row>
    <row r="1557" spans="1:28">
      <c r="A1557" s="241">
        <v>45968</v>
      </c>
      <c r="B1557" t="s">
        <v>10420</v>
      </c>
      <c r="C1557" t="s">
        <v>7781</v>
      </c>
      <c r="D1557" t="s">
        <v>7782</v>
      </c>
      <c r="E1557" t="s">
        <v>7783</v>
      </c>
      <c r="F1557">
        <v>6</v>
      </c>
      <c r="G1557">
        <v>3025.21</v>
      </c>
      <c r="H1557">
        <v>0</v>
      </c>
      <c r="I1557" s="165">
        <v>18151.259999999998</v>
      </c>
      <c r="J1557" t="s">
        <v>8213</v>
      </c>
      <c r="K1557">
        <v>1</v>
      </c>
      <c r="L1557">
        <v>155</v>
      </c>
      <c r="M1557" t="s">
        <v>7946</v>
      </c>
      <c r="N1557" t="s">
        <v>7696</v>
      </c>
      <c r="O1557" t="s">
        <v>7697</v>
      </c>
      <c r="P1557" t="s">
        <v>7698</v>
      </c>
      <c r="Q1557" t="s">
        <v>9084</v>
      </c>
      <c r="R1557">
        <v>715</v>
      </c>
      <c r="S1557" t="s">
        <v>9921</v>
      </c>
      <c r="T1557" t="s">
        <v>7715</v>
      </c>
      <c r="U1557">
        <v>1</v>
      </c>
      <c r="V1557">
        <v>6</v>
      </c>
      <c r="W1557" t="s">
        <v>7702</v>
      </c>
      <c r="X1557" t="s">
        <v>1801</v>
      </c>
      <c r="Y1557" t="s">
        <v>7703</v>
      </c>
      <c r="Z1557" t="s">
        <v>10421</v>
      </c>
      <c r="AA1557" t="s">
        <v>8406</v>
      </c>
      <c r="AB1557" t="s">
        <v>10422</v>
      </c>
    </row>
    <row r="1558" spans="1:28">
      <c r="A1558" s="241">
        <v>45968</v>
      </c>
      <c r="B1558" t="s">
        <v>10420</v>
      </c>
      <c r="C1558" t="s">
        <v>8590</v>
      </c>
      <c r="D1558" t="s">
        <v>8591</v>
      </c>
      <c r="E1558" t="s">
        <v>8592</v>
      </c>
      <c r="F1558">
        <v>1</v>
      </c>
      <c r="G1558">
        <v>35072.400000000001</v>
      </c>
      <c r="H1558">
        <v>0</v>
      </c>
      <c r="I1558" s="165">
        <v>35072.400000000001</v>
      </c>
      <c r="J1558" t="s">
        <v>8213</v>
      </c>
      <c r="K1558">
        <v>1</v>
      </c>
      <c r="L1558">
        <v>155</v>
      </c>
      <c r="M1558" t="s">
        <v>7946</v>
      </c>
      <c r="N1558" t="s">
        <v>7696</v>
      </c>
      <c r="O1558" t="s">
        <v>7697</v>
      </c>
      <c r="P1558" t="s">
        <v>7698</v>
      </c>
      <c r="Q1558" t="s">
        <v>9084</v>
      </c>
      <c r="R1558">
        <v>715</v>
      </c>
      <c r="S1558" t="s">
        <v>9921</v>
      </c>
      <c r="T1558" t="s">
        <v>7726</v>
      </c>
      <c r="U1558">
        <v>1</v>
      </c>
      <c r="V1558">
        <v>1</v>
      </c>
      <c r="W1558" t="s">
        <v>7702</v>
      </c>
      <c r="X1558" t="s">
        <v>1801</v>
      </c>
      <c r="Y1558" t="s">
        <v>7703</v>
      </c>
      <c r="Z1558" t="s">
        <v>10421</v>
      </c>
      <c r="AA1558" t="s">
        <v>8406</v>
      </c>
      <c r="AB1558" t="s">
        <v>10422</v>
      </c>
    </row>
    <row r="1559" spans="1:28">
      <c r="A1559" s="241">
        <v>45968</v>
      </c>
      <c r="B1559" t="s">
        <v>10423</v>
      </c>
      <c r="C1559" t="s">
        <v>7720</v>
      </c>
      <c r="D1559" t="s">
        <v>7721</v>
      </c>
      <c r="E1559" t="s">
        <v>7722</v>
      </c>
      <c r="F1559">
        <v>1</v>
      </c>
      <c r="G1559">
        <v>11900</v>
      </c>
      <c r="H1559">
        <v>357</v>
      </c>
      <c r="I1559" s="165">
        <v>11543</v>
      </c>
      <c r="J1559" t="s">
        <v>7842</v>
      </c>
      <c r="K1559">
        <v>1</v>
      </c>
      <c r="L1559">
        <v>126</v>
      </c>
      <c r="M1559" t="s">
        <v>7744</v>
      </c>
      <c r="N1559" t="s">
        <v>7745</v>
      </c>
      <c r="O1559" t="s">
        <v>7697</v>
      </c>
      <c r="P1559" t="s">
        <v>7698</v>
      </c>
      <c r="Q1559" t="s">
        <v>7843</v>
      </c>
      <c r="R1559">
        <v>908</v>
      </c>
      <c r="S1559" t="s">
        <v>9921</v>
      </c>
      <c r="T1559" t="s">
        <v>7726</v>
      </c>
      <c r="U1559">
        <v>1</v>
      </c>
      <c r="V1559">
        <v>1</v>
      </c>
      <c r="W1559" t="s">
        <v>7702</v>
      </c>
      <c r="X1559" t="s">
        <v>1644</v>
      </c>
      <c r="Y1559" t="s">
        <v>7703</v>
      </c>
      <c r="Z1559" t="s">
        <v>10424</v>
      </c>
      <c r="AA1559" t="s">
        <v>7845</v>
      </c>
      <c r="AB1559" t="s">
        <v>10229</v>
      </c>
    </row>
    <row r="1560" spans="1:28">
      <c r="A1560" s="241">
        <v>45968</v>
      </c>
      <c r="B1560" t="s">
        <v>10425</v>
      </c>
      <c r="C1560" t="s">
        <v>7886</v>
      </c>
      <c r="D1560" t="s">
        <v>7887</v>
      </c>
      <c r="E1560" t="s">
        <v>7888</v>
      </c>
      <c r="F1560">
        <v>2</v>
      </c>
      <c r="G1560">
        <v>3025.21</v>
      </c>
      <c r="H1560">
        <v>0</v>
      </c>
      <c r="I1560" s="165">
        <v>6050.42</v>
      </c>
      <c r="J1560" t="s">
        <v>8213</v>
      </c>
      <c r="K1560">
        <v>1</v>
      </c>
      <c r="L1560">
        <v>155</v>
      </c>
      <c r="M1560" t="s">
        <v>7946</v>
      </c>
      <c r="N1560" t="s">
        <v>7696</v>
      </c>
      <c r="O1560" t="s">
        <v>7697</v>
      </c>
      <c r="P1560" t="s">
        <v>7698</v>
      </c>
      <c r="Q1560" t="s">
        <v>8214</v>
      </c>
      <c r="R1560">
        <v>713</v>
      </c>
      <c r="S1560" t="s">
        <v>9921</v>
      </c>
      <c r="T1560" t="s">
        <v>7715</v>
      </c>
      <c r="U1560">
        <v>1</v>
      </c>
      <c r="V1560">
        <v>2</v>
      </c>
      <c r="W1560" t="s">
        <v>7702</v>
      </c>
      <c r="X1560" t="s">
        <v>1937</v>
      </c>
      <c r="Y1560" t="s">
        <v>7703</v>
      </c>
      <c r="Z1560" t="s">
        <v>10426</v>
      </c>
      <c r="AA1560" t="s">
        <v>8216</v>
      </c>
      <c r="AB1560" t="s">
        <v>10427</v>
      </c>
    </row>
    <row r="1561" spans="1:28">
      <c r="A1561" s="241">
        <v>45968</v>
      </c>
      <c r="B1561" t="s">
        <v>10428</v>
      </c>
      <c r="C1561" t="s">
        <v>7750</v>
      </c>
      <c r="D1561" t="s">
        <v>7751</v>
      </c>
      <c r="E1561" t="s">
        <v>7752</v>
      </c>
      <c r="F1561">
        <v>1</v>
      </c>
      <c r="G1561">
        <v>12000</v>
      </c>
      <c r="H1561">
        <v>0</v>
      </c>
      <c r="I1561" s="165">
        <v>12000</v>
      </c>
      <c r="J1561" t="s">
        <v>7842</v>
      </c>
      <c r="K1561">
        <v>1</v>
      </c>
      <c r="L1561">
        <v>126</v>
      </c>
      <c r="M1561" t="s">
        <v>7744</v>
      </c>
      <c r="N1561" t="s">
        <v>7745</v>
      </c>
      <c r="O1561" t="s">
        <v>7697</v>
      </c>
      <c r="P1561" t="s">
        <v>7698</v>
      </c>
      <c r="Q1561" t="s">
        <v>8290</v>
      </c>
      <c r="R1561">
        <v>907</v>
      </c>
      <c r="S1561" t="s">
        <v>9921</v>
      </c>
      <c r="T1561" t="s">
        <v>7715</v>
      </c>
      <c r="U1561">
        <v>1</v>
      </c>
      <c r="V1561">
        <v>1</v>
      </c>
      <c r="W1561" t="s">
        <v>7702</v>
      </c>
      <c r="X1561" t="s">
        <v>1692</v>
      </c>
      <c r="Y1561" t="s">
        <v>7703</v>
      </c>
      <c r="Z1561" t="s">
        <v>10429</v>
      </c>
      <c r="AA1561" t="s">
        <v>8292</v>
      </c>
      <c r="AB1561" t="s">
        <v>10430</v>
      </c>
    </row>
    <row r="1562" spans="1:28">
      <c r="A1562" s="241">
        <v>45968</v>
      </c>
      <c r="B1562" t="s">
        <v>10431</v>
      </c>
      <c r="C1562" t="s">
        <v>7778</v>
      </c>
      <c r="D1562" t="s">
        <v>7779</v>
      </c>
      <c r="E1562" t="s">
        <v>7780</v>
      </c>
      <c r="F1562">
        <v>5</v>
      </c>
      <c r="G1562">
        <v>2668.75</v>
      </c>
      <c r="H1562">
        <v>0</v>
      </c>
      <c r="I1562" s="165">
        <v>13343.75</v>
      </c>
      <c r="J1562" t="s">
        <v>7743</v>
      </c>
      <c r="K1562">
        <v>1</v>
      </c>
      <c r="L1562">
        <v>2</v>
      </c>
      <c r="M1562" t="s">
        <v>8054</v>
      </c>
      <c r="N1562" t="s">
        <v>7745</v>
      </c>
      <c r="O1562" t="s">
        <v>7697</v>
      </c>
      <c r="P1562" t="s">
        <v>7698</v>
      </c>
      <c r="Q1562" t="s">
        <v>8055</v>
      </c>
      <c r="R1562">
        <v>945</v>
      </c>
      <c r="S1562" t="s">
        <v>9921</v>
      </c>
      <c r="T1562" t="s">
        <v>7701</v>
      </c>
      <c r="U1562">
        <v>1</v>
      </c>
      <c r="V1562">
        <v>5</v>
      </c>
      <c r="W1562" t="s">
        <v>7702</v>
      </c>
      <c r="X1562" t="s">
        <v>10432</v>
      </c>
      <c r="Y1562" t="s">
        <v>7703</v>
      </c>
      <c r="Z1562" t="s">
        <v>10433</v>
      </c>
      <c r="AA1562" t="s">
        <v>8058</v>
      </c>
      <c r="AB1562" t="s">
        <v>10434</v>
      </c>
    </row>
    <row r="1563" spans="1:28">
      <c r="A1563" s="241">
        <v>45968</v>
      </c>
      <c r="B1563" t="s">
        <v>10435</v>
      </c>
      <c r="C1563" t="s">
        <v>8336</v>
      </c>
      <c r="D1563" t="s">
        <v>8337</v>
      </c>
      <c r="E1563" t="s">
        <v>8338</v>
      </c>
      <c r="F1563">
        <v>1</v>
      </c>
      <c r="G1563">
        <v>15550</v>
      </c>
      <c r="H1563">
        <v>0</v>
      </c>
      <c r="I1563" s="165">
        <v>15550</v>
      </c>
      <c r="J1563" t="s">
        <v>7842</v>
      </c>
      <c r="K1563">
        <v>1</v>
      </c>
      <c r="L1563">
        <v>126</v>
      </c>
      <c r="M1563" t="s">
        <v>7744</v>
      </c>
      <c r="N1563" t="s">
        <v>7745</v>
      </c>
      <c r="O1563" t="s">
        <v>7697</v>
      </c>
      <c r="P1563" t="s">
        <v>7698</v>
      </c>
      <c r="Q1563" t="s">
        <v>8544</v>
      </c>
      <c r="R1563">
        <v>911</v>
      </c>
      <c r="S1563" t="s">
        <v>9921</v>
      </c>
      <c r="T1563" t="s">
        <v>7726</v>
      </c>
      <c r="U1563">
        <v>1</v>
      </c>
      <c r="V1563">
        <v>1</v>
      </c>
      <c r="W1563" t="s">
        <v>7702</v>
      </c>
      <c r="X1563" t="s">
        <v>1826</v>
      </c>
      <c r="Y1563" t="s">
        <v>7703</v>
      </c>
      <c r="Z1563" t="s">
        <v>10436</v>
      </c>
      <c r="AA1563" t="s">
        <v>8546</v>
      </c>
      <c r="AB1563" t="s">
        <v>1826</v>
      </c>
    </row>
    <row r="1564" spans="1:28">
      <c r="A1564" s="241">
        <v>45968</v>
      </c>
      <c r="B1564" t="s">
        <v>10437</v>
      </c>
      <c r="C1564" t="s">
        <v>7720</v>
      </c>
      <c r="D1564" t="s">
        <v>7721</v>
      </c>
      <c r="E1564" t="s">
        <v>7722</v>
      </c>
      <c r="F1564">
        <v>1</v>
      </c>
      <c r="G1564">
        <v>11900</v>
      </c>
      <c r="H1564">
        <v>357</v>
      </c>
      <c r="I1564" s="165">
        <v>11543</v>
      </c>
      <c r="J1564" t="s">
        <v>7711</v>
      </c>
      <c r="K1564">
        <v>1</v>
      </c>
      <c r="L1564">
        <v>156</v>
      </c>
      <c r="M1564" t="s">
        <v>7712</v>
      </c>
      <c r="N1564" t="s">
        <v>7713</v>
      </c>
      <c r="O1564" t="s">
        <v>7697</v>
      </c>
      <c r="P1564" t="s">
        <v>7698</v>
      </c>
      <c r="Q1564" t="s">
        <v>7714</v>
      </c>
      <c r="R1564">
        <v>510</v>
      </c>
      <c r="S1564" t="s">
        <v>9921</v>
      </c>
      <c r="T1564" t="s">
        <v>7726</v>
      </c>
      <c r="U1564">
        <v>1</v>
      </c>
      <c r="V1564">
        <v>1</v>
      </c>
      <c r="W1564" t="s">
        <v>7702</v>
      </c>
      <c r="X1564" t="s">
        <v>1345</v>
      </c>
      <c r="Y1564" t="s">
        <v>7703</v>
      </c>
      <c r="Z1564" t="s">
        <v>10438</v>
      </c>
      <c r="AA1564" t="s">
        <v>7717</v>
      </c>
      <c r="AB1564" t="s">
        <v>10439</v>
      </c>
    </row>
    <row r="1565" spans="1:28">
      <c r="A1565" s="241">
        <v>45968</v>
      </c>
      <c r="B1565" t="s">
        <v>10440</v>
      </c>
      <c r="C1565" t="s">
        <v>8205</v>
      </c>
      <c r="D1565" t="s">
        <v>8206</v>
      </c>
      <c r="E1565" t="s">
        <v>8207</v>
      </c>
      <c r="F1565">
        <v>3</v>
      </c>
      <c r="G1565">
        <v>3000</v>
      </c>
      <c r="H1565">
        <v>0</v>
      </c>
      <c r="I1565" s="165">
        <v>9000</v>
      </c>
      <c r="J1565" t="s">
        <v>7851</v>
      </c>
      <c r="K1565">
        <v>1</v>
      </c>
      <c r="L1565">
        <v>126</v>
      </c>
      <c r="M1565" t="s">
        <v>7744</v>
      </c>
      <c r="N1565" t="s">
        <v>7745</v>
      </c>
      <c r="O1565" t="s">
        <v>7697</v>
      </c>
      <c r="P1565" t="s">
        <v>7698</v>
      </c>
      <c r="Q1565" t="s">
        <v>8082</v>
      </c>
      <c r="R1565">
        <v>934</v>
      </c>
      <c r="S1565" t="s">
        <v>9921</v>
      </c>
      <c r="T1565" t="s">
        <v>7726</v>
      </c>
      <c r="U1565">
        <v>1</v>
      </c>
      <c r="V1565">
        <v>3</v>
      </c>
      <c r="W1565" t="s">
        <v>7702</v>
      </c>
      <c r="X1565" t="s">
        <v>1961</v>
      </c>
      <c r="Y1565" t="s">
        <v>7703</v>
      </c>
      <c r="Z1565" t="s">
        <v>10441</v>
      </c>
      <c r="AA1565" t="s">
        <v>8084</v>
      </c>
      <c r="AB1565" t="s">
        <v>10442</v>
      </c>
    </row>
    <row r="1566" spans="1:28">
      <c r="A1566" s="241">
        <v>45968</v>
      </c>
      <c r="B1566" t="s">
        <v>10443</v>
      </c>
      <c r="C1566" t="s">
        <v>7822</v>
      </c>
      <c r="D1566" t="s">
        <v>7823</v>
      </c>
      <c r="E1566" t="s">
        <v>7824</v>
      </c>
      <c r="F1566">
        <v>4</v>
      </c>
      <c r="G1566">
        <v>3025.21</v>
      </c>
      <c r="H1566">
        <v>0</v>
      </c>
      <c r="I1566" s="165">
        <v>12100.84</v>
      </c>
      <c r="J1566" t="s">
        <v>8521</v>
      </c>
      <c r="K1566">
        <v>1</v>
      </c>
      <c r="L1566">
        <v>157</v>
      </c>
      <c r="M1566" t="s">
        <v>8532</v>
      </c>
      <c r="N1566" t="s">
        <v>8027</v>
      </c>
      <c r="O1566" t="s">
        <v>7697</v>
      </c>
      <c r="P1566" t="s">
        <v>7698</v>
      </c>
      <c r="Q1566" t="s">
        <v>9852</v>
      </c>
      <c r="R1566">
        <v>612</v>
      </c>
      <c r="S1566" t="s">
        <v>9921</v>
      </c>
      <c r="T1566" t="s">
        <v>7715</v>
      </c>
      <c r="U1566">
        <v>1</v>
      </c>
      <c r="V1566">
        <v>4</v>
      </c>
      <c r="W1566" t="s">
        <v>7702</v>
      </c>
      <c r="X1566" t="s">
        <v>1919</v>
      </c>
      <c r="Y1566" t="s">
        <v>7703</v>
      </c>
      <c r="Z1566" t="s">
        <v>10444</v>
      </c>
      <c r="AA1566" t="s">
        <v>8535</v>
      </c>
      <c r="AB1566" t="s">
        <v>10445</v>
      </c>
    </row>
    <row r="1567" spans="1:28">
      <c r="A1567" s="241">
        <v>45968</v>
      </c>
      <c r="B1567" t="s">
        <v>10443</v>
      </c>
      <c r="C1567" t="s">
        <v>7886</v>
      </c>
      <c r="D1567" t="s">
        <v>7887</v>
      </c>
      <c r="E1567" t="s">
        <v>7888</v>
      </c>
      <c r="F1567">
        <v>2</v>
      </c>
      <c r="G1567">
        <v>3025.21</v>
      </c>
      <c r="H1567">
        <v>0</v>
      </c>
      <c r="I1567" s="165">
        <v>6050.42</v>
      </c>
      <c r="J1567" t="s">
        <v>8521</v>
      </c>
      <c r="K1567">
        <v>1</v>
      </c>
      <c r="L1567">
        <v>157</v>
      </c>
      <c r="M1567" t="s">
        <v>8532</v>
      </c>
      <c r="N1567" t="s">
        <v>8027</v>
      </c>
      <c r="O1567" t="s">
        <v>7697</v>
      </c>
      <c r="P1567" t="s">
        <v>7698</v>
      </c>
      <c r="Q1567" t="s">
        <v>9852</v>
      </c>
      <c r="R1567">
        <v>612</v>
      </c>
      <c r="S1567" t="s">
        <v>9921</v>
      </c>
      <c r="T1567" t="s">
        <v>7715</v>
      </c>
      <c r="U1567">
        <v>1</v>
      </c>
      <c r="V1567">
        <v>2</v>
      </c>
      <c r="W1567" t="s">
        <v>7702</v>
      </c>
      <c r="X1567" t="s">
        <v>1919</v>
      </c>
      <c r="Y1567" t="s">
        <v>7703</v>
      </c>
      <c r="Z1567" t="s">
        <v>10444</v>
      </c>
      <c r="AA1567" t="s">
        <v>8535</v>
      </c>
      <c r="AB1567" t="s">
        <v>10445</v>
      </c>
    </row>
    <row r="1568" spans="1:28">
      <c r="A1568" s="241">
        <v>45968</v>
      </c>
      <c r="B1568" t="s">
        <v>10446</v>
      </c>
      <c r="C1568" t="s">
        <v>8493</v>
      </c>
      <c r="D1568" t="s">
        <v>8494</v>
      </c>
      <c r="E1568" t="s">
        <v>8495</v>
      </c>
      <c r="F1568">
        <v>3</v>
      </c>
      <c r="G1568">
        <v>3180</v>
      </c>
      <c r="H1568">
        <v>0</v>
      </c>
      <c r="I1568" s="165">
        <v>9540</v>
      </c>
      <c r="J1568" t="s">
        <v>7851</v>
      </c>
      <c r="K1568">
        <v>1</v>
      </c>
      <c r="L1568">
        <v>126</v>
      </c>
      <c r="M1568" t="s">
        <v>7744</v>
      </c>
      <c r="N1568" t="s">
        <v>7745</v>
      </c>
      <c r="O1568" t="s">
        <v>7697</v>
      </c>
      <c r="P1568" t="s">
        <v>7698</v>
      </c>
      <c r="Q1568" t="s">
        <v>8694</v>
      </c>
      <c r="R1568">
        <v>933</v>
      </c>
      <c r="S1568" t="s">
        <v>9921</v>
      </c>
      <c r="T1568" t="s">
        <v>7715</v>
      </c>
      <c r="U1568">
        <v>1</v>
      </c>
      <c r="V1568">
        <v>3</v>
      </c>
      <c r="W1568" t="s">
        <v>7702</v>
      </c>
      <c r="X1568" t="s">
        <v>1746</v>
      </c>
      <c r="Y1568" t="s">
        <v>7703</v>
      </c>
      <c r="Z1568" t="s">
        <v>10447</v>
      </c>
      <c r="AA1568" t="s">
        <v>8696</v>
      </c>
      <c r="AB1568" t="s">
        <v>1746</v>
      </c>
    </row>
    <row r="1569" spans="1:28">
      <c r="A1569" s="241">
        <v>45968</v>
      </c>
      <c r="B1569" t="s">
        <v>10448</v>
      </c>
      <c r="C1569" t="s">
        <v>7880</v>
      </c>
      <c r="D1569" t="s">
        <v>7881</v>
      </c>
      <c r="E1569" t="s">
        <v>7882</v>
      </c>
      <c r="F1569">
        <v>1</v>
      </c>
      <c r="G1569">
        <v>1543</v>
      </c>
      <c r="H1569">
        <v>0</v>
      </c>
      <c r="I1569" s="165">
        <v>1543</v>
      </c>
      <c r="J1569" t="s">
        <v>8852</v>
      </c>
      <c r="K1569">
        <v>1</v>
      </c>
      <c r="L1569">
        <v>6</v>
      </c>
      <c r="M1569" t="s">
        <v>8296</v>
      </c>
      <c r="N1569" t="s">
        <v>7939</v>
      </c>
      <c r="O1569" t="s">
        <v>7697</v>
      </c>
      <c r="P1569" t="s">
        <v>7698</v>
      </c>
      <c r="Q1569" t="s">
        <v>9032</v>
      </c>
      <c r="R1569">
        <v>405</v>
      </c>
      <c r="S1569" t="s">
        <v>9921</v>
      </c>
      <c r="T1569" t="s">
        <v>7701</v>
      </c>
      <c r="U1569">
        <v>1</v>
      </c>
      <c r="V1569">
        <v>1</v>
      </c>
      <c r="W1569" t="s">
        <v>7702</v>
      </c>
      <c r="X1569" t="s">
        <v>10449</v>
      </c>
      <c r="Y1569" t="s">
        <v>7703</v>
      </c>
      <c r="Z1569" t="s">
        <v>10450</v>
      </c>
      <c r="AA1569" t="s">
        <v>9034</v>
      </c>
      <c r="AB1569" t="s">
        <v>8171</v>
      </c>
    </row>
    <row r="1570" spans="1:28">
      <c r="A1570" s="241">
        <v>45968</v>
      </c>
      <c r="B1570" t="s">
        <v>10448</v>
      </c>
      <c r="C1570" t="s">
        <v>7691</v>
      </c>
      <c r="D1570" t="s">
        <v>7692</v>
      </c>
      <c r="E1570" t="s">
        <v>7693</v>
      </c>
      <c r="F1570">
        <v>1</v>
      </c>
      <c r="G1570">
        <v>4327.7299999999996</v>
      </c>
      <c r="H1570">
        <v>0</v>
      </c>
      <c r="I1570" s="165">
        <v>4327.7299999999996</v>
      </c>
      <c r="J1570" t="s">
        <v>8852</v>
      </c>
      <c r="K1570">
        <v>1</v>
      </c>
      <c r="L1570">
        <v>6</v>
      </c>
      <c r="M1570" t="s">
        <v>8296</v>
      </c>
      <c r="N1570" t="s">
        <v>7939</v>
      </c>
      <c r="O1570" t="s">
        <v>7697</v>
      </c>
      <c r="P1570" t="s">
        <v>7698</v>
      </c>
      <c r="Q1570" t="s">
        <v>9032</v>
      </c>
      <c r="R1570">
        <v>405</v>
      </c>
      <c r="S1570" t="s">
        <v>9921</v>
      </c>
      <c r="T1570" t="s">
        <v>7701</v>
      </c>
      <c r="U1570">
        <v>1</v>
      </c>
      <c r="V1570">
        <v>1</v>
      </c>
      <c r="W1570" t="s">
        <v>7702</v>
      </c>
      <c r="X1570" t="s">
        <v>10449</v>
      </c>
      <c r="Y1570" t="s">
        <v>7703</v>
      </c>
      <c r="Z1570" t="s">
        <v>10450</v>
      </c>
      <c r="AA1570" t="s">
        <v>9034</v>
      </c>
      <c r="AB1570" t="s">
        <v>8171</v>
      </c>
    </row>
    <row r="1571" spans="1:28">
      <c r="A1571" s="241">
        <v>45968</v>
      </c>
      <c r="B1571" t="s">
        <v>10451</v>
      </c>
      <c r="C1571" t="s">
        <v>8454</v>
      </c>
      <c r="D1571" t="s">
        <v>8455</v>
      </c>
      <c r="E1571" t="s">
        <v>8456</v>
      </c>
      <c r="F1571">
        <v>5</v>
      </c>
      <c r="G1571">
        <v>2016.81</v>
      </c>
      <c r="H1571">
        <v>1008.405</v>
      </c>
      <c r="I1571" s="165">
        <v>9075.6450000000004</v>
      </c>
      <c r="J1571" t="s">
        <v>7937</v>
      </c>
      <c r="K1571">
        <v>1</v>
      </c>
      <c r="L1571">
        <v>211</v>
      </c>
      <c r="M1571" t="s">
        <v>7938</v>
      </c>
      <c r="N1571" t="s">
        <v>7939</v>
      </c>
      <c r="O1571" t="s">
        <v>7697</v>
      </c>
      <c r="P1571" t="s">
        <v>7698</v>
      </c>
      <c r="Q1571" t="s">
        <v>8219</v>
      </c>
      <c r="R1571">
        <v>411</v>
      </c>
      <c r="S1571" t="s">
        <v>9921</v>
      </c>
      <c r="T1571" t="s">
        <v>7701</v>
      </c>
      <c r="U1571">
        <v>1</v>
      </c>
      <c r="V1571">
        <v>5</v>
      </c>
      <c r="W1571" t="s">
        <v>7702</v>
      </c>
      <c r="X1571" t="s">
        <v>1401</v>
      </c>
      <c r="Y1571" t="s">
        <v>7703</v>
      </c>
      <c r="Z1571" t="s">
        <v>10452</v>
      </c>
      <c r="AA1571" t="s">
        <v>8221</v>
      </c>
      <c r="AB1571" t="s">
        <v>10453</v>
      </c>
    </row>
    <row r="1572" spans="1:28">
      <c r="A1572" s="241">
        <v>45968</v>
      </c>
      <c r="B1572" t="s">
        <v>10451</v>
      </c>
      <c r="C1572" t="s">
        <v>8046</v>
      </c>
      <c r="D1572" t="s">
        <v>8047</v>
      </c>
      <c r="E1572" t="s">
        <v>8048</v>
      </c>
      <c r="F1572">
        <v>1</v>
      </c>
      <c r="G1572">
        <v>6350</v>
      </c>
      <c r="H1572">
        <v>635</v>
      </c>
      <c r="I1572" s="165">
        <v>5715</v>
      </c>
      <c r="J1572" t="s">
        <v>7937</v>
      </c>
      <c r="K1572">
        <v>1</v>
      </c>
      <c r="L1572">
        <v>211</v>
      </c>
      <c r="M1572" t="s">
        <v>7938</v>
      </c>
      <c r="N1572" t="s">
        <v>7939</v>
      </c>
      <c r="O1572" t="s">
        <v>7697</v>
      </c>
      <c r="P1572" t="s">
        <v>7698</v>
      </c>
      <c r="Q1572" t="s">
        <v>8219</v>
      </c>
      <c r="R1572">
        <v>411</v>
      </c>
      <c r="S1572" t="s">
        <v>9921</v>
      </c>
      <c r="T1572" t="s">
        <v>8049</v>
      </c>
      <c r="U1572">
        <v>1</v>
      </c>
      <c r="V1572">
        <v>1</v>
      </c>
      <c r="W1572" t="s">
        <v>7702</v>
      </c>
      <c r="X1572" t="s">
        <v>1401</v>
      </c>
      <c r="Y1572" t="s">
        <v>7703</v>
      </c>
      <c r="Z1572" t="s">
        <v>10452</v>
      </c>
      <c r="AA1572" t="s">
        <v>8221</v>
      </c>
      <c r="AB1572" t="s">
        <v>10453</v>
      </c>
    </row>
    <row r="1573" spans="1:28">
      <c r="A1573" s="241">
        <v>45968</v>
      </c>
      <c r="B1573" t="s">
        <v>10451</v>
      </c>
      <c r="C1573" t="s">
        <v>8411</v>
      </c>
      <c r="D1573" t="s">
        <v>8412</v>
      </c>
      <c r="E1573" t="s">
        <v>8413</v>
      </c>
      <c r="F1573">
        <v>3</v>
      </c>
      <c r="G1573">
        <v>2227</v>
      </c>
      <c r="H1573">
        <v>0</v>
      </c>
      <c r="I1573" s="165">
        <v>6681</v>
      </c>
      <c r="J1573" t="s">
        <v>7937</v>
      </c>
      <c r="K1573">
        <v>1</v>
      </c>
      <c r="L1573">
        <v>211</v>
      </c>
      <c r="M1573" t="s">
        <v>7938</v>
      </c>
      <c r="N1573" t="s">
        <v>7939</v>
      </c>
      <c r="O1573" t="s">
        <v>7697</v>
      </c>
      <c r="P1573" t="s">
        <v>7698</v>
      </c>
      <c r="Q1573" t="s">
        <v>8219</v>
      </c>
      <c r="R1573">
        <v>411</v>
      </c>
      <c r="S1573" t="s">
        <v>9921</v>
      </c>
      <c r="T1573" t="s">
        <v>7769</v>
      </c>
      <c r="U1573">
        <v>1</v>
      </c>
      <c r="V1573">
        <v>3</v>
      </c>
      <c r="W1573" t="s">
        <v>7702</v>
      </c>
      <c r="X1573" t="s">
        <v>1401</v>
      </c>
      <c r="Y1573" t="s">
        <v>7703</v>
      </c>
      <c r="Z1573" t="s">
        <v>10452</v>
      </c>
      <c r="AA1573" t="s">
        <v>8221</v>
      </c>
      <c r="AB1573" t="s">
        <v>10453</v>
      </c>
    </row>
    <row r="1574" spans="1:28">
      <c r="A1574" s="241">
        <v>45968</v>
      </c>
      <c r="B1574" t="s">
        <v>10454</v>
      </c>
      <c r="C1574" t="s">
        <v>7880</v>
      </c>
      <c r="D1574" t="s">
        <v>7881</v>
      </c>
      <c r="E1574" t="s">
        <v>7882</v>
      </c>
      <c r="F1574">
        <v>12</v>
      </c>
      <c r="G1574">
        <v>1543</v>
      </c>
      <c r="H1574">
        <v>0</v>
      </c>
      <c r="I1574" s="165">
        <v>18516</v>
      </c>
      <c r="J1574" t="s">
        <v>7743</v>
      </c>
      <c r="K1574">
        <v>1</v>
      </c>
      <c r="L1574">
        <v>126</v>
      </c>
      <c r="M1574" t="s">
        <v>7744</v>
      </c>
      <c r="N1574" t="s">
        <v>7745</v>
      </c>
      <c r="O1574" t="s">
        <v>7697</v>
      </c>
      <c r="P1574" t="s">
        <v>7698</v>
      </c>
      <c r="Q1574" t="s">
        <v>8006</v>
      </c>
      <c r="R1574">
        <v>946</v>
      </c>
      <c r="S1574" t="s">
        <v>9921</v>
      </c>
      <c r="T1574" t="s">
        <v>7701</v>
      </c>
      <c r="U1574">
        <v>1</v>
      </c>
      <c r="V1574">
        <v>12</v>
      </c>
      <c r="W1574" t="s">
        <v>7702</v>
      </c>
      <c r="X1574" t="s">
        <v>1817</v>
      </c>
      <c r="Y1574" t="s">
        <v>7703</v>
      </c>
      <c r="Z1574" t="s">
        <v>10455</v>
      </c>
      <c r="AA1574" t="s">
        <v>8008</v>
      </c>
      <c r="AB1574" t="s">
        <v>8171</v>
      </c>
    </row>
    <row r="1575" spans="1:28">
      <c r="A1575" s="241">
        <v>45968</v>
      </c>
      <c r="B1575" t="s">
        <v>10454</v>
      </c>
      <c r="C1575" t="s">
        <v>8051</v>
      </c>
      <c r="D1575" t="s">
        <v>8052</v>
      </c>
      <c r="E1575" t="s">
        <v>8053</v>
      </c>
      <c r="F1575">
        <v>6</v>
      </c>
      <c r="G1575">
        <v>5940</v>
      </c>
      <c r="H1575">
        <v>0</v>
      </c>
      <c r="I1575" s="165">
        <v>35640</v>
      </c>
      <c r="J1575" t="s">
        <v>7743</v>
      </c>
      <c r="K1575">
        <v>1</v>
      </c>
      <c r="L1575">
        <v>126</v>
      </c>
      <c r="M1575" t="s">
        <v>7744</v>
      </c>
      <c r="N1575" t="s">
        <v>7745</v>
      </c>
      <c r="O1575" t="s">
        <v>7697</v>
      </c>
      <c r="P1575" t="s">
        <v>7698</v>
      </c>
      <c r="Q1575" t="s">
        <v>8006</v>
      </c>
      <c r="R1575">
        <v>946</v>
      </c>
      <c r="S1575" t="s">
        <v>9921</v>
      </c>
      <c r="T1575" t="s">
        <v>7701</v>
      </c>
      <c r="U1575">
        <v>1</v>
      </c>
      <c r="V1575">
        <v>6</v>
      </c>
      <c r="W1575" t="s">
        <v>7702</v>
      </c>
      <c r="X1575" t="s">
        <v>1817</v>
      </c>
      <c r="Y1575" t="s">
        <v>7703</v>
      </c>
      <c r="Z1575" t="s">
        <v>10455</v>
      </c>
      <c r="AA1575" t="s">
        <v>8008</v>
      </c>
      <c r="AB1575" t="s">
        <v>8171</v>
      </c>
    </row>
    <row r="1576" spans="1:28">
      <c r="A1576" s="241">
        <v>45968</v>
      </c>
      <c r="B1576" t="s">
        <v>10454</v>
      </c>
      <c r="C1576" t="s">
        <v>8666</v>
      </c>
      <c r="D1576" t="s">
        <v>8667</v>
      </c>
      <c r="E1576" t="s">
        <v>8668</v>
      </c>
      <c r="F1576">
        <v>6</v>
      </c>
      <c r="G1576">
        <v>2992.5</v>
      </c>
      <c r="H1576">
        <v>0</v>
      </c>
      <c r="I1576" s="165">
        <v>17955</v>
      </c>
      <c r="J1576" t="s">
        <v>7743</v>
      </c>
      <c r="K1576">
        <v>1</v>
      </c>
      <c r="L1576">
        <v>126</v>
      </c>
      <c r="M1576" t="s">
        <v>7744</v>
      </c>
      <c r="N1576" t="s">
        <v>7745</v>
      </c>
      <c r="O1576" t="s">
        <v>7697</v>
      </c>
      <c r="P1576" t="s">
        <v>7698</v>
      </c>
      <c r="Q1576" t="s">
        <v>8006</v>
      </c>
      <c r="R1576">
        <v>946</v>
      </c>
      <c r="S1576" t="s">
        <v>9921</v>
      </c>
      <c r="T1576" t="s">
        <v>7701</v>
      </c>
      <c r="U1576">
        <v>1</v>
      </c>
      <c r="V1576">
        <v>6</v>
      </c>
      <c r="W1576" t="s">
        <v>7702</v>
      </c>
      <c r="X1576" t="s">
        <v>1817</v>
      </c>
      <c r="Y1576" t="s">
        <v>7703</v>
      </c>
      <c r="Z1576" t="s">
        <v>10455</v>
      </c>
      <c r="AA1576" t="s">
        <v>8008</v>
      </c>
      <c r="AB1576" t="s">
        <v>8171</v>
      </c>
    </row>
    <row r="1577" spans="1:28">
      <c r="A1577" s="241">
        <v>45968</v>
      </c>
      <c r="B1577" t="s">
        <v>10456</v>
      </c>
      <c r="C1577" t="s">
        <v>8051</v>
      </c>
      <c r="D1577" t="s">
        <v>8052</v>
      </c>
      <c r="E1577" t="s">
        <v>8053</v>
      </c>
      <c r="F1577">
        <v>2</v>
      </c>
      <c r="G1577">
        <v>5940</v>
      </c>
      <c r="H1577">
        <v>0</v>
      </c>
      <c r="I1577" s="165">
        <v>11880</v>
      </c>
      <c r="J1577" t="s">
        <v>8182</v>
      </c>
      <c r="K1577">
        <v>1</v>
      </c>
      <c r="L1577">
        <v>126</v>
      </c>
      <c r="M1577" t="s">
        <v>7744</v>
      </c>
      <c r="N1577" t="s">
        <v>7745</v>
      </c>
      <c r="O1577" t="s">
        <v>7697</v>
      </c>
      <c r="P1577" t="s">
        <v>7698</v>
      </c>
      <c r="Q1577" t="s">
        <v>8011</v>
      </c>
      <c r="R1577">
        <v>918</v>
      </c>
      <c r="S1577" t="s">
        <v>9921</v>
      </c>
      <c r="T1577" t="s">
        <v>7701</v>
      </c>
      <c r="U1577">
        <v>1</v>
      </c>
      <c r="V1577">
        <v>2</v>
      </c>
      <c r="W1577" t="s">
        <v>7702</v>
      </c>
      <c r="X1577" t="s">
        <v>1714</v>
      </c>
      <c r="Y1577" t="s">
        <v>7703</v>
      </c>
      <c r="Z1577" t="s">
        <v>10457</v>
      </c>
      <c r="AA1577" t="s">
        <v>8013</v>
      </c>
      <c r="AB1577" t="s">
        <v>10458</v>
      </c>
    </row>
    <row r="1578" spans="1:28">
      <c r="A1578" s="241">
        <v>45968</v>
      </c>
      <c r="B1578" t="s">
        <v>10456</v>
      </c>
      <c r="C1578" t="s">
        <v>7979</v>
      </c>
      <c r="D1578" t="s">
        <v>7980</v>
      </c>
      <c r="E1578" t="s">
        <v>7981</v>
      </c>
      <c r="F1578">
        <v>1</v>
      </c>
      <c r="G1578">
        <v>2647.06</v>
      </c>
      <c r="H1578">
        <v>0</v>
      </c>
      <c r="I1578" s="165">
        <v>2647.06</v>
      </c>
      <c r="J1578" t="s">
        <v>8182</v>
      </c>
      <c r="K1578">
        <v>1</v>
      </c>
      <c r="L1578">
        <v>126</v>
      </c>
      <c r="M1578" t="s">
        <v>7744</v>
      </c>
      <c r="N1578" t="s">
        <v>7745</v>
      </c>
      <c r="O1578" t="s">
        <v>7697</v>
      </c>
      <c r="P1578" t="s">
        <v>7698</v>
      </c>
      <c r="Q1578" t="s">
        <v>8011</v>
      </c>
      <c r="R1578">
        <v>918</v>
      </c>
      <c r="S1578" t="s">
        <v>9921</v>
      </c>
      <c r="T1578" t="s">
        <v>7715</v>
      </c>
      <c r="U1578">
        <v>1</v>
      </c>
      <c r="V1578">
        <v>1</v>
      </c>
      <c r="W1578" t="s">
        <v>7702</v>
      </c>
      <c r="X1578" t="s">
        <v>1714</v>
      </c>
      <c r="Y1578" t="s">
        <v>7703</v>
      </c>
      <c r="Z1578" t="s">
        <v>10457</v>
      </c>
      <c r="AA1578" t="s">
        <v>8013</v>
      </c>
      <c r="AB1578" t="s">
        <v>10458</v>
      </c>
    </row>
    <row r="1579" spans="1:28">
      <c r="A1579" s="241">
        <v>45968</v>
      </c>
      <c r="B1579" t="s">
        <v>10456</v>
      </c>
      <c r="C1579" t="s">
        <v>7740</v>
      </c>
      <c r="D1579" t="s">
        <v>7741</v>
      </c>
      <c r="E1579" t="s">
        <v>7742</v>
      </c>
      <c r="F1579">
        <v>1</v>
      </c>
      <c r="G1579">
        <v>3562.19</v>
      </c>
      <c r="H1579">
        <v>0</v>
      </c>
      <c r="I1579" s="165">
        <v>3562.19</v>
      </c>
      <c r="J1579" t="s">
        <v>8182</v>
      </c>
      <c r="K1579">
        <v>1</v>
      </c>
      <c r="L1579">
        <v>126</v>
      </c>
      <c r="M1579" t="s">
        <v>7744</v>
      </c>
      <c r="N1579" t="s">
        <v>7745</v>
      </c>
      <c r="O1579" t="s">
        <v>7697</v>
      </c>
      <c r="P1579" t="s">
        <v>7698</v>
      </c>
      <c r="Q1579" t="s">
        <v>8011</v>
      </c>
      <c r="R1579">
        <v>918</v>
      </c>
      <c r="S1579" t="s">
        <v>9921</v>
      </c>
      <c r="T1579" t="s">
        <v>7715</v>
      </c>
      <c r="U1579">
        <v>1</v>
      </c>
      <c r="V1579">
        <v>1</v>
      </c>
      <c r="W1579" t="s">
        <v>7702</v>
      </c>
      <c r="X1579" t="s">
        <v>1714</v>
      </c>
      <c r="Y1579" t="s">
        <v>7703</v>
      </c>
      <c r="Z1579" t="s">
        <v>10457</v>
      </c>
      <c r="AA1579" t="s">
        <v>8013</v>
      </c>
      <c r="AB1579" t="s">
        <v>10458</v>
      </c>
    </row>
    <row r="1580" spans="1:28">
      <c r="A1580" s="241">
        <v>45968</v>
      </c>
      <c r="B1580" t="s">
        <v>10456</v>
      </c>
      <c r="C1580" t="s">
        <v>8954</v>
      </c>
      <c r="D1580" t="s">
        <v>8955</v>
      </c>
      <c r="E1580" t="s">
        <v>8956</v>
      </c>
      <c r="F1580">
        <v>1</v>
      </c>
      <c r="G1580">
        <v>2615</v>
      </c>
      <c r="H1580">
        <v>0</v>
      </c>
      <c r="I1580" s="165">
        <v>2615</v>
      </c>
      <c r="J1580" t="s">
        <v>8182</v>
      </c>
      <c r="K1580">
        <v>1</v>
      </c>
      <c r="L1580">
        <v>126</v>
      </c>
      <c r="M1580" t="s">
        <v>7744</v>
      </c>
      <c r="N1580" t="s">
        <v>7745</v>
      </c>
      <c r="O1580" t="s">
        <v>7697</v>
      </c>
      <c r="P1580" t="s">
        <v>7698</v>
      </c>
      <c r="Q1580" t="s">
        <v>8011</v>
      </c>
      <c r="R1580">
        <v>918</v>
      </c>
      <c r="S1580" t="s">
        <v>9921</v>
      </c>
      <c r="T1580" t="s">
        <v>7715</v>
      </c>
      <c r="U1580">
        <v>1</v>
      </c>
      <c r="V1580">
        <v>1</v>
      </c>
      <c r="W1580" t="s">
        <v>7702</v>
      </c>
      <c r="X1580" t="s">
        <v>1714</v>
      </c>
      <c r="Y1580" t="s">
        <v>7703</v>
      </c>
      <c r="Z1580" t="s">
        <v>10457</v>
      </c>
      <c r="AA1580" t="s">
        <v>8013</v>
      </c>
      <c r="AB1580" t="s">
        <v>10458</v>
      </c>
    </row>
    <row r="1581" spans="1:28">
      <c r="A1581" s="241">
        <v>45968</v>
      </c>
      <c r="B1581" t="s">
        <v>10456</v>
      </c>
      <c r="C1581" t="s">
        <v>8239</v>
      </c>
      <c r="D1581" t="s">
        <v>8240</v>
      </c>
      <c r="E1581" t="s">
        <v>8241</v>
      </c>
      <c r="F1581">
        <v>1</v>
      </c>
      <c r="G1581">
        <v>1180</v>
      </c>
      <c r="H1581">
        <v>0</v>
      </c>
      <c r="I1581" s="165">
        <v>1180</v>
      </c>
      <c r="J1581" t="s">
        <v>8182</v>
      </c>
      <c r="K1581">
        <v>1</v>
      </c>
      <c r="L1581">
        <v>126</v>
      </c>
      <c r="M1581" t="s">
        <v>7744</v>
      </c>
      <c r="N1581" t="s">
        <v>7745</v>
      </c>
      <c r="O1581" t="s">
        <v>7697</v>
      </c>
      <c r="P1581" t="s">
        <v>7698</v>
      </c>
      <c r="Q1581" t="s">
        <v>8011</v>
      </c>
      <c r="R1581">
        <v>918</v>
      </c>
      <c r="S1581" t="s">
        <v>9921</v>
      </c>
      <c r="T1581" t="s">
        <v>7715</v>
      </c>
      <c r="U1581">
        <v>6</v>
      </c>
      <c r="V1581">
        <v>6</v>
      </c>
      <c r="W1581" t="s">
        <v>7702</v>
      </c>
      <c r="X1581" t="s">
        <v>1714</v>
      </c>
      <c r="Y1581" t="s">
        <v>7703</v>
      </c>
      <c r="Z1581" t="s">
        <v>10457</v>
      </c>
      <c r="AA1581" t="s">
        <v>8013</v>
      </c>
      <c r="AB1581" t="s">
        <v>10458</v>
      </c>
    </row>
    <row r="1582" spans="1:28">
      <c r="A1582" s="241">
        <v>45968</v>
      </c>
      <c r="B1582" t="s">
        <v>10456</v>
      </c>
      <c r="C1582" t="s">
        <v>7730</v>
      </c>
      <c r="D1582" t="s">
        <v>7731</v>
      </c>
      <c r="E1582" t="s">
        <v>7732</v>
      </c>
      <c r="F1582">
        <v>1</v>
      </c>
      <c r="G1582">
        <v>8991.6</v>
      </c>
      <c r="H1582">
        <v>449.58</v>
      </c>
      <c r="I1582" s="165">
        <v>8542.02</v>
      </c>
      <c r="J1582" t="s">
        <v>8182</v>
      </c>
      <c r="K1582">
        <v>1</v>
      </c>
      <c r="L1582">
        <v>126</v>
      </c>
      <c r="M1582" t="s">
        <v>7744</v>
      </c>
      <c r="N1582" t="s">
        <v>7745</v>
      </c>
      <c r="O1582" t="s">
        <v>7697</v>
      </c>
      <c r="P1582" t="s">
        <v>7698</v>
      </c>
      <c r="Q1582" t="s">
        <v>8011</v>
      </c>
      <c r="R1582">
        <v>918</v>
      </c>
      <c r="S1582" t="s">
        <v>9921</v>
      </c>
      <c r="T1582" t="s">
        <v>7715</v>
      </c>
      <c r="U1582">
        <v>1</v>
      </c>
      <c r="V1582">
        <v>1</v>
      </c>
      <c r="W1582" t="s">
        <v>7702</v>
      </c>
      <c r="X1582" t="s">
        <v>1714</v>
      </c>
      <c r="Y1582" t="s">
        <v>7703</v>
      </c>
      <c r="Z1582" t="s">
        <v>10457</v>
      </c>
      <c r="AA1582" t="s">
        <v>8013</v>
      </c>
      <c r="AB1582" t="s">
        <v>10458</v>
      </c>
    </row>
    <row r="1583" spans="1:28">
      <c r="A1583" s="241">
        <v>45968</v>
      </c>
      <c r="B1583" t="s">
        <v>10456</v>
      </c>
      <c r="C1583" t="s">
        <v>7999</v>
      </c>
      <c r="D1583" t="s">
        <v>8000</v>
      </c>
      <c r="E1583" t="s">
        <v>8001</v>
      </c>
      <c r="F1583">
        <v>6</v>
      </c>
      <c r="G1583">
        <v>1640</v>
      </c>
      <c r="H1583">
        <v>0</v>
      </c>
      <c r="I1583" s="165">
        <v>9840</v>
      </c>
      <c r="J1583" t="s">
        <v>8182</v>
      </c>
      <c r="K1583">
        <v>1</v>
      </c>
      <c r="L1583">
        <v>126</v>
      </c>
      <c r="M1583" t="s">
        <v>7744</v>
      </c>
      <c r="N1583" t="s">
        <v>7745</v>
      </c>
      <c r="O1583" t="s">
        <v>7697</v>
      </c>
      <c r="P1583" t="s">
        <v>7698</v>
      </c>
      <c r="Q1583" t="s">
        <v>8011</v>
      </c>
      <c r="R1583">
        <v>918</v>
      </c>
      <c r="S1583" t="s">
        <v>9921</v>
      </c>
      <c r="T1583" t="s">
        <v>7701</v>
      </c>
      <c r="U1583">
        <v>1</v>
      </c>
      <c r="V1583">
        <v>6</v>
      </c>
      <c r="W1583" t="s">
        <v>7702</v>
      </c>
      <c r="X1583" t="s">
        <v>1714</v>
      </c>
      <c r="Y1583" t="s">
        <v>7703</v>
      </c>
      <c r="Z1583" t="s">
        <v>10457</v>
      </c>
      <c r="AA1583" t="s">
        <v>8013</v>
      </c>
      <c r="AB1583" t="s">
        <v>10458</v>
      </c>
    </row>
    <row r="1584" spans="1:28">
      <c r="A1584" s="241">
        <v>45968</v>
      </c>
      <c r="B1584" t="s">
        <v>10456</v>
      </c>
      <c r="C1584" t="s">
        <v>7927</v>
      </c>
      <c r="D1584" t="s">
        <v>7928</v>
      </c>
      <c r="E1584" t="s">
        <v>7929</v>
      </c>
      <c r="F1584">
        <v>6</v>
      </c>
      <c r="G1584">
        <v>1344.54</v>
      </c>
      <c r="H1584">
        <v>0</v>
      </c>
      <c r="I1584" s="254">
        <v>8067.24</v>
      </c>
      <c r="J1584" t="s">
        <v>8182</v>
      </c>
      <c r="K1584">
        <v>1</v>
      </c>
      <c r="L1584">
        <v>126</v>
      </c>
      <c r="M1584" t="s">
        <v>7744</v>
      </c>
      <c r="N1584" t="s">
        <v>7745</v>
      </c>
      <c r="O1584" t="s">
        <v>7697</v>
      </c>
      <c r="P1584" t="s">
        <v>7698</v>
      </c>
      <c r="Q1584" t="s">
        <v>8011</v>
      </c>
      <c r="R1584">
        <v>918</v>
      </c>
      <c r="S1584" t="s">
        <v>9921</v>
      </c>
      <c r="T1584" t="s">
        <v>7701</v>
      </c>
      <c r="U1584">
        <v>1</v>
      </c>
      <c r="V1584">
        <v>6</v>
      </c>
      <c r="W1584" t="s">
        <v>7702</v>
      </c>
      <c r="X1584" t="s">
        <v>1714</v>
      </c>
      <c r="Y1584" t="s">
        <v>7703</v>
      </c>
      <c r="Z1584" t="s">
        <v>10457</v>
      </c>
      <c r="AA1584" t="s">
        <v>8013</v>
      </c>
      <c r="AB1584" t="s">
        <v>10458</v>
      </c>
    </row>
    <row r="1585" spans="1:28">
      <c r="A1585" s="241">
        <v>45968</v>
      </c>
      <c r="B1585" t="s">
        <v>10456</v>
      </c>
      <c r="C1585" t="s">
        <v>8566</v>
      </c>
      <c r="D1585" t="s">
        <v>8567</v>
      </c>
      <c r="E1585" t="s">
        <v>8568</v>
      </c>
      <c r="F1585">
        <v>1</v>
      </c>
      <c r="G1585">
        <v>2731</v>
      </c>
      <c r="H1585">
        <v>0</v>
      </c>
      <c r="I1585" s="254">
        <v>2731</v>
      </c>
      <c r="J1585" t="s">
        <v>8182</v>
      </c>
      <c r="K1585">
        <v>1</v>
      </c>
      <c r="L1585">
        <v>126</v>
      </c>
      <c r="M1585" t="s">
        <v>7744</v>
      </c>
      <c r="N1585" t="s">
        <v>7745</v>
      </c>
      <c r="O1585" t="s">
        <v>7697</v>
      </c>
      <c r="P1585" t="s">
        <v>7698</v>
      </c>
      <c r="Q1585" t="s">
        <v>8011</v>
      </c>
      <c r="R1585">
        <v>918</v>
      </c>
      <c r="S1585" t="s">
        <v>9921</v>
      </c>
      <c r="T1585" t="s">
        <v>7769</v>
      </c>
      <c r="U1585">
        <v>1</v>
      </c>
      <c r="V1585">
        <v>1</v>
      </c>
      <c r="W1585" t="s">
        <v>7702</v>
      </c>
      <c r="X1585" t="s">
        <v>1714</v>
      </c>
      <c r="Y1585" t="s">
        <v>7703</v>
      </c>
      <c r="Z1585" t="s">
        <v>10457</v>
      </c>
      <c r="AA1585" t="s">
        <v>8013</v>
      </c>
      <c r="AB1585" t="s">
        <v>10458</v>
      </c>
    </row>
    <row r="1586" spans="1:28">
      <c r="A1586" s="241">
        <v>45968</v>
      </c>
      <c r="B1586" t="s">
        <v>10456</v>
      </c>
      <c r="C1586" t="s">
        <v>10459</v>
      </c>
      <c r="D1586" t="s">
        <v>10460</v>
      </c>
      <c r="E1586" t="s">
        <v>10461</v>
      </c>
      <c r="F1586">
        <v>3</v>
      </c>
      <c r="G1586">
        <v>3320</v>
      </c>
      <c r="H1586">
        <v>0</v>
      </c>
      <c r="I1586" s="254">
        <v>9960</v>
      </c>
      <c r="J1586" t="s">
        <v>8182</v>
      </c>
      <c r="K1586">
        <v>1</v>
      </c>
      <c r="L1586">
        <v>126</v>
      </c>
      <c r="M1586" t="s">
        <v>7744</v>
      </c>
      <c r="N1586" t="s">
        <v>7745</v>
      </c>
      <c r="O1586" t="s">
        <v>7697</v>
      </c>
      <c r="P1586" t="s">
        <v>7698</v>
      </c>
      <c r="Q1586" t="s">
        <v>8011</v>
      </c>
      <c r="R1586">
        <v>918</v>
      </c>
      <c r="S1586" t="s">
        <v>9921</v>
      </c>
      <c r="T1586" t="s">
        <v>7769</v>
      </c>
      <c r="U1586">
        <v>1</v>
      </c>
      <c r="V1586">
        <v>3</v>
      </c>
      <c r="W1586" t="s">
        <v>7702</v>
      </c>
      <c r="X1586" t="s">
        <v>1714</v>
      </c>
      <c r="Y1586" t="s">
        <v>7703</v>
      </c>
      <c r="Z1586" t="s">
        <v>10457</v>
      </c>
      <c r="AA1586" t="s">
        <v>8013</v>
      </c>
      <c r="AB1586" t="s">
        <v>10458</v>
      </c>
    </row>
    <row r="1587" spans="1:28">
      <c r="A1587" s="241">
        <v>45968</v>
      </c>
      <c r="B1587" t="s">
        <v>10456</v>
      </c>
      <c r="C1587" t="s">
        <v>8395</v>
      </c>
      <c r="D1587" t="s">
        <v>8396</v>
      </c>
      <c r="E1587" t="s">
        <v>8397</v>
      </c>
      <c r="F1587">
        <v>3</v>
      </c>
      <c r="G1587">
        <v>1176</v>
      </c>
      <c r="H1587">
        <v>0</v>
      </c>
      <c r="I1587" s="254">
        <v>3528</v>
      </c>
      <c r="J1587" t="s">
        <v>8182</v>
      </c>
      <c r="K1587">
        <v>1</v>
      </c>
      <c r="L1587">
        <v>126</v>
      </c>
      <c r="M1587" t="s">
        <v>7744</v>
      </c>
      <c r="N1587" t="s">
        <v>7745</v>
      </c>
      <c r="O1587" t="s">
        <v>7697</v>
      </c>
      <c r="P1587" t="s">
        <v>7698</v>
      </c>
      <c r="Q1587" t="s">
        <v>8011</v>
      </c>
      <c r="R1587">
        <v>918</v>
      </c>
      <c r="S1587" t="s">
        <v>9921</v>
      </c>
      <c r="T1587" t="s">
        <v>7769</v>
      </c>
      <c r="U1587">
        <v>1</v>
      </c>
      <c r="V1587">
        <v>3</v>
      </c>
      <c r="W1587" t="s">
        <v>7702</v>
      </c>
      <c r="X1587" t="s">
        <v>1714</v>
      </c>
      <c r="Y1587" t="s">
        <v>7703</v>
      </c>
      <c r="Z1587" t="s">
        <v>10457</v>
      </c>
      <c r="AA1587" t="s">
        <v>8013</v>
      </c>
      <c r="AB1587" t="s">
        <v>10458</v>
      </c>
    </row>
    <row r="1588" spans="1:28">
      <c r="A1588" s="241">
        <v>45968</v>
      </c>
      <c r="B1588" t="s">
        <v>10456</v>
      </c>
      <c r="C1588" t="s">
        <v>8097</v>
      </c>
      <c r="D1588" t="s">
        <v>8098</v>
      </c>
      <c r="E1588" t="s">
        <v>8099</v>
      </c>
      <c r="F1588">
        <v>3</v>
      </c>
      <c r="G1588">
        <v>2227</v>
      </c>
      <c r="H1588">
        <v>0</v>
      </c>
      <c r="I1588" s="254">
        <v>6681</v>
      </c>
      <c r="J1588" t="s">
        <v>8182</v>
      </c>
      <c r="K1588">
        <v>1</v>
      </c>
      <c r="L1588">
        <v>126</v>
      </c>
      <c r="M1588" t="s">
        <v>7744</v>
      </c>
      <c r="N1588" t="s">
        <v>7745</v>
      </c>
      <c r="O1588" t="s">
        <v>7697</v>
      </c>
      <c r="P1588" t="s">
        <v>7698</v>
      </c>
      <c r="Q1588" t="s">
        <v>8011</v>
      </c>
      <c r="R1588">
        <v>918</v>
      </c>
      <c r="S1588" t="s">
        <v>9921</v>
      </c>
      <c r="T1588" t="s">
        <v>7769</v>
      </c>
      <c r="U1588">
        <v>1</v>
      </c>
      <c r="V1588">
        <v>3</v>
      </c>
      <c r="W1588" t="s">
        <v>7702</v>
      </c>
      <c r="X1588" t="s">
        <v>1714</v>
      </c>
      <c r="Y1588" t="s">
        <v>7703</v>
      </c>
      <c r="Z1588" t="s">
        <v>10457</v>
      </c>
      <c r="AA1588" t="s">
        <v>8013</v>
      </c>
      <c r="AB1588" t="s">
        <v>10458</v>
      </c>
    </row>
    <row r="1589" spans="1:28">
      <c r="A1589" s="241">
        <v>45968</v>
      </c>
      <c r="B1589" t="s">
        <v>10456</v>
      </c>
      <c r="C1589" t="s">
        <v>8558</v>
      </c>
      <c r="D1589" t="s">
        <v>8559</v>
      </c>
      <c r="E1589" t="s">
        <v>8560</v>
      </c>
      <c r="F1589">
        <v>2</v>
      </c>
      <c r="G1589">
        <v>883</v>
      </c>
      <c r="H1589">
        <v>0</v>
      </c>
      <c r="I1589" s="254">
        <v>1766</v>
      </c>
      <c r="J1589" t="s">
        <v>8182</v>
      </c>
      <c r="K1589">
        <v>1</v>
      </c>
      <c r="L1589">
        <v>126</v>
      </c>
      <c r="M1589" t="s">
        <v>7744</v>
      </c>
      <c r="N1589" t="s">
        <v>7745</v>
      </c>
      <c r="O1589" t="s">
        <v>7697</v>
      </c>
      <c r="P1589" t="s">
        <v>7698</v>
      </c>
      <c r="Q1589" t="s">
        <v>8011</v>
      </c>
      <c r="R1589">
        <v>918</v>
      </c>
      <c r="S1589" t="s">
        <v>9921</v>
      </c>
      <c r="T1589" t="s">
        <v>7769</v>
      </c>
      <c r="U1589">
        <v>1</v>
      </c>
      <c r="V1589">
        <v>2</v>
      </c>
      <c r="W1589" t="s">
        <v>7702</v>
      </c>
      <c r="X1589" t="s">
        <v>1714</v>
      </c>
      <c r="Y1589" t="s">
        <v>7703</v>
      </c>
      <c r="Z1589" t="s">
        <v>10457</v>
      </c>
      <c r="AA1589" t="s">
        <v>8013</v>
      </c>
      <c r="AB1589" t="s">
        <v>10458</v>
      </c>
    </row>
    <row r="1590" spans="1:28">
      <c r="A1590" s="241">
        <v>45968</v>
      </c>
      <c r="B1590" t="s">
        <v>10456</v>
      </c>
      <c r="C1590" t="s">
        <v>7899</v>
      </c>
      <c r="D1590" t="s">
        <v>7900</v>
      </c>
      <c r="E1590" t="s">
        <v>7901</v>
      </c>
      <c r="F1590">
        <v>3</v>
      </c>
      <c r="G1590">
        <v>3000</v>
      </c>
      <c r="H1590">
        <v>0</v>
      </c>
      <c r="I1590" s="254">
        <v>9000</v>
      </c>
      <c r="J1590" t="s">
        <v>8182</v>
      </c>
      <c r="K1590">
        <v>1</v>
      </c>
      <c r="L1590">
        <v>126</v>
      </c>
      <c r="M1590" t="s">
        <v>7744</v>
      </c>
      <c r="N1590" t="s">
        <v>7745</v>
      </c>
      <c r="O1590" t="s">
        <v>7697</v>
      </c>
      <c r="P1590" t="s">
        <v>7698</v>
      </c>
      <c r="Q1590" t="s">
        <v>8011</v>
      </c>
      <c r="R1590">
        <v>918</v>
      </c>
      <c r="S1590" t="s">
        <v>9921</v>
      </c>
      <c r="T1590" t="s">
        <v>7726</v>
      </c>
      <c r="U1590">
        <v>1</v>
      </c>
      <c r="V1590">
        <v>3</v>
      </c>
      <c r="W1590" t="s">
        <v>7702</v>
      </c>
      <c r="X1590" t="s">
        <v>1714</v>
      </c>
      <c r="Y1590" t="s">
        <v>7703</v>
      </c>
      <c r="Z1590" t="s">
        <v>10457</v>
      </c>
      <c r="AA1590" t="s">
        <v>8013</v>
      </c>
      <c r="AB1590" t="s">
        <v>10458</v>
      </c>
    </row>
    <row r="1591" spans="1:28">
      <c r="A1591" s="241">
        <v>45968</v>
      </c>
      <c r="B1591" t="s">
        <v>10456</v>
      </c>
      <c r="C1591" t="s">
        <v>7914</v>
      </c>
      <c r="D1591" t="s">
        <v>7915</v>
      </c>
      <c r="E1591" t="s">
        <v>7916</v>
      </c>
      <c r="F1591">
        <v>3</v>
      </c>
      <c r="G1591">
        <v>2900.04</v>
      </c>
      <c r="H1591">
        <v>0</v>
      </c>
      <c r="I1591" s="254">
        <v>8700.1200000000008</v>
      </c>
      <c r="J1591" t="s">
        <v>8182</v>
      </c>
      <c r="K1591">
        <v>1</v>
      </c>
      <c r="L1591">
        <v>126</v>
      </c>
      <c r="M1591" t="s">
        <v>7744</v>
      </c>
      <c r="N1591" t="s">
        <v>7745</v>
      </c>
      <c r="O1591" t="s">
        <v>7697</v>
      </c>
      <c r="P1591" t="s">
        <v>7698</v>
      </c>
      <c r="Q1591" t="s">
        <v>8011</v>
      </c>
      <c r="R1591">
        <v>918</v>
      </c>
      <c r="S1591" t="s">
        <v>9921</v>
      </c>
      <c r="T1591" t="s">
        <v>7726</v>
      </c>
      <c r="U1591">
        <v>1</v>
      </c>
      <c r="V1591">
        <v>3</v>
      </c>
      <c r="W1591" t="s">
        <v>7702</v>
      </c>
      <c r="X1591" t="s">
        <v>1714</v>
      </c>
      <c r="Y1591" t="s">
        <v>7703</v>
      </c>
      <c r="Z1591" t="s">
        <v>10457</v>
      </c>
      <c r="AA1591" t="s">
        <v>8013</v>
      </c>
      <c r="AB1591" t="s">
        <v>10458</v>
      </c>
    </row>
    <row r="1592" spans="1:28">
      <c r="A1592" s="241">
        <v>45968</v>
      </c>
      <c r="B1592" t="s">
        <v>10456</v>
      </c>
      <c r="C1592" t="s">
        <v>7917</v>
      </c>
      <c r="D1592" t="s">
        <v>7918</v>
      </c>
      <c r="E1592" t="s">
        <v>7919</v>
      </c>
      <c r="F1592">
        <v>3</v>
      </c>
      <c r="G1592">
        <v>3000</v>
      </c>
      <c r="H1592">
        <v>0</v>
      </c>
      <c r="I1592" s="254">
        <v>9000</v>
      </c>
      <c r="J1592" t="s">
        <v>8182</v>
      </c>
      <c r="K1592">
        <v>1</v>
      </c>
      <c r="L1592">
        <v>126</v>
      </c>
      <c r="M1592" t="s">
        <v>7744</v>
      </c>
      <c r="N1592" t="s">
        <v>7745</v>
      </c>
      <c r="O1592" t="s">
        <v>7697</v>
      </c>
      <c r="P1592" t="s">
        <v>7698</v>
      </c>
      <c r="Q1592" t="s">
        <v>8011</v>
      </c>
      <c r="R1592">
        <v>918</v>
      </c>
      <c r="S1592" t="s">
        <v>9921</v>
      </c>
      <c r="T1592" t="s">
        <v>7726</v>
      </c>
      <c r="U1592">
        <v>1</v>
      </c>
      <c r="V1592">
        <v>3</v>
      </c>
      <c r="W1592" t="s">
        <v>7702</v>
      </c>
      <c r="X1592" t="s">
        <v>1714</v>
      </c>
      <c r="Y1592" t="s">
        <v>7703</v>
      </c>
      <c r="Z1592" t="s">
        <v>10457</v>
      </c>
      <c r="AA1592" t="s">
        <v>8013</v>
      </c>
      <c r="AB1592" t="s">
        <v>10458</v>
      </c>
    </row>
    <row r="1593" spans="1:28">
      <c r="A1593" s="241">
        <v>45968</v>
      </c>
      <c r="B1593" t="s">
        <v>10456</v>
      </c>
      <c r="C1593" t="s">
        <v>7868</v>
      </c>
      <c r="D1593" t="s">
        <v>7869</v>
      </c>
      <c r="E1593" t="s">
        <v>7870</v>
      </c>
      <c r="F1593">
        <v>3</v>
      </c>
      <c r="G1593">
        <v>3000</v>
      </c>
      <c r="H1593">
        <v>0</v>
      </c>
      <c r="I1593" s="254">
        <v>9000</v>
      </c>
      <c r="J1593" t="s">
        <v>8182</v>
      </c>
      <c r="K1593">
        <v>1</v>
      </c>
      <c r="L1593">
        <v>126</v>
      </c>
      <c r="M1593" t="s">
        <v>7744</v>
      </c>
      <c r="N1593" t="s">
        <v>7745</v>
      </c>
      <c r="O1593" t="s">
        <v>7697</v>
      </c>
      <c r="P1593" t="s">
        <v>7698</v>
      </c>
      <c r="Q1593" t="s">
        <v>8011</v>
      </c>
      <c r="R1593">
        <v>918</v>
      </c>
      <c r="S1593" t="s">
        <v>9921</v>
      </c>
      <c r="T1593" t="s">
        <v>7726</v>
      </c>
      <c r="U1593">
        <v>1</v>
      </c>
      <c r="V1593">
        <v>3</v>
      </c>
      <c r="W1593" t="s">
        <v>7702</v>
      </c>
      <c r="X1593" t="s">
        <v>1714</v>
      </c>
      <c r="Y1593" t="s">
        <v>7703</v>
      </c>
      <c r="Z1593" t="s">
        <v>10457</v>
      </c>
      <c r="AA1593" t="s">
        <v>8013</v>
      </c>
      <c r="AB1593" t="s">
        <v>10458</v>
      </c>
    </row>
    <row r="1594" spans="1:28">
      <c r="A1594" s="241">
        <v>45968</v>
      </c>
      <c r="B1594" t="s">
        <v>10462</v>
      </c>
      <c r="C1594" t="s">
        <v>7720</v>
      </c>
      <c r="D1594" t="s">
        <v>7721</v>
      </c>
      <c r="E1594" t="s">
        <v>7722</v>
      </c>
      <c r="F1594">
        <v>1</v>
      </c>
      <c r="G1594">
        <v>11900</v>
      </c>
      <c r="H1594">
        <v>357</v>
      </c>
      <c r="I1594" s="254">
        <v>11543</v>
      </c>
      <c r="J1594" t="s">
        <v>7766</v>
      </c>
      <c r="K1594">
        <v>1</v>
      </c>
      <c r="L1594">
        <v>125</v>
      </c>
      <c r="M1594" t="s">
        <v>7724</v>
      </c>
      <c r="N1594" t="s">
        <v>7713</v>
      </c>
      <c r="O1594" t="s">
        <v>7697</v>
      </c>
      <c r="P1594" t="s">
        <v>7698</v>
      </c>
      <c r="Q1594" t="s">
        <v>8479</v>
      </c>
      <c r="R1594">
        <v>104</v>
      </c>
      <c r="S1594" t="s">
        <v>9921</v>
      </c>
      <c r="T1594" t="s">
        <v>7726</v>
      </c>
      <c r="U1594">
        <v>1</v>
      </c>
      <c r="V1594">
        <v>1</v>
      </c>
      <c r="W1594" t="s">
        <v>7702</v>
      </c>
      <c r="X1594" t="s">
        <v>1718</v>
      </c>
      <c r="Y1594" t="s">
        <v>7703</v>
      </c>
      <c r="Z1594" t="s">
        <v>10463</v>
      </c>
      <c r="AA1594" t="s">
        <v>8481</v>
      </c>
      <c r="AB1594" t="s">
        <v>10464</v>
      </c>
    </row>
    <row r="1595" spans="1:28">
      <c r="A1595" s="241">
        <v>45968</v>
      </c>
      <c r="B1595" t="s">
        <v>10462</v>
      </c>
      <c r="C1595" t="s">
        <v>7860</v>
      </c>
      <c r="D1595" t="s">
        <v>7861</v>
      </c>
      <c r="E1595" t="s">
        <v>7862</v>
      </c>
      <c r="F1595">
        <v>4</v>
      </c>
      <c r="G1595">
        <v>866.2</v>
      </c>
      <c r="H1595">
        <v>0</v>
      </c>
      <c r="I1595" s="254">
        <v>3464.8</v>
      </c>
      <c r="J1595" t="s">
        <v>7766</v>
      </c>
      <c r="K1595">
        <v>1</v>
      </c>
      <c r="L1595">
        <v>125</v>
      </c>
      <c r="M1595" t="s">
        <v>7724</v>
      </c>
      <c r="N1595" t="s">
        <v>7713</v>
      </c>
      <c r="O1595" t="s">
        <v>7697</v>
      </c>
      <c r="P1595" t="s">
        <v>7698</v>
      </c>
      <c r="Q1595" t="s">
        <v>8479</v>
      </c>
      <c r="R1595">
        <v>104</v>
      </c>
      <c r="S1595" t="s">
        <v>9921</v>
      </c>
      <c r="T1595" t="s">
        <v>7701</v>
      </c>
      <c r="U1595">
        <v>1</v>
      </c>
      <c r="V1595">
        <v>4</v>
      </c>
      <c r="W1595" t="s">
        <v>7702</v>
      </c>
      <c r="X1595" t="s">
        <v>1718</v>
      </c>
      <c r="Y1595" t="s">
        <v>7703</v>
      </c>
      <c r="Z1595" t="s">
        <v>10463</v>
      </c>
      <c r="AA1595" t="s">
        <v>8481</v>
      </c>
      <c r="AB1595" t="s">
        <v>10464</v>
      </c>
    </row>
    <row r="1596" spans="1:28">
      <c r="A1596" s="241">
        <v>45968</v>
      </c>
      <c r="B1596" t="s">
        <v>10465</v>
      </c>
      <c r="C1596" t="s">
        <v>7875</v>
      </c>
      <c r="D1596" t="s">
        <v>7876</v>
      </c>
      <c r="E1596" t="s">
        <v>7877</v>
      </c>
      <c r="F1596">
        <v>2</v>
      </c>
      <c r="G1596">
        <v>1218.49</v>
      </c>
      <c r="H1596">
        <v>0</v>
      </c>
      <c r="I1596" s="254">
        <v>2436.98</v>
      </c>
      <c r="J1596" t="s">
        <v>8271</v>
      </c>
      <c r="K1596">
        <v>1</v>
      </c>
      <c r="L1596">
        <v>2</v>
      </c>
      <c r="M1596" t="s">
        <v>8054</v>
      </c>
      <c r="N1596" t="s">
        <v>7745</v>
      </c>
      <c r="O1596" t="s">
        <v>7697</v>
      </c>
      <c r="P1596" t="s">
        <v>7698</v>
      </c>
      <c r="Q1596" t="s">
        <v>8272</v>
      </c>
      <c r="R1596">
        <v>935</v>
      </c>
      <c r="S1596" t="s">
        <v>9921</v>
      </c>
      <c r="T1596" t="s">
        <v>7701</v>
      </c>
      <c r="U1596">
        <v>1</v>
      </c>
      <c r="V1596">
        <v>2</v>
      </c>
      <c r="W1596" t="s">
        <v>7702</v>
      </c>
      <c r="X1596" t="s">
        <v>10340</v>
      </c>
      <c r="Y1596" t="s">
        <v>7703</v>
      </c>
      <c r="Z1596" t="s">
        <v>10341</v>
      </c>
      <c r="AA1596" t="s">
        <v>8274</v>
      </c>
      <c r="AB1596" t="s">
        <v>10342</v>
      </c>
    </row>
    <row r="1597" spans="1:28">
      <c r="A1597" s="241">
        <v>45968</v>
      </c>
      <c r="B1597" t="s">
        <v>10465</v>
      </c>
      <c r="C1597" t="s">
        <v>7880</v>
      </c>
      <c r="D1597" t="s">
        <v>7881</v>
      </c>
      <c r="E1597" t="s">
        <v>7882</v>
      </c>
      <c r="F1597">
        <v>1</v>
      </c>
      <c r="G1597">
        <v>1543</v>
      </c>
      <c r="H1597">
        <v>0</v>
      </c>
      <c r="I1597" s="254">
        <v>1543</v>
      </c>
      <c r="J1597" t="s">
        <v>8271</v>
      </c>
      <c r="K1597">
        <v>1</v>
      </c>
      <c r="L1597">
        <v>2</v>
      </c>
      <c r="M1597" t="s">
        <v>8054</v>
      </c>
      <c r="N1597" t="s">
        <v>7745</v>
      </c>
      <c r="O1597" t="s">
        <v>7697</v>
      </c>
      <c r="P1597" t="s">
        <v>7698</v>
      </c>
      <c r="Q1597" t="s">
        <v>8272</v>
      </c>
      <c r="R1597">
        <v>935</v>
      </c>
      <c r="S1597" t="s">
        <v>9921</v>
      </c>
      <c r="T1597" t="s">
        <v>7701</v>
      </c>
      <c r="U1597">
        <v>1</v>
      </c>
      <c r="V1597">
        <v>1</v>
      </c>
      <c r="W1597" t="s">
        <v>7702</v>
      </c>
      <c r="X1597" t="s">
        <v>10340</v>
      </c>
      <c r="Y1597" t="s">
        <v>7703</v>
      </c>
      <c r="Z1597" t="s">
        <v>10341</v>
      </c>
      <c r="AA1597" t="s">
        <v>8274</v>
      </c>
      <c r="AB1597" t="s">
        <v>10342</v>
      </c>
    </row>
    <row r="1598" spans="1:28">
      <c r="A1598" s="241">
        <v>45968</v>
      </c>
      <c r="B1598" t="s">
        <v>10466</v>
      </c>
      <c r="C1598" t="s">
        <v>7778</v>
      </c>
      <c r="D1598" t="s">
        <v>7779</v>
      </c>
      <c r="E1598" t="s">
        <v>7780</v>
      </c>
      <c r="F1598">
        <v>1</v>
      </c>
      <c r="G1598">
        <v>2668.75</v>
      </c>
      <c r="H1598">
        <v>0</v>
      </c>
      <c r="I1598" s="254">
        <v>2668.75</v>
      </c>
      <c r="J1598" t="s">
        <v>8182</v>
      </c>
      <c r="K1598">
        <v>1</v>
      </c>
      <c r="L1598">
        <v>126</v>
      </c>
      <c r="M1598" t="s">
        <v>7744</v>
      </c>
      <c r="N1598" t="s">
        <v>7745</v>
      </c>
      <c r="O1598" t="s">
        <v>7697</v>
      </c>
      <c r="P1598" t="s">
        <v>7698</v>
      </c>
      <c r="Q1598" t="s">
        <v>8467</v>
      </c>
      <c r="R1598">
        <v>921</v>
      </c>
      <c r="S1598" t="s">
        <v>9921</v>
      </c>
      <c r="T1598" t="s">
        <v>7701</v>
      </c>
      <c r="U1598">
        <v>1</v>
      </c>
      <c r="V1598">
        <v>1</v>
      </c>
      <c r="W1598" t="s">
        <v>7702</v>
      </c>
      <c r="X1598" t="s">
        <v>1584</v>
      </c>
      <c r="Y1598" t="s">
        <v>7703</v>
      </c>
      <c r="Z1598" t="s">
        <v>10467</v>
      </c>
      <c r="AA1598" t="s">
        <v>8470</v>
      </c>
      <c r="AB1598" t="s">
        <v>10468</v>
      </c>
    </row>
    <row r="1599" spans="1:28">
      <c r="A1599" s="241">
        <v>45968</v>
      </c>
      <c r="B1599" t="s">
        <v>10466</v>
      </c>
      <c r="C1599" t="s">
        <v>7880</v>
      </c>
      <c r="D1599" t="s">
        <v>7881</v>
      </c>
      <c r="E1599" t="s">
        <v>7882</v>
      </c>
      <c r="F1599">
        <v>2</v>
      </c>
      <c r="G1599">
        <v>1543</v>
      </c>
      <c r="H1599">
        <v>0</v>
      </c>
      <c r="I1599" s="254">
        <v>3086</v>
      </c>
      <c r="J1599" t="s">
        <v>8182</v>
      </c>
      <c r="K1599">
        <v>1</v>
      </c>
      <c r="L1599">
        <v>126</v>
      </c>
      <c r="M1599" t="s">
        <v>7744</v>
      </c>
      <c r="N1599" t="s">
        <v>7745</v>
      </c>
      <c r="O1599" t="s">
        <v>7697</v>
      </c>
      <c r="P1599" t="s">
        <v>7698</v>
      </c>
      <c r="Q1599" t="s">
        <v>8467</v>
      </c>
      <c r="R1599">
        <v>921</v>
      </c>
      <c r="S1599" t="s">
        <v>9921</v>
      </c>
      <c r="T1599" t="s">
        <v>7701</v>
      </c>
      <c r="U1599">
        <v>1</v>
      </c>
      <c r="V1599">
        <v>2</v>
      </c>
      <c r="W1599" t="s">
        <v>7702</v>
      </c>
      <c r="X1599" t="s">
        <v>1584</v>
      </c>
      <c r="Y1599" t="s">
        <v>7703</v>
      </c>
      <c r="Z1599" t="s">
        <v>10467</v>
      </c>
      <c r="AA1599" t="s">
        <v>8470</v>
      </c>
      <c r="AB1599" t="s">
        <v>10468</v>
      </c>
    </row>
    <row r="1600" spans="1:28">
      <c r="A1600" s="241">
        <v>45968</v>
      </c>
      <c r="B1600" t="s">
        <v>10469</v>
      </c>
      <c r="C1600" t="s">
        <v>8193</v>
      </c>
      <c r="D1600" t="s">
        <v>8194</v>
      </c>
      <c r="E1600" t="s">
        <v>8195</v>
      </c>
      <c r="F1600">
        <v>1</v>
      </c>
      <c r="G1600">
        <v>3000</v>
      </c>
      <c r="H1600">
        <v>0</v>
      </c>
      <c r="I1600" s="254">
        <v>3000</v>
      </c>
      <c r="J1600" t="s">
        <v>7937</v>
      </c>
      <c r="K1600">
        <v>1</v>
      </c>
      <c r="L1600">
        <v>211</v>
      </c>
      <c r="M1600" t="s">
        <v>7938</v>
      </c>
      <c r="N1600" t="s">
        <v>7939</v>
      </c>
      <c r="O1600" t="s">
        <v>7697</v>
      </c>
      <c r="P1600" t="s">
        <v>7698</v>
      </c>
      <c r="Q1600" t="s">
        <v>7940</v>
      </c>
      <c r="R1600">
        <v>413</v>
      </c>
      <c r="S1600" t="s">
        <v>9921</v>
      </c>
      <c r="T1600" t="s">
        <v>7726</v>
      </c>
      <c r="U1600">
        <v>1</v>
      </c>
      <c r="V1600">
        <v>1</v>
      </c>
      <c r="W1600" t="s">
        <v>7702</v>
      </c>
      <c r="X1600" t="s">
        <v>1473</v>
      </c>
      <c r="Y1600" t="s">
        <v>7703</v>
      </c>
      <c r="Z1600" t="s">
        <v>10470</v>
      </c>
      <c r="AA1600" t="s">
        <v>7942</v>
      </c>
      <c r="AB1600" t="s">
        <v>10471</v>
      </c>
    </row>
    <row r="1601" spans="1:28">
      <c r="A1601" s="241">
        <v>45968</v>
      </c>
      <c r="B1601" t="s">
        <v>10472</v>
      </c>
      <c r="C1601" t="s">
        <v>7720</v>
      </c>
      <c r="D1601" t="s">
        <v>7721</v>
      </c>
      <c r="E1601" t="s">
        <v>7722</v>
      </c>
      <c r="F1601">
        <v>1</v>
      </c>
      <c r="G1601">
        <v>11900</v>
      </c>
      <c r="H1601">
        <v>357</v>
      </c>
      <c r="I1601" s="254">
        <v>11543</v>
      </c>
      <c r="J1601" t="s">
        <v>7723</v>
      </c>
      <c r="K1601">
        <v>1</v>
      </c>
      <c r="L1601">
        <v>125</v>
      </c>
      <c r="M1601" t="s">
        <v>7724</v>
      </c>
      <c r="N1601" t="s">
        <v>7713</v>
      </c>
      <c r="O1601" t="s">
        <v>7697</v>
      </c>
      <c r="P1601" t="s">
        <v>7698</v>
      </c>
      <c r="Q1601" t="s">
        <v>8106</v>
      </c>
      <c r="R1601">
        <v>103</v>
      </c>
      <c r="S1601" t="s">
        <v>9921</v>
      </c>
      <c r="T1601" t="s">
        <v>7726</v>
      </c>
      <c r="U1601">
        <v>1</v>
      </c>
      <c r="V1601">
        <v>1</v>
      </c>
      <c r="W1601" t="s">
        <v>7702</v>
      </c>
      <c r="X1601" t="s">
        <v>1547</v>
      </c>
      <c r="Y1601" t="s">
        <v>7703</v>
      </c>
      <c r="Z1601" t="s">
        <v>10473</v>
      </c>
      <c r="AA1601" t="s">
        <v>8108</v>
      </c>
      <c r="AB1601" t="s">
        <v>10474</v>
      </c>
    </row>
    <row r="1602" spans="1:28">
      <c r="A1602" s="241">
        <v>45968</v>
      </c>
      <c r="B1602" t="s">
        <v>10475</v>
      </c>
      <c r="C1602" t="s">
        <v>7875</v>
      </c>
      <c r="D1602" t="s">
        <v>7876</v>
      </c>
      <c r="E1602" t="s">
        <v>7877</v>
      </c>
      <c r="F1602">
        <v>5</v>
      </c>
      <c r="G1602">
        <v>1218.49</v>
      </c>
      <c r="H1602">
        <v>0</v>
      </c>
      <c r="I1602" s="254">
        <v>6092.45</v>
      </c>
      <c r="J1602" t="s">
        <v>7851</v>
      </c>
      <c r="K1602">
        <v>1</v>
      </c>
      <c r="L1602">
        <v>126</v>
      </c>
      <c r="M1602" t="s">
        <v>7744</v>
      </c>
      <c r="N1602" t="s">
        <v>7745</v>
      </c>
      <c r="O1602" t="s">
        <v>7697</v>
      </c>
      <c r="P1602" t="s">
        <v>7698</v>
      </c>
      <c r="Q1602" t="s">
        <v>8082</v>
      </c>
      <c r="R1602">
        <v>934</v>
      </c>
      <c r="S1602" t="s">
        <v>9921</v>
      </c>
      <c r="T1602" t="s">
        <v>7701</v>
      </c>
      <c r="U1602">
        <v>1</v>
      </c>
      <c r="V1602">
        <v>5</v>
      </c>
      <c r="W1602" t="s">
        <v>7702</v>
      </c>
      <c r="X1602" t="s">
        <v>1712</v>
      </c>
      <c r="Y1602" t="s">
        <v>7703</v>
      </c>
      <c r="Z1602" t="s">
        <v>10476</v>
      </c>
      <c r="AA1602" t="s">
        <v>8084</v>
      </c>
      <c r="AB1602" t="s">
        <v>10477</v>
      </c>
    </row>
    <row r="1603" spans="1:28">
      <c r="A1603" s="241">
        <v>45968</v>
      </c>
      <c r="B1603" t="s">
        <v>10475</v>
      </c>
      <c r="C1603" t="s">
        <v>7880</v>
      </c>
      <c r="D1603" t="s">
        <v>7881</v>
      </c>
      <c r="E1603" t="s">
        <v>7882</v>
      </c>
      <c r="F1603">
        <v>3</v>
      </c>
      <c r="G1603">
        <v>1543</v>
      </c>
      <c r="H1603">
        <v>0</v>
      </c>
      <c r="I1603" s="254">
        <v>4629</v>
      </c>
      <c r="J1603" t="s">
        <v>7851</v>
      </c>
      <c r="K1603">
        <v>1</v>
      </c>
      <c r="L1603">
        <v>126</v>
      </c>
      <c r="M1603" t="s">
        <v>7744</v>
      </c>
      <c r="N1603" t="s">
        <v>7745</v>
      </c>
      <c r="O1603" t="s">
        <v>7697</v>
      </c>
      <c r="P1603" t="s">
        <v>7698</v>
      </c>
      <c r="Q1603" t="s">
        <v>8082</v>
      </c>
      <c r="R1603">
        <v>934</v>
      </c>
      <c r="S1603" t="s">
        <v>9921</v>
      </c>
      <c r="T1603" t="s">
        <v>7701</v>
      </c>
      <c r="U1603">
        <v>1</v>
      </c>
      <c r="V1603">
        <v>3</v>
      </c>
      <c r="W1603" t="s">
        <v>7702</v>
      </c>
      <c r="X1603" t="s">
        <v>1712</v>
      </c>
      <c r="Y1603" t="s">
        <v>7703</v>
      </c>
      <c r="Z1603" t="s">
        <v>10476</v>
      </c>
      <c r="AA1603" t="s">
        <v>8084</v>
      </c>
      <c r="AB1603" t="s">
        <v>10477</v>
      </c>
    </row>
    <row r="1604" spans="1:28">
      <c r="A1604" s="241">
        <v>45968</v>
      </c>
      <c r="B1604" t="s">
        <v>10475</v>
      </c>
      <c r="C1604" t="s">
        <v>7778</v>
      </c>
      <c r="D1604" t="s">
        <v>7779</v>
      </c>
      <c r="E1604" t="s">
        <v>7780</v>
      </c>
      <c r="F1604">
        <v>5</v>
      </c>
      <c r="G1604">
        <v>2668.75</v>
      </c>
      <c r="H1604">
        <v>0</v>
      </c>
      <c r="I1604" s="254">
        <v>13343.75</v>
      </c>
      <c r="J1604" t="s">
        <v>7851</v>
      </c>
      <c r="K1604">
        <v>1</v>
      </c>
      <c r="L1604">
        <v>126</v>
      </c>
      <c r="M1604" t="s">
        <v>7744</v>
      </c>
      <c r="N1604" t="s">
        <v>7745</v>
      </c>
      <c r="O1604" t="s">
        <v>7697</v>
      </c>
      <c r="P1604" t="s">
        <v>7698</v>
      </c>
      <c r="Q1604" t="s">
        <v>8082</v>
      </c>
      <c r="R1604">
        <v>934</v>
      </c>
      <c r="S1604" t="s">
        <v>9921</v>
      </c>
      <c r="T1604" t="s">
        <v>7701</v>
      </c>
      <c r="U1604">
        <v>1</v>
      </c>
      <c r="V1604">
        <v>5</v>
      </c>
      <c r="W1604" t="s">
        <v>7702</v>
      </c>
      <c r="X1604" t="s">
        <v>1712</v>
      </c>
      <c r="Y1604" t="s">
        <v>7703</v>
      </c>
      <c r="Z1604" t="s">
        <v>10476</v>
      </c>
      <c r="AA1604" t="s">
        <v>8084</v>
      </c>
      <c r="AB1604" t="s">
        <v>10477</v>
      </c>
    </row>
    <row r="1605" spans="1:28">
      <c r="A1605" s="241">
        <v>45968</v>
      </c>
      <c r="B1605" t="s">
        <v>10475</v>
      </c>
      <c r="C1605" t="s">
        <v>8666</v>
      </c>
      <c r="D1605" t="s">
        <v>8667</v>
      </c>
      <c r="E1605" t="s">
        <v>8668</v>
      </c>
      <c r="F1605">
        <v>3</v>
      </c>
      <c r="G1605">
        <v>2992.5</v>
      </c>
      <c r="H1605">
        <v>0</v>
      </c>
      <c r="I1605" s="254">
        <v>8977.5</v>
      </c>
      <c r="J1605" t="s">
        <v>7851</v>
      </c>
      <c r="K1605">
        <v>1</v>
      </c>
      <c r="L1605">
        <v>126</v>
      </c>
      <c r="M1605" t="s">
        <v>7744</v>
      </c>
      <c r="N1605" t="s">
        <v>7745</v>
      </c>
      <c r="O1605" t="s">
        <v>7697</v>
      </c>
      <c r="P1605" t="s">
        <v>7698</v>
      </c>
      <c r="Q1605" t="s">
        <v>8082</v>
      </c>
      <c r="R1605">
        <v>934</v>
      </c>
      <c r="S1605" t="s">
        <v>9921</v>
      </c>
      <c r="T1605" t="s">
        <v>7701</v>
      </c>
      <c r="U1605">
        <v>1</v>
      </c>
      <c r="V1605">
        <v>3</v>
      </c>
      <c r="W1605" t="s">
        <v>7702</v>
      </c>
      <c r="X1605" t="s">
        <v>1712</v>
      </c>
      <c r="Y1605" t="s">
        <v>7703</v>
      </c>
      <c r="Z1605" t="s">
        <v>10476</v>
      </c>
      <c r="AA1605" t="s">
        <v>8084</v>
      </c>
      <c r="AB1605" t="s">
        <v>10477</v>
      </c>
    </row>
    <row r="1606" spans="1:28">
      <c r="A1606" s="241">
        <v>45968</v>
      </c>
      <c r="B1606" t="s">
        <v>10475</v>
      </c>
      <c r="C1606" t="s">
        <v>7691</v>
      </c>
      <c r="D1606" t="s">
        <v>7692</v>
      </c>
      <c r="E1606" t="s">
        <v>7693</v>
      </c>
      <c r="F1606">
        <v>2</v>
      </c>
      <c r="G1606">
        <v>4327.7299999999996</v>
      </c>
      <c r="H1606">
        <v>0</v>
      </c>
      <c r="I1606" s="254">
        <v>8655.4599999999991</v>
      </c>
      <c r="J1606" t="s">
        <v>7851</v>
      </c>
      <c r="K1606">
        <v>1</v>
      </c>
      <c r="L1606">
        <v>126</v>
      </c>
      <c r="M1606" t="s">
        <v>7744</v>
      </c>
      <c r="N1606" t="s">
        <v>7745</v>
      </c>
      <c r="O1606" t="s">
        <v>7697</v>
      </c>
      <c r="P1606" t="s">
        <v>7698</v>
      </c>
      <c r="Q1606" t="s">
        <v>8082</v>
      </c>
      <c r="R1606">
        <v>934</v>
      </c>
      <c r="S1606" t="s">
        <v>9921</v>
      </c>
      <c r="T1606" t="s">
        <v>7701</v>
      </c>
      <c r="U1606">
        <v>1</v>
      </c>
      <c r="V1606">
        <v>2</v>
      </c>
      <c r="W1606" t="s">
        <v>7702</v>
      </c>
      <c r="X1606" t="s">
        <v>1712</v>
      </c>
      <c r="Y1606" t="s">
        <v>7703</v>
      </c>
      <c r="Z1606" t="s">
        <v>10476</v>
      </c>
      <c r="AA1606" t="s">
        <v>8084</v>
      </c>
      <c r="AB1606" t="s">
        <v>10477</v>
      </c>
    </row>
    <row r="1607" spans="1:28">
      <c r="A1607" s="241">
        <v>45968</v>
      </c>
      <c r="B1607" t="s">
        <v>10478</v>
      </c>
      <c r="C1607" t="s">
        <v>7720</v>
      </c>
      <c r="D1607" t="s">
        <v>7721</v>
      </c>
      <c r="E1607" t="s">
        <v>7722</v>
      </c>
      <c r="F1607">
        <v>1</v>
      </c>
      <c r="G1607">
        <v>11900</v>
      </c>
      <c r="H1607">
        <v>357</v>
      </c>
      <c r="I1607" s="254">
        <v>11543</v>
      </c>
      <c r="J1607" t="s">
        <v>7809</v>
      </c>
      <c r="K1607">
        <v>1</v>
      </c>
      <c r="L1607">
        <v>125</v>
      </c>
      <c r="M1607" t="s">
        <v>7724</v>
      </c>
      <c r="N1607" t="s">
        <v>7713</v>
      </c>
      <c r="O1607" t="s">
        <v>7697</v>
      </c>
      <c r="P1607" t="s">
        <v>7698</v>
      </c>
      <c r="Q1607" t="s">
        <v>8090</v>
      </c>
      <c r="R1607">
        <v>113</v>
      </c>
      <c r="S1607" t="s">
        <v>9921</v>
      </c>
      <c r="T1607" t="s">
        <v>7726</v>
      </c>
      <c r="U1607">
        <v>1</v>
      </c>
      <c r="V1607">
        <v>1</v>
      </c>
      <c r="W1607" t="s">
        <v>7702</v>
      </c>
      <c r="X1607" t="s">
        <v>1742</v>
      </c>
      <c r="Y1607" t="s">
        <v>7703</v>
      </c>
      <c r="Z1607" t="s">
        <v>10479</v>
      </c>
      <c r="AA1607" t="s">
        <v>8092</v>
      </c>
      <c r="AB1607" t="s">
        <v>10480</v>
      </c>
    </row>
    <row r="1608" spans="1:28">
      <c r="A1608" s="241">
        <v>45968</v>
      </c>
      <c r="B1608" t="s">
        <v>10481</v>
      </c>
      <c r="C1608" t="s">
        <v>7750</v>
      </c>
      <c r="D1608" t="s">
        <v>7751</v>
      </c>
      <c r="E1608" t="s">
        <v>7752</v>
      </c>
      <c r="F1608">
        <v>1</v>
      </c>
      <c r="G1608">
        <v>12000</v>
      </c>
      <c r="H1608">
        <v>0</v>
      </c>
      <c r="I1608" s="254">
        <v>12000</v>
      </c>
      <c r="J1608" t="s">
        <v>7743</v>
      </c>
      <c r="K1608">
        <v>1</v>
      </c>
      <c r="L1608">
        <v>126</v>
      </c>
      <c r="M1608" t="s">
        <v>7744</v>
      </c>
      <c r="N1608" t="s">
        <v>7745</v>
      </c>
      <c r="O1608" t="s">
        <v>7697</v>
      </c>
      <c r="P1608" t="s">
        <v>7698</v>
      </c>
      <c r="Q1608" t="s">
        <v>8006</v>
      </c>
      <c r="R1608">
        <v>946</v>
      </c>
      <c r="S1608" t="s">
        <v>9921</v>
      </c>
      <c r="T1608" t="s">
        <v>7715</v>
      </c>
      <c r="U1608">
        <v>1</v>
      </c>
      <c r="V1608">
        <v>1</v>
      </c>
      <c r="W1608" t="s">
        <v>7702</v>
      </c>
      <c r="X1608" t="s">
        <v>1999</v>
      </c>
      <c r="Y1608" t="s">
        <v>7703</v>
      </c>
      <c r="Z1608" t="s">
        <v>10482</v>
      </c>
      <c r="AA1608" t="s">
        <v>8008</v>
      </c>
      <c r="AB1608" t="s">
        <v>10483</v>
      </c>
    </row>
    <row r="1609" spans="1:28">
      <c r="A1609" s="241">
        <v>45968</v>
      </c>
      <c r="B1609" t="s">
        <v>10481</v>
      </c>
      <c r="C1609" t="s">
        <v>8268</v>
      </c>
      <c r="D1609" t="s">
        <v>8269</v>
      </c>
      <c r="E1609" t="s">
        <v>8270</v>
      </c>
      <c r="F1609">
        <v>12</v>
      </c>
      <c r="G1609">
        <v>864</v>
      </c>
      <c r="H1609">
        <v>0</v>
      </c>
      <c r="I1609" s="254">
        <v>10368</v>
      </c>
      <c r="J1609" t="s">
        <v>7743</v>
      </c>
      <c r="K1609">
        <v>1</v>
      </c>
      <c r="L1609">
        <v>126</v>
      </c>
      <c r="M1609" t="s">
        <v>7744</v>
      </c>
      <c r="N1609" t="s">
        <v>7745</v>
      </c>
      <c r="O1609" t="s">
        <v>7697</v>
      </c>
      <c r="P1609" t="s">
        <v>7698</v>
      </c>
      <c r="Q1609" t="s">
        <v>8006</v>
      </c>
      <c r="R1609">
        <v>946</v>
      </c>
      <c r="S1609" t="s">
        <v>9921</v>
      </c>
      <c r="T1609" t="s">
        <v>7701</v>
      </c>
      <c r="U1609">
        <v>1</v>
      </c>
      <c r="V1609">
        <v>12</v>
      </c>
      <c r="W1609" t="s">
        <v>7702</v>
      </c>
      <c r="X1609" t="s">
        <v>1999</v>
      </c>
      <c r="Y1609" t="s">
        <v>7703</v>
      </c>
      <c r="Z1609" t="s">
        <v>10482</v>
      </c>
      <c r="AA1609" t="s">
        <v>8008</v>
      </c>
      <c r="AB1609" t="s">
        <v>10483</v>
      </c>
    </row>
    <row r="1610" spans="1:28">
      <c r="A1610" s="241">
        <v>45968</v>
      </c>
      <c r="B1610" t="s">
        <v>10484</v>
      </c>
      <c r="C1610" t="s">
        <v>7934</v>
      </c>
      <c r="D1610" t="s">
        <v>7935</v>
      </c>
      <c r="E1610" t="s">
        <v>7936</v>
      </c>
      <c r="F1610">
        <v>3</v>
      </c>
      <c r="G1610">
        <v>2475</v>
      </c>
      <c r="H1610">
        <v>0</v>
      </c>
      <c r="I1610" s="254">
        <v>7425</v>
      </c>
      <c r="J1610" t="s">
        <v>7842</v>
      </c>
      <c r="K1610">
        <v>1</v>
      </c>
      <c r="L1610">
        <v>126</v>
      </c>
      <c r="M1610" t="s">
        <v>7744</v>
      </c>
      <c r="N1610" t="s">
        <v>7745</v>
      </c>
      <c r="O1610" t="s">
        <v>7697</v>
      </c>
      <c r="P1610" t="s">
        <v>7698</v>
      </c>
      <c r="Q1610" t="s">
        <v>8290</v>
      </c>
      <c r="R1610">
        <v>907</v>
      </c>
      <c r="S1610" t="s">
        <v>9921</v>
      </c>
      <c r="T1610" t="s">
        <v>7715</v>
      </c>
      <c r="U1610">
        <v>1</v>
      </c>
      <c r="V1610">
        <v>3</v>
      </c>
      <c r="W1610" t="s">
        <v>7702</v>
      </c>
      <c r="X1610" t="s">
        <v>1489</v>
      </c>
      <c r="Y1610" t="s">
        <v>7703</v>
      </c>
      <c r="Z1610" t="s">
        <v>10485</v>
      </c>
      <c r="AA1610" t="s">
        <v>8292</v>
      </c>
      <c r="AB1610" t="s">
        <v>10486</v>
      </c>
    </row>
    <row r="1611" spans="1:28">
      <c r="A1611" s="241">
        <v>45968</v>
      </c>
      <c r="B1611" t="s">
        <v>10484</v>
      </c>
      <c r="C1611" t="s">
        <v>7839</v>
      </c>
      <c r="D1611" t="s">
        <v>7840</v>
      </c>
      <c r="E1611" t="s">
        <v>7841</v>
      </c>
      <c r="F1611">
        <v>3</v>
      </c>
      <c r="G1611">
        <v>2645.48</v>
      </c>
      <c r="H1611">
        <v>0</v>
      </c>
      <c r="I1611" s="254">
        <v>7936.44</v>
      </c>
      <c r="J1611" t="s">
        <v>7842</v>
      </c>
      <c r="K1611">
        <v>1</v>
      </c>
      <c r="L1611">
        <v>126</v>
      </c>
      <c r="M1611" t="s">
        <v>7744</v>
      </c>
      <c r="N1611" t="s">
        <v>7745</v>
      </c>
      <c r="O1611" t="s">
        <v>7697</v>
      </c>
      <c r="P1611" t="s">
        <v>7698</v>
      </c>
      <c r="Q1611" t="s">
        <v>8290</v>
      </c>
      <c r="R1611">
        <v>907</v>
      </c>
      <c r="S1611" t="s">
        <v>9921</v>
      </c>
      <c r="T1611" t="s">
        <v>7715</v>
      </c>
      <c r="U1611">
        <v>1</v>
      </c>
      <c r="V1611">
        <v>3</v>
      </c>
      <c r="W1611" t="s">
        <v>7702</v>
      </c>
      <c r="X1611" t="s">
        <v>1489</v>
      </c>
      <c r="Y1611" t="s">
        <v>7703</v>
      </c>
      <c r="Z1611" t="s">
        <v>10485</v>
      </c>
      <c r="AA1611" t="s">
        <v>8292</v>
      </c>
      <c r="AB1611" t="s">
        <v>10486</v>
      </c>
    </row>
    <row r="1612" spans="1:28">
      <c r="A1612" s="241">
        <v>45968</v>
      </c>
      <c r="B1612" t="s">
        <v>10484</v>
      </c>
      <c r="C1612" t="s">
        <v>7822</v>
      </c>
      <c r="D1612" t="s">
        <v>7823</v>
      </c>
      <c r="E1612" t="s">
        <v>7824</v>
      </c>
      <c r="F1612">
        <v>6</v>
      </c>
      <c r="G1612">
        <v>3025.21</v>
      </c>
      <c r="H1612">
        <v>0</v>
      </c>
      <c r="I1612" s="254">
        <v>18151.259999999998</v>
      </c>
      <c r="J1612" t="s">
        <v>7842</v>
      </c>
      <c r="K1612">
        <v>1</v>
      </c>
      <c r="L1612">
        <v>126</v>
      </c>
      <c r="M1612" t="s">
        <v>7744</v>
      </c>
      <c r="N1612" t="s">
        <v>7745</v>
      </c>
      <c r="O1612" t="s">
        <v>7697</v>
      </c>
      <c r="P1612" t="s">
        <v>7698</v>
      </c>
      <c r="Q1612" t="s">
        <v>8290</v>
      </c>
      <c r="R1612">
        <v>907</v>
      </c>
      <c r="S1612" t="s">
        <v>9921</v>
      </c>
      <c r="T1612" t="s">
        <v>7715</v>
      </c>
      <c r="U1612">
        <v>1</v>
      </c>
      <c r="V1612">
        <v>6</v>
      </c>
      <c r="W1612" t="s">
        <v>7702</v>
      </c>
      <c r="X1612" t="s">
        <v>1489</v>
      </c>
      <c r="Y1612" t="s">
        <v>7703</v>
      </c>
      <c r="Z1612" t="s">
        <v>10485</v>
      </c>
      <c r="AA1612" t="s">
        <v>8292</v>
      </c>
      <c r="AB1612" t="s">
        <v>10486</v>
      </c>
    </row>
    <row r="1613" spans="1:28">
      <c r="A1613" s="241">
        <v>45968</v>
      </c>
      <c r="B1613" t="s">
        <v>10487</v>
      </c>
      <c r="C1613" t="s">
        <v>7856</v>
      </c>
      <c r="D1613" t="s">
        <v>7857</v>
      </c>
      <c r="E1613" t="s">
        <v>7858</v>
      </c>
      <c r="F1613">
        <v>2</v>
      </c>
      <c r="G1613">
        <v>4247.1000000000004</v>
      </c>
      <c r="H1613">
        <v>0</v>
      </c>
      <c r="I1613" s="254">
        <v>8494.2000000000007</v>
      </c>
      <c r="J1613" t="s">
        <v>7842</v>
      </c>
      <c r="K1613">
        <v>1</v>
      </c>
      <c r="L1613">
        <v>2</v>
      </c>
      <c r="M1613" t="s">
        <v>8054</v>
      </c>
      <c r="N1613" t="s">
        <v>7745</v>
      </c>
      <c r="O1613" t="s">
        <v>7697</v>
      </c>
      <c r="P1613" t="s">
        <v>7698</v>
      </c>
      <c r="Q1613" t="s">
        <v>8290</v>
      </c>
      <c r="R1613">
        <v>907</v>
      </c>
      <c r="S1613" t="s">
        <v>9921</v>
      </c>
      <c r="T1613" t="s">
        <v>7701</v>
      </c>
      <c r="U1613">
        <v>1</v>
      </c>
      <c r="V1613">
        <v>2</v>
      </c>
      <c r="W1613" t="s">
        <v>7702</v>
      </c>
      <c r="X1613" t="s">
        <v>1674</v>
      </c>
      <c r="Y1613" t="s">
        <v>7703</v>
      </c>
      <c r="Z1613" t="s">
        <v>10488</v>
      </c>
      <c r="AA1613" t="s">
        <v>8292</v>
      </c>
      <c r="AB1613" t="s">
        <v>9115</v>
      </c>
    </row>
    <row r="1614" spans="1:28">
      <c r="A1614" s="241">
        <v>45968</v>
      </c>
      <c r="B1614" t="s">
        <v>10489</v>
      </c>
      <c r="C1614" t="s">
        <v>8079</v>
      </c>
      <c r="D1614" t="s">
        <v>8080</v>
      </c>
      <c r="E1614" t="s">
        <v>8081</v>
      </c>
      <c r="F1614">
        <v>3</v>
      </c>
      <c r="G1614">
        <v>3180</v>
      </c>
      <c r="H1614">
        <v>0</v>
      </c>
      <c r="I1614" s="254">
        <v>9540</v>
      </c>
      <c r="J1614" t="s">
        <v>7842</v>
      </c>
      <c r="K1614">
        <v>1</v>
      </c>
      <c r="L1614">
        <v>126</v>
      </c>
      <c r="M1614" t="s">
        <v>7744</v>
      </c>
      <c r="N1614" t="s">
        <v>7745</v>
      </c>
      <c r="O1614" t="s">
        <v>7697</v>
      </c>
      <c r="P1614" t="s">
        <v>7698</v>
      </c>
      <c r="Q1614" t="s">
        <v>8544</v>
      </c>
      <c r="R1614">
        <v>911</v>
      </c>
      <c r="S1614" t="s">
        <v>9921</v>
      </c>
      <c r="T1614" t="s">
        <v>7715</v>
      </c>
      <c r="U1614">
        <v>1</v>
      </c>
      <c r="V1614">
        <v>3</v>
      </c>
      <c r="W1614" t="s">
        <v>7702</v>
      </c>
      <c r="X1614" t="s">
        <v>1876</v>
      </c>
      <c r="Y1614" t="s">
        <v>7703</v>
      </c>
      <c r="Z1614" t="s">
        <v>10490</v>
      </c>
      <c r="AA1614" t="s">
        <v>8546</v>
      </c>
      <c r="AB1614" t="s">
        <v>8171</v>
      </c>
    </row>
    <row r="1615" spans="1:28">
      <c r="A1615" s="241">
        <v>45968</v>
      </c>
      <c r="B1615" t="s">
        <v>10489</v>
      </c>
      <c r="C1615" t="s">
        <v>8493</v>
      </c>
      <c r="D1615" t="s">
        <v>8494</v>
      </c>
      <c r="E1615" t="s">
        <v>8495</v>
      </c>
      <c r="F1615">
        <v>3</v>
      </c>
      <c r="G1615">
        <v>3180</v>
      </c>
      <c r="H1615">
        <v>0</v>
      </c>
      <c r="I1615" s="254">
        <v>9540</v>
      </c>
      <c r="J1615" t="s">
        <v>7842</v>
      </c>
      <c r="K1615">
        <v>1</v>
      </c>
      <c r="L1615">
        <v>126</v>
      </c>
      <c r="M1615" t="s">
        <v>7744</v>
      </c>
      <c r="N1615" t="s">
        <v>7745</v>
      </c>
      <c r="O1615" t="s">
        <v>7697</v>
      </c>
      <c r="P1615" t="s">
        <v>7698</v>
      </c>
      <c r="Q1615" t="s">
        <v>8544</v>
      </c>
      <c r="R1615">
        <v>911</v>
      </c>
      <c r="S1615" t="s">
        <v>9921</v>
      </c>
      <c r="T1615" t="s">
        <v>7715</v>
      </c>
      <c r="U1615">
        <v>1</v>
      </c>
      <c r="V1615">
        <v>3</v>
      </c>
      <c r="W1615" t="s">
        <v>7702</v>
      </c>
      <c r="X1615" t="s">
        <v>1876</v>
      </c>
      <c r="Y1615" t="s">
        <v>7703</v>
      </c>
      <c r="Z1615" t="s">
        <v>10490</v>
      </c>
      <c r="AA1615" t="s">
        <v>8546</v>
      </c>
      <c r="AB1615" t="s">
        <v>8171</v>
      </c>
    </row>
    <row r="1616" spans="1:28">
      <c r="A1616" s="241">
        <v>45968</v>
      </c>
      <c r="B1616" t="s">
        <v>10491</v>
      </c>
      <c r="C1616" t="s">
        <v>7778</v>
      </c>
      <c r="D1616" t="s">
        <v>7779</v>
      </c>
      <c r="E1616" t="s">
        <v>7780</v>
      </c>
      <c r="F1616">
        <v>3</v>
      </c>
      <c r="G1616">
        <v>2668.75</v>
      </c>
      <c r="H1616">
        <v>0</v>
      </c>
      <c r="I1616" s="254">
        <v>8006.25</v>
      </c>
      <c r="J1616" t="s">
        <v>7842</v>
      </c>
      <c r="K1616">
        <v>1</v>
      </c>
      <c r="L1616">
        <v>126</v>
      </c>
      <c r="M1616" t="s">
        <v>7744</v>
      </c>
      <c r="N1616" t="s">
        <v>7745</v>
      </c>
      <c r="O1616" t="s">
        <v>7697</v>
      </c>
      <c r="P1616" t="s">
        <v>7698</v>
      </c>
      <c r="Q1616" t="s">
        <v>8544</v>
      </c>
      <c r="R1616">
        <v>911</v>
      </c>
      <c r="S1616" t="s">
        <v>9921</v>
      </c>
      <c r="T1616" t="s">
        <v>7701</v>
      </c>
      <c r="U1616">
        <v>1</v>
      </c>
      <c r="V1616">
        <v>3</v>
      </c>
      <c r="W1616" t="s">
        <v>7702</v>
      </c>
      <c r="X1616" t="s">
        <v>1846</v>
      </c>
      <c r="Y1616" t="s">
        <v>7703</v>
      </c>
      <c r="Z1616" t="s">
        <v>10492</v>
      </c>
      <c r="AA1616" t="s">
        <v>8546</v>
      </c>
      <c r="AB1616" t="s">
        <v>10493</v>
      </c>
    </row>
    <row r="1617" spans="1:28">
      <c r="A1617" s="241">
        <v>45968</v>
      </c>
      <c r="B1617" t="s">
        <v>10491</v>
      </c>
      <c r="C1617" t="s">
        <v>7880</v>
      </c>
      <c r="D1617" t="s">
        <v>7881</v>
      </c>
      <c r="E1617" t="s">
        <v>7882</v>
      </c>
      <c r="F1617">
        <v>3</v>
      </c>
      <c r="G1617">
        <v>1543</v>
      </c>
      <c r="H1617">
        <v>0</v>
      </c>
      <c r="I1617" s="254">
        <v>4629</v>
      </c>
      <c r="J1617" t="s">
        <v>7842</v>
      </c>
      <c r="K1617">
        <v>1</v>
      </c>
      <c r="L1617">
        <v>126</v>
      </c>
      <c r="M1617" t="s">
        <v>7744</v>
      </c>
      <c r="N1617" t="s">
        <v>7745</v>
      </c>
      <c r="O1617" t="s">
        <v>7697</v>
      </c>
      <c r="P1617" t="s">
        <v>7698</v>
      </c>
      <c r="Q1617" t="s">
        <v>8544</v>
      </c>
      <c r="R1617">
        <v>911</v>
      </c>
      <c r="S1617" t="s">
        <v>9921</v>
      </c>
      <c r="T1617" t="s">
        <v>7701</v>
      </c>
      <c r="U1617">
        <v>1</v>
      </c>
      <c r="V1617">
        <v>3</v>
      </c>
      <c r="W1617" t="s">
        <v>7702</v>
      </c>
      <c r="X1617" t="s">
        <v>1846</v>
      </c>
      <c r="Y1617" t="s">
        <v>7703</v>
      </c>
      <c r="Z1617" t="s">
        <v>10492</v>
      </c>
      <c r="AA1617" t="s">
        <v>8546</v>
      </c>
      <c r="AB1617" t="s">
        <v>10493</v>
      </c>
    </row>
    <row r="1618" spans="1:28">
      <c r="A1618" s="241">
        <v>45968</v>
      </c>
      <c r="B1618" t="s">
        <v>10494</v>
      </c>
      <c r="C1618" t="s">
        <v>8160</v>
      </c>
      <c r="D1618" t="s">
        <v>8161</v>
      </c>
      <c r="E1618" t="s">
        <v>8162</v>
      </c>
      <c r="F1618">
        <v>2</v>
      </c>
      <c r="G1618">
        <v>2541.83</v>
      </c>
      <c r="H1618">
        <v>0</v>
      </c>
      <c r="I1618" s="254">
        <v>5083.66</v>
      </c>
      <c r="J1618" t="s">
        <v>7842</v>
      </c>
      <c r="K1618">
        <v>1</v>
      </c>
      <c r="L1618">
        <v>126</v>
      </c>
      <c r="M1618" t="s">
        <v>7744</v>
      </c>
      <c r="N1618" t="s">
        <v>7745</v>
      </c>
      <c r="O1618" t="s">
        <v>7697</v>
      </c>
      <c r="P1618" t="s">
        <v>7698</v>
      </c>
      <c r="Q1618" t="s">
        <v>8544</v>
      </c>
      <c r="R1618">
        <v>911</v>
      </c>
      <c r="S1618" t="s">
        <v>9921</v>
      </c>
      <c r="T1618" t="s">
        <v>7715</v>
      </c>
      <c r="U1618">
        <v>1</v>
      </c>
      <c r="V1618">
        <v>2</v>
      </c>
      <c r="W1618" t="s">
        <v>7702</v>
      </c>
      <c r="X1618" t="s">
        <v>1905</v>
      </c>
      <c r="Y1618" t="s">
        <v>7703</v>
      </c>
      <c r="Z1618" t="s">
        <v>10495</v>
      </c>
      <c r="AA1618" t="s">
        <v>8546</v>
      </c>
      <c r="AB1618" t="s">
        <v>10496</v>
      </c>
    </row>
    <row r="1619" spans="1:28">
      <c r="A1619" s="241">
        <v>45968</v>
      </c>
      <c r="B1619" t="s">
        <v>10494</v>
      </c>
      <c r="C1619" t="s">
        <v>8051</v>
      </c>
      <c r="D1619" t="s">
        <v>8052</v>
      </c>
      <c r="E1619" t="s">
        <v>8053</v>
      </c>
      <c r="F1619">
        <v>1</v>
      </c>
      <c r="G1619">
        <v>5940</v>
      </c>
      <c r="H1619">
        <v>0</v>
      </c>
      <c r="I1619" s="254">
        <v>5940</v>
      </c>
      <c r="J1619" t="s">
        <v>7842</v>
      </c>
      <c r="K1619">
        <v>1</v>
      </c>
      <c r="L1619">
        <v>126</v>
      </c>
      <c r="M1619" t="s">
        <v>7744</v>
      </c>
      <c r="N1619" t="s">
        <v>7745</v>
      </c>
      <c r="O1619" t="s">
        <v>7697</v>
      </c>
      <c r="P1619" t="s">
        <v>7698</v>
      </c>
      <c r="Q1619" t="s">
        <v>8544</v>
      </c>
      <c r="R1619">
        <v>911</v>
      </c>
      <c r="S1619" t="s">
        <v>9921</v>
      </c>
      <c r="T1619" t="s">
        <v>7701</v>
      </c>
      <c r="U1619">
        <v>1</v>
      </c>
      <c r="V1619">
        <v>1</v>
      </c>
      <c r="W1619" t="s">
        <v>7702</v>
      </c>
      <c r="X1619" t="s">
        <v>1905</v>
      </c>
      <c r="Y1619" t="s">
        <v>7703</v>
      </c>
      <c r="Z1619" t="s">
        <v>10495</v>
      </c>
      <c r="AA1619" t="s">
        <v>8546</v>
      </c>
      <c r="AB1619" t="s">
        <v>10496</v>
      </c>
    </row>
    <row r="1620" spans="1:28">
      <c r="A1620" s="241">
        <v>45968</v>
      </c>
      <c r="B1620" t="s">
        <v>10494</v>
      </c>
      <c r="C1620" t="s">
        <v>7875</v>
      </c>
      <c r="D1620" t="s">
        <v>7876</v>
      </c>
      <c r="E1620" t="s">
        <v>7877</v>
      </c>
      <c r="F1620">
        <v>6</v>
      </c>
      <c r="G1620">
        <v>1218.49</v>
      </c>
      <c r="H1620">
        <v>0</v>
      </c>
      <c r="I1620" s="254">
        <v>7310.94</v>
      </c>
      <c r="J1620" t="s">
        <v>7842</v>
      </c>
      <c r="K1620">
        <v>1</v>
      </c>
      <c r="L1620">
        <v>126</v>
      </c>
      <c r="M1620" t="s">
        <v>7744</v>
      </c>
      <c r="N1620" t="s">
        <v>7745</v>
      </c>
      <c r="O1620" t="s">
        <v>7697</v>
      </c>
      <c r="P1620" t="s">
        <v>7698</v>
      </c>
      <c r="Q1620" t="s">
        <v>8544</v>
      </c>
      <c r="R1620">
        <v>911</v>
      </c>
      <c r="S1620" t="s">
        <v>9921</v>
      </c>
      <c r="T1620" t="s">
        <v>7701</v>
      </c>
      <c r="U1620">
        <v>1</v>
      </c>
      <c r="V1620">
        <v>6</v>
      </c>
      <c r="W1620" t="s">
        <v>7702</v>
      </c>
      <c r="X1620" t="s">
        <v>1905</v>
      </c>
      <c r="Y1620" t="s">
        <v>7703</v>
      </c>
      <c r="Z1620" t="s">
        <v>10495</v>
      </c>
      <c r="AA1620" t="s">
        <v>8546</v>
      </c>
      <c r="AB1620" t="s">
        <v>10496</v>
      </c>
    </row>
    <row r="1621" spans="1:28">
      <c r="A1621" s="241">
        <v>45968</v>
      </c>
      <c r="B1621" t="s">
        <v>10497</v>
      </c>
      <c r="C1621" t="s">
        <v>7914</v>
      </c>
      <c r="D1621" t="s">
        <v>7915</v>
      </c>
      <c r="E1621" t="s">
        <v>7916</v>
      </c>
      <c r="F1621">
        <v>4</v>
      </c>
      <c r="G1621">
        <v>2900.04</v>
      </c>
      <c r="H1621">
        <v>0</v>
      </c>
      <c r="I1621" s="254">
        <v>11600.16</v>
      </c>
      <c r="J1621" t="s">
        <v>8521</v>
      </c>
      <c r="K1621">
        <v>1</v>
      </c>
      <c r="L1621">
        <v>8</v>
      </c>
      <c r="M1621" t="s">
        <v>8522</v>
      </c>
      <c r="N1621" t="s">
        <v>8027</v>
      </c>
      <c r="O1621" t="s">
        <v>7697</v>
      </c>
      <c r="P1621" t="s">
        <v>7698</v>
      </c>
      <c r="Q1621" t="s">
        <v>9292</v>
      </c>
      <c r="R1621">
        <v>605</v>
      </c>
      <c r="S1621" t="s">
        <v>9921</v>
      </c>
      <c r="T1621" t="s">
        <v>7726</v>
      </c>
      <c r="U1621">
        <v>1</v>
      </c>
      <c r="V1621">
        <v>4</v>
      </c>
      <c r="W1621" t="s">
        <v>7702</v>
      </c>
      <c r="X1621" t="s">
        <v>10498</v>
      </c>
      <c r="Y1621" t="s">
        <v>7703</v>
      </c>
      <c r="Z1621" t="s">
        <v>10499</v>
      </c>
      <c r="AA1621" t="s">
        <v>8526</v>
      </c>
      <c r="AB1621" t="s">
        <v>10498</v>
      </c>
    </row>
    <row r="1622" spans="1:28">
      <c r="A1622" s="241">
        <v>45968</v>
      </c>
      <c r="B1622" t="s">
        <v>10500</v>
      </c>
      <c r="C1622" t="s">
        <v>7883</v>
      </c>
      <c r="D1622" t="s">
        <v>7884</v>
      </c>
      <c r="E1622" t="s">
        <v>7885</v>
      </c>
      <c r="F1622">
        <v>2</v>
      </c>
      <c r="G1622">
        <v>3025.21</v>
      </c>
      <c r="H1622">
        <v>0</v>
      </c>
      <c r="I1622" s="254">
        <v>6050.42</v>
      </c>
      <c r="J1622" t="s">
        <v>7851</v>
      </c>
      <c r="K1622">
        <v>1</v>
      </c>
      <c r="L1622">
        <v>126</v>
      </c>
      <c r="M1622" t="s">
        <v>7744</v>
      </c>
      <c r="N1622" t="s">
        <v>7745</v>
      </c>
      <c r="O1622" t="s">
        <v>7697</v>
      </c>
      <c r="P1622" t="s">
        <v>7698</v>
      </c>
      <c r="Q1622" t="s">
        <v>7852</v>
      </c>
      <c r="R1622">
        <v>932</v>
      </c>
      <c r="S1622" t="s">
        <v>9921</v>
      </c>
      <c r="T1622" t="s">
        <v>7715</v>
      </c>
      <c r="U1622">
        <v>1</v>
      </c>
      <c r="V1622">
        <v>2</v>
      </c>
      <c r="W1622" t="s">
        <v>7702</v>
      </c>
      <c r="X1622" t="s">
        <v>1758</v>
      </c>
      <c r="Y1622" t="s">
        <v>7703</v>
      </c>
      <c r="Z1622" t="s">
        <v>10501</v>
      </c>
      <c r="AA1622" t="s">
        <v>7854</v>
      </c>
      <c r="AB1622" t="s">
        <v>10502</v>
      </c>
    </row>
    <row r="1623" spans="1:28">
      <c r="A1623" s="241">
        <v>45968</v>
      </c>
      <c r="B1623" t="s">
        <v>10500</v>
      </c>
      <c r="C1623" t="s">
        <v>7886</v>
      </c>
      <c r="D1623" t="s">
        <v>7887</v>
      </c>
      <c r="E1623" t="s">
        <v>7888</v>
      </c>
      <c r="F1623">
        <v>2</v>
      </c>
      <c r="G1623">
        <v>3025.21</v>
      </c>
      <c r="H1623">
        <v>0</v>
      </c>
      <c r="I1623" s="254">
        <v>6050.42</v>
      </c>
      <c r="J1623" t="s">
        <v>7851</v>
      </c>
      <c r="K1623">
        <v>1</v>
      </c>
      <c r="L1623">
        <v>126</v>
      </c>
      <c r="M1623" t="s">
        <v>7744</v>
      </c>
      <c r="N1623" t="s">
        <v>7745</v>
      </c>
      <c r="O1623" t="s">
        <v>7697</v>
      </c>
      <c r="P1623" t="s">
        <v>7698</v>
      </c>
      <c r="Q1623" t="s">
        <v>7852</v>
      </c>
      <c r="R1623">
        <v>932</v>
      </c>
      <c r="S1623" t="s">
        <v>9921</v>
      </c>
      <c r="T1623" t="s">
        <v>7715</v>
      </c>
      <c r="U1623">
        <v>1</v>
      </c>
      <c r="V1623">
        <v>2</v>
      </c>
      <c r="W1623" t="s">
        <v>7702</v>
      </c>
      <c r="X1623" t="s">
        <v>1758</v>
      </c>
      <c r="Y1623" t="s">
        <v>7703</v>
      </c>
      <c r="Z1623" t="s">
        <v>10501</v>
      </c>
      <c r="AA1623" t="s">
        <v>7854</v>
      </c>
      <c r="AB1623" t="s">
        <v>10502</v>
      </c>
    </row>
    <row r="1624" spans="1:28">
      <c r="A1624" s="241">
        <v>45968</v>
      </c>
      <c r="B1624" t="s">
        <v>10500</v>
      </c>
      <c r="C1624" t="s">
        <v>7787</v>
      </c>
      <c r="D1624" t="s">
        <v>7788</v>
      </c>
      <c r="E1624" t="s">
        <v>7789</v>
      </c>
      <c r="F1624">
        <v>2</v>
      </c>
      <c r="G1624">
        <v>3025.21</v>
      </c>
      <c r="H1624">
        <v>0</v>
      </c>
      <c r="I1624" s="254">
        <v>6050.42</v>
      </c>
      <c r="J1624" t="s">
        <v>7851</v>
      </c>
      <c r="K1624">
        <v>1</v>
      </c>
      <c r="L1624">
        <v>126</v>
      </c>
      <c r="M1624" t="s">
        <v>7744</v>
      </c>
      <c r="N1624" t="s">
        <v>7745</v>
      </c>
      <c r="O1624" t="s">
        <v>7697</v>
      </c>
      <c r="P1624" t="s">
        <v>7698</v>
      </c>
      <c r="Q1624" t="s">
        <v>7852</v>
      </c>
      <c r="R1624">
        <v>932</v>
      </c>
      <c r="S1624" t="s">
        <v>9921</v>
      </c>
      <c r="T1624" t="s">
        <v>7715</v>
      </c>
      <c r="U1624">
        <v>1</v>
      </c>
      <c r="V1624">
        <v>2</v>
      </c>
      <c r="W1624" t="s">
        <v>7702</v>
      </c>
      <c r="X1624" t="s">
        <v>1758</v>
      </c>
      <c r="Y1624" t="s">
        <v>7703</v>
      </c>
      <c r="Z1624" t="s">
        <v>10501</v>
      </c>
      <c r="AA1624" t="s">
        <v>7854</v>
      </c>
      <c r="AB1624" t="s">
        <v>10502</v>
      </c>
    </row>
    <row r="1625" spans="1:28">
      <c r="A1625" s="241">
        <v>45968</v>
      </c>
      <c r="B1625" t="s">
        <v>10500</v>
      </c>
      <c r="C1625" t="s">
        <v>7784</v>
      </c>
      <c r="D1625" t="s">
        <v>7785</v>
      </c>
      <c r="E1625" t="s">
        <v>7786</v>
      </c>
      <c r="F1625">
        <v>2</v>
      </c>
      <c r="G1625">
        <v>3025.21</v>
      </c>
      <c r="H1625">
        <v>0</v>
      </c>
      <c r="I1625" s="254">
        <v>6050.42</v>
      </c>
      <c r="J1625" t="s">
        <v>7851</v>
      </c>
      <c r="K1625">
        <v>1</v>
      </c>
      <c r="L1625">
        <v>126</v>
      </c>
      <c r="M1625" t="s">
        <v>7744</v>
      </c>
      <c r="N1625" t="s">
        <v>7745</v>
      </c>
      <c r="O1625" t="s">
        <v>7697</v>
      </c>
      <c r="P1625" t="s">
        <v>7698</v>
      </c>
      <c r="Q1625" t="s">
        <v>7852</v>
      </c>
      <c r="R1625">
        <v>932</v>
      </c>
      <c r="S1625" t="s">
        <v>9921</v>
      </c>
      <c r="T1625" t="s">
        <v>7715</v>
      </c>
      <c r="U1625">
        <v>1</v>
      </c>
      <c r="V1625">
        <v>2</v>
      </c>
      <c r="W1625" t="s">
        <v>7702</v>
      </c>
      <c r="X1625" t="s">
        <v>1758</v>
      </c>
      <c r="Y1625" t="s">
        <v>7703</v>
      </c>
      <c r="Z1625" t="s">
        <v>10501</v>
      </c>
      <c r="AA1625" t="s">
        <v>7854</v>
      </c>
      <c r="AB1625" t="s">
        <v>10502</v>
      </c>
    </row>
    <row r="1626" spans="1:28">
      <c r="A1626" s="241">
        <v>45968</v>
      </c>
      <c r="B1626" t="s">
        <v>10500</v>
      </c>
      <c r="C1626" t="s">
        <v>7781</v>
      </c>
      <c r="D1626" t="s">
        <v>7782</v>
      </c>
      <c r="E1626" t="s">
        <v>7783</v>
      </c>
      <c r="F1626">
        <v>2</v>
      </c>
      <c r="G1626">
        <v>3025.21</v>
      </c>
      <c r="H1626">
        <v>0</v>
      </c>
      <c r="I1626" s="254">
        <v>6050.42</v>
      </c>
      <c r="J1626" t="s">
        <v>7851</v>
      </c>
      <c r="K1626">
        <v>1</v>
      </c>
      <c r="L1626">
        <v>126</v>
      </c>
      <c r="M1626" t="s">
        <v>7744</v>
      </c>
      <c r="N1626" t="s">
        <v>7745</v>
      </c>
      <c r="O1626" t="s">
        <v>7697</v>
      </c>
      <c r="P1626" t="s">
        <v>7698</v>
      </c>
      <c r="Q1626" t="s">
        <v>7852</v>
      </c>
      <c r="R1626">
        <v>932</v>
      </c>
      <c r="S1626" t="s">
        <v>9921</v>
      </c>
      <c r="T1626" t="s">
        <v>7715</v>
      </c>
      <c r="U1626">
        <v>1</v>
      </c>
      <c r="V1626">
        <v>2</v>
      </c>
      <c r="W1626" t="s">
        <v>7702</v>
      </c>
      <c r="X1626" t="s">
        <v>1758</v>
      </c>
      <c r="Y1626" t="s">
        <v>7703</v>
      </c>
      <c r="Z1626" t="s">
        <v>10501</v>
      </c>
      <c r="AA1626" t="s">
        <v>7854</v>
      </c>
      <c r="AB1626" t="s">
        <v>10502</v>
      </c>
    </row>
    <row r="1627" spans="1:28">
      <c r="A1627" s="241">
        <v>45968</v>
      </c>
      <c r="B1627" t="s">
        <v>10500</v>
      </c>
      <c r="C1627" t="s">
        <v>7730</v>
      </c>
      <c r="D1627" t="s">
        <v>7731</v>
      </c>
      <c r="E1627" t="s">
        <v>7732</v>
      </c>
      <c r="F1627">
        <v>1</v>
      </c>
      <c r="G1627">
        <v>8991.6</v>
      </c>
      <c r="H1627">
        <v>449.58</v>
      </c>
      <c r="I1627" s="254">
        <v>8542.02</v>
      </c>
      <c r="J1627" t="s">
        <v>7851</v>
      </c>
      <c r="K1627">
        <v>1</v>
      </c>
      <c r="L1627">
        <v>126</v>
      </c>
      <c r="M1627" t="s">
        <v>7744</v>
      </c>
      <c r="N1627" t="s">
        <v>7745</v>
      </c>
      <c r="O1627" t="s">
        <v>7697</v>
      </c>
      <c r="P1627" t="s">
        <v>7698</v>
      </c>
      <c r="Q1627" t="s">
        <v>7852</v>
      </c>
      <c r="R1627">
        <v>932</v>
      </c>
      <c r="S1627" t="s">
        <v>9921</v>
      </c>
      <c r="T1627" t="s">
        <v>7715</v>
      </c>
      <c r="U1627">
        <v>1</v>
      </c>
      <c r="V1627">
        <v>1</v>
      </c>
      <c r="W1627" t="s">
        <v>7702</v>
      </c>
      <c r="X1627" t="s">
        <v>1758</v>
      </c>
      <c r="Y1627" t="s">
        <v>7703</v>
      </c>
      <c r="Z1627" t="s">
        <v>10501</v>
      </c>
      <c r="AA1627" t="s">
        <v>7854</v>
      </c>
      <c r="AB1627" t="s">
        <v>10502</v>
      </c>
    </row>
    <row r="1628" spans="1:28">
      <c r="A1628" s="241">
        <v>45968</v>
      </c>
      <c r="B1628" t="s">
        <v>10503</v>
      </c>
      <c r="C1628" t="s">
        <v>7917</v>
      </c>
      <c r="D1628" t="s">
        <v>7918</v>
      </c>
      <c r="E1628" t="s">
        <v>7919</v>
      </c>
      <c r="F1628">
        <v>3</v>
      </c>
      <c r="G1628">
        <v>3000</v>
      </c>
      <c r="H1628">
        <v>0</v>
      </c>
      <c r="I1628" s="254">
        <v>9000</v>
      </c>
      <c r="J1628" t="s">
        <v>7851</v>
      </c>
      <c r="K1628">
        <v>1</v>
      </c>
      <c r="L1628">
        <v>126</v>
      </c>
      <c r="M1628" t="s">
        <v>7744</v>
      </c>
      <c r="N1628" t="s">
        <v>7745</v>
      </c>
      <c r="O1628" t="s">
        <v>7697</v>
      </c>
      <c r="P1628" t="s">
        <v>7698</v>
      </c>
      <c r="Q1628" t="s">
        <v>7852</v>
      </c>
      <c r="R1628">
        <v>932</v>
      </c>
      <c r="S1628" t="s">
        <v>9921</v>
      </c>
      <c r="T1628" t="s">
        <v>7726</v>
      </c>
      <c r="U1628">
        <v>1</v>
      </c>
      <c r="V1628">
        <v>3</v>
      </c>
      <c r="W1628" t="s">
        <v>7702</v>
      </c>
      <c r="X1628" t="s">
        <v>1957</v>
      </c>
      <c r="Y1628" t="s">
        <v>7703</v>
      </c>
      <c r="Z1628" t="s">
        <v>10504</v>
      </c>
      <c r="AA1628" t="s">
        <v>7854</v>
      </c>
      <c r="AB1628" t="s">
        <v>10505</v>
      </c>
    </row>
    <row r="1629" spans="1:28">
      <c r="A1629" s="241">
        <v>45968</v>
      </c>
      <c r="B1629" t="s">
        <v>10503</v>
      </c>
      <c r="C1629" t="s">
        <v>8205</v>
      </c>
      <c r="D1629" t="s">
        <v>8206</v>
      </c>
      <c r="E1629" t="s">
        <v>8207</v>
      </c>
      <c r="F1629">
        <v>3</v>
      </c>
      <c r="G1629">
        <v>3000</v>
      </c>
      <c r="H1629">
        <v>0</v>
      </c>
      <c r="I1629" s="254">
        <v>9000</v>
      </c>
      <c r="J1629" t="s">
        <v>7851</v>
      </c>
      <c r="K1629">
        <v>1</v>
      </c>
      <c r="L1629">
        <v>126</v>
      </c>
      <c r="M1629" t="s">
        <v>7744</v>
      </c>
      <c r="N1629" t="s">
        <v>7745</v>
      </c>
      <c r="O1629" t="s">
        <v>7697</v>
      </c>
      <c r="P1629" t="s">
        <v>7698</v>
      </c>
      <c r="Q1629" t="s">
        <v>7852</v>
      </c>
      <c r="R1629">
        <v>932</v>
      </c>
      <c r="S1629" t="s">
        <v>9921</v>
      </c>
      <c r="T1629" t="s">
        <v>7726</v>
      </c>
      <c r="U1629">
        <v>1</v>
      </c>
      <c r="V1629">
        <v>3</v>
      </c>
      <c r="W1629" t="s">
        <v>7702</v>
      </c>
      <c r="X1629" t="s">
        <v>1957</v>
      </c>
      <c r="Y1629" t="s">
        <v>7703</v>
      </c>
      <c r="Z1629" t="s">
        <v>10504</v>
      </c>
      <c r="AA1629" t="s">
        <v>7854</v>
      </c>
      <c r="AB1629" t="s">
        <v>10505</v>
      </c>
    </row>
    <row r="1630" spans="1:28">
      <c r="A1630" s="241">
        <v>45968</v>
      </c>
      <c r="B1630" t="s">
        <v>10506</v>
      </c>
      <c r="C1630" t="s">
        <v>7800</v>
      </c>
      <c r="D1630" t="s">
        <v>7801</v>
      </c>
      <c r="E1630" t="s">
        <v>7802</v>
      </c>
      <c r="F1630">
        <v>6</v>
      </c>
      <c r="G1630">
        <v>1092.44</v>
      </c>
      <c r="H1630">
        <v>0</v>
      </c>
      <c r="I1630" s="254">
        <v>6554.64</v>
      </c>
      <c r="J1630" t="s">
        <v>8521</v>
      </c>
      <c r="K1630">
        <v>1</v>
      </c>
      <c r="L1630">
        <v>8</v>
      </c>
      <c r="M1630" t="s">
        <v>8522</v>
      </c>
      <c r="N1630" t="s">
        <v>8027</v>
      </c>
      <c r="O1630" t="s">
        <v>7697</v>
      </c>
      <c r="P1630" t="s">
        <v>7698</v>
      </c>
      <c r="Q1630" t="s">
        <v>9292</v>
      </c>
      <c r="R1630">
        <v>605</v>
      </c>
      <c r="S1630" t="s">
        <v>9921</v>
      </c>
      <c r="T1630" t="s">
        <v>7701</v>
      </c>
      <c r="U1630">
        <v>1</v>
      </c>
      <c r="V1630">
        <v>6</v>
      </c>
      <c r="W1630" t="s">
        <v>7702</v>
      </c>
      <c r="X1630" t="s">
        <v>10507</v>
      </c>
      <c r="Y1630" t="s">
        <v>7703</v>
      </c>
      <c r="Z1630" t="s">
        <v>10508</v>
      </c>
      <c r="AA1630" t="s">
        <v>8526</v>
      </c>
      <c r="AB1630" t="s">
        <v>10509</v>
      </c>
    </row>
    <row r="1631" spans="1:28">
      <c r="A1631" s="241">
        <v>45968</v>
      </c>
      <c r="B1631" t="s">
        <v>10506</v>
      </c>
      <c r="C1631" t="s">
        <v>7886</v>
      </c>
      <c r="D1631" t="s">
        <v>7887</v>
      </c>
      <c r="E1631" t="s">
        <v>7888</v>
      </c>
      <c r="F1631">
        <v>12</v>
      </c>
      <c r="G1631">
        <v>3025.21</v>
      </c>
      <c r="H1631">
        <v>0</v>
      </c>
      <c r="I1631" s="254">
        <v>36302.519999999997</v>
      </c>
      <c r="J1631" t="s">
        <v>8521</v>
      </c>
      <c r="K1631">
        <v>1</v>
      </c>
      <c r="L1631">
        <v>8</v>
      </c>
      <c r="M1631" t="s">
        <v>8522</v>
      </c>
      <c r="N1631" t="s">
        <v>8027</v>
      </c>
      <c r="O1631" t="s">
        <v>7697</v>
      </c>
      <c r="P1631" t="s">
        <v>7698</v>
      </c>
      <c r="Q1631" t="s">
        <v>9292</v>
      </c>
      <c r="R1631">
        <v>605</v>
      </c>
      <c r="S1631" t="s">
        <v>9921</v>
      </c>
      <c r="T1631" t="s">
        <v>7715</v>
      </c>
      <c r="U1631">
        <v>1</v>
      </c>
      <c r="V1631">
        <v>12</v>
      </c>
      <c r="W1631" t="s">
        <v>7702</v>
      </c>
      <c r="X1631" t="s">
        <v>10507</v>
      </c>
      <c r="Y1631" t="s">
        <v>7703</v>
      </c>
      <c r="Z1631" t="s">
        <v>10508</v>
      </c>
      <c r="AA1631" t="s">
        <v>8526</v>
      </c>
      <c r="AB1631" t="s">
        <v>10509</v>
      </c>
    </row>
    <row r="1632" spans="1:28">
      <c r="A1632" s="241">
        <v>45968</v>
      </c>
      <c r="B1632" t="s">
        <v>10510</v>
      </c>
      <c r="C1632" t="s">
        <v>8079</v>
      </c>
      <c r="D1632" t="s">
        <v>8080</v>
      </c>
      <c r="E1632" t="s">
        <v>8081</v>
      </c>
      <c r="F1632">
        <v>3</v>
      </c>
      <c r="G1632">
        <v>3180</v>
      </c>
      <c r="H1632">
        <v>0</v>
      </c>
      <c r="I1632" s="254">
        <v>9540</v>
      </c>
      <c r="J1632" t="s">
        <v>7851</v>
      </c>
      <c r="K1632">
        <v>1</v>
      </c>
      <c r="L1632">
        <v>126</v>
      </c>
      <c r="M1632" t="s">
        <v>7744</v>
      </c>
      <c r="N1632" t="s">
        <v>7745</v>
      </c>
      <c r="O1632" t="s">
        <v>7697</v>
      </c>
      <c r="P1632" t="s">
        <v>7698</v>
      </c>
      <c r="Q1632" t="s">
        <v>8694</v>
      </c>
      <c r="R1632">
        <v>933</v>
      </c>
      <c r="S1632" t="s">
        <v>9921</v>
      </c>
      <c r="T1632" t="s">
        <v>7715</v>
      </c>
      <c r="U1632">
        <v>1</v>
      </c>
      <c r="V1632">
        <v>3</v>
      </c>
      <c r="W1632" t="s">
        <v>7702</v>
      </c>
      <c r="X1632" t="s">
        <v>1479</v>
      </c>
      <c r="Y1632" t="s">
        <v>7703</v>
      </c>
      <c r="Z1632" t="s">
        <v>10511</v>
      </c>
      <c r="AA1632" t="s">
        <v>8696</v>
      </c>
      <c r="AB1632" t="s">
        <v>10512</v>
      </c>
    </row>
    <row r="1633" spans="1:28">
      <c r="A1633" s="241">
        <v>45968</v>
      </c>
      <c r="B1633" t="s">
        <v>10510</v>
      </c>
      <c r="C1633" t="s">
        <v>8493</v>
      </c>
      <c r="D1633" t="s">
        <v>8494</v>
      </c>
      <c r="E1633" t="s">
        <v>8495</v>
      </c>
      <c r="F1633">
        <v>3</v>
      </c>
      <c r="G1633">
        <v>3180</v>
      </c>
      <c r="H1633">
        <v>0</v>
      </c>
      <c r="I1633" s="254">
        <v>9540</v>
      </c>
      <c r="J1633" t="s">
        <v>7851</v>
      </c>
      <c r="K1633">
        <v>1</v>
      </c>
      <c r="L1633">
        <v>126</v>
      </c>
      <c r="M1633" t="s">
        <v>7744</v>
      </c>
      <c r="N1633" t="s">
        <v>7745</v>
      </c>
      <c r="O1633" t="s">
        <v>7697</v>
      </c>
      <c r="P1633" t="s">
        <v>7698</v>
      </c>
      <c r="Q1633" t="s">
        <v>8694</v>
      </c>
      <c r="R1633">
        <v>933</v>
      </c>
      <c r="S1633" t="s">
        <v>9921</v>
      </c>
      <c r="T1633" t="s">
        <v>7715</v>
      </c>
      <c r="U1633">
        <v>1</v>
      </c>
      <c r="V1633">
        <v>3</v>
      </c>
      <c r="W1633" t="s">
        <v>7702</v>
      </c>
      <c r="X1633" t="s">
        <v>1479</v>
      </c>
      <c r="Y1633" t="s">
        <v>7703</v>
      </c>
      <c r="Z1633" t="s">
        <v>10511</v>
      </c>
      <c r="AA1633" t="s">
        <v>8696</v>
      </c>
      <c r="AB1633" t="s">
        <v>10512</v>
      </c>
    </row>
    <row r="1634" spans="1:28">
      <c r="A1634" s="241">
        <v>45968</v>
      </c>
      <c r="B1634" t="s">
        <v>10320</v>
      </c>
      <c r="C1634" t="s">
        <v>7800</v>
      </c>
      <c r="D1634" t="s">
        <v>7801</v>
      </c>
      <c r="E1634" t="s">
        <v>7802</v>
      </c>
      <c r="F1634">
        <v>12</v>
      </c>
      <c r="G1634">
        <v>1092.4369999999999</v>
      </c>
      <c r="H1634">
        <v>0</v>
      </c>
      <c r="I1634" s="254">
        <v>13109.244000000001</v>
      </c>
      <c r="J1634" t="s">
        <v>8771</v>
      </c>
      <c r="K1634">
        <v>1</v>
      </c>
      <c r="L1634">
        <v>125</v>
      </c>
      <c r="M1634" t="s">
        <v>7724</v>
      </c>
      <c r="N1634" t="s">
        <v>7713</v>
      </c>
      <c r="O1634" t="s">
        <v>7697</v>
      </c>
      <c r="P1634" t="s">
        <v>7698</v>
      </c>
      <c r="Q1634" t="s">
        <v>8039</v>
      </c>
      <c r="R1634">
        <v>107</v>
      </c>
      <c r="S1634" t="s">
        <v>9921</v>
      </c>
      <c r="T1634" t="s">
        <v>7701</v>
      </c>
      <c r="U1634">
        <v>1</v>
      </c>
      <c r="V1634">
        <v>12</v>
      </c>
      <c r="W1634" t="s">
        <v>7702</v>
      </c>
      <c r="X1634" t="s">
        <v>1036</v>
      </c>
      <c r="Y1634" t="s">
        <v>7703</v>
      </c>
      <c r="Z1634" t="s">
        <v>10321</v>
      </c>
      <c r="AA1634" t="s">
        <v>8041</v>
      </c>
      <c r="AB1634" t="s">
        <v>10322</v>
      </c>
    </row>
    <row r="1635" spans="1:28">
      <c r="A1635" s="241">
        <v>45968</v>
      </c>
      <c r="B1635" t="s">
        <v>10513</v>
      </c>
      <c r="C1635" t="s">
        <v>7951</v>
      </c>
      <c r="D1635" t="s">
        <v>7952</v>
      </c>
      <c r="E1635" t="s">
        <v>7953</v>
      </c>
      <c r="F1635">
        <v>1</v>
      </c>
      <c r="G1635">
        <v>13500</v>
      </c>
      <c r="H1635">
        <v>0</v>
      </c>
      <c r="I1635" s="254">
        <v>13500</v>
      </c>
      <c r="J1635" t="s">
        <v>8069</v>
      </c>
      <c r="K1635">
        <v>1</v>
      </c>
      <c r="L1635">
        <v>212</v>
      </c>
      <c r="M1635" t="s">
        <v>8070</v>
      </c>
      <c r="N1635" t="s">
        <v>7696</v>
      </c>
      <c r="O1635" t="s">
        <v>7697</v>
      </c>
      <c r="P1635" t="s">
        <v>7698</v>
      </c>
      <c r="Q1635" t="s">
        <v>8071</v>
      </c>
      <c r="R1635">
        <v>718</v>
      </c>
      <c r="S1635" t="s">
        <v>9921</v>
      </c>
      <c r="T1635" t="s">
        <v>7726</v>
      </c>
      <c r="U1635">
        <v>1</v>
      </c>
      <c r="V1635">
        <v>1</v>
      </c>
      <c r="W1635" t="s">
        <v>7702</v>
      </c>
      <c r="X1635" t="s">
        <v>1383</v>
      </c>
      <c r="Y1635" t="s">
        <v>7703</v>
      </c>
      <c r="Z1635" t="s">
        <v>10514</v>
      </c>
      <c r="AA1635" t="s">
        <v>8073</v>
      </c>
      <c r="AB1635" t="s">
        <v>10515</v>
      </c>
    </row>
    <row r="1636" spans="1:28">
      <c r="A1636" s="241">
        <v>45968</v>
      </c>
      <c r="B1636" t="s">
        <v>10516</v>
      </c>
      <c r="C1636" t="s">
        <v>7927</v>
      </c>
      <c r="D1636" t="s">
        <v>7928</v>
      </c>
      <c r="E1636" t="s">
        <v>7929</v>
      </c>
      <c r="F1636">
        <v>20</v>
      </c>
      <c r="G1636">
        <v>1344.5378000000001</v>
      </c>
      <c r="H1636">
        <v>0</v>
      </c>
      <c r="I1636" s="254">
        <v>26890.756000000001</v>
      </c>
      <c r="J1636" t="s">
        <v>8771</v>
      </c>
      <c r="K1636">
        <v>1</v>
      </c>
      <c r="L1636">
        <v>125</v>
      </c>
      <c r="M1636" t="s">
        <v>7724</v>
      </c>
      <c r="N1636" t="s">
        <v>7713</v>
      </c>
      <c r="O1636" t="s">
        <v>7697</v>
      </c>
      <c r="P1636" t="s">
        <v>7698</v>
      </c>
      <c r="Q1636" t="s">
        <v>8039</v>
      </c>
      <c r="R1636">
        <v>107</v>
      </c>
      <c r="S1636" t="s">
        <v>9921</v>
      </c>
      <c r="T1636" t="s">
        <v>7701</v>
      </c>
      <c r="U1636">
        <v>1</v>
      </c>
      <c r="V1636">
        <v>20</v>
      </c>
      <c r="W1636" t="s">
        <v>7702</v>
      </c>
      <c r="X1636" t="s">
        <v>1287</v>
      </c>
      <c r="Y1636" t="s">
        <v>7703</v>
      </c>
      <c r="Z1636" t="s">
        <v>10517</v>
      </c>
      <c r="AA1636" t="s">
        <v>8041</v>
      </c>
      <c r="AB1636" t="s">
        <v>10518</v>
      </c>
    </row>
    <row r="1637" spans="1:28">
      <c r="A1637" s="241">
        <v>45968</v>
      </c>
      <c r="B1637" t="s">
        <v>10519</v>
      </c>
      <c r="C1637" t="s">
        <v>9368</v>
      </c>
      <c r="D1637" t="s">
        <v>9369</v>
      </c>
      <c r="E1637" t="s">
        <v>9370</v>
      </c>
      <c r="F1637">
        <v>1</v>
      </c>
      <c r="G1637">
        <v>7650</v>
      </c>
      <c r="H1637">
        <v>0</v>
      </c>
      <c r="I1637" s="254">
        <v>7650</v>
      </c>
      <c r="J1637" t="s">
        <v>7723</v>
      </c>
      <c r="K1637">
        <v>1</v>
      </c>
      <c r="L1637">
        <v>125</v>
      </c>
      <c r="M1637" t="s">
        <v>7724</v>
      </c>
      <c r="N1637" t="s">
        <v>7713</v>
      </c>
      <c r="O1637" t="s">
        <v>7697</v>
      </c>
      <c r="P1637" t="s">
        <v>7698</v>
      </c>
      <c r="Q1637" t="s">
        <v>8106</v>
      </c>
      <c r="R1637">
        <v>103</v>
      </c>
      <c r="S1637" t="s">
        <v>9921</v>
      </c>
      <c r="T1637" t="s">
        <v>7726</v>
      </c>
      <c r="U1637">
        <v>1</v>
      </c>
      <c r="V1637">
        <v>1</v>
      </c>
      <c r="W1637" t="s">
        <v>7702</v>
      </c>
      <c r="X1637" t="s">
        <v>1499</v>
      </c>
      <c r="Y1637" t="s">
        <v>7703</v>
      </c>
      <c r="Z1637" t="s">
        <v>10520</v>
      </c>
      <c r="AA1637" t="s">
        <v>8108</v>
      </c>
      <c r="AB1637" t="s">
        <v>10521</v>
      </c>
    </row>
    <row r="1638" spans="1:28">
      <c r="A1638" s="241">
        <v>45968</v>
      </c>
      <c r="B1638" t="s">
        <v>10519</v>
      </c>
      <c r="C1638" t="s">
        <v>8905</v>
      </c>
      <c r="D1638" t="s">
        <v>8906</v>
      </c>
      <c r="E1638" t="s">
        <v>8907</v>
      </c>
      <c r="F1638">
        <v>4</v>
      </c>
      <c r="G1638">
        <v>2227</v>
      </c>
      <c r="H1638">
        <v>0</v>
      </c>
      <c r="I1638" s="254">
        <v>8908</v>
      </c>
      <c r="J1638" t="s">
        <v>7723</v>
      </c>
      <c r="K1638">
        <v>1</v>
      </c>
      <c r="L1638">
        <v>125</v>
      </c>
      <c r="M1638" t="s">
        <v>7724</v>
      </c>
      <c r="N1638" t="s">
        <v>7713</v>
      </c>
      <c r="O1638" t="s">
        <v>7697</v>
      </c>
      <c r="P1638" t="s">
        <v>7698</v>
      </c>
      <c r="Q1638" t="s">
        <v>8106</v>
      </c>
      <c r="R1638">
        <v>103</v>
      </c>
      <c r="S1638" t="s">
        <v>9921</v>
      </c>
      <c r="T1638" t="s">
        <v>7769</v>
      </c>
      <c r="U1638">
        <v>1</v>
      </c>
      <c r="V1638">
        <v>4</v>
      </c>
      <c r="W1638" t="s">
        <v>7702</v>
      </c>
      <c r="X1638" t="s">
        <v>1499</v>
      </c>
      <c r="Y1638" t="s">
        <v>7703</v>
      </c>
      <c r="Z1638" t="s">
        <v>10520</v>
      </c>
      <c r="AA1638" t="s">
        <v>8108</v>
      </c>
      <c r="AB1638" t="s">
        <v>10521</v>
      </c>
    </row>
    <row r="1639" spans="1:28">
      <c r="A1639" s="241">
        <v>45968</v>
      </c>
      <c r="B1639" t="s">
        <v>10519</v>
      </c>
      <c r="C1639" t="s">
        <v>7871</v>
      </c>
      <c r="D1639" t="s">
        <v>7872</v>
      </c>
      <c r="E1639" t="s">
        <v>7873</v>
      </c>
      <c r="F1639">
        <v>4</v>
      </c>
      <c r="G1639">
        <v>2227</v>
      </c>
      <c r="H1639">
        <v>0</v>
      </c>
      <c r="I1639" s="254">
        <v>8908</v>
      </c>
      <c r="J1639" t="s">
        <v>7723</v>
      </c>
      <c r="K1639">
        <v>1</v>
      </c>
      <c r="L1639">
        <v>125</v>
      </c>
      <c r="M1639" t="s">
        <v>7724</v>
      </c>
      <c r="N1639" t="s">
        <v>7713</v>
      </c>
      <c r="O1639" t="s">
        <v>7697</v>
      </c>
      <c r="P1639" t="s">
        <v>7698</v>
      </c>
      <c r="Q1639" t="s">
        <v>8106</v>
      </c>
      <c r="R1639">
        <v>103</v>
      </c>
      <c r="S1639" t="s">
        <v>9921</v>
      </c>
      <c r="T1639" t="s">
        <v>7769</v>
      </c>
      <c r="U1639">
        <v>1</v>
      </c>
      <c r="V1639">
        <v>4</v>
      </c>
      <c r="W1639" t="s">
        <v>7702</v>
      </c>
      <c r="X1639" t="s">
        <v>1499</v>
      </c>
      <c r="Y1639" t="s">
        <v>7703</v>
      </c>
      <c r="Z1639" t="s">
        <v>10520</v>
      </c>
      <c r="AA1639" t="s">
        <v>8108</v>
      </c>
      <c r="AB1639" t="s">
        <v>10521</v>
      </c>
    </row>
    <row r="1640" spans="1:28">
      <c r="A1640" s="241">
        <v>45968</v>
      </c>
      <c r="B1640" t="s">
        <v>10519</v>
      </c>
      <c r="C1640" t="s">
        <v>8097</v>
      </c>
      <c r="D1640" t="s">
        <v>8098</v>
      </c>
      <c r="E1640" t="s">
        <v>8099</v>
      </c>
      <c r="F1640">
        <v>4</v>
      </c>
      <c r="G1640">
        <v>2227</v>
      </c>
      <c r="H1640">
        <v>0</v>
      </c>
      <c r="I1640" s="254">
        <v>8908</v>
      </c>
      <c r="J1640" t="s">
        <v>7723</v>
      </c>
      <c r="K1640">
        <v>1</v>
      </c>
      <c r="L1640">
        <v>125</v>
      </c>
      <c r="M1640" t="s">
        <v>7724</v>
      </c>
      <c r="N1640" t="s">
        <v>7713</v>
      </c>
      <c r="O1640" t="s">
        <v>7697</v>
      </c>
      <c r="P1640" t="s">
        <v>7698</v>
      </c>
      <c r="Q1640" t="s">
        <v>8106</v>
      </c>
      <c r="R1640">
        <v>103</v>
      </c>
      <c r="S1640" t="s">
        <v>9921</v>
      </c>
      <c r="T1640" t="s">
        <v>7769</v>
      </c>
      <c r="U1640">
        <v>1</v>
      </c>
      <c r="V1640">
        <v>4</v>
      </c>
      <c r="W1640" t="s">
        <v>7702</v>
      </c>
      <c r="X1640" t="s">
        <v>1499</v>
      </c>
      <c r="Y1640" t="s">
        <v>7703</v>
      </c>
      <c r="Z1640" t="s">
        <v>10520</v>
      </c>
      <c r="AA1640" t="s">
        <v>8108</v>
      </c>
      <c r="AB1640" t="s">
        <v>10521</v>
      </c>
    </row>
    <row r="1641" spans="1:28">
      <c r="A1641" s="241">
        <v>45968</v>
      </c>
      <c r="B1641" t="s">
        <v>10519</v>
      </c>
      <c r="C1641" t="s">
        <v>8566</v>
      </c>
      <c r="D1641" t="s">
        <v>8567</v>
      </c>
      <c r="E1641" t="s">
        <v>8568</v>
      </c>
      <c r="F1641">
        <v>4</v>
      </c>
      <c r="G1641">
        <v>2731</v>
      </c>
      <c r="H1641">
        <v>0</v>
      </c>
      <c r="I1641" s="254">
        <v>10924</v>
      </c>
      <c r="J1641" t="s">
        <v>7723</v>
      </c>
      <c r="K1641">
        <v>1</v>
      </c>
      <c r="L1641">
        <v>125</v>
      </c>
      <c r="M1641" t="s">
        <v>7724</v>
      </c>
      <c r="N1641" t="s">
        <v>7713</v>
      </c>
      <c r="O1641" t="s">
        <v>7697</v>
      </c>
      <c r="P1641" t="s">
        <v>7698</v>
      </c>
      <c r="Q1641" t="s">
        <v>8106</v>
      </c>
      <c r="R1641">
        <v>103</v>
      </c>
      <c r="S1641" t="s">
        <v>9921</v>
      </c>
      <c r="T1641" t="s">
        <v>7769</v>
      </c>
      <c r="U1641">
        <v>1</v>
      </c>
      <c r="V1641">
        <v>4</v>
      </c>
      <c r="W1641" t="s">
        <v>7702</v>
      </c>
      <c r="X1641" t="s">
        <v>1499</v>
      </c>
      <c r="Y1641" t="s">
        <v>7703</v>
      </c>
      <c r="Z1641" t="s">
        <v>10520</v>
      </c>
      <c r="AA1641" t="s">
        <v>8108</v>
      </c>
      <c r="AB1641" t="s">
        <v>10521</v>
      </c>
    </row>
    <row r="1642" spans="1:28">
      <c r="A1642" s="241">
        <v>45968</v>
      </c>
      <c r="B1642" t="s">
        <v>10519</v>
      </c>
      <c r="C1642" t="s">
        <v>8411</v>
      </c>
      <c r="D1642" t="s">
        <v>8412</v>
      </c>
      <c r="E1642" t="s">
        <v>8413</v>
      </c>
      <c r="F1642">
        <v>4</v>
      </c>
      <c r="G1642">
        <v>2227</v>
      </c>
      <c r="H1642">
        <v>0</v>
      </c>
      <c r="I1642" s="254">
        <v>8908</v>
      </c>
      <c r="J1642" t="s">
        <v>7723</v>
      </c>
      <c r="K1642">
        <v>1</v>
      </c>
      <c r="L1642">
        <v>125</v>
      </c>
      <c r="M1642" t="s">
        <v>7724</v>
      </c>
      <c r="N1642" t="s">
        <v>7713</v>
      </c>
      <c r="O1642" t="s">
        <v>7697</v>
      </c>
      <c r="P1642" t="s">
        <v>7698</v>
      </c>
      <c r="Q1642" t="s">
        <v>8106</v>
      </c>
      <c r="R1642">
        <v>103</v>
      </c>
      <c r="S1642" t="s">
        <v>9921</v>
      </c>
      <c r="T1642" t="s">
        <v>7769</v>
      </c>
      <c r="U1642">
        <v>1</v>
      </c>
      <c r="V1642">
        <v>4</v>
      </c>
      <c r="W1642" t="s">
        <v>7702</v>
      </c>
      <c r="X1642" t="s">
        <v>1499</v>
      </c>
      <c r="Y1642" t="s">
        <v>7703</v>
      </c>
      <c r="Z1642" t="s">
        <v>10520</v>
      </c>
      <c r="AA1642" t="s">
        <v>8108</v>
      </c>
      <c r="AB1642" t="s">
        <v>10521</v>
      </c>
    </row>
    <row r="1643" spans="1:28">
      <c r="A1643" s="241">
        <v>45968</v>
      </c>
      <c r="B1643" t="s">
        <v>10519</v>
      </c>
      <c r="C1643" t="s">
        <v>7800</v>
      </c>
      <c r="D1643" t="s">
        <v>7801</v>
      </c>
      <c r="E1643" t="s">
        <v>7802</v>
      </c>
      <c r="F1643">
        <v>12</v>
      </c>
      <c r="G1643">
        <v>1092.44</v>
      </c>
      <c r="H1643">
        <v>0</v>
      </c>
      <c r="I1643" s="254">
        <v>13109.28</v>
      </c>
      <c r="J1643" t="s">
        <v>7723</v>
      </c>
      <c r="K1643">
        <v>1</v>
      </c>
      <c r="L1643">
        <v>125</v>
      </c>
      <c r="M1643" t="s">
        <v>7724</v>
      </c>
      <c r="N1643" t="s">
        <v>7713</v>
      </c>
      <c r="O1643" t="s">
        <v>7697</v>
      </c>
      <c r="P1643" t="s">
        <v>7698</v>
      </c>
      <c r="Q1643" t="s">
        <v>8106</v>
      </c>
      <c r="R1643">
        <v>103</v>
      </c>
      <c r="S1643" t="s">
        <v>9921</v>
      </c>
      <c r="T1643" t="s">
        <v>7701</v>
      </c>
      <c r="U1643">
        <v>1</v>
      </c>
      <c r="V1643">
        <v>12</v>
      </c>
      <c r="W1643" t="s">
        <v>7702</v>
      </c>
      <c r="X1643" t="s">
        <v>1499</v>
      </c>
      <c r="Y1643" t="s">
        <v>7703</v>
      </c>
      <c r="Z1643" t="s">
        <v>10520</v>
      </c>
      <c r="AA1643" t="s">
        <v>8108</v>
      </c>
      <c r="AB1643" t="s">
        <v>10521</v>
      </c>
    </row>
    <row r="1644" spans="1:28">
      <c r="A1644" s="241">
        <v>45968</v>
      </c>
      <c r="B1644" t="s">
        <v>10519</v>
      </c>
      <c r="C1644" t="s">
        <v>7733</v>
      </c>
      <c r="D1644" t="s">
        <v>7734</v>
      </c>
      <c r="E1644" t="s">
        <v>7735</v>
      </c>
      <c r="F1644">
        <v>4</v>
      </c>
      <c r="G1644">
        <v>1344.54</v>
      </c>
      <c r="H1644">
        <v>0</v>
      </c>
      <c r="I1644" s="254">
        <v>5378.16</v>
      </c>
      <c r="J1644" t="s">
        <v>7723</v>
      </c>
      <c r="K1644">
        <v>1</v>
      </c>
      <c r="L1644">
        <v>125</v>
      </c>
      <c r="M1644" t="s">
        <v>7724</v>
      </c>
      <c r="N1644" t="s">
        <v>7713</v>
      </c>
      <c r="O1644" t="s">
        <v>7697</v>
      </c>
      <c r="P1644" t="s">
        <v>7698</v>
      </c>
      <c r="Q1644" t="s">
        <v>8106</v>
      </c>
      <c r="R1644">
        <v>103</v>
      </c>
      <c r="S1644" t="s">
        <v>9921</v>
      </c>
      <c r="T1644" t="s">
        <v>7701</v>
      </c>
      <c r="U1644">
        <v>1</v>
      </c>
      <c r="V1644">
        <v>4</v>
      </c>
      <c r="W1644" t="s">
        <v>7702</v>
      </c>
      <c r="X1644" t="s">
        <v>1499</v>
      </c>
      <c r="Y1644" t="s">
        <v>7703</v>
      </c>
      <c r="Z1644" t="s">
        <v>10520</v>
      </c>
      <c r="AA1644" t="s">
        <v>8108</v>
      </c>
      <c r="AB1644" t="s">
        <v>10521</v>
      </c>
    </row>
    <row r="1645" spans="1:28">
      <c r="A1645" s="241">
        <v>45968</v>
      </c>
      <c r="B1645" t="s">
        <v>10519</v>
      </c>
      <c r="C1645" t="s">
        <v>7736</v>
      </c>
      <c r="D1645" t="s">
        <v>7737</v>
      </c>
      <c r="E1645" t="s">
        <v>7738</v>
      </c>
      <c r="F1645">
        <v>2</v>
      </c>
      <c r="G1645">
        <v>6422.4</v>
      </c>
      <c r="H1645">
        <v>0</v>
      </c>
      <c r="I1645" s="254">
        <v>12844.8</v>
      </c>
      <c r="J1645" t="s">
        <v>7723</v>
      </c>
      <c r="K1645">
        <v>1</v>
      </c>
      <c r="L1645">
        <v>125</v>
      </c>
      <c r="M1645" t="s">
        <v>7724</v>
      </c>
      <c r="N1645" t="s">
        <v>7713</v>
      </c>
      <c r="O1645" t="s">
        <v>7697</v>
      </c>
      <c r="P1645" t="s">
        <v>7698</v>
      </c>
      <c r="Q1645" t="s">
        <v>8106</v>
      </c>
      <c r="R1645">
        <v>103</v>
      </c>
      <c r="S1645" t="s">
        <v>9921</v>
      </c>
      <c r="T1645" t="s">
        <v>7701</v>
      </c>
      <c r="U1645">
        <v>1</v>
      </c>
      <c r="V1645">
        <v>2</v>
      </c>
      <c r="W1645" t="s">
        <v>7702</v>
      </c>
      <c r="X1645" t="s">
        <v>1499</v>
      </c>
      <c r="Y1645" t="s">
        <v>7703</v>
      </c>
      <c r="Z1645" t="s">
        <v>10520</v>
      </c>
      <c r="AA1645" t="s">
        <v>8108</v>
      </c>
      <c r="AB1645" t="s">
        <v>10521</v>
      </c>
    </row>
    <row r="1646" spans="1:28">
      <c r="A1646" s="241">
        <v>45968</v>
      </c>
      <c r="B1646" t="s">
        <v>10519</v>
      </c>
      <c r="C1646" t="s">
        <v>8268</v>
      </c>
      <c r="D1646" t="s">
        <v>8269</v>
      </c>
      <c r="E1646" t="s">
        <v>8270</v>
      </c>
      <c r="F1646">
        <v>12</v>
      </c>
      <c r="G1646">
        <v>864</v>
      </c>
      <c r="H1646">
        <v>0</v>
      </c>
      <c r="I1646" s="254">
        <v>10368</v>
      </c>
      <c r="J1646" t="s">
        <v>7723</v>
      </c>
      <c r="K1646">
        <v>1</v>
      </c>
      <c r="L1646">
        <v>125</v>
      </c>
      <c r="M1646" t="s">
        <v>7724</v>
      </c>
      <c r="N1646" t="s">
        <v>7713</v>
      </c>
      <c r="O1646" t="s">
        <v>7697</v>
      </c>
      <c r="P1646" t="s">
        <v>7698</v>
      </c>
      <c r="Q1646" t="s">
        <v>8106</v>
      </c>
      <c r="R1646">
        <v>103</v>
      </c>
      <c r="S1646" t="s">
        <v>9921</v>
      </c>
      <c r="T1646" t="s">
        <v>7701</v>
      </c>
      <c r="U1646">
        <v>1</v>
      </c>
      <c r="V1646">
        <v>12</v>
      </c>
      <c r="W1646" t="s">
        <v>7702</v>
      </c>
      <c r="X1646" t="s">
        <v>1499</v>
      </c>
      <c r="Y1646" t="s">
        <v>7703</v>
      </c>
      <c r="Z1646" t="s">
        <v>10520</v>
      </c>
      <c r="AA1646" t="s">
        <v>8108</v>
      </c>
      <c r="AB1646" t="s">
        <v>10521</v>
      </c>
    </row>
    <row r="1647" spans="1:28">
      <c r="A1647" s="241">
        <v>45968</v>
      </c>
      <c r="B1647" t="s">
        <v>10519</v>
      </c>
      <c r="C1647" t="s">
        <v>8021</v>
      </c>
      <c r="D1647" t="s">
        <v>8022</v>
      </c>
      <c r="E1647" t="s">
        <v>8023</v>
      </c>
      <c r="F1647">
        <v>1</v>
      </c>
      <c r="G1647">
        <v>4882</v>
      </c>
      <c r="H1647">
        <v>0</v>
      </c>
      <c r="I1647" s="254">
        <v>4882</v>
      </c>
      <c r="J1647" t="s">
        <v>7723</v>
      </c>
      <c r="K1647">
        <v>1</v>
      </c>
      <c r="L1647">
        <v>125</v>
      </c>
      <c r="M1647" t="s">
        <v>7724</v>
      </c>
      <c r="N1647" t="s">
        <v>7713</v>
      </c>
      <c r="O1647" t="s">
        <v>7697</v>
      </c>
      <c r="P1647" t="s">
        <v>7698</v>
      </c>
      <c r="Q1647" t="s">
        <v>8106</v>
      </c>
      <c r="R1647">
        <v>103</v>
      </c>
      <c r="S1647" t="s">
        <v>9921</v>
      </c>
      <c r="T1647" t="s">
        <v>7701</v>
      </c>
      <c r="U1647">
        <v>1</v>
      </c>
      <c r="V1647">
        <v>1</v>
      </c>
      <c r="W1647" t="s">
        <v>7702</v>
      </c>
      <c r="X1647" t="s">
        <v>1499</v>
      </c>
      <c r="Y1647" t="s">
        <v>7703</v>
      </c>
      <c r="Z1647" t="s">
        <v>10520</v>
      </c>
      <c r="AA1647" t="s">
        <v>8108</v>
      </c>
      <c r="AB1647" t="s">
        <v>10521</v>
      </c>
    </row>
    <row r="1648" spans="1:28">
      <c r="A1648" s="241">
        <v>45968</v>
      </c>
      <c r="B1648" t="s">
        <v>10519</v>
      </c>
      <c r="C1648" t="s">
        <v>7691</v>
      </c>
      <c r="D1648" t="s">
        <v>7692</v>
      </c>
      <c r="E1648" t="s">
        <v>7693</v>
      </c>
      <c r="F1648">
        <v>2</v>
      </c>
      <c r="G1648">
        <v>4327.7299999999996</v>
      </c>
      <c r="H1648">
        <v>0</v>
      </c>
      <c r="I1648" s="254">
        <v>8655.4599999999991</v>
      </c>
      <c r="J1648" t="s">
        <v>7723</v>
      </c>
      <c r="K1648">
        <v>1</v>
      </c>
      <c r="L1648">
        <v>125</v>
      </c>
      <c r="M1648" t="s">
        <v>7724</v>
      </c>
      <c r="N1648" t="s">
        <v>7713</v>
      </c>
      <c r="O1648" t="s">
        <v>7697</v>
      </c>
      <c r="P1648" t="s">
        <v>7698</v>
      </c>
      <c r="Q1648" t="s">
        <v>8106</v>
      </c>
      <c r="R1648">
        <v>103</v>
      </c>
      <c r="S1648" t="s">
        <v>9921</v>
      </c>
      <c r="T1648" t="s">
        <v>7701</v>
      </c>
      <c r="U1648">
        <v>1</v>
      </c>
      <c r="V1648">
        <v>2</v>
      </c>
      <c r="W1648" t="s">
        <v>7702</v>
      </c>
      <c r="X1648" t="s">
        <v>1499</v>
      </c>
      <c r="Y1648" t="s">
        <v>7703</v>
      </c>
      <c r="Z1648" t="s">
        <v>10520</v>
      </c>
      <c r="AA1648" t="s">
        <v>8108</v>
      </c>
      <c r="AB1648" t="s">
        <v>10521</v>
      </c>
    </row>
    <row r="1649" spans="1:28">
      <c r="A1649" s="241">
        <v>45968</v>
      </c>
      <c r="B1649" t="s">
        <v>10519</v>
      </c>
      <c r="C1649" t="s">
        <v>7880</v>
      </c>
      <c r="D1649" t="s">
        <v>7881</v>
      </c>
      <c r="E1649" t="s">
        <v>7882</v>
      </c>
      <c r="F1649">
        <v>3</v>
      </c>
      <c r="G1649">
        <v>1543</v>
      </c>
      <c r="H1649">
        <v>0</v>
      </c>
      <c r="I1649" s="254">
        <v>4629</v>
      </c>
      <c r="J1649" t="s">
        <v>7723</v>
      </c>
      <c r="K1649">
        <v>1</v>
      </c>
      <c r="L1649">
        <v>125</v>
      </c>
      <c r="M1649" t="s">
        <v>7724</v>
      </c>
      <c r="N1649" t="s">
        <v>7713</v>
      </c>
      <c r="O1649" t="s">
        <v>7697</v>
      </c>
      <c r="P1649" t="s">
        <v>7698</v>
      </c>
      <c r="Q1649" t="s">
        <v>8106</v>
      </c>
      <c r="R1649">
        <v>103</v>
      </c>
      <c r="S1649" t="s">
        <v>9921</v>
      </c>
      <c r="T1649" t="s">
        <v>7701</v>
      </c>
      <c r="U1649">
        <v>1</v>
      </c>
      <c r="V1649">
        <v>3</v>
      </c>
      <c r="W1649" t="s">
        <v>7702</v>
      </c>
      <c r="X1649" t="s">
        <v>1499</v>
      </c>
      <c r="Y1649" t="s">
        <v>7703</v>
      </c>
      <c r="Z1649" t="s">
        <v>10520</v>
      </c>
      <c r="AA1649" t="s">
        <v>8108</v>
      </c>
      <c r="AB1649" t="s">
        <v>10521</v>
      </c>
    </row>
    <row r="1650" spans="1:28">
      <c r="A1650" s="241">
        <v>45968</v>
      </c>
      <c r="B1650" t="s">
        <v>10522</v>
      </c>
      <c r="C1650" t="s">
        <v>8046</v>
      </c>
      <c r="D1650" t="s">
        <v>8047</v>
      </c>
      <c r="E1650" t="s">
        <v>8048</v>
      </c>
      <c r="F1650">
        <v>2</v>
      </c>
      <c r="G1650">
        <v>6350</v>
      </c>
      <c r="H1650">
        <v>1270</v>
      </c>
      <c r="I1650" s="254">
        <v>11430</v>
      </c>
      <c r="J1650" t="s">
        <v>7937</v>
      </c>
      <c r="K1650">
        <v>1</v>
      </c>
      <c r="L1650">
        <v>211</v>
      </c>
      <c r="M1650" t="s">
        <v>7938</v>
      </c>
      <c r="N1650" t="s">
        <v>7939</v>
      </c>
      <c r="O1650" t="s">
        <v>7697</v>
      </c>
      <c r="P1650" t="s">
        <v>7698</v>
      </c>
      <c r="Q1650" t="s">
        <v>7940</v>
      </c>
      <c r="R1650">
        <v>413</v>
      </c>
      <c r="S1650" t="s">
        <v>9921</v>
      </c>
      <c r="T1650" t="s">
        <v>8049</v>
      </c>
      <c r="U1650">
        <v>1</v>
      </c>
      <c r="V1650">
        <v>2</v>
      </c>
      <c r="W1650" t="s">
        <v>7702</v>
      </c>
      <c r="X1650" t="s">
        <v>1917</v>
      </c>
      <c r="Y1650" t="s">
        <v>7703</v>
      </c>
      <c r="Z1650" t="s">
        <v>10523</v>
      </c>
      <c r="AA1650" t="s">
        <v>7942</v>
      </c>
      <c r="AB1650" t="s">
        <v>10524</v>
      </c>
    </row>
    <row r="1651" spans="1:28">
      <c r="A1651" s="241">
        <v>45968</v>
      </c>
      <c r="B1651" t="s">
        <v>10525</v>
      </c>
      <c r="C1651" t="s">
        <v>7736</v>
      </c>
      <c r="D1651" t="s">
        <v>7737</v>
      </c>
      <c r="E1651" t="s">
        <v>7738</v>
      </c>
      <c r="F1651">
        <v>3</v>
      </c>
      <c r="G1651">
        <v>6422.4</v>
      </c>
      <c r="H1651">
        <v>0</v>
      </c>
      <c r="I1651" s="254">
        <v>19267.2</v>
      </c>
      <c r="J1651" t="s">
        <v>8771</v>
      </c>
      <c r="K1651">
        <v>1</v>
      </c>
      <c r="L1651">
        <v>125</v>
      </c>
      <c r="M1651" t="s">
        <v>7724</v>
      </c>
      <c r="N1651" t="s">
        <v>7713</v>
      </c>
      <c r="O1651" t="s">
        <v>7697</v>
      </c>
      <c r="P1651" t="s">
        <v>7698</v>
      </c>
      <c r="Q1651" t="s">
        <v>8039</v>
      </c>
      <c r="R1651">
        <v>107</v>
      </c>
      <c r="S1651" t="s">
        <v>9921</v>
      </c>
      <c r="T1651" t="s">
        <v>7701</v>
      </c>
      <c r="U1651">
        <v>1</v>
      </c>
      <c r="V1651">
        <v>3</v>
      </c>
      <c r="W1651" t="s">
        <v>7702</v>
      </c>
      <c r="X1651" t="s">
        <v>1351</v>
      </c>
      <c r="Y1651" t="s">
        <v>7703</v>
      </c>
      <c r="Z1651" t="s">
        <v>10526</v>
      </c>
      <c r="AA1651" t="s">
        <v>8041</v>
      </c>
      <c r="AB1651" t="s">
        <v>10527</v>
      </c>
    </row>
    <row r="1652" spans="1:28">
      <c r="A1652" s="241">
        <v>45968</v>
      </c>
      <c r="B1652" t="s">
        <v>10528</v>
      </c>
      <c r="C1652" t="s">
        <v>7750</v>
      </c>
      <c r="D1652" t="s">
        <v>7751</v>
      </c>
      <c r="E1652" t="s">
        <v>7752</v>
      </c>
      <c r="F1652">
        <v>1</v>
      </c>
      <c r="G1652">
        <v>12000</v>
      </c>
      <c r="H1652">
        <v>0</v>
      </c>
      <c r="I1652" s="254">
        <v>12000</v>
      </c>
      <c r="J1652" t="s">
        <v>7743</v>
      </c>
      <c r="K1652">
        <v>1</v>
      </c>
      <c r="L1652">
        <v>2</v>
      </c>
      <c r="M1652" t="s">
        <v>8054</v>
      </c>
      <c r="N1652" t="s">
        <v>7745</v>
      </c>
      <c r="O1652" t="s">
        <v>7697</v>
      </c>
      <c r="P1652" t="s">
        <v>7698</v>
      </c>
      <c r="Q1652" t="s">
        <v>7746</v>
      </c>
      <c r="R1652">
        <v>938</v>
      </c>
      <c r="S1652" t="s">
        <v>9921</v>
      </c>
      <c r="T1652" t="s">
        <v>7715</v>
      </c>
      <c r="U1652">
        <v>1</v>
      </c>
      <c r="V1652">
        <v>1</v>
      </c>
      <c r="W1652" t="s">
        <v>7702</v>
      </c>
      <c r="X1652" t="s">
        <v>10529</v>
      </c>
      <c r="Y1652" t="s">
        <v>7703</v>
      </c>
      <c r="Z1652" t="s">
        <v>10530</v>
      </c>
      <c r="AA1652" t="s">
        <v>7748</v>
      </c>
      <c r="AB1652" t="s">
        <v>10531</v>
      </c>
    </row>
    <row r="1653" spans="1:28">
      <c r="A1653" s="241">
        <v>45968</v>
      </c>
      <c r="B1653" t="s">
        <v>10532</v>
      </c>
      <c r="C1653" t="s">
        <v>7733</v>
      </c>
      <c r="D1653" t="s">
        <v>7734</v>
      </c>
      <c r="E1653" t="s">
        <v>7735</v>
      </c>
      <c r="F1653">
        <v>4</v>
      </c>
      <c r="G1653">
        <v>1344.5378000000001</v>
      </c>
      <c r="H1653">
        <v>0</v>
      </c>
      <c r="I1653" s="254">
        <v>5378.1512000000002</v>
      </c>
      <c r="J1653" t="s">
        <v>8771</v>
      </c>
      <c r="K1653">
        <v>1</v>
      </c>
      <c r="L1653">
        <v>125</v>
      </c>
      <c r="M1653" t="s">
        <v>7724</v>
      </c>
      <c r="N1653" t="s">
        <v>7713</v>
      </c>
      <c r="O1653" t="s">
        <v>7697</v>
      </c>
      <c r="P1653" t="s">
        <v>7698</v>
      </c>
      <c r="Q1653" t="s">
        <v>8039</v>
      </c>
      <c r="R1653">
        <v>107</v>
      </c>
      <c r="S1653" t="s">
        <v>9921</v>
      </c>
      <c r="T1653" t="s">
        <v>7701</v>
      </c>
      <c r="U1653">
        <v>1</v>
      </c>
      <c r="V1653">
        <v>4</v>
      </c>
      <c r="W1653" t="s">
        <v>7702</v>
      </c>
      <c r="X1653" t="s">
        <v>1355</v>
      </c>
      <c r="Y1653" t="s">
        <v>7703</v>
      </c>
      <c r="Z1653" t="s">
        <v>10533</v>
      </c>
      <c r="AA1653" t="s">
        <v>8041</v>
      </c>
      <c r="AB1653" t="s">
        <v>10534</v>
      </c>
    </row>
    <row r="1654" spans="1:28">
      <c r="A1654" s="241">
        <v>45968</v>
      </c>
      <c r="B1654" t="s">
        <v>10535</v>
      </c>
      <c r="C1654" t="s">
        <v>8268</v>
      </c>
      <c r="D1654" t="s">
        <v>8269</v>
      </c>
      <c r="E1654" t="s">
        <v>8270</v>
      </c>
      <c r="F1654">
        <v>6</v>
      </c>
      <c r="G1654">
        <v>864</v>
      </c>
      <c r="H1654">
        <v>0</v>
      </c>
      <c r="I1654" s="254">
        <v>5184</v>
      </c>
      <c r="J1654" t="s">
        <v>7842</v>
      </c>
      <c r="K1654">
        <v>1</v>
      </c>
      <c r="L1654">
        <v>126</v>
      </c>
      <c r="M1654" t="s">
        <v>7744</v>
      </c>
      <c r="N1654" t="s">
        <v>7745</v>
      </c>
      <c r="O1654" t="s">
        <v>7697</v>
      </c>
      <c r="P1654" t="s">
        <v>7698</v>
      </c>
      <c r="Q1654" t="s">
        <v>8183</v>
      </c>
      <c r="R1654">
        <v>919</v>
      </c>
      <c r="S1654" t="s">
        <v>9921</v>
      </c>
      <c r="T1654" t="s">
        <v>7701</v>
      </c>
      <c r="U1654">
        <v>1</v>
      </c>
      <c r="V1654">
        <v>6</v>
      </c>
      <c r="W1654" t="s">
        <v>7702</v>
      </c>
      <c r="X1654" t="s">
        <v>1622</v>
      </c>
      <c r="Y1654" t="s">
        <v>7703</v>
      </c>
      <c r="Z1654" t="s">
        <v>10536</v>
      </c>
      <c r="AA1654" t="s">
        <v>8185</v>
      </c>
      <c r="AB1654" t="s">
        <v>10537</v>
      </c>
    </row>
    <row r="1655" spans="1:28">
      <c r="A1655" s="241">
        <v>45968</v>
      </c>
      <c r="B1655" t="s">
        <v>10535</v>
      </c>
      <c r="C1655" t="s">
        <v>7856</v>
      </c>
      <c r="D1655" t="s">
        <v>7857</v>
      </c>
      <c r="E1655" t="s">
        <v>7858</v>
      </c>
      <c r="F1655">
        <v>2</v>
      </c>
      <c r="G1655">
        <v>4247.1000000000004</v>
      </c>
      <c r="H1655">
        <v>0</v>
      </c>
      <c r="I1655" s="254">
        <v>8494.2000000000007</v>
      </c>
      <c r="J1655" t="s">
        <v>7842</v>
      </c>
      <c r="K1655">
        <v>1</v>
      </c>
      <c r="L1655">
        <v>126</v>
      </c>
      <c r="M1655" t="s">
        <v>7744</v>
      </c>
      <c r="N1655" t="s">
        <v>7745</v>
      </c>
      <c r="O1655" t="s">
        <v>7697</v>
      </c>
      <c r="P1655" t="s">
        <v>7698</v>
      </c>
      <c r="Q1655" t="s">
        <v>8183</v>
      </c>
      <c r="R1655">
        <v>919</v>
      </c>
      <c r="S1655" t="s">
        <v>9921</v>
      </c>
      <c r="T1655" t="s">
        <v>7701</v>
      </c>
      <c r="U1655">
        <v>1</v>
      </c>
      <c r="V1655">
        <v>2</v>
      </c>
      <c r="W1655" t="s">
        <v>7702</v>
      </c>
      <c r="X1655" t="s">
        <v>1622</v>
      </c>
      <c r="Y1655" t="s">
        <v>7703</v>
      </c>
      <c r="Z1655" t="s">
        <v>10536</v>
      </c>
      <c r="AA1655" t="s">
        <v>8185</v>
      </c>
      <c r="AB1655" t="s">
        <v>10537</v>
      </c>
    </row>
    <row r="1656" spans="1:28">
      <c r="A1656" s="241">
        <v>45968</v>
      </c>
      <c r="B1656" t="s">
        <v>10538</v>
      </c>
      <c r="C1656" t="s">
        <v>7883</v>
      </c>
      <c r="D1656" t="s">
        <v>7884</v>
      </c>
      <c r="E1656" t="s">
        <v>7885</v>
      </c>
      <c r="F1656">
        <v>2</v>
      </c>
      <c r="G1656">
        <v>3025.2100999999998</v>
      </c>
      <c r="H1656">
        <v>0</v>
      </c>
      <c r="I1656" s="254">
        <v>6050.4201999999996</v>
      </c>
      <c r="J1656" t="s">
        <v>8771</v>
      </c>
      <c r="K1656">
        <v>1</v>
      </c>
      <c r="L1656">
        <v>125</v>
      </c>
      <c r="M1656" t="s">
        <v>7724</v>
      </c>
      <c r="N1656" t="s">
        <v>7713</v>
      </c>
      <c r="O1656" t="s">
        <v>7697</v>
      </c>
      <c r="P1656" t="s">
        <v>7698</v>
      </c>
      <c r="Q1656" t="s">
        <v>8039</v>
      </c>
      <c r="R1656">
        <v>107</v>
      </c>
      <c r="S1656" t="s">
        <v>9921</v>
      </c>
      <c r="T1656" t="s">
        <v>7715</v>
      </c>
      <c r="U1656">
        <v>1</v>
      </c>
      <c r="V1656">
        <v>2</v>
      </c>
      <c r="W1656" t="s">
        <v>7702</v>
      </c>
      <c r="X1656" t="s">
        <v>1353</v>
      </c>
      <c r="Y1656" t="s">
        <v>7703</v>
      </c>
      <c r="Z1656" t="s">
        <v>10539</v>
      </c>
      <c r="AA1656" t="s">
        <v>8041</v>
      </c>
      <c r="AB1656" t="s">
        <v>10540</v>
      </c>
    </row>
    <row r="1657" spans="1:28">
      <c r="A1657" s="241">
        <v>45968</v>
      </c>
      <c r="B1657" t="s">
        <v>10538</v>
      </c>
      <c r="C1657" t="s">
        <v>7787</v>
      </c>
      <c r="D1657" t="s">
        <v>7788</v>
      </c>
      <c r="E1657" t="s">
        <v>7789</v>
      </c>
      <c r="F1657">
        <v>2</v>
      </c>
      <c r="G1657">
        <v>3025.2100999999998</v>
      </c>
      <c r="H1657">
        <v>0</v>
      </c>
      <c r="I1657" s="254">
        <v>6050.4201999999996</v>
      </c>
      <c r="J1657" t="s">
        <v>8771</v>
      </c>
      <c r="K1657">
        <v>1</v>
      </c>
      <c r="L1657">
        <v>125</v>
      </c>
      <c r="M1657" t="s">
        <v>7724</v>
      </c>
      <c r="N1657" t="s">
        <v>7713</v>
      </c>
      <c r="O1657" t="s">
        <v>7697</v>
      </c>
      <c r="P1657" t="s">
        <v>7698</v>
      </c>
      <c r="Q1657" t="s">
        <v>8039</v>
      </c>
      <c r="R1657">
        <v>107</v>
      </c>
      <c r="S1657" t="s">
        <v>9921</v>
      </c>
      <c r="T1657" t="s">
        <v>7715</v>
      </c>
      <c r="U1657">
        <v>1</v>
      </c>
      <c r="V1657">
        <v>2</v>
      </c>
      <c r="W1657" t="s">
        <v>7702</v>
      </c>
      <c r="X1657" t="s">
        <v>1353</v>
      </c>
      <c r="Y1657" t="s">
        <v>7703</v>
      </c>
      <c r="Z1657" t="s">
        <v>10539</v>
      </c>
      <c r="AA1657" t="s">
        <v>8041</v>
      </c>
      <c r="AB1657" t="s">
        <v>10540</v>
      </c>
    </row>
    <row r="1658" spans="1:28">
      <c r="A1658" s="241">
        <v>45968</v>
      </c>
      <c r="B1658" t="s">
        <v>10538</v>
      </c>
      <c r="C1658" t="s">
        <v>7800</v>
      </c>
      <c r="D1658" t="s">
        <v>7801</v>
      </c>
      <c r="E1658" t="s">
        <v>7802</v>
      </c>
      <c r="F1658">
        <v>6</v>
      </c>
      <c r="G1658">
        <v>1092.4369999999999</v>
      </c>
      <c r="H1658">
        <v>0</v>
      </c>
      <c r="I1658" s="254">
        <v>6554.6220000000003</v>
      </c>
      <c r="J1658" t="s">
        <v>8771</v>
      </c>
      <c r="K1658">
        <v>1</v>
      </c>
      <c r="L1658">
        <v>125</v>
      </c>
      <c r="M1658" t="s">
        <v>7724</v>
      </c>
      <c r="N1658" t="s">
        <v>7713</v>
      </c>
      <c r="O1658" t="s">
        <v>7697</v>
      </c>
      <c r="P1658" t="s">
        <v>7698</v>
      </c>
      <c r="Q1658" t="s">
        <v>8039</v>
      </c>
      <c r="R1658">
        <v>107</v>
      </c>
      <c r="S1658" t="s">
        <v>9921</v>
      </c>
      <c r="T1658" t="s">
        <v>7701</v>
      </c>
      <c r="U1658">
        <v>1</v>
      </c>
      <c r="V1658">
        <v>6</v>
      </c>
      <c r="W1658" t="s">
        <v>7702</v>
      </c>
      <c r="X1658" t="s">
        <v>1353</v>
      </c>
      <c r="Y1658" t="s">
        <v>7703</v>
      </c>
      <c r="Z1658" t="s">
        <v>10539</v>
      </c>
      <c r="AA1658" t="s">
        <v>8041</v>
      </c>
      <c r="AB1658" t="s">
        <v>10540</v>
      </c>
    </row>
    <row r="1659" spans="1:28">
      <c r="A1659" s="241">
        <v>45968</v>
      </c>
      <c r="B1659" t="s">
        <v>10541</v>
      </c>
      <c r="C1659" t="s">
        <v>7969</v>
      </c>
      <c r="D1659" t="s">
        <v>7970</v>
      </c>
      <c r="E1659" t="s">
        <v>7971</v>
      </c>
      <c r="F1659">
        <v>12</v>
      </c>
      <c r="G1659">
        <v>977</v>
      </c>
      <c r="H1659">
        <v>0</v>
      </c>
      <c r="I1659" s="254">
        <v>11724</v>
      </c>
      <c r="J1659" t="s">
        <v>8213</v>
      </c>
      <c r="K1659">
        <v>1</v>
      </c>
      <c r="L1659">
        <v>155</v>
      </c>
      <c r="M1659" t="s">
        <v>7946</v>
      </c>
      <c r="N1659" t="s">
        <v>7696</v>
      </c>
      <c r="O1659" t="s">
        <v>7697</v>
      </c>
      <c r="P1659" t="s">
        <v>7698</v>
      </c>
      <c r="Q1659" t="s">
        <v>9084</v>
      </c>
      <c r="R1659">
        <v>715</v>
      </c>
      <c r="S1659" t="s">
        <v>9921</v>
      </c>
      <c r="T1659" t="s">
        <v>7715</v>
      </c>
      <c r="U1659">
        <v>1</v>
      </c>
      <c r="V1659">
        <v>12</v>
      </c>
      <c r="W1659" t="s">
        <v>7702</v>
      </c>
      <c r="X1659" t="s">
        <v>1684</v>
      </c>
      <c r="Y1659" t="s">
        <v>7703</v>
      </c>
      <c r="Z1659" t="s">
        <v>10542</v>
      </c>
      <c r="AA1659" t="s">
        <v>8406</v>
      </c>
      <c r="AB1659" t="s">
        <v>10543</v>
      </c>
    </row>
    <row r="1660" spans="1:28">
      <c r="A1660" s="241">
        <v>45968</v>
      </c>
      <c r="B1660" t="s">
        <v>10541</v>
      </c>
      <c r="C1660" t="s">
        <v>7708</v>
      </c>
      <c r="D1660" t="s">
        <v>7709</v>
      </c>
      <c r="E1660" t="s">
        <v>7710</v>
      </c>
      <c r="F1660">
        <v>12</v>
      </c>
      <c r="G1660">
        <v>1120</v>
      </c>
      <c r="H1660">
        <v>0</v>
      </c>
      <c r="I1660" s="254">
        <v>13440</v>
      </c>
      <c r="J1660" t="s">
        <v>8213</v>
      </c>
      <c r="K1660">
        <v>1</v>
      </c>
      <c r="L1660">
        <v>155</v>
      </c>
      <c r="M1660" t="s">
        <v>7946</v>
      </c>
      <c r="N1660" t="s">
        <v>7696</v>
      </c>
      <c r="O1660" t="s">
        <v>7697</v>
      </c>
      <c r="P1660" t="s">
        <v>7698</v>
      </c>
      <c r="Q1660" t="s">
        <v>9084</v>
      </c>
      <c r="R1660">
        <v>715</v>
      </c>
      <c r="S1660" t="s">
        <v>9921</v>
      </c>
      <c r="T1660" t="s">
        <v>7715</v>
      </c>
      <c r="U1660">
        <v>1</v>
      </c>
      <c r="V1660">
        <v>12</v>
      </c>
      <c r="W1660" t="s">
        <v>7702</v>
      </c>
      <c r="X1660" t="s">
        <v>1684</v>
      </c>
      <c r="Y1660" t="s">
        <v>7703</v>
      </c>
      <c r="Z1660" t="s">
        <v>10542</v>
      </c>
      <c r="AA1660" t="s">
        <v>8406</v>
      </c>
      <c r="AB1660" t="s">
        <v>10543</v>
      </c>
    </row>
    <row r="1661" spans="1:28">
      <c r="A1661" s="241">
        <v>45968</v>
      </c>
      <c r="B1661" t="s">
        <v>10544</v>
      </c>
      <c r="C1661" t="s">
        <v>7708</v>
      </c>
      <c r="D1661" t="s">
        <v>7709</v>
      </c>
      <c r="E1661" t="s">
        <v>7710</v>
      </c>
      <c r="F1661">
        <v>6</v>
      </c>
      <c r="G1661">
        <v>1120</v>
      </c>
      <c r="H1661">
        <v>0</v>
      </c>
      <c r="I1661" s="254">
        <v>6720</v>
      </c>
      <c r="J1661" t="s">
        <v>7842</v>
      </c>
      <c r="K1661">
        <v>1</v>
      </c>
      <c r="L1661">
        <v>126</v>
      </c>
      <c r="M1661" t="s">
        <v>7744</v>
      </c>
      <c r="N1661" t="s">
        <v>7745</v>
      </c>
      <c r="O1661" t="s">
        <v>7697</v>
      </c>
      <c r="P1661" t="s">
        <v>7698</v>
      </c>
      <c r="Q1661" t="s">
        <v>7843</v>
      </c>
      <c r="R1661">
        <v>908</v>
      </c>
      <c r="S1661" t="s">
        <v>9921</v>
      </c>
      <c r="T1661" t="s">
        <v>7715</v>
      </c>
      <c r="U1661">
        <v>1</v>
      </c>
      <c r="V1661">
        <v>6</v>
      </c>
      <c r="W1661" t="s">
        <v>7702</v>
      </c>
      <c r="X1661" t="s">
        <v>1455</v>
      </c>
      <c r="Y1661" t="s">
        <v>7703</v>
      </c>
      <c r="Z1661" t="s">
        <v>10545</v>
      </c>
      <c r="AA1661" t="s">
        <v>7845</v>
      </c>
      <c r="AB1661" t="s">
        <v>10546</v>
      </c>
    </row>
    <row r="1662" spans="1:28">
      <c r="A1662" s="241">
        <v>45968</v>
      </c>
      <c r="B1662" t="s">
        <v>10544</v>
      </c>
      <c r="C1662" t="s">
        <v>7979</v>
      </c>
      <c r="D1662" t="s">
        <v>7980</v>
      </c>
      <c r="E1662" t="s">
        <v>7981</v>
      </c>
      <c r="F1662">
        <v>1</v>
      </c>
      <c r="G1662">
        <v>2647.06</v>
      </c>
      <c r="H1662">
        <v>0</v>
      </c>
      <c r="I1662" s="254">
        <v>2647.06</v>
      </c>
      <c r="J1662" t="s">
        <v>7842</v>
      </c>
      <c r="K1662">
        <v>1</v>
      </c>
      <c r="L1662">
        <v>126</v>
      </c>
      <c r="M1662" t="s">
        <v>7744</v>
      </c>
      <c r="N1662" t="s">
        <v>7745</v>
      </c>
      <c r="O1662" t="s">
        <v>7697</v>
      </c>
      <c r="P1662" t="s">
        <v>7698</v>
      </c>
      <c r="Q1662" t="s">
        <v>7843</v>
      </c>
      <c r="R1662">
        <v>908</v>
      </c>
      <c r="S1662" t="s">
        <v>9921</v>
      </c>
      <c r="T1662" t="s">
        <v>7715</v>
      </c>
      <c r="U1662">
        <v>1</v>
      </c>
      <c r="V1662">
        <v>1</v>
      </c>
      <c r="W1662" t="s">
        <v>7702</v>
      </c>
      <c r="X1662" t="s">
        <v>1455</v>
      </c>
      <c r="Y1662" t="s">
        <v>7703</v>
      </c>
      <c r="Z1662" t="s">
        <v>10545</v>
      </c>
      <c r="AA1662" t="s">
        <v>7845</v>
      </c>
      <c r="AB1662" t="s">
        <v>10546</v>
      </c>
    </row>
    <row r="1663" spans="1:28">
      <c r="A1663" s="241">
        <v>45968</v>
      </c>
      <c r="B1663" t="s">
        <v>10544</v>
      </c>
      <c r="C1663" t="s">
        <v>8268</v>
      </c>
      <c r="D1663" t="s">
        <v>8269</v>
      </c>
      <c r="E1663" t="s">
        <v>8270</v>
      </c>
      <c r="F1663">
        <v>3</v>
      </c>
      <c r="G1663">
        <v>864</v>
      </c>
      <c r="H1663">
        <v>0</v>
      </c>
      <c r="I1663" s="254">
        <v>2592</v>
      </c>
      <c r="J1663" t="s">
        <v>7842</v>
      </c>
      <c r="K1663">
        <v>1</v>
      </c>
      <c r="L1663">
        <v>126</v>
      </c>
      <c r="M1663" t="s">
        <v>7744</v>
      </c>
      <c r="N1663" t="s">
        <v>7745</v>
      </c>
      <c r="O1663" t="s">
        <v>7697</v>
      </c>
      <c r="P1663" t="s">
        <v>7698</v>
      </c>
      <c r="Q1663" t="s">
        <v>7843</v>
      </c>
      <c r="R1663">
        <v>908</v>
      </c>
      <c r="S1663" t="s">
        <v>9921</v>
      </c>
      <c r="T1663" t="s">
        <v>7701</v>
      </c>
      <c r="U1663">
        <v>1</v>
      </c>
      <c r="V1663">
        <v>3</v>
      </c>
      <c r="W1663" t="s">
        <v>7702</v>
      </c>
      <c r="X1663" t="s">
        <v>1455</v>
      </c>
      <c r="Y1663" t="s">
        <v>7703</v>
      </c>
      <c r="Z1663" t="s">
        <v>10545</v>
      </c>
      <c r="AA1663" t="s">
        <v>7845</v>
      </c>
      <c r="AB1663" t="s">
        <v>10546</v>
      </c>
    </row>
    <row r="1664" spans="1:28">
      <c r="A1664" s="241">
        <v>45968</v>
      </c>
      <c r="B1664" t="s">
        <v>10547</v>
      </c>
      <c r="C1664" t="s">
        <v>8032</v>
      </c>
      <c r="D1664" t="s">
        <v>8033</v>
      </c>
      <c r="E1664" t="s">
        <v>8034</v>
      </c>
      <c r="F1664">
        <v>10</v>
      </c>
      <c r="G1664">
        <v>1092.4369999999999</v>
      </c>
      <c r="H1664">
        <v>0</v>
      </c>
      <c r="I1664" s="254">
        <v>10924.37</v>
      </c>
      <c r="J1664" t="s">
        <v>8771</v>
      </c>
      <c r="K1664">
        <v>1</v>
      </c>
      <c r="L1664">
        <v>125</v>
      </c>
      <c r="M1664" t="s">
        <v>7724</v>
      </c>
      <c r="N1664" t="s">
        <v>7713</v>
      </c>
      <c r="O1664" t="s">
        <v>7697</v>
      </c>
      <c r="P1664" t="s">
        <v>7698</v>
      </c>
      <c r="Q1664" t="s">
        <v>8039</v>
      </c>
      <c r="R1664">
        <v>107</v>
      </c>
      <c r="S1664" t="s">
        <v>9921</v>
      </c>
      <c r="T1664" t="s">
        <v>7701</v>
      </c>
      <c r="U1664">
        <v>1</v>
      </c>
      <c r="V1664">
        <v>10</v>
      </c>
      <c r="W1664" t="s">
        <v>7702</v>
      </c>
      <c r="X1664" t="s">
        <v>1359</v>
      </c>
      <c r="Y1664" t="s">
        <v>7703</v>
      </c>
      <c r="Z1664" t="s">
        <v>10548</v>
      </c>
      <c r="AA1664" t="s">
        <v>8041</v>
      </c>
      <c r="AB1664" t="s">
        <v>10549</v>
      </c>
    </row>
    <row r="1665" spans="1:28">
      <c r="A1665" s="241">
        <v>45968</v>
      </c>
      <c r="B1665" t="s">
        <v>10547</v>
      </c>
      <c r="C1665" t="s">
        <v>7754</v>
      </c>
      <c r="D1665" t="s">
        <v>7755</v>
      </c>
      <c r="E1665" t="s">
        <v>7756</v>
      </c>
      <c r="F1665">
        <v>4</v>
      </c>
      <c r="G1665">
        <v>1444</v>
      </c>
      <c r="H1665">
        <v>0</v>
      </c>
      <c r="I1665" s="254">
        <v>5776</v>
      </c>
      <c r="J1665" t="s">
        <v>8771</v>
      </c>
      <c r="K1665">
        <v>1</v>
      </c>
      <c r="L1665">
        <v>125</v>
      </c>
      <c r="M1665" t="s">
        <v>7724</v>
      </c>
      <c r="N1665" t="s">
        <v>7713</v>
      </c>
      <c r="O1665" t="s">
        <v>7697</v>
      </c>
      <c r="P1665" t="s">
        <v>7698</v>
      </c>
      <c r="Q1665" t="s">
        <v>8039</v>
      </c>
      <c r="R1665">
        <v>107</v>
      </c>
      <c r="S1665" t="s">
        <v>9921</v>
      </c>
      <c r="T1665" t="s">
        <v>7701</v>
      </c>
      <c r="U1665">
        <v>1</v>
      </c>
      <c r="V1665">
        <v>4</v>
      </c>
      <c r="W1665" t="s">
        <v>7702</v>
      </c>
      <c r="X1665" t="s">
        <v>1359</v>
      </c>
      <c r="Y1665" t="s">
        <v>7703</v>
      </c>
      <c r="Z1665" t="s">
        <v>10548</v>
      </c>
      <c r="AA1665" t="s">
        <v>8041</v>
      </c>
      <c r="AB1665" t="s">
        <v>10549</v>
      </c>
    </row>
    <row r="1666" spans="1:28">
      <c r="A1666" s="241">
        <v>45968</v>
      </c>
      <c r="B1666" t="s">
        <v>10550</v>
      </c>
      <c r="C1666" t="s">
        <v>7839</v>
      </c>
      <c r="D1666" t="s">
        <v>7840</v>
      </c>
      <c r="E1666" t="s">
        <v>7841</v>
      </c>
      <c r="F1666">
        <v>2</v>
      </c>
      <c r="G1666">
        <v>2645.48</v>
      </c>
      <c r="H1666">
        <v>0</v>
      </c>
      <c r="I1666" s="254">
        <v>5290.96</v>
      </c>
      <c r="J1666" t="s">
        <v>8213</v>
      </c>
      <c r="K1666">
        <v>1</v>
      </c>
      <c r="L1666">
        <v>155</v>
      </c>
      <c r="M1666" t="s">
        <v>7946</v>
      </c>
      <c r="N1666" t="s">
        <v>7696</v>
      </c>
      <c r="O1666" t="s">
        <v>7697</v>
      </c>
      <c r="P1666" t="s">
        <v>7698</v>
      </c>
      <c r="Q1666" t="s">
        <v>9084</v>
      </c>
      <c r="R1666">
        <v>715</v>
      </c>
      <c r="S1666" t="s">
        <v>9921</v>
      </c>
      <c r="T1666" t="s">
        <v>7715</v>
      </c>
      <c r="U1666">
        <v>1</v>
      </c>
      <c r="V1666">
        <v>2</v>
      </c>
      <c r="W1666" t="s">
        <v>7702</v>
      </c>
      <c r="X1666" t="s">
        <v>1568</v>
      </c>
      <c r="Y1666" t="s">
        <v>7703</v>
      </c>
      <c r="Z1666" t="s">
        <v>10551</v>
      </c>
      <c r="AA1666" t="s">
        <v>8406</v>
      </c>
      <c r="AB1666" t="s">
        <v>10552</v>
      </c>
    </row>
    <row r="1667" spans="1:28">
      <c r="A1667" s="241">
        <v>45968</v>
      </c>
      <c r="B1667" t="s">
        <v>10553</v>
      </c>
      <c r="C1667" t="s">
        <v>7839</v>
      </c>
      <c r="D1667" t="s">
        <v>7840</v>
      </c>
      <c r="E1667" t="s">
        <v>7841</v>
      </c>
      <c r="F1667">
        <v>3</v>
      </c>
      <c r="G1667">
        <v>2645.48</v>
      </c>
      <c r="H1667">
        <v>0</v>
      </c>
      <c r="I1667" s="254">
        <v>7936.44</v>
      </c>
      <c r="J1667" t="s">
        <v>7809</v>
      </c>
      <c r="K1667">
        <v>1</v>
      </c>
      <c r="L1667">
        <v>125</v>
      </c>
      <c r="M1667" t="s">
        <v>7724</v>
      </c>
      <c r="N1667" t="s">
        <v>7713</v>
      </c>
      <c r="O1667" t="s">
        <v>7697</v>
      </c>
      <c r="P1667" t="s">
        <v>7698</v>
      </c>
      <c r="Q1667" t="s">
        <v>8616</v>
      </c>
      <c r="R1667">
        <v>111</v>
      </c>
      <c r="S1667" t="s">
        <v>9921</v>
      </c>
      <c r="T1667" t="s">
        <v>7715</v>
      </c>
      <c r="U1667">
        <v>1</v>
      </c>
      <c r="V1667">
        <v>3</v>
      </c>
      <c r="W1667" t="s">
        <v>7702</v>
      </c>
      <c r="X1667" t="s">
        <v>1789</v>
      </c>
      <c r="Y1667" t="s">
        <v>7703</v>
      </c>
      <c r="Z1667" t="s">
        <v>10554</v>
      </c>
      <c r="AA1667" t="s">
        <v>8618</v>
      </c>
      <c r="AB1667" t="s">
        <v>10555</v>
      </c>
    </row>
    <row r="1668" spans="1:28">
      <c r="A1668" s="241">
        <v>45968</v>
      </c>
      <c r="B1668" t="s">
        <v>10556</v>
      </c>
      <c r="C1668" t="s">
        <v>7832</v>
      </c>
      <c r="D1668" t="s">
        <v>7833</v>
      </c>
      <c r="E1668" t="s">
        <v>7834</v>
      </c>
      <c r="F1668">
        <v>1</v>
      </c>
      <c r="G1668">
        <v>12500</v>
      </c>
      <c r="H1668">
        <v>375</v>
      </c>
      <c r="I1668" s="254">
        <v>12125</v>
      </c>
      <c r="J1668" t="s">
        <v>7842</v>
      </c>
      <c r="K1668">
        <v>1</v>
      </c>
      <c r="L1668">
        <v>126</v>
      </c>
      <c r="M1668" t="s">
        <v>7744</v>
      </c>
      <c r="N1668" t="s">
        <v>7745</v>
      </c>
      <c r="O1668" t="s">
        <v>7697</v>
      </c>
      <c r="P1668" t="s">
        <v>7698</v>
      </c>
      <c r="Q1668" t="s">
        <v>8290</v>
      </c>
      <c r="R1668">
        <v>907</v>
      </c>
      <c r="S1668" t="s">
        <v>9921</v>
      </c>
      <c r="T1668" t="s">
        <v>7726</v>
      </c>
      <c r="U1668">
        <v>1</v>
      </c>
      <c r="V1668">
        <v>1</v>
      </c>
      <c r="W1668" t="s">
        <v>7702</v>
      </c>
      <c r="X1668" t="s">
        <v>1953</v>
      </c>
      <c r="Y1668" t="s">
        <v>7703</v>
      </c>
      <c r="Z1668" t="s">
        <v>10557</v>
      </c>
      <c r="AA1668" t="s">
        <v>8292</v>
      </c>
      <c r="AB1668" t="s">
        <v>10558</v>
      </c>
    </row>
    <row r="1669" spans="1:28">
      <c r="A1669" s="241">
        <v>45968</v>
      </c>
      <c r="B1669" t="s">
        <v>10556</v>
      </c>
      <c r="C1669" t="s">
        <v>7720</v>
      </c>
      <c r="D1669" t="s">
        <v>7721</v>
      </c>
      <c r="E1669" t="s">
        <v>7722</v>
      </c>
      <c r="F1669">
        <v>1</v>
      </c>
      <c r="G1669">
        <v>11900</v>
      </c>
      <c r="H1669">
        <v>357</v>
      </c>
      <c r="I1669" s="254">
        <v>11543</v>
      </c>
      <c r="J1669" t="s">
        <v>7842</v>
      </c>
      <c r="K1669">
        <v>1</v>
      </c>
      <c r="L1669">
        <v>126</v>
      </c>
      <c r="M1669" t="s">
        <v>7744</v>
      </c>
      <c r="N1669" t="s">
        <v>7745</v>
      </c>
      <c r="O1669" t="s">
        <v>7697</v>
      </c>
      <c r="P1669" t="s">
        <v>7698</v>
      </c>
      <c r="Q1669" t="s">
        <v>8290</v>
      </c>
      <c r="R1669">
        <v>907</v>
      </c>
      <c r="S1669" t="s">
        <v>9921</v>
      </c>
      <c r="T1669" t="s">
        <v>7726</v>
      </c>
      <c r="U1669">
        <v>1</v>
      </c>
      <c r="V1669">
        <v>1</v>
      </c>
      <c r="W1669" t="s">
        <v>7702</v>
      </c>
      <c r="X1669" t="s">
        <v>1953</v>
      </c>
      <c r="Y1669" t="s">
        <v>7703</v>
      </c>
      <c r="Z1669" t="s">
        <v>10557</v>
      </c>
      <c r="AA1669" t="s">
        <v>8292</v>
      </c>
      <c r="AB1669" t="s">
        <v>10558</v>
      </c>
    </row>
    <row r="1670" spans="1:28">
      <c r="A1670" s="241">
        <v>45968</v>
      </c>
      <c r="B1670" t="s">
        <v>10556</v>
      </c>
      <c r="C1670" t="s">
        <v>7875</v>
      </c>
      <c r="D1670" t="s">
        <v>7876</v>
      </c>
      <c r="E1670" t="s">
        <v>7877</v>
      </c>
      <c r="F1670">
        <v>1</v>
      </c>
      <c r="G1670">
        <v>1218.49</v>
      </c>
      <c r="H1670">
        <v>0</v>
      </c>
      <c r="I1670" s="254">
        <v>1218.49</v>
      </c>
      <c r="J1670" t="s">
        <v>7842</v>
      </c>
      <c r="K1670">
        <v>1</v>
      </c>
      <c r="L1670">
        <v>126</v>
      </c>
      <c r="M1670" t="s">
        <v>7744</v>
      </c>
      <c r="N1670" t="s">
        <v>7745</v>
      </c>
      <c r="O1670" t="s">
        <v>7697</v>
      </c>
      <c r="P1670" t="s">
        <v>7698</v>
      </c>
      <c r="Q1670" t="s">
        <v>8290</v>
      </c>
      <c r="R1670">
        <v>907</v>
      </c>
      <c r="S1670" t="s">
        <v>9921</v>
      </c>
      <c r="T1670" t="s">
        <v>7701</v>
      </c>
      <c r="U1670">
        <v>1</v>
      </c>
      <c r="V1670">
        <v>1</v>
      </c>
      <c r="W1670" t="s">
        <v>7702</v>
      </c>
      <c r="X1670" t="s">
        <v>1953</v>
      </c>
      <c r="Y1670" t="s">
        <v>7703</v>
      </c>
      <c r="Z1670" t="s">
        <v>10557</v>
      </c>
      <c r="AA1670" t="s">
        <v>8292</v>
      </c>
      <c r="AB1670" t="s">
        <v>10558</v>
      </c>
    </row>
    <row r="1671" spans="1:28">
      <c r="A1671" s="241">
        <v>45968</v>
      </c>
      <c r="B1671" t="s">
        <v>10556</v>
      </c>
      <c r="C1671" t="s">
        <v>7880</v>
      </c>
      <c r="D1671" t="s">
        <v>7881</v>
      </c>
      <c r="E1671" t="s">
        <v>7882</v>
      </c>
      <c r="F1671">
        <v>1</v>
      </c>
      <c r="G1671">
        <v>1543</v>
      </c>
      <c r="H1671">
        <v>0</v>
      </c>
      <c r="I1671" s="254">
        <v>1543</v>
      </c>
      <c r="J1671" t="s">
        <v>7842</v>
      </c>
      <c r="K1671">
        <v>1</v>
      </c>
      <c r="L1671">
        <v>126</v>
      </c>
      <c r="M1671" t="s">
        <v>7744</v>
      </c>
      <c r="N1671" t="s">
        <v>7745</v>
      </c>
      <c r="O1671" t="s">
        <v>7697</v>
      </c>
      <c r="P1671" t="s">
        <v>7698</v>
      </c>
      <c r="Q1671" t="s">
        <v>8290</v>
      </c>
      <c r="R1671">
        <v>907</v>
      </c>
      <c r="S1671" t="s">
        <v>9921</v>
      </c>
      <c r="T1671" t="s">
        <v>7701</v>
      </c>
      <c r="U1671">
        <v>1</v>
      </c>
      <c r="V1671">
        <v>1</v>
      </c>
      <c r="W1671" t="s">
        <v>7702</v>
      </c>
      <c r="X1671" t="s">
        <v>1953</v>
      </c>
      <c r="Y1671" t="s">
        <v>7703</v>
      </c>
      <c r="Z1671" t="s">
        <v>10557</v>
      </c>
      <c r="AA1671" t="s">
        <v>8292</v>
      </c>
      <c r="AB1671" t="s">
        <v>10558</v>
      </c>
    </row>
    <row r="1672" spans="1:28">
      <c r="A1672" s="241">
        <v>45968</v>
      </c>
      <c r="B1672" t="s">
        <v>10556</v>
      </c>
      <c r="C1672" t="s">
        <v>7778</v>
      </c>
      <c r="D1672" t="s">
        <v>7779</v>
      </c>
      <c r="E1672" t="s">
        <v>7780</v>
      </c>
      <c r="F1672">
        <v>1</v>
      </c>
      <c r="G1672">
        <v>2668.75</v>
      </c>
      <c r="H1672">
        <v>0</v>
      </c>
      <c r="I1672" s="254">
        <v>2668.75</v>
      </c>
      <c r="J1672" t="s">
        <v>7842</v>
      </c>
      <c r="K1672">
        <v>1</v>
      </c>
      <c r="L1672">
        <v>126</v>
      </c>
      <c r="M1672" t="s">
        <v>7744</v>
      </c>
      <c r="N1672" t="s">
        <v>7745</v>
      </c>
      <c r="O1672" t="s">
        <v>7697</v>
      </c>
      <c r="P1672" t="s">
        <v>7698</v>
      </c>
      <c r="Q1672" t="s">
        <v>8290</v>
      </c>
      <c r="R1672">
        <v>907</v>
      </c>
      <c r="S1672" t="s">
        <v>9921</v>
      </c>
      <c r="T1672" t="s">
        <v>7701</v>
      </c>
      <c r="U1672">
        <v>1</v>
      </c>
      <c r="V1672">
        <v>1</v>
      </c>
      <c r="W1672" t="s">
        <v>7702</v>
      </c>
      <c r="X1672" t="s">
        <v>1953</v>
      </c>
      <c r="Y1672" t="s">
        <v>7703</v>
      </c>
      <c r="Z1672" t="s">
        <v>10557</v>
      </c>
      <c r="AA1672" t="s">
        <v>8292</v>
      </c>
      <c r="AB1672" t="s">
        <v>10558</v>
      </c>
    </row>
    <row r="1673" spans="1:28">
      <c r="A1673" s="241">
        <v>45968</v>
      </c>
      <c r="B1673" t="s">
        <v>10556</v>
      </c>
      <c r="C1673" t="s">
        <v>8666</v>
      </c>
      <c r="D1673" t="s">
        <v>8667</v>
      </c>
      <c r="E1673" t="s">
        <v>8668</v>
      </c>
      <c r="F1673">
        <v>1</v>
      </c>
      <c r="G1673">
        <v>2992.5</v>
      </c>
      <c r="H1673">
        <v>0</v>
      </c>
      <c r="I1673" s="254">
        <v>2992.5</v>
      </c>
      <c r="J1673" t="s">
        <v>7842</v>
      </c>
      <c r="K1673">
        <v>1</v>
      </c>
      <c r="L1673">
        <v>126</v>
      </c>
      <c r="M1673" t="s">
        <v>7744</v>
      </c>
      <c r="N1673" t="s">
        <v>7745</v>
      </c>
      <c r="O1673" t="s">
        <v>7697</v>
      </c>
      <c r="P1673" t="s">
        <v>7698</v>
      </c>
      <c r="Q1673" t="s">
        <v>8290</v>
      </c>
      <c r="R1673">
        <v>907</v>
      </c>
      <c r="S1673" t="s">
        <v>9921</v>
      </c>
      <c r="T1673" t="s">
        <v>7701</v>
      </c>
      <c r="U1673">
        <v>1</v>
      </c>
      <c r="V1673">
        <v>1</v>
      </c>
      <c r="W1673" t="s">
        <v>7702</v>
      </c>
      <c r="X1673" t="s">
        <v>1953</v>
      </c>
      <c r="Y1673" t="s">
        <v>7703</v>
      </c>
      <c r="Z1673" t="s">
        <v>10557</v>
      </c>
      <c r="AA1673" t="s">
        <v>8292</v>
      </c>
      <c r="AB1673" t="s">
        <v>10558</v>
      </c>
    </row>
    <row r="1674" spans="1:28">
      <c r="A1674" s="241">
        <v>45968</v>
      </c>
      <c r="B1674" t="s">
        <v>10556</v>
      </c>
      <c r="C1674" t="s">
        <v>7691</v>
      </c>
      <c r="D1674" t="s">
        <v>7692</v>
      </c>
      <c r="E1674" t="s">
        <v>7693</v>
      </c>
      <c r="F1674">
        <v>1</v>
      </c>
      <c r="G1674">
        <v>4327.7299999999996</v>
      </c>
      <c r="H1674">
        <v>0</v>
      </c>
      <c r="I1674" s="254">
        <v>4327.7299999999996</v>
      </c>
      <c r="J1674" t="s">
        <v>7842</v>
      </c>
      <c r="K1674">
        <v>1</v>
      </c>
      <c r="L1674">
        <v>126</v>
      </c>
      <c r="M1674" t="s">
        <v>7744</v>
      </c>
      <c r="N1674" t="s">
        <v>7745</v>
      </c>
      <c r="O1674" t="s">
        <v>7697</v>
      </c>
      <c r="P1674" t="s">
        <v>7698</v>
      </c>
      <c r="Q1674" t="s">
        <v>8290</v>
      </c>
      <c r="R1674">
        <v>907</v>
      </c>
      <c r="S1674" t="s">
        <v>9921</v>
      </c>
      <c r="T1674" t="s">
        <v>7701</v>
      </c>
      <c r="U1674">
        <v>1</v>
      </c>
      <c r="V1674">
        <v>1</v>
      </c>
      <c r="W1674" t="s">
        <v>7702</v>
      </c>
      <c r="X1674" t="s">
        <v>1953</v>
      </c>
      <c r="Y1674" t="s">
        <v>7703</v>
      </c>
      <c r="Z1674" t="s">
        <v>10557</v>
      </c>
      <c r="AA1674" t="s">
        <v>8292</v>
      </c>
      <c r="AB1674" t="s">
        <v>10558</v>
      </c>
    </row>
    <row r="1675" spans="1:28">
      <c r="A1675" s="241">
        <v>45968</v>
      </c>
      <c r="B1675" t="s">
        <v>10556</v>
      </c>
      <c r="C1675" t="s">
        <v>8051</v>
      </c>
      <c r="D1675" t="s">
        <v>8052</v>
      </c>
      <c r="E1675" t="s">
        <v>8053</v>
      </c>
      <c r="F1675">
        <v>1</v>
      </c>
      <c r="G1675">
        <v>5940</v>
      </c>
      <c r="H1675">
        <v>0</v>
      </c>
      <c r="I1675" s="254">
        <v>5940</v>
      </c>
      <c r="J1675" t="s">
        <v>7842</v>
      </c>
      <c r="K1675">
        <v>1</v>
      </c>
      <c r="L1675">
        <v>126</v>
      </c>
      <c r="M1675" t="s">
        <v>7744</v>
      </c>
      <c r="N1675" t="s">
        <v>7745</v>
      </c>
      <c r="O1675" t="s">
        <v>7697</v>
      </c>
      <c r="P1675" t="s">
        <v>7698</v>
      </c>
      <c r="Q1675" t="s">
        <v>8290</v>
      </c>
      <c r="R1675">
        <v>907</v>
      </c>
      <c r="S1675" t="s">
        <v>9921</v>
      </c>
      <c r="T1675" t="s">
        <v>7701</v>
      </c>
      <c r="U1675">
        <v>1</v>
      </c>
      <c r="V1675">
        <v>1</v>
      </c>
      <c r="W1675" t="s">
        <v>7702</v>
      </c>
      <c r="X1675" t="s">
        <v>1953</v>
      </c>
      <c r="Y1675" t="s">
        <v>7703</v>
      </c>
      <c r="Z1675" t="s">
        <v>10557</v>
      </c>
      <c r="AA1675" t="s">
        <v>8292</v>
      </c>
      <c r="AB1675" t="s">
        <v>10558</v>
      </c>
    </row>
    <row r="1676" spans="1:28">
      <c r="A1676" s="241">
        <v>45968</v>
      </c>
      <c r="B1676" t="s">
        <v>10559</v>
      </c>
      <c r="C1676" t="s">
        <v>7880</v>
      </c>
      <c r="D1676" t="s">
        <v>7881</v>
      </c>
      <c r="E1676" t="s">
        <v>7882</v>
      </c>
      <c r="F1676">
        <v>24</v>
      </c>
      <c r="G1676">
        <v>1543</v>
      </c>
      <c r="H1676">
        <v>0</v>
      </c>
      <c r="I1676" s="254">
        <v>37032</v>
      </c>
      <c r="J1676" t="s">
        <v>7743</v>
      </c>
      <c r="K1676">
        <v>1</v>
      </c>
      <c r="L1676">
        <v>126</v>
      </c>
      <c r="M1676" t="s">
        <v>7744</v>
      </c>
      <c r="N1676" t="s">
        <v>7745</v>
      </c>
      <c r="O1676" t="s">
        <v>7697</v>
      </c>
      <c r="P1676" t="s">
        <v>7698</v>
      </c>
      <c r="Q1676" t="s">
        <v>8055</v>
      </c>
      <c r="R1676">
        <v>945</v>
      </c>
      <c r="S1676" t="s">
        <v>9921</v>
      </c>
      <c r="T1676" t="s">
        <v>7701</v>
      </c>
      <c r="U1676">
        <v>1</v>
      </c>
      <c r="V1676">
        <v>24</v>
      </c>
      <c r="W1676" t="s">
        <v>7702</v>
      </c>
      <c r="X1676" t="s">
        <v>1543</v>
      </c>
      <c r="Y1676" t="s">
        <v>7703</v>
      </c>
      <c r="Z1676" t="s">
        <v>10560</v>
      </c>
      <c r="AA1676" t="s">
        <v>8058</v>
      </c>
      <c r="AB1676" t="s">
        <v>10561</v>
      </c>
    </row>
    <row r="1677" spans="1:28">
      <c r="A1677" s="241">
        <v>45968</v>
      </c>
      <c r="B1677" t="s">
        <v>10562</v>
      </c>
      <c r="C1677" t="s">
        <v>8268</v>
      </c>
      <c r="D1677" t="s">
        <v>8269</v>
      </c>
      <c r="E1677" t="s">
        <v>8270</v>
      </c>
      <c r="F1677">
        <v>12</v>
      </c>
      <c r="G1677">
        <v>864</v>
      </c>
      <c r="H1677">
        <v>0</v>
      </c>
      <c r="I1677" s="254">
        <v>10368</v>
      </c>
      <c r="J1677" t="s">
        <v>7842</v>
      </c>
      <c r="K1677">
        <v>1</v>
      </c>
      <c r="L1677">
        <v>126</v>
      </c>
      <c r="M1677" t="s">
        <v>7744</v>
      </c>
      <c r="N1677" t="s">
        <v>7745</v>
      </c>
      <c r="O1677" t="s">
        <v>7697</v>
      </c>
      <c r="P1677" t="s">
        <v>7698</v>
      </c>
      <c r="Q1677" t="s">
        <v>8544</v>
      </c>
      <c r="R1677">
        <v>911</v>
      </c>
      <c r="S1677" t="s">
        <v>9921</v>
      </c>
      <c r="T1677" t="s">
        <v>7701</v>
      </c>
      <c r="U1677">
        <v>1</v>
      </c>
      <c r="V1677">
        <v>12</v>
      </c>
      <c r="W1677" t="s">
        <v>7702</v>
      </c>
      <c r="X1677" t="s">
        <v>1813</v>
      </c>
      <c r="Y1677" t="s">
        <v>7703</v>
      </c>
      <c r="Z1677" t="s">
        <v>10563</v>
      </c>
      <c r="AA1677" t="s">
        <v>8546</v>
      </c>
      <c r="AB1677" t="s">
        <v>10564</v>
      </c>
    </row>
    <row r="1678" spans="1:28">
      <c r="A1678" s="241">
        <v>45968</v>
      </c>
      <c r="B1678" t="s">
        <v>10562</v>
      </c>
      <c r="C1678" t="s">
        <v>7839</v>
      </c>
      <c r="D1678" t="s">
        <v>7840</v>
      </c>
      <c r="E1678" t="s">
        <v>7841</v>
      </c>
      <c r="F1678">
        <v>1</v>
      </c>
      <c r="G1678">
        <v>2645.48</v>
      </c>
      <c r="H1678">
        <v>0</v>
      </c>
      <c r="I1678" s="254">
        <v>2645.48</v>
      </c>
      <c r="J1678" t="s">
        <v>7842</v>
      </c>
      <c r="K1678">
        <v>1</v>
      </c>
      <c r="L1678">
        <v>126</v>
      </c>
      <c r="M1678" t="s">
        <v>7744</v>
      </c>
      <c r="N1678" t="s">
        <v>7745</v>
      </c>
      <c r="O1678" t="s">
        <v>7697</v>
      </c>
      <c r="P1678" t="s">
        <v>7698</v>
      </c>
      <c r="Q1678" t="s">
        <v>8544</v>
      </c>
      <c r="R1678">
        <v>911</v>
      </c>
      <c r="S1678" t="s">
        <v>9921</v>
      </c>
      <c r="T1678" t="s">
        <v>7715</v>
      </c>
      <c r="U1678">
        <v>1</v>
      </c>
      <c r="V1678">
        <v>1</v>
      </c>
      <c r="W1678" t="s">
        <v>7702</v>
      </c>
      <c r="X1678" t="s">
        <v>1813</v>
      </c>
      <c r="Y1678" t="s">
        <v>7703</v>
      </c>
      <c r="Z1678" t="s">
        <v>10563</v>
      </c>
      <c r="AA1678" t="s">
        <v>8546</v>
      </c>
      <c r="AB1678" t="s">
        <v>10564</v>
      </c>
    </row>
    <row r="1679" spans="1:28">
      <c r="A1679" s="241">
        <v>45968</v>
      </c>
      <c r="B1679" t="s">
        <v>10562</v>
      </c>
      <c r="C1679" t="s">
        <v>7979</v>
      </c>
      <c r="D1679" t="s">
        <v>7980</v>
      </c>
      <c r="E1679" t="s">
        <v>7981</v>
      </c>
      <c r="F1679">
        <v>1</v>
      </c>
      <c r="G1679">
        <v>2647.06</v>
      </c>
      <c r="H1679">
        <v>0</v>
      </c>
      <c r="I1679" s="254">
        <v>2647.06</v>
      </c>
      <c r="J1679" t="s">
        <v>7842</v>
      </c>
      <c r="K1679">
        <v>1</v>
      </c>
      <c r="L1679">
        <v>126</v>
      </c>
      <c r="M1679" t="s">
        <v>7744</v>
      </c>
      <c r="N1679" t="s">
        <v>7745</v>
      </c>
      <c r="O1679" t="s">
        <v>7697</v>
      </c>
      <c r="P1679" t="s">
        <v>7698</v>
      </c>
      <c r="Q1679" t="s">
        <v>8544</v>
      </c>
      <c r="R1679">
        <v>911</v>
      </c>
      <c r="S1679" t="s">
        <v>9921</v>
      </c>
      <c r="T1679" t="s">
        <v>7715</v>
      </c>
      <c r="U1679">
        <v>1</v>
      </c>
      <c r="V1679">
        <v>1</v>
      </c>
      <c r="W1679" t="s">
        <v>7702</v>
      </c>
      <c r="X1679" t="s">
        <v>1813</v>
      </c>
      <c r="Y1679" t="s">
        <v>7703</v>
      </c>
      <c r="Z1679" t="s">
        <v>10563</v>
      </c>
      <c r="AA1679" t="s">
        <v>8546</v>
      </c>
      <c r="AB1679" t="s">
        <v>10564</v>
      </c>
    </row>
    <row r="1680" spans="1:28">
      <c r="A1680" s="241">
        <v>45968</v>
      </c>
      <c r="B1680" t="s">
        <v>10562</v>
      </c>
      <c r="C1680" t="s">
        <v>8415</v>
      </c>
      <c r="D1680" t="s">
        <v>8416</v>
      </c>
      <c r="E1680" t="s">
        <v>8417</v>
      </c>
      <c r="F1680">
        <v>1</v>
      </c>
      <c r="G1680">
        <v>2700</v>
      </c>
      <c r="H1680">
        <v>0</v>
      </c>
      <c r="I1680" s="254">
        <v>2700</v>
      </c>
      <c r="J1680" t="s">
        <v>7842</v>
      </c>
      <c r="K1680">
        <v>1</v>
      </c>
      <c r="L1680">
        <v>126</v>
      </c>
      <c r="M1680" t="s">
        <v>7744</v>
      </c>
      <c r="N1680" t="s">
        <v>7745</v>
      </c>
      <c r="O1680" t="s">
        <v>7697</v>
      </c>
      <c r="P1680" t="s">
        <v>7698</v>
      </c>
      <c r="Q1680" t="s">
        <v>8544</v>
      </c>
      <c r="R1680">
        <v>911</v>
      </c>
      <c r="S1680" t="s">
        <v>9921</v>
      </c>
      <c r="T1680" t="s">
        <v>7715</v>
      </c>
      <c r="U1680">
        <v>1</v>
      </c>
      <c r="V1680">
        <v>1</v>
      </c>
      <c r="W1680" t="s">
        <v>7702</v>
      </c>
      <c r="X1680" t="s">
        <v>1813</v>
      </c>
      <c r="Y1680" t="s">
        <v>7703</v>
      </c>
      <c r="Z1680" t="s">
        <v>10563</v>
      </c>
      <c r="AA1680" t="s">
        <v>8546</v>
      </c>
      <c r="AB1680" t="s">
        <v>10564</v>
      </c>
    </row>
    <row r="1681" spans="1:28">
      <c r="A1681" s="241">
        <v>45968</v>
      </c>
      <c r="B1681" t="s">
        <v>10565</v>
      </c>
      <c r="C1681" t="s">
        <v>7839</v>
      </c>
      <c r="D1681" t="s">
        <v>7840</v>
      </c>
      <c r="E1681" t="s">
        <v>7841</v>
      </c>
      <c r="F1681">
        <v>6</v>
      </c>
      <c r="G1681">
        <v>2645.48</v>
      </c>
      <c r="H1681">
        <v>0</v>
      </c>
      <c r="I1681" s="254">
        <v>15872.88</v>
      </c>
      <c r="J1681" t="s">
        <v>7842</v>
      </c>
      <c r="K1681">
        <v>1</v>
      </c>
      <c r="L1681">
        <v>126</v>
      </c>
      <c r="M1681" t="s">
        <v>7744</v>
      </c>
      <c r="N1681" t="s">
        <v>7745</v>
      </c>
      <c r="O1681" t="s">
        <v>7697</v>
      </c>
      <c r="P1681" t="s">
        <v>7698</v>
      </c>
      <c r="Q1681" t="s">
        <v>8544</v>
      </c>
      <c r="R1681">
        <v>911</v>
      </c>
      <c r="S1681" t="s">
        <v>9921</v>
      </c>
      <c r="T1681" t="s">
        <v>7715</v>
      </c>
      <c r="U1681">
        <v>1</v>
      </c>
      <c r="V1681">
        <v>6</v>
      </c>
      <c r="W1681" t="s">
        <v>7702</v>
      </c>
      <c r="X1681" t="s">
        <v>1822</v>
      </c>
      <c r="Y1681" t="s">
        <v>7703</v>
      </c>
      <c r="Z1681" t="s">
        <v>10566</v>
      </c>
      <c r="AA1681" t="s">
        <v>8546</v>
      </c>
      <c r="AB1681" t="s">
        <v>10567</v>
      </c>
    </row>
    <row r="1682" spans="1:28">
      <c r="A1682" s="241">
        <v>45968</v>
      </c>
      <c r="B1682" t="s">
        <v>10568</v>
      </c>
      <c r="C1682" t="s">
        <v>7883</v>
      </c>
      <c r="D1682" t="s">
        <v>7884</v>
      </c>
      <c r="E1682" t="s">
        <v>7885</v>
      </c>
      <c r="F1682">
        <v>3</v>
      </c>
      <c r="G1682">
        <v>3025.21</v>
      </c>
      <c r="H1682">
        <v>0</v>
      </c>
      <c r="I1682" s="254">
        <v>9075.6299999999992</v>
      </c>
      <c r="J1682" t="s">
        <v>7766</v>
      </c>
      <c r="K1682">
        <v>1</v>
      </c>
      <c r="L1682">
        <v>125</v>
      </c>
      <c r="M1682" t="s">
        <v>7724</v>
      </c>
      <c r="N1682" t="s">
        <v>7713</v>
      </c>
      <c r="O1682" t="s">
        <v>7697</v>
      </c>
      <c r="P1682" t="s">
        <v>7698</v>
      </c>
      <c r="Q1682" t="s">
        <v>8479</v>
      </c>
      <c r="R1682">
        <v>104</v>
      </c>
      <c r="S1682" t="s">
        <v>9921</v>
      </c>
      <c r="T1682" t="s">
        <v>7715</v>
      </c>
      <c r="U1682">
        <v>1</v>
      </c>
      <c r="V1682">
        <v>3</v>
      </c>
      <c r="W1682" t="s">
        <v>7702</v>
      </c>
      <c r="X1682" t="s">
        <v>1901</v>
      </c>
      <c r="Y1682" t="s">
        <v>7703</v>
      </c>
      <c r="Z1682" t="s">
        <v>10569</v>
      </c>
      <c r="AA1682" t="s">
        <v>8481</v>
      </c>
      <c r="AB1682" t="s">
        <v>10570</v>
      </c>
    </row>
    <row r="1683" spans="1:28">
      <c r="A1683" s="241">
        <v>45968</v>
      </c>
      <c r="B1683" t="s">
        <v>10568</v>
      </c>
      <c r="C1683" t="s">
        <v>7787</v>
      </c>
      <c r="D1683" t="s">
        <v>7788</v>
      </c>
      <c r="E1683" t="s">
        <v>7789</v>
      </c>
      <c r="F1683">
        <v>3</v>
      </c>
      <c r="G1683">
        <v>3025.21</v>
      </c>
      <c r="H1683">
        <v>0</v>
      </c>
      <c r="I1683" s="254">
        <v>9075.6299999999992</v>
      </c>
      <c r="J1683" t="s">
        <v>7766</v>
      </c>
      <c r="K1683">
        <v>1</v>
      </c>
      <c r="L1683">
        <v>125</v>
      </c>
      <c r="M1683" t="s">
        <v>7724</v>
      </c>
      <c r="N1683" t="s">
        <v>7713</v>
      </c>
      <c r="O1683" t="s">
        <v>7697</v>
      </c>
      <c r="P1683" t="s">
        <v>7698</v>
      </c>
      <c r="Q1683" t="s">
        <v>8479</v>
      </c>
      <c r="R1683">
        <v>104</v>
      </c>
      <c r="S1683" t="s">
        <v>9921</v>
      </c>
      <c r="T1683" t="s">
        <v>7715</v>
      </c>
      <c r="U1683">
        <v>1</v>
      </c>
      <c r="V1683">
        <v>3</v>
      </c>
      <c r="W1683" t="s">
        <v>7702</v>
      </c>
      <c r="X1683" t="s">
        <v>1901</v>
      </c>
      <c r="Y1683" t="s">
        <v>7703</v>
      </c>
      <c r="Z1683" t="s">
        <v>10569</v>
      </c>
      <c r="AA1683" t="s">
        <v>8481</v>
      </c>
      <c r="AB1683" t="s">
        <v>10570</v>
      </c>
    </row>
    <row r="1684" spans="1:28">
      <c r="A1684" s="241">
        <v>45969</v>
      </c>
      <c r="B1684" t="s">
        <v>10571</v>
      </c>
      <c r="C1684" t="s">
        <v>7791</v>
      </c>
      <c r="D1684" t="s">
        <v>7792</v>
      </c>
      <c r="E1684" t="s">
        <v>7793</v>
      </c>
      <c r="F1684">
        <v>6</v>
      </c>
      <c r="G1684">
        <v>870</v>
      </c>
      <c r="H1684">
        <v>0</v>
      </c>
      <c r="I1684" s="254">
        <v>5220</v>
      </c>
      <c r="J1684" t="s">
        <v>8295</v>
      </c>
      <c r="K1684">
        <v>1</v>
      </c>
      <c r="L1684">
        <v>154</v>
      </c>
      <c r="M1684" t="s">
        <v>8678</v>
      </c>
      <c r="N1684" t="s">
        <v>7939</v>
      </c>
      <c r="O1684" t="s">
        <v>7697</v>
      </c>
      <c r="P1684" t="s">
        <v>7698</v>
      </c>
      <c r="Q1684" t="s">
        <v>8853</v>
      </c>
      <c r="R1684">
        <v>407</v>
      </c>
      <c r="S1684" t="s">
        <v>10572</v>
      </c>
      <c r="T1684" t="s">
        <v>7701</v>
      </c>
      <c r="U1684">
        <v>1</v>
      </c>
      <c r="V1684">
        <v>6</v>
      </c>
      <c r="W1684" t="s">
        <v>7702</v>
      </c>
      <c r="X1684" t="s">
        <v>2302</v>
      </c>
      <c r="Y1684" t="s">
        <v>7703</v>
      </c>
      <c r="Z1684" t="s">
        <v>10573</v>
      </c>
      <c r="AA1684" t="s">
        <v>8855</v>
      </c>
      <c r="AB1684" t="s">
        <v>10574</v>
      </c>
    </row>
    <row r="1685" spans="1:28">
      <c r="A1685" s="241">
        <v>45969</v>
      </c>
      <c r="B1685" t="s">
        <v>10575</v>
      </c>
      <c r="C1685" t="s">
        <v>8016</v>
      </c>
      <c r="D1685" t="s">
        <v>8017</v>
      </c>
      <c r="E1685" t="s">
        <v>8018</v>
      </c>
      <c r="F1685">
        <v>1</v>
      </c>
      <c r="G1685">
        <v>4853</v>
      </c>
      <c r="H1685">
        <v>0</v>
      </c>
      <c r="I1685" s="254">
        <v>4853</v>
      </c>
      <c r="J1685" t="s">
        <v>7937</v>
      </c>
      <c r="K1685">
        <v>1</v>
      </c>
      <c r="L1685">
        <v>211</v>
      </c>
      <c r="M1685" t="s">
        <v>7938</v>
      </c>
      <c r="N1685" t="s">
        <v>7939</v>
      </c>
      <c r="O1685" t="s">
        <v>7697</v>
      </c>
      <c r="P1685" t="s">
        <v>7698</v>
      </c>
      <c r="Q1685" t="s">
        <v>8219</v>
      </c>
      <c r="R1685">
        <v>411</v>
      </c>
      <c r="S1685" t="s">
        <v>10572</v>
      </c>
      <c r="T1685">
        <v>0</v>
      </c>
      <c r="U1685">
        <v>1</v>
      </c>
      <c r="V1685">
        <v>1</v>
      </c>
      <c r="W1685" t="s">
        <v>7702</v>
      </c>
      <c r="X1685" t="s">
        <v>2159</v>
      </c>
      <c r="Y1685" t="s">
        <v>7703</v>
      </c>
      <c r="Z1685" t="s">
        <v>10576</v>
      </c>
      <c r="AA1685" t="s">
        <v>8221</v>
      </c>
      <c r="AB1685" t="s">
        <v>10577</v>
      </c>
    </row>
    <row r="1686" spans="1:28">
      <c r="A1686" s="241">
        <v>45969</v>
      </c>
      <c r="B1686" t="s">
        <v>10575</v>
      </c>
      <c r="C1686" t="s">
        <v>7733</v>
      </c>
      <c r="D1686" t="s">
        <v>7734</v>
      </c>
      <c r="E1686" t="s">
        <v>7735</v>
      </c>
      <c r="F1686">
        <v>2</v>
      </c>
      <c r="G1686">
        <v>1344.54</v>
      </c>
      <c r="H1686">
        <v>0</v>
      </c>
      <c r="I1686" s="254">
        <v>2689.08</v>
      </c>
      <c r="J1686" t="s">
        <v>7937</v>
      </c>
      <c r="K1686">
        <v>1</v>
      </c>
      <c r="L1686">
        <v>211</v>
      </c>
      <c r="M1686" t="s">
        <v>7938</v>
      </c>
      <c r="N1686" t="s">
        <v>7939</v>
      </c>
      <c r="O1686" t="s">
        <v>7697</v>
      </c>
      <c r="P1686" t="s">
        <v>7698</v>
      </c>
      <c r="Q1686" t="s">
        <v>8219</v>
      </c>
      <c r="R1686">
        <v>411</v>
      </c>
      <c r="S1686" t="s">
        <v>10572</v>
      </c>
      <c r="T1686" t="s">
        <v>7701</v>
      </c>
      <c r="U1686">
        <v>1</v>
      </c>
      <c r="V1686">
        <v>2</v>
      </c>
      <c r="W1686" t="s">
        <v>7702</v>
      </c>
      <c r="X1686" t="s">
        <v>2159</v>
      </c>
      <c r="Y1686" t="s">
        <v>7703</v>
      </c>
      <c r="Z1686" t="s">
        <v>10576</v>
      </c>
      <c r="AA1686" t="s">
        <v>8221</v>
      </c>
      <c r="AB1686" t="s">
        <v>10577</v>
      </c>
    </row>
    <row r="1687" spans="1:28">
      <c r="A1687" s="241">
        <v>45969</v>
      </c>
      <c r="B1687" t="s">
        <v>10575</v>
      </c>
      <c r="C1687" t="s">
        <v>7800</v>
      </c>
      <c r="D1687" t="s">
        <v>7801</v>
      </c>
      <c r="E1687" t="s">
        <v>7802</v>
      </c>
      <c r="F1687">
        <v>6</v>
      </c>
      <c r="G1687">
        <v>1092.44</v>
      </c>
      <c r="H1687">
        <v>0</v>
      </c>
      <c r="I1687" s="254">
        <v>6554.64</v>
      </c>
      <c r="J1687" t="s">
        <v>7937</v>
      </c>
      <c r="K1687">
        <v>1</v>
      </c>
      <c r="L1687">
        <v>211</v>
      </c>
      <c r="M1687" t="s">
        <v>7938</v>
      </c>
      <c r="N1687" t="s">
        <v>7939</v>
      </c>
      <c r="O1687" t="s">
        <v>7697</v>
      </c>
      <c r="P1687" t="s">
        <v>7698</v>
      </c>
      <c r="Q1687" t="s">
        <v>8219</v>
      </c>
      <c r="R1687">
        <v>411</v>
      </c>
      <c r="S1687" t="s">
        <v>10572</v>
      </c>
      <c r="T1687" t="s">
        <v>7701</v>
      </c>
      <c r="U1687">
        <v>1</v>
      </c>
      <c r="V1687">
        <v>6</v>
      </c>
      <c r="W1687" t="s">
        <v>7702</v>
      </c>
      <c r="X1687" t="s">
        <v>2159</v>
      </c>
      <c r="Y1687" t="s">
        <v>7703</v>
      </c>
      <c r="Z1687" t="s">
        <v>10576</v>
      </c>
      <c r="AA1687" t="s">
        <v>8221</v>
      </c>
      <c r="AB1687" t="s">
        <v>10577</v>
      </c>
    </row>
    <row r="1688" spans="1:28">
      <c r="A1688" s="241">
        <v>45969</v>
      </c>
      <c r="B1688" t="s">
        <v>10578</v>
      </c>
      <c r="C1688" t="s">
        <v>7871</v>
      </c>
      <c r="D1688" t="s">
        <v>7872</v>
      </c>
      <c r="E1688" t="s">
        <v>7873</v>
      </c>
      <c r="F1688">
        <v>2</v>
      </c>
      <c r="G1688">
        <v>2227</v>
      </c>
      <c r="H1688">
        <v>0</v>
      </c>
      <c r="I1688" s="254">
        <v>4454</v>
      </c>
      <c r="J1688" t="s">
        <v>7937</v>
      </c>
      <c r="K1688">
        <v>1</v>
      </c>
      <c r="L1688">
        <v>211</v>
      </c>
      <c r="M1688" t="s">
        <v>7938</v>
      </c>
      <c r="N1688" t="s">
        <v>7939</v>
      </c>
      <c r="O1688" t="s">
        <v>7697</v>
      </c>
      <c r="P1688" t="s">
        <v>7698</v>
      </c>
      <c r="Q1688" t="s">
        <v>8219</v>
      </c>
      <c r="R1688">
        <v>411</v>
      </c>
      <c r="S1688" t="s">
        <v>10572</v>
      </c>
      <c r="T1688" t="s">
        <v>7769</v>
      </c>
      <c r="U1688">
        <v>1</v>
      </c>
      <c r="V1688">
        <v>2</v>
      </c>
      <c r="W1688" t="s">
        <v>7702</v>
      </c>
      <c r="X1688" t="s">
        <v>2443</v>
      </c>
      <c r="Y1688" t="s">
        <v>7703</v>
      </c>
      <c r="Z1688" t="s">
        <v>10579</v>
      </c>
      <c r="AA1688" t="s">
        <v>8221</v>
      </c>
      <c r="AB1688" t="s">
        <v>10580</v>
      </c>
    </row>
    <row r="1689" spans="1:28">
      <c r="A1689" s="241">
        <v>45969</v>
      </c>
      <c r="B1689" t="s">
        <v>10581</v>
      </c>
      <c r="C1689" t="s">
        <v>9162</v>
      </c>
      <c r="D1689" t="s">
        <v>9163</v>
      </c>
      <c r="E1689" t="s">
        <v>9164</v>
      </c>
      <c r="F1689">
        <v>1</v>
      </c>
      <c r="G1689">
        <v>12016.81</v>
      </c>
      <c r="H1689">
        <v>600.84050000000002</v>
      </c>
      <c r="I1689" s="254">
        <v>11415.969499999999</v>
      </c>
      <c r="J1689" t="s">
        <v>7937</v>
      </c>
      <c r="K1689">
        <v>1</v>
      </c>
      <c r="L1689">
        <v>211</v>
      </c>
      <c r="M1689" t="s">
        <v>7938</v>
      </c>
      <c r="N1689" t="s">
        <v>7939</v>
      </c>
      <c r="O1689" t="s">
        <v>7697</v>
      </c>
      <c r="P1689" t="s">
        <v>7698</v>
      </c>
      <c r="Q1689" t="s">
        <v>8219</v>
      </c>
      <c r="R1689">
        <v>411</v>
      </c>
      <c r="S1689" t="s">
        <v>10572</v>
      </c>
      <c r="T1689" t="s">
        <v>7715</v>
      </c>
      <c r="U1689">
        <v>1</v>
      </c>
      <c r="V1689">
        <v>1</v>
      </c>
      <c r="W1689" t="s">
        <v>7702</v>
      </c>
      <c r="X1689" t="s">
        <v>2278</v>
      </c>
      <c r="Y1689" t="s">
        <v>7703</v>
      </c>
      <c r="Z1689" t="s">
        <v>10582</v>
      </c>
      <c r="AA1689" t="s">
        <v>8221</v>
      </c>
      <c r="AB1689" t="s">
        <v>10583</v>
      </c>
    </row>
    <row r="1690" spans="1:28">
      <c r="A1690" s="241">
        <v>45969</v>
      </c>
      <c r="B1690" t="s">
        <v>10581</v>
      </c>
      <c r="C1690" t="s">
        <v>7927</v>
      </c>
      <c r="D1690" t="s">
        <v>7928</v>
      </c>
      <c r="E1690" t="s">
        <v>7929</v>
      </c>
      <c r="F1690">
        <v>4</v>
      </c>
      <c r="G1690">
        <v>1344.54</v>
      </c>
      <c r="H1690">
        <v>0</v>
      </c>
      <c r="I1690" s="254">
        <v>5378.16</v>
      </c>
      <c r="J1690" t="s">
        <v>7937</v>
      </c>
      <c r="K1690">
        <v>1</v>
      </c>
      <c r="L1690">
        <v>211</v>
      </c>
      <c r="M1690" t="s">
        <v>7938</v>
      </c>
      <c r="N1690" t="s">
        <v>7939</v>
      </c>
      <c r="O1690" t="s">
        <v>7697</v>
      </c>
      <c r="P1690" t="s">
        <v>7698</v>
      </c>
      <c r="Q1690" t="s">
        <v>8219</v>
      </c>
      <c r="R1690">
        <v>411</v>
      </c>
      <c r="S1690" t="s">
        <v>10572</v>
      </c>
      <c r="T1690" t="s">
        <v>7701</v>
      </c>
      <c r="U1690">
        <v>1</v>
      </c>
      <c r="V1690">
        <v>4</v>
      </c>
      <c r="W1690" t="s">
        <v>7702</v>
      </c>
      <c r="X1690" t="s">
        <v>2278</v>
      </c>
      <c r="Y1690" t="s">
        <v>7703</v>
      </c>
      <c r="Z1690" t="s">
        <v>10582</v>
      </c>
      <c r="AA1690" t="s">
        <v>8221</v>
      </c>
      <c r="AB1690" t="s">
        <v>10583</v>
      </c>
    </row>
    <row r="1691" spans="1:28">
      <c r="A1691" s="241">
        <v>45969</v>
      </c>
      <c r="B1691" t="s">
        <v>10584</v>
      </c>
      <c r="C1691" t="s">
        <v>7720</v>
      </c>
      <c r="D1691" t="s">
        <v>7721</v>
      </c>
      <c r="E1691" t="s">
        <v>7722</v>
      </c>
      <c r="F1691">
        <v>1</v>
      </c>
      <c r="G1691">
        <v>11900</v>
      </c>
      <c r="H1691">
        <v>0</v>
      </c>
      <c r="I1691" s="254">
        <v>11900</v>
      </c>
      <c r="J1691" t="s">
        <v>8166</v>
      </c>
      <c r="K1691">
        <v>1</v>
      </c>
      <c r="L1691">
        <v>2</v>
      </c>
      <c r="M1691" t="s">
        <v>8054</v>
      </c>
      <c r="N1691" t="s">
        <v>7745</v>
      </c>
      <c r="O1691" t="s">
        <v>7697</v>
      </c>
      <c r="P1691" t="s">
        <v>7698</v>
      </c>
      <c r="Q1691" t="s">
        <v>8167</v>
      </c>
      <c r="R1691">
        <v>926</v>
      </c>
      <c r="S1691" t="s">
        <v>10572</v>
      </c>
      <c r="T1691" t="s">
        <v>7726</v>
      </c>
      <c r="U1691">
        <v>1</v>
      </c>
      <c r="V1691">
        <v>1</v>
      </c>
      <c r="W1691" t="s">
        <v>7702</v>
      </c>
      <c r="X1691" t="s">
        <v>10585</v>
      </c>
      <c r="Y1691" t="s">
        <v>7703</v>
      </c>
      <c r="Z1691" t="s">
        <v>10586</v>
      </c>
      <c r="AA1691" t="s">
        <v>8170</v>
      </c>
      <c r="AB1691" t="s">
        <v>10587</v>
      </c>
    </row>
    <row r="1692" spans="1:28">
      <c r="A1692" s="241">
        <v>45969</v>
      </c>
      <c r="B1692" t="s">
        <v>10588</v>
      </c>
      <c r="C1692" t="s">
        <v>7832</v>
      </c>
      <c r="D1692" t="s">
        <v>7833</v>
      </c>
      <c r="E1692" t="s">
        <v>7834</v>
      </c>
      <c r="F1692">
        <v>1</v>
      </c>
      <c r="G1692">
        <v>12500</v>
      </c>
      <c r="H1692">
        <v>375</v>
      </c>
      <c r="I1692" s="254">
        <v>12125</v>
      </c>
      <c r="J1692" t="s">
        <v>8061</v>
      </c>
      <c r="K1692">
        <v>1</v>
      </c>
      <c r="L1692">
        <v>182</v>
      </c>
      <c r="M1692" t="s">
        <v>8740</v>
      </c>
      <c r="N1692" t="s">
        <v>7745</v>
      </c>
      <c r="O1692" t="s">
        <v>7697</v>
      </c>
      <c r="P1692" t="s">
        <v>7698</v>
      </c>
      <c r="Q1692" t="s">
        <v>8885</v>
      </c>
      <c r="R1692">
        <v>906</v>
      </c>
      <c r="S1692" t="s">
        <v>10572</v>
      </c>
      <c r="T1692" t="s">
        <v>7726</v>
      </c>
      <c r="U1692">
        <v>1</v>
      </c>
      <c r="V1692">
        <v>1</v>
      </c>
      <c r="W1692" t="s">
        <v>7702</v>
      </c>
      <c r="X1692" t="s">
        <v>2093</v>
      </c>
      <c r="Y1692" t="s">
        <v>7703</v>
      </c>
      <c r="Z1692" t="s">
        <v>10589</v>
      </c>
      <c r="AA1692" t="s">
        <v>8887</v>
      </c>
      <c r="AB1692" t="s">
        <v>10590</v>
      </c>
    </row>
    <row r="1693" spans="1:28">
      <c r="A1693" s="241">
        <v>45969</v>
      </c>
      <c r="B1693" t="s">
        <v>10591</v>
      </c>
      <c r="C1693" t="s">
        <v>7784</v>
      </c>
      <c r="D1693" t="s">
        <v>7785</v>
      </c>
      <c r="E1693" t="s">
        <v>7786</v>
      </c>
      <c r="F1693">
        <v>2</v>
      </c>
      <c r="G1693">
        <v>3025.21</v>
      </c>
      <c r="H1693">
        <v>0</v>
      </c>
      <c r="I1693" s="254">
        <v>6050.42</v>
      </c>
      <c r="J1693" t="s">
        <v>7842</v>
      </c>
      <c r="K1693">
        <v>1</v>
      </c>
      <c r="L1693">
        <v>126</v>
      </c>
      <c r="M1693" t="s">
        <v>7744</v>
      </c>
      <c r="N1693" t="s">
        <v>7745</v>
      </c>
      <c r="O1693" t="s">
        <v>7697</v>
      </c>
      <c r="P1693" t="s">
        <v>7698</v>
      </c>
      <c r="Q1693" t="s">
        <v>8183</v>
      </c>
      <c r="R1693">
        <v>919</v>
      </c>
      <c r="S1693" t="s">
        <v>10572</v>
      </c>
      <c r="T1693" t="s">
        <v>7715</v>
      </c>
      <c r="U1693">
        <v>1</v>
      </c>
      <c r="V1693">
        <v>2</v>
      </c>
      <c r="W1693" t="s">
        <v>7702</v>
      </c>
      <c r="X1693" t="s">
        <v>2225</v>
      </c>
      <c r="Y1693" t="s">
        <v>7703</v>
      </c>
      <c r="Z1693" t="s">
        <v>10592</v>
      </c>
      <c r="AA1693" t="s">
        <v>8185</v>
      </c>
      <c r="AB1693" t="s">
        <v>10593</v>
      </c>
    </row>
    <row r="1694" spans="1:28">
      <c r="A1694" s="241">
        <v>45969</v>
      </c>
      <c r="B1694" t="s">
        <v>10591</v>
      </c>
      <c r="C1694" t="s">
        <v>7927</v>
      </c>
      <c r="D1694" t="s">
        <v>7928</v>
      </c>
      <c r="E1694" t="s">
        <v>7929</v>
      </c>
      <c r="F1694">
        <v>1</v>
      </c>
      <c r="G1694">
        <v>1344.54</v>
      </c>
      <c r="H1694">
        <v>0</v>
      </c>
      <c r="I1694" s="254">
        <v>1344.54</v>
      </c>
      <c r="J1694" t="s">
        <v>7842</v>
      </c>
      <c r="K1694">
        <v>1</v>
      </c>
      <c r="L1694">
        <v>126</v>
      </c>
      <c r="M1694" t="s">
        <v>7744</v>
      </c>
      <c r="N1694" t="s">
        <v>7745</v>
      </c>
      <c r="O1694" t="s">
        <v>7697</v>
      </c>
      <c r="P1694" t="s">
        <v>7698</v>
      </c>
      <c r="Q1694" t="s">
        <v>8183</v>
      </c>
      <c r="R1694">
        <v>919</v>
      </c>
      <c r="S1694" t="s">
        <v>10572</v>
      </c>
      <c r="T1694" t="s">
        <v>7701</v>
      </c>
      <c r="U1694">
        <v>1</v>
      </c>
      <c r="V1694">
        <v>1</v>
      </c>
      <c r="W1694" t="s">
        <v>7702</v>
      </c>
      <c r="X1694" t="s">
        <v>2225</v>
      </c>
      <c r="Y1694" t="s">
        <v>7703</v>
      </c>
      <c r="Z1694" t="s">
        <v>10592</v>
      </c>
      <c r="AA1694" t="s">
        <v>8185</v>
      </c>
      <c r="AB1694" t="s">
        <v>10593</v>
      </c>
    </row>
    <row r="1695" spans="1:28">
      <c r="A1695" s="241">
        <v>45969</v>
      </c>
      <c r="B1695" t="s">
        <v>10594</v>
      </c>
      <c r="C1695" t="s">
        <v>7979</v>
      </c>
      <c r="D1695" t="s">
        <v>7980</v>
      </c>
      <c r="E1695" t="s">
        <v>7981</v>
      </c>
      <c r="F1695">
        <v>3</v>
      </c>
      <c r="G1695">
        <v>2647.06</v>
      </c>
      <c r="H1695">
        <v>0</v>
      </c>
      <c r="I1695" s="254">
        <v>7941.18</v>
      </c>
      <c r="J1695" t="s">
        <v>8182</v>
      </c>
      <c r="K1695">
        <v>1</v>
      </c>
      <c r="L1695">
        <v>126</v>
      </c>
      <c r="M1695" t="s">
        <v>7744</v>
      </c>
      <c r="N1695" t="s">
        <v>7745</v>
      </c>
      <c r="O1695" t="s">
        <v>7697</v>
      </c>
      <c r="P1695" t="s">
        <v>7698</v>
      </c>
      <c r="Q1695" t="s">
        <v>8467</v>
      </c>
      <c r="R1695">
        <v>921</v>
      </c>
      <c r="S1695" t="s">
        <v>10572</v>
      </c>
      <c r="T1695" t="s">
        <v>7715</v>
      </c>
      <c r="U1695">
        <v>1</v>
      </c>
      <c r="V1695">
        <v>3</v>
      </c>
      <c r="W1695" t="s">
        <v>7702</v>
      </c>
      <c r="X1695" t="s">
        <v>2344</v>
      </c>
      <c r="Y1695" t="s">
        <v>7703</v>
      </c>
      <c r="Z1695" t="s">
        <v>10595</v>
      </c>
      <c r="AA1695" t="s">
        <v>8470</v>
      </c>
      <c r="AB1695" t="s">
        <v>9115</v>
      </c>
    </row>
    <row r="1696" spans="1:28">
      <c r="A1696" s="241">
        <v>45969</v>
      </c>
      <c r="B1696" t="s">
        <v>10594</v>
      </c>
      <c r="C1696" t="s">
        <v>7886</v>
      </c>
      <c r="D1696" t="s">
        <v>7887</v>
      </c>
      <c r="E1696" t="s">
        <v>7888</v>
      </c>
      <c r="F1696">
        <v>6</v>
      </c>
      <c r="G1696">
        <v>3025.21</v>
      </c>
      <c r="H1696">
        <v>0</v>
      </c>
      <c r="I1696" s="254">
        <v>18151.259999999998</v>
      </c>
      <c r="J1696" t="s">
        <v>8182</v>
      </c>
      <c r="K1696">
        <v>1</v>
      </c>
      <c r="L1696">
        <v>126</v>
      </c>
      <c r="M1696" t="s">
        <v>7744</v>
      </c>
      <c r="N1696" t="s">
        <v>7745</v>
      </c>
      <c r="O1696" t="s">
        <v>7697</v>
      </c>
      <c r="P1696" t="s">
        <v>7698</v>
      </c>
      <c r="Q1696" t="s">
        <v>8467</v>
      </c>
      <c r="R1696">
        <v>921</v>
      </c>
      <c r="S1696" t="s">
        <v>10572</v>
      </c>
      <c r="T1696" t="s">
        <v>7715</v>
      </c>
      <c r="U1696">
        <v>1</v>
      </c>
      <c r="V1696">
        <v>6</v>
      </c>
      <c r="W1696" t="s">
        <v>7702</v>
      </c>
      <c r="X1696" t="s">
        <v>2344</v>
      </c>
      <c r="Y1696" t="s">
        <v>7703</v>
      </c>
      <c r="Z1696" t="s">
        <v>10595</v>
      </c>
      <c r="AA1696" t="s">
        <v>8470</v>
      </c>
      <c r="AB1696" t="s">
        <v>9115</v>
      </c>
    </row>
    <row r="1697" spans="1:28">
      <c r="A1697" s="241">
        <v>45969</v>
      </c>
      <c r="B1697" t="s">
        <v>10596</v>
      </c>
      <c r="C1697" t="s">
        <v>8626</v>
      </c>
      <c r="D1697" t="s">
        <v>8627</v>
      </c>
      <c r="E1697" t="s">
        <v>8628</v>
      </c>
      <c r="F1697">
        <v>1</v>
      </c>
      <c r="G1697">
        <v>29400</v>
      </c>
      <c r="H1697">
        <v>0</v>
      </c>
      <c r="I1697" s="254">
        <v>29400</v>
      </c>
      <c r="J1697" t="s">
        <v>8182</v>
      </c>
      <c r="K1697">
        <v>1</v>
      </c>
      <c r="L1697">
        <v>126</v>
      </c>
      <c r="M1697" t="s">
        <v>7744</v>
      </c>
      <c r="N1697" t="s">
        <v>7745</v>
      </c>
      <c r="O1697" t="s">
        <v>7697</v>
      </c>
      <c r="P1697" t="s">
        <v>7698</v>
      </c>
      <c r="Q1697" t="s">
        <v>8467</v>
      </c>
      <c r="R1697">
        <v>921</v>
      </c>
      <c r="S1697" t="s">
        <v>10572</v>
      </c>
      <c r="T1697" t="s">
        <v>7726</v>
      </c>
      <c r="U1697">
        <v>1</v>
      </c>
      <c r="V1697">
        <v>1</v>
      </c>
      <c r="W1697" t="s">
        <v>7702</v>
      </c>
      <c r="X1697" t="s">
        <v>2265</v>
      </c>
      <c r="Y1697" t="s">
        <v>7703</v>
      </c>
      <c r="Z1697" t="s">
        <v>10597</v>
      </c>
      <c r="AA1697" t="s">
        <v>8470</v>
      </c>
      <c r="AB1697" t="s">
        <v>10598</v>
      </c>
    </row>
    <row r="1698" spans="1:28">
      <c r="A1698" s="241">
        <v>45969</v>
      </c>
      <c r="B1698" t="s">
        <v>10599</v>
      </c>
      <c r="C1698" t="s">
        <v>7839</v>
      </c>
      <c r="D1698" t="s">
        <v>7840</v>
      </c>
      <c r="E1698" t="s">
        <v>7841</v>
      </c>
      <c r="F1698">
        <v>3</v>
      </c>
      <c r="G1698">
        <v>2645.48</v>
      </c>
      <c r="H1698">
        <v>0</v>
      </c>
      <c r="I1698" s="254">
        <v>7936.44</v>
      </c>
      <c r="J1698" t="s">
        <v>8182</v>
      </c>
      <c r="K1698">
        <v>1</v>
      </c>
      <c r="L1698">
        <v>126</v>
      </c>
      <c r="M1698" t="s">
        <v>7744</v>
      </c>
      <c r="N1698" t="s">
        <v>7745</v>
      </c>
      <c r="O1698" t="s">
        <v>7697</v>
      </c>
      <c r="P1698" t="s">
        <v>7698</v>
      </c>
      <c r="Q1698" t="s">
        <v>8467</v>
      </c>
      <c r="R1698">
        <v>921</v>
      </c>
      <c r="S1698" t="s">
        <v>10572</v>
      </c>
      <c r="T1698" t="s">
        <v>7715</v>
      </c>
      <c r="U1698">
        <v>1</v>
      </c>
      <c r="V1698">
        <v>3</v>
      </c>
      <c r="W1698" t="s">
        <v>7702</v>
      </c>
      <c r="X1698" t="s">
        <v>2270</v>
      </c>
      <c r="Y1698" t="s">
        <v>7703</v>
      </c>
      <c r="Z1698" t="s">
        <v>10600</v>
      </c>
      <c r="AA1698" t="s">
        <v>8470</v>
      </c>
      <c r="AB1698" t="s">
        <v>10601</v>
      </c>
    </row>
    <row r="1699" spans="1:28">
      <c r="A1699" s="241">
        <v>45969</v>
      </c>
      <c r="B1699" t="s">
        <v>10599</v>
      </c>
      <c r="C1699" t="s">
        <v>7979</v>
      </c>
      <c r="D1699" t="s">
        <v>7980</v>
      </c>
      <c r="E1699" t="s">
        <v>7981</v>
      </c>
      <c r="F1699">
        <v>3</v>
      </c>
      <c r="G1699">
        <v>2647.06</v>
      </c>
      <c r="H1699">
        <v>0</v>
      </c>
      <c r="I1699" s="254">
        <v>7941.18</v>
      </c>
      <c r="J1699" t="s">
        <v>8182</v>
      </c>
      <c r="K1699">
        <v>1</v>
      </c>
      <c r="L1699">
        <v>126</v>
      </c>
      <c r="M1699" t="s">
        <v>7744</v>
      </c>
      <c r="N1699" t="s">
        <v>7745</v>
      </c>
      <c r="O1699" t="s">
        <v>7697</v>
      </c>
      <c r="P1699" t="s">
        <v>7698</v>
      </c>
      <c r="Q1699" t="s">
        <v>8467</v>
      </c>
      <c r="R1699">
        <v>921</v>
      </c>
      <c r="S1699" t="s">
        <v>10572</v>
      </c>
      <c r="T1699" t="s">
        <v>7715</v>
      </c>
      <c r="U1699">
        <v>1</v>
      </c>
      <c r="V1699">
        <v>3</v>
      </c>
      <c r="W1699" t="s">
        <v>7702</v>
      </c>
      <c r="X1699" t="s">
        <v>2270</v>
      </c>
      <c r="Y1699" t="s">
        <v>7703</v>
      </c>
      <c r="Z1699" t="s">
        <v>10600</v>
      </c>
      <c r="AA1699" t="s">
        <v>8470</v>
      </c>
      <c r="AB1699" t="s">
        <v>10601</v>
      </c>
    </row>
    <row r="1700" spans="1:28">
      <c r="A1700" s="241">
        <v>45969</v>
      </c>
      <c r="B1700" t="s">
        <v>10602</v>
      </c>
      <c r="C1700" t="s">
        <v>7856</v>
      </c>
      <c r="D1700" t="s">
        <v>7857</v>
      </c>
      <c r="E1700" t="s">
        <v>7858</v>
      </c>
      <c r="F1700">
        <v>1</v>
      </c>
      <c r="G1700">
        <v>4247.1000000000004</v>
      </c>
      <c r="H1700">
        <v>0</v>
      </c>
      <c r="I1700" s="254">
        <v>4247.1000000000004</v>
      </c>
      <c r="J1700" t="s">
        <v>7842</v>
      </c>
      <c r="K1700">
        <v>1</v>
      </c>
      <c r="L1700">
        <v>126</v>
      </c>
      <c r="M1700" t="s">
        <v>7744</v>
      </c>
      <c r="N1700" t="s">
        <v>7745</v>
      </c>
      <c r="O1700" t="s">
        <v>7697</v>
      </c>
      <c r="P1700" t="s">
        <v>7698</v>
      </c>
      <c r="Q1700" t="s">
        <v>7843</v>
      </c>
      <c r="R1700">
        <v>908</v>
      </c>
      <c r="S1700" t="s">
        <v>10572</v>
      </c>
      <c r="T1700" t="s">
        <v>7701</v>
      </c>
      <c r="U1700">
        <v>1</v>
      </c>
      <c r="V1700">
        <v>1</v>
      </c>
      <c r="W1700" t="s">
        <v>7702</v>
      </c>
      <c r="X1700" t="s">
        <v>2362</v>
      </c>
      <c r="Y1700" t="s">
        <v>7703</v>
      </c>
      <c r="Z1700" t="s">
        <v>10603</v>
      </c>
      <c r="AA1700" t="s">
        <v>7845</v>
      </c>
      <c r="AB1700" t="s">
        <v>10604</v>
      </c>
    </row>
    <row r="1701" spans="1:28">
      <c r="A1701" s="241">
        <v>45969</v>
      </c>
      <c r="B1701" t="s">
        <v>10605</v>
      </c>
      <c r="C1701" t="s">
        <v>8954</v>
      </c>
      <c r="D1701" t="s">
        <v>8955</v>
      </c>
      <c r="E1701" t="s">
        <v>8956</v>
      </c>
      <c r="F1701">
        <v>3</v>
      </c>
      <c r="G1701">
        <v>2615</v>
      </c>
      <c r="H1701">
        <v>0</v>
      </c>
      <c r="I1701" s="254">
        <v>7845</v>
      </c>
      <c r="J1701" t="s">
        <v>7842</v>
      </c>
      <c r="K1701">
        <v>1</v>
      </c>
      <c r="L1701">
        <v>126</v>
      </c>
      <c r="M1701" t="s">
        <v>7744</v>
      </c>
      <c r="N1701" t="s">
        <v>7745</v>
      </c>
      <c r="O1701" t="s">
        <v>7697</v>
      </c>
      <c r="P1701" t="s">
        <v>7698</v>
      </c>
      <c r="Q1701" t="s">
        <v>7843</v>
      </c>
      <c r="R1701">
        <v>908</v>
      </c>
      <c r="S1701" t="s">
        <v>10572</v>
      </c>
      <c r="T1701" t="s">
        <v>7715</v>
      </c>
      <c r="U1701">
        <v>1</v>
      </c>
      <c r="V1701">
        <v>3</v>
      </c>
      <c r="W1701" t="s">
        <v>7702</v>
      </c>
      <c r="X1701" t="s">
        <v>2414</v>
      </c>
      <c r="Y1701" t="s">
        <v>7703</v>
      </c>
      <c r="Z1701" t="s">
        <v>10606</v>
      </c>
      <c r="AA1701" t="s">
        <v>7845</v>
      </c>
      <c r="AB1701" t="s">
        <v>9093</v>
      </c>
    </row>
    <row r="1702" spans="1:28">
      <c r="A1702" s="241">
        <v>45969</v>
      </c>
      <c r="B1702" t="s">
        <v>10607</v>
      </c>
      <c r="C1702" t="s">
        <v>7875</v>
      </c>
      <c r="D1702" t="s">
        <v>7876</v>
      </c>
      <c r="E1702" t="s">
        <v>7877</v>
      </c>
      <c r="F1702">
        <v>2</v>
      </c>
      <c r="G1702">
        <v>1218.49</v>
      </c>
      <c r="H1702">
        <v>0</v>
      </c>
      <c r="I1702" s="254">
        <v>2436.98</v>
      </c>
      <c r="J1702" t="s">
        <v>7842</v>
      </c>
      <c r="K1702">
        <v>1</v>
      </c>
      <c r="L1702">
        <v>126</v>
      </c>
      <c r="M1702" t="s">
        <v>7744</v>
      </c>
      <c r="N1702" t="s">
        <v>7745</v>
      </c>
      <c r="O1702" t="s">
        <v>7697</v>
      </c>
      <c r="P1702" t="s">
        <v>7698</v>
      </c>
      <c r="Q1702" t="s">
        <v>8544</v>
      </c>
      <c r="R1702">
        <v>911</v>
      </c>
      <c r="S1702" t="s">
        <v>10572</v>
      </c>
      <c r="T1702" t="s">
        <v>7701</v>
      </c>
      <c r="U1702">
        <v>1</v>
      </c>
      <c r="V1702">
        <v>2</v>
      </c>
      <c r="W1702" t="s">
        <v>7702</v>
      </c>
      <c r="X1702" t="s">
        <v>2455</v>
      </c>
      <c r="Y1702" t="s">
        <v>7703</v>
      </c>
      <c r="Z1702" t="s">
        <v>10608</v>
      </c>
      <c r="AA1702" t="s">
        <v>8546</v>
      </c>
      <c r="AB1702" t="s">
        <v>10609</v>
      </c>
    </row>
    <row r="1703" spans="1:28">
      <c r="A1703" s="241">
        <v>45969</v>
      </c>
      <c r="B1703" t="s">
        <v>10607</v>
      </c>
      <c r="C1703" t="s">
        <v>7880</v>
      </c>
      <c r="D1703" t="s">
        <v>7881</v>
      </c>
      <c r="E1703" t="s">
        <v>7882</v>
      </c>
      <c r="F1703">
        <v>2</v>
      </c>
      <c r="G1703">
        <v>1543</v>
      </c>
      <c r="H1703">
        <v>0</v>
      </c>
      <c r="I1703" s="254">
        <v>3086</v>
      </c>
      <c r="J1703" t="s">
        <v>7842</v>
      </c>
      <c r="K1703">
        <v>1</v>
      </c>
      <c r="L1703">
        <v>126</v>
      </c>
      <c r="M1703" t="s">
        <v>7744</v>
      </c>
      <c r="N1703" t="s">
        <v>7745</v>
      </c>
      <c r="O1703" t="s">
        <v>7697</v>
      </c>
      <c r="P1703" t="s">
        <v>7698</v>
      </c>
      <c r="Q1703" t="s">
        <v>8544</v>
      </c>
      <c r="R1703">
        <v>911</v>
      </c>
      <c r="S1703" t="s">
        <v>10572</v>
      </c>
      <c r="T1703" t="s">
        <v>7701</v>
      </c>
      <c r="U1703">
        <v>1</v>
      </c>
      <c r="V1703">
        <v>2</v>
      </c>
      <c r="W1703" t="s">
        <v>7702</v>
      </c>
      <c r="X1703" t="s">
        <v>2455</v>
      </c>
      <c r="Y1703" t="s">
        <v>7703</v>
      </c>
      <c r="Z1703" t="s">
        <v>10608</v>
      </c>
      <c r="AA1703" t="s">
        <v>8546</v>
      </c>
      <c r="AB1703" t="s">
        <v>10609</v>
      </c>
    </row>
    <row r="1704" spans="1:28">
      <c r="A1704" s="241">
        <v>45969</v>
      </c>
      <c r="B1704" t="s">
        <v>10607</v>
      </c>
      <c r="C1704" t="s">
        <v>7856</v>
      </c>
      <c r="D1704" t="s">
        <v>7857</v>
      </c>
      <c r="E1704" t="s">
        <v>7858</v>
      </c>
      <c r="F1704">
        <v>2</v>
      </c>
      <c r="G1704">
        <v>4247.1000000000004</v>
      </c>
      <c r="H1704">
        <v>0</v>
      </c>
      <c r="I1704" s="254">
        <v>8494.2000000000007</v>
      </c>
      <c r="J1704" t="s">
        <v>7842</v>
      </c>
      <c r="K1704">
        <v>1</v>
      </c>
      <c r="L1704">
        <v>126</v>
      </c>
      <c r="M1704" t="s">
        <v>7744</v>
      </c>
      <c r="N1704" t="s">
        <v>7745</v>
      </c>
      <c r="O1704" t="s">
        <v>7697</v>
      </c>
      <c r="P1704" t="s">
        <v>7698</v>
      </c>
      <c r="Q1704" t="s">
        <v>8544</v>
      </c>
      <c r="R1704">
        <v>911</v>
      </c>
      <c r="S1704" t="s">
        <v>10572</v>
      </c>
      <c r="T1704" t="s">
        <v>7701</v>
      </c>
      <c r="U1704">
        <v>1</v>
      </c>
      <c r="V1704">
        <v>2</v>
      </c>
      <c r="W1704" t="s">
        <v>7702</v>
      </c>
      <c r="X1704" t="s">
        <v>2455</v>
      </c>
      <c r="Y1704" t="s">
        <v>7703</v>
      </c>
      <c r="Z1704" t="s">
        <v>10608</v>
      </c>
      <c r="AA1704" t="s">
        <v>8546</v>
      </c>
      <c r="AB1704" t="s">
        <v>10609</v>
      </c>
    </row>
    <row r="1705" spans="1:28">
      <c r="A1705" s="241">
        <v>45969</v>
      </c>
      <c r="B1705" t="s">
        <v>10610</v>
      </c>
      <c r="C1705" t="s">
        <v>7730</v>
      </c>
      <c r="D1705" t="s">
        <v>7731</v>
      </c>
      <c r="E1705" t="s">
        <v>7732</v>
      </c>
      <c r="F1705">
        <v>1</v>
      </c>
      <c r="G1705">
        <v>8991.6</v>
      </c>
      <c r="H1705">
        <v>0</v>
      </c>
      <c r="I1705" s="254">
        <v>8991.6</v>
      </c>
      <c r="J1705" t="s">
        <v>8271</v>
      </c>
      <c r="K1705">
        <v>1</v>
      </c>
      <c r="L1705">
        <v>2</v>
      </c>
      <c r="M1705" t="s">
        <v>8054</v>
      </c>
      <c r="N1705" t="s">
        <v>7745</v>
      </c>
      <c r="O1705" t="s">
        <v>7697</v>
      </c>
      <c r="P1705" t="s">
        <v>7698</v>
      </c>
      <c r="Q1705" t="s">
        <v>8726</v>
      </c>
      <c r="R1705">
        <v>937</v>
      </c>
      <c r="S1705" t="s">
        <v>10572</v>
      </c>
      <c r="T1705" t="s">
        <v>7715</v>
      </c>
      <c r="U1705">
        <v>1</v>
      </c>
      <c r="V1705">
        <v>1</v>
      </c>
      <c r="W1705" t="s">
        <v>7702</v>
      </c>
      <c r="X1705" t="s">
        <v>10611</v>
      </c>
      <c r="Y1705" t="s">
        <v>7703</v>
      </c>
      <c r="Z1705" t="s">
        <v>10612</v>
      </c>
      <c r="AA1705" t="s">
        <v>8728</v>
      </c>
      <c r="AB1705" t="s">
        <v>10613</v>
      </c>
    </row>
    <row r="1706" spans="1:28">
      <c r="A1706" s="241">
        <v>45969</v>
      </c>
      <c r="B1706" t="s">
        <v>10610</v>
      </c>
      <c r="C1706" t="s">
        <v>8626</v>
      </c>
      <c r="D1706" t="s">
        <v>8627</v>
      </c>
      <c r="E1706" t="s">
        <v>8628</v>
      </c>
      <c r="F1706">
        <v>1</v>
      </c>
      <c r="G1706">
        <v>29400</v>
      </c>
      <c r="H1706">
        <v>0</v>
      </c>
      <c r="I1706" s="254">
        <v>29400</v>
      </c>
      <c r="J1706" t="s">
        <v>8271</v>
      </c>
      <c r="K1706">
        <v>1</v>
      </c>
      <c r="L1706">
        <v>2</v>
      </c>
      <c r="M1706" t="s">
        <v>8054</v>
      </c>
      <c r="N1706" t="s">
        <v>7745</v>
      </c>
      <c r="O1706" t="s">
        <v>7697</v>
      </c>
      <c r="P1706" t="s">
        <v>7698</v>
      </c>
      <c r="Q1706" t="s">
        <v>8726</v>
      </c>
      <c r="R1706">
        <v>937</v>
      </c>
      <c r="S1706" t="s">
        <v>10572</v>
      </c>
      <c r="T1706" t="s">
        <v>7726</v>
      </c>
      <c r="U1706">
        <v>1</v>
      </c>
      <c r="V1706">
        <v>1</v>
      </c>
      <c r="W1706" t="s">
        <v>7702</v>
      </c>
      <c r="X1706" t="s">
        <v>10611</v>
      </c>
      <c r="Y1706" t="s">
        <v>7703</v>
      </c>
      <c r="Z1706" t="s">
        <v>10612</v>
      </c>
      <c r="AA1706" t="s">
        <v>8728</v>
      </c>
      <c r="AB1706" t="s">
        <v>10613</v>
      </c>
    </row>
    <row r="1707" spans="1:28">
      <c r="A1707" s="241">
        <v>45969</v>
      </c>
      <c r="B1707" t="s">
        <v>10610</v>
      </c>
      <c r="C1707" t="s">
        <v>8097</v>
      </c>
      <c r="D1707" t="s">
        <v>8098</v>
      </c>
      <c r="E1707" t="s">
        <v>8099</v>
      </c>
      <c r="F1707">
        <v>2</v>
      </c>
      <c r="G1707">
        <v>2227</v>
      </c>
      <c r="H1707">
        <v>0</v>
      </c>
      <c r="I1707" s="254">
        <v>4454</v>
      </c>
      <c r="J1707" t="s">
        <v>8271</v>
      </c>
      <c r="K1707">
        <v>1</v>
      </c>
      <c r="L1707">
        <v>2</v>
      </c>
      <c r="M1707" t="s">
        <v>8054</v>
      </c>
      <c r="N1707" t="s">
        <v>7745</v>
      </c>
      <c r="O1707" t="s">
        <v>7697</v>
      </c>
      <c r="P1707" t="s">
        <v>7698</v>
      </c>
      <c r="Q1707" t="s">
        <v>8726</v>
      </c>
      <c r="R1707">
        <v>937</v>
      </c>
      <c r="S1707" t="s">
        <v>10572</v>
      </c>
      <c r="T1707" t="s">
        <v>7769</v>
      </c>
      <c r="U1707">
        <v>1</v>
      </c>
      <c r="V1707">
        <v>2</v>
      </c>
      <c r="W1707" t="s">
        <v>7702</v>
      </c>
      <c r="X1707" t="s">
        <v>10611</v>
      </c>
      <c r="Y1707" t="s">
        <v>7703</v>
      </c>
      <c r="Z1707" t="s">
        <v>10612</v>
      </c>
      <c r="AA1707" t="s">
        <v>8728</v>
      </c>
      <c r="AB1707" t="s">
        <v>10613</v>
      </c>
    </row>
    <row r="1708" spans="1:28">
      <c r="A1708" s="241">
        <v>45969</v>
      </c>
      <c r="B1708" t="s">
        <v>10610</v>
      </c>
      <c r="C1708" t="s">
        <v>8905</v>
      </c>
      <c r="D1708" t="s">
        <v>8906</v>
      </c>
      <c r="E1708" t="s">
        <v>8907</v>
      </c>
      <c r="F1708">
        <v>2</v>
      </c>
      <c r="G1708">
        <v>2227</v>
      </c>
      <c r="H1708">
        <v>0</v>
      </c>
      <c r="I1708" s="254">
        <v>4454</v>
      </c>
      <c r="J1708" t="s">
        <v>8271</v>
      </c>
      <c r="K1708">
        <v>1</v>
      </c>
      <c r="L1708">
        <v>2</v>
      </c>
      <c r="M1708" t="s">
        <v>8054</v>
      </c>
      <c r="N1708" t="s">
        <v>7745</v>
      </c>
      <c r="O1708" t="s">
        <v>7697</v>
      </c>
      <c r="P1708" t="s">
        <v>7698</v>
      </c>
      <c r="Q1708" t="s">
        <v>8726</v>
      </c>
      <c r="R1708">
        <v>937</v>
      </c>
      <c r="S1708" t="s">
        <v>10572</v>
      </c>
      <c r="T1708" t="s">
        <v>7769</v>
      </c>
      <c r="U1708">
        <v>1</v>
      </c>
      <c r="V1708">
        <v>2</v>
      </c>
      <c r="W1708" t="s">
        <v>7702</v>
      </c>
      <c r="X1708" t="s">
        <v>10611</v>
      </c>
      <c r="Y1708" t="s">
        <v>7703</v>
      </c>
      <c r="Z1708" t="s">
        <v>10612</v>
      </c>
      <c r="AA1708" t="s">
        <v>8728</v>
      </c>
      <c r="AB1708" t="s">
        <v>10613</v>
      </c>
    </row>
    <row r="1709" spans="1:28">
      <c r="A1709" s="241">
        <v>45969</v>
      </c>
      <c r="B1709" t="s">
        <v>10610</v>
      </c>
      <c r="C1709" t="s">
        <v>8395</v>
      </c>
      <c r="D1709" t="s">
        <v>8396</v>
      </c>
      <c r="E1709" t="s">
        <v>8397</v>
      </c>
      <c r="F1709">
        <v>2</v>
      </c>
      <c r="G1709">
        <v>1176</v>
      </c>
      <c r="H1709">
        <v>0</v>
      </c>
      <c r="I1709" s="254">
        <v>2352</v>
      </c>
      <c r="J1709" t="s">
        <v>8271</v>
      </c>
      <c r="K1709">
        <v>1</v>
      </c>
      <c r="L1709">
        <v>2</v>
      </c>
      <c r="M1709" t="s">
        <v>8054</v>
      </c>
      <c r="N1709" t="s">
        <v>7745</v>
      </c>
      <c r="O1709" t="s">
        <v>7697</v>
      </c>
      <c r="P1709" t="s">
        <v>7698</v>
      </c>
      <c r="Q1709" t="s">
        <v>8726</v>
      </c>
      <c r="R1709">
        <v>937</v>
      </c>
      <c r="S1709" t="s">
        <v>10572</v>
      </c>
      <c r="T1709" t="s">
        <v>7769</v>
      </c>
      <c r="U1709">
        <v>1</v>
      </c>
      <c r="V1709">
        <v>2</v>
      </c>
      <c r="W1709" t="s">
        <v>7702</v>
      </c>
      <c r="X1709" t="s">
        <v>10611</v>
      </c>
      <c r="Y1709" t="s">
        <v>7703</v>
      </c>
      <c r="Z1709" t="s">
        <v>10612</v>
      </c>
      <c r="AA1709" t="s">
        <v>8728</v>
      </c>
      <c r="AB1709" t="s">
        <v>10613</v>
      </c>
    </row>
    <row r="1710" spans="1:28">
      <c r="A1710" s="241">
        <v>45969</v>
      </c>
      <c r="B1710" t="s">
        <v>10614</v>
      </c>
      <c r="C1710" t="s">
        <v>7839</v>
      </c>
      <c r="D1710" t="s">
        <v>7840</v>
      </c>
      <c r="E1710" t="s">
        <v>7841</v>
      </c>
      <c r="F1710">
        <v>2</v>
      </c>
      <c r="G1710">
        <v>2645.48</v>
      </c>
      <c r="H1710">
        <v>0</v>
      </c>
      <c r="I1710" s="254">
        <v>5290.96</v>
      </c>
      <c r="J1710" t="s">
        <v>7842</v>
      </c>
      <c r="K1710">
        <v>1</v>
      </c>
      <c r="L1710">
        <v>126</v>
      </c>
      <c r="M1710" t="s">
        <v>7744</v>
      </c>
      <c r="N1710" t="s">
        <v>7745</v>
      </c>
      <c r="O1710" t="s">
        <v>7697</v>
      </c>
      <c r="P1710" t="s">
        <v>7698</v>
      </c>
      <c r="Q1710" t="s">
        <v>8290</v>
      </c>
      <c r="R1710">
        <v>907</v>
      </c>
      <c r="S1710" t="s">
        <v>10572</v>
      </c>
      <c r="T1710" t="s">
        <v>7715</v>
      </c>
      <c r="U1710">
        <v>1</v>
      </c>
      <c r="V1710">
        <v>2</v>
      </c>
      <c r="W1710" t="s">
        <v>7702</v>
      </c>
      <c r="X1710" t="s">
        <v>2475</v>
      </c>
      <c r="Y1710" t="s">
        <v>7703</v>
      </c>
      <c r="Z1710" t="s">
        <v>10615</v>
      </c>
      <c r="AA1710" t="s">
        <v>8292</v>
      </c>
      <c r="AB1710" t="s">
        <v>10616</v>
      </c>
    </row>
    <row r="1711" spans="1:28">
      <c r="A1711" s="241">
        <v>45969</v>
      </c>
      <c r="B1711" t="s">
        <v>10614</v>
      </c>
      <c r="C1711" t="s">
        <v>7822</v>
      </c>
      <c r="D1711" t="s">
        <v>7823</v>
      </c>
      <c r="E1711" t="s">
        <v>7824</v>
      </c>
      <c r="F1711">
        <v>1</v>
      </c>
      <c r="G1711">
        <v>3025.21</v>
      </c>
      <c r="H1711">
        <v>0</v>
      </c>
      <c r="I1711" s="254">
        <v>3025.21</v>
      </c>
      <c r="J1711" t="s">
        <v>7842</v>
      </c>
      <c r="K1711">
        <v>1</v>
      </c>
      <c r="L1711">
        <v>126</v>
      </c>
      <c r="M1711" t="s">
        <v>7744</v>
      </c>
      <c r="N1711" t="s">
        <v>7745</v>
      </c>
      <c r="O1711" t="s">
        <v>7697</v>
      </c>
      <c r="P1711" t="s">
        <v>7698</v>
      </c>
      <c r="Q1711" t="s">
        <v>8290</v>
      </c>
      <c r="R1711">
        <v>907</v>
      </c>
      <c r="S1711" t="s">
        <v>10572</v>
      </c>
      <c r="T1711" t="s">
        <v>7715</v>
      </c>
      <c r="U1711">
        <v>1</v>
      </c>
      <c r="V1711">
        <v>1</v>
      </c>
      <c r="W1711" t="s">
        <v>7702</v>
      </c>
      <c r="X1711" t="s">
        <v>2475</v>
      </c>
      <c r="Y1711" t="s">
        <v>7703</v>
      </c>
      <c r="Z1711" t="s">
        <v>10615</v>
      </c>
      <c r="AA1711" t="s">
        <v>8292</v>
      </c>
      <c r="AB1711" t="s">
        <v>10616</v>
      </c>
    </row>
    <row r="1712" spans="1:28">
      <c r="A1712" s="241">
        <v>45969</v>
      </c>
      <c r="B1712" t="s">
        <v>10614</v>
      </c>
      <c r="C1712" t="s">
        <v>8954</v>
      </c>
      <c r="D1712" t="s">
        <v>8955</v>
      </c>
      <c r="E1712" t="s">
        <v>8956</v>
      </c>
      <c r="F1712">
        <v>2</v>
      </c>
      <c r="G1712">
        <v>2615</v>
      </c>
      <c r="H1712">
        <v>0</v>
      </c>
      <c r="I1712" s="254">
        <v>5230</v>
      </c>
      <c r="J1712" t="s">
        <v>7842</v>
      </c>
      <c r="K1712">
        <v>1</v>
      </c>
      <c r="L1712">
        <v>126</v>
      </c>
      <c r="M1712" t="s">
        <v>7744</v>
      </c>
      <c r="N1712" t="s">
        <v>7745</v>
      </c>
      <c r="O1712" t="s">
        <v>7697</v>
      </c>
      <c r="P1712" t="s">
        <v>7698</v>
      </c>
      <c r="Q1712" t="s">
        <v>8290</v>
      </c>
      <c r="R1712">
        <v>907</v>
      </c>
      <c r="S1712" t="s">
        <v>10572</v>
      </c>
      <c r="T1712" t="s">
        <v>7715</v>
      </c>
      <c r="U1712">
        <v>1</v>
      </c>
      <c r="V1712">
        <v>2</v>
      </c>
      <c r="W1712" t="s">
        <v>7702</v>
      </c>
      <c r="X1712" t="s">
        <v>2475</v>
      </c>
      <c r="Y1712" t="s">
        <v>7703</v>
      </c>
      <c r="Z1712" t="s">
        <v>10615</v>
      </c>
      <c r="AA1712" t="s">
        <v>8292</v>
      </c>
      <c r="AB1712" t="s">
        <v>10616</v>
      </c>
    </row>
    <row r="1713" spans="1:28">
      <c r="A1713" s="241">
        <v>45969</v>
      </c>
      <c r="B1713" t="s">
        <v>10614</v>
      </c>
      <c r="C1713" t="s">
        <v>7750</v>
      </c>
      <c r="D1713" t="s">
        <v>7751</v>
      </c>
      <c r="E1713" t="s">
        <v>7752</v>
      </c>
      <c r="F1713">
        <v>1</v>
      </c>
      <c r="G1713">
        <v>12000</v>
      </c>
      <c r="H1713">
        <v>0</v>
      </c>
      <c r="I1713" s="254">
        <v>12000</v>
      </c>
      <c r="J1713" t="s">
        <v>7842</v>
      </c>
      <c r="K1713">
        <v>1</v>
      </c>
      <c r="L1713">
        <v>126</v>
      </c>
      <c r="M1713" t="s">
        <v>7744</v>
      </c>
      <c r="N1713" t="s">
        <v>7745</v>
      </c>
      <c r="O1713" t="s">
        <v>7697</v>
      </c>
      <c r="P1713" t="s">
        <v>7698</v>
      </c>
      <c r="Q1713" t="s">
        <v>8290</v>
      </c>
      <c r="R1713">
        <v>907</v>
      </c>
      <c r="S1713" t="s">
        <v>10572</v>
      </c>
      <c r="T1713" t="s">
        <v>7715</v>
      </c>
      <c r="U1713">
        <v>1</v>
      </c>
      <c r="V1713">
        <v>1</v>
      </c>
      <c r="W1713" t="s">
        <v>7702</v>
      </c>
      <c r="X1713" t="s">
        <v>2475</v>
      </c>
      <c r="Y1713" t="s">
        <v>7703</v>
      </c>
      <c r="Z1713" t="s">
        <v>10615</v>
      </c>
      <c r="AA1713" t="s">
        <v>8292</v>
      </c>
      <c r="AB1713" t="s">
        <v>10616</v>
      </c>
    </row>
    <row r="1714" spans="1:28">
      <c r="A1714" s="241">
        <v>45969</v>
      </c>
      <c r="B1714" t="s">
        <v>10614</v>
      </c>
      <c r="C1714" t="s">
        <v>8032</v>
      </c>
      <c r="D1714" t="s">
        <v>8033</v>
      </c>
      <c r="E1714" t="s">
        <v>8034</v>
      </c>
      <c r="F1714">
        <v>1</v>
      </c>
      <c r="G1714">
        <v>1092.44</v>
      </c>
      <c r="H1714">
        <v>0</v>
      </c>
      <c r="I1714" s="254">
        <v>1092.44</v>
      </c>
      <c r="J1714" t="s">
        <v>7842</v>
      </c>
      <c r="K1714">
        <v>1</v>
      </c>
      <c r="L1714">
        <v>126</v>
      </c>
      <c r="M1714" t="s">
        <v>7744</v>
      </c>
      <c r="N1714" t="s">
        <v>7745</v>
      </c>
      <c r="O1714" t="s">
        <v>7697</v>
      </c>
      <c r="P1714" t="s">
        <v>7698</v>
      </c>
      <c r="Q1714" t="s">
        <v>8290</v>
      </c>
      <c r="R1714">
        <v>907</v>
      </c>
      <c r="S1714" t="s">
        <v>10572</v>
      </c>
      <c r="T1714" t="s">
        <v>7701</v>
      </c>
      <c r="U1714">
        <v>1</v>
      </c>
      <c r="V1714">
        <v>1</v>
      </c>
      <c r="W1714" t="s">
        <v>7702</v>
      </c>
      <c r="X1714" t="s">
        <v>2475</v>
      </c>
      <c r="Y1714" t="s">
        <v>7703</v>
      </c>
      <c r="Z1714" t="s">
        <v>10615</v>
      </c>
      <c r="AA1714" t="s">
        <v>8292</v>
      </c>
      <c r="AB1714" t="s">
        <v>10616</v>
      </c>
    </row>
    <row r="1715" spans="1:28">
      <c r="A1715" s="241">
        <v>45969</v>
      </c>
      <c r="B1715" t="s">
        <v>10617</v>
      </c>
      <c r="C1715" t="s">
        <v>7883</v>
      </c>
      <c r="D1715" t="s">
        <v>7884</v>
      </c>
      <c r="E1715" t="s">
        <v>7885</v>
      </c>
      <c r="F1715">
        <v>4</v>
      </c>
      <c r="G1715">
        <v>3025.21</v>
      </c>
      <c r="H1715">
        <v>0</v>
      </c>
      <c r="I1715" s="254">
        <v>12100.84</v>
      </c>
      <c r="J1715" t="s">
        <v>8852</v>
      </c>
      <c r="K1715">
        <v>1</v>
      </c>
      <c r="L1715">
        <v>6</v>
      </c>
      <c r="M1715" t="s">
        <v>8296</v>
      </c>
      <c r="N1715" t="s">
        <v>7939</v>
      </c>
      <c r="O1715" t="s">
        <v>7697</v>
      </c>
      <c r="P1715" t="s">
        <v>7698</v>
      </c>
      <c r="Q1715" t="s">
        <v>9032</v>
      </c>
      <c r="R1715">
        <v>405</v>
      </c>
      <c r="S1715" t="s">
        <v>10572</v>
      </c>
      <c r="T1715" t="s">
        <v>7715</v>
      </c>
      <c r="U1715">
        <v>1</v>
      </c>
      <c r="V1715">
        <v>4</v>
      </c>
      <c r="W1715" t="s">
        <v>7702</v>
      </c>
      <c r="X1715" t="s">
        <v>10618</v>
      </c>
      <c r="Y1715" t="s">
        <v>7703</v>
      </c>
      <c r="Z1715" t="s">
        <v>10619</v>
      </c>
      <c r="AA1715" t="s">
        <v>9034</v>
      </c>
      <c r="AB1715" t="s">
        <v>10620</v>
      </c>
    </row>
    <row r="1716" spans="1:28">
      <c r="A1716" s="241">
        <v>45969</v>
      </c>
      <c r="B1716" t="s">
        <v>10617</v>
      </c>
      <c r="C1716" t="s">
        <v>7787</v>
      </c>
      <c r="D1716" t="s">
        <v>7788</v>
      </c>
      <c r="E1716" t="s">
        <v>7789</v>
      </c>
      <c r="F1716">
        <v>4</v>
      </c>
      <c r="G1716">
        <v>3025.21</v>
      </c>
      <c r="H1716">
        <v>0</v>
      </c>
      <c r="I1716" s="254">
        <v>12100.84</v>
      </c>
      <c r="J1716" t="s">
        <v>8852</v>
      </c>
      <c r="K1716">
        <v>1</v>
      </c>
      <c r="L1716">
        <v>6</v>
      </c>
      <c r="M1716" t="s">
        <v>8296</v>
      </c>
      <c r="N1716" t="s">
        <v>7939</v>
      </c>
      <c r="O1716" t="s">
        <v>7697</v>
      </c>
      <c r="P1716" t="s">
        <v>7698</v>
      </c>
      <c r="Q1716" t="s">
        <v>9032</v>
      </c>
      <c r="R1716">
        <v>405</v>
      </c>
      <c r="S1716" t="s">
        <v>10572</v>
      </c>
      <c r="T1716" t="s">
        <v>7715</v>
      </c>
      <c r="U1716">
        <v>1</v>
      </c>
      <c r="V1716">
        <v>4</v>
      </c>
      <c r="W1716" t="s">
        <v>7702</v>
      </c>
      <c r="X1716" t="s">
        <v>10618</v>
      </c>
      <c r="Y1716" t="s">
        <v>7703</v>
      </c>
      <c r="Z1716" t="s">
        <v>10619</v>
      </c>
      <c r="AA1716" t="s">
        <v>9034</v>
      </c>
      <c r="AB1716" t="s">
        <v>10620</v>
      </c>
    </row>
    <row r="1717" spans="1:28">
      <c r="A1717" s="241">
        <v>45969</v>
      </c>
      <c r="B1717" t="s">
        <v>10617</v>
      </c>
      <c r="C1717" t="s">
        <v>7781</v>
      </c>
      <c r="D1717" t="s">
        <v>7782</v>
      </c>
      <c r="E1717" t="s">
        <v>7783</v>
      </c>
      <c r="F1717">
        <v>4</v>
      </c>
      <c r="G1717">
        <v>3025.21</v>
      </c>
      <c r="H1717">
        <v>0</v>
      </c>
      <c r="I1717" s="254">
        <v>12100.84</v>
      </c>
      <c r="J1717" t="s">
        <v>8852</v>
      </c>
      <c r="K1717">
        <v>1</v>
      </c>
      <c r="L1717">
        <v>6</v>
      </c>
      <c r="M1717" t="s">
        <v>8296</v>
      </c>
      <c r="N1717" t="s">
        <v>7939</v>
      </c>
      <c r="O1717" t="s">
        <v>7697</v>
      </c>
      <c r="P1717" t="s">
        <v>7698</v>
      </c>
      <c r="Q1717" t="s">
        <v>9032</v>
      </c>
      <c r="R1717">
        <v>405</v>
      </c>
      <c r="S1717" t="s">
        <v>10572</v>
      </c>
      <c r="T1717" t="s">
        <v>7715</v>
      </c>
      <c r="U1717">
        <v>1</v>
      </c>
      <c r="V1717">
        <v>4</v>
      </c>
      <c r="W1717" t="s">
        <v>7702</v>
      </c>
      <c r="X1717" t="s">
        <v>10618</v>
      </c>
      <c r="Y1717" t="s">
        <v>7703</v>
      </c>
      <c r="Z1717" t="s">
        <v>10619</v>
      </c>
      <c r="AA1717" t="s">
        <v>9034</v>
      </c>
      <c r="AB1717" t="s">
        <v>10620</v>
      </c>
    </row>
    <row r="1718" spans="1:28">
      <c r="A1718" s="241">
        <v>45969</v>
      </c>
      <c r="B1718" t="s">
        <v>10621</v>
      </c>
      <c r="C1718" t="s">
        <v>7740</v>
      </c>
      <c r="D1718" t="s">
        <v>7741</v>
      </c>
      <c r="E1718" t="s">
        <v>7742</v>
      </c>
      <c r="F1718">
        <v>2</v>
      </c>
      <c r="G1718">
        <v>3562.19</v>
      </c>
      <c r="H1718">
        <v>0</v>
      </c>
      <c r="I1718" s="254">
        <v>7124.38</v>
      </c>
      <c r="J1718" t="s">
        <v>7937</v>
      </c>
      <c r="K1718">
        <v>1</v>
      </c>
      <c r="L1718">
        <v>211</v>
      </c>
      <c r="M1718" t="s">
        <v>7938</v>
      </c>
      <c r="N1718" t="s">
        <v>7939</v>
      </c>
      <c r="O1718" t="s">
        <v>7697</v>
      </c>
      <c r="P1718" t="s">
        <v>7698</v>
      </c>
      <c r="Q1718" t="s">
        <v>8219</v>
      </c>
      <c r="R1718">
        <v>411</v>
      </c>
      <c r="S1718" t="s">
        <v>10572</v>
      </c>
      <c r="T1718" t="s">
        <v>7715</v>
      </c>
      <c r="U1718">
        <v>1</v>
      </c>
      <c r="V1718">
        <v>2</v>
      </c>
      <c r="W1718" t="s">
        <v>7702</v>
      </c>
      <c r="X1718" t="s">
        <v>2195</v>
      </c>
      <c r="Y1718" t="s">
        <v>7703</v>
      </c>
      <c r="Z1718" t="s">
        <v>10622</v>
      </c>
      <c r="AA1718" t="s">
        <v>8221</v>
      </c>
      <c r="AB1718" t="s">
        <v>10623</v>
      </c>
    </row>
    <row r="1719" spans="1:28">
      <c r="A1719" s="241">
        <v>45969</v>
      </c>
      <c r="B1719" t="s">
        <v>10621</v>
      </c>
      <c r="C1719" t="s">
        <v>8051</v>
      </c>
      <c r="D1719" t="s">
        <v>8052</v>
      </c>
      <c r="E1719" t="s">
        <v>8053</v>
      </c>
      <c r="F1719">
        <v>12</v>
      </c>
      <c r="G1719">
        <v>5940</v>
      </c>
      <c r="H1719">
        <v>0</v>
      </c>
      <c r="I1719" s="254">
        <v>71280</v>
      </c>
      <c r="J1719" t="s">
        <v>7937</v>
      </c>
      <c r="K1719">
        <v>1</v>
      </c>
      <c r="L1719">
        <v>211</v>
      </c>
      <c r="M1719" t="s">
        <v>7938</v>
      </c>
      <c r="N1719" t="s">
        <v>7939</v>
      </c>
      <c r="O1719" t="s">
        <v>7697</v>
      </c>
      <c r="P1719" t="s">
        <v>7698</v>
      </c>
      <c r="Q1719" t="s">
        <v>8219</v>
      </c>
      <c r="R1719">
        <v>411</v>
      </c>
      <c r="S1719" t="s">
        <v>10572</v>
      </c>
      <c r="T1719" t="s">
        <v>7701</v>
      </c>
      <c r="U1719">
        <v>1</v>
      </c>
      <c r="V1719">
        <v>12</v>
      </c>
      <c r="W1719" t="s">
        <v>7702</v>
      </c>
      <c r="X1719" t="s">
        <v>2195</v>
      </c>
      <c r="Y1719" t="s">
        <v>7703</v>
      </c>
      <c r="Z1719" t="s">
        <v>10622</v>
      </c>
      <c r="AA1719" t="s">
        <v>8221</v>
      </c>
      <c r="AB1719" t="s">
        <v>10623</v>
      </c>
    </row>
    <row r="1720" spans="1:28">
      <c r="A1720" s="241">
        <v>45969</v>
      </c>
      <c r="B1720" t="s">
        <v>10624</v>
      </c>
      <c r="C1720" t="s">
        <v>7708</v>
      </c>
      <c r="D1720" t="s">
        <v>7709</v>
      </c>
      <c r="E1720" t="s">
        <v>7710</v>
      </c>
      <c r="F1720">
        <v>6</v>
      </c>
      <c r="G1720">
        <v>1120</v>
      </c>
      <c r="H1720">
        <v>0</v>
      </c>
      <c r="I1720" s="254">
        <v>6720</v>
      </c>
      <c r="J1720" t="s">
        <v>7937</v>
      </c>
      <c r="K1720">
        <v>1</v>
      </c>
      <c r="L1720">
        <v>211</v>
      </c>
      <c r="M1720" t="s">
        <v>7938</v>
      </c>
      <c r="N1720" t="s">
        <v>7939</v>
      </c>
      <c r="O1720" t="s">
        <v>7697</v>
      </c>
      <c r="P1720" t="s">
        <v>7698</v>
      </c>
      <c r="Q1720" t="s">
        <v>8219</v>
      </c>
      <c r="R1720">
        <v>411</v>
      </c>
      <c r="S1720" t="s">
        <v>10572</v>
      </c>
      <c r="T1720" t="s">
        <v>7715</v>
      </c>
      <c r="U1720">
        <v>1</v>
      </c>
      <c r="V1720">
        <v>6</v>
      </c>
      <c r="W1720" t="s">
        <v>7702</v>
      </c>
      <c r="X1720" t="s">
        <v>2041</v>
      </c>
      <c r="Y1720" t="s">
        <v>7703</v>
      </c>
      <c r="Z1720" t="s">
        <v>10625</v>
      </c>
      <c r="AA1720" t="s">
        <v>8221</v>
      </c>
      <c r="AB1720" t="s">
        <v>10626</v>
      </c>
    </row>
    <row r="1721" spans="1:28">
      <c r="A1721" s="241">
        <v>45969</v>
      </c>
      <c r="B1721" t="s">
        <v>10624</v>
      </c>
      <c r="C1721" t="s">
        <v>7733</v>
      </c>
      <c r="D1721" t="s">
        <v>7734</v>
      </c>
      <c r="E1721" t="s">
        <v>7735</v>
      </c>
      <c r="F1721">
        <v>10</v>
      </c>
      <c r="G1721">
        <v>1344.54</v>
      </c>
      <c r="H1721">
        <v>0</v>
      </c>
      <c r="I1721" s="254">
        <v>13445.4</v>
      </c>
      <c r="J1721" t="s">
        <v>7937</v>
      </c>
      <c r="K1721">
        <v>1</v>
      </c>
      <c r="L1721">
        <v>211</v>
      </c>
      <c r="M1721" t="s">
        <v>7938</v>
      </c>
      <c r="N1721" t="s">
        <v>7939</v>
      </c>
      <c r="O1721" t="s">
        <v>7697</v>
      </c>
      <c r="P1721" t="s">
        <v>7698</v>
      </c>
      <c r="Q1721" t="s">
        <v>8219</v>
      </c>
      <c r="R1721">
        <v>411</v>
      </c>
      <c r="S1721" t="s">
        <v>10572</v>
      </c>
      <c r="T1721" t="s">
        <v>7701</v>
      </c>
      <c r="U1721">
        <v>1</v>
      </c>
      <c r="V1721">
        <v>10</v>
      </c>
      <c r="W1721" t="s">
        <v>7702</v>
      </c>
      <c r="X1721" t="s">
        <v>2041</v>
      </c>
      <c r="Y1721" t="s">
        <v>7703</v>
      </c>
      <c r="Z1721" t="s">
        <v>10625</v>
      </c>
      <c r="AA1721" t="s">
        <v>8221</v>
      </c>
      <c r="AB1721" t="s">
        <v>10626</v>
      </c>
    </row>
    <row r="1722" spans="1:28">
      <c r="A1722" s="241">
        <v>45969</v>
      </c>
      <c r="B1722" t="s">
        <v>10624</v>
      </c>
      <c r="C1722" t="s">
        <v>7736</v>
      </c>
      <c r="D1722" t="s">
        <v>7737</v>
      </c>
      <c r="E1722" t="s">
        <v>7738</v>
      </c>
      <c r="F1722">
        <v>6</v>
      </c>
      <c r="G1722">
        <v>6422.4</v>
      </c>
      <c r="H1722">
        <v>0</v>
      </c>
      <c r="I1722" s="254">
        <v>38534.400000000001</v>
      </c>
      <c r="J1722" t="s">
        <v>7937</v>
      </c>
      <c r="K1722">
        <v>1</v>
      </c>
      <c r="L1722">
        <v>211</v>
      </c>
      <c r="M1722" t="s">
        <v>7938</v>
      </c>
      <c r="N1722" t="s">
        <v>7939</v>
      </c>
      <c r="O1722" t="s">
        <v>7697</v>
      </c>
      <c r="P1722" t="s">
        <v>7698</v>
      </c>
      <c r="Q1722" t="s">
        <v>8219</v>
      </c>
      <c r="R1722">
        <v>411</v>
      </c>
      <c r="S1722" t="s">
        <v>10572</v>
      </c>
      <c r="T1722" t="s">
        <v>7701</v>
      </c>
      <c r="U1722">
        <v>1</v>
      </c>
      <c r="V1722">
        <v>6</v>
      </c>
      <c r="W1722" t="s">
        <v>7702</v>
      </c>
      <c r="X1722" t="s">
        <v>2041</v>
      </c>
      <c r="Y1722" t="s">
        <v>7703</v>
      </c>
      <c r="Z1722" t="s">
        <v>10625</v>
      </c>
      <c r="AA1722" t="s">
        <v>8221</v>
      </c>
      <c r="AB1722" t="s">
        <v>10626</v>
      </c>
    </row>
    <row r="1723" spans="1:28">
      <c r="A1723" s="241">
        <v>45969</v>
      </c>
      <c r="B1723" t="s">
        <v>10624</v>
      </c>
      <c r="C1723" t="s">
        <v>7927</v>
      </c>
      <c r="D1723" t="s">
        <v>7928</v>
      </c>
      <c r="E1723" t="s">
        <v>7929</v>
      </c>
      <c r="F1723">
        <v>2</v>
      </c>
      <c r="G1723">
        <v>1344.54</v>
      </c>
      <c r="H1723">
        <v>0</v>
      </c>
      <c r="I1723" s="254">
        <v>2689.08</v>
      </c>
      <c r="J1723" t="s">
        <v>7937</v>
      </c>
      <c r="K1723">
        <v>1</v>
      </c>
      <c r="L1723">
        <v>211</v>
      </c>
      <c r="M1723" t="s">
        <v>7938</v>
      </c>
      <c r="N1723" t="s">
        <v>7939</v>
      </c>
      <c r="O1723" t="s">
        <v>7697</v>
      </c>
      <c r="P1723" t="s">
        <v>7698</v>
      </c>
      <c r="Q1723" t="s">
        <v>8219</v>
      </c>
      <c r="R1723">
        <v>411</v>
      </c>
      <c r="S1723" t="s">
        <v>10572</v>
      </c>
      <c r="T1723" t="s">
        <v>7701</v>
      </c>
      <c r="U1723">
        <v>1</v>
      </c>
      <c r="V1723">
        <v>2</v>
      </c>
      <c r="W1723" t="s">
        <v>7702</v>
      </c>
      <c r="X1723" t="s">
        <v>2041</v>
      </c>
      <c r="Y1723" t="s">
        <v>7703</v>
      </c>
      <c r="Z1723" t="s">
        <v>10625</v>
      </c>
      <c r="AA1723" t="s">
        <v>8221</v>
      </c>
      <c r="AB1723" t="s">
        <v>10626</v>
      </c>
    </row>
    <row r="1724" spans="1:28">
      <c r="A1724" s="241">
        <v>45969</v>
      </c>
      <c r="B1724" t="s">
        <v>10627</v>
      </c>
      <c r="C1724" t="s">
        <v>7856</v>
      </c>
      <c r="D1724" t="s">
        <v>7857</v>
      </c>
      <c r="E1724" t="s">
        <v>7858</v>
      </c>
      <c r="F1724">
        <v>2</v>
      </c>
      <c r="G1724">
        <v>4247.1000000000004</v>
      </c>
      <c r="H1724">
        <v>0</v>
      </c>
      <c r="I1724" s="254">
        <v>8494.2000000000007</v>
      </c>
      <c r="J1724" t="s">
        <v>8061</v>
      </c>
      <c r="K1724">
        <v>1</v>
      </c>
      <c r="L1724">
        <v>182</v>
      </c>
      <c r="M1724" t="s">
        <v>8740</v>
      </c>
      <c r="N1724" t="s">
        <v>7745</v>
      </c>
      <c r="O1724" t="s">
        <v>7697</v>
      </c>
      <c r="P1724" t="s">
        <v>7698</v>
      </c>
      <c r="Q1724" t="s">
        <v>8885</v>
      </c>
      <c r="R1724">
        <v>906</v>
      </c>
      <c r="S1724" t="s">
        <v>10572</v>
      </c>
      <c r="T1724" t="s">
        <v>7701</v>
      </c>
      <c r="U1724">
        <v>1</v>
      </c>
      <c r="V1724">
        <v>2</v>
      </c>
      <c r="W1724" t="s">
        <v>7702</v>
      </c>
      <c r="X1724" t="s">
        <v>2115</v>
      </c>
      <c r="Y1724" t="s">
        <v>7703</v>
      </c>
      <c r="Z1724" t="s">
        <v>10628</v>
      </c>
      <c r="AA1724" t="s">
        <v>8887</v>
      </c>
      <c r="AB1724" t="s">
        <v>10629</v>
      </c>
    </row>
    <row r="1725" spans="1:28">
      <c r="A1725" s="241">
        <v>45969</v>
      </c>
      <c r="B1725" t="s">
        <v>10630</v>
      </c>
      <c r="C1725" t="s">
        <v>7832</v>
      </c>
      <c r="D1725" t="s">
        <v>7833</v>
      </c>
      <c r="E1725" t="s">
        <v>7834</v>
      </c>
      <c r="F1725">
        <v>1</v>
      </c>
      <c r="G1725">
        <v>12500</v>
      </c>
      <c r="H1725">
        <v>0</v>
      </c>
      <c r="I1725" s="254">
        <v>12500</v>
      </c>
      <c r="J1725" t="s">
        <v>8061</v>
      </c>
      <c r="K1725">
        <v>1</v>
      </c>
      <c r="L1725">
        <v>166</v>
      </c>
      <c r="M1725" t="s">
        <v>8062</v>
      </c>
      <c r="N1725" t="s">
        <v>7745</v>
      </c>
      <c r="O1725" t="s">
        <v>7697</v>
      </c>
      <c r="P1725" t="s">
        <v>7698</v>
      </c>
      <c r="Q1725" t="s">
        <v>8885</v>
      </c>
      <c r="R1725">
        <v>906</v>
      </c>
      <c r="S1725" t="s">
        <v>10572</v>
      </c>
      <c r="T1725" t="s">
        <v>7726</v>
      </c>
      <c r="U1725">
        <v>1</v>
      </c>
      <c r="V1725">
        <v>1</v>
      </c>
      <c r="W1725" t="s">
        <v>7702</v>
      </c>
      <c r="X1725" t="s">
        <v>10631</v>
      </c>
      <c r="Y1725" t="s">
        <v>7703</v>
      </c>
      <c r="Z1725" t="s">
        <v>10632</v>
      </c>
      <c r="AA1725" t="s">
        <v>8887</v>
      </c>
      <c r="AB1725" t="s">
        <v>10633</v>
      </c>
    </row>
    <row r="1726" spans="1:28">
      <c r="A1726" s="241">
        <v>45969</v>
      </c>
      <c r="B1726" t="s">
        <v>10634</v>
      </c>
      <c r="C1726" t="s">
        <v>7914</v>
      </c>
      <c r="D1726" t="s">
        <v>7915</v>
      </c>
      <c r="E1726" t="s">
        <v>7916</v>
      </c>
      <c r="F1726">
        <v>6</v>
      </c>
      <c r="G1726">
        <v>2900.04</v>
      </c>
      <c r="H1726">
        <v>0</v>
      </c>
      <c r="I1726" s="254">
        <v>17400.240000000002</v>
      </c>
      <c r="J1726" t="s">
        <v>8166</v>
      </c>
      <c r="K1726">
        <v>1</v>
      </c>
      <c r="L1726">
        <v>2</v>
      </c>
      <c r="M1726" t="s">
        <v>8054</v>
      </c>
      <c r="N1726" t="s">
        <v>7745</v>
      </c>
      <c r="O1726" t="s">
        <v>7697</v>
      </c>
      <c r="P1726" t="s">
        <v>7698</v>
      </c>
      <c r="Q1726" t="s">
        <v>8167</v>
      </c>
      <c r="R1726">
        <v>926</v>
      </c>
      <c r="S1726" t="s">
        <v>10572</v>
      </c>
      <c r="T1726" t="s">
        <v>7726</v>
      </c>
      <c r="U1726">
        <v>1</v>
      </c>
      <c r="V1726">
        <v>6</v>
      </c>
      <c r="W1726" t="s">
        <v>7702</v>
      </c>
      <c r="X1726" t="s">
        <v>10635</v>
      </c>
      <c r="Y1726" t="s">
        <v>7703</v>
      </c>
      <c r="Z1726" t="s">
        <v>10636</v>
      </c>
      <c r="AA1726" t="s">
        <v>8170</v>
      </c>
      <c r="AB1726" t="s">
        <v>10635</v>
      </c>
    </row>
    <row r="1727" spans="1:28">
      <c r="A1727" s="241">
        <v>45969</v>
      </c>
      <c r="B1727" t="s">
        <v>10634</v>
      </c>
      <c r="C1727" t="s">
        <v>8336</v>
      </c>
      <c r="D1727" t="s">
        <v>8337</v>
      </c>
      <c r="E1727" t="s">
        <v>8338</v>
      </c>
      <c r="F1727">
        <v>2</v>
      </c>
      <c r="G1727">
        <v>15550</v>
      </c>
      <c r="H1727">
        <v>0</v>
      </c>
      <c r="I1727" s="254">
        <v>31100</v>
      </c>
      <c r="J1727" t="s">
        <v>8166</v>
      </c>
      <c r="K1727">
        <v>1</v>
      </c>
      <c r="L1727">
        <v>2</v>
      </c>
      <c r="M1727" t="s">
        <v>8054</v>
      </c>
      <c r="N1727" t="s">
        <v>7745</v>
      </c>
      <c r="O1727" t="s">
        <v>7697</v>
      </c>
      <c r="P1727" t="s">
        <v>7698</v>
      </c>
      <c r="Q1727" t="s">
        <v>8167</v>
      </c>
      <c r="R1727">
        <v>926</v>
      </c>
      <c r="S1727" t="s">
        <v>10572</v>
      </c>
      <c r="T1727" t="s">
        <v>7726</v>
      </c>
      <c r="U1727">
        <v>1</v>
      </c>
      <c r="V1727">
        <v>2</v>
      </c>
      <c r="W1727" t="s">
        <v>7702</v>
      </c>
      <c r="X1727" t="s">
        <v>10635</v>
      </c>
      <c r="Y1727" t="s">
        <v>7703</v>
      </c>
      <c r="Z1727" t="s">
        <v>10636</v>
      </c>
      <c r="AA1727" t="s">
        <v>8170</v>
      </c>
      <c r="AB1727" t="s">
        <v>10635</v>
      </c>
    </row>
    <row r="1728" spans="1:28">
      <c r="A1728" s="241">
        <v>45969</v>
      </c>
      <c r="B1728" t="s">
        <v>10637</v>
      </c>
      <c r="C1728" t="s">
        <v>7839</v>
      </c>
      <c r="D1728" t="s">
        <v>7840</v>
      </c>
      <c r="E1728" t="s">
        <v>7841</v>
      </c>
      <c r="F1728">
        <v>1</v>
      </c>
      <c r="G1728">
        <v>2645.48</v>
      </c>
      <c r="H1728">
        <v>0</v>
      </c>
      <c r="I1728" s="254">
        <v>2645.48</v>
      </c>
      <c r="J1728" t="s">
        <v>8166</v>
      </c>
      <c r="K1728">
        <v>1</v>
      </c>
      <c r="L1728">
        <v>126</v>
      </c>
      <c r="M1728" t="s">
        <v>7744</v>
      </c>
      <c r="N1728" t="s">
        <v>7745</v>
      </c>
      <c r="O1728" t="s">
        <v>7697</v>
      </c>
      <c r="P1728" t="s">
        <v>7698</v>
      </c>
      <c r="Q1728" t="s">
        <v>8167</v>
      </c>
      <c r="R1728">
        <v>926</v>
      </c>
      <c r="S1728" t="s">
        <v>10572</v>
      </c>
      <c r="T1728" t="s">
        <v>7715</v>
      </c>
      <c r="U1728">
        <v>1</v>
      </c>
      <c r="V1728">
        <v>1</v>
      </c>
      <c r="W1728" t="s">
        <v>7702</v>
      </c>
      <c r="X1728" t="s">
        <v>2352</v>
      </c>
      <c r="Y1728" t="s">
        <v>7703</v>
      </c>
      <c r="Z1728" t="s">
        <v>10638</v>
      </c>
      <c r="AA1728" t="s">
        <v>8170</v>
      </c>
      <c r="AB1728" t="s">
        <v>10639</v>
      </c>
    </row>
    <row r="1729" spans="1:28">
      <c r="A1729" s="241">
        <v>45969</v>
      </c>
      <c r="B1729" t="s">
        <v>10637</v>
      </c>
      <c r="C1729" t="s">
        <v>7979</v>
      </c>
      <c r="D1729" t="s">
        <v>7980</v>
      </c>
      <c r="E1729" t="s">
        <v>7981</v>
      </c>
      <c r="F1729">
        <v>1</v>
      </c>
      <c r="G1729">
        <v>2647.06</v>
      </c>
      <c r="H1729">
        <v>0</v>
      </c>
      <c r="I1729" s="254">
        <v>2647.06</v>
      </c>
      <c r="J1729" t="s">
        <v>8166</v>
      </c>
      <c r="K1729">
        <v>1</v>
      </c>
      <c r="L1729">
        <v>126</v>
      </c>
      <c r="M1729" t="s">
        <v>7744</v>
      </c>
      <c r="N1729" t="s">
        <v>7745</v>
      </c>
      <c r="O1729" t="s">
        <v>7697</v>
      </c>
      <c r="P1729" t="s">
        <v>7698</v>
      </c>
      <c r="Q1729" t="s">
        <v>8167</v>
      </c>
      <c r="R1729">
        <v>926</v>
      </c>
      <c r="S1729" t="s">
        <v>10572</v>
      </c>
      <c r="T1729" t="s">
        <v>7715</v>
      </c>
      <c r="U1729">
        <v>1</v>
      </c>
      <c r="V1729">
        <v>1</v>
      </c>
      <c r="W1729" t="s">
        <v>7702</v>
      </c>
      <c r="X1729" t="s">
        <v>2352</v>
      </c>
      <c r="Y1729" t="s">
        <v>7703</v>
      </c>
      <c r="Z1729" t="s">
        <v>10638</v>
      </c>
      <c r="AA1729" t="s">
        <v>8170</v>
      </c>
      <c r="AB1729" t="s">
        <v>10639</v>
      </c>
    </row>
    <row r="1730" spans="1:28">
      <c r="A1730" s="241">
        <v>45969</v>
      </c>
      <c r="B1730" t="s">
        <v>10637</v>
      </c>
      <c r="C1730" t="s">
        <v>8032</v>
      </c>
      <c r="D1730" t="s">
        <v>8033</v>
      </c>
      <c r="E1730" t="s">
        <v>8034</v>
      </c>
      <c r="F1730">
        <v>2</v>
      </c>
      <c r="G1730">
        <v>1092.44</v>
      </c>
      <c r="H1730">
        <v>0</v>
      </c>
      <c r="I1730" s="254">
        <v>2184.88</v>
      </c>
      <c r="J1730" t="s">
        <v>8166</v>
      </c>
      <c r="K1730">
        <v>1</v>
      </c>
      <c r="L1730">
        <v>126</v>
      </c>
      <c r="M1730" t="s">
        <v>7744</v>
      </c>
      <c r="N1730" t="s">
        <v>7745</v>
      </c>
      <c r="O1730" t="s">
        <v>7697</v>
      </c>
      <c r="P1730" t="s">
        <v>7698</v>
      </c>
      <c r="Q1730" t="s">
        <v>8167</v>
      </c>
      <c r="R1730">
        <v>926</v>
      </c>
      <c r="S1730" t="s">
        <v>10572</v>
      </c>
      <c r="T1730" t="s">
        <v>7701</v>
      </c>
      <c r="U1730">
        <v>1</v>
      </c>
      <c r="V1730">
        <v>2</v>
      </c>
      <c r="W1730" t="s">
        <v>7702</v>
      </c>
      <c r="X1730" t="s">
        <v>2352</v>
      </c>
      <c r="Y1730" t="s">
        <v>7703</v>
      </c>
      <c r="Z1730" t="s">
        <v>10638</v>
      </c>
      <c r="AA1730" t="s">
        <v>8170</v>
      </c>
      <c r="AB1730" t="s">
        <v>10639</v>
      </c>
    </row>
    <row r="1731" spans="1:28">
      <c r="A1731" s="241">
        <v>45969</v>
      </c>
      <c r="B1731" t="s">
        <v>10640</v>
      </c>
      <c r="C1731" t="s">
        <v>7832</v>
      </c>
      <c r="D1731" t="s">
        <v>7833</v>
      </c>
      <c r="E1731" t="s">
        <v>7834</v>
      </c>
      <c r="F1731">
        <v>1</v>
      </c>
      <c r="G1731">
        <v>12500</v>
      </c>
      <c r="H1731">
        <v>375</v>
      </c>
      <c r="I1731" s="254">
        <v>12125</v>
      </c>
      <c r="J1731" t="s">
        <v>8166</v>
      </c>
      <c r="K1731">
        <v>1</v>
      </c>
      <c r="L1731">
        <v>126</v>
      </c>
      <c r="M1731" t="s">
        <v>7744</v>
      </c>
      <c r="N1731" t="s">
        <v>7745</v>
      </c>
      <c r="O1731" t="s">
        <v>7697</v>
      </c>
      <c r="P1731" t="s">
        <v>7698</v>
      </c>
      <c r="Q1731" t="s">
        <v>8224</v>
      </c>
      <c r="R1731">
        <v>923</v>
      </c>
      <c r="S1731" t="s">
        <v>10572</v>
      </c>
      <c r="T1731" t="s">
        <v>7726</v>
      </c>
      <c r="U1731">
        <v>1</v>
      </c>
      <c r="V1731">
        <v>1</v>
      </c>
      <c r="W1731" t="s">
        <v>7702</v>
      </c>
      <c r="X1731" t="s">
        <v>2209</v>
      </c>
      <c r="Y1731" t="s">
        <v>7703</v>
      </c>
      <c r="Z1731" t="s">
        <v>10641</v>
      </c>
      <c r="AA1731" t="s">
        <v>8226</v>
      </c>
      <c r="AB1731" t="s">
        <v>10642</v>
      </c>
    </row>
    <row r="1732" spans="1:28">
      <c r="A1732" s="241">
        <v>45969</v>
      </c>
      <c r="B1732" t="s">
        <v>10640</v>
      </c>
      <c r="C1732" t="s">
        <v>7868</v>
      </c>
      <c r="D1732" t="s">
        <v>7869</v>
      </c>
      <c r="E1732" t="s">
        <v>7870</v>
      </c>
      <c r="F1732">
        <v>1</v>
      </c>
      <c r="G1732">
        <v>3000</v>
      </c>
      <c r="H1732">
        <v>0</v>
      </c>
      <c r="I1732" s="254">
        <v>3000</v>
      </c>
      <c r="J1732" t="s">
        <v>8166</v>
      </c>
      <c r="K1732">
        <v>1</v>
      </c>
      <c r="L1732">
        <v>126</v>
      </c>
      <c r="M1732" t="s">
        <v>7744</v>
      </c>
      <c r="N1732" t="s">
        <v>7745</v>
      </c>
      <c r="O1732" t="s">
        <v>7697</v>
      </c>
      <c r="P1732" t="s">
        <v>7698</v>
      </c>
      <c r="Q1732" t="s">
        <v>8224</v>
      </c>
      <c r="R1732">
        <v>923</v>
      </c>
      <c r="S1732" t="s">
        <v>10572</v>
      </c>
      <c r="T1732" t="s">
        <v>7726</v>
      </c>
      <c r="U1732">
        <v>1</v>
      </c>
      <c r="V1732">
        <v>1</v>
      </c>
      <c r="W1732" t="s">
        <v>7702</v>
      </c>
      <c r="X1732" t="s">
        <v>2209</v>
      </c>
      <c r="Y1732" t="s">
        <v>7703</v>
      </c>
      <c r="Z1732" t="s">
        <v>10641</v>
      </c>
      <c r="AA1732" t="s">
        <v>8226</v>
      </c>
      <c r="AB1732" t="s">
        <v>10642</v>
      </c>
    </row>
    <row r="1733" spans="1:28">
      <c r="A1733" s="241">
        <v>45969</v>
      </c>
      <c r="B1733" t="s">
        <v>10643</v>
      </c>
      <c r="C1733" t="s">
        <v>8193</v>
      </c>
      <c r="D1733" t="s">
        <v>8194</v>
      </c>
      <c r="E1733" t="s">
        <v>8195</v>
      </c>
      <c r="F1733">
        <v>4</v>
      </c>
      <c r="G1733">
        <v>3000</v>
      </c>
      <c r="H1733">
        <v>0</v>
      </c>
      <c r="I1733" s="254">
        <v>12000</v>
      </c>
      <c r="J1733" t="s">
        <v>8061</v>
      </c>
      <c r="K1733">
        <v>1</v>
      </c>
      <c r="L1733">
        <v>182</v>
      </c>
      <c r="M1733" t="s">
        <v>8740</v>
      </c>
      <c r="N1733" t="s">
        <v>7745</v>
      </c>
      <c r="O1733" t="s">
        <v>7697</v>
      </c>
      <c r="P1733" t="s">
        <v>7698</v>
      </c>
      <c r="Q1733" t="s">
        <v>10644</v>
      </c>
      <c r="R1733">
        <v>964</v>
      </c>
      <c r="S1733" t="s">
        <v>10572</v>
      </c>
      <c r="T1733" t="s">
        <v>7726</v>
      </c>
      <c r="U1733">
        <v>1</v>
      </c>
      <c r="V1733">
        <v>4</v>
      </c>
      <c r="W1733" t="s">
        <v>7702</v>
      </c>
      <c r="X1733" t="s">
        <v>2231</v>
      </c>
      <c r="Y1733" t="s">
        <v>7703</v>
      </c>
      <c r="Z1733" t="s">
        <v>10645</v>
      </c>
      <c r="AA1733" t="s">
        <v>8743</v>
      </c>
      <c r="AB1733" t="s">
        <v>10646</v>
      </c>
    </row>
    <row r="1734" spans="1:28">
      <c r="A1734" s="241">
        <v>45969</v>
      </c>
      <c r="B1734" t="s">
        <v>10643</v>
      </c>
      <c r="C1734" t="s">
        <v>7832</v>
      </c>
      <c r="D1734" t="s">
        <v>7833</v>
      </c>
      <c r="E1734" t="s">
        <v>7834</v>
      </c>
      <c r="F1734">
        <v>1</v>
      </c>
      <c r="G1734">
        <v>12500</v>
      </c>
      <c r="H1734">
        <v>375</v>
      </c>
      <c r="I1734" s="254">
        <v>12125</v>
      </c>
      <c r="J1734" t="s">
        <v>8061</v>
      </c>
      <c r="K1734">
        <v>1</v>
      </c>
      <c r="L1734">
        <v>182</v>
      </c>
      <c r="M1734" t="s">
        <v>8740</v>
      </c>
      <c r="N1734" t="s">
        <v>7745</v>
      </c>
      <c r="O1734" t="s">
        <v>7697</v>
      </c>
      <c r="P1734" t="s">
        <v>7698</v>
      </c>
      <c r="Q1734" t="s">
        <v>10644</v>
      </c>
      <c r="R1734">
        <v>964</v>
      </c>
      <c r="S1734" t="s">
        <v>10572</v>
      </c>
      <c r="T1734" t="s">
        <v>7726</v>
      </c>
      <c r="U1734">
        <v>1</v>
      </c>
      <c r="V1734">
        <v>1</v>
      </c>
      <c r="W1734" t="s">
        <v>7702</v>
      </c>
      <c r="X1734" t="s">
        <v>2231</v>
      </c>
      <c r="Y1734" t="s">
        <v>7703</v>
      </c>
      <c r="Z1734" t="s">
        <v>10645</v>
      </c>
      <c r="AA1734" t="s">
        <v>8743</v>
      </c>
      <c r="AB1734" t="s">
        <v>10646</v>
      </c>
    </row>
    <row r="1735" spans="1:28">
      <c r="A1735" s="241">
        <v>45969</v>
      </c>
      <c r="B1735" t="s">
        <v>10643</v>
      </c>
      <c r="C1735" t="s">
        <v>8205</v>
      </c>
      <c r="D1735" t="s">
        <v>8206</v>
      </c>
      <c r="E1735" t="s">
        <v>8207</v>
      </c>
      <c r="F1735">
        <v>4</v>
      </c>
      <c r="G1735">
        <v>3000</v>
      </c>
      <c r="H1735">
        <v>0</v>
      </c>
      <c r="I1735" s="254">
        <v>12000</v>
      </c>
      <c r="J1735" t="s">
        <v>8061</v>
      </c>
      <c r="K1735">
        <v>1</v>
      </c>
      <c r="L1735">
        <v>182</v>
      </c>
      <c r="M1735" t="s">
        <v>8740</v>
      </c>
      <c r="N1735" t="s">
        <v>7745</v>
      </c>
      <c r="O1735" t="s">
        <v>7697</v>
      </c>
      <c r="P1735" t="s">
        <v>7698</v>
      </c>
      <c r="Q1735" t="s">
        <v>10644</v>
      </c>
      <c r="R1735">
        <v>964</v>
      </c>
      <c r="S1735" t="s">
        <v>10572</v>
      </c>
      <c r="T1735" t="s">
        <v>7726</v>
      </c>
      <c r="U1735">
        <v>1</v>
      </c>
      <c r="V1735">
        <v>4</v>
      </c>
      <c r="W1735" t="s">
        <v>7702</v>
      </c>
      <c r="X1735" t="s">
        <v>2231</v>
      </c>
      <c r="Y1735" t="s">
        <v>7703</v>
      </c>
      <c r="Z1735" t="s">
        <v>10645</v>
      </c>
      <c r="AA1735" t="s">
        <v>8743</v>
      </c>
      <c r="AB1735" t="s">
        <v>10646</v>
      </c>
    </row>
    <row r="1736" spans="1:28">
      <c r="A1736" s="241">
        <v>45969</v>
      </c>
      <c r="B1736" t="s">
        <v>10647</v>
      </c>
      <c r="C1736" t="s">
        <v>7999</v>
      </c>
      <c r="D1736" t="s">
        <v>8000</v>
      </c>
      <c r="E1736" t="s">
        <v>8001</v>
      </c>
      <c r="F1736">
        <v>6</v>
      </c>
      <c r="G1736">
        <v>1640</v>
      </c>
      <c r="H1736">
        <v>0</v>
      </c>
      <c r="I1736" s="254">
        <v>9840</v>
      </c>
      <c r="J1736" t="s">
        <v>8271</v>
      </c>
      <c r="K1736">
        <v>1</v>
      </c>
      <c r="L1736">
        <v>2</v>
      </c>
      <c r="M1736" t="s">
        <v>8054</v>
      </c>
      <c r="N1736" t="s">
        <v>7745</v>
      </c>
      <c r="O1736" t="s">
        <v>7697</v>
      </c>
      <c r="P1736" t="s">
        <v>7698</v>
      </c>
      <c r="Q1736" t="s">
        <v>8272</v>
      </c>
      <c r="R1736">
        <v>935</v>
      </c>
      <c r="S1736" t="s">
        <v>10572</v>
      </c>
      <c r="T1736" t="s">
        <v>7701</v>
      </c>
      <c r="U1736">
        <v>1</v>
      </c>
      <c r="V1736">
        <v>6</v>
      </c>
      <c r="W1736" t="s">
        <v>7702</v>
      </c>
      <c r="X1736" t="s">
        <v>10648</v>
      </c>
      <c r="Y1736" t="s">
        <v>7703</v>
      </c>
      <c r="Z1736" t="s">
        <v>10649</v>
      </c>
      <c r="AA1736" t="s">
        <v>8274</v>
      </c>
      <c r="AB1736" t="s">
        <v>10650</v>
      </c>
    </row>
    <row r="1737" spans="1:28">
      <c r="A1737" s="241">
        <v>45969</v>
      </c>
      <c r="B1737" t="s">
        <v>10647</v>
      </c>
      <c r="C1737" t="s">
        <v>7951</v>
      </c>
      <c r="D1737" t="s">
        <v>7952</v>
      </c>
      <c r="E1737" t="s">
        <v>7953</v>
      </c>
      <c r="F1737">
        <v>1</v>
      </c>
      <c r="G1737">
        <v>13500</v>
      </c>
      <c r="H1737">
        <v>0</v>
      </c>
      <c r="I1737" s="254">
        <v>13500</v>
      </c>
      <c r="J1737" t="s">
        <v>8271</v>
      </c>
      <c r="K1737">
        <v>1</v>
      </c>
      <c r="L1737">
        <v>2</v>
      </c>
      <c r="M1737" t="s">
        <v>8054</v>
      </c>
      <c r="N1737" t="s">
        <v>7745</v>
      </c>
      <c r="O1737" t="s">
        <v>7697</v>
      </c>
      <c r="P1737" t="s">
        <v>7698</v>
      </c>
      <c r="Q1737" t="s">
        <v>8272</v>
      </c>
      <c r="R1737">
        <v>935</v>
      </c>
      <c r="S1737" t="s">
        <v>10572</v>
      </c>
      <c r="T1737" t="s">
        <v>7726</v>
      </c>
      <c r="U1737">
        <v>1</v>
      </c>
      <c r="V1737">
        <v>1</v>
      </c>
      <c r="W1737" t="s">
        <v>7702</v>
      </c>
      <c r="X1737" t="s">
        <v>10648</v>
      </c>
      <c r="Y1737" t="s">
        <v>7703</v>
      </c>
      <c r="Z1737" t="s">
        <v>10649</v>
      </c>
      <c r="AA1737" t="s">
        <v>8274</v>
      </c>
      <c r="AB1737" t="s">
        <v>10650</v>
      </c>
    </row>
    <row r="1738" spans="1:28">
      <c r="A1738" s="241">
        <v>45969</v>
      </c>
      <c r="B1738" t="s">
        <v>10647</v>
      </c>
      <c r="C1738" t="s">
        <v>7880</v>
      </c>
      <c r="D1738" t="s">
        <v>7881</v>
      </c>
      <c r="E1738" t="s">
        <v>7882</v>
      </c>
      <c r="F1738">
        <v>3</v>
      </c>
      <c r="G1738">
        <v>1543</v>
      </c>
      <c r="H1738">
        <v>0</v>
      </c>
      <c r="I1738" s="254">
        <v>4629</v>
      </c>
      <c r="J1738" t="s">
        <v>8271</v>
      </c>
      <c r="K1738">
        <v>1</v>
      </c>
      <c r="L1738">
        <v>2</v>
      </c>
      <c r="M1738" t="s">
        <v>8054</v>
      </c>
      <c r="N1738" t="s">
        <v>7745</v>
      </c>
      <c r="O1738" t="s">
        <v>7697</v>
      </c>
      <c r="P1738" t="s">
        <v>7698</v>
      </c>
      <c r="Q1738" t="s">
        <v>8272</v>
      </c>
      <c r="R1738">
        <v>935</v>
      </c>
      <c r="S1738" t="s">
        <v>10572</v>
      </c>
      <c r="T1738" t="s">
        <v>7701</v>
      </c>
      <c r="U1738">
        <v>1</v>
      </c>
      <c r="V1738">
        <v>3</v>
      </c>
      <c r="W1738" t="s">
        <v>7702</v>
      </c>
      <c r="X1738" t="s">
        <v>10648</v>
      </c>
      <c r="Y1738" t="s">
        <v>7703</v>
      </c>
      <c r="Z1738" t="s">
        <v>10649</v>
      </c>
      <c r="AA1738" t="s">
        <v>8274</v>
      </c>
      <c r="AB1738" t="s">
        <v>10650</v>
      </c>
    </row>
    <row r="1739" spans="1:28">
      <c r="A1739" s="241">
        <v>45969</v>
      </c>
      <c r="B1739" t="s">
        <v>10647</v>
      </c>
      <c r="C1739" t="s">
        <v>7778</v>
      </c>
      <c r="D1739" t="s">
        <v>7779</v>
      </c>
      <c r="E1739" t="s">
        <v>7780</v>
      </c>
      <c r="F1739">
        <v>3</v>
      </c>
      <c r="G1739">
        <v>2668.75</v>
      </c>
      <c r="H1739">
        <v>0</v>
      </c>
      <c r="I1739" s="254">
        <v>8006.25</v>
      </c>
      <c r="J1739" t="s">
        <v>8271</v>
      </c>
      <c r="K1739">
        <v>1</v>
      </c>
      <c r="L1739">
        <v>2</v>
      </c>
      <c r="M1739" t="s">
        <v>8054</v>
      </c>
      <c r="N1739" t="s">
        <v>7745</v>
      </c>
      <c r="O1739" t="s">
        <v>7697</v>
      </c>
      <c r="P1739" t="s">
        <v>7698</v>
      </c>
      <c r="Q1739" t="s">
        <v>8272</v>
      </c>
      <c r="R1739">
        <v>935</v>
      </c>
      <c r="S1739" t="s">
        <v>10572</v>
      </c>
      <c r="T1739" t="s">
        <v>7701</v>
      </c>
      <c r="U1739">
        <v>1</v>
      </c>
      <c r="V1739">
        <v>3</v>
      </c>
      <c r="W1739" t="s">
        <v>7702</v>
      </c>
      <c r="X1739" t="s">
        <v>10648</v>
      </c>
      <c r="Y1739" t="s">
        <v>7703</v>
      </c>
      <c r="Z1739" t="s">
        <v>10649</v>
      </c>
      <c r="AA1739" t="s">
        <v>8274</v>
      </c>
      <c r="AB1739" t="s">
        <v>10650</v>
      </c>
    </row>
    <row r="1740" spans="1:28">
      <c r="A1740" s="241">
        <v>45969</v>
      </c>
      <c r="B1740" t="s">
        <v>10651</v>
      </c>
      <c r="C1740" t="s">
        <v>7730</v>
      </c>
      <c r="D1740" t="s">
        <v>7731</v>
      </c>
      <c r="E1740" t="s">
        <v>7732</v>
      </c>
      <c r="F1740">
        <v>1</v>
      </c>
      <c r="G1740">
        <v>8991.6</v>
      </c>
      <c r="H1740">
        <v>0</v>
      </c>
      <c r="I1740" s="254">
        <v>8991.6</v>
      </c>
      <c r="J1740" t="s">
        <v>8271</v>
      </c>
      <c r="K1740">
        <v>1</v>
      </c>
      <c r="L1740">
        <v>2</v>
      </c>
      <c r="M1740" t="s">
        <v>8054</v>
      </c>
      <c r="N1740" t="s">
        <v>7745</v>
      </c>
      <c r="O1740" t="s">
        <v>7697</v>
      </c>
      <c r="P1740" t="s">
        <v>7698</v>
      </c>
      <c r="Q1740" t="s">
        <v>8272</v>
      </c>
      <c r="R1740">
        <v>935</v>
      </c>
      <c r="S1740" t="s">
        <v>10572</v>
      </c>
      <c r="T1740" t="s">
        <v>7715</v>
      </c>
      <c r="U1740">
        <v>1</v>
      </c>
      <c r="V1740">
        <v>1</v>
      </c>
      <c r="W1740" t="s">
        <v>7702</v>
      </c>
      <c r="X1740" t="s">
        <v>10652</v>
      </c>
      <c r="Y1740" t="s">
        <v>7703</v>
      </c>
      <c r="Z1740" t="s">
        <v>10653</v>
      </c>
      <c r="AA1740" t="s">
        <v>8274</v>
      </c>
      <c r="AB1740" t="s">
        <v>10652</v>
      </c>
    </row>
    <row r="1741" spans="1:28">
      <c r="A1741" s="241">
        <v>45969</v>
      </c>
      <c r="B1741" t="s">
        <v>10654</v>
      </c>
      <c r="C1741" t="s">
        <v>7883</v>
      </c>
      <c r="D1741" t="s">
        <v>7884</v>
      </c>
      <c r="E1741" t="s">
        <v>7885</v>
      </c>
      <c r="F1741">
        <v>-2</v>
      </c>
      <c r="G1741">
        <v>3025.21</v>
      </c>
      <c r="H1741">
        <v>0</v>
      </c>
      <c r="I1741" s="254">
        <v>-6050.42</v>
      </c>
      <c r="J1741" t="s">
        <v>7851</v>
      </c>
      <c r="K1741">
        <v>1</v>
      </c>
      <c r="L1741">
        <v>126</v>
      </c>
      <c r="M1741" t="s">
        <v>7744</v>
      </c>
      <c r="N1741" t="s">
        <v>7745</v>
      </c>
      <c r="O1741" t="s">
        <v>7697</v>
      </c>
      <c r="P1741" t="s">
        <v>7698</v>
      </c>
      <c r="Q1741" t="s">
        <v>7852</v>
      </c>
      <c r="R1741">
        <v>932</v>
      </c>
      <c r="S1741" t="s">
        <v>10572</v>
      </c>
      <c r="T1741" t="s">
        <v>7715</v>
      </c>
      <c r="U1741">
        <v>1</v>
      </c>
      <c r="V1741">
        <v>-2</v>
      </c>
      <c r="W1741" t="s">
        <v>7702</v>
      </c>
      <c r="X1741" t="s">
        <v>1758</v>
      </c>
      <c r="Y1741" t="s">
        <v>7703</v>
      </c>
      <c r="Z1741" t="s">
        <v>10501</v>
      </c>
      <c r="AA1741" t="s">
        <v>7854</v>
      </c>
      <c r="AB1741" t="s">
        <v>9482</v>
      </c>
    </row>
    <row r="1742" spans="1:28">
      <c r="A1742" s="241">
        <v>45969</v>
      </c>
      <c r="B1742" t="s">
        <v>10654</v>
      </c>
      <c r="C1742" t="s">
        <v>7886</v>
      </c>
      <c r="D1742" t="s">
        <v>7887</v>
      </c>
      <c r="E1742" t="s">
        <v>7888</v>
      </c>
      <c r="F1742">
        <v>-2</v>
      </c>
      <c r="G1742">
        <v>3025.21</v>
      </c>
      <c r="H1742">
        <v>0</v>
      </c>
      <c r="I1742" s="254">
        <v>-6050.42</v>
      </c>
      <c r="J1742" t="s">
        <v>7851</v>
      </c>
      <c r="K1742">
        <v>1</v>
      </c>
      <c r="L1742">
        <v>126</v>
      </c>
      <c r="M1742" t="s">
        <v>7744</v>
      </c>
      <c r="N1742" t="s">
        <v>7745</v>
      </c>
      <c r="O1742" t="s">
        <v>7697</v>
      </c>
      <c r="P1742" t="s">
        <v>7698</v>
      </c>
      <c r="Q1742" t="s">
        <v>7852</v>
      </c>
      <c r="R1742">
        <v>932</v>
      </c>
      <c r="S1742" t="s">
        <v>10572</v>
      </c>
      <c r="T1742" t="s">
        <v>7715</v>
      </c>
      <c r="U1742">
        <v>1</v>
      </c>
      <c r="V1742">
        <v>-2</v>
      </c>
      <c r="W1742" t="s">
        <v>7702</v>
      </c>
      <c r="X1742" t="s">
        <v>1758</v>
      </c>
      <c r="Y1742" t="s">
        <v>7703</v>
      </c>
      <c r="Z1742" t="s">
        <v>10501</v>
      </c>
      <c r="AA1742" t="s">
        <v>7854</v>
      </c>
      <c r="AB1742" t="s">
        <v>9482</v>
      </c>
    </row>
    <row r="1743" spans="1:28">
      <c r="A1743" s="241">
        <v>45969</v>
      </c>
      <c r="B1743" t="s">
        <v>10654</v>
      </c>
      <c r="C1743" t="s">
        <v>7787</v>
      </c>
      <c r="D1743" t="s">
        <v>7788</v>
      </c>
      <c r="E1743" t="s">
        <v>7789</v>
      </c>
      <c r="F1743">
        <v>-2</v>
      </c>
      <c r="G1743">
        <v>3025.21</v>
      </c>
      <c r="H1743">
        <v>0</v>
      </c>
      <c r="I1743" s="254">
        <v>-6050.42</v>
      </c>
      <c r="J1743" t="s">
        <v>7851</v>
      </c>
      <c r="K1743">
        <v>1</v>
      </c>
      <c r="L1743">
        <v>126</v>
      </c>
      <c r="M1743" t="s">
        <v>7744</v>
      </c>
      <c r="N1743" t="s">
        <v>7745</v>
      </c>
      <c r="O1743" t="s">
        <v>7697</v>
      </c>
      <c r="P1743" t="s">
        <v>7698</v>
      </c>
      <c r="Q1743" t="s">
        <v>7852</v>
      </c>
      <c r="R1743">
        <v>932</v>
      </c>
      <c r="S1743" t="s">
        <v>10572</v>
      </c>
      <c r="T1743" t="s">
        <v>7715</v>
      </c>
      <c r="U1743">
        <v>1</v>
      </c>
      <c r="V1743">
        <v>-2</v>
      </c>
      <c r="W1743" t="s">
        <v>7702</v>
      </c>
      <c r="X1743" t="s">
        <v>1758</v>
      </c>
      <c r="Y1743" t="s">
        <v>7703</v>
      </c>
      <c r="Z1743" t="s">
        <v>10501</v>
      </c>
      <c r="AA1743" t="s">
        <v>7854</v>
      </c>
      <c r="AB1743" t="s">
        <v>9482</v>
      </c>
    </row>
    <row r="1744" spans="1:28">
      <c r="A1744" s="241">
        <v>45969</v>
      </c>
      <c r="B1744" t="s">
        <v>10654</v>
      </c>
      <c r="C1744" t="s">
        <v>7784</v>
      </c>
      <c r="D1744" t="s">
        <v>7785</v>
      </c>
      <c r="E1744" t="s">
        <v>7786</v>
      </c>
      <c r="F1744">
        <v>-2</v>
      </c>
      <c r="G1744">
        <v>3025.21</v>
      </c>
      <c r="H1744">
        <v>0</v>
      </c>
      <c r="I1744" s="254">
        <v>-6050.42</v>
      </c>
      <c r="J1744" t="s">
        <v>7851</v>
      </c>
      <c r="K1744">
        <v>1</v>
      </c>
      <c r="L1744">
        <v>126</v>
      </c>
      <c r="M1744" t="s">
        <v>7744</v>
      </c>
      <c r="N1744" t="s">
        <v>7745</v>
      </c>
      <c r="O1744" t="s">
        <v>7697</v>
      </c>
      <c r="P1744" t="s">
        <v>7698</v>
      </c>
      <c r="Q1744" t="s">
        <v>7852</v>
      </c>
      <c r="R1744">
        <v>932</v>
      </c>
      <c r="S1744" t="s">
        <v>10572</v>
      </c>
      <c r="T1744" t="s">
        <v>7715</v>
      </c>
      <c r="U1744">
        <v>1</v>
      </c>
      <c r="V1744">
        <v>-2</v>
      </c>
      <c r="W1744" t="s">
        <v>7702</v>
      </c>
      <c r="X1744" t="s">
        <v>1758</v>
      </c>
      <c r="Y1744" t="s">
        <v>7703</v>
      </c>
      <c r="Z1744" t="s">
        <v>10501</v>
      </c>
      <c r="AA1744" t="s">
        <v>7854</v>
      </c>
      <c r="AB1744" t="s">
        <v>9482</v>
      </c>
    </row>
    <row r="1745" spans="1:28">
      <c r="A1745" s="241">
        <v>45969</v>
      </c>
      <c r="B1745" t="s">
        <v>10654</v>
      </c>
      <c r="C1745" t="s">
        <v>7781</v>
      </c>
      <c r="D1745" t="s">
        <v>7782</v>
      </c>
      <c r="E1745" t="s">
        <v>7783</v>
      </c>
      <c r="F1745">
        <v>-2</v>
      </c>
      <c r="G1745">
        <v>3025.21</v>
      </c>
      <c r="H1745">
        <v>0</v>
      </c>
      <c r="I1745" s="254">
        <v>-6050.42</v>
      </c>
      <c r="J1745" t="s">
        <v>7851</v>
      </c>
      <c r="K1745">
        <v>1</v>
      </c>
      <c r="L1745">
        <v>126</v>
      </c>
      <c r="M1745" t="s">
        <v>7744</v>
      </c>
      <c r="N1745" t="s">
        <v>7745</v>
      </c>
      <c r="O1745" t="s">
        <v>7697</v>
      </c>
      <c r="P1745" t="s">
        <v>7698</v>
      </c>
      <c r="Q1745" t="s">
        <v>7852</v>
      </c>
      <c r="R1745">
        <v>932</v>
      </c>
      <c r="S1745" t="s">
        <v>10572</v>
      </c>
      <c r="T1745" t="s">
        <v>7715</v>
      </c>
      <c r="U1745">
        <v>1</v>
      </c>
      <c r="V1745">
        <v>-2</v>
      </c>
      <c r="W1745" t="s">
        <v>7702</v>
      </c>
      <c r="X1745" t="s">
        <v>1758</v>
      </c>
      <c r="Y1745" t="s">
        <v>7703</v>
      </c>
      <c r="Z1745" t="s">
        <v>10501</v>
      </c>
      <c r="AA1745" t="s">
        <v>7854</v>
      </c>
      <c r="AB1745" t="s">
        <v>9482</v>
      </c>
    </row>
    <row r="1746" spans="1:28">
      <c r="A1746" s="241">
        <v>45969</v>
      </c>
      <c r="B1746" t="s">
        <v>10654</v>
      </c>
      <c r="C1746" t="s">
        <v>7730</v>
      </c>
      <c r="D1746" t="s">
        <v>7731</v>
      </c>
      <c r="E1746" t="s">
        <v>7732</v>
      </c>
      <c r="F1746">
        <v>-1</v>
      </c>
      <c r="G1746">
        <v>8991.6</v>
      </c>
      <c r="H1746">
        <v>-449.58</v>
      </c>
      <c r="I1746" s="254">
        <v>-8542.02</v>
      </c>
      <c r="J1746" t="s">
        <v>7851</v>
      </c>
      <c r="K1746">
        <v>1</v>
      </c>
      <c r="L1746">
        <v>126</v>
      </c>
      <c r="M1746" t="s">
        <v>7744</v>
      </c>
      <c r="N1746" t="s">
        <v>7745</v>
      </c>
      <c r="O1746" t="s">
        <v>7697</v>
      </c>
      <c r="P1746" t="s">
        <v>7698</v>
      </c>
      <c r="Q1746" t="s">
        <v>7852</v>
      </c>
      <c r="R1746">
        <v>932</v>
      </c>
      <c r="S1746" t="s">
        <v>10572</v>
      </c>
      <c r="T1746" t="s">
        <v>7715</v>
      </c>
      <c r="U1746">
        <v>1</v>
      </c>
      <c r="V1746">
        <v>-1</v>
      </c>
      <c r="W1746" t="s">
        <v>7702</v>
      </c>
      <c r="X1746" t="s">
        <v>1758</v>
      </c>
      <c r="Y1746" t="s">
        <v>7703</v>
      </c>
      <c r="Z1746" t="s">
        <v>10501</v>
      </c>
      <c r="AA1746" t="s">
        <v>7854</v>
      </c>
      <c r="AB1746" t="s">
        <v>9482</v>
      </c>
    </row>
    <row r="1747" spans="1:28">
      <c r="A1747" s="241">
        <v>45969</v>
      </c>
      <c r="B1747" t="s">
        <v>10655</v>
      </c>
      <c r="C1747" t="s">
        <v>7832</v>
      </c>
      <c r="D1747" t="s">
        <v>7833</v>
      </c>
      <c r="E1747" t="s">
        <v>7834</v>
      </c>
      <c r="F1747">
        <v>1</v>
      </c>
      <c r="G1747">
        <v>12500</v>
      </c>
      <c r="H1747">
        <v>375</v>
      </c>
      <c r="I1747" s="254">
        <v>12125</v>
      </c>
      <c r="J1747" t="s">
        <v>8182</v>
      </c>
      <c r="K1747">
        <v>1</v>
      </c>
      <c r="L1747">
        <v>126</v>
      </c>
      <c r="M1747" t="s">
        <v>7744</v>
      </c>
      <c r="N1747" t="s">
        <v>7745</v>
      </c>
      <c r="O1747" t="s">
        <v>7697</v>
      </c>
      <c r="P1747" t="s">
        <v>7698</v>
      </c>
      <c r="Q1747" t="s">
        <v>8467</v>
      </c>
      <c r="R1747">
        <v>921</v>
      </c>
      <c r="S1747" t="s">
        <v>10572</v>
      </c>
      <c r="T1747" t="s">
        <v>7726</v>
      </c>
      <c r="U1747">
        <v>1</v>
      </c>
      <c r="V1747">
        <v>1</v>
      </c>
      <c r="W1747" t="s">
        <v>7702</v>
      </c>
      <c r="X1747" t="s">
        <v>2304</v>
      </c>
      <c r="Y1747" t="s">
        <v>7703</v>
      </c>
      <c r="Z1747" t="s">
        <v>10656</v>
      </c>
      <c r="AA1747" t="s">
        <v>8470</v>
      </c>
      <c r="AB1747" t="s">
        <v>10657</v>
      </c>
    </row>
    <row r="1748" spans="1:28">
      <c r="A1748" s="241">
        <v>45969</v>
      </c>
      <c r="B1748" t="s">
        <v>10658</v>
      </c>
      <c r="C1748" t="s">
        <v>8079</v>
      </c>
      <c r="D1748" t="s">
        <v>8080</v>
      </c>
      <c r="E1748" t="s">
        <v>8081</v>
      </c>
      <c r="F1748">
        <v>3</v>
      </c>
      <c r="G1748">
        <v>3180</v>
      </c>
      <c r="H1748">
        <v>0</v>
      </c>
      <c r="I1748" s="254">
        <v>9540</v>
      </c>
      <c r="J1748" t="s">
        <v>7842</v>
      </c>
      <c r="K1748">
        <v>1</v>
      </c>
      <c r="L1748">
        <v>126</v>
      </c>
      <c r="M1748" t="s">
        <v>7744</v>
      </c>
      <c r="N1748" t="s">
        <v>7745</v>
      </c>
      <c r="O1748" t="s">
        <v>7697</v>
      </c>
      <c r="P1748" t="s">
        <v>7698</v>
      </c>
      <c r="Q1748" t="s">
        <v>8183</v>
      </c>
      <c r="R1748">
        <v>919</v>
      </c>
      <c r="S1748" t="s">
        <v>10572</v>
      </c>
      <c r="T1748" t="s">
        <v>7715</v>
      </c>
      <c r="U1748">
        <v>1</v>
      </c>
      <c r="V1748">
        <v>3</v>
      </c>
      <c r="W1748" t="s">
        <v>7702</v>
      </c>
      <c r="X1748" t="s">
        <v>2350</v>
      </c>
      <c r="Y1748" t="s">
        <v>7703</v>
      </c>
      <c r="Z1748" t="s">
        <v>10659</v>
      </c>
      <c r="AA1748" t="s">
        <v>8185</v>
      </c>
      <c r="AB1748" t="s">
        <v>10660</v>
      </c>
    </row>
    <row r="1749" spans="1:28">
      <c r="A1749" s="241">
        <v>45969</v>
      </c>
      <c r="B1749" t="s">
        <v>10658</v>
      </c>
      <c r="C1749" t="s">
        <v>9368</v>
      </c>
      <c r="D1749" t="s">
        <v>9369</v>
      </c>
      <c r="E1749" t="s">
        <v>9370</v>
      </c>
      <c r="F1749">
        <v>2</v>
      </c>
      <c r="G1749">
        <v>7650</v>
      </c>
      <c r="H1749">
        <v>0</v>
      </c>
      <c r="I1749" s="254">
        <v>15300</v>
      </c>
      <c r="J1749" t="s">
        <v>7842</v>
      </c>
      <c r="K1749">
        <v>1</v>
      </c>
      <c r="L1749">
        <v>126</v>
      </c>
      <c r="M1749" t="s">
        <v>7744</v>
      </c>
      <c r="N1749" t="s">
        <v>7745</v>
      </c>
      <c r="O1749" t="s">
        <v>7697</v>
      </c>
      <c r="P1749" t="s">
        <v>7698</v>
      </c>
      <c r="Q1749" t="s">
        <v>8183</v>
      </c>
      <c r="R1749">
        <v>919</v>
      </c>
      <c r="S1749" t="s">
        <v>10572</v>
      </c>
      <c r="T1749" t="s">
        <v>7726</v>
      </c>
      <c r="U1749">
        <v>1</v>
      </c>
      <c r="V1749">
        <v>2</v>
      </c>
      <c r="W1749" t="s">
        <v>7702</v>
      </c>
      <c r="X1749" t="s">
        <v>2350</v>
      </c>
      <c r="Y1749" t="s">
        <v>7703</v>
      </c>
      <c r="Z1749" t="s">
        <v>10659</v>
      </c>
      <c r="AA1749" t="s">
        <v>8185</v>
      </c>
      <c r="AB1749" t="s">
        <v>10660</v>
      </c>
    </row>
    <row r="1750" spans="1:28">
      <c r="A1750" s="241">
        <v>45969</v>
      </c>
      <c r="B1750" t="s">
        <v>10661</v>
      </c>
      <c r="C1750" t="s">
        <v>8954</v>
      </c>
      <c r="D1750" t="s">
        <v>8955</v>
      </c>
      <c r="E1750" t="s">
        <v>8956</v>
      </c>
      <c r="F1750">
        <v>3</v>
      </c>
      <c r="G1750">
        <v>2615</v>
      </c>
      <c r="H1750">
        <v>0</v>
      </c>
      <c r="I1750" s="254">
        <v>7845</v>
      </c>
      <c r="J1750" t="s">
        <v>8182</v>
      </c>
      <c r="K1750">
        <v>1</v>
      </c>
      <c r="L1750">
        <v>126</v>
      </c>
      <c r="M1750" t="s">
        <v>7744</v>
      </c>
      <c r="N1750" t="s">
        <v>7745</v>
      </c>
      <c r="O1750" t="s">
        <v>7697</v>
      </c>
      <c r="P1750" t="s">
        <v>7698</v>
      </c>
      <c r="Q1750" t="s">
        <v>8467</v>
      </c>
      <c r="R1750">
        <v>921</v>
      </c>
      <c r="S1750" t="s">
        <v>10572</v>
      </c>
      <c r="T1750" t="s">
        <v>7715</v>
      </c>
      <c r="U1750">
        <v>1</v>
      </c>
      <c r="V1750">
        <v>3</v>
      </c>
      <c r="W1750" t="s">
        <v>7702</v>
      </c>
      <c r="X1750" t="s">
        <v>2253</v>
      </c>
      <c r="Y1750" t="s">
        <v>7703</v>
      </c>
      <c r="Z1750" t="s">
        <v>10662</v>
      </c>
      <c r="AA1750" t="s">
        <v>8470</v>
      </c>
      <c r="AB1750" t="s">
        <v>10663</v>
      </c>
    </row>
    <row r="1751" spans="1:28">
      <c r="A1751" s="241">
        <v>45969</v>
      </c>
      <c r="B1751" t="s">
        <v>10661</v>
      </c>
      <c r="C1751" t="s">
        <v>8239</v>
      </c>
      <c r="D1751" t="s">
        <v>8240</v>
      </c>
      <c r="E1751" t="s">
        <v>8241</v>
      </c>
      <c r="F1751">
        <v>1</v>
      </c>
      <c r="G1751">
        <v>1180</v>
      </c>
      <c r="H1751">
        <v>0</v>
      </c>
      <c r="I1751" s="254">
        <v>1180</v>
      </c>
      <c r="J1751" t="s">
        <v>8182</v>
      </c>
      <c r="K1751">
        <v>1</v>
      </c>
      <c r="L1751">
        <v>126</v>
      </c>
      <c r="M1751" t="s">
        <v>7744</v>
      </c>
      <c r="N1751" t="s">
        <v>7745</v>
      </c>
      <c r="O1751" t="s">
        <v>7697</v>
      </c>
      <c r="P1751" t="s">
        <v>7698</v>
      </c>
      <c r="Q1751" t="s">
        <v>8467</v>
      </c>
      <c r="R1751">
        <v>921</v>
      </c>
      <c r="S1751" t="s">
        <v>10572</v>
      </c>
      <c r="T1751" t="s">
        <v>7715</v>
      </c>
      <c r="U1751">
        <v>6</v>
      </c>
      <c r="V1751">
        <v>6</v>
      </c>
      <c r="W1751" t="s">
        <v>7702</v>
      </c>
      <c r="X1751" t="s">
        <v>2253</v>
      </c>
      <c r="Y1751" t="s">
        <v>7703</v>
      </c>
      <c r="Z1751" t="s">
        <v>10662</v>
      </c>
      <c r="AA1751" t="s">
        <v>8470</v>
      </c>
      <c r="AB1751" t="s">
        <v>10663</v>
      </c>
    </row>
    <row r="1752" spans="1:28">
      <c r="A1752" s="241">
        <v>45969</v>
      </c>
      <c r="B1752" t="s">
        <v>10664</v>
      </c>
      <c r="C1752" t="s">
        <v>7720</v>
      </c>
      <c r="D1752" t="s">
        <v>7721</v>
      </c>
      <c r="E1752" t="s">
        <v>7722</v>
      </c>
      <c r="F1752">
        <v>1</v>
      </c>
      <c r="G1752">
        <v>11900</v>
      </c>
      <c r="H1752">
        <v>0</v>
      </c>
      <c r="I1752" s="254">
        <v>11900</v>
      </c>
      <c r="J1752" t="s">
        <v>8182</v>
      </c>
      <c r="K1752">
        <v>1</v>
      </c>
      <c r="L1752">
        <v>2</v>
      </c>
      <c r="M1752" t="s">
        <v>8054</v>
      </c>
      <c r="N1752" t="s">
        <v>7745</v>
      </c>
      <c r="O1752" t="s">
        <v>7697</v>
      </c>
      <c r="P1752" t="s">
        <v>7698</v>
      </c>
      <c r="Q1752" t="s">
        <v>8263</v>
      </c>
      <c r="R1752">
        <v>920</v>
      </c>
      <c r="S1752" t="s">
        <v>10572</v>
      </c>
      <c r="T1752" t="s">
        <v>7726</v>
      </c>
      <c r="U1752">
        <v>1</v>
      </c>
      <c r="V1752">
        <v>1</v>
      </c>
      <c r="W1752" t="s">
        <v>7702</v>
      </c>
      <c r="X1752" t="s">
        <v>10665</v>
      </c>
      <c r="Y1752" t="s">
        <v>7703</v>
      </c>
      <c r="Z1752" t="s">
        <v>10666</v>
      </c>
      <c r="AA1752" t="s">
        <v>8265</v>
      </c>
      <c r="AB1752" t="s">
        <v>10667</v>
      </c>
    </row>
    <row r="1753" spans="1:28">
      <c r="A1753" s="241">
        <v>45969</v>
      </c>
      <c r="B1753" t="s">
        <v>10668</v>
      </c>
      <c r="C1753" t="s">
        <v>8268</v>
      </c>
      <c r="D1753" t="s">
        <v>8269</v>
      </c>
      <c r="E1753" t="s">
        <v>8270</v>
      </c>
      <c r="F1753">
        <v>2</v>
      </c>
      <c r="G1753">
        <v>864</v>
      </c>
      <c r="H1753">
        <v>0</v>
      </c>
      <c r="I1753" s="254">
        <v>1728</v>
      </c>
      <c r="J1753" t="s">
        <v>7842</v>
      </c>
      <c r="K1753">
        <v>1</v>
      </c>
      <c r="L1753">
        <v>126</v>
      </c>
      <c r="M1753" t="s">
        <v>7744</v>
      </c>
      <c r="N1753" t="s">
        <v>7745</v>
      </c>
      <c r="O1753" t="s">
        <v>7697</v>
      </c>
      <c r="P1753" t="s">
        <v>7698</v>
      </c>
      <c r="Q1753" t="s">
        <v>7843</v>
      </c>
      <c r="R1753">
        <v>908</v>
      </c>
      <c r="S1753" t="s">
        <v>10572</v>
      </c>
      <c r="T1753" t="s">
        <v>7701</v>
      </c>
      <c r="U1753">
        <v>1</v>
      </c>
      <c r="V1753">
        <v>2</v>
      </c>
      <c r="W1753" t="s">
        <v>7702</v>
      </c>
      <c r="X1753" t="s">
        <v>2171</v>
      </c>
      <c r="Y1753" t="s">
        <v>7703</v>
      </c>
      <c r="Z1753" t="s">
        <v>10669</v>
      </c>
      <c r="AA1753" t="s">
        <v>7845</v>
      </c>
      <c r="AB1753" t="s">
        <v>10670</v>
      </c>
    </row>
    <row r="1754" spans="1:28">
      <c r="A1754" s="241">
        <v>45969</v>
      </c>
      <c r="B1754" t="s">
        <v>10668</v>
      </c>
      <c r="C1754" t="s">
        <v>8032</v>
      </c>
      <c r="D1754" t="s">
        <v>8033</v>
      </c>
      <c r="E1754" t="s">
        <v>8034</v>
      </c>
      <c r="F1754">
        <v>6</v>
      </c>
      <c r="G1754">
        <v>1092.44</v>
      </c>
      <c r="H1754">
        <v>0</v>
      </c>
      <c r="I1754" s="254">
        <v>6554.64</v>
      </c>
      <c r="J1754" t="s">
        <v>7842</v>
      </c>
      <c r="K1754">
        <v>1</v>
      </c>
      <c r="L1754">
        <v>126</v>
      </c>
      <c r="M1754" t="s">
        <v>7744</v>
      </c>
      <c r="N1754" t="s">
        <v>7745</v>
      </c>
      <c r="O1754" t="s">
        <v>7697</v>
      </c>
      <c r="P1754" t="s">
        <v>7698</v>
      </c>
      <c r="Q1754" t="s">
        <v>7843</v>
      </c>
      <c r="R1754">
        <v>908</v>
      </c>
      <c r="S1754" t="s">
        <v>10572</v>
      </c>
      <c r="T1754" t="s">
        <v>7701</v>
      </c>
      <c r="U1754">
        <v>1</v>
      </c>
      <c r="V1754">
        <v>6</v>
      </c>
      <c r="W1754" t="s">
        <v>7702</v>
      </c>
      <c r="X1754" t="s">
        <v>2171</v>
      </c>
      <c r="Y1754" t="s">
        <v>7703</v>
      </c>
      <c r="Z1754" t="s">
        <v>10669</v>
      </c>
      <c r="AA1754" t="s">
        <v>7845</v>
      </c>
      <c r="AB1754" t="s">
        <v>10670</v>
      </c>
    </row>
    <row r="1755" spans="1:28">
      <c r="A1755" s="241">
        <v>45969</v>
      </c>
      <c r="B1755" t="s">
        <v>10671</v>
      </c>
      <c r="C1755" t="s">
        <v>7883</v>
      </c>
      <c r="D1755" t="s">
        <v>7884</v>
      </c>
      <c r="E1755" t="s">
        <v>7885</v>
      </c>
      <c r="F1755">
        <v>3</v>
      </c>
      <c r="G1755">
        <v>3025.21</v>
      </c>
      <c r="H1755">
        <v>0</v>
      </c>
      <c r="I1755" s="254">
        <v>9075.6299999999992</v>
      </c>
      <c r="J1755" t="s">
        <v>7842</v>
      </c>
      <c r="K1755">
        <v>1</v>
      </c>
      <c r="L1755">
        <v>126</v>
      </c>
      <c r="M1755" t="s">
        <v>7744</v>
      </c>
      <c r="N1755" t="s">
        <v>7745</v>
      </c>
      <c r="O1755" t="s">
        <v>7697</v>
      </c>
      <c r="P1755" t="s">
        <v>7698</v>
      </c>
      <c r="Q1755" t="s">
        <v>8290</v>
      </c>
      <c r="R1755">
        <v>907</v>
      </c>
      <c r="S1755" t="s">
        <v>10572</v>
      </c>
      <c r="T1755" t="s">
        <v>7715</v>
      </c>
      <c r="U1755">
        <v>1</v>
      </c>
      <c r="V1755">
        <v>3</v>
      </c>
      <c r="W1755" t="s">
        <v>7702</v>
      </c>
      <c r="X1755" t="s">
        <v>2477</v>
      </c>
      <c r="Y1755" t="s">
        <v>7703</v>
      </c>
      <c r="Z1755" t="s">
        <v>10672</v>
      </c>
      <c r="AA1755" t="s">
        <v>8292</v>
      </c>
      <c r="AB1755" t="s">
        <v>2477</v>
      </c>
    </row>
    <row r="1756" spans="1:28">
      <c r="A1756" s="241">
        <v>45969</v>
      </c>
      <c r="B1756" t="s">
        <v>10673</v>
      </c>
      <c r="C1756" t="s">
        <v>7839</v>
      </c>
      <c r="D1756" t="s">
        <v>7840</v>
      </c>
      <c r="E1756" t="s">
        <v>7841</v>
      </c>
      <c r="F1756">
        <v>8</v>
      </c>
      <c r="G1756">
        <v>2645.48</v>
      </c>
      <c r="H1756">
        <v>0</v>
      </c>
      <c r="I1756" s="254">
        <v>21163.84</v>
      </c>
      <c r="J1756" t="s">
        <v>7842</v>
      </c>
      <c r="K1756">
        <v>1</v>
      </c>
      <c r="L1756">
        <v>2</v>
      </c>
      <c r="M1756" t="s">
        <v>8054</v>
      </c>
      <c r="N1756" t="s">
        <v>7745</v>
      </c>
      <c r="O1756" t="s">
        <v>7697</v>
      </c>
      <c r="P1756" t="s">
        <v>7698</v>
      </c>
      <c r="Q1756" t="s">
        <v>8544</v>
      </c>
      <c r="R1756">
        <v>911</v>
      </c>
      <c r="S1756" t="s">
        <v>10572</v>
      </c>
      <c r="T1756" t="s">
        <v>7715</v>
      </c>
      <c r="U1756">
        <v>1</v>
      </c>
      <c r="V1756">
        <v>8</v>
      </c>
      <c r="W1756" t="s">
        <v>7702</v>
      </c>
      <c r="X1756" t="s">
        <v>10674</v>
      </c>
      <c r="Y1756" t="s">
        <v>7703</v>
      </c>
      <c r="Z1756" t="s">
        <v>10675</v>
      </c>
      <c r="AA1756" t="s">
        <v>8546</v>
      </c>
      <c r="AB1756" t="s">
        <v>10676</v>
      </c>
    </row>
    <row r="1757" spans="1:28">
      <c r="A1757" s="241">
        <v>45969</v>
      </c>
      <c r="B1757" t="s">
        <v>10677</v>
      </c>
      <c r="C1757" t="s">
        <v>8193</v>
      </c>
      <c r="D1757" t="s">
        <v>8194</v>
      </c>
      <c r="E1757" t="s">
        <v>8195</v>
      </c>
      <c r="F1757">
        <v>4</v>
      </c>
      <c r="G1757">
        <v>3000</v>
      </c>
      <c r="H1757">
        <v>0</v>
      </c>
      <c r="I1757" s="254">
        <v>12000</v>
      </c>
      <c r="J1757" t="s">
        <v>8061</v>
      </c>
      <c r="K1757">
        <v>1</v>
      </c>
      <c r="L1757">
        <v>182</v>
      </c>
      <c r="M1757" t="s">
        <v>8740</v>
      </c>
      <c r="N1757" t="s">
        <v>7745</v>
      </c>
      <c r="O1757" t="s">
        <v>7697</v>
      </c>
      <c r="P1757" t="s">
        <v>7698</v>
      </c>
      <c r="Q1757" t="s">
        <v>10644</v>
      </c>
      <c r="R1757">
        <v>964</v>
      </c>
      <c r="S1757" t="s">
        <v>10572</v>
      </c>
      <c r="T1757" t="s">
        <v>7726</v>
      </c>
      <c r="U1757">
        <v>1</v>
      </c>
      <c r="V1757">
        <v>4</v>
      </c>
      <c r="W1757" t="s">
        <v>7702</v>
      </c>
      <c r="X1757" t="s">
        <v>2434</v>
      </c>
      <c r="Y1757" t="s">
        <v>7703</v>
      </c>
      <c r="Z1757" t="s">
        <v>10678</v>
      </c>
      <c r="AA1757" t="s">
        <v>8743</v>
      </c>
      <c r="AB1757" t="s">
        <v>10679</v>
      </c>
    </row>
    <row r="1758" spans="1:28">
      <c r="A1758" s="241">
        <v>45969</v>
      </c>
      <c r="B1758" t="s">
        <v>10680</v>
      </c>
      <c r="C1758" t="s">
        <v>8051</v>
      </c>
      <c r="D1758" t="s">
        <v>8052</v>
      </c>
      <c r="E1758" t="s">
        <v>8053</v>
      </c>
      <c r="F1758">
        <v>3</v>
      </c>
      <c r="G1758">
        <v>5940</v>
      </c>
      <c r="H1758">
        <v>0</v>
      </c>
      <c r="I1758" s="254">
        <v>17820</v>
      </c>
      <c r="J1758" t="s">
        <v>7945</v>
      </c>
      <c r="K1758">
        <v>1</v>
      </c>
      <c r="L1758">
        <v>155</v>
      </c>
      <c r="M1758" t="s">
        <v>7946</v>
      </c>
      <c r="N1758" t="s">
        <v>7696</v>
      </c>
      <c r="O1758" t="s">
        <v>7697</v>
      </c>
      <c r="P1758" t="s">
        <v>7698</v>
      </c>
      <c r="Q1758" t="s">
        <v>7947</v>
      </c>
      <c r="R1758">
        <v>720</v>
      </c>
      <c r="S1758" t="s">
        <v>10572</v>
      </c>
      <c r="T1758" t="s">
        <v>7701</v>
      </c>
      <c r="U1758">
        <v>1</v>
      </c>
      <c r="V1758">
        <v>3</v>
      </c>
      <c r="W1758" t="s">
        <v>7702</v>
      </c>
      <c r="X1758" t="s">
        <v>2121</v>
      </c>
      <c r="Y1758" t="s">
        <v>7703</v>
      </c>
      <c r="Z1758" t="s">
        <v>10681</v>
      </c>
      <c r="AA1758" t="s">
        <v>7949</v>
      </c>
      <c r="AB1758" t="s">
        <v>10682</v>
      </c>
    </row>
    <row r="1759" spans="1:28">
      <c r="A1759" s="241">
        <v>45969</v>
      </c>
      <c r="B1759" t="s">
        <v>10683</v>
      </c>
      <c r="C1759" t="s">
        <v>8032</v>
      </c>
      <c r="D1759" t="s">
        <v>8033</v>
      </c>
      <c r="E1759" t="s">
        <v>8034</v>
      </c>
      <c r="F1759">
        <v>2</v>
      </c>
      <c r="G1759">
        <v>1092.44</v>
      </c>
      <c r="H1759">
        <v>0</v>
      </c>
      <c r="I1759" s="254">
        <v>2184.88</v>
      </c>
      <c r="J1759" t="s">
        <v>7937</v>
      </c>
      <c r="K1759">
        <v>1</v>
      </c>
      <c r="L1759">
        <v>211</v>
      </c>
      <c r="M1759" t="s">
        <v>7938</v>
      </c>
      <c r="N1759" t="s">
        <v>7939</v>
      </c>
      <c r="O1759" t="s">
        <v>7697</v>
      </c>
      <c r="P1759" t="s">
        <v>7698</v>
      </c>
      <c r="Q1759" t="s">
        <v>7940</v>
      </c>
      <c r="R1759">
        <v>413</v>
      </c>
      <c r="S1759" t="s">
        <v>10572</v>
      </c>
      <c r="T1759" t="s">
        <v>7701</v>
      </c>
      <c r="U1759">
        <v>1</v>
      </c>
      <c r="V1759">
        <v>2</v>
      </c>
      <c r="W1759" t="s">
        <v>7702</v>
      </c>
      <c r="X1759" t="s">
        <v>2298</v>
      </c>
      <c r="Y1759" t="s">
        <v>7703</v>
      </c>
      <c r="Z1759" t="s">
        <v>10684</v>
      </c>
      <c r="AA1759" t="s">
        <v>7942</v>
      </c>
      <c r="AB1759" t="s">
        <v>10685</v>
      </c>
    </row>
    <row r="1760" spans="1:28">
      <c r="A1760" s="241">
        <v>45969</v>
      </c>
      <c r="B1760" t="s">
        <v>10683</v>
      </c>
      <c r="C1760" t="s">
        <v>7832</v>
      </c>
      <c r="D1760" t="s">
        <v>7833</v>
      </c>
      <c r="E1760" t="s">
        <v>7834</v>
      </c>
      <c r="F1760">
        <v>1</v>
      </c>
      <c r="G1760">
        <v>12500</v>
      </c>
      <c r="H1760">
        <v>375</v>
      </c>
      <c r="I1760" s="254">
        <v>12125</v>
      </c>
      <c r="J1760" t="s">
        <v>7937</v>
      </c>
      <c r="K1760">
        <v>1</v>
      </c>
      <c r="L1760">
        <v>211</v>
      </c>
      <c r="M1760" t="s">
        <v>7938</v>
      </c>
      <c r="N1760" t="s">
        <v>7939</v>
      </c>
      <c r="O1760" t="s">
        <v>7697</v>
      </c>
      <c r="P1760" t="s">
        <v>7698</v>
      </c>
      <c r="Q1760" t="s">
        <v>7940</v>
      </c>
      <c r="R1760">
        <v>413</v>
      </c>
      <c r="S1760" t="s">
        <v>10572</v>
      </c>
      <c r="T1760" t="s">
        <v>7726</v>
      </c>
      <c r="U1760">
        <v>1</v>
      </c>
      <c r="V1760">
        <v>1</v>
      </c>
      <c r="W1760" t="s">
        <v>7702</v>
      </c>
      <c r="X1760" t="s">
        <v>2298</v>
      </c>
      <c r="Y1760" t="s">
        <v>7703</v>
      </c>
      <c r="Z1760" t="s">
        <v>10684</v>
      </c>
      <c r="AA1760" t="s">
        <v>7942</v>
      </c>
      <c r="AB1760" t="s">
        <v>10685</v>
      </c>
    </row>
    <row r="1761" spans="1:28">
      <c r="A1761" s="241">
        <v>45969</v>
      </c>
      <c r="B1761" t="s">
        <v>10686</v>
      </c>
      <c r="C1761" t="s">
        <v>8032</v>
      </c>
      <c r="D1761" t="s">
        <v>8033</v>
      </c>
      <c r="E1761" t="s">
        <v>8034</v>
      </c>
      <c r="F1761">
        <v>5</v>
      </c>
      <c r="G1761">
        <v>1092.44</v>
      </c>
      <c r="H1761">
        <v>0</v>
      </c>
      <c r="I1761" s="254">
        <v>5462.2</v>
      </c>
      <c r="J1761" t="s">
        <v>8166</v>
      </c>
      <c r="K1761">
        <v>1</v>
      </c>
      <c r="L1761">
        <v>2</v>
      </c>
      <c r="M1761" t="s">
        <v>8054</v>
      </c>
      <c r="N1761" t="s">
        <v>7745</v>
      </c>
      <c r="O1761" t="s">
        <v>7697</v>
      </c>
      <c r="P1761" t="s">
        <v>7698</v>
      </c>
      <c r="Q1761" t="s">
        <v>8167</v>
      </c>
      <c r="R1761">
        <v>926</v>
      </c>
      <c r="S1761" t="s">
        <v>10572</v>
      </c>
      <c r="T1761" t="s">
        <v>7701</v>
      </c>
      <c r="U1761">
        <v>1</v>
      </c>
      <c r="V1761">
        <v>5</v>
      </c>
      <c r="W1761" t="s">
        <v>7702</v>
      </c>
      <c r="X1761" t="s">
        <v>10687</v>
      </c>
      <c r="Y1761" t="s">
        <v>7703</v>
      </c>
      <c r="Z1761" t="s">
        <v>10688</v>
      </c>
      <c r="AA1761" t="s">
        <v>8170</v>
      </c>
      <c r="AB1761" t="s">
        <v>10689</v>
      </c>
    </row>
    <row r="1762" spans="1:28">
      <c r="A1762" s="241">
        <v>45969</v>
      </c>
      <c r="B1762" t="s">
        <v>10690</v>
      </c>
      <c r="C1762" t="s">
        <v>7822</v>
      </c>
      <c r="D1762" t="s">
        <v>7823</v>
      </c>
      <c r="E1762" t="s">
        <v>7824</v>
      </c>
      <c r="F1762">
        <v>2</v>
      </c>
      <c r="G1762">
        <v>3025.21</v>
      </c>
      <c r="H1762">
        <v>0</v>
      </c>
      <c r="I1762" s="254">
        <v>6050.42</v>
      </c>
      <c r="J1762" t="s">
        <v>8271</v>
      </c>
      <c r="K1762">
        <v>1</v>
      </c>
      <c r="L1762">
        <v>126</v>
      </c>
      <c r="M1762" t="s">
        <v>7744</v>
      </c>
      <c r="N1762" t="s">
        <v>7745</v>
      </c>
      <c r="O1762" t="s">
        <v>7697</v>
      </c>
      <c r="P1762" t="s">
        <v>7698</v>
      </c>
      <c r="Q1762" t="s">
        <v>8272</v>
      </c>
      <c r="R1762">
        <v>935</v>
      </c>
      <c r="S1762" t="s">
        <v>10572</v>
      </c>
      <c r="T1762" t="s">
        <v>7715</v>
      </c>
      <c r="U1762">
        <v>1</v>
      </c>
      <c r="V1762">
        <v>2</v>
      </c>
      <c r="W1762" t="s">
        <v>7702</v>
      </c>
      <c r="X1762" t="s">
        <v>2227</v>
      </c>
      <c r="Y1762" t="s">
        <v>7703</v>
      </c>
      <c r="Z1762" t="s">
        <v>10691</v>
      </c>
      <c r="AA1762" t="s">
        <v>8274</v>
      </c>
      <c r="AB1762" t="s">
        <v>8447</v>
      </c>
    </row>
    <row r="1763" spans="1:28">
      <c r="A1763" s="241">
        <v>45969</v>
      </c>
      <c r="B1763" t="s">
        <v>10690</v>
      </c>
      <c r="C1763" t="s">
        <v>7839</v>
      </c>
      <c r="D1763" t="s">
        <v>7840</v>
      </c>
      <c r="E1763" t="s">
        <v>7841</v>
      </c>
      <c r="F1763">
        <v>5</v>
      </c>
      <c r="G1763">
        <v>2645.48</v>
      </c>
      <c r="H1763">
        <v>0</v>
      </c>
      <c r="I1763" s="254">
        <v>13227.4</v>
      </c>
      <c r="J1763" t="s">
        <v>8271</v>
      </c>
      <c r="K1763">
        <v>1</v>
      </c>
      <c r="L1763">
        <v>126</v>
      </c>
      <c r="M1763" t="s">
        <v>7744</v>
      </c>
      <c r="N1763" t="s">
        <v>7745</v>
      </c>
      <c r="O1763" t="s">
        <v>7697</v>
      </c>
      <c r="P1763" t="s">
        <v>7698</v>
      </c>
      <c r="Q1763" t="s">
        <v>8272</v>
      </c>
      <c r="R1763">
        <v>935</v>
      </c>
      <c r="S1763" t="s">
        <v>10572</v>
      </c>
      <c r="T1763" t="s">
        <v>7715</v>
      </c>
      <c r="U1763">
        <v>1</v>
      </c>
      <c r="V1763">
        <v>5</v>
      </c>
      <c r="W1763" t="s">
        <v>7702</v>
      </c>
      <c r="X1763" t="s">
        <v>2227</v>
      </c>
      <c r="Y1763" t="s">
        <v>7703</v>
      </c>
      <c r="Z1763" t="s">
        <v>10691</v>
      </c>
      <c r="AA1763" t="s">
        <v>8274</v>
      </c>
      <c r="AB1763" t="s">
        <v>8447</v>
      </c>
    </row>
    <row r="1764" spans="1:28">
      <c r="A1764" s="241">
        <v>45969</v>
      </c>
      <c r="B1764" t="s">
        <v>10690</v>
      </c>
      <c r="C1764" t="s">
        <v>7979</v>
      </c>
      <c r="D1764" t="s">
        <v>7980</v>
      </c>
      <c r="E1764" t="s">
        <v>7981</v>
      </c>
      <c r="F1764">
        <v>2</v>
      </c>
      <c r="G1764">
        <v>2647.06</v>
      </c>
      <c r="H1764">
        <v>0</v>
      </c>
      <c r="I1764" s="254">
        <v>5294.12</v>
      </c>
      <c r="J1764" t="s">
        <v>8271</v>
      </c>
      <c r="K1764">
        <v>1</v>
      </c>
      <c r="L1764">
        <v>126</v>
      </c>
      <c r="M1764" t="s">
        <v>7744</v>
      </c>
      <c r="N1764" t="s">
        <v>7745</v>
      </c>
      <c r="O1764" t="s">
        <v>7697</v>
      </c>
      <c r="P1764" t="s">
        <v>7698</v>
      </c>
      <c r="Q1764" t="s">
        <v>8272</v>
      </c>
      <c r="R1764">
        <v>935</v>
      </c>
      <c r="S1764" t="s">
        <v>10572</v>
      </c>
      <c r="T1764" t="s">
        <v>7715</v>
      </c>
      <c r="U1764">
        <v>1</v>
      </c>
      <c r="V1764">
        <v>2</v>
      </c>
      <c r="W1764" t="s">
        <v>7702</v>
      </c>
      <c r="X1764" t="s">
        <v>2227</v>
      </c>
      <c r="Y1764" t="s">
        <v>7703</v>
      </c>
      <c r="Z1764" t="s">
        <v>10691</v>
      </c>
      <c r="AA1764" t="s">
        <v>8274</v>
      </c>
      <c r="AB1764" t="s">
        <v>8447</v>
      </c>
    </row>
    <row r="1765" spans="1:28">
      <c r="A1765" s="241">
        <v>45969</v>
      </c>
      <c r="B1765" t="s">
        <v>10690</v>
      </c>
      <c r="C1765" t="s">
        <v>7883</v>
      </c>
      <c r="D1765" t="s">
        <v>7884</v>
      </c>
      <c r="E1765" t="s">
        <v>7885</v>
      </c>
      <c r="F1765">
        <v>2</v>
      </c>
      <c r="G1765">
        <v>3025.21</v>
      </c>
      <c r="H1765">
        <v>0</v>
      </c>
      <c r="I1765" s="254">
        <v>6050.42</v>
      </c>
      <c r="J1765" t="s">
        <v>8271</v>
      </c>
      <c r="K1765">
        <v>1</v>
      </c>
      <c r="L1765">
        <v>126</v>
      </c>
      <c r="M1765" t="s">
        <v>7744</v>
      </c>
      <c r="N1765" t="s">
        <v>7745</v>
      </c>
      <c r="O1765" t="s">
        <v>7697</v>
      </c>
      <c r="P1765" t="s">
        <v>7698</v>
      </c>
      <c r="Q1765" t="s">
        <v>8272</v>
      </c>
      <c r="R1765">
        <v>935</v>
      </c>
      <c r="S1765" t="s">
        <v>10572</v>
      </c>
      <c r="T1765" t="s">
        <v>7715</v>
      </c>
      <c r="U1765">
        <v>1</v>
      </c>
      <c r="V1765">
        <v>2</v>
      </c>
      <c r="W1765" t="s">
        <v>7702</v>
      </c>
      <c r="X1765" t="s">
        <v>2227</v>
      </c>
      <c r="Y1765" t="s">
        <v>7703</v>
      </c>
      <c r="Z1765" t="s">
        <v>10691</v>
      </c>
      <c r="AA1765" t="s">
        <v>8274</v>
      </c>
      <c r="AB1765" t="s">
        <v>8447</v>
      </c>
    </row>
    <row r="1766" spans="1:28">
      <c r="A1766" s="241">
        <v>45969</v>
      </c>
      <c r="B1766" t="s">
        <v>10690</v>
      </c>
      <c r="C1766" t="s">
        <v>7886</v>
      </c>
      <c r="D1766" t="s">
        <v>7887</v>
      </c>
      <c r="E1766" t="s">
        <v>7888</v>
      </c>
      <c r="F1766">
        <v>2</v>
      </c>
      <c r="G1766">
        <v>3025.21</v>
      </c>
      <c r="H1766">
        <v>0</v>
      </c>
      <c r="I1766" s="254">
        <v>6050.42</v>
      </c>
      <c r="J1766" t="s">
        <v>8271</v>
      </c>
      <c r="K1766">
        <v>1</v>
      </c>
      <c r="L1766">
        <v>126</v>
      </c>
      <c r="M1766" t="s">
        <v>7744</v>
      </c>
      <c r="N1766" t="s">
        <v>7745</v>
      </c>
      <c r="O1766" t="s">
        <v>7697</v>
      </c>
      <c r="P1766" t="s">
        <v>7698</v>
      </c>
      <c r="Q1766" t="s">
        <v>8272</v>
      </c>
      <c r="R1766">
        <v>935</v>
      </c>
      <c r="S1766" t="s">
        <v>10572</v>
      </c>
      <c r="T1766" t="s">
        <v>7715</v>
      </c>
      <c r="U1766">
        <v>1</v>
      </c>
      <c r="V1766">
        <v>2</v>
      </c>
      <c r="W1766" t="s">
        <v>7702</v>
      </c>
      <c r="X1766" t="s">
        <v>2227</v>
      </c>
      <c r="Y1766" t="s">
        <v>7703</v>
      </c>
      <c r="Z1766" t="s">
        <v>10691</v>
      </c>
      <c r="AA1766" t="s">
        <v>8274</v>
      </c>
      <c r="AB1766" t="s">
        <v>8447</v>
      </c>
    </row>
    <row r="1767" spans="1:28">
      <c r="A1767" s="241">
        <v>45969</v>
      </c>
      <c r="B1767" t="s">
        <v>10690</v>
      </c>
      <c r="C1767" t="s">
        <v>7787</v>
      </c>
      <c r="D1767" t="s">
        <v>7788</v>
      </c>
      <c r="E1767" t="s">
        <v>7789</v>
      </c>
      <c r="F1767">
        <v>2</v>
      </c>
      <c r="G1767">
        <v>3025.21</v>
      </c>
      <c r="H1767">
        <v>0</v>
      </c>
      <c r="I1767" s="254">
        <v>6050.42</v>
      </c>
      <c r="J1767" t="s">
        <v>8271</v>
      </c>
      <c r="K1767">
        <v>1</v>
      </c>
      <c r="L1767">
        <v>126</v>
      </c>
      <c r="M1767" t="s">
        <v>7744</v>
      </c>
      <c r="N1767" t="s">
        <v>7745</v>
      </c>
      <c r="O1767" t="s">
        <v>7697</v>
      </c>
      <c r="P1767" t="s">
        <v>7698</v>
      </c>
      <c r="Q1767" t="s">
        <v>8272</v>
      </c>
      <c r="R1767">
        <v>935</v>
      </c>
      <c r="S1767" t="s">
        <v>10572</v>
      </c>
      <c r="T1767" t="s">
        <v>7715</v>
      </c>
      <c r="U1767">
        <v>1</v>
      </c>
      <c r="V1767">
        <v>2</v>
      </c>
      <c r="W1767" t="s">
        <v>7702</v>
      </c>
      <c r="X1767" t="s">
        <v>2227</v>
      </c>
      <c r="Y1767" t="s">
        <v>7703</v>
      </c>
      <c r="Z1767" t="s">
        <v>10691</v>
      </c>
      <c r="AA1767" t="s">
        <v>8274</v>
      </c>
      <c r="AB1767" t="s">
        <v>8447</v>
      </c>
    </row>
    <row r="1768" spans="1:28">
      <c r="A1768" s="241">
        <v>45969</v>
      </c>
      <c r="B1768" t="s">
        <v>10692</v>
      </c>
      <c r="C1768" t="s">
        <v>8268</v>
      </c>
      <c r="D1768" t="s">
        <v>8269</v>
      </c>
      <c r="E1768" t="s">
        <v>8270</v>
      </c>
      <c r="F1768">
        <v>12</v>
      </c>
      <c r="G1768">
        <v>864</v>
      </c>
      <c r="H1768">
        <v>0</v>
      </c>
      <c r="I1768" s="254">
        <v>10368</v>
      </c>
      <c r="J1768" t="s">
        <v>7842</v>
      </c>
      <c r="K1768">
        <v>1</v>
      </c>
      <c r="L1768">
        <v>126</v>
      </c>
      <c r="M1768" t="s">
        <v>7744</v>
      </c>
      <c r="N1768" t="s">
        <v>7745</v>
      </c>
      <c r="O1768" t="s">
        <v>7697</v>
      </c>
      <c r="P1768" t="s">
        <v>7698</v>
      </c>
      <c r="Q1768" t="s">
        <v>7843</v>
      </c>
      <c r="R1768">
        <v>908</v>
      </c>
      <c r="S1768" t="s">
        <v>10572</v>
      </c>
      <c r="T1768" t="s">
        <v>7701</v>
      </c>
      <c r="U1768">
        <v>1</v>
      </c>
      <c r="V1768">
        <v>12</v>
      </c>
      <c r="W1768" t="s">
        <v>7702</v>
      </c>
      <c r="X1768" t="s">
        <v>2237</v>
      </c>
      <c r="Y1768" t="s">
        <v>7703</v>
      </c>
      <c r="Z1768" t="s">
        <v>10693</v>
      </c>
      <c r="AA1768" t="s">
        <v>7845</v>
      </c>
      <c r="AB1768" t="s">
        <v>10694</v>
      </c>
    </row>
    <row r="1769" spans="1:28">
      <c r="A1769" s="241">
        <v>45969</v>
      </c>
      <c r="B1769" t="s">
        <v>10695</v>
      </c>
      <c r="C1769" t="s">
        <v>7730</v>
      </c>
      <c r="D1769" t="s">
        <v>7731</v>
      </c>
      <c r="E1769" t="s">
        <v>7732</v>
      </c>
      <c r="F1769">
        <v>1</v>
      </c>
      <c r="G1769">
        <v>8991.6</v>
      </c>
      <c r="H1769">
        <v>449.58</v>
      </c>
      <c r="I1769" s="254">
        <v>8542.02</v>
      </c>
      <c r="J1769" t="s">
        <v>7842</v>
      </c>
      <c r="K1769">
        <v>1</v>
      </c>
      <c r="L1769">
        <v>126</v>
      </c>
      <c r="M1769" t="s">
        <v>7744</v>
      </c>
      <c r="N1769" t="s">
        <v>7745</v>
      </c>
      <c r="O1769" t="s">
        <v>7697</v>
      </c>
      <c r="P1769" t="s">
        <v>7698</v>
      </c>
      <c r="Q1769" t="s">
        <v>7843</v>
      </c>
      <c r="R1769">
        <v>908</v>
      </c>
      <c r="S1769" t="s">
        <v>10572</v>
      </c>
      <c r="T1769" t="s">
        <v>7715</v>
      </c>
      <c r="U1769">
        <v>1</v>
      </c>
      <c r="V1769">
        <v>1</v>
      </c>
      <c r="W1769" t="s">
        <v>7702</v>
      </c>
      <c r="X1769" t="s">
        <v>2412</v>
      </c>
      <c r="Y1769" t="s">
        <v>7703</v>
      </c>
      <c r="Z1769" t="s">
        <v>10696</v>
      </c>
      <c r="AA1769" t="s">
        <v>7845</v>
      </c>
      <c r="AB1769" t="s">
        <v>10697</v>
      </c>
    </row>
    <row r="1770" spans="1:28">
      <c r="A1770" s="241">
        <v>45969</v>
      </c>
      <c r="B1770" t="s">
        <v>10698</v>
      </c>
      <c r="C1770" t="s">
        <v>7763</v>
      </c>
      <c r="D1770" t="s">
        <v>7764</v>
      </c>
      <c r="E1770" t="s">
        <v>7765</v>
      </c>
      <c r="F1770">
        <v>1</v>
      </c>
      <c r="G1770">
        <v>9636</v>
      </c>
      <c r="H1770">
        <v>0</v>
      </c>
      <c r="I1770" s="254">
        <v>9636</v>
      </c>
      <c r="J1770" t="s">
        <v>7842</v>
      </c>
      <c r="K1770">
        <v>1</v>
      </c>
      <c r="L1770">
        <v>126</v>
      </c>
      <c r="M1770" t="s">
        <v>7744</v>
      </c>
      <c r="N1770" t="s">
        <v>7745</v>
      </c>
      <c r="O1770" t="s">
        <v>7697</v>
      </c>
      <c r="P1770" t="s">
        <v>7698</v>
      </c>
      <c r="Q1770" t="s">
        <v>8290</v>
      </c>
      <c r="R1770">
        <v>907</v>
      </c>
      <c r="S1770" t="s">
        <v>10572</v>
      </c>
      <c r="T1770" t="s">
        <v>7769</v>
      </c>
      <c r="U1770">
        <v>1</v>
      </c>
      <c r="V1770">
        <v>1</v>
      </c>
      <c r="W1770" t="s">
        <v>7702</v>
      </c>
      <c r="X1770" t="s">
        <v>2141</v>
      </c>
      <c r="Y1770" t="s">
        <v>7703</v>
      </c>
      <c r="Z1770" t="s">
        <v>10699</v>
      </c>
      <c r="AA1770" t="s">
        <v>8292</v>
      </c>
      <c r="AB1770" t="s">
        <v>10700</v>
      </c>
    </row>
    <row r="1771" spans="1:28">
      <c r="A1771" s="241">
        <v>45969</v>
      </c>
      <c r="B1771" t="s">
        <v>10698</v>
      </c>
      <c r="C1771" t="s">
        <v>7730</v>
      </c>
      <c r="D1771" t="s">
        <v>7731</v>
      </c>
      <c r="E1771" t="s">
        <v>7732</v>
      </c>
      <c r="F1771">
        <v>1</v>
      </c>
      <c r="G1771">
        <v>8991.6</v>
      </c>
      <c r="H1771">
        <v>449.58</v>
      </c>
      <c r="I1771" s="254">
        <v>8542.02</v>
      </c>
      <c r="J1771" t="s">
        <v>7842</v>
      </c>
      <c r="K1771">
        <v>1</v>
      </c>
      <c r="L1771">
        <v>126</v>
      </c>
      <c r="M1771" t="s">
        <v>7744</v>
      </c>
      <c r="N1771" t="s">
        <v>7745</v>
      </c>
      <c r="O1771" t="s">
        <v>7697</v>
      </c>
      <c r="P1771" t="s">
        <v>7698</v>
      </c>
      <c r="Q1771" t="s">
        <v>8290</v>
      </c>
      <c r="R1771">
        <v>907</v>
      </c>
      <c r="S1771" t="s">
        <v>10572</v>
      </c>
      <c r="T1771" t="s">
        <v>7715</v>
      </c>
      <c r="U1771">
        <v>1</v>
      </c>
      <c r="V1771">
        <v>1</v>
      </c>
      <c r="W1771" t="s">
        <v>7702</v>
      </c>
      <c r="X1771" t="s">
        <v>2141</v>
      </c>
      <c r="Y1771" t="s">
        <v>7703</v>
      </c>
      <c r="Z1771" t="s">
        <v>10699</v>
      </c>
      <c r="AA1771" t="s">
        <v>8292</v>
      </c>
      <c r="AB1771" t="s">
        <v>10700</v>
      </c>
    </row>
    <row r="1772" spans="1:28">
      <c r="A1772" s="241">
        <v>45969</v>
      </c>
      <c r="B1772" t="s">
        <v>10701</v>
      </c>
      <c r="C1772" t="s">
        <v>7750</v>
      </c>
      <c r="D1772" t="s">
        <v>7751</v>
      </c>
      <c r="E1772" t="s">
        <v>7752</v>
      </c>
      <c r="F1772">
        <v>1</v>
      </c>
      <c r="G1772">
        <v>12000</v>
      </c>
      <c r="H1772">
        <v>0</v>
      </c>
      <c r="I1772" s="254">
        <v>12000</v>
      </c>
      <c r="J1772" t="s">
        <v>8271</v>
      </c>
      <c r="K1772">
        <v>1</v>
      </c>
      <c r="L1772">
        <v>126</v>
      </c>
      <c r="M1772" t="s">
        <v>7744</v>
      </c>
      <c r="N1772" t="s">
        <v>7745</v>
      </c>
      <c r="O1772" t="s">
        <v>7697</v>
      </c>
      <c r="P1772" t="s">
        <v>7698</v>
      </c>
      <c r="Q1772" t="s">
        <v>8726</v>
      </c>
      <c r="R1772">
        <v>937</v>
      </c>
      <c r="S1772" t="s">
        <v>10572</v>
      </c>
      <c r="T1772" t="s">
        <v>7715</v>
      </c>
      <c r="U1772">
        <v>1</v>
      </c>
      <c r="V1772">
        <v>1</v>
      </c>
      <c r="W1772" t="s">
        <v>7702</v>
      </c>
      <c r="X1772" t="s">
        <v>2319</v>
      </c>
      <c r="Y1772" t="s">
        <v>7703</v>
      </c>
      <c r="Z1772" t="s">
        <v>10702</v>
      </c>
      <c r="AA1772" t="s">
        <v>8728</v>
      </c>
      <c r="AB1772" t="s">
        <v>2319</v>
      </c>
    </row>
    <row r="1773" spans="1:28">
      <c r="A1773" s="241">
        <v>45969</v>
      </c>
      <c r="B1773" t="s">
        <v>10703</v>
      </c>
      <c r="C1773" t="s">
        <v>8193</v>
      </c>
      <c r="D1773" t="s">
        <v>8194</v>
      </c>
      <c r="E1773" t="s">
        <v>8195</v>
      </c>
      <c r="F1773">
        <v>3</v>
      </c>
      <c r="G1773">
        <v>3000</v>
      </c>
      <c r="H1773">
        <v>0</v>
      </c>
      <c r="I1773" s="254">
        <v>9000</v>
      </c>
      <c r="J1773" t="s">
        <v>8061</v>
      </c>
      <c r="K1773">
        <v>1</v>
      </c>
      <c r="L1773">
        <v>182</v>
      </c>
      <c r="M1773" t="s">
        <v>8740</v>
      </c>
      <c r="N1773" t="s">
        <v>7745</v>
      </c>
      <c r="O1773" t="s">
        <v>7697</v>
      </c>
      <c r="P1773" t="s">
        <v>7698</v>
      </c>
      <c r="Q1773" t="s">
        <v>10644</v>
      </c>
      <c r="R1773">
        <v>964</v>
      </c>
      <c r="S1773" t="s">
        <v>10572</v>
      </c>
      <c r="T1773" t="s">
        <v>7726</v>
      </c>
      <c r="U1773">
        <v>1</v>
      </c>
      <c r="V1773">
        <v>3</v>
      </c>
      <c r="W1773" t="s">
        <v>7702</v>
      </c>
      <c r="X1773" t="s">
        <v>2449</v>
      </c>
      <c r="Y1773" t="s">
        <v>7703</v>
      </c>
      <c r="Z1773" t="s">
        <v>10704</v>
      </c>
      <c r="AA1773" t="s">
        <v>8743</v>
      </c>
      <c r="AB1773" t="s">
        <v>10705</v>
      </c>
    </row>
    <row r="1774" spans="1:28">
      <c r="A1774" s="241">
        <v>45969</v>
      </c>
      <c r="B1774" t="s">
        <v>10706</v>
      </c>
      <c r="C1774" t="s">
        <v>7832</v>
      </c>
      <c r="D1774" t="s">
        <v>7833</v>
      </c>
      <c r="E1774" t="s">
        <v>7834</v>
      </c>
      <c r="F1774">
        <v>1</v>
      </c>
      <c r="G1774">
        <v>12500</v>
      </c>
      <c r="H1774">
        <v>375</v>
      </c>
      <c r="I1774" s="254">
        <v>12125</v>
      </c>
      <c r="J1774" t="s">
        <v>7937</v>
      </c>
      <c r="K1774">
        <v>1</v>
      </c>
      <c r="L1774">
        <v>211</v>
      </c>
      <c r="M1774" t="s">
        <v>7938</v>
      </c>
      <c r="N1774" t="s">
        <v>7939</v>
      </c>
      <c r="O1774" t="s">
        <v>7697</v>
      </c>
      <c r="P1774" t="s">
        <v>7698</v>
      </c>
      <c r="Q1774" t="s">
        <v>8219</v>
      </c>
      <c r="R1774">
        <v>411</v>
      </c>
      <c r="S1774" t="s">
        <v>10572</v>
      </c>
      <c r="T1774" t="s">
        <v>7726</v>
      </c>
      <c r="U1774">
        <v>1</v>
      </c>
      <c r="V1774">
        <v>1</v>
      </c>
      <c r="W1774" t="s">
        <v>7702</v>
      </c>
      <c r="X1774" t="s">
        <v>2439</v>
      </c>
      <c r="Y1774" t="s">
        <v>7703</v>
      </c>
      <c r="Z1774" t="s">
        <v>10707</v>
      </c>
      <c r="AA1774" t="s">
        <v>8221</v>
      </c>
      <c r="AB1774" t="s">
        <v>10708</v>
      </c>
    </row>
    <row r="1775" spans="1:28">
      <c r="A1775" s="241">
        <v>45969</v>
      </c>
      <c r="B1775" t="s">
        <v>10706</v>
      </c>
      <c r="C1775" t="s">
        <v>7720</v>
      </c>
      <c r="D1775" t="s">
        <v>7721</v>
      </c>
      <c r="E1775" t="s">
        <v>7722</v>
      </c>
      <c r="F1775">
        <v>1</v>
      </c>
      <c r="G1775">
        <v>11900</v>
      </c>
      <c r="H1775">
        <v>357</v>
      </c>
      <c r="I1775" s="254">
        <v>11543</v>
      </c>
      <c r="J1775" t="s">
        <v>7937</v>
      </c>
      <c r="K1775">
        <v>1</v>
      </c>
      <c r="L1775">
        <v>211</v>
      </c>
      <c r="M1775" t="s">
        <v>7938</v>
      </c>
      <c r="N1775" t="s">
        <v>7939</v>
      </c>
      <c r="O1775" t="s">
        <v>7697</v>
      </c>
      <c r="P1775" t="s">
        <v>7698</v>
      </c>
      <c r="Q1775" t="s">
        <v>8219</v>
      </c>
      <c r="R1775">
        <v>411</v>
      </c>
      <c r="S1775" t="s">
        <v>10572</v>
      </c>
      <c r="T1775" t="s">
        <v>7726</v>
      </c>
      <c r="U1775">
        <v>1</v>
      </c>
      <c r="V1775">
        <v>1</v>
      </c>
      <c r="W1775" t="s">
        <v>7702</v>
      </c>
      <c r="X1775" t="s">
        <v>2439</v>
      </c>
      <c r="Y1775" t="s">
        <v>7703</v>
      </c>
      <c r="Z1775" t="s">
        <v>10707</v>
      </c>
      <c r="AA1775" t="s">
        <v>8221</v>
      </c>
      <c r="AB1775" t="s">
        <v>10708</v>
      </c>
    </row>
    <row r="1776" spans="1:28">
      <c r="A1776" s="241">
        <v>45969</v>
      </c>
      <c r="B1776" t="s">
        <v>10709</v>
      </c>
      <c r="C1776" t="s">
        <v>7871</v>
      </c>
      <c r="D1776" t="s">
        <v>7872</v>
      </c>
      <c r="E1776" t="s">
        <v>7873</v>
      </c>
      <c r="F1776">
        <v>6</v>
      </c>
      <c r="G1776">
        <v>2227</v>
      </c>
      <c r="H1776">
        <v>0</v>
      </c>
      <c r="I1776" s="254">
        <v>13362</v>
      </c>
      <c r="J1776" t="s">
        <v>7937</v>
      </c>
      <c r="K1776">
        <v>1</v>
      </c>
      <c r="L1776">
        <v>211</v>
      </c>
      <c r="M1776" t="s">
        <v>7938</v>
      </c>
      <c r="N1776" t="s">
        <v>7939</v>
      </c>
      <c r="O1776" t="s">
        <v>7697</v>
      </c>
      <c r="P1776" t="s">
        <v>7698</v>
      </c>
      <c r="Q1776" t="s">
        <v>8219</v>
      </c>
      <c r="R1776">
        <v>411</v>
      </c>
      <c r="S1776" t="s">
        <v>10572</v>
      </c>
      <c r="T1776" t="s">
        <v>7769</v>
      </c>
      <c r="U1776">
        <v>1</v>
      </c>
      <c r="V1776">
        <v>6</v>
      </c>
      <c r="W1776" t="s">
        <v>7702</v>
      </c>
      <c r="X1776" t="s">
        <v>2241</v>
      </c>
      <c r="Y1776" t="s">
        <v>7703</v>
      </c>
      <c r="Z1776" t="s">
        <v>10710</v>
      </c>
      <c r="AA1776" t="s">
        <v>8221</v>
      </c>
      <c r="AB1776" t="s">
        <v>10711</v>
      </c>
    </row>
    <row r="1777" spans="1:28">
      <c r="A1777" s="241">
        <v>45969</v>
      </c>
      <c r="B1777" t="s">
        <v>10709</v>
      </c>
      <c r="C1777" t="s">
        <v>8395</v>
      </c>
      <c r="D1777" t="s">
        <v>8396</v>
      </c>
      <c r="E1777" t="s">
        <v>8397</v>
      </c>
      <c r="F1777">
        <v>4</v>
      </c>
      <c r="G1777">
        <v>1176</v>
      </c>
      <c r="H1777">
        <v>0</v>
      </c>
      <c r="I1777" s="254">
        <v>4704</v>
      </c>
      <c r="J1777" t="s">
        <v>7937</v>
      </c>
      <c r="K1777">
        <v>1</v>
      </c>
      <c r="L1777">
        <v>211</v>
      </c>
      <c r="M1777" t="s">
        <v>7938</v>
      </c>
      <c r="N1777" t="s">
        <v>7939</v>
      </c>
      <c r="O1777" t="s">
        <v>7697</v>
      </c>
      <c r="P1777" t="s">
        <v>7698</v>
      </c>
      <c r="Q1777" t="s">
        <v>8219</v>
      </c>
      <c r="R1777">
        <v>411</v>
      </c>
      <c r="S1777" t="s">
        <v>10572</v>
      </c>
      <c r="T1777" t="s">
        <v>7769</v>
      </c>
      <c r="U1777">
        <v>1</v>
      </c>
      <c r="V1777">
        <v>4</v>
      </c>
      <c r="W1777" t="s">
        <v>7702</v>
      </c>
      <c r="X1777" t="s">
        <v>2241</v>
      </c>
      <c r="Y1777" t="s">
        <v>7703</v>
      </c>
      <c r="Z1777" t="s">
        <v>10710</v>
      </c>
      <c r="AA1777" t="s">
        <v>8221</v>
      </c>
      <c r="AB1777" t="s">
        <v>10711</v>
      </c>
    </row>
    <row r="1778" spans="1:28">
      <c r="A1778" s="241">
        <v>45969</v>
      </c>
      <c r="B1778" t="s">
        <v>10709</v>
      </c>
      <c r="C1778" t="s">
        <v>10459</v>
      </c>
      <c r="D1778" t="s">
        <v>10460</v>
      </c>
      <c r="E1778" t="s">
        <v>10461</v>
      </c>
      <c r="F1778">
        <v>4</v>
      </c>
      <c r="G1778">
        <v>3320</v>
      </c>
      <c r="H1778">
        <v>0</v>
      </c>
      <c r="I1778" s="254">
        <v>13280</v>
      </c>
      <c r="J1778" t="s">
        <v>7937</v>
      </c>
      <c r="K1778">
        <v>1</v>
      </c>
      <c r="L1778">
        <v>211</v>
      </c>
      <c r="M1778" t="s">
        <v>7938</v>
      </c>
      <c r="N1778" t="s">
        <v>7939</v>
      </c>
      <c r="O1778" t="s">
        <v>7697</v>
      </c>
      <c r="P1778" t="s">
        <v>7698</v>
      </c>
      <c r="Q1778" t="s">
        <v>8219</v>
      </c>
      <c r="R1778">
        <v>411</v>
      </c>
      <c r="S1778" t="s">
        <v>10572</v>
      </c>
      <c r="T1778" t="s">
        <v>7769</v>
      </c>
      <c r="U1778">
        <v>1</v>
      </c>
      <c r="V1778">
        <v>4</v>
      </c>
      <c r="W1778" t="s">
        <v>7702</v>
      </c>
      <c r="X1778" t="s">
        <v>2241</v>
      </c>
      <c r="Y1778" t="s">
        <v>7703</v>
      </c>
      <c r="Z1778" t="s">
        <v>10710</v>
      </c>
      <c r="AA1778" t="s">
        <v>8221</v>
      </c>
      <c r="AB1778" t="s">
        <v>10711</v>
      </c>
    </row>
    <row r="1779" spans="1:28">
      <c r="A1779" s="241">
        <v>45969</v>
      </c>
      <c r="B1779" t="s">
        <v>10712</v>
      </c>
      <c r="C1779" t="s">
        <v>7736</v>
      </c>
      <c r="D1779" t="s">
        <v>7737</v>
      </c>
      <c r="E1779" t="s">
        <v>7738</v>
      </c>
      <c r="F1779">
        <v>1</v>
      </c>
      <c r="G1779">
        <v>6422.4</v>
      </c>
      <c r="H1779">
        <v>0</v>
      </c>
      <c r="I1779" s="254">
        <v>6422.4</v>
      </c>
      <c r="J1779" t="s">
        <v>7937</v>
      </c>
      <c r="K1779">
        <v>1</v>
      </c>
      <c r="L1779">
        <v>211</v>
      </c>
      <c r="M1779" t="s">
        <v>7938</v>
      </c>
      <c r="N1779" t="s">
        <v>7939</v>
      </c>
      <c r="O1779" t="s">
        <v>7697</v>
      </c>
      <c r="P1779" t="s">
        <v>7698</v>
      </c>
      <c r="Q1779" t="s">
        <v>7940</v>
      </c>
      <c r="R1779">
        <v>413</v>
      </c>
      <c r="S1779" t="s">
        <v>10572</v>
      </c>
      <c r="T1779" t="s">
        <v>7701</v>
      </c>
      <c r="U1779">
        <v>1</v>
      </c>
      <c r="V1779">
        <v>1</v>
      </c>
      <c r="W1779" t="s">
        <v>7702</v>
      </c>
      <c r="X1779" t="s">
        <v>2165</v>
      </c>
      <c r="Y1779" t="s">
        <v>7703</v>
      </c>
      <c r="Z1779" t="s">
        <v>10713</v>
      </c>
      <c r="AA1779" t="s">
        <v>7942</v>
      </c>
      <c r="AB1779" t="s">
        <v>10714</v>
      </c>
    </row>
    <row r="1780" spans="1:28">
      <c r="A1780" s="241">
        <v>45969</v>
      </c>
      <c r="B1780" t="s">
        <v>10715</v>
      </c>
      <c r="C1780" t="s">
        <v>7787</v>
      </c>
      <c r="D1780" t="s">
        <v>7788</v>
      </c>
      <c r="E1780" t="s">
        <v>7789</v>
      </c>
      <c r="F1780">
        <v>6</v>
      </c>
      <c r="G1780">
        <v>3025.21</v>
      </c>
      <c r="H1780">
        <v>0</v>
      </c>
      <c r="I1780" s="254">
        <v>18151.259999999998</v>
      </c>
      <c r="J1780" t="s">
        <v>7937</v>
      </c>
      <c r="K1780">
        <v>1</v>
      </c>
      <c r="L1780">
        <v>211</v>
      </c>
      <c r="M1780" t="s">
        <v>7938</v>
      </c>
      <c r="N1780" t="s">
        <v>7939</v>
      </c>
      <c r="O1780" t="s">
        <v>7697</v>
      </c>
      <c r="P1780" t="s">
        <v>7698</v>
      </c>
      <c r="Q1780" t="s">
        <v>9196</v>
      </c>
      <c r="R1780">
        <v>413</v>
      </c>
      <c r="S1780" t="s">
        <v>10572</v>
      </c>
      <c r="T1780" t="s">
        <v>7715</v>
      </c>
      <c r="U1780">
        <v>1</v>
      </c>
      <c r="V1780">
        <v>6</v>
      </c>
      <c r="W1780" t="s">
        <v>7702</v>
      </c>
      <c r="X1780" t="s">
        <v>634</v>
      </c>
      <c r="Y1780" t="s">
        <v>7703</v>
      </c>
      <c r="Z1780" t="s">
        <v>9197</v>
      </c>
      <c r="AA1780" t="s">
        <v>7942</v>
      </c>
      <c r="AB1780" t="s">
        <v>8706</v>
      </c>
    </row>
    <row r="1781" spans="1:28">
      <c r="A1781" s="241">
        <v>45969</v>
      </c>
      <c r="B1781" t="s">
        <v>10715</v>
      </c>
      <c r="C1781" t="s">
        <v>7720</v>
      </c>
      <c r="D1781" t="s">
        <v>7721</v>
      </c>
      <c r="E1781" t="s">
        <v>7722</v>
      </c>
      <c r="F1781">
        <v>1</v>
      </c>
      <c r="G1781">
        <v>11900</v>
      </c>
      <c r="H1781">
        <v>357</v>
      </c>
      <c r="I1781" s="254">
        <v>11543</v>
      </c>
      <c r="J1781" t="s">
        <v>7937</v>
      </c>
      <c r="K1781">
        <v>1</v>
      </c>
      <c r="L1781">
        <v>211</v>
      </c>
      <c r="M1781" t="s">
        <v>7938</v>
      </c>
      <c r="N1781" t="s">
        <v>7939</v>
      </c>
      <c r="O1781" t="s">
        <v>7697</v>
      </c>
      <c r="P1781" t="s">
        <v>7698</v>
      </c>
      <c r="Q1781" t="s">
        <v>9196</v>
      </c>
      <c r="R1781">
        <v>413</v>
      </c>
      <c r="S1781" t="s">
        <v>10572</v>
      </c>
      <c r="T1781" t="s">
        <v>7726</v>
      </c>
      <c r="U1781">
        <v>1</v>
      </c>
      <c r="V1781">
        <v>1</v>
      </c>
      <c r="W1781" t="s">
        <v>7702</v>
      </c>
      <c r="X1781" t="s">
        <v>634</v>
      </c>
      <c r="Y1781" t="s">
        <v>7703</v>
      </c>
      <c r="Z1781" t="s">
        <v>9197</v>
      </c>
      <c r="AA1781" t="s">
        <v>7942</v>
      </c>
      <c r="AB1781" t="s">
        <v>8706</v>
      </c>
    </row>
    <row r="1782" spans="1:28">
      <c r="A1782" s="241">
        <v>45969</v>
      </c>
      <c r="B1782" t="s">
        <v>10716</v>
      </c>
      <c r="C1782" t="s">
        <v>7832</v>
      </c>
      <c r="D1782" t="s">
        <v>7833</v>
      </c>
      <c r="E1782" t="s">
        <v>7834</v>
      </c>
      <c r="F1782">
        <v>1</v>
      </c>
      <c r="G1782">
        <v>12500</v>
      </c>
      <c r="H1782">
        <v>375</v>
      </c>
      <c r="I1782" s="254">
        <v>12125</v>
      </c>
      <c r="J1782" t="s">
        <v>8061</v>
      </c>
      <c r="K1782">
        <v>1</v>
      </c>
      <c r="L1782">
        <v>182</v>
      </c>
      <c r="M1782" t="s">
        <v>8740</v>
      </c>
      <c r="N1782" t="s">
        <v>7745</v>
      </c>
      <c r="O1782" t="s">
        <v>7697</v>
      </c>
      <c r="P1782" t="s">
        <v>7698</v>
      </c>
      <c r="Q1782" t="s">
        <v>8885</v>
      </c>
      <c r="R1782">
        <v>906</v>
      </c>
      <c r="S1782" t="s">
        <v>10572</v>
      </c>
      <c r="T1782" t="s">
        <v>7726</v>
      </c>
      <c r="U1782">
        <v>1</v>
      </c>
      <c r="V1782">
        <v>1</v>
      </c>
      <c r="W1782" t="s">
        <v>7702</v>
      </c>
      <c r="X1782" t="s">
        <v>2173</v>
      </c>
      <c r="Y1782" t="s">
        <v>7703</v>
      </c>
      <c r="Z1782" t="s">
        <v>10717</v>
      </c>
      <c r="AA1782" t="s">
        <v>8887</v>
      </c>
      <c r="AB1782" t="s">
        <v>10718</v>
      </c>
    </row>
    <row r="1783" spans="1:28">
      <c r="A1783" s="241">
        <v>45969</v>
      </c>
      <c r="B1783" t="s">
        <v>10719</v>
      </c>
      <c r="C1783" t="s">
        <v>7733</v>
      </c>
      <c r="D1783" t="s">
        <v>7734</v>
      </c>
      <c r="E1783" t="s">
        <v>7735</v>
      </c>
      <c r="F1783">
        <v>6</v>
      </c>
      <c r="G1783">
        <v>1344.54</v>
      </c>
      <c r="H1783">
        <v>0</v>
      </c>
      <c r="I1783" s="254">
        <v>8067.24</v>
      </c>
      <c r="J1783" t="s">
        <v>7937</v>
      </c>
      <c r="K1783">
        <v>1</v>
      </c>
      <c r="L1783">
        <v>211</v>
      </c>
      <c r="M1783" t="s">
        <v>7938</v>
      </c>
      <c r="N1783" t="s">
        <v>7939</v>
      </c>
      <c r="O1783" t="s">
        <v>7697</v>
      </c>
      <c r="P1783" t="s">
        <v>7698</v>
      </c>
      <c r="Q1783" t="s">
        <v>8219</v>
      </c>
      <c r="R1783">
        <v>411</v>
      </c>
      <c r="S1783" t="s">
        <v>10572</v>
      </c>
      <c r="T1783" t="s">
        <v>7701</v>
      </c>
      <c r="U1783">
        <v>1</v>
      </c>
      <c r="V1783">
        <v>6</v>
      </c>
      <c r="W1783" t="s">
        <v>7702</v>
      </c>
      <c r="X1783" t="s">
        <v>2123</v>
      </c>
      <c r="Y1783" t="s">
        <v>7703</v>
      </c>
      <c r="Z1783" t="s">
        <v>10720</v>
      </c>
      <c r="AA1783" t="s">
        <v>8221</v>
      </c>
      <c r="AB1783" t="s">
        <v>10721</v>
      </c>
    </row>
    <row r="1784" spans="1:28">
      <c r="A1784" s="241">
        <v>45969</v>
      </c>
      <c r="B1784" t="s">
        <v>10722</v>
      </c>
      <c r="C1784" t="s">
        <v>7839</v>
      </c>
      <c r="D1784" t="s">
        <v>7840</v>
      </c>
      <c r="E1784" t="s">
        <v>7841</v>
      </c>
      <c r="F1784">
        <v>2</v>
      </c>
      <c r="G1784">
        <v>2645.48</v>
      </c>
      <c r="H1784">
        <v>0</v>
      </c>
      <c r="I1784" s="254">
        <v>5290.96</v>
      </c>
      <c r="J1784" t="s">
        <v>8271</v>
      </c>
      <c r="K1784">
        <v>1</v>
      </c>
      <c r="L1784">
        <v>2</v>
      </c>
      <c r="M1784" t="s">
        <v>8054</v>
      </c>
      <c r="N1784" t="s">
        <v>7745</v>
      </c>
      <c r="O1784" t="s">
        <v>7697</v>
      </c>
      <c r="P1784" t="s">
        <v>7698</v>
      </c>
      <c r="Q1784" t="s">
        <v>8378</v>
      </c>
      <c r="R1784">
        <v>936</v>
      </c>
      <c r="S1784" t="s">
        <v>10572</v>
      </c>
      <c r="T1784" t="s">
        <v>7715</v>
      </c>
      <c r="U1784">
        <v>1</v>
      </c>
      <c r="V1784">
        <v>2</v>
      </c>
      <c r="W1784" t="s">
        <v>7702</v>
      </c>
      <c r="X1784" t="s">
        <v>10723</v>
      </c>
      <c r="Y1784" t="s">
        <v>7703</v>
      </c>
      <c r="Z1784" t="s">
        <v>10724</v>
      </c>
      <c r="AA1784" t="s">
        <v>8380</v>
      </c>
      <c r="AB1784" t="s">
        <v>10725</v>
      </c>
    </row>
    <row r="1785" spans="1:28">
      <c r="A1785" s="241">
        <v>45969</v>
      </c>
      <c r="B1785" t="s">
        <v>10726</v>
      </c>
      <c r="C1785" t="s">
        <v>8626</v>
      </c>
      <c r="D1785" t="s">
        <v>8627</v>
      </c>
      <c r="E1785" t="s">
        <v>8628</v>
      </c>
      <c r="F1785">
        <v>1</v>
      </c>
      <c r="G1785">
        <v>29400</v>
      </c>
      <c r="H1785">
        <v>0</v>
      </c>
      <c r="I1785" s="254">
        <v>29400</v>
      </c>
      <c r="J1785" t="s">
        <v>8295</v>
      </c>
      <c r="K1785">
        <v>1</v>
      </c>
      <c r="L1785">
        <v>154</v>
      </c>
      <c r="M1785" t="s">
        <v>8678</v>
      </c>
      <c r="N1785" t="s">
        <v>7939</v>
      </c>
      <c r="O1785" t="s">
        <v>7697</v>
      </c>
      <c r="P1785" t="s">
        <v>7698</v>
      </c>
      <c r="Q1785" t="s">
        <v>8853</v>
      </c>
      <c r="R1785">
        <v>407</v>
      </c>
      <c r="S1785" t="s">
        <v>10572</v>
      </c>
      <c r="T1785" t="s">
        <v>7726</v>
      </c>
      <c r="U1785">
        <v>1</v>
      </c>
      <c r="V1785">
        <v>1</v>
      </c>
      <c r="W1785" t="s">
        <v>7702</v>
      </c>
      <c r="X1785" t="s">
        <v>2300</v>
      </c>
      <c r="Y1785" t="s">
        <v>7703</v>
      </c>
      <c r="Z1785" t="s">
        <v>10727</v>
      </c>
      <c r="AA1785" t="s">
        <v>8855</v>
      </c>
      <c r="AB1785" t="s">
        <v>10728</v>
      </c>
    </row>
    <row r="1786" spans="1:28">
      <c r="A1786" s="241">
        <v>45969</v>
      </c>
      <c r="B1786" t="s">
        <v>10729</v>
      </c>
      <c r="C1786" t="s">
        <v>8247</v>
      </c>
      <c r="D1786" t="s">
        <v>8248</v>
      </c>
      <c r="E1786" t="s">
        <v>8249</v>
      </c>
      <c r="F1786">
        <v>6</v>
      </c>
      <c r="G1786">
        <v>672.27</v>
      </c>
      <c r="H1786">
        <v>0</v>
      </c>
      <c r="I1786" s="254">
        <v>4033.62</v>
      </c>
      <c r="J1786" t="s">
        <v>8166</v>
      </c>
      <c r="K1786">
        <v>1</v>
      </c>
      <c r="L1786">
        <v>2</v>
      </c>
      <c r="M1786" t="s">
        <v>8054</v>
      </c>
      <c r="N1786" t="s">
        <v>7745</v>
      </c>
      <c r="O1786" t="s">
        <v>7697</v>
      </c>
      <c r="P1786" t="s">
        <v>7698</v>
      </c>
      <c r="Q1786" t="s">
        <v>8167</v>
      </c>
      <c r="R1786">
        <v>926</v>
      </c>
      <c r="S1786" t="s">
        <v>10572</v>
      </c>
      <c r="T1786" t="s">
        <v>7701</v>
      </c>
      <c r="U1786">
        <v>1</v>
      </c>
      <c r="V1786">
        <v>6</v>
      </c>
      <c r="W1786" t="s">
        <v>7702</v>
      </c>
      <c r="X1786" t="s">
        <v>10730</v>
      </c>
      <c r="Y1786" t="s">
        <v>7703</v>
      </c>
      <c r="Z1786" t="s">
        <v>10731</v>
      </c>
      <c r="AA1786" t="s">
        <v>8170</v>
      </c>
      <c r="AB1786" t="s">
        <v>10732</v>
      </c>
    </row>
    <row r="1787" spans="1:28">
      <c r="A1787" s="241">
        <v>45969</v>
      </c>
      <c r="B1787" t="s">
        <v>10729</v>
      </c>
      <c r="C1787" t="s">
        <v>7800</v>
      </c>
      <c r="D1787" t="s">
        <v>7801</v>
      </c>
      <c r="E1787" t="s">
        <v>7802</v>
      </c>
      <c r="F1787">
        <v>6</v>
      </c>
      <c r="G1787">
        <v>1092.44</v>
      </c>
      <c r="H1787">
        <v>0</v>
      </c>
      <c r="I1787" s="254">
        <v>6554.64</v>
      </c>
      <c r="J1787" t="s">
        <v>8166</v>
      </c>
      <c r="K1787">
        <v>1</v>
      </c>
      <c r="L1787">
        <v>2</v>
      </c>
      <c r="M1787" t="s">
        <v>8054</v>
      </c>
      <c r="N1787" t="s">
        <v>7745</v>
      </c>
      <c r="O1787" t="s">
        <v>7697</v>
      </c>
      <c r="P1787" t="s">
        <v>7698</v>
      </c>
      <c r="Q1787" t="s">
        <v>8167</v>
      </c>
      <c r="R1787">
        <v>926</v>
      </c>
      <c r="S1787" t="s">
        <v>10572</v>
      </c>
      <c r="T1787" t="s">
        <v>7701</v>
      </c>
      <c r="U1787">
        <v>1</v>
      </c>
      <c r="V1787">
        <v>6</v>
      </c>
      <c r="W1787" t="s">
        <v>7702</v>
      </c>
      <c r="X1787" t="s">
        <v>10730</v>
      </c>
      <c r="Y1787" t="s">
        <v>7703</v>
      </c>
      <c r="Z1787" t="s">
        <v>10731</v>
      </c>
      <c r="AA1787" t="s">
        <v>8170</v>
      </c>
      <c r="AB1787" t="s">
        <v>10732</v>
      </c>
    </row>
    <row r="1788" spans="1:28">
      <c r="A1788" s="241">
        <v>45969</v>
      </c>
      <c r="B1788" t="s">
        <v>10729</v>
      </c>
      <c r="C1788" t="s">
        <v>7875</v>
      </c>
      <c r="D1788" t="s">
        <v>7876</v>
      </c>
      <c r="E1788" t="s">
        <v>7877</v>
      </c>
      <c r="F1788">
        <v>3</v>
      </c>
      <c r="G1788">
        <v>1218.49</v>
      </c>
      <c r="H1788">
        <v>0</v>
      </c>
      <c r="I1788" s="254">
        <v>3655.47</v>
      </c>
      <c r="J1788" t="s">
        <v>8166</v>
      </c>
      <c r="K1788">
        <v>1</v>
      </c>
      <c r="L1788">
        <v>2</v>
      </c>
      <c r="M1788" t="s">
        <v>8054</v>
      </c>
      <c r="N1788" t="s">
        <v>7745</v>
      </c>
      <c r="O1788" t="s">
        <v>7697</v>
      </c>
      <c r="P1788" t="s">
        <v>7698</v>
      </c>
      <c r="Q1788" t="s">
        <v>8167</v>
      </c>
      <c r="R1788">
        <v>926</v>
      </c>
      <c r="S1788" t="s">
        <v>10572</v>
      </c>
      <c r="T1788" t="s">
        <v>7701</v>
      </c>
      <c r="U1788">
        <v>1</v>
      </c>
      <c r="V1788">
        <v>3</v>
      </c>
      <c r="W1788" t="s">
        <v>7702</v>
      </c>
      <c r="X1788" t="s">
        <v>10730</v>
      </c>
      <c r="Y1788" t="s">
        <v>7703</v>
      </c>
      <c r="Z1788" t="s">
        <v>10731</v>
      </c>
      <c r="AA1788" t="s">
        <v>8170</v>
      </c>
      <c r="AB1788" t="s">
        <v>10732</v>
      </c>
    </row>
    <row r="1789" spans="1:28">
      <c r="A1789" s="241">
        <v>45969</v>
      </c>
      <c r="B1789" t="s">
        <v>10729</v>
      </c>
      <c r="C1789" t="s">
        <v>7880</v>
      </c>
      <c r="D1789" t="s">
        <v>7881</v>
      </c>
      <c r="E1789" t="s">
        <v>7882</v>
      </c>
      <c r="F1789">
        <v>3</v>
      </c>
      <c r="G1789">
        <v>1543</v>
      </c>
      <c r="H1789">
        <v>0</v>
      </c>
      <c r="I1789" s="254">
        <v>4629</v>
      </c>
      <c r="J1789" t="s">
        <v>8166</v>
      </c>
      <c r="K1789">
        <v>1</v>
      </c>
      <c r="L1789">
        <v>2</v>
      </c>
      <c r="M1789" t="s">
        <v>8054</v>
      </c>
      <c r="N1789" t="s">
        <v>7745</v>
      </c>
      <c r="O1789" t="s">
        <v>7697</v>
      </c>
      <c r="P1789" t="s">
        <v>7698</v>
      </c>
      <c r="Q1789" t="s">
        <v>8167</v>
      </c>
      <c r="R1789">
        <v>926</v>
      </c>
      <c r="S1789" t="s">
        <v>10572</v>
      </c>
      <c r="T1789" t="s">
        <v>7701</v>
      </c>
      <c r="U1789">
        <v>1</v>
      </c>
      <c r="V1789">
        <v>3</v>
      </c>
      <c r="W1789" t="s">
        <v>7702</v>
      </c>
      <c r="X1789" t="s">
        <v>10730</v>
      </c>
      <c r="Y1789" t="s">
        <v>7703</v>
      </c>
      <c r="Z1789" t="s">
        <v>10731</v>
      </c>
      <c r="AA1789" t="s">
        <v>8170</v>
      </c>
      <c r="AB1789" t="s">
        <v>10732</v>
      </c>
    </row>
    <row r="1790" spans="1:28">
      <c r="A1790" s="241">
        <v>45969</v>
      </c>
      <c r="B1790" t="s">
        <v>10729</v>
      </c>
      <c r="C1790" t="s">
        <v>7778</v>
      </c>
      <c r="D1790" t="s">
        <v>7779</v>
      </c>
      <c r="E1790" t="s">
        <v>7780</v>
      </c>
      <c r="F1790">
        <v>3</v>
      </c>
      <c r="G1790">
        <v>2668.75</v>
      </c>
      <c r="H1790">
        <v>0</v>
      </c>
      <c r="I1790" s="254">
        <v>8006.25</v>
      </c>
      <c r="J1790" t="s">
        <v>8166</v>
      </c>
      <c r="K1790">
        <v>1</v>
      </c>
      <c r="L1790">
        <v>2</v>
      </c>
      <c r="M1790" t="s">
        <v>8054</v>
      </c>
      <c r="N1790" t="s">
        <v>7745</v>
      </c>
      <c r="O1790" t="s">
        <v>7697</v>
      </c>
      <c r="P1790" t="s">
        <v>7698</v>
      </c>
      <c r="Q1790" t="s">
        <v>8167</v>
      </c>
      <c r="R1790">
        <v>926</v>
      </c>
      <c r="S1790" t="s">
        <v>10572</v>
      </c>
      <c r="T1790" t="s">
        <v>7701</v>
      </c>
      <c r="U1790">
        <v>1</v>
      </c>
      <c r="V1790">
        <v>3</v>
      </c>
      <c r="W1790" t="s">
        <v>7702</v>
      </c>
      <c r="X1790" t="s">
        <v>10730</v>
      </c>
      <c r="Y1790" t="s">
        <v>7703</v>
      </c>
      <c r="Z1790" t="s">
        <v>10731</v>
      </c>
      <c r="AA1790" t="s">
        <v>8170</v>
      </c>
      <c r="AB1790" t="s">
        <v>10732</v>
      </c>
    </row>
    <row r="1791" spans="1:28">
      <c r="A1791" s="241">
        <v>45969</v>
      </c>
      <c r="B1791" t="s">
        <v>10733</v>
      </c>
      <c r="C1791" t="s">
        <v>7720</v>
      </c>
      <c r="D1791" t="s">
        <v>7721</v>
      </c>
      <c r="E1791" t="s">
        <v>7722</v>
      </c>
      <c r="F1791">
        <v>1</v>
      </c>
      <c r="G1791">
        <v>11900</v>
      </c>
      <c r="H1791">
        <v>0</v>
      </c>
      <c r="I1791" s="254">
        <v>11900</v>
      </c>
      <c r="J1791" t="s">
        <v>8166</v>
      </c>
      <c r="K1791">
        <v>1</v>
      </c>
      <c r="L1791">
        <v>2</v>
      </c>
      <c r="M1791" t="s">
        <v>8054</v>
      </c>
      <c r="N1791" t="s">
        <v>7745</v>
      </c>
      <c r="O1791" t="s">
        <v>7697</v>
      </c>
      <c r="P1791" t="s">
        <v>7698</v>
      </c>
      <c r="Q1791" t="s">
        <v>8167</v>
      </c>
      <c r="R1791">
        <v>926</v>
      </c>
      <c r="S1791" t="s">
        <v>10572</v>
      </c>
      <c r="T1791" t="s">
        <v>7726</v>
      </c>
      <c r="U1791">
        <v>1</v>
      </c>
      <c r="V1791">
        <v>1</v>
      </c>
      <c r="W1791" t="s">
        <v>7702</v>
      </c>
      <c r="X1791" t="s">
        <v>10734</v>
      </c>
      <c r="Y1791" t="s">
        <v>7703</v>
      </c>
      <c r="Z1791" t="s">
        <v>10735</v>
      </c>
      <c r="AA1791" t="s">
        <v>8170</v>
      </c>
      <c r="AB1791" t="s">
        <v>8261</v>
      </c>
    </row>
    <row r="1792" spans="1:28">
      <c r="A1792" s="241">
        <v>45969</v>
      </c>
      <c r="B1792" t="s">
        <v>10736</v>
      </c>
      <c r="C1792" t="s">
        <v>7832</v>
      </c>
      <c r="D1792" t="s">
        <v>7833</v>
      </c>
      <c r="E1792" t="s">
        <v>7834</v>
      </c>
      <c r="F1792">
        <v>1</v>
      </c>
      <c r="G1792">
        <v>12500</v>
      </c>
      <c r="H1792">
        <v>375</v>
      </c>
      <c r="I1792" s="254">
        <v>12125</v>
      </c>
      <c r="J1792" t="s">
        <v>8166</v>
      </c>
      <c r="K1792">
        <v>1</v>
      </c>
      <c r="L1792">
        <v>126</v>
      </c>
      <c r="M1792" t="s">
        <v>7744</v>
      </c>
      <c r="N1792" t="s">
        <v>7745</v>
      </c>
      <c r="O1792" t="s">
        <v>7697</v>
      </c>
      <c r="P1792" t="s">
        <v>7698</v>
      </c>
      <c r="Q1792" t="s">
        <v>8224</v>
      </c>
      <c r="R1792">
        <v>923</v>
      </c>
      <c r="S1792" t="s">
        <v>10572</v>
      </c>
      <c r="T1792" t="s">
        <v>7726</v>
      </c>
      <c r="U1792">
        <v>1</v>
      </c>
      <c r="V1792">
        <v>1</v>
      </c>
      <c r="W1792" t="s">
        <v>7702</v>
      </c>
      <c r="X1792" t="s">
        <v>2167</v>
      </c>
      <c r="Y1792" t="s">
        <v>7703</v>
      </c>
      <c r="Z1792" t="s">
        <v>10737</v>
      </c>
      <c r="AA1792" t="s">
        <v>8226</v>
      </c>
      <c r="AB1792" t="s">
        <v>10738</v>
      </c>
    </row>
    <row r="1793" spans="1:28">
      <c r="A1793" s="241">
        <v>45969</v>
      </c>
      <c r="B1793" t="s">
        <v>10739</v>
      </c>
      <c r="C1793" t="s">
        <v>7839</v>
      </c>
      <c r="D1793" t="s">
        <v>7840</v>
      </c>
      <c r="E1793" t="s">
        <v>7841</v>
      </c>
      <c r="F1793">
        <v>3</v>
      </c>
      <c r="G1793">
        <v>2645.48</v>
      </c>
      <c r="H1793">
        <v>0</v>
      </c>
      <c r="I1793" s="254">
        <v>7936.44</v>
      </c>
      <c r="J1793" t="s">
        <v>8166</v>
      </c>
      <c r="K1793">
        <v>1</v>
      </c>
      <c r="L1793">
        <v>2</v>
      </c>
      <c r="M1793" t="s">
        <v>8054</v>
      </c>
      <c r="N1793" t="s">
        <v>7745</v>
      </c>
      <c r="O1793" t="s">
        <v>7697</v>
      </c>
      <c r="P1793" t="s">
        <v>7698</v>
      </c>
      <c r="Q1793" t="s">
        <v>8224</v>
      </c>
      <c r="R1793">
        <v>923</v>
      </c>
      <c r="S1793" t="s">
        <v>10572</v>
      </c>
      <c r="T1793" t="s">
        <v>7715</v>
      </c>
      <c r="U1793">
        <v>1</v>
      </c>
      <c r="V1793">
        <v>3</v>
      </c>
      <c r="W1793" t="s">
        <v>7702</v>
      </c>
      <c r="X1793" t="s">
        <v>10740</v>
      </c>
      <c r="Y1793" t="s">
        <v>7703</v>
      </c>
      <c r="Z1793" t="s">
        <v>10741</v>
      </c>
      <c r="AA1793" t="s">
        <v>8226</v>
      </c>
      <c r="AB1793" t="s">
        <v>10742</v>
      </c>
    </row>
    <row r="1794" spans="1:28">
      <c r="A1794" s="241">
        <v>45969</v>
      </c>
      <c r="B1794" t="s">
        <v>10743</v>
      </c>
      <c r="C1794" t="s">
        <v>7787</v>
      </c>
      <c r="D1794" t="s">
        <v>7788</v>
      </c>
      <c r="E1794" t="s">
        <v>7789</v>
      </c>
      <c r="F1794">
        <v>2</v>
      </c>
      <c r="G1794">
        <v>3025.21</v>
      </c>
      <c r="H1794">
        <v>0</v>
      </c>
      <c r="I1794" s="254">
        <v>6050.42</v>
      </c>
      <c r="J1794" t="s">
        <v>8182</v>
      </c>
      <c r="K1794">
        <v>1</v>
      </c>
      <c r="L1794">
        <v>126</v>
      </c>
      <c r="M1794" t="s">
        <v>7744</v>
      </c>
      <c r="N1794" t="s">
        <v>7745</v>
      </c>
      <c r="O1794" t="s">
        <v>7697</v>
      </c>
      <c r="P1794" t="s">
        <v>7698</v>
      </c>
      <c r="Q1794" t="s">
        <v>8011</v>
      </c>
      <c r="R1794">
        <v>918</v>
      </c>
      <c r="S1794" t="s">
        <v>10572</v>
      </c>
      <c r="T1794" t="s">
        <v>7715</v>
      </c>
      <c r="U1794">
        <v>1</v>
      </c>
      <c r="V1794">
        <v>2</v>
      </c>
      <c r="W1794" t="s">
        <v>7702</v>
      </c>
      <c r="X1794" t="s">
        <v>2451</v>
      </c>
      <c r="Y1794" t="s">
        <v>7703</v>
      </c>
      <c r="Z1794" t="s">
        <v>10744</v>
      </c>
      <c r="AA1794" t="s">
        <v>8013</v>
      </c>
      <c r="AB1794" t="s">
        <v>10745</v>
      </c>
    </row>
    <row r="1795" spans="1:28">
      <c r="A1795" s="241">
        <v>45969</v>
      </c>
      <c r="B1795" t="s">
        <v>10743</v>
      </c>
      <c r="C1795" t="s">
        <v>7886</v>
      </c>
      <c r="D1795" t="s">
        <v>7887</v>
      </c>
      <c r="E1795" t="s">
        <v>7888</v>
      </c>
      <c r="F1795">
        <v>2</v>
      </c>
      <c r="G1795">
        <v>3025.21</v>
      </c>
      <c r="H1795">
        <v>0</v>
      </c>
      <c r="I1795" s="254">
        <v>6050.42</v>
      </c>
      <c r="J1795" t="s">
        <v>8182</v>
      </c>
      <c r="K1795">
        <v>1</v>
      </c>
      <c r="L1795">
        <v>126</v>
      </c>
      <c r="M1795" t="s">
        <v>7744</v>
      </c>
      <c r="N1795" t="s">
        <v>7745</v>
      </c>
      <c r="O1795" t="s">
        <v>7697</v>
      </c>
      <c r="P1795" t="s">
        <v>7698</v>
      </c>
      <c r="Q1795" t="s">
        <v>8011</v>
      </c>
      <c r="R1795">
        <v>918</v>
      </c>
      <c r="S1795" t="s">
        <v>10572</v>
      </c>
      <c r="T1795" t="s">
        <v>7715</v>
      </c>
      <c r="U1795">
        <v>1</v>
      </c>
      <c r="V1795">
        <v>2</v>
      </c>
      <c r="W1795" t="s">
        <v>7702</v>
      </c>
      <c r="X1795" t="s">
        <v>2451</v>
      </c>
      <c r="Y1795" t="s">
        <v>7703</v>
      </c>
      <c r="Z1795" t="s">
        <v>10744</v>
      </c>
      <c r="AA1795" t="s">
        <v>8013</v>
      </c>
      <c r="AB1795" t="s">
        <v>10745</v>
      </c>
    </row>
    <row r="1796" spans="1:28">
      <c r="A1796" s="241">
        <v>45969</v>
      </c>
      <c r="B1796" t="s">
        <v>10743</v>
      </c>
      <c r="C1796" t="s">
        <v>8079</v>
      </c>
      <c r="D1796" t="s">
        <v>8080</v>
      </c>
      <c r="E1796" t="s">
        <v>8081</v>
      </c>
      <c r="F1796">
        <v>4</v>
      </c>
      <c r="G1796">
        <v>3180</v>
      </c>
      <c r="H1796">
        <v>0</v>
      </c>
      <c r="I1796" s="254">
        <v>12720</v>
      </c>
      <c r="J1796" t="s">
        <v>8182</v>
      </c>
      <c r="K1796">
        <v>1</v>
      </c>
      <c r="L1796">
        <v>126</v>
      </c>
      <c r="M1796" t="s">
        <v>7744</v>
      </c>
      <c r="N1796" t="s">
        <v>7745</v>
      </c>
      <c r="O1796" t="s">
        <v>7697</v>
      </c>
      <c r="P1796" t="s">
        <v>7698</v>
      </c>
      <c r="Q1796" t="s">
        <v>8011</v>
      </c>
      <c r="R1796">
        <v>918</v>
      </c>
      <c r="S1796" t="s">
        <v>10572</v>
      </c>
      <c r="T1796" t="s">
        <v>7715</v>
      </c>
      <c r="U1796">
        <v>1</v>
      </c>
      <c r="V1796">
        <v>4</v>
      </c>
      <c r="W1796" t="s">
        <v>7702</v>
      </c>
      <c r="X1796" t="s">
        <v>2451</v>
      </c>
      <c r="Y1796" t="s">
        <v>7703</v>
      </c>
      <c r="Z1796" t="s">
        <v>10744</v>
      </c>
      <c r="AA1796" t="s">
        <v>8013</v>
      </c>
      <c r="AB1796" t="s">
        <v>10745</v>
      </c>
    </row>
    <row r="1797" spans="1:28">
      <c r="A1797" s="241">
        <v>45969</v>
      </c>
      <c r="B1797" t="s">
        <v>10743</v>
      </c>
      <c r="C1797" t="s">
        <v>8626</v>
      </c>
      <c r="D1797" t="s">
        <v>8627</v>
      </c>
      <c r="E1797" t="s">
        <v>8628</v>
      </c>
      <c r="F1797">
        <v>1</v>
      </c>
      <c r="G1797">
        <v>29400</v>
      </c>
      <c r="H1797">
        <v>0</v>
      </c>
      <c r="I1797" s="254">
        <v>29400</v>
      </c>
      <c r="J1797" t="s">
        <v>8182</v>
      </c>
      <c r="K1797">
        <v>1</v>
      </c>
      <c r="L1797">
        <v>126</v>
      </c>
      <c r="M1797" t="s">
        <v>7744</v>
      </c>
      <c r="N1797" t="s">
        <v>7745</v>
      </c>
      <c r="O1797" t="s">
        <v>7697</v>
      </c>
      <c r="P1797" t="s">
        <v>7698</v>
      </c>
      <c r="Q1797" t="s">
        <v>8011</v>
      </c>
      <c r="R1797">
        <v>918</v>
      </c>
      <c r="S1797" t="s">
        <v>10572</v>
      </c>
      <c r="T1797" t="s">
        <v>7726</v>
      </c>
      <c r="U1797">
        <v>1</v>
      </c>
      <c r="V1797">
        <v>1</v>
      </c>
      <c r="W1797" t="s">
        <v>7702</v>
      </c>
      <c r="X1797" t="s">
        <v>2451</v>
      </c>
      <c r="Y1797" t="s">
        <v>7703</v>
      </c>
      <c r="Z1797" t="s">
        <v>10744</v>
      </c>
      <c r="AA1797" t="s">
        <v>8013</v>
      </c>
      <c r="AB1797" t="s">
        <v>10745</v>
      </c>
    </row>
    <row r="1798" spans="1:28">
      <c r="A1798" s="241">
        <v>45969</v>
      </c>
      <c r="B1798" t="s">
        <v>10746</v>
      </c>
      <c r="C1798" t="s">
        <v>7927</v>
      </c>
      <c r="D1798" t="s">
        <v>7928</v>
      </c>
      <c r="E1798" t="s">
        <v>7929</v>
      </c>
      <c r="F1798">
        <v>10</v>
      </c>
      <c r="G1798">
        <v>1344.54</v>
      </c>
      <c r="H1798">
        <v>0</v>
      </c>
      <c r="I1798" s="254">
        <v>13445.4</v>
      </c>
      <c r="J1798" t="s">
        <v>7842</v>
      </c>
      <c r="K1798">
        <v>1</v>
      </c>
      <c r="L1798">
        <v>126</v>
      </c>
      <c r="M1798" t="s">
        <v>7744</v>
      </c>
      <c r="N1798" t="s">
        <v>7745</v>
      </c>
      <c r="O1798" t="s">
        <v>7697</v>
      </c>
      <c r="P1798" t="s">
        <v>7698</v>
      </c>
      <c r="Q1798" t="s">
        <v>8183</v>
      </c>
      <c r="R1798">
        <v>919</v>
      </c>
      <c r="S1798" t="s">
        <v>10572</v>
      </c>
      <c r="T1798" t="s">
        <v>7701</v>
      </c>
      <c r="U1798">
        <v>1</v>
      </c>
      <c r="V1798">
        <v>10</v>
      </c>
      <c r="W1798" t="s">
        <v>7702</v>
      </c>
      <c r="X1798" t="s">
        <v>2321</v>
      </c>
      <c r="Y1798" t="s">
        <v>7703</v>
      </c>
      <c r="Z1798" t="s">
        <v>10747</v>
      </c>
      <c r="AA1798" t="s">
        <v>8185</v>
      </c>
      <c r="AB1798" t="s">
        <v>8171</v>
      </c>
    </row>
    <row r="1799" spans="1:28">
      <c r="A1799" s="241">
        <v>45969</v>
      </c>
      <c r="B1799" t="s">
        <v>10748</v>
      </c>
      <c r="C1799" t="s">
        <v>7822</v>
      </c>
      <c r="D1799" t="s">
        <v>7823</v>
      </c>
      <c r="E1799" t="s">
        <v>7824</v>
      </c>
      <c r="F1799">
        <v>6</v>
      </c>
      <c r="G1799">
        <v>3025.21</v>
      </c>
      <c r="H1799">
        <v>0</v>
      </c>
      <c r="I1799" s="254">
        <v>18151.259999999998</v>
      </c>
      <c r="J1799" t="s">
        <v>8182</v>
      </c>
      <c r="K1799">
        <v>1</v>
      </c>
      <c r="L1799">
        <v>126</v>
      </c>
      <c r="M1799" t="s">
        <v>7744</v>
      </c>
      <c r="N1799" t="s">
        <v>7745</v>
      </c>
      <c r="O1799" t="s">
        <v>7697</v>
      </c>
      <c r="P1799" t="s">
        <v>7698</v>
      </c>
      <c r="Q1799" t="s">
        <v>8263</v>
      </c>
      <c r="R1799">
        <v>920</v>
      </c>
      <c r="S1799" t="s">
        <v>10572</v>
      </c>
      <c r="T1799" t="s">
        <v>7715</v>
      </c>
      <c r="U1799">
        <v>1</v>
      </c>
      <c r="V1799">
        <v>6</v>
      </c>
      <c r="W1799" t="s">
        <v>7702</v>
      </c>
      <c r="X1799" t="s">
        <v>2315</v>
      </c>
      <c r="Y1799" t="s">
        <v>7703</v>
      </c>
      <c r="Z1799" t="s">
        <v>10749</v>
      </c>
      <c r="AA1799" t="s">
        <v>8265</v>
      </c>
      <c r="AB1799" t="s">
        <v>2315</v>
      </c>
    </row>
    <row r="1800" spans="1:28">
      <c r="A1800" s="241">
        <v>45969</v>
      </c>
      <c r="B1800" t="s">
        <v>10750</v>
      </c>
      <c r="C1800" t="s">
        <v>7875</v>
      </c>
      <c r="D1800" t="s">
        <v>7876</v>
      </c>
      <c r="E1800" t="s">
        <v>7877</v>
      </c>
      <c r="F1800">
        <v>5</v>
      </c>
      <c r="G1800">
        <v>1218.49</v>
      </c>
      <c r="H1800">
        <v>0</v>
      </c>
      <c r="I1800" s="254">
        <v>6092.45</v>
      </c>
      <c r="J1800" t="s">
        <v>7842</v>
      </c>
      <c r="K1800">
        <v>1</v>
      </c>
      <c r="L1800">
        <v>126</v>
      </c>
      <c r="M1800" t="s">
        <v>7744</v>
      </c>
      <c r="N1800" t="s">
        <v>7745</v>
      </c>
      <c r="O1800" t="s">
        <v>7697</v>
      </c>
      <c r="P1800" t="s">
        <v>7698</v>
      </c>
      <c r="Q1800" t="s">
        <v>8183</v>
      </c>
      <c r="R1800">
        <v>919</v>
      </c>
      <c r="S1800" t="s">
        <v>10572</v>
      </c>
      <c r="T1800" t="s">
        <v>7701</v>
      </c>
      <c r="U1800">
        <v>1</v>
      </c>
      <c r="V1800">
        <v>5</v>
      </c>
      <c r="W1800" t="s">
        <v>7702</v>
      </c>
      <c r="X1800" t="s">
        <v>2331</v>
      </c>
      <c r="Y1800" t="s">
        <v>7703</v>
      </c>
      <c r="Z1800" t="s">
        <v>10751</v>
      </c>
      <c r="AA1800" t="s">
        <v>8185</v>
      </c>
      <c r="AB1800" t="s">
        <v>10752</v>
      </c>
    </row>
    <row r="1801" spans="1:28">
      <c r="A1801" s="241">
        <v>45969</v>
      </c>
      <c r="B1801" t="s">
        <v>10750</v>
      </c>
      <c r="C1801" t="s">
        <v>7880</v>
      </c>
      <c r="D1801" t="s">
        <v>7881</v>
      </c>
      <c r="E1801" t="s">
        <v>7882</v>
      </c>
      <c r="F1801">
        <v>5</v>
      </c>
      <c r="G1801">
        <v>1543</v>
      </c>
      <c r="H1801">
        <v>0</v>
      </c>
      <c r="I1801" s="254">
        <v>7715</v>
      </c>
      <c r="J1801" t="s">
        <v>7842</v>
      </c>
      <c r="K1801">
        <v>1</v>
      </c>
      <c r="L1801">
        <v>126</v>
      </c>
      <c r="M1801" t="s">
        <v>7744</v>
      </c>
      <c r="N1801" t="s">
        <v>7745</v>
      </c>
      <c r="O1801" t="s">
        <v>7697</v>
      </c>
      <c r="P1801" t="s">
        <v>7698</v>
      </c>
      <c r="Q1801" t="s">
        <v>8183</v>
      </c>
      <c r="R1801">
        <v>919</v>
      </c>
      <c r="S1801" t="s">
        <v>10572</v>
      </c>
      <c r="T1801" t="s">
        <v>7701</v>
      </c>
      <c r="U1801">
        <v>1</v>
      </c>
      <c r="V1801">
        <v>5</v>
      </c>
      <c r="W1801" t="s">
        <v>7702</v>
      </c>
      <c r="X1801" t="s">
        <v>2331</v>
      </c>
      <c r="Y1801" t="s">
        <v>7703</v>
      </c>
      <c r="Z1801" t="s">
        <v>10751</v>
      </c>
      <c r="AA1801" t="s">
        <v>8185</v>
      </c>
      <c r="AB1801" t="s">
        <v>10752</v>
      </c>
    </row>
    <row r="1802" spans="1:28">
      <c r="A1802" s="241">
        <v>45969</v>
      </c>
      <c r="B1802" t="s">
        <v>10750</v>
      </c>
      <c r="C1802" t="s">
        <v>7778</v>
      </c>
      <c r="D1802" t="s">
        <v>7779</v>
      </c>
      <c r="E1802" t="s">
        <v>7780</v>
      </c>
      <c r="F1802">
        <v>3</v>
      </c>
      <c r="G1802">
        <v>2668.75</v>
      </c>
      <c r="H1802">
        <v>0</v>
      </c>
      <c r="I1802" s="254">
        <v>8006.25</v>
      </c>
      <c r="J1802" t="s">
        <v>7842</v>
      </c>
      <c r="K1802">
        <v>1</v>
      </c>
      <c r="L1802">
        <v>126</v>
      </c>
      <c r="M1802" t="s">
        <v>7744</v>
      </c>
      <c r="N1802" t="s">
        <v>7745</v>
      </c>
      <c r="O1802" t="s">
        <v>7697</v>
      </c>
      <c r="P1802" t="s">
        <v>7698</v>
      </c>
      <c r="Q1802" t="s">
        <v>8183</v>
      </c>
      <c r="R1802">
        <v>919</v>
      </c>
      <c r="S1802" t="s">
        <v>10572</v>
      </c>
      <c r="T1802" t="s">
        <v>7701</v>
      </c>
      <c r="U1802">
        <v>1</v>
      </c>
      <c r="V1802">
        <v>3</v>
      </c>
      <c r="W1802" t="s">
        <v>7702</v>
      </c>
      <c r="X1802" t="s">
        <v>2331</v>
      </c>
      <c r="Y1802" t="s">
        <v>7703</v>
      </c>
      <c r="Z1802" t="s">
        <v>10751</v>
      </c>
      <c r="AA1802" t="s">
        <v>8185</v>
      </c>
      <c r="AB1802" t="s">
        <v>10752</v>
      </c>
    </row>
    <row r="1803" spans="1:28">
      <c r="A1803" s="241">
        <v>45969</v>
      </c>
      <c r="B1803" t="s">
        <v>10753</v>
      </c>
      <c r="C1803" t="s">
        <v>7886</v>
      </c>
      <c r="D1803" t="s">
        <v>7887</v>
      </c>
      <c r="E1803" t="s">
        <v>7888</v>
      </c>
      <c r="F1803">
        <v>2</v>
      </c>
      <c r="G1803">
        <v>3025.21</v>
      </c>
      <c r="H1803">
        <v>0</v>
      </c>
      <c r="I1803" s="254">
        <v>6050.42</v>
      </c>
      <c r="J1803" t="s">
        <v>7842</v>
      </c>
      <c r="K1803">
        <v>1</v>
      </c>
      <c r="L1803">
        <v>126</v>
      </c>
      <c r="M1803" t="s">
        <v>7744</v>
      </c>
      <c r="N1803" t="s">
        <v>7745</v>
      </c>
      <c r="O1803" t="s">
        <v>7697</v>
      </c>
      <c r="P1803" t="s">
        <v>7698</v>
      </c>
      <c r="Q1803" t="s">
        <v>8544</v>
      </c>
      <c r="R1803">
        <v>911</v>
      </c>
      <c r="S1803" t="s">
        <v>10572</v>
      </c>
      <c r="T1803" t="s">
        <v>7715</v>
      </c>
      <c r="U1803">
        <v>1</v>
      </c>
      <c r="V1803">
        <v>2</v>
      </c>
      <c r="W1803" t="s">
        <v>7702</v>
      </c>
      <c r="X1803" t="s">
        <v>2461</v>
      </c>
      <c r="Y1803" t="s">
        <v>7703</v>
      </c>
      <c r="Z1803" t="s">
        <v>10754</v>
      </c>
      <c r="AA1803" t="s">
        <v>8546</v>
      </c>
      <c r="AB1803" t="s">
        <v>10755</v>
      </c>
    </row>
    <row r="1804" spans="1:28">
      <c r="A1804" s="241">
        <v>45969</v>
      </c>
      <c r="B1804" t="s">
        <v>10756</v>
      </c>
      <c r="C1804" t="s">
        <v>7883</v>
      </c>
      <c r="D1804" t="s">
        <v>7884</v>
      </c>
      <c r="E1804" t="s">
        <v>7885</v>
      </c>
      <c r="F1804">
        <v>3</v>
      </c>
      <c r="G1804">
        <v>3025.21</v>
      </c>
      <c r="H1804">
        <v>0</v>
      </c>
      <c r="I1804" s="254">
        <v>9075.6299999999992</v>
      </c>
      <c r="J1804" t="s">
        <v>7842</v>
      </c>
      <c r="K1804">
        <v>1</v>
      </c>
      <c r="L1804">
        <v>126</v>
      </c>
      <c r="M1804" t="s">
        <v>7744</v>
      </c>
      <c r="N1804" t="s">
        <v>7745</v>
      </c>
      <c r="O1804" t="s">
        <v>7697</v>
      </c>
      <c r="P1804" t="s">
        <v>7698</v>
      </c>
      <c r="Q1804" t="s">
        <v>8290</v>
      </c>
      <c r="R1804">
        <v>907</v>
      </c>
      <c r="S1804" t="s">
        <v>10572</v>
      </c>
      <c r="T1804" t="s">
        <v>7715</v>
      </c>
      <c r="U1804">
        <v>1</v>
      </c>
      <c r="V1804">
        <v>3</v>
      </c>
      <c r="W1804" t="s">
        <v>7702</v>
      </c>
      <c r="X1804" t="s">
        <v>2479</v>
      </c>
      <c r="Y1804" t="s">
        <v>7703</v>
      </c>
      <c r="Z1804" t="s">
        <v>10757</v>
      </c>
      <c r="AA1804" t="s">
        <v>8292</v>
      </c>
      <c r="AB1804" t="s">
        <v>10758</v>
      </c>
    </row>
    <row r="1805" spans="1:28">
      <c r="A1805" s="241">
        <v>45969</v>
      </c>
      <c r="B1805" t="s">
        <v>10756</v>
      </c>
      <c r="C1805" t="s">
        <v>7886</v>
      </c>
      <c r="D1805" t="s">
        <v>7887</v>
      </c>
      <c r="E1805" t="s">
        <v>7888</v>
      </c>
      <c r="F1805">
        <v>3</v>
      </c>
      <c r="G1805">
        <v>3025.21</v>
      </c>
      <c r="H1805">
        <v>0</v>
      </c>
      <c r="I1805" s="254">
        <v>9075.6299999999992</v>
      </c>
      <c r="J1805" t="s">
        <v>7842</v>
      </c>
      <c r="K1805">
        <v>1</v>
      </c>
      <c r="L1805">
        <v>126</v>
      </c>
      <c r="M1805" t="s">
        <v>7744</v>
      </c>
      <c r="N1805" t="s">
        <v>7745</v>
      </c>
      <c r="O1805" t="s">
        <v>7697</v>
      </c>
      <c r="P1805" t="s">
        <v>7698</v>
      </c>
      <c r="Q1805" t="s">
        <v>8290</v>
      </c>
      <c r="R1805">
        <v>907</v>
      </c>
      <c r="S1805" t="s">
        <v>10572</v>
      </c>
      <c r="T1805" t="s">
        <v>7715</v>
      </c>
      <c r="U1805">
        <v>1</v>
      </c>
      <c r="V1805">
        <v>3</v>
      </c>
      <c r="W1805" t="s">
        <v>7702</v>
      </c>
      <c r="X1805" t="s">
        <v>2479</v>
      </c>
      <c r="Y1805" t="s">
        <v>7703</v>
      </c>
      <c r="Z1805" t="s">
        <v>10757</v>
      </c>
      <c r="AA1805" t="s">
        <v>8292</v>
      </c>
      <c r="AB1805" t="s">
        <v>10758</v>
      </c>
    </row>
    <row r="1806" spans="1:28">
      <c r="A1806" s="241">
        <v>45969</v>
      </c>
      <c r="B1806" t="s">
        <v>10759</v>
      </c>
      <c r="C1806" t="s">
        <v>7999</v>
      </c>
      <c r="D1806" t="s">
        <v>8000</v>
      </c>
      <c r="E1806" t="s">
        <v>8001</v>
      </c>
      <c r="F1806">
        <v>6</v>
      </c>
      <c r="G1806">
        <v>1640</v>
      </c>
      <c r="H1806">
        <v>0</v>
      </c>
      <c r="I1806" s="254">
        <v>9840</v>
      </c>
      <c r="J1806" t="s">
        <v>7842</v>
      </c>
      <c r="K1806">
        <v>1</v>
      </c>
      <c r="L1806">
        <v>126</v>
      </c>
      <c r="M1806" t="s">
        <v>7744</v>
      </c>
      <c r="N1806" t="s">
        <v>7745</v>
      </c>
      <c r="O1806" t="s">
        <v>7697</v>
      </c>
      <c r="P1806" t="s">
        <v>7698</v>
      </c>
      <c r="Q1806" t="s">
        <v>8290</v>
      </c>
      <c r="R1806">
        <v>907</v>
      </c>
      <c r="S1806" t="s">
        <v>10572</v>
      </c>
      <c r="T1806" t="s">
        <v>7701</v>
      </c>
      <c r="U1806">
        <v>1</v>
      </c>
      <c r="V1806">
        <v>6</v>
      </c>
      <c r="W1806" t="s">
        <v>7702</v>
      </c>
      <c r="X1806" t="s">
        <v>2375</v>
      </c>
      <c r="Y1806" t="s">
        <v>7703</v>
      </c>
      <c r="Z1806" t="s">
        <v>10760</v>
      </c>
      <c r="AA1806" t="s">
        <v>8292</v>
      </c>
      <c r="AB1806" t="s">
        <v>10761</v>
      </c>
    </row>
    <row r="1807" spans="1:28">
      <c r="A1807" s="241">
        <v>45969</v>
      </c>
      <c r="B1807" t="s">
        <v>10762</v>
      </c>
      <c r="C1807" t="s">
        <v>7856</v>
      </c>
      <c r="D1807" t="s">
        <v>7857</v>
      </c>
      <c r="E1807" t="s">
        <v>7858</v>
      </c>
      <c r="F1807">
        <v>1</v>
      </c>
      <c r="G1807">
        <v>4247.1000000000004</v>
      </c>
      <c r="H1807">
        <v>0</v>
      </c>
      <c r="I1807" s="254">
        <v>4247.1000000000004</v>
      </c>
      <c r="J1807" t="s">
        <v>8061</v>
      </c>
      <c r="K1807">
        <v>1</v>
      </c>
      <c r="L1807">
        <v>182</v>
      </c>
      <c r="M1807" t="s">
        <v>8740</v>
      </c>
      <c r="N1807" t="s">
        <v>7745</v>
      </c>
      <c r="O1807" t="s">
        <v>7697</v>
      </c>
      <c r="P1807" t="s">
        <v>7698</v>
      </c>
      <c r="Q1807" t="s">
        <v>10644</v>
      </c>
      <c r="R1807">
        <v>964</v>
      </c>
      <c r="S1807" t="s">
        <v>10572</v>
      </c>
      <c r="T1807" t="s">
        <v>7701</v>
      </c>
      <c r="U1807">
        <v>1</v>
      </c>
      <c r="V1807">
        <v>1</v>
      </c>
      <c r="W1807" t="s">
        <v>7702</v>
      </c>
      <c r="X1807" t="s">
        <v>2441</v>
      </c>
      <c r="Y1807" t="s">
        <v>7703</v>
      </c>
      <c r="Z1807" t="s">
        <v>10763</v>
      </c>
      <c r="AA1807" t="s">
        <v>8743</v>
      </c>
      <c r="AB1807" t="s">
        <v>10764</v>
      </c>
    </row>
    <row r="1808" spans="1:28">
      <c r="A1808" s="241">
        <v>45971</v>
      </c>
      <c r="B1808" t="s">
        <v>10765</v>
      </c>
      <c r="C1808" t="s">
        <v>7730</v>
      </c>
      <c r="D1808" t="s">
        <v>7731</v>
      </c>
      <c r="E1808" t="s">
        <v>7732</v>
      </c>
      <c r="F1808">
        <v>1</v>
      </c>
      <c r="G1808">
        <v>8991.6</v>
      </c>
      <c r="H1808">
        <v>0</v>
      </c>
      <c r="I1808" s="254">
        <v>8991.6</v>
      </c>
      <c r="J1808" t="s">
        <v>8213</v>
      </c>
      <c r="K1808">
        <v>1</v>
      </c>
      <c r="L1808">
        <v>9</v>
      </c>
      <c r="M1808" t="s">
        <v>8684</v>
      </c>
      <c r="N1808" t="s">
        <v>7696</v>
      </c>
      <c r="O1808" t="s">
        <v>7697</v>
      </c>
      <c r="P1808" t="s">
        <v>10766</v>
      </c>
      <c r="Q1808" t="s">
        <v>8685</v>
      </c>
      <c r="R1808">
        <v>714</v>
      </c>
      <c r="S1808" t="s">
        <v>10767</v>
      </c>
      <c r="T1808" t="s">
        <v>7715</v>
      </c>
      <c r="U1808">
        <v>1</v>
      </c>
      <c r="V1808">
        <v>1</v>
      </c>
      <c r="W1808" t="s">
        <v>7702</v>
      </c>
      <c r="X1808" t="s">
        <v>10768</v>
      </c>
      <c r="Y1808" t="s">
        <v>7703</v>
      </c>
      <c r="Z1808" t="s">
        <v>10769</v>
      </c>
      <c r="AA1808" t="s">
        <v>8688</v>
      </c>
      <c r="AB1808" t="s">
        <v>8020</v>
      </c>
    </row>
    <row r="1809" spans="1:28">
      <c r="A1809" s="241">
        <v>45971</v>
      </c>
      <c r="B1809" t="s">
        <v>10765</v>
      </c>
      <c r="C1809" t="s">
        <v>7856</v>
      </c>
      <c r="D1809" t="s">
        <v>7857</v>
      </c>
      <c r="E1809" t="s">
        <v>7858</v>
      </c>
      <c r="F1809">
        <v>1</v>
      </c>
      <c r="G1809">
        <v>4247.1000000000004</v>
      </c>
      <c r="H1809">
        <v>0</v>
      </c>
      <c r="I1809" s="254">
        <v>4247.1000000000004</v>
      </c>
      <c r="J1809" t="s">
        <v>8213</v>
      </c>
      <c r="K1809">
        <v>1</v>
      </c>
      <c r="L1809">
        <v>9</v>
      </c>
      <c r="M1809" t="s">
        <v>8684</v>
      </c>
      <c r="N1809" t="s">
        <v>7696</v>
      </c>
      <c r="O1809" t="s">
        <v>7697</v>
      </c>
      <c r="P1809" t="s">
        <v>10766</v>
      </c>
      <c r="Q1809" t="s">
        <v>8685</v>
      </c>
      <c r="R1809">
        <v>714</v>
      </c>
      <c r="S1809" t="s">
        <v>10767</v>
      </c>
      <c r="T1809" t="s">
        <v>7701</v>
      </c>
      <c r="U1809">
        <v>1</v>
      </c>
      <c r="V1809">
        <v>1</v>
      </c>
      <c r="W1809" t="s">
        <v>7702</v>
      </c>
      <c r="X1809" t="s">
        <v>10768</v>
      </c>
      <c r="Y1809" t="s">
        <v>7703</v>
      </c>
      <c r="Z1809" t="s">
        <v>10769</v>
      </c>
      <c r="AA1809" t="s">
        <v>8688</v>
      </c>
      <c r="AB1809" t="s">
        <v>8020</v>
      </c>
    </row>
    <row r="1810" spans="1:28">
      <c r="A1810" s="241">
        <v>45971</v>
      </c>
      <c r="B1810" t="s">
        <v>10770</v>
      </c>
      <c r="C1810" t="s">
        <v>8336</v>
      </c>
      <c r="D1810" t="s">
        <v>8337</v>
      </c>
      <c r="E1810" t="s">
        <v>8338</v>
      </c>
      <c r="F1810">
        <v>2</v>
      </c>
      <c r="G1810">
        <v>15550</v>
      </c>
      <c r="H1810">
        <v>0</v>
      </c>
      <c r="I1810" s="254">
        <v>31100</v>
      </c>
      <c r="J1810" t="s">
        <v>7723</v>
      </c>
      <c r="K1810">
        <v>1</v>
      </c>
      <c r="L1810">
        <v>125</v>
      </c>
      <c r="M1810" t="s">
        <v>7724</v>
      </c>
      <c r="N1810" t="s">
        <v>7713</v>
      </c>
      <c r="O1810" t="s">
        <v>7697</v>
      </c>
      <c r="P1810" t="s">
        <v>10766</v>
      </c>
      <c r="Q1810" t="s">
        <v>10771</v>
      </c>
      <c r="R1810">
        <v>117</v>
      </c>
      <c r="S1810" t="s">
        <v>10767</v>
      </c>
      <c r="T1810" t="s">
        <v>7726</v>
      </c>
      <c r="U1810">
        <v>1</v>
      </c>
      <c r="V1810">
        <v>2</v>
      </c>
      <c r="W1810" t="s">
        <v>7702</v>
      </c>
      <c r="X1810" t="s">
        <v>2067</v>
      </c>
      <c r="Y1810" t="s">
        <v>7703</v>
      </c>
      <c r="Z1810" t="s">
        <v>10772</v>
      </c>
      <c r="AA1810" t="s">
        <v>7728</v>
      </c>
      <c r="AB1810" t="s">
        <v>10773</v>
      </c>
    </row>
    <row r="1811" spans="1:28">
      <c r="A1811" s="241">
        <v>45971</v>
      </c>
      <c r="B1811" t="s">
        <v>10770</v>
      </c>
      <c r="C1811" t="s">
        <v>7883</v>
      </c>
      <c r="D1811" t="s">
        <v>7884</v>
      </c>
      <c r="E1811" t="s">
        <v>7885</v>
      </c>
      <c r="F1811">
        <v>2</v>
      </c>
      <c r="G1811">
        <v>3025.21</v>
      </c>
      <c r="H1811">
        <v>0</v>
      </c>
      <c r="I1811" s="254">
        <v>6050.42</v>
      </c>
      <c r="J1811" t="s">
        <v>7723</v>
      </c>
      <c r="K1811">
        <v>1</v>
      </c>
      <c r="L1811">
        <v>125</v>
      </c>
      <c r="M1811" t="s">
        <v>7724</v>
      </c>
      <c r="N1811" t="s">
        <v>7713</v>
      </c>
      <c r="O1811" t="s">
        <v>7697</v>
      </c>
      <c r="P1811" t="s">
        <v>10766</v>
      </c>
      <c r="Q1811" t="s">
        <v>10771</v>
      </c>
      <c r="R1811">
        <v>117</v>
      </c>
      <c r="S1811" t="s">
        <v>10767</v>
      </c>
      <c r="T1811" t="s">
        <v>7715</v>
      </c>
      <c r="U1811">
        <v>1</v>
      </c>
      <c r="V1811">
        <v>2</v>
      </c>
      <c r="W1811" t="s">
        <v>7702</v>
      </c>
      <c r="X1811" t="s">
        <v>2067</v>
      </c>
      <c r="Y1811" t="s">
        <v>7703</v>
      </c>
      <c r="Z1811" t="s">
        <v>10772</v>
      </c>
      <c r="AA1811" t="s">
        <v>7728</v>
      </c>
      <c r="AB1811" t="s">
        <v>10773</v>
      </c>
    </row>
    <row r="1812" spans="1:28">
      <c r="A1812" s="241">
        <v>45971</v>
      </c>
      <c r="B1812" t="s">
        <v>10770</v>
      </c>
      <c r="C1812" t="s">
        <v>7787</v>
      </c>
      <c r="D1812" t="s">
        <v>7788</v>
      </c>
      <c r="E1812" t="s">
        <v>7789</v>
      </c>
      <c r="F1812">
        <v>2</v>
      </c>
      <c r="G1812">
        <v>3025.21</v>
      </c>
      <c r="H1812">
        <v>0</v>
      </c>
      <c r="I1812" s="254">
        <v>6050.42</v>
      </c>
      <c r="J1812" t="s">
        <v>7723</v>
      </c>
      <c r="K1812">
        <v>1</v>
      </c>
      <c r="L1812">
        <v>125</v>
      </c>
      <c r="M1812" t="s">
        <v>7724</v>
      </c>
      <c r="N1812" t="s">
        <v>7713</v>
      </c>
      <c r="O1812" t="s">
        <v>7697</v>
      </c>
      <c r="P1812" t="s">
        <v>10766</v>
      </c>
      <c r="Q1812" t="s">
        <v>10771</v>
      </c>
      <c r="R1812">
        <v>117</v>
      </c>
      <c r="S1812" t="s">
        <v>10767</v>
      </c>
      <c r="T1812" t="s">
        <v>7715</v>
      </c>
      <c r="U1812">
        <v>1</v>
      </c>
      <c r="V1812">
        <v>2</v>
      </c>
      <c r="W1812" t="s">
        <v>7702</v>
      </c>
      <c r="X1812" t="s">
        <v>2067</v>
      </c>
      <c r="Y1812" t="s">
        <v>7703</v>
      </c>
      <c r="Z1812" t="s">
        <v>10772</v>
      </c>
      <c r="AA1812" t="s">
        <v>7728</v>
      </c>
      <c r="AB1812" t="s">
        <v>10773</v>
      </c>
    </row>
    <row r="1813" spans="1:28">
      <c r="A1813" s="241">
        <v>45971</v>
      </c>
      <c r="B1813" t="s">
        <v>10774</v>
      </c>
      <c r="C1813" t="s">
        <v>7839</v>
      </c>
      <c r="D1813" t="s">
        <v>7840</v>
      </c>
      <c r="E1813" t="s">
        <v>7841</v>
      </c>
      <c r="F1813">
        <v>-6</v>
      </c>
      <c r="G1813">
        <v>2645.48</v>
      </c>
      <c r="H1813">
        <v>0</v>
      </c>
      <c r="I1813" s="254">
        <v>-15872.88</v>
      </c>
      <c r="J1813" t="s">
        <v>9481</v>
      </c>
      <c r="K1813">
        <v>1</v>
      </c>
      <c r="L1813">
        <v>125</v>
      </c>
      <c r="M1813" t="s">
        <v>7724</v>
      </c>
      <c r="N1813" t="s">
        <v>7713</v>
      </c>
      <c r="O1813" t="s">
        <v>7697</v>
      </c>
      <c r="P1813" t="s">
        <v>10766</v>
      </c>
      <c r="Q1813" t="s">
        <v>10012</v>
      </c>
      <c r="R1813">
        <v>111</v>
      </c>
      <c r="S1813" t="s">
        <v>10767</v>
      </c>
      <c r="T1813" t="s">
        <v>7715</v>
      </c>
      <c r="U1813">
        <v>1</v>
      </c>
      <c r="V1813">
        <v>-6</v>
      </c>
      <c r="W1813" t="s">
        <v>7702</v>
      </c>
      <c r="X1813" t="s">
        <v>1459</v>
      </c>
      <c r="Y1813" t="s">
        <v>7703</v>
      </c>
      <c r="Z1813" t="s">
        <v>10013</v>
      </c>
      <c r="AA1813" t="s">
        <v>8618</v>
      </c>
      <c r="AB1813" t="s">
        <v>9482</v>
      </c>
    </row>
    <row r="1814" spans="1:28">
      <c r="A1814" s="241">
        <v>45971</v>
      </c>
      <c r="B1814" t="s">
        <v>10774</v>
      </c>
      <c r="C1814" t="s">
        <v>7883</v>
      </c>
      <c r="D1814" t="s">
        <v>7884</v>
      </c>
      <c r="E1814" t="s">
        <v>7885</v>
      </c>
      <c r="F1814">
        <v>-4</v>
      </c>
      <c r="G1814">
        <v>3025.21</v>
      </c>
      <c r="H1814">
        <v>0</v>
      </c>
      <c r="I1814" s="254">
        <v>-12100.84</v>
      </c>
      <c r="J1814" t="s">
        <v>9481</v>
      </c>
      <c r="K1814">
        <v>1</v>
      </c>
      <c r="L1814">
        <v>125</v>
      </c>
      <c r="M1814" t="s">
        <v>7724</v>
      </c>
      <c r="N1814" t="s">
        <v>7713</v>
      </c>
      <c r="O1814" t="s">
        <v>7697</v>
      </c>
      <c r="P1814" t="s">
        <v>10766</v>
      </c>
      <c r="Q1814" t="s">
        <v>10012</v>
      </c>
      <c r="R1814">
        <v>111</v>
      </c>
      <c r="S1814" t="s">
        <v>10767</v>
      </c>
      <c r="T1814" t="s">
        <v>7715</v>
      </c>
      <c r="U1814">
        <v>1</v>
      </c>
      <c r="V1814">
        <v>-4</v>
      </c>
      <c r="W1814" t="s">
        <v>7702</v>
      </c>
      <c r="X1814" t="s">
        <v>1459</v>
      </c>
      <c r="Y1814" t="s">
        <v>7703</v>
      </c>
      <c r="Z1814" t="s">
        <v>10013</v>
      </c>
      <c r="AA1814" t="s">
        <v>8618</v>
      </c>
      <c r="AB1814" t="s">
        <v>9482</v>
      </c>
    </row>
    <row r="1815" spans="1:28">
      <c r="A1815" s="241">
        <v>45971</v>
      </c>
      <c r="B1815" t="s">
        <v>10774</v>
      </c>
      <c r="C1815" t="s">
        <v>7787</v>
      </c>
      <c r="D1815" t="s">
        <v>7788</v>
      </c>
      <c r="E1815" t="s">
        <v>7789</v>
      </c>
      <c r="F1815">
        <v>-1</v>
      </c>
      <c r="G1815">
        <v>3025.21</v>
      </c>
      <c r="H1815">
        <v>0</v>
      </c>
      <c r="I1815" s="254">
        <v>-3025.21</v>
      </c>
      <c r="J1815" t="s">
        <v>9481</v>
      </c>
      <c r="K1815">
        <v>1</v>
      </c>
      <c r="L1815">
        <v>125</v>
      </c>
      <c r="M1815" t="s">
        <v>7724</v>
      </c>
      <c r="N1815" t="s">
        <v>7713</v>
      </c>
      <c r="O1815" t="s">
        <v>7697</v>
      </c>
      <c r="P1815" t="s">
        <v>10766</v>
      </c>
      <c r="Q1815" t="s">
        <v>10012</v>
      </c>
      <c r="R1815">
        <v>111</v>
      </c>
      <c r="S1815" t="s">
        <v>10767</v>
      </c>
      <c r="T1815" t="s">
        <v>7715</v>
      </c>
      <c r="U1815">
        <v>1</v>
      </c>
      <c r="V1815">
        <v>-1</v>
      </c>
      <c r="W1815" t="s">
        <v>7702</v>
      </c>
      <c r="X1815" t="s">
        <v>1459</v>
      </c>
      <c r="Y1815" t="s">
        <v>7703</v>
      </c>
      <c r="Z1815" t="s">
        <v>10013</v>
      </c>
      <c r="AA1815" t="s">
        <v>8618</v>
      </c>
      <c r="AB1815" t="s">
        <v>9482</v>
      </c>
    </row>
    <row r="1816" spans="1:28">
      <c r="A1816" s="241">
        <v>45971</v>
      </c>
      <c r="B1816" t="s">
        <v>10774</v>
      </c>
      <c r="C1816" t="s">
        <v>7865</v>
      </c>
      <c r="D1816" t="s">
        <v>7866</v>
      </c>
      <c r="E1816" t="s">
        <v>7867</v>
      </c>
      <c r="F1816">
        <v>-2</v>
      </c>
      <c r="G1816">
        <v>3000</v>
      </c>
      <c r="H1816">
        <v>0</v>
      </c>
      <c r="I1816" s="254">
        <v>-6000</v>
      </c>
      <c r="J1816" t="s">
        <v>9481</v>
      </c>
      <c r="K1816">
        <v>1</v>
      </c>
      <c r="L1816">
        <v>125</v>
      </c>
      <c r="M1816" t="s">
        <v>7724</v>
      </c>
      <c r="N1816" t="s">
        <v>7713</v>
      </c>
      <c r="O1816" t="s">
        <v>7697</v>
      </c>
      <c r="P1816" t="s">
        <v>10766</v>
      </c>
      <c r="Q1816" t="s">
        <v>10012</v>
      </c>
      <c r="R1816">
        <v>111</v>
      </c>
      <c r="S1816" t="s">
        <v>10767</v>
      </c>
      <c r="T1816" t="s">
        <v>7726</v>
      </c>
      <c r="U1816">
        <v>1</v>
      </c>
      <c r="V1816">
        <v>-2</v>
      </c>
      <c r="W1816" t="s">
        <v>7702</v>
      </c>
      <c r="X1816" t="s">
        <v>1459</v>
      </c>
      <c r="Y1816" t="s">
        <v>7703</v>
      </c>
      <c r="Z1816" t="s">
        <v>10013</v>
      </c>
      <c r="AA1816" t="s">
        <v>8618</v>
      </c>
      <c r="AB1816" t="s">
        <v>9482</v>
      </c>
    </row>
    <row r="1817" spans="1:28">
      <c r="A1817" s="241">
        <v>45971</v>
      </c>
      <c r="B1817" t="s">
        <v>10775</v>
      </c>
      <c r="C1817" t="s">
        <v>7720</v>
      </c>
      <c r="D1817" t="s">
        <v>7721</v>
      </c>
      <c r="E1817" t="s">
        <v>7722</v>
      </c>
      <c r="F1817">
        <v>1</v>
      </c>
      <c r="G1817">
        <v>11900</v>
      </c>
      <c r="H1817">
        <v>357</v>
      </c>
      <c r="I1817" s="254">
        <v>11543</v>
      </c>
      <c r="J1817" t="s">
        <v>7851</v>
      </c>
      <c r="K1817">
        <v>1</v>
      </c>
      <c r="L1817">
        <v>126</v>
      </c>
      <c r="M1817" t="s">
        <v>7744</v>
      </c>
      <c r="N1817" t="s">
        <v>7745</v>
      </c>
      <c r="O1817" t="s">
        <v>7697</v>
      </c>
      <c r="P1817" t="s">
        <v>10766</v>
      </c>
      <c r="Q1817" t="s">
        <v>10776</v>
      </c>
      <c r="R1817">
        <v>932</v>
      </c>
      <c r="S1817" t="s">
        <v>10767</v>
      </c>
      <c r="T1817" t="s">
        <v>7726</v>
      </c>
      <c r="U1817">
        <v>1</v>
      </c>
      <c r="V1817">
        <v>1</v>
      </c>
      <c r="W1817" t="s">
        <v>7702</v>
      </c>
      <c r="X1817" t="s">
        <v>2119</v>
      </c>
      <c r="Y1817" t="s">
        <v>7703</v>
      </c>
      <c r="Z1817" t="s">
        <v>10777</v>
      </c>
      <c r="AA1817" t="s">
        <v>7854</v>
      </c>
      <c r="AB1817" t="s">
        <v>10778</v>
      </c>
    </row>
    <row r="1818" spans="1:28">
      <c r="A1818" s="241">
        <v>45971</v>
      </c>
      <c r="B1818" t="s">
        <v>10775</v>
      </c>
      <c r="C1818" t="s">
        <v>7778</v>
      </c>
      <c r="D1818" t="s">
        <v>7779</v>
      </c>
      <c r="E1818" t="s">
        <v>7780</v>
      </c>
      <c r="F1818">
        <v>12</v>
      </c>
      <c r="G1818">
        <v>2668.75</v>
      </c>
      <c r="H1818">
        <v>0</v>
      </c>
      <c r="I1818" s="254">
        <v>32025</v>
      </c>
      <c r="J1818" t="s">
        <v>7851</v>
      </c>
      <c r="K1818">
        <v>1</v>
      </c>
      <c r="L1818">
        <v>126</v>
      </c>
      <c r="M1818" t="s">
        <v>7744</v>
      </c>
      <c r="N1818" t="s">
        <v>7745</v>
      </c>
      <c r="O1818" t="s">
        <v>7697</v>
      </c>
      <c r="P1818" t="s">
        <v>10766</v>
      </c>
      <c r="Q1818" t="s">
        <v>10776</v>
      </c>
      <c r="R1818">
        <v>932</v>
      </c>
      <c r="S1818" t="s">
        <v>10767</v>
      </c>
      <c r="T1818" t="s">
        <v>7701</v>
      </c>
      <c r="U1818">
        <v>1</v>
      </c>
      <c r="V1818">
        <v>12</v>
      </c>
      <c r="W1818" t="s">
        <v>7702</v>
      </c>
      <c r="X1818" t="s">
        <v>2119</v>
      </c>
      <c r="Y1818" t="s">
        <v>7703</v>
      </c>
      <c r="Z1818" t="s">
        <v>10777</v>
      </c>
      <c r="AA1818" t="s">
        <v>7854</v>
      </c>
      <c r="AB1818" t="s">
        <v>10778</v>
      </c>
    </row>
    <row r="1819" spans="1:28">
      <c r="A1819" s="241">
        <v>45971</v>
      </c>
      <c r="B1819" t="s">
        <v>10779</v>
      </c>
      <c r="C1819" t="s">
        <v>7720</v>
      </c>
      <c r="D1819" t="s">
        <v>7721</v>
      </c>
      <c r="E1819" t="s">
        <v>7722</v>
      </c>
      <c r="F1819">
        <v>1</v>
      </c>
      <c r="G1819">
        <v>11900</v>
      </c>
      <c r="H1819">
        <v>357</v>
      </c>
      <c r="I1819" s="254">
        <v>11543</v>
      </c>
      <c r="J1819" t="s">
        <v>7757</v>
      </c>
      <c r="K1819">
        <v>1</v>
      </c>
      <c r="L1819">
        <v>125</v>
      </c>
      <c r="M1819" t="s">
        <v>7724</v>
      </c>
      <c r="N1819" t="s">
        <v>7713</v>
      </c>
      <c r="O1819" t="s">
        <v>7697</v>
      </c>
      <c r="P1819" t="s">
        <v>10766</v>
      </c>
      <c r="Q1819" t="s">
        <v>10780</v>
      </c>
      <c r="R1819">
        <v>115</v>
      </c>
      <c r="S1819" t="s">
        <v>10767</v>
      </c>
      <c r="T1819" t="s">
        <v>7726</v>
      </c>
      <c r="U1819">
        <v>1</v>
      </c>
      <c r="V1819">
        <v>1</v>
      </c>
      <c r="W1819" t="s">
        <v>7702</v>
      </c>
      <c r="X1819" t="s">
        <v>2389</v>
      </c>
      <c r="Y1819" t="s">
        <v>7703</v>
      </c>
      <c r="Z1819" t="s">
        <v>10781</v>
      </c>
      <c r="AA1819" t="s">
        <v>7772</v>
      </c>
      <c r="AB1819" t="s">
        <v>10782</v>
      </c>
    </row>
    <row r="1820" spans="1:28">
      <c r="A1820" s="241">
        <v>45971</v>
      </c>
      <c r="B1820" t="s">
        <v>10779</v>
      </c>
      <c r="C1820" t="s">
        <v>7955</v>
      </c>
      <c r="D1820" t="s">
        <v>7956</v>
      </c>
      <c r="E1820" t="s">
        <v>7957</v>
      </c>
      <c r="F1820">
        <v>2</v>
      </c>
      <c r="G1820">
        <v>7500</v>
      </c>
      <c r="H1820">
        <v>1500</v>
      </c>
      <c r="I1820" s="254">
        <v>13500</v>
      </c>
      <c r="J1820" t="s">
        <v>7757</v>
      </c>
      <c r="K1820">
        <v>1</v>
      </c>
      <c r="L1820">
        <v>125</v>
      </c>
      <c r="M1820" t="s">
        <v>7724</v>
      </c>
      <c r="N1820" t="s">
        <v>7713</v>
      </c>
      <c r="O1820" t="s">
        <v>7697</v>
      </c>
      <c r="P1820" t="s">
        <v>10766</v>
      </c>
      <c r="Q1820" t="s">
        <v>10780</v>
      </c>
      <c r="R1820">
        <v>115</v>
      </c>
      <c r="S1820" t="s">
        <v>10767</v>
      </c>
      <c r="T1820" t="s">
        <v>7811</v>
      </c>
      <c r="U1820">
        <v>1</v>
      </c>
      <c r="V1820">
        <v>2</v>
      </c>
      <c r="W1820" t="s">
        <v>7702</v>
      </c>
      <c r="X1820" t="s">
        <v>2389</v>
      </c>
      <c r="Y1820" t="s">
        <v>7703</v>
      </c>
      <c r="Z1820" t="s">
        <v>10781</v>
      </c>
      <c r="AA1820" t="s">
        <v>7772</v>
      </c>
      <c r="AB1820" t="s">
        <v>10782</v>
      </c>
    </row>
    <row r="1821" spans="1:28">
      <c r="A1821" s="241">
        <v>45971</v>
      </c>
      <c r="B1821" t="s">
        <v>10779</v>
      </c>
      <c r="C1821" t="s">
        <v>7960</v>
      </c>
      <c r="D1821" t="s">
        <v>7961</v>
      </c>
      <c r="E1821" t="s">
        <v>7962</v>
      </c>
      <c r="F1821">
        <v>2</v>
      </c>
      <c r="G1821">
        <v>7500</v>
      </c>
      <c r="H1821">
        <v>1500</v>
      </c>
      <c r="I1821" s="254">
        <v>13500</v>
      </c>
      <c r="J1821" t="s">
        <v>7757</v>
      </c>
      <c r="K1821">
        <v>1</v>
      </c>
      <c r="L1821">
        <v>125</v>
      </c>
      <c r="M1821" t="s">
        <v>7724</v>
      </c>
      <c r="N1821" t="s">
        <v>7713</v>
      </c>
      <c r="O1821" t="s">
        <v>7697</v>
      </c>
      <c r="P1821" t="s">
        <v>10766</v>
      </c>
      <c r="Q1821" t="s">
        <v>10780</v>
      </c>
      <c r="R1821">
        <v>115</v>
      </c>
      <c r="S1821" t="s">
        <v>10767</v>
      </c>
      <c r="T1821" t="s">
        <v>7811</v>
      </c>
      <c r="U1821">
        <v>1</v>
      </c>
      <c r="V1821">
        <v>2</v>
      </c>
      <c r="W1821" t="s">
        <v>7702</v>
      </c>
      <c r="X1821" t="s">
        <v>2389</v>
      </c>
      <c r="Y1821" t="s">
        <v>7703</v>
      </c>
      <c r="Z1821" t="s">
        <v>10781</v>
      </c>
      <c r="AA1821" t="s">
        <v>7772</v>
      </c>
      <c r="AB1821" t="s">
        <v>10782</v>
      </c>
    </row>
    <row r="1822" spans="1:28">
      <c r="A1822" s="241">
        <v>45971</v>
      </c>
      <c r="B1822" t="s">
        <v>10779</v>
      </c>
      <c r="C1822" t="s">
        <v>7963</v>
      </c>
      <c r="D1822" t="s">
        <v>7964</v>
      </c>
      <c r="E1822" t="s">
        <v>7965</v>
      </c>
      <c r="F1822">
        <v>2</v>
      </c>
      <c r="G1822">
        <v>7500</v>
      </c>
      <c r="H1822">
        <v>1500</v>
      </c>
      <c r="I1822" s="254">
        <v>13500</v>
      </c>
      <c r="J1822" t="s">
        <v>7757</v>
      </c>
      <c r="K1822">
        <v>1</v>
      </c>
      <c r="L1822">
        <v>125</v>
      </c>
      <c r="M1822" t="s">
        <v>7724</v>
      </c>
      <c r="N1822" t="s">
        <v>7713</v>
      </c>
      <c r="O1822" t="s">
        <v>7697</v>
      </c>
      <c r="P1822" t="s">
        <v>10766</v>
      </c>
      <c r="Q1822" t="s">
        <v>10780</v>
      </c>
      <c r="R1822">
        <v>115</v>
      </c>
      <c r="S1822" t="s">
        <v>10767</v>
      </c>
      <c r="T1822" t="s">
        <v>7811</v>
      </c>
      <c r="U1822">
        <v>1</v>
      </c>
      <c r="V1822">
        <v>2</v>
      </c>
      <c r="W1822" t="s">
        <v>7702</v>
      </c>
      <c r="X1822" t="s">
        <v>2389</v>
      </c>
      <c r="Y1822" t="s">
        <v>7703</v>
      </c>
      <c r="Z1822" t="s">
        <v>10781</v>
      </c>
      <c r="AA1822" t="s">
        <v>7772</v>
      </c>
      <c r="AB1822" t="s">
        <v>10782</v>
      </c>
    </row>
    <row r="1823" spans="1:28">
      <c r="A1823" s="241">
        <v>45971</v>
      </c>
      <c r="B1823" t="s">
        <v>10783</v>
      </c>
      <c r="C1823" t="s">
        <v>7914</v>
      </c>
      <c r="D1823" t="s">
        <v>7915</v>
      </c>
      <c r="E1823" t="s">
        <v>7916</v>
      </c>
      <c r="F1823">
        <v>1</v>
      </c>
      <c r="G1823">
        <v>2900.04</v>
      </c>
      <c r="H1823">
        <v>0</v>
      </c>
      <c r="I1823" s="254">
        <v>2900.04</v>
      </c>
      <c r="J1823" t="s">
        <v>7694</v>
      </c>
      <c r="K1823">
        <v>1</v>
      </c>
      <c r="L1823">
        <v>213</v>
      </c>
      <c r="M1823" t="s">
        <v>7695</v>
      </c>
      <c r="N1823" t="s">
        <v>7696</v>
      </c>
      <c r="O1823" t="s">
        <v>7697</v>
      </c>
      <c r="P1823" t="s">
        <v>10766</v>
      </c>
      <c r="Q1823" t="s">
        <v>7775</v>
      </c>
      <c r="R1823">
        <v>706</v>
      </c>
      <c r="S1823" t="s">
        <v>10767</v>
      </c>
      <c r="T1823" t="s">
        <v>7726</v>
      </c>
      <c r="U1823">
        <v>1</v>
      </c>
      <c r="V1823">
        <v>1</v>
      </c>
      <c r="W1823" t="s">
        <v>7702</v>
      </c>
      <c r="X1823" t="s">
        <v>2400</v>
      </c>
      <c r="Y1823" t="s">
        <v>7703</v>
      </c>
      <c r="Z1823" t="s">
        <v>10784</v>
      </c>
      <c r="AA1823" t="s">
        <v>7705</v>
      </c>
      <c r="AB1823" t="s">
        <v>10785</v>
      </c>
    </row>
    <row r="1824" spans="1:28">
      <c r="A1824" s="241">
        <v>45971</v>
      </c>
      <c r="B1824" t="s">
        <v>10786</v>
      </c>
      <c r="C1824" t="s">
        <v>7822</v>
      </c>
      <c r="D1824" t="s">
        <v>7823</v>
      </c>
      <c r="E1824" t="s">
        <v>7824</v>
      </c>
      <c r="F1824">
        <v>12</v>
      </c>
      <c r="G1824">
        <v>3025.21</v>
      </c>
      <c r="H1824">
        <v>0</v>
      </c>
      <c r="I1824" s="254">
        <v>36302.519999999997</v>
      </c>
      <c r="J1824" t="s">
        <v>7809</v>
      </c>
      <c r="K1824">
        <v>1</v>
      </c>
      <c r="L1824">
        <v>125</v>
      </c>
      <c r="M1824" t="s">
        <v>7724</v>
      </c>
      <c r="N1824" t="s">
        <v>7713</v>
      </c>
      <c r="O1824" t="s">
        <v>7697</v>
      </c>
      <c r="P1824" t="s">
        <v>10766</v>
      </c>
      <c r="Q1824" t="s">
        <v>10787</v>
      </c>
      <c r="R1824">
        <v>114</v>
      </c>
      <c r="S1824" t="s">
        <v>10767</v>
      </c>
      <c r="T1824" t="s">
        <v>7715</v>
      </c>
      <c r="U1824">
        <v>1</v>
      </c>
      <c r="V1824">
        <v>12</v>
      </c>
      <c r="W1824" t="s">
        <v>7702</v>
      </c>
      <c r="X1824" t="s">
        <v>2342</v>
      </c>
      <c r="Y1824" t="s">
        <v>7703</v>
      </c>
      <c r="Z1824" t="s">
        <v>10788</v>
      </c>
      <c r="AA1824" t="s">
        <v>7813</v>
      </c>
      <c r="AB1824" t="s">
        <v>10789</v>
      </c>
    </row>
    <row r="1825" spans="1:28">
      <c r="A1825" s="241">
        <v>45971</v>
      </c>
      <c r="B1825" t="s">
        <v>10790</v>
      </c>
      <c r="C1825" t="s">
        <v>7691</v>
      </c>
      <c r="D1825" t="s">
        <v>7692</v>
      </c>
      <c r="E1825" t="s">
        <v>7693</v>
      </c>
      <c r="F1825">
        <v>2</v>
      </c>
      <c r="G1825">
        <v>4327.7299999999996</v>
      </c>
      <c r="H1825">
        <v>0</v>
      </c>
      <c r="I1825" s="254">
        <v>8655.4599999999991</v>
      </c>
      <c r="J1825" t="s">
        <v>8295</v>
      </c>
      <c r="K1825">
        <v>1</v>
      </c>
      <c r="L1825">
        <v>154</v>
      </c>
      <c r="M1825" t="s">
        <v>8678</v>
      </c>
      <c r="N1825" t="s">
        <v>7939</v>
      </c>
      <c r="O1825" t="s">
        <v>7697</v>
      </c>
      <c r="P1825" t="s">
        <v>10766</v>
      </c>
      <c r="Q1825" t="s">
        <v>10791</v>
      </c>
      <c r="R1825">
        <v>407</v>
      </c>
      <c r="S1825" t="s">
        <v>10767</v>
      </c>
      <c r="T1825" t="s">
        <v>7701</v>
      </c>
      <c r="U1825">
        <v>1</v>
      </c>
      <c r="V1825">
        <v>2</v>
      </c>
      <c r="W1825" t="s">
        <v>7702</v>
      </c>
      <c r="X1825" t="s">
        <v>2573</v>
      </c>
      <c r="Y1825" t="s">
        <v>7703</v>
      </c>
      <c r="Z1825" t="s">
        <v>10792</v>
      </c>
      <c r="AA1825" t="s">
        <v>8855</v>
      </c>
      <c r="AB1825" t="s">
        <v>10793</v>
      </c>
    </row>
    <row r="1826" spans="1:28">
      <c r="A1826" s="241">
        <v>45971</v>
      </c>
      <c r="B1826" t="s">
        <v>10794</v>
      </c>
      <c r="C1826" t="s">
        <v>8449</v>
      </c>
      <c r="D1826" t="s">
        <v>8450</v>
      </c>
      <c r="E1826" t="s">
        <v>8451</v>
      </c>
      <c r="F1826">
        <v>1</v>
      </c>
      <c r="G1826">
        <v>7650</v>
      </c>
      <c r="H1826">
        <v>0</v>
      </c>
      <c r="I1826" s="254">
        <v>7650</v>
      </c>
      <c r="J1826" t="s">
        <v>8271</v>
      </c>
      <c r="K1826">
        <v>1</v>
      </c>
      <c r="L1826">
        <v>126</v>
      </c>
      <c r="M1826" t="s">
        <v>7744</v>
      </c>
      <c r="N1826" t="s">
        <v>7745</v>
      </c>
      <c r="O1826" t="s">
        <v>7697</v>
      </c>
      <c r="P1826" t="s">
        <v>10766</v>
      </c>
      <c r="Q1826" t="s">
        <v>10795</v>
      </c>
      <c r="R1826">
        <v>935</v>
      </c>
      <c r="S1826" t="s">
        <v>10767</v>
      </c>
      <c r="T1826" t="s">
        <v>7726</v>
      </c>
      <c r="U1826">
        <v>1</v>
      </c>
      <c r="V1826">
        <v>1</v>
      </c>
      <c r="W1826" t="s">
        <v>7702</v>
      </c>
      <c r="X1826" t="s">
        <v>2809</v>
      </c>
      <c r="Y1826" t="s">
        <v>7703</v>
      </c>
      <c r="Z1826" t="s">
        <v>10796</v>
      </c>
      <c r="AA1826" t="s">
        <v>8274</v>
      </c>
      <c r="AB1826" t="s">
        <v>10797</v>
      </c>
    </row>
    <row r="1827" spans="1:28">
      <c r="A1827" s="241">
        <v>45971</v>
      </c>
      <c r="B1827" t="s">
        <v>10798</v>
      </c>
      <c r="C1827" t="s">
        <v>7899</v>
      </c>
      <c r="D1827" t="s">
        <v>7900</v>
      </c>
      <c r="E1827" t="s">
        <v>7901</v>
      </c>
      <c r="F1827">
        <v>4</v>
      </c>
      <c r="G1827">
        <v>3000</v>
      </c>
      <c r="H1827">
        <v>0</v>
      </c>
      <c r="I1827" s="254">
        <v>12000</v>
      </c>
      <c r="J1827" t="s">
        <v>7723</v>
      </c>
      <c r="K1827">
        <v>1</v>
      </c>
      <c r="L1827">
        <v>125</v>
      </c>
      <c r="M1827" t="s">
        <v>7724</v>
      </c>
      <c r="N1827" t="s">
        <v>7713</v>
      </c>
      <c r="O1827" t="s">
        <v>7697</v>
      </c>
      <c r="P1827" t="s">
        <v>10766</v>
      </c>
      <c r="Q1827" t="s">
        <v>10771</v>
      </c>
      <c r="R1827">
        <v>117</v>
      </c>
      <c r="S1827" t="s">
        <v>10767</v>
      </c>
      <c r="T1827" t="s">
        <v>7726</v>
      </c>
      <c r="U1827">
        <v>1</v>
      </c>
      <c r="V1827">
        <v>4</v>
      </c>
      <c r="W1827" t="s">
        <v>7702</v>
      </c>
      <c r="X1827" t="s">
        <v>2025</v>
      </c>
      <c r="Y1827" t="s">
        <v>7703</v>
      </c>
      <c r="Z1827" t="s">
        <v>10799</v>
      </c>
      <c r="AA1827" t="s">
        <v>7728</v>
      </c>
      <c r="AB1827" t="s">
        <v>10800</v>
      </c>
    </row>
    <row r="1828" spans="1:28">
      <c r="A1828" s="241">
        <v>45971</v>
      </c>
      <c r="B1828" t="s">
        <v>10801</v>
      </c>
      <c r="C1828" t="s">
        <v>7778</v>
      </c>
      <c r="D1828" t="s">
        <v>7779</v>
      </c>
      <c r="E1828" t="s">
        <v>7780</v>
      </c>
      <c r="F1828">
        <v>2</v>
      </c>
      <c r="G1828">
        <v>2668.75</v>
      </c>
      <c r="H1828">
        <v>0</v>
      </c>
      <c r="I1828" s="254">
        <v>5337.5</v>
      </c>
      <c r="J1828" t="s">
        <v>8271</v>
      </c>
      <c r="K1828">
        <v>1</v>
      </c>
      <c r="L1828">
        <v>2</v>
      </c>
      <c r="M1828" t="s">
        <v>8054</v>
      </c>
      <c r="N1828" t="s">
        <v>7745</v>
      </c>
      <c r="O1828" t="s">
        <v>7697</v>
      </c>
      <c r="P1828" t="s">
        <v>10766</v>
      </c>
      <c r="Q1828" t="s">
        <v>10795</v>
      </c>
      <c r="R1828">
        <v>935</v>
      </c>
      <c r="S1828" t="s">
        <v>10767</v>
      </c>
      <c r="T1828" t="s">
        <v>7701</v>
      </c>
      <c r="U1828">
        <v>1</v>
      </c>
      <c r="V1828">
        <v>2</v>
      </c>
      <c r="W1828" t="s">
        <v>7702</v>
      </c>
      <c r="X1828" t="s">
        <v>10802</v>
      </c>
      <c r="Y1828" t="s">
        <v>7703</v>
      </c>
      <c r="Z1828" t="s">
        <v>10803</v>
      </c>
      <c r="AA1828" t="s">
        <v>8274</v>
      </c>
      <c r="AB1828" t="s">
        <v>10804</v>
      </c>
    </row>
    <row r="1829" spans="1:28">
      <c r="A1829" s="241">
        <v>45971</v>
      </c>
      <c r="B1829" t="s">
        <v>10801</v>
      </c>
      <c r="C1829" t="s">
        <v>7691</v>
      </c>
      <c r="D1829" t="s">
        <v>7692</v>
      </c>
      <c r="E1829" t="s">
        <v>7693</v>
      </c>
      <c r="F1829">
        <v>1</v>
      </c>
      <c r="G1829">
        <v>4327.7299999999996</v>
      </c>
      <c r="H1829">
        <v>0</v>
      </c>
      <c r="I1829" s="254">
        <v>4327.7299999999996</v>
      </c>
      <c r="J1829" t="s">
        <v>8271</v>
      </c>
      <c r="K1829">
        <v>1</v>
      </c>
      <c r="L1829">
        <v>2</v>
      </c>
      <c r="M1829" t="s">
        <v>8054</v>
      </c>
      <c r="N1829" t="s">
        <v>7745</v>
      </c>
      <c r="O1829" t="s">
        <v>7697</v>
      </c>
      <c r="P1829" t="s">
        <v>10766</v>
      </c>
      <c r="Q1829" t="s">
        <v>10795</v>
      </c>
      <c r="R1829">
        <v>935</v>
      </c>
      <c r="S1829" t="s">
        <v>10767</v>
      </c>
      <c r="T1829" t="s">
        <v>7701</v>
      </c>
      <c r="U1829">
        <v>1</v>
      </c>
      <c r="V1829">
        <v>1</v>
      </c>
      <c r="W1829" t="s">
        <v>7702</v>
      </c>
      <c r="X1829" t="s">
        <v>10802</v>
      </c>
      <c r="Y1829" t="s">
        <v>7703</v>
      </c>
      <c r="Z1829" t="s">
        <v>10803</v>
      </c>
      <c r="AA1829" t="s">
        <v>8274</v>
      </c>
      <c r="AB1829" t="s">
        <v>10804</v>
      </c>
    </row>
    <row r="1830" spans="1:28">
      <c r="A1830" s="241">
        <v>45971</v>
      </c>
      <c r="B1830" t="s">
        <v>10805</v>
      </c>
      <c r="C1830" t="s">
        <v>7730</v>
      </c>
      <c r="D1830" t="s">
        <v>7731</v>
      </c>
      <c r="E1830" t="s">
        <v>7732</v>
      </c>
      <c r="F1830">
        <v>1</v>
      </c>
      <c r="G1830">
        <v>8991.6</v>
      </c>
      <c r="H1830">
        <v>449.58</v>
      </c>
      <c r="I1830" s="254">
        <v>8542.02</v>
      </c>
      <c r="J1830" t="s">
        <v>7794</v>
      </c>
      <c r="K1830">
        <v>1</v>
      </c>
      <c r="L1830">
        <v>125</v>
      </c>
      <c r="M1830" t="s">
        <v>7724</v>
      </c>
      <c r="N1830" t="s">
        <v>7713</v>
      </c>
      <c r="O1830" t="s">
        <v>7697</v>
      </c>
      <c r="P1830" t="s">
        <v>10766</v>
      </c>
      <c r="Q1830" t="s">
        <v>10806</v>
      </c>
      <c r="R1830">
        <v>102</v>
      </c>
      <c r="S1830" t="s">
        <v>10767</v>
      </c>
      <c r="T1830" t="s">
        <v>7715</v>
      </c>
      <c r="U1830">
        <v>1</v>
      </c>
      <c r="V1830">
        <v>1</v>
      </c>
      <c r="W1830" t="s">
        <v>7702</v>
      </c>
      <c r="X1830" t="s">
        <v>2035</v>
      </c>
      <c r="Y1830" t="s">
        <v>7703</v>
      </c>
      <c r="Z1830" t="s">
        <v>10807</v>
      </c>
      <c r="AA1830" t="s">
        <v>7797</v>
      </c>
      <c r="AB1830" t="s">
        <v>10808</v>
      </c>
    </row>
    <row r="1831" spans="1:28">
      <c r="A1831" s="241">
        <v>45971</v>
      </c>
      <c r="B1831" t="s">
        <v>10805</v>
      </c>
      <c r="C1831" t="s">
        <v>7883</v>
      </c>
      <c r="D1831" t="s">
        <v>7884</v>
      </c>
      <c r="E1831" t="s">
        <v>7885</v>
      </c>
      <c r="F1831">
        <v>4</v>
      </c>
      <c r="G1831">
        <v>3025.21</v>
      </c>
      <c r="H1831">
        <v>0</v>
      </c>
      <c r="I1831" s="254">
        <v>12100.84</v>
      </c>
      <c r="J1831" t="s">
        <v>7794</v>
      </c>
      <c r="K1831">
        <v>1</v>
      </c>
      <c r="L1831">
        <v>125</v>
      </c>
      <c r="M1831" t="s">
        <v>7724</v>
      </c>
      <c r="N1831" t="s">
        <v>7713</v>
      </c>
      <c r="O1831" t="s">
        <v>7697</v>
      </c>
      <c r="P1831" t="s">
        <v>10766</v>
      </c>
      <c r="Q1831" t="s">
        <v>10806</v>
      </c>
      <c r="R1831">
        <v>102</v>
      </c>
      <c r="S1831" t="s">
        <v>10767</v>
      </c>
      <c r="T1831" t="s">
        <v>7715</v>
      </c>
      <c r="U1831">
        <v>1</v>
      </c>
      <c r="V1831">
        <v>4</v>
      </c>
      <c r="W1831" t="s">
        <v>7702</v>
      </c>
      <c r="X1831" t="s">
        <v>2035</v>
      </c>
      <c r="Y1831" t="s">
        <v>7703</v>
      </c>
      <c r="Z1831" t="s">
        <v>10807</v>
      </c>
      <c r="AA1831" t="s">
        <v>7797</v>
      </c>
      <c r="AB1831" t="s">
        <v>10808</v>
      </c>
    </row>
    <row r="1832" spans="1:28">
      <c r="A1832" s="241">
        <v>45971</v>
      </c>
      <c r="B1832" t="s">
        <v>10805</v>
      </c>
      <c r="C1832" t="s">
        <v>7787</v>
      </c>
      <c r="D1832" t="s">
        <v>7788</v>
      </c>
      <c r="E1832" t="s">
        <v>7789</v>
      </c>
      <c r="F1832">
        <v>4</v>
      </c>
      <c r="G1832">
        <v>3025.21</v>
      </c>
      <c r="H1832">
        <v>0</v>
      </c>
      <c r="I1832" s="254">
        <v>12100.84</v>
      </c>
      <c r="J1832" t="s">
        <v>7794</v>
      </c>
      <c r="K1832">
        <v>1</v>
      </c>
      <c r="L1832">
        <v>125</v>
      </c>
      <c r="M1832" t="s">
        <v>7724</v>
      </c>
      <c r="N1832" t="s">
        <v>7713</v>
      </c>
      <c r="O1832" t="s">
        <v>7697</v>
      </c>
      <c r="P1832" t="s">
        <v>10766</v>
      </c>
      <c r="Q1832" t="s">
        <v>10806</v>
      </c>
      <c r="R1832">
        <v>102</v>
      </c>
      <c r="S1832" t="s">
        <v>10767</v>
      </c>
      <c r="T1832" t="s">
        <v>7715</v>
      </c>
      <c r="U1832">
        <v>1</v>
      </c>
      <c r="V1832">
        <v>4</v>
      </c>
      <c r="W1832" t="s">
        <v>7702</v>
      </c>
      <c r="X1832" t="s">
        <v>2035</v>
      </c>
      <c r="Y1832" t="s">
        <v>7703</v>
      </c>
      <c r="Z1832" t="s">
        <v>10807</v>
      </c>
      <c r="AA1832" t="s">
        <v>7797</v>
      </c>
      <c r="AB1832" t="s">
        <v>10808</v>
      </c>
    </row>
    <row r="1833" spans="1:28">
      <c r="A1833" s="241">
        <v>45971</v>
      </c>
      <c r="B1833" t="s">
        <v>10809</v>
      </c>
      <c r="C1833" t="s">
        <v>7883</v>
      </c>
      <c r="D1833" t="s">
        <v>7884</v>
      </c>
      <c r="E1833" t="s">
        <v>7885</v>
      </c>
      <c r="F1833">
        <v>2</v>
      </c>
      <c r="G1833">
        <v>3025.21</v>
      </c>
      <c r="H1833">
        <v>0</v>
      </c>
      <c r="I1833" s="254">
        <v>6050.42</v>
      </c>
      <c r="J1833" t="s">
        <v>8852</v>
      </c>
      <c r="K1833">
        <v>1</v>
      </c>
      <c r="L1833">
        <v>6</v>
      </c>
      <c r="M1833" t="s">
        <v>8296</v>
      </c>
      <c r="N1833" t="s">
        <v>7939</v>
      </c>
      <c r="O1833" t="s">
        <v>7697</v>
      </c>
      <c r="P1833" t="s">
        <v>10766</v>
      </c>
      <c r="Q1833" t="s">
        <v>8679</v>
      </c>
      <c r="R1833">
        <v>410</v>
      </c>
      <c r="S1833" t="s">
        <v>10767</v>
      </c>
      <c r="T1833" t="s">
        <v>7715</v>
      </c>
      <c r="U1833">
        <v>1</v>
      </c>
      <c r="V1833">
        <v>2</v>
      </c>
      <c r="W1833" t="s">
        <v>7702</v>
      </c>
      <c r="X1833" t="s">
        <v>2021</v>
      </c>
      <c r="Y1833" t="s">
        <v>7703</v>
      </c>
      <c r="Z1833" t="s">
        <v>10810</v>
      </c>
      <c r="AA1833" t="s">
        <v>8300</v>
      </c>
      <c r="AB1833" t="s">
        <v>10811</v>
      </c>
    </row>
    <row r="1834" spans="1:28">
      <c r="A1834" s="241">
        <v>45971</v>
      </c>
      <c r="B1834" t="s">
        <v>10809</v>
      </c>
      <c r="C1834" t="s">
        <v>7787</v>
      </c>
      <c r="D1834" t="s">
        <v>7788</v>
      </c>
      <c r="E1834" t="s">
        <v>7789</v>
      </c>
      <c r="F1834">
        <v>2</v>
      </c>
      <c r="G1834">
        <v>3025.21</v>
      </c>
      <c r="H1834">
        <v>0</v>
      </c>
      <c r="I1834" s="254">
        <v>6050.42</v>
      </c>
      <c r="J1834" t="s">
        <v>8852</v>
      </c>
      <c r="K1834">
        <v>1</v>
      </c>
      <c r="L1834">
        <v>6</v>
      </c>
      <c r="M1834" t="s">
        <v>8296</v>
      </c>
      <c r="N1834" t="s">
        <v>7939</v>
      </c>
      <c r="O1834" t="s">
        <v>7697</v>
      </c>
      <c r="P1834" t="s">
        <v>10766</v>
      </c>
      <c r="Q1834" t="s">
        <v>8679</v>
      </c>
      <c r="R1834">
        <v>410</v>
      </c>
      <c r="S1834" t="s">
        <v>10767</v>
      </c>
      <c r="T1834" t="s">
        <v>7715</v>
      </c>
      <c r="U1834">
        <v>1</v>
      </c>
      <c r="V1834">
        <v>2</v>
      </c>
      <c r="W1834" t="s">
        <v>7702</v>
      </c>
      <c r="X1834" t="s">
        <v>2021</v>
      </c>
      <c r="Y1834" t="s">
        <v>7703</v>
      </c>
      <c r="Z1834" t="s">
        <v>10810</v>
      </c>
      <c r="AA1834" t="s">
        <v>8300</v>
      </c>
      <c r="AB1834" t="s">
        <v>10811</v>
      </c>
    </row>
    <row r="1835" spans="1:28">
      <c r="A1835" s="241">
        <v>45971</v>
      </c>
      <c r="B1835" t="s">
        <v>10812</v>
      </c>
      <c r="C1835" t="s">
        <v>7883</v>
      </c>
      <c r="D1835" t="s">
        <v>7884</v>
      </c>
      <c r="E1835" t="s">
        <v>7885</v>
      </c>
      <c r="F1835">
        <v>3</v>
      </c>
      <c r="G1835">
        <v>3025.21</v>
      </c>
      <c r="H1835">
        <v>0</v>
      </c>
      <c r="I1835" s="254">
        <v>9075.6299999999992</v>
      </c>
      <c r="J1835" t="s">
        <v>7757</v>
      </c>
      <c r="K1835">
        <v>1</v>
      </c>
      <c r="L1835">
        <v>125</v>
      </c>
      <c r="M1835" t="s">
        <v>7724</v>
      </c>
      <c r="N1835" t="s">
        <v>7713</v>
      </c>
      <c r="O1835" t="s">
        <v>7697</v>
      </c>
      <c r="P1835" t="s">
        <v>10766</v>
      </c>
      <c r="Q1835" t="s">
        <v>10780</v>
      </c>
      <c r="R1835">
        <v>115</v>
      </c>
      <c r="S1835" t="s">
        <v>10767</v>
      </c>
      <c r="T1835" t="s">
        <v>7715</v>
      </c>
      <c r="U1835">
        <v>1</v>
      </c>
      <c r="V1835">
        <v>3</v>
      </c>
      <c r="W1835" t="s">
        <v>7702</v>
      </c>
      <c r="X1835" t="s">
        <v>2145</v>
      </c>
      <c r="Y1835" t="s">
        <v>7703</v>
      </c>
      <c r="Z1835" t="s">
        <v>10813</v>
      </c>
      <c r="AA1835" t="s">
        <v>7772</v>
      </c>
      <c r="AB1835" t="s">
        <v>10814</v>
      </c>
    </row>
    <row r="1836" spans="1:28">
      <c r="A1836" s="241">
        <v>45971</v>
      </c>
      <c r="B1836" t="s">
        <v>10812</v>
      </c>
      <c r="C1836" t="s">
        <v>7886</v>
      </c>
      <c r="D1836" t="s">
        <v>7887</v>
      </c>
      <c r="E1836" t="s">
        <v>7888</v>
      </c>
      <c r="F1836">
        <v>3</v>
      </c>
      <c r="G1836">
        <v>3025.21</v>
      </c>
      <c r="H1836">
        <v>0</v>
      </c>
      <c r="I1836" s="254">
        <v>9075.6299999999992</v>
      </c>
      <c r="J1836" t="s">
        <v>7757</v>
      </c>
      <c r="K1836">
        <v>1</v>
      </c>
      <c r="L1836">
        <v>125</v>
      </c>
      <c r="M1836" t="s">
        <v>7724</v>
      </c>
      <c r="N1836" t="s">
        <v>7713</v>
      </c>
      <c r="O1836" t="s">
        <v>7697</v>
      </c>
      <c r="P1836" t="s">
        <v>10766</v>
      </c>
      <c r="Q1836" t="s">
        <v>10780</v>
      </c>
      <c r="R1836">
        <v>115</v>
      </c>
      <c r="S1836" t="s">
        <v>10767</v>
      </c>
      <c r="T1836" t="s">
        <v>7715</v>
      </c>
      <c r="U1836">
        <v>1</v>
      </c>
      <c r="V1836">
        <v>3</v>
      </c>
      <c r="W1836" t="s">
        <v>7702</v>
      </c>
      <c r="X1836" t="s">
        <v>2145</v>
      </c>
      <c r="Y1836" t="s">
        <v>7703</v>
      </c>
      <c r="Z1836" t="s">
        <v>10813</v>
      </c>
      <c r="AA1836" t="s">
        <v>7772</v>
      </c>
      <c r="AB1836" t="s">
        <v>10814</v>
      </c>
    </row>
    <row r="1837" spans="1:28">
      <c r="A1837" s="241">
        <v>45971</v>
      </c>
      <c r="B1837" t="s">
        <v>10812</v>
      </c>
      <c r="C1837" t="s">
        <v>7973</v>
      </c>
      <c r="D1837" t="s">
        <v>7974</v>
      </c>
      <c r="E1837" t="s">
        <v>7975</v>
      </c>
      <c r="F1837">
        <v>2</v>
      </c>
      <c r="G1837">
        <v>3400</v>
      </c>
      <c r="H1837">
        <v>0</v>
      </c>
      <c r="I1837" s="254">
        <v>6800</v>
      </c>
      <c r="J1837" t="s">
        <v>7757</v>
      </c>
      <c r="K1837">
        <v>1</v>
      </c>
      <c r="L1837">
        <v>125</v>
      </c>
      <c r="M1837" t="s">
        <v>7724</v>
      </c>
      <c r="N1837" t="s">
        <v>7713</v>
      </c>
      <c r="O1837" t="s">
        <v>7697</v>
      </c>
      <c r="P1837" t="s">
        <v>10766</v>
      </c>
      <c r="Q1837" t="s">
        <v>10780</v>
      </c>
      <c r="R1837">
        <v>115</v>
      </c>
      <c r="S1837" t="s">
        <v>10767</v>
      </c>
      <c r="T1837" t="s">
        <v>7715</v>
      </c>
      <c r="U1837">
        <v>1</v>
      </c>
      <c r="V1837">
        <v>2</v>
      </c>
      <c r="W1837" t="s">
        <v>7702</v>
      </c>
      <c r="X1837" t="s">
        <v>2145</v>
      </c>
      <c r="Y1837" t="s">
        <v>7703</v>
      </c>
      <c r="Z1837" t="s">
        <v>10813</v>
      </c>
      <c r="AA1837" t="s">
        <v>7772</v>
      </c>
      <c r="AB1837" t="s">
        <v>10814</v>
      </c>
    </row>
    <row r="1838" spans="1:28">
      <c r="A1838" s="241">
        <v>45971</v>
      </c>
      <c r="B1838" t="s">
        <v>10812</v>
      </c>
      <c r="C1838" t="s">
        <v>7856</v>
      </c>
      <c r="D1838" t="s">
        <v>7857</v>
      </c>
      <c r="E1838" t="s">
        <v>7858</v>
      </c>
      <c r="F1838">
        <v>1</v>
      </c>
      <c r="G1838">
        <v>4247.1000000000004</v>
      </c>
      <c r="H1838">
        <v>0</v>
      </c>
      <c r="I1838" s="254">
        <v>4247.1000000000004</v>
      </c>
      <c r="J1838" t="s">
        <v>7757</v>
      </c>
      <c r="K1838">
        <v>1</v>
      </c>
      <c r="L1838">
        <v>125</v>
      </c>
      <c r="M1838" t="s">
        <v>7724</v>
      </c>
      <c r="N1838" t="s">
        <v>7713</v>
      </c>
      <c r="O1838" t="s">
        <v>7697</v>
      </c>
      <c r="P1838" t="s">
        <v>10766</v>
      </c>
      <c r="Q1838" t="s">
        <v>10780</v>
      </c>
      <c r="R1838">
        <v>115</v>
      </c>
      <c r="S1838" t="s">
        <v>10767</v>
      </c>
      <c r="T1838" t="s">
        <v>7701</v>
      </c>
      <c r="U1838">
        <v>1</v>
      </c>
      <c r="V1838">
        <v>1</v>
      </c>
      <c r="W1838" t="s">
        <v>7702</v>
      </c>
      <c r="X1838" t="s">
        <v>2145</v>
      </c>
      <c r="Y1838" t="s">
        <v>7703</v>
      </c>
      <c r="Z1838" t="s">
        <v>10813</v>
      </c>
      <c r="AA1838" t="s">
        <v>7772</v>
      </c>
      <c r="AB1838" t="s">
        <v>10814</v>
      </c>
    </row>
    <row r="1839" spans="1:28">
      <c r="A1839" s="241">
        <v>45971</v>
      </c>
      <c r="B1839" t="s">
        <v>10815</v>
      </c>
      <c r="C1839" t="s">
        <v>7839</v>
      </c>
      <c r="D1839" t="s">
        <v>7840</v>
      </c>
      <c r="E1839" t="s">
        <v>7841</v>
      </c>
      <c r="F1839">
        <v>1</v>
      </c>
      <c r="G1839">
        <v>2645.48</v>
      </c>
      <c r="H1839">
        <v>0</v>
      </c>
      <c r="I1839" s="254">
        <v>2645.48</v>
      </c>
      <c r="J1839" t="s">
        <v>8271</v>
      </c>
      <c r="K1839">
        <v>1</v>
      </c>
      <c r="L1839">
        <v>126</v>
      </c>
      <c r="M1839" t="s">
        <v>7744</v>
      </c>
      <c r="N1839" t="s">
        <v>7745</v>
      </c>
      <c r="O1839" t="s">
        <v>7697</v>
      </c>
      <c r="P1839" t="s">
        <v>10766</v>
      </c>
      <c r="Q1839" t="s">
        <v>10795</v>
      </c>
      <c r="R1839">
        <v>935</v>
      </c>
      <c r="S1839" t="s">
        <v>10767</v>
      </c>
      <c r="T1839" t="s">
        <v>7715</v>
      </c>
      <c r="U1839">
        <v>1</v>
      </c>
      <c r="V1839">
        <v>1</v>
      </c>
      <c r="W1839" t="s">
        <v>7702</v>
      </c>
      <c r="X1839" t="s">
        <v>2779</v>
      </c>
      <c r="Y1839" t="s">
        <v>7703</v>
      </c>
      <c r="Z1839" t="s">
        <v>10816</v>
      </c>
      <c r="AA1839" t="s">
        <v>8274</v>
      </c>
      <c r="AB1839" t="s">
        <v>10817</v>
      </c>
    </row>
    <row r="1840" spans="1:28">
      <c r="A1840" s="241">
        <v>45971</v>
      </c>
      <c r="B1840" t="s">
        <v>10815</v>
      </c>
      <c r="C1840" t="s">
        <v>8097</v>
      </c>
      <c r="D1840" t="s">
        <v>8098</v>
      </c>
      <c r="E1840" t="s">
        <v>8099</v>
      </c>
      <c r="F1840">
        <v>24</v>
      </c>
      <c r="G1840">
        <v>2227</v>
      </c>
      <c r="H1840">
        <v>0</v>
      </c>
      <c r="I1840" s="254">
        <v>53448</v>
      </c>
      <c r="J1840" t="s">
        <v>8271</v>
      </c>
      <c r="K1840">
        <v>1</v>
      </c>
      <c r="L1840">
        <v>126</v>
      </c>
      <c r="M1840" t="s">
        <v>7744</v>
      </c>
      <c r="N1840" t="s">
        <v>7745</v>
      </c>
      <c r="O1840" t="s">
        <v>7697</v>
      </c>
      <c r="P1840" t="s">
        <v>10766</v>
      </c>
      <c r="Q1840" t="s">
        <v>10795</v>
      </c>
      <c r="R1840">
        <v>935</v>
      </c>
      <c r="S1840" t="s">
        <v>10767</v>
      </c>
      <c r="T1840" t="s">
        <v>7769</v>
      </c>
      <c r="U1840">
        <v>1</v>
      </c>
      <c r="V1840">
        <v>24</v>
      </c>
      <c r="W1840" t="s">
        <v>7702</v>
      </c>
      <c r="X1840" t="s">
        <v>2779</v>
      </c>
      <c r="Y1840" t="s">
        <v>7703</v>
      </c>
      <c r="Z1840" t="s">
        <v>10816</v>
      </c>
      <c r="AA1840" t="s">
        <v>8274</v>
      </c>
      <c r="AB1840" t="s">
        <v>10817</v>
      </c>
    </row>
    <row r="1841" spans="1:28">
      <c r="A1841" s="241">
        <v>45971</v>
      </c>
      <c r="B1841" t="s">
        <v>10815</v>
      </c>
      <c r="C1841" t="s">
        <v>8268</v>
      </c>
      <c r="D1841" t="s">
        <v>8269</v>
      </c>
      <c r="E1841" t="s">
        <v>8270</v>
      </c>
      <c r="F1841">
        <v>12</v>
      </c>
      <c r="G1841">
        <v>864</v>
      </c>
      <c r="H1841">
        <v>0</v>
      </c>
      <c r="I1841" s="254">
        <v>10368</v>
      </c>
      <c r="J1841" t="s">
        <v>8271</v>
      </c>
      <c r="K1841">
        <v>1</v>
      </c>
      <c r="L1841">
        <v>126</v>
      </c>
      <c r="M1841" t="s">
        <v>7744</v>
      </c>
      <c r="N1841" t="s">
        <v>7745</v>
      </c>
      <c r="O1841" t="s">
        <v>7697</v>
      </c>
      <c r="P1841" t="s">
        <v>10766</v>
      </c>
      <c r="Q1841" t="s">
        <v>10795</v>
      </c>
      <c r="R1841">
        <v>935</v>
      </c>
      <c r="S1841" t="s">
        <v>10767</v>
      </c>
      <c r="T1841" t="s">
        <v>7701</v>
      </c>
      <c r="U1841">
        <v>1</v>
      </c>
      <c r="V1841">
        <v>12</v>
      </c>
      <c r="W1841" t="s">
        <v>7702</v>
      </c>
      <c r="X1841" t="s">
        <v>2779</v>
      </c>
      <c r="Y1841" t="s">
        <v>7703</v>
      </c>
      <c r="Z1841" t="s">
        <v>10816</v>
      </c>
      <c r="AA1841" t="s">
        <v>8274</v>
      </c>
      <c r="AB1841" t="s">
        <v>10817</v>
      </c>
    </row>
    <row r="1842" spans="1:28">
      <c r="A1842" s="241">
        <v>45971</v>
      </c>
      <c r="B1842" t="s">
        <v>10815</v>
      </c>
      <c r="C1842" t="s">
        <v>7740</v>
      </c>
      <c r="D1842" t="s">
        <v>7741</v>
      </c>
      <c r="E1842" t="s">
        <v>7742</v>
      </c>
      <c r="F1842">
        <v>1</v>
      </c>
      <c r="G1842">
        <v>3562.19</v>
      </c>
      <c r="H1842">
        <v>0</v>
      </c>
      <c r="I1842" s="254">
        <v>3562.19</v>
      </c>
      <c r="J1842" t="s">
        <v>8271</v>
      </c>
      <c r="K1842">
        <v>1</v>
      </c>
      <c r="L1842">
        <v>126</v>
      </c>
      <c r="M1842" t="s">
        <v>7744</v>
      </c>
      <c r="N1842" t="s">
        <v>7745</v>
      </c>
      <c r="O1842" t="s">
        <v>7697</v>
      </c>
      <c r="P1842" t="s">
        <v>10766</v>
      </c>
      <c r="Q1842" t="s">
        <v>10795</v>
      </c>
      <c r="R1842">
        <v>935</v>
      </c>
      <c r="S1842" t="s">
        <v>10767</v>
      </c>
      <c r="T1842" t="s">
        <v>7715</v>
      </c>
      <c r="U1842">
        <v>1</v>
      </c>
      <c r="V1842">
        <v>1</v>
      </c>
      <c r="W1842" t="s">
        <v>7702</v>
      </c>
      <c r="X1842" t="s">
        <v>2779</v>
      </c>
      <c r="Y1842" t="s">
        <v>7703</v>
      </c>
      <c r="Z1842" t="s">
        <v>10816</v>
      </c>
      <c r="AA1842" t="s">
        <v>8274</v>
      </c>
      <c r="AB1842" t="s">
        <v>10817</v>
      </c>
    </row>
    <row r="1843" spans="1:28">
      <c r="A1843" s="241">
        <v>45971</v>
      </c>
      <c r="B1843" t="s">
        <v>10818</v>
      </c>
      <c r="C1843" t="s">
        <v>7800</v>
      </c>
      <c r="D1843" t="s">
        <v>7801</v>
      </c>
      <c r="E1843" t="s">
        <v>7802</v>
      </c>
      <c r="F1843">
        <v>6</v>
      </c>
      <c r="G1843">
        <v>1092.44</v>
      </c>
      <c r="H1843">
        <v>0</v>
      </c>
      <c r="I1843" s="254">
        <v>6554.64</v>
      </c>
      <c r="J1843" t="s">
        <v>7809</v>
      </c>
      <c r="K1843">
        <v>1</v>
      </c>
      <c r="L1843">
        <v>125</v>
      </c>
      <c r="M1843" t="s">
        <v>7724</v>
      </c>
      <c r="N1843" t="s">
        <v>7713</v>
      </c>
      <c r="O1843" t="s">
        <v>7697</v>
      </c>
      <c r="P1843" t="s">
        <v>10766</v>
      </c>
      <c r="Q1843" t="s">
        <v>10787</v>
      </c>
      <c r="R1843">
        <v>114</v>
      </c>
      <c r="S1843" t="s">
        <v>10767</v>
      </c>
      <c r="T1843" t="s">
        <v>7701</v>
      </c>
      <c r="U1843">
        <v>1</v>
      </c>
      <c r="V1843">
        <v>6</v>
      </c>
      <c r="W1843" t="s">
        <v>7702</v>
      </c>
      <c r="X1843" t="s">
        <v>2053</v>
      </c>
      <c r="Y1843" t="s">
        <v>7703</v>
      </c>
      <c r="Z1843" t="s">
        <v>10819</v>
      </c>
      <c r="AA1843" t="s">
        <v>7813</v>
      </c>
      <c r="AB1843" t="s">
        <v>10820</v>
      </c>
    </row>
    <row r="1844" spans="1:28">
      <c r="A1844" s="241">
        <v>45971</v>
      </c>
      <c r="B1844" t="s">
        <v>10818</v>
      </c>
      <c r="C1844" t="s">
        <v>7934</v>
      </c>
      <c r="D1844" t="s">
        <v>7935</v>
      </c>
      <c r="E1844" t="s">
        <v>7936</v>
      </c>
      <c r="F1844">
        <v>3</v>
      </c>
      <c r="G1844">
        <v>2475</v>
      </c>
      <c r="H1844">
        <v>0</v>
      </c>
      <c r="I1844" s="254">
        <v>7425</v>
      </c>
      <c r="J1844" t="s">
        <v>7809</v>
      </c>
      <c r="K1844">
        <v>1</v>
      </c>
      <c r="L1844">
        <v>125</v>
      </c>
      <c r="M1844" t="s">
        <v>7724</v>
      </c>
      <c r="N1844" t="s">
        <v>7713</v>
      </c>
      <c r="O1844" t="s">
        <v>7697</v>
      </c>
      <c r="P1844" t="s">
        <v>10766</v>
      </c>
      <c r="Q1844" t="s">
        <v>10787</v>
      </c>
      <c r="R1844">
        <v>114</v>
      </c>
      <c r="S1844" t="s">
        <v>10767</v>
      </c>
      <c r="T1844" t="s">
        <v>7715</v>
      </c>
      <c r="U1844">
        <v>1</v>
      </c>
      <c r="V1844">
        <v>3</v>
      </c>
      <c r="W1844" t="s">
        <v>7702</v>
      </c>
      <c r="X1844" t="s">
        <v>2053</v>
      </c>
      <c r="Y1844" t="s">
        <v>7703</v>
      </c>
      <c r="Z1844" t="s">
        <v>10819</v>
      </c>
      <c r="AA1844" t="s">
        <v>7813</v>
      </c>
      <c r="AB1844" t="s">
        <v>10820</v>
      </c>
    </row>
    <row r="1845" spans="1:28">
      <c r="A1845" s="241">
        <v>45971</v>
      </c>
      <c r="B1845" t="s">
        <v>10818</v>
      </c>
      <c r="C1845" t="s">
        <v>7730</v>
      </c>
      <c r="D1845" t="s">
        <v>7731</v>
      </c>
      <c r="E1845" t="s">
        <v>7732</v>
      </c>
      <c r="F1845">
        <v>1</v>
      </c>
      <c r="G1845">
        <v>8991.6</v>
      </c>
      <c r="H1845">
        <v>449.58</v>
      </c>
      <c r="I1845" s="254">
        <v>8542.02</v>
      </c>
      <c r="J1845" t="s">
        <v>7809</v>
      </c>
      <c r="K1845">
        <v>1</v>
      </c>
      <c r="L1845">
        <v>125</v>
      </c>
      <c r="M1845" t="s">
        <v>7724</v>
      </c>
      <c r="N1845" t="s">
        <v>7713</v>
      </c>
      <c r="O1845" t="s">
        <v>7697</v>
      </c>
      <c r="P1845" t="s">
        <v>10766</v>
      </c>
      <c r="Q1845" t="s">
        <v>10787</v>
      </c>
      <c r="R1845">
        <v>114</v>
      </c>
      <c r="S1845" t="s">
        <v>10767</v>
      </c>
      <c r="T1845" t="s">
        <v>7715</v>
      </c>
      <c r="U1845">
        <v>1</v>
      </c>
      <c r="V1845">
        <v>1</v>
      </c>
      <c r="W1845" t="s">
        <v>7702</v>
      </c>
      <c r="X1845" t="s">
        <v>2053</v>
      </c>
      <c r="Y1845" t="s">
        <v>7703</v>
      </c>
      <c r="Z1845" t="s">
        <v>10819</v>
      </c>
      <c r="AA1845" t="s">
        <v>7813</v>
      </c>
      <c r="AB1845" t="s">
        <v>10820</v>
      </c>
    </row>
    <row r="1846" spans="1:28">
      <c r="A1846" s="241">
        <v>45971</v>
      </c>
      <c r="B1846" t="s">
        <v>10818</v>
      </c>
      <c r="C1846" t="s">
        <v>8613</v>
      </c>
      <c r="D1846" t="s">
        <v>8614</v>
      </c>
      <c r="E1846" t="s">
        <v>8615</v>
      </c>
      <c r="F1846">
        <v>12</v>
      </c>
      <c r="G1846">
        <v>714.29</v>
      </c>
      <c r="H1846">
        <v>0</v>
      </c>
      <c r="I1846" s="254">
        <v>8571.48</v>
      </c>
      <c r="J1846" t="s">
        <v>7809</v>
      </c>
      <c r="K1846">
        <v>1</v>
      </c>
      <c r="L1846">
        <v>125</v>
      </c>
      <c r="M1846" t="s">
        <v>7724</v>
      </c>
      <c r="N1846" t="s">
        <v>7713</v>
      </c>
      <c r="O1846" t="s">
        <v>7697</v>
      </c>
      <c r="P1846" t="s">
        <v>10766</v>
      </c>
      <c r="Q1846" t="s">
        <v>10787</v>
      </c>
      <c r="R1846">
        <v>114</v>
      </c>
      <c r="S1846" t="s">
        <v>10767</v>
      </c>
      <c r="T1846" t="s">
        <v>7715</v>
      </c>
      <c r="U1846">
        <v>1</v>
      </c>
      <c r="V1846">
        <v>12</v>
      </c>
      <c r="W1846" t="s">
        <v>7702</v>
      </c>
      <c r="X1846" t="s">
        <v>2053</v>
      </c>
      <c r="Y1846" t="s">
        <v>7703</v>
      </c>
      <c r="Z1846" t="s">
        <v>10819</v>
      </c>
      <c r="AA1846" t="s">
        <v>7813</v>
      </c>
      <c r="AB1846" t="s">
        <v>10820</v>
      </c>
    </row>
    <row r="1847" spans="1:28">
      <c r="A1847" s="241">
        <v>45971</v>
      </c>
      <c r="B1847" t="s">
        <v>10821</v>
      </c>
      <c r="C1847" t="s">
        <v>7951</v>
      </c>
      <c r="D1847" t="s">
        <v>7952</v>
      </c>
      <c r="E1847" t="s">
        <v>7953</v>
      </c>
      <c r="F1847">
        <v>1</v>
      </c>
      <c r="G1847">
        <v>13500</v>
      </c>
      <c r="H1847">
        <v>0</v>
      </c>
      <c r="I1847" s="254">
        <v>13500</v>
      </c>
      <c r="J1847" t="s">
        <v>7937</v>
      </c>
      <c r="K1847">
        <v>1</v>
      </c>
      <c r="L1847">
        <v>211</v>
      </c>
      <c r="M1847" t="s">
        <v>7938</v>
      </c>
      <c r="N1847" t="s">
        <v>7939</v>
      </c>
      <c r="O1847" t="s">
        <v>7697</v>
      </c>
      <c r="P1847" t="s">
        <v>10766</v>
      </c>
      <c r="Q1847" t="s">
        <v>10822</v>
      </c>
      <c r="R1847">
        <v>409</v>
      </c>
      <c r="S1847" t="s">
        <v>10767</v>
      </c>
      <c r="T1847" t="s">
        <v>7726</v>
      </c>
      <c r="U1847">
        <v>1</v>
      </c>
      <c r="V1847">
        <v>1</v>
      </c>
      <c r="W1847" t="s">
        <v>7702</v>
      </c>
      <c r="X1847" t="s">
        <v>2521</v>
      </c>
      <c r="Y1847" t="s">
        <v>7703</v>
      </c>
      <c r="Z1847" t="s">
        <v>10823</v>
      </c>
      <c r="AA1847" t="s">
        <v>8145</v>
      </c>
      <c r="AB1847" t="s">
        <v>10824</v>
      </c>
    </row>
    <row r="1848" spans="1:28">
      <c r="A1848" s="241">
        <v>45971</v>
      </c>
      <c r="B1848" t="s">
        <v>10821</v>
      </c>
      <c r="C1848" t="s">
        <v>7993</v>
      </c>
      <c r="D1848" t="s">
        <v>7994</v>
      </c>
      <c r="E1848" t="s">
        <v>7995</v>
      </c>
      <c r="F1848">
        <v>1</v>
      </c>
      <c r="G1848">
        <v>28655.46</v>
      </c>
      <c r="H1848">
        <v>0</v>
      </c>
      <c r="I1848" s="254">
        <v>28655.46</v>
      </c>
      <c r="J1848" t="s">
        <v>7937</v>
      </c>
      <c r="K1848">
        <v>1</v>
      </c>
      <c r="L1848">
        <v>211</v>
      </c>
      <c r="M1848" t="s">
        <v>7938</v>
      </c>
      <c r="N1848" t="s">
        <v>7939</v>
      </c>
      <c r="O1848" t="s">
        <v>7697</v>
      </c>
      <c r="P1848" t="s">
        <v>10766</v>
      </c>
      <c r="Q1848" t="s">
        <v>10822</v>
      </c>
      <c r="R1848">
        <v>409</v>
      </c>
      <c r="S1848" t="s">
        <v>10767</v>
      </c>
      <c r="T1848" t="s">
        <v>7715</v>
      </c>
      <c r="U1848">
        <v>1</v>
      </c>
      <c r="V1848">
        <v>1</v>
      </c>
      <c r="W1848" t="s">
        <v>7702</v>
      </c>
      <c r="X1848" t="s">
        <v>2521</v>
      </c>
      <c r="Y1848" t="s">
        <v>7703</v>
      </c>
      <c r="Z1848" t="s">
        <v>10823</v>
      </c>
      <c r="AA1848" t="s">
        <v>8145</v>
      </c>
      <c r="AB1848" t="s">
        <v>10824</v>
      </c>
    </row>
    <row r="1849" spans="1:28">
      <c r="A1849" s="241">
        <v>45971</v>
      </c>
      <c r="B1849" t="s">
        <v>10825</v>
      </c>
      <c r="C1849" t="s">
        <v>7720</v>
      </c>
      <c r="D1849" t="s">
        <v>7721</v>
      </c>
      <c r="E1849" t="s">
        <v>7722</v>
      </c>
      <c r="F1849">
        <v>1</v>
      </c>
      <c r="G1849">
        <v>11900</v>
      </c>
      <c r="H1849">
        <v>357</v>
      </c>
      <c r="I1849" s="254">
        <v>11543</v>
      </c>
      <c r="J1849" t="s">
        <v>7723</v>
      </c>
      <c r="K1849">
        <v>1</v>
      </c>
      <c r="L1849">
        <v>125</v>
      </c>
      <c r="M1849" t="s">
        <v>7724</v>
      </c>
      <c r="N1849" t="s">
        <v>7713</v>
      </c>
      <c r="O1849" t="s">
        <v>7697</v>
      </c>
      <c r="P1849" t="s">
        <v>10766</v>
      </c>
      <c r="Q1849" t="s">
        <v>10771</v>
      </c>
      <c r="R1849">
        <v>117</v>
      </c>
      <c r="S1849" t="s">
        <v>10767</v>
      </c>
      <c r="T1849" t="s">
        <v>7726</v>
      </c>
      <c r="U1849">
        <v>1</v>
      </c>
      <c r="V1849">
        <v>1</v>
      </c>
      <c r="W1849" t="s">
        <v>7702</v>
      </c>
      <c r="X1849" t="s">
        <v>2151</v>
      </c>
      <c r="Y1849" t="s">
        <v>7703</v>
      </c>
      <c r="Z1849" t="s">
        <v>10826</v>
      </c>
      <c r="AA1849" t="s">
        <v>7728</v>
      </c>
      <c r="AB1849" t="s">
        <v>10827</v>
      </c>
    </row>
    <row r="1850" spans="1:28">
      <c r="A1850" s="241">
        <v>45971</v>
      </c>
      <c r="B1850" t="s">
        <v>10828</v>
      </c>
      <c r="C1850" t="s">
        <v>7963</v>
      </c>
      <c r="D1850" t="s">
        <v>7964</v>
      </c>
      <c r="E1850" t="s">
        <v>7965</v>
      </c>
      <c r="F1850">
        <v>1</v>
      </c>
      <c r="G1850">
        <v>7500</v>
      </c>
      <c r="H1850">
        <v>750</v>
      </c>
      <c r="I1850" s="254">
        <v>6750</v>
      </c>
      <c r="J1850" t="s">
        <v>7809</v>
      </c>
      <c r="K1850">
        <v>1</v>
      </c>
      <c r="L1850">
        <v>125</v>
      </c>
      <c r="M1850" t="s">
        <v>7724</v>
      </c>
      <c r="N1850" t="s">
        <v>7713</v>
      </c>
      <c r="O1850" t="s">
        <v>7697</v>
      </c>
      <c r="P1850" t="s">
        <v>10766</v>
      </c>
      <c r="Q1850" t="s">
        <v>10787</v>
      </c>
      <c r="R1850">
        <v>114</v>
      </c>
      <c r="S1850" t="s">
        <v>10767</v>
      </c>
      <c r="T1850" t="s">
        <v>7811</v>
      </c>
      <c r="U1850">
        <v>1</v>
      </c>
      <c r="V1850">
        <v>1</v>
      </c>
      <c r="W1850" t="s">
        <v>7702</v>
      </c>
      <c r="X1850" t="s">
        <v>2077</v>
      </c>
      <c r="Y1850" t="s">
        <v>7703</v>
      </c>
      <c r="Z1850" t="s">
        <v>10829</v>
      </c>
      <c r="AA1850" t="s">
        <v>7813</v>
      </c>
      <c r="AB1850" t="s">
        <v>10830</v>
      </c>
    </row>
    <row r="1851" spans="1:28">
      <c r="A1851" s="241">
        <v>45971</v>
      </c>
      <c r="B1851" t="s">
        <v>10828</v>
      </c>
      <c r="C1851" t="s">
        <v>7733</v>
      </c>
      <c r="D1851" t="s">
        <v>7734</v>
      </c>
      <c r="E1851" t="s">
        <v>7735</v>
      </c>
      <c r="F1851">
        <v>5</v>
      </c>
      <c r="G1851">
        <v>1344.54</v>
      </c>
      <c r="H1851">
        <v>0</v>
      </c>
      <c r="I1851" s="254">
        <v>6722.7</v>
      </c>
      <c r="J1851" t="s">
        <v>7809</v>
      </c>
      <c r="K1851">
        <v>1</v>
      </c>
      <c r="L1851">
        <v>125</v>
      </c>
      <c r="M1851" t="s">
        <v>7724</v>
      </c>
      <c r="N1851" t="s">
        <v>7713</v>
      </c>
      <c r="O1851" t="s">
        <v>7697</v>
      </c>
      <c r="P1851" t="s">
        <v>10766</v>
      </c>
      <c r="Q1851" t="s">
        <v>10787</v>
      </c>
      <c r="R1851">
        <v>114</v>
      </c>
      <c r="S1851" t="s">
        <v>10767</v>
      </c>
      <c r="T1851" t="s">
        <v>7701</v>
      </c>
      <c r="U1851">
        <v>1</v>
      </c>
      <c r="V1851">
        <v>5</v>
      </c>
      <c r="W1851" t="s">
        <v>7702</v>
      </c>
      <c r="X1851" t="s">
        <v>2077</v>
      </c>
      <c r="Y1851" t="s">
        <v>7703</v>
      </c>
      <c r="Z1851" t="s">
        <v>10829</v>
      </c>
      <c r="AA1851" t="s">
        <v>7813</v>
      </c>
      <c r="AB1851" t="s">
        <v>10830</v>
      </c>
    </row>
    <row r="1852" spans="1:28">
      <c r="A1852" s="241">
        <v>45971</v>
      </c>
      <c r="B1852" t="s">
        <v>10828</v>
      </c>
      <c r="C1852" t="s">
        <v>7848</v>
      </c>
      <c r="D1852" t="s">
        <v>7849</v>
      </c>
      <c r="E1852" t="s">
        <v>7850</v>
      </c>
      <c r="F1852">
        <v>5</v>
      </c>
      <c r="G1852">
        <v>1260.5</v>
      </c>
      <c r="H1852">
        <v>0</v>
      </c>
      <c r="I1852" s="254">
        <v>6302.5</v>
      </c>
      <c r="J1852" t="s">
        <v>7809</v>
      </c>
      <c r="K1852">
        <v>1</v>
      </c>
      <c r="L1852">
        <v>125</v>
      </c>
      <c r="M1852" t="s">
        <v>7724</v>
      </c>
      <c r="N1852" t="s">
        <v>7713</v>
      </c>
      <c r="O1852" t="s">
        <v>7697</v>
      </c>
      <c r="P1852" t="s">
        <v>10766</v>
      </c>
      <c r="Q1852" t="s">
        <v>10787</v>
      </c>
      <c r="R1852">
        <v>114</v>
      </c>
      <c r="S1852" t="s">
        <v>10767</v>
      </c>
      <c r="T1852" t="s">
        <v>7701</v>
      </c>
      <c r="U1852">
        <v>1</v>
      </c>
      <c r="V1852">
        <v>5</v>
      </c>
      <c r="W1852" t="s">
        <v>7702</v>
      </c>
      <c r="X1852" t="s">
        <v>2077</v>
      </c>
      <c r="Y1852" t="s">
        <v>7703</v>
      </c>
      <c r="Z1852" t="s">
        <v>10829</v>
      </c>
      <c r="AA1852" t="s">
        <v>7813</v>
      </c>
      <c r="AB1852" t="s">
        <v>10830</v>
      </c>
    </row>
    <row r="1853" spans="1:28">
      <c r="A1853" s="241">
        <v>45971</v>
      </c>
      <c r="B1853" t="s">
        <v>10831</v>
      </c>
      <c r="C1853" t="s">
        <v>7740</v>
      </c>
      <c r="D1853" t="s">
        <v>7741</v>
      </c>
      <c r="E1853" t="s">
        <v>7742</v>
      </c>
      <c r="F1853">
        <v>1</v>
      </c>
      <c r="G1853">
        <v>3562.19</v>
      </c>
      <c r="H1853">
        <v>0</v>
      </c>
      <c r="I1853" s="254">
        <v>3562.19</v>
      </c>
      <c r="J1853" t="s">
        <v>7743</v>
      </c>
      <c r="K1853">
        <v>1</v>
      </c>
      <c r="L1853">
        <v>126</v>
      </c>
      <c r="M1853" t="s">
        <v>7744</v>
      </c>
      <c r="N1853" t="s">
        <v>7745</v>
      </c>
      <c r="O1853" t="s">
        <v>7697</v>
      </c>
      <c r="P1853" t="s">
        <v>10766</v>
      </c>
      <c r="Q1853" t="s">
        <v>10832</v>
      </c>
      <c r="R1853">
        <v>946</v>
      </c>
      <c r="S1853" t="s">
        <v>10767</v>
      </c>
      <c r="T1853" t="s">
        <v>7715</v>
      </c>
      <c r="U1853">
        <v>1</v>
      </c>
      <c r="V1853">
        <v>1</v>
      </c>
      <c r="W1853" t="s">
        <v>7702</v>
      </c>
      <c r="X1853" t="s">
        <v>2243</v>
      </c>
      <c r="Y1853" t="s">
        <v>7703</v>
      </c>
      <c r="Z1853" t="s">
        <v>10833</v>
      </c>
      <c r="AA1853" t="s">
        <v>8008</v>
      </c>
      <c r="AB1853" t="s">
        <v>10817</v>
      </c>
    </row>
    <row r="1854" spans="1:28">
      <c r="A1854" s="241">
        <v>45971</v>
      </c>
      <c r="B1854" t="s">
        <v>10831</v>
      </c>
      <c r="C1854" t="s">
        <v>7973</v>
      </c>
      <c r="D1854" t="s">
        <v>7974</v>
      </c>
      <c r="E1854" t="s">
        <v>7975</v>
      </c>
      <c r="F1854">
        <v>1</v>
      </c>
      <c r="G1854">
        <v>3400</v>
      </c>
      <c r="H1854">
        <v>0</v>
      </c>
      <c r="I1854" s="254">
        <v>3400</v>
      </c>
      <c r="J1854" t="s">
        <v>7743</v>
      </c>
      <c r="K1854">
        <v>1</v>
      </c>
      <c r="L1854">
        <v>126</v>
      </c>
      <c r="M1854" t="s">
        <v>7744</v>
      </c>
      <c r="N1854" t="s">
        <v>7745</v>
      </c>
      <c r="O1854" t="s">
        <v>7697</v>
      </c>
      <c r="P1854" t="s">
        <v>10766</v>
      </c>
      <c r="Q1854" t="s">
        <v>10832</v>
      </c>
      <c r="R1854">
        <v>946</v>
      </c>
      <c r="S1854" t="s">
        <v>10767</v>
      </c>
      <c r="T1854" t="s">
        <v>7715</v>
      </c>
      <c r="U1854">
        <v>1</v>
      </c>
      <c r="V1854">
        <v>1</v>
      </c>
      <c r="W1854" t="s">
        <v>7702</v>
      </c>
      <c r="X1854" t="s">
        <v>2243</v>
      </c>
      <c r="Y1854" t="s">
        <v>7703</v>
      </c>
      <c r="Z1854" t="s">
        <v>10833</v>
      </c>
      <c r="AA1854" t="s">
        <v>8008</v>
      </c>
      <c r="AB1854" t="s">
        <v>10817</v>
      </c>
    </row>
    <row r="1855" spans="1:28">
      <c r="A1855" s="241">
        <v>45971</v>
      </c>
      <c r="B1855" t="s">
        <v>10831</v>
      </c>
      <c r="C1855" t="s">
        <v>7822</v>
      </c>
      <c r="D1855" t="s">
        <v>7823</v>
      </c>
      <c r="E1855" t="s">
        <v>7824</v>
      </c>
      <c r="F1855">
        <v>1</v>
      </c>
      <c r="G1855">
        <v>3025.21</v>
      </c>
      <c r="H1855">
        <v>0</v>
      </c>
      <c r="I1855" s="254">
        <v>3025.21</v>
      </c>
      <c r="J1855" t="s">
        <v>7743</v>
      </c>
      <c r="K1855">
        <v>1</v>
      </c>
      <c r="L1855">
        <v>126</v>
      </c>
      <c r="M1855" t="s">
        <v>7744</v>
      </c>
      <c r="N1855" t="s">
        <v>7745</v>
      </c>
      <c r="O1855" t="s">
        <v>7697</v>
      </c>
      <c r="P1855" t="s">
        <v>10766</v>
      </c>
      <c r="Q1855" t="s">
        <v>10832</v>
      </c>
      <c r="R1855">
        <v>946</v>
      </c>
      <c r="S1855" t="s">
        <v>10767</v>
      </c>
      <c r="T1855" t="s">
        <v>7715</v>
      </c>
      <c r="U1855">
        <v>1</v>
      </c>
      <c r="V1855">
        <v>1</v>
      </c>
      <c r="W1855" t="s">
        <v>7702</v>
      </c>
      <c r="X1855" t="s">
        <v>2243</v>
      </c>
      <c r="Y1855" t="s">
        <v>7703</v>
      </c>
      <c r="Z1855" t="s">
        <v>10833</v>
      </c>
      <c r="AA1855" t="s">
        <v>8008</v>
      </c>
      <c r="AB1855" t="s">
        <v>10817</v>
      </c>
    </row>
    <row r="1856" spans="1:28">
      <c r="A1856" s="241">
        <v>45971</v>
      </c>
      <c r="B1856" t="s">
        <v>10834</v>
      </c>
      <c r="C1856" t="s">
        <v>7951</v>
      </c>
      <c r="D1856" t="s">
        <v>7952</v>
      </c>
      <c r="E1856" t="s">
        <v>7953</v>
      </c>
      <c r="F1856">
        <v>1</v>
      </c>
      <c r="G1856">
        <v>13500</v>
      </c>
      <c r="H1856">
        <v>0</v>
      </c>
      <c r="I1856" s="254">
        <v>13500</v>
      </c>
      <c r="J1856" t="s">
        <v>7945</v>
      </c>
      <c r="K1856">
        <v>1</v>
      </c>
      <c r="L1856">
        <v>155</v>
      </c>
      <c r="M1856" t="s">
        <v>7946</v>
      </c>
      <c r="N1856" t="s">
        <v>7696</v>
      </c>
      <c r="O1856" t="s">
        <v>7697</v>
      </c>
      <c r="P1856" t="s">
        <v>10766</v>
      </c>
      <c r="Q1856" t="s">
        <v>10835</v>
      </c>
      <c r="R1856">
        <v>720</v>
      </c>
      <c r="S1856" t="s">
        <v>10767</v>
      </c>
      <c r="T1856" t="s">
        <v>7726</v>
      </c>
      <c r="U1856">
        <v>1</v>
      </c>
      <c r="V1856">
        <v>1</v>
      </c>
      <c r="W1856" t="s">
        <v>7702</v>
      </c>
      <c r="X1856" t="s">
        <v>2527</v>
      </c>
      <c r="Y1856" t="s">
        <v>7703</v>
      </c>
      <c r="Z1856" t="s">
        <v>10836</v>
      </c>
      <c r="AA1856" t="s">
        <v>7949</v>
      </c>
      <c r="AB1856" t="s">
        <v>10837</v>
      </c>
    </row>
    <row r="1857" spans="1:28">
      <c r="A1857" s="241">
        <v>45971</v>
      </c>
      <c r="B1857" t="s">
        <v>10838</v>
      </c>
      <c r="C1857" t="s">
        <v>8051</v>
      </c>
      <c r="D1857" t="s">
        <v>8052</v>
      </c>
      <c r="E1857" t="s">
        <v>8053</v>
      </c>
      <c r="F1857">
        <v>1</v>
      </c>
      <c r="G1857">
        <v>5940</v>
      </c>
      <c r="H1857">
        <v>0</v>
      </c>
      <c r="I1857" s="254">
        <v>5940</v>
      </c>
      <c r="J1857" t="s">
        <v>7945</v>
      </c>
      <c r="K1857">
        <v>1</v>
      </c>
      <c r="L1857">
        <v>155</v>
      </c>
      <c r="M1857" t="s">
        <v>7946</v>
      </c>
      <c r="N1857" t="s">
        <v>7696</v>
      </c>
      <c r="O1857" t="s">
        <v>7697</v>
      </c>
      <c r="P1857" t="s">
        <v>10766</v>
      </c>
      <c r="Q1857" t="s">
        <v>10835</v>
      </c>
      <c r="R1857">
        <v>720</v>
      </c>
      <c r="S1857" t="s">
        <v>10767</v>
      </c>
      <c r="T1857" t="s">
        <v>7701</v>
      </c>
      <c r="U1857">
        <v>1</v>
      </c>
      <c r="V1857">
        <v>1</v>
      </c>
      <c r="W1857" t="s">
        <v>7702</v>
      </c>
      <c r="X1857" t="s">
        <v>2515</v>
      </c>
      <c r="Y1857" t="s">
        <v>7703</v>
      </c>
      <c r="Z1857" t="s">
        <v>10839</v>
      </c>
      <c r="AA1857" t="s">
        <v>7949</v>
      </c>
      <c r="AB1857" t="s">
        <v>10840</v>
      </c>
    </row>
    <row r="1858" spans="1:28">
      <c r="A1858" s="241">
        <v>45971</v>
      </c>
      <c r="B1858" t="s">
        <v>10841</v>
      </c>
      <c r="C1858" t="s">
        <v>7736</v>
      </c>
      <c r="D1858" t="s">
        <v>7737</v>
      </c>
      <c r="E1858" t="s">
        <v>7738</v>
      </c>
      <c r="F1858">
        <v>10</v>
      </c>
      <c r="G1858">
        <v>6422.4</v>
      </c>
      <c r="H1858">
        <v>0</v>
      </c>
      <c r="I1858" s="254">
        <v>64224</v>
      </c>
      <c r="J1858" t="s">
        <v>8069</v>
      </c>
      <c r="K1858">
        <v>1</v>
      </c>
      <c r="L1858">
        <v>212</v>
      </c>
      <c r="M1858" t="s">
        <v>8070</v>
      </c>
      <c r="N1858" t="s">
        <v>7696</v>
      </c>
      <c r="O1858" t="s">
        <v>7697</v>
      </c>
      <c r="P1858" t="s">
        <v>10766</v>
      </c>
      <c r="Q1858" t="s">
        <v>10842</v>
      </c>
      <c r="R1858">
        <v>717</v>
      </c>
      <c r="S1858" t="s">
        <v>10767</v>
      </c>
      <c r="T1858" t="s">
        <v>7701</v>
      </c>
      <c r="U1858">
        <v>1</v>
      </c>
      <c r="V1858">
        <v>10</v>
      </c>
      <c r="W1858" t="s">
        <v>7702</v>
      </c>
      <c r="X1858" t="s">
        <v>2545</v>
      </c>
      <c r="Y1858" t="s">
        <v>7703</v>
      </c>
      <c r="Z1858" t="s">
        <v>10843</v>
      </c>
      <c r="AA1858" t="s">
        <v>10844</v>
      </c>
      <c r="AB1858" t="s">
        <v>10845</v>
      </c>
    </row>
    <row r="1859" spans="1:28">
      <c r="A1859" s="241">
        <v>45971</v>
      </c>
      <c r="B1859" t="s">
        <v>10846</v>
      </c>
      <c r="C1859" t="s">
        <v>7979</v>
      </c>
      <c r="D1859" t="s">
        <v>7980</v>
      </c>
      <c r="E1859" t="s">
        <v>7981</v>
      </c>
      <c r="F1859">
        <v>3</v>
      </c>
      <c r="G1859">
        <v>2647.06</v>
      </c>
      <c r="H1859">
        <v>0</v>
      </c>
      <c r="I1859" s="254">
        <v>7941.18</v>
      </c>
      <c r="J1859" t="s">
        <v>7794</v>
      </c>
      <c r="K1859">
        <v>1</v>
      </c>
      <c r="L1859">
        <v>125</v>
      </c>
      <c r="M1859" t="s">
        <v>7724</v>
      </c>
      <c r="N1859" t="s">
        <v>7713</v>
      </c>
      <c r="O1859" t="s">
        <v>7697</v>
      </c>
      <c r="P1859" t="s">
        <v>10766</v>
      </c>
      <c r="Q1859" t="s">
        <v>10806</v>
      </c>
      <c r="R1859">
        <v>102</v>
      </c>
      <c r="S1859" t="s">
        <v>10767</v>
      </c>
      <c r="T1859" t="s">
        <v>7715</v>
      </c>
      <c r="U1859">
        <v>1</v>
      </c>
      <c r="V1859">
        <v>3</v>
      </c>
      <c r="W1859" t="s">
        <v>7702</v>
      </c>
      <c r="X1859" t="s">
        <v>2147</v>
      </c>
      <c r="Y1859" t="s">
        <v>7703</v>
      </c>
      <c r="Z1859" t="s">
        <v>10847</v>
      </c>
      <c r="AA1859" t="s">
        <v>7797</v>
      </c>
      <c r="AB1859" t="s">
        <v>10848</v>
      </c>
    </row>
    <row r="1860" spans="1:28">
      <c r="A1860" s="241">
        <v>45971</v>
      </c>
      <c r="B1860" t="s">
        <v>10846</v>
      </c>
      <c r="C1860" t="s">
        <v>7839</v>
      </c>
      <c r="D1860" t="s">
        <v>7840</v>
      </c>
      <c r="E1860" t="s">
        <v>7841</v>
      </c>
      <c r="F1860">
        <v>3</v>
      </c>
      <c r="G1860">
        <v>2645.48</v>
      </c>
      <c r="H1860">
        <v>0</v>
      </c>
      <c r="I1860" s="254">
        <v>7936.44</v>
      </c>
      <c r="J1860" t="s">
        <v>7794</v>
      </c>
      <c r="K1860">
        <v>1</v>
      </c>
      <c r="L1860">
        <v>125</v>
      </c>
      <c r="M1860" t="s">
        <v>7724</v>
      </c>
      <c r="N1860" t="s">
        <v>7713</v>
      </c>
      <c r="O1860" t="s">
        <v>7697</v>
      </c>
      <c r="P1860" t="s">
        <v>10766</v>
      </c>
      <c r="Q1860" t="s">
        <v>10806</v>
      </c>
      <c r="R1860">
        <v>102</v>
      </c>
      <c r="S1860" t="s">
        <v>10767</v>
      </c>
      <c r="T1860" t="s">
        <v>7715</v>
      </c>
      <c r="U1860">
        <v>1</v>
      </c>
      <c r="V1860">
        <v>3</v>
      </c>
      <c r="W1860" t="s">
        <v>7702</v>
      </c>
      <c r="X1860" t="s">
        <v>2147</v>
      </c>
      <c r="Y1860" t="s">
        <v>7703</v>
      </c>
      <c r="Z1860" t="s">
        <v>10847</v>
      </c>
      <c r="AA1860" t="s">
        <v>7797</v>
      </c>
      <c r="AB1860" t="s">
        <v>10848</v>
      </c>
    </row>
    <row r="1861" spans="1:28">
      <c r="A1861" s="241">
        <v>45971</v>
      </c>
      <c r="B1861" t="s">
        <v>10846</v>
      </c>
      <c r="C1861" t="s">
        <v>7822</v>
      </c>
      <c r="D1861" t="s">
        <v>7823</v>
      </c>
      <c r="E1861" t="s">
        <v>7824</v>
      </c>
      <c r="F1861">
        <v>3</v>
      </c>
      <c r="G1861">
        <v>3025.21</v>
      </c>
      <c r="H1861">
        <v>0</v>
      </c>
      <c r="I1861" s="254">
        <v>9075.6299999999992</v>
      </c>
      <c r="J1861" t="s">
        <v>7794</v>
      </c>
      <c r="K1861">
        <v>1</v>
      </c>
      <c r="L1861">
        <v>125</v>
      </c>
      <c r="M1861" t="s">
        <v>7724</v>
      </c>
      <c r="N1861" t="s">
        <v>7713</v>
      </c>
      <c r="O1861" t="s">
        <v>7697</v>
      </c>
      <c r="P1861" t="s">
        <v>10766</v>
      </c>
      <c r="Q1861" t="s">
        <v>10806</v>
      </c>
      <c r="R1861">
        <v>102</v>
      </c>
      <c r="S1861" t="s">
        <v>10767</v>
      </c>
      <c r="T1861" t="s">
        <v>7715</v>
      </c>
      <c r="U1861">
        <v>1</v>
      </c>
      <c r="V1861">
        <v>3</v>
      </c>
      <c r="W1861" t="s">
        <v>7702</v>
      </c>
      <c r="X1861" t="s">
        <v>2147</v>
      </c>
      <c r="Y1861" t="s">
        <v>7703</v>
      </c>
      <c r="Z1861" t="s">
        <v>10847</v>
      </c>
      <c r="AA1861" t="s">
        <v>7797</v>
      </c>
      <c r="AB1861" t="s">
        <v>10848</v>
      </c>
    </row>
    <row r="1862" spans="1:28">
      <c r="A1862" s="241">
        <v>45971</v>
      </c>
      <c r="B1862" t="s">
        <v>10846</v>
      </c>
      <c r="C1862" t="s">
        <v>8016</v>
      </c>
      <c r="D1862" t="s">
        <v>8017</v>
      </c>
      <c r="E1862" t="s">
        <v>8018</v>
      </c>
      <c r="F1862">
        <v>1</v>
      </c>
      <c r="G1862">
        <v>4853</v>
      </c>
      <c r="H1862">
        <v>0</v>
      </c>
      <c r="I1862" s="254">
        <v>4853</v>
      </c>
      <c r="J1862" t="s">
        <v>7794</v>
      </c>
      <c r="K1862">
        <v>1</v>
      </c>
      <c r="L1862">
        <v>125</v>
      </c>
      <c r="M1862" t="s">
        <v>7724</v>
      </c>
      <c r="N1862" t="s">
        <v>7713</v>
      </c>
      <c r="O1862" t="s">
        <v>7697</v>
      </c>
      <c r="P1862" t="s">
        <v>10766</v>
      </c>
      <c r="Q1862" t="s">
        <v>10806</v>
      </c>
      <c r="R1862">
        <v>102</v>
      </c>
      <c r="S1862" t="s">
        <v>10767</v>
      </c>
      <c r="T1862">
        <v>0</v>
      </c>
      <c r="U1862">
        <v>1</v>
      </c>
      <c r="V1862">
        <v>1</v>
      </c>
      <c r="W1862" t="s">
        <v>7702</v>
      </c>
      <c r="X1862" t="s">
        <v>2147</v>
      </c>
      <c r="Y1862" t="s">
        <v>7703</v>
      </c>
      <c r="Z1862" t="s">
        <v>10847</v>
      </c>
      <c r="AA1862" t="s">
        <v>7797</v>
      </c>
      <c r="AB1862" t="s">
        <v>10848</v>
      </c>
    </row>
    <row r="1863" spans="1:28">
      <c r="A1863" s="241">
        <v>45971</v>
      </c>
      <c r="B1863" t="s">
        <v>10846</v>
      </c>
      <c r="C1863" t="s">
        <v>8636</v>
      </c>
      <c r="D1863" t="s">
        <v>8637</v>
      </c>
      <c r="E1863" t="s">
        <v>8638</v>
      </c>
      <c r="F1863">
        <v>2</v>
      </c>
      <c r="G1863">
        <v>13840</v>
      </c>
      <c r="H1863">
        <v>0</v>
      </c>
      <c r="I1863" s="254">
        <v>27680</v>
      </c>
      <c r="J1863" t="s">
        <v>7794</v>
      </c>
      <c r="K1863">
        <v>1</v>
      </c>
      <c r="L1863">
        <v>125</v>
      </c>
      <c r="M1863" t="s">
        <v>7724</v>
      </c>
      <c r="N1863" t="s">
        <v>7713</v>
      </c>
      <c r="O1863" t="s">
        <v>7697</v>
      </c>
      <c r="P1863" t="s">
        <v>10766</v>
      </c>
      <c r="Q1863" t="s">
        <v>10806</v>
      </c>
      <c r="R1863">
        <v>102</v>
      </c>
      <c r="S1863" t="s">
        <v>10767</v>
      </c>
      <c r="T1863" t="s">
        <v>7715</v>
      </c>
      <c r="U1863">
        <v>1</v>
      </c>
      <c r="V1863">
        <v>2</v>
      </c>
      <c r="W1863" t="s">
        <v>7702</v>
      </c>
      <c r="X1863" t="s">
        <v>2147</v>
      </c>
      <c r="Y1863" t="s">
        <v>7703</v>
      </c>
      <c r="Z1863" t="s">
        <v>10847</v>
      </c>
      <c r="AA1863" t="s">
        <v>7797</v>
      </c>
      <c r="AB1863" t="s">
        <v>10848</v>
      </c>
    </row>
    <row r="1864" spans="1:28">
      <c r="A1864" s="241">
        <v>45971</v>
      </c>
      <c r="B1864" t="s">
        <v>10846</v>
      </c>
      <c r="C1864" t="s">
        <v>8136</v>
      </c>
      <c r="D1864" t="s">
        <v>8137</v>
      </c>
      <c r="E1864" t="s">
        <v>8138</v>
      </c>
      <c r="F1864">
        <v>1</v>
      </c>
      <c r="G1864">
        <v>12290.73</v>
      </c>
      <c r="H1864">
        <v>0</v>
      </c>
      <c r="I1864" s="254">
        <v>12290.73</v>
      </c>
      <c r="J1864" t="s">
        <v>7794</v>
      </c>
      <c r="K1864">
        <v>1</v>
      </c>
      <c r="L1864">
        <v>125</v>
      </c>
      <c r="M1864" t="s">
        <v>7724</v>
      </c>
      <c r="N1864" t="s">
        <v>7713</v>
      </c>
      <c r="O1864" t="s">
        <v>7697</v>
      </c>
      <c r="P1864" t="s">
        <v>10766</v>
      </c>
      <c r="Q1864" t="s">
        <v>10806</v>
      </c>
      <c r="R1864">
        <v>102</v>
      </c>
      <c r="S1864" t="s">
        <v>10767</v>
      </c>
      <c r="T1864" t="s">
        <v>7726</v>
      </c>
      <c r="U1864">
        <v>1</v>
      </c>
      <c r="V1864">
        <v>1</v>
      </c>
      <c r="W1864" t="s">
        <v>7702</v>
      </c>
      <c r="X1864" t="s">
        <v>2147</v>
      </c>
      <c r="Y1864" t="s">
        <v>7703</v>
      </c>
      <c r="Z1864" t="s">
        <v>10847</v>
      </c>
      <c r="AA1864" t="s">
        <v>7797</v>
      </c>
      <c r="AB1864" t="s">
        <v>10848</v>
      </c>
    </row>
    <row r="1865" spans="1:28">
      <c r="A1865" s="241">
        <v>45971</v>
      </c>
      <c r="B1865" t="s">
        <v>10849</v>
      </c>
      <c r="C1865" t="s">
        <v>7787</v>
      </c>
      <c r="D1865" t="s">
        <v>7788</v>
      </c>
      <c r="E1865" t="s">
        <v>7789</v>
      </c>
      <c r="F1865">
        <v>6</v>
      </c>
      <c r="G1865">
        <v>3025.21</v>
      </c>
      <c r="H1865">
        <v>0</v>
      </c>
      <c r="I1865" s="254">
        <v>18151.259999999998</v>
      </c>
      <c r="J1865" t="s">
        <v>7794</v>
      </c>
      <c r="K1865">
        <v>1</v>
      </c>
      <c r="L1865">
        <v>125</v>
      </c>
      <c r="M1865" t="s">
        <v>7724</v>
      </c>
      <c r="N1865" t="s">
        <v>7713</v>
      </c>
      <c r="O1865" t="s">
        <v>7697</v>
      </c>
      <c r="P1865" t="s">
        <v>10766</v>
      </c>
      <c r="Q1865" t="s">
        <v>10806</v>
      </c>
      <c r="R1865">
        <v>102</v>
      </c>
      <c r="S1865" t="s">
        <v>10767</v>
      </c>
      <c r="T1865" t="s">
        <v>7715</v>
      </c>
      <c r="U1865">
        <v>1</v>
      </c>
      <c r="V1865">
        <v>6</v>
      </c>
      <c r="W1865" t="s">
        <v>7702</v>
      </c>
      <c r="X1865" t="s">
        <v>2181</v>
      </c>
      <c r="Y1865" t="s">
        <v>7703</v>
      </c>
      <c r="Z1865" t="s">
        <v>10850</v>
      </c>
      <c r="AA1865" t="s">
        <v>7797</v>
      </c>
      <c r="AB1865" t="s">
        <v>10851</v>
      </c>
    </row>
    <row r="1866" spans="1:28">
      <c r="A1866" s="241">
        <v>45971</v>
      </c>
      <c r="B1866" t="s">
        <v>10852</v>
      </c>
      <c r="C1866" t="s">
        <v>7691</v>
      </c>
      <c r="D1866" t="s">
        <v>7692</v>
      </c>
      <c r="E1866" t="s">
        <v>7693</v>
      </c>
      <c r="F1866">
        <v>4</v>
      </c>
      <c r="G1866">
        <v>4327.7299999999996</v>
      </c>
      <c r="H1866">
        <v>0</v>
      </c>
      <c r="I1866" s="254">
        <v>17310.919999999998</v>
      </c>
      <c r="J1866" t="s">
        <v>8166</v>
      </c>
      <c r="K1866">
        <v>1</v>
      </c>
      <c r="L1866">
        <v>126</v>
      </c>
      <c r="M1866" t="s">
        <v>7744</v>
      </c>
      <c r="N1866" t="s">
        <v>7745</v>
      </c>
      <c r="O1866" t="s">
        <v>7697</v>
      </c>
      <c r="P1866" t="s">
        <v>10766</v>
      </c>
      <c r="Q1866" t="s">
        <v>10853</v>
      </c>
      <c r="R1866">
        <v>919</v>
      </c>
      <c r="S1866" t="s">
        <v>10767</v>
      </c>
      <c r="T1866" t="s">
        <v>7701</v>
      </c>
      <c r="U1866">
        <v>1</v>
      </c>
      <c r="V1866">
        <v>4</v>
      </c>
      <c r="W1866" t="s">
        <v>7702</v>
      </c>
      <c r="X1866" t="s">
        <v>2583</v>
      </c>
      <c r="Y1866" t="s">
        <v>7703</v>
      </c>
      <c r="Z1866" t="s">
        <v>10854</v>
      </c>
      <c r="AA1866" t="s">
        <v>8185</v>
      </c>
      <c r="AB1866" t="s">
        <v>10855</v>
      </c>
    </row>
    <row r="1867" spans="1:28">
      <c r="A1867" s="241">
        <v>45971</v>
      </c>
      <c r="B1867" t="s">
        <v>10852</v>
      </c>
      <c r="C1867" t="s">
        <v>7778</v>
      </c>
      <c r="D1867" t="s">
        <v>7779</v>
      </c>
      <c r="E1867" t="s">
        <v>7780</v>
      </c>
      <c r="F1867">
        <v>4</v>
      </c>
      <c r="G1867">
        <v>2668.75</v>
      </c>
      <c r="H1867">
        <v>0</v>
      </c>
      <c r="I1867" s="254">
        <v>10675</v>
      </c>
      <c r="J1867" t="s">
        <v>8166</v>
      </c>
      <c r="K1867">
        <v>1</v>
      </c>
      <c r="L1867">
        <v>126</v>
      </c>
      <c r="M1867" t="s">
        <v>7744</v>
      </c>
      <c r="N1867" t="s">
        <v>7745</v>
      </c>
      <c r="O1867" t="s">
        <v>7697</v>
      </c>
      <c r="P1867" t="s">
        <v>10766</v>
      </c>
      <c r="Q1867" t="s">
        <v>10853</v>
      </c>
      <c r="R1867">
        <v>919</v>
      </c>
      <c r="S1867" t="s">
        <v>10767</v>
      </c>
      <c r="T1867" t="s">
        <v>7701</v>
      </c>
      <c r="U1867">
        <v>1</v>
      </c>
      <c r="V1867">
        <v>4</v>
      </c>
      <c r="W1867" t="s">
        <v>7702</v>
      </c>
      <c r="X1867" t="s">
        <v>2583</v>
      </c>
      <c r="Y1867" t="s">
        <v>7703</v>
      </c>
      <c r="Z1867" t="s">
        <v>10854</v>
      </c>
      <c r="AA1867" t="s">
        <v>8185</v>
      </c>
      <c r="AB1867" t="s">
        <v>10855</v>
      </c>
    </row>
    <row r="1868" spans="1:28">
      <c r="A1868" s="241">
        <v>45971</v>
      </c>
      <c r="B1868" t="s">
        <v>10856</v>
      </c>
      <c r="C1868" t="s">
        <v>7720</v>
      </c>
      <c r="D1868" t="s">
        <v>7721</v>
      </c>
      <c r="E1868" t="s">
        <v>7722</v>
      </c>
      <c r="F1868">
        <v>-1</v>
      </c>
      <c r="G1868">
        <v>11900</v>
      </c>
      <c r="H1868">
        <v>-357</v>
      </c>
      <c r="I1868" s="254">
        <v>-11543</v>
      </c>
      <c r="J1868" t="s">
        <v>9481</v>
      </c>
      <c r="K1868">
        <v>1</v>
      </c>
      <c r="L1868">
        <v>125</v>
      </c>
      <c r="M1868" t="s">
        <v>7724</v>
      </c>
      <c r="N1868" t="s">
        <v>7713</v>
      </c>
      <c r="O1868" t="s">
        <v>7697</v>
      </c>
      <c r="P1868" t="s">
        <v>10766</v>
      </c>
      <c r="Q1868" t="s">
        <v>7725</v>
      </c>
      <c r="R1868">
        <v>117</v>
      </c>
      <c r="S1868" t="s">
        <v>10767</v>
      </c>
      <c r="T1868" t="s">
        <v>7726</v>
      </c>
      <c r="U1868">
        <v>1</v>
      </c>
      <c r="V1868">
        <v>-1</v>
      </c>
      <c r="W1868" t="s">
        <v>7702</v>
      </c>
      <c r="X1868" t="s">
        <v>1487</v>
      </c>
      <c r="Y1868" t="s">
        <v>7703</v>
      </c>
      <c r="Z1868" t="s">
        <v>10032</v>
      </c>
      <c r="AA1868" t="s">
        <v>7728</v>
      </c>
      <c r="AB1868" t="s">
        <v>9482</v>
      </c>
    </row>
    <row r="1869" spans="1:28">
      <c r="A1869" s="241">
        <v>45971</v>
      </c>
      <c r="B1869" t="s">
        <v>10857</v>
      </c>
      <c r="C1869" t="s">
        <v>8415</v>
      </c>
      <c r="D1869" t="s">
        <v>8416</v>
      </c>
      <c r="E1869" t="s">
        <v>8417</v>
      </c>
      <c r="F1869">
        <v>2</v>
      </c>
      <c r="G1869">
        <v>2700</v>
      </c>
      <c r="H1869">
        <v>0</v>
      </c>
      <c r="I1869" s="254">
        <v>5400</v>
      </c>
      <c r="J1869" t="s">
        <v>7743</v>
      </c>
      <c r="K1869">
        <v>1</v>
      </c>
      <c r="L1869">
        <v>126</v>
      </c>
      <c r="M1869" t="s">
        <v>7744</v>
      </c>
      <c r="N1869" t="s">
        <v>7745</v>
      </c>
      <c r="O1869" t="s">
        <v>7697</v>
      </c>
      <c r="P1869" t="s">
        <v>10766</v>
      </c>
      <c r="Q1869" t="s">
        <v>10858</v>
      </c>
      <c r="R1869">
        <v>945</v>
      </c>
      <c r="S1869" t="s">
        <v>10767</v>
      </c>
      <c r="T1869" t="s">
        <v>7715</v>
      </c>
      <c r="U1869">
        <v>1</v>
      </c>
      <c r="V1869">
        <v>2</v>
      </c>
      <c r="W1869" t="s">
        <v>7702</v>
      </c>
      <c r="X1869" t="s">
        <v>2179</v>
      </c>
      <c r="Y1869" t="s">
        <v>7703</v>
      </c>
      <c r="Z1869" t="s">
        <v>10859</v>
      </c>
      <c r="AA1869" t="s">
        <v>8058</v>
      </c>
      <c r="AB1869" t="s">
        <v>10860</v>
      </c>
    </row>
    <row r="1870" spans="1:28">
      <c r="A1870" s="241">
        <v>45971</v>
      </c>
      <c r="B1870" t="s">
        <v>10861</v>
      </c>
      <c r="C1870" t="s">
        <v>7781</v>
      </c>
      <c r="D1870" t="s">
        <v>7782</v>
      </c>
      <c r="E1870" t="s">
        <v>7783</v>
      </c>
      <c r="F1870">
        <v>3</v>
      </c>
      <c r="G1870">
        <v>3025.21</v>
      </c>
      <c r="H1870">
        <v>0</v>
      </c>
      <c r="I1870" s="254">
        <v>9075.6299999999992</v>
      </c>
      <c r="J1870" t="s">
        <v>7945</v>
      </c>
      <c r="K1870">
        <v>1</v>
      </c>
      <c r="L1870">
        <v>155</v>
      </c>
      <c r="M1870" t="s">
        <v>7946</v>
      </c>
      <c r="N1870" t="s">
        <v>7696</v>
      </c>
      <c r="O1870" t="s">
        <v>7697</v>
      </c>
      <c r="P1870" t="s">
        <v>10766</v>
      </c>
      <c r="Q1870" t="s">
        <v>10835</v>
      </c>
      <c r="R1870">
        <v>720</v>
      </c>
      <c r="S1870" t="s">
        <v>10767</v>
      </c>
      <c r="T1870" t="s">
        <v>7715</v>
      </c>
      <c r="U1870">
        <v>1</v>
      </c>
      <c r="V1870">
        <v>3</v>
      </c>
      <c r="W1870" t="s">
        <v>7702</v>
      </c>
      <c r="X1870" t="s">
        <v>2589</v>
      </c>
      <c r="Y1870" t="s">
        <v>7703</v>
      </c>
      <c r="Z1870" t="s">
        <v>10862</v>
      </c>
      <c r="AA1870" t="s">
        <v>7949</v>
      </c>
      <c r="AB1870" t="s">
        <v>10863</v>
      </c>
    </row>
    <row r="1871" spans="1:28">
      <c r="A1871" s="241">
        <v>45971</v>
      </c>
      <c r="B1871" t="s">
        <v>10864</v>
      </c>
      <c r="C1871" t="s">
        <v>7979</v>
      </c>
      <c r="D1871" t="s">
        <v>7980</v>
      </c>
      <c r="E1871" t="s">
        <v>7981</v>
      </c>
      <c r="F1871">
        <v>3</v>
      </c>
      <c r="G1871">
        <v>2647.06</v>
      </c>
      <c r="H1871">
        <v>0</v>
      </c>
      <c r="I1871" s="254">
        <v>7941.18</v>
      </c>
      <c r="J1871" t="s">
        <v>8025</v>
      </c>
      <c r="K1871">
        <v>1</v>
      </c>
      <c r="L1871">
        <v>3</v>
      </c>
      <c r="M1871" t="s">
        <v>8702</v>
      </c>
      <c r="N1871" t="s">
        <v>8027</v>
      </c>
      <c r="O1871" t="s">
        <v>7697</v>
      </c>
      <c r="P1871" t="s">
        <v>10766</v>
      </c>
      <c r="Q1871" t="s">
        <v>8703</v>
      </c>
      <c r="R1871">
        <v>620</v>
      </c>
      <c r="S1871" t="s">
        <v>10767</v>
      </c>
      <c r="T1871" t="s">
        <v>7715</v>
      </c>
      <c r="U1871">
        <v>1</v>
      </c>
      <c r="V1871">
        <v>3</v>
      </c>
      <c r="W1871" t="s">
        <v>7702</v>
      </c>
      <c r="X1871" t="s">
        <v>10865</v>
      </c>
      <c r="Y1871" t="s">
        <v>7703</v>
      </c>
      <c r="Z1871" t="s">
        <v>10866</v>
      </c>
      <c r="AA1871" t="s">
        <v>8030</v>
      </c>
      <c r="AB1871" t="s">
        <v>10867</v>
      </c>
    </row>
    <row r="1872" spans="1:28">
      <c r="A1872" s="241">
        <v>45971</v>
      </c>
      <c r="B1872" t="s">
        <v>10868</v>
      </c>
      <c r="C1872" t="s">
        <v>7730</v>
      </c>
      <c r="D1872" t="s">
        <v>7731</v>
      </c>
      <c r="E1872" t="s">
        <v>7732</v>
      </c>
      <c r="F1872">
        <v>2</v>
      </c>
      <c r="G1872">
        <v>8991.6</v>
      </c>
      <c r="H1872">
        <v>899.16</v>
      </c>
      <c r="I1872" s="254">
        <v>17084.04</v>
      </c>
      <c r="J1872" t="s">
        <v>7711</v>
      </c>
      <c r="K1872">
        <v>1</v>
      </c>
      <c r="L1872">
        <v>156</v>
      </c>
      <c r="M1872" t="s">
        <v>7712</v>
      </c>
      <c r="N1872" t="s">
        <v>7713</v>
      </c>
      <c r="O1872" t="s">
        <v>7697</v>
      </c>
      <c r="P1872" t="s">
        <v>10766</v>
      </c>
      <c r="Q1872" t="s">
        <v>10869</v>
      </c>
      <c r="R1872">
        <v>509</v>
      </c>
      <c r="S1872" t="s">
        <v>10767</v>
      </c>
      <c r="T1872" t="s">
        <v>7715</v>
      </c>
      <c r="U1872">
        <v>1</v>
      </c>
      <c r="V1872">
        <v>2</v>
      </c>
      <c r="W1872" t="s">
        <v>7702</v>
      </c>
      <c r="X1872" t="s">
        <v>2045</v>
      </c>
      <c r="Y1872" t="s">
        <v>7703</v>
      </c>
      <c r="Z1872" t="s">
        <v>10870</v>
      </c>
      <c r="AA1872" t="s">
        <v>8231</v>
      </c>
      <c r="AB1872" t="s">
        <v>10871</v>
      </c>
    </row>
    <row r="1873" spans="1:28">
      <c r="A1873" s="241">
        <v>45971</v>
      </c>
      <c r="B1873" t="s">
        <v>10872</v>
      </c>
      <c r="C1873" t="s">
        <v>7883</v>
      </c>
      <c r="D1873" t="s">
        <v>7884</v>
      </c>
      <c r="E1873" t="s">
        <v>7885</v>
      </c>
      <c r="F1873">
        <v>1</v>
      </c>
      <c r="G1873">
        <v>3025.21</v>
      </c>
      <c r="H1873">
        <v>0</v>
      </c>
      <c r="I1873" s="254">
        <v>3025.21</v>
      </c>
      <c r="J1873" t="s">
        <v>7694</v>
      </c>
      <c r="K1873">
        <v>1</v>
      </c>
      <c r="L1873">
        <v>213</v>
      </c>
      <c r="M1873" t="s">
        <v>7695</v>
      </c>
      <c r="N1873" t="s">
        <v>7696</v>
      </c>
      <c r="O1873" t="s">
        <v>7697</v>
      </c>
      <c r="P1873" t="s">
        <v>10766</v>
      </c>
      <c r="Q1873" t="s">
        <v>7775</v>
      </c>
      <c r="R1873">
        <v>706</v>
      </c>
      <c r="S1873" t="s">
        <v>10767</v>
      </c>
      <c r="T1873" t="s">
        <v>7715</v>
      </c>
      <c r="U1873">
        <v>1</v>
      </c>
      <c r="V1873">
        <v>1</v>
      </c>
      <c r="W1873" t="s">
        <v>7702</v>
      </c>
      <c r="X1873" t="s">
        <v>2284</v>
      </c>
      <c r="Y1873" t="s">
        <v>7703</v>
      </c>
      <c r="Z1873" t="s">
        <v>10873</v>
      </c>
      <c r="AA1873" t="s">
        <v>7705</v>
      </c>
      <c r="AB1873" t="s">
        <v>10874</v>
      </c>
    </row>
    <row r="1874" spans="1:28">
      <c r="A1874" s="241">
        <v>45971</v>
      </c>
      <c r="B1874" t="s">
        <v>10872</v>
      </c>
      <c r="C1874" t="s">
        <v>7886</v>
      </c>
      <c r="D1874" t="s">
        <v>7887</v>
      </c>
      <c r="E1874" t="s">
        <v>7888</v>
      </c>
      <c r="F1874">
        <v>1</v>
      </c>
      <c r="G1874">
        <v>3025.21</v>
      </c>
      <c r="H1874">
        <v>0</v>
      </c>
      <c r="I1874" s="254">
        <v>3025.21</v>
      </c>
      <c r="J1874" t="s">
        <v>7694</v>
      </c>
      <c r="K1874">
        <v>1</v>
      </c>
      <c r="L1874">
        <v>213</v>
      </c>
      <c r="M1874" t="s">
        <v>7695</v>
      </c>
      <c r="N1874" t="s">
        <v>7696</v>
      </c>
      <c r="O1874" t="s">
        <v>7697</v>
      </c>
      <c r="P1874" t="s">
        <v>10766</v>
      </c>
      <c r="Q1874" t="s">
        <v>7775</v>
      </c>
      <c r="R1874">
        <v>706</v>
      </c>
      <c r="S1874" t="s">
        <v>10767</v>
      </c>
      <c r="T1874" t="s">
        <v>7715</v>
      </c>
      <c r="U1874">
        <v>1</v>
      </c>
      <c r="V1874">
        <v>1</v>
      </c>
      <c r="W1874" t="s">
        <v>7702</v>
      </c>
      <c r="X1874" t="s">
        <v>2284</v>
      </c>
      <c r="Y1874" t="s">
        <v>7703</v>
      </c>
      <c r="Z1874" t="s">
        <v>10873</v>
      </c>
      <c r="AA1874" t="s">
        <v>7705</v>
      </c>
      <c r="AB1874" t="s">
        <v>10874</v>
      </c>
    </row>
    <row r="1875" spans="1:28">
      <c r="A1875" s="241">
        <v>45971</v>
      </c>
      <c r="B1875" t="s">
        <v>10872</v>
      </c>
      <c r="C1875" t="s">
        <v>7787</v>
      </c>
      <c r="D1875" t="s">
        <v>7788</v>
      </c>
      <c r="E1875" t="s">
        <v>7789</v>
      </c>
      <c r="F1875">
        <v>1</v>
      </c>
      <c r="G1875">
        <v>3025.21</v>
      </c>
      <c r="H1875">
        <v>0</v>
      </c>
      <c r="I1875" s="254">
        <v>3025.21</v>
      </c>
      <c r="J1875" t="s">
        <v>7694</v>
      </c>
      <c r="K1875">
        <v>1</v>
      </c>
      <c r="L1875">
        <v>213</v>
      </c>
      <c r="M1875" t="s">
        <v>7695</v>
      </c>
      <c r="N1875" t="s">
        <v>7696</v>
      </c>
      <c r="O1875" t="s">
        <v>7697</v>
      </c>
      <c r="P1875" t="s">
        <v>10766</v>
      </c>
      <c r="Q1875" t="s">
        <v>7775</v>
      </c>
      <c r="R1875">
        <v>706</v>
      </c>
      <c r="S1875" t="s">
        <v>10767</v>
      </c>
      <c r="T1875" t="s">
        <v>7715</v>
      </c>
      <c r="U1875">
        <v>1</v>
      </c>
      <c r="V1875">
        <v>1</v>
      </c>
      <c r="W1875" t="s">
        <v>7702</v>
      </c>
      <c r="X1875" t="s">
        <v>2284</v>
      </c>
      <c r="Y1875" t="s">
        <v>7703</v>
      </c>
      <c r="Z1875" t="s">
        <v>10873</v>
      </c>
      <c r="AA1875" t="s">
        <v>7705</v>
      </c>
      <c r="AB1875" t="s">
        <v>10874</v>
      </c>
    </row>
    <row r="1876" spans="1:28">
      <c r="A1876" s="241">
        <v>45971</v>
      </c>
      <c r="B1876" t="s">
        <v>10872</v>
      </c>
      <c r="C1876" t="s">
        <v>7784</v>
      </c>
      <c r="D1876" t="s">
        <v>7785</v>
      </c>
      <c r="E1876" t="s">
        <v>7786</v>
      </c>
      <c r="F1876">
        <v>1</v>
      </c>
      <c r="G1876">
        <v>3025.21</v>
      </c>
      <c r="H1876">
        <v>0</v>
      </c>
      <c r="I1876" s="254">
        <v>3025.21</v>
      </c>
      <c r="J1876" t="s">
        <v>7694</v>
      </c>
      <c r="K1876">
        <v>1</v>
      </c>
      <c r="L1876">
        <v>213</v>
      </c>
      <c r="M1876" t="s">
        <v>7695</v>
      </c>
      <c r="N1876" t="s">
        <v>7696</v>
      </c>
      <c r="O1876" t="s">
        <v>7697</v>
      </c>
      <c r="P1876" t="s">
        <v>10766</v>
      </c>
      <c r="Q1876" t="s">
        <v>7775</v>
      </c>
      <c r="R1876">
        <v>706</v>
      </c>
      <c r="S1876" t="s">
        <v>10767</v>
      </c>
      <c r="T1876" t="s">
        <v>7715</v>
      </c>
      <c r="U1876">
        <v>1</v>
      </c>
      <c r="V1876">
        <v>1</v>
      </c>
      <c r="W1876" t="s">
        <v>7702</v>
      </c>
      <c r="X1876" t="s">
        <v>2284</v>
      </c>
      <c r="Y1876" t="s">
        <v>7703</v>
      </c>
      <c r="Z1876" t="s">
        <v>10873</v>
      </c>
      <c r="AA1876" t="s">
        <v>7705</v>
      </c>
      <c r="AB1876" t="s">
        <v>10874</v>
      </c>
    </row>
    <row r="1877" spans="1:28">
      <c r="A1877" s="241">
        <v>45971</v>
      </c>
      <c r="B1877" t="s">
        <v>10872</v>
      </c>
      <c r="C1877" t="s">
        <v>7781</v>
      </c>
      <c r="D1877" t="s">
        <v>7782</v>
      </c>
      <c r="E1877" t="s">
        <v>7783</v>
      </c>
      <c r="F1877">
        <v>2</v>
      </c>
      <c r="G1877">
        <v>3025.21</v>
      </c>
      <c r="H1877">
        <v>0</v>
      </c>
      <c r="I1877" s="254">
        <v>6050.42</v>
      </c>
      <c r="J1877" t="s">
        <v>7694</v>
      </c>
      <c r="K1877">
        <v>1</v>
      </c>
      <c r="L1877">
        <v>213</v>
      </c>
      <c r="M1877" t="s">
        <v>7695</v>
      </c>
      <c r="N1877" t="s">
        <v>7696</v>
      </c>
      <c r="O1877" t="s">
        <v>7697</v>
      </c>
      <c r="P1877" t="s">
        <v>10766</v>
      </c>
      <c r="Q1877" t="s">
        <v>7775</v>
      </c>
      <c r="R1877">
        <v>706</v>
      </c>
      <c r="S1877" t="s">
        <v>10767</v>
      </c>
      <c r="T1877" t="s">
        <v>7715</v>
      </c>
      <c r="U1877">
        <v>1</v>
      </c>
      <c r="V1877">
        <v>2</v>
      </c>
      <c r="W1877" t="s">
        <v>7702</v>
      </c>
      <c r="X1877" t="s">
        <v>2284</v>
      </c>
      <c r="Y1877" t="s">
        <v>7703</v>
      </c>
      <c r="Z1877" t="s">
        <v>10873</v>
      </c>
      <c r="AA1877" t="s">
        <v>7705</v>
      </c>
      <c r="AB1877" t="s">
        <v>10874</v>
      </c>
    </row>
    <row r="1878" spans="1:28">
      <c r="A1878" s="241">
        <v>45971</v>
      </c>
      <c r="B1878" t="s">
        <v>10875</v>
      </c>
      <c r="C1878" t="s">
        <v>7969</v>
      </c>
      <c r="D1878" t="s">
        <v>7970</v>
      </c>
      <c r="E1878" t="s">
        <v>7971</v>
      </c>
      <c r="F1878">
        <v>3</v>
      </c>
      <c r="G1878">
        <v>977</v>
      </c>
      <c r="H1878">
        <v>0</v>
      </c>
      <c r="I1878" s="254">
        <v>2931</v>
      </c>
      <c r="J1878" t="s">
        <v>8271</v>
      </c>
      <c r="K1878">
        <v>1</v>
      </c>
      <c r="L1878">
        <v>126</v>
      </c>
      <c r="M1878" t="s">
        <v>7744</v>
      </c>
      <c r="N1878" t="s">
        <v>7745</v>
      </c>
      <c r="O1878" t="s">
        <v>7697</v>
      </c>
      <c r="P1878" t="s">
        <v>10766</v>
      </c>
      <c r="Q1878" t="s">
        <v>10876</v>
      </c>
      <c r="R1878">
        <v>936</v>
      </c>
      <c r="S1878" t="s">
        <v>10767</v>
      </c>
      <c r="T1878" t="s">
        <v>7715</v>
      </c>
      <c r="U1878">
        <v>1</v>
      </c>
      <c r="V1878">
        <v>3</v>
      </c>
      <c r="W1878" t="s">
        <v>7702</v>
      </c>
      <c r="X1878" t="s">
        <v>2555</v>
      </c>
      <c r="Y1878" t="s">
        <v>7703</v>
      </c>
      <c r="Z1878" t="s">
        <v>10877</v>
      </c>
      <c r="AA1878" t="s">
        <v>8380</v>
      </c>
      <c r="AB1878" t="s">
        <v>10878</v>
      </c>
    </row>
    <row r="1879" spans="1:28">
      <c r="A1879" s="241">
        <v>45971</v>
      </c>
      <c r="B1879" t="s">
        <v>10875</v>
      </c>
      <c r="C1879" t="s">
        <v>7822</v>
      </c>
      <c r="D1879" t="s">
        <v>7823</v>
      </c>
      <c r="E1879" t="s">
        <v>7824</v>
      </c>
      <c r="F1879">
        <v>1</v>
      </c>
      <c r="G1879">
        <v>3025.21</v>
      </c>
      <c r="H1879">
        <v>0</v>
      </c>
      <c r="I1879" s="254">
        <v>3025.21</v>
      </c>
      <c r="J1879" t="s">
        <v>8271</v>
      </c>
      <c r="K1879">
        <v>1</v>
      </c>
      <c r="L1879">
        <v>126</v>
      </c>
      <c r="M1879" t="s">
        <v>7744</v>
      </c>
      <c r="N1879" t="s">
        <v>7745</v>
      </c>
      <c r="O1879" t="s">
        <v>7697</v>
      </c>
      <c r="P1879" t="s">
        <v>10766</v>
      </c>
      <c r="Q1879" t="s">
        <v>10876</v>
      </c>
      <c r="R1879">
        <v>936</v>
      </c>
      <c r="S1879" t="s">
        <v>10767</v>
      </c>
      <c r="T1879" t="s">
        <v>7715</v>
      </c>
      <c r="U1879">
        <v>1</v>
      </c>
      <c r="V1879">
        <v>1</v>
      </c>
      <c r="W1879" t="s">
        <v>7702</v>
      </c>
      <c r="X1879" t="s">
        <v>2555</v>
      </c>
      <c r="Y1879" t="s">
        <v>7703</v>
      </c>
      <c r="Z1879" t="s">
        <v>10877</v>
      </c>
      <c r="AA1879" t="s">
        <v>8380</v>
      </c>
      <c r="AB1879" t="s">
        <v>10878</v>
      </c>
    </row>
    <row r="1880" spans="1:28">
      <c r="A1880" s="241">
        <v>45971</v>
      </c>
      <c r="B1880" t="s">
        <v>10875</v>
      </c>
      <c r="C1880" t="s">
        <v>7951</v>
      </c>
      <c r="D1880" t="s">
        <v>7952</v>
      </c>
      <c r="E1880" t="s">
        <v>7953</v>
      </c>
      <c r="F1880">
        <v>1</v>
      </c>
      <c r="G1880">
        <v>13500</v>
      </c>
      <c r="H1880">
        <v>0</v>
      </c>
      <c r="I1880" s="254">
        <v>13500</v>
      </c>
      <c r="J1880" t="s">
        <v>8271</v>
      </c>
      <c r="K1880">
        <v>1</v>
      </c>
      <c r="L1880">
        <v>126</v>
      </c>
      <c r="M1880" t="s">
        <v>7744</v>
      </c>
      <c r="N1880" t="s">
        <v>7745</v>
      </c>
      <c r="O1880" t="s">
        <v>7697</v>
      </c>
      <c r="P1880" t="s">
        <v>10766</v>
      </c>
      <c r="Q1880" t="s">
        <v>10876</v>
      </c>
      <c r="R1880">
        <v>936</v>
      </c>
      <c r="S1880" t="s">
        <v>10767</v>
      </c>
      <c r="T1880" t="s">
        <v>7726</v>
      </c>
      <c r="U1880">
        <v>1</v>
      </c>
      <c r="V1880">
        <v>1</v>
      </c>
      <c r="W1880" t="s">
        <v>7702</v>
      </c>
      <c r="X1880" t="s">
        <v>2555</v>
      </c>
      <c r="Y1880" t="s">
        <v>7703</v>
      </c>
      <c r="Z1880" t="s">
        <v>10877</v>
      </c>
      <c r="AA1880" t="s">
        <v>8380</v>
      </c>
      <c r="AB1880" t="s">
        <v>10878</v>
      </c>
    </row>
    <row r="1881" spans="1:28">
      <c r="A1881" s="241">
        <v>45971</v>
      </c>
      <c r="B1881" t="s">
        <v>10875</v>
      </c>
      <c r="C1881" t="s">
        <v>8032</v>
      </c>
      <c r="D1881" t="s">
        <v>8033</v>
      </c>
      <c r="E1881" t="s">
        <v>8034</v>
      </c>
      <c r="F1881">
        <v>3</v>
      </c>
      <c r="G1881">
        <v>1092.44</v>
      </c>
      <c r="H1881">
        <v>0</v>
      </c>
      <c r="I1881" s="254">
        <v>3277.32</v>
      </c>
      <c r="J1881" t="s">
        <v>8271</v>
      </c>
      <c r="K1881">
        <v>1</v>
      </c>
      <c r="L1881">
        <v>126</v>
      </c>
      <c r="M1881" t="s">
        <v>7744</v>
      </c>
      <c r="N1881" t="s">
        <v>7745</v>
      </c>
      <c r="O1881" t="s">
        <v>7697</v>
      </c>
      <c r="P1881" t="s">
        <v>10766</v>
      </c>
      <c r="Q1881" t="s">
        <v>10876</v>
      </c>
      <c r="R1881">
        <v>936</v>
      </c>
      <c r="S1881" t="s">
        <v>10767</v>
      </c>
      <c r="T1881" t="s">
        <v>7701</v>
      </c>
      <c r="U1881">
        <v>1</v>
      </c>
      <c r="V1881">
        <v>3</v>
      </c>
      <c r="W1881" t="s">
        <v>7702</v>
      </c>
      <c r="X1881" t="s">
        <v>2555</v>
      </c>
      <c r="Y1881" t="s">
        <v>7703</v>
      </c>
      <c r="Z1881" t="s">
        <v>10877</v>
      </c>
      <c r="AA1881" t="s">
        <v>8380</v>
      </c>
      <c r="AB1881" t="s">
        <v>10878</v>
      </c>
    </row>
    <row r="1882" spans="1:28">
      <c r="A1882" s="241">
        <v>45971</v>
      </c>
      <c r="B1882" t="s">
        <v>10879</v>
      </c>
      <c r="C1882" t="s">
        <v>7730</v>
      </c>
      <c r="D1882" t="s">
        <v>7731</v>
      </c>
      <c r="E1882" t="s">
        <v>7732</v>
      </c>
      <c r="F1882">
        <v>1</v>
      </c>
      <c r="G1882">
        <v>8991.6</v>
      </c>
      <c r="H1882">
        <v>449.58</v>
      </c>
      <c r="I1882" s="254">
        <v>8542.02</v>
      </c>
      <c r="J1882" t="s">
        <v>8166</v>
      </c>
      <c r="K1882">
        <v>1</v>
      </c>
      <c r="L1882">
        <v>126</v>
      </c>
      <c r="M1882" t="s">
        <v>7744</v>
      </c>
      <c r="N1882" t="s">
        <v>7745</v>
      </c>
      <c r="O1882" t="s">
        <v>7697</v>
      </c>
      <c r="P1882" t="s">
        <v>10766</v>
      </c>
      <c r="Q1882" t="s">
        <v>10853</v>
      </c>
      <c r="R1882">
        <v>919</v>
      </c>
      <c r="S1882" t="s">
        <v>10767</v>
      </c>
      <c r="T1882" t="s">
        <v>7715</v>
      </c>
      <c r="U1882">
        <v>1</v>
      </c>
      <c r="V1882">
        <v>1</v>
      </c>
      <c r="W1882" t="s">
        <v>7702</v>
      </c>
      <c r="X1882" t="s">
        <v>2641</v>
      </c>
      <c r="Y1882" t="s">
        <v>7703</v>
      </c>
      <c r="Z1882" t="s">
        <v>10880</v>
      </c>
      <c r="AA1882" t="s">
        <v>8185</v>
      </c>
      <c r="AB1882" t="s">
        <v>10881</v>
      </c>
    </row>
    <row r="1883" spans="1:28">
      <c r="A1883" s="241">
        <v>45971</v>
      </c>
      <c r="B1883" t="s">
        <v>10882</v>
      </c>
      <c r="C1883" t="s">
        <v>7730</v>
      </c>
      <c r="D1883" t="s">
        <v>7731</v>
      </c>
      <c r="E1883" t="s">
        <v>7732</v>
      </c>
      <c r="F1883">
        <v>1</v>
      </c>
      <c r="G1883">
        <v>8991.6</v>
      </c>
      <c r="H1883">
        <v>0</v>
      </c>
      <c r="I1883" s="254">
        <v>8991.6</v>
      </c>
      <c r="J1883" t="s">
        <v>8213</v>
      </c>
      <c r="K1883">
        <v>1</v>
      </c>
      <c r="L1883">
        <v>9</v>
      </c>
      <c r="M1883" t="s">
        <v>8684</v>
      </c>
      <c r="N1883" t="s">
        <v>7696</v>
      </c>
      <c r="O1883" t="s">
        <v>7697</v>
      </c>
      <c r="P1883" t="s">
        <v>10766</v>
      </c>
      <c r="Q1883" t="s">
        <v>8685</v>
      </c>
      <c r="R1883">
        <v>714</v>
      </c>
      <c r="S1883" t="s">
        <v>10767</v>
      </c>
      <c r="T1883" t="s">
        <v>7715</v>
      </c>
      <c r="U1883">
        <v>1</v>
      </c>
      <c r="V1883">
        <v>1</v>
      </c>
      <c r="W1883" t="s">
        <v>7702</v>
      </c>
      <c r="X1883" t="s">
        <v>10883</v>
      </c>
      <c r="Y1883" t="s">
        <v>7703</v>
      </c>
      <c r="Z1883" t="s">
        <v>10884</v>
      </c>
      <c r="AA1883" t="s">
        <v>8688</v>
      </c>
      <c r="AB1883" t="s">
        <v>10885</v>
      </c>
    </row>
    <row r="1884" spans="1:28">
      <c r="A1884" s="241">
        <v>45971</v>
      </c>
      <c r="B1884" t="s">
        <v>10882</v>
      </c>
      <c r="C1884" t="s">
        <v>8051</v>
      </c>
      <c r="D1884" t="s">
        <v>8052</v>
      </c>
      <c r="E1884" t="s">
        <v>8053</v>
      </c>
      <c r="F1884">
        <v>6</v>
      </c>
      <c r="G1884">
        <v>5940</v>
      </c>
      <c r="H1884">
        <v>0</v>
      </c>
      <c r="I1884" s="254">
        <v>35640</v>
      </c>
      <c r="J1884" t="s">
        <v>8213</v>
      </c>
      <c r="K1884">
        <v>1</v>
      </c>
      <c r="L1884">
        <v>9</v>
      </c>
      <c r="M1884" t="s">
        <v>8684</v>
      </c>
      <c r="N1884" t="s">
        <v>7696</v>
      </c>
      <c r="O1884" t="s">
        <v>7697</v>
      </c>
      <c r="P1884" t="s">
        <v>10766</v>
      </c>
      <c r="Q1884" t="s">
        <v>8685</v>
      </c>
      <c r="R1884">
        <v>714</v>
      </c>
      <c r="S1884" t="s">
        <v>10767</v>
      </c>
      <c r="T1884" t="s">
        <v>7701</v>
      </c>
      <c r="U1884">
        <v>1</v>
      </c>
      <c r="V1884">
        <v>6</v>
      </c>
      <c r="W1884" t="s">
        <v>7702</v>
      </c>
      <c r="X1884" t="s">
        <v>10883</v>
      </c>
      <c r="Y1884" t="s">
        <v>7703</v>
      </c>
      <c r="Z1884" t="s">
        <v>10884</v>
      </c>
      <c r="AA1884" t="s">
        <v>8688</v>
      </c>
      <c r="AB1884" t="s">
        <v>10885</v>
      </c>
    </row>
    <row r="1885" spans="1:28">
      <c r="A1885" s="241">
        <v>45971</v>
      </c>
      <c r="B1885" t="s">
        <v>10882</v>
      </c>
      <c r="C1885" t="s">
        <v>7691</v>
      </c>
      <c r="D1885" t="s">
        <v>7692</v>
      </c>
      <c r="E1885" t="s">
        <v>7693</v>
      </c>
      <c r="F1885">
        <v>6</v>
      </c>
      <c r="G1885">
        <v>4327.7299999999996</v>
      </c>
      <c r="H1885">
        <v>0</v>
      </c>
      <c r="I1885" s="254">
        <v>25966.38</v>
      </c>
      <c r="J1885" t="s">
        <v>8213</v>
      </c>
      <c r="K1885">
        <v>1</v>
      </c>
      <c r="L1885">
        <v>9</v>
      </c>
      <c r="M1885" t="s">
        <v>8684</v>
      </c>
      <c r="N1885" t="s">
        <v>7696</v>
      </c>
      <c r="O1885" t="s">
        <v>7697</v>
      </c>
      <c r="P1885" t="s">
        <v>10766</v>
      </c>
      <c r="Q1885" t="s">
        <v>8685</v>
      </c>
      <c r="R1885">
        <v>714</v>
      </c>
      <c r="S1885" t="s">
        <v>10767</v>
      </c>
      <c r="T1885" t="s">
        <v>7701</v>
      </c>
      <c r="U1885">
        <v>1</v>
      </c>
      <c r="V1885">
        <v>6</v>
      </c>
      <c r="W1885" t="s">
        <v>7702</v>
      </c>
      <c r="X1885" t="s">
        <v>10883</v>
      </c>
      <c r="Y1885" t="s">
        <v>7703</v>
      </c>
      <c r="Z1885" t="s">
        <v>10884</v>
      </c>
      <c r="AA1885" t="s">
        <v>8688</v>
      </c>
      <c r="AB1885" t="s">
        <v>10885</v>
      </c>
    </row>
    <row r="1886" spans="1:28">
      <c r="A1886" s="241">
        <v>45971</v>
      </c>
      <c r="B1886" t="s">
        <v>10882</v>
      </c>
      <c r="C1886" t="s">
        <v>7754</v>
      </c>
      <c r="D1886" t="s">
        <v>7755</v>
      </c>
      <c r="E1886" t="s">
        <v>7756</v>
      </c>
      <c r="F1886">
        <v>12</v>
      </c>
      <c r="G1886">
        <v>1444</v>
      </c>
      <c r="H1886">
        <v>0</v>
      </c>
      <c r="I1886" s="254">
        <v>17328</v>
      </c>
      <c r="J1886" t="s">
        <v>8213</v>
      </c>
      <c r="K1886">
        <v>1</v>
      </c>
      <c r="L1886">
        <v>9</v>
      </c>
      <c r="M1886" t="s">
        <v>8684</v>
      </c>
      <c r="N1886" t="s">
        <v>7696</v>
      </c>
      <c r="O1886" t="s">
        <v>7697</v>
      </c>
      <c r="P1886" t="s">
        <v>10766</v>
      </c>
      <c r="Q1886" t="s">
        <v>8685</v>
      </c>
      <c r="R1886">
        <v>714</v>
      </c>
      <c r="S1886" t="s">
        <v>10767</v>
      </c>
      <c r="T1886" t="s">
        <v>7701</v>
      </c>
      <c r="U1886">
        <v>1</v>
      </c>
      <c r="V1886">
        <v>12</v>
      </c>
      <c r="W1886" t="s">
        <v>7702</v>
      </c>
      <c r="X1886" t="s">
        <v>10883</v>
      </c>
      <c r="Y1886" t="s">
        <v>7703</v>
      </c>
      <c r="Z1886" t="s">
        <v>10884</v>
      </c>
      <c r="AA1886" t="s">
        <v>8688</v>
      </c>
      <c r="AB1886" t="s">
        <v>10885</v>
      </c>
    </row>
    <row r="1887" spans="1:28">
      <c r="A1887" s="241">
        <v>45971</v>
      </c>
      <c r="B1887" t="s">
        <v>10882</v>
      </c>
      <c r="C1887" t="s">
        <v>7708</v>
      </c>
      <c r="D1887" t="s">
        <v>7709</v>
      </c>
      <c r="E1887" t="s">
        <v>7710</v>
      </c>
      <c r="F1887">
        <v>3</v>
      </c>
      <c r="G1887">
        <v>1120</v>
      </c>
      <c r="H1887">
        <v>0</v>
      </c>
      <c r="I1887" s="254">
        <v>3360</v>
      </c>
      <c r="J1887" t="s">
        <v>8213</v>
      </c>
      <c r="K1887">
        <v>1</v>
      </c>
      <c r="L1887">
        <v>9</v>
      </c>
      <c r="M1887" t="s">
        <v>8684</v>
      </c>
      <c r="N1887" t="s">
        <v>7696</v>
      </c>
      <c r="O1887" t="s">
        <v>7697</v>
      </c>
      <c r="P1887" t="s">
        <v>10766</v>
      </c>
      <c r="Q1887" t="s">
        <v>8685</v>
      </c>
      <c r="R1887">
        <v>714</v>
      </c>
      <c r="S1887" t="s">
        <v>10767</v>
      </c>
      <c r="T1887" t="s">
        <v>7715</v>
      </c>
      <c r="U1887">
        <v>1</v>
      </c>
      <c r="V1887">
        <v>3</v>
      </c>
      <c r="W1887" t="s">
        <v>7702</v>
      </c>
      <c r="X1887" t="s">
        <v>10883</v>
      </c>
      <c r="Y1887" t="s">
        <v>7703</v>
      </c>
      <c r="Z1887" t="s">
        <v>10884</v>
      </c>
      <c r="AA1887" t="s">
        <v>8688</v>
      </c>
      <c r="AB1887" t="s">
        <v>10885</v>
      </c>
    </row>
    <row r="1888" spans="1:28">
      <c r="A1888" s="241">
        <v>45971</v>
      </c>
      <c r="B1888" t="s">
        <v>10886</v>
      </c>
      <c r="C1888" t="s">
        <v>7999</v>
      </c>
      <c r="D1888" t="s">
        <v>8000</v>
      </c>
      <c r="E1888" t="s">
        <v>8001</v>
      </c>
      <c r="F1888">
        <v>5</v>
      </c>
      <c r="G1888">
        <v>1640</v>
      </c>
      <c r="H1888">
        <v>0</v>
      </c>
      <c r="I1888" s="254">
        <v>8200</v>
      </c>
      <c r="J1888" t="s">
        <v>8271</v>
      </c>
      <c r="K1888">
        <v>1</v>
      </c>
      <c r="L1888">
        <v>126</v>
      </c>
      <c r="M1888" t="s">
        <v>7744</v>
      </c>
      <c r="N1888" t="s">
        <v>7745</v>
      </c>
      <c r="O1888" t="s">
        <v>7697</v>
      </c>
      <c r="P1888" t="s">
        <v>10766</v>
      </c>
      <c r="Q1888" t="s">
        <v>10795</v>
      </c>
      <c r="R1888">
        <v>935</v>
      </c>
      <c r="S1888" t="s">
        <v>10767</v>
      </c>
      <c r="T1888" t="s">
        <v>7701</v>
      </c>
      <c r="U1888">
        <v>1</v>
      </c>
      <c r="V1888">
        <v>5</v>
      </c>
      <c r="W1888" t="s">
        <v>7702</v>
      </c>
      <c r="X1888" t="s">
        <v>2655</v>
      </c>
      <c r="Y1888" t="s">
        <v>7703</v>
      </c>
      <c r="Z1888" t="s">
        <v>10887</v>
      </c>
      <c r="AA1888" t="s">
        <v>8274</v>
      </c>
      <c r="AB1888" t="s">
        <v>10888</v>
      </c>
    </row>
    <row r="1889" spans="1:28">
      <c r="A1889" s="241">
        <v>45971</v>
      </c>
      <c r="B1889" t="s">
        <v>10886</v>
      </c>
      <c r="C1889" t="s">
        <v>7800</v>
      </c>
      <c r="D1889" t="s">
        <v>7801</v>
      </c>
      <c r="E1889" t="s">
        <v>7802</v>
      </c>
      <c r="F1889">
        <v>6</v>
      </c>
      <c r="G1889">
        <v>1092.44</v>
      </c>
      <c r="H1889">
        <v>0</v>
      </c>
      <c r="I1889" s="254">
        <v>6554.64</v>
      </c>
      <c r="J1889" t="s">
        <v>8271</v>
      </c>
      <c r="K1889">
        <v>1</v>
      </c>
      <c r="L1889">
        <v>126</v>
      </c>
      <c r="M1889" t="s">
        <v>7744</v>
      </c>
      <c r="N1889" t="s">
        <v>7745</v>
      </c>
      <c r="O1889" t="s">
        <v>7697</v>
      </c>
      <c r="P1889" t="s">
        <v>10766</v>
      </c>
      <c r="Q1889" t="s">
        <v>10795</v>
      </c>
      <c r="R1889">
        <v>935</v>
      </c>
      <c r="S1889" t="s">
        <v>10767</v>
      </c>
      <c r="T1889" t="s">
        <v>7701</v>
      </c>
      <c r="U1889">
        <v>1</v>
      </c>
      <c r="V1889">
        <v>6</v>
      </c>
      <c r="W1889" t="s">
        <v>7702</v>
      </c>
      <c r="X1889" t="s">
        <v>2655</v>
      </c>
      <c r="Y1889" t="s">
        <v>7703</v>
      </c>
      <c r="Z1889" t="s">
        <v>10887</v>
      </c>
      <c r="AA1889" t="s">
        <v>8274</v>
      </c>
      <c r="AB1889" t="s">
        <v>10888</v>
      </c>
    </row>
    <row r="1890" spans="1:28">
      <c r="A1890" s="241">
        <v>45971</v>
      </c>
      <c r="B1890" t="s">
        <v>10889</v>
      </c>
      <c r="C1890" t="s">
        <v>7914</v>
      </c>
      <c r="D1890" t="s">
        <v>7915</v>
      </c>
      <c r="E1890" t="s">
        <v>7916</v>
      </c>
      <c r="F1890">
        <v>3</v>
      </c>
      <c r="G1890">
        <v>2900.04</v>
      </c>
      <c r="H1890">
        <v>0</v>
      </c>
      <c r="I1890" s="254">
        <v>8700.1200000000008</v>
      </c>
      <c r="J1890" t="s">
        <v>8295</v>
      </c>
      <c r="K1890">
        <v>1</v>
      </c>
      <c r="L1890">
        <v>154</v>
      </c>
      <c r="M1890" t="s">
        <v>8678</v>
      </c>
      <c r="N1890" t="s">
        <v>7939</v>
      </c>
      <c r="O1890" t="s">
        <v>7697</v>
      </c>
      <c r="P1890" t="s">
        <v>10766</v>
      </c>
      <c r="Q1890" t="s">
        <v>10791</v>
      </c>
      <c r="R1890">
        <v>407</v>
      </c>
      <c r="S1890" t="s">
        <v>10767</v>
      </c>
      <c r="T1890" t="s">
        <v>7726</v>
      </c>
      <c r="U1890">
        <v>1</v>
      </c>
      <c r="V1890">
        <v>3</v>
      </c>
      <c r="W1890" t="s">
        <v>7702</v>
      </c>
      <c r="X1890" t="s">
        <v>2613</v>
      </c>
      <c r="Y1890" t="s">
        <v>7703</v>
      </c>
      <c r="Z1890" t="s">
        <v>10890</v>
      </c>
      <c r="AA1890" t="s">
        <v>8855</v>
      </c>
      <c r="AB1890" t="s">
        <v>10891</v>
      </c>
    </row>
    <row r="1891" spans="1:28">
      <c r="A1891" s="241">
        <v>45971</v>
      </c>
      <c r="B1891" t="s">
        <v>10892</v>
      </c>
      <c r="C1891" t="s">
        <v>7979</v>
      </c>
      <c r="D1891" t="s">
        <v>7980</v>
      </c>
      <c r="E1891" t="s">
        <v>7981</v>
      </c>
      <c r="F1891">
        <v>12</v>
      </c>
      <c r="G1891">
        <v>2647.06</v>
      </c>
      <c r="H1891">
        <v>0</v>
      </c>
      <c r="I1891" s="254">
        <v>31764.720000000001</v>
      </c>
      <c r="J1891" t="s">
        <v>7757</v>
      </c>
      <c r="K1891">
        <v>1</v>
      </c>
      <c r="L1891">
        <v>125</v>
      </c>
      <c r="M1891" t="s">
        <v>7724</v>
      </c>
      <c r="N1891" t="s">
        <v>7713</v>
      </c>
      <c r="O1891" t="s">
        <v>7697</v>
      </c>
      <c r="P1891" t="s">
        <v>10766</v>
      </c>
      <c r="Q1891" t="s">
        <v>10780</v>
      </c>
      <c r="R1891">
        <v>115</v>
      </c>
      <c r="S1891" t="s">
        <v>10767</v>
      </c>
      <c r="T1891" t="s">
        <v>7715</v>
      </c>
      <c r="U1891">
        <v>1</v>
      </c>
      <c r="V1891">
        <v>12</v>
      </c>
      <c r="W1891" t="s">
        <v>7702</v>
      </c>
      <c r="X1891" t="s">
        <v>2381</v>
      </c>
      <c r="Y1891" t="s">
        <v>7703</v>
      </c>
      <c r="Z1891" t="s">
        <v>10893</v>
      </c>
      <c r="AA1891" t="s">
        <v>7772</v>
      </c>
      <c r="AB1891" t="s">
        <v>10894</v>
      </c>
    </row>
    <row r="1892" spans="1:28">
      <c r="A1892" s="241">
        <v>45971</v>
      </c>
      <c r="B1892" t="s">
        <v>10892</v>
      </c>
      <c r="C1892" t="s">
        <v>7800</v>
      </c>
      <c r="D1892" t="s">
        <v>7801</v>
      </c>
      <c r="E1892" t="s">
        <v>7802</v>
      </c>
      <c r="F1892">
        <v>12</v>
      </c>
      <c r="G1892">
        <v>1092.44</v>
      </c>
      <c r="H1892">
        <v>0</v>
      </c>
      <c r="I1892" s="254">
        <v>13109.28</v>
      </c>
      <c r="J1892" t="s">
        <v>7757</v>
      </c>
      <c r="K1892">
        <v>1</v>
      </c>
      <c r="L1892">
        <v>125</v>
      </c>
      <c r="M1892" t="s">
        <v>7724</v>
      </c>
      <c r="N1892" t="s">
        <v>7713</v>
      </c>
      <c r="O1892" t="s">
        <v>7697</v>
      </c>
      <c r="P1892" t="s">
        <v>10766</v>
      </c>
      <c r="Q1892" t="s">
        <v>10780</v>
      </c>
      <c r="R1892">
        <v>115</v>
      </c>
      <c r="S1892" t="s">
        <v>10767</v>
      </c>
      <c r="T1892" t="s">
        <v>7701</v>
      </c>
      <c r="U1892">
        <v>1</v>
      </c>
      <c r="V1892">
        <v>12</v>
      </c>
      <c r="W1892" t="s">
        <v>7702</v>
      </c>
      <c r="X1892" t="s">
        <v>2381</v>
      </c>
      <c r="Y1892" t="s">
        <v>7703</v>
      </c>
      <c r="Z1892" t="s">
        <v>10893</v>
      </c>
      <c r="AA1892" t="s">
        <v>7772</v>
      </c>
      <c r="AB1892" t="s">
        <v>10894</v>
      </c>
    </row>
    <row r="1893" spans="1:28">
      <c r="A1893" s="241">
        <v>45971</v>
      </c>
      <c r="B1893" t="s">
        <v>10892</v>
      </c>
      <c r="C1893" t="s">
        <v>8046</v>
      </c>
      <c r="D1893" t="s">
        <v>8047</v>
      </c>
      <c r="E1893" t="s">
        <v>8048</v>
      </c>
      <c r="F1893">
        <v>2</v>
      </c>
      <c r="G1893">
        <v>6350</v>
      </c>
      <c r="H1893">
        <v>1270</v>
      </c>
      <c r="I1893" s="254">
        <v>11430</v>
      </c>
      <c r="J1893" t="s">
        <v>7757</v>
      </c>
      <c r="K1893">
        <v>1</v>
      </c>
      <c r="L1893">
        <v>125</v>
      </c>
      <c r="M1893" t="s">
        <v>7724</v>
      </c>
      <c r="N1893" t="s">
        <v>7713</v>
      </c>
      <c r="O1893" t="s">
        <v>7697</v>
      </c>
      <c r="P1893" t="s">
        <v>10766</v>
      </c>
      <c r="Q1893" t="s">
        <v>10780</v>
      </c>
      <c r="R1893">
        <v>115</v>
      </c>
      <c r="S1893" t="s">
        <v>10767</v>
      </c>
      <c r="T1893" t="s">
        <v>8049</v>
      </c>
      <c r="U1893">
        <v>1</v>
      </c>
      <c r="V1893">
        <v>2</v>
      </c>
      <c r="W1893" t="s">
        <v>7702</v>
      </c>
      <c r="X1893" t="s">
        <v>2381</v>
      </c>
      <c r="Y1893" t="s">
        <v>7703</v>
      </c>
      <c r="Z1893" t="s">
        <v>10893</v>
      </c>
      <c r="AA1893" t="s">
        <v>7772</v>
      </c>
      <c r="AB1893" t="s">
        <v>10894</v>
      </c>
    </row>
    <row r="1894" spans="1:28">
      <c r="A1894" s="241">
        <v>45971</v>
      </c>
      <c r="B1894" t="s">
        <v>10895</v>
      </c>
      <c r="C1894" t="s">
        <v>7848</v>
      </c>
      <c r="D1894" t="s">
        <v>7849</v>
      </c>
      <c r="E1894" t="s">
        <v>7850</v>
      </c>
      <c r="F1894">
        <v>1</v>
      </c>
      <c r="G1894">
        <v>1260.5</v>
      </c>
      <c r="H1894">
        <v>0</v>
      </c>
      <c r="I1894" s="254">
        <v>1260.5</v>
      </c>
      <c r="J1894" t="s">
        <v>8852</v>
      </c>
      <c r="K1894">
        <v>1</v>
      </c>
      <c r="L1894">
        <v>6</v>
      </c>
      <c r="M1894" t="s">
        <v>8296</v>
      </c>
      <c r="N1894" t="s">
        <v>7939</v>
      </c>
      <c r="O1894" t="s">
        <v>7697</v>
      </c>
      <c r="P1894" t="s">
        <v>10766</v>
      </c>
      <c r="Q1894" t="s">
        <v>8679</v>
      </c>
      <c r="R1894">
        <v>410</v>
      </c>
      <c r="S1894" t="s">
        <v>10767</v>
      </c>
      <c r="T1894" t="s">
        <v>7701</v>
      </c>
      <c r="U1894">
        <v>1</v>
      </c>
      <c r="V1894">
        <v>1</v>
      </c>
      <c r="W1894" t="s">
        <v>7702</v>
      </c>
      <c r="X1894" t="s">
        <v>2059</v>
      </c>
      <c r="Y1894" t="s">
        <v>7703</v>
      </c>
      <c r="Z1894" t="s">
        <v>10896</v>
      </c>
      <c r="AA1894" t="s">
        <v>8300</v>
      </c>
      <c r="AB1894" t="s">
        <v>10897</v>
      </c>
    </row>
    <row r="1895" spans="1:28">
      <c r="A1895" s="241">
        <v>45971</v>
      </c>
      <c r="B1895" t="s">
        <v>10895</v>
      </c>
      <c r="C1895" t="s">
        <v>7883</v>
      </c>
      <c r="D1895" t="s">
        <v>7884</v>
      </c>
      <c r="E1895" t="s">
        <v>7885</v>
      </c>
      <c r="F1895">
        <v>2</v>
      </c>
      <c r="G1895">
        <v>3025.21</v>
      </c>
      <c r="H1895">
        <v>0</v>
      </c>
      <c r="I1895" s="254">
        <v>6050.42</v>
      </c>
      <c r="J1895" t="s">
        <v>8852</v>
      </c>
      <c r="K1895">
        <v>1</v>
      </c>
      <c r="L1895">
        <v>6</v>
      </c>
      <c r="M1895" t="s">
        <v>8296</v>
      </c>
      <c r="N1895" t="s">
        <v>7939</v>
      </c>
      <c r="O1895" t="s">
        <v>7697</v>
      </c>
      <c r="P1895" t="s">
        <v>10766</v>
      </c>
      <c r="Q1895" t="s">
        <v>8679</v>
      </c>
      <c r="R1895">
        <v>410</v>
      </c>
      <c r="S1895" t="s">
        <v>10767</v>
      </c>
      <c r="T1895" t="s">
        <v>7715</v>
      </c>
      <c r="U1895">
        <v>1</v>
      </c>
      <c r="V1895">
        <v>2</v>
      </c>
      <c r="W1895" t="s">
        <v>7702</v>
      </c>
      <c r="X1895" t="s">
        <v>2059</v>
      </c>
      <c r="Y1895" t="s">
        <v>7703</v>
      </c>
      <c r="Z1895" t="s">
        <v>10896</v>
      </c>
      <c r="AA1895" t="s">
        <v>8300</v>
      </c>
      <c r="AB1895" t="s">
        <v>10897</v>
      </c>
    </row>
    <row r="1896" spans="1:28">
      <c r="A1896" s="241">
        <v>45971</v>
      </c>
      <c r="B1896" t="s">
        <v>10895</v>
      </c>
      <c r="C1896" t="s">
        <v>7787</v>
      </c>
      <c r="D1896" t="s">
        <v>7788</v>
      </c>
      <c r="E1896" t="s">
        <v>7789</v>
      </c>
      <c r="F1896">
        <v>2</v>
      </c>
      <c r="G1896">
        <v>3025.21</v>
      </c>
      <c r="H1896">
        <v>0</v>
      </c>
      <c r="I1896" s="254">
        <v>6050.42</v>
      </c>
      <c r="J1896" t="s">
        <v>8852</v>
      </c>
      <c r="K1896">
        <v>1</v>
      </c>
      <c r="L1896">
        <v>6</v>
      </c>
      <c r="M1896" t="s">
        <v>8296</v>
      </c>
      <c r="N1896" t="s">
        <v>7939</v>
      </c>
      <c r="O1896" t="s">
        <v>7697</v>
      </c>
      <c r="P1896" t="s">
        <v>10766</v>
      </c>
      <c r="Q1896" t="s">
        <v>8679</v>
      </c>
      <c r="R1896">
        <v>410</v>
      </c>
      <c r="S1896" t="s">
        <v>10767</v>
      </c>
      <c r="T1896" t="s">
        <v>7715</v>
      </c>
      <c r="U1896">
        <v>1</v>
      </c>
      <c r="V1896">
        <v>2</v>
      </c>
      <c r="W1896" t="s">
        <v>7702</v>
      </c>
      <c r="X1896" t="s">
        <v>2059</v>
      </c>
      <c r="Y1896" t="s">
        <v>7703</v>
      </c>
      <c r="Z1896" t="s">
        <v>10896</v>
      </c>
      <c r="AA1896" t="s">
        <v>8300</v>
      </c>
      <c r="AB1896" t="s">
        <v>10897</v>
      </c>
    </row>
    <row r="1897" spans="1:28">
      <c r="A1897" s="241">
        <v>45971</v>
      </c>
      <c r="B1897" t="s">
        <v>10895</v>
      </c>
      <c r="C1897" t="s">
        <v>7781</v>
      </c>
      <c r="D1897" t="s">
        <v>7782</v>
      </c>
      <c r="E1897" t="s">
        <v>7783</v>
      </c>
      <c r="F1897">
        <v>2</v>
      </c>
      <c r="G1897">
        <v>3025.21</v>
      </c>
      <c r="H1897">
        <v>0</v>
      </c>
      <c r="I1897" s="254">
        <v>6050.42</v>
      </c>
      <c r="J1897" t="s">
        <v>8852</v>
      </c>
      <c r="K1897">
        <v>1</v>
      </c>
      <c r="L1897">
        <v>6</v>
      </c>
      <c r="M1897" t="s">
        <v>8296</v>
      </c>
      <c r="N1897" t="s">
        <v>7939</v>
      </c>
      <c r="O1897" t="s">
        <v>7697</v>
      </c>
      <c r="P1897" t="s">
        <v>10766</v>
      </c>
      <c r="Q1897" t="s">
        <v>8679</v>
      </c>
      <c r="R1897">
        <v>410</v>
      </c>
      <c r="S1897" t="s">
        <v>10767</v>
      </c>
      <c r="T1897" t="s">
        <v>7715</v>
      </c>
      <c r="U1897">
        <v>1</v>
      </c>
      <c r="V1897">
        <v>2</v>
      </c>
      <c r="W1897" t="s">
        <v>7702</v>
      </c>
      <c r="X1897" t="s">
        <v>2059</v>
      </c>
      <c r="Y1897" t="s">
        <v>7703</v>
      </c>
      <c r="Z1897" t="s">
        <v>10896</v>
      </c>
      <c r="AA1897" t="s">
        <v>8300</v>
      </c>
      <c r="AB1897" t="s">
        <v>10897</v>
      </c>
    </row>
    <row r="1898" spans="1:28">
      <c r="A1898" s="241">
        <v>45971</v>
      </c>
      <c r="B1898" t="s">
        <v>10895</v>
      </c>
      <c r="C1898" t="s">
        <v>8079</v>
      </c>
      <c r="D1898" t="s">
        <v>8080</v>
      </c>
      <c r="E1898" t="s">
        <v>8081</v>
      </c>
      <c r="F1898">
        <v>2</v>
      </c>
      <c r="G1898">
        <v>3180</v>
      </c>
      <c r="H1898">
        <v>0</v>
      </c>
      <c r="I1898" s="254">
        <v>6360</v>
      </c>
      <c r="J1898" t="s">
        <v>8852</v>
      </c>
      <c r="K1898">
        <v>1</v>
      </c>
      <c r="L1898">
        <v>6</v>
      </c>
      <c r="M1898" t="s">
        <v>8296</v>
      </c>
      <c r="N1898" t="s">
        <v>7939</v>
      </c>
      <c r="O1898" t="s">
        <v>7697</v>
      </c>
      <c r="P1898" t="s">
        <v>10766</v>
      </c>
      <c r="Q1898" t="s">
        <v>8679</v>
      </c>
      <c r="R1898">
        <v>410</v>
      </c>
      <c r="S1898" t="s">
        <v>10767</v>
      </c>
      <c r="T1898" t="s">
        <v>7715</v>
      </c>
      <c r="U1898">
        <v>1</v>
      </c>
      <c r="V1898">
        <v>2</v>
      </c>
      <c r="W1898" t="s">
        <v>7702</v>
      </c>
      <c r="X1898" t="s">
        <v>2059</v>
      </c>
      <c r="Y1898" t="s">
        <v>7703</v>
      </c>
      <c r="Z1898" t="s">
        <v>10896</v>
      </c>
      <c r="AA1898" t="s">
        <v>8300</v>
      </c>
      <c r="AB1898" t="s">
        <v>10897</v>
      </c>
    </row>
    <row r="1899" spans="1:28">
      <c r="A1899" s="241">
        <v>45971</v>
      </c>
      <c r="B1899" t="s">
        <v>10895</v>
      </c>
      <c r="C1899" t="s">
        <v>8493</v>
      </c>
      <c r="D1899" t="s">
        <v>8494</v>
      </c>
      <c r="E1899" t="s">
        <v>8495</v>
      </c>
      <c r="F1899">
        <v>2</v>
      </c>
      <c r="G1899">
        <v>3180</v>
      </c>
      <c r="H1899">
        <v>0</v>
      </c>
      <c r="I1899" s="254">
        <v>6360</v>
      </c>
      <c r="J1899" t="s">
        <v>8852</v>
      </c>
      <c r="K1899">
        <v>1</v>
      </c>
      <c r="L1899">
        <v>6</v>
      </c>
      <c r="M1899" t="s">
        <v>8296</v>
      </c>
      <c r="N1899" t="s">
        <v>7939</v>
      </c>
      <c r="O1899" t="s">
        <v>7697</v>
      </c>
      <c r="P1899" t="s">
        <v>10766</v>
      </c>
      <c r="Q1899" t="s">
        <v>8679</v>
      </c>
      <c r="R1899">
        <v>410</v>
      </c>
      <c r="S1899" t="s">
        <v>10767</v>
      </c>
      <c r="T1899" t="s">
        <v>7715</v>
      </c>
      <c r="U1899">
        <v>1</v>
      </c>
      <c r="V1899">
        <v>2</v>
      </c>
      <c r="W1899" t="s">
        <v>7702</v>
      </c>
      <c r="X1899" t="s">
        <v>2059</v>
      </c>
      <c r="Y1899" t="s">
        <v>7703</v>
      </c>
      <c r="Z1899" t="s">
        <v>10896</v>
      </c>
      <c r="AA1899" t="s">
        <v>8300</v>
      </c>
      <c r="AB1899" t="s">
        <v>10897</v>
      </c>
    </row>
    <row r="1900" spans="1:28">
      <c r="A1900" s="241">
        <v>45971</v>
      </c>
      <c r="B1900" t="s">
        <v>10898</v>
      </c>
      <c r="C1900" t="s">
        <v>7839</v>
      </c>
      <c r="D1900" t="s">
        <v>7840</v>
      </c>
      <c r="E1900" t="s">
        <v>7841</v>
      </c>
      <c r="F1900">
        <v>5</v>
      </c>
      <c r="G1900">
        <v>2645.48</v>
      </c>
      <c r="H1900">
        <v>0</v>
      </c>
      <c r="I1900" s="254">
        <v>13227.4</v>
      </c>
      <c r="J1900" t="s">
        <v>8166</v>
      </c>
      <c r="K1900">
        <v>1</v>
      </c>
      <c r="L1900">
        <v>126</v>
      </c>
      <c r="M1900" t="s">
        <v>7744</v>
      </c>
      <c r="N1900" t="s">
        <v>7745</v>
      </c>
      <c r="O1900" t="s">
        <v>7697</v>
      </c>
      <c r="P1900" t="s">
        <v>10766</v>
      </c>
      <c r="Q1900" t="s">
        <v>10853</v>
      </c>
      <c r="R1900">
        <v>919</v>
      </c>
      <c r="S1900" t="s">
        <v>10767</v>
      </c>
      <c r="T1900" t="s">
        <v>7715</v>
      </c>
      <c r="U1900">
        <v>1</v>
      </c>
      <c r="V1900">
        <v>5</v>
      </c>
      <c r="W1900" t="s">
        <v>7702</v>
      </c>
      <c r="X1900" t="s">
        <v>2557</v>
      </c>
      <c r="Y1900" t="s">
        <v>7703</v>
      </c>
      <c r="Z1900" t="s">
        <v>10899</v>
      </c>
      <c r="AA1900" t="s">
        <v>8185</v>
      </c>
      <c r="AB1900" t="s">
        <v>10900</v>
      </c>
    </row>
    <row r="1901" spans="1:28">
      <c r="A1901" s="241">
        <v>45971</v>
      </c>
      <c r="B1901" t="s">
        <v>10901</v>
      </c>
      <c r="C1901" t="s">
        <v>7778</v>
      </c>
      <c r="D1901" t="s">
        <v>7779</v>
      </c>
      <c r="E1901" t="s">
        <v>7780</v>
      </c>
      <c r="F1901">
        <v>2</v>
      </c>
      <c r="G1901">
        <v>2668.75</v>
      </c>
      <c r="H1901">
        <v>0</v>
      </c>
      <c r="I1901" s="254">
        <v>5337.5</v>
      </c>
      <c r="J1901" t="s">
        <v>8271</v>
      </c>
      <c r="K1901">
        <v>1</v>
      </c>
      <c r="L1901">
        <v>126</v>
      </c>
      <c r="M1901" t="s">
        <v>7744</v>
      </c>
      <c r="N1901" t="s">
        <v>7745</v>
      </c>
      <c r="O1901" t="s">
        <v>7697</v>
      </c>
      <c r="P1901" t="s">
        <v>10766</v>
      </c>
      <c r="Q1901" t="s">
        <v>10795</v>
      </c>
      <c r="R1901">
        <v>935</v>
      </c>
      <c r="S1901" t="s">
        <v>10767</v>
      </c>
      <c r="T1901" t="s">
        <v>7701</v>
      </c>
      <c r="U1901">
        <v>1</v>
      </c>
      <c r="V1901">
        <v>2</v>
      </c>
      <c r="W1901" t="s">
        <v>7702</v>
      </c>
      <c r="X1901" t="s">
        <v>2805</v>
      </c>
      <c r="Y1901" t="s">
        <v>7703</v>
      </c>
      <c r="Z1901" t="s">
        <v>10902</v>
      </c>
      <c r="AA1901" t="s">
        <v>8274</v>
      </c>
      <c r="AB1901" t="s">
        <v>10903</v>
      </c>
    </row>
    <row r="1902" spans="1:28">
      <c r="A1902" s="241">
        <v>45971</v>
      </c>
      <c r="B1902" t="s">
        <v>10901</v>
      </c>
      <c r="C1902" t="s">
        <v>7875</v>
      </c>
      <c r="D1902" t="s">
        <v>7876</v>
      </c>
      <c r="E1902" t="s">
        <v>7877</v>
      </c>
      <c r="F1902">
        <v>3</v>
      </c>
      <c r="G1902">
        <v>1218.49</v>
      </c>
      <c r="H1902">
        <v>0</v>
      </c>
      <c r="I1902" s="254">
        <v>3655.47</v>
      </c>
      <c r="J1902" t="s">
        <v>8271</v>
      </c>
      <c r="K1902">
        <v>1</v>
      </c>
      <c r="L1902">
        <v>126</v>
      </c>
      <c r="M1902" t="s">
        <v>7744</v>
      </c>
      <c r="N1902" t="s">
        <v>7745</v>
      </c>
      <c r="O1902" t="s">
        <v>7697</v>
      </c>
      <c r="P1902" t="s">
        <v>10766</v>
      </c>
      <c r="Q1902" t="s">
        <v>10795</v>
      </c>
      <c r="R1902">
        <v>935</v>
      </c>
      <c r="S1902" t="s">
        <v>10767</v>
      </c>
      <c r="T1902" t="s">
        <v>7701</v>
      </c>
      <c r="U1902">
        <v>1</v>
      </c>
      <c r="V1902">
        <v>3</v>
      </c>
      <c r="W1902" t="s">
        <v>7702</v>
      </c>
      <c r="X1902" t="s">
        <v>2805</v>
      </c>
      <c r="Y1902" t="s">
        <v>7703</v>
      </c>
      <c r="Z1902" t="s">
        <v>10902</v>
      </c>
      <c r="AA1902" t="s">
        <v>8274</v>
      </c>
      <c r="AB1902" t="s">
        <v>10903</v>
      </c>
    </row>
    <row r="1903" spans="1:28">
      <c r="A1903" s="241">
        <v>45971</v>
      </c>
      <c r="B1903" t="s">
        <v>10901</v>
      </c>
      <c r="C1903" t="s">
        <v>7880</v>
      </c>
      <c r="D1903" t="s">
        <v>7881</v>
      </c>
      <c r="E1903" t="s">
        <v>7882</v>
      </c>
      <c r="F1903">
        <v>3</v>
      </c>
      <c r="G1903">
        <v>1543</v>
      </c>
      <c r="H1903">
        <v>0</v>
      </c>
      <c r="I1903" s="254">
        <v>4629</v>
      </c>
      <c r="J1903" t="s">
        <v>8271</v>
      </c>
      <c r="K1903">
        <v>1</v>
      </c>
      <c r="L1903">
        <v>126</v>
      </c>
      <c r="M1903" t="s">
        <v>7744</v>
      </c>
      <c r="N1903" t="s">
        <v>7745</v>
      </c>
      <c r="O1903" t="s">
        <v>7697</v>
      </c>
      <c r="P1903" t="s">
        <v>10766</v>
      </c>
      <c r="Q1903" t="s">
        <v>10795</v>
      </c>
      <c r="R1903">
        <v>935</v>
      </c>
      <c r="S1903" t="s">
        <v>10767</v>
      </c>
      <c r="T1903" t="s">
        <v>7701</v>
      </c>
      <c r="U1903">
        <v>1</v>
      </c>
      <c r="V1903">
        <v>3</v>
      </c>
      <c r="W1903" t="s">
        <v>7702</v>
      </c>
      <c r="X1903" t="s">
        <v>2805</v>
      </c>
      <c r="Y1903" t="s">
        <v>7703</v>
      </c>
      <c r="Z1903" t="s">
        <v>10902</v>
      </c>
      <c r="AA1903" t="s">
        <v>8274</v>
      </c>
      <c r="AB1903" t="s">
        <v>10903</v>
      </c>
    </row>
    <row r="1904" spans="1:28">
      <c r="A1904" s="241">
        <v>45971</v>
      </c>
      <c r="B1904" t="s">
        <v>10904</v>
      </c>
      <c r="C1904" t="s">
        <v>7720</v>
      </c>
      <c r="D1904" t="s">
        <v>7721</v>
      </c>
      <c r="E1904" t="s">
        <v>7722</v>
      </c>
      <c r="F1904">
        <v>1</v>
      </c>
      <c r="G1904">
        <v>11900</v>
      </c>
      <c r="H1904">
        <v>357</v>
      </c>
      <c r="I1904" s="254">
        <v>11543</v>
      </c>
      <c r="J1904" t="s">
        <v>8271</v>
      </c>
      <c r="K1904">
        <v>1</v>
      </c>
      <c r="L1904">
        <v>126</v>
      </c>
      <c r="M1904" t="s">
        <v>7744</v>
      </c>
      <c r="N1904" t="s">
        <v>7745</v>
      </c>
      <c r="O1904" t="s">
        <v>7697</v>
      </c>
      <c r="P1904" t="s">
        <v>10766</v>
      </c>
      <c r="Q1904" t="s">
        <v>10795</v>
      </c>
      <c r="R1904">
        <v>935</v>
      </c>
      <c r="S1904" t="s">
        <v>10767</v>
      </c>
      <c r="T1904" t="s">
        <v>7726</v>
      </c>
      <c r="U1904">
        <v>1</v>
      </c>
      <c r="V1904">
        <v>1</v>
      </c>
      <c r="W1904" t="s">
        <v>7702</v>
      </c>
      <c r="X1904" t="s">
        <v>2718</v>
      </c>
      <c r="Y1904" t="s">
        <v>7703</v>
      </c>
      <c r="Z1904" t="s">
        <v>10905</v>
      </c>
      <c r="AA1904" t="s">
        <v>8274</v>
      </c>
      <c r="AB1904" t="s">
        <v>10906</v>
      </c>
    </row>
    <row r="1905" spans="1:28">
      <c r="A1905" s="241">
        <v>45971</v>
      </c>
      <c r="B1905" t="s">
        <v>10904</v>
      </c>
      <c r="C1905" t="s">
        <v>8051</v>
      </c>
      <c r="D1905" t="s">
        <v>8052</v>
      </c>
      <c r="E1905" t="s">
        <v>8053</v>
      </c>
      <c r="F1905">
        <v>2</v>
      </c>
      <c r="G1905">
        <v>5940</v>
      </c>
      <c r="H1905">
        <v>0</v>
      </c>
      <c r="I1905" s="254">
        <v>11880</v>
      </c>
      <c r="J1905" t="s">
        <v>8271</v>
      </c>
      <c r="K1905">
        <v>1</v>
      </c>
      <c r="L1905">
        <v>126</v>
      </c>
      <c r="M1905" t="s">
        <v>7744</v>
      </c>
      <c r="N1905" t="s">
        <v>7745</v>
      </c>
      <c r="O1905" t="s">
        <v>7697</v>
      </c>
      <c r="P1905" t="s">
        <v>10766</v>
      </c>
      <c r="Q1905" t="s">
        <v>10795</v>
      </c>
      <c r="R1905">
        <v>935</v>
      </c>
      <c r="S1905" t="s">
        <v>10767</v>
      </c>
      <c r="T1905" t="s">
        <v>7701</v>
      </c>
      <c r="U1905">
        <v>1</v>
      </c>
      <c r="V1905">
        <v>2</v>
      </c>
      <c r="W1905" t="s">
        <v>7702</v>
      </c>
      <c r="X1905" t="s">
        <v>2718</v>
      </c>
      <c r="Y1905" t="s">
        <v>7703</v>
      </c>
      <c r="Z1905" t="s">
        <v>10905</v>
      </c>
      <c r="AA1905" t="s">
        <v>8274</v>
      </c>
      <c r="AB1905" t="s">
        <v>10906</v>
      </c>
    </row>
    <row r="1906" spans="1:28">
      <c r="A1906" s="241">
        <v>45971</v>
      </c>
      <c r="B1906" t="s">
        <v>10907</v>
      </c>
      <c r="C1906" t="s">
        <v>7736</v>
      </c>
      <c r="D1906" t="s">
        <v>7737</v>
      </c>
      <c r="E1906" t="s">
        <v>7738</v>
      </c>
      <c r="F1906">
        <v>6</v>
      </c>
      <c r="G1906">
        <v>6422.4</v>
      </c>
      <c r="H1906">
        <v>0</v>
      </c>
      <c r="I1906" s="254">
        <v>38534.400000000001</v>
      </c>
      <c r="J1906" t="s">
        <v>7809</v>
      </c>
      <c r="K1906">
        <v>1</v>
      </c>
      <c r="L1906">
        <v>125</v>
      </c>
      <c r="M1906" t="s">
        <v>7724</v>
      </c>
      <c r="N1906" t="s">
        <v>7713</v>
      </c>
      <c r="O1906" t="s">
        <v>7697</v>
      </c>
      <c r="P1906" t="s">
        <v>10766</v>
      </c>
      <c r="Q1906" t="s">
        <v>10787</v>
      </c>
      <c r="R1906">
        <v>114</v>
      </c>
      <c r="S1906" t="s">
        <v>10767</v>
      </c>
      <c r="T1906" t="s">
        <v>7701</v>
      </c>
      <c r="U1906">
        <v>1</v>
      </c>
      <c r="V1906">
        <v>6</v>
      </c>
      <c r="W1906" t="s">
        <v>7702</v>
      </c>
      <c r="X1906" t="s">
        <v>2105</v>
      </c>
      <c r="Y1906" t="s">
        <v>7703</v>
      </c>
      <c r="Z1906" t="s">
        <v>10908</v>
      </c>
      <c r="AA1906" t="s">
        <v>7813</v>
      </c>
      <c r="AB1906" t="s">
        <v>10909</v>
      </c>
    </row>
    <row r="1907" spans="1:28">
      <c r="A1907" s="241">
        <v>45971</v>
      </c>
      <c r="B1907" t="s">
        <v>10907</v>
      </c>
      <c r="C1907" t="s">
        <v>7740</v>
      </c>
      <c r="D1907" t="s">
        <v>7741</v>
      </c>
      <c r="E1907" t="s">
        <v>7742</v>
      </c>
      <c r="F1907">
        <v>6</v>
      </c>
      <c r="G1907">
        <v>3562.19</v>
      </c>
      <c r="H1907">
        <v>0</v>
      </c>
      <c r="I1907" s="254">
        <v>21373.14</v>
      </c>
      <c r="J1907" t="s">
        <v>7809</v>
      </c>
      <c r="K1907">
        <v>1</v>
      </c>
      <c r="L1907">
        <v>125</v>
      </c>
      <c r="M1907" t="s">
        <v>7724</v>
      </c>
      <c r="N1907" t="s">
        <v>7713</v>
      </c>
      <c r="O1907" t="s">
        <v>7697</v>
      </c>
      <c r="P1907" t="s">
        <v>10766</v>
      </c>
      <c r="Q1907" t="s">
        <v>10787</v>
      </c>
      <c r="R1907">
        <v>114</v>
      </c>
      <c r="S1907" t="s">
        <v>10767</v>
      </c>
      <c r="T1907" t="s">
        <v>7715</v>
      </c>
      <c r="U1907">
        <v>1</v>
      </c>
      <c r="V1907">
        <v>6</v>
      </c>
      <c r="W1907" t="s">
        <v>7702</v>
      </c>
      <c r="X1907" t="s">
        <v>2105</v>
      </c>
      <c r="Y1907" t="s">
        <v>7703</v>
      </c>
      <c r="Z1907" t="s">
        <v>10908</v>
      </c>
      <c r="AA1907" t="s">
        <v>7813</v>
      </c>
      <c r="AB1907" t="s">
        <v>10909</v>
      </c>
    </row>
    <row r="1908" spans="1:28">
      <c r="A1908" s="241">
        <v>45971</v>
      </c>
      <c r="B1908" t="s">
        <v>10907</v>
      </c>
      <c r="C1908" t="s">
        <v>8283</v>
      </c>
      <c r="D1908" t="s">
        <v>8284</v>
      </c>
      <c r="E1908" t="s">
        <v>8285</v>
      </c>
      <c r="F1908">
        <v>4</v>
      </c>
      <c r="G1908">
        <v>6691.67</v>
      </c>
      <c r="H1908">
        <v>0</v>
      </c>
      <c r="I1908" s="254">
        <v>26766.68</v>
      </c>
      <c r="J1908" t="s">
        <v>7809</v>
      </c>
      <c r="K1908">
        <v>1</v>
      </c>
      <c r="L1908">
        <v>125</v>
      </c>
      <c r="M1908" t="s">
        <v>7724</v>
      </c>
      <c r="N1908" t="s">
        <v>7713</v>
      </c>
      <c r="O1908" t="s">
        <v>7697</v>
      </c>
      <c r="P1908" t="s">
        <v>10766</v>
      </c>
      <c r="Q1908" t="s">
        <v>10787</v>
      </c>
      <c r="R1908">
        <v>114</v>
      </c>
      <c r="S1908" t="s">
        <v>10767</v>
      </c>
      <c r="T1908" t="s">
        <v>7811</v>
      </c>
      <c r="U1908">
        <v>1</v>
      </c>
      <c r="V1908">
        <v>4</v>
      </c>
      <c r="W1908" t="s">
        <v>7702</v>
      </c>
      <c r="X1908" t="s">
        <v>2105</v>
      </c>
      <c r="Y1908" t="s">
        <v>7703</v>
      </c>
      <c r="Z1908" t="s">
        <v>10908</v>
      </c>
      <c r="AA1908" t="s">
        <v>7813</v>
      </c>
      <c r="AB1908" t="s">
        <v>10909</v>
      </c>
    </row>
    <row r="1909" spans="1:28">
      <c r="A1909" s="241">
        <v>45971</v>
      </c>
      <c r="B1909" t="s">
        <v>10907</v>
      </c>
      <c r="C1909" t="s">
        <v>8563</v>
      </c>
      <c r="D1909" t="s">
        <v>8564</v>
      </c>
      <c r="E1909" t="s">
        <v>8565</v>
      </c>
      <c r="F1909">
        <v>4</v>
      </c>
      <c r="G1909">
        <v>4659</v>
      </c>
      <c r="H1909">
        <v>0</v>
      </c>
      <c r="I1909" s="254">
        <v>18636</v>
      </c>
      <c r="J1909" t="s">
        <v>7809</v>
      </c>
      <c r="K1909">
        <v>1</v>
      </c>
      <c r="L1909">
        <v>125</v>
      </c>
      <c r="M1909" t="s">
        <v>7724</v>
      </c>
      <c r="N1909" t="s">
        <v>7713</v>
      </c>
      <c r="O1909" t="s">
        <v>7697</v>
      </c>
      <c r="P1909" t="s">
        <v>10766</v>
      </c>
      <c r="Q1909" t="s">
        <v>10787</v>
      </c>
      <c r="R1909">
        <v>114</v>
      </c>
      <c r="S1909" t="s">
        <v>10767</v>
      </c>
      <c r="T1909" t="s">
        <v>7715</v>
      </c>
      <c r="U1909">
        <v>1</v>
      </c>
      <c r="V1909">
        <v>4</v>
      </c>
      <c r="W1909" t="s">
        <v>7702</v>
      </c>
      <c r="X1909" t="s">
        <v>2105</v>
      </c>
      <c r="Y1909" t="s">
        <v>7703</v>
      </c>
      <c r="Z1909" t="s">
        <v>10908</v>
      </c>
      <c r="AA1909" t="s">
        <v>7813</v>
      </c>
      <c r="AB1909" t="s">
        <v>10909</v>
      </c>
    </row>
    <row r="1910" spans="1:28">
      <c r="A1910" s="241">
        <v>45971</v>
      </c>
      <c r="B1910" t="s">
        <v>10907</v>
      </c>
      <c r="C1910" t="s">
        <v>7979</v>
      </c>
      <c r="D1910" t="s">
        <v>7980</v>
      </c>
      <c r="E1910" t="s">
        <v>7981</v>
      </c>
      <c r="F1910">
        <v>6</v>
      </c>
      <c r="G1910">
        <v>2647.06</v>
      </c>
      <c r="H1910">
        <v>0</v>
      </c>
      <c r="I1910" s="254">
        <v>15882.36</v>
      </c>
      <c r="J1910" t="s">
        <v>7809</v>
      </c>
      <c r="K1910">
        <v>1</v>
      </c>
      <c r="L1910">
        <v>125</v>
      </c>
      <c r="M1910" t="s">
        <v>7724</v>
      </c>
      <c r="N1910" t="s">
        <v>7713</v>
      </c>
      <c r="O1910" t="s">
        <v>7697</v>
      </c>
      <c r="P1910" t="s">
        <v>10766</v>
      </c>
      <c r="Q1910" t="s">
        <v>10787</v>
      </c>
      <c r="R1910">
        <v>114</v>
      </c>
      <c r="S1910" t="s">
        <v>10767</v>
      </c>
      <c r="T1910" t="s">
        <v>7715</v>
      </c>
      <c r="U1910">
        <v>1</v>
      </c>
      <c r="V1910">
        <v>6</v>
      </c>
      <c r="W1910" t="s">
        <v>7702</v>
      </c>
      <c r="X1910" t="s">
        <v>2105</v>
      </c>
      <c r="Y1910" t="s">
        <v>7703</v>
      </c>
      <c r="Z1910" t="s">
        <v>10908</v>
      </c>
      <c r="AA1910" t="s">
        <v>7813</v>
      </c>
      <c r="AB1910" t="s">
        <v>10909</v>
      </c>
    </row>
    <row r="1911" spans="1:28">
      <c r="A1911" s="241">
        <v>45971</v>
      </c>
      <c r="B1911" t="s">
        <v>10907</v>
      </c>
      <c r="C1911" t="s">
        <v>7955</v>
      </c>
      <c r="D1911" t="s">
        <v>7956</v>
      </c>
      <c r="E1911" t="s">
        <v>7957</v>
      </c>
      <c r="F1911">
        <v>1</v>
      </c>
      <c r="G1911">
        <v>7500</v>
      </c>
      <c r="H1911">
        <v>750</v>
      </c>
      <c r="I1911" s="254">
        <v>6750</v>
      </c>
      <c r="J1911" t="s">
        <v>7809</v>
      </c>
      <c r="K1911">
        <v>1</v>
      </c>
      <c r="L1911">
        <v>125</v>
      </c>
      <c r="M1911" t="s">
        <v>7724</v>
      </c>
      <c r="N1911" t="s">
        <v>7713</v>
      </c>
      <c r="O1911" t="s">
        <v>7697</v>
      </c>
      <c r="P1911" t="s">
        <v>10766</v>
      </c>
      <c r="Q1911" t="s">
        <v>10787</v>
      </c>
      <c r="R1911">
        <v>114</v>
      </c>
      <c r="S1911" t="s">
        <v>10767</v>
      </c>
      <c r="T1911" t="s">
        <v>7811</v>
      </c>
      <c r="U1911">
        <v>1</v>
      </c>
      <c r="V1911">
        <v>1</v>
      </c>
      <c r="W1911" t="s">
        <v>7702</v>
      </c>
      <c r="X1911" t="s">
        <v>2105</v>
      </c>
      <c r="Y1911" t="s">
        <v>7703</v>
      </c>
      <c r="Z1911" t="s">
        <v>10908</v>
      </c>
      <c r="AA1911" t="s">
        <v>7813</v>
      </c>
      <c r="AB1911" t="s">
        <v>10909</v>
      </c>
    </row>
    <row r="1912" spans="1:28">
      <c r="A1912" s="241">
        <v>45971</v>
      </c>
      <c r="B1912" t="s">
        <v>10907</v>
      </c>
      <c r="C1912" t="s">
        <v>7960</v>
      </c>
      <c r="D1912" t="s">
        <v>7961</v>
      </c>
      <c r="E1912" t="s">
        <v>7962</v>
      </c>
      <c r="F1912">
        <v>1</v>
      </c>
      <c r="G1912">
        <v>7500</v>
      </c>
      <c r="H1912">
        <v>750</v>
      </c>
      <c r="I1912" s="254">
        <v>6750</v>
      </c>
      <c r="J1912" t="s">
        <v>7809</v>
      </c>
      <c r="K1912">
        <v>1</v>
      </c>
      <c r="L1912">
        <v>125</v>
      </c>
      <c r="M1912" t="s">
        <v>7724</v>
      </c>
      <c r="N1912" t="s">
        <v>7713</v>
      </c>
      <c r="O1912" t="s">
        <v>7697</v>
      </c>
      <c r="P1912" t="s">
        <v>10766</v>
      </c>
      <c r="Q1912" t="s">
        <v>10787</v>
      </c>
      <c r="R1912">
        <v>114</v>
      </c>
      <c r="S1912" t="s">
        <v>10767</v>
      </c>
      <c r="T1912" t="s">
        <v>7811</v>
      </c>
      <c r="U1912">
        <v>1</v>
      </c>
      <c r="V1912">
        <v>1</v>
      </c>
      <c r="W1912" t="s">
        <v>7702</v>
      </c>
      <c r="X1912" t="s">
        <v>2105</v>
      </c>
      <c r="Y1912" t="s">
        <v>7703</v>
      </c>
      <c r="Z1912" t="s">
        <v>10908</v>
      </c>
      <c r="AA1912" t="s">
        <v>7813</v>
      </c>
      <c r="AB1912" t="s">
        <v>10909</v>
      </c>
    </row>
    <row r="1913" spans="1:28">
      <c r="A1913" s="241">
        <v>45971</v>
      </c>
      <c r="B1913" t="s">
        <v>10907</v>
      </c>
      <c r="C1913" t="s">
        <v>7963</v>
      </c>
      <c r="D1913" t="s">
        <v>7964</v>
      </c>
      <c r="E1913" t="s">
        <v>7965</v>
      </c>
      <c r="F1913">
        <v>1</v>
      </c>
      <c r="G1913">
        <v>7500</v>
      </c>
      <c r="H1913">
        <v>750</v>
      </c>
      <c r="I1913" s="254">
        <v>6750</v>
      </c>
      <c r="J1913" t="s">
        <v>7809</v>
      </c>
      <c r="K1913">
        <v>1</v>
      </c>
      <c r="L1913">
        <v>125</v>
      </c>
      <c r="M1913" t="s">
        <v>7724</v>
      </c>
      <c r="N1913" t="s">
        <v>7713</v>
      </c>
      <c r="O1913" t="s">
        <v>7697</v>
      </c>
      <c r="P1913" t="s">
        <v>10766</v>
      </c>
      <c r="Q1913" t="s">
        <v>10787</v>
      </c>
      <c r="R1913">
        <v>114</v>
      </c>
      <c r="S1913" t="s">
        <v>10767</v>
      </c>
      <c r="T1913" t="s">
        <v>7811</v>
      </c>
      <c r="U1913">
        <v>1</v>
      </c>
      <c r="V1913">
        <v>1</v>
      </c>
      <c r="W1913" t="s">
        <v>7702</v>
      </c>
      <c r="X1913" t="s">
        <v>2105</v>
      </c>
      <c r="Y1913" t="s">
        <v>7703</v>
      </c>
      <c r="Z1913" t="s">
        <v>10908</v>
      </c>
      <c r="AA1913" t="s">
        <v>7813</v>
      </c>
      <c r="AB1913" t="s">
        <v>10909</v>
      </c>
    </row>
    <row r="1914" spans="1:28">
      <c r="A1914" s="241">
        <v>45971</v>
      </c>
      <c r="B1914" t="s">
        <v>10910</v>
      </c>
      <c r="C1914" t="s">
        <v>7927</v>
      </c>
      <c r="D1914" t="s">
        <v>7928</v>
      </c>
      <c r="E1914" t="s">
        <v>7929</v>
      </c>
      <c r="F1914">
        <v>10</v>
      </c>
      <c r="G1914">
        <v>1344.54</v>
      </c>
      <c r="H1914">
        <v>0</v>
      </c>
      <c r="I1914" s="254">
        <v>13445.4</v>
      </c>
      <c r="J1914" t="s">
        <v>7794</v>
      </c>
      <c r="K1914">
        <v>1</v>
      </c>
      <c r="L1914">
        <v>125</v>
      </c>
      <c r="M1914" t="s">
        <v>7724</v>
      </c>
      <c r="N1914" t="s">
        <v>7713</v>
      </c>
      <c r="O1914" t="s">
        <v>7697</v>
      </c>
      <c r="P1914" t="s">
        <v>10766</v>
      </c>
      <c r="Q1914" t="s">
        <v>10806</v>
      </c>
      <c r="R1914">
        <v>102</v>
      </c>
      <c r="S1914" t="s">
        <v>10767</v>
      </c>
      <c r="T1914" t="s">
        <v>7701</v>
      </c>
      <c r="U1914">
        <v>1</v>
      </c>
      <c r="V1914">
        <v>10</v>
      </c>
      <c r="W1914" t="s">
        <v>7702</v>
      </c>
      <c r="X1914" t="s">
        <v>2161</v>
      </c>
      <c r="Y1914" t="s">
        <v>7703</v>
      </c>
      <c r="Z1914" t="s">
        <v>10911</v>
      </c>
      <c r="AA1914" t="s">
        <v>7797</v>
      </c>
      <c r="AB1914" t="s">
        <v>10912</v>
      </c>
    </row>
    <row r="1915" spans="1:28">
      <c r="A1915" s="241">
        <v>45971</v>
      </c>
      <c r="B1915" t="s">
        <v>10913</v>
      </c>
      <c r="C1915" t="s">
        <v>7886</v>
      </c>
      <c r="D1915" t="s">
        <v>7887</v>
      </c>
      <c r="E1915" t="s">
        <v>7888</v>
      </c>
      <c r="F1915">
        <v>3</v>
      </c>
      <c r="G1915">
        <v>3025.21</v>
      </c>
      <c r="H1915">
        <v>0</v>
      </c>
      <c r="I1915" s="254">
        <v>9075.6299999999992</v>
      </c>
      <c r="J1915" t="s">
        <v>10284</v>
      </c>
      <c r="K1915">
        <v>1</v>
      </c>
      <c r="L1915">
        <v>119</v>
      </c>
      <c r="M1915" t="s">
        <v>10285</v>
      </c>
      <c r="N1915" t="s">
        <v>7745</v>
      </c>
      <c r="O1915" t="s">
        <v>7697</v>
      </c>
      <c r="P1915" t="s">
        <v>10766</v>
      </c>
      <c r="Q1915" t="s">
        <v>10914</v>
      </c>
      <c r="R1915">
        <v>962</v>
      </c>
      <c r="S1915" t="s">
        <v>10767</v>
      </c>
      <c r="T1915" t="s">
        <v>7715</v>
      </c>
      <c r="U1915">
        <v>1</v>
      </c>
      <c r="V1915">
        <v>3</v>
      </c>
      <c r="W1915" t="s">
        <v>7702</v>
      </c>
      <c r="X1915" t="s">
        <v>10915</v>
      </c>
      <c r="Y1915" t="s">
        <v>10288</v>
      </c>
      <c r="Z1915" t="s">
        <v>10916</v>
      </c>
      <c r="AA1915" t="s">
        <v>10290</v>
      </c>
      <c r="AB1915" t="s">
        <v>10917</v>
      </c>
    </row>
    <row r="1916" spans="1:28">
      <c r="A1916" s="241">
        <v>45971</v>
      </c>
      <c r="B1916" t="s">
        <v>10918</v>
      </c>
      <c r="C1916" t="s">
        <v>7754</v>
      </c>
      <c r="D1916" t="s">
        <v>7755</v>
      </c>
      <c r="E1916" t="s">
        <v>7756</v>
      </c>
      <c r="F1916">
        <v>2</v>
      </c>
      <c r="G1916">
        <v>1444</v>
      </c>
      <c r="H1916">
        <v>0</v>
      </c>
      <c r="I1916" s="254">
        <v>2888</v>
      </c>
      <c r="J1916" t="s">
        <v>7809</v>
      </c>
      <c r="K1916">
        <v>1</v>
      </c>
      <c r="L1916">
        <v>125</v>
      </c>
      <c r="M1916" t="s">
        <v>7724</v>
      </c>
      <c r="N1916" t="s">
        <v>7713</v>
      </c>
      <c r="O1916" t="s">
        <v>7697</v>
      </c>
      <c r="P1916" t="s">
        <v>10766</v>
      </c>
      <c r="Q1916" t="s">
        <v>10787</v>
      </c>
      <c r="R1916">
        <v>114</v>
      </c>
      <c r="S1916" t="s">
        <v>10767</v>
      </c>
      <c r="T1916" t="s">
        <v>7701</v>
      </c>
      <c r="U1916">
        <v>1</v>
      </c>
      <c r="V1916">
        <v>2</v>
      </c>
      <c r="W1916" t="s">
        <v>7702</v>
      </c>
      <c r="X1916" t="s">
        <v>2193</v>
      </c>
      <c r="Y1916" t="s">
        <v>7703</v>
      </c>
      <c r="Z1916" t="s">
        <v>10919</v>
      </c>
      <c r="AA1916" t="s">
        <v>7813</v>
      </c>
      <c r="AB1916" t="s">
        <v>10920</v>
      </c>
    </row>
    <row r="1917" spans="1:28">
      <c r="A1917" s="241">
        <v>45971</v>
      </c>
      <c r="B1917" t="s">
        <v>10921</v>
      </c>
      <c r="C1917" t="s">
        <v>7839</v>
      </c>
      <c r="D1917" t="s">
        <v>7840</v>
      </c>
      <c r="E1917" t="s">
        <v>7841</v>
      </c>
      <c r="F1917">
        <v>6</v>
      </c>
      <c r="G1917">
        <v>2645.48</v>
      </c>
      <c r="H1917">
        <v>0</v>
      </c>
      <c r="I1917" s="254">
        <v>15872.88</v>
      </c>
      <c r="J1917" t="s">
        <v>7809</v>
      </c>
      <c r="K1917">
        <v>1</v>
      </c>
      <c r="L1917">
        <v>125</v>
      </c>
      <c r="M1917" t="s">
        <v>7724</v>
      </c>
      <c r="N1917" t="s">
        <v>7713</v>
      </c>
      <c r="O1917" t="s">
        <v>7697</v>
      </c>
      <c r="P1917" t="s">
        <v>10766</v>
      </c>
      <c r="Q1917" t="s">
        <v>10787</v>
      </c>
      <c r="R1917">
        <v>114</v>
      </c>
      <c r="S1917" t="s">
        <v>10767</v>
      </c>
      <c r="T1917" t="s">
        <v>7715</v>
      </c>
      <c r="U1917">
        <v>1</v>
      </c>
      <c r="V1917">
        <v>6</v>
      </c>
      <c r="W1917" t="s">
        <v>7702</v>
      </c>
      <c r="X1917" t="s">
        <v>2327</v>
      </c>
      <c r="Y1917" t="s">
        <v>7703</v>
      </c>
      <c r="Z1917" t="s">
        <v>10922</v>
      </c>
      <c r="AA1917" t="s">
        <v>7813</v>
      </c>
      <c r="AB1917" t="s">
        <v>10923</v>
      </c>
    </row>
    <row r="1918" spans="1:28">
      <c r="A1918" s="241">
        <v>45971</v>
      </c>
      <c r="B1918" t="s">
        <v>10921</v>
      </c>
      <c r="C1918" t="s">
        <v>7886</v>
      </c>
      <c r="D1918" t="s">
        <v>7887</v>
      </c>
      <c r="E1918" t="s">
        <v>7888</v>
      </c>
      <c r="F1918">
        <v>6</v>
      </c>
      <c r="G1918">
        <v>3025.21</v>
      </c>
      <c r="H1918">
        <v>0</v>
      </c>
      <c r="I1918" s="254">
        <v>18151.259999999998</v>
      </c>
      <c r="J1918" t="s">
        <v>7809</v>
      </c>
      <c r="K1918">
        <v>1</v>
      </c>
      <c r="L1918">
        <v>125</v>
      </c>
      <c r="M1918" t="s">
        <v>7724</v>
      </c>
      <c r="N1918" t="s">
        <v>7713</v>
      </c>
      <c r="O1918" t="s">
        <v>7697</v>
      </c>
      <c r="P1918" t="s">
        <v>10766</v>
      </c>
      <c r="Q1918" t="s">
        <v>10787</v>
      </c>
      <c r="R1918">
        <v>114</v>
      </c>
      <c r="S1918" t="s">
        <v>10767</v>
      </c>
      <c r="T1918" t="s">
        <v>7715</v>
      </c>
      <c r="U1918">
        <v>1</v>
      </c>
      <c r="V1918">
        <v>6</v>
      </c>
      <c r="W1918" t="s">
        <v>7702</v>
      </c>
      <c r="X1918" t="s">
        <v>2327</v>
      </c>
      <c r="Y1918" t="s">
        <v>7703</v>
      </c>
      <c r="Z1918" t="s">
        <v>10922</v>
      </c>
      <c r="AA1918" t="s">
        <v>7813</v>
      </c>
      <c r="AB1918" t="s">
        <v>10923</v>
      </c>
    </row>
    <row r="1919" spans="1:28">
      <c r="A1919" s="241">
        <v>45971</v>
      </c>
      <c r="B1919" t="s">
        <v>10924</v>
      </c>
      <c r="C1919" t="s">
        <v>7822</v>
      </c>
      <c r="D1919" t="s">
        <v>7823</v>
      </c>
      <c r="E1919" t="s">
        <v>7824</v>
      </c>
      <c r="F1919">
        <v>1</v>
      </c>
      <c r="G1919">
        <v>3025.21</v>
      </c>
      <c r="H1919">
        <v>0</v>
      </c>
      <c r="I1919" s="254">
        <v>3025.21</v>
      </c>
      <c r="J1919" t="s">
        <v>8295</v>
      </c>
      <c r="K1919">
        <v>1</v>
      </c>
      <c r="L1919">
        <v>154</v>
      </c>
      <c r="M1919" t="s">
        <v>8678</v>
      </c>
      <c r="N1919" t="s">
        <v>7939</v>
      </c>
      <c r="O1919" t="s">
        <v>7697</v>
      </c>
      <c r="P1919" t="s">
        <v>10766</v>
      </c>
      <c r="Q1919" t="s">
        <v>10791</v>
      </c>
      <c r="R1919">
        <v>407</v>
      </c>
      <c r="S1919" t="s">
        <v>10767</v>
      </c>
      <c r="T1919" t="s">
        <v>7715</v>
      </c>
      <c r="U1919">
        <v>1</v>
      </c>
      <c r="V1919">
        <v>1</v>
      </c>
      <c r="W1919" t="s">
        <v>7702</v>
      </c>
      <c r="X1919" t="s">
        <v>2519</v>
      </c>
      <c r="Y1919" t="s">
        <v>7703</v>
      </c>
      <c r="Z1919" t="s">
        <v>10925</v>
      </c>
      <c r="AA1919" t="s">
        <v>8855</v>
      </c>
      <c r="AB1919" t="s">
        <v>10926</v>
      </c>
    </row>
    <row r="1920" spans="1:28">
      <c r="A1920" s="241">
        <v>45971</v>
      </c>
      <c r="B1920" t="s">
        <v>10927</v>
      </c>
      <c r="C1920" t="s">
        <v>7740</v>
      </c>
      <c r="D1920" t="s">
        <v>7741</v>
      </c>
      <c r="E1920" t="s">
        <v>7742</v>
      </c>
      <c r="F1920">
        <v>2</v>
      </c>
      <c r="G1920">
        <v>3562.19</v>
      </c>
      <c r="H1920">
        <v>0</v>
      </c>
      <c r="I1920" s="254">
        <v>7124.38</v>
      </c>
      <c r="J1920" t="s">
        <v>8295</v>
      </c>
      <c r="K1920">
        <v>1</v>
      </c>
      <c r="L1920">
        <v>154</v>
      </c>
      <c r="M1920" t="s">
        <v>8678</v>
      </c>
      <c r="N1920" t="s">
        <v>7939</v>
      </c>
      <c r="O1920" t="s">
        <v>7697</v>
      </c>
      <c r="P1920" t="s">
        <v>10766</v>
      </c>
      <c r="Q1920" t="s">
        <v>10791</v>
      </c>
      <c r="R1920">
        <v>407</v>
      </c>
      <c r="S1920" t="s">
        <v>10767</v>
      </c>
      <c r="T1920" t="s">
        <v>7715</v>
      </c>
      <c r="U1920">
        <v>1</v>
      </c>
      <c r="V1920">
        <v>2</v>
      </c>
      <c r="W1920" t="s">
        <v>7702</v>
      </c>
      <c r="X1920" t="s">
        <v>2523</v>
      </c>
      <c r="Y1920" t="s">
        <v>7703</v>
      </c>
      <c r="Z1920" t="s">
        <v>10928</v>
      </c>
      <c r="AA1920" t="s">
        <v>8855</v>
      </c>
      <c r="AB1920" t="s">
        <v>10929</v>
      </c>
    </row>
    <row r="1921" spans="1:28">
      <c r="A1921" s="241">
        <v>45971</v>
      </c>
      <c r="B1921" t="s">
        <v>10930</v>
      </c>
      <c r="C1921" t="s">
        <v>8626</v>
      </c>
      <c r="D1921" t="s">
        <v>8627</v>
      </c>
      <c r="E1921" t="s">
        <v>8628</v>
      </c>
      <c r="F1921">
        <v>1</v>
      </c>
      <c r="G1921">
        <v>29400</v>
      </c>
      <c r="H1921">
        <v>0</v>
      </c>
      <c r="I1921" s="254">
        <v>29400</v>
      </c>
      <c r="J1921" t="s">
        <v>7694</v>
      </c>
      <c r="K1921">
        <v>1</v>
      </c>
      <c r="L1921">
        <v>213</v>
      </c>
      <c r="M1921" t="s">
        <v>7695</v>
      </c>
      <c r="N1921" t="s">
        <v>7696</v>
      </c>
      <c r="O1921" t="s">
        <v>7697</v>
      </c>
      <c r="P1921" t="s">
        <v>10766</v>
      </c>
      <c r="Q1921" t="s">
        <v>10931</v>
      </c>
      <c r="R1921">
        <v>705</v>
      </c>
      <c r="S1921" t="s">
        <v>10767</v>
      </c>
      <c r="T1921" t="s">
        <v>7726</v>
      </c>
      <c r="U1921">
        <v>1</v>
      </c>
      <c r="V1921">
        <v>1</v>
      </c>
      <c r="W1921" t="s">
        <v>7702</v>
      </c>
      <c r="X1921" t="s">
        <v>2229</v>
      </c>
      <c r="Y1921" t="s">
        <v>7703</v>
      </c>
      <c r="Z1921" t="s">
        <v>10932</v>
      </c>
      <c r="AA1921" t="s">
        <v>9993</v>
      </c>
      <c r="AB1921" t="s">
        <v>10933</v>
      </c>
    </row>
    <row r="1922" spans="1:28">
      <c r="A1922" s="241">
        <v>45971</v>
      </c>
      <c r="B1922" t="s">
        <v>10934</v>
      </c>
      <c r="C1922" t="s">
        <v>8160</v>
      </c>
      <c r="D1922" t="s">
        <v>8161</v>
      </c>
      <c r="E1922" t="s">
        <v>8162</v>
      </c>
      <c r="F1922">
        <v>3</v>
      </c>
      <c r="G1922">
        <v>2541.83</v>
      </c>
      <c r="H1922">
        <v>0</v>
      </c>
      <c r="I1922" s="254">
        <v>7625.49</v>
      </c>
      <c r="J1922" t="s">
        <v>7743</v>
      </c>
      <c r="K1922">
        <v>1</v>
      </c>
      <c r="L1922">
        <v>2</v>
      </c>
      <c r="M1922" t="s">
        <v>8054</v>
      </c>
      <c r="N1922" t="s">
        <v>7745</v>
      </c>
      <c r="O1922" t="s">
        <v>7697</v>
      </c>
      <c r="P1922" t="s">
        <v>10766</v>
      </c>
      <c r="Q1922" t="s">
        <v>10832</v>
      </c>
      <c r="R1922">
        <v>946</v>
      </c>
      <c r="S1922" t="s">
        <v>10767</v>
      </c>
      <c r="T1922" t="s">
        <v>7715</v>
      </c>
      <c r="U1922">
        <v>1</v>
      </c>
      <c r="V1922">
        <v>3</v>
      </c>
      <c r="W1922" t="s">
        <v>7702</v>
      </c>
      <c r="X1922" t="s">
        <v>10935</v>
      </c>
      <c r="Y1922" t="s">
        <v>7703</v>
      </c>
      <c r="Z1922" t="s">
        <v>10936</v>
      </c>
      <c r="AA1922" t="s">
        <v>8008</v>
      </c>
      <c r="AB1922" t="s">
        <v>10937</v>
      </c>
    </row>
    <row r="1923" spans="1:28">
      <c r="A1923" s="241">
        <v>45971</v>
      </c>
      <c r="B1923" t="s">
        <v>10938</v>
      </c>
      <c r="C1923" t="s">
        <v>7883</v>
      </c>
      <c r="D1923" t="s">
        <v>7884</v>
      </c>
      <c r="E1923" t="s">
        <v>7885</v>
      </c>
      <c r="F1923">
        <v>1</v>
      </c>
      <c r="G1923">
        <v>3025.21</v>
      </c>
      <c r="H1923">
        <v>0</v>
      </c>
      <c r="I1923" s="254">
        <v>3025.21</v>
      </c>
      <c r="J1923" t="s">
        <v>8852</v>
      </c>
      <c r="K1923">
        <v>1</v>
      </c>
      <c r="L1923">
        <v>6</v>
      </c>
      <c r="M1923" t="s">
        <v>8296</v>
      </c>
      <c r="N1923" t="s">
        <v>7939</v>
      </c>
      <c r="O1923" t="s">
        <v>7697</v>
      </c>
      <c r="P1923" t="s">
        <v>10766</v>
      </c>
      <c r="Q1923" t="s">
        <v>8679</v>
      </c>
      <c r="R1923">
        <v>410</v>
      </c>
      <c r="S1923" t="s">
        <v>10767</v>
      </c>
      <c r="T1923" t="s">
        <v>7715</v>
      </c>
      <c r="U1923">
        <v>1</v>
      </c>
      <c r="V1923">
        <v>1</v>
      </c>
      <c r="W1923" t="s">
        <v>7702</v>
      </c>
      <c r="X1923" t="s">
        <v>2131</v>
      </c>
      <c r="Y1923" t="s">
        <v>7703</v>
      </c>
      <c r="Z1923" t="s">
        <v>10939</v>
      </c>
      <c r="AA1923" t="s">
        <v>8300</v>
      </c>
      <c r="AB1923" t="s">
        <v>10940</v>
      </c>
    </row>
    <row r="1924" spans="1:28">
      <c r="A1924" s="241">
        <v>45971</v>
      </c>
      <c r="B1924" t="s">
        <v>10941</v>
      </c>
      <c r="C1924" t="s">
        <v>7730</v>
      </c>
      <c r="D1924" t="s">
        <v>7731</v>
      </c>
      <c r="E1924" t="s">
        <v>7732</v>
      </c>
      <c r="F1924">
        <v>1</v>
      </c>
      <c r="G1924">
        <v>8991.6</v>
      </c>
      <c r="H1924">
        <v>449.58</v>
      </c>
      <c r="I1924" s="254">
        <v>8542.02</v>
      </c>
      <c r="J1924" t="s">
        <v>7723</v>
      </c>
      <c r="K1924">
        <v>1</v>
      </c>
      <c r="L1924">
        <v>125</v>
      </c>
      <c r="M1924" t="s">
        <v>7724</v>
      </c>
      <c r="N1924" t="s">
        <v>7713</v>
      </c>
      <c r="O1924" t="s">
        <v>7697</v>
      </c>
      <c r="P1924" t="s">
        <v>10766</v>
      </c>
      <c r="Q1924" t="s">
        <v>10771</v>
      </c>
      <c r="R1924">
        <v>117</v>
      </c>
      <c r="S1924" t="s">
        <v>10767</v>
      </c>
      <c r="T1924" t="s">
        <v>7715</v>
      </c>
      <c r="U1924">
        <v>1</v>
      </c>
      <c r="V1924">
        <v>1</v>
      </c>
      <c r="W1924" t="s">
        <v>7702</v>
      </c>
      <c r="X1924" t="s">
        <v>2143</v>
      </c>
      <c r="Y1924" t="s">
        <v>7703</v>
      </c>
      <c r="Z1924" t="s">
        <v>10942</v>
      </c>
      <c r="AA1924" t="s">
        <v>7728</v>
      </c>
      <c r="AB1924" t="s">
        <v>2143</v>
      </c>
    </row>
    <row r="1925" spans="1:28">
      <c r="A1925" s="241">
        <v>45971</v>
      </c>
      <c r="B1925" t="s">
        <v>10943</v>
      </c>
      <c r="C1925" t="s">
        <v>7993</v>
      </c>
      <c r="D1925" t="s">
        <v>7994</v>
      </c>
      <c r="E1925" t="s">
        <v>7995</v>
      </c>
      <c r="F1925">
        <v>1</v>
      </c>
      <c r="G1925">
        <v>28655.46</v>
      </c>
      <c r="H1925">
        <v>0</v>
      </c>
      <c r="I1925" s="254">
        <v>28655.46</v>
      </c>
      <c r="J1925" t="s">
        <v>7757</v>
      </c>
      <c r="K1925">
        <v>1</v>
      </c>
      <c r="L1925">
        <v>125</v>
      </c>
      <c r="M1925" t="s">
        <v>7724</v>
      </c>
      <c r="N1925" t="s">
        <v>7713</v>
      </c>
      <c r="O1925" t="s">
        <v>7697</v>
      </c>
      <c r="P1925" t="s">
        <v>10766</v>
      </c>
      <c r="Q1925" t="s">
        <v>10780</v>
      </c>
      <c r="R1925">
        <v>115</v>
      </c>
      <c r="S1925" t="s">
        <v>10767</v>
      </c>
      <c r="T1925" t="s">
        <v>7715</v>
      </c>
      <c r="U1925">
        <v>1</v>
      </c>
      <c r="V1925">
        <v>1</v>
      </c>
      <c r="W1925" t="s">
        <v>7702</v>
      </c>
      <c r="X1925" t="s">
        <v>2383</v>
      </c>
      <c r="Y1925" t="s">
        <v>7703</v>
      </c>
      <c r="Z1925" t="s">
        <v>10944</v>
      </c>
      <c r="AA1925" t="s">
        <v>7772</v>
      </c>
      <c r="AB1925" t="s">
        <v>10945</v>
      </c>
    </row>
    <row r="1926" spans="1:28">
      <c r="A1926" s="241">
        <v>45971</v>
      </c>
      <c r="B1926" t="s">
        <v>10946</v>
      </c>
      <c r="C1926" t="s">
        <v>7800</v>
      </c>
      <c r="D1926" t="s">
        <v>7801</v>
      </c>
      <c r="E1926" t="s">
        <v>7802</v>
      </c>
      <c r="F1926">
        <v>6</v>
      </c>
      <c r="G1926">
        <v>1092.44</v>
      </c>
      <c r="H1926">
        <v>0</v>
      </c>
      <c r="I1926" s="254">
        <v>6554.64</v>
      </c>
      <c r="J1926" t="s">
        <v>7723</v>
      </c>
      <c r="K1926">
        <v>1</v>
      </c>
      <c r="L1926">
        <v>125</v>
      </c>
      <c r="M1926" t="s">
        <v>7724</v>
      </c>
      <c r="N1926" t="s">
        <v>7713</v>
      </c>
      <c r="O1926" t="s">
        <v>7697</v>
      </c>
      <c r="P1926" t="s">
        <v>10766</v>
      </c>
      <c r="Q1926" t="s">
        <v>10771</v>
      </c>
      <c r="R1926">
        <v>117</v>
      </c>
      <c r="S1926" t="s">
        <v>10767</v>
      </c>
      <c r="T1926" t="s">
        <v>7701</v>
      </c>
      <c r="U1926">
        <v>1</v>
      </c>
      <c r="V1926">
        <v>6</v>
      </c>
      <c r="W1926" t="s">
        <v>7702</v>
      </c>
      <c r="X1926" t="s">
        <v>2189</v>
      </c>
      <c r="Y1926" t="s">
        <v>7703</v>
      </c>
      <c r="Z1926" t="s">
        <v>10947</v>
      </c>
      <c r="AA1926" t="s">
        <v>7728</v>
      </c>
      <c r="AB1926" t="s">
        <v>10948</v>
      </c>
    </row>
    <row r="1927" spans="1:28">
      <c r="A1927" s="241">
        <v>45971</v>
      </c>
      <c r="B1927" t="s">
        <v>10949</v>
      </c>
      <c r="C1927" t="s">
        <v>7906</v>
      </c>
      <c r="D1927" t="s">
        <v>7907</v>
      </c>
      <c r="E1927" t="s">
        <v>7908</v>
      </c>
      <c r="F1927">
        <v>24</v>
      </c>
      <c r="G1927">
        <v>715</v>
      </c>
      <c r="H1927">
        <v>0</v>
      </c>
      <c r="I1927" s="254">
        <v>17160</v>
      </c>
      <c r="J1927" t="s">
        <v>7757</v>
      </c>
      <c r="K1927">
        <v>1</v>
      </c>
      <c r="L1927">
        <v>125</v>
      </c>
      <c r="M1927" t="s">
        <v>7724</v>
      </c>
      <c r="N1927" t="s">
        <v>7713</v>
      </c>
      <c r="O1927" t="s">
        <v>7697</v>
      </c>
      <c r="P1927" t="s">
        <v>10766</v>
      </c>
      <c r="Q1927" t="s">
        <v>10780</v>
      </c>
      <c r="R1927">
        <v>115</v>
      </c>
      <c r="S1927" t="s">
        <v>10767</v>
      </c>
      <c r="T1927" t="s">
        <v>7701</v>
      </c>
      <c r="U1927">
        <v>1</v>
      </c>
      <c r="V1927">
        <v>24</v>
      </c>
      <c r="W1927" t="s">
        <v>7702</v>
      </c>
      <c r="X1927" t="s">
        <v>2385</v>
      </c>
      <c r="Y1927" t="s">
        <v>7703</v>
      </c>
      <c r="Z1927" t="s">
        <v>10950</v>
      </c>
      <c r="AA1927" t="s">
        <v>7772</v>
      </c>
      <c r="AB1927" t="s">
        <v>10951</v>
      </c>
    </row>
    <row r="1928" spans="1:28">
      <c r="A1928" s="241">
        <v>45971</v>
      </c>
      <c r="B1928" t="s">
        <v>10949</v>
      </c>
      <c r="C1928" t="s">
        <v>7720</v>
      </c>
      <c r="D1928" t="s">
        <v>7721</v>
      </c>
      <c r="E1928" t="s">
        <v>7722</v>
      </c>
      <c r="F1928">
        <v>2</v>
      </c>
      <c r="G1928">
        <v>11900</v>
      </c>
      <c r="H1928">
        <v>714</v>
      </c>
      <c r="I1928" s="254">
        <v>23086</v>
      </c>
      <c r="J1928" t="s">
        <v>7757</v>
      </c>
      <c r="K1928">
        <v>1</v>
      </c>
      <c r="L1928">
        <v>125</v>
      </c>
      <c r="M1928" t="s">
        <v>7724</v>
      </c>
      <c r="N1928" t="s">
        <v>7713</v>
      </c>
      <c r="O1928" t="s">
        <v>7697</v>
      </c>
      <c r="P1928" t="s">
        <v>10766</v>
      </c>
      <c r="Q1928" t="s">
        <v>10780</v>
      </c>
      <c r="R1928">
        <v>115</v>
      </c>
      <c r="S1928" t="s">
        <v>10767</v>
      </c>
      <c r="T1928" t="s">
        <v>7726</v>
      </c>
      <c r="U1928">
        <v>1</v>
      </c>
      <c r="V1928">
        <v>2</v>
      </c>
      <c r="W1928" t="s">
        <v>7702</v>
      </c>
      <c r="X1928" t="s">
        <v>2385</v>
      </c>
      <c r="Y1928" t="s">
        <v>7703</v>
      </c>
      <c r="Z1928" t="s">
        <v>10950</v>
      </c>
      <c r="AA1928" t="s">
        <v>7772</v>
      </c>
      <c r="AB1928" t="s">
        <v>10951</v>
      </c>
    </row>
    <row r="1929" spans="1:28">
      <c r="A1929" s="241">
        <v>45971</v>
      </c>
      <c r="B1929" t="s">
        <v>10952</v>
      </c>
      <c r="C1929" t="s">
        <v>7969</v>
      </c>
      <c r="D1929" t="s">
        <v>7970</v>
      </c>
      <c r="E1929" t="s">
        <v>7971</v>
      </c>
      <c r="F1929">
        <v>10</v>
      </c>
      <c r="G1929">
        <v>977</v>
      </c>
      <c r="H1929">
        <v>0</v>
      </c>
      <c r="I1929" s="254">
        <v>9770</v>
      </c>
      <c r="J1929" t="s">
        <v>7757</v>
      </c>
      <c r="K1929">
        <v>1</v>
      </c>
      <c r="L1929">
        <v>125</v>
      </c>
      <c r="M1929" t="s">
        <v>7724</v>
      </c>
      <c r="N1929" t="s">
        <v>7713</v>
      </c>
      <c r="O1929" t="s">
        <v>7697</v>
      </c>
      <c r="P1929" t="s">
        <v>10766</v>
      </c>
      <c r="Q1929" t="s">
        <v>10780</v>
      </c>
      <c r="R1929">
        <v>115</v>
      </c>
      <c r="S1929" t="s">
        <v>10767</v>
      </c>
      <c r="T1929" t="s">
        <v>7715</v>
      </c>
      <c r="U1929">
        <v>1</v>
      </c>
      <c r="V1929">
        <v>10</v>
      </c>
      <c r="W1929" t="s">
        <v>7702</v>
      </c>
      <c r="X1929" t="s">
        <v>2387</v>
      </c>
      <c r="Y1929" t="s">
        <v>7703</v>
      </c>
      <c r="Z1929" t="s">
        <v>10953</v>
      </c>
      <c r="AA1929" t="s">
        <v>7772</v>
      </c>
      <c r="AB1929" t="s">
        <v>10954</v>
      </c>
    </row>
    <row r="1930" spans="1:28">
      <c r="A1930" s="241">
        <v>45971</v>
      </c>
      <c r="B1930" t="s">
        <v>10952</v>
      </c>
      <c r="C1930" t="s">
        <v>7927</v>
      </c>
      <c r="D1930" t="s">
        <v>7928</v>
      </c>
      <c r="E1930" t="s">
        <v>7929</v>
      </c>
      <c r="F1930">
        <v>3</v>
      </c>
      <c r="G1930">
        <v>1344.54</v>
      </c>
      <c r="H1930">
        <v>0</v>
      </c>
      <c r="I1930" s="254">
        <v>4033.62</v>
      </c>
      <c r="J1930" t="s">
        <v>7757</v>
      </c>
      <c r="K1930">
        <v>1</v>
      </c>
      <c r="L1930">
        <v>125</v>
      </c>
      <c r="M1930" t="s">
        <v>7724</v>
      </c>
      <c r="N1930" t="s">
        <v>7713</v>
      </c>
      <c r="O1930" t="s">
        <v>7697</v>
      </c>
      <c r="P1930" t="s">
        <v>10766</v>
      </c>
      <c r="Q1930" t="s">
        <v>10780</v>
      </c>
      <c r="R1930">
        <v>115</v>
      </c>
      <c r="S1930" t="s">
        <v>10767</v>
      </c>
      <c r="T1930" t="s">
        <v>7701</v>
      </c>
      <c r="U1930">
        <v>1</v>
      </c>
      <c r="V1930">
        <v>3</v>
      </c>
      <c r="W1930" t="s">
        <v>7702</v>
      </c>
      <c r="X1930" t="s">
        <v>2387</v>
      </c>
      <c r="Y1930" t="s">
        <v>7703</v>
      </c>
      <c r="Z1930" t="s">
        <v>10953</v>
      </c>
      <c r="AA1930" t="s">
        <v>7772</v>
      </c>
      <c r="AB1930" t="s">
        <v>10954</v>
      </c>
    </row>
    <row r="1931" spans="1:28">
      <c r="A1931" s="241">
        <v>45971</v>
      </c>
      <c r="B1931" t="s">
        <v>10952</v>
      </c>
      <c r="C1931" t="s">
        <v>8032</v>
      </c>
      <c r="D1931" t="s">
        <v>8033</v>
      </c>
      <c r="E1931" t="s">
        <v>8034</v>
      </c>
      <c r="F1931">
        <v>6</v>
      </c>
      <c r="G1931">
        <v>1092.44</v>
      </c>
      <c r="H1931">
        <v>0</v>
      </c>
      <c r="I1931" s="254">
        <v>6554.64</v>
      </c>
      <c r="J1931" t="s">
        <v>7757</v>
      </c>
      <c r="K1931">
        <v>1</v>
      </c>
      <c r="L1931">
        <v>125</v>
      </c>
      <c r="M1931" t="s">
        <v>7724</v>
      </c>
      <c r="N1931" t="s">
        <v>7713</v>
      </c>
      <c r="O1931" t="s">
        <v>7697</v>
      </c>
      <c r="P1931" t="s">
        <v>10766</v>
      </c>
      <c r="Q1931" t="s">
        <v>10780</v>
      </c>
      <c r="R1931">
        <v>115</v>
      </c>
      <c r="S1931" t="s">
        <v>10767</v>
      </c>
      <c r="T1931" t="s">
        <v>7701</v>
      </c>
      <c r="U1931">
        <v>1</v>
      </c>
      <c r="V1931">
        <v>6</v>
      </c>
      <c r="W1931" t="s">
        <v>7702</v>
      </c>
      <c r="X1931" t="s">
        <v>2387</v>
      </c>
      <c r="Y1931" t="s">
        <v>7703</v>
      </c>
      <c r="Z1931" t="s">
        <v>10953</v>
      </c>
      <c r="AA1931" t="s">
        <v>7772</v>
      </c>
      <c r="AB1931" t="s">
        <v>10954</v>
      </c>
    </row>
    <row r="1932" spans="1:28">
      <c r="A1932" s="241">
        <v>45971</v>
      </c>
      <c r="B1932" t="s">
        <v>10952</v>
      </c>
      <c r="C1932" t="s">
        <v>8420</v>
      </c>
      <c r="D1932" t="s">
        <v>8421</v>
      </c>
      <c r="E1932" t="s">
        <v>8422</v>
      </c>
      <c r="F1932">
        <v>6</v>
      </c>
      <c r="G1932">
        <v>1440</v>
      </c>
      <c r="H1932">
        <v>0</v>
      </c>
      <c r="I1932" s="254">
        <v>8640</v>
      </c>
      <c r="J1932" t="s">
        <v>7757</v>
      </c>
      <c r="K1932">
        <v>1</v>
      </c>
      <c r="L1932">
        <v>125</v>
      </c>
      <c r="M1932" t="s">
        <v>7724</v>
      </c>
      <c r="N1932" t="s">
        <v>7713</v>
      </c>
      <c r="O1932" t="s">
        <v>7697</v>
      </c>
      <c r="P1932" t="s">
        <v>10766</v>
      </c>
      <c r="Q1932" t="s">
        <v>10780</v>
      </c>
      <c r="R1932">
        <v>115</v>
      </c>
      <c r="S1932" t="s">
        <v>10767</v>
      </c>
      <c r="T1932" t="s">
        <v>7715</v>
      </c>
      <c r="U1932">
        <v>1</v>
      </c>
      <c r="V1932">
        <v>6</v>
      </c>
      <c r="W1932" t="s">
        <v>7702</v>
      </c>
      <c r="X1932" t="s">
        <v>2387</v>
      </c>
      <c r="Y1932" t="s">
        <v>7703</v>
      </c>
      <c r="Z1932" t="s">
        <v>10953</v>
      </c>
      <c r="AA1932" t="s">
        <v>7772</v>
      </c>
      <c r="AB1932" t="s">
        <v>10954</v>
      </c>
    </row>
    <row r="1933" spans="1:28">
      <c r="A1933" s="241">
        <v>45971</v>
      </c>
      <c r="B1933" t="s">
        <v>10952</v>
      </c>
      <c r="C1933" t="s">
        <v>7787</v>
      </c>
      <c r="D1933" t="s">
        <v>7788</v>
      </c>
      <c r="E1933" t="s">
        <v>7789</v>
      </c>
      <c r="F1933">
        <v>3</v>
      </c>
      <c r="G1933">
        <v>3025.21</v>
      </c>
      <c r="H1933">
        <v>0</v>
      </c>
      <c r="I1933" s="254">
        <v>9075.6299999999992</v>
      </c>
      <c r="J1933" t="s">
        <v>7757</v>
      </c>
      <c r="K1933">
        <v>1</v>
      </c>
      <c r="L1933">
        <v>125</v>
      </c>
      <c r="M1933" t="s">
        <v>7724</v>
      </c>
      <c r="N1933" t="s">
        <v>7713</v>
      </c>
      <c r="O1933" t="s">
        <v>7697</v>
      </c>
      <c r="P1933" t="s">
        <v>10766</v>
      </c>
      <c r="Q1933" t="s">
        <v>10780</v>
      </c>
      <c r="R1933">
        <v>115</v>
      </c>
      <c r="S1933" t="s">
        <v>10767</v>
      </c>
      <c r="T1933" t="s">
        <v>7715</v>
      </c>
      <c r="U1933">
        <v>1</v>
      </c>
      <c r="V1933">
        <v>3</v>
      </c>
      <c r="W1933" t="s">
        <v>7702</v>
      </c>
      <c r="X1933" t="s">
        <v>2387</v>
      </c>
      <c r="Y1933" t="s">
        <v>7703</v>
      </c>
      <c r="Z1933" t="s">
        <v>10953</v>
      </c>
      <c r="AA1933" t="s">
        <v>7772</v>
      </c>
      <c r="AB1933" t="s">
        <v>10954</v>
      </c>
    </row>
    <row r="1934" spans="1:28">
      <c r="A1934" s="241">
        <v>45971</v>
      </c>
      <c r="B1934" t="s">
        <v>10952</v>
      </c>
      <c r="C1934" t="s">
        <v>7784</v>
      </c>
      <c r="D1934" t="s">
        <v>7785</v>
      </c>
      <c r="E1934" t="s">
        <v>7786</v>
      </c>
      <c r="F1934">
        <v>3</v>
      </c>
      <c r="G1934">
        <v>3025.21</v>
      </c>
      <c r="H1934">
        <v>0</v>
      </c>
      <c r="I1934" s="254">
        <v>9075.6299999999992</v>
      </c>
      <c r="J1934" t="s">
        <v>7757</v>
      </c>
      <c r="K1934">
        <v>1</v>
      </c>
      <c r="L1934">
        <v>125</v>
      </c>
      <c r="M1934" t="s">
        <v>7724</v>
      </c>
      <c r="N1934" t="s">
        <v>7713</v>
      </c>
      <c r="O1934" t="s">
        <v>7697</v>
      </c>
      <c r="P1934" t="s">
        <v>10766</v>
      </c>
      <c r="Q1934" t="s">
        <v>10780</v>
      </c>
      <c r="R1934">
        <v>115</v>
      </c>
      <c r="S1934" t="s">
        <v>10767</v>
      </c>
      <c r="T1934" t="s">
        <v>7715</v>
      </c>
      <c r="U1934">
        <v>1</v>
      </c>
      <c r="V1934">
        <v>3</v>
      </c>
      <c r="W1934" t="s">
        <v>7702</v>
      </c>
      <c r="X1934" t="s">
        <v>2387</v>
      </c>
      <c r="Y1934" t="s">
        <v>7703</v>
      </c>
      <c r="Z1934" t="s">
        <v>10953</v>
      </c>
      <c r="AA1934" t="s">
        <v>7772</v>
      </c>
      <c r="AB1934" t="s">
        <v>10954</v>
      </c>
    </row>
    <row r="1935" spans="1:28">
      <c r="A1935" s="241">
        <v>45971</v>
      </c>
      <c r="B1935" t="s">
        <v>10955</v>
      </c>
      <c r="C1935" t="s">
        <v>7993</v>
      </c>
      <c r="D1935" t="s">
        <v>7994</v>
      </c>
      <c r="E1935" t="s">
        <v>7995</v>
      </c>
      <c r="F1935">
        <v>2</v>
      </c>
      <c r="G1935">
        <v>28655.46</v>
      </c>
      <c r="H1935">
        <v>0</v>
      </c>
      <c r="I1935" s="254">
        <v>57310.92</v>
      </c>
      <c r="J1935" t="s">
        <v>7723</v>
      </c>
      <c r="K1935">
        <v>1</v>
      </c>
      <c r="L1935">
        <v>125</v>
      </c>
      <c r="M1935" t="s">
        <v>7724</v>
      </c>
      <c r="N1935" t="s">
        <v>7713</v>
      </c>
      <c r="O1935" t="s">
        <v>7697</v>
      </c>
      <c r="P1935" t="s">
        <v>10766</v>
      </c>
      <c r="Q1935" t="s">
        <v>10771</v>
      </c>
      <c r="R1935">
        <v>117</v>
      </c>
      <c r="S1935" t="s">
        <v>10767</v>
      </c>
      <c r="T1935" t="s">
        <v>7715</v>
      </c>
      <c r="U1935">
        <v>1</v>
      </c>
      <c r="V1935">
        <v>2</v>
      </c>
      <c r="W1935" t="s">
        <v>7702</v>
      </c>
      <c r="X1935" t="s">
        <v>2333</v>
      </c>
      <c r="Y1935" t="s">
        <v>7703</v>
      </c>
      <c r="Z1935" t="s">
        <v>10956</v>
      </c>
      <c r="AA1935" t="s">
        <v>7728</v>
      </c>
      <c r="AB1935" t="s">
        <v>10957</v>
      </c>
    </row>
    <row r="1936" spans="1:28">
      <c r="A1936" s="241">
        <v>45971</v>
      </c>
      <c r="B1936" t="s">
        <v>10958</v>
      </c>
      <c r="C1936" t="s">
        <v>7730</v>
      </c>
      <c r="D1936" t="s">
        <v>7731</v>
      </c>
      <c r="E1936" t="s">
        <v>7732</v>
      </c>
      <c r="F1936">
        <v>2</v>
      </c>
      <c r="G1936">
        <v>8991.6</v>
      </c>
      <c r="H1936">
        <v>899.16</v>
      </c>
      <c r="I1936" s="254">
        <v>17084.04</v>
      </c>
      <c r="J1936" t="s">
        <v>7711</v>
      </c>
      <c r="K1936">
        <v>1</v>
      </c>
      <c r="L1936">
        <v>156</v>
      </c>
      <c r="M1936" t="s">
        <v>7712</v>
      </c>
      <c r="N1936" t="s">
        <v>7713</v>
      </c>
      <c r="O1936" t="s">
        <v>7697</v>
      </c>
      <c r="P1936" t="s">
        <v>10766</v>
      </c>
      <c r="Q1936" t="s">
        <v>10869</v>
      </c>
      <c r="R1936">
        <v>509</v>
      </c>
      <c r="S1936" t="s">
        <v>10767</v>
      </c>
      <c r="T1936" t="s">
        <v>7715</v>
      </c>
      <c r="U1936">
        <v>1</v>
      </c>
      <c r="V1936">
        <v>2</v>
      </c>
      <c r="W1936" t="s">
        <v>7702</v>
      </c>
      <c r="X1936" t="s">
        <v>2039</v>
      </c>
      <c r="Y1936" t="s">
        <v>7703</v>
      </c>
      <c r="Z1936" t="s">
        <v>10959</v>
      </c>
      <c r="AA1936" t="s">
        <v>8231</v>
      </c>
      <c r="AB1936" t="s">
        <v>10960</v>
      </c>
    </row>
    <row r="1937" spans="1:28">
      <c r="A1937" s="241">
        <v>45971</v>
      </c>
      <c r="B1937" t="s">
        <v>10961</v>
      </c>
      <c r="C1937" t="s">
        <v>7691</v>
      </c>
      <c r="D1937" t="s">
        <v>7692</v>
      </c>
      <c r="E1937" t="s">
        <v>7693</v>
      </c>
      <c r="F1937">
        <v>2</v>
      </c>
      <c r="G1937">
        <v>4327.7299999999996</v>
      </c>
      <c r="H1937">
        <v>0</v>
      </c>
      <c r="I1937" s="254">
        <v>8655.4599999999991</v>
      </c>
      <c r="J1937" t="s">
        <v>7743</v>
      </c>
      <c r="K1937">
        <v>1</v>
      </c>
      <c r="L1937">
        <v>126</v>
      </c>
      <c r="M1937" t="s">
        <v>7744</v>
      </c>
      <c r="N1937" t="s">
        <v>7745</v>
      </c>
      <c r="O1937" t="s">
        <v>7697</v>
      </c>
      <c r="P1937" t="s">
        <v>10766</v>
      </c>
      <c r="Q1937" t="s">
        <v>10858</v>
      </c>
      <c r="R1937">
        <v>945</v>
      </c>
      <c r="S1937" t="s">
        <v>10767</v>
      </c>
      <c r="T1937" t="s">
        <v>7701</v>
      </c>
      <c r="U1937">
        <v>1</v>
      </c>
      <c r="V1937">
        <v>2</v>
      </c>
      <c r="W1937" t="s">
        <v>7702</v>
      </c>
      <c r="X1937" t="s">
        <v>2139</v>
      </c>
      <c r="Y1937" t="s">
        <v>7703</v>
      </c>
      <c r="Z1937" t="s">
        <v>10962</v>
      </c>
      <c r="AA1937" t="s">
        <v>8058</v>
      </c>
      <c r="AB1937" t="s">
        <v>10963</v>
      </c>
    </row>
    <row r="1938" spans="1:28">
      <c r="A1938" s="241">
        <v>45971</v>
      </c>
      <c r="B1938" t="s">
        <v>10961</v>
      </c>
      <c r="C1938" t="s">
        <v>7800</v>
      </c>
      <c r="D1938" t="s">
        <v>7801</v>
      </c>
      <c r="E1938" t="s">
        <v>7802</v>
      </c>
      <c r="F1938">
        <v>10</v>
      </c>
      <c r="G1938">
        <v>1092.44</v>
      </c>
      <c r="H1938">
        <v>0</v>
      </c>
      <c r="I1938" s="254">
        <v>10924.4</v>
      </c>
      <c r="J1938" t="s">
        <v>7743</v>
      </c>
      <c r="K1938">
        <v>1</v>
      </c>
      <c r="L1938">
        <v>126</v>
      </c>
      <c r="M1938" t="s">
        <v>7744</v>
      </c>
      <c r="N1938" t="s">
        <v>7745</v>
      </c>
      <c r="O1938" t="s">
        <v>7697</v>
      </c>
      <c r="P1938" t="s">
        <v>10766</v>
      </c>
      <c r="Q1938" t="s">
        <v>10858</v>
      </c>
      <c r="R1938">
        <v>945</v>
      </c>
      <c r="S1938" t="s">
        <v>10767</v>
      </c>
      <c r="T1938" t="s">
        <v>7701</v>
      </c>
      <c r="U1938">
        <v>1</v>
      </c>
      <c r="V1938">
        <v>10</v>
      </c>
      <c r="W1938" t="s">
        <v>7702</v>
      </c>
      <c r="X1938" t="s">
        <v>2139</v>
      </c>
      <c r="Y1938" t="s">
        <v>7703</v>
      </c>
      <c r="Z1938" t="s">
        <v>10962</v>
      </c>
      <c r="AA1938" t="s">
        <v>8058</v>
      </c>
      <c r="AB1938" t="s">
        <v>10963</v>
      </c>
    </row>
    <row r="1939" spans="1:28">
      <c r="A1939" s="241">
        <v>45971</v>
      </c>
      <c r="B1939" t="s">
        <v>10964</v>
      </c>
      <c r="C1939" t="s">
        <v>8613</v>
      </c>
      <c r="D1939" t="s">
        <v>8614</v>
      </c>
      <c r="E1939" t="s">
        <v>8615</v>
      </c>
      <c r="F1939">
        <v>12</v>
      </c>
      <c r="G1939">
        <v>714.29</v>
      </c>
      <c r="H1939">
        <v>0</v>
      </c>
      <c r="I1939" s="254">
        <v>8571.48</v>
      </c>
      <c r="J1939" t="s">
        <v>7711</v>
      </c>
      <c r="K1939">
        <v>1</v>
      </c>
      <c r="L1939">
        <v>156</v>
      </c>
      <c r="M1939" t="s">
        <v>7712</v>
      </c>
      <c r="N1939" t="s">
        <v>7713</v>
      </c>
      <c r="O1939" t="s">
        <v>7697</v>
      </c>
      <c r="P1939" t="s">
        <v>10766</v>
      </c>
      <c r="Q1939" t="s">
        <v>10869</v>
      </c>
      <c r="R1939">
        <v>509</v>
      </c>
      <c r="S1939" t="s">
        <v>10767</v>
      </c>
      <c r="T1939" t="s">
        <v>7715</v>
      </c>
      <c r="U1939">
        <v>1</v>
      </c>
      <c r="V1939">
        <v>12</v>
      </c>
      <c r="W1939" t="s">
        <v>7702</v>
      </c>
      <c r="X1939" t="s">
        <v>2069</v>
      </c>
      <c r="Y1939" t="s">
        <v>7703</v>
      </c>
      <c r="Z1939" t="s">
        <v>10965</v>
      </c>
      <c r="AA1939" t="s">
        <v>8231</v>
      </c>
      <c r="AB1939" t="s">
        <v>10966</v>
      </c>
    </row>
    <row r="1940" spans="1:28">
      <c r="A1940" s="241">
        <v>45971</v>
      </c>
      <c r="B1940" t="s">
        <v>10967</v>
      </c>
      <c r="C1940" t="s">
        <v>7733</v>
      </c>
      <c r="D1940" t="s">
        <v>7734</v>
      </c>
      <c r="E1940" t="s">
        <v>7735</v>
      </c>
      <c r="F1940">
        <v>10</v>
      </c>
      <c r="G1940">
        <v>1344.54</v>
      </c>
      <c r="H1940">
        <v>0</v>
      </c>
      <c r="I1940" s="254">
        <v>13445.4</v>
      </c>
      <c r="J1940" t="s">
        <v>7757</v>
      </c>
      <c r="K1940">
        <v>1</v>
      </c>
      <c r="L1940">
        <v>125</v>
      </c>
      <c r="M1940" t="s">
        <v>7724</v>
      </c>
      <c r="N1940" t="s">
        <v>7713</v>
      </c>
      <c r="O1940" t="s">
        <v>7697</v>
      </c>
      <c r="P1940" t="s">
        <v>10766</v>
      </c>
      <c r="Q1940" t="s">
        <v>10968</v>
      </c>
      <c r="R1940">
        <v>116</v>
      </c>
      <c r="S1940" t="s">
        <v>10767</v>
      </c>
      <c r="T1940" t="s">
        <v>7701</v>
      </c>
      <c r="U1940">
        <v>1</v>
      </c>
      <c r="V1940">
        <v>10</v>
      </c>
      <c r="W1940" t="s">
        <v>7702</v>
      </c>
      <c r="X1940" t="s">
        <v>2312</v>
      </c>
      <c r="Y1940" t="s">
        <v>7703</v>
      </c>
      <c r="Z1940" t="s">
        <v>10969</v>
      </c>
      <c r="AA1940" t="s">
        <v>7760</v>
      </c>
      <c r="AB1940" t="s">
        <v>10970</v>
      </c>
    </row>
    <row r="1941" spans="1:28">
      <c r="A1941" s="241">
        <v>45971</v>
      </c>
      <c r="B1941" t="s">
        <v>10967</v>
      </c>
      <c r="C1941" t="s">
        <v>7720</v>
      </c>
      <c r="D1941" t="s">
        <v>7721</v>
      </c>
      <c r="E1941" t="s">
        <v>7722</v>
      </c>
      <c r="F1941">
        <v>1</v>
      </c>
      <c r="G1941">
        <v>11900</v>
      </c>
      <c r="H1941">
        <v>357</v>
      </c>
      <c r="I1941" s="254">
        <v>11543</v>
      </c>
      <c r="J1941" t="s">
        <v>7757</v>
      </c>
      <c r="K1941">
        <v>1</v>
      </c>
      <c r="L1941">
        <v>125</v>
      </c>
      <c r="M1941" t="s">
        <v>7724</v>
      </c>
      <c r="N1941" t="s">
        <v>7713</v>
      </c>
      <c r="O1941" t="s">
        <v>7697</v>
      </c>
      <c r="P1941" t="s">
        <v>10766</v>
      </c>
      <c r="Q1941" t="s">
        <v>10968</v>
      </c>
      <c r="R1941">
        <v>116</v>
      </c>
      <c r="S1941" t="s">
        <v>10767</v>
      </c>
      <c r="T1941" t="s">
        <v>7726</v>
      </c>
      <c r="U1941">
        <v>1</v>
      </c>
      <c r="V1941">
        <v>1</v>
      </c>
      <c r="W1941" t="s">
        <v>7702</v>
      </c>
      <c r="X1941" t="s">
        <v>2312</v>
      </c>
      <c r="Y1941" t="s">
        <v>7703</v>
      </c>
      <c r="Z1941" t="s">
        <v>10969</v>
      </c>
      <c r="AA1941" t="s">
        <v>7760</v>
      </c>
      <c r="AB1941" t="s">
        <v>10970</v>
      </c>
    </row>
    <row r="1942" spans="1:28">
      <c r="A1942" s="241">
        <v>45971</v>
      </c>
      <c r="B1942" t="s">
        <v>10971</v>
      </c>
      <c r="C1942" t="s">
        <v>7800</v>
      </c>
      <c r="D1942" t="s">
        <v>7801</v>
      </c>
      <c r="E1942" t="s">
        <v>7802</v>
      </c>
      <c r="F1942">
        <v>12</v>
      </c>
      <c r="G1942">
        <v>1092.44</v>
      </c>
      <c r="H1942">
        <v>0</v>
      </c>
      <c r="I1942" s="254">
        <v>13109.28</v>
      </c>
      <c r="J1942" t="s">
        <v>7743</v>
      </c>
      <c r="K1942">
        <v>1</v>
      </c>
      <c r="L1942">
        <v>126</v>
      </c>
      <c r="M1942" t="s">
        <v>7744</v>
      </c>
      <c r="N1942" t="s">
        <v>7745</v>
      </c>
      <c r="O1942" t="s">
        <v>7697</v>
      </c>
      <c r="P1942" t="s">
        <v>10766</v>
      </c>
      <c r="Q1942" t="s">
        <v>10858</v>
      </c>
      <c r="R1942">
        <v>945</v>
      </c>
      <c r="S1942" t="s">
        <v>10767</v>
      </c>
      <c r="T1942" t="s">
        <v>7701</v>
      </c>
      <c r="U1942">
        <v>1</v>
      </c>
      <c r="V1942">
        <v>12</v>
      </c>
      <c r="W1942" t="s">
        <v>7702</v>
      </c>
      <c r="X1942" t="s">
        <v>2223</v>
      </c>
      <c r="Y1942" t="s">
        <v>7703</v>
      </c>
      <c r="Z1942" t="s">
        <v>10972</v>
      </c>
      <c r="AA1942" t="s">
        <v>8058</v>
      </c>
      <c r="AB1942" t="s">
        <v>10973</v>
      </c>
    </row>
    <row r="1943" spans="1:28">
      <c r="A1943" s="241">
        <v>45971</v>
      </c>
      <c r="B1943" t="s">
        <v>10971</v>
      </c>
      <c r="C1943" t="s">
        <v>7875</v>
      </c>
      <c r="D1943" t="s">
        <v>7876</v>
      </c>
      <c r="E1943" t="s">
        <v>7877</v>
      </c>
      <c r="F1943">
        <v>12</v>
      </c>
      <c r="G1943">
        <v>1218.49</v>
      </c>
      <c r="H1943">
        <v>0</v>
      </c>
      <c r="I1943" s="254">
        <v>14621.88</v>
      </c>
      <c r="J1943" t="s">
        <v>7743</v>
      </c>
      <c r="K1943">
        <v>1</v>
      </c>
      <c r="L1943">
        <v>126</v>
      </c>
      <c r="M1943" t="s">
        <v>7744</v>
      </c>
      <c r="N1943" t="s">
        <v>7745</v>
      </c>
      <c r="O1943" t="s">
        <v>7697</v>
      </c>
      <c r="P1943" t="s">
        <v>10766</v>
      </c>
      <c r="Q1943" t="s">
        <v>10858</v>
      </c>
      <c r="R1943">
        <v>945</v>
      </c>
      <c r="S1943" t="s">
        <v>10767</v>
      </c>
      <c r="T1943" t="s">
        <v>7701</v>
      </c>
      <c r="U1943">
        <v>1</v>
      </c>
      <c r="V1943">
        <v>12</v>
      </c>
      <c r="W1943" t="s">
        <v>7702</v>
      </c>
      <c r="X1943" t="s">
        <v>2223</v>
      </c>
      <c r="Y1943" t="s">
        <v>7703</v>
      </c>
      <c r="Z1943" t="s">
        <v>10972</v>
      </c>
      <c r="AA1943" t="s">
        <v>8058</v>
      </c>
      <c r="AB1943" t="s">
        <v>10973</v>
      </c>
    </row>
    <row r="1944" spans="1:28">
      <c r="A1944" s="241">
        <v>45971</v>
      </c>
      <c r="B1944" t="s">
        <v>10974</v>
      </c>
      <c r="C1944" t="s">
        <v>7839</v>
      </c>
      <c r="D1944" t="s">
        <v>7840</v>
      </c>
      <c r="E1944" t="s">
        <v>7841</v>
      </c>
      <c r="F1944">
        <v>24</v>
      </c>
      <c r="G1944">
        <v>2645.48</v>
      </c>
      <c r="H1944">
        <v>0</v>
      </c>
      <c r="I1944" s="254">
        <v>63491.519999999997</v>
      </c>
      <c r="J1944" t="s">
        <v>7794</v>
      </c>
      <c r="K1944">
        <v>1</v>
      </c>
      <c r="L1944">
        <v>125</v>
      </c>
      <c r="M1944" t="s">
        <v>7724</v>
      </c>
      <c r="N1944" t="s">
        <v>7713</v>
      </c>
      <c r="O1944" t="s">
        <v>7697</v>
      </c>
      <c r="P1944" t="s">
        <v>10766</v>
      </c>
      <c r="Q1944" t="s">
        <v>10806</v>
      </c>
      <c r="R1944">
        <v>102</v>
      </c>
      <c r="S1944" t="s">
        <v>10767</v>
      </c>
      <c r="T1944" t="s">
        <v>7715</v>
      </c>
      <c r="U1944">
        <v>1</v>
      </c>
      <c r="V1944">
        <v>24</v>
      </c>
      <c r="W1944" t="s">
        <v>7702</v>
      </c>
      <c r="X1944" t="s">
        <v>2276</v>
      </c>
      <c r="Y1944" t="s">
        <v>7703</v>
      </c>
      <c r="Z1944" t="s">
        <v>10975</v>
      </c>
      <c r="AA1944" t="s">
        <v>7797</v>
      </c>
      <c r="AB1944" t="s">
        <v>10976</v>
      </c>
    </row>
    <row r="1945" spans="1:28">
      <c r="A1945" s="241">
        <v>45971</v>
      </c>
      <c r="B1945" t="s">
        <v>10974</v>
      </c>
      <c r="C1945" t="s">
        <v>7979</v>
      </c>
      <c r="D1945" t="s">
        <v>7980</v>
      </c>
      <c r="E1945" t="s">
        <v>7981</v>
      </c>
      <c r="F1945">
        <v>12</v>
      </c>
      <c r="G1945">
        <v>2647.06</v>
      </c>
      <c r="H1945">
        <v>0</v>
      </c>
      <c r="I1945" s="254">
        <v>31764.720000000001</v>
      </c>
      <c r="J1945" t="s">
        <v>7794</v>
      </c>
      <c r="K1945">
        <v>1</v>
      </c>
      <c r="L1945">
        <v>125</v>
      </c>
      <c r="M1945" t="s">
        <v>7724</v>
      </c>
      <c r="N1945" t="s">
        <v>7713</v>
      </c>
      <c r="O1945" t="s">
        <v>7697</v>
      </c>
      <c r="P1945" t="s">
        <v>10766</v>
      </c>
      <c r="Q1945" t="s">
        <v>10806</v>
      </c>
      <c r="R1945">
        <v>102</v>
      </c>
      <c r="S1945" t="s">
        <v>10767</v>
      </c>
      <c r="T1945" t="s">
        <v>7715</v>
      </c>
      <c r="U1945">
        <v>1</v>
      </c>
      <c r="V1945">
        <v>12</v>
      </c>
      <c r="W1945" t="s">
        <v>7702</v>
      </c>
      <c r="X1945" t="s">
        <v>2276</v>
      </c>
      <c r="Y1945" t="s">
        <v>7703</v>
      </c>
      <c r="Z1945" t="s">
        <v>10975</v>
      </c>
      <c r="AA1945" t="s">
        <v>7797</v>
      </c>
      <c r="AB1945" t="s">
        <v>10976</v>
      </c>
    </row>
    <row r="1946" spans="1:28">
      <c r="A1946" s="241">
        <v>45971</v>
      </c>
      <c r="B1946" t="s">
        <v>10977</v>
      </c>
      <c r="C1946" t="s">
        <v>7787</v>
      </c>
      <c r="D1946" t="s">
        <v>7788</v>
      </c>
      <c r="E1946" t="s">
        <v>7789</v>
      </c>
      <c r="F1946">
        <v>4</v>
      </c>
      <c r="G1946">
        <v>3025.21</v>
      </c>
      <c r="H1946">
        <v>0</v>
      </c>
      <c r="I1946" s="254">
        <v>12100.84</v>
      </c>
      <c r="J1946" t="s">
        <v>7809</v>
      </c>
      <c r="K1946">
        <v>1</v>
      </c>
      <c r="L1946">
        <v>125</v>
      </c>
      <c r="M1946" t="s">
        <v>7724</v>
      </c>
      <c r="N1946" t="s">
        <v>7713</v>
      </c>
      <c r="O1946" t="s">
        <v>7697</v>
      </c>
      <c r="P1946" t="s">
        <v>10766</v>
      </c>
      <c r="Q1946" t="s">
        <v>10787</v>
      </c>
      <c r="R1946">
        <v>114</v>
      </c>
      <c r="S1946" t="s">
        <v>10767</v>
      </c>
      <c r="T1946" t="s">
        <v>7715</v>
      </c>
      <c r="U1946">
        <v>1</v>
      </c>
      <c r="V1946">
        <v>4</v>
      </c>
      <c r="W1946" t="s">
        <v>7702</v>
      </c>
      <c r="X1946" t="s">
        <v>2408</v>
      </c>
      <c r="Y1946" t="s">
        <v>7703</v>
      </c>
      <c r="Z1946" t="s">
        <v>10978</v>
      </c>
      <c r="AA1946" t="s">
        <v>7813</v>
      </c>
      <c r="AB1946" t="s">
        <v>10979</v>
      </c>
    </row>
    <row r="1947" spans="1:28">
      <c r="A1947" s="241">
        <v>45971</v>
      </c>
      <c r="B1947" t="s">
        <v>10977</v>
      </c>
      <c r="C1947" t="s">
        <v>7784</v>
      </c>
      <c r="D1947" t="s">
        <v>7785</v>
      </c>
      <c r="E1947" t="s">
        <v>7786</v>
      </c>
      <c r="F1947">
        <v>4</v>
      </c>
      <c r="G1947">
        <v>3025.21</v>
      </c>
      <c r="H1947">
        <v>0</v>
      </c>
      <c r="I1947" s="254">
        <v>12100.84</v>
      </c>
      <c r="J1947" t="s">
        <v>7809</v>
      </c>
      <c r="K1947">
        <v>1</v>
      </c>
      <c r="L1947">
        <v>125</v>
      </c>
      <c r="M1947" t="s">
        <v>7724</v>
      </c>
      <c r="N1947" t="s">
        <v>7713</v>
      </c>
      <c r="O1947" t="s">
        <v>7697</v>
      </c>
      <c r="P1947" t="s">
        <v>10766</v>
      </c>
      <c r="Q1947" t="s">
        <v>10787</v>
      </c>
      <c r="R1947">
        <v>114</v>
      </c>
      <c r="S1947" t="s">
        <v>10767</v>
      </c>
      <c r="T1947" t="s">
        <v>7715</v>
      </c>
      <c r="U1947">
        <v>1</v>
      </c>
      <c r="V1947">
        <v>4</v>
      </c>
      <c r="W1947" t="s">
        <v>7702</v>
      </c>
      <c r="X1947" t="s">
        <v>2408</v>
      </c>
      <c r="Y1947" t="s">
        <v>7703</v>
      </c>
      <c r="Z1947" t="s">
        <v>10978</v>
      </c>
      <c r="AA1947" t="s">
        <v>7813</v>
      </c>
      <c r="AB1947" t="s">
        <v>10979</v>
      </c>
    </row>
    <row r="1948" spans="1:28">
      <c r="A1948" s="241">
        <v>45971</v>
      </c>
      <c r="B1948" t="s">
        <v>10977</v>
      </c>
      <c r="C1948" t="s">
        <v>7927</v>
      </c>
      <c r="D1948" t="s">
        <v>7928</v>
      </c>
      <c r="E1948" t="s">
        <v>7929</v>
      </c>
      <c r="F1948">
        <v>24</v>
      </c>
      <c r="G1948">
        <v>1344.54</v>
      </c>
      <c r="H1948">
        <v>0</v>
      </c>
      <c r="I1948" s="254">
        <v>32268.959999999999</v>
      </c>
      <c r="J1948" t="s">
        <v>7809</v>
      </c>
      <c r="K1948">
        <v>1</v>
      </c>
      <c r="L1948">
        <v>125</v>
      </c>
      <c r="M1948" t="s">
        <v>7724</v>
      </c>
      <c r="N1948" t="s">
        <v>7713</v>
      </c>
      <c r="O1948" t="s">
        <v>7697</v>
      </c>
      <c r="P1948" t="s">
        <v>10766</v>
      </c>
      <c r="Q1948" t="s">
        <v>10787</v>
      </c>
      <c r="R1948">
        <v>114</v>
      </c>
      <c r="S1948" t="s">
        <v>10767</v>
      </c>
      <c r="T1948" t="s">
        <v>7701</v>
      </c>
      <c r="U1948">
        <v>1</v>
      </c>
      <c r="V1948">
        <v>24</v>
      </c>
      <c r="W1948" t="s">
        <v>7702</v>
      </c>
      <c r="X1948" t="s">
        <v>2408</v>
      </c>
      <c r="Y1948" t="s">
        <v>7703</v>
      </c>
      <c r="Z1948" t="s">
        <v>10978</v>
      </c>
      <c r="AA1948" t="s">
        <v>7813</v>
      </c>
      <c r="AB1948" t="s">
        <v>10979</v>
      </c>
    </row>
    <row r="1949" spans="1:28">
      <c r="A1949" s="241">
        <v>45971</v>
      </c>
      <c r="B1949" t="s">
        <v>10980</v>
      </c>
      <c r="C1949" t="s">
        <v>7973</v>
      </c>
      <c r="D1949" t="s">
        <v>7974</v>
      </c>
      <c r="E1949" t="s">
        <v>7975</v>
      </c>
      <c r="F1949">
        <v>2</v>
      </c>
      <c r="G1949">
        <v>3400</v>
      </c>
      <c r="H1949">
        <v>0</v>
      </c>
      <c r="I1949" s="254">
        <v>6800</v>
      </c>
      <c r="J1949" t="s">
        <v>8271</v>
      </c>
      <c r="K1949">
        <v>1</v>
      </c>
      <c r="L1949">
        <v>126</v>
      </c>
      <c r="M1949" t="s">
        <v>7744</v>
      </c>
      <c r="N1949" t="s">
        <v>7745</v>
      </c>
      <c r="O1949" t="s">
        <v>7697</v>
      </c>
      <c r="P1949" t="s">
        <v>10766</v>
      </c>
      <c r="Q1949" t="s">
        <v>10981</v>
      </c>
      <c r="R1949">
        <v>937</v>
      </c>
      <c r="S1949" t="s">
        <v>10767</v>
      </c>
      <c r="T1949" t="s">
        <v>7715</v>
      </c>
      <c r="U1949">
        <v>1</v>
      </c>
      <c r="V1949">
        <v>2</v>
      </c>
      <c r="W1949" t="s">
        <v>7702</v>
      </c>
      <c r="X1949" t="s">
        <v>2657</v>
      </c>
      <c r="Y1949" t="s">
        <v>7703</v>
      </c>
      <c r="Z1949" t="s">
        <v>10982</v>
      </c>
      <c r="AA1949" t="s">
        <v>8728</v>
      </c>
      <c r="AB1949" t="s">
        <v>10983</v>
      </c>
    </row>
    <row r="1950" spans="1:28">
      <c r="A1950" s="241">
        <v>45971</v>
      </c>
      <c r="B1950" t="s">
        <v>10984</v>
      </c>
      <c r="C1950" t="s">
        <v>7750</v>
      </c>
      <c r="D1950" t="s">
        <v>7751</v>
      </c>
      <c r="E1950" t="s">
        <v>7752</v>
      </c>
      <c r="F1950">
        <v>2</v>
      </c>
      <c r="G1950">
        <v>12000</v>
      </c>
      <c r="H1950">
        <v>0</v>
      </c>
      <c r="I1950" s="254">
        <v>24000</v>
      </c>
      <c r="J1950" t="s">
        <v>8271</v>
      </c>
      <c r="K1950">
        <v>1</v>
      </c>
      <c r="L1950">
        <v>126</v>
      </c>
      <c r="M1950" t="s">
        <v>7744</v>
      </c>
      <c r="N1950" t="s">
        <v>7745</v>
      </c>
      <c r="O1950" t="s">
        <v>7697</v>
      </c>
      <c r="P1950" t="s">
        <v>10766</v>
      </c>
      <c r="Q1950" t="s">
        <v>10981</v>
      </c>
      <c r="R1950">
        <v>937</v>
      </c>
      <c r="S1950" t="s">
        <v>10767</v>
      </c>
      <c r="T1950" t="s">
        <v>7715</v>
      </c>
      <c r="U1950">
        <v>1</v>
      </c>
      <c r="V1950">
        <v>2</v>
      </c>
      <c r="W1950" t="s">
        <v>7702</v>
      </c>
      <c r="X1950" t="s">
        <v>2663</v>
      </c>
      <c r="Y1950" t="s">
        <v>7703</v>
      </c>
      <c r="Z1950" t="s">
        <v>10985</v>
      </c>
      <c r="AA1950" t="s">
        <v>8728</v>
      </c>
      <c r="AB1950" t="s">
        <v>10986</v>
      </c>
    </row>
    <row r="1951" spans="1:28">
      <c r="A1951" s="241">
        <v>45971</v>
      </c>
      <c r="B1951" t="s">
        <v>10984</v>
      </c>
      <c r="C1951" t="s">
        <v>7839</v>
      </c>
      <c r="D1951" t="s">
        <v>7840</v>
      </c>
      <c r="E1951" t="s">
        <v>7841</v>
      </c>
      <c r="F1951">
        <v>1</v>
      </c>
      <c r="G1951">
        <v>2645.48</v>
      </c>
      <c r="H1951">
        <v>0</v>
      </c>
      <c r="I1951" s="254">
        <v>2645.48</v>
      </c>
      <c r="J1951" t="s">
        <v>8271</v>
      </c>
      <c r="K1951">
        <v>1</v>
      </c>
      <c r="L1951">
        <v>126</v>
      </c>
      <c r="M1951" t="s">
        <v>7744</v>
      </c>
      <c r="N1951" t="s">
        <v>7745</v>
      </c>
      <c r="O1951" t="s">
        <v>7697</v>
      </c>
      <c r="P1951" t="s">
        <v>10766</v>
      </c>
      <c r="Q1951" t="s">
        <v>10981</v>
      </c>
      <c r="R1951">
        <v>937</v>
      </c>
      <c r="S1951" t="s">
        <v>10767</v>
      </c>
      <c r="T1951" t="s">
        <v>7715</v>
      </c>
      <c r="U1951">
        <v>1</v>
      </c>
      <c r="V1951">
        <v>1</v>
      </c>
      <c r="W1951" t="s">
        <v>7702</v>
      </c>
      <c r="X1951" t="s">
        <v>2663</v>
      </c>
      <c r="Y1951" t="s">
        <v>7703</v>
      </c>
      <c r="Z1951" t="s">
        <v>10985</v>
      </c>
      <c r="AA1951" t="s">
        <v>8728</v>
      </c>
      <c r="AB1951" t="s">
        <v>10986</v>
      </c>
    </row>
    <row r="1952" spans="1:28">
      <c r="A1952" s="241">
        <v>45971</v>
      </c>
      <c r="B1952" t="s">
        <v>10987</v>
      </c>
      <c r="C1952" t="s">
        <v>7720</v>
      </c>
      <c r="D1952" t="s">
        <v>7721</v>
      </c>
      <c r="E1952" t="s">
        <v>7722</v>
      </c>
      <c r="F1952">
        <v>1</v>
      </c>
      <c r="G1952">
        <v>11900</v>
      </c>
      <c r="H1952">
        <v>357</v>
      </c>
      <c r="I1952" s="254">
        <v>11543</v>
      </c>
      <c r="J1952" t="s">
        <v>7766</v>
      </c>
      <c r="K1952">
        <v>1</v>
      </c>
      <c r="L1952">
        <v>125</v>
      </c>
      <c r="M1952" t="s">
        <v>7724</v>
      </c>
      <c r="N1952" t="s">
        <v>7713</v>
      </c>
      <c r="O1952" t="s">
        <v>7697</v>
      </c>
      <c r="P1952" t="s">
        <v>10766</v>
      </c>
      <c r="Q1952" t="s">
        <v>10988</v>
      </c>
      <c r="R1952">
        <v>113</v>
      </c>
      <c r="S1952" t="s">
        <v>10767</v>
      </c>
      <c r="T1952" t="s">
        <v>7726</v>
      </c>
      <c r="U1952">
        <v>1</v>
      </c>
      <c r="V1952">
        <v>1</v>
      </c>
      <c r="W1952" t="s">
        <v>7702</v>
      </c>
      <c r="X1952" t="s">
        <v>2418</v>
      </c>
      <c r="Y1952" t="s">
        <v>7703</v>
      </c>
      <c r="Z1952" t="s">
        <v>10989</v>
      </c>
      <c r="AA1952" t="s">
        <v>8092</v>
      </c>
      <c r="AB1952" t="s">
        <v>9768</v>
      </c>
    </row>
    <row r="1953" spans="1:28">
      <c r="A1953" s="241">
        <v>45971</v>
      </c>
      <c r="B1953" t="s">
        <v>10990</v>
      </c>
      <c r="C1953" t="s">
        <v>7860</v>
      </c>
      <c r="D1953" t="s">
        <v>7861</v>
      </c>
      <c r="E1953" t="s">
        <v>7862</v>
      </c>
      <c r="F1953">
        <v>20</v>
      </c>
      <c r="G1953">
        <v>866.2</v>
      </c>
      <c r="H1953">
        <v>0</v>
      </c>
      <c r="I1953" s="254">
        <v>17324</v>
      </c>
      <c r="J1953" t="s">
        <v>7723</v>
      </c>
      <c r="K1953">
        <v>1</v>
      </c>
      <c r="L1953">
        <v>125</v>
      </c>
      <c r="M1953" t="s">
        <v>7724</v>
      </c>
      <c r="N1953" t="s">
        <v>7713</v>
      </c>
      <c r="O1953" t="s">
        <v>7697</v>
      </c>
      <c r="P1953" t="s">
        <v>10766</v>
      </c>
      <c r="Q1953" t="s">
        <v>10991</v>
      </c>
      <c r="R1953">
        <v>103</v>
      </c>
      <c r="S1953" t="s">
        <v>10767</v>
      </c>
      <c r="T1953" t="s">
        <v>7701</v>
      </c>
      <c r="U1953">
        <v>1</v>
      </c>
      <c r="V1953">
        <v>20</v>
      </c>
      <c r="W1953" t="s">
        <v>7702</v>
      </c>
      <c r="X1953" t="s">
        <v>2089</v>
      </c>
      <c r="Y1953" t="s">
        <v>7703</v>
      </c>
      <c r="Z1953" t="s">
        <v>10992</v>
      </c>
      <c r="AA1953" t="s">
        <v>8108</v>
      </c>
      <c r="AB1953" t="s">
        <v>10993</v>
      </c>
    </row>
    <row r="1954" spans="1:28">
      <c r="A1954" s="241">
        <v>45971</v>
      </c>
      <c r="B1954" t="s">
        <v>10990</v>
      </c>
      <c r="C1954" t="s">
        <v>7720</v>
      </c>
      <c r="D1954" t="s">
        <v>7721</v>
      </c>
      <c r="E1954" t="s">
        <v>7722</v>
      </c>
      <c r="F1954">
        <v>1</v>
      </c>
      <c r="G1954">
        <v>11900</v>
      </c>
      <c r="H1954">
        <v>357</v>
      </c>
      <c r="I1954" s="254">
        <v>11543</v>
      </c>
      <c r="J1954" t="s">
        <v>7723</v>
      </c>
      <c r="K1954">
        <v>1</v>
      </c>
      <c r="L1954">
        <v>125</v>
      </c>
      <c r="M1954" t="s">
        <v>7724</v>
      </c>
      <c r="N1954" t="s">
        <v>7713</v>
      </c>
      <c r="O1954" t="s">
        <v>7697</v>
      </c>
      <c r="P1954" t="s">
        <v>10766</v>
      </c>
      <c r="Q1954" t="s">
        <v>10991</v>
      </c>
      <c r="R1954">
        <v>103</v>
      </c>
      <c r="S1954" t="s">
        <v>10767</v>
      </c>
      <c r="T1954" t="s">
        <v>7726</v>
      </c>
      <c r="U1954">
        <v>1</v>
      </c>
      <c r="V1954">
        <v>1</v>
      </c>
      <c r="W1954" t="s">
        <v>7702</v>
      </c>
      <c r="X1954" t="s">
        <v>2089</v>
      </c>
      <c r="Y1954" t="s">
        <v>7703</v>
      </c>
      <c r="Z1954" t="s">
        <v>10992</v>
      </c>
      <c r="AA1954" t="s">
        <v>8108</v>
      </c>
      <c r="AB1954" t="s">
        <v>10993</v>
      </c>
    </row>
    <row r="1955" spans="1:28">
      <c r="A1955" s="241">
        <v>45971</v>
      </c>
      <c r="B1955" t="s">
        <v>10990</v>
      </c>
      <c r="C1955" t="s">
        <v>7787</v>
      </c>
      <c r="D1955" t="s">
        <v>7788</v>
      </c>
      <c r="E1955" t="s">
        <v>7789</v>
      </c>
      <c r="F1955">
        <v>4</v>
      </c>
      <c r="G1955">
        <v>3025.21</v>
      </c>
      <c r="H1955">
        <v>0</v>
      </c>
      <c r="I1955" s="254">
        <v>12100.84</v>
      </c>
      <c r="J1955" t="s">
        <v>7723</v>
      </c>
      <c r="K1955">
        <v>1</v>
      </c>
      <c r="L1955">
        <v>125</v>
      </c>
      <c r="M1955" t="s">
        <v>7724</v>
      </c>
      <c r="N1955" t="s">
        <v>7713</v>
      </c>
      <c r="O1955" t="s">
        <v>7697</v>
      </c>
      <c r="P1955" t="s">
        <v>10766</v>
      </c>
      <c r="Q1955" t="s">
        <v>10991</v>
      </c>
      <c r="R1955">
        <v>103</v>
      </c>
      <c r="S1955" t="s">
        <v>10767</v>
      </c>
      <c r="T1955" t="s">
        <v>7715</v>
      </c>
      <c r="U1955">
        <v>1</v>
      </c>
      <c r="V1955">
        <v>4</v>
      </c>
      <c r="W1955" t="s">
        <v>7702</v>
      </c>
      <c r="X1955" t="s">
        <v>2089</v>
      </c>
      <c r="Y1955" t="s">
        <v>7703</v>
      </c>
      <c r="Z1955" t="s">
        <v>10992</v>
      </c>
      <c r="AA1955" t="s">
        <v>8108</v>
      </c>
      <c r="AB1955" t="s">
        <v>10993</v>
      </c>
    </row>
    <row r="1956" spans="1:28">
      <c r="A1956" s="241">
        <v>45971</v>
      </c>
      <c r="B1956" t="s">
        <v>10994</v>
      </c>
      <c r="C1956" t="s">
        <v>7886</v>
      </c>
      <c r="D1956" t="s">
        <v>7887</v>
      </c>
      <c r="E1956" t="s">
        <v>7888</v>
      </c>
      <c r="F1956">
        <v>3</v>
      </c>
      <c r="G1956">
        <v>3025.21</v>
      </c>
      <c r="H1956">
        <v>0</v>
      </c>
      <c r="I1956" s="254">
        <v>9075.6299999999992</v>
      </c>
      <c r="J1956" t="s">
        <v>8166</v>
      </c>
      <c r="K1956">
        <v>1</v>
      </c>
      <c r="L1956">
        <v>126</v>
      </c>
      <c r="M1956" t="s">
        <v>7744</v>
      </c>
      <c r="N1956" t="s">
        <v>7745</v>
      </c>
      <c r="O1956" t="s">
        <v>7697</v>
      </c>
      <c r="P1956" t="s">
        <v>10766</v>
      </c>
      <c r="Q1956" t="s">
        <v>10995</v>
      </c>
      <c r="R1956">
        <v>925</v>
      </c>
      <c r="S1956" t="s">
        <v>10767</v>
      </c>
      <c r="T1956" t="s">
        <v>7715</v>
      </c>
      <c r="U1956">
        <v>1</v>
      </c>
      <c r="V1956">
        <v>3</v>
      </c>
      <c r="W1956" t="s">
        <v>7702</v>
      </c>
      <c r="X1956" t="s">
        <v>2485</v>
      </c>
      <c r="Y1956" t="s">
        <v>7703</v>
      </c>
      <c r="Z1956" t="s">
        <v>10996</v>
      </c>
      <c r="AA1956" t="s">
        <v>8245</v>
      </c>
      <c r="AB1956" t="s">
        <v>8447</v>
      </c>
    </row>
    <row r="1957" spans="1:28">
      <c r="A1957" s="241">
        <v>45971</v>
      </c>
      <c r="B1957" t="s">
        <v>10994</v>
      </c>
      <c r="C1957" t="s">
        <v>7787</v>
      </c>
      <c r="D1957" t="s">
        <v>7788</v>
      </c>
      <c r="E1957" t="s">
        <v>7789</v>
      </c>
      <c r="F1957">
        <v>3</v>
      </c>
      <c r="G1957">
        <v>3025.21</v>
      </c>
      <c r="H1957">
        <v>0</v>
      </c>
      <c r="I1957" s="254">
        <v>9075.6299999999992</v>
      </c>
      <c r="J1957" t="s">
        <v>8166</v>
      </c>
      <c r="K1957">
        <v>1</v>
      </c>
      <c r="L1957">
        <v>126</v>
      </c>
      <c r="M1957" t="s">
        <v>7744</v>
      </c>
      <c r="N1957" t="s">
        <v>7745</v>
      </c>
      <c r="O1957" t="s">
        <v>7697</v>
      </c>
      <c r="P1957" t="s">
        <v>10766</v>
      </c>
      <c r="Q1957" t="s">
        <v>10995</v>
      </c>
      <c r="R1957">
        <v>925</v>
      </c>
      <c r="S1957" t="s">
        <v>10767</v>
      </c>
      <c r="T1957" t="s">
        <v>7715</v>
      </c>
      <c r="U1957">
        <v>1</v>
      </c>
      <c r="V1957">
        <v>3</v>
      </c>
      <c r="W1957" t="s">
        <v>7702</v>
      </c>
      <c r="X1957" t="s">
        <v>2485</v>
      </c>
      <c r="Y1957" t="s">
        <v>7703</v>
      </c>
      <c r="Z1957" t="s">
        <v>10996</v>
      </c>
      <c r="AA1957" t="s">
        <v>8245</v>
      </c>
      <c r="AB1957" t="s">
        <v>8447</v>
      </c>
    </row>
    <row r="1958" spans="1:28">
      <c r="A1958" s="241">
        <v>45971</v>
      </c>
      <c r="B1958" t="s">
        <v>10994</v>
      </c>
      <c r="C1958" t="s">
        <v>8420</v>
      </c>
      <c r="D1958" t="s">
        <v>8421</v>
      </c>
      <c r="E1958" t="s">
        <v>8422</v>
      </c>
      <c r="F1958">
        <v>5</v>
      </c>
      <c r="G1958">
        <v>1440</v>
      </c>
      <c r="H1958">
        <v>0</v>
      </c>
      <c r="I1958" s="254">
        <v>7200</v>
      </c>
      <c r="J1958" t="s">
        <v>8166</v>
      </c>
      <c r="K1958">
        <v>1</v>
      </c>
      <c r="L1958">
        <v>126</v>
      </c>
      <c r="M1958" t="s">
        <v>7744</v>
      </c>
      <c r="N1958" t="s">
        <v>7745</v>
      </c>
      <c r="O1958" t="s">
        <v>7697</v>
      </c>
      <c r="P1958" t="s">
        <v>10766</v>
      </c>
      <c r="Q1958" t="s">
        <v>10995</v>
      </c>
      <c r="R1958">
        <v>925</v>
      </c>
      <c r="S1958" t="s">
        <v>10767</v>
      </c>
      <c r="T1958" t="s">
        <v>7715</v>
      </c>
      <c r="U1958">
        <v>1</v>
      </c>
      <c r="V1958">
        <v>5</v>
      </c>
      <c r="W1958" t="s">
        <v>7702</v>
      </c>
      <c r="X1958" t="s">
        <v>2485</v>
      </c>
      <c r="Y1958" t="s">
        <v>7703</v>
      </c>
      <c r="Z1958" t="s">
        <v>10996</v>
      </c>
      <c r="AA1958" t="s">
        <v>8245</v>
      </c>
      <c r="AB1958" t="s">
        <v>8447</v>
      </c>
    </row>
    <row r="1959" spans="1:28">
      <c r="A1959" s="241">
        <v>45971</v>
      </c>
      <c r="B1959" t="s">
        <v>10997</v>
      </c>
      <c r="C1959" t="s">
        <v>7979</v>
      </c>
      <c r="D1959" t="s">
        <v>7980</v>
      </c>
      <c r="E1959" t="s">
        <v>7981</v>
      </c>
      <c r="F1959">
        <v>1</v>
      </c>
      <c r="G1959">
        <v>2647.06</v>
      </c>
      <c r="H1959">
        <v>0</v>
      </c>
      <c r="I1959" s="254">
        <v>2647.06</v>
      </c>
      <c r="J1959" t="s">
        <v>8069</v>
      </c>
      <c r="K1959">
        <v>1</v>
      </c>
      <c r="L1959">
        <v>212</v>
      </c>
      <c r="M1959" t="s">
        <v>8070</v>
      </c>
      <c r="N1959" t="s">
        <v>7696</v>
      </c>
      <c r="O1959" t="s">
        <v>7697</v>
      </c>
      <c r="P1959" t="s">
        <v>10766</v>
      </c>
      <c r="Q1959" t="s">
        <v>9519</v>
      </c>
      <c r="R1959">
        <v>718</v>
      </c>
      <c r="S1959" t="s">
        <v>10767</v>
      </c>
      <c r="T1959" t="s">
        <v>7715</v>
      </c>
      <c r="U1959">
        <v>1</v>
      </c>
      <c r="V1959">
        <v>1</v>
      </c>
      <c r="W1959" t="s">
        <v>7702</v>
      </c>
      <c r="X1959" t="s">
        <v>2585</v>
      </c>
      <c r="Y1959" t="s">
        <v>7703</v>
      </c>
      <c r="Z1959" t="s">
        <v>10998</v>
      </c>
      <c r="AA1959" t="s">
        <v>8073</v>
      </c>
      <c r="AB1959" t="s">
        <v>10999</v>
      </c>
    </row>
    <row r="1960" spans="1:28">
      <c r="A1960" s="241">
        <v>45971</v>
      </c>
      <c r="B1960" t="s">
        <v>11000</v>
      </c>
      <c r="C1960" t="s">
        <v>7691</v>
      </c>
      <c r="D1960" t="s">
        <v>7692</v>
      </c>
      <c r="E1960" t="s">
        <v>7693</v>
      </c>
      <c r="F1960">
        <v>2</v>
      </c>
      <c r="G1960">
        <v>4327.7299999999996</v>
      </c>
      <c r="H1960">
        <v>0</v>
      </c>
      <c r="I1960" s="254">
        <v>8655.4599999999991</v>
      </c>
      <c r="J1960" t="s">
        <v>8271</v>
      </c>
      <c r="K1960">
        <v>1</v>
      </c>
      <c r="L1960">
        <v>2</v>
      </c>
      <c r="M1960" t="s">
        <v>8054</v>
      </c>
      <c r="N1960" t="s">
        <v>7745</v>
      </c>
      <c r="O1960" t="s">
        <v>7697</v>
      </c>
      <c r="P1960" t="s">
        <v>10766</v>
      </c>
      <c r="Q1960" t="s">
        <v>10981</v>
      </c>
      <c r="R1960">
        <v>937</v>
      </c>
      <c r="S1960" t="s">
        <v>10767</v>
      </c>
      <c r="T1960" t="s">
        <v>7701</v>
      </c>
      <c r="U1960">
        <v>1</v>
      </c>
      <c r="V1960">
        <v>2</v>
      </c>
      <c r="W1960" t="s">
        <v>7702</v>
      </c>
      <c r="X1960" t="s">
        <v>11001</v>
      </c>
      <c r="Y1960" t="s">
        <v>7703</v>
      </c>
      <c r="Z1960" t="s">
        <v>11002</v>
      </c>
      <c r="AA1960" t="s">
        <v>8728</v>
      </c>
      <c r="AB1960" t="s">
        <v>11001</v>
      </c>
    </row>
    <row r="1961" spans="1:28">
      <c r="A1961" s="241">
        <v>45971</v>
      </c>
      <c r="B1961" t="s">
        <v>11003</v>
      </c>
      <c r="C1961" t="s">
        <v>7899</v>
      </c>
      <c r="D1961" t="s">
        <v>7900</v>
      </c>
      <c r="E1961" t="s">
        <v>7901</v>
      </c>
      <c r="F1961">
        <v>6</v>
      </c>
      <c r="G1961">
        <v>3000</v>
      </c>
      <c r="H1961">
        <v>0</v>
      </c>
      <c r="I1961" s="254">
        <v>18000</v>
      </c>
      <c r="J1961" t="s">
        <v>7809</v>
      </c>
      <c r="K1961">
        <v>1</v>
      </c>
      <c r="L1961">
        <v>125</v>
      </c>
      <c r="M1961" t="s">
        <v>7724</v>
      </c>
      <c r="N1961" t="s">
        <v>7713</v>
      </c>
      <c r="O1961" t="s">
        <v>7697</v>
      </c>
      <c r="P1961" t="s">
        <v>10766</v>
      </c>
      <c r="Q1961" t="s">
        <v>10787</v>
      </c>
      <c r="R1961">
        <v>114</v>
      </c>
      <c r="S1961" t="s">
        <v>10767</v>
      </c>
      <c r="T1961" t="s">
        <v>7726</v>
      </c>
      <c r="U1961">
        <v>1</v>
      </c>
      <c r="V1961">
        <v>6</v>
      </c>
      <c r="W1961" t="s">
        <v>7702</v>
      </c>
      <c r="X1961" t="s">
        <v>2511</v>
      </c>
      <c r="Y1961" t="s">
        <v>7703</v>
      </c>
      <c r="Z1961" t="s">
        <v>11004</v>
      </c>
      <c r="AA1961" t="s">
        <v>7813</v>
      </c>
      <c r="AB1961" t="s">
        <v>11005</v>
      </c>
    </row>
    <row r="1962" spans="1:28">
      <c r="A1962" s="241">
        <v>45971</v>
      </c>
      <c r="B1962" t="s">
        <v>11003</v>
      </c>
      <c r="C1962" t="s">
        <v>8097</v>
      </c>
      <c r="D1962" t="s">
        <v>8098</v>
      </c>
      <c r="E1962" t="s">
        <v>8099</v>
      </c>
      <c r="F1962">
        <v>24</v>
      </c>
      <c r="G1962">
        <v>2227</v>
      </c>
      <c r="H1962">
        <v>0</v>
      </c>
      <c r="I1962" s="254">
        <v>53448</v>
      </c>
      <c r="J1962" t="s">
        <v>7809</v>
      </c>
      <c r="K1962">
        <v>1</v>
      </c>
      <c r="L1962">
        <v>125</v>
      </c>
      <c r="M1962" t="s">
        <v>7724</v>
      </c>
      <c r="N1962" t="s">
        <v>7713</v>
      </c>
      <c r="O1962" t="s">
        <v>7697</v>
      </c>
      <c r="P1962" t="s">
        <v>10766</v>
      </c>
      <c r="Q1962" t="s">
        <v>10787</v>
      </c>
      <c r="R1962">
        <v>114</v>
      </c>
      <c r="S1962" t="s">
        <v>10767</v>
      </c>
      <c r="T1962" t="s">
        <v>7769</v>
      </c>
      <c r="U1962">
        <v>1</v>
      </c>
      <c r="V1962">
        <v>24</v>
      </c>
      <c r="W1962" t="s">
        <v>7702</v>
      </c>
      <c r="X1962" t="s">
        <v>2511</v>
      </c>
      <c r="Y1962" t="s">
        <v>7703</v>
      </c>
      <c r="Z1962" t="s">
        <v>11004</v>
      </c>
      <c r="AA1962" t="s">
        <v>7813</v>
      </c>
      <c r="AB1962" t="s">
        <v>11005</v>
      </c>
    </row>
    <row r="1963" spans="1:28">
      <c r="A1963" s="241">
        <v>45971</v>
      </c>
      <c r="B1963" t="s">
        <v>11003</v>
      </c>
      <c r="C1963" t="s">
        <v>8558</v>
      </c>
      <c r="D1963" t="s">
        <v>8559</v>
      </c>
      <c r="E1963" t="s">
        <v>8560</v>
      </c>
      <c r="F1963">
        <v>24</v>
      </c>
      <c r="G1963">
        <v>883</v>
      </c>
      <c r="H1963">
        <v>0</v>
      </c>
      <c r="I1963" s="254">
        <v>21192</v>
      </c>
      <c r="J1963" t="s">
        <v>7809</v>
      </c>
      <c r="K1963">
        <v>1</v>
      </c>
      <c r="L1963">
        <v>125</v>
      </c>
      <c r="M1963" t="s">
        <v>7724</v>
      </c>
      <c r="N1963" t="s">
        <v>7713</v>
      </c>
      <c r="O1963" t="s">
        <v>7697</v>
      </c>
      <c r="P1963" t="s">
        <v>10766</v>
      </c>
      <c r="Q1963" t="s">
        <v>10787</v>
      </c>
      <c r="R1963">
        <v>114</v>
      </c>
      <c r="S1963" t="s">
        <v>10767</v>
      </c>
      <c r="T1963" t="s">
        <v>7769</v>
      </c>
      <c r="U1963">
        <v>1</v>
      </c>
      <c r="V1963">
        <v>24</v>
      </c>
      <c r="W1963" t="s">
        <v>7702</v>
      </c>
      <c r="X1963" t="s">
        <v>2511</v>
      </c>
      <c r="Y1963" t="s">
        <v>7703</v>
      </c>
      <c r="Z1963" t="s">
        <v>11004</v>
      </c>
      <c r="AA1963" t="s">
        <v>7813</v>
      </c>
      <c r="AB1963" t="s">
        <v>11005</v>
      </c>
    </row>
    <row r="1964" spans="1:28">
      <c r="A1964" s="241">
        <v>45971</v>
      </c>
      <c r="B1964" t="s">
        <v>11003</v>
      </c>
      <c r="C1964" t="s">
        <v>7906</v>
      </c>
      <c r="D1964" t="s">
        <v>7907</v>
      </c>
      <c r="E1964" t="s">
        <v>7908</v>
      </c>
      <c r="F1964">
        <v>12</v>
      </c>
      <c r="G1964">
        <v>715</v>
      </c>
      <c r="H1964">
        <v>0</v>
      </c>
      <c r="I1964" s="254">
        <v>8580</v>
      </c>
      <c r="J1964" t="s">
        <v>7809</v>
      </c>
      <c r="K1964">
        <v>1</v>
      </c>
      <c r="L1964">
        <v>125</v>
      </c>
      <c r="M1964" t="s">
        <v>7724</v>
      </c>
      <c r="N1964" t="s">
        <v>7713</v>
      </c>
      <c r="O1964" t="s">
        <v>7697</v>
      </c>
      <c r="P1964" t="s">
        <v>10766</v>
      </c>
      <c r="Q1964" t="s">
        <v>10787</v>
      </c>
      <c r="R1964">
        <v>114</v>
      </c>
      <c r="S1964" t="s">
        <v>10767</v>
      </c>
      <c r="T1964" t="s">
        <v>7701</v>
      </c>
      <c r="U1964">
        <v>1</v>
      </c>
      <c r="V1964">
        <v>12</v>
      </c>
      <c r="W1964" t="s">
        <v>7702</v>
      </c>
      <c r="X1964" t="s">
        <v>2511</v>
      </c>
      <c r="Y1964" t="s">
        <v>7703</v>
      </c>
      <c r="Z1964" t="s">
        <v>11004</v>
      </c>
      <c r="AA1964" t="s">
        <v>7813</v>
      </c>
      <c r="AB1964" t="s">
        <v>11005</v>
      </c>
    </row>
    <row r="1965" spans="1:28">
      <c r="A1965" s="241">
        <v>45971</v>
      </c>
      <c r="B1965" t="s">
        <v>11006</v>
      </c>
      <c r="C1965" t="s">
        <v>7691</v>
      </c>
      <c r="D1965" t="s">
        <v>7692</v>
      </c>
      <c r="E1965" t="s">
        <v>7693</v>
      </c>
      <c r="F1965">
        <v>2</v>
      </c>
      <c r="G1965">
        <v>4327.7299999999996</v>
      </c>
      <c r="H1965">
        <v>0</v>
      </c>
      <c r="I1965" s="254">
        <v>8655.4599999999991</v>
      </c>
      <c r="J1965" t="s">
        <v>7757</v>
      </c>
      <c r="K1965">
        <v>1</v>
      </c>
      <c r="L1965">
        <v>1</v>
      </c>
      <c r="M1965" t="s">
        <v>7767</v>
      </c>
      <c r="N1965" t="s">
        <v>7713</v>
      </c>
      <c r="O1965" t="s">
        <v>7697</v>
      </c>
      <c r="P1965" t="s">
        <v>10766</v>
      </c>
      <c r="Q1965" t="s">
        <v>11007</v>
      </c>
      <c r="R1965">
        <v>110</v>
      </c>
      <c r="S1965" t="s">
        <v>10767</v>
      </c>
      <c r="T1965" t="s">
        <v>7701</v>
      </c>
      <c r="U1965">
        <v>1</v>
      </c>
      <c r="V1965">
        <v>2</v>
      </c>
      <c r="W1965" t="s">
        <v>7702</v>
      </c>
      <c r="X1965" t="s">
        <v>11008</v>
      </c>
      <c r="Y1965" t="s">
        <v>7703</v>
      </c>
      <c r="Z1965" t="s">
        <v>11009</v>
      </c>
      <c r="AA1965" t="s">
        <v>8552</v>
      </c>
      <c r="AB1965" t="s">
        <v>11010</v>
      </c>
    </row>
    <row r="1966" spans="1:28">
      <c r="A1966" s="241">
        <v>45971</v>
      </c>
      <c r="B1966" t="s">
        <v>11006</v>
      </c>
      <c r="C1966" t="s">
        <v>7880</v>
      </c>
      <c r="D1966" t="s">
        <v>7881</v>
      </c>
      <c r="E1966" t="s">
        <v>7882</v>
      </c>
      <c r="F1966">
        <v>2</v>
      </c>
      <c r="G1966">
        <v>1543</v>
      </c>
      <c r="H1966">
        <v>0</v>
      </c>
      <c r="I1966" s="254">
        <v>3086</v>
      </c>
      <c r="J1966" t="s">
        <v>7757</v>
      </c>
      <c r="K1966">
        <v>1</v>
      </c>
      <c r="L1966">
        <v>1</v>
      </c>
      <c r="M1966" t="s">
        <v>7767</v>
      </c>
      <c r="N1966" t="s">
        <v>7713</v>
      </c>
      <c r="O1966" t="s">
        <v>7697</v>
      </c>
      <c r="P1966" t="s">
        <v>10766</v>
      </c>
      <c r="Q1966" t="s">
        <v>11007</v>
      </c>
      <c r="R1966">
        <v>110</v>
      </c>
      <c r="S1966" t="s">
        <v>10767</v>
      </c>
      <c r="T1966" t="s">
        <v>7701</v>
      </c>
      <c r="U1966">
        <v>1</v>
      </c>
      <c r="V1966">
        <v>2</v>
      </c>
      <c r="W1966" t="s">
        <v>7702</v>
      </c>
      <c r="X1966" t="s">
        <v>11008</v>
      </c>
      <c r="Y1966" t="s">
        <v>7703</v>
      </c>
      <c r="Z1966" t="s">
        <v>11009</v>
      </c>
      <c r="AA1966" t="s">
        <v>8552</v>
      </c>
      <c r="AB1966" t="s">
        <v>11010</v>
      </c>
    </row>
    <row r="1967" spans="1:28">
      <c r="A1967" s="241">
        <v>45971</v>
      </c>
      <c r="B1967" t="s">
        <v>11006</v>
      </c>
      <c r="C1967" t="s">
        <v>8021</v>
      </c>
      <c r="D1967" t="s">
        <v>8022</v>
      </c>
      <c r="E1967" t="s">
        <v>8023</v>
      </c>
      <c r="F1967">
        <v>1</v>
      </c>
      <c r="G1967">
        <v>4882</v>
      </c>
      <c r="H1967">
        <v>0</v>
      </c>
      <c r="I1967" s="254">
        <v>4882</v>
      </c>
      <c r="J1967" t="s">
        <v>7757</v>
      </c>
      <c r="K1967">
        <v>1</v>
      </c>
      <c r="L1967">
        <v>1</v>
      </c>
      <c r="M1967" t="s">
        <v>7767</v>
      </c>
      <c r="N1967" t="s">
        <v>7713</v>
      </c>
      <c r="O1967" t="s">
        <v>7697</v>
      </c>
      <c r="P1967" t="s">
        <v>10766</v>
      </c>
      <c r="Q1967" t="s">
        <v>11007</v>
      </c>
      <c r="R1967">
        <v>110</v>
      </c>
      <c r="S1967" t="s">
        <v>10767</v>
      </c>
      <c r="T1967" t="s">
        <v>7701</v>
      </c>
      <c r="U1967">
        <v>1</v>
      </c>
      <c r="V1967">
        <v>1</v>
      </c>
      <c r="W1967" t="s">
        <v>7702</v>
      </c>
      <c r="X1967" t="s">
        <v>11008</v>
      </c>
      <c r="Y1967" t="s">
        <v>7703</v>
      </c>
      <c r="Z1967" t="s">
        <v>11009</v>
      </c>
      <c r="AA1967" t="s">
        <v>8552</v>
      </c>
      <c r="AB1967" t="s">
        <v>11010</v>
      </c>
    </row>
    <row r="1968" spans="1:28">
      <c r="A1968" s="241">
        <v>45971</v>
      </c>
      <c r="B1968" t="s">
        <v>11011</v>
      </c>
      <c r="C1968" t="s">
        <v>7927</v>
      </c>
      <c r="D1968" t="s">
        <v>7928</v>
      </c>
      <c r="E1968" t="s">
        <v>7929</v>
      </c>
      <c r="F1968">
        <v>9</v>
      </c>
      <c r="G1968">
        <v>1344.54</v>
      </c>
      <c r="H1968">
        <v>0</v>
      </c>
      <c r="I1968" s="254">
        <v>12100.86</v>
      </c>
      <c r="J1968" t="s">
        <v>7743</v>
      </c>
      <c r="K1968">
        <v>1</v>
      </c>
      <c r="L1968">
        <v>126</v>
      </c>
      <c r="M1968" t="s">
        <v>7744</v>
      </c>
      <c r="N1968" t="s">
        <v>7745</v>
      </c>
      <c r="O1968" t="s">
        <v>7697</v>
      </c>
      <c r="P1968" t="s">
        <v>10766</v>
      </c>
      <c r="Q1968" t="s">
        <v>11012</v>
      </c>
      <c r="R1968">
        <v>938</v>
      </c>
      <c r="S1968" t="s">
        <v>10767</v>
      </c>
      <c r="T1968" t="s">
        <v>7701</v>
      </c>
      <c r="U1968">
        <v>1</v>
      </c>
      <c r="V1968">
        <v>9</v>
      </c>
      <c r="W1968" t="s">
        <v>7702</v>
      </c>
      <c r="X1968" t="s">
        <v>2163</v>
      </c>
      <c r="Y1968" t="s">
        <v>7703</v>
      </c>
      <c r="Z1968" t="s">
        <v>11013</v>
      </c>
      <c r="AA1968" t="s">
        <v>7748</v>
      </c>
      <c r="AB1968" t="s">
        <v>8171</v>
      </c>
    </row>
    <row r="1969" spans="1:28">
      <c r="A1969" s="241">
        <v>45971</v>
      </c>
      <c r="B1969" t="s">
        <v>11014</v>
      </c>
      <c r="C1969" t="s">
        <v>7720</v>
      </c>
      <c r="D1969" t="s">
        <v>7721</v>
      </c>
      <c r="E1969" t="s">
        <v>7722</v>
      </c>
      <c r="F1969">
        <v>1</v>
      </c>
      <c r="G1969">
        <v>11900</v>
      </c>
      <c r="H1969">
        <v>357</v>
      </c>
      <c r="I1969" s="254">
        <v>11543</v>
      </c>
      <c r="J1969" t="s">
        <v>7766</v>
      </c>
      <c r="K1969">
        <v>1</v>
      </c>
      <c r="L1969">
        <v>125</v>
      </c>
      <c r="M1969" t="s">
        <v>7724</v>
      </c>
      <c r="N1969" t="s">
        <v>7713</v>
      </c>
      <c r="O1969" t="s">
        <v>7697</v>
      </c>
      <c r="P1969" t="s">
        <v>10766</v>
      </c>
      <c r="Q1969" t="s">
        <v>10988</v>
      </c>
      <c r="R1969">
        <v>113</v>
      </c>
      <c r="S1969" t="s">
        <v>10767</v>
      </c>
      <c r="T1969" t="s">
        <v>7726</v>
      </c>
      <c r="U1969">
        <v>1</v>
      </c>
      <c r="V1969">
        <v>1</v>
      </c>
      <c r="W1969" t="s">
        <v>7702</v>
      </c>
      <c r="X1969" t="s">
        <v>2097</v>
      </c>
      <c r="Y1969" t="s">
        <v>7703</v>
      </c>
      <c r="Z1969" t="s">
        <v>11015</v>
      </c>
      <c r="AA1969" t="s">
        <v>8092</v>
      </c>
      <c r="AB1969" t="s">
        <v>11016</v>
      </c>
    </row>
    <row r="1970" spans="1:28">
      <c r="A1970" s="241">
        <v>45971</v>
      </c>
      <c r="B1970" t="s">
        <v>11017</v>
      </c>
      <c r="C1970" t="s">
        <v>8268</v>
      </c>
      <c r="D1970" t="s">
        <v>8269</v>
      </c>
      <c r="E1970" t="s">
        <v>8270</v>
      </c>
      <c r="F1970">
        <v>12</v>
      </c>
      <c r="G1970">
        <v>864</v>
      </c>
      <c r="H1970">
        <v>0</v>
      </c>
      <c r="I1970" s="254">
        <v>10368</v>
      </c>
      <c r="J1970" t="s">
        <v>7816</v>
      </c>
      <c r="K1970">
        <v>1</v>
      </c>
      <c r="L1970">
        <v>125</v>
      </c>
      <c r="M1970" t="s">
        <v>7724</v>
      </c>
      <c r="N1970" t="s">
        <v>7713</v>
      </c>
      <c r="O1970" t="s">
        <v>7697</v>
      </c>
      <c r="P1970" t="s">
        <v>10766</v>
      </c>
      <c r="Q1970" t="s">
        <v>11018</v>
      </c>
      <c r="R1970">
        <v>107</v>
      </c>
      <c r="S1970" t="s">
        <v>10767</v>
      </c>
      <c r="T1970" t="s">
        <v>7701</v>
      </c>
      <c r="U1970">
        <v>1</v>
      </c>
      <c r="V1970">
        <v>12</v>
      </c>
      <c r="W1970" t="s">
        <v>7702</v>
      </c>
      <c r="X1970" t="s">
        <v>2043</v>
      </c>
      <c r="Y1970" t="s">
        <v>7703</v>
      </c>
      <c r="Z1970" t="s">
        <v>11019</v>
      </c>
      <c r="AA1970" t="s">
        <v>8041</v>
      </c>
      <c r="AB1970" t="s">
        <v>11020</v>
      </c>
    </row>
    <row r="1971" spans="1:28">
      <c r="A1971" s="241">
        <v>45971</v>
      </c>
      <c r="B1971" t="s">
        <v>11017</v>
      </c>
      <c r="C1971" t="s">
        <v>8016</v>
      </c>
      <c r="D1971" t="s">
        <v>8017</v>
      </c>
      <c r="E1971" t="s">
        <v>8018</v>
      </c>
      <c r="F1971">
        <v>1</v>
      </c>
      <c r="G1971">
        <v>4853</v>
      </c>
      <c r="H1971">
        <v>0</v>
      </c>
      <c r="I1971" s="254">
        <v>4853</v>
      </c>
      <c r="J1971" t="s">
        <v>7816</v>
      </c>
      <c r="K1971">
        <v>1</v>
      </c>
      <c r="L1971">
        <v>125</v>
      </c>
      <c r="M1971" t="s">
        <v>7724</v>
      </c>
      <c r="N1971" t="s">
        <v>7713</v>
      </c>
      <c r="O1971" t="s">
        <v>7697</v>
      </c>
      <c r="P1971" t="s">
        <v>10766</v>
      </c>
      <c r="Q1971" t="s">
        <v>11018</v>
      </c>
      <c r="R1971">
        <v>107</v>
      </c>
      <c r="S1971" t="s">
        <v>10767</v>
      </c>
      <c r="T1971">
        <v>0</v>
      </c>
      <c r="U1971">
        <v>1</v>
      </c>
      <c r="V1971">
        <v>1</v>
      </c>
      <c r="W1971" t="s">
        <v>7702</v>
      </c>
      <c r="X1971" t="s">
        <v>2043</v>
      </c>
      <c r="Y1971" t="s">
        <v>7703</v>
      </c>
      <c r="Z1971" t="s">
        <v>11019</v>
      </c>
      <c r="AA1971" t="s">
        <v>8041</v>
      </c>
      <c r="AB1971" t="s">
        <v>11020</v>
      </c>
    </row>
    <row r="1972" spans="1:28">
      <c r="A1972" s="241">
        <v>45971</v>
      </c>
      <c r="B1972" t="s">
        <v>11021</v>
      </c>
      <c r="C1972" t="s">
        <v>9881</v>
      </c>
      <c r="D1972" t="s">
        <v>9882</v>
      </c>
      <c r="E1972" t="s">
        <v>9883</v>
      </c>
      <c r="F1972">
        <v>1</v>
      </c>
      <c r="G1972">
        <v>7691.22</v>
      </c>
      <c r="H1972">
        <v>769.12199999999996</v>
      </c>
      <c r="I1972" s="165">
        <v>6922.098</v>
      </c>
      <c r="J1972" t="s">
        <v>7794</v>
      </c>
      <c r="K1972">
        <v>1</v>
      </c>
      <c r="L1972">
        <v>125</v>
      </c>
      <c r="M1972" t="s">
        <v>7724</v>
      </c>
      <c r="N1972" t="s">
        <v>7713</v>
      </c>
      <c r="O1972" t="s">
        <v>7697</v>
      </c>
      <c r="P1972" t="s">
        <v>10766</v>
      </c>
      <c r="Q1972" t="s">
        <v>10806</v>
      </c>
      <c r="R1972">
        <v>102</v>
      </c>
      <c r="S1972" t="s">
        <v>10767</v>
      </c>
      <c r="T1972" t="s">
        <v>7715</v>
      </c>
      <c r="U1972">
        <v>1</v>
      </c>
      <c r="V1972">
        <v>1</v>
      </c>
      <c r="W1972" t="s">
        <v>7702</v>
      </c>
      <c r="X1972" t="s">
        <v>2157</v>
      </c>
      <c r="Y1972" t="s">
        <v>7703</v>
      </c>
      <c r="Z1972" t="s">
        <v>11022</v>
      </c>
      <c r="AA1972" t="s">
        <v>7797</v>
      </c>
      <c r="AB1972" t="s">
        <v>11023</v>
      </c>
    </row>
    <row r="1973" spans="1:28">
      <c r="A1973" s="241">
        <v>45971</v>
      </c>
      <c r="B1973" t="s">
        <v>11024</v>
      </c>
      <c r="C1973" t="s">
        <v>8268</v>
      </c>
      <c r="D1973" t="s">
        <v>8269</v>
      </c>
      <c r="E1973" t="s">
        <v>8270</v>
      </c>
      <c r="F1973">
        <v>6</v>
      </c>
      <c r="G1973">
        <v>864</v>
      </c>
      <c r="H1973">
        <v>0</v>
      </c>
      <c r="I1973" s="165">
        <v>5184</v>
      </c>
      <c r="J1973" t="s">
        <v>7743</v>
      </c>
      <c r="K1973">
        <v>1</v>
      </c>
      <c r="L1973">
        <v>2</v>
      </c>
      <c r="M1973" t="s">
        <v>8054</v>
      </c>
      <c r="N1973" t="s">
        <v>7745</v>
      </c>
      <c r="O1973" t="s">
        <v>7697</v>
      </c>
      <c r="P1973" t="s">
        <v>10766</v>
      </c>
      <c r="Q1973" t="s">
        <v>10858</v>
      </c>
      <c r="R1973">
        <v>945</v>
      </c>
      <c r="S1973" t="s">
        <v>10767</v>
      </c>
      <c r="T1973" t="s">
        <v>7701</v>
      </c>
      <c r="U1973">
        <v>1</v>
      </c>
      <c r="V1973">
        <v>6</v>
      </c>
      <c r="W1973" t="s">
        <v>7702</v>
      </c>
      <c r="X1973" t="s">
        <v>11025</v>
      </c>
      <c r="Y1973" t="s">
        <v>7703</v>
      </c>
      <c r="Z1973" t="s">
        <v>11026</v>
      </c>
      <c r="AA1973" t="s">
        <v>8058</v>
      </c>
      <c r="AB1973" t="s">
        <v>11027</v>
      </c>
    </row>
    <row r="1974" spans="1:28">
      <c r="A1974" s="241">
        <v>45971</v>
      </c>
      <c r="B1974" t="s">
        <v>11024</v>
      </c>
      <c r="C1974" t="s">
        <v>7856</v>
      </c>
      <c r="D1974" t="s">
        <v>7857</v>
      </c>
      <c r="E1974" t="s">
        <v>7858</v>
      </c>
      <c r="F1974">
        <v>1</v>
      </c>
      <c r="G1974">
        <v>4247.1000000000004</v>
      </c>
      <c r="H1974">
        <v>0</v>
      </c>
      <c r="I1974" s="165">
        <v>4247.1000000000004</v>
      </c>
      <c r="J1974" t="s">
        <v>7743</v>
      </c>
      <c r="K1974">
        <v>1</v>
      </c>
      <c r="L1974">
        <v>2</v>
      </c>
      <c r="M1974" t="s">
        <v>8054</v>
      </c>
      <c r="N1974" t="s">
        <v>7745</v>
      </c>
      <c r="O1974" t="s">
        <v>7697</v>
      </c>
      <c r="P1974" t="s">
        <v>10766</v>
      </c>
      <c r="Q1974" t="s">
        <v>10858</v>
      </c>
      <c r="R1974">
        <v>945</v>
      </c>
      <c r="S1974" t="s">
        <v>10767</v>
      </c>
      <c r="T1974" t="s">
        <v>7701</v>
      </c>
      <c r="U1974">
        <v>1</v>
      </c>
      <c r="V1974">
        <v>1</v>
      </c>
      <c r="W1974" t="s">
        <v>7702</v>
      </c>
      <c r="X1974" t="s">
        <v>11025</v>
      </c>
      <c r="Y1974" t="s">
        <v>7703</v>
      </c>
      <c r="Z1974" t="s">
        <v>11026</v>
      </c>
      <c r="AA1974" t="s">
        <v>8058</v>
      </c>
      <c r="AB1974" t="s">
        <v>11027</v>
      </c>
    </row>
    <row r="1975" spans="1:28">
      <c r="A1975" s="241">
        <v>45971</v>
      </c>
      <c r="B1975" t="s">
        <v>11028</v>
      </c>
      <c r="C1975" t="s">
        <v>7927</v>
      </c>
      <c r="D1975" t="s">
        <v>7928</v>
      </c>
      <c r="E1975" t="s">
        <v>7929</v>
      </c>
      <c r="F1975">
        <v>10</v>
      </c>
      <c r="G1975">
        <v>1344.54</v>
      </c>
      <c r="H1975">
        <v>0</v>
      </c>
      <c r="I1975" s="165">
        <v>13445.4</v>
      </c>
      <c r="J1975" t="s">
        <v>7794</v>
      </c>
      <c r="K1975">
        <v>1</v>
      </c>
      <c r="L1975">
        <v>125</v>
      </c>
      <c r="M1975" t="s">
        <v>7724</v>
      </c>
      <c r="N1975" t="s">
        <v>7713</v>
      </c>
      <c r="O1975" t="s">
        <v>7697</v>
      </c>
      <c r="P1975" t="s">
        <v>10766</v>
      </c>
      <c r="Q1975" t="s">
        <v>10806</v>
      </c>
      <c r="R1975">
        <v>102</v>
      </c>
      <c r="S1975" t="s">
        <v>10767</v>
      </c>
      <c r="T1975" t="s">
        <v>7701</v>
      </c>
      <c r="U1975">
        <v>1</v>
      </c>
      <c r="V1975">
        <v>10</v>
      </c>
      <c r="W1975" t="s">
        <v>7702</v>
      </c>
      <c r="X1975" t="s">
        <v>2445</v>
      </c>
      <c r="Y1975" t="s">
        <v>7703</v>
      </c>
      <c r="Z1975" t="s">
        <v>11029</v>
      </c>
      <c r="AA1975" t="s">
        <v>7797</v>
      </c>
      <c r="AB1975" t="s">
        <v>11030</v>
      </c>
    </row>
    <row r="1976" spans="1:28">
      <c r="A1976" s="241">
        <v>45971</v>
      </c>
      <c r="B1976" t="s">
        <v>11031</v>
      </c>
      <c r="C1976" t="s">
        <v>7839</v>
      </c>
      <c r="D1976" t="s">
        <v>7840</v>
      </c>
      <c r="E1976" t="s">
        <v>7841</v>
      </c>
      <c r="F1976">
        <v>6</v>
      </c>
      <c r="G1976">
        <v>2645.48</v>
      </c>
      <c r="H1976">
        <v>0</v>
      </c>
      <c r="I1976" s="165">
        <v>15872.88</v>
      </c>
      <c r="J1976" t="s">
        <v>7851</v>
      </c>
      <c r="K1976">
        <v>1</v>
      </c>
      <c r="L1976">
        <v>126</v>
      </c>
      <c r="M1976" t="s">
        <v>7744</v>
      </c>
      <c r="N1976" t="s">
        <v>7745</v>
      </c>
      <c r="O1976" t="s">
        <v>7697</v>
      </c>
      <c r="P1976" t="s">
        <v>10766</v>
      </c>
      <c r="Q1976" t="s">
        <v>10776</v>
      </c>
      <c r="R1976">
        <v>932</v>
      </c>
      <c r="S1976" t="s">
        <v>10767</v>
      </c>
      <c r="T1976" t="s">
        <v>7715</v>
      </c>
      <c r="U1976">
        <v>1</v>
      </c>
      <c r="V1976">
        <v>6</v>
      </c>
      <c r="W1976" t="s">
        <v>7702</v>
      </c>
      <c r="X1976" t="s">
        <v>2095</v>
      </c>
      <c r="Y1976" t="s">
        <v>7703</v>
      </c>
      <c r="Z1976" t="s">
        <v>11032</v>
      </c>
      <c r="AA1976" t="s">
        <v>7854</v>
      </c>
      <c r="AB1976" t="s">
        <v>11033</v>
      </c>
    </row>
    <row r="1977" spans="1:28">
      <c r="A1977" s="241">
        <v>45971</v>
      </c>
      <c r="B1977" t="s">
        <v>11034</v>
      </c>
      <c r="C1977" t="s">
        <v>7691</v>
      </c>
      <c r="D1977" t="s">
        <v>7692</v>
      </c>
      <c r="E1977" t="s">
        <v>7693</v>
      </c>
      <c r="F1977">
        <v>1</v>
      </c>
      <c r="G1977">
        <v>4327.7299999999996</v>
      </c>
      <c r="H1977">
        <v>0</v>
      </c>
      <c r="I1977" s="165">
        <v>4327.7299999999996</v>
      </c>
      <c r="J1977" t="s">
        <v>7757</v>
      </c>
      <c r="K1977">
        <v>1</v>
      </c>
      <c r="L1977">
        <v>1</v>
      </c>
      <c r="M1977" t="s">
        <v>7767</v>
      </c>
      <c r="N1977" t="s">
        <v>7713</v>
      </c>
      <c r="O1977" t="s">
        <v>7697</v>
      </c>
      <c r="P1977" t="s">
        <v>10766</v>
      </c>
      <c r="Q1977" t="s">
        <v>11007</v>
      </c>
      <c r="R1977">
        <v>110</v>
      </c>
      <c r="S1977" t="s">
        <v>10767</v>
      </c>
      <c r="T1977" t="s">
        <v>7701</v>
      </c>
      <c r="U1977">
        <v>1</v>
      </c>
      <c r="V1977">
        <v>1</v>
      </c>
      <c r="W1977" t="s">
        <v>7702</v>
      </c>
      <c r="X1977" t="s">
        <v>11035</v>
      </c>
      <c r="Y1977" t="s">
        <v>7703</v>
      </c>
      <c r="Z1977" t="s">
        <v>11036</v>
      </c>
      <c r="AA1977" t="s">
        <v>8552</v>
      </c>
      <c r="AB1977" t="s">
        <v>11037</v>
      </c>
    </row>
    <row r="1978" spans="1:28">
      <c r="A1978" s="241">
        <v>45971</v>
      </c>
      <c r="B1978" t="s">
        <v>11038</v>
      </c>
      <c r="C1978" t="s">
        <v>7763</v>
      </c>
      <c r="D1978" t="s">
        <v>7764</v>
      </c>
      <c r="E1978" t="s">
        <v>7765</v>
      </c>
      <c r="F1978">
        <v>1</v>
      </c>
      <c r="G1978">
        <v>9636</v>
      </c>
      <c r="H1978">
        <v>0</v>
      </c>
      <c r="I1978" s="165">
        <v>9636</v>
      </c>
      <c r="J1978" t="s">
        <v>8166</v>
      </c>
      <c r="K1978">
        <v>1</v>
      </c>
      <c r="L1978">
        <v>126</v>
      </c>
      <c r="M1978" t="s">
        <v>7744</v>
      </c>
      <c r="N1978" t="s">
        <v>7745</v>
      </c>
      <c r="O1978" t="s">
        <v>7697</v>
      </c>
      <c r="P1978" t="s">
        <v>10766</v>
      </c>
      <c r="Q1978" t="s">
        <v>10995</v>
      </c>
      <c r="R1978">
        <v>925</v>
      </c>
      <c r="S1978" t="s">
        <v>10767</v>
      </c>
      <c r="T1978" t="s">
        <v>7769</v>
      </c>
      <c r="U1978">
        <v>1</v>
      </c>
      <c r="V1978">
        <v>1</v>
      </c>
      <c r="W1978" t="s">
        <v>7702</v>
      </c>
      <c r="X1978" t="s">
        <v>2481</v>
      </c>
      <c r="Y1978" t="s">
        <v>7703</v>
      </c>
      <c r="Z1978" t="s">
        <v>11039</v>
      </c>
      <c r="AA1978" t="s">
        <v>8245</v>
      </c>
      <c r="AB1978" t="s">
        <v>11040</v>
      </c>
    </row>
    <row r="1979" spans="1:28">
      <c r="A1979" s="241">
        <v>45971</v>
      </c>
      <c r="B1979" t="s">
        <v>11038</v>
      </c>
      <c r="C1979" t="s">
        <v>7856</v>
      </c>
      <c r="D1979" t="s">
        <v>7857</v>
      </c>
      <c r="E1979" t="s">
        <v>7858</v>
      </c>
      <c r="F1979">
        <v>1</v>
      </c>
      <c r="G1979">
        <v>4247.1000000000004</v>
      </c>
      <c r="H1979">
        <v>0</v>
      </c>
      <c r="I1979" s="165">
        <v>4247.1000000000004</v>
      </c>
      <c r="J1979" t="s">
        <v>8166</v>
      </c>
      <c r="K1979">
        <v>1</v>
      </c>
      <c r="L1979">
        <v>126</v>
      </c>
      <c r="M1979" t="s">
        <v>7744</v>
      </c>
      <c r="N1979" t="s">
        <v>7745</v>
      </c>
      <c r="O1979" t="s">
        <v>7697</v>
      </c>
      <c r="P1979" t="s">
        <v>10766</v>
      </c>
      <c r="Q1979" t="s">
        <v>10995</v>
      </c>
      <c r="R1979">
        <v>925</v>
      </c>
      <c r="S1979" t="s">
        <v>10767</v>
      </c>
      <c r="T1979" t="s">
        <v>7701</v>
      </c>
      <c r="U1979">
        <v>1</v>
      </c>
      <c r="V1979">
        <v>1</v>
      </c>
      <c r="W1979" t="s">
        <v>7702</v>
      </c>
      <c r="X1979" t="s">
        <v>2481</v>
      </c>
      <c r="Y1979" t="s">
        <v>7703</v>
      </c>
      <c r="Z1979" t="s">
        <v>11039</v>
      </c>
      <c r="AA1979" t="s">
        <v>8245</v>
      </c>
      <c r="AB1979" t="s">
        <v>11040</v>
      </c>
    </row>
    <row r="1980" spans="1:28">
      <c r="A1980" s="241">
        <v>45971</v>
      </c>
      <c r="B1980" t="s">
        <v>11041</v>
      </c>
      <c r="C1980" t="s">
        <v>7883</v>
      </c>
      <c r="D1980" t="s">
        <v>7884</v>
      </c>
      <c r="E1980" t="s">
        <v>7885</v>
      </c>
      <c r="F1980">
        <v>2</v>
      </c>
      <c r="G1980">
        <v>3025.21</v>
      </c>
      <c r="H1980">
        <v>0</v>
      </c>
      <c r="I1980" s="165">
        <v>6050.42</v>
      </c>
      <c r="J1980" t="s">
        <v>7766</v>
      </c>
      <c r="K1980">
        <v>1</v>
      </c>
      <c r="L1980">
        <v>125</v>
      </c>
      <c r="M1980" t="s">
        <v>7724</v>
      </c>
      <c r="N1980" t="s">
        <v>7713</v>
      </c>
      <c r="O1980" t="s">
        <v>7697</v>
      </c>
      <c r="P1980" t="s">
        <v>10766</v>
      </c>
      <c r="Q1980" t="s">
        <v>10988</v>
      </c>
      <c r="R1980">
        <v>113</v>
      </c>
      <c r="S1980" t="s">
        <v>10767</v>
      </c>
      <c r="T1980" t="s">
        <v>7715</v>
      </c>
      <c r="U1980">
        <v>1</v>
      </c>
      <c r="V1980">
        <v>2</v>
      </c>
      <c r="W1980" t="s">
        <v>7702</v>
      </c>
      <c r="X1980" t="s">
        <v>2137</v>
      </c>
      <c r="Y1980" t="s">
        <v>7703</v>
      </c>
      <c r="Z1980" t="s">
        <v>11042</v>
      </c>
      <c r="AA1980" t="s">
        <v>8092</v>
      </c>
      <c r="AB1980" t="s">
        <v>11043</v>
      </c>
    </row>
    <row r="1981" spans="1:28">
      <c r="A1981" s="241">
        <v>45971</v>
      </c>
      <c r="B1981" t="s">
        <v>11041</v>
      </c>
      <c r="C1981" t="s">
        <v>7787</v>
      </c>
      <c r="D1981" t="s">
        <v>7788</v>
      </c>
      <c r="E1981" t="s">
        <v>7789</v>
      </c>
      <c r="F1981">
        <v>2</v>
      </c>
      <c r="G1981">
        <v>3025.21</v>
      </c>
      <c r="H1981">
        <v>0</v>
      </c>
      <c r="I1981" s="165">
        <v>6050.42</v>
      </c>
      <c r="J1981" t="s">
        <v>7766</v>
      </c>
      <c r="K1981">
        <v>1</v>
      </c>
      <c r="L1981">
        <v>125</v>
      </c>
      <c r="M1981" t="s">
        <v>7724</v>
      </c>
      <c r="N1981" t="s">
        <v>7713</v>
      </c>
      <c r="O1981" t="s">
        <v>7697</v>
      </c>
      <c r="P1981" t="s">
        <v>10766</v>
      </c>
      <c r="Q1981" t="s">
        <v>10988</v>
      </c>
      <c r="R1981">
        <v>113</v>
      </c>
      <c r="S1981" t="s">
        <v>10767</v>
      </c>
      <c r="T1981" t="s">
        <v>7715</v>
      </c>
      <c r="U1981">
        <v>1</v>
      </c>
      <c r="V1981">
        <v>2</v>
      </c>
      <c r="W1981" t="s">
        <v>7702</v>
      </c>
      <c r="X1981" t="s">
        <v>2137</v>
      </c>
      <c r="Y1981" t="s">
        <v>7703</v>
      </c>
      <c r="Z1981" t="s">
        <v>11042</v>
      </c>
      <c r="AA1981" t="s">
        <v>8092</v>
      </c>
      <c r="AB1981" t="s">
        <v>11043</v>
      </c>
    </row>
    <row r="1982" spans="1:28">
      <c r="A1982" s="241">
        <v>45971</v>
      </c>
      <c r="B1982" t="s">
        <v>11041</v>
      </c>
      <c r="C1982" t="s">
        <v>7784</v>
      </c>
      <c r="D1982" t="s">
        <v>7785</v>
      </c>
      <c r="E1982" t="s">
        <v>7786</v>
      </c>
      <c r="F1982">
        <v>2</v>
      </c>
      <c r="G1982">
        <v>3025.21</v>
      </c>
      <c r="H1982">
        <v>0</v>
      </c>
      <c r="I1982" s="165">
        <v>6050.42</v>
      </c>
      <c r="J1982" t="s">
        <v>7766</v>
      </c>
      <c r="K1982">
        <v>1</v>
      </c>
      <c r="L1982">
        <v>125</v>
      </c>
      <c r="M1982" t="s">
        <v>7724</v>
      </c>
      <c r="N1982" t="s">
        <v>7713</v>
      </c>
      <c r="O1982" t="s">
        <v>7697</v>
      </c>
      <c r="P1982" t="s">
        <v>10766</v>
      </c>
      <c r="Q1982" t="s">
        <v>10988</v>
      </c>
      <c r="R1982">
        <v>113</v>
      </c>
      <c r="S1982" t="s">
        <v>10767</v>
      </c>
      <c r="T1982" t="s">
        <v>7715</v>
      </c>
      <c r="U1982">
        <v>1</v>
      </c>
      <c r="V1982">
        <v>2</v>
      </c>
      <c r="W1982" t="s">
        <v>7702</v>
      </c>
      <c r="X1982" t="s">
        <v>2137</v>
      </c>
      <c r="Y1982" t="s">
        <v>7703</v>
      </c>
      <c r="Z1982" t="s">
        <v>11042</v>
      </c>
      <c r="AA1982" t="s">
        <v>8092</v>
      </c>
      <c r="AB1982" t="s">
        <v>11043</v>
      </c>
    </row>
    <row r="1983" spans="1:28">
      <c r="A1983" s="241">
        <v>45971</v>
      </c>
      <c r="B1983" t="s">
        <v>11041</v>
      </c>
      <c r="C1983" t="s">
        <v>7839</v>
      </c>
      <c r="D1983" t="s">
        <v>7840</v>
      </c>
      <c r="E1983" t="s">
        <v>7841</v>
      </c>
      <c r="F1983">
        <v>2</v>
      </c>
      <c r="G1983">
        <v>2645.48</v>
      </c>
      <c r="H1983">
        <v>0</v>
      </c>
      <c r="I1983" s="165">
        <v>5290.96</v>
      </c>
      <c r="J1983" t="s">
        <v>7766</v>
      </c>
      <c r="K1983">
        <v>1</v>
      </c>
      <c r="L1983">
        <v>125</v>
      </c>
      <c r="M1983" t="s">
        <v>7724</v>
      </c>
      <c r="N1983" t="s">
        <v>7713</v>
      </c>
      <c r="O1983" t="s">
        <v>7697</v>
      </c>
      <c r="P1983" t="s">
        <v>10766</v>
      </c>
      <c r="Q1983" t="s">
        <v>10988</v>
      </c>
      <c r="R1983">
        <v>113</v>
      </c>
      <c r="S1983" t="s">
        <v>10767</v>
      </c>
      <c r="T1983" t="s">
        <v>7715</v>
      </c>
      <c r="U1983">
        <v>1</v>
      </c>
      <c r="V1983">
        <v>2</v>
      </c>
      <c r="W1983" t="s">
        <v>7702</v>
      </c>
      <c r="X1983" t="s">
        <v>2137</v>
      </c>
      <c r="Y1983" t="s">
        <v>7703</v>
      </c>
      <c r="Z1983" t="s">
        <v>11042</v>
      </c>
      <c r="AA1983" t="s">
        <v>8092</v>
      </c>
      <c r="AB1983" t="s">
        <v>11043</v>
      </c>
    </row>
    <row r="1984" spans="1:28">
      <c r="A1984" s="241">
        <v>45971</v>
      </c>
      <c r="B1984" t="s">
        <v>11041</v>
      </c>
      <c r="C1984" t="s">
        <v>7979</v>
      </c>
      <c r="D1984" t="s">
        <v>7980</v>
      </c>
      <c r="E1984" t="s">
        <v>7981</v>
      </c>
      <c r="F1984">
        <v>2</v>
      </c>
      <c r="G1984">
        <v>2647.06</v>
      </c>
      <c r="H1984">
        <v>0</v>
      </c>
      <c r="I1984" s="165">
        <v>5294.12</v>
      </c>
      <c r="J1984" t="s">
        <v>7766</v>
      </c>
      <c r="K1984">
        <v>1</v>
      </c>
      <c r="L1984">
        <v>125</v>
      </c>
      <c r="M1984" t="s">
        <v>7724</v>
      </c>
      <c r="N1984" t="s">
        <v>7713</v>
      </c>
      <c r="O1984" t="s">
        <v>7697</v>
      </c>
      <c r="P1984" t="s">
        <v>10766</v>
      </c>
      <c r="Q1984" t="s">
        <v>10988</v>
      </c>
      <c r="R1984">
        <v>113</v>
      </c>
      <c r="S1984" t="s">
        <v>10767</v>
      </c>
      <c r="T1984" t="s">
        <v>7715</v>
      </c>
      <c r="U1984">
        <v>1</v>
      </c>
      <c r="V1984">
        <v>2</v>
      </c>
      <c r="W1984" t="s">
        <v>7702</v>
      </c>
      <c r="X1984" t="s">
        <v>2137</v>
      </c>
      <c r="Y1984" t="s">
        <v>7703</v>
      </c>
      <c r="Z1984" t="s">
        <v>11042</v>
      </c>
      <c r="AA1984" t="s">
        <v>8092</v>
      </c>
      <c r="AB1984" t="s">
        <v>11043</v>
      </c>
    </row>
    <row r="1985" spans="1:28">
      <c r="A1985" s="241">
        <v>45971</v>
      </c>
      <c r="B1985" t="s">
        <v>11041</v>
      </c>
      <c r="C1985" t="s">
        <v>7860</v>
      </c>
      <c r="D1985" t="s">
        <v>7861</v>
      </c>
      <c r="E1985" t="s">
        <v>7862</v>
      </c>
      <c r="F1985">
        <v>20</v>
      </c>
      <c r="G1985">
        <v>866.2</v>
      </c>
      <c r="H1985">
        <v>0</v>
      </c>
      <c r="I1985" s="165">
        <v>17324</v>
      </c>
      <c r="J1985" t="s">
        <v>7766</v>
      </c>
      <c r="K1985">
        <v>1</v>
      </c>
      <c r="L1985">
        <v>125</v>
      </c>
      <c r="M1985" t="s">
        <v>7724</v>
      </c>
      <c r="N1985" t="s">
        <v>7713</v>
      </c>
      <c r="O1985" t="s">
        <v>7697</v>
      </c>
      <c r="P1985" t="s">
        <v>10766</v>
      </c>
      <c r="Q1985" t="s">
        <v>10988</v>
      </c>
      <c r="R1985">
        <v>113</v>
      </c>
      <c r="S1985" t="s">
        <v>10767</v>
      </c>
      <c r="T1985" t="s">
        <v>7701</v>
      </c>
      <c r="U1985">
        <v>1</v>
      </c>
      <c r="V1985">
        <v>20</v>
      </c>
      <c r="W1985" t="s">
        <v>7702</v>
      </c>
      <c r="X1985" t="s">
        <v>2137</v>
      </c>
      <c r="Y1985" t="s">
        <v>7703</v>
      </c>
      <c r="Z1985" t="s">
        <v>11042</v>
      </c>
      <c r="AA1985" t="s">
        <v>8092</v>
      </c>
      <c r="AB1985" t="s">
        <v>11043</v>
      </c>
    </row>
    <row r="1986" spans="1:28">
      <c r="A1986" s="241">
        <v>45971</v>
      </c>
      <c r="B1986" t="s">
        <v>11044</v>
      </c>
      <c r="C1986" t="s">
        <v>8160</v>
      </c>
      <c r="D1986" t="s">
        <v>8161</v>
      </c>
      <c r="E1986" t="s">
        <v>8162</v>
      </c>
      <c r="F1986">
        <v>3</v>
      </c>
      <c r="G1986">
        <v>2541.83</v>
      </c>
      <c r="H1986">
        <v>0</v>
      </c>
      <c r="I1986" s="165">
        <v>7625.49</v>
      </c>
      <c r="J1986" t="s">
        <v>7743</v>
      </c>
      <c r="K1986">
        <v>1</v>
      </c>
      <c r="L1986">
        <v>126</v>
      </c>
      <c r="M1986" t="s">
        <v>7744</v>
      </c>
      <c r="N1986" t="s">
        <v>7745</v>
      </c>
      <c r="O1986" t="s">
        <v>7697</v>
      </c>
      <c r="P1986" t="s">
        <v>10766</v>
      </c>
      <c r="Q1986" t="s">
        <v>11012</v>
      </c>
      <c r="R1986">
        <v>938</v>
      </c>
      <c r="S1986" t="s">
        <v>10767</v>
      </c>
      <c r="T1986" t="s">
        <v>7715</v>
      </c>
      <c r="U1986">
        <v>1</v>
      </c>
      <c r="V1986">
        <v>3</v>
      </c>
      <c r="W1986" t="s">
        <v>7702</v>
      </c>
      <c r="X1986" t="s">
        <v>2221</v>
      </c>
      <c r="Y1986" t="s">
        <v>7703</v>
      </c>
      <c r="Z1986" t="s">
        <v>11045</v>
      </c>
      <c r="AA1986" t="s">
        <v>7748</v>
      </c>
      <c r="AB1986" t="s">
        <v>11046</v>
      </c>
    </row>
    <row r="1987" spans="1:28">
      <c r="A1987" s="241">
        <v>45971</v>
      </c>
      <c r="B1987" t="s">
        <v>11044</v>
      </c>
      <c r="C1987" t="s">
        <v>7822</v>
      </c>
      <c r="D1987" t="s">
        <v>7823</v>
      </c>
      <c r="E1987" t="s">
        <v>7824</v>
      </c>
      <c r="F1987">
        <v>2</v>
      </c>
      <c r="G1987">
        <v>3025.21</v>
      </c>
      <c r="H1987">
        <v>0</v>
      </c>
      <c r="I1987" s="165">
        <v>6050.42</v>
      </c>
      <c r="J1987" t="s">
        <v>7743</v>
      </c>
      <c r="K1987">
        <v>1</v>
      </c>
      <c r="L1987">
        <v>126</v>
      </c>
      <c r="M1987" t="s">
        <v>7744</v>
      </c>
      <c r="N1987" t="s">
        <v>7745</v>
      </c>
      <c r="O1987" t="s">
        <v>7697</v>
      </c>
      <c r="P1987" t="s">
        <v>10766</v>
      </c>
      <c r="Q1987" t="s">
        <v>11012</v>
      </c>
      <c r="R1987">
        <v>938</v>
      </c>
      <c r="S1987" t="s">
        <v>10767</v>
      </c>
      <c r="T1987" t="s">
        <v>7715</v>
      </c>
      <c r="U1987">
        <v>1</v>
      </c>
      <c r="V1987">
        <v>2</v>
      </c>
      <c r="W1987" t="s">
        <v>7702</v>
      </c>
      <c r="X1987" t="s">
        <v>2221</v>
      </c>
      <c r="Y1987" t="s">
        <v>7703</v>
      </c>
      <c r="Z1987" t="s">
        <v>11045</v>
      </c>
      <c r="AA1987" t="s">
        <v>7748</v>
      </c>
      <c r="AB1987" t="s">
        <v>11046</v>
      </c>
    </row>
    <row r="1988" spans="1:28">
      <c r="A1988" s="241">
        <v>45971</v>
      </c>
      <c r="B1988" t="s">
        <v>11044</v>
      </c>
      <c r="C1988" t="s">
        <v>7973</v>
      </c>
      <c r="D1988" t="s">
        <v>7974</v>
      </c>
      <c r="E1988" t="s">
        <v>7975</v>
      </c>
      <c r="F1988">
        <v>1</v>
      </c>
      <c r="G1988">
        <v>3400</v>
      </c>
      <c r="H1988">
        <v>0</v>
      </c>
      <c r="I1988" s="165">
        <v>3400</v>
      </c>
      <c r="J1988" t="s">
        <v>7743</v>
      </c>
      <c r="K1988">
        <v>1</v>
      </c>
      <c r="L1988">
        <v>126</v>
      </c>
      <c r="M1988" t="s">
        <v>7744</v>
      </c>
      <c r="N1988" t="s">
        <v>7745</v>
      </c>
      <c r="O1988" t="s">
        <v>7697</v>
      </c>
      <c r="P1988" t="s">
        <v>10766</v>
      </c>
      <c r="Q1988" t="s">
        <v>11012</v>
      </c>
      <c r="R1988">
        <v>938</v>
      </c>
      <c r="S1988" t="s">
        <v>10767</v>
      </c>
      <c r="T1988" t="s">
        <v>7715</v>
      </c>
      <c r="U1988">
        <v>1</v>
      </c>
      <c r="V1988">
        <v>1</v>
      </c>
      <c r="W1988" t="s">
        <v>7702</v>
      </c>
      <c r="X1988" t="s">
        <v>2221</v>
      </c>
      <c r="Y1988" t="s">
        <v>7703</v>
      </c>
      <c r="Z1988" t="s">
        <v>11045</v>
      </c>
      <c r="AA1988" t="s">
        <v>7748</v>
      </c>
      <c r="AB1988" t="s">
        <v>11046</v>
      </c>
    </row>
    <row r="1989" spans="1:28">
      <c r="A1989" s="241">
        <v>45971</v>
      </c>
      <c r="B1989" t="s">
        <v>11044</v>
      </c>
      <c r="C1989" t="s">
        <v>7750</v>
      </c>
      <c r="D1989" t="s">
        <v>7751</v>
      </c>
      <c r="E1989" t="s">
        <v>7752</v>
      </c>
      <c r="F1989">
        <v>1</v>
      </c>
      <c r="G1989">
        <v>12000</v>
      </c>
      <c r="H1989">
        <v>0</v>
      </c>
      <c r="I1989" s="165">
        <v>12000</v>
      </c>
      <c r="J1989" t="s">
        <v>7743</v>
      </c>
      <c r="K1989">
        <v>1</v>
      </c>
      <c r="L1989">
        <v>126</v>
      </c>
      <c r="M1989" t="s">
        <v>7744</v>
      </c>
      <c r="N1989" t="s">
        <v>7745</v>
      </c>
      <c r="O1989" t="s">
        <v>7697</v>
      </c>
      <c r="P1989" t="s">
        <v>10766</v>
      </c>
      <c r="Q1989" t="s">
        <v>11012</v>
      </c>
      <c r="R1989">
        <v>938</v>
      </c>
      <c r="S1989" t="s">
        <v>10767</v>
      </c>
      <c r="T1989" t="s">
        <v>7715</v>
      </c>
      <c r="U1989">
        <v>1</v>
      </c>
      <c r="V1989">
        <v>1</v>
      </c>
      <c r="W1989" t="s">
        <v>7702</v>
      </c>
      <c r="X1989" t="s">
        <v>2221</v>
      </c>
      <c r="Y1989" t="s">
        <v>7703</v>
      </c>
      <c r="Z1989" t="s">
        <v>11045</v>
      </c>
      <c r="AA1989" t="s">
        <v>7748</v>
      </c>
      <c r="AB1989" t="s">
        <v>11046</v>
      </c>
    </row>
    <row r="1990" spans="1:28">
      <c r="A1990" s="241">
        <v>45971</v>
      </c>
      <c r="B1990" t="s">
        <v>11047</v>
      </c>
      <c r="C1990" t="s">
        <v>8666</v>
      </c>
      <c r="D1990" t="s">
        <v>8667</v>
      </c>
      <c r="E1990" t="s">
        <v>8668</v>
      </c>
      <c r="F1990">
        <v>2</v>
      </c>
      <c r="G1990">
        <v>2992.5</v>
      </c>
      <c r="H1990">
        <v>0</v>
      </c>
      <c r="I1990" s="165">
        <v>5985</v>
      </c>
      <c r="J1990" t="s">
        <v>7842</v>
      </c>
      <c r="K1990">
        <v>1</v>
      </c>
      <c r="L1990">
        <v>126</v>
      </c>
      <c r="M1990" t="s">
        <v>7744</v>
      </c>
      <c r="N1990" t="s">
        <v>7745</v>
      </c>
      <c r="O1990" t="s">
        <v>7697</v>
      </c>
      <c r="P1990" t="s">
        <v>10766</v>
      </c>
      <c r="Q1990" t="s">
        <v>11048</v>
      </c>
      <c r="R1990">
        <v>911</v>
      </c>
      <c r="S1990" t="s">
        <v>10767</v>
      </c>
      <c r="T1990" t="s">
        <v>7701</v>
      </c>
      <c r="U1990">
        <v>1</v>
      </c>
      <c r="V1990">
        <v>2</v>
      </c>
      <c r="W1990" t="s">
        <v>7702</v>
      </c>
      <c r="X1990" t="s">
        <v>2799</v>
      </c>
      <c r="Y1990" t="s">
        <v>7703</v>
      </c>
      <c r="Z1990" t="s">
        <v>11049</v>
      </c>
      <c r="AA1990" t="s">
        <v>8546</v>
      </c>
      <c r="AB1990" t="s">
        <v>8909</v>
      </c>
    </row>
    <row r="1991" spans="1:28">
      <c r="A1991" s="241">
        <v>45971</v>
      </c>
      <c r="B1991" t="s">
        <v>11047</v>
      </c>
      <c r="C1991" t="s">
        <v>8415</v>
      </c>
      <c r="D1991" t="s">
        <v>8416</v>
      </c>
      <c r="E1991" t="s">
        <v>8417</v>
      </c>
      <c r="F1991">
        <v>1</v>
      </c>
      <c r="G1991">
        <v>2700</v>
      </c>
      <c r="H1991">
        <v>0</v>
      </c>
      <c r="I1991" s="165">
        <v>2700</v>
      </c>
      <c r="J1991" t="s">
        <v>7842</v>
      </c>
      <c r="K1991">
        <v>1</v>
      </c>
      <c r="L1991">
        <v>126</v>
      </c>
      <c r="M1991" t="s">
        <v>7744</v>
      </c>
      <c r="N1991" t="s">
        <v>7745</v>
      </c>
      <c r="O1991" t="s">
        <v>7697</v>
      </c>
      <c r="P1991" t="s">
        <v>10766</v>
      </c>
      <c r="Q1991" t="s">
        <v>11048</v>
      </c>
      <c r="R1991">
        <v>911</v>
      </c>
      <c r="S1991" t="s">
        <v>10767</v>
      </c>
      <c r="T1991" t="s">
        <v>7715</v>
      </c>
      <c r="U1991">
        <v>1</v>
      </c>
      <c r="V1991">
        <v>1</v>
      </c>
      <c r="W1991" t="s">
        <v>7702</v>
      </c>
      <c r="X1991" t="s">
        <v>2799</v>
      </c>
      <c r="Y1991" t="s">
        <v>7703</v>
      </c>
      <c r="Z1991" t="s">
        <v>11049</v>
      </c>
      <c r="AA1991" t="s">
        <v>8546</v>
      </c>
      <c r="AB1991" t="s">
        <v>8909</v>
      </c>
    </row>
    <row r="1992" spans="1:28">
      <c r="A1992" s="241">
        <v>45971</v>
      </c>
      <c r="B1992" t="s">
        <v>11050</v>
      </c>
      <c r="C1992" t="s">
        <v>8247</v>
      </c>
      <c r="D1992" t="s">
        <v>8248</v>
      </c>
      <c r="E1992" t="s">
        <v>8249</v>
      </c>
      <c r="F1992">
        <v>24</v>
      </c>
      <c r="G1992">
        <v>672.27</v>
      </c>
      <c r="H1992">
        <v>0</v>
      </c>
      <c r="I1992" s="165">
        <v>16134.48</v>
      </c>
      <c r="J1992" t="s">
        <v>8182</v>
      </c>
      <c r="K1992">
        <v>1</v>
      </c>
      <c r="L1992">
        <v>126</v>
      </c>
      <c r="M1992" t="s">
        <v>7744</v>
      </c>
      <c r="N1992" t="s">
        <v>7745</v>
      </c>
      <c r="O1992" t="s">
        <v>7697</v>
      </c>
      <c r="P1992" t="s">
        <v>10766</v>
      </c>
      <c r="Q1992" t="s">
        <v>11051</v>
      </c>
      <c r="R1992">
        <v>921</v>
      </c>
      <c r="S1992" t="s">
        <v>10767</v>
      </c>
      <c r="T1992" t="s">
        <v>7701</v>
      </c>
      <c r="U1992">
        <v>1</v>
      </c>
      <c r="V1992">
        <v>24</v>
      </c>
      <c r="W1992" t="s">
        <v>7702</v>
      </c>
      <c r="X1992" t="s">
        <v>2722</v>
      </c>
      <c r="Y1992" t="s">
        <v>7703</v>
      </c>
      <c r="Z1992" t="s">
        <v>11052</v>
      </c>
      <c r="AA1992" t="s">
        <v>8470</v>
      </c>
      <c r="AB1992" t="s">
        <v>11053</v>
      </c>
    </row>
    <row r="1993" spans="1:28">
      <c r="A1993" s="241">
        <v>45971</v>
      </c>
      <c r="B1993" t="s">
        <v>11054</v>
      </c>
      <c r="C1993" t="s">
        <v>7927</v>
      </c>
      <c r="D1993" t="s">
        <v>7928</v>
      </c>
      <c r="E1993" t="s">
        <v>7929</v>
      </c>
      <c r="F1993">
        <v>3</v>
      </c>
      <c r="G1993">
        <v>1344.54</v>
      </c>
      <c r="H1993">
        <v>0</v>
      </c>
      <c r="I1993" s="165">
        <v>4033.62</v>
      </c>
      <c r="J1993" t="s">
        <v>8182</v>
      </c>
      <c r="K1993">
        <v>1</v>
      </c>
      <c r="L1993">
        <v>126</v>
      </c>
      <c r="M1993" t="s">
        <v>7744</v>
      </c>
      <c r="N1993" t="s">
        <v>7745</v>
      </c>
      <c r="O1993" t="s">
        <v>7697</v>
      </c>
      <c r="P1993" t="s">
        <v>10766</v>
      </c>
      <c r="Q1993" t="s">
        <v>11051</v>
      </c>
      <c r="R1993">
        <v>921</v>
      </c>
      <c r="S1993" t="s">
        <v>10767</v>
      </c>
      <c r="T1993" t="s">
        <v>7701</v>
      </c>
      <c r="U1993">
        <v>1</v>
      </c>
      <c r="V1993">
        <v>3</v>
      </c>
      <c r="W1993" t="s">
        <v>7702</v>
      </c>
      <c r="X1993" t="s">
        <v>2553</v>
      </c>
      <c r="Y1993" t="s">
        <v>7703</v>
      </c>
      <c r="Z1993" t="s">
        <v>11055</v>
      </c>
      <c r="AA1993" t="s">
        <v>8470</v>
      </c>
      <c r="AB1993" t="s">
        <v>11056</v>
      </c>
    </row>
    <row r="1994" spans="1:28">
      <c r="A1994" s="241">
        <v>45971</v>
      </c>
      <c r="B1994" t="s">
        <v>11057</v>
      </c>
      <c r="C1994" t="s">
        <v>8954</v>
      </c>
      <c r="D1994" t="s">
        <v>8955</v>
      </c>
      <c r="E1994" t="s">
        <v>8956</v>
      </c>
      <c r="F1994">
        <v>36</v>
      </c>
      <c r="G1994">
        <v>2615</v>
      </c>
      <c r="H1994">
        <v>0</v>
      </c>
      <c r="I1994" s="165">
        <v>94140</v>
      </c>
      <c r="J1994" t="s">
        <v>7937</v>
      </c>
      <c r="K1994">
        <v>1</v>
      </c>
      <c r="L1994">
        <v>211</v>
      </c>
      <c r="M1994" t="s">
        <v>7938</v>
      </c>
      <c r="N1994" t="s">
        <v>7939</v>
      </c>
      <c r="O1994" t="s">
        <v>7697</v>
      </c>
      <c r="P1994" t="s">
        <v>10766</v>
      </c>
      <c r="Q1994" t="s">
        <v>10822</v>
      </c>
      <c r="R1994">
        <v>409</v>
      </c>
      <c r="S1994" t="s">
        <v>10767</v>
      </c>
      <c r="T1994" t="s">
        <v>7715</v>
      </c>
      <c r="U1994">
        <v>1</v>
      </c>
      <c r="V1994">
        <v>36</v>
      </c>
      <c r="W1994" t="s">
        <v>7702</v>
      </c>
      <c r="X1994" t="s">
        <v>2531</v>
      </c>
      <c r="Y1994" t="s">
        <v>7703</v>
      </c>
      <c r="Z1994" t="s">
        <v>11058</v>
      </c>
      <c r="AA1994" t="s">
        <v>8145</v>
      </c>
      <c r="AB1994" t="s">
        <v>2531</v>
      </c>
    </row>
    <row r="1995" spans="1:28">
      <c r="A1995" s="241">
        <v>45971</v>
      </c>
      <c r="B1995" t="s">
        <v>11057</v>
      </c>
      <c r="C1995" t="s">
        <v>7740</v>
      </c>
      <c r="D1995" t="s">
        <v>7741</v>
      </c>
      <c r="E1995" t="s">
        <v>7742</v>
      </c>
      <c r="F1995">
        <v>2</v>
      </c>
      <c r="G1995">
        <v>3562.19</v>
      </c>
      <c r="H1995">
        <v>0</v>
      </c>
      <c r="I1995" s="165">
        <v>7124.38</v>
      </c>
      <c r="J1995" t="s">
        <v>7937</v>
      </c>
      <c r="K1995">
        <v>1</v>
      </c>
      <c r="L1995">
        <v>211</v>
      </c>
      <c r="M1995" t="s">
        <v>7938</v>
      </c>
      <c r="N1995" t="s">
        <v>7939</v>
      </c>
      <c r="O1995" t="s">
        <v>7697</v>
      </c>
      <c r="P1995" t="s">
        <v>10766</v>
      </c>
      <c r="Q1995" t="s">
        <v>10822</v>
      </c>
      <c r="R1995">
        <v>409</v>
      </c>
      <c r="S1995" t="s">
        <v>10767</v>
      </c>
      <c r="T1995" t="s">
        <v>7715</v>
      </c>
      <c r="U1995">
        <v>1</v>
      </c>
      <c r="V1995">
        <v>2</v>
      </c>
      <c r="W1995" t="s">
        <v>7702</v>
      </c>
      <c r="X1995" t="s">
        <v>2531</v>
      </c>
      <c r="Y1995" t="s">
        <v>7703</v>
      </c>
      <c r="Z1995" t="s">
        <v>11058</v>
      </c>
      <c r="AA1995" t="s">
        <v>8145</v>
      </c>
      <c r="AB1995" t="s">
        <v>2531</v>
      </c>
    </row>
    <row r="1996" spans="1:28">
      <c r="A1996" s="241">
        <v>45971</v>
      </c>
      <c r="B1996" t="s">
        <v>11059</v>
      </c>
      <c r="C1996" t="s">
        <v>8021</v>
      </c>
      <c r="D1996" t="s">
        <v>8022</v>
      </c>
      <c r="E1996" t="s">
        <v>8023</v>
      </c>
      <c r="F1996">
        <v>2</v>
      </c>
      <c r="G1996">
        <v>4882</v>
      </c>
      <c r="H1996">
        <v>0</v>
      </c>
      <c r="I1996" s="165">
        <v>9764</v>
      </c>
      <c r="J1996" t="s">
        <v>7937</v>
      </c>
      <c r="K1996">
        <v>1</v>
      </c>
      <c r="L1996">
        <v>211</v>
      </c>
      <c r="M1996" t="s">
        <v>7938</v>
      </c>
      <c r="N1996" t="s">
        <v>7939</v>
      </c>
      <c r="O1996" t="s">
        <v>7697</v>
      </c>
      <c r="P1996" t="s">
        <v>10766</v>
      </c>
      <c r="Q1996" t="s">
        <v>11060</v>
      </c>
      <c r="R1996">
        <v>411</v>
      </c>
      <c r="S1996" t="s">
        <v>10767</v>
      </c>
      <c r="T1996" t="s">
        <v>7701</v>
      </c>
      <c r="U1996">
        <v>1</v>
      </c>
      <c r="V1996">
        <v>2</v>
      </c>
      <c r="W1996" t="s">
        <v>7702</v>
      </c>
      <c r="X1996" t="s">
        <v>2579</v>
      </c>
      <c r="Y1996" t="s">
        <v>7703</v>
      </c>
      <c r="Z1996" t="s">
        <v>11061</v>
      </c>
      <c r="AA1996" t="s">
        <v>8221</v>
      </c>
      <c r="AB1996" t="s">
        <v>11062</v>
      </c>
    </row>
    <row r="1997" spans="1:28">
      <c r="A1997" s="241">
        <v>45971</v>
      </c>
      <c r="B1997" t="s">
        <v>11059</v>
      </c>
      <c r="C1997" t="s">
        <v>7733</v>
      </c>
      <c r="D1997" t="s">
        <v>7734</v>
      </c>
      <c r="E1997" t="s">
        <v>7735</v>
      </c>
      <c r="F1997">
        <v>4</v>
      </c>
      <c r="G1997">
        <v>1344.54</v>
      </c>
      <c r="H1997">
        <v>0</v>
      </c>
      <c r="I1997" s="165">
        <v>5378.16</v>
      </c>
      <c r="J1997" t="s">
        <v>7937</v>
      </c>
      <c r="K1997">
        <v>1</v>
      </c>
      <c r="L1997">
        <v>211</v>
      </c>
      <c r="M1997" t="s">
        <v>7938</v>
      </c>
      <c r="N1997" t="s">
        <v>7939</v>
      </c>
      <c r="O1997" t="s">
        <v>7697</v>
      </c>
      <c r="P1997" t="s">
        <v>10766</v>
      </c>
      <c r="Q1997" t="s">
        <v>11060</v>
      </c>
      <c r="R1997">
        <v>411</v>
      </c>
      <c r="S1997" t="s">
        <v>10767</v>
      </c>
      <c r="T1997" t="s">
        <v>7701</v>
      </c>
      <c r="U1997">
        <v>1</v>
      </c>
      <c r="V1997">
        <v>4</v>
      </c>
      <c r="W1997" t="s">
        <v>7702</v>
      </c>
      <c r="X1997" t="s">
        <v>2579</v>
      </c>
      <c r="Y1997" t="s">
        <v>7703</v>
      </c>
      <c r="Z1997" t="s">
        <v>11061</v>
      </c>
      <c r="AA1997" t="s">
        <v>8221</v>
      </c>
      <c r="AB1997" t="s">
        <v>11062</v>
      </c>
    </row>
    <row r="1998" spans="1:28">
      <c r="A1998" s="241">
        <v>45971</v>
      </c>
      <c r="B1998" t="s">
        <v>11059</v>
      </c>
      <c r="C1998" t="s">
        <v>7848</v>
      </c>
      <c r="D1998" t="s">
        <v>7849</v>
      </c>
      <c r="E1998" t="s">
        <v>7850</v>
      </c>
      <c r="F1998">
        <v>4</v>
      </c>
      <c r="G1998">
        <v>1260.5</v>
      </c>
      <c r="H1998">
        <v>0</v>
      </c>
      <c r="I1998" s="165">
        <v>5042</v>
      </c>
      <c r="J1998" t="s">
        <v>7937</v>
      </c>
      <c r="K1998">
        <v>1</v>
      </c>
      <c r="L1998">
        <v>211</v>
      </c>
      <c r="M1998" t="s">
        <v>7938</v>
      </c>
      <c r="N1998" t="s">
        <v>7939</v>
      </c>
      <c r="O1998" t="s">
        <v>7697</v>
      </c>
      <c r="P1998" t="s">
        <v>10766</v>
      </c>
      <c r="Q1998" t="s">
        <v>11060</v>
      </c>
      <c r="R1998">
        <v>411</v>
      </c>
      <c r="S1998" t="s">
        <v>10767</v>
      </c>
      <c r="T1998" t="s">
        <v>7701</v>
      </c>
      <c r="U1998">
        <v>1</v>
      </c>
      <c r="V1998">
        <v>4</v>
      </c>
      <c r="W1998" t="s">
        <v>7702</v>
      </c>
      <c r="X1998" t="s">
        <v>2579</v>
      </c>
      <c r="Y1998" t="s">
        <v>7703</v>
      </c>
      <c r="Z1998" t="s">
        <v>11061</v>
      </c>
      <c r="AA1998" t="s">
        <v>8221</v>
      </c>
      <c r="AB1998" t="s">
        <v>11062</v>
      </c>
    </row>
    <row r="1999" spans="1:28">
      <c r="A1999" s="241">
        <v>45971</v>
      </c>
      <c r="B1999" t="s">
        <v>11059</v>
      </c>
      <c r="C1999" t="s">
        <v>7736</v>
      </c>
      <c r="D1999" t="s">
        <v>7737</v>
      </c>
      <c r="E1999" t="s">
        <v>7738</v>
      </c>
      <c r="F1999">
        <v>2</v>
      </c>
      <c r="G1999">
        <v>6422.4</v>
      </c>
      <c r="H1999">
        <v>0</v>
      </c>
      <c r="I1999" s="165">
        <v>12844.8</v>
      </c>
      <c r="J1999" t="s">
        <v>7937</v>
      </c>
      <c r="K1999">
        <v>1</v>
      </c>
      <c r="L1999">
        <v>211</v>
      </c>
      <c r="M1999" t="s">
        <v>7938</v>
      </c>
      <c r="N1999" t="s">
        <v>7939</v>
      </c>
      <c r="O1999" t="s">
        <v>7697</v>
      </c>
      <c r="P1999" t="s">
        <v>10766</v>
      </c>
      <c r="Q1999" t="s">
        <v>11060</v>
      </c>
      <c r="R1999">
        <v>411</v>
      </c>
      <c r="S1999" t="s">
        <v>10767</v>
      </c>
      <c r="T1999" t="s">
        <v>7701</v>
      </c>
      <c r="U1999">
        <v>1</v>
      </c>
      <c r="V1999">
        <v>2</v>
      </c>
      <c r="W1999" t="s">
        <v>7702</v>
      </c>
      <c r="X1999" t="s">
        <v>2579</v>
      </c>
      <c r="Y1999" t="s">
        <v>7703</v>
      </c>
      <c r="Z1999" t="s">
        <v>11061</v>
      </c>
      <c r="AA1999" t="s">
        <v>8221</v>
      </c>
      <c r="AB1999" t="s">
        <v>11062</v>
      </c>
    </row>
    <row r="2000" spans="1:28">
      <c r="A2000" s="241">
        <v>45971</v>
      </c>
      <c r="B2000" t="s">
        <v>11059</v>
      </c>
      <c r="C2000" t="s">
        <v>8675</v>
      </c>
      <c r="D2000" t="s">
        <v>8676</v>
      </c>
      <c r="E2000" t="s">
        <v>8677</v>
      </c>
      <c r="F2000">
        <v>2</v>
      </c>
      <c r="G2000">
        <v>6500</v>
      </c>
      <c r="H2000">
        <v>0</v>
      </c>
      <c r="I2000" s="165">
        <v>13000</v>
      </c>
      <c r="J2000" t="s">
        <v>7937</v>
      </c>
      <c r="K2000">
        <v>1</v>
      </c>
      <c r="L2000">
        <v>211</v>
      </c>
      <c r="M2000" t="s">
        <v>7938</v>
      </c>
      <c r="N2000" t="s">
        <v>7939</v>
      </c>
      <c r="O2000" t="s">
        <v>7697</v>
      </c>
      <c r="P2000" t="s">
        <v>10766</v>
      </c>
      <c r="Q2000" t="s">
        <v>11060</v>
      </c>
      <c r="R2000">
        <v>411</v>
      </c>
      <c r="S2000" t="s">
        <v>10767</v>
      </c>
      <c r="T2000" t="s">
        <v>7701</v>
      </c>
      <c r="U2000">
        <v>1</v>
      </c>
      <c r="V2000">
        <v>2</v>
      </c>
      <c r="W2000" t="s">
        <v>7702</v>
      </c>
      <c r="X2000" t="s">
        <v>2579</v>
      </c>
      <c r="Y2000" t="s">
        <v>7703</v>
      </c>
      <c r="Z2000" t="s">
        <v>11061</v>
      </c>
      <c r="AA2000" t="s">
        <v>8221</v>
      </c>
      <c r="AB2000" t="s">
        <v>11062</v>
      </c>
    </row>
    <row r="2001" spans="1:28">
      <c r="A2001" s="241">
        <v>45971</v>
      </c>
      <c r="B2001" t="s">
        <v>11059</v>
      </c>
      <c r="C2001" t="s">
        <v>7691</v>
      </c>
      <c r="D2001" t="s">
        <v>7692</v>
      </c>
      <c r="E2001" t="s">
        <v>7693</v>
      </c>
      <c r="F2001">
        <v>2</v>
      </c>
      <c r="G2001">
        <v>4327.7299999999996</v>
      </c>
      <c r="H2001">
        <v>0</v>
      </c>
      <c r="I2001" s="165">
        <v>8655.4599999999991</v>
      </c>
      <c r="J2001" t="s">
        <v>7937</v>
      </c>
      <c r="K2001">
        <v>1</v>
      </c>
      <c r="L2001">
        <v>211</v>
      </c>
      <c r="M2001" t="s">
        <v>7938</v>
      </c>
      <c r="N2001" t="s">
        <v>7939</v>
      </c>
      <c r="O2001" t="s">
        <v>7697</v>
      </c>
      <c r="P2001" t="s">
        <v>10766</v>
      </c>
      <c r="Q2001" t="s">
        <v>11060</v>
      </c>
      <c r="R2001">
        <v>411</v>
      </c>
      <c r="S2001" t="s">
        <v>10767</v>
      </c>
      <c r="T2001" t="s">
        <v>7701</v>
      </c>
      <c r="U2001">
        <v>1</v>
      </c>
      <c r="V2001">
        <v>2</v>
      </c>
      <c r="W2001" t="s">
        <v>7702</v>
      </c>
      <c r="X2001" t="s">
        <v>2579</v>
      </c>
      <c r="Y2001" t="s">
        <v>7703</v>
      </c>
      <c r="Z2001" t="s">
        <v>11061</v>
      </c>
      <c r="AA2001" t="s">
        <v>8221</v>
      </c>
      <c r="AB2001" t="s">
        <v>11062</v>
      </c>
    </row>
    <row r="2002" spans="1:28">
      <c r="A2002" s="241">
        <v>45971</v>
      </c>
      <c r="B2002" t="s">
        <v>11063</v>
      </c>
      <c r="C2002" t="s">
        <v>7969</v>
      </c>
      <c r="D2002" t="s">
        <v>7970</v>
      </c>
      <c r="E2002" t="s">
        <v>7971</v>
      </c>
      <c r="F2002">
        <v>6</v>
      </c>
      <c r="G2002">
        <v>977</v>
      </c>
      <c r="H2002">
        <v>0</v>
      </c>
      <c r="I2002" s="165">
        <v>5862</v>
      </c>
      <c r="J2002" t="s">
        <v>7937</v>
      </c>
      <c r="K2002">
        <v>1</v>
      </c>
      <c r="L2002">
        <v>211</v>
      </c>
      <c r="M2002" t="s">
        <v>7938</v>
      </c>
      <c r="N2002" t="s">
        <v>7939</v>
      </c>
      <c r="O2002" t="s">
        <v>7697</v>
      </c>
      <c r="P2002" t="s">
        <v>10766</v>
      </c>
      <c r="Q2002" t="s">
        <v>11060</v>
      </c>
      <c r="R2002">
        <v>411</v>
      </c>
      <c r="S2002" t="s">
        <v>10767</v>
      </c>
      <c r="T2002" t="s">
        <v>7715</v>
      </c>
      <c r="U2002">
        <v>1</v>
      </c>
      <c r="V2002">
        <v>6</v>
      </c>
      <c r="W2002" t="s">
        <v>7702</v>
      </c>
      <c r="X2002" t="s">
        <v>2541</v>
      </c>
      <c r="Y2002" t="s">
        <v>7703</v>
      </c>
      <c r="Z2002" t="s">
        <v>11064</v>
      </c>
      <c r="AA2002" t="s">
        <v>8221</v>
      </c>
      <c r="AB2002" t="s">
        <v>11065</v>
      </c>
    </row>
    <row r="2003" spans="1:28">
      <c r="A2003" s="241">
        <v>45971</v>
      </c>
      <c r="B2003" t="s">
        <v>11063</v>
      </c>
      <c r="C2003" t="s">
        <v>7927</v>
      </c>
      <c r="D2003" t="s">
        <v>7928</v>
      </c>
      <c r="E2003" t="s">
        <v>7929</v>
      </c>
      <c r="F2003">
        <v>3</v>
      </c>
      <c r="G2003">
        <v>1344.54</v>
      </c>
      <c r="H2003">
        <v>0</v>
      </c>
      <c r="I2003" s="165">
        <v>4033.62</v>
      </c>
      <c r="J2003" t="s">
        <v>7937</v>
      </c>
      <c r="K2003">
        <v>1</v>
      </c>
      <c r="L2003">
        <v>211</v>
      </c>
      <c r="M2003" t="s">
        <v>7938</v>
      </c>
      <c r="N2003" t="s">
        <v>7939</v>
      </c>
      <c r="O2003" t="s">
        <v>7697</v>
      </c>
      <c r="P2003" t="s">
        <v>10766</v>
      </c>
      <c r="Q2003" t="s">
        <v>11060</v>
      </c>
      <c r="R2003">
        <v>411</v>
      </c>
      <c r="S2003" t="s">
        <v>10767</v>
      </c>
      <c r="T2003" t="s">
        <v>7701</v>
      </c>
      <c r="U2003">
        <v>1</v>
      </c>
      <c r="V2003">
        <v>3</v>
      </c>
      <c r="W2003" t="s">
        <v>7702</v>
      </c>
      <c r="X2003" t="s">
        <v>2541</v>
      </c>
      <c r="Y2003" t="s">
        <v>7703</v>
      </c>
      <c r="Z2003" t="s">
        <v>11064</v>
      </c>
      <c r="AA2003" t="s">
        <v>8221</v>
      </c>
      <c r="AB2003" t="s">
        <v>11065</v>
      </c>
    </row>
    <row r="2004" spans="1:28">
      <c r="A2004" s="241">
        <v>45971</v>
      </c>
      <c r="B2004" t="s">
        <v>11063</v>
      </c>
      <c r="C2004" t="s">
        <v>8454</v>
      </c>
      <c r="D2004" t="s">
        <v>8455</v>
      </c>
      <c r="E2004" t="s">
        <v>8456</v>
      </c>
      <c r="F2004">
        <v>7</v>
      </c>
      <c r="G2004">
        <v>2016.81</v>
      </c>
      <c r="H2004">
        <v>1411.7670000000001</v>
      </c>
      <c r="I2004" s="165">
        <v>12705.903</v>
      </c>
      <c r="J2004" t="s">
        <v>7937</v>
      </c>
      <c r="K2004">
        <v>1</v>
      </c>
      <c r="L2004">
        <v>211</v>
      </c>
      <c r="M2004" t="s">
        <v>7938</v>
      </c>
      <c r="N2004" t="s">
        <v>7939</v>
      </c>
      <c r="O2004" t="s">
        <v>7697</v>
      </c>
      <c r="P2004" t="s">
        <v>10766</v>
      </c>
      <c r="Q2004" t="s">
        <v>11060</v>
      </c>
      <c r="R2004">
        <v>411</v>
      </c>
      <c r="S2004" t="s">
        <v>10767</v>
      </c>
      <c r="T2004" t="s">
        <v>7701</v>
      </c>
      <c r="U2004">
        <v>1</v>
      </c>
      <c r="V2004">
        <v>7</v>
      </c>
      <c r="W2004" t="s">
        <v>7702</v>
      </c>
      <c r="X2004" t="s">
        <v>2541</v>
      </c>
      <c r="Y2004" t="s">
        <v>7703</v>
      </c>
      <c r="Z2004" t="s">
        <v>11064</v>
      </c>
      <c r="AA2004" t="s">
        <v>8221</v>
      </c>
      <c r="AB2004" t="s">
        <v>11065</v>
      </c>
    </row>
    <row r="2005" spans="1:28">
      <c r="A2005" s="241">
        <v>45971</v>
      </c>
      <c r="B2005" t="s">
        <v>11066</v>
      </c>
      <c r="C2005" t="s">
        <v>8666</v>
      </c>
      <c r="D2005" t="s">
        <v>8667</v>
      </c>
      <c r="E2005" t="s">
        <v>8668</v>
      </c>
      <c r="F2005">
        <v>5</v>
      </c>
      <c r="G2005">
        <v>2992.5</v>
      </c>
      <c r="H2005">
        <v>0</v>
      </c>
      <c r="I2005" s="165">
        <v>14962.5</v>
      </c>
      <c r="J2005" t="s">
        <v>7937</v>
      </c>
      <c r="K2005">
        <v>1</v>
      </c>
      <c r="L2005">
        <v>211</v>
      </c>
      <c r="M2005" t="s">
        <v>7938</v>
      </c>
      <c r="N2005" t="s">
        <v>7939</v>
      </c>
      <c r="O2005" t="s">
        <v>7697</v>
      </c>
      <c r="P2005" t="s">
        <v>10766</v>
      </c>
      <c r="Q2005" t="s">
        <v>11060</v>
      </c>
      <c r="R2005">
        <v>411</v>
      </c>
      <c r="S2005" t="s">
        <v>10767</v>
      </c>
      <c r="T2005" t="s">
        <v>7701</v>
      </c>
      <c r="U2005">
        <v>1</v>
      </c>
      <c r="V2005">
        <v>5</v>
      </c>
      <c r="W2005" t="s">
        <v>7702</v>
      </c>
      <c r="X2005" t="s">
        <v>2567</v>
      </c>
      <c r="Y2005" t="s">
        <v>7703</v>
      </c>
      <c r="Z2005" t="s">
        <v>11067</v>
      </c>
      <c r="AA2005" t="s">
        <v>8221</v>
      </c>
      <c r="AB2005" t="s">
        <v>11068</v>
      </c>
    </row>
    <row r="2006" spans="1:28">
      <c r="A2006" s="241">
        <v>45971</v>
      </c>
      <c r="B2006" t="s">
        <v>11066</v>
      </c>
      <c r="C2006" t="s">
        <v>8268</v>
      </c>
      <c r="D2006" t="s">
        <v>8269</v>
      </c>
      <c r="E2006" t="s">
        <v>8270</v>
      </c>
      <c r="F2006">
        <v>5</v>
      </c>
      <c r="G2006">
        <v>864</v>
      </c>
      <c r="H2006">
        <v>0</v>
      </c>
      <c r="I2006" s="165">
        <v>4320</v>
      </c>
      <c r="J2006" t="s">
        <v>7937</v>
      </c>
      <c r="K2006">
        <v>1</v>
      </c>
      <c r="L2006">
        <v>211</v>
      </c>
      <c r="M2006" t="s">
        <v>7938</v>
      </c>
      <c r="N2006" t="s">
        <v>7939</v>
      </c>
      <c r="O2006" t="s">
        <v>7697</v>
      </c>
      <c r="P2006" t="s">
        <v>10766</v>
      </c>
      <c r="Q2006" t="s">
        <v>11060</v>
      </c>
      <c r="R2006">
        <v>411</v>
      </c>
      <c r="S2006" t="s">
        <v>10767</v>
      </c>
      <c r="T2006" t="s">
        <v>7701</v>
      </c>
      <c r="U2006">
        <v>1</v>
      </c>
      <c r="V2006">
        <v>5</v>
      </c>
      <c r="W2006" t="s">
        <v>7702</v>
      </c>
      <c r="X2006" t="s">
        <v>2567</v>
      </c>
      <c r="Y2006" t="s">
        <v>7703</v>
      </c>
      <c r="Z2006" t="s">
        <v>11067</v>
      </c>
      <c r="AA2006" t="s">
        <v>8221</v>
      </c>
      <c r="AB2006" t="s">
        <v>11068</v>
      </c>
    </row>
    <row r="2007" spans="1:28">
      <c r="A2007" s="241">
        <v>45971</v>
      </c>
      <c r="B2007" t="s">
        <v>11069</v>
      </c>
      <c r="C2007" t="s">
        <v>7720</v>
      </c>
      <c r="D2007" t="s">
        <v>7721</v>
      </c>
      <c r="E2007" t="s">
        <v>7722</v>
      </c>
      <c r="F2007">
        <v>1</v>
      </c>
      <c r="G2007">
        <v>11900</v>
      </c>
      <c r="H2007">
        <v>357</v>
      </c>
      <c r="I2007" s="165">
        <v>11543</v>
      </c>
      <c r="J2007" t="s">
        <v>8521</v>
      </c>
      <c r="K2007">
        <v>1</v>
      </c>
      <c r="L2007">
        <v>157</v>
      </c>
      <c r="M2007" t="s">
        <v>8532</v>
      </c>
      <c r="N2007" t="s">
        <v>8027</v>
      </c>
      <c r="O2007" t="s">
        <v>7697</v>
      </c>
      <c r="P2007" t="s">
        <v>10766</v>
      </c>
      <c r="Q2007" t="s">
        <v>9292</v>
      </c>
      <c r="R2007">
        <v>605</v>
      </c>
      <c r="S2007" t="s">
        <v>10767</v>
      </c>
      <c r="T2007" t="s">
        <v>7726</v>
      </c>
      <c r="U2007">
        <v>1</v>
      </c>
      <c r="V2007">
        <v>1</v>
      </c>
      <c r="W2007" t="s">
        <v>7702</v>
      </c>
      <c r="X2007" t="s">
        <v>2129</v>
      </c>
      <c r="Y2007" t="s">
        <v>7703</v>
      </c>
      <c r="Z2007" t="s">
        <v>11070</v>
      </c>
      <c r="AA2007" t="s">
        <v>8526</v>
      </c>
      <c r="AB2007" t="s">
        <v>11071</v>
      </c>
    </row>
    <row r="2008" spans="1:28">
      <c r="A2008" s="241">
        <v>45971</v>
      </c>
      <c r="B2008" t="s">
        <v>11069</v>
      </c>
      <c r="C2008" t="s">
        <v>8032</v>
      </c>
      <c r="D2008" t="s">
        <v>8033</v>
      </c>
      <c r="E2008" t="s">
        <v>8034</v>
      </c>
      <c r="F2008">
        <v>4</v>
      </c>
      <c r="G2008">
        <v>1092.44</v>
      </c>
      <c r="H2008">
        <v>0</v>
      </c>
      <c r="I2008" s="165">
        <v>4369.76</v>
      </c>
      <c r="J2008" t="s">
        <v>8521</v>
      </c>
      <c r="K2008">
        <v>1</v>
      </c>
      <c r="L2008">
        <v>157</v>
      </c>
      <c r="M2008" t="s">
        <v>8532</v>
      </c>
      <c r="N2008" t="s">
        <v>8027</v>
      </c>
      <c r="O2008" t="s">
        <v>7697</v>
      </c>
      <c r="P2008" t="s">
        <v>10766</v>
      </c>
      <c r="Q2008" t="s">
        <v>9292</v>
      </c>
      <c r="R2008">
        <v>605</v>
      </c>
      <c r="S2008" t="s">
        <v>10767</v>
      </c>
      <c r="T2008" t="s">
        <v>7701</v>
      </c>
      <c r="U2008">
        <v>1</v>
      </c>
      <c r="V2008">
        <v>4</v>
      </c>
      <c r="W2008" t="s">
        <v>7702</v>
      </c>
      <c r="X2008" t="s">
        <v>2129</v>
      </c>
      <c r="Y2008" t="s">
        <v>7703</v>
      </c>
      <c r="Z2008" t="s">
        <v>11070</v>
      </c>
      <c r="AA2008" t="s">
        <v>8526</v>
      </c>
      <c r="AB2008" t="s">
        <v>11071</v>
      </c>
    </row>
    <row r="2009" spans="1:28">
      <c r="A2009" s="241">
        <v>45971</v>
      </c>
      <c r="B2009" t="s">
        <v>11072</v>
      </c>
      <c r="C2009" t="s">
        <v>11073</v>
      </c>
      <c r="D2009" t="s">
        <v>11074</v>
      </c>
      <c r="E2009" t="s">
        <v>11075</v>
      </c>
      <c r="F2009">
        <v>1</v>
      </c>
      <c r="G2009">
        <v>8193.2800000000007</v>
      </c>
      <c r="H2009">
        <v>819.32799999999997</v>
      </c>
      <c r="I2009" s="165">
        <v>7373.9520000000002</v>
      </c>
      <c r="J2009" t="s">
        <v>7937</v>
      </c>
      <c r="K2009">
        <v>1</v>
      </c>
      <c r="L2009">
        <v>211</v>
      </c>
      <c r="M2009" t="s">
        <v>7938</v>
      </c>
      <c r="N2009" t="s">
        <v>7939</v>
      </c>
      <c r="O2009" t="s">
        <v>7697</v>
      </c>
      <c r="P2009" t="s">
        <v>10766</v>
      </c>
      <c r="Q2009" t="s">
        <v>11060</v>
      </c>
      <c r="R2009">
        <v>411</v>
      </c>
      <c r="S2009" t="s">
        <v>10767</v>
      </c>
      <c r="T2009" t="s">
        <v>7701</v>
      </c>
      <c r="U2009">
        <v>1</v>
      </c>
      <c r="V2009">
        <v>1</v>
      </c>
      <c r="W2009" t="s">
        <v>7702</v>
      </c>
      <c r="X2009" t="s">
        <v>2549</v>
      </c>
      <c r="Y2009" t="s">
        <v>7703</v>
      </c>
      <c r="Z2009" t="s">
        <v>11076</v>
      </c>
      <c r="AA2009" t="s">
        <v>8221</v>
      </c>
      <c r="AB2009" t="s">
        <v>11077</v>
      </c>
    </row>
    <row r="2010" spans="1:28">
      <c r="A2010" s="241">
        <v>45971</v>
      </c>
      <c r="B2010" t="s">
        <v>11078</v>
      </c>
      <c r="C2010" t="s">
        <v>7927</v>
      </c>
      <c r="D2010" t="s">
        <v>7928</v>
      </c>
      <c r="E2010" t="s">
        <v>7929</v>
      </c>
      <c r="F2010">
        <v>4</v>
      </c>
      <c r="G2010">
        <v>1344.54</v>
      </c>
      <c r="H2010">
        <v>0</v>
      </c>
      <c r="I2010" s="165">
        <v>5378.16</v>
      </c>
      <c r="J2010" t="s">
        <v>7937</v>
      </c>
      <c r="K2010">
        <v>1</v>
      </c>
      <c r="L2010">
        <v>211</v>
      </c>
      <c r="M2010" t="s">
        <v>7938</v>
      </c>
      <c r="N2010" t="s">
        <v>7939</v>
      </c>
      <c r="O2010" t="s">
        <v>7697</v>
      </c>
      <c r="P2010" t="s">
        <v>10766</v>
      </c>
      <c r="Q2010" t="s">
        <v>11060</v>
      </c>
      <c r="R2010">
        <v>411</v>
      </c>
      <c r="S2010" t="s">
        <v>10767</v>
      </c>
      <c r="T2010" t="s">
        <v>7701</v>
      </c>
      <c r="U2010">
        <v>1</v>
      </c>
      <c r="V2010">
        <v>4</v>
      </c>
      <c r="W2010" t="s">
        <v>7702</v>
      </c>
      <c r="X2010" t="s">
        <v>2629</v>
      </c>
      <c r="Y2010" t="s">
        <v>7703</v>
      </c>
      <c r="Z2010" t="s">
        <v>11079</v>
      </c>
      <c r="AA2010" t="s">
        <v>8221</v>
      </c>
      <c r="AB2010" t="s">
        <v>11080</v>
      </c>
    </row>
    <row r="2011" spans="1:28">
      <c r="A2011" s="241">
        <v>45971</v>
      </c>
      <c r="B2011" t="s">
        <v>11081</v>
      </c>
      <c r="C2011" t="s">
        <v>8905</v>
      </c>
      <c r="D2011" t="s">
        <v>8906</v>
      </c>
      <c r="E2011" t="s">
        <v>8907</v>
      </c>
      <c r="F2011">
        <v>5</v>
      </c>
      <c r="G2011">
        <v>2227</v>
      </c>
      <c r="H2011">
        <v>0</v>
      </c>
      <c r="I2011" s="165">
        <v>11135</v>
      </c>
      <c r="J2011" t="s">
        <v>7809</v>
      </c>
      <c r="K2011">
        <v>1</v>
      </c>
      <c r="L2011">
        <v>125</v>
      </c>
      <c r="M2011" t="s">
        <v>7724</v>
      </c>
      <c r="N2011" t="s">
        <v>7713</v>
      </c>
      <c r="O2011" t="s">
        <v>7697</v>
      </c>
      <c r="P2011" t="s">
        <v>10766</v>
      </c>
      <c r="Q2011" t="s">
        <v>11082</v>
      </c>
      <c r="R2011">
        <v>111</v>
      </c>
      <c r="S2011" t="s">
        <v>10767</v>
      </c>
      <c r="T2011" t="s">
        <v>7769</v>
      </c>
      <c r="U2011">
        <v>1</v>
      </c>
      <c r="V2011">
        <v>5</v>
      </c>
      <c r="W2011" t="s">
        <v>7702</v>
      </c>
      <c r="X2011" t="s">
        <v>2272</v>
      </c>
      <c r="Y2011" t="s">
        <v>7703</v>
      </c>
      <c r="Z2011" t="s">
        <v>11083</v>
      </c>
      <c r="AA2011" t="s">
        <v>8618</v>
      </c>
      <c r="AB2011" t="s">
        <v>11084</v>
      </c>
    </row>
    <row r="2012" spans="1:28">
      <c r="A2012" s="241">
        <v>45971</v>
      </c>
      <c r="B2012" t="s">
        <v>11081</v>
      </c>
      <c r="C2012" t="s">
        <v>7754</v>
      </c>
      <c r="D2012" t="s">
        <v>7755</v>
      </c>
      <c r="E2012" t="s">
        <v>7756</v>
      </c>
      <c r="F2012">
        <v>6</v>
      </c>
      <c r="G2012">
        <v>1444</v>
      </c>
      <c r="H2012">
        <v>0</v>
      </c>
      <c r="I2012" s="165">
        <v>8664</v>
      </c>
      <c r="J2012" t="s">
        <v>7809</v>
      </c>
      <c r="K2012">
        <v>1</v>
      </c>
      <c r="L2012">
        <v>125</v>
      </c>
      <c r="M2012" t="s">
        <v>7724</v>
      </c>
      <c r="N2012" t="s">
        <v>7713</v>
      </c>
      <c r="O2012" t="s">
        <v>7697</v>
      </c>
      <c r="P2012" t="s">
        <v>10766</v>
      </c>
      <c r="Q2012" t="s">
        <v>11082</v>
      </c>
      <c r="R2012">
        <v>111</v>
      </c>
      <c r="S2012" t="s">
        <v>10767</v>
      </c>
      <c r="T2012" t="s">
        <v>7701</v>
      </c>
      <c r="U2012">
        <v>1</v>
      </c>
      <c r="V2012">
        <v>6</v>
      </c>
      <c r="W2012" t="s">
        <v>7702</v>
      </c>
      <c r="X2012" t="s">
        <v>2272</v>
      </c>
      <c r="Y2012" t="s">
        <v>7703</v>
      </c>
      <c r="Z2012" t="s">
        <v>11083</v>
      </c>
      <c r="AA2012" t="s">
        <v>8618</v>
      </c>
      <c r="AB2012" t="s">
        <v>11084</v>
      </c>
    </row>
    <row r="2013" spans="1:28">
      <c r="A2013" s="241">
        <v>45971</v>
      </c>
      <c r="B2013" t="s">
        <v>11081</v>
      </c>
      <c r="C2013" t="s">
        <v>7988</v>
      </c>
      <c r="D2013" t="s">
        <v>7989</v>
      </c>
      <c r="E2013" t="s">
        <v>7990</v>
      </c>
      <c r="F2013">
        <v>1</v>
      </c>
      <c r="G2013">
        <v>17044.740000000002</v>
      </c>
      <c r="H2013">
        <v>0</v>
      </c>
      <c r="I2013" s="165">
        <v>17044.740000000002</v>
      </c>
      <c r="J2013" t="s">
        <v>7809</v>
      </c>
      <c r="K2013">
        <v>1</v>
      </c>
      <c r="L2013">
        <v>125</v>
      </c>
      <c r="M2013" t="s">
        <v>7724</v>
      </c>
      <c r="N2013" t="s">
        <v>7713</v>
      </c>
      <c r="O2013" t="s">
        <v>7697</v>
      </c>
      <c r="P2013" t="s">
        <v>10766</v>
      </c>
      <c r="Q2013" t="s">
        <v>11082</v>
      </c>
      <c r="R2013">
        <v>111</v>
      </c>
      <c r="S2013" t="s">
        <v>10767</v>
      </c>
      <c r="T2013" t="s">
        <v>7811</v>
      </c>
      <c r="U2013">
        <v>1</v>
      </c>
      <c r="V2013">
        <v>1</v>
      </c>
      <c r="W2013" t="s">
        <v>7702</v>
      </c>
      <c r="X2013" t="s">
        <v>2272</v>
      </c>
      <c r="Y2013" t="s">
        <v>7703</v>
      </c>
      <c r="Z2013" t="s">
        <v>11083</v>
      </c>
      <c r="AA2013" t="s">
        <v>8618</v>
      </c>
      <c r="AB2013" t="s">
        <v>11084</v>
      </c>
    </row>
    <row r="2014" spans="1:28">
      <c r="A2014" s="241">
        <v>45971</v>
      </c>
      <c r="B2014" t="s">
        <v>11085</v>
      </c>
      <c r="C2014" t="s">
        <v>8626</v>
      </c>
      <c r="D2014" t="s">
        <v>8627</v>
      </c>
      <c r="E2014" t="s">
        <v>8628</v>
      </c>
      <c r="F2014">
        <v>1</v>
      </c>
      <c r="G2014">
        <v>29400</v>
      </c>
      <c r="H2014">
        <v>0</v>
      </c>
      <c r="I2014" s="165">
        <v>29400</v>
      </c>
      <c r="J2014" t="s">
        <v>8182</v>
      </c>
      <c r="K2014">
        <v>1</v>
      </c>
      <c r="L2014">
        <v>126</v>
      </c>
      <c r="M2014" t="s">
        <v>7744</v>
      </c>
      <c r="N2014" t="s">
        <v>7745</v>
      </c>
      <c r="O2014" t="s">
        <v>7697</v>
      </c>
      <c r="P2014" t="s">
        <v>10766</v>
      </c>
      <c r="Q2014" t="s">
        <v>11051</v>
      </c>
      <c r="R2014">
        <v>921</v>
      </c>
      <c r="S2014" t="s">
        <v>10767</v>
      </c>
      <c r="T2014" t="s">
        <v>7726</v>
      </c>
      <c r="U2014">
        <v>1</v>
      </c>
      <c r="V2014">
        <v>1</v>
      </c>
      <c r="W2014" t="s">
        <v>7702</v>
      </c>
      <c r="X2014" t="s">
        <v>2651</v>
      </c>
      <c r="Y2014" t="s">
        <v>7703</v>
      </c>
      <c r="Z2014" t="s">
        <v>11086</v>
      </c>
      <c r="AA2014" t="s">
        <v>8470</v>
      </c>
      <c r="AB2014" t="s">
        <v>2651</v>
      </c>
    </row>
    <row r="2015" spans="1:28">
      <c r="A2015" s="241">
        <v>45971</v>
      </c>
      <c r="B2015" t="s">
        <v>11087</v>
      </c>
      <c r="C2015" t="s">
        <v>8336</v>
      </c>
      <c r="D2015" t="s">
        <v>8337</v>
      </c>
      <c r="E2015" t="s">
        <v>8338</v>
      </c>
      <c r="F2015">
        <v>1</v>
      </c>
      <c r="G2015">
        <v>15550</v>
      </c>
      <c r="H2015">
        <v>0</v>
      </c>
      <c r="I2015" s="165">
        <v>15550</v>
      </c>
      <c r="J2015" t="s">
        <v>7757</v>
      </c>
      <c r="K2015">
        <v>1</v>
      </c>
      <c r="L2015">
        <v>125</v>
      </c>
      <c r="M2015" t="s">
        <v>7724</v>
      </c>
      <c r="N2015" t="s">
        <v>7713</v>
      </c>
      <c r="O2015" t="s">
        <v>7697</v>
      </c>
      <c r="P2015" t="s">
        <v>10766</v>
      </c>
      <c r="Q2015" t="s">
        <v>10968</v>
      </c>
      <c r="R2015">
        <v>116</v>
      </c>
      <c r="S2015" t="s">
        <v>10767</v>
      </c>
      <c r="T2015" t="s">
        <v>7726</v>
      </c>
      <c r="U2015">
        <v>1</v>
      </c>
      <c r="V2015">
        <v>1</v>
      </c>
      <c r="W2015" t="s">
        <v>7702</v>
      </c>
      <c r="X2015" t="s">
        <v>2365</v>
      </c>
      <c r="Y2015" t="s">
        <v>7703</v>
      </c>
      <c r="Z2015" t="s">
        <v>11088</v>
      </c>
      <c r="AA2015" t="s">
        <v>7760</v>
      </c>
      <c r="AB2015" t="s">
        <v>11089</v>
      </c>
    </row>
    <row r="2016" spans="1:28">
      <c r="A2016" s="241">
        <v>45971</v>
      </c>
      <c r="B2016" t="s">
        <v>11090</v>
      </c>
      <c r="C2016" t="s">
        <v>7691</v>
      </c>
      <c r="D2016" t="s">
        <v>7692</v>
      </c>
      <c r="E2016" t="s">
        <v>7693</v>
      </c>
      <c r="F2016">
        <v>6</v>
      </c>
      <c r="G2016">
        <v>4327.7299999999996</v>
      </c>
      <c r="H2016">
        <v>0</v>
      </c>
      <c r="I2016" s="165">
        <v>25966.38</v>
      </c>
      <c r="J2016" t="s">
        <v>8025</v>
      </c>
      <c r="K2016">
        <v>1</v>
      </c>
      <c r="L2016">
        <v>3</v>
      </c>
      <c r="M2016" t="s">
        <v>8702</v>
      </c>
      <c r="N2016" t="s">
        <v>8027</v>
      </c>
      <c r="O2016" t="s">
        <v>7697</v>
      </c>
      <c r="P2016" t="s">
        <v>10766</v>
      </c>
      <c r="Q2016" t="s">
        <v>8703</v>
      </c>
      <c r="R2016">
        <v>620</v>
      </c>
      <c r="S2016" t="s">
        <v>10767</v>
      </c>
      <c r="T2016" t="s">
        <v>7701</v>
      </c>
      <c r="U2016">
        <v>1</v>
      </c>
      <c r="V2016">
        <v>6</v>
      </c>
      <c r="W2016" t="s">
        <v>7702</v>
      </c>
      <c r="X2016" t="s">
        <v>11091</v>
      </c>
      <c r="Y2016" t="s">
        <v>7703</v>
      </c>
      <c r="Z2016" t="s">
        <v>11092</v>
      </c>
      <c r="AA2016" t="s">
        <v>8030</v>
      </c>
      <c r="AB2016" t="s">
        <v>11093</v>
      </c>
    </row>
    <row r="2017" spans="1:28">
      <c r="A2017" s="241">
        <v>45971</v>
      </c>
      <c r="B2017" t="s">
        <v>11094</v>
      </c>
      <c r="C2017" t="s">
        <v>8411</v>
      </c>
      <c r="D2017" t="s">
        <v>8412</v>
      </c>
      <c r="E2017" t="s">
        <v>8413</v>
      </c>
      <c r="F2017">
        <v>2</v>
      </c>
      <c r="G2017">
        <v>2227</v>
      </c>
      <c r="H2017">
        <v>0</v>
      </c>
      <c r="I2017" s="165">
        <v>4454</v>
      </c>
      <c r="J2017" t="s">
        <v>7694</v>
      </c>
      <c r="K2017">
        <v>1</v>
      </c>
      <c r="L2017">
        <v>9</v>
      </c>
      <c r="M2017" t="s">
        <v>8684</v>
      </c>
      <c r="N2017" t="s">
        <v>7696</v>
      </c>
      <c r="O2017" t="s">
        <v>7697</v>
      </c>
      <c r="P2017" t="s">
        <v>10766</v>
      </c>
      <c r="Q2017" t="s">
        <v>7775</v>
      </c>
      <c r="R2017">
        <v>706</v>
      </c>
      <c r="S2017" t="s">
        <v>10767</v>
      </c>
      <c r="T2017" t="s">
        <v>7769</v>
      </c>
      <c r="U2017">
        <v>1</v>
      </c>
      <c r="V2017">
        <v>2</v>
      </c>
      <c r="W2017" t="s">
        <v>7702</v>
      </c>
      <c r="X2017" t="s">
        <v>11095</v>
      </c>
      <c r="Y2017" t="s">
        <v>7703</v>
      </c>
      <c r="Z2017" t="s">
        <v>11096</v>
      </c>
      <c r="AA2017" t="s">
        <v>7705</v>
      </c>
      <c r="AB2017" t="s">
        <v>11097</v>
      </c>
    </row>
    <row r="2018" spans="1:28">
      <c r="A2018" s="241">
        <v>45971</v>
      </c>
      <c r="B2018" t="s">
        <v>11098</v>
      </c>
      <c r="C2018" t="s">
        <v>7883</v>
      </c>
      <c r="D2018" t="s">
        <v>7884</v>
      </c>
      <c r="E2018" t="s">
        <v>7885</v>
      </c>
      <c r="F2018">
        <v>3</v>
      </c>
      <c r="G2018">
        <v>3025.21</v>
      </c>
      <c r="H2018">
        <v>0</v>
      </c>
      <c r="I2018" s="165">
        <v>9075.6299999999992</v>
      </c>
      <c r="J2018" t="s">
        <v>7809</v>
      </c>
      <c r="K2018">
        <v>1</v>
      </c>
      <c r="L2018">
        <v>125</v>
      </c>
      <c r="M2018" t="s">
        <v>7724</v>
      </c>
      <c r="N2018" t="s">
        <v>7713</v>
      </c>
      <c r="O2018" t="s">
        <v>7697</v>
      </c>
      <c r="P2018" t="s">
        <v>10766</v>
      </c>
      <c r="Q2018" t="s">
        <v>10787</v>
      </c>
      <c r="R2018">
        <v>114</v>
      </c>
      <c r="S2018" t="s">
        <v>10767</v>
      </c>
      <c r="T2018" t="s">
        <v>7715</v>
      </c>
      <c r="U2018">
        <v>1</v>
      </c>
      <c r="V2018">
        <v>3</v>
      </c>
      <c r="W2018" t="s">
        <v>7702</v>
      </c>
      <c r="X2018" t="s">
        <v>2467</v>
      </c>
      <c r="Y2018" t="s">
        <v>7703</v>
      </c>
      <c r="Z2018" t="s">
        <v>11099</v>
      </c>
      <c r="AA2018" t="s">
        <v>7813</v>
      </c>
      <c r="AB2018" t="s">
        <v>11100</v>
      </c>
    </row>
    <row r="2019" spans="1:28">
      <c r="A2019" s="241">
        <v>45971</v>
      </c>
      <c r="B2019" t="s">
        <v>11098</v>
      </c>
      <c r="C2019" t="s">
        <v>7886</v>
      </c>
      <c r="D2019" t="s">
        <v>7887</v>
      </c>
      <c r="E2019" t="s">
        <v>7888</v>
      </c>
      <c r="F2019">
        <v>3</v>
      </c>
      <c r="G2019">
        <v>3025.21</v>
      </c>
      <c r="H2019">
        <v>0</v>
      </c>
      <c r="I2019" s="165">
        <v>9075.6299999999992</v>
      </c>
      <c r="J2019" t="s">
        <v>7809</v>
      </c>
      <c r="K2019">
        <v>1</v>
      </c>
      <c r="L2019">
        <v>125</v>
      </c>
      <c r="M2019" t="s">
        <v>7724</v>
      </c>
      <c r="N2019" t="s">
        <v>7713</v>
      </c>
      <c r="O2019" t="s">
        <v>7697</v>
      </c>
      <c r="P2019" t="s">
        <v>10766</v>
      </c>
      <c r="Q2019" t="s">
        <v>10787</v>
      </c>
      <c r="R2019">
        <v>114</v>
      </c>
      <c r="S2019" t="s">
        <v>10767</v>
      </c>
      <c r="T2019" t="s">
        <v>7715</v>
      </c>
      <c r="U2019">
        <v>1</v>
      </c>
      <c r="V2019">
        <v>3</v>
      </c>
      <c r="W2019" t="s">
        <v>7702</v>
      </c>
      <c r="X2019" t="s">
        <v>2467</v>
      </c>
      <c r="Y2019" t="s">
        <v>7703</v>
      </c>
      <c r="Z2019" t="s">
        <v>11099</v>
      </c>
      <c r="AA2019" t="s">
        <v>7813</v>
      </c>
      <c r="AB2019" t="s">
        <v>11100</v>
      </c>
    </row>
    <row r="2020" spans="1:28">
      <c r="A2020" s="241">
        <v>45971</v>
      </c>
      <c r="B2020" t="s">
        <v>11098</v>
      </c>
      <c r="C2020" t="s">
        <v>7787</v>
      </c>
      <c r="D2020" t="s">
        <v>7788</v>
      </c>
      <c r="E2020" t="s">
        <v>7789</v>
      </c>
      <c r="F2020">
        <v>4</v>
      </c>
      <c r="G2020">
        <v>3025.21</v>
      </c>
      <c r="H2020">
        <v>0</v>
      </c>
      <c r="I2020" s="165">
        <v>12100.84</v>
      </c>
      <c r="J2020" t="s">
        <v>7809</v>
      </c>
      <c r="K2020">
        <v>1</v>
      </c>
      <c r="L2020">
        <v>125</v>
      </c>
      <c r="M2020" t="s">
        <v>7724</v>
      </c>
      <c r="N2020" t="s">
        <v>7713</v>
      </c>
      <c r="O2020" t="s">
        <v>7697</v>
      </c>
      <c r="P2020" t="s">
        <v>10766</v>
      </c>
      <c r="Q2020" t="s">
        <v>10787</v>
      </c>
      <c r="R2020">
        <v>114</v>
      </c>
      <c r="S2020" t="s">
        <v>10767</v>
      </c>
      <c r="T2020" t="s">
        <v>7715</v>
      </c>
      <c r="U2020">
        <v>1</v>
      </c>
      <c r="V2020">
        <v>4</v>
      </c>
      <c r="W2020" t="s">
        <v>7702</v>
      </c>
      <c r="X2020" t="s">
        <v>2467</v>
      </c>
      <c r="Y2020" t="s">
        <v>7703</v>
      </c>
      <c r="Z2020" t="s">
        <v>11099</v>
      </c>
      <c r="AA2020" t="s">
        <v>7813</v>
      </c>
      <c r="AB2020" t="s">
        <v>11100</v>
      </c>
    </row>
    <row r="2021" spans="1:28">
      <c r="A2021" s="241">
        <v>45971</v>
      </c>
      <c r="B2021" t="s">
        <v>11101</v>
      </c>
      <c r="C2021" t="s">
        <v>8097</v>
      </c>
      <c r="D2021" t="s">
        <v>8098</v>
      </c>
      <c r="E2021" t="s">
        <v>8099</v>
      </c>
      <c r="F2021">
        <v>24</v>
      </c>
      <c r="G2021">
        <v>2227</v>
      </c>
      <c r="H2021">
        <v>0</v>
      </c>
      <c r="I2021" s="165">
        <v>53448</v>
      </c>
      <c r="J2021" t="s">
        <v>7809</v>
      </c>
      <c r="K2021">
        <v>1</v>
      </c>
      <c r="L2021">
        <v>125</v>
      </c>
      <c r="M2021" t="s">
        <v>7724</v>
      </c>
      <c r="N2021" t="s">
        <v>7713</v>
      </c>
      <c r="O2021" t="s">
        <v>7697</v>
      </c>
      <c r="P2021" t="s">
        <v>10766</v>
      </c>
      <c r="Q2021" t="s">
        <v>10787</v>
      </c>
      <c r="R2021">
        <v>114</v>
      </c>
      <c r="S2021" t="s">
        <v>10767</v>
      </c>
      <c r="T2021" t="s">
        <v>7769</v>
      </c>
      <c r="U2021">
        <v>1</v>
      </c>
      <c r="V2021">
        <v>24</v>
      </c>
      <c r="W2021" t="s">
        <v>7702</v>
      </c>
      <c r="X2021" t="s">
        <v>2491</v>
      </c>
      <c r="Y2021" t="s">
        <v>7703</v>
      </c>
      <c r="Z2021" t="s">
        <v>11102</v>
      </c>
      <c r="AA2021" t="s">
        <v>7813</v>
      </c>
      <c r="AB2021" t="s">
        <v>11103</v>
      </c>
    </row>
    <row r="2022" spans="1:28">
      <c r="A2022" s="241">
        <v>45971</v>
      </c>
      <c r="B2022" t="s">
        <v>11101</v>
      </c>
      <c r="C2022" t="s">
        <v>7871</v>
      </c>
      <c r="D2022" t="s">
        <v>7872</v>
      </c>
      <c r="E2022" t="s">
        <v>7873</v>
      </c>
      <c r="F2022">
        <v>24</v>
      </c>
      <c r="G2022">
        <v>2227</v>
      </c>
      <c r="H2022">
        <v>0</v>
      </c>
      <c r="I2022" s="165">
        <v>53448</v>
      </c>
      <c r="J2022" t="s">
        <v>7809</v>
      </c>
      <c r="K2022">
        <v>1</v>
      </c>
      <c r="L2022">
        <v>125</v>
      </c>
      <c r="M2022" t="s">
        <v>7724</v>
      </c>
      <c r="N2022" t="s">
        <v>7713</v>
      </c>
      <c r="O2022" t="s">
        <v>7697</v>
      </c>
      <c r="P2022" t="s">
        <v>10766</v>
      </c>
      <c r="Q2022" t="s">
        <v>10787</v>
      </c>
      <c r="R2022">
        <v>114</v>
      </c>
      <c r="S2022" t="s">
        <v>10767</v>
      </c>
      <c r="T2022" t="s">
        <v>7769</v>
      </c>
      <c r="U2022">
        <v>1</v>
      </c>
      <c r="V2022">
        <v>24</v>
      </c>
      <c r="W2022" t="s">
        <v>7702</v>
      </c>
      <c r="X2022" t="s">
        <v>2491</v>
      </c>
      <c r="Y2022" t="s">
        <v>7703</v>
      </c>
      <c r="Z2022" t="s">
        <v>11102</v>
      </c>
      <c r="AA2022" t="s">
        <v>7813</v>
      </c>
      <c r="AB2022" t="s">
        <v>11103</v>
      </c>
    </row>
    <row r="2023" spans="1:28">
      <c r="A2023" s="241">
        <v>45971</v>
      </c>
      <c r="B2023" t="s">
        <v>11101</v>
      </c>
      <c r="C2023" t="s">
        <v>8558</v>
      </c>
      <c r="D2023" t="s">
        <v>8559</v>
      </c>
      <c r="E2023" t="s">
        <v>8560</v>
      </c>
      <c r="F2023">
        <v>24</v>
      </c>
      <c r="G2023">
        <v>883</v>
      </c>
      <c r="H2023">
        <v>0</v>
      </c>
      <c r="I2023" s="165">
        <v>21192</v>
      </c>
      <c r="J2023" t="s">
        <v>7809</v>
      </c>
      <c r="K2023">
        <v>1</v>
      </c>
      <c r="L2023">
        <v>125</v>
      </c>
      <c r="M2023" t="s">
        <v>7724</v>
      </c>
      <c r="N2023" t="s">
        <v>7713</v>
      </c>
      <c r="O2023" t="s">
        <v>7697</v>
      </c>
      <c r="P2023" t="s">
        <v>10766</v>
      </c>
      <c r="Q2023" t="s">
        <v>10787</v>
      </c>
      <c r="R2023">
        <v>114</v>
      </c>
      <c r="S2023" t="s">
        <v>10767</v>
      </c>
      <c r="T2023" t="s">
        <v>7769</v>
      </c>
      <c r="U2023">
        <v>1</v>
      </c>
      <c r="V2023">
        <v>24</v>
      </c>
      <c r="W2023" t="s">
        <v>7702</v>
      </c>
      <c r="X2023" t="s">
        <v>2491</v>
      </c>
      <c r="Y2023" t="s">
        <v>7703</v>
      </c>
      <c r="Z2023" t="s">
        <v>11102</v>
      </c>
      <c r="AA2023" t="s">
        <v>7813</v>
      </c>
      <c r="AB2023" t="s">
        <v>11103</v>
      </c>
    </row>
    <row r="2024" spans="1:28">
      <c r="A2024" s="241">
        <v>45971</v>
      </c>
      <c r="B2024" t="s">
        <v>11101</v>
      </c>
      <c r="C2024" t="s">
        <v>7914</v>
      </c>
      <c r="D2024" t="s">
        <v>7915</v>
      </c>
      <c r="E2024" t="s">
        <v>7916</v>
      </c>
      <c r="F2024">
        <v>6</v>
      </c>
      <c r="G2024">
        <v>2900.04</v>
      </c>
      <c r="H2024">
        <v>0</v>
      </c>
      <c r="I2024" s="165">
        <v>17400.240000000002</v>
      </c>
      <c r="J2024" t="s">
        <v>7809</v>
      </c>
      <c r="K2024">
        <v>1</v>
      </c>
      <c r="L2024">
        <v>125</v>
      </c>
      <c r="M2024" t="s">
        <v>7724</v>
      </c>
      <c r="N2024" t="s">
        <v>7713</v>
      </c>
      <c r="O2024" t="s">
        <v>7697</v>
      </c>
      <c r="P2024" t="s">
        <v>10766</v>
      </c>
      <c r="Q2024" t="s">
        <v>10787</v>
      </c>
      <c r="R2024">
        <v>114</v>
      </c>
      <c r="S2024" t="s">
        <v>10767</v>
      </c>
      <c r="T2024" t="s">
        <v>7726</v>
      </c>
      <c r="U2024">
        <v>1</v>
      </c>
      <c r="V2024">
        <v>6</v>
      </c>
      <c r="W2024" t="s">
        <v>7702</v>
      </c>
      <c r="X2024" t="s">
        <v>2491</v>
      </c>
      <c r="Y2024" t="s">
        <v>7703</v>
      </c>
      <c r="Z2024" t="s">
        <v>11102</v>
      </c>
      <c r="AA2024" t="s">
        <v>7813</v>
      </c>
      <c r="AB2024" t="s">
        <v>11103</v>
      </c>
    </row>
    <row r="2025" spans="1:28">
      <c r="A2025" s="241">
        <v>45971</v>
      </c>
      <c r="B2025" t="s">
        <v>11104</v>
      </c>
      <c r="C2025" t="s">
        <v>7763</v>
      </c>
      <c r="D2025" t="s">
        <v>7764</v>
      </c>
      <c r="E2025" t="s">
        <v>7765</v>
      </c>
      <c r="F2025">
        <v>1</v>
      </c>
      <c r="G2025">
        <v>9636</v>
      </c>
      <c r="H2025">
        <v>0</v>
      </c>
      <c r="I2025" s="165">
        <v>9636</v>
      </c>
      <c r="J2025" t="s">
        <v>7723</v>
      </c>
      <c r="K2025">
        <v>1</v>
      </c>
      <c r="L2025">
        <v>125</v>
      </c>
      <c r="M2025" t="s">
        <v>7724</v>
      </c>
      <c r="N2025" t="s">
        <v>7713</v>
      </c>
      <c r="O2025" t="s">
        <v>7697</v>
      </c>
      <c r="P2025" t="s">
        <v>10766</v>
      </c>
      <c r="Q2025" t="s">
        <v>10991</v>
      </c>
      <c r="R2025">
        <v>103</v>
      </c>
      <c r="S2025" t="s">
        <v>10767</v>
      </c>
      <c r="T2025" t="s">
        <v>7769</v>
      </c>
      <c r="U2025">
        <v>1</v>
      </c>
      <c r="V2025">
        <v>1</v>
      </c>
      <c r="W2025" t="s">
        <v>7702</v>
      </c>
      <c r="X2025" t="s">
        <v>2290</v>
      </c>
      <c r="Y2025" t="s">
        <v>7703</v>
      </c>
      <c r="Z2025" t="s">
        <v>11105</v>
      </c>
      <c r="AA2025" t="s">
        <v>8108</v>
      </c>
      <c r="AB2025" t="s">
        <v>11106</v>
      </c>
    </row>
    <row r="2026" spans="1:28">
      <c r="A2026" s="241">
        <v>45971</v>
      </c>
      <c r="B2026" t="s">
        <v>11107</v>
      </c>
      <c r="C2026" t="s">
        <v>7993</v>
      </c>
      <c r="D2026" t="s">
        <v>7994</v>
      </c>
      <c r="E2026" t="s">
        <v>7995</v>
      </c>
      <c r="F2026">
        <v>1</v>
      </c>
      <c r="G2026">
        <v>28655.46</v>
      </c>
      <c r="H2026">
        <v>0</v>
      </c>
      <c r="I2026" s="165">
        <v>28655.46</v>
      </c>
      <c r="J2026" t="s">
        <v>7851</v>
      </c>
      <c r="K2026">
        <v>1</v>
      </c>
      <c r="L2026">
        <v>2</v>
      </c>
      <c r="M2026" t="s">
        <v>8054</v>
      </c>
      <c r="N2026" t="s">
        <v>7745</v>
      </c>
      <c r="O2026" t="s">
        <v>7697</v>
      </c>
      <c r="P2026" t="s">
        <v>10766</v>
      </c>
      <c r="Q2026" t="s">
        <v>11108</v>
      </c>
      <c r="R2026">
        <v>933</v>
      </c>
      <c r="S2026" t="s">
        <v>10767</v>
      </c>
      <c r="T2026" t="s">
        <v>7715</v>
      </c>
      <c r="U2026">
        <v>1</v>
      </c>
      <c r="V2026">
        <v>1</v>
      </c>
      <c r="W2026" t="s">
        <v>7702</v>
      </c>
      <c r="X2026" t="s">
        <v>11109</v>
      </c>
      <c r="Y2026" t="s">
        <v>7703</v>
      </c>
      <c r="Z2026" t="s">
        <v>11110</v>
      </c>
      <c r="AA2026" t="s">
        <v>8696</v>
      </c>
      <c r="AB2026" t="s">
        <v>11109</v>
      </c>
    </row>
    <row r="2027" spans="1:28">
      <c r="A2027" s="241">
        <v>45971</v>
      </c>
      <c r="B2027" t="s">
        <v>11107</v>
      </c>
      <c r="C2027" t="s">
        <v>7856</v>
      </c>
      <c r="D2027" t="s">
        <v>7857</v>
      </c>
      <c r="E2027" t="s">
        <v>7858</v>
      </c>
      <c r="F2027">
        <v>1</v>
      </c>
      <c r="G2027">
        <v>4247.1000000000004</v>
      </c>
      <c r="H2027">
        <v>0</v>
      </c>
      <c r="I2027" s="165">
        <v>4247.1000000000004</v>
      </c>
      <c r="J2027" t="s">
        <v>7851</v>
      </c>
      <c r="K2027">
        <v>1</v>
      </c>
      <c r="L2027">
        <v>2</v>
      </c>
      <c r="M2027" t="s">
        <v>8054</v>
      </c>
      <c r="N2027" t="s">
        <v>7745</v>
      </c>
      <c r="O2027" t="s">
        <v>7697</v>
      </c>
      <c r="P2027" t="s">
        <v>10766</v>
      </c>
      <c r="Q2027" t="s">
        <v>11108</v>
      </c>
      <c r="R2027">
        <v>933</v>
      </c>
      <c r="S2027" t="s">
        <v>10767</v>
      </c>
      <c r="T2027" t="s">
        <v>7701</v>
      </c>
      <c r="U2027">
        <v>1</v>
      </c>
      <c r="V2027">
        <v>1</v>
      </c>
      <c r="W2027" t="s">
        <v>7702</v>
      </c>
      <c r="X2027" t="s">
        <v>11109</v>
      </c>
      <c r="Y2027" t="s">
        <v>7703</v>
      </c>
      <c r="Z2027" t="s">
        <v>11110</v>
      </c>
      <c r="AA2027" t="s">
        <v>8696</v>
      </c>
      <c r="AB2027" t="s">
        <v>11109</v>
      </c>
    </row>
    <row r="2028" spans="1:28">
      <c r="A2028" s="241">
        <v>45971</v>
      </c>
      <c r="B2028" t="s">
        <v>11111</v>
      </c>
      <c r="C2028" t="s">
        <v>8719</v>
      </c>
      <c r="D2028" t="s">
        <v>8720</v>
      </c>
      <c r="E2028" t="s">
        <v>8721</v>
      </c>
      <c r="F2028">
        <v>3</v>
      </c>
      <c r="G2028">
        <v>4853.8500000000004</v>
      </c>
      <c r="H2028">
        <v>0</v>
      </c>
      <c r="I2028" s="165">
        <v>14561.55</v>
      </c>
      <c r="J2028" t="s">
        <v>7816</v>
      </c>
      <c r="K2028">
        <v>1</v>
      </c>
      <c r="L2028">
        <v>125</v>
      </c>
      <c r="M2028" t="s">
        <v>7724</v>
      </c>
      <c r="N2028" t="s">
        <v>7713</v>
      </c>
      <c r="O2028" t="s">
        <v>7697</v>
      </c>
      <c r="P2028" t="s">
        <v>10766</v>
      </c>
      <c r="Q2028" t="s">
        <v>11018</v>
      </c>
      <c r="R2028">
        <v>107</v>
      </c>
      <c r="S2028" t="s">
        <v>10767</v>
      </c>
      <c r="T2028" t="s">
        <v>7811</v>
      </c>
      <c r="U2028">
        <v>1</v>
      </c>
      <c r="V2028">
        <v>3</v>
      </c>
      <c r="W2028" t="s">
        <v>7702</v>
      </c>
      <c r="X2028" t="s">
        <v>2073</v>
      </c>
      <c r="Y2028" t="s">
        <v>7703</v>
      </c>
      <c r="Z2028" t="s">
        <v>11112</v>
      </c>
      <c r="AA2028" t="s">
        <v>8041</v>
      </c>
      <c r="AB2028" t="s">
        <v>11113</v>
      </c>
    </row>
    <row r="2029" spans="1:28">
      <c r="A2029" s="241">
        <v>45971</v>
      </c>
      <c r="B2029" t="s">
        <v>11111</v>
      </c>
      <c r="C2029" t="s">
        <v>8239</v>
      </c>
      <c r="D2029" t="s">
        <v>8240</v>
      </c>
      <c r="E2029" t="s">
        <v>8241</v>
      </c>
      <c r="F2029">
        <v>4</v>
      </c>
      <c r="G2029">
        <v>1180</v>
      </c>
      <c r="H2029">
        <v>0</v>
      </c>
      <c r="I2029" s="165">
        <v>4720</v>
      </c>
      <c r="J2029" t="s">
        <v>7816</v>
      </c>
      <c r="K2029">
        <v>1</v>
      </c>
      <c r="L2029">
        <v>125</v>
      </c>
      <c r="M2029" t="s">
        <v>7724</v>
      </c>
      <c r="N2029" t="s">
        <v>7713</v>
      </c>
      <c r="O2029" t="s">
        <v>7697</v>
      </c>
      <c r="P2029" t="s">
        <v>10766</v>
      </c>
      <c r="Q2029" t="s">
        <v>11018</v>
      </c>
      <c r="R2029">
        <v>107</v>
      </c>
      <c r="S2029" t="s">
        <v>10767</v>
      </c>
      <c r="T2029" t="s">
        <v>7715</v>
      </c>
      <c r="U2029">
        <v>6</v>
      </c>
      <c r="V2029">
        <v>24</v>
      </c>
      <c r="W2029" t="s">
        <v>7702</v>
      </c>
      <c r="X2029" t="s">
        <v>2073</v>
      </c>
      <c r="Y2029" t="s">
        <v>7703</v>
      </c>
      <c r="Z2029" t="s">
        <v>11112</v>
      </c>
      <c r="AA2029" t="s">
        <v>8041</v>
      </c>
      <c r="AB2029" t="s">
        <v>11113</v>
      </c>
    </row>
    <row r="2030" spans="1:28">
      <c r="A2030" s="241">
        <v>45971</v>
      </c>
      <c r="B2030" t="s">
        <v>11114</v>
      </c>
      <c r="C2030" t="s">
        <v>8097</v>
      </c>
      <c r="D2030" t="s">
        <v>8098</v>
      </c>
      <c r="E2030" t="s">
        <v>8099</v>
      </c>
      <c r="F2030">
        <v>12</v>
      </c>
      <c r="G2030">
        <v>2227</v>
      </c>
      <c r="H2030">
        <v>0</v>
      </c>
      <c r="I2030" s="165">
        <v>26724</v>
      </c>
      <c r="J2030" t="s">
        <v>7794</v>
      </c>
      <c r="K2030">
        <v>1</v>
      </c>
      <c r="L2030">
        <v>125</v>
      </c>
      <c r="M2030" t="s">
        <v>7724</v>
      </c>
      <c r="N2030" t="s">
        <v>7713</v>
      </c>
      <c r="O2030" t="s">
        <v>7697</v>
      </c>
      <c r="P2030" t="s">
        <v>10766</v>
      </c>
      <c r="Q2030" t="s">
        <v>11115</v>
      </c>
      <c r="R2030">
        <v>104</v>
      </c>
      <c r="S2030" t="s">
        <v>10767</v>
      </c>
      <c r="T2030" t="s">
        <v>7769</v>
      </c>
      <c r="U2030">
        <v>1</v>
      </c>
      <c r="V2030">
        <v>12</v>
      </c>
      <c r="W2030" t="s">
        <v>7702</v>
      </c>
      <c r="X2030" t="s">
        <v>2063</v>
      </c>
      <c r="Y2030" t="s">
        <v>7703</v>
      </c>
      <c r="Z2030" t="s">
        <v>11116</v>
      </c>
      <c r="AA2030" t="s">
        <v>8481</v>
      </c>
      <c r="AB2030" t="s">
        <v>11117</v>
      </c>
    </row>
    <row r="2031" spans="1:28">
      <c r="A2031" s="241">
        <v>45971</v>
      </c>
      <c r="B2031" t="s">
        <v>11118</v>
      </c>
      <c r="C2031" t="s">
        <v>8626</v>
      </c>
      <c r="D2031" t="s">
        <v>8627</v>
      </c>
      <c r="E2031" t="s">
        <v>8628</v>
      </c>
      <c r="F2031">
        <v>1</v>
      </c>
      <c r="G2031">
        <v>29400</v>
      </c>
      <c r="H2031">
        <v>0</v>
      </c>
      <c r="I2031" s="165">
        <v>29400</v>
      </c>
      <c r="J2031" t="s">
        <v>7842</v>
      </c>
      <c r="K2031">
        <v>1</v>
      </c>
      <c r="L2031">
        <v>126</v>
      </c>
      <c r="M2031" t="s">
        <v>7744</v>
      </c>
      <c r="N2031" t="s">
        <v>7745</v>
      </c>
      <c r="O2031" t="s">
        <v>7697</v>
      </c>
      <c r="P2031" t="s">
        <v>10766</v>
      </c>
      <c r="Q2031" t="s">
        <v>11048</v>
      </c>
      <c r="R2031">
        <v>911</v>
      </c>
      <c r="S2031" t="s">
        <v>10767</v>
      </c>
      <c r="T2031" t="s">
        <v>7726</v>
      </c>
      <c r="U2031">
        <v>1</v>
      </c>
      <c r="V2031">
        <v>1</v>
      </c>
      <c r="W2031" t="s">
        <v>7702</v>
      </c>
      <c r="X2031" t="s">
        <v>2797</v>
      </c>
      <c r="Y2031" t="s">
        <v>7703</v>
      </c>
      <c r="Z2031" t="s">
        <v>11119</v>
      </c>
      <c r="AA2031" t="s">
        <v>8546</v>
      </c>
      <c r="AB2031" t="s">
        <v>11120</v>
      </c>
    </row>
    <row r="2032" spans="1:28">
      <c r="A2032" s="241">
        <v>45971</v>
      </c>
      <c r="B2032" t="s">
        <v>11121</v>
      </c>
      <c r="C2032" t="s">
        <v>7839</v>
      </c>
      <c r="D2032" t="s">
        <v>7840</v>
      </c>
      <c r="E2032" t="s">
        <v>7841</v>
      </c>
      <c r="F2032">
        <v>4</v>
      </c>
      <c r="G2032">
        <v>2645.48</v>
      </c>
      <c r="H2032">
        <v>0</v>
      </c>
      <c r="I2032" s="165">
        <v>10581.92</v>
      </c>
      <c r="J2032" t="s">
        <v>7842</v>
      </c>
      <c r="K2032">
        <v>1</v>
      </c>
      <c r="L2032">
        <v>126</v>
      </c>
      <c r="M2032" t="s">
        <v>7744</v>
      </c>
      <c r="N2032" t="s">
        <v>7745</v>
      </c>
      <c r="O2032" t="s">
        <v>7697</v>
      </c>
      <c r="P2032" t="s">
        <v>10766</v>
      </c>
      <c r="Q2032" t="s">
        <v>11048</v>
      </c>
      <c r="R2032">
        <v>911</v>
      </c>
      <c r="S2032" t="s">
        <v>10767</v>
      </c>
      <c r="T2032" t="s">
        <v>7715</v>
      </c>
      <c r="U2032">
        <v>1</v>
      </c>
      <c r="V2032">
        <v>4</v>
      </c>
      <c r="W2032" t="s">
        <v>7702</v>
      </c>
      <c r="X2032" t="s">
        <v>2795</v>
      </c>
      <c r="Y2032" t="s">
        <v>7703</v>
      </c>
      <c r="Z2032" t="s">
        <v>11122</v>
      </c>
      <c r="AA2032" t="s">
        <v>8546</v>
      </c>
      <c r="AB2032" t="s">
        <v>11123</v>
      </c>
    </row>
    <row r="2033" spans="1:28">
      <c r="A2033" s="241">
        <v>45971</v>
      </c>
      <c r="B2033" t="s">
        <v>11121</v>
      </c>
      <c r="C2033" t="s">
        <v>7979</v>
      </c>
      <c r="D2033" t="s">
        <v>7980</v>
      </c>
      <c r="E2033" t="s">
        <v>7981</v>
      </c>
      <c r="F2033">
        <v>2</v>
      </c>
      <c r="G2033">
        <v>2647.06</v>
      </c>
      <c r="H2033">
        <v>0</v>
      </c>
      <c r="I2033" s="165">
        <v>5294.12</v>
      </c>
      <c r="J2033" t="s">
        <v>7842</v>
      </c>
      <c r="K2033">
        <v>1</v>
      </c>
      <c r="L2033">
        <v>126</v>
      </c>
      <c r="M2033" t="s">
        <v>7744</v>
      </c>
      <c r="N2033" t="s">
        <v>7745</v>
      </c>
      <c r="O2033" t="s">
        <v>7697</v>
      </c>
      <c r="P2033" t="s">
        <v>10766</v>
      </c>
      <c r="Q2033" t="s">
        <v>11048</v>
      </c>
      <c r="R2033">
        <v>911</v>
      </c>
      <c r="S2033" t="s">
        <v>10767</v>
      </c>
      <c r="T2033" t="s">
        <v>7715</v>
      </c>
      <c r="U2033">
        <v>1</v>
      </c>
      <c r="V2033">
        <v>2</v>
      </c>
      <c r="W2033" t="s">
        <v>7702</v>
      </c>
      <c r="X2033" t="s">
        <v>2795</v>
      </c>
      <c r="Y2033" t="s">
        <v>7703</v>
      </c>
      <c r="Z2033" t="s">
        <v>11122</v>
      </c>
      <c r="AA2033" t="s">
        <v>8546</v>
      </c>
      <c r="AB2033" t="s">
        <v>11123</v>
      </c>
    </row>
    <row r="2034" spans="1:28">
      <c r="A2034" s="241">
        <v>45971</v>
      </c>
      <c r="B2034" t="s">
        <v>11121</v>
      </c>
      <c r="C2034" t="s">
        <v>7886</v>
      </c>
      <c r="D2034" t="s">
        <v>7887</v>
      </c>
      <c r="E2034" t="s">
        <v>7888</v>
      </c>
      <c r="F2034">
        <v>1</v>
      </c>
      <c r="G2034">
        <v>3025.21</v>
      </c>
      <c r="H2034">
        <v>0</v>
      </c>
      <c r="I2034" s="165">
        <v>3025.21</v>
      </c>
      <c r="J2034" t="s">
        <v>7842</v>
      </c>
      <c r="K2034">
        <v>1</v>
      </c>
      <c r="L2034">
        <v>126</v>
      </c>
      <c r="M2034" t="s">
        <v>7744</v>
      </c>
      <c r="N2034" t="s">
        <v>7745</v>
      </c>
      <c r="O2034" t="s">
        <v>7697</v>
      </c>
      <c r="P2034" t="s">
        <v>10766</v>
      </c>
      <c r="Q2034" t="s">
        <v>11048</v>
      </c>
      <c r="R2034">
        <v>911</v>
      </c>
      <c r="S2034" t="s">
        <v>10767</v>
      </c>
      <c r="T2034" t="s">
        <v>7715</v>
      </c>
      <c r="U2034">
        <v>1</v>
      </c>
      <c r="V2034">
        <v>1</v>
      </c>
      <c r="W2034" t="s">
        <v>7702</v>
      </c>
      <c r="X2034" t="s">
        <v>2795</v>
      </c>
      <c r="Y2034" t="s">
        <v>7703</v>
      </c>
      <c r="Z2034" t="s">
        <v>11122</v>
      </c>
      <c r="AA2034" t="s">
        <v>8546</v>
      </c>
      <c r="AB2034" t="s">
        <v>11123</v>
      </c>
    </row>
    <row r="2035" spans="1:28">
      <c r="A2035" s="241">
        <v>45971</v>
      </c>
      <c r="B2035" t="s">
        <v>11121</v>
      </c>
      <c r="C2035" t="s">
        <v>7787</v>
      </c>
      <c r="D2035" t="s">
        <v>7788</v>
      </c>
      <c r="E2035" t="s">
        <v>7789</v>
      </c>
      <c r="F2035">
        <v>1</v>
      </c>
      <c r="G2035">
        <v>3025.21</v>
      </c>
      <c r="H2035">
        <v>0</v>
      </c>
      <c r="I2035" s="165">
        <v>3025.21</v>
      </c>
      <c r="J2035" t="s">
        <v>7842</v>
      </c>
      <c r="K2035">
        <v>1</v>
      </c>
      <c r="L2035">
        <v>126</v>
      </c>
      <c r="M2035" t="s">
        <v>7744</v>
      </c>
      <c r="N2035" t="s">
        <v>7745</v>
      </c>
      <c r="O2035" t="s">
        <v>7697</v>
      </c>
      <c r="P2035" t="s">
        <v>10766</v>
      </c>
      <c r="Q2035" t="s">
        <v>11048</v>
      </c>
      <c r="R2035">
        <v>911</v>
      </c>
      <c r="S2035" t="s">
        <v>10767</v>
      </c>
      <c r="T2035" t="s">
        <v>7715</v>
      </c>
      <c r="U2035">
        <v>1</v>
      </c>
      <c r="V2035">
        <v>1</v>
      </c>
      <c r="W2035" t="s">
        <v>7702</v>
      </c>
      <c r="X2035" t="s">
        <v>2795</v>
      </c>
      <c r="Y2035" t="s">
        <v>7703</v>
      </c>
      <c r="Z2035" t="s">
        <v>11122</v>
      </c>
      <c r="AA2035" t="s">
        <v>8546</v>
      </c>
      <c r="AB2035" t="s">
        <v>11123</v>
      </c>
    </row>
    <row r="2036" spans="1:28">
      <c r="A2036" s="241">
        <v>45971</v>
      </c>
      <c r="B2036" t="s">
        <v>11124</v>
      </c>
      <c r="C2036" t="s">
        <v>7883</v>
      </c>
      <c r="D2036" t="s">
        <v>7884</v>
      </c>
      <c r="E2036" t="s">
        <v>7885</v>
      </c>
      <c r="F2036">
        <v>2</v>
      </c>
      <c r="G2036">
        <v>3025.21</v>
      </c>
      <c r="H2036">
        <v>0</v>
      </c>
      <c r="I2036" s="165">
        <v>6050.42</v>
      </c>
      <c r="J2036" t="s">
        <v>7937</v>
      </c>
      <c r="K2036">
        <v>1</v>
      </c>
      <c r="L2036">
        <v>211</v>
      </c>
      <c r="M2036" t="s">
        <v>7938</v>
      </c>
      <c r="N2036" t="s">
        <v>7939</v>
      </c>
      <c r="O2036" t="s">
        <v>7697</v>
      </c>
      <c r="P2036" t="s">
        <v>10766</v>
      </c>
      <c r="Q2036" t="s">
        <v>10822</v>
      </c>
      <c r="R2036">
        <v>409</v>
      </c>
      <c r="S2036" t="s">
        <v>10767</v>
      </c>
      <c r="T2036" t="s">
        <v>7715</v>
      </c>
      <c r="U2036">
        <v>1</v>
      </c>
      <c r="V2036">
        <v>2</v>
      </c>
      <c r="W2036" t="s">
        <v>7702</v>
      </c>
      <c r="X2036" t="s">
        <v>2525</v>
      </c>
      <c r="Y2036" t="s">
        <v>7703</v>
      </c>
      <c r="Z2036" t="s">
        <v>11125</v>
      </c>
      <c r="AA2036" t="s">
        <v>8145</v>
      </c>
      <c r="AB2036" t="s">
        <v>11126</v>
      </c>
    </row>
    <row r="2037" spans="1:28">
      <c r="A2037" s="241">
        <v>45971</v>
      </c>
      <c r="B2037" t="s">
        <v>11124</v>
      </c>
      <c r="C2037" t="s">
        <v>7787</v>
      </c>
      <c r="D2037" t="s">
        <v>7788</v>
      </c>
      <c r="E2037" t="s">
        <v>7789</v>
      </c>
      <c r="F2037">
        <v>2</v>
      </c>
      <c r="G2037">
        <v>3025.21</v>
      </c>
      <c r="H2037">
        <v>0</v>
      </c>
      <c r="I2037" s="165">
        <v>6050.42</v>
      </c>
      <c r="J2037" t="s">
        <v>7937</v>
      </c>
      <c r="K2037">
        <v>1</v>
      </c>
      <c r="L2037">
        <v>211</v>
      </c>
      <c r="M2037" t="s">
        <v>7938</v>
      </c>
      <c r="N2037" t="s">
        <v>7939</v>
      </c>
      <c r="O2037" t="s">
        <v>7697</v>
      </c>
      <c r="P2037" t="s">
        <v>10766</v>
      </c>
      <c r="Q2037" t="s">
        <v>10822</v>
      </c>
      <c r="R2037">
        <v>409</v>
      </c>
      <c r="S2037" t="s">
        <v>10767</v>
      </c>
      <c r="T2037" t="s">
        <v>7715</v>
      </c>
      <c r="U2037">
        <v>1</v>
      </c>
      <c r="V2037">
        <v>2</v>
      </c>
      <c r="W2037" t="s">
        <v>7702</v>
      </c>
      <c r="X2037" t="s">
        <v>2525</v>
      </c>
      <c r="Y2037" t="s">
        <v>7703</v>
      </c>
      <c r="Z2037" t="s">
        <v>11125</v>
      </c>
      <c r="AA2037" t="s">
        <v>8145</v>
      </c>
      <c r="AB2037" t="s">
        <v>11126</v>
      </c>
    </row>
    <row r="2038" spans="1:28">
      <c r="A2038" s="241">
        <v>45971</v>
      </c>
      <c r="B2038" t="s">
        <v>11124</v>
      </c>
      <c r="C2038" t="s">
        <v>7781</v>
      </c>
      <c r="D2038" t="s">
        <v>7782</v>
      </c>
      <c r="E2038" t="s">
        <v>7783</v>
      </c>
      <c r="F2038">
        <v>2</v>
      </c>
      <c r="G2038">
        <v>3025.21</v>
      </c>
      <c r="H2038">
        <v>0</v>
      </c>
      <c r="I2038" s="165">
        <v>6050.42</v>
      </c>
      <c r="J2038" t="s">
        <v>7937</v>
      </c>
      <c r="K2038">
        <v>1</v>
      </c>
      <c r="L2038">
        <v>211</v>
      </c>
      <c r="M2038" t="s">
        <v>7938</v>
      </c>
      <c r="N2038" t="s">
        <v>7939</v>
      </c>
      <c r="O2038" t="s">
        <v>7697</v>
      </c>
      <c r="P2038" t="s">
        <v>10766</v>
      </c>
      <c r="Q2038" t="s">
        <v>10822</v>
      </c>
      <c r="R2038">
        <v>409</v>
      </c>
      <c r="S2038" t="s">
        <v>10767</v>
      </c>
      <c r="T2038" t="s">
        <v>7715</v>
      </c>
      <c r="U2038">
        <v>1</v>
      </c>
      <c r="V2038">
        <v>2</v>
      </c>
      <c r="W2038" t="s">
        <v>7702</v>
      </c>
      <c r="X2038" t="s">
        <v>2525</v>
      </c>
      <c r="Y2038" t="s">
        <v>7703</v>
      </c>
      <c r="Z2038" t="s">
        <v>11125</v>
      </c>
      <c r="AA2038" t="s">
        <v>8145</v>
      </c>
      <c r="AB2038" t="s">
        <v>11126</v>
      </c>
    </row>
    <row r="2039" spans="1:28">
      <c r="A2039" s="241">
        <v>45971</v>
      </c>
      <c r="B2039" t="s">
        <v>11127</v>
      </c>
      <c r="C2039" t="s">
        <v>7880</v>
      </c>
      <c r="D2039" t="s">
        <v>7881</v>
      </c>
      <c r="E2039" t="s">
        <v>7882</v>
      </c>
      <c r="F2039">
        <v>4</v>
      </c>
      <c r="G2039">
        <v>1543</v>
      </c>
      <c r="H2039">
        <v>0</v>
      </c>
      <c r="I2039" s="165">
        <v>6172</v>
      </c>
      <c r="J2039" t="s">
        <v>8166</v>
      </c>
      <c r="K2039">
        <v>1</v>
      </c>
      <c r="L2039">
        <v>126</v>
      </c>
      <c r="M2039" t="s">
        <v>7744</v>
      </c>
      <c r="N2039" t="s">
        <v>7745</v>
      </c>
      <c r="O2039" t="s">
        <v>7697</v>
      </c>
      <c r="P2039" t="s">
        <v>10766</v>
      </c>
      <c r="Q2039" t="s">
        <v>10995</v>
      </c>
      <c r="R2039">
        <v>925</v>
      </c>
      <c r="S2039" t="s">
        <v>10767</v>
      </c>
      <c r="T2039" t="s">
        <v>7701</v>
      </c>
      <c r="U2039">
        <v>1</v>
      </c>
      <c r="V2039">
        <v>4</v>
      </c>
      <c r="W2039" t="s">
        <v>7702</v>
      </c>
      <c r="X2039" t="s">
        <v>2489</v>
      </c>
      <c r="Y2039" t="s">
        <v>7703</v>
      </c>
      <c r="Z2039" t="s">
        <v>11128</v>
      </c>
      <c r="AA2039" t="s">
        <v>8245</v>
      </c>
      <c r="AB2039" t="s">
        <v>2489</v>
      </c>
    </row>
    <row r="2040" spans="1:28">
      <c r="A2040" s="241">
        <v>45971</v>
      </c>
      <c r="B2040" t="s">
        <v>11127</v>
      </c>
      <c r="C2040" t="s">
        <v>7778</v>
      </c>
      <c r="D2040" t="s">
        <v>7779</v>
      </c>
      <c r="E2040" t="s">
        <v>7780</v>
      </c>
      <c r="F2040">
        <v>2</v>
      </c>
      <c r="G2040">
        <v>2668.75</v>
      </c>
      <c r="H2040">
        <v>0</v>
      </c>
      <c r="I2040" s="165">
        <v>5337.5</v>
      </c>
      <c r="J2040" t="s">
        <v>8166</v>
      </c>
      <c r="K2040">
        <v>1</v>
      </c>
      <c r="L2040">
        <v>126</v>
      </c>
      <c r="M2040" t="s">
        <v>7744</v>
      </c>
      <c r="N2040" t="s">
        <v>7745</v>
      </c>
      <c r="O2040" t="s">
        <v>7697</v>
      </c>
      <c r="P2040" t="s">
        <v>10766</v>
      </c>
      <c r="Q2040" t="s">
        <v>10995</v>
      </c>
      <c r="R2040">
        <v>925</v>
      </c>
      <c r="S2040" t="s">
        <v>10767</v>
      </c>
      <c r="T2040" t="s">
        <v>7701</v>
      </c>
      <c r="U2040">
        <v>1</v>
      </c>
      <c r="V2040">
        <v>2</v>
      </c>
      <c r="W2040" t="s">
        <v>7702</v>
      </c>
      <c r="X2040" t="s">
        <v>2489</v>
      </c>
      <c r="Y2040" t="s">
        <v>7703</v>
      </c>
      <c r="Z2040" t="s">
        <v>11128</v>
      </c>
      <c r="AA2040" t="s">
        <v>8245</v>
      </c>
      <c r="AB2040" t="s">
        <v>2489</v>
      </c>
    </row>
    <row r="2041" spans="1:28">
      <c r="A2041" s="241">
        <v>45971</v>
      </c>
      <c r="B2041" t="s">
        <v>11127</v>
      </c>
      <c r="C2041" t="s">
        <v>7875</v>
      </c>
      <c r="D2041" t="s">
        <v>7876</v>
      </c>
      <c r="E2041" t="s">
        <v>7877</v>
      </c>
      <c r="F2041">
        <v>2</v>
      </c>
      <c r="G2041">
        <v>1218.49</v>
      </c>
      <c r="H2041">
        <v>0</v>
      </c>
      <c r="I2041" s="165">
        <v>2436.98</v>
      </c>
      <c r="J2041" t="s">
        <v>8166</v>
      </c>
      <c r="K2041">
        <v>1</v>
      </c>
      <c r="L2041">
        <v>126</v>
      </c>
      <c r="M2041" t="s">
        <v>7744</v>
      </c>
      <c r="N2041" t="s">
        <v>7745</v>
      </c>
      <c r="O2041" t="s">
        <v>7697</v>
      </c>
      <c r="P2041" t="s">
        <v>10766</v>
      </c>
      <c r="Q2041" t="s">
        <v>10995</v>
      </c>
      <c r="R2041">
        <v>925</v>
      </c>
      <c r="S2041" t="s">
        <v>10767</v>
      </c>
      <c r="T2041" t="s">
        <v>7701</v>
      </c>
      <c r="U2041">
        <v>1</v>
      </c>
      <c r="V2041">
        <v>2</v>
      </c>
      <c r="W2041" t="s">
        <v>7702</v>
      </c>
      <c r="X2041" t="s">
        <v>2489</v>
      </c>
      <c r="Y2041" t="s">
        <v>7703</v>
      </c>
      <c r="Z2041" t="s">
        <v>11128</v>
      </c>
      <c r="AA2041" t="s">
        <v>8245</v>
      </c>
      <c r="AB2041" t="s">
        <v>2489</v>
      </c>
    </row>
    <row r="2042" spans="1:28">
      <c r="A2042" s="241">
        <v>45971</v>
      </c>
      <c r="B2042" t="s">
        <v>11127</v>
      </c>
      <c r="C2042" t="s">
        <v>8415</v>
      </c>
      <c r="D2042" t="s">
        <v>8416</v>
      </c>
      <c r="E2042" t="s">
        <v>8417</v>
      </c>
      <c r="F2042">
        <v>2</v>
      </c>
      <c r="G2042">
        <v>2700</v>
      </c>
      <c r="H2042">
        <v>0</v>
      </c>
      <c r="I2042" s="165">
        <v>5400</v>
      </c>
      <c r="J2042" t="s">
        <v>8166</v>
      </c>
      <c r="K2042">
        <v>1</v>
      </c>
      <c r="L2042">
        <v>126</v>
      </c>
      <c r="M2042" t="s">
        <v>7744</v>
      </c>
      <c r="N2042" t="s">
        <v>7745</v>
      </c>
      <c r="O2042" t="s">
        <v>7697</v>
      </c>
      <c r="P2042" t="s">
        <v>10766</v>
      </c>
      <c r="Q2042" t="s">
        <v>10995</v>
      </c>
      <c r="R2042">
        <v>925</v>
      </c>
      <c r="S2042" t="s">
        <v>10767</v>
      </c>
      <c r="T2042" t="s">
        <v>7715</v>
      </c>
      <c r="U2042">
        <v>1</v>
      </c>
      <c r="V2042">
        <v>2</v>
      </c>
      <c r="W2042" t="s">
        <v>7702</v>
      </c>
      <c r="X2042" t="s">
        <v>2489</v>
      </c>
      <c r="Y2042" t="s">
        <v>7703</v>
      </c>
      <c r="Z2042" t="s">
        <v>11128</v>
      </c>
      <c r="AA2042" t="s">
        <v>8245</v>
      </c>
      <c r="AB2042" t="s">
        <v>2489</v>
      </c>
    </row>
    <row r="2043" spans="1:28">
      <c r="A2043" s="241">
        <v>45971</v>
      </c>
      <c r="B2043" t="s">
        <v>11129</v>
      </c>
      <c r="C2043" t="s">
        <v>7750</v>
      </c>
      <c r="D2043" t="s">
        <v>7751</v>
      </c>
      <c r="E2043" t="s">
        <v>7752</v>
      </c>
      <c r="F2043">
        <v>1</v>
      </c>
      <c r="G2043">
        <v>12000</v>
      </c>
      <c r="H2043">
        <v>0</v>
      </c>
      <c r="I2043" s="165">
        <v>12000</v>
      </c>
      <c r="J2043" t="s">
        <v>7743</v>
      </c>
      <c r="K2043">
        <v>1</v>
      </c>
      <c r="L2043">
        <v>126</v>
      </c>
      <c r="M2043" t="s">
        <v>7744</v>
      </c>
      <c r="N2043" t="s">
        <v>7745</v>
      </c>
      <c r="O2043" t="s">
        <v>7697</v>
      </c>
      <c r="P2043" t="s">
        <v>10766</v>
      </c>
      <c r="Q2043" t="s">
        <v>10832</v>
      </c>
      <c r="R2043">
        <v>946</v>
      </c>
      <c r="S2043" t="s">
        <v>10767</v>
      </c>
      <c r="T2043" t="s">
        <v>7715</v>
      </c>
      <c r="U2043">
        <v>1</v>
      </c>
      <c r="V2043">
        <v>1</v>
      </c>
      <c r="W2043" t="s">
        <v>7702</v>
      </c>
      <c r="X2043" t="s">
        <v>2155</v>
      </c>
      <c r="Y2043" t="s">
        <v>7703</v>
      </c>
      <c r="Z2043" t="s">
        <v>11130</v>
      </c>
      <c r="AA2043" t="s">
        <v>8008</v>
      </c>
      <c r="AB2043" t="s">
        <v>9093</v>
      </c>
    </row>
    <row r="2044" spans="1:28">
      <c r="A2044" s="241">
        <v>45971</v>
      </c>
      <c r="B2044" t="s">
        <v>11129</v>
      </c>
      <c r="C2044" t="s">
        <v>8493</v>
      </c>
      <c r="D2044" t="s">
        <v>8494</v>
      </c>
      <c r="E2044" t="s">
        <v>8495</v>
      </c>
      <c r="F2044">
        <v>2</v>
      </c>
      <c r="G2044">
        <v>3180</v>
      </c>
      <c r="H2044">
        <v>0</v>
      </c>
      <c r="I2044" s="165">
        <v>6360</v>
      </c>
      <c r="J2044" t="s">
        <v>7743</v>
      </c>
      <c r="K2044">
        <v>1</v>
      </c>
      <c r="L2044">
        <v>126</v>
      </c>
      <c r="M2044" t="s">
        <v>7744</v>
      </c>
      <c r="N2044" t="s">
        <v>7745</v>
      </c>
      <c r="O2044" t="s">
        <v>7697</v>
      </c>
      <c r="P2044" t="s">
        <v>10766</v>
      </c>
      <c r="Q2044" t="s">
        <v>10832</v>
      </c>
      <c r="R2044">
        <v>946</v>
      </c>
      <c r="S2044" t="s">
        <v>10767</v>
      </c>
      <c r="T2044" t="s">
        <v>7715</v>
      </c>
      <c r="U2044">
        <v>1</v>
      </c>
      <c r="V2044">
        <v>2</v>
      </c>
      <c r="W2044" t="s">
        <v>7702</v>
      </c>
      <c r="X2044" t="s">
        <v>2155</v>
      </c>
      <c r="Y2044" t="s">
        <v>7703</v>
      </c>
      <c r="Z2044" t="s">
        <v>11130</v>
      </c>
      <c r="AA2044" t="s">
        <v>8008</v>
      </c>
      <c r="AB2044" t="s">
        <v>9093</v>
      </c>
    </row>
    <row r="2045" spans="1:28">
      <c r="A2045" s="241">
        <v>45971</v>
      </c>
      <c r="B2045" t="s">
        <v>11129</v>
      </c>
      <c r="C2045" t="s">
        <v>8160</v>
      </c>
      <c r="D2045" t="s">
        <v>8161</v>
      </c>
      <c r="E2045" t="s">
        <v>8162</v>
      </c>
      <c r="F2045">
        <v>2</v>
      </c>
      <c r="G2045">
        <v>2541.83</v>
      </c>
      <c r="H2045">
        <v>0</v>
      </c>
      <c r="I2045" s="165">
        <v>5083.66</v>
      </c>
      <c r="J2045" t="s">
        <v>7743</v>
      </c>
      <c r="K2045">
        <v>1</v>
      </c>
      <c r="L2045">
        <v>126</v>
      </c>
      <c r="M2045" t="s">
        <v>7744</v>
      </c>
      <c r="N2045" t="s">
        <v>7745</v>
      </c>
      <c r="O2045" t="s">
        <v>7697</v>
      </c>
      <c r="P2045" t="s">
        <v>10766</v>
      </c>
      <c r="Q2045" t="s">
        <v>10832</v>
      </c>
      <c r="R2045">
        <v>946</v>
      </c>
      <c r="S2045" t="s">
        <v>10767</v>
      </c>
      <c r="T2045" t="s">
        <v>7715</v>
      </c>
      <c r="U2045">
        <v>1</v>
      </c>
      <c r="V2045">
        <v>2</v>
      </c>
      <c r="W2045" t="s">
        <v>7702</v>
      </c>
      <c r="X2045" t="s">
        <v>2155</v>
      </c>
      <c r="Y2045" t="s">
        <v>7703</v>
      </c>
      <c r="Z2045" t="s">
        <v>11130</v>
      </c>
      <c r="AA2045" t="s">
        <v>8008</v>
      </c>
      <c r="AB2045" t="s">
        <v>9093</v>
      </c>
    </row>
    <row r="2046" spans="1:28">
      <c r="A2046" s="241">
        <v>45971</v>
      </c>
      <c r="B2046" t="s">
        <v>11131</v>
      </c>
      <c r="C2046" t="s">
        <v>8046</v>
      </c>
      <c r="D2046" t="s">
        <v>8047</v>
      </c>
      <c r="E2046" t="s">
        <v>8048</v>
      </c>
      <c r="F2046">
        <v>1</v>
      </c>
      <c r="G2046">
        <v>6350</v>
      </c>
      <c r="H2046">
        <v>635</v>
      </c>
      <c r="I2046" s="165">
        <v>5715</v>
      </c>
      <c r="J2046" t="s">
        <v>7937</v>
      </c>
      <c r="K2046">
        <v>1</v>
      </c>
      <c r="L2046">
        <v>211</v>
      </c>
      <c r="M2046" t="s">
        <v>7938</v>
      </c>
      <c r="N2046" t="s">
        <v>7939</v>
      </c>
      <c r="O2046" t="s">
        <v>7697</v>
      </c>
      <c r="P2046" t="s">
        <v>10766</v>
      </c>
      <c r="Q2046" t="s">
        <v>11060</v>
      </c>
      <c r="R2046">
        <v>411</v>
      </c>
      <c r="S2046" t="s">
        <v>10767</v>
      </c>
      <c r="T2046" t="s">
        <v>8049</v>
      </c>
      <c r="U2046">
        <v>1</v>
      </c>
      <c r="V2046">
        <v>1</v>
      </c>
      <c r="W2046" t="s">
        <v>7702</v>
      </c>
      <c r="X2046" t="s">
        <v>2549</v>
      </c>
      <c r="Y2046" t="s">
        <v>7703</v>
      </c>
      <c r="Z2046" t="s">
        <v>11076</v>
      </c>
      <c r="AA2046" t="s">
        <v>8221</v>
      </c>
      <c r="AB2046" t="s">
        <v>11077</v>
      </c>
    </row>
    <row r="2047" spans="1:28">
      <c r="A2047" s="241">
        <v>45971</v>
      </c>
      <c r="B2047" t="s">
        <v>11131</v>
      </c>
      <c r="C2047" t="s">
        <v>8954</v>
      </c>
      <c r="D2047" t="s">
        <v>8955</v>
      </c>
      <c r="E2047" t="s">
        <v>8956</v>
      </c>
      <c r="F2047">
        <v>1</v>
      </c>
      <c r="G2047">
        <v>2615</v>
      </c>
      <c r="H2047">
        <v>0</v>
      </c>
      <c r="I2047" s="165">
        <v>2615</v>
      </c>
      <c r="J2047" t="s">
        <v>7937</v>
      </c>
      <c r="K2047">
        <v>1</v>
      </c>
      <c r="L2047">
        <v>211</v>
      </c>
      <c r="M2047" t="s">
        <v>7938</v>
      </c>
      <c r="N2047" t="s">
        <v>7939</v>
      </c>
      <c r="O2047" t="s">
        <v>7697</v>
      </c>
      <c r="P2047" t="s">
        <v>10766</v>
      </c>
      <c r="Q2047" t="s">
        <v>11060</v>
      </c>
      <c r="R2047">
        <v>411</v>
      </c>
      <c r="S2047" t="s">
        <v>10767</v>
      </c>
      <c r="T2047" t="s">
        <v>7715</v>
      </c>
      <c r="U2047">
        <v>1</v>
      </c>
      <c r="V2047">
        <v>1</v>
      </c>
      <c r="W2047" t="s">
        <v>7702</v>
      </c>
      <c r="X2047" t="s">
        <v>2549</v>
      </c>
      <c r="Y2047" t="s">
        <v>7703</v>
      </c>
      <c r="Z2047" t="s">
        <v>11076</v>
      </c>
      <c r="AA2047" t="s">
        <v>8221</v>
      </c>
      <c r="AB2047" t="s">
        <v>11077</v>
      </c>
    </row>
    <row r="2048" spans="1:28">
      <c r="A2048" s="241">
        <v>45971</v>
      </c>
      <c r="B2048" t="s">
        <v>11131</v>
      </c>
      <c r="C2048" t="s">
        <v>8160</v>
      </c>
      <c r="D2048" t="s">
        <v>8161</v>
      </c>
      <c r="E2048" t="s">
        <v>8162</v>
      </c>
      <c r="F2048">
        <v>1</v>
      </c>
      <c r="G2048">
        <v>2541.83</v>
      </c>
      <c r="H2048">
        <v>0</v>
      </c>
      <c r="I2048" s="165">
        <v>2541.83</v>
      </c>
      <c r="J2048" t="s">
        <v>7937</v>
      </c>
      <c r="K2048">
        <v>1</v>
      </c>
      <c r="L2048">
        <v>211</v>
      </c>
      <c r="M2048" t="s">
        <v>7938</v>
      </c>
      <c r="N2048" t="s">
        <v>7939</v>
      </c>
      <c r="O2048" t="s">
        <v>7697</v>
      </c>
      <c r="P2048" t="s">
        <v>10766</v>
      </c>
      <c r="Q2048" t="s">
        <v>11060</v>
      </c>
      <c r="R2048">
        <v>411</v>
      </c>
      <c r="S2048" t="s">
        <v>10767</v>
      </c>
      <c r="T2048" t="s">
        <v>7715</v>
      </c>
      <c r="U2048">
        <v>1</v>
      </c>
      <c r="V2048">
        <v>1</v>
      </c>
      <c r="W2048" t="s">
        <v>7702</v>
      </c>
      <c r="X2048" t="s">
        <v>2549</v>
      </c>
      <c r="Y2048" t="s">
        <v>7703</v>
      </c>
      <c r="Z2048" t="s">
        <v>11076</v>
      </c>
      <c r="AA2048" t="s">
        <v>8221</v>
      </c>
      <c r="AB2048" t="s">
        <v>11077</v>
      </c>
    </row>
    <row r="2049" spans="1:28">
      <c r="A2049" s="241">
        <v>45971</v>
      </c>
      <c r="B2049" t="s">
        <v>11131</v>
      </c>
      <c r="C2049" t="s">
        <v>7822</v>
      </c>
      <c r="D2049" t="s">
        <v>7823</v>
      </c>
      <c r="E2049" t="s">
        <v>7824</v>
      </c>
      <c r="F2049">
        <v>1</v>
      </c>
      <c r="G2049">
        <v>3025.21</v>
      </c>
      <c r="H2049">
        <v>0</v>
      </c>
      <c r="I2049" s="165">
        <v>3025.21</v>
      </c>
      <c r="J2049" t="s">
        <v>7937</v>
      </c>
      <c r="K2049">
        <v>1</v>
      </c>
      <c r="L2049">
        <v>211</v>
      </c>
      <c r="M2049" t="s">
        <v>7938</v>
      </c>
      <c r="N2049" t="s">
        <v>7939</v>
      </c>
      <c r="O2049" t="s">
        <v>7697</v>
      </c>
      <c r="P2049" t="s">
        <v>10766</v>
      </c>
      <c r="Q2049" t="s">
        <v>11060</v>
      </c>
      <c r="R2049">
        <v>411</v>
      </c>
      <c r="S2049" t="s">
        <v>10767</v>
      </c>
      <c r="T2049" t="s">
        <v>7715</v>
      </c>
      <c r="U2049">
        <v>1</v>
      </c>
      <c r="V2049">
        <v>1</v>
      </c>
      <c r="W2049" t="s">
        <v>7702</v>
      </c>
      <c r="X2049" t="s">
        <v>2549</v>
      </c>
      <c r="Y2049" t="s">
        <v>7703</v>
      </c>
      <c r="Z2049" t="s">
        <v>11076</v>
      </c>
      <c r="AA2049" t="s">
        <v>8221</v>
      </c>
      <c r="AB2049" t="s">
        <v>11077</v>
      </c>
    </row>
    <row r="2050" spans="1:28">
      <c r="A2050" s="241">
        <v>45971</v>
      </c>
      <c r="B2050" t="s">
        <v>11131</v>
      </c>
      <c r="C2050" t="s">
        <v>7871</v>
      </c>
      <c r="D2050" t="s">
        <v>7872</v>
      </c>
      <c r="E2050" t="s">
        <v>7873</v>
      </c>
      <c r="F2050">
        <v>6</v>
      </c>
      <c r="G2050">
        <v>2227</v>
      </c>
      <c r="H2050">
        <v>0</v>
      </c>
      <c r="I2050" s="165">
        <v>13362</v>
      </c>
      <c r="J2050" t="s">
        <v>7937</v>
      </c>
      <c r="K2050">
        <v>1</v>
      </c>
      <c r="L2050">
        <v>211</v>
      </c>
      <c r="M2050" t="s">
        <v>7938</v>
      </c>
      <c r="N2050" t="s">
        <v>7939</v>
      </c>
      <c r="O2050" t="s">
        <v>7697</v>
      </c>
      <c r="P2050" t="s">
        <v>10766</v>
      </c>
      <c r="Q2050" t="s">
        <v>11060</v>
      </c>
      <c r="R2050">
        <v>411</v>
      </c>
      <c r="S2050" t="s">
        <v>10767</v>
      </c>
      <c r="T2050" t="s">
        <v>7769</v>
      </c>
      <c r="U2050">
        <v>1</v>
      </c>
      <c r="V2050">
        <v>6</v>
      </c>
      <c r="W2050" t="s">
        <v>7702</v>
      </c>
      <c r="X2050" t="s">
        <v>2549</v>
      </c>
      <c r="Y2050" t="s">
        <v>7703</v>
      </c>
      <c r="Z2050" t="s">
        <v>11076</v>
      </c>
      <c r="AA2050" t="s">
        <v>8221</v>
      </c>
      <c r="AB2050" t="s">
        <v>11077</v>
      </c>
    </row>
    <row r="2051" spans="1:28">
      <c r="A2051" s="241">
        <v>45971</v>
      </c>
      <c r="B2051" t="s">
        <v>11132</v>
      </c>
      <c r="C2051" t="s">
        <v>7993</v>
      </c>
      <c r="D2051" t="s">
        <v>7994</v>
      </c>
      <c r="E2051" t="s">
        <v>7995</v>
      </c>
      <c r="F2051">
        <v>1</v>
      </c>
      <c r="G2051">
        <v>28655.46</v>
      </c>
      <c r="H2051">
        <v>0</v>
      </c>
      <c r="I2051" s="165">
        <v>28655.46</v>
      </c>
      <c r="J2051" t="s">
        <v>8182</v>
      </c>
      <c r="K2051">
        <v>1</v>
      </c>
      <c r="L2051">
        <v>126</v>
      </c>
      <c r="M2051" t="s">
        <v>7744</v>
      </c>
      <c r="N2051" t="s">
        <v>7745</v>
      </c>
      <c r="O2051" t="s">
        <v>7697</v>
      </c>
      <c r="P2051" t="s">
        <v>10766</v>
      </c>
      <c r="Q2051" t="s">
        <v>11051</v>
      </c>
      <c r="R2051">
        <v>921</v>
      </c>
      <c r="S2051" t="s">
        <v>10767</v>
      </c>
      <c r="T2051" t="s">
        <v>7715</v>
      </c>
      <c r="U2051">
        <v>1</v>
      </c>
      <c r="V2051">
        <v>1</v>
      </c>
      <c r="W2051" t="s">
        <v>7702</v>
      </c>
      <c r="X2051" t="s">
        <v>2673</v>
      </c>
      <c r="Y2051" t="s">
        <v>7703</v>
      </c>
      <c r="Z2051" t="s">
        <v>11133</v>
      </c>
      <c r="AA2051" t="s">
        <v>8470</v>
      </c>
      <c r="AB2051" t="s">
        <v>11134</v>
      </c>
    </row>
    <row r="2052" spans="1:28">
      <c r="A2052" s="241">
        <v>45971</v>
      </c>
      <c r="B2052" t="s">
        <v>11132</v>
      </c>
      <c r="C2052" t="s">
        <v>7914</v>
      </c>
      <c r="D2052" t="s">
        <v>7915</v>
      </c>
      <c r="E2052" t="s">
        <v>7916</v>
      </c>
      <c r="F2052">
        <v>4</v>
      </c>
      <c r="G2052">
        <v>2900.04</v>
      </c>
      <c r="H2052">
        <v>0</v>
      </c>
      <c r="I2052" s="165">
        <v>11600.16</v>
      </c>
      <c r="J2052" t="s">
        <v>8182</v>
      </c>
      <c r="K2052">
        <v>1</v>
      </c>
      <c r="L2052">
        <v>126</v>
      </c>
      <c r="M2052" t="s">
        <v>7744</v>
      </c>
      <c r="N2052" t="s">
        <v>7745</v>
      </c>
      <c r="O2052" t="s">
        <v>7697</v>
      </c>
      <c r="P2052" t="s">
        <v>10766</v>
      </c>
      <c r="Q2052" t="s">
        <v>11051</v>
      </c>
      <c r="R2052">
        <v>921</v>
      </c>
      <c r="S2052" t="s">
        <v>10767</v>
      </c>
      <c r="T2052" t="s">
        <v>7726</v>
      </c>
      <c r="U2052">
        <v>1</v>
      </c>
      <c r="V2052">
        <v>4</v>
      </c>
      <c r="W2052" t="s">
        <v>7702</v>
      </c>
      <c r="X2052" t="s">
        <v>2673</v>
      </c>
      <c r="Y2052" t="s">
        <v>7703</v>
      </c>
      <c r="Z2052" t="s">
        <v>11133</v>
      </c>
      <c r="AA2052" t="s">
        <v>8470</v>
      </c>
      <c r="AB2052" t="s">
        <v>11134</v>
      </c>
    </row>
    <row r="2053" spans="1:28">
      <c r="A2053" s="241">
        <v>45971</v>
      </c>
      <c r="B2053" t="s">
        <v>11135</v>
      </c>
      <c r="C2053" t="s">
        <v>7720</v>
      </c>
      <c r="D2053" t="s">
        <v>7721</v>
      </c>
      <c r="E2053" t="s">
        <v>7722</v>
      </c>
      <c r="F2053">
        <v>1</v>
      </c>
      <c r="G2053">
        <v>11900</v>
      </c>
      <c r="H2053">
        <v>0</v>
      </c>
      <c r="I2053" s="165">
        <v>11900</v>
      </c>
      <c r="J2053" t="s">
        <v>7757</v>
      </c>
      <c r="K2053">
        <v>1</v>
      </c>
      <c r="L2053">
        <v>1</v>
      </c>
      <c r="M2053" t="s">
        <v>7767</v>
      </c>
      <c r="N2053" t="s">
        <v>7713</v>
      </c>
      <c r="O2053" t="s">
        <v>7697</v>
      </c>
      <c r="P2053" t="s">
        <v>10766</v>
      </c>
      <c r="Q2053" t="s">
        <v>11007</v>
      </c>
      <c r="R2053">
        <v>110</v>
      </c>
      <c r="S2053" t="s">
        <v>10767</v>
      </c>
      <c r="T2053" t="s">
        <v>7726</v>
      </c>
      <c r="U2053">
        <v>1</v>
      </c>
      <c r="V2053">
        <v>1</v>
      </c>
      <c r="W2053" t="s">
        <v>7702</v>
      </c>
      <c r="X2053" t="s">
        <v>11136</v>
      </c>
      <c r="Y2053" t="s">
        <v>7703</v>
      </c>
      <c r="Z2053" t="s">
        <v>11137</v>
      </c>
      <c r="AA2053" t="s">
        <v>8552</v>
      </c>
      <c r="AB2053" t="s">
        <v>11138</v>
      </c>
    </row>
    <row r="2054" spans="1:28">
      <c r="A2054" s="241">
        <v>45971</v>
      </c>
      <c r="B2054" t="s">
        <v>11139</v>
      </c>
      <c r="C2054" t="s">
        <v>8415</v>
      </c>
      <c r="D2054" t="s">
        <v>8416</v>
      </c>
      <c r="E2054" t="s">
        <v>8417</v>
      </c>
      <c r="F2054">
        <v>3</v>
      </c>
      <c r="G2054">
        <v>2700</v>
      </c>
      <c r="H2054">
        <v>0</v>
      </c>
      <c r="I2054" s="165">
        <v>8100</v>
      </c>
      <c r="J2054" t="s">
        <v>8182</v>
      </c>
      <c r="K2054">
        <v>1</v>
      </c>
      <c r="L2054">
        <v>126</v>
      </c>
      <c r="M2054" t="s">
        <v>7744</v>
      </c>
      <c r="N2054" t="s">
        <v>7745</v>
      </c>
      <c r="O2054" t="s">
        <v>7697</v>
      </c>
      <c r="P2054" t="s">
        <v>10766</v>
      </c>
      <c r="Q2054" t="s">
        <v>11051</v>
      </c>
      <c r="R2054">
        <v>921</v>
      </c>
      <c r="S2054" t="s">
        <v>10767</v>
      </c>
      <c r="T2054" t="s">
        <v>7715</v>
      </c>
      <c r="U2054">
        <v>1</v>
      </c>
      <c r="V2054">
        <v>3</v>
      </c>
      <c r="W2054" t="s">
        <v>7702</v>
      </c>
      <c r="X2054" t="s">
        <v>2683</v>
      </c>
      <c r="Y2054" t="s">
        <v>7703</v>
      </c>
      <c r="Z2054" t="s">
        <v>11140</v>
      </c>
      <c r="AA2054" t="s">
        <v>8470</v>
      </c>
      <c r="AB2054" t="s">
        <v>11141</v>
      </c>
    </row>
    <row r="2055" spans="1:28">
      <c r="A2055" s="241">
        <v>45971</v>
      </c>
      <c r="B2055" t="s">
        <v>11139</v>
      </c>
      <c r="C2055" t="s">
        <v>8079</v>
      </c>
      <c r="D2055" t="s">
        <v>8080</v>
      </c>
      <c r="E2055" t="s">
        <v>8081</v>
      </c>
      <c r="F2055">
        <v>4</v>
      </c>
      <c r="G2055">
        <v>3180</v>
      </c>
      <c r="H2055">
        <v>0</v>
      </c>
      <c r="I2055" s="165">
        <v>12720</v>
      </c>
      <c r="J2055" t="s">
        <v>8182</v>
      </c>
      <c r="K2055">
        <v>1</v>
      </c>
      <c r="L2055">
        <v>126</v>
      </c>
      <c r="M2055" t="s">
        <v>7744</v>
      </c>
      <c r="N2055" t="s">
        <v>7745</v>
      </c>
      <c r="O2055" t="s">
        <v>7697</v>
      </c>
      <c r="P2055" t="s">
        <v>10766</v>
      </c>
      <c r="Q2055" t="s">
        <v>11051</v>
      </c>
      <c r="R2055">
        <v>921</v>
      </c>
      <c r="S2055" t="s">
        <v>10767</v>
      </c>
      <c r="T2055" t="s">
        <v>7715</v>
      </c>
      <c r="U2055">
        <v>1</v>
      </c>
      <c r="V2055">
        <v>4</v>
      </c>
      <c r="W2055" t="s">
        <v>7702</v>
      </c>
      <c r="X2055" t="s">
        <v>2683</v>
      </c>
      <c r="Y2055" t="s">
        <v>7703</v>
      </c>
      <c r="Z2055" t="s">
        <v>11140</v>
      </c>
      <c r="AA2055" t="s">
        <v>8470</v>
      </c>
      <c r="AB2055" t="s">
        <v>11141</v>
      </c>
    </row>
    <row r="2056" spans="1:28">
      <c r="A2056" s="241">
        <v>45971</v>
      </c>
      <c r="B2056" t="s">
        <v>11142</v>
      </c>
      <c r="C2056" t="s">
        <v>7883</v>
      </c>
      <c r="D2056" t="s">
        <v>7884</v>
      </c>
      <c r="E2056" t="s">
        <v>7885</v>
      </c>
      <c r="F2056">
        <v>3</v>
      </c>
      <c r="G2056">
        <v>3025.21</v>
      </c>
      <c r="H2056">
        <v>0</v>
      </c>
      <c r="I2056" s="165">
        <v>9075.6299999999992</v>
      </c>
      <c r="J2056" t="s">
        <v>7794</v>
      </c>
      <c r="K2056">
        <v>1</v>
      </c>
      <c r="L2056">
        <v>125</v>
      </c>
      <c r="M2056" t="s">
        <v>7724</v>
      </c>
      <c r="N2056" t="s">
        <v>7713</v>
      </c>
      <c r="O2056" t="s">
        <v>7697</v>
      </c>
      <c r="P2056" t="s">
        <v>10766</v>
      </c>
      <c r="Q2056" t="s">
        <v>10806</v>
      </c>
      <c r="R2056">
        <v>102</v>
      </c>
      <c r="S2056" t="s">
        <v>10767</v>
      </c>
      <c r="T2056" t="s">
        <v>7715</v>
      </c>
      <c r="U2056">
        <v>1</v>
      </c>
      <c r="V2056">
        <v>3</v>
      </c>
      <c r="W2056" t="s">
        <v>7702</v>
      </c>
      <c r="X2056" t="s">
        <v>2306</v>
      </c>
      <c r="Y2056" t="s">
        <v>7703</v>
      </c>
      <c r="Z2056" t="s">
        <v>11143</v>
      </c>
      <c r="AA2056" t="s">
        <v>7797</v>
      </c>
      <c r="AB2056" t="s">
        <v>11144</v>
      </c>
    </row>
    <row r="2057" spans="1:28">
      <c r="A2057" s="241">
        <v>45971</v>
      </c>
      <c r="B2057" t="s">
        <v>11142</v>
      </c>
      <c r="C2057" t="s">
        <v>7787</v>
      </c>
      <c r="D2057" t="s">
        <v>7788</v>
      </c>
      <c r="E2057" t="s">
        <v>7789</v>
      </c>
      <c r="F2057">
        <v>4</v>
      </c>
      <c r="G2057">
        <v>3025.21</v>
      </c>
      <c r="H2057">
        <v>0</v>
      </c>
      <c r="I2057" s="165">
        <v>12100.84</v>
      </c>
      <c r="J2057" t="s">
        <v>7794</v>
      </c>
      <c r="K2057">
        <v>1</v>
      </c>
      <c r="L2057">
        <v>125</v>
      </c>
      <c r="M2057" t="s">
        <v>7724</v>
      </c>
      <c r="N2057" t="s">
        <v>7713</v>
      </c>
      <c r="O2057" t="s">
        <v>7697</v>
      </c>
      <c r="P2057" t="s">
        <v>10766</v>
      </c>
      <c r="Q2057" t="s">
        <v>10806</v>
      </c>
      <c r="R2057">
        <v>102</v>
      </c>
      <c r="S2057" t="s">
        <v>10767</v>
      </c>
      <c r="T2057" t="s">
        <v>7715</v>
      </c>
      <c r="U2057">
        <v>1</v>
      </c>
      <c r="V2057">
        <v>4</v>
      </c>
      <c r="W2057" t="s">
        <v>7702</v>
      </c>
      <c r="X2057" t="s">
        <v>2306</v>
      </c>
      <c r="Y2057" t="s">
        <v>7703</v>
      </c>
      <c r="Z2057" t="s">
        <v>11143</v>
      </c>
      <c r="AA2057" t="s">
        <v>7797</v>
      </c>
      <c r="AB2057" t="s">
        <v>11144</v>
      </c>
    </row>
    <row r="2058" spans="1:28">
      <c r="A2058" s="241">
        <v>45971</v>
      </c>
      <c r="B2058" t="s">
        <v>11145</v>
      </c>
      <c r="C2058" t="s">
        <v>7875</v>
      </c>
      <c r="D2058" t="s">
        <v>7876</v>
      </c>
      <c r="E2058" t="s">
        <v>7877</v>
      </c>
      <c r="F2058">
        <v>1</v>
      </c>
      <c r="G2058">
        <v>1218.49</v>
      </c>
      <c r="H2058">
        <v>0</v>
      </c>
      <c r="I2058" s="165">
        <v>1218.49</v>
      </c>
      <c r="J2058" t="s">
        <v>7723</v>
      </c>
      <c r="K2058">
        <v>1</v>
      </c>
      <c r="L2058">
        <v>125</v>
      </c>
      <c r="M2058" t="s">
        <v>7724</v>
      </c>
      <c r="N2058" t="s">
        <v>7713</v>
      </c>
      <c r="O2058" t="s">
        <v>7697</v>
      </c>
      <c r="P2058" t="s">
        <v>10766</v>
      </c>
      <c r="Q2058" t="s">
        <v>10991</v>
      </c>
      <c r="R2058">
        <v>103</v>
      </c>
      <c r="S2058" t="s">
        <v>10767</v>
      </c>
      <c r="T2058" t="s">
        <v>7701</v>
      </c>
      <c r="U2058">
        <v>1</v>
      </c>
      <c r="V2058">
        <v>1</v>
      </c>
      <c r="W2058" t="s">
        <v>7702</v>
      </c>
      <c r="X2058" t="s">
        <v>2430</v>
      </c>
      <c r="Y2058" t="s">
        <v>7703</v>
      </c>
      <c r="Z2058" t="s">
        <v>11146</v>
      </c>
      <c r="AA2058" t="s">
        <v>8108</v>
      </c>
      <c r="AB2058" t="s">
        <v>11147</v>
      </c>
    </row>
    <row r="2059" spans="1:28">
      <c r="A2059" s="241">
        <v>45971</v>
      </c>
      <c r="B2059" t="s">
        <v>11148</v>
      </c>
      <c r="C2059" t="s">
        <v>8626</v>
      </c>
      <c r="D2059" t="s">
        <v>8627</v>
      </c>
      <c r="E2059" t="s">
        <v>8628</v>
      </c>
      <c r="F2059">
        <v>1</v>
      </c>
      <c r="G2059">
        <v>29400</v>
      </c>
      <c r="H2059">
        <v>0</v>
      </c>
      <c r="I2059" s="165">
        <v>29400</v>
      </c>
      <c r="J2059" t="s">
        <v>7766</v>
      </c>
      <c r="K2059">
        <v>1</v>
      </c>
      <c r="L2059">
        <v>125</v>
      </c>
      <c r="M2059" t="s">
        <v>7724</v>
      </c>
      <c r="N2059" t="s">
        <v>7713</v>
      </c>
      <c r="O2059" t="s">
        <v>7697</v>
      </c>
      <c r="P2059" t="s">
        <v>10766</v>
      </c>
      <c r="Q2059" t="s">
        <v>10988</v>
      </c>
      <c r="R2059">
        <v>113</v>
      </c>
      <c r="S2059" t="s">
        <v>10767</v>
      </c>
      <c r="T2059" t="s">
        <v>7726</v>
      </c>
      <c r="U2059">
        <v>1</v>
      </c>
      <c r="V2059">
        <v>1</v>
      </c>
      <c r="W2059" t="s">
        <v>7702</v>
      </c>
      <c r="X2059" t="s">
        <v>2286</v>
      </c>
      <c r="Y2059" t="s">
        <v>7703</v>
      </c>
      <c r="Z2059" t="s">
        <v>11149</v>
      </c>
      <c r="AA2059" t="s">
        <v>8092</v>
      </c>
      <c r="AB2059" t="s">
        <v>11150</v>
      </c>
    </row>
    <row r="2060" spans="1:28">
      <c r="A2060" s="241">
        <v>45971</v>
      </c>
      <c r="B2060" t="s">
        <v>11151</v>
      </c>
      <c r="C2060" t="s">
        <v>7883</v>
      </c>
      <c r="D2060" t="s">
        <v>7884</v>
      </c>
      <c r="E2060" t="s">
        <v>7885</v>
      </c>
      <c r="F2060">
        <v>2</v>
      </c>
      <c r="G2060">
        <v>3025.21</v>
      </c>
      <c r="H2060">
        <v>0</v>
      </c>
      <c r="I2060" s="165">
        <v>6050.42</v>
      </c>
      <c r="J2060" t="s">
        <v>8166</v>
      </c>
      <c r="K2060">
        <v>1</v>
      </c>
      <c r="L2060">
        <v>126</v>
      </c>
      <c r="M2060" t="s">
        <v>7744</v>
      </c>
      <c r="N2060" t="s">
        <v>7745</v>
      </c>
      <c r="O2060" t="s">
        <v>7697</v>
      </c>
      <c r="P2060" t="s">
        <v>10766</v>
      </c>
      <c r="Q2060" t="s">
        <v>10995</v>
      </c>
      <c r="R2060">
        <v>925</v>
      </c>
      <c r="S2060" t="s">
        <v>10767</v>
      </c>
      <c r="T2060" t="s">
        <v>7715</v>
      </c>
      <c r="U2060">
        <v>1</v>
      </c>
      <c r="V2060">
        <v>2</v>
      </c>
      <c r="W2060" t="s">
        <v>7702</v>
      </c>
      <c r="X2060" t="s">
        <v>2495</v>
      </c>
      <c r="Y2060" t="s">
        <v>7703</v>
      </c>
      <c r="Z2060" t="s">
        <v>11152</v>
      </c>
      <c r="AA2060" t="s">
        <v>8245</v>
      </c>
      <c r="AB2060" t="s">
        <v>11153</v>
      </c>
    </row>
    <row r="2061" spans="1:28">
      <c r="A2061" s="241">
        <v>45971</v>
      </c>
      <c r="B2061" t="s">
        <v>11154</v>
      </c>
      <c r="C2061" t="s">
        <v>7927</v>
      </c>
      <c r="D2061" t="s">
        <v>7928</v>
      </c>
      <c r="E2061" t="s">
        <v>7929</v>
      </c>
      <c r="F2061">
        <v>10</v>
      </c>
      <c r="G2061">
        <v>1344.54</v>
      </c>
      <c r="H2061">
        <v>0</v>
      </c>
      <c r="I2061" s="165">
        <v>13445.4</v>
      </c>
      <c r="J2061" t="s">
        <v>8166</v>
      </c>
      <c r="K2061">
        <v>1</v>
      </c>
      <c r="L2061">
        <v>126</v>
      </c>
      <c r="M2061" t="s">
        <v>7744</v>
      </c>
      <c r="N2061" t="s">
        <v>7745</v>
      </c>
      <c r="O2061" t="s">
        <v>7697</v>
      </c>
      <c r="P2061" t="s">
        <v>10766</v>
      </c>
      <c r="Q2061" t="s">
        <v>10995</v>
      </c>
      <c r="R2061">
        <v>925</v>
      </c>
      <c r="S2061" t="s">
        <v>10767</v>
      </c>
      <c r="T2061" t="s">
        <v>7701</v>
      </c>
      <c r="U2061">
        <v>1</v>
      </c>
      <c r="V2061">
        <v>10</v>
      </c>
      <c r="W2061" t="s">
        <v>7702</v>
      </c>
      <c r="X2061" t="s">
        <v>2493</v>
      </c>
      <c r="Y2061" t="s">
        <v>7703</v>
      </c>
      <c r="Z2061" t="s">
        <v>11155</v>
      </c>
      <c r="AA2061" t="s">
        <v>8245</v>
      </c>
      <c r="AB2061" t="s">
        <v>8171</v>
      </c>
    </row>
    <row r="2062" spans="1:28">
      <c r="A2062" s="241">
        <v>45971</v>
      </c>
      <c r="B2062" t="s">
        <v>11156</v>
      </c>
      <c r="C2062" t="s">
        <v>7750</v>
      </c>
      <c r="D2062" t="s">
        <v>7751</v>
      </c>
      <c r="E2062" t="s">
        <v>7752</v>
      </c>
      <c r="F2062">
        <v>2</v>
      </c>
      <c r="G2062">
        <v>12000</v>
      </c>
      <c r="H2062">
        <v>0</v>
      </c>
      <c r="I2062" s="165">
        <v>24000</v>
      </c>
      <c r="J2062" t="s">
        <v>8271</v>
      </c>
      <c r="K2062">
        <v>1</v>
      </c>
      <c r="L2062">
        <v>126</v>
      </c>
      <c r="M2062" t="s">
        <v>7744</v>
      </c>
      <c r="N2062" t="s">
        <v>7745</v>
      </c>
      <c r="O2062" t="s">
        <v>7697</v>
      </c>
      <c r="P2062" t="s">
        <v>10766</v>
      </c>
      <c r="Q2062" t="s">
        <v>10981</v>
      </c>
      <c r="R2062">
        <v>937</v>
      </c>
      <c r="S2062" t="s">
        <v>10767</v>
      </c>
      <c r="T2062" t="s">
        <v>7715</v>
      </c>
      <c r="U2062">
        <v>1</v>
      </c>
      <c r="V2062">
        <v>2</v>
      </c>
      <c r="W2062" t="s">
        <v>7702</v>
      </c>
      <c r="X2062" t="s">
        <v>2677</v>
      </c>
      <c r="Y2062" t="s">
        <v>7703</v>
      </c>
      <c r="Z2062" t="s">
        <v>11157</v>
      </c>
      <c r="AA2062" t="s">
        <v>8728</v>
      </c>
      <c r="AB2062" t="s">
        <v>11158</v>
      </c>
    </row>
    <row r="2063" spans="1:28">
      <c r="A2063" s="241">
        <v>45971</v>
      </c>
      <c r="B2063" t="s">
        <v>11159</v>
      </c>
      <c r="C2063" t="s">
        <v>7880</v>
      </c>
      <c r="D2063" t="s">
        <v>7881</v>
      </c>
      <c r="E2063" t="s">
        <v>7882</v>
      </c>
      <c r="F2063">
        <v>2</v>
      </c>
      <c r="G2063">
        <v>1543</v>
      </c>
      <c r="H2063">
        <v>0</v>
      </c>
      <c r="I2063" s="165">
        <v>3086</v>
      </c>
      <c r="J2063" t="s">
        <v>8852</v>
      </c>
      <c r="K2063">
        <v>1</v>
      </c>
      <c r="L2063">
        <v>6</v>
      </c>
      <c r="M2063" t="s">
        <v>8296</v>
      </c>
      <c r="N2063" t="s">
        <v>7939</v>
      </c>
      <c r="O2063" t="s">
        <v>7697</v>
      </c>
      <c r="P2063" t="s">
        <v>10766</v>
      </c>
      <c r="Q2063" t="s">
        <v>11160</v>
      </c>
      <c r="R2063">
        <v>405</v>
      </c>
      <c r="S2063" t="s">
        <v>10767</v>
      </c>
      <c r="T2063" t="s">
        <v>7701</v>
      </c>
      <c r="U2063">
        <v>1</v>
      </c>
      <c r="V2063">
        <v>2</v>
      </c>
      <c r="W2063" t="s">
        <v>7702</v>
      </c>
      <c r="X2063" t="s">
        <v>11161</v>
      </c>
      <c r="Y2063" t="s">
        <v>7703</v>
      </c>
      <c r="Z2063" t="s">
        <v>11162</v>
      </c>
      <c r="AA2063" t="s">
        <v>9034</v>
      </c>
      <c r="AB2063" t="s">
        <v>11163</v>
      </c>
    </row>
    <row r="2064" spans="1:28">
      <c r="A2064" s="241">
        <v>45971</v>
      </c>
      <c r="B2064" t="s">
        <v>11159</v>
      </c>
      <c r="C2064" t="s">
        <v>7778</v>
      </c>
      <c r="D2064" t="s">
        <v>7779</v>
      </c>
      <c r="E2064" t="s">
        <v>7780</v>
      </c>
      <c r="F2064">
        <v>2</v>
      </c>
      <c r="G2064">
        <v>2668.75</v>
      </c>
      <c r="H2064">
        <v>0</v>
      </c>
      <c r="I2064" s="165">
        <v>5337.5</v>
      </c>
      <c r="J2064" t="s">
        <v>8852</v>
      </c>
      <c r="K2064">
        <v>1</v>
      </c>
      <c r="L2064">
        <v>6</v>
      </c>
      <c r="M2064" t="s">
        <v>8296</v>
      </c>
      <c r="N2064" t="s">
        <v>7939</v>
      </c>
      <c r="O2064" t="s">
        <v>7697</v>
      </c>
      <c r="P2064" t="s">
        <v>10766</v>
      </c>
      <c r="Q2064" t="s">
        <v>11160</v>
      </c>
      <c r="R2064">
        <v>405</v>
      </c>
      <c r="S2064" t="s">
        <v>10767</v>
      </c>
      <c r="T2064" t="s">
        <v>7701</v>
      </c>
      <c r="U2064">
        <v>1</v>
      </c>
      <c r="V2064">
        <v>2</v>
      </c>
      <c r="W2064" t="s">
        <v>7702</v>
      </c>
      <c r="X2064" t="s">
        <v>11161</v>
      </c>
      <c r="Y2064" t="s">
        <v>7703</v>
      </c>
      <c r="Z2064" t="s">
        <v>11162</v>
      </c>
      <c r="AA2064" t="s">
        <v>9034</v>
      </c>
      <c r="AB2064" t="s">
        <v>11163</v>
      </c>
    </row>
    <row r="2065" spans="1:28">
      <c r="A2065" s="241">
        <v>45971</v>
      </c>
      <c r="B2065" t="s">
        <v>11159</v>
      </c>
      <c r="C2065" t="s">
        <v>7691</v>
      </c>
      <c r="D2065" t="s">
        <v>7692</v>
      </c>
      <c r="E2065" t="s">
        <v>7693</v>
      </c>
      <c r="F2065">
        <v>2</v>
      </c>
      <c r="G2065">
        <v>4327.7299999999996</v>
      </c>
      <c r="H2065">
        <v>0</v>
      </c>
      <c r="I2065" s="165">
        <v>8655.4599999999991</v>
      </c>
      <c r="J2065" t="s">
        <v>8852</v>
      </c>
      <c r="K2065">
        <v>1</v>
      </c>
      <c r="L2065">
        <v>6</v>
      </c>
      <c r="M2065" t="s">
        <v>8296</v>
      </c>
      <c r="N2065" t="s">
        <v>7939</v>
      </c>
      <c r="O2065" t="s">
        <v>7697</v>
      </c>
      <c r="P2065" t="s">
        <v>10766</v>
      </c>
      <c r="Q2065" t="s">
        <v>11160</v>
      </c>
      <c r="R2065">
        <v>405</v>
      </c>
      <c r="S2065" t="s">
        <v>10767</v>
      </c>
      <c r="T2065" t="s">
        <v>7701</v>
      </c>
      <c r="U2065">
        <v>1</v>
      </c>
      <c r="V2065">
        <v>2</v>
      </c>
      <c r="W2065" t="s">
        <v>7702</v>
      </c>
      <c r="X2065" t="s">
        <v>11161</v>
      </c>
      <c r="Y2065" t="s">
        <v>7703</v>
      </c>
      <c r="Z2065" t="s">
        <v>11162</v>
      </c>
      <c r="AA2065" t="s">
        <v>9034</v>
      </c>
      <c r="AB2065" t="s">
        <v>11163</v>
      </c>
    </row>
    <row r="2066" spans="1:28">
      <c r="A2066" s="241">
        <v>45971</v>
      </c>
      <c r="B2066" t="s">
        <v>11164</v>
      </c>
      <c r="C2066" t="s">
        <v>7993</v>
      </c>
      <c r="D2066" t="s">
        <v>7994</v>
      </c>
      <c r="E2066" t="s">
        <v>7995</v>
      </c>
      <c r="F2066">
        <v>1</v>
      </c>
      <c r="G2066">
        <v>28655.46</v>
      </c>
      <c r="H2066">
        <v>0</v>
      </c>
      <c r="I2066" s="165">
        <v>28655.46</v>
      </c>
      <c r="J2066" t="s">
        <v>8852</v>
      </c>
      <c r="K2066">
        <v>1</v>
      </c>
      <c r="L2066">
        <v>6</v>
      </c>
      <c r="M2066" t="s">
        <v>8296</v>
      </c>
      <c r="N2066" t="s">
        <v>7939</v>
      </c>
      <c r="O2066" t="s">
        <v>7697</v>
      </c>
      <c r="P2066" t="s">
        <v>10766</v>
      </c>
      <c r="Q2066" t="s">
        <v>11160</v>
      </c>
      <c r="R2066">
        <v>405</v>
      </c>
      <c r="S2066" t="s">
        <v>10767</v>
      </c>
      <c r="T2066" t="s">
        <v>7715</v>
      </c>
      <c r="U2066">
        <v>1</v>
      </c>
      <c r="V2066">
        <v>1</v>
      </c>
      <c r="W2066" t="s">
        <v>7702</v>
      </c>
      <c r="X2066" t="s">
        <v>11165</v>
      </c>
      <c r="Y2066" t="s">
        <v>7703</v>
      </c>
      <c r="Z2066" t="s">
        <v>11166</v>
      </c>
      <c r="AA2066" t="s">
        <v>9034</v>
      </c>
      <c r="AB2066" t="s">
        <v>11167</v>
      </c>
    </row>
    <row r="2067" spans="1:28">
      <c r="A2067" s="241">
        <v>45971</v>
      </c>
      <c r="B2067" t="s">
        <v>11168</v>
      </c>
      <c r="C2067" t="s">
        <v>8675</v>
      </c>
      <c r="D2067" t="s">
        <v>8676</v>
      </c>
      <c r="E2067" t="s">
        <v>8677</v>
      </c>
      <c r="F2067">
        <v>1</v>
      </c>
      <c r="G2067">
        <v>6500</v>
      </c>
      <c r="H2067">
        <v>0</v>
      </c>
      <c r="I2067" s="165">
        <v>6500</v>
      </c>
      <c r="J2067" t="s">
        <v>8852</v>
      </c>
      <c r="K2067">
        <v>1</v>
      </c>
      <c r="L2067">
        <v>6</v>
      </c>
      <c r="M2067" t="s">
        <v>8296</v>
      </c>
      <c r="N2067" t="s">
        <v>7939</v>
      </c>
      <c r="O2067" t="s">
        <v>7697</v>
      </c>
      <c r="P2067" t="s">
        <v>10766</v>
      </c>
      <c r="Q2067" t="s">
        <v>9032</v>
      </c>
      <c r="R2067">
        <v>405</v>
      </c>
      <c r="S2067" t="s">
        <v>10767</v>
      </c>
      <c r="T2067" t="s">
        <v>7701</v>
      </c>
      <c r="U2067">
        <v>1</v>
      </c>
      <c r="V2067">
        <v>1</v>
      </c>
      <c r="W2067" t="s">
        <v>7702</v>
      </c>
      <c r="X2067" t="s">
        <v>11169</v>
      </c>
      <c r="Y2067" t="s">
        <v>7703</v>
      </c>
      <c r="Z2067" t="s">
        <v>11170</v>
      </c>
      <c r="AA2067" t="s">
        <v>9034</v>
      </c>
      <c r="AB2067" t="s">
        <v>11171</v>
      </c>
    </row>
    <row r="2068" spans="1:28">
      <c r="A2068" s="241">
        <v>45971</v>
      </c>
      <c r="B2068" t="s">
        <v>11172</v>
      </c>
      <c r="C2068" t="s">
        <v>7720</v>
      </c>
      <c r="D2068" t="s">
        <v>7721</v>
      </c>
      <c r="E2068" t="s">
        <v>7722</v>
      </c>
      <c r="F2068">
        <v>1</v>
      </c>
      <c r="G2068">
        <v>11900</v>
      </c>
      <c r="H2068">
        <v>357</v>
      </c>
      <c r="I2068" s="165">
        <v>11543</v>
      </c>
      <c r="J2068" t="s">
        <v>7809</v>
      </c>
      <c r="K2068">
        <v>1</v>
      </c>
      <c r="L2068">
        <v>125</v>
      </c>
      <c r="M2068" t="s">
        <v>7724</v>
      </c>
      <c r="N2068" t="s">
        <v>7713</v>
      </c>
      <c r="O2068" t="s">
        <v>7697</v>
      </c>
      <c r="P2068" t="s">
        <v>10766</v>
      </c>
      <c r="Q2068" t="s">
        <v>10787</v>
      </c>
      <c r="R2068">
        <v>114</v>
      </c>
      <c r="S2068" t="s">
        <v>10767</v>
      </c>
      <c r="T2068" t="s">
        <v>7726</v>
      </c>
      <c r="U2068">
        <v>1</v>
      </c>
      <c r="V2068">
        <v>1</v>
      </c>
      <c r="W2068" t="s">
        <v>7702</v>
      </c>
      <c r="X2068" t="s">
        <v>2505</v>
      </c>
      <c r="Y2068" t="s">
        <v>7703</v>
      </c>
      <c r="Z2068" t="s">
        <v>11173</v>
      </c>
      <c r="AA2068" t="s">
        <v>7813</v>
      </c>
      <c r="AB2068" t="s">
        <v>11174</v>
      </c>
    </row>
    <row r="2069" spans="1:28">
      <c r="A2069" s="241">
        <v>45971</v>
      </c>
      <c r="B2069" t="s">
        <v>11172</v>
      </c>
      <c r="C2069" t="s">
        <v>8016</v>
      </c>
      <c r="D2069" t="s">
        <v>8017</v>
      </c>
      <c r="E2069" t="s">
        <v>8018</v>
      </c>
      <c r="F2069">
        <v>1</v>
      </c>
      <c r="G2069">
        <v>4853</v>
      </c>
      <c r="H2069">
        <v>0</v>
      </c>
      <c r="I2069" s="165">
        <v>4853</v>
      </c>
      <c r="J2069" t="s">
        <v>7809</v>
      </c>
      <c r="K2069">
        <v>1</v>
      </c>
      <c r="L2069">
        <v>125</v>
      </c>
      <c r="M2069" t="s">
        <v>7724</v>
      </c>
      <c r="N2069" t="s">
        <v>7713</v>
      </c>
      <c r="O2069" t="s">
        <v>7697</v>
      </c>
      <c r="P2069" t="s">
        <v>10766</v>
      </c>
      <c r="Q2069" t="s">
        <v>10787</v>
      </c>
      <c r="R2069">
        <v>114</v>
      </c>
      <c r="S2069" t="s">
        <v>10767</v>
      </c>
      <c r="T2069">
        <v>0</v>
      </c>
      <c r="U2069">
        <v>1</v>
      </c>
      <c r="V2069">
        <v>1</v>
      </c>
      <c r="W2069" t="s">
        <v>7702</v>
      </c>
      <c r="X2069" t="s">
        <v>2505</v>
      </c>
      <c r="Y2069" t="s">
        <v>7703</v>
      </c>
      <c r="Z2069" t="s">
        <v>11173</v>
      </c>
      <c r="AA2069" t="s">
        <v>7813</v>
      </c>
      <c r="AB2069" t="s">
        <v>11174</v>
      </c>
    </row>
    <row r="2070" spans="1:28">
      <c r="A2070" s="241">
        <v>45971</v>
      </c>
      <c r="B2070" t="s">
        <v>11175</v>
      </c>
      <c r="C2070" t="s">
        <v>7914</v>
      </c>
      <c r="D2070" t="s">
        <v>7915</v>
      </c>
      <c r="E2070" t="s">
        <v>7916</v>
      </c>
      <c r="F2070">
        <v>4</v>
      </c>
      <c r="G2070">
        <v>2900.04</v>
      </c>
      <c r="H2070">
        <v>0</v>
      </c>
      <c r="I2070" s="165">
        <v>11600.16</v>
      </c>
      <c r="J2070" t="s">
        <v>8271</v>
      </c>
      <c r="K2070">
        <v>1</v>
      </c>
      <c r="L2070">
        <v>2</v>
      </c>
      <c r="M2070" t="s">
        <v>8054</v>
      </c>
      <c r="N2070" t="s">
        <v>7745</v>
      </c>
      <c r="O2070" t="s">
        <v>7697</v>
      </c>
      <c r="P2070" t="s">
        <v>10766</v>
      </c>
      <c r="Q2070" t="s">
        <v>10981</v>
      </c>
      <c r="R2070">
        <v>937</v>
      </c>
      <c r="S2070" t="s">
        <v>10767</v>
      </c>
      <c r="T2070" t="s">
        <v>7726</v>
      </c>
      <c r="U2070">
        <v>1</v>
      </c>
      <c r="V2070">
        <v>4</v>
      </c>
      <c r="W2070" t="s">
        <v>7702</v>
      </c>
      <c r="X2070" t="s">
        <v>11176</v>
      </c>
      <c r="Y2070" t="s">
        <v>7703</v>
      </c>
      <c r="Z2070" t="s">
        <v>11177</v>
      </c>
      <c r="AA2070" t="s">
        <v>8728</v>
      </c>
      <c r="AB2070" t="s">
        <v>11178</v>
      </c>
    </row>
    <row r="2071" spans="1:28">
      <c r="A2071" s="241">
        <v>45971</v>
      </c>
      <c r="B2071" t="s">
        <v>11175</v>
      </c>
      <c r="C2071" t="s">
        <v>8247</v>
      </c>
      <c r="D2071" t="s">
        <v>8248</v>
      </c>
      <c r="E2071" t="s">
        <v>8249</v>
      </c>
      <c r="F2071">
        <v>5</v>
      </c>
      <c r="G2071">
        <v>672.27</v>
      </c>
      <c r="H2071">
        <v>0</v>
      </c>
      <c r="I2071" s="165">
        <v>3361.35</v>
      </c>
      <c r="J2071" t="s">
        <v>8271</v>
      </c>
      <c r="K2071">
        <v>1</v>
      </c>
      <c r="L2071">
        <v>2</v>
      </c>
      <c r="M2071" t="s">
        <v>8054</v>
      </c>
      <c r="N2071" t="s">
        <v>7745</v>
      </c>
      <c r="O2071" t="s">
        <v>7697</v>
      </c>
      <c r="P2071" t="s">
        <v>10766</v>
      </c>
      <c r="Q2071" t="s">
        <v>10981</v>
      </c>
      <c r="R2071">
        <v>937</v>
      </c>
      <c r="S2071" t="s">
        <v>10767</v>
      </c>
      <c r="T2071" t="s">
        <v>7701</v>
      </c>
      <c r="U2071">
        <v>1</v>
      </c>
      <c r="V2071">
        <v>5</v>
      </c>
      <c r="W2071" t="s">
        <v>7702</v>
      </c>
      <c r="X2071" t="s">
        <v>11176</v>
      </c>
      <c r="Y2071" t="s">
        <v>7703</v>
      </c>
      <c r="Z2071" t="s">
        <v>11177</v>
      </c>
      <c r="AA2071" t="s">
        <v>8728</v>
      </c>
      <c r="AB2071" t="s">
        <v>11178</v>
      </c>
    </row>
    <row r="2072" spans="1:28">
      <c r="A2072" s="241">
        <v>45971</v>
      </c>
      <c r="B2072" t="s">
        <v>11179</v>
      </c>
      <c r="C2072" t="s">
        <v>7720</v>
      </c>
      <c r="D2072" t="s">
        <v>7721</v>
      </c>
      <c r="E2072" t="s">
        <v>7722</v>
      </c>
      <c r="F2072">
        <v>1</v>
      </c>
      <c r="G2072">
        <v>11900</v>
      </c>
      <c r="H2072">
        <v>357</v>
      </c>
      <c r="I2072" s="165">
        <v>11543</v>
      </c>
      <c r="J2072" t="s">
        <v>7723</v>
      </c>
      <c r="K2072">
        <v>1</v>
      </c>
      <c r="L2072">
        <v>125</v>
      </c>
      <c r="M2072" t="s">
        <v>7724</v>
      </c>
      <c r="N2072" t="s">
        <v>7713</v>
      </c>
      <c r="O2072" t="s">
        <v>7697</v>
      </c>
      <c r="P2072" t="s">
        <v>10766</v>
      </c>
      <c r="Q2072" t="s">
        <v>10991</v>
      </c>
      <c r="R2072">
        <v>103</v>
      </c>
      <c r="S2072" t="s">
        <v>10767</v>
      </c>
      <c r="T2072" t="s">
        <v>7726</v>
      </c>
      <c r="U2072">
        <v>1</v>
      </c>
      <c r="V2072">
        <v>1</v>
      </c>
      <c r="W2072" t="s">
        <v>7702</v>
      </c>
      <c r="X2072" t="s">
        <v>2183</v>
      </c>
      <c r="Y2072" t="s">
        <v>7703</v>
      </c>
      <c r="Z2072" t="s">
        <v>11180</v>
      </c>
      <c r="AA2072" t="s">
        <v>8108</v>
      </c>
      <c r="AB2072" t="s">
        <v>11181</v>
      </c>
    </row>
    <row r="2073" spans="1:28">
      <c r="A2073" s="241">
        <v>45971</v>
      </c>
      <c r="B2073" t="s">
        <v>11179</v>
      </c>
      <c r="C2073" t="s">
        <v>7875</v>
      </c>
      <c r="D2073" t="s">
        <v>7876</v>
      </c>
      <c r="E2073" t="s">
        <v>7877</v>
      </c>
      <c r="F2073">
        <v>6</v>
      </c>
      <c r="G2073">
        <v>1218.49</v>
      </c>
      <c r="H2073">
        <v>0</v>
      </c>
      <c r="I2073" s="165">
        <v>7310.94</v>
      </c>
      <c r="J2073" t="s">
        <v>7723</v>
      </c>
      <c r="K2073">
        <v>1</v>
      </c>
      <c r="L2073">
        <v>125</v>
      </c>
      <c r="M2073" t="s">
        <v>7724</v>
      </c>
      <c r="N2073" t="s">
        <v>7713</v>
      </c>
      <c r="O2073" t="s">
        <v>7697</v>
      </c>
      <c r="P2073" t="s">
        <v>10766</v>
      </c>
      <c r="Q2073" t="s">
        <v>10991</v>
      </c>
      <c r="R2073">
        <v>103</v>
      </c>
      <c r="S2073" t="s">
        <v>10767</v>
      </c>
      <c r="T2073" t="s">
        <v>7701</v>
      </c>
      <c r="U2073">
        <v>1</v>
      </c>
      <c r="V2073">
        <v>6</v>
      </c>
      <c r="W2073" t="s">
        <v>7702</v>
      </c>
      <c r="X2073" t="s">
        <v>2183</v>
      </c>
      <c r="Y2073" t="s">
        <v>7703</v>
      </c>
      <c r="Z2073" t="s">
        <v>11180</v>
      </c>
      <c r="AA2073" t="s">
        <v>8108</v>
      </c>
      <c r="AB2073" t="s">
        <v>11181</v>
      </c>
    </row>
    <row r="2074" spans="1:28">
      <c r="A2074" s="241">
        <v>45971</v>
      </c>
      <c r="B2074" t="s">
        <v>11182</v>
      </c>
      <c r="C2074" t="s">
        <v>7880</v>
      </c>
      <c r="D2074" t="s">
        <v>7881</v>
      </c>
      <c r="E2074" t="s">
        <v>7882</v>
      </c>
      <c r="F2074">
        <v>6</v>
      </c>
      <c r="G2074">
        <v>1543</v>
      </c>
      <c r="H2074">
        <v>0</v>
      </c>
      <c r="I2074" s="165">
        <v>9258</v>
      </c>
      <c r="J2074" t="s">
        <v>7766</v>
      </c>
      <c r="K2074">
        <v>1</v>
      </c>
      <c r="L2074">
        <v>125</v>
      </c>
      <c r="M2074" t="s">
        <v>7724</v>
      </c>
      <c r="N2074" t="s">
        <v>7713</v>
      </c>
      <c r="O2074" t="s">
        <v>7697</v>
      </c>
      <c r="P2074" t="s">
        <v>10766</v>
      </c>
      <c r="Q2074" t="s">
        <v>10988</v>
      </c>
      <c r="R2074">
        <v>113</v>
      </c>
      <c r="S2074" t="s">
        <v>10767</v>
      </c>
      <c r="T2074" t="s">
        <v>7701</v>
      </c>
      <c r="U2074">
        <v>1</v>
      </c>
      <c r="V2074">
        <v>6</v>
      </c>
      <c r="W2074" t="s">
        <v>7702</v>
      </c>
      <c r="X2074" t="s">
        <v>2187</v>
      </c>
      <c r="Y2074" t="s">
        <v>7703</v>
      </c>
      <c r="Z2074" t="s">
        <v>11183</v>
      </c>
      <c r="AA2074" t="s">
        <v>8092</v>
      </c>
      <c r="AB2074" t="s">
        <v>11184</v>
      </c>
    </row>
    <row r="2075" spans="1:28">
      <c r="A2075" s="241">
        <v>45971</v>
      </c>
      <c r="B2075" t="s">
        <v>11185</v>
      </c>
      <c r="C2075" t="s">
        <v>8905</v>
      </c>
      <c r="D2075" t="s">
        <v>8906</v>
      </c>
      <c r="E2075" t="s">
        <v>8907</v>
      </c>
      <c r="F2075">
        <v>10</v>
      </c>
      <c r="G2075">
        <v>2227</v>
      </c>
      <c r="H2075">
        <v>0</v>
      </c>
      <c r="I2075" s="165">
        <v>22270</v>
      </c>
      <c r="J2075" t="s">
        <v>7723</v>
      </c>
      <c r="K2075">
        <v>1</v>
      </c>
      <c r="L2075">
        <v>125</v>
      </c>
      <c r="M2075" t="s">
        <v>7724</v>
      </c>
      <c r="N2075" t="s">
        <v>7713</v>
      </c>
      <c r="O2075" t="s">
        <v>7697</v>
      </c>
      <c r="P2075" t="s">
        <v>10766</v>
      </c>
      <c r="Q2075" t="s">
        <v>10991</v>
      </c>
      <c r="R2075">
        <v>103</v>
      </c>
      <c r="S2075" t="s">
        <v>10767</v>
      </c>
      <c r="T2075" t="s">
        <v>7769</v>
      </c>
      <c r="U2075">
        <v>1</v>
      </c>
      <c r="V2075">
        <v>10</v>
      </c>
      <c r="W2075" t="s">
        <v>7702</v>
      </c>
      <c r="X2075" t="s">
        <v>2294</v>
      </c>
      <c r="Y2075" t="s">
        <v>7703</v>
      </c>
      <c r="Z2075" t="s">
        <v>11186</v>
      </c>
      <c r="AA2075" t="s">
        <v>8108</v>
      </c>
      <c r="AB2075" t="s">
        <v>2294</v>
      </c>
    </row>
    <row r="2076" spans="1:28">
      <c r="A2076" s="241">
        <v>45971</v>
      </c>
      <c r="B2076" t="s">
        <v>11187</v>
      </c>
      <c r="C2076" t="s">
        <v>7720</v>
      </c>
      <c r="D2076" t="s">
        <v>7721</v>
      </c>
      <c r="E2076" t="s">
        <v>7722</v>
      </c>
      <c r="F2076">
        <v>1</v>
      </c>
      <c r="G2076">
        <v>11900</v>
      </c>
      <c r="H2076">
        <v>357</v>
      </c>
      <c r="I2076" s="165">
        <v>11543</v>
      </c>
      <c r="J2076" t="s">
        <v>7816</v>
      </c>
      <c r="K2076">
        <v>1</v>
      </c>
      <c r="L2076">
        <v>125</v>
      </c>
      <c r="M2076" t="s">
        <v>7724</v>
      </c>
      <c r="N2076" t="s">
        <v>7713</v>
      </c>
      <c r="O2076" t="s">
        <v>7697</v>
      </c>
      <c r="P2076" t="s">
        <v>10766</v>
      </c>
      <c r="Q2076" t="s">
        <v>11018</v>
      </c>
      <c r="R2076">
        <v>107</v>
      </c>
      <c r="S2076" t="s">
        <v>10767</v>
      </c>
      <c r="T2076" t="s">
        <v>7726</v>
      </c>
      <c r="U2076">
        <v>1</v>
      </c>
      <c r="V2076">
        <v>1</v>
      </c>
      <c r="W2076" t="s">
        <v>7702</v>
      </c>
      <c r="X2076" t="s">
        <v>2031</v>
      </c>
      <c r="Y2076" t="s">
        <v>7703</v>
      </c>
      <c r="Z2076" t="s">
        <v>11188</v>
      </c>
      <c r="AA2076" t="s">
        <v>8041</v>
      </c>
      <c r="AB2076" t="s">
        <v>11189</v>
      </c>
    </row>
    <row r="2077" spans="1:28">
      <c r="A2077" s="241">
        <v>45971</v>
      </c>
      <c r="B2077" t="s">
        <v>11187</v>
      </c>
      <c r="C2077" t="s">
        <v>7865</v>
      </c>
      <c r="D2077" t="s">
        <v>7866</v>
      </c>
      <c r="E2077" t="s">
        <v>7867</v>
      </c>
      <c r="F2077">
        <v>4</v>
      </c>
      <c r="G2077">
        <v>3000</v>
      </c>
      <c r="H2077">
        <v>0</v>
      </c>
      <c r="I2077" s="165">
        <v>12000</v>
      </c>
      <c r="J2077" t="s">
        <v>7816</v>
      </c>
      <c r="K2077">
        <v>1</v>
      </c>
      <c r="L2077">
        <v>125</v>
      </c>
      <c r="M2077" t="s">
        <v>7724</v>
      </c>
      <c r="N2077" t="s">
        <v>7713</v>
      </c>
      <c r="O2077" t="s">
        <v>7697</v>
      </c>
      <c r="P2077" t="s">
        <v>10766</v>
      </c>
      <c r="Q2077" t="s">
        <v>11018</v>
      </c>
      <c r="R2077">
        <v>107</v>
      </c>
      <c r="S2077" t="s">
        <v>10767</v>
      </c>
      <c r="T2077" t="s">
        <v>7726</v>
      </c>
      <c r="U2077">
        <v>1</v>
      </c>
      <c r="V2077">
        <v>4</v>
      </c>
      <c r="W2077" t="s">
        <v>7702</v>
      </c>
      <c r="X2077" t="s">
        <v>2031</v>
      </c>
      <c r="Y2077" t="s">
        <v>7703</v>
      </c>
      <c r="Z2077" t="s">
        <v>11188</v>
      </c>
      <c r="AA2077" t="s">
        <v>8041</v>
      </c>
      <c r="AB2077" t="s">
        <v>11189</v>
      </c>
    </row>
    <row r="2078" spans="1:28">
      <c r="A2078" s="241">
        <v>45971</v>
      </c>
      <c r="B2078" t="s">
        <v>11187</v>
      </c>
      <c r="C2078" t="s">
        <v>8136</v>
      </c>
      <c r="D2078" t="s">
        <v>8137</v>
      </c>
      <c r="E2078" t="s">
        <v>8138</v>
      </c>
      <c r="F2078">
        <v>2</v>
      </c>
      <c r="G2078">
        <v>12290.73</v>
      </c>
      <c r="H2078">
        <v>0</v>
      </c>
      <c r="I2078" s="165">
        <v>24581.46</v>
      </c>
      <c r="J2078" t="s">
        <v>7816</v>
      </c>
      <c r="K2078">
        <v>1</v>
      </c>
      <c r="L2078">
        <v>125</v>
      </c>
      <c r="M2078" t="s">
        <v>7724</v>
      </c>
      <c r="N2078" t="s">
        <v>7713</v>
      </c>
      <c r="O2078" t="s">
        <v>7697</v>
      </c>
      <c r="P2078" t="s">
        <v>10766</v>
      </c>
      <c r="Q2078" t="s">
        <v>11018</v>
      </c>
      <c r="R2078">
        <v>107</v>
      </c>
      <c r="S2078" t="s">
        <v>10767</v>
      </c>
      <c r="T2078" t="s">
        <v>7726</v>
      </c>
      <c r="U2078">
        <v>1</v>
      </c>
      <c r="V2078">
        <v>2</v>
      </c>
      <c r="W2078" t="s">
        <v>7702</v>
      </c>
      <c r="X2078" t="s">
        <v>2031</v>
      </c>
      <c r="Y2078" t="s">
        <v>7703</v>
      </c>
      <c r="Z2078" t="s">
        <v>11188</v>
      </c>
      <c r="AA2078" t="s">
        <v>8041</v>
      </c>
      <c r="AB2078" t="s">
        <v>11189</v>
      </c>
    </row>
    <row r="2079" spans="1:28">
      <c r="A2079" s="241">
        <v>45971</v>
      </c>
      <c r="B2079" t="s">
        <v>11187</v>
      </c>
      <c r="C2079" t="s">
        <v>7883</v>
      </c>
      <c r="D2079" t="s">
        <v>7884</v>
      </c>
      <c r="E2079" t="s">
        <v>7885</v>
      </c>
      <c r="F2079">
        <v>3</v>
      </c>
      <c r="G2079">
        <v>3025.21</v>
      </c>
      <c r="H2079">
        <v>0</v>
      </c>
      <c r="I2079" s="165">
        <v>9075.6299999999992</v>
      </c>
      <c r="J2079" t="s">
        <v>7816</v>
      </c>
      <c r="K2079">
        <v>1</v>
      </c>
      <c r="L2079">
        <v>125</v>
      </c>
      <c r="M2079" t="s">
        <v>7724</v>
      </c>
      <c r="N2079" t="s">
        <v>7713</v>
      </c>
      <c r="O2079" t="s">
        <v>7697</v>
      </c>
      <c r="P2079" t="s">
        <v>10766</v>
      </c>
      <c r="Q2079" t="s">
        <v>11018</v>
      </c>
      <c r="R2079">
        <v>107</v>
      </c>
      <c r="S2079" t="s">
        <v>10767</v>
      </c>
      <c r="T2079" t="s">
        <v>7715</v>
      </c>
      <c r="U2079">
        <v>1</v>
      </c>
      <c r="V2079">
        <v>3</v>
      </c>
      <c r="W2079" t="s">
        <v>7702</v>
      </c>
      <c r="X2079" t="s">
        <v>2031</v>
      </c>
      <c r="Y2079" t="s">
        <v>7703</v>
      </c>
      <c r="Z2079" t="s">
        <v>11188</v>
      </c>
      <c r="AA2079" t="s">
        <v>8041</v>
      </c>
      <c r="AB2079" t="s">
        <v>11189</v>
      </c>
    </row>
    <row r="2080" spans="1:28">
      <c r="A2080" s="241">
        <v>45971</v>
      </c>
      <c r="B2080" t="s">
        <v>11187</v>
      </c>
      <c r="C2080" t="s">
        <v>7787</v>
      </c>
      <c r="D2080" t="s">
        <v>7788</v>
      </c>
      <c r="E2080" t="s">
        <v>7789</v>
      </c>
      <c r="F2080">
        <v>3</v>
      </c>
      <c r="G2080">
        <v>3025.21</v>
      </c>
      <c r="H2080">
        <v>0</v>
      </c>
      <c r="I2080" s="165">
        <v>9075.6299999999992</v>
      </c>
      <c r="J2080" t="s">
        <v>7816</v>
      </c>
      <c r="K2080">
        <v>1</v>
      </c>
      <c r="L2080">
        <v>125</v>
      </c>
      <c r="M2080" t="s">
        <v>7724</v>
      </c>
      <c r="N2080" t="s">
        <v>7713</v>
      </c>
      <c r="O2080" t="s">
        <v>7697</v>
      </c>
      <c r="P2080" t="s">
        <v>10766</v>
      </c>
      <c r="Q2080" t="s">
        <v>11018</v>
      </c>
      <c r="R2080">
        <v>107</v>
      </c>
      <c r="S2080" t="s">
        <v>10767</v>
      </c>
      <c r="T2080" t="s">
        <v>7715</v>
      </c>
      <c r="U2080">
        <v>1</v>
      </c>
      <c r="V2080">
        <v>3</v>
      </c>
      <c r="W2080" t="s">
        <v>7702</v>
      </c>
      <c r="X2080" t="s">
        <v>2031</v>
      </c>
      <c r="Y2080" t="s">
        <v>7703</v>
      </c>
      <c r="Z2080" t="s">
        <v>11188</v>
      </c>
      <c r="AA2080" t="s">
        <v>8041</v>
      </c>
      <c r="AB2080" t="s">
        <v>11189</v>
      </c>
    </row>
    <row r="2081" spans="1:28">
      <c r="A2081" s="241">
        <v>45971</v>
      </c>
      <c r="B2081" t="s">
        <v>11190</v>
      </c>
      <c r="C2081" t="s">
        <v>8411</v>
      </c>
      <c r="D2081" t="s">
        <v>8412</v>
      </c>
      <c r="E2081" t="s">
        <v>8413</v>
      </c>
      <c r="F2081">
        <v>4</v>
      </c>
      <c r="G2081">
        <v>2227</v>
      </c>
      <c r="H2081">
        <v>0</v>
      </c>
      <c r="I2081" s="165">
        <v>8908</v>
      </c>
      <c r="J2081" t="s">
        <v>7794</v>
      </c>
      <c r="K2081">
        <v>1</v>
      </c>
      <c r="L2081">
        <v>125</v>
      </c>
      <c r="M2081" t="s">
        <v>7724</v>
      </c>
      <c r="N2081" t="s">
        <v>7713</v>
      </c>
      <c r="O2081" t="s">
        <v>7697</v>
      </c>
      <c r="P2081" t="s">
        <v>10766</v>
      </c>
      <c r="Q2081" t="s">
        <v>11115</v>
      </c>
      <c r="R2081">
        <v>104</v>
      </c>
      <c r="S2081" t="s">
        <v>10767</v>
      </c>
      <c r="T2081" t="s">
        <v>7769</v>
      </c>
      <c r="U2081">
        <v>1</v>
      </c>
      <c r="V2081">
        <v>4</v>
      </c>
      <c r="W2081" t="s">
        <v>7702</v>
      </c>
      <c r="X2081" t="s">
        <v>2398</v>
      </c>
      <c r="Y2081" t="s">
        <v>7703</v>
      </c>
      <c r="Z2081" t="s">
        <v>11191</v>
      </c>
      <c r="AA2081" t="s">
        <v>8481</v>
      </c>
      <c r="AB2081" t="s">
        <v>11192</v>
      </c>
    </row>
    <row r="2082" spans="1:28">
      <c r="A2082" s="241">
        <v>45971</v>
      </c>
      <c r="B2082" t="s">
        <v>11190</v>
      </c>
      <c r="C2082" t="s">
        <v>8097</v>
      </c>
      <c r="D2082" t="s">
        <v>8098</v>
      </c>
      <c r="E2082" t="s">
        <v>8099</v>
      </c>
      <c r="F2082">
        <v>4</v>
      </c>
      <c r="G2082">
        <v>2227</v>
      </c>
      <c r="H2082">
        <v>0</v>
      </c>
      <c r="I2082" s="165">
        <v>8908</v>
      </c>
      <c r="J2082" t="s">
        <v>7794</v>
      </c>
      <c r="K2082">
        <v>1</v>
      </c>
      <c r="L2082">
        <v>125</v>
      </c>
      <c r="M2082" t="s">
        <v>7724</v>
      </c>
      <c r="N2082" t="s">
        <v>7713</v>
      </c>
      <c r="O2082" t="s">
        <v>7697</v>
      </c>
      <c r="P2082" t="s">
        <v>10766</v>
      </c>
      <c r="Q2082" t="s">
        <v>11115</v>
      </c>
      <c r="R2082">
        <v>104</v>
      </c>
      <c r="S2082" t="s">
        <v>10767</v>
      </c>
      <c r="T2082" t="s">
        <v>7769</v>
      </c>
      <c r="U2082">
        <v>1</v>
      </c>
      <c r="V2082">
        <v>4</v>
      </c>
      <c r="W2082" t="s">
        <v>7702</v>
      </c>
      <c r="X2082" t="s">
        <v>2398</v>
      </c>
      <c r="Y2082" t="s">
        <v>7703</v>
      </c>
      <c r="Z2082" t="s">
        <v>11191</v>
      </c>
      <c r="AA2082" t="s">
        <v>8481</v>
      </c>
      <c r="AB2082" t="s">
        <v>11192</v>
      </c>
    </row>
    <row r="2083" spans="1:28">
      <c r="A2083" s="241">
        <v>45971</v>
      </c>
      <c r="B2083" t="s">
        <v>11190</v>
      </c>
      <c r="C2083" t="s">
        <v>7754</v>
      </c>
      <c r="D2083" t="s">
        <v>7755</v>
      </c>
      <c r="E2083" t="s">
        <v>7756</v>
      </c>
      <c r="F2083">
        <v>6</v>
      </c>
      <c r="G2083">
        <v>1444</v>
      </c>
      <c r="H2083">
        <v>0</v>
      </c>
      <c r="I2083" s="165">
        <v>8664</v>
      </c>
      <c r="J2083" t="s">
        <v>7794</v>
      </c>
      <c r="K2083">
        <v>1</v>
      </c>
      <c r="L2083">
        <v>125</v>
      </c>
      <c r="M2083" t="s">
        <v>7724</v>
      </c>
      <c r="N2083" t="s">
        <v>7713</v>
      </c>
      <c r="O2083" t="s">
        <v>7697</v>
      </c>
      <c r="P2083" t="s">
        <v>10766</v>
      </c>
      <c r="Q2083" t="s">
        <v>11115</v>
      </c>
      <c r="R2083">
        <v>104</v>
      </c>
      <c r="S2083" t="s">
        <v>10767</v>
      </c>
      <c r="T2083" t="s">
        <v>7701</v>
      </c>
      <c r="U2083">
        <v>1</v>
      </c>
      <c r="V2083">
        <v>6</v>
      </c>
      <c r="W2083" t="s">
        <v>7702</v>
      </c>
      <c r="X2083" t="s">
        <v>2398</v>
      </c>
      <c r="Y2083" t="s">
        <v>7703</v>
      </c>
      <c r="Z2083" t="s">
        <v>11191</v>
      </c>
      <c r="AA2083" t="s">
        <v>8481</v>
      </c>
      <c r="AB2083" t="s">
        <v>11192</v>
      </c>
    </row>
    <row r="2084" spans="1:28">
      <c r="A2084" s="241">
        <v>45971</v>
      </c>
      <c r="B2084" t="s">
        <v>11190</v>
      </c>
      <c r="C2084" t="s">
        <v>7800</v>
      </c>
      <c r="D2084" t="s">
        <v>7801</v>
      </c>
      <c r="E2084" t="s">
        <v>7802</v>
      </c>
      <c r="F2084">
        <v>10</v>
      </c>
      <c r="G2084">
        <v>1092.44</v>
      </c>
      <c r="H2084">
        <v>0</v>
      </c>
      <c r="I2084" s="165">
        <v>10924.4</v>
      </c>
      <c r="J2084" t="s">
        <v>7794</v>
      </c>
      <c r="K2084">
        <v>1</v>
      </c>
      <c r="L2084">
        <v>125</v>
      </c>
      <c r="M2084" t="s">
        <v>7724</v>
      </c>
      <c r="N2084" t="s">
        <v>7713</v>
      </c>
      <c r="O2084" t="s">
        <v>7697</v>
      </c>
      <c r="P2084" t="s">
        <v>10766</v>
      </c>
      <c r="Q2084" t="s">
        <v>11115</v>
      </c>
      <c r="R2084">
        <v>104</v>
      </c>
      <c r="S2084" t="s">
        <v>10767</v>
      </c>
      <c r="T2084" t="s">
        <v>7701</v>
      </c>
      <c r="U2084">
        <v>1</v>
      </c>
      <c r="V2084">
        <v>10</v>
      </c>
      <c r="W2084" t="s">
        <v>7702</v>
      </c>
      <c r="X2084" t="s">
        <v>2398</v>
      </c>
      <c r="Y2084" t="s">
        <v>7703</v>
      </c>
      <c r="Z2084" t="s">
        <v>11191</v>
      </c>
      <c r="AA2084" t="s">
        <v>8481</v>
      </c>
      <c r="AB2084" t="s">
        <v>11192</v>
      </c>
    </row>
    <row r="2085" spans="1:28">
      <c r="A2085" s="241">
        <v>45971</v>
      </c>
      <c r="B2085" t="s">
        <v>11190</v>
      </c>
      <c r="C2085" t="s">
        <v>7733</v>
      </c>
      <c r="D2085" t="s">
        <v>7734</v>
      </c>
      <c r="E2085" t="s">
        <v>7735</v>
      </c>
      <c r="F2085">
        <v>6</v>
      </c>
      <c r="G2085">
        <v>1344.54</v>
      </c>
      <c r="H2085">
        <v>0</v>
      </c>
      <c r="I2085" s="165">
        <v>8067.24</v>
      </c>
      <c r="J2085" t="s">
        <v>7794</v>
      </c>
      <c r="K2085">
        <v>1</v>
      </c>
      <c r="L2085">
        <v>125</v>
      </c>
      <c r="M2085" t="s">
        <v>7724</v>
      </c>
      <c r="N2085" t="s">
        <v>7713</v>
      </c>
      <c r="O2085" t="s">
        <v>7697</v>
      </c>
      <c r="P2085" t="s">
        <v>10766</v>
      </c>
      <c r="Q2085" t="s">
        <v>11115</v>
      </c>
      <c r="R2085">
        <v>104</v>
      </c>
      <c r="S2085" t="s">
        <v>10767</v>
      </c>
      <c r="T2085" t="s">
        <v>7701</v>
      </c>
      <c r="U2085">
        <v>1</v>
      </c>
      <c r="V2085">
        <v>6</v>
      </c>
      <c r="W2085" t="s">
        <v>7702</v>
      </c>
      <c r="X2085" t="s">
        <v>2398</v>
      </c>
      <c r="Y2085" t="s">
        <v>7703</v>
      </c>
      <c r="Z2085" t="s">
        <v>11191</v>
      </c>
      <c r="AA2085" t="s">
        <v>8481</v>
      </c>
      <c r="AB2085" t="s">
        <v>11192</v>
      </c>
    </row>
    <row r="2086" spans="1:28">
      <c r="A2086" s="241">
        <v>45971</v>
      </c>
      <c r="B2086" t="s">
        <v>11190</v>
      </c>
      <c r="C2086" t="s">
        <v>7848</v>
      </c>
      <c r="D2086" t="s">
        <v>7849</v>
      </c>
      <c r="E2086" t="s">
        <v>7850</v>
      </c>
      <c r="F2086">
        <v>6</v>
      </c>
      <c r="G2086">
        <v>1260.5</v>
      </c>
      <c r="H2086">
        <v>0</v>
      </c>
      <c r="I2086" s="165">
        <v>7563</v>
      </c>
      <c r="J2086" t="s">
        <v>7794</v>
      </c>
      <c r="K2086">
        <v>1</v>
      </c>
      <c r="L2086">
        <v>125</v>
      </c>
      <c r="M2086" t="s">
        <v>7724</v>
      </c>
      <c r="N2086" t="s">
        <v>7713</v>
      </c>
      <c r="O2086" t="s">
        <v>7697</v>
      </c>
      <c r="P2086" t="s">
        <v>10766</v>
      </c>
      <c r="Q2086" t="s">
        <v>11115</v>
      </c>
      <c r="R2086">
        <v>104</v>
      </c>
      <c r="S2086" t="s">
        <v>10767</v>
      </c>
      <c r="T2086" t="s">
        <v>7701</v>
      </c>
      <c r="U2086">
        <v>1</v>
      </c>
      <c r="V2086">
        <v>6</v>
      </c>
      <c r="W2086" t="s">
        <v>7702</v>
      </c>
      <c r="X2086" t="s">
        <v>2398</v>
      </c>
      <c r="Y2086" t="s">
        <v>7703</v>
      </c>
      <c r="Z2086" t="s">
        <v>11191</v>
      </c>
      <c r="AA2086" t="s">
        <v>8481</v>
      </c>
      <c r="AB2086" t="s">
        <v>11192</v>
      </c>
    </row>
    <row r="2087" spans="1:28">
      <c r="A2087" s="241">
        <v>45971</v>
      </c>
      <c r="B2087" t="s">
        <v>11193</v>
      </c>
      <c r="C2087" t="s">
        <v>8268</v>
      </c>
      <c r="D2087" t="s">
        <v>8269</v>
      </c>
      <c r="E2087" t="s">
        <v>8270</v>
      </c>
      <c r="F2087">
        <v>6</v>
      </c>
      <c r="G2087">
        <v>864</v>
      </c>
      <c r="H2087">
        <v>0</v>
      </c>
      <c r="I2087" s="165">
        <v>5184</v>
      </c>
      <c r="J2087" t="s">
        <v>7766</v>
      </c>
      <c r="K2087">
        <v>1</v>
      </c>
      <c r="L2087">
        <v>125</v>
      </c>
      <c r="M2087" t="s">
        <v>7724</v>
      </c>
      <c r="N2087" t="s">
        <v>7713</v>
      </c>
      <c r="O2087" t="s">
        <v>7697</v>
      </c>
      <c r="P2087" t="s">
        <v>10766</v>
      </c>
      <c r="Q2087" t="s">
        <v>10988</v>
      </c>
      <c r="R2087">
        <v>113</v>
      </c>
      <c r="S2087" t="s">
        <v>10767</v>
      </c>
      <c r="T2087" t="s">
        <v>7701</v>
      </c>
      <c r="U2087">
        <v>1</v>
      </c>
      <c r="V2087">
        <v>6</v>
      </c>
      <c r="W2087" t="s">
        <v>7702</v>
      </c>
      <c r="X2087" t="s">
        <v>2049</v>
      </c>
      <c r="Y2087" t="s">
        <v>7703</v>
      </c>
      <c r="Z2087" t="s">
        <v>11194</v>
      </c>
      <c r="AA2087" t="s">
        <v>8092</v>
      </c>
      <c r="AB2087" t="s">
        <v>11195</v>
      </c>
    </row>
    <row r="2088" spans="1:28">
      <c r="A2088" s="241">
        <v>45971</v>
      </c>
      <c r="B2088" t="s">
        <v>11193</v>
      </c>
      <c r="C2088" t="s">
        <v>7883</v>
      </c>
      <c r="D2088" t="s">
        <v>7884</v>
      </c>
      <c r="E2088" t="s">
        <v>7885</v>
      </c>
      <c r="F2088">
        <v>3</v>
      </c>
      <c r="G2088">
        <v>3025.21</v>
      </c>
      <c r="H2088">
        <v>0</v>
      </c>
      <c r="I2088" s="165">
        <v>9075.6299999999992</v>
      </c>
      <c r="J2088" t="s">
        <v>7766</v>
      </c>
      <c r="K2088">
        <v>1</v>
      </c>
      <c r="L2088">
        <v>125</v>
      </c>
      <c r="M2088" t="s">
        <v>7724</v>
      </c>
      <c r="N2088" t="s">
        <v>7713</v>
      </c>
      <c r="O2088" t="s">
        <v>7697</v>
      </c>
      <c r="P2088" t="s">
        <v>10766</v>
      </c>
      <c r="Q2088" t="s">
        <v>10988</v>
      </c>
      <c r="R2088">
        <v>113</v>
      </c>
      <c r="S2088" t="s">
        <v>10767</v>
      </c>
      <c r="T2088" t="s">
        <v>7715</v>
      </c>
      <c r="U2088">
        <v>1</v>
      </c>
      <c r="V2088">
        <v>3</v>
      </c>
      <c r="W2088" t="s">
        <v>7702</v>
      </c>
      <c r="X2088" t="s">
        <v>2049</v>
      </c>
      <c r="Y2088" t="s">
        <v>7703</v>
      </c>
      <c r="Z2088" t="s">
        <v>11194</v>
      </c>
      <c r="AA2088" t="s">
        <v>8092</v>
      </c>
      <c r="AB2088" t="s">
        <v>11195</v>
      </c>
    </row>
    <row r="2089" spans="1:28">
      <c r="A2089" s="241">
        <v>45971</v>
      </c>
      <c r="B2089" t="s">
        <v>11193</v>
      </c>
      <c r="C2089" t="s">
        <v>7787</v>
      </c>
      <c r="D2089" t="s">
        <v>7788</v>
      </c>
      <c r="E2089" t="s">
        <v>7789</v>
      </c>
      <c r="F2089">
        <v>1</v>
      </c>
      <c r="G2089">
        <v>3025.21</v>
      </c>
      <c r="H2089">
        <v>0</v>
      </c>
      <c r="I2089" s="165">
        <v>3025.21</v>
      </c>
      <c r="J2089" t="s">
        <v>7766</v>
      </c>
      <c r="K2089">
        <v>1</v>
      </c>
      <c r="L2089">
        <v>125</v>
      </c>
      <c r="M2089" t="s">
        <v>7724</v>
      </c>
      <c r="N2089" t="s">
        <v>7713</v>
      </c>
      <c r="O2089" t="s">
        <v>7697</v>
      </c>
      <c r="P2089" t="s">
        <v>10766</v>
      </c>
      <c r="Q2089" t="s">
        <v>10988</v>
      </c>
      <c r="R2089">
        <v>113</v>
      </c>
      <c r="S2089" t="s">
        <v>10767</v>
      </c>
      <c r="T2089" t="s">
        <v>7715</v>
      </c>
      <c r="U2089">
        <v>1</v>
      </c>
      <c r="V2089">
        <v>1</v>
      </c>
      <c r="W2089" t="s">
        <v>7702</v>
      </c>
      <c r="X2089" t="s">
        <v>2049</v>
      </c>
      <c r="Y2089" t="s">
        <v>7703</v>
      </c>
      <c r="Z2089" t="s">
        <v>11194</v>
      </c>
      <c r="AA2089" t="s">
        <v>8092</v>
      </c>
      <c r="AB2089" t="s">
        <v>11195</v>
      </c>
    </row>
    <row r="2090" spans="1:28">
      <c r="A2090" s="241">
        <v>45971</v>
      </c>
      <c r="B2090" t="s">
        <v>11196</v>
      </c>
      <c r="C2090" t="s">
        <v>7865</v>
      </c>
      <c r="D2090" t="s">
        <v>7866</v>
      </c>
      <c r="E2090" t="s">
        <v>7867</v>
      </c>
      <c r="F2090">
        <v>3</v>
      </c>
      <c r="G2090">
        <v>3000</v>
      </c>
      <c r="H2090">
        <v>0</v>
      </c>
      <c r="I2090" s="165">
        <v>9000</v>
      </c>
      <c r="J2090" t="s">
        <v>7937</v>
      </c>
      <c r="K2090">
        <v>1</v>
      </c>
      <c r="L2090">
        <v>211</v>
      </c>
      <c r="M2090" t="s">
        <v>7938</v>
      </c>
      <c r="N2090" t="s">
        <v>7939</v>
      </c>
      <c r="O2090" t="s">
        <v>7697</v>
      </c>
      <c r="P2090" t="s">
        <v>10766</v>
      </c>
      <c r="Q2090" t="s">
        <v>10822</v>
      </c>
      <c r="R2090">
        <v>409</v>
      </c>
      <c r="S2090" t="s">
        <v>10767</v>
      </c>
      <c r="T2090" t="s">
        <v>7726</v>
      </c>
      <c r="U2090">
        <v>1</v>
      </c>
      <c r="V2090">
        <v>3</v>
      </c>
      <c r="W2090" t="s">
        <v>7702</v>
      </c>
      <c r="X2090" t="s">
        <v>2517</v>
      </c>
      <c r="Y2090" t="s">
        <v>7703</v>
      </c>
      <c r="Z2090" t="s">
        <v>11197</v>
      </c>
      <c r="AA2090" t="s">
        <v>8145</v>
      </c>
      <c r="AB2090" t="s">
        <v>11198</v>
      </c>
    </row>
    <row r="2091" spans="1:28">
      <c r="A2091" s="241">
        <v>45971</v>
      </c>
      <c r="B2091" t="s">
        <v>11196</v>
      </c>
      <c r="C2091" t="s">
        <v>7917</v>
      </c>
      <c r="D2091" t="s">
        <v>7918</v>
      </c>
      <c r="E2091" t="s">
        <v>7919</v>
      </c>
      <c r="F2091">
        <v>3</v>
      </c>
      <c r="G2091">
        <v>3000</v>
      </c>
      <c r="H2091">
        <v>0</v>
      </c>
      <c r="I2091" s="165">
        <v>9000</v>
      </c>
      <c r="J2091" t="s">
        <v>7937</v>
      </c>
      <c r="K2091">
        <v>1</v>
      </c>
      <c r="L2091">
        <v>211</v>
      </c>
      <c r="M2091" t="s">
        <v>7938</v>
      </c>
      <c r="N2091" t="s">
        <v>7939</v>
      </c>
      <c r="O2091" t="s">
        <v>7697</v>
      </c>
      <c r="P2091" t="s">
        <v>10766</v>
      </c>
      <c r="Q2091" t="s">
        <v>10822</v>
      </c>
      <c r="R2091">
        <v>409</v>
      </c>
      <c r="S2091" t="s">
        <v>10767</v>
      </c>
      <c r="T2091" t="s">
        <v>7726</v>
      </c>
      <c r="U2091">
        <v>1</v>
      </c>
      <c r="V2091">
        <v>3</v>
      </c>
      <c r="W2091" t="s">
        <v>7702</v>
      </c>
      <c r="X2091" t="s">
        <v>2517</v>
      </c>
      <c r="Y2091" t="s">
        <v>7703</v>
      </c>
      <c r="Z2091" t="s">
        <v>11197</v>
      </c>
      <c r="AA2091" t="s">
        <v>8145</v>
      </c>
      <c r="AB2091" t="s">
        <v>11198</v>
      </c>
    </row>
    <row r="2092" spans="1:28">
      <c r="A2092" s="241">
        <v>45971</v>
      </c>
      <c r="B2092" t="s">
        <v>11199</v>
      </c>
      <c r="C2092" t="s">
        <v>8247</v>
      </c>
      <c r="D2092" t="s">
        <v>8248</v>
      </c>
      <c r="E2092" t="s">
        <v>8249</v>
      </c>
      <c r="F2092">
        <v>5</v>
      </c>
      <c r="G2092">
        <v>672.27</v>
      </c>
      <c r="H2092">
        <v>0</v>
      </c>
      <c r="I2092" s="165">
        <v>3361.35</v>
      </c>
      <c r="J2092" t="s">
        <v>7937</v>
      </c>
      <c r="K2092">
        <v>1</v>
      </c>
      <c r="L2092">
        <v>211</v>
      </c>
      <c r="M2092" t="s">
        <v>7938</v>
      </c>
      <c r="N2092" t="s">
        <v>7939</v>
      </c>
      <c r="O2092" t="s">
        <v>7697</v>
      </c>
      <c r="P2092" t="s">
        <v>10766</v>
      </c>
      <c r="Q2092" t="s">
        <v>11060</v>
      </c>
      <c r="R2092">
        <v>411</v>
      </c>
      <c r="S2092" t="s">
        <v>10767</v>
      </c>
      <c r="T2092" t="s">
        <v>7701</v>
      </c>
      <c r="U2092">
        <v>1</v>
      </c>
      <c r="V2092">
        <v>5</v>
      </c>
      <c r="W2092" t="s">
        <v>7702</v>
      </c>
      <c r="X2092" t="s">
        <v>2695</v>
      </c>
      <c r="Y2092" t="s">
        <v>7703</v>
      </c>
      <c r="Z2092" t="s">
        <v>11200</v>
      </c>
      <c r="AA2092" t="s">
        <v>8221</v>
      </c>
      <c r="AB2092" t="s">
        <v>11201</v>
      </c>
    </row>
    <row r="2093" spans="1:28">
      <c r="A2093" s="241">
        <v>45971</v>
      </c>
      <c r="B2093" t="s">
        <v>11199</v>
      </c>
      <c r="C2093" t="s">
        <v>7800</v>
      </c>
      <c r="D2093" t="s">
        <v>7801</v>
      </c>
      <c r="E2093" t="s">
        <v>7802</v>
      </c>
      <c r="F2093">
        <v>5</v>
      </c>
      <c r="G2093">
        <v>1092.44</v>
      </c>
      <c r="H2093">
        <v>0</v>
      </c>
      <c r="I2093" s="165">
        <v>5462.2</v>
      </c>
      <c r="J2093" t="s">
        <v>7937</v>
      </c>
      <c r="K2093">
        <v>1</v>
      </c>
      <c r="L2093">
        <v>211</v>
      </c>
      <c r="M2093" t="s">
        <v>7938</v>
      </c>
      <c r="N2093" t="s">
        <v>7939</v>
      </c>
      <c r="O2093" t="s">
        <v>7697</v>
      </c>
      <c r="P2093" t="s">
        <v>10766</v>
      </c>
      <c r="Q2093" t="s">
        <v>11060</v>
      </c>
      <c r="R2093">
        <v>411</v>
      </c>
      <c r="S2093" t="s">
        <v>10767</v>
      </c>
      <c r="T2093" t="s">
        <v>7701</v>
      </c>
      <c r="U2093">
        <v>1</v>
      </c>
      <c r="V2093">
        <v>5</v>
      </c>
      <c r="W2093" t="s">
        <v>7702</v>
      </c>
      <c r="X2093" t="s">
        <v>2695</v>
      </c>
      <c r="Y2093" t="s">
        <v>7703</v>
      </c>
      <c r="Z2093" t="s">
        <v>11200</v>
      </c>
      <c r="AA2093" t="s">
        <v>8221</v>
      </c>
      <c r="AB2093" t="s">
        <v>11201</v>
      </c>
    </row>
    <row r="2094" spans="1:28">
      <c r="A2094" s="241">
        <v>45971</v>
      </c>
      <c r="B2094" t="s">
        <v>11199</v>
      </c>
      <c r="C2094" t="s">
        <v>7754</v>
      </c>
      <c r="D2094" t="s">
        <v>7755</v>
      </c>
      <c r="E2094" t="s">
        <v>7756</v>
      </c>
      <c r="F2094">
        <v>3</v>
      </c>
      <c r="G2094">
        <v>1444</v>
      </c>
      <c r="H2094">
        <v>0</v>
      </c>
      <c r="I2094" s="165">
        <v>4332</v>
      </c>
      <c r="J2094" t="s">
        <v>7937</v>
      </c>
      <c r="K2094">
        <v>1</v>
      </c>
      <c r="L2094">
        <v>211</v>
      </c>
      <c r="M2094" t="s">
        <v>7938</v>
      </c>
      <c r="N2094" t="s">
        <v>7939</v>
      </c>
      <c r="O2094" t="s">
        <v>7697</v>
      </c>
      <c r="P2094" t="s">
        <v>10766</v>
      </c>
      <c r="Q2094" t="s">
        <v>11060</v>
      </c>
      <c r="R2094">
        <v>411</v>
      </c>
      <c r="S2094" t="s">
        <v>10767</v>
      </c>
      <c r="T2094" t="s">
        <v>7701</v>
      </c>
      <c r="U2094">
        <v>1</v>
      </c>
      <c r="V2094">
        <v>3</v>
      </c>
      <c r="W2094" t="s">
        <v>7702</v>
      </c>
      <c r="X2094" t="s">
        <v>2695</v>
      </c>
      <c r="Y2094" t="s">
        <v>7703</v>
      </c>
      <c r="Z2094" t="s">
        <v>11200</v>
      </c>
      <c r="AA2094" t="s">
        <v>8221</v>
      </c>
      <c r="AB2094" t="s">
        <v>11201</v>
      </c>
    </row>
    <row r="2095" spans="1:28">
      <c r="A2095" s="241">
        <v>45971</v>
      </c>
      <c r="B2095" t="s">
        <v>11202</v>
      </c>
      <c r="C2095" t="s">
        <v>7800</v>
      </c>
      <c r="D2095" t="s">
        <v>7801</v>
      </c>
      <c r="E2095" t="s">
        <v>7802</v>
      </c>
      <c r="F2095">
        <v>20</v>
      </c>
      <c r="G2095">
        <v>1092.44</v>
      </c>
      <c r="H2095">
        <v>0</v>
      </c>
      <c r="I2095" s="165">
        <v>21848.799999999999</v>
      </c>
      <c r="J2095" t="s">
        <v>7937</v>
      </c>
      <c r="K2095">
        <v>1</v>
      </c>
      <c r="L2095">
        <v>211</v>
      </c>
      <c r="M2095" t="s">
        <v>7938</v>
      </c>
      <c r="N2095" t="s">
        <v>7939</v>
      </c>
      <c r="O2095" t="s">
        <v>7697</v>
      </c>
      <c r="P2095" t="s">
        <v>10766</v>
      </c>
      <c r="Q2095" t="s">
        <v>11060</v>
      </c>
      <c r="R2095">
        <v>411</v>
      </c>
      <c r="S2095" t="s">
        <v>10767</v>
      </c>
      <c r="T2095" t="s">
        <v>7701</v>
      </c>
      <c r="U2095">
        <v>1</v>
      </c>
      <c r="V2095">
        <v>20</v>
      </c>
      <c r="W2095" t="s">
        <v>7702</v>
      </c>
      <c r="X2095" t="s">
        <v>2619</v>
      </c>
      <c r="Y2095" t="s">
        <v>7703</v>
      </c>
      <c r="Z2095" t="s">
        <v>11203</v>
      </c>
      <c r="AA2095" t="s">
        <v>8221</v>
      </c>
      <c r="AB2095" t="s">
        <v>11204</v>
      </c>
    </row>
    <row r="2096" spans="1:28">
      <c r="A2096" s="241">
        <v>45971</v>
      </c>
      <c r="B2096" t="s">
        <v>11205</v>
      </c>
      <c r="C2096" t="s">
        <v>7800</v>
      </c>
      <c r="D2096" t="s">
        <v>7801</v>
      </c>
      <c r="E2096" t="s">
        <v>7802</v>
      </c>
      <c r="F2096">
        <v>12</v>
      </c>
      <c r="G2096">
        <v>1092.44</v>
      </c>
      <c r="H2096">
        <v>0</v>
      </c>
      <c r="I2096" s="165">
        <v>13109.28</v>
      </c>
      <c r="J2096" t="s">
        <v>7723</v>
      </c>
      <c r="K2096">
        <v>1</v>
      </c>
      <c r="L2096">
        <v>125</v>
      </c>
      <c r="M2096" t="s">
        <v>7724</v>
      </c>
      <c r="N2096" t="s">
        <v>7713</v>
      </c>
      <c r="O2096" t="s">
        <v>7697</v>
      </c>
      <c r="P2096" t="s">
        <v>10766</v>
      </c>
      <c r="Q2096" t="s">
        <v>10991</v>
      </c>
      <c r="R2096">
        <v>103</v>
      </c>
      <c r="S2096" t="s">
        <v>10767</v>
      </c>
      <c r="T2096" t="s">
        <v>7701</v>
      </c>
      <c r="U2096">
        <v>1</v>
      </c>
      <c r="V2096">
        <v>12</v>
      </c>
      <c r="W2096" t="s">
        <v>7702</v>
      </c>
      <c r="X2096" t="s">
        <v>2191</v>
      </c>
      <c r="Y2096" t="s">
        <v>7703</v>
      </c>
      <c r="Z2096" t="s">
        <v>11206</v>
      </c>
      <c r="AA2096" t="s">
        <v>8108</v>
      </c>
      <c r="AB2096" t="s">
        <v>9166</v>
      </c>
    </row>
    <row r="2097" spans="1:28">
      <c r="A2097" s="241">
        <v>45971</v>
      </c>
      <c r="B2097" t="s">
        <v>11205</v>
      </c>
      <c r="C2097" t="s">
        <v>8032</v>
      </c>
      <c r="D2097" t="s">
        <v>8033</v>
      </c>
      <c r="E2097" t="s">
        <v>8034</v>
      </c>
      <c r="F2097">
        <v>6</v>
      </c>
      <c r="G2097">
        <v>1092.44</v>
      </c>
      <c r="H2097">
        <v>0</v>
      </c>
      <c r="I2097" s="165">
        <v>6554.64</v>
      </c>
      <c r="J2097" t="s">
        <v>7723</v>
      </c>
      <c r="K2097">
        <v>1</v>
      </c>
      <c r="L2097">
        <v>125</v>
      </c>
      <c r="M2097" t="s">
        <v>7724</v>
      </c>
      <c r="N2097" t="s">
        <v>7713</v>
      </c>
      <c r="O2097" t="s">
        <v>7697</v>
      </c>
      <c r="P2097" t="s">
        <v>10766</v>
      </c>
      <c r="Q2097" t="s">
        <v>10991</v>
      </c>
      <c r="R2097">
        <v>103</v>
      </c>
      <c r="S2097" t="s">
        <v>10767</v>
      </c>
      <c r="T2097" t="s">
        <v>7701</v>
      </c>
      <c r="U2097">
        <v>1</v>
      </c>
      <c r="V2097">
        <v>6</v>
      </c>
      <c r="W2097" t="s">
        <v>7702</v>
      </c>
      <c r="X2097" t="s">
        <v>2191</v>
      </c>
      <c r="Y2097" t="s">
        <v>7703</v>
      </c>
      <c r="Z2097" t="s">
        <v>11206</v>
      </c>
      <c r="AA2097" t="s">
        <v>8108</v>
      </c>
      <c r="AB2097" t="s">
        <v>9166</v>
      </c>
    </row>
    <row r="2098" spans="1:28">
      <c r="A2098" s="241">
        <v>45971</v>
      </c>
      <c r="B2098" t="s">
        <v>11205</v>
      </c>
      <c r="C2098" t="s">
        <v>7708</v>
      </c>
      <c r="D2098" t="s">
        <v>7709</v>
      </c>
      <c r="E2098" t="s">
        <v>7710</v>
      </c>
      <c r="F2098">
        <v>6</v>
      </c>
      <c r="G2098">
        <v>1120</v>
      </c>
      <c r="H2098">
        <v>0</v>
      </c>
      <c r="I2098" s="165">
        <v>6720</v>
      </c>
      <c r="J2098" t="s">
        <v>7723</v>
      </c>
      <c r="K2098">
        <v>1</v>
      </c>
      <c r="L2098">
        <v>125</v>
      </c>
      <c r="M2098" t="s">
        <v>7724</v>
      </c>
      <c r="N2098" t="s">
        <v>7713</v>
      </c>
      <c r="O2098" t="s">
        <v>7697</v>
      </c>
      <c r="P2098" t="s">
        <v>10766</v>
      </c>
      <c r="Q2098" t="s">
        <v>10991</v>
      </c>
      <c r="R2098">
        <v>103</v>
      </c>
      <c r="S2098" t="s">
        <v>10767</v>
      </c>
      <c r="T2098" t="s">
        <v>7715</v>
      </c>
      <c r="U2098">
        <v>1</v>
      </c>
      <c r="V2098">
        <v>6</v>
      </c>
      <c r="W2098" t="s">
        <v>7702</v>
      </c>
      <c r="X2098" t="s">
        <v>2191</v>
      </c>
      <c r="Y2098" t="s">
        <v>7703</v>
      </c>
      <c r="Z2098" t="s">
        <v>11206</v>
      </c>
      <c r="AA2098" t="s">
        <v>8108</v>
      </c>
      <c r="AB2098" t="s">
        <v>9166</v>
      </c>
    </row>
    <row r="2099" spans="1:28">
      <c r="A2099" s="241">
        <v>45971</v>
      </c>
      <c r="B2099" t="s">
        <v>11205</v>
      </c>
      <c r="C2099" t="s">
        <v>7822</v>
      </c>
      <c r="D2099" t="s">
        <v>7823</v>
      </c>
      <c r="E2099" t="s">
        <v>7824</v>
      </c>
      <c r="F2099">
        <v>4</v>
      </c>
      <c r="G2099">
        <v>3025.21</v>
      </c>
      <c r="H2099">
        <v>0</v>
      </c>
      <c r="I2099" s="165">
        <v>12100.84</v>
      </c>
      <c r="J2099" t="s">
        <v>7723</v>
      </c>
      <c r="K2099">
        <v>1</v>
      </c>
      <c r="L2099">
        <v>125</v>
      </c>
      <c r="M2099" t="s">
        <v>7724</v>
      </c>
      <c r="N2099" t="s">
        <v>7713</v>
      </c>
      <c r="O2099" t="s">
        <v>7697</v>
      </c>
      <c r="P2099" t="s">
        <v>10766</v>
      </c>
      <c r="Q2099" t="s">
        <v>10991</v>
      </c>
      <c r="R2099">
        <v>103</v>
      </c>
      <c r="S2099" t="s">
        <v>10767</v>
      </c>
      <c r="T2099" t="s">
        <v>7715</v>
      </c>
      <c r="U2099">
        <v>1</v>
      </c>
      <c r="V2099">
        <v>4</v>
      </c>
      <c r="W2099" t="s">
        <v>7702</v>
      </c>
      <c r="X2099" t="s">
        <v>2191</v>
      </c>
      <c r="Y2099" t="s">
        <v>7703</v>
      </c>
      <c r="Z2099" t="s">
        <v>11206</v>
      </c>
      <c r="AA2099" t="s">
        <v>8108</v>
      </c>
      <c r="AB2099" t="s">
        <v>9166</v>
      </c>
    </row>
    <row r="2100" spans="1:28">
      <c r="A2100" s="241">
        <v>45971</v>
      </c>
      <c r="B2100" t="s">
        <v>11207</v>
      </c>
      <c r="C2100" t="s">
        <v>7979</v>
      </c>
      <c r="D2100" t="s">
        <v>7980</v>
      </c>
      <c r="E2100" t="s">
        <v>7981</v>
      </c>
      <c r="F2100">
        <v>6</v>
      </c>
      <c r="G2100">
        <v>2647.06</v>
      </c>
      <c r="H2100">
        <v>0</v>
      </c>
      <c r="I2100" s="165">
        <v>15882.36</v>
      </c>
      <c r="J2100" t="s">
        <v>7842</v>
      </c>
      <c r="K2100">
        <v>1</v>
      </c>
      <c r="L2100">
        <v>2</v>
      </c>
      <c r="M2100" t="s">
        <v>8054</v>
      </c>
      <c r="N2100" t="s">
        <v>7745</v>
      </c>
      <c r="O2100" t="s">
        <v>7697</v>
      </c>
      <c r="P2100" t="s">
        <v>10766</v>
      </c>
      <c r="Q2100" t="s">
        <v>11208</v>
      </c>
      <c r="R2100">
        <v>907</v>
      </c>
      <c r="S2100" t="s">
        <v>10767</v>
      </c>
      <c r="T2100" t="s">
        <v>7715</v>
      </c>
      <c r="U2100">
        <v>1</v>
      </c>
      <c r="V2100">
        <v>6</v>
      </c>
      <c r="W2100" t="s">
        <v>7702</v>
      </c>
      <c r="X2100" t="s">
        <v>11209</v>
      </c>
      <c r="Y2100" t="s">
        <v>7703</v>
      </c>
      <c r="Z2100" t="s">
        <v>11210</v>
      </c>
      <c r="AA2100" t="s">
        <v>8292</v>
      </c>
      <c r="AB2100" t="s">
        <v>11211</v>
      </c>
    </row>
    <row r="2101" spans="1:28">
      <c r="A2101" s="241">
        <v>45971</v>
      </c>
      <c r="B2101" t="s">
        <v>11207</v>
      </c>
      <c r="C2101" t="s">
        <v>7839</v>
      </c>
      <c r="D2101" t="s">
        <v>7840</v>
      </c>
      <c r="E2101" t="s">
        <v>7841</v>
      </c>
      <c r="F2101">
        <v>6</v>
      </c>
      <c r="G2101">
        <v>2645.48</v>
      </c>
      <c r="H2101">
        <v>0</v>
      </c>
      <c r="I2101" s="165">
        <v>15872.88</v>
      </c>
      <c r="J2101" t="s">
        <v>7842</v>
      </c>
      <c r="K2101">
        <v>1</v>
      </c>
      <c r="L2101">
        <v>2</v>
      </c>
      <c r="M2101" t="s">
        <v>8054</v>
      </c>
      <c r="N2101" t="s">
        <v>7745</v>
      </c>
      <c r="O2101" t="s">
        <v>7697</v>
      </c>
      <c r="P2101" t="s">
        <v>10766</v>
      </c>
      <c r="Q2101" t="s">
        <v>11208</v>
      </c>
      <c r="R2101">
        <v>907</v>
      </c>
      <c r="S2101" t="s">
        <v>10767</v>
      </c>
      <c r="T2101" t="s">
        <v>7715</v>
      </c>
      <c r="U2101">
        <v>1</v>
      </c>
      <c r="V2101">
        <v>6</v>
      </c>
      <c r="W2101" t="s">
        <v>7702</v>
      </c>
      <c r="X2101" t="s">
        <v>11209</v>
      </c>
      <c r="Y2101" t="s">
        <v>7703</v>
      </c>
      <c r="Z2101" t="s">
        <v>11210</v>
      </c>
      <c r="AA2101" t="s">
        <v>8292</v>
      </c>
      <c r="AB2101" t="s">
        <v>11211</v>
      </c>
    </row>
    <row r="2102" spans="1:28">
      <c r="A2102" s="241">
        <v>45971</v>
      </c>
      <c r="B2102" t="s">
        <v>11212</v>
      </c>
      <c r="C2102" t="s">
        <v>8415</v>
      </c>
      <c r="D2102" t="s">
        <v>8416</v>
      </c>
      <c r="E2102" t="s">
        <v>8417</v>
      </c>
      <c r="F2102">
        <v>3</v>
      </c>
      <c r="G2102">
        <v>2700</v>
      </c>
      <c r="H2102">
        <v>0</v>
      </c>
      <c r="I2102" s="165">
        <v>8100</v>
      </c>
      <c r="J2102" t="s">
        <v>8182</v>
      </c>
      <c r="K2102">
        <v>1</v>
      </c>
      <c r="L2102">
        <v>126</v>
      </c>
      <c r="M2102" t="s">
        <v>7744</v>
      </c>
      <c r="N2102" t="s">
        <v>7745</v>
      </c>
      <c r="O2102" t="s">
        <v>7697</v>
      </c>
      <c r="P2102" t="s">
        <v>10766</v>
      </c>
      <c r="Q2102" t="s">
        <v>11213</v>
      </c>
      <c r="R2102">
        <v>918</v>
      </c>
      <c r="S2102" t="s">
        <v>10767</v>
      </c>
      <c r="T2102" t="s">
        <v>7715</v>
      </c>
      <c r="U2102">
        <v>1</v>
      </c>
      <c r="V2102">
        <v>3</v>
      </c>
      <c r="W2102" t="s">
        <v>7702</v>
      </c>
      <c r="X2102" t="s">
        <v>2765</v>
      </c>
      <c r="Y2102" t="s">
        <v>7703</v>
      </c>
      <c r="Z2102" t="s">
        <v>11214</v>
      </c>
      <c r="AA2102" t="s">
        <v>8013</v>
      </c>
      <c r="AB2102" t="s">
        <v>11215</v>
      </c>
    </row>
    <row r="2103" spans="1:28">
      <c r="A2103" s="241">
        <v>45971</v>
      </c>
      <c r="B2103" t="s">
        <v>11212</v>
      </c>
      <c r="C2103" t="s">
        <v>8268</v>
      </c>
      <c r="D2103" t="s">
        <v>8269</v>
      </c>
      <c r="E2103" t="s">
        <v>8270</v>
      </c>
      <c r="F2103">
        <v>3</v>
      </c>
      <c r="G2103">
        <v>864</v>
      </c>
      <c r="H2103">
        <v>0</v>
      </c>
      <c r="I2103" s="165">
        <v>2592</v>
      </c>
      <c r="J2103" t="s">
        <v>8182</v>
      </c>
      <c r="K2103">
        <v>1</v>
      </c>
      <c r="L2103">
        <v>126</v>
      </c>
      <c r="M2103" t="s">
        <v>7744</v>
      </c>
      <c r="N2103" t="s">
        <v>7745</v>
      </c>
      <c r="O2103" t="s">
        <v>7697</v>
      </c>
      <c r="P2103" t="s">
        <v>10766</v>
      </c>
      <c r="Q2103" t="s">
        <v>11213</v>
      </c>
      <c r="R2103">
        <v>918</v>
      </c>
      <c r="S2103" t="s">
        <v>10767</v>
      </c>
      <c r="T2103" t="s">
        <v>7701</v>
      </c>
      <c r="U2103">
        <v>1</v>
      </c>
      <c r="V2103">
        <v>3</v>
      </c>
      <c r="W2103" t="s">
        <v>7702</v>
      </c>
      <c r="X2103" t="s">
        <v>2765</v>
      </c>
      <c r="Y2103" t="s">
        <v>7703</v>
      </c>
      <c r="Z2103" t="s">
        <v>11214</v>
      </c>
      <c r="AA2103" t="s">
        <v>8013</v>
      </c>
      <c r="AB2103" t="s">
        <v>11215</v>
      </c>
    </row>
    <row r="2104" spans="1:28">
      <c r="A2104" s="241">
        <v>45971</v>
      </c>
      <c r="B2104" t="s">
        <v>11212</v>
      </c>
      <c r="C2104" t="s">
        <v>7927</v>
      </c>
      <c r="D2104" t="s">
        <v>7928</v>
      </c>
      <c r="E2104" t="s">
        <v>7929</v>
      </c>
      <c r="F2104">
        <v>3</v>
      </c>
      <c r="G2104">
        <v>1344.54</v>
      </c>
      <c r="H2104">
        <v>0</v>
      </c>
      <c r="I2104" s="165">
        <v>4033.62</v>
      </c>
      <c r="J2104" t="s">
        <v>8182</v>
      </c>
      <c r="K2104">
        <v>1</v>
      </c>
      <c r="L2104">
        <v>126</v>
      </c>
      <c r="M2104" t="s">
        <v>7744</v>
      </c>
      <c r="N2104" t="s">
        <v>7745</v>
      </c>
      <c r="O2104" t="s">
        <v>7697</v>
      </c>
      <c r="P2104" t="s">
        <v>10766</v>
      </c>
      <c r="Q2104" t="s">
        <v>11213</v>
      </c>
      <c r="R2104">
        <v>918</v>
      </c>
      <c r="S2104" t="s">
        <v>10767</v>
      </c>
      <c r="T2104" t="s">
        <v>7701</v>
      </c>
      <c r="U2104">
        <v>1</v>
      </c>
      <c r="V2104">
        <v>3</v>
      </c>
      <c r="W2104" t="s">
        <v>7702</v>
      </c>
      <c r="X2104" t="s">
        <v>2765</v>
      </c>
      <c r="Y2104" t="s">
        <v>7703</v>
      </c>
      <c r="Z2104" t="s">
        <v>11214</v>
      </c>
      <c r="AA2104" t="s">
        <v>8013</v>
      </c>
      <c r="AB2104" t="s">
        <v>11215</v>
      </c>
    </row>
    <row r="2105" spans="1:28">
      <c r="A2105" s="241">
        <v>45971</v>
      </c>
      <c r="B2105" t="s">
        <v>11212</v>
      </c>
      <c r="C2105" t="s">
        <v>7800</v>
      </c>
      <c r="D2105" t="s">
        <v>7801</v>
      </c>
      <c r="E2105" t="s">
        <v>7802</v>
      </c>
      <c r="F2105">
        <v>1</v>
      </c>
      <c r="G2105">
        <v>1092.44</v>
      </c>
      <c r="H2105">
        <v>0</v>
      </c>
      <c r="I2105" s="165">
        <v>1092.44</v>
      </c>
      <c r="J2105" t="s">
        <v>8182</v>
      </c>
      <c r="K2105">
        <v>1</v>
      </c>
      <c r="L2105">
        <v>126</v>
      </c>
      <c r="M2105" t="s">
        <v>7744</v>
      </c>
      <c r="N2105" t="s">
        <v>7745</v>
      </c>
      <c r="O2105" t="s">
        <v>7697</v>
      </c>
      <c r="P2105" t="s">
        <v>10766</v>
      </c>
      <c r="Q2105" t="s">
        <v>11213</v>
      </c>
      <c r="R2105">
        <v>918</v>
      </c>
      <c r="S2105" t="s">
        <v>10767</v>
      </c>
      <c r="T2105" t="s">
        <v>7701</v>
      </c>
      <c r="U2105">
        <v>1</v>
      </c>
      <c r="V2105">
        <v>1</v>
      </c>
      <c r="W2105" t="s">
        <v>7702</v>
      </c>
      <c r="X2105" t="s">
        <v>2765</v>
      </c>
      <c r="Y2105" t="s">
        <v>7703</v>
      </c>
      <c r="Z2105" t="s">
        <v>11214</v>
      </c>
      <c r="AA2105" t="s">
        <v>8013</v>
      </c>
      <c r="AB2105" t="s">
        <v>11215</v>
      </c>
    </row>
    <row r="2106" spans="1:28">
      <c r="A2106" s="241">
        <v>45971</v>
      </c>
      <c r="B2106" t="s">
        <v>11212</v>
      </c>
      <c r="C2106" t="s">
        <v>7860</v>
      </c>
      <c r="D2106" t="s">
        <v>7861</v>
      </c>
      <c r="E2106" t="s">
        <v>7862</v>
      </c>
      <c r="F2106">
        <v>2</v>
      </c>
      <c r="G2106">
        <v>866.2</v>
      </c>
      <c r="H2106">
        <v>0</v>
      </c>
      <c r="I2106" s="165">
        <v>1732.4</v>
      </c>
      <c r="J2106" t="s">
        <v>8182</v>
      </c>
      <c r="K2106">
        <v>1</v>
      </c>
      <c r="L2106">
        <v>126</v>
      </c>
      <c r="M2106" t="s">
        <v>7744</v>
      </c>
      <c r="N2106" t="s">
        <v>7745</v>
      </c>
      <c r="O2106" t="s">
        <v>7697</v>
      </c>
      <c r="P2106" t="s">
        <v>10766</v>
      </c>
      <c r="Q2106" t="s">
        <v>11213</v>
      </c>
      <c r="R2106">
        <v>918</v>
      </c>
      <c r="S2106" t="s">
        <v>10767</v>
      </c>
      <c r="T2106" t="s">
        <v>7701</v>
      </c>
      <c r="U2106">
        <v>1</v>
      </c>
      <c r="V2106">
        <v>2</v>
      </c>
      <c r="W2106" t="s">
        <v>7702</v>
      </c>
      <c r="X2106" t="s">
        <v>2765</v>
      </c>
      <c r="Y2106" t="s">
        <v>7703</v>
      </c>
      <c r="Z2106" t="s">
        <v>11214</v>
      </c>
      <c r="AA2106" t="s">
        <v>8013</v>
      </c>
      <c r="AB2106" t="s">
        <v>11215</v>
      </c>
    </row>
    <row r="2107" spans="1:28">
      <c r="A2107" s="241">
        <v>45971</v>
      </c>
      <c r="B2107" t="s">
        <v>11212</v>
      </c>
      <c r="C2107" t="s">
        <v>7999</v>
      </c>
      <c r="D2107" t="s">
        <v>8000</v>
      </c>
      <c r="E2107" t="s">
        <v>8001</v>
      </c>
      <c r="F2107">
        <v>1</v>
      </c>
      <c r="G2107">
        <v>1640</v>
      </c>
      <c r="H2107">
        <v>0</v>
      </c>
      <c r="I2107" s="165">
        <v>1640</v>
      </c>
      <c r="J2107" t="s">
        <v>8182</v>
      </c>
      <c r="K2107">
        <v>1</v>
      </c>
      <c r="L2107">
        <v>126</v>
      </c>
      <c r="M2107" t="s">
        <v>7744</v>
      </c>
      <c r="N2107" t="s">
        <v>7745</v>
      </c>
      <c r="O2107" t="s">
        <v>7697</v>
      </c>
      <c r="P2107" t="s">
        <v>10766</v>
      </c>
      <c r="Q2107" t="s">
        <v>11213</v>
      </c>
      <c r="R2107">
        <v>918</v>
      </c>
      <c r="S2107" t="s">
        <v>10767</v>
      </c>
      <c r="T2107" t="s">
        <v>7701</v>
      </c>
      <c r="U2107">
        <v>1</v>
      </c>
      <c r="V2107">
        <v>1</v>
      </c>
      <c r="W2107" t="s">
        <v>7702</v>
      </c>
      <c r="X2107" t="s">
        <v>2765</v>
      </c>
      <c r="Y2107" t="s">
        <v>7703</v>
      </c>
      <c r="Z2107" t="s">
        <v>11214</v>
      </c>
      <c r="AA2107" t="s">
        <v>8013</v>
      </c>
      <c r="AB2107" t="s">
        <v>11215</v>
      </c>
    </row>
    <row r="2108" spans="1:28">
      <c r="A2108" s="241">
        <v>45971</v>
      </c>
      <c r="B2108" t="s">
        <v>11212</v>
      </c>
      <c r="C2108" t="s">
        <v>8954</v>
      </c>
      <c r="D2108" t="s">
        <v>8955</v>
      </c>
      <c r="E2108" t="s">
        <v>8956</v>
      </c>
      <c r="F2108">
        <v>3</v>
      </c>
      <c r="G2108">
        <v>2615</v>
      </c>
      <c r="H2108">
        <v>0</v>
      </c>
      <c r="I2108" s="165">
        <v>7845</v>
      </c>
      <c r="J2108" t="s">
        <v>8182</v>
      </c>
      <c r="K2108">
        <v>1</v>
      </c>
      <c r="L2108">
        <v>126</v>
      </c>
      <c r="M2108" t="s">
        <v>7744</v>
      </c>
      <c r="N2108" t="s">
        <v>7745</v>
      </c>
      <c r="O2108" t="s">
        <v>7697</v>
      </c>
      <c r="P2108" t="s">
        <v>10766</v>
      </c>
      <c r="Q2108" t="s">
        <v>11213</v>
      </c>
      <c r="R2108">
        <v>918</v>
      </c>
      <c r="S2108" t="s">
        <v>10767</v>
      </c>
      <c r="T2108" t="s">
        <v>7715</v>
      </c>
      <c r="U2108">
        <v>1</v>
      </c>
      <c r="V2108">
        <v>3</v>
      </c>
      <c r="W2108" t="s">
        <v>7702</v>
      </c>
      <c r="X2108" t="s">
        <v>2765</v>
      </c>
      <c r="Y2108" t="s">
        <v>7703</v>
      </c>
      <c r="Z2108" t="s">
        <v>11214</v>
      </c>
      <c r="AA2108" t="s">
        <v>8013</v>
      </c>
      <c r="AB2108" t="s">
        <v>11215</v>
      </c>
    </row>
    <row r="2109" spans="1:28">
      <c r="A2109" s="241">
        <v>45971</v>
      </c>
      <c r="B2109" t="s">
        <v>11212</v>
      </c>
      <c r="C2109" t="s">
        <v>7979</v>
      </c>
      <c r="D2109" t="s">
        <v>7980</v>
      </c>
      <c r="E2109" t="s">
        <v>7981</v>
      </c>
      <c r="F2109">
        <v>2</v>
      </c>
      <c r="G2109">
        <v>2647.06</v>
      </c>
      <c r="H2109">
        <v>0</v>
      </c>
      <c r="I2109" s="165">
        <v>5294.12</v>
      </c>
      <c r="J2109" t="s">
        <v>8182</v>
      </c>
      <c r="K2109">
        <v>1</v>
      </c>
      <c r="L2109">
        <v>126</v>
      </c>
      <c r="M2109" t="s">
        <v>7744</v>
      </c>
      <c r="N2109" t="s">
        <v>7745</v>
      </c>
      <c r="O2109" t="s">
        <v>7697</v>
      </c>
      <c r="P2109" t="s">
        <v>10766</v>
      </c>
      <c r="Q2109" t="s">
        <v>11213</v>
      </c>
      <c r="R2109">
        <v>918</v>
      </c>
      <c r="S2109" t="s">
        <v>10767</v>
      </c>
      <c r="T2109" t="s">
        <v>7715</v>
      </c>
      <c r="U2109">
        <v>1</v>
      </c>
      <c r="V2109">
        <v>2</v>
      </c>
      <c r="W2109" t="s">
        <v>7702</v>
      </c>
      <c r="X2109" t="s">
        <v>2765</v>
      </c>
      <c r="Y2109" t="s">
        <v>7703</v>
      </c>
      <c r="Z2109" t="s">
        <v>11214</v>
      </c>
      <c r="AA2109" t="s">
        <v>8013</v>
      </c>
      <c r="AB2109" t="s">
        <v>11215</v>
      </c>
    </row>
    <row r="2110" spans="1:28">
      <c r="A2110" s="241">
        <v>45971</v>
      </c>
      <c r="B2110" t="s">
        <v>11216</v>
      </c>
      <c r="C2110" t="s">
        <v>7708</v>
      </c>
      <c r="D2110" t="s">
        <v>7709</v>
      </c>
      <c r="E2110" t="s">
        <v>7710</v>
      </c>
      <c r="F2110">
        <v>8</v>
      </c>
      <c r="G2110">
        <v>1120</v>
      </c>
      <c r="H2110">
        <v>0</v>
      </c>
      <c r="I2110" s="165">
        <v>8960</v>
      </c>
      <c r="J2110" t="s">
        <v>8521</v>
      </c>
      <c r="K2110">
        <v>1</v>
      </c>
      <c r="L2110">
        <v>157</v>
      </c>
      <c r="M2110" t="s">
        <v>8532</v>
      </c>
      <c r="N2110" t="s">
        <v>8027</v>
      </c>
      <c r="O2110" t="s">
        <v>7697</v>
      </c>
      <c r="P2110" t="s">
        <v>10766</v>
      </c>
      <c r="Q2110" t="s">
        <v>9292</v>
      </c>
      <c r="R2110">
        <v>605</v>
      </c>
      <c r="S2110" t="s">
        <v>10767</v>
      </c>
      <c r="T2110" t="s">
        <v>7715</v>
      </c>
      <c r="U2110">
        <v>1</v>
      </c>
      <c r="V2110">
        <v>8</v>
      </c>
      <c r="W2110" t="s">
        <v>7702</v>
      </c>
      <c r="X2110" t="s">
        <v>2422</v>
      </c>
      <c r="Y2110" t="s">
        <v>7703</v>
      </c>
      <c r="Z2110" t="s">
        <v>11217</v>
      </c>
      <c r="AA2110" t="s">
        <v>8526</v>
      </c>
      <c r="AB2110" t="s">
        <v>11218</v>
      </c>
    </row>
    <row r="2111" spans="1:28">
      <c r="A2111" s="241">
        <v>45971</v>
      </c>
      <c r="B2111" t="s">
        <v>11216</v>
      </c>
      <c r="C2111" t="s">
        <v>8016</v>
      </c>
      <c r="D2111" t="s">
        <v>8017</v>
      </c>
      <c r="E2111" t="s">
        <v>8018</v>
      </c>
      <c r="F2111">
        <v>2</v>
      </c>
      <c r="G2111">
        <v>4853</v>
      </c>
      <c r="H2111">
        <v>0</v>
      </c>
      <c r="I2111" s="165">
        <v>9706</v>
      </c>
      <c r="J2111" t="s">
        <v>8521</v>
      </c>
      <c r="K2111">
        <v>1</v>
      </c>
      <c r="L2111">
        <v>157</v>
      </c>
      <c r="M2111" t="s">
        <v>8532</v>
      </c>
      <c r="N2111" t="s">
        <v>8027</v>
      </c>
      <c r="O2111" t="s">
        <v>7697</v>
      </c>
      <c r="P2111" t="s">
        <v>10766</v>
      </c>
      <c r="Q2111" t="s">
        <v>9292</v>
      </c>
      <c r="R2111">
        <v>605</v>
      </c>
      <c r="S2111" t="s">
        <v>10767</v>
      </c>
      <c r="T2111">
        <v>0</v>
      </c>
      <c r="U2111">
        <v>1</v>
      </c>
      <c r="V2111">
        <v>2</v>
      </c>
      <c r="W2111" t="s">
        <v>7702</v>
      </c>
      <c r="X2111" t="s">
        <v>2422</v>
      </c>
      <c r="Y2111" t="s">
        <v>7703</v>
      </c>
      <c r="Z2111" t="s">
        <v>11217</v>
      </c>
      <c r="AA2111" t="s">
        <v>8526</v>
      </c>
      <c r="AB2111" t="s">
        <v>11218</v>
      </c>
    </row>
    <row r="2112" spans="1:28">
      <c r="A2112" s="241">
        <v>45971</v>
      </c>
      <c r="B2112" t="s">
        <v>11219</v>
      </c>
      <c r="C2112" t="s">
        <v>7720</v>
      </c>
      <c r="D2112" t="s">
        <v>7721</v>
      </c>
      <c r="E2112" t="s">
        <v>7722</v>
      </c>
      <c r="F2112">
        <v>1</v>
      </c>
      <c r="G2112">
        <v>11900</v>
      </c>
      <c r="H2112">
        <v>357</v>
      </c>
      <c r="I2112" s="165">
        <v>11543</v>
      </c>
      <c r="J2112" t="s">
        <v>8182</v>
      </c>
      <c r="K2112">
        <v>1</v>
      </c>
      <c r="L2112">
        <v>126</v>
      </c>
      <c r="M2112" t="s">
        <v>7744</v>
      </c>
      <c r="N2112" t="s">
        <v>7745</v>
      </c>
      <c r="O2112" t="s">
        <v>7697</v>
      </c>
      <c r="P2112" t="s">
        <v>10766</v>
      </c>
      <c r="Q2112" t="s">
        <v>11220</v>
      </c>
      <c r="R2112">
        <v>920</v>
      </c>
      <c r="S2112" t="s">
        <v>10767</v>
      </c>
      <c r="T2112" t="s">
        <v>7726</v>
      </c>
      <c r="U2112">
        <v>1</v>
      </c>
      <c r="V2112">
        <v>1</v>
      </c>
      <c r="W2112" t="s">
        <v>7702</v>
      </c>
      <c r="X2112" t="s">
        <v>2533</v>
      </c>
      <c r="Y2112" t="s">
        <v>7703</v>
      </c>
      <c r="Z2112" t="s">
        <v>11221</v>
      </c>
      <c r="AA2112" t="s">
        <v>8265</v>
      </c>
      <c r="AB2112" t="s">
        <v>11222</v>
      </c>
    </row>
    <row r="2113" spans="1:28">
      <c r="A2113" s="241">
        <v>45971</v>
      </c>
      <c r="B2113" t="s">
        <v>11223</v>
      </c>
      <c r="C2113" t="s">
        <v>7886</v>
      </c>
      <c r="D2113" t="s">
        <v>7887</v>
      </c>
      <c r="E2113" t="s">
        <v>7888</v>
      </c>
      <c r="F2113">
        <v>2</v>
      </c>
      <c r="G2113">
        <v>3025.21</v>
      </c>
      <c r="H2113">
        <v>0</v>
      </c>
      <c r="I2113" s="165">
        <v>6050.42</v>
      </c>
      <c r="J2113" t="s">
        <v>8521</v>
      </c>
      <c r="K2113">
        <v>1</v>
      </c>
      <c r="L2113">
        <v>157</v>
      </c>
      <c r="M2113" t="s">
        <v>8532</v>
      </c>
      <c r="N2113" t="s">
        <v>8027</v>
      </c>
      <c r="O2113" t="s">
        <v>7697</v>
      </c>
      <c r="P2113" t="s">
        <v>10766</v>
      </c>
      <c r="Q2113" t="s">
        <v>9292</v>
      </c>
      <c r="R2113">
        <v>605</v>
      </c>
      <c r="S2113" t="s">
        <v>10767</v>
      </c>
      <c r="T2113" t="s">
        <v>7715</v>
      </c>
      <c r="U2113">
        <v>1</v>
      </c>
      <c r="V2113">
        <v>2</v>
      </c>
      <c r="W2113" t="s">
        <v>7702</v>
      </c>
      <c r="X2113" t="s">
        <v>2469</v>
      </c>
      <c r="Y2113" t="s">
        <v>7703</v>
      </c>
      <c r="Z2113" t="s">
        <v>11224</v>
      </c>
      <c r="AA2113" t="s">
        <v>8526</v>
      </c>
      <c r="AB2113" t="s">
        <v>11225</v>
      </c>
    </row>
    <row r="2114" spans="1:28">
      <c r="A2114" s="241">
        <v>45971</v>
      </c>
      <c r="B2114" t="s">
        <v>11223</v>
      </c>
      <c r="C2114" t="s">
        <v>7787</v>
      </c>
      <c r="D2114" t="s">
        <v>7788</v>
      </c>
      <c r="E2114" t="s">
        <v>7789</v>
      </c>
      <c r="F2114">
        <v>2</v>
      </c>
      <c r="G2114">
        <v>3025.21</v>
      </c>
      <c r="H2114">
        <v>0</v>
      </c>
      <c r="I2114" s="165">
        <v>6050.42</v>
      </c>
      <c r="J2114" t="s">
        <v>8521</v>
      </c>
      <c r="K2114">
        <v>1</v>
      </c>
      <c r="L2114">
        <v>157</v>
      </c>
      <c r="M2114" t="s">
        <v>8532</v>
      </c>
      <c r="N2114" t="s">
        <v>8027</v>
      </c>
      <c r="O2114" t="s">
        <v>7697</v>
      </c>
      <c r="P2114" t="s">
        <v>10766</v>
      </c>
      <c r="Q2114" t="s">
        <v>9292</v>
      </c>
      <c r="R2114">
        <v>605</v>
      </c>
      <c r="S2114" t="s">
        <v>10767</v>
      </c>
      <c r="T2114" t="s">
        <v>7715</v>
      </c>
      <c r="U2114">
        <v>1</v>
      </c>
      <c r="V2114">
        <v>2</v>
      </c>
      <c r="W2114" t="s">
        <v>7702</v>
      </c>
      <c r="X2114" t="s">
        <v>2469</v>
      </c>
      <c r="Y2114" t="s">
        <v>7703</v>
      </c>
      <c r="Z2114" t="s">
        <v>11224</v>
      </c>
      <c r="AA2114" t="s">
        <v>8526</v>
      </c>
      <c r="AB2114" t="s">
        <v>11225</v>
      </c>
    </row>
    <row r="2115" spans="1:28">
      <c r="A2115" s="241">
        <v>45971</v>
      </c>
      <c r="B2115" t="s">
        <v>11223</v>
      </c>
      <c r="C2115" t="s">
        <v>7784</v>
      </c>
      <c r="D2115" t="s">
        <v>7785</v>
      </c>
      <c r="E2115" t="s">
        <v>7786</v>
      </c>
      <c r="F2115">
        <v>2</v>
      </c>
      <c r="G2115">
        <v>3025.21</v>
      </c>
      <c r="H2115">
        <v>0</v>
      </c>
      <c r="I2115" s="165">
        <v>6050.42</v>
      </c>
      <c r="J2115" t="s">
        <v>8521</v>
      </c>
      <c r="K2115">
        <v>1</v>
      </c>
      <c r="L2115">
        <v>157</v>
      </c>
      <c r="M2115" t="s">
        <v>8532</v>
      </c>
      <c r="N2115" t="s">
        <v>8027</v>
      </c>
      <c r="O2115" t="s">
        <v>7697</v>
      </c>
      <c r="P2115" t="s">
        <v>10766</v>
      </c>
      <c r="Q2115" t="s">
        <v>9292</v>
      </c>
      <c r="R2115">
        <v>605</v>
      </c>
      <c r="S2115" t="s">
        <v>10767</v>
      </c>
      <c r="T2115" t="s">
        <v>7715</v>
      </c>
      <c r="U2115">
        <v>1</v>
      </c>
      <c r="V2115">
        <v>2</v>
      </c>
      <c r="W2115" t="s">
        <v>7702</v>
      </c>
      <c r="X2115" t="s">
        <v>2469</v>
      </c>
      <c r="Y2115" t="s">
        <v>7703</v>
      </c>
      <c r="Z2115" t="s">
        <v>11224</v>
      </c>
      <c r="AA2115" t="s">
        <v>8526</v>
      </c>
      <c r="AB2115" t="s">
        <v>11225</v>
      </c>
    </row>
    <row r="2116" spans="1:28">
      <c r="A2116" s="241">
        <v>45971</v>
      </c>
      <c r="B2116" t="s">
        <v>11223</v>
      </c>
      <c r="C2116" t="s">
        <v>7781</v>
      </c>
      <c r="D2116" t="s">
        <v>7782</v>
      </c>
      <c r="E2116" t="s">
        <v>7783</v>
      </c>
      <c r="F2116">
        <v>2</v>
      </c>
      <c r="G2116">
        <v>3025.21</v>
      </c>
      <c r="H2116">
        <v>0</v>
      </c>
      <c r="I2116" s="165">
        <v>6050.42</v>
      </c>
      <c r="J2116" t="s">
        <v>8521</v>
      </c>
      <c r="K2116">
        <v>1</v>
      </c>
      <c r="L2116">
        <v>157</v>
      </c>
      <c r="M2116" t="s">
        <v>8532</v>
      </c>
      <c r="N2116" t="s">
        <v>8027</v>
      </c>
      <c r="O2116" t="s">
        <v>7697</v>
      </c>
      <c r="P2116" t="s">
        <v>10766</v>
      </c>
      <c r="Q2116" t="s">
        <v>9292</v>
      </c>
      <c r="R2116">
        <v>605</v>
      </c>
      <c r="S2116" t="s">
        <v>10767</v>
      </c>
      <c r="T2116" t="s">
        <v>7715</v>
      </c>
      <c r="U2116">
        <v>1</v>
      </c>
      <c r="V2116">
        <v>2</v>
      </c>
      <c r="W2116" t="s">
        <v>7702</v>
      </c>
      <c r="X2116" t="s">
        <v>2469</v>
      </c>
      <c r="Y2116" t="s">
        <v>7703</v>
      </c>
      <c r="Z2116" t="s">
        <v>11224</v>
      </c>
      <c r="AA2116" t="s">
        <v>8526</v>
      </c>
      <c r="AB2116" t="s">
        <v>11225</v>
      </c>
    </row>
    <row r="2117" spans="1:28">
      <c r="A2117" s="241">
        <v>45971</v>
      </c>
      <c r="B2117" t="s">
        <v>11226</v>
      </c>
      <c r="C2117" t="s">
        <v>7806</v>
      </c>
      <c r="D2117" t="s">
        <v>7807</v>
      </c>
      <c r="E2117" t="s">
        <v>7808</v>
      </c>
      <c r="F2117">
        <v>1</v>
      </c>
      <c r="G2117">
        <v>11732.05</v>
      </c>
      <c r="H2117">
        <v>0</v>
      </c>
      <c r="I2117" s="165">
        <v>11732.05</v>
      </c>
      <c r="J2117" t="s">
        <v>7766</v>
      </c>
      <c r="K2117">
        <v>1</v>
      </c>
      <c r="L2117">
        <v>125</v>
      </c>
      <c r="M2117" t="s">
        <v>7724</v>
      </c>
      <c r="N2117" t="s">
        <v>7713</v>
      </c>
      <c r="O2117" t="s">
        <v>7697</v>
      </c>
      <c r="P2117" t="s">
        <v>10766</v>
      </c>
      <c r="Q2117" t="s">
        <v>10988</v>
      </c>
      <c r="R2117">
        <v>113</v>
      </c>
      <c r="S2117" t="s">
        <v>10767</v>
      </c>
      <c r="T2117" t="s">
        <v>7811</v>
      </c>
      <c r="U2117">
        <v>1</v>
      </c>
      <c r="V2117">
        <v>1</v>
      </c>
      <c r="W2117" t="s">
        <v>7702</v>
      </c>
      <c r="X2117" t="s">
        <v>2037</v>
      </c>
      <c r="Y2117" t="s">
        <v>7703</v>
      </c>
      <c r="Z2117" t="s">
        <v>11227</v>
      </c>
      <c r="AA2117" t="s">
        <v>8092</v>
      </c>
      <c r="AB2117" t="s">
        <v>11228</v>
      </c>
    </row>
    <row r="2118" spans="1:28">
      <c r="A2118" s="241">
        <v>45971</v>
      </c>
      <c r="B2118" t="s">
        <v>11226</v>
      </c>
      <c r="C2118" t="s">
        <v>7754</v>
      </c>
      <c r="D2118" t="s">
        <v>7755</v>
      </c>
      <c r="E2118" t="s">
        <v>7756</v>
      </c>
      <c r="F2118">
        <v>3</v>
      </c>
      <c r="G2118">
        <v>1444</v>
      </c>
      <c r="H2118">
        <v>0</v>
      </c>
      <c r="I2118" s="165">
        <v>4332</v>
      </c>
      <c r="J2118" t="s">
        <v>7766</v>
      </c>
      <c r="K2118">
        <v>1</v>
      </c>
      <c r="L2118">
        <v>125</v>
      </c>
      <c r="M2118" t="s">
        <v>7724</v>
      </c>
      <c r="N2118" t="s">
        <v>7713</v>
      </c>
      <c r="O2118" t="s">
        <v>7697</v>
      </c>
      <c r="P2118" t="s">
        <v>10766</v>
      </c>
      <c r="Q2118" t="s">
        <v>10988</v>
      </c>
      <c r="R2118">
        <v>113</v>
      </c>
      <c r="S2118" t="s">
        <v>10767</v>
      </c>
      <c r="T2118" t="s">
        <v>7701</v>
      </c>
      <c r="U2118">
        <v>1</v>
      </c>
      <c r="V2118">
        <v>3</v>
      </c>
      <c r="W2118" t="s">
        <v>7702</v>
      </c>
      <c r="X2118" t="s">
        <v>2037</v>
      </c>
      <c r="Y2118" t="s">
        <v>7703</v>
      </c>
      <c r="Z2118" t="s">
        <v>11227</v>
      </c>
      <c r="AA2118" t="s">
        <v>8092</v>
      </c>
      <c r="AB2118" t="s">
        <v>11228</v>
      </c>
    </row>
    <row r="2119" spans="1:28">
      <c r="A2119" s="241">
        <v>45971</v>
      </c>
      <c r="B2119" t="s">
        <v>11226</v>
      </c>
      <c r="C2119" t="s">
        <v>7899</v>
      </c>
      <c r="D2119" t="s">
        <v>7900</v>
      </c>
      <c r="E2119" t="s">
        <v>7901</v>
      </c>
      <c r="F2119">
        <v>3</v>
      </c>
      <c r="G2119">
        <v>3000</v>
      </c>
      <c r="H2119">
        <v>0</v>
      </c>
      <c r="I2119" s="165">
        <v>9000</v>
      </c>
      <c r="J2119" t="s">
        <v>7766</v>
      </c>
      <c r="K2119">
        <v>1</v>
      </c>
      <c r="L2119">
        <v>125</v>
      </c>
      <c r="M2119" t="s">
        <v>7724</v>
      </c>
      <c r="N2119" t="s">
        <v>7713</v>
      </c>
      <c r="O2119" t="s">
        <v>7697</v>
      </c>
      <c r="P2119" t="s">
        <v>10766</v>
      </c>
      <c r="Q2119" t="s">
        <v>10988</v>
      </c>
      <c r="R2119">
        <v>113</v>
      </c>
      <c r="S2119" t="s">
        <v>10767</v>
      </c>
      <c r="T2119" t="s">
        <v>7726</v>
      </c>
      <c r="U2119">
        <v>1</v>
      </c>
      <c r="V2119">
        <v>3</v>
      </c>
      <c r="W2119" t="s">
        <v>7702</v>
      </c>
      <c r="X2119" t="s">
        <v>2037</v>
      </c>
      <c r="Y2119" t="s">
        <v>7703</v>
      </c>
      <c r="Z2119" t="s">
        <v>11227</v>
      </c>
      <c r="AA2119" t="s">
        <v>8092</v>
      </c>
      <c r="AB2119" t="s">
        <v>11228</v>
      </c>
    </row>
    <row r="2120" spans="1:28">
      <c r="A2120" s="241">
        <v>45971</v>
      </c>
      <c r="B2120" t="s">
        <v>11229</v>
      </c>
      <c r="C2120" t="s">
        <v>7730</v>
      </c>
      <c r="D2120" t="s">
        <v>7731</v>
      </c>
      <c r="E2120" t="s">
        <v>7732</v>
      </c>
      <c r="F2120">
        <v>1</v>
      </c>
      <c r="G2120">
        <v>8991.6</v>
      </c>
      <c r="H2120">
        <v>449.58</v>
      </c>
      <c r="I2120" s="165">
        <v>8542.02</v>
      </c>
      <c r="J2120" t="s">
        <v>7937</v>
      </c>
      <c r="K2120">
        <v>1</v>
      </c>
      <c r="L2120">
        <v>211</v>
      </c>
      <c r="M2120" t="s">
        <v>7938</v>
      </c>
      <c r="N2120" t="s">
        <v>7939</v>
      </c>
      <c r="O2120" t="s">
        <v>7697</v>
      </c>
      <c r="P2120" t="s">
        <v>10766</v>
      </c>
      <c r="Q2120" t="s">
        <v>10822</v>
      </c>
      <c r="R2120">
        <v>409</v>
      </c>
      <c r="S2120" t="s">
        <v>10767</v>
      </c>
      <c r="T2120" t="s">
        <v>7715</v>
      </c>
      <c r="U2120">
        <v>1</v>
      </c>
      <c r="V2120">
        <v>1</v>
      </c>
      <c r="W2120" t="s">
        <v>7702</v>
      </c>
      <c r="X2120" t="s">
        <v>2539</v>
      </c>
      <c r="Y2120" t="s">
        <v>7703</v>
      </c>
      <c r="Z2120" t="s">
        <v>11230</v>
      </c>
      <c r="AA2120" t="s">
        <v>8145</v>
      </c>
      <c r="AB2120" t="s">
        <v>11231</v>
      </c>
    </row>
    <row r="2121" spans="1:28">
      <c r="A2121" s="241">
        <v>45971</v>
      </c>
      <c r="B2121" t="s">
        <v>11229</v>
      </c>
      <c r="C2121" t="s">
        <v>8613</v>
      </c>
      <c r="D2121" t="s">
        <v>8614</v>
      </c>
      <c r="E2121" t="s">
        <v>8615</v>
      </c>
      <c r="F2121">
        <v>12</v>
      </c>
      <c r="G2121">
        <v>714.29</v>
      </c>
      <c r="H2121">
        <v>0</v>
      </c>
      <c r="I2121" s="165">
        <v>8571.48</v>
      </c>
      <c r="J2121" t="s">
        <v>7937</v>
      </c>
      <c r="K2121">
        <v>1</v>
      </c>
      <c r="L2121">
        <v>211</v>
      </c>
      <c r="M2121" t="s">
        <v>7938</v>
      </c>
      <c r="N2121" t="s">
        <v>7939</v>
      </c>
      <c r="O2121" t="s">
        <v>7697</v>
      </c>
      <c r="P2121" t="s">
        <v>10766</v>
      </c>
      <c r="Q2121" t="s">
        <v>10822</v>
      </c>
      <c r="R2121">
        <v>409</v>
      </c>
      <c r="S2121" t="s">
        <v>10767</v>
      </c>
      <c r="T2121" t="s">
        <v>7715</v>
      </c>
      <c r="U2121">
        <v>1</v>
      </c>
      <c r="V2121">
        <v>12</v>
      </c>
      <c r="W2121" t="s">
        <v>7702</v>
      </c>
      <c r="X2121" t="s">
        <v>2539</v>
      </c>
      <c r="Y2121" t="s">
        <v>7703</v>
      </c>
      <c r="Z2121" t="s">
        <v>11230</v>
      </c>
      <c r="AA2121" t="s">
        <v>8145</v>
      </c>
      <c r="AB2121" t="s">
        <v>11231</v>
      </c>
    </row>
    <row r="2122" spans="1:28">
      <c r="A2122" s="241">
        <v>45971</v>
      </c>
      <c r="B2122" t="s">
        <v>11232</v>
      </c>
      <c r="C2122" t="s">
        <v>7720</v>
      </c>
      <c r="D2122" t="s">
        <v>7721</v>
      </c>
      <c r="E2122" t="s">
        <v>7722</v>
      </c>
      <c r="F2122">
        <v>1</v>
      </c>
      <c r="G2122">
        <v>11900</v>
      </c>
      <c r="H2122">
        <v>357</v>
      </c>
      <c r="I2122" s="165">
        <v>11543</v>
      </c>
      <c r="J2122" t="s">
        <v>7937</v>
      </c>
      <c r="K2122">
        <v>1</v>
      </c>
      <c r="L2122">
        <v>211</v>
      </c>
      <c r="M2122" t="s">
        <v>7938</v>
      </c>
      <c r="N2122" t="s">
        <v>7939</v>
      </c>
      <c r="O2122" t="s">
        <v>7697</v>
      </c>
      <c r="P2122" t="s">
        <v>10766</v>
      </c>
      <c r="Q2122" t="s">
        <v>11060</v>
      </c>
      <c r="R2122">
        <v>411</v>
      </c>
      <c r="S2122" t="s">
        <v>10767</v>
      </c>
      <c r="T2122" t="s">
        <v>7726</v>
      </c>
      <c r="U2122">
        <v>1</v>
      </c>
      <c r="V2122">
        <v>1</v>
      </c>
      <c r="W2122" t="s">
        <v>7702</v>
      </c>
      <c r="X2122" t="s">
        <v>2647</v>
      </c>
      <c r="Y2122" t="s">
        <v>7703</v>
      </c>
      <c r="Z2122" t="s">
        <v>11233</v>
      </c>
      <c r="AA2122" t="s">
        <v>8221</v>
      </c>
      <c r="AB2122" t="s">
        <v>11234</v>
      </c>
    </row>
    <row r="2123" spans="1:28">
      <c r="A2123" s="241">
        <v>45971</v>
      </c>
      <c r="B2123" t="s">
        <v>11232</v>
      </c>
      <c r="C2123" t="s">
        <v>7969</v>
      </c>
      <c r="D2123" t="s">
        <v>7970</v>
      </c>
      <c r="E2123" t="s">
        <v>7971</v>
      </c>
      <c r="F2123">
        <v>6</v>
      </c>
      <c r="G2123">
        <v>977</v>
      </c>
      <c r="H2123">
        <v>0</v>
      </c>
      <c r="I2123" s="165">
        <v>5862</v>
      </c>
      <c r="J2123" t="s">
        <v>7937</v>
      </c>
      <c r="K2123">
        <v>1</v>
      </c>
      <c r="L2123">
        <v>211</v>
      </c>
      <c r="M2123" t="s">
        <v>7938</v>
      </c>
      <c r="N2123" t="s">
        <v>7939</v>
      </c>
      <c r="O2123" t="s">
        <v>7697</v>
      </c>
      <c r="P2123" t="s">
        <v>10766</v>
      </c>
      <c r="Q2123" t="s">
        <v>11060</v>
      </c>
      <c r="R2123">
        <v>411</v>
      </c>
      <c r="S2123" t="s">
        <v>10767</v>
      </c>
      <c r="T2123" t="s">
        <v>7715</v>
      </c>
      <c r="U2123">
        <v>1</v>
      </c>
      <c r="V2123">
        <v>6</v>
      </c>
      <c r="W2123" t="s">
        <v>7702</v>
      </c>
      <c r="X2123" t="s">
        <v>2647</v>
      </c>
      <c r="Y2123" t="s">
        <v>7703</v>
      </c>
      <c r="Z2123" t="s">
        <v>11233</v>
      </c>
      <c r="AA2123" t="s">
        <v>8221</v>
      </c>
      <c r="AB2123" t="s">
        <v>11234</v>
      </c>
    </row>
    <row r="2124" spans="1:28">
      <c r="A2124" s="241">
        <v>45971</v>
      </c>
      <c r="B2124" t="s">
        <v>11235</v>
      </c>
      <c r="C2124" t="s">
        <v>7720</v>
      </c>
      <c r="D2124" t="s">
        <v>7721</v>
      </c>
      <c r="E2124" t="s">
        <v>7722</v>
      </c>
      <c r="F2124">
        <v>1</v>
      </c>
      <c r="G2124">
        <v>11900</v>
      </c>
      <c r="H2124">
        <v>357</v>
      </c>
      <c r="I2124" s="165">
        <v>11543</v>
      </c>
      <c r="J2124" t="s">
        <v>7937</v>
      </c>
      <c r="K2124">
        <v>1</v>
      </c>
      <c r="L2124">
        <v>211</v>
      </c>
      <c r="M2124" t="s">
        <v>7938</v>
      </c>
      <c r="N2124" t="s">
        <v>7939</v>
      </c>
      <c r="O2124" t="s">
        <v>7697</v>
      </c>
      <c r="P2124" t="s">
        <v>10766</v>
      </c>
      <c r="Q2124" t="s">
        <v>11060</v>
      </c>
      <c r="R2124">
        <v>411</v>
      </c>
      <c r="S2124" t="s">
        <v>10767</v>
      </c>
      <c r="T2124" t="s">
        <v>7726</v>
      </c>
      <c r="U2124">
        <v>1</v>
      </c>
      <c r="V2124">
        <v>1</v>
      </c>
      <c r="W2124" t="s">
        <v>7702</v>
      </c>
      <c r="X2124" t="s">
        <v>2661</v>
      </c>
      <c r="Y2124" t="s">
        <v>7703</v>
      </c>
      <c r="Z2124" t="s">
        <v>11236</v>
      </c>
      <c r="AA2124" t="s">
        <v>8221</v>
      </c>
      <c r="AB2124" t="s">
        <v>11237</v>
      </c>
    </row>
    <row r="2125" spans="1:28">
      <c r="A2125" s="241">
        <v>45971</v>
      </c>
      <c r="B2125" t="s">
        <v>11235</v>
      </c>
      <c r="C2125" t="s">
        <v>7832</v>
      </c>
      <c r="D2125" t="s">
        <v>7833</v>
      </c>
      <c r="E2125" t="s">
        <v>7834</v>
      </c>
      <c r="F2125">
        <v>1</v>
      </c>
      <c r="G2125">
        <v>12500</v>
      </c>
      <c r="H2125">
        <v>375</v>
      </c>
      <c r="I2125" s="165">
        <v>12125</v>
      </c>
      <c r="J2125" t="s">
        <v>7937</v>
      </c>
      <c r="K2125">
        <v>1</v>
      </c>
      <c r="L2125">
        <v>211</v>
      </c>
      <c r="M2125" t="s">
        <v>7938</v>
      </c>
      <c r="N2125" t="s">
        <v>7939</v>
      </c>
      <c r="O2125" t="s">
        <v>7697</v>
      </c>
      <c r="P2125" t="s">
        <v>10766</v>
      </c>
      <c r="Q2125" t="s">
        <v>11060</v>
      </c>
      <c r="R2125">
        <v>411</v>
      </c>
      <c r="S2125" t="s">
        <v>10767</v>
      </c>
      <c r="T2125" t="s">
        <v>7726</v>
      </c>
      <c r="U2125">
        <v>1</v>
      </c>
      <c r="V2125">
        <v>1</v>
      </c>
      <c r="W2125" t="s">
        <v>7702</v>
      </c>
      <c r="X2125" t="s">
        <v>2661</v>
      </c>
      <c r="Y2125" t="s">
        <v>7703</v>
      </c>
      <c r="Z2125" t="s">
        <v>11236</v>
      </c>
      <c r="AA2125" t="s">
        <v>8221</v>
      </c>
      <c r="AB2125" t="s">
        <v>11237</v>
      </c>
    </row>
    <row r="2126" spans="1:28">
      <c r="A2126" s="241">
        <v>45971</v>
      </c>
      <c r="B2126" t="s">
        <v>11238</v>
      </c>
      <c r="C2126" t="s">
        <v>8905</v>
      </c>
      <c r="D2126" t="s">
        <v>8906</v>
      </c>
      <c r="E2126" t="s">
        <v>8907</v>
      </c>
      <c r="F2126">
        <v>6</v>
      </c>
      <c r="G2126">
        <v>2227</v>
      </c>
      <c r="H2126">
        <v>0</v>
      </c>
      <c r="I2126" s="165">
        <v>13362</v>
      </c>
      <c r="J2126" t="s">
        <v>8182</v>
      </c>
      <c r="K2126">
        <v>1</v>
      </c>
      <c r="L2126">
        <v>126</v>
      </c>
      <c r="M2126" t="s">
        <v>7744</v>
      </c>
      <c r="N2126" t="s">
        <v>7745</v>
      </c>
      <c r="O2126" t="s">
        <v>7697</v>
      </c>
      <c r="P2126" t="s">
        <v>10766</v>
      </c>
      <c r="Q2126" t="s">
        <v>11213</v>
      </c>
      <c r="R2126">
        <v>918</v>
      </c>
      <c r="S2126" t="s">
        <v>10767</v>
      </c>
      <c r="T2126" t="s">
        <v>7769</v>
      </c>
      <c r="U2126">
        <v>1</v>
      </c>
      <c r="V2126">
        <v>6</v>
      </c>
      <c r="W2126" t="s">
        <v>7702</v>
      </c>
      <c r="X2126" t="s">
        <v>2593</v>
      </c>
      <c r="Y2126" t="s">
        <v>7703</v>
      </c>
      <c r="Z2126" t="s">
        <v>11239</v>
      </c>
      <c r="AA2126" t="s">
        <v>8013</v>
      </c>
      <c r="AB2126" t="s">
        <v>11240</v>
      </c>
    </row>
    <row r="2127" spans="1:28">
      <c r="A2127" s="241">
        <v>45971</v>
      </c>
      <c r="B2127" t="s">
        <v>11241</v>
      </c>
      <c r="C2127" t="s">
        <v>7720</v>
      </c>
      <c r="D2127" t="s">
        <v>7721</v>
      </c>
      <c r="E2127" t="s">
        <v>7722</v>
      </c>
      <c r="F2127">
        <v>1</v>
      </c>
      <c r="G2127">
        <v>11900</v>
      </c>
      <c r="H2127">
        <v>357</v>
      </c>
      <c r="I2127" s="165">
        <v>11543</v>
      </c>
      <c r="J2127" t="s">
        <v>7766</v>
      </c>
      <c r="K2127">
        <v>1</v>
      </c>
      <c r="L2127">
        <v>125</v>
      </c>
      <c r="M2127" t="s">
        <v>7724</v>
      </c>
      <c r="N2127" t="s">
        <v>7713</v>
      </c>
      <c r="O2127" t="s">
        <v>7697</v>
      </c>
      <c r="P2127" t="s">
        <v>10766</v>
      </c>
      <c r="Q2127" t="s">
        <v>10988</v>
      </c>
      <c r="R2127">
        <v>113</v>
      </c>
      <c r="S2127" t="s">
        <v>10767</v>
      </c>
      <c r="T2127" t="s">
        <v>7726</v>
      </c>
      <c r="U2127">
        <v>1</v>
      </c>
      <c r="V2127">
        <v>1</v>
      </c>
      <c r="W2127" t="s">
        <v>7702</v>
      </c>
      <c r="X2127" t="s">
        <v>2065</v>
      </c>
      <c r="Y2127" t="s">
        <v>7703</v>
      </c>
      <c r="Z2127" t="s">
        <v>11242</v>
      </c>
      <c r="AA2127" t="s">
        <v>8092</v>
      </c>
      <c r="AB2127" t="s">
        <v>11243</v>
      </c>
    </row>
    <row r="2128" spans="1:28">
      <c r="A2128" s="241">
        <v>45971</v>
      </c>
      <c r="B2128" t="s">
        <v>11244</v>
      </c>
      <c r="C2128" t="s">
        <v>7750</v>
      </c>
      <c r="D2128" t="s">
        <v>7751</v>
      </c>
      <c r="E2128" t="s">
        <v>7752</v>
      </c>
      <c r="F2128">
        <v>1</v>
      </c>
      <c r="G2128">
        <v>12000</v>
      </c>
      <c r="H2128">
        <v>0</v>
      </c>
      <c r="I2128" s="165">
        <v>12000</v>
      </c>
      <c r="J2128" t="s">
        <v>8182</v>
      </c>
      <c r="K2128">
        <v>1</v>
      </c>
      <c r="L2128">
        <v>126</v>
      </c>
      <c r="M2128" t="s">
        <v>7744</v>
      </c>
      <c r="N2128" t="s">
        <v>7745</v>
      </c>
      <c r="O2128" t="s">
        <v>7697</v>
      </c>
      <c r="P2128" t="s">
        <v>10766</v>
      </c>
      <c r="Q2128" t="s">
        <v>11213</v>
      </c>
      <c r="R2128">
        <v>918</v>
      </c>
      <c r="S2128" t="s">
        <v>10767</v>
      </c>
      <c r="T2128" t="s">
        <v>7715</v>
      </c>
      <c r="U2128">
        <v>1</v>
      </c>
      <c r="V2128">
        <v>1</v>
      </c>
      <c r="W2128" t="s">
        <v>7702</v>
      </c>
      <c r="X2128" t="s">
        <v>2699</v>
      </c>
      <c r="Y2128" t="s">
        <v>7703</v>
      </c>
      <c r="Z2128" t="s">
        <v>11245</v>
      </c>
      <c r="AA2128" t="s">
        <v>8013</v>
      </c>
      <c r="AB2128" t="s">
        <v>11246</v>
      </c>
    </row>
    <row r="2129" spans="1:28">
      <c r="A2129" s="241">
        <v>45971</v>
      </c>
      <c r="B2129" t="s">
        <v>11244</v>
      </c>
      <c r="C2129" t="s">
        <v>7784</v>
      </c>
      <c r="D2129" t="s">
        <v>7785</v>
      </c>
      <c r="E2129" t="s">
        <v>7786</v>
      </c>
      <c r="F2129">
        <v>1</v>
      </c>
      <c r="G2129">
        <v>3025.21</v>
      </c>
      <c r="H2129">
        <v>0</v>
      </c>
      <c r="I2129" s="165">
        <v>3025.21</v>
      </c>
      <c r="J2129" t="s">
        <v>8182</v>
      </c>
      <c r="K2129">
        <v>1</v>
      </c>
      <c r="L2129">
        <v>126</v>
      </c>
      <c r="M2129" t="s">
        <v>7744</v>
      </c>
      <c r="N2129" t="s">
        <v>7745</v>
      </c>
      <c r="O2129" t="s">
        <v>7697</v>
      </c>
      <c r="P2129" t="s">
        <v>10766</v>
      </c>
      <c r="Q2129" t="s">
        <v>11213</v>
      </c>
      <c r="R2129">
        <v>918</v>
      </c>
      <c r="S2129" t="s">
        <v>10767</v>
      </c>
      <c r="T2129" t="s">
        <v>7715</v>
      </c>
      <c r="U2129">
        <v>1</v>
      </c>
      <c r="V2129">
        <v>1</v>
      </c>
      <c r="W2129" t="s">
        <v>7702</v>
      </c>
      <c r="X2129" t="s">
        <v>2699</v>
      </c>
      <c r="Y2129" t="s">
        <v>7703</v>
      </c>
      <c r="Z2129" t="s">
        <v>11245</v>
      </c>
      <c r="AA2129" t="s">
        <v>8013</v>
      </c>
      <c r="AB2129" t="s">
        <v>11246</v>
      </c>
    </row>
    <row r="2130" spans="1:28">
      <c r="A2130" s="241">
        <v>45971</v>
      </c>
      <c r="B2130" t="s">
        <v>11244</v>
      </c>
      <c r="C2130" t="s">
        <v>7927</v>
      </c>
      <c r="D2130" t="s">
        <v>7928</v>
      </c>
      <c r="E2130" t="s">
        <v>7929</v>
      </c>
      <c r="F2130">
        <v>3</v>
      </c>
      <c r="G2130">
        <v>1344.54</v>
      </c>
      <c r="H2130">
        <v>0</v>
      </c>
      <c r="I2130" s="165">
        <v>4033.62</v>
      </c>
      <c r="J2130" t="s">
        <v>8182</v>
      </c>
      <c r="K2130">
        <v>1</v>
      </c>
      <c r="L2130">
        <v>126</v>
      </c>
      <c r="M2130" t="s">
        <v>7744</v>
      </c>
      <c r="N2130" t="s">
        <v>7745</v>
      </c>
      <c r="O2130" t="s">
        <v>7697</v>
      </c>
      <c r="P2130" t="s">
        <v>10766</v>
      </c>
      <c r="Q2130" t="s">
        <v>11213</v>
      </c>
      <c r="R2130">
        <v>918</v>
      </c>
      <c r="S2130" t="s">
        <v>10767</v>
      </c>
      <c r="T2130" t="s">
        <v>7701</v>
      </c>
      <c r="U2130">
        <v>1</v>
      </c>
      <c r="V2130">
        <v>3</v>
      </c>
      <c r="W2130" t="s">
        <v>7702</v>
      </c>
      <c r="X2130" t="s">
        <v>2699</v>
      </c>
      <c r="Y2130" t="s">
        <v>7703</v>
      </c>
      <c r="Z2130" t="s">
        <v>11245</v>
      </c>
      <c r="AA2130" t="s">
        <v>8013</v>
      </c>
      <c r="AB2130" t="s">
        <v>11246</v>
      </c>
    </row>
    <row r="2131" spans="1:28">
      <c r="A2131" s="241">
        <v>45971</v>
      </c>
      <c r="B2131" t="s">
        <v>11247</v>
      </c>
      <c r="C2131" t="s">
        <v>7750</v>
      </c>
      <c r="D2131" t="s">
        <v>7751</v>
      </c>
      <c r="E2131" t="s">
        <v>7752</v>
      </c>
      <c r="F2131">
        <v>1</v>
      </c>
      <c r="G2131">
        <v>12000</v>
      </c>
      <c r="H2131">
        <v>0</v>
      </c>
      <c r="I2131" s="165">
        <v>12000</v>
      </c>
      <c r="J2131" t="s">
        <v>7842</v>
      </c>
      <c r="K2131">
        <v>1</v>
      </c>
      <c r="L2131">
        <v>2</v>
      </c>
      <c r="M2131" t="s">
        <v>8054</v>
      </c>
      <c r="N2131" t="s">
        <v>7745</v>
      </c>
      <c r="O2131" t="s">
        <v>7697</v>
      </c>
      <c r="P2131" t="s">
        <v>10766</v>
      </c>
      <c r="Q2131" t="s">
        <v>11208</v>
      </c>
      <c r="R2131">
        <v>907</v>
      </c>
      <c r="S2131" t="s">
        <v>10767</v>
      </c>
      <c r="T2131" t="s">
        <v>7715</v>
      </c>
      <c r="U2131">
        <v>1</v>
      </c>
      <c r="V2131">
        <v>1</v>
      </c>
      <c r="W2131" t="s">
        <v>7702</v>
      </c>
      <c r="X2131" t="s">
        <v>11248</v>
      </c>
      <c r="Y2131" t="s">
        <v>7703</v>
      </c>
      <c r="Z2131" t="s">
        <v>11249</v>
      </c>
      <c r="AA2131" t="s">
        <v>8292</v>
      </c>
      <c r="AB2131" t="s">
        <v>11250</v>
      </c>
    </row>
    <row r="2132" spans="1:28">
      <c r="A2132" s="241">
        <v>45971</v>
      </c>
      <c r="B2132" t="s">
        <v>11247</v>
      </c>
      <c r="C2132" t="s">
        <v>7973</v>
      </c>
      <c r="D2132" t="s">
        <v>7974</v>
      </c>
      <c r="E2132" t="s">
        <v>7975</v>
      </c>
      <c r="F2132">
        <v>2</v>
      </c>
      <c r="G2132">
        <v>3400</v>
      </c>
      <c r="H2132">
        <v>0</v>
      </c>
      <c r="I2132" s="165">
        <v>6800</v>
      </c>
      <c r="J2132" t="s">
        <v>7842</v>
      </c>
      <c r="K2132">
        <v>1</v>
      </c>
      <c r="L2132">
        <v>2</v>
      </c>
      <c r="M2132" t="s">
        <v>8054</v>
      </c>
      <c r="N2132" t="s">
        <v>7745</v>
      </c>
      <c r="O2132" t="s">
        <v>7697</v>
      </c>
      <c r="P2132" t="s">
        <v>10766</v>
      </c>
      <c r="Q2132" t="s">
        <v>11208</v>
      </c>
      <c r="R2132">
        <v>907</v>
      </c>
      <c r="S2132" t="s">
        <v>10767</v>
      </c>
      <c r="T2132" t="s">
        <v>7715</v>
      </c>
      <c r="U2132">
        <v>1</v>
      </c>
      <c r="V2132">
        <v>2</v>
      </c>
      <c r="W2132" t="s">
        <v>7702</v>
      </c>
      <c r="X2132" t="s">
        <v>11248</v>
      </c>
      <c r="Y2132" t="s">
        <v>7703</v>
      </c>
      <c r="Z2132" t="s">
        <v>11249</v>
      </c>
      <c r="AA2132" t="s">
        <v>8292</v>
      </c>
      <c r="AB2132" t="s">
        <v>11250</v>
      </c>
    </row>
    <row r="2133" spans="1:28">
      <c r="A2133" s="241">
        <v>45971</v>
      </c>
      <c r="B2133" t="s">
        <v>11251</v>
      </c>
      <c r="C2133" t="s">
        <v>7800</v>
      </c>
      <c r="D2133" t="s">
        <v>7801</v>
      </c>
      <c r="E2133" t="s">
        <v>7802</v>
      </c>
      <c r="F2133">
        <v>12</v>
      </c>
      <c r="G2133">
        <v>1092.44</v>
      </c>
      <c r="H2133">
        <v>0</v>
      </c>
      <c r="I2133" s="165">
        <v>13109.28</v>
      </c>
      <c r="J2133" t="s">
        <v>7766</v>
      </c>
      <c r="K2133">
        <v>1</v>
      </c>
      <c r="L2133">
        <v>125</v>
      </c>
      <c r="M2133" t="s">
        <v>7724</v>
      </c>
      <c r="N2133" t="s">
        <v>7713</v>
      </c>
      <c r="O2133" t="s">
        <v>7697</v>
      </c>
      <c r="P2133" t="s">
        <v>10766</v>
      </c>
      <c r="Q2133" t="s">
        <v>10988</v>
      </c>
      <c r="R2133">
        <v>113</v>
      </c>
      <c r="S2133" t="s">
        <v>10767</v>
      </c>
      <c r="T2133" t="s">
        <v>7701</v>
      </c>
      <c r="U2133">
        <v>1</v>
      </c>
      <c r="V2133">
        <v>12</v>
      </c>
      <c r="W2133" t="s">
        <v>7702</v>
      </c>
      <c r="X2133" t="s">
        <v>2207</v>
      </c>
      <c r="Y2133" t="s">
        <v>7703</v>
      </c>
      <c r="Z2133" t="s">
        <v>11252</v>
      </c>
      <c r="AA2133" t="s">
        <v>8092</v>
      </c>
      <c r="AB2133" t="s">
        <v>11253</v>
      </c>
    </row>
    <row r="2134" spans="1:28">
      <c r="A2134" s="241">
        <v>45971</v>
      </c>
      <c r="B2134" t="s">
        <v>11254</v>
      </c>
      <c r="C2134" t="s">
        <v>7787</v>
      </c>
      <c r="D2134" t="s">
        <v>7788</v>
      </c>
      <c r="E2134" t="s">
        <v>7789</v>
      </c>
      <c r="F2134">
        <v>3</v>
      </c>
      <c r="G2134">
        <v>3025.21</v>
      </c>
      <c r="H2134">
        <v>0</v>
      </c>
      <c r="I2134" s="165">
        <v>9075.6299999999992</v>
      </c>
      <c r="J2134" t="s">
        <v>8182</v>
      </c>
      <c r="K2134">
        <v>1</v>
      </c>
      <c r="L2134">
        <v>126</v>
      </c>
      <c r="M2134" t="s">
        <v>7744</v>
      </c>
      <c r="N2134" t="s">
        <v>7745</v>
      </c>
      <c r="O2134" t="s">
        <v>7697</v>
      </c>
      <c r="P2134" t="s">
        <v>10766</v>
      </c>
      <c r="Q2134" t="s">
        <v>11220</v>
      </c>
      <c r="R2134">
        <v>920</v>
      </c>
      <c r="S2134" t="s">
        <v>10767</v>
      </c>
      <c r="T2134" t="s">
        <v>7715</v>
      </c>
      <c r="U2134">
        <v>1</v>
      </c>
      <c r="V2134">
        <v>3</v>
      </c>
      <c r="W2134" t="s">
        <v>7702</v>
      </c>
      <c r="X2134" t="s">
        <v>2687</v>
      </c>
      <c r="Y2134" t="s">
        <v>7703</v>
      </c>
      <c r="Z2134" t="s">
        <v>11255</v>
      </c>
      <c r="AA2134" t="s">
        <v>8265</v>
      </c>
      <c r="AB2134" t="s">
        <v>11256</v>
      </c>
    </row>
    <row r="2135" spans="1:28">
      <c r="A2135" s="241">
        <v>45971</v>
      </c>
      <c r="B2135" t="s">
        <v>11257</v>
      </c>
      <c r="C2135" t="s">
        <v>7720</v>
      </c>
      <c r="D2135" t="s">
        <v>7721</v>
      </c>
      <c r="E2135" t="s">
        <v>7722</v>
      </c>
      <c r="F2135">
        <v>1</v>
      </c>
      <c r="G2135">
        <v>11900</v>
      </c>
      <c r="H2135">
        <v>357</v>
      </c>
      <c r="I2135" s="165">
        <v>11543</v>
      </c>
      <c r="J2135" t="s">
        <v>8213</v>
      </c>
      <c r="K2135">
        <v>1</v>
      </c>
      <c r="L2135">
        <v>155</v>
      </c>
      <c r="M2135" t="s">
        <v>7946</v>
      </c>
      <c r="N2135" t="s">
        <v>7696</v>
      </c>
      <c r="O2135" t="s">
        <v>7697</v>
      </c>
      <c r="P2135" t="s">
        <v>10766</v>
      </c>
      <c r="Q2135" t="s">
        <v>9084</v>
      </c>
      <c r="R2135">
        <v>715</v>
      </c>
      <c r="S2135" t="s">
        <v>10767</v>
      </c>
      <c r="T2135" t="s">
        <v>7726</v>
      </c>
      <c r="U2135">
        <v>1</v>
      </c>
      <c r="V2135">
        <v>1</v>
      </c>
      <c r="W2135" t="s">
        <v>7702</v>
      </c>
      <c r="X2135" t="s">
        <v>2017</v>
      </c>
      <c r="Y2135" t="s">
        <v>7703</v>
      </c>
      <c r="Z2135" t="s">
        <v>11258</v>
      </c>
      <c r="AA2135" t="s">
        <v>8406</v>
      </c>
      <c r="AB2135" t="s">
        <v>11259</v>
      </c>
    </row>
    <row r="2136" spans="1:28">
      <c r="A2136" s="241">
        <v>45971</v>
      </c>
      <c r="B2136" t="s">
        <v>11257</v>
      </c>
      <c r="C2136" t="s">
        <v>8205</v>
      </c>
      <c r="D2136" t="s">
        <v>8206</v>
      </c>
      <c r="E2136" t="s">
        <v>8207</v>
      </c>
      <c r="F2136">
        <v>3</v>
      </c>
      <c r="G2136">
        <v>3000</v>
      </c>
      <c r="H2136">
        <v>0</v>
      </c>
      <c r="I2136" s="165">
        <v>9000</v>
      </c>
      <c r="J2136" t="s">
        <v>8213</v>
      </c>
      <c r="K2136">
        <v>1</v>
      </c>
      <c r="L2136">
        <v>155</v>
      </c>
      <c r="M2136" t="s">
        <v>7946</v>
      </c>
      <c r="N2136" t="s">
        <v>7696</v>
      </c>
      <c r="O2136" t="s">
        <v>7697</v>
      </c>
      <c r="P2136" t="s">
        <v>10766</v>
      </c>
      <c r="Q2136" t="s">
        <v>9084</v>
      </c>
      <c r="R2136">
        <v>715</v>
      </c>
      <c r="S2136" t="s">
        <v>10767</v>
      </c>
      <c r="T2136" t="s">
        <v>7726</v>
      </c>
      <c r="U2136">
        <v>1</v>
      </c>
      <c r="V2136">
        <v>3</v>
      </c>
      <c r="W2136" t="s">
        <v>7702</v>
      </c>
      <c r="X2136" t="s">
        <v>2017</v>
      </c>
      <c r="Y2136" t="s">
        <v>7703</v>
      </c>
      <c r="Z2136" t="s">
        <v>11258</v>
      </c>
      <c r="AA2136" t="s">
        <v>8406</v>
      </c>
      <c r="AB2136" t="s">
        <v>11259</v>
      </c>
    </row>
    <row r="2137" spans="1:28">
      <c r="A2137" s="241">
        <v>45971</v>
      </c>
      <c r="B2137" t="s">
        <v>11260</v>
      </c>
      <c r="C2137" t="s">
        <v>7875</v>
      </c>
      <c r="D2137" t="s">
        <v>7876</v>
      </c>
      <c r="E2137" t="s">
        <v>7877</v>
      </c>
      <c r="F2137">
        <v>12</v>
      </c>
      <c r="G2137">
        <v>1218.49</v>
      </c>
      <c r="H2137">
        <v>0</v>
      </c>
      <c r="I2137" s="165">
        <v>14621.88</v>
      </c>
      <c r="J2137" t="s">
        <v>7842</v>
      </c>
      <c r="K2137">
        <v>1</v>
      </c>
      <c r="L2137">
        <v>126</v>
      </c>
      <c r="M2137" t="s">
        <v>7744</v>
      </c>
      <c r="N2137" t="s">
        <v>7745</v>
      </c>
      <c r="O2137" t="s">
        <v>7697</v>
      </c>
      <c r="P2137" t="s">
        <v>10766</v>
      </c>
      <c r="Q2137" t="s">
        <v>11261</v>
      </c>
      <c r="R2137">
        <v>908</v>
      </c>
      <c r="S2137" t="s">
        <v>10767</v>
      </c>
      <c r="T2137" t="s">
        <v>7701</v>
      </c>
      <c r="U2137">
        <v>1</v>
      </c>
      <c r="V2137">
        <v>12</v>
      </c>
      <c r="W2137" t="s">
        <v>7702</v>
      </c>
      <c r="X2137" t="s">
        <v>2746</v>
      </c>
      <c r="Y2137" t="s">
        <v>7703</v>
      </c>
      <c r="Z2137" t="s">
        <v>11262</v>
      </c>
      <c r="AA2137" t="s">
        <v>7845</v>
      </c>
      <c r="AB2137" t="s">
        <v>8275</v>
      </c>
    </row>
    <row r="2138" spans="1:28">
      <c r="A2138" s="241">
        <v>45971</v>
      </c>
      <c r="B2138" t="s">
        <v>11263</v>
      </c>
      <c r="C2138" t="s">
        <v>8051</v>
      </c>
      <c r="D2138" t="s">
        <v>8052</v>
      </c>
      <c r="E2138" t="s">
        <v>8053</v>
      </c>
      <c r="F2138">
        <v>3</v>
      </c>
      <c r="G2138">
        <v>5940</v>
      </c>
      <c r="H2138">
        <v>0</v>
      </c>
      <c r="I2138" s="165">
        <v>17820</v>
      </c>
      <c r="J2138" t="s">
        <v>7851</v>
      </c>
      <c r="K2138">
        <v>1</v>
      </c>
      <c r="L2138">
        <v>126</v>
      </c>
      <c r="M2138" t="s">
        <v>7744</v>
      </c>
      <c r="N2138" t="s">
        <v>7745</v>
      </c>
      <c r="O2138" t="s">
        <v>7697</v>
      </c>
      <c r="P2138" t="s">
        <v>10766</v>
      </c>
      <c r="Q2138" t="s">
        <v>11264</v>
      </c>
      <c r="R2138">
        <v>934</v>
      </c>
      <c r="S2138" t="s">
        <v>10767</v>
      </c>
      <c r="T2138" t="s">
        <v>7701</v>
      </c>
      <c r="U2138">
        <v>1</v>
      </c>
      <c r="V2138">
        <v>3</v>
      </c>
      <c r="W2138" t="s">
        <v>7702</v>
      </c>
      <c r="X2138" t="s">
        <v>2436</v>
      </c>
      <c r="Y2138" t="s">
        <v>7703</v>
      </c>
      <c r="Z2138" t="s">
        <v>11265</v>
      </c>
      <c r="AA2138" t="s">
        <v>8084</v>
      </c>
      <c r="AB2138" t="s">
        <v>2436</v>
      </c>
    </row>
    <row r="2139" spans="1:28">
      <c r="A2139" s="241">
        <v>45971</v>
      </c>
      <c r="B2139" t="s">
        <v>11263</v>
      </c>
      <c r="C2139" t="s">
        <v>7691</v>
      </c>
      <c r="D2139" t="s">
        <v>7692</v>
      </c>
      <c r="E2139" t="s">
        <v>7693</v>
      </c>
      <c r="F2139">
        <v>3</v>
      </c>
      <c r="G2139">
        <v>4327.7299999999996</v>
      </c>
      <c r="H2139">
        <v>0</v>
      </c>
      <c r="I2139" s="165">
        <v>12983.19</v>
      </c>
      <c r="J2139" t="s">
        <v>7851</v>
      </c>
      <c r="K2139">
        <v>1</v>
      </c>
      <c r="L2139">
        <v>126</v>
      </c>
      <c r="M2139" t="s">
        <v>7744</v>
      </c>
      <c r="N2139" t="s">
        <v>7745</v>
      </c>
      <c r="O2139" t="s">
        <v>7697</v>
      </c>
      <c r="P2139" t="s">
        <v>10766</v>
      </c>
      <c r="Q2139" t="s">
        <v>11264</v>
      </c>
      <c r="R2139">
        <v>934</v>
      </c>
      <c r="S2139" t="s">
        <v>10767</v>
      </c>
      <c r="T2139" t="s">
        <v>7701</v>
      </c>
      <c r="U2139">
        <v>1</v>
      </c>
      <c r="V2139">
        <v>3</v>
      </c>
      <c r="W2139" t="s">
        <v>7702</v>
      </c>
      <c r="X2139" t="s">
        <v>2436</v>
      </c>
      <c r="Y2139" t="s">
        <v>7703</v>
      </c>
      <c r="Z2139" t="s">
        <v>11265</v>
      </c>
      <c r="AA2139" t="s">
        <v>8084</v>
      </c>
      <c r="AB2139" t="s">
        <v>2436</v>
      </c>
    </row>
    <row r="2140" spans="1:28">
      <c r="A2140" s="241">
        <v>45971</v>
      </c>
      <c r="B2140" t="s">
        <v>11266</v>
      </c>
      <c r="C2140" t="s">
        <v>8136</v>
      </c>
      <c r="D2140" t="s">
        <v>8137</v>
      </c>
      <c r="E2140" t="s">
        <v>8138</v>
      </c>
      <c r="F2140">
        <v>1</v>
      </c>
      <c r="G2140">
        <v>12290.73</v>
      </c>
      <c r="H2140">
        <v>0</v>
      </c>
      <c r="I2140" s="165">
        <v>12290.73</v>
      </c>
      <c r="J2140" t="s">
        <v>7816</v>
      </c>
      <c r="K2140">
        <v>1</v>
      </c>
      <c r="L2140">
        <v>125</v>
      </c>
      <c r="M2140" t="s">
        <v>7724</v>
      </c>
      <c r="N2140" t="s">
        <v>7713</v>
      </c>
      <c r="O2140" t="s">
        <v>7697</v>
      </c>
      <c r="P2140" t="s">
        <v>10766</v>
      </c>
      <c r="Q2140" t="s">
        <v>11018</v>
      </c>
      <c r="R2140">
        <v>107</v>
      </c>
      <c r="S2140" t="s">
        <v>10767</v>
      </c>
      <c r="T2140" t="s">
        <v>7726</v>
      </c>
      <c r="U2140">
        <v>1</v>
      </c>
      <c r="V2140">
        <v>1</v>
      </c>
      <c r="W2140" t="s">
        <v>7702</v>
      </c>
      <c r="X2140" t="s">
        <v>2197</v>
      </c>
      <c r="Y2140" t="s">
        <v>7703</v>
      </c>
      <c r="Z2140" t="s">
        <v>11267</v>
      </c>
      <c r="AA2140" t="s">
        <v>8041</v>
      </c>
      <c r="AB2140" t="s">
        <v>11268</v>
      </c>
    </row>
    <row r="2141" spans="1:28">
      <c r="A2141" s="241">
        <v>45971</v>
      </c>
      <c r="B2141" t="s">
        <v>11266</v>
      </c>
      <c r="C2141" t="s">
        <v>8336</v>
      </c>
      <c r="D2141" t="s">
        <v>8337</v>
      </c>
      <c r="E2141" t="s">
        <v>8338</v>
      </c>
      <c r="F2141">
        <v>1</v>
      </c>
      <c r="G2141">
        <v>15550</v>
      </c>
      <c r="H2141">
        <v>0</v>
      </c>
      <c r="I2141" s="165">
        <v>15550</v>
      </c>
      <c r="J2141" t="s">
        <v>7816</v>
      </c>
      <c r="K2141">
        <v>1</v>
      </c>
      <c r="L2141">
        <v>125</v>
      </c>
      <c r="M2141" t="s">
        <v>7724</v>
      </c>
      <c r="N2141" t="s">
        <v>7713</v>
      </c>
      <c r="O2141" t="s">
        <v>7697</v>
      </c>
      <c r="P2141" t="s">
        <v>10766</v>
      </c>
      <c r="Q2141" t="s">
        <v>11018</v>
      </c>
      <c r="R2141">
        <v>107</v>
      </c>
      <c r="S2141" t="s">
        <v>10767</v>
      </c>
      <c r="T2141" t="s">
        <v>7726</v>
      </c>
      <c r="U2141">
        <v>1</v>
      </c>
      <c r="V2141">
        <v>1</v>
      </c>
      <c r="W2141" t="s">
        <v>7702</v>
      </c>
      <c r="X2141" t="s">
        <v>2197</v>
      </c>
      <c r="Y2141" t="s">
        <v>7703</v>
      </c>
      <c r="Z2141" t="s">
        <v>11267</v>
      </c>
      <c r="AA2141" t="s">
        <v>8041</v>
      </c>
      <c r="AB2141" t="s">
        <v>11268</v>
      </c>
    </row>
    <row r="2142" spans="1:28">
      <c r="A2142" s="241">
        <v>45971</v>
      </c>
      <c r="B2142" t="s">
        <v>11266</v>
      </c>
      <c r="C2142" t="s">
        <v>7787</v>
      </c>
      <c r="D2142" t="s">
        <v>7788</v>
      </c>
      <c r="E2142" t="s">
        <v>7789</v>
      </c>
      <c r="F2142">
        <v>6</v>
      </c>
      <c r="G2142">
        <v>3025.21</v>
      </c>
      <c r="H2142">
        <v>0</v>
      </c>
      <c r="I2142" s="165">
        <v>18151.259999999998</v>
      </c>
      <c r="J2142" t="s">
        <v>7816</v>
      </c>
      <c r="K2142">
        <v>1</v>
      </c>
      <c r="L2142">
        <v>125</v>
      </c>
      <c r="M2142" t="s">
        <v>7724</v>
      </c>
      <c r="N2142" t="s">
        <v>7713</v>
      </c>
      <c r="O2142" t="s">
        <v>7697</v>
      </c>
      <c r="P2142" t="s">
        <v>10766</v>
      </c>
      <c r="Q2142" t="s">
        <v>11018</v>
      </c>
      <c r="R2142">
        <v>107</v>
      </c>
      <c r="S2142" t="s">
        <v>10767</v>
      </c>
      <c r="T2142" t="s">
        <v>7715</v>
      </c>
      <c r="U2142">
        <v>1</v>
      </c>
      <c r="V2142">
        <v>6</v>
      </c>
      <c r="W2142" t="s">
        <v>7702</v>
      </c>
      <c r="X2142" t="s">
        <v>2197</v>
      </c>
      <c r="Y2142" t="s">
        <v>7703</v>
      </c>
      <c r="Z2142" t="s">
        <v>11267</v>
      </c>
      <c r="AA2142" t="s">
        <v>8041</v>
      </c>
      <c r="AB2142" t="s">
        <v>11268</v>
      </c>
    </row>
    <row r="2143" spans="1:28">
      <c r="A2143" s="241">
        <v>45971</v>
      </c>
      <c r="B2143" t="s">
        <v>11266</v>
      </c>
      <c r="C2143" t="s">
        <v>8079</v>
      </c>
      <c r="D2143" t="s">
        <v>8080</v>
      </c>
      <c r="E2143" t="s">
        <v>8081</v>
      </c>
      <c r="F2143">
        <v>4</v>
      </c>
      <c r="G2143">
        <v>3180</v>
      </c>
      <c r="H2143">
        <v>0</v>
      </c>
      <c r="I2143" s="165">
        <v>12720</v>
      </c>
      <c r="J2143" t="s">
        <v>7816</v>
      </c>
      <c r="K2143">
        <v>1</v>
      </c>
      <c r="L2143">
        <v>125</v>
      </c>
      <c r="M2143" t="s">
        <v>7724</v>
      </c>
      <c r="N2143" t="s">
        <v>7713</v>
      </c>
      <c r="O2143" t="s">
        <v>7697</v>
      </c>
      <c r="P2143" t="s">
        <v>10766</v>
      </c>
      <c r="Q2143" t="s">
        <v>11018</v>
      </c>
      <c r="R2143">
        <v>107</v>
      </c>
      <c r="S2143" t="s">
        <v>10767</v>
      </c>
      <c r="T2143" t="s">
        <v>7715</v>
      </c>
      <c r="U2143">
        <v>1</v>
      </c>
      <c r="V2143">
        <v>4</v>
      </c>
      <c r="W2143" t="s">
        <v>7702</v>
      </c>
      <c r="X2143" t="s">
        <v>2197</v>
      </c>
      <c r="Y2143" t="s">
        <v>7703</v>
      </c>
      <c r="Z2143" t="s">
        <v>11267</v>
      </c>
      <c r="AA2143" t="s">
        <v>8041</v>
      </c>
      <c r="AB2143" t="s">
        <v>11268</v>
      </c>
    </row>
    <row r="2144" spans="1:28">
      <c r="A2144" s="241">
        <v>45971</v>
      </c>
      <c r="B2144" t="s">
        <v>11269</v>
      </c>
      <c r="C2144" t="s">
        <v>7800</v>
      </c>
      <c r="D2144" t="s">
        <v>7801</v>
      </c>
      <c r="E2144" t="s">
        <v>7802</v>
      </c>
      <c r="F2144">
        <v>12</v>
      </c>
      <c r="G2144">
        <v>1092.44</v>
      </c>
      <c r="H2144">
        <v>0</v>
      </c>
      <c r="I2144" s="165">
        <v>13109.28</v>
      </c>
      <c r="J2144" t="s">
        <v>7816</v>
      </c>
      <c r="K2144">
        <v>1</v>
      </c>
      <c r="L2144">
        <v>125</v>
      </c>
      <c r="M2144" t="s">
        <v>7724</v>
      </c>
      <c r="N2144" t="s">
        <v>7713</v>
      </c>
      <c r="O2144" t="s">
        <v>7697</v>
      </c>
      <c r="P2144" t="s">
        <v>10766</v>
      </c>
      <c r="Q2144" t="s">
        <v>11018</v>
      </c>
      <c r="R2144">
        <v>107</v>
      </c>
      <c r="S2144" t="s">
        <v>10767</v>
      </c>
      <c r="T2144" t="s">
        <v>7701</v>
      </c>
      <c r="U2144">
        <v>1</v>
      </c>
      <c r="V2144">
        <v>12</v>
      </c>
      <c r="W2144" t="s">
        <v>7702</v>
      </c>
      <c r="X2144" t="s">
        <v>2348</v>
      </c>
      <c r="Y2144" t="s">
        <v>7703</v>
      </c>
      <c r="Z2144" t="s">
        <v>11270</v>
      </c>
      <c r="AA2144" t="s">
        <v>8041</v>
      </c>
      <c r="AB2144" t="s">
        <v>11271</v>
      </c>
    </row>
    <row r="2145" spans="1:28">
      <c r="A2145" s="241">
        <v>45971</v>
      </c>
      <c r="B2145" t="s">
        <v>11272</v>
      </c>
      <c r="C2145" t="s">
        <v>7934</v>
      </c>
      <c r="D2145" t="s">
        <v>7935</v>
      </c>
      <c r="E2145" t="s">
        <v>7936</v>
      </c>
      <c r="F2145">
        <v>4</v>
      </c>
      <c r="G2145">
        <v>2475</v>
      </c>
      <c r="H2145">
        <v>0</v>
      </c>
      <c r="I2145" s="165">
        <v>9900</v>
      </c>
      <c r="J2145" t="s">
        <v>8521</v>
      </c>
      <c r="K2145">
        <v>1</v>
      </c>
      <c r="L2145">
        <v>157</v>
      </c>
      <c r="M2145" t="s">
        <v>8532</v>
      </c>
      <c r="N2145" t="s">
        <v>8027</v>
      </c>
      <c r="O2145" t="s">
        <v>7697</v>
      </c>
      <c r="P2145" t="s">
        <v>10766</v>
      </c>
      <c r="Q2145" t="s">
        <v>9852</v>
      </c>
      <c r="R2145">
        <v>612</v>
      </c>
      <c r="S2145" t="s">
        <v>10767</v>
      </c>
      <c r="T2145" t="s">
        <v>7715</v>
      </c>
      <c r="U2145">
        <v>1</v>
      </c>
      <c r="V2145">
        <v>4</v>
      </c>
      <c r="W2145" t="s">
        <v>7702</v>
      </c>
      <c r="X2145" t="s">
        <v>2459</v>
      </c>
      <c r="Y2145" t="s">
        <v>7703</v>
      </c>
      <c r="Z2145" t="s">
        <v>11273</v>
      </c>
      <c r="AA2145" t="s">
        <v>8535</v>
      </c>
      <c r="AB2145" t="s">
        <v>11274</v>
      </c>
    </row>
    <row r="2146" spans="1:28">
      <c r="A2146" s="241">
        <v>45971</v>
      </c>
      <c r="B2146" t="s">
        <v>11275</v>
      </c>
      <c r="C2146" t="s">
        <v>8205</v>
      </c>
      <c r="D2146" t="s">
        <v>8206</v>
      </c>
      <c r="E2146" t="s">
        <v>8207</v>
      </c>
      <c r="F2146">
        <v>3</v>
      </c>
      <c r="G2146">
        <v>3000</v>
      </c>
      <c r="H2146">
        <v>0</v>
      </c>
      <c r="I2146" s="165">
        <v>9000</v>
      </c>
      <c r="J2146" t="s">
        <v>8521</v>
      </c>
      <c r="K2146">
        <v>1</v>
      </c>
      <c r="L2146">
        <v>157</v>
      </c>
      <c r="M2146" t="s">
        <v>8532</v>
      </c>
      <c r="N2146" t="s">
        <v>8027</v>
      </c>
      <c r="O2146" t="s">
        <v>7697</v>
      </c>
      <c r="P2146" t="s">
        <v>10766</v>
      </c>
      <c r="Q2146" t="s">
        <v>8533</v>
      </c>
      <c r="R2146">
        <v>612</v>
      </c>
      <c r="S2146" t="s">
        <v>10767</v>
      </c>
      <c r="T2146" t="s">
        <v>7726</v>
      </c>
      <c r="U2146">
        <v>1</v>
      </c>
      <c r="V2146">
        <v>3</v>
      </c>
      <c r="W2146" t="s">
        <v>7702</v>
      </c>
      <c r="X2146" t="s">
        <v>2507</v>
      </c>
      <c r="Y2146" t="s">
        <v>7703</v>
      </c>
      <c r="Z2146" t="s">
        <v>11276</v>
      </c>
      <c r="AA2146" t="s">
        <v>8535</v>
      </c>
      <c r="AB2146" t="s">
        <v>11277</v>
      </c>
    </row>
    <row r="2147" spans="1:28">
      <c r="A2147" s="241">
        <v>45971</v>
      </c>
      <c r="B2147" t="s">
        <v>11278</v>
      </c>
      <c r="C2147" t="s">
        <v>8415</v>
      </c>
      <c r="D2147" t="s">
        <v>8416</v>
      </c>
      <c r="E2147" t="s">
        <v>8417</v>
      </c>
      <c r="F2147">
        <v>1</v>
      </c>
      <c r="G2147">
        <v>2700</v>
      </c>
      <c r="H2147">
        <v>0</v>
      </c>
      <c r="I2147" s="165">
        <v>2700</v>
      </c>
      <c r="J2147" t="s">
        <v>8166</v>
      </c>
      <c r="K2147">
        <v>1</v>
      </c>
      <c r="L2147">
        <v>2</v>
      </c>
      <c r="M2147" t="s">
        <v>8054</v>
      </c>
      <c r="N2147" t="s">
        <v>7745</v>
      </c>
      <c r="O2147" t="s">
        <v>7697</v>
      </c>
      <c r="P2147" t="s">
        <v>10766</v>
      </c>
      <c r="Q2147" t="s">
        <v>11279</v>
      </c>
      <c r="R2147">
        <v>926</v>
      </c>
      <c r="S2147" t="s">
        <v>10767</v>
      </c>
      <c r="T2147" t="s">
        <v>7715</v>
      </c>
      <c r="U2147">
        <v>1</v>
      </c>
      <c r="V2147">
        <v>1</v>
      </c>
      <c r="W2147" t="s">
        <v>7702</v>
      </c>
      <c r="X2147" t="s">
        <v>2730</v>
      </c>
      <c r="Y2147" t="s">
        <v>7703</v>
      </c>
      <c r="Z2147" t="s">
        <v>11280</v>
      </c>
      <c r="AA2147" t="s">
        <v>8170</v>
      </c>
      <c r="AB2147" t="s">
        <v>11281</v>
      </c>
    </row>
    <row r="2148" spans="1:28">
      <c r="A2148" s="241">
        <v>45971</v>
      </c>
      <c r="B2148" t="s">
        <v>11282</v>
      </c>
      <c r="C2148" t="s">
        <v>7856</v>
      </c>
      <c r="D2148" t="s">
        <v>7857</v>
      </c>
      <c r="E2148" t="s">
        <v>7858</v>
      </c>
      <c r="F2148">
        <v>1</v>
      </c>
      <c r="G2148">
        <v>4247.1000000000004</v>
      </c>
      <c r="H2148">
        <v>0</v>
      </c>
      <c r="I2148" s="165">
        <v>4247.1000000000004</v>
      </c>
      <c r="J2148" t="s">
        <v>7937</v>
      </c>
      <c r="K2148">
        <v>1</v>
      </c>
      <c r="L2148">
        <v>211</v>
      </c>
      <c r="M2148" t="s">
        <v>7938</v>
      </c>
      <c r="N2148" t="s">
        <v>7939</v>
      </c>
      <c r="O2148" t="s">
        <v>7697</v>
      </c>
      <c r="P2148" t="s">
        <v>10766</v>
      </c>
      <c r="Q2148" t="s">
        <v>8219</v>
      </c>
      <c r="R2148">
        <v>411</v>
      </c>
      <c r="S2148" t="s">
        <v>10767</v>
      </c>
      <c r="T2148" t="s">
        <v>7701</v>
      </c>
      <c r="U2148">
        <v>1</v>
      </c>
      <c r="V2148">
        <v>1</v>
      </c>
      <c r="W2148" t="s">
        <v>7702</v>
      </c>
      <c r="X2148" t="s">
        <v>2755</v>
      </c>
      <c r="Y2148" t="s">
        <v>7703</v>
      </c>
      <c r="Z2148" t="s">
        <v>11283</v>
      </c>
      <c r="AA2148" t="s">
        <v>8221</v>
      </c>
      <c r="AB2148" t="s">
        <v>11284</v>
      </c>
    </row>
    <row r="2149" spans="1:28">
      <c r="A2149" s="241">
        <v>45971</v>
      </c>
      <c r="B2149" t="s">
        <v>11285</v>
      </c>
      <c r="C2149" t="s">
        <v>7839</v>
      </c>
      <c r="D2149" t="s">
        <v>7840</v>
      </c>
      <c r="E2149" t="s">
        <v>7841</v>
      </c>
      <c r="F2149">
        <v>10</v>
      </c>
      <c r="G2149">
        <v>2645.48</v>
      </c>
      <c r="H2149">
        <v>0</v>
      </c>
      <c r="I2149" s="165">
        <v>26454.799999999999</v>
      </c>
      <c r="J2149" t="s">
        <v>7757</v>
      </c>
      <c r="K2149">
        <v>1</v>
      </c>
      <c r="L2149">
        <v>1</v>
      </c>
      <c r="M2149" t="s">
        <v>7767</v>
      </c>
      <c r="N2149" t="s">
        <v>7713</v>
      </c>
      <c r="O2149" t="s">
        <v>7697</v>
      </c>
      <c r="P2149" t="s">
        <v>10766</v>
      </c>
      <c r="Q2149" t="s">
        <v>11007</v>
      </c>
      <c r="R2149">
        <v>110</v>
      </c>
      <c r="S2149" t="s">
        <v>10767</v>
      </c>
      <c r="T2149" t="s">
        <v>7715</v>
      </c>
      <c r="U2149">
        <v>1</v>
      </c>
      <c r="V2149">
        <v>10</v>
      </c>
      <c r="W2149" t="s">
        <v>7702</v>
      </c>
      <c r="X2149" t="s">
        <v>11286</v>
      </c>
      <c r="Y2149" t="s">
        <v>7703</v>
      </c>
      <c r="Z2149" t="s">
        <v>11287</v>
      </c>
      <c r="AA2149" t="s">
        <v>8552</v>
      </c>
      <c r="AB2149" t="s">
        <v>11288</v>
      </c>
    </row>
    <row r="2150" spans="1:28">
      <c r="A2150" s="241">
        <v>45971</v>
      </c>
      <c r="B2150" t="s">
        <v>11289</v>
      </c>
      <c r="C2150" t="s">
        <v>7720</v>
      </c>
      <c r="D2150" t="s">
        <v>7721</v>
      </c>
      <c r="E2150" t="s">
        <v>7722</v>
      </c>
      <c r="F2150">
        <v>1</v>
      </c>
      <c r="G2150">
        <v>11900</v>
      </c>
      <c r="H2150">
        <v>357</v>
      </c>
      <c r="I2150" s="165">
        <v>11543</v>
      </c>
      <c r="J2150" t="s">
        <v>8182</v>
      </c>
      <c r="K2150">
        <v>1</v>
      </c>
      <c r="L2150">
        <v>126</v>
      </c>
      <c r="M2150" t="s">
        <v>7744</v>
      </c>
      <c r="N2150" t="s">
        <v>7745</v>
      </c>
      <c r="O2150" t="s">
        <v>7697</v>
      </c>
      <c r="P2150" t="s">
        <v>10766</v>
      </c>
      <c r="Q2150" t="s">
        <v>11213</v>
      </c>
      <c r="R2150">
        <v>918</v>
      </c>
      <c r="S2150" t="s">
        <v>10767</v>
      </c>
      <c r="T2150" t="s">
        <v>7726</v>
      </c>
      <c r="U2150">
        <v>1</v>
      </c>
      <c r="V2150">
        <v>1</v>
      </c>
      <c r="W2150" t="s">
        <v>7702</v>
      </c>
      <c r="X2150" t="s">
        <v>2543</v>
      </c>
      <c r="Y2150" t="s">
        <v>7703</v>
      </c>
      <c r="Z2150" t="s">
        <v>11290</v>
      </c>
      <c r="AA2150" t="s">
        <v>8013</v>
      </c>
      <c r="AB2150" t="s">
        <v>11291</v>
      </c>
    </row>
    <row r="2151" spans="1:28">
      <c r="A2151" s="241">
        <v>45971</v>
      </c>
      <c r="B2151" t="s">
        <v>11292</v>
      </c>
      <c r="C2151" t="s">
        <v>7848</v>
      </c>
      <c r="D2151" t="s">
        <v>7849</v>
      </c>
      <c r="E2151" t="s">
        <v>7850</v>
      </c>
      <c r="F2151">
        <v>8</v>
      </c>
      <c r="G2151">
        <v>1260.5</v>
      </c>
      <c r="H2151">
        <v>0</v>
      </c>
      <c r="I2151" s="165">
        <v>10084</v>
      </c>
      <c r="J2151" t="s">
        <v>7794</v>
      </c>
      <c r="K2151">
        <v>1</v>
      </c>
      <c r="L2151">
        <v>125</v>
      </c>
      <c r="M2151" t="s">
        <v>7724</v>
      </c>
      <c r="N2151" t="s">
        <v>7713</v>
      </c>
      <c r="O2151" t="s">
        <v>7697</v>
      </c>
      <c r="P2151" t="s">
        <v>10766</v>
      </c>
      <c r="Q2151" t="s">
        <v>11115</v>
      </c>
      <c r="R2151">
        <v>104</v>
      </c>
      <c r="S2151" t="s">
        <v>10767</v>
      </c>
      <c r="T2151" t="s">
        <v>7701</v>
      </c>
      <c r="U2151">
        <v>1</v>
      </c>
      <c r="V2151">
        <v>8</v>
      </c>
      <c r="W2151" t="s">
        <v>7702</v>
      </c>
      <c r="X2151" t="s">
        <v>2406</v>
      </c>
      <c r="Y2151" t="s">
        <v>7703</v>
      </c>
      <c r="Z2151" t="s">
        <v>11293</v>
      </c>
      <c r="AA2151" t="s">
        <v>8481</v>
      </c>
      <c r="AB2151" t="s">
        <v>11294</v>
      </c>
    </row>
    <row r="2152" spans="1:28">
      <c r="A2152" s="241">
        <v>45971</v>
      </c>
      <c r="B2152" t="s">
        <v>11295</v>
      </c>
      <c r="C2152" t="s">
        <v>8415</v>
      </c>
      <c r="D2152" t="s">
        <v>8416</v>
      </c>
      <c r="E2152" t="s">
        <v>8417</v>
      </c>
      <c r="F2152">
        <v>5</v>
      </c>
      <c r="G2152">
        <v>2700</v>
      </c>
      <c r="H2152">
        <v>0</v>
      </c>
      <c r="I2152" s="165">
        <v>13500</v>
      </c>
      <c r="J2152" t="s">
        <v>8182</v>
      </c>
      <c r="K2152">
        <v>1</v>
      </c>
      <c r="L2152">
        <v>126</v>
      </c>
      <c r="M2152" t="s">
        <v>7744</v>
      </c>
      <c r="N2152" t="s">
        <v>7745</v>
      </c>
      <c r="O2152" t="s">
        <v>7697</v>
      </c>
      <c r="P2152" t="s">
        <v>10766</v>
      </c>
      <c r="Q2152" t="s">
        <v>11213</v>
      </c>
      <c r="R2152">
        <v>918</v>
      </c>
      <c r="S2152" t="s">
        <v>10767</v>
      </c>
      <c r="T2152" t="s">
        <v>7715</v>
      </c>
      <c r="U2152">
        <v>1</v>
      </c>
      <c r="V2152">
        <v>5</v>
      </c>
      <c r="W2152" t="s">
        <v>7702</v>
      </c>
      <c r="X2152" t="s">
        <v>2637</v>
      </c>
      <c r="Y2152" t="s">
        <v>7703</v>
      </c>
      <c r="Z2152" t="s">
        <v>11296</v>
      </c>
      <c r="AA2152" t="s">
        <v>8013</v>
      </c>
      <c r="AB2152" t="s">
        <v>11297</v>
      </c>
    </row>
    <row r="2153" spans="1:28">
      <c r="A2153" s="241">
        <v>45971</v>
      </c>
      <c r="B2153" t="s">
        <v>11295</v>
      </c>
      <c r="C2153" t="s">
        <v>7979</v>
      </c>
      <c r="D2153" t="s">
        <v>7980</v>
      </c>
      <c r="E2153" t="s">
        <v>7981</v>
      </c>
      <c r="F2153">
        <v>3</v>
      </c>
      <c r="G2153">
        <v>2647.06</v>
      </c>
      <c r="H2153">
        <v>0</v>
      </c>
      <c r="I2153" s="165">
        <v>7941.18</v>
      </c>
      <c r="J2153" t="s">
        <v>8182</v>
      </c>
      <c r="K2153">
        <v>1</v>
      </c>
      <c r="L2153">
        <v>126</v>
      </c>
      <c r="M2153" t="s">
        <v>7744</v>
      </c>
      <c r="N2153" t="s">
        <v>7745</v>
      </c>
      <c r="O2153" t="s">
        <v>7697</v>
      </c>
      <c r="P2153" t="s">
        <v>10766</v>
      </c>
      <c r="Q2153" t="s">
        <v>11213</v>
      </c>
      <c r="R2153">
        <v>918</v>
      </c>
      <c r="S2153" t="s">
        <v>10767</v>
      </c>
      <c r="T2153" t="s">
        <v>7715</v>
      </c>
      <c r="U2153">
        <v>1</v>
      </c>
      <c r="V2153">
        <v>3</v>
      </c>
      <c r="W2153" t="s">
        <v>7702</v>
      </c>
      <c r="X2153" t="s">
        <v>2637</v>
      </c>
      <c r="Y2153" t="s">
        <v>7703</v>
      </c>
      <c r="Z2153" t="s">
        <v>11296</v>
      </c>
      <c r="AA2153" t="s">
        <v>8013</v>
      </c>
      <c r="AB2153" t="s">
        <v>11297</v>
      </c>
    </row>
    <row r="2154" spans="1:28">
      <c r="A2154" s="241">
        <v>45971</v>
      </c>
      <c r="B2154" t="s">
        <v>11298</v>
      </c>
      <c r="C2154" t="s">
        <v>8160</v>
      </c>
      <c r="D2154" t="s">
        <v>8161</v>
      </c>
      <c r="E2154" t="s">
        <v>8162</v>
      </c>
      <c r="F2154">
        <v>1</v>
      </c>
      <c r="G2154">
        <v>2541.83</v>
      </c>
      <c r="H2154">
        <v>0</v>
      </c>
      <c r="I2154" s="165">
        <v>2541.83</v>
      </c>
      <c r="J2154" t="s">
        <v>8521</v>
      </c>
      <c r="K2154">
        <v>1</v>
      </c>
      <c r="L2154">
        <v>157</v>
      </c>
      <c r="M2154" t="s">
        <v>8532</v>
      </c>
      <c r="N2154" t="s">
        <v>8027</v>
      </c>
      <c r="O2154" t="s">
        <v>7697</v>
      </c>
      <c r="P2154" t="s">
        <v>10766</v>
      </c>
      <c r="Q2154" t="s">
        <v>9292</v>
      </c>
      <c r="R2154">
        <v>605</v>
      </c>
      <c r="S2154" t="s">
        <v>10767</v>
      </c>
      <c r="T2154" t="s">
        <v>7715</v>
      </c>
      <c r="U2154">
        <v>1</v>
      </c>
      <c r="V2154">
        <v>1</v>
      </c>
      <c r="W2154" t="s">
        <v>7702</v>
      </c>
      <c r="X2154" t="s">
        <v>2103</v>
      </c>
      <c r="Y2154" t="s">
        <v>7703</v>
      </c>
      <c r="Z2154" t="s">
        <v>11299</v>
      </c>
      <c r="AA2154" t="s">
        <v>8526</v>
      </c>
      <c r="AB2154" t="s">
        <v>11300</v>
      </c>
    </row>
    <row r="2155" spans="1:28">
      <c r="A2155" s="241">
        <v>45971</v>
      </c>
      <c r="B2155" t="s">
        <v>11298</v>
      </c>
      <c r="C2155" t="s">
        <v>7883</v>
      </c>
      <c r="D2155" t="s">
        <v>7884</v>
      </c>
      <c r="E2155" t="s">
        <v>7885</v>
      </c>
      <c r="F2155">
        <v>1</v>
      </c>
      <c r="G2155">
        <v>3025.21</v>
      </c>
      <c r="H2155">
        <v>0</v>
      </c>
      <c r="I2155" s="165">
        <v>3025.21</v>
      </c>
      <c r="J2155" t="s">
        <v>8521</v>
      </c>
      <c r="K2155">
        <v>1</v>
      </c>
      <c r="L2155">
        <v>157</v>
      </c>
      <c r="M2155" t="s">
        <v>8532</v>
      </c>
      <c r="N2155" t="s">
        <v>8027</v>
      </c>
      <c r="O2155" t="s">
        <v>7697</v>
      </c>
      <c r="P2155" t="s">
        <v>10766</v>
      </c>
      <c r="Q2155" t="s">
        <v>9292</v>
      </c>
      <c r="R2155">
        <v>605</v>
      </c>
      <c r="S2155" t="s">
        <v>10767</v>
      </c>
      <c r="T2155" t="s">
        <v>7715</v>
      </c>
      <c r="U2155">
        <v>1</v>
      </c>
      <c r="V2155">
        <v>1</v>
      </c>
      <c r="W2155" t="s">
        <v>7702</v>
      </c>
      <c r="X2155" t="s">
        <v>2103</v>
      </c>
      <c r="Y2155" t="s">
        <v>7703</v>
      </c>
      <c r="Z2155" t="s">
        <v>11299</v>
      </c>
      <c r="AA2155" t="s">
        <v>8526</v>
      </c>
      <c r="AB2155" t="s">
        <v>11300</v>
      </c>
    </row>
    <row r="2156" spans="1:28">
      <c r="A2156" s="241">
        <v>45971</v>
      </c>
      <c r="B2156" t="s">
        <v>11298</v>
      </c>
      <c r="C2156" t="s">
        <v>7787</v>
      </c>
      <c r="D2156" t="s">
        <v>7788</v>
      </c>
      <c r="E2156" t="s">
        <v>7789</v>
      </c>
      <c r="F2156">
        <v>3</v>
      </c>
      <c r="G2156">
        <v>3025.21</v>
      </c>
      <c r="H2156">
        <v>0</v>
      </c>
      <c r="I2156" s="165">
        <v>9075.6299999999992</v>
      </c>
      <c r="J2156" t="s">
        <v>8521</v>
      </c>
      <c r="K2156">
        <v>1</v>
      </c>
      <c r="L2156">
        <v>157</v>
      </c>
      <c r="M2156" t="s">
        <v>8532</v>
      </c>
      <c r="N2156" t="s">
        <v>8027</v>
      </c>
      <c r="O2156" t="s">
        <v>7697</v>
      </c>
      <c r="P2156" t="s">
        <v>10766</v>
      </c>
      <c r="Q2156" t="s">
        <v>9292</v>
      </c>
      <c r="R2156">
        <v>605</v>
      </c>
      <c r="S2156" t="s">
        <v>10767</v>
      </c>
      <c r="T2156" t="s">
        <v>7715</v>
      </c>
      <c r="U2156">
        <v>1</v>
      </c>
      <c r="V2156">
        <v>3</v>
      </c>
      <c r="W2156" t="s">
        <v>7702</v>
      </c>
      <c r="X2156" t="s">
        <v>2103</v>
      </c>
      <c r="Y2156" t="s">
        <v>7703</v>
      </c>
      <c r="Z2156" t="s">
        <v>11299</v>
      </c>
      <c r="AA2156" t="s">
        <v>8526</v>
      </c>
      <c r="AB2156" t="s">
        <v>11300</v>
      </c>
    </row>
    <row r="2157" spans="1:28">
      <c r="A2157" s="241">
        <v>45971</v>
      </c>
      <c r="B2157" t="s">
        <v>11298</v>
      </c>
      <c r="C2157" t="s">
        <v>7781</v>
      </c>
      <c r="D2157" t="s">
        <v>7782</v>
      </c>
      <c r="E2157" t="s">
        <v>7783</v>
      </c>
      <c r="F2157">
        <v>2</v>
      </c>
      <c r="G2157">
        <v>3025.21</v>
      </c>
      <c r="H2157">
        <v>0</v>
      </c>
      <c r="I2157" s="165">
        <v>6050.42</v>
      </c>
      <c r="J2157" t="s">
        <v>8521</v>
      </c>
      <c r="K2157">
        <v>1</v>
      </c>
      <c r="L2157">
        <v>157</v>
      </c>
      <c r="M2157" t="s">
        <v>8532</v>
      </c>
      <c r="N2157" t="s">
        <v>8027</v>
      </c>
      <c r="O2157" t="s">
        <v>7697</v>
      </c>
      <c r="P2157" t="s">
        <v>10766</v>
      </c>
      <c r="Q2157" t="s">
        <v>9292</v>
      </c>
      <c r="R2157">
        <v>605</v>
      </c>
      <c r="S2157" t="s">
        <v>10767</v>
      </c>
      <c r="T2157" t="s">
        <v>7715</v>
      </c>
      <c r="U2157">
        <v>1</v>
      </c>
      <c r="V2157">
        <v>2</v>
      </c>
      <c r="W2157" t="s">
        <v>7702</v>
      </c>
      <c r="X2157" t="s">
        <v>2103</v>
      </c>
      <c r="Y2157" t="s">
        <v>7703</v>
      </c>
      <c r="Z2157" t="s">
        <v>11299</v>
      </c>
      <c r="AA2157" t="s">
        <v>8526</v>
      </c>
      <c r="AB2157" t="s">
        <v>11300</v>
      </c>
    </row>
    <row r="2158" spans="1:28">
      <c r="A2158" s="241">
        <v>45971</v>
      </c>
      <c r="B2158" t="s">
        <v>11301</v>
      </c>
      <c r="C2158" t="s">
        <v>7875</v>
      </c>
      <c r="D2158" t="s">
        <v>7876</v>
      </c>
      <c r="E2158" t="s">
        <v>7877</v>
      </c>
      <c r="F2158">
        <v>6</v>
      </c>
      <c r="G2158">
        <v>1218.49</v>
      </c>
      <c r="H2158">
        <v>0</v>
      </c>
      <c r="I2158" s="165">
        <v>7310.94</v>
      </c>
      <c r="J2158" t="s">
        <v>7842</v>
      </c>
      <c r="K2158">
        <v>1</v>
      </c>
      <c r="L2158">
        <v>126</v>
      </c>
      <c r="M2158" t="s">
        <v>7744</v>
      </c>
      <c r="N2158" t="s">
        <v>7745</v>
      </c>
      <c r="O2158" t="s">
        <v>7697</v>
      </c>
      <c r="P2158" t="s">
        <v>10766</v>
      </c>
      <c r="Q2158" t="s">
        <v>11261</v>
      </c>
      <c r="R2158">
        <v>908</v>
      </c>
      <c r="S2158" t="s">
        <v>10767</v>
      </c>
      <c r="T2158" t="s">
        <v>7701</v>
      </c>
      <c r="U2158">
        <v>1</v>
      </c>
      <c r="V2158">
        <v>6</v>
      </c>
      <c r="W2158" t="s">
        <v>7702</v>
      </c>
      <c r="X2158" t="s">
        <v>2607</v>
      </c>
      <c r="Y2158" t="s">
        <v>7703</v>
      </c>
      <c r="Z2158" t="s">
        <v>11302</v>
      </c>
      <c r="AA2158" t="s">
        <v>7845</v>
      </c>
      <c r="AB2158" t="s">
        <v>11303</v>
      </c>
    </row>
    <row r="2159" spans="1:28">
      <c r="A2159" s="241">
        <v>45971</v>
      </c>
      <c r="B2159" t="s">
        <v>11301</v>
      </c>
      <c r="C2159" t="s">
        <v>7880</v>
      </c>
      <c r="D2159" t="s">
        <v>7881</v>
      </c>
      <c r="E2159" t="s">
        <v>7882</v>
      </c>
      <c r="F2159">
        <v>3</v>
      </c>
      <c r="G2159">
        <v>1543</v>
      </c>
      <c r="H2159">
        <v>0</v>
      </c>
      <c r="I2159" s="165">
        <v>4629</v>
      </c>
      <c r="J2159" t="s">
        <v>7842</v>
      </c>
      <c r="K2159">
        <v>1</v>
      </c>
      <c r="L2159">
        <v>126</v>
      </c>
      <c r="M2159" t="s">
        <v>7744</v>
      </c>
      <c r="N2159" t="s">
        <v>7745</v>
      </c>
      <c r="O2159" t="s">
        <v>7697</v>
      </c>
      <c r="P2159" t="s">
        <v>10766</v>
      </c>
      <c r="Q2159" t="s">
        <v>11261</v>
      </c>
      <c r="R2159">
        <v>908</v>
      </c>
      <c r="S2159" t="s">
        <v>10767</v>
      </c>
      <c r="T2159" t="s">
        <v>7701</v>
      </c>
      <c r="U2159">
        <v>1</v>
      </c>
      <c r="V2159">
        <v>3</v>
      </c>
      <c r="W2159" t="s">
        <v>7702</v>
      </c>
      <c r="X2159" t="s">
        <v>2607</v>
      </c>
      <c r="Y2159" t="s">
        <v>7703</v>
      </c>
      <c r="Z2159" t="s">
        <v>11302</v>
      </c>
      <c r="AA2159" t="s">
        <v>7845</v>
      </c>
      <c r="AB2159" t="s">
        <v>11303</v>
      </c>
    </row>
    <row r="2160" spans="1:28">
      <c r="A2160" s="241">
        <v>45971</v>
      </c>
      <c r="B2160" t="s">
        <v>11301</v>
      </c>
      <c r="C2160" t="s">
        <v>7778</v>
      </c>
      <c r="D2160" t="s">
        <v>7779</v>
      </c>
      <c r="E2160" t="s">
        <v>7780</v>
      </c>
      <c r="F2160">
        <v>2</v>
      </c>
      <c r="G2160">
        <v>2668.75</v>
      </c>
      <c r="H2160">
        <v>0</v>
      </c>
      <c r="I2160" s="165">
        <v>5337.5</v>
      </c>
      <c r="J2160" t="s">
        <v>7842</v>
      </c>
      <c r="K2160">
        <v>1</v>
      </c>
      <c r="L2160">
        <v>126</v>
      </c>
      <c r="M2160" t="s">
        <v>7744</v>
      </c>
      <c r="N2160" t="s">
        <v>7745</v>
      </c>
      <c r="O2160" t="s">
        <v>7697</v>
      </c>
      <c r="P2160" t="s">
        <v>10766</v>
      </c>
      <c r="Q2160" t="s">
        <v>11261</v>
      </c>
      <c r="R2160">
        <v>908</v>
      </c>
      <c r="S2160" t="s">
        <v>10767</v>
      </c>
      <c r="T2160" t="s">
        <v>7701</v>
      </c>
      <c r="U2160">
        <v>1</v>
      </c>
      <c r="V2160">
        <v>2</v>
      </c>
      <c r="W2160" t="s">
        <v>7702</v>
      </c>
      <c r="X2160" t="s">
        <v>2607</v>
      </c>
      <c r="Y2160" t="s">
        <v>7703</v>
      </c>
      <c r="Z2160" t="s">
        <v>11302</v>
      </c>
      <c r="AA2160" t="s">
        <v>7845</v>
      </c>
      <c r="AB2160" t="s">
        <v>11303</v>
      </c>
    </row>
    <row r="2161" spans="1:28">
      <c r="A2161" s="241">
        <v>45971</v>
      </c>
      <c r="B2161" t="s">
        <v>11304</v>
      </c>
      <c r="C2161" t="s">
        <v>7860</v>
      </c>
      <c r="D2161" t="s">
        <v>7861</v>
      </c>
      <c r="E2161" t="s">
        <v>7862</v>
      </c>
      <c r="F2161">
        <v>24</v>
      </c>
      <c r="G2161">
        <v>866.2</v>
      </c>
      <c r="H2161">
        <v>0</v>
      </c>
      <c r="I2161" s="165">
        <v>20788.8</v>
      </c>
      <c r="J2161" t="s">
        <v>7851</v>
      </c>
      <c r="K2161">
        <v>1</v>
      </c>
      <c r="L2161">
        <v>126</v>
      </c>
      <c r="M2161" t="s">
        <v>7744</v>
      </c>
      <c r="N2161" t="s">
        <v>7745</v>
      </c>
      <c r="O2161" t="s">
        <v>7697</v>
      </c>
      <c r="P2161" t="s">
        <v>10766</v>
      </c>
      <c r="Q2161" t="s">
        <v>11264</v>
      </c>
      <c r="R2161">
        <v>934</v>
      </c>
      <c r="S2161" t="s">
        <v>10767</v>
      </c>
      <c r="T2161" t="s">
        <v>7701</v>
      </c>
      <c r="U2161">
        <v>1</v>
      </c>
      <c r="V2161">
        <v>24</v>
      </c>
      <c r="W2161" t="s">
        <v>7702</v>
      </c>
      <c r="X2161" t="s">
        <v>2117</v>
      </c>
      <c r="Y2161" t="s">
        <v>7703</v>
      </c>
      <c r="Z2161" t="s">
        <v>11305</v>
      </c>
      <c r="AA2161" t="s">
        <v>8084</v>
      </c>
      <c r="AB2161" t="s">
        <v>11306</v>
      </c>
    </row>
    <row r="2162" spans="1:28">
      <c r="A2162" s="241">
        <v>45971</v>
      </c>
      <c r="B2162" t="s">
        <v>11304</v>
      </c>
      <c r="C2162" t="s">
        <v>7883</v>
      </c>
      <c r="D2162" t="s">
        <v>7884</v>
      </c>
      <c r="E2162" t="s">
        <v>7885</v>
      </c>
      <c r="F2162">
        <v>1</v>
      </c>
      <c r="G2162">
        <v>3025.21</v>
      </c>
      <c r="H2162">
        <v>0</v>
      </c>
      <c r="I2162" s="165">
        <v>3025.21</v>
      </c>
      <c r="J2162" t="s">
        <v>7851</v>
      </c>
      <c r="K2162">
        <v>1</v>
      </c>
      <c r="L2162">
        <v>126</v>
      </c>
      <c r="M2162" t="s">
        <v>7744</v>
      </c>
      <c r="N2162" t="s">
        <v>7745</v>
      </c>
      <c r="O2162" t="s">
        <v>7697</v>
      </c>
      <c r="P2162" t="s">
        <v>10766</v>
      </c>
      <c r="Q2162" t="s">
        <v>11264</v>
      </c>
      <c r="R2162">
        <v>934</v>
      </c>
      <c r="S2162" t="s">
        <v>10767</v>
      </c>
      <c r="T2162" t="s">
        <v>7715</v>
      </c>
      <c r="U2162">
        <v>1</v>
      </c>
      <c r="V2162">
        <v>1</v>
      </c>
      <c r="W2162" t="s">
        <v>7702</v>
      </c>
      <c r="X2162" t="s">
        <v>2117</v>
      </c>
      <c r="Y2162" t="s">
        <v>7703</v>
      </c>
      <c r="Z2162" t="s">
        <v>11305</v>
      </c>
      <c r="AA2162" t="s">
        <v>8084</v>
      </c>
      <c r="AB2162" t="s">
        <v>11306</v>
      </c>
    </row>
    <row r="2163" spans="1:28">
      <c r="A2163" s="241">
        <v>45971</v>
      </c>
      <c r="B2163" t="s">
        <v>11307</v>
      </c>
      <c r="C2163" t="s">
        <v>7839</v>
      </c>
      <c r="D2163" t="s">
        <v>7840</v>
      </c>
      <c r="E2163" t="s">
        <v>7841</v>
      </c>
      <c r="F2163">
        <v>1</v>
      </c>
      <c r="G2163">
        <v>2645.48</v>
      </c>
      <c r="H2163">
        <v>0</v>
      </c>
      <c r="I2163" s="165">
        <v>2645.48</v>
      </c>
      <c r="J2163" t="s">
        <v>8213</v>
      </c>
      <c r="K2163">
        <v>1</v>
      </c>
      <c r="L2163">
        <v>155</v>
      </c>
      <c r="M2163" t="s">
        <v>7946</v>
      </c>
      <c r="N2163" t="s">
        <v>7696</v>
      </c>
      <c r="O2163" t="s">
        <v>7697</v>
      </c>
      <c r="P2163" t="s">
        <v>10766</v>
      </c>
      <c r="Q2163" t="s">
        <v>11308</v>
      </c>
      <c r="R2163">
        <v>713</v>
      </c>
      <c r="S2163" t="s">
        <v>10767</v>
      </c>
      <c r="T2163" t="s">
        <v>7715</v>
      </c>
      <c r="U2163">
        <v>1</v>
      </c>
      <c r="V2163">
        <v>1</v>
      </c>
      <c r="W2163" t="s">
        <v>7702</v>
      </c>
      <c r="X2163" t="s">
        <v>2051</v>
      </c>
      <c r="Y2163" t="s">
        <v>7703</v>
      </c>
      <c r="Z2163" t="s">
        <v>11309</v>
      </c>
      <c r="AA2163" t="s">
        <v>8216</v>
      </c>
      <c r="AB2163" t="s">
        <v>11310</v>
      </c>
    </row>
    <row r="2164" spans="1:28">
      <c r="A2164" s="241">
        <v>45971</v>
      </c>
      <c r="B2164" t="s">
        <v>11311</v>
      </c>
      <c r="C2164" t="s">
        <v>7800</v>
      </c>
      <c r="D2164" t="s">
        <v>7801</v>
      </c>
      <c r="E2164" t="s">
        <v>7802</v>
      </c>
      <c r="F2164">
        <v>10</v>
      </c>
      <c r="G2164">
        <v>1092.44</v>
      </c>
      <c r="H2164">
        <v>0</v>
      </c>
      <c r="I2164" s="165">
        <v>10924.4</v>
      </c>
      <c r="J2164" t="s">
        <v>7816</v>
      </c>
      <c r="K2164">
        <v>1</v>
      </c>
      <c r="L2164">
        <v>125</v>
      </c>
      <c r="M2164" t="s">
        <v>7724</v>
      </c>
      <c r="N2164" t="s">
        <v>7713</v>
      </c>
      <c r="O2164" t="s">
        <v>7697</v>
      </c>
      <c r="P2164" t="s">
        <v>10766</v>
      </c>
      <c r="Q2164" t="s">
        <v>11018</v>
      </c>
      <c r="R2164">
        <v>107</v>
      </c>
      <c r="S2164" t="s">
        <v>10767</v>
      </c>
      <c r="T2164" t="s">
        <v>7701</v>
      </c>
      <c r="U2164">
        <v>1</v>
      </c>
      <c r="V2164">
        <v>10</v>
      </c>
      <c r="W2164" t="s">
        <v>7702</v>
      </c>
      <c r="X2164" t="s">
        <v>2391</v>
      </c>
      <c r="Y2164" t="s">
        <v>7703</v>
      </c>
      <c r="Z2164" t="s">
        <v>11312</v>
      </c>
      <c r="AA2164" t="s">
        <v>8041</v>
      </c>
      <c r="AB2164" t="s">
        <v>11313</v>
      </c>
    </row>
    <row r="2165" spans="1:28">
      <c r="A2165" s="241">
        <v>45971</v>
      </c>
      <c r="B2165" t="s">
        <v>11314</v>
      </c>
      <c r="C2165" t="s">
        <v>8505</v>
      </c>
      <c r="D2165" t="s">
        <v>8506</v>
      </c>
      <c r="E2165" t="s">
        <v>8507</v>
      </c>
      <c r="F2165">
        <v>2</v>
      </c>
      <c r="G2165">
        <v>3742</v>
      </c>
      <c r="H2165">
        <v>0</v>
      </c>
      <c r="I2165" s="165">
        <v>7484</v>
      </c>
      <c r="J2165" t="s">
        <v>8166</v>
      </c>
      <c r="K2165">
        <v>1</v>
      </c>
      <c r="L2165">
        <v>126</v>
      </c>
      <c r="M2165" t="s">
        <v>7744</v>
      </c>
      <c r="N2165" t="s">
        <v>7745</v>
      </c>
      <c r="O2165" t="s">
        <v>7697</v>
      </c>
      <c r="P2165" t="s">
        <v>10766</v>
      </c>
      <c r="Q2165" t="s">
        <v>10853</v>
      </c>
      <c r="R2165">
        <v>919</v>
      </c>
      <c r="S2165" t="s">
        <v>10767</v>
      </c>
      <c r="T2165" t="s">
        <v>7715</v>
      </c>
      <c r="U2165">
        <v>1</v>
      </c>
      <c r="V2165">
        <v>2</v>
      </c>
      <c r="W2165" t="s">
        <v>7702</v>
      </c>
      <c r="X2165" t="s">
        <v>2744</v>
      </c>
      <c r="Y2165" t="s">
        <v>7703</v>
      </c>
      <c r="Z2165" t="s">
        <v>11315</v>
      </c>
      <c r="AA2165" t="s">
        <v>8185</v>
      </c>
      <c r="AB2165" t="s">
        <v>11316</v>
      </c>
    </row>
    <row r="2166" spans="1:28">
      <c r="A2166" s="241">
        <v>45971</v>
      </c>
      <c r="B2166" t="s">
        <v>11317</v>
      </c>
      <c r="C2166" t="s">
        <v>7906</v>
      </c>
      <c r="D2166" t="s">
        <v>7907</v>
      </c>
      <c r="E2166" t="s">
        <v>7908</v>
      </c>
      <c r="F2166">
        <v>12</v>
      </c>
      <c r="G2166">
        <v>715</v>
      </c>
      <c r="H2166">
        <v>0</v>
      </c>
      <c r="I2166" s="165">
        <v>8580</v>
      </c>
      <c r="J2166" t="s">
        <v>7809</v>
      </c>
      <c r="K2166">
        <v>1</v>
      </c>
      <c r="L2166">
        <v>125</v>
      </c>
      <c r="M2166" t="s">
        <v>7724</v>
      </c>
      <c r="N2166" t="s">
        <v>7713</v>
      </c>
      <c r="O2166" t="s">
        <v>7697</v>
      </c>
      <c r="P2166" t="s">
        <v>10766</v>
      </c>
      <c r="Q2166" t="s">
        <v>11082</v>
      </c>
      <c r="R2166">
        <v>111</v>
      </c>
      <c r="S2166" t="s">
        <v>10767</v>
      </c>
      <c r="T2166" t="s">
        <v>7701</v>
      </c>
      <c r="U2166">
        <v>1</v>
      </c>
      <c r="V2166">
        <v>12</v>
      </c>
      <c r="W2166" t="s">
        <v>7702</v>
      </c>
      <c r="X2166" t="s">
        <v>2509</v>
      </c>
      <c r="Y2166" t="s">
        <v>7703</v>
      </c>
      <c r="Z2166" t="s">
        <v>11318</v>
      </c>
      <c r="AA2166" t="s">
        <v>8618</v>
      </c>
      <c r="AB2166" t="s">
        <v>11319</v>
      </c>
    </row>
    <row r="2167" spans="1:28">
      <c r="A2167" s="241">
        <v>45971</v>
      </c>
      <c r="B2167" t="s">
        <v>11317</v>
      </c>
      <c r="C2167" t="s">
        <v>8032</v>
      </c>
      <c r="D2167" t="s">
        <v>8033</v>
      </c>
      <c r="E2167" t="s">
        <v>8034</v>
      </c>
      <c r="F2167">
        <v>8</v>
      </c>
      <c r="G2167">
        <v>1092.44</v>
      </c>
      <c r="H2167">
        <v>0</v>
      </c>
      <c r="I2167" s="165">
        <v>8739.52</v>
      </c>
      <c r="J2167" t="s">
        <v>7809</v>
      </c>
      <c r="K2167">
        <v>1</v>
      </c>
      <c r="L2167">
        <v>125</v>
      </c>
      <c r="M2167" t="s">
        <v>7724</v>
      </c>
      <c r="N2167" t="s">
        <v>7713</v>
      </c>
      <c r="O2167" t="s">
        <v>7697</v>
      </c>
      <c r="P2167" t="s">
        <v>10766</v>
      </c>
      <c r="Q2167" t="s">
        <v>11082</v>
      </c>
      <c r="R2167">
        <v>111</v>
      </c>
      <c r="S2167" t="s">
        <v>10767</v>
      </c>
      <c r="T2167" t="s">
        <v>7701</v>
      </c>
      <c r="U2167">
        <v>1</v>
      </c>
      <c r="V2167">
        <v>8</v>
      </c>
      <c r="W2167" t="s">
        <v>7702</v>
      </c>
      <c r="X2167" t="s">
        <v>2509</v>
      </c>
      <c r="Y2167" t="s">
        <v>7703</v>
      </c>
      <c r="Z2167" t="s">
        <v>11318</v>
      </c>
      <c r="AA2167" t="s">
        <v>8618</v>
      </c>
      <c r="AB2167" t="s">
        <v>11319</v>
      </c>
    </row>
    <row r="2168" spans="1:28">
      <c r="A2168" s="241">
        <v>45971</v>
      </c>
      <c r="B2168" t="s">
        <v>11317</v>
      </c>
      <c r="C2168" t="s">
        <v>7800</v>
      </c>
      <c r="D2168" t="s">
        <v>7801</v>
      </c>
      <c r="E2168" t="s">
        <v>7802</v>
      </c>
      <c r="F2168">
        <v>6</v>
      </c>
      <c r="G2168">
        <v>1092.44</v>
      </c>
      <c r="H2168">
        <v>0</v>
      </c>
      <c r="I2168" s="165">
        <v>6554.64</v>
      </c>
      <c r="J2168" t="s">
        <v>7809</v>
      </c>
      <c r="K2168">
        <v>1</v>
      </c>
      <c r="L2168">
        <v>125</v>
      </c>
      <c r="M2168" t="s">
        <v>7724</v>
      </c>
      <c r="N2168" t="s">
        <v>7713</v>
      </c>
      <c r="O2168" t="s">
        <v>7697</v>
      </c>
      <c r="P2168" t="s">
        <v>10766</v>
      </c>
      <c r="Q2168" t="s">
        <v>11082</v>
      </c>
      <c r="R2168">
        <v>111</v>
      </c>
      <c r="S2168" t="s">
        <v>10767</v>
      </c>
      <c r="T2168" t="s">
        <v>7701</v>
      </c>
      <c r="U2168">
        <v>1</v>
      </c>
      <c r="V2168">
        <v>6</v>
      </c>
      <c r="W2168" t="s">
        <v>7702</v>
      </c>
      <c r="X2168" t="s">
        <v>2509</v>
      </c>
      <c r="Y2168" t="s">
        <v>7703</v>
      </c>
      <c r="Z2168" t="s">
        <v>11318</v>
      </c>
      <c r="AA2168" t="s">
        <v>8618</v>
      </c>
      <c r="AB2168" t="s">
        <v>11319</v>
      </c>
    </row>
    <row r="2169" spans="1:28">
      <c r="A2169" s="241">
        <v>45971</v>
      </c>
      <c r="B2169" t="s">
        <v>11317</v>
      </c>
      <c r="C2169" t="s">
        <v>7871</v>
      </c>
      <c r="D2169" t="s">
        <v>7872</v>
      </c>
      <c r="E2169" t="s">
        <v>7873</v>
      </c>
      <c r="F2169">
        <v>2</v>
      </c>
      <c r="G2169">
        <v>2227</v>
      </c>
      <c r="H2169">
        <v>0</v>
      </c>
      <c r="I2169" s="165">
        <v>4454</v>
      </c>
      <c r="J2169" t="s">
        <v>7809</v>
      </c>
      <c r="K2169">
        <v>1</v>
      </c>
      <c r="L2169">
        <v>125</v>
      </c>
      <c r="M2169" t="s">
        <v>7724</v>
      </c>
      <c r="N2169" t="s">
        <v>7713</v>
      </c>
      <c r="O2169" t="s">
        <v>7697</v>
      </c>
      <c r="P2169" t="s">
        <v>10766</v>
      </c>
      <c r="Q2169" t="s">
        <v>11082</v>
      </c>
      <c r="R2169">
        <v>111</v>
      </c>
      <c r="S2169" t="s">
        <v>10767</v>
      </c>
      <c r="T2169" t="s">
        <v>7769</v>
      </c>
      <c r="U2169">
        <v>1</v>
      </c>
      <c r="V2169">
        <v>2</v>
      </c>
      <c r="W2169" t="s">
        <v>7702</v>
      </c>
      <c r="X2169" t="s">
        <v>2509</v>
      </c>
      <c r="Y2169" t="s">
        <v>7703</v>
      </c>
      <c r="Z2169" t="s">
        <v>11318</v>
      </c>
      <c r="AA2169" t="s">
        <v>8618</v>
      </c>
      <c r="AB2169" t="s">
        <v>11319</v>
      </c>
    </row>
    <row r="2170" spans="1:28">
      <c r="A2170" s="241">
        <v>45971</v>
      </c>
      <c r="B2170" t="s">
        <v>11317</v>
      </c>
      <c r="C2170" t="s">
        <v>8905</v>
      </c>
      <c r="D2170" t="s">
        <v>8906</v>
      </c>
      <c r="E2170" t="s">
        <v>8907</v>
      </c>
      <c r="F2170">
        <v>2</v>
      </c>
      <c r="G2170">
        <v>2227</v>
      </c>
      <c r="H2170">
        <v>0</v>
      </c>
      <c r="I2170" s="165">
        <v>4454</v>
      </c>
      <c r="J2170" t="s">
        <v>7809</v>
      </c>
      <c r="K2170">
        <v>1</v>
      </c>
      <c r="L2170">
        <v>125</v>
      </c>
      <c r="M2170" t="s">
        <v>7724</v>
      </c>
      <c r="N2170" t="s">
        <v>7713</v>
      </c>
      <c r="O2170" t="s">
        <v>7697</v>
      </c>
      <c r="P2170" t="s">
        <v>10766</v>
      </c>
      <c r="Q2170" t="s">
        <v>11082</v>
      </c>
      <c r="R2170">
        <v>111</v>
      </c>
      <c r="S2170" t="s">
        <v>10767</v>
      </c>
      <c r="T2170" t="s">
        <v>7769</v>
      </c>
      <c r="U2170">
        <v>1</v>
      </c>
      <c r="V2170">
        <v>2</v>
      </c>
      <c r="W2170" t="s">
        <v>7702</v>
      </c>
      <c r="X2170" t="s">
        <v>2509</v>
      </c>
      <c r="Y2170" t="s">
        <v>7703</v>
      </c>
      <c r="Z2170" t="s">
        <v>11318</v>
      </c>
      <c r="AA2170" t="s">
        <v>8618</v>
      </c>
      <c r="AB2170" t="s">
        <v>11319</v>
      </c>
    </row>
    <row r="2171" spans="1:28">
      <c r="A2171" s="241">
        <v>45971</v>
      </c>
      <c r="B2171" t="s">
        <v>11317</v>
      </c>
      <c r="C2171" t="s">
        <v>8097</v>
      </c>
      <c r="D2171" t="s">
        <v>8098</v>
      </c>
      <c r="E2171" t="s">
        <v>8099</v>
      </c>
      <c r="F2171">
        <v>2</v>
      </c>
      <c r="G2171">
        <v>2227</v>
      </c>
      <c r="H2171">
        <v>0</v>
      </c>
      <c r="I2171" s="165">
        <v>4454</v>
      </c>
      <c r="J2171" t="s">
        <v>7809</v>
      </c>
      <c r="K2171">
        <v>1</v>
      </c>
      <c r="L2171">
        <v>125</v>
      </c>
      <c r="M2171" t="s">
        <v>7724</v>
      </c>
      <c r="N2171" t="s">
        <v>7713</v>
      </c>
      <c r="O2171" t="s">
        <v>7697</v>
      </c>
      <c r="P2171" t="s">
        <v>10766</v>
      </c>
      <c r="Q2171" t="s">
        <v>11082</v>
      </c>
      <c r="R2171">
        <v>111</v>
      </c>
      <c r="S2171" t="s">
        <v>10767</v>
      </c>
      <c r="T2171" t="s">
        <v>7769</v>
      </c>
      <c r="U2171">
        <v>1</v>
      </c>
      <c r="V2171">
        <v>2</v>
      </c>
      <c r="W2171" t="s">
        <v>7702</v>
      </c>
      <c r="X2171" t="s">
        <v>2509</v>
      </c>
      <c r="Y2171" t="s">
        <v>7703</v>
      </c>
      <c r="Z2171" t="s">
        <v>11318</v>
      </c>
      <c r="AA2171" t="s">
        <v>8618</v>
      </c>
      <c r="AB2171" t="s">
        <v>11319</v>
      </c>
    </row>
    <row r="2172" spans="1:28">
      <c r="A2172" s="241">
        <v>45971</v>
      </c>
      <c r="B2172" t="s">
        <v>11320</v>
      </c>
      <c r="C2172" t="s">
        <v>8032</v>
      </c>
      <c r="D2172" t="s">
        <v>8033</v>
      </c>
      <c r="E2172" t="s">
        <v>8034</v>
      </c>
      <c r="F2172">
        <v>6</v>
      </c>
      <c r="G2172">
        <v>1092.44</v>
      </c>
      <c r="H2172">
        <v>0</v>
      </c>
      <c r="I2172" s="165">
        <v>6554.64</v>
      </c>
      <c r="J2172" t="s">
        <v>8166</v>
      </c>
      <c r="K2172">
        <v>1</v>
      </c>
      <c r="L2172">
        <v>126</v>
      </c>
      <c r="M2172" t="s">
        <v>7744</v>
      </c>
      <c r="N2172" t="s">
        <v>7745</v>
      </c>
      <c r="O2172" t="s">
        <v>7697</v>
      </c>
      <c r="P2172" t="s">
        <v>10766</v>
      </c>
      <c r="Q2172" t="s">
        <v>11321</v>
      </c>
      <c r="R2172">
        <v>923</v>
      </c>
      <c r="S2172" t="s">
        <v>10767</v>
      </c>
      <c r="T2172" t="s">
        <v>7701</v>
      </c>
      <c r="U2172">
        <v>1</v>
      </c>
      <c r="V2172">
        <v>6</v>
      </c>
      <c r="W2172" t="s">
        <v>7702</v>
      </c>
      <c r="X2172" t="s">
        <v>2817</v>
      </c>
      <c r="Y2172" t="s">
        <v>7703</v>
      </c>
      <c r="Z2172" t="s">
        <v>11322</v>
      </c>
      <c r="AA2172" t="s">
        <v>8226</v>
      </c>
      <c r="AB2172" t="s">
        <v>11323</v>
      </c>
    </row>
    <row r="2173" spans="1:28">
      <c r="A2173" s="241">
        <v>45971</v>
      </c>
      <c r="B2173" t="s">
        <v>11320</v>
      </c>
      <c r="C2173" t="s">
        <v>7800</v>
      </c>
      <c r="D2173" t="s">
        <v>7801</v>
      </c>
      <c r="E2173" t="s">
        <v>7802</v>
      </c>
      <c r="F2173">
        <v>6</v>
      </c>
      <c r="G2173">
        <v>1092.44</v>
      </c>
      <c r="H2173">
        <v>0</v>
      </c>
      <c r="I2173" s="165">
        <v>6554.64</v>
      </c>
      <c r="J2173" t="s">
        <v>8166</v>
      </c>
      <c r="K2173">
        <v>1</v>
      </c>
      <c r="L2173">
        <v>126</v>
      </c>
      <c r="M2173" t="s">
        <v>7744</v>
      </c>
      <c r="N2173" t="s">
        <v>7745</v>
      </c>
      <c r="O2173" t="s">
        <v>7697</v>
      </c>
      <c r="P2173" t="s">
        <v>10766</v>
      </c>
      <c r="Q2173" t="s">
        <v>11321</v>
      </c>
      <c r="R2173">
        <v>923</v>
      </c>
      <c r="S2173" t="s">
        <v>10767</v>
      </c>
      <c r="T2173" t="s">
        <v>7701</v>
      </c>
      <c r="U2173">
        <v>1</v>
      </c>
      <c r="V2173">
        <v>6</v>
      </c>
      <c r="W2173" t="s">
        <v>7702</v>
      </c>
      <c r="X2173" t="s">
        <v>2817</v>
      </c>
      <c r="Y2173" t="s">
        <v>7703</v>
      </c>
      <c r="Z2173" t="s">
        <v>11322</v>
      </c>
      <c r="AA2173" t="s">
        <v>8226</v>
      </c>
      <c r="AB2173" t="s">
        <v>11323</v>
      </c>
    </row>
    <row r="2174" spans="1:28">
      <c r="A2174" s="241">
        <v>45971</v>
      </c>
      <c r="B2174" t="s">
        <v>11324</v>
      </c>
      <c r="C2174" t="s">
        <v>7927</v>
      </c>
      <c r="D2174" t="s">
        <v>7928</v>
      </c>
      <c r="E2174" t="s">
        <v>7929</v>
      </c>
      <c r="F2174">
        <v>24</v>
      </c>
      <c r="G2174">
        <v>1344.54</v>
      </c>
      <c r="H2174">
        <v>0</v>
      </c>
      <c r="I2174" s="165">
        <v>32268.959999999999</v>
      </c>
      <c r="J2174" t="s">
        <v>8166</v>
      </c>
      <c r="K2174">
        <v>1</v>
      </c>
      <c r="L2174">
        <v>126</v>
      </c>
      <c r="M2174" t="s">
        <v>7744</v>
      </c>
      <c r="N2174" t="s">
        <v>7745</v>
      </c>
      <c r="O2174" t="s">
        <v>7697</v>
      </c>
      <c r="P2174" t="s">
        <v>10766</v>
      </c>
      <c r="Q2174" t="s">
        <v>11279</v>
      </c>
      <c r="R2174">
        <v>926</v>
      </c>
      <c r="S2174" t="s">
        <v>10767</v>
      </c>
      <c r="T2174" t="s">
        <v>7701</v>
      </c>
      <c r="U2174">
        <v>1</v>
      </c>
      <c r="V2174">
        <v>24</v>
      </c>
      <c r="W2174" t="s">
        <v>7702</v>
      </c>
      <c r="X2174" t="s">
        <v>2724</v>
      </c>
      <c r="Y2174" t="s">
        <v>7703</v>
      </c>
      <c r="Z2174" t="s">
        <v>11325</v>
      </c>
      <c r="AA2174" t="s">
        <v>8170</v>
      </c>
      <c r="AB2174" t="s">
        <v>11326</v>
      </c>
    </row>
    <row r="2175" spans="1:28">
      <c r="A2175" s="241">
        <v>45971</v>
      </c>
      <c r="B2175" t="s">
        <v>11327</v>
      </c>
      <c r="C2175" t="s">
        <v>7927</v>
      </c>
      <c r="D2175" t="s">
        <v>7928</v>
      </c>
      <c r="E2175" t="s">
        <v>7929</v>
      </c>
      <c r="F2175">
        <v>3</v>
      </c>
      <c r="G2175">
        <v>1344.54</v>
      </c>
      <c r="H2175">
        <v>0</v>
      </c>
      <c r="I2175" s="165">
        <v>4033.62</v>
      </c>
      <c r="J2175" t="s">
        <v>8166</v>
      </c>
      <c r="K2175">
        <v>1</v>
      </c>
      <c r="L2175">
        <v>2</v>
      </c>
      <c r="M2175" t="s">
        <v>8054</v>
      </c>
      <c r="N2175" t="s">
        <v>7745</v>
      </c>
      <c r="O2175" t="s">
        <v>7697</v>
      </c>
      <c r="P2175" t="s">
        <v>10766</v>
      </c>
      <c r="Q2175" t="s">
        <v>11279</v>
      </c>
      <c r="R2175">
        <v>926</v>
      </c>
      <c r="S2175" t="s">
        <v>10767</v>
      </c>
      <c r="T2175" t="s">
        <v>7701</v>
      </c>
      <c r="U2175">
        <v>1</v>
      </c>
      <c r="V2175">
        <v>3</v>
      </c>
      <c r="W2175" t="s">
        <v>7702</v>
      </c>
      <c r="X2175" t="s">
        <v>11328</v>
      </c>
      <c r="Y2175" t="s">
        <v>7703</v>
      </c>
      <c r="Z2175" t="s">
        <v>11329</v>
      </c>
      <c r="AA2175" t="s">
        <v>8170</v>
      </c>
      <c r="AB2175" t="s">
        <v>11328</v>
      </c>
    </row>
    <row r="2176" spans="1:28">
      <c r="A2176" s="241">
        <v>45971</v>
      </c>
      <c r="B2176" t="s">
        <v>11330</v>
      </c>
      <c r="C2176" t="s">
        <v>7875</v>
      </c>
      <c r="D2176" t="s">
        <v>7876</v>
      </c>
      <c r="E2176" t="s">
        <v>7877</v>
      </c>
      <c r="F2176">
        <v>1</v>
      </c>
      <c r="G2176">
        <v>1218.49</v>
      </c>
      <c r="H2176">
        <v>0</v>
      </c>
      <c r="I2176" s="165">
        <v>1218.49</v>
      </c>
      <c r="J2176" t="s">
        <v>7723</v>
      </c>
      <c r="K2176">
        <v>1</v>
      </c>
      <c r="L2176">
        <v>125</v>
      </c>
      <c r="M2176" t="s">
        <v>7724</v>
      </c>
      <c r="N2176" t="s">
        <v>7713</v>
      </c>
      <c r="O2176" t="s">
        <v>7697</v>
      </c>
      <c r="P2176" t="s">
        <v>10766</v>
      </c>
      <c r="Q2176" t="s">
        <v>10991</v>
      </c>
      <c r="R2176">
        <v>103</v>
      </c>
      <c r="S2176" t="s">
        <v>10767</v>
      </c>
      <c r="T2176" t="s">
        <v>7701</v>
      </c>
      <c r="U2176">
        <v>1</v>
      </c>
      <c r="V2176">
        <v>1</v>
      </c>
      <c r="W2176" t="s">
        <v>7702</v>
      </c>
      <c r="X2176" t="s">
        <v>2033</v>
      </c>
      <c r="Y2176" t="s">
        <v>7703</v>
      </c>
      <c r="Z2176" t="s">
        <v>11331</v>
      </c>
      <c r="AA2176" t="s">
        <v>8108</v>
      </c>
      <c r="AB2176" t="s">
        <v>11332</v>
      </c>
    </row>
    <row r="2177" spans="1:28">
      <c r="A2177" s="241">
        <v>45971</v>
      </c>
      <c r="B2177" t="s">
        <v>11333</v>
      </c>
      <c r="C2177" t="s">
        <v>8268</v>
      </c>
      <c r="D2177" t="s">
        <v>8269</v>
      </c>
      <c r="E2177" t="s">
        <v>8270</v>
      </c>
      <c r="F2177">
        <v>4</v>
      </c>
      <c r="G2177">
        <v>864</v>
      </c>
      <c r="H2177">
        <v>0</v>
      </c>
      <c r="I2177" s="165">
        <v>3456</v>
      </c>
      <c r="J2177" t="s">
        <v>7842</v>
      </c>
      <c r="K2177">
        <v>1</v>
      </c>
      <c r="L2177">
        <v>126</v>
      </c>
      <c r="M2177" t="s">
        <v>7744</v>
      </c>
      <c r="N2177" t="s">
        <v>7745</v>
      </c>
      <c r="O2177" t="s">
        <v>7697</v>
      </c>
      <c r="P2177" t="s">
        <v>10766</v>
      </c>
      <c r="Q2177" t="s">
        <v>11208</v>
      </c>
      <c r="R2177">
        <v>907</v>
      </c>
      <c r="S2177" t="s">
        <v>10767</v>
      </c>
      <c r="T2177" t="s">
        <v>7701</v>
      </c>
      <c r="U2177">
        <v>1</v>
      </c>
      <c r="V2177">
        <v>4</v>
      </c>
      <c r="W2177" t="s">
        <v>7702</v>
      </c>
      <c r="X2177" t="s">
        <v>2599</v>
      </c>
      <c r="Y2177" t="s">
        <v>7703</v>
      </c>
      <c r="Z2177" t="s">
        <v>11334</v>
      </c>
      <c r="AA2177" t="s">
        <v>8292</v>
      </c>
      <c r="AB2177" t="s">
        <v>11335</v>
      </c>
    </row>
    <row r="2178" spans="1:28">
      <c r="A2178" s="241">
        <v>45971</v>
      </c>
      <c r="B2178" t="s">
        <v>11336</v>
      </c>
      <c r="C2178" t="s">
        <v>7899</v>
      </c>
      <c r="D2178" t="s">
        <v>7900</v>
      </c>
      <c r="E2178" t="s">
        <v>7901</v>
      </c>
      <c r="F2178">
        <v>2</v>
      </c>
      <c r="G2178">
        <v>3000</v>
      </c>
      <c r="H2178">
        <v>0</v>
      </c>
      <c r="I2178" s="165">
        <v>6000</v>
      </c>
      <c r="J2178" t="s">
        <v>7842</v>
      </c>
      <c r="K2178">
        <v>1</v>
      </c>
      <c r="L2178">
        <v>126</v>
      </c>
      <c r="M2178" t="s">
        <v>7744</v>
      </c>
      <c r="N2178" t="s">
        <v>7745</v>
      </c>
      <c r="O2178" t="s">
        <v>7697</v>
      </c>
      <c r="P2178" t="s">
        <v>10766</v>
      </c>
      <c r="Q2178" t="s">
        <v>11208</v>
      </c>
      <c r="R2178">
        <v>907</v>
      </c>
      <c r="S2178" t="s">
        <v>10767</v>
      </c>
      <c r="T2178" t="s">
        <v>7726</v>
      </c>
      <c r="U2178">
        <v>1</v>
      </c>
      <c r="V2178">
        <v>2</v>
      </c>
      <c r="W2178" t="s">
        <v>7702</v>
      </c>
      <c r="X2178" t="s">
        <v>2603</v>
      </c>
      <c r="Y2178" t="s">
        <v>7703</v>
      </c>
      <c r="Z2178" t="s">
        <v>11337</v>
      </c>
      <c r="AA2178" t="s">
        <v>8292</v>
      </c>
      <c r="AB2178" t="s">
        <v>11338</v>
      </c>
    </row>
    <row r="2179" spans="1:28">
      <c r="A2179" s="241">
        <v>45971</v>
      </c>
      <c r="B2179" t="s">
        <v>11336</v>
      </c>
      <c r="C2179" t="s">
        <v>7914</v>
      </c>
      <c r="D2179" t="s">
        <v>7915</v>
      </c>
      <c r="E2179" t="s">
        <v>7916</v>
      </c>
      <c r="F2179">
        <v>2</v>
      </c>
      <c r="G2179">
        <v>2900.04</v>
      </c>
      <c r="H2179">
        <v>0</v>
      </c>
      <c r="I2179" s="165">
        <v>5800.08</v>
      </c>
      <c r="J2179" t="s">
        <v>7842</v>
      </c>
      <c r="K2179">
        <v>1</v>
      </c>
      <c r="L2179">
        <v>126</v>
      </c>
      <c r="M2179" t="s">
        <v>7744</v>
      </c>
      <c r="N2179" t="s">
        <v>7745</v>
      </c>
      <c r="O2179" t="s">
        <v>7697</v>
      </c>
      <c r="P2179" t="s">
        <v>10766</v>
      </c>
      <c r="Q2179" t="s">
        <v>11208</v>
      </c>
      <c r="R2179">
        <v>907</v>
      </c>
      <c r="S2179" t="s">
        <v>10767</v>
      </c>
      <c r="T2179" t="s">
        <v>7726</v>
      </c>
      <c r="U2179">
        <v>1</v>
      </c>
      <c r="V2179">
        <v>2</v>
      </c>
      <c r="W2179" t="s">
        <v>7702</v>
      </c>
      <c r="X2179" t="s">
        <v>2603</v>
      </c>
      <c r="Y2179" t="s">
        <v>7703</v>
      </c>
      <c r="Z2179" t="s">
        <v>11337</v>
      </c>
      <c r="AA2179" t="s">
        <v>8292</v>
      </c>
      <c r="AB2179" t="s">
        <v>11338</v>
      </c>
    </row>
    <row r="2180" spans="1:28">
      <c r="A2180" s="241">
        <v>45971</v>
      </c>
      <c r="B2180" t="s">
        <v>11336</v>
      </c>
      <c r="C2180" t="s">
        <v>8420</v>
      </c>
      <c r="D2180" t="s">
        <v>8421</v>
      </c>
      <c r="E2180" t="s">
        <v>8422</v>
      </c>
      <c r="F2180">
        <v>4</v>
      </c>
      <c r="G2180">
        <v>1440</v>
      </c>
      <c r="H2180">
        <v>0</v>
      </c>
      <c r="I2180" s="165">
        <v>5760</v>
      </c>
      <c r="J2180" t="s">
        <v>7842</v>
      </c>
      <c r="K2180">
        <v>1</v>
      </c>
      <c r="L2180">
        <v>126</v>
      </c>
      <c r="M2180" t="s">
        <v>7744</v>
      </c>
      <c r="N2180" t="s">
        <v>7745</v>
      </c>
      <c r="O2180" t="s">
        <v>7697</v>
      </c>
      <c r="P2180" t="s">
        <v>10766</v>
      </c>
      <c r="Q2180" t="s">
        <v>11208</v>
      </c>
      <c r="R2180">
        <v>907</v>
      </c>
      <c r="S2180" t="s">
        <v>10767</v>
      </c>
      <c r="T2180" t="s">
        <v>7715</v>
      </c>
      <c r="U2180">
        <v>1</v>
      </c>
      <c r="V2180">
        <v>4</v>
      </c>
      <c r="W2180" t="s">
        <v>7702</v>
      </c>
      <c r="X2180" t="s">
        <v>2603</v>
      </c>
      <c r="Y2180" t="s">
        <v>7703</v>
      </c>
      <c r="Z2180" t="s">
        <v>11337</v>
      </c>
      <c r="AA2180" t="s">
        <v>8292</v>
      </c>
      <c r="AB2180" t="s">
        <v>11338</v>
      </c>
    </row>
    <row r="2181" spans="1:28">
      <c r="A2181" s="241">
        <v>45971</v>
      </c>
      <c r="B2181" t="s">
        <v>11336</v>
      </c>
      <c r="C2181" t="s">
        <v>7886</v>
      </c>
      <c r="D2181" t="s">
        <v>7887</v>
      </c>
      <c r="E2181" t="s">
        <v>7888</v>
      </c>
      <c r="F2181">
        <v>2</v>
      </c>
      <c r="G2181">
        <v>3025.21</v>
      </c>
      <c r="H2181">
        <v>0</v>
      </c>
      <c r="I2181" s="165">
        <v>6050.42</v>
      </c>
      <c r="J2181" t="s">
        <v>7842</v>
      </c>
      <c r="K2181">
        <v>1</v>
      </c>
      <c r="L2181">
        <v>126</v>
      </c>
      <c r="M2181" t="s">
        <v>7744</v>
      </c>
      <c r="N2181" t="s">
        <v>7745</v>
      </c>
      <c r="O2181" t="s">
        <v>7697</v>
      </c>
      <c r="P2181" t="s">
        <v>10766</v>
      </c>
      <c r="Q2181" t="s">
        <v>11208</v>
      </c>
      <c r="R2181">
        <v>907</v>
      </c>
      <c r="S2181" t="s">
        <v>10767</v>
      </c>
      <c r="T2181" t="s">
        <v>7715</v>
      </c>
      <c r="U2181">
        <v>1</v>
      </c>
      <c r="V2181">
        <v>2</v>
      </c>
      <c r="W2181" t="s">
        <v>7702</v>
      </c>
      <c r="X2181" t="s">
        <v>2603</v>
      </c>
      <c r="Y2181" t="s">
        <v>7703</v>
      </c>
      <c r="Z2181" t="s">
        <v>11337</v>
      </c>
      <c r="AA2181" t="s">
        <v>8292</v>
      </c>
      <c r="AB2181" t="s">
        <v>11338</v>
      </c>
    </row>
    <row r="2182" spans="1:28">
      <c r="A2182" s="241">
        <v>45971</v>
      </c>
      <c r="B2182" t="s">
        <v>11336</v>
      </c>
      <c r="C2182" t="s">
        <v>7787</v>
      </c>
      <c r="D2182" t="s">
        <v>7788</v>
      </c>
      <c r="E2182" t="s">
        <v>7789</v>
      </c>
      <c r="F2182">
        <v>2</v>
      </c>
      <c r="G2182">
        <v>3025.21</v>
      </c>
      <c r="H2182">
        <v>0</v>
      </c>
      <c r="I2182" s="165">
        <v>6050.42</v>
      </c>
      <c r="J2182" t="s">
        <v>7842</v>
      </c>
      <c r="K2182">
        <v>1</v>
      </c>
      <c r="L2182">
        <v>126</v>
      </c>
      <c r="M2182" t="s">
        <v>7744</v>
      </c>
      <c r="N2182" t="s">
        <v>7745</v>
      </c>
      <c r="O2182" t="s">
        <v>7697</v>
      </c>
      <c r="P2182" t="s">
        <v>10766</v>
      </c>
      <c r="Q2182" t="s">
        <v>11208</v>
      </c>
      <c r="R2182">
        <v>907</v>
      </c>
      <c r="S2182" t="s">
        <v>10767</v>
      </c>
      <c r="T2182" t="s">
        <v>7715</v>
      </c>
      <c r="U2182">
        <v>1</v>
      </c>
      <c r="V2182">
        <v>2</v>
      </c>
      <c r="W2182" t="s">
        <v>7702</v>
      </c>
      <c r="X2182" t="s">
        <v>2603</v>
      </c>
      <c r="Y2182" t="s">
        <v>7703</v>
      </c>
      <c r="Z2182" t="s">
        <v>11337</v>
      </c>
      <c r="AA2182" t="s">
        <v>8292</v>
      </c>
      <c r="AB2182" t="s">
        <v>11338</v>
      </c>
    </row>
    <row r="2183" spans="1:28">
      <c r="A2183" s="241">
        <v>45971</v>
      </c>
      <c r="B2183" t="s">
        <v>11336</v>
      </c>
      <c r="C2183" t="s">
        <v>7856</v>
      </c>
      <c r="D2183" t="s">
        <v>7857</v>
      </c>
      <c r="E2183" t="s">
        <v>7858</v>
      </c>
      <c r="F2183">
        <v>1</v>
      </c>
      <c r="G2183">
        <v>4247.1000000000004</v>
      </c>
      <c r="H2183">
        <v>0</v>
      </c>
      <c r="I2183" s="165">
        <v>4247.1000000000004</v>
      </c>
      <c r="J2183" t="s">
        <v>7842</v>
      </c>
      <c r="K2183">
        <v>1</v>
      </c>
      <c r="L2183">
        <v>126</v>
      </c>
      <c r="M2183" t="s">
        <v>7744</v>
      </c>
      <c r="N2183" t="s">
        <v>7745</v>
      </c>
      <c r="O2183" t="s">
        <v>7697</v>
      </c>
      <c r="P2183" t="s">
        <v>10766</v>
      </c>
      <c r="Q2183" t="s">
        <v>11208</v>
      </c>
      <c r="R2183">
        <v>907</v>
      </c>
      <c r="S2183" t="s">
        <v>10767</v>
      </c>
      <c r="T2183" t="s">
        <v>7701</v>
      </c>
      <c r="U2183">
        <v>1</v>
      </c>
      <c r="V2183">
        <v>1</v>
      </c>
      <c r="W2183" t="s">
        <v>7702</v>
      </c>
      <c r="X2183" t="s">
        <v>2603</v>
      </c>
      <c r="Y2183" t="s">
        <v>7703</v>
      </c>
      <c r="Z2183" t="s">
        <v>11337</v>
      </c>
      <c r="AA2183" t="s">
        <v>8292</v>
      </c>
      <c r="AB2183" t="s">
        <v>11338</v>
      </c>
    </row>
    <row r="2184" spans="1:28">
      <c r="A2184" s="241">
        <v>45971</v>
      </c>
      <c r="B2184" t="s">
        <v>11339</v>
      </c>
      <c r="C2184" t="s">
        <v>7883</v>
      </c>
      <c r="D2184" t="s">
        <v>7884</v>
      </c>
      <c r="E2184" t="s">
        <v>7885</v>
      </c>
      <c r="F2184">
        <v>3</v>
      </c>
      <c r="G2184">
        <v>3025.21</v>
      </c>
      <c r="H2184">
        <v>0</v>
      </c>
      <c r="I2184" s="165">
        <v>9075.6299999999992</v>
      </c>
      <c r="J2184" t="s">
        <v>8182</v>
      </c>
      <c r="K2184">
        <v>1</v>
      </c>
      <c r="L2184">
        <v>126</v>
      </c>
      <c r="M2184" t="s">
        <v>7744</v>
      </c>
      <c r="N2184" t="s">
        <v>7745</v>
      </c>
      <c r="O2184" t="s">
        <v>7697</v>
      </c>
      <c r="P2184" t="s">
        <v>10766</v>
      </c>
      <c r="Q2184" t="s">
        <v>11220</v>
      </c>
      <c r="R2184">
        <v>920</v>
      </c>
      <c r="S2184" t="s">
        <v>10767</v>
      </c>
      <c r="T2184" t="s">
        <v>7715</v>
      </c>
      <c r="U2184">
        <v>1</v>
      </c>
      <c r="V2184">
        <v>3</v>
      </c>
      <c r="W2184" t="s">
        <v>7702</v>
      </c>
      <c r="X2184" t="s">
        <v>2653</v>
      </c>
      <c r="Y2184" t="s">
        <v>7703</v>
      </c>
      <c r="Z2184" t="s">
        <v>11340</v>
      </c>
      <c r="AA2184" t="s">
        <v>8265</v>
      </c>
      <c r="AB2184" t="s">
        <v>11341</v>
      </c>
    </row>
    <row r="2185" spans="1:28">
      <c r="A2185" s="241">
        <v>45971</v>
      </c>
      <c r="B2185" t="s">
        <v>11339</v>
      </c>
      <c r="C2185" t="s">
        <v>7787</v>
      </c>
      <c r="D2185" t="s">
        <v>7788</v>
      </c>
      <c r="E2185" t="s">
        <v>7789</v>
      </c>
      <c r="F2185">
        <v>3</v>
      </c>
      <c r="G2185">
        <v>3025.21</v>
      </c>
      <c r="H2185">
        <v>0</v>
      </c>
      <c r="I2185" s="165">
        <v>9075.6299999999992</v>
      </c>
      <c r="J2185" t="s">
        <v>8182</v>
      </c>
      <c r="K2185">
        <v>1</v>
      </c>
      <c r="L2185">
        <v>126</v>
      </c>
      <c r="M2185" t="s">
        <v>7744</v>
      </c>
      <c r="N2185" t="s">
        <v>7745</v>
      </c>
      <c r="O2185" t="s">
        <v>7697</v>
      </c>
      <c r="P2185" t="s">
        <v>10766</v>
      </c>
      <c r="Q2185" t="s">
        <v>11220</v>
      </c>
      <c r="R2185">
        <v>920</v>
      </c>
      <c r="S2185" t="s">
        <v>10767</v>
      </c>
      <c r="T2185" t="s">
        <v>7715</v>
      </c>
      <c r="U2185">
        <v>1</v>
      </c>
      <c r="V2185">
        <v>3</v>
      </c>
      <c r="W2185" t="s">
        <v>7702</v>
      </c>
      <c r="X2185" t="s">
        <v>2653</v>
      </c>
      <c r="Y2185" t="s">
        <v>7703</v>
      </c>
      <c r="Z2185" t="s">
        <v>11340</v>
      </c>
      <c r="AA2185" t="s">
        <v>8265</v>
      </c>
      <c r="AB2185" t="s">
        <v>11341</v>
      </c>
    </row>
    <row r="2186" spans="1:28">
      <c r="A2186" s="241">
        <v>45971</v>
      </c>
      <c r="B2186" t="s">
        <v>11342</v>
      </c>
      <c r="C2186" t="s">
        <v>7927</v>
      </c>
      <c r="D2186" t="s">
        <v>7928</v>
      </c>
      <c r="E2186" t="s">
        <v>7929</v>
      </c>
      <c r="F2186">
        <v>6</v>
      </c>
      <c r="G2186">
        <v>1344.54</v>
      </c>
      <c r="H2186">
        <v>0</v>
      </c>
      <c r="I2186" s="165">
        <v>8067.24</v>
      </c>
      <c r="J2186" t="s">
        <v>8182</v>
      </c>
      <c r="K2186">
        <v>1</v>
      </c>
      <c r="L2186">
        <v>2</v>
      </c>
      <c r="M2186" t="s">
        <v>8054</v>
      </c>
      <c r="N2186" t="s">
        <v>7745</v>
      </c>
      <c r="O2186" t="s">
        <v>7697</v>
      </c>
      <c r="P2186" t="s">
        <v>10766</v>
      </c>
      <c r="Q2186" t="s">
        <v>11220</v>
      </c>
      <c r="R2186">
        <v>920</v>
      </c>
      <c r="S2186" t="s">
        <v>10767</v>
      </c>
      <c r="T2186" t="s">
        <v>7701</v>
      </c>
      <c r="U2186">
        <v>1</v>
      </c>
      <c r="V2186">
        <v>6</v>
      </c>
      <c r="W2186" t="s">
        <v>7702</v>
      </c>
      <c r="X2186" t="s">
        <v>11343</v>
      </c>
      <c r="Y2186" t="s">
        <v>7703</v>
      </c>
      <c r="Z2186" t="s">
        <v>11344</v>
      </c>
      <c r="AA2186" t="s">
        <v>8265</v>
      </c>
      <c r="AB2186" t="s">
        <v>8712</v>
      </c>
    </row>
    <row r="2187" spans="1:28">
      <c r="A2187" s="241">
        <v>45971</v>
      </c>
      <c r="B2187" t="s">
        <v>11345</v>
      </c>
      <c r="C2187" t="s">
        <v>7832</v>
      </c>
      <c r="D2187" t="s">
        <v>7833</v>
      </c>
      <c r="E2187" t="s">
        <v>7834</v>
      </c>
      <c r="F2187">
        <v>1</v>
      </c>
      <c r="G2187">
        <v>12500</v>
      </c>
      <c r="H2187">
        <v>375</v>
      </c>
      <c r="I2187" s="165">
        <v>12125</v>
      </c>
      <c r="J2187" t="s">
        <v>7842</v>
      </c>
      <c r="K2187">
        <v>1</v>
      </c>
      <c r="L2187">
        <v>126</v>
      </c>
      <c r="M2187" t="s">
        <v>7744</v>
      </c>
      <c r="N2187" t="s">
        <v>7745</v>
      </c>
      <c r="O2187" t="s">
        <v>7697</v>
      </c>
      <c r="P2187" t="s">
        <v>10766</v>
      </c>
      <c r="Q2187" t="s">
        <v>11261</v>
      </c>
      <c r="R2187">
        <v>908</v>
      </c>
      <c r="S2187" t="s">
        <v>10767</v>
      </c>
      <c r="T2187" t="s">
        <v>7726</v>
      </c>
      <c r="U2187">
        <v>1</v>
      </c>
      <c r="V2187">
        <v>1</v>
      </c>
      <c r="W2187" t="s">
        <v>7702</v>
      </c>
      <c r="X2187" t="s">
        <v>2639</v>
      </c>
      <c r="Y2187" t="s">
        <v>7703</v>
      </c>
      <c r="Z2187" t="s">
        <v>11346</v>
      </c>
      <c r="AA2187" t="s">
        <v>7845</v>
      </c>
      <c r="AB2187" t="s">
        <v>11347</v>
      </c>
    </row>
    <row r="2188" spans="1:28">
      <c r="A2188" s="241">
        <v>45971</v>
      </c>
      <c r="B2188" t="s">
        <v>11348</v>
      </c>
      <c r="C2188" t="s">
        <v>7886</v>
      </c>
      <c r="D2188" t="s">
        <v>7887</v>
      </c>
      <c r="E2188" t="s">
        <v>7888</v>
      </c>
      <c r="F2188">
        <v>3</v>
      </c>
      <c r="G2188">
        <v>3025.21</v>
      </c>
      <c r="H2188">
        <v>0</v>
      </c>
      <c r="I2188" s="165">
        <v>9075.6299999999992</v>
      </c>
      <c r="J2188" t="s">
        <v>8213</v>
      </c>
      <c r="K2188">
        <v>1</v>
      </c>
      <c r="L2188">
        <v>155</v>
      </c>
      <c r="M2188" t="s">
        <v>7946</v>
      </c>
      <c r="N2188" t="s">
        <v>7696</v>
      </c>
      <c r="O2188" t="s">
        <v>7697</v>
      </c>
      <c r="P2188" t="s">
        <v>10766</v>
      </c>
      <c r="Q2188" t="s">
        <v>11308</v>
      </c>
      <c r="R2188">
        <v>713</v>
      </c>
      <c r="S2188" t="s">
        <v>10767</v>
      </c>
      <c r="T2188" t="s">
        <v>7715</v>
      </c>
      <c r="U2188">
        <v>1</v>
      </c>
      <c r="V2188">
        <v>3</v>
      </c>
      <c r="W2188" t="s">
        <v>7702</v>
      </c>
      <c r="X2188" t="s">
        <v>2255</v>
      </c>
      <c r="Y2188" t="s">
        <v>7703</v>
      </c>
      <c r="Z2188" t="s">
        <v>11349</v>
      </c>
      <c r="AA2188" t="s">
        <v>8216</v>
      </c>
      <c r="AB2188" t="s">
        <v>11350</v>
      </c>
    </row>
    <row r="2189" spans="1:28">
      <c r="A2189" s="241">
        <v>45971</v>
      </c>
      <c r="B2189" t="s">
        <v>11348</v>
      </c>
      <c r="C2189" t="s">
        <v>7787</v>
      </c>
      <c r="D2189" t="s">
        <v>7788</v>
      </c>
      <c r="E2189" t="s">
        <v>7789</v>
      </c>
      <c r="F2189">
        <v>3</v>
      </c>
      <c r="G2189">
        <v>3025.21</v>
      </c>
      <c r="H2189">
        <v>0</v>
      </c>
      <c r="I2189" s="165">
        <v>9075.6299999999992</v>
      </c>
      <c r="J2189" t="s">
        <v>8213</v>
      </c>
      <c r="K2189">
        <v>1</v>
      </c>
      <c r="L2189">
        <v>155</v>
      </c>
      <c r="M2189" t="s">
        <v>7946</v>
      </c>
      <c r="N2189" t="s">
        <v>7696</v>
      </c>
      <c r="O2189" t="s">
        <v>7697</v>
      </c>
      <c r="P2189" t="s">
        <v>10766</v>
      </c>
      <c r="Q2189" t="s">
        <v>11308</v>
      </c>
      <c r="R2189">
        <v>713</v>
      </c>
      <c r="S2189" t="s">
        <v>10767</v>
      </c>
      <c r="T2189" t="s">
        <v>7715</v>
      </c>
      <c r="U2189">
        <v>1</v>
      </c>
      <c r="V2189">
        <v>3</v>
      </c>
      <c r="W2189" t="s">
        <v>7702</v>
      </c>
      <c r="X2189" t="s">
        <v>2255</v>
      </c>
      <c r="Y2189" t="s">
        <v>7703</v>
      </c>
      <c r="Z2189" t="s">
        <v>11349</v>
      </c>
      <c r="AA2189" t="s">
        <v>8216</v>
      </c>
      <c r="AB2189" t="s">
        <v>11350</v>
      </c>
    </row>
    <row r="2190" spans="1:28">
      <c r="A2190" s="241">
        <v>45971</v>
      </c>
      <c r="B2190" t="s">
        <v>11348</v>
      </c>
      <c r="C2190" t="s">
        <v>7784</v>
      </c>
      <c r="D2190" t="s">
        <v>7785</v>
      </c>
      <c r="E2190" t="s">
        <v>7786</v>
      </c>
      <c r="F2190">
        <v>3</v>
      </c>
      <c r="G2190">
        <v>3025.21</v>
      </c>
      <c r="H2190">
        <v>0</v>
      </c>
      <c r="I2190" s="165">
        <v>9075.6299999999992</v>
      </c>
      <c r="J2190" t="s">
        <v>8213</v>
      </c>
      <c r="K2190">
        <v>1</v>
      </c>
      <c r="L2190">
        <v>155</v>
      </c>
      <c r="M2190" t="s">
        <v>7946</v>
      </c>
      <c r="N2190" t="s">
        <v>7696</v>
      </c>
      <c r="O2190" t="s">
        <v>7697</v>
      </c>
      <c r="P2190" t="s">
        <v>10766</v>
      </c>
      <c r="Q2190" t="s">
        <v>11308</v>
      </c>
      <c r="R2190">
        <v>713</v>
      </c>
      <c r="S2190" t="s">
        <v>10767</v>
      </c>
      <c r="T2190" t="s">
        <v>7715</v>
      </c>
      <c r="U2190">
        <v>1</v>
      </c>
      <c r="V2190">
        <v>3</v>
      </c>
      <c r="W2190" t="s">
        <v>7702</v>
      </c>
      <c r="X2190" t="s">
        <v>2255</v>
      </c>
      <c r="Y2190" t="s">
        <v>7703</v>
      </c>
      <c r="Z2190" t="s">
        <v>11349</v>
      </c>
      <c r="AA2190" t="s">
        <v>8216</v>
      </c>
      <c r="AB2190" t="s">
        <v>11350</v>
      </c>
    </row>
    <row r="2191" spans="1:28">
      <c r="A2191" s="241">
        <v>45971</v>
      </c>
      <c r="B2191" t="s">
        <v>11348</v>
      </c>
      <c r="C2191" t="s">
        <v>7781</v>
      </c>
      <c r="D2191" t="s">
        <v>7782</v>
      </c>
      <c r="E2191" t="s">
        <v>7783</v>
      </c>
      <c r="F2191">
        <v>3</v>
      </c>
      <c r="G2191">
        <v>3025.21</v>
      </c>
      <c r="H2191">
        <v>0</v>
      </c>
      <c r="I2191" s="165">
        <v>9075.6299999999992</v>
      </c>
      <c r="J2191" t="s">
        <v>8213</v>
      </c>
      <c r="K2191">
        <v>1</v>
      </c>
      <c r="L2191">
        <v>155</v>
      </c>
      <c r="M2191" t="s">
        <v>7946</v>
      </c>
      <c r="N2191" t="s">
        <v>7696</v>
      </c>
      <c r="O2191" t="s">
        <v>7697</v>
      </c>
      <c r="P2191" t="s">
        <v>10766</v>
      </c>
      <c r="Q2191" t="s">
        <v>11308</v>
      </c>
      <c r="R2191">
        <v>713</v>
      </c>
      <c r="S2191" t="s">
        <v>10767</v>
      </c>
      <c r="T2191" t="s">
        <v>7715</v>
      </c>
      <c r="U2191">
        <v>1</v>
      </c>
      <c r="V2191">
        <v>3</v>
      </c>
      <c r="W2191" t="s">
        <v>7702</v>
      </c>
      <c r="X2191" t="s">
        <v>2255</v>
      </c>
      <c r="Y2191" t="s">
        <v>7703</v>
      </c>
      <c r="Z2191" t="s">
        <v>11349</v>
      </c>
      <c r="AA2191" t="s">
        <v>8216</v>
      </c>
      <c r="AB2191" t="s">
        <v>11350</v>
      </c>
    </row>
    <row r="2192" spans="1:28">
      <c r="A2192" s="241">
        <v>45971</v>
      </c>
      <c r="B2192" t="s">
        <v>11348</v>
      </c>
      <c r="C2192" t="s">
        <v>7880</v>
      </c>
      <c r="D2192" t="s">
        <v>7881</v>
      </c>
      <c r="E2192" t="s">
        <v>7882</v>
      </c>
      <c r="F2192">
        <v>12</v>
      </c>
      <c r="G2192">
        <v>1543</v>
      </c>
      <c r="H2192">
        <v>0</v>
      </c>
      <c r="I2192" s="165">
        <v>18516</v>
      </c>
      <c r="J2192" t="s">
        <v>8213</v>
      </c>
      <c r="K2192">
        <v>1</v>
      </c>
      <c r="L2192">
        <v>155</v>
      </c>
      <c r="M2192" t="s">
        <v>7946</v>
      </c>
      <c r="N2192" t="s">
        <v>7696</v>
      </c>
      <c r="O2192" t="s">
        <v>7697</v>
      </c>
      <c r="P2192" t="s">
        <v>10766</v>
      </c>
      <c r="Q2192" t="s">
        <v>11308</v>
      </c>
      <c r="R2192">
        <v>713</v>
      </c>
      <c r="S2192" t="s">
        <v>10767</v>
      </c>
      <c r="T2192" t="s">
        <v>7701</v>
      </c>
      <c r="U2192">
        <v>1</v>
      </c>
      <c r="V2192">
        <v>12</v>
      </c>
      <c r="W2192" t="s">
        <v>7702</v>
      </c>
      <c r="X2192" t="s">
        <v>2255</v>
      </c>
      <c r="Y2192" t="s">
        <v>7703</v>
      </c>
      <c r="Z2192" t="s">
        <v>11349</v>
      </c>
      <c r="AA2192" t="s">
        <v>8216</v>
      </c>
      <c r="AB2192" t="s">
        <v>11350</v>
      </c>
    </row>
    <row r="2193" spans="1:28">
      <c r="A2193" s="241">
        <v>45971</v>
      </c>
      <c r="B2193" t="s">
        <v>11348</v>
      </c>
      <c r="C2193" t="s">
        <v>7993</v>
      </c>
      <c r="D2193" t="s">
        <v>7994</v>
      </c>
      <c r="E2193" t="s">
        <v>7995</v>
      </c>
      <c r="F2193">
        <v>1</v>
      </c>
      <c r="G2193">
        <v>28655.46</v>
      </c>
      <c r="H2193">
        <v>0</v>
      </c>
      <c r="I2193" s="165">
        <v>28655.46</v>
      </c>
      <c r="J2193" t="s">
        <v>8213</v>
      </c>
      <c r="K2193">
        <v>1</v>
      </c>
      <c r="L2193">
        <v>155</v>
      </c>
      <c r="M2193" t="s">
        <v>7946</v>
      </c>
      <c r="N2193" t="s">
        <v>7696</v>
      </c>
      <c r="O2193" t="s">
        <v>7697</v>
      </c>
      <c r="P2193" t="s">
        <v>10766</v>
      </c>
      <c r="Q2193" t="s">
        <v>11308</v>
      </c>
      <c r="R2193">
        <v>713</v>
      </c>
      <c r="S2193" t="s">
        <v>10767</v>
      </c>
      <c r="T2193" t="s">
        <v>7715</v>
      </c>
      <c r="U2193">
        <v>1</v>
      </c>
      <c r="V2193">
        <v>1</v>
      </c>
      <c r="W2193" t="s">
        <v>7702</v>
      </c>
      <c r="X2193" t="s">
        <v>2255</v>
      </c>
      <c r="Y2193" t="s">
        <v>7703</v>
      </c>
      <c r="Z2193" t="s">
        <v>11349</v>
      </c>
      <c r="AA2193" t="s">
        <v>8216</v>
      </c>
      <c r="AB2193" t="s">
        <v>11350</v>
      </c>
    </row>
    <row r="2194" spans="1:28">
      <c r="A2194" s="241">
        <v>45971</v>
      </c>
      <c r="B2194" t="s">
        <v>11348</v>
      </c>
      <c r="C2194" t="s">
        <v>7839</v>
      </c>
      <c r="D2194" t="s">
        <v>7840</v>
      </c>
      <c r="E2194" t="s">
        <v>7841</v>
      </c>
      <c r="F2194">
        <v>1</v>
      </c>
      <c r="G2194">
        <v>2645.48</v>
      </c>
      <c r="H2194">
        <v>0</v>
      </c>
      <c r="I2194" s="165">
        <v>2645.48</v>
      </c>
      <c r="J2194" t="s">
        <v>8213</v>
      </c>
      <c r="K2194">
        <v>1</v>
      </c>
      <c r="L2194">
        <v>155</v>
      </c>
      <c r="M2194" t="s">
        <v>7946</v>
      </c>
      <c r="N2194" t="s">
        <v>7696</v>
      </c>
      <c r="O2194" t="s">
        <v>7697</v>
      </c>
      <c r="P2194" t="s">
        <v>10766</v>
      </c>
      <c r="Q2194" t="s">
        <v>11308</v>
      </c>
      <c r="R2194">
        <v>713</v>
      </c>
      <c r="S2194" t="s">
        <v>10767</v>
      </c>
      <c r="T2194" t="s">
        <v>7715</v>
      </c>
      <c r="U2194">
        <v>1</v>
      </c>
      <c r="V2194">
        <v>1</v>
      </c>
      <c r="W2194" t="s">
        <v>7702</v>
      </c>
      <c r="X2194" t="s">
        <v>2255</v>
      </c>
      <c r="Y2194" t="s">
        <v>7703</v>
      </c>
      <c r="Z2194" t="s">
        <v>11349</v>
      </c>
      <c r="AA2194" t="s">
        <v>8216</v>
      </c>
      <c r="AB2194" t="s">
        <v>11350</v>
      </c>
    </row>
    <row r="2195" spans="1:28">
      <c r="A2195" s="241">
        <v>45971</v>
      </c>
      <c r="B2195" t="s">
        <v>11351</v>
      </c>
      <c r="C2195" t="s">
        <v>7800</v>
      </c>
      <c r="D2195" t="s">
        <v>7801</v>
      </c>
      <c r="E2195" t="s">
        <v>7802</v>
      </c>
      <c r="F2195">
        <v>10</v>
      </c>
      <c r="G2195">
        <v>1092.44</v>
      </c>
      <c r="H2195">
        <v>0</v>
      </c>
      <c r="I2195" s="165">
        <v>10924.4</v>
      </c>
      <c r="J2195" t="s">
        <v>7816</v>
      </c>
      <c r="K2195">
        <v>1</v>
      </c>
      <c r="L2195">
        <v>125</v>
      </c>
      <c r="M2195" t="s">
        <v>7724</v>
      </c>
      <c r="N2195" t="s">
        <v>7713</v>
      </c>
      <c r="O2195" t="s">
        <v>7697</v>
      </c>
      <c r="P2195" t="s">
        <v>10766</v>
      </c>
      <c r="Q2195" t="s">
        <v>11018</v>
      </c>
      <c r="R2195">
        <v>107</v>
      </c>
      <c r="S2195" t="s">
        <v>10767</v>
      </c>
      <c r="T2195" t="s">
        <v>7701</v>
      </c>
      <c r="U2195">
        <v>1</v>
      </c>
      <c r="V2195">
        <v>10</v>
      </c>
      <c r="W2195" t="s">
        <v>7702</v>
      </c>
      <c r="X2195" t="s">
        <v>2251</v>
      </c>
      <c r="Y2195" t="s">
        <v>7703</v>
      </c>
      <c r="Z2195" t="s">
        <v>11352</v>
      </c>
      <c r="AA2195" t="s">
        <v>8041</v>
      </c>
      <c r="AB2195" t="s">
        <v>11353</v>
      </c>
    </row>
    <row r="2196" spans="1:28">
      <c r="A2196" s="241">
        <v>45971</v>
      </c>
      <c r="B2196" t="s">
        <v>11354</v>
      </c>
      <c r="C2196" t="s">
        <v>8021</v>
      </c>
      <c r="D2196" t="s">
        <v>8022</v>
      </c>
      <c r="E2196" t="s">
        <v>8023</v>
      </c>
      <c r="F2196">
        <v>2</v>
      </c>
      <c r="G2196">
        <v>4882</v>
      </c>
      <c r="H2196">
        <v>0</v>
      </c>
      <c r="I2196" s="165">
        <v>9764</v>
      </c>
      <c r="J2196" t="s">
        <v>7816</v>
      </c>
      <c r="K2196">
        <v>1</v>
      </c>
      <c r="L2196">
        <v>125</v>
      </c>
      <c r="M2196" t="s">
        <v>7724</v>
      </c>
      <c r="N2196" t="s">
        <v>7713</v>
      </c>
      <c r="O2196" t="s">
        <v>7697</v>
      </c>
      <c r="P2196" t="s">
        <v>10766</v>
      </c>
      <c r="Q2196" t="s">
        <v>11018</v>
      </c>
      <c r="R2196">
        <v>107</v>
      </c>
      <c r="S2196" t="s">
        <v>10767</v>
      </c>
      <c r="T2196" t="s">
        <v>7701</v>
      </c>
      <c r="U2196">
        <v>1</v>
      </c>
      <c r="V2196">
        <v>2</v>
      </c>
      <c r="W2196" t="s">
        <v>7702</v>
      </c>
      <c r="X2196" t="s">
        <v>2215</v>
      </c>
      <c r="Y2196" t="s">
        <v>7703</v>
      </c>
      <c r="Z2196" t="s">
        <v>11355</v>
      </c>
      <c r="AA2196" t="s">
        <v>8041</v>
      </c>
      <c r="AB2196" t="s">
        <v>11356</v>
      </c>
    </row>
    <row r="2197" spans="1:28">
      <c r="A2197" s="241">
        <v>45971</v>
      </c>
      <c r="B2197" t="s">
        <v>11357</v>
      </c>
      <c r="C2197" t="s">
        <v>7791</v>
      </c>
      <c r="D2197" t="s">
        <v>7792</v>
      </c>
      <c r="E2197" t="s">
        <v>7793</v>
      </c>
      <c r="F2197">
        <v>6</v>
      </c>
      <c r="G2197">
        <v>870</v>
      </c>
      <c r="H2197">
        <v>0</v>
      </c>
      <c r="I2197" s="165">
        <v>5220</v>
      </c>
      <c r="J2197" t="s">
        <v>7816</v>
      </c>
      <c r="K2197">
        <v>1</v>
      </c>
      <c r="L2197">
        <v>125</v>
      </c>
      <c r="M2197" t="s">
        <v>7724</v>
      </c>
      <c r="N2197" t="s">
        <v>7713</v>
      </c>
      <c r="O2197" t="s">
        <v>7697</v>
      </c>
      <c r="P2197" t="s">
        <v>10766</v>
      </c>
      <c r="Q2197" t="s">
        <v>11018</v>
      </c>
      <c r="R2197">
        <v>107</v>
      </c>
      <c r="S2197" t="s">
        <v>10767</v>
      </c>
      <c r="T2197" t="s">
        <v>7701</v>
      </c>
      <c r="U2197">
        <v>1</v>
      </c>
      <c r="V2197">
        <v>6</v>
      </c>
      <c r="W2197" t="s">
        <v>7702</v>
      </c>
      <c r="X2197" t="s">
        <v>2317</v>
      </c>
      <c r="Y2197" t="s">
        <v>7703</v>
      </c>
      <c r="Z2197" t="s">
        <v>11358</v>
      </c>
      <c r="AA2197" t="s">
        <v>8041</v>
      </c>
      <c r="AB2197" t="s">
        <v>11359</v>
      </c>
    </row>
    <row r="2198" spans="1:28">
      <c r="A2198" s="241">
        <v>45971</v>
      </c>
      <c r="B2198" t="s">
        <v>11357</v>
      </c>
      <c r="C2198" t="s">
        <v>7733</v>
      </c>
      <c r="D2198" t="s">
        <v>7734</v>
      </c>
      <c r="E2198" t="s">
        <v>7735</v>
      </c>
      <c r="F2198">
        <v>6</v>
      </c>
      <c r="G2198">
        <v>1344.54</v>
      </c>
      <c r="H2198">
        <v>0</v>
      </c>
      <c r="I2198" s="165">
        <v>8067.24</v>
      </c>
      <c r="J2198" t="s">
        <v>7816</v>
      </c>
      <c r="K2198">
        <v>1</v>
      </c>
      <c r="L2198">
        <v>125</v>
      </c>
      <c r="M2198" t="s">
        <v>7724</v>
      </c>
      <c r="N2198" t="s">
        <v>7713</v>
      </c>
      <c r="O2198" t="s">
        <v>7697</v>
      </c>
      <c r="P2198" t="s">
        <v>10766</v>
      </c>
      <c r="Q2198" t="s">
        <v>11018</v>
      </c>
      <c r="R2198">
        <v>107</v>
      </c>
      <c r="S2198" t="s">
        <v>10767</v>
      </c>
      <c r="T2198" t="s">
        <v>7701</v>
      </c>
      <c r="U2198">
        <v>1</v>
      </c>
      <c r="V2198">
        <v>6</v>
      </c>
      <c r="W2198" t="s">
        <v>7702</v>
      </c>
      <c r="X2198" t="s">
        <v>2317</v>
      </c>
      <c r="Y2198" t="s">
        <v>7703</v>
      </c>
      <c r="Z2198" t="s">
        <v>11358</v>
      </c>
      <c r="AA2198" t="s">
        <v>8041</v>
      </c>
      <c r="AB2198" t="s">
        <v>11359</v>
      </c>
    </row>
    <row r="2199" spans="1:28">
      <c r="A2199" s="241">
        <v>45971</v>
      </c>
      <c r="B2199" t="s">
        <v>11357</v>
      </c>
      <c r="C2199" t="s">
        <v>7848</v>
      </c>
      <c r="D2199" t="s">
        <v>7849</v>
      </c>
      <c r="E2199" t="s">
        <v>7850</v>
      </c>
      <c r="F2199">
        <v>6</v>
      </c>
      <c r="G2199">
        <v>1260.5</v>
      </c>
      <c r="H2199">
        <v>0</v>
      </c>
      <c r="I2199" s="165">
        <v>7563</v>
      </c>
      <c r="J2199" t="s">
        <v>7816</v>
      </c>
      <c r="K2199">
        <v>1</v>
      </c>
      <c r="L2199">
        <v>125</v>
      </c>
      <c r="M2199" t="s">
        <v>7724</v>
      </c>
      <c r="N2199" t="s">
        <v>7713</v>
      </c>
      <c r="O2199" t="s">
        <v>7697</v>
      </c>
      <c r="P2199" t="s">
        <v>10766</v>
      </c>
      <c r="Q2199" t="s">
        <v>11018</v>
      </c>
      <c r="R2199">
        <v>107</v>
      </c>
      <c r="S2199" t="s">
        <v>10767</v>
      </c>
      <c r="T2199" t="s">
        <v>7701</v>
      </c>
      <c r="U2199">
        <v>1</v>
      </c>
      <c r="V2199">
        <v>6</v>
      </c>
      <c r="W2199" t="s">
        <v>7702</v>
      </c>
      <c r="X2199" t="s">
        <v>2317</v>
      </c>
      <c r="Y2199" t="s">
        <v>7703</v>
      </c>
      <c r="Z2199" t="s">
        <v>11358</v>
      </c>
      <c r="AA2199" t="s">
        <v>8041</v>
      </c>
      <c r="AB2199" t="s">
        <v>11359</v>
      </c>
    </row>
    <row r="2200" spans="1:28">
      <c r="A2200" s="241">
        <v>45971</v>
      </c>
      <c r="B2200" t="s">
        <v>11357</v>
      </c>
      <c r="C2200" t="s">
        <v>7800</v>
      </c>
      <c r="D2200" t="s">
        <v>7801</v>
      </c>
      <c r="E2200" t="s">
        <v>7802</v>
      </c>
      <c r="F2200">
        <v>10</v>
      </c>
      <c r="G2200">
        <v>1092.44</v>
      </c>
      <c r="H2200">
        <v>0</v>
      </c>
      <c r="I2200" s="165">
        <v>10924.4</v>
      </c>
      <c r="J2200" t="s">
        <v>7816</v>
      </c>
      <c r="K2200">
        <v>1</v>
      </c>
      <c r="L2200">
        <v>125</v>
      </c>
      <c r="M2200" t="s">
        <v>7724</v>
      </c>
      <c r="N2200" t="s">
        <v>7713</v>
      </c>
      <c r="O2200" t="s">
        <v>7697</v>
      </c>
      <c r="P2200" t="s">
        <v>10766</v>
      </c>
      <c r="Q2200" t="s">
        <v>11018</v>
      </c>
      <c r="R2200">
        <v>107</v>
      </c>
      <c r="S2200" t="s">
        <v>10767</v>
      </c>
      <c r="T2200" t="s">
        <v>7701</v>
      </c>
      <c r="U2200">
        <v>1</v>
      </c>
      <c r="V2200">
        <v>10</v>
      </c>
      <c r="W2200" t="s">
        <v>7702</v>
      </c>
      <c r="X2200" t="s">
        <v>2317</v>
      </c>
      <c r="Y2200" t="s">
        <v>7703</v>
      </c>
      <c r="Z2200" t="s">
        <v>11358</v>
      </c>
      <c r="AA2200" t="s">
        <v>8041</v>
      </c>
      <c r="AB2200" t="s">
        <v>11359</v>
      </c>
    </row>
    <row r="2201" spans="1:28">
      <c r="A2201" s="241">
        <v>45971</v>
      </c>
      <c r="B2201" t="s">
        <v>11357</v>
      </c>
      <c r="C2201" t="s">
        <v>7860</v>
      </c>
      <c r="D2201" t="s">
        <v>7861</v>
      </c>
      <c r="E2201" t="s">
        <v>7862</v>
      </c>
      <c r="F2201">
        <v>10</v>
      </c>
      <c r="G2201">
        <v>866.2</v>
      </c>
      <c r="H2201">
        <v>0</v>
      </c>
      <c r="I2201" s="165">
        <v>8662</v>
      </c>
      <c r="J2201" t="s">
        <v>7816</v>
      </c>
      <c r="K2201">
        <v>1</v>
      </c>
      <c r="L2201">
        <v>125</v>
      </c>
      <c r="M2201" t="s">
        <v>7724</v>
      </c>
      <c r="N2201" t="s">
        <v>7713</v>
      </c>
      <c r="O2201" t="s">
        <v>7697</v>
      </c>
      <c r="P2201" t="s">
        <v>10766</v>
      </c>
      <c r="Q2201" t="s">
        <v>11018</v>
      </c>
      <c r="R2201">
        <v>107</v>
      </c>
      <c r="S2201" t="s">
        <v>10767</v>
      </c>
      <c r="T2201" t="s">
        <v>7701</v>
      </c>
      <c r="U2201">
        <v>1</v>
      </c>
      <c r="V2201">
        <v>10</v>
      </c>
      <c r="W2201" t="s">
        <v>7702</v>
      </c>
      <c r="X2201" t="s">
        <v>2317</v>
      </c>
      <c r="Y2201" t="s">
        <v>7703</v>
      </c>
      <c r="Z2201" t="s">
        <v>11358</v>
      </c>
      <c r="AA2201" t="s">
        <v>8041</v>
      </c>
      <c r="AB2201" t="s">
        <v>11359</v>
      </c>
    </row>
    <row r="2202" spans="1:28">
      <c r="A2202" s="241">
        <v>45971</v>
      </c>
      <c r="B2202" t="s">
        <v>11357</v>
      </c>
      <c r="C2202" t="s">
        <v>7906</v>
      </c>
      <c r="D2202" t="s">
        <v>7907</v>
      </c>
      <c r="E2202" t="s">
        <v>7908</v>
      </c>
      <c r="F2202">
        <v>6</v>
      </c>
      <c r="G2202">
        <v>715</v>
      </c>
      <c r="H2202">
        <v>0</v>
      </c>
      <c r="I2202" s="165">
        <v>4290</v>
      </c>
      <c r="J2202" t="s">
        <v>7816</v>
      </c>
      <c r="K2202">
        <v>1</v>
      </c>
      <c r="L2202">
        <v>125</v>
      </c>
      <c r="M2202" t="s">
        <v>7724</v>
      </c>
      <c r="N2202" t="s">
        <v>7713</v>
      </c>
      <c r="O2202" t="s">
        <v>7697</v>
      </c>
      <c r="P2202" t="s">
        <v>10766</v>
      </c>
      <c r="Q2202" t="s">
        <v>11018</v>
      </c>
      <c r="R2202">
        <v>107</v>
      </c>
      <c r="S2202" t="s">
        <v>10767</v>
      </c>
      <c r="T2202" t="s">
        <v>7701</v>
      </c>
      <c r="U2202">
        <v>1</v>
      </c>
      <c r="V2202">
        <v>6</v>
      </c>
      <c r="W2202" t="s">
        <v>7702</v>
      </c>
      <c r="X2202" t="s">
        <v>2317</v>
      </c>
      <c r="Y2202" t="s">
        <v>7703</v>
      </c>
      <c r="Z2202" t="s">
        <v>11358</v>
      </c>
      <c r="AA2202" t="s">
        <v>8041</v>
      </c>
      <c r="AB2202" t="s">
        <v>11359</v>
      </c>
    </row>
    <row r="2203" spans="1:28">
      <c r="A2203" s="241">
        <v>45971</v>
      </c>
      <c r="B2203" t="s">
        <v>11360</v>
      </c>
      <c r="C2203" t="s">
        <v>8336</v>
      </c>
      <c r="D2203" t="s">
        <v>8337</v>
      </c>
      <c r="E2203" t="s">
        <v>8338</v>
      </c>
      <c r="F2203">
        <v>1</v>
      </c>
      <c r="G2203">
        <v>15550</v>
      </c>
      <c r="H2203">
        <v>0</v>
      </c>
      <c r="I2203" s="165">
        <v>15550</v>
      </c>
      <c r="J2203" t="s">
        <v>7809</v>
      </c>
      <c r="K2203">
        <v>1</v>
      </c>
      <c r="L2203">
        <v>125</v>
      </c>
      <c r="M2203" t="s">
        <v>7724</v>
      </c>
      <c r="N2203" t="s">
        <v>7713</v>
      </c>
      <c r="O2203" t="s">
        <v>7697</v>
      </c>
      <c r="P2203" t="s">
        <v>10766</v>
      </c>
      <c r="Q2203" t="s">
        <v>11082</v>
      </c>
      <c r="R2203">
        <v>111</v>
      </c>
      <c r="S2203" t="s">
        <v>10767</v>
      </c>
      <c r="T2203" t="s">
        <v>7726</v>
      </c>
      <c r="U2203">
        <v>1</v>
      </c>
      <c r="V2203">
        <v>1</v>
      </c>
      <c r="W2203" t="s">
        <v>7702</v>
      </c>
      <c r="X2203" t="s">
        <v>2497</v>
      </c>
      <c r="Y2203" t="s">
        <v>7703</v>
      </c>
      <c r="Z2203" t="s">
        <v>11361</v>
      </c>
      <c r="AA2203" t="s">
        <v>8618</v>
      </c>
      <c r="AB2203" t="s">
        <v>11362</v>
      </c>
    </row>
    <row r="2204" spans="1:28">
      <c r="A2204" s="241">
        <v>45971</v>
      </c>
      <c r="B2204" t="s">
        <v>11363</v>
      </c>
      <c r="C2204" t="s">
        <v>8021</v>
      </c>
      <c r="D2204" t="s">
        <v>8022</v>
      </c>
      <c r="E2204" t="s">
        <v>8023</v>
      </c>
      <c r="F2204">
        <v>1</v>
      </c>
      <c r="G2204">
        <v>4882</v>
      </c>
      <c r="H2204">
        <v>0</v>
      </c>
      <c r="I2204" s="165">
        <v>4882</v>
      </c>
      <c r="J2204" t="s">
        <v>8852</v>
      </c>
      <c r="K2204">
        <v>1</v>
      </c>
      <c r="L2204">
        <v>6</v>
      </c>
      <c r="M2204" t="s">
        <v>8296</v>
      </c>
      <c r="N2204" t="s">
        <v>7939</v>
      </c>
      <c r="O2204" t="s">
        <v>7697</v>
      </c>
      <c r="P2204" t="s">
        <v>10766</v>
      </c>
      <c r="Q2204" t="s">
        <v>9032</v>
      </c>
      <c r="R2204">
        <v>405</v>
      </c>
      <c r="S2204" t="s">
        <v>10767</v>
      </c>
      <c r="T2204" t="s">
        <v>7701</v>
      </c>
      <c r="U2204">
        <v>1</v>
      </c>
      <c r="V2204">
        <v>1</v>
      </c>
      <c r="W2204" t="s">
        <v>7702</v>
      </c>
      <c r="X2204" t="s">
        <v>11364</v>
      </c>
      <c r="Y2204" t="s">
        <v>7703</v>
      </c>
      <c r="Z2204" t="s">
        <v>11365</v>
      </c>
      <c r="AA2204" t="s">
        <v>9034</v>
      </c>
      <c r="AB2204" t="s">
        <v>11366</v>
      </c>
    </row>
    <row r="2205" spans="1:28">
      <c r="A2205" s="241">
        <v>45971</v>
      </c>
      <c r="B2205" t="s">
        <v>11367</v>
      </c>
      <c r="C2205" t="s">
        <v>7832</v>
      </c>
      <c r="D2205" t="s">
        <v>7833</v>
      </c>
      <c r="E2205" t="s">
        <v>7834</v>
      </c>
      <c r="F2205">
        <v>1</v>
      </c>
      <c r="G2205">
        <v>12500</v>
      </c>
      <c r="H2205">
        <v>0</v>
      </c>
      <c r="I2205" s="165">
        <v>12500</v>
      </c>
      <c r="J2205" t="s">
        <v>8166</v>
      </c>
      <c r="K2205">
        <v>1</v>
      </c>
      <c r="L2205">
        <v>2</v>
      </c>
      <c r="M2205" t="s">
        <v>8054</v>
      </c>
      <c r="N2205" t="s">
        <v>7745</v>
      </c>
      <c r="O2205" t="s">
        <v>7697</v>
      </c>
      <c r="P2205" t="s">
        <v>10766</v>
      </c>
      <c r="Q2205" t="s">
        <v>11279</v>
      </c>
      <c r="R2205">
        <v>926</v>
      </c>
      <c r="S2205" t="s">
        <v>10767</v>
      </c>
      <c r="T2205" t="s">
        <v>7726</v>
      </c>
      <c r="U2205">
        <v>1</v>
      </c>
      <c r="V2205">
        <v>1</v>
      </c>
      <c r="W2205" t="s">
        <v>7702</v>
      </c>
      <c r="X2205" t="s">
        <v>11368</v>
      </c>
      <c r="Y2205" t="s">
        <v>7703</v>
      </c>
      <c r="Z2205" t="s">
        <v>11369</v>
      </c>
      <c r="AA2205" t="s">
        <v>8170</v>
      </c>
      <c r="AB2205" t="s">
        <v>9093</v>
      </c>
    </row>
    <row r="2206" spans="1:28">
      <c r="A2206" s="241">
        <v>45971</v>
      </c>
      <c r="B2206" t="s">
        <v>11370</v>
      </c>
      <c r="C2206" t="s">
        <v>7856</v>
      </c>
      <c r="D2206" t="s">
        <v>7857</v>
      </c>
      <c r="E2206" t="s">
        <v>7858</v>
      </c>
      <c r="F2206">
        <v>1</v>
      </c>
      <c r="G2206">
        <v>4247.1000000000004</v>
      </c>
      <c r="H2206">
        <v>0</v>
      </c>
      <c r="I2206" s="165">
        <v>4247.1000000000004</v>
      </c>
      <c r="J2206" t="s">
        <v>8166</v>
      </c>
      <c r="K2206">
        <v>1</v>
      </c>
      <c r="L2206">
        <v>2</v>
      </c>
      <c r="M2206" t="s">
        <v>8054</v>
      </c>
      <c r="N2206" t="s">
        <v>7745</v>
      </c>
      <c r="O2206" t="s">
        <v>7697</v>
      </c>
      <c r="P2206" t="s">
        <v>10766</v>
      </c>
      <c r="Q2206" t="s">
        <v>11279</v>
      </c>
      <c r="R2206">
        <v>926</v>
      </c>
      <c r="S2206" t="s">
        <v>10767</v>
      </c>
      <c r="T2206" t="s">
        <v>7701</v>
      </c>
      <c r="U2206">
        <v>1</v>
      </c>
      <c r="V2206">
        <v>1</v>
      </c>
      <c r="W2206" t="s">
        <v>7702</v>
      </c>
      <c r="X2206" t="s">
        <v>11371</v>
      </c>
      <c r="Y2206" t="s">
        <v>7703</v>
      </c>
      <c r="Z2206" t="s">
        <v>11372</v>
      </c>
      <c r="AA2206" t="s">
        <v>8170</v>
      </c>
      <c r="AB2206" t="s">
        <v>11373</v>
      </c>
    </row>
    <row r="2207" spans="1:28">
      <c r="A2207" s="241">
        <v>45971</v>
      </c>
      <c r="B2207" t="s">
        <v>11374</v>
      </c>
      <c r="C2207" t="s">
        <v>7800</v>
      </c>
      <c r="D2207" t="s">
        <v>7801</v>
      </c>
      <c r="E2207" t="s">
        <v>7802</v>
      </c>
      <c r="F2207">
        <v>12</v>
      </c>
      <c r="G2207">
        <v>1092.44</v>
      </c>
      <c r="H2207">
        <v>0</v>
      </c>
      <c r="I2207" s="165">
        <v>13109.28</v>
      </c>
      <c r="J2207" t="s">
        <v>7809</v>
      </c>
      <c r="K2207">
        <v>1</v>
      </c>
      <c r="L2207">
        <v>125</v>
      </c>
      <c r="M2207" t="s">
        <v>7724</v>
      </c>
      <c r="N2207" t="s">
        <v>7713</v>
      </c>
      <c r="O2207" t="s">
        <v>7697</v>
      </c>
      <c r="P2207" t="s">
        <v>10766</v>
      </c>
      <c r="Q2207" t="s">
        <v>11082</v>
      </c>
      <c r="R2207">
        <v>111</v>
      </c>
      <c r="S2207" t="s">
        <v>10767</v>
      </c>
      <c r="T2207" t="s">
        <v>7701</v>
      </c>
      <c r="U2207">
        <v>1</v>
      </c>
      <c r="V2207">
        <v>12</v>
      </c>
      <c r="W2207" t="s">
        <v>7702</v>
      </c>
      <c r="X2207" t="s">
        <v>2393</v>
      </c>
      <c r="Y2207" t="s">
        <v>7703</v>
      </c>
      <c r="Z2207" t="s">
        <v>11375</v>
      </c>
      <c r="AA2207" t="s">
        <v>8618</v>
      </c>
      <c r="AB2207" t="s">
        <v>11376</v>
      </c>
    </row>
    <row r="2208" spans="1:28">
      <c r="A2208" s="241">
        <v>45971</v>
      </c>
      <c r="B2208" t="s">
        <v>11377</v>
      </c>
      <c r="C2208" t="s">
        <v>8283</v>
      </c>
      <c r="D2208" t="s">
        <v>8284</v>
      </c>
      <c r="E2208" t="s">
        <v>8285</v>
      </c>
      <c r="F2208">
        <v>1</v>
      </c>
      <c r="G2208">
        <v>6691.67</v>
      </c>
      <c r="H2208">
        <v>0</v>
      </c>
      <c r="I2208" s="165">
        <v>6691.67</v>
      </c>
      <c r="J2208" t="s">
        <v>7816</v>
      </c>
      <c r="K2208">
        <v>1</v>
      </c>
      <c r="L2208">
        <v>125</v>
      </c>
      <c r="M2208" t="s">
        <v>7724</v>
      </c>
      <c r="N2208" t="s">
        <v>7713</v>
      </c>
      <c r="O2208" t="s">
        <v>7697</v>
      </c>
      <c r="P2208" t="s">
        <v>10766</v>
      </c>
      <c r="Q2208" t="s">
        <v>11018</v>
      </c>
      <c r="R2208">
        <v>107</v>
      </c>
      <c r="S2208" t="s">
        <v>10767</v>
      </c>
      <c r="T2208" t="s">
        <v>7811</v>
      </c>
      <c r="U2208">
        <v>1</v>
      </c>
      <c r="V2208">
        <v>1</v>
      </c>
      <c r="W2208" t="s">
        <v>7702</v>
      </c>
      <c r="X2208" t="s">
        <v>2111</v>
      </c>
      <c r="Y2208" t="s">
        <v>7703</v>
      </c>
      <c r="Z2208" t="s">
        <v>11378</v>
      </c>
      <c r="AA2208" t="s">
        <v>8041</v>
      </c>
      <c r="AB2208" t="s">
        <v>11379</v>
      </c>
    </row>
    <row r="2209" spans="1:28">
      <c r="A2209" s="241">
        <v>45971</v>
      </c>
      <c r="B2209" t="s">
        <v>11377</v>
      </c>
      <c r="C2209" t="s">
        <v>7720</v>
      </c>
      <c r="D2209" t="s">
        <v>7721</v>
      </c>
      <c r="E2209" t="s">
        <v>7722</v>
      </c>
      <c r="F2209">
        <v>1</v>
      </c>
      <c r="G2209">
        <v>11900</v>
      </c>
      <c r="H2209">
        <v>357</v>
      </c>
      <c r="I2209" s="165">
        <v>11543</v>
      </c>
      <c r="J2209" t="s">
        <v>7816</v>
      </c>
      <c r="K2209">
        <v>1</v>
      </c>
      <c r="L2209">
        <v>125</v>
      </c>
      <c r="M2209" t="s">
        <v>7724</v>
      </c>
      <c r="N2209" t="s">
        <v>7713</v>
      </c>
      <c r="O2209" t="s">
        <v>7697</v>
      </c>
      <c r="P2209" t="s">
        <v>10766</v>
      </c>
      <c r="Q2209" t="s">
        <v>11018</v>
      </c>
      <c r="R2209">
        <v>107</v>
      </c>
      <c r="S2209" t="s">
        <v>10767</v>
      </c>
      <c r="T2209" t="s">
        <v>7726</v>
      </c>
      <c r="U2209">
        <v>1</v>
      </c>
      <c r="V2209">
        <v>1</v>
      </c>
      <c r="W2209" t="s">
        <v>7702</v>
      </c>
      <c r="X2209" t="s">
        <v>2111</v>
      </c>
      <c r="Y2209" t="s">
        <v>7703</v>
      </c>
      <c r="Z2209" t="s">
        <v>11378</v>
      </c>
      <c r="AA2209" t="s">
        <v>8041</v>
      </c>
      <c r="AB2209" t="s">
        <v>11379</v>
      </c>
    </row>
    <row r="2210" spans="1:28">
      <c r="A2210" s="241">
        <v>45971</v>
      </c>
      <c r="B2210" t="s">
        <v>11377</v>
      </c>
      <c r="C2210" t="s">
        <v>7839</v>
      </c>
      <c r="D2210" t="s">
        <v>7840</v>
      </c>
      <c r="E2210" t="s">
        <v>7841</v>
      </c>
      <c r="F2210">
        <v>1</v>
      </c>
      <c r="G2210">
        <v>2645.48</v>
      </c>
      <c r="H2210">
        <v>0</v>
      </c>
      <c r="I2210" s="165">
        <v>2645.48</v>
      </c>
      <c r="J2210" t="s">
        <v>7816</v>
      </c>
      <c r="K2210">
        <v>1</v>
      </c>
      <c r="L2210">
        <v>125</v>
      </c>
      <c r="M2210" t="s">
        <v>7724</v>
      </c>
      <c r="N2210" t="s">
        <v>7713</v>
      </c>
      <c r="O2210" t="s">
        <v>7697</v>
      </c>
      <c r="P2210" t="s">
        <v>10766</v>
      </c>
      <c r="Q2210" t="s">
        <v>11018</v>
      </c>
      <c r="R2210">
        <v>107</v>
      </c>
      <c r="S2210" t="s">
        <v>10767</v>
      </c>
      <c r="T2210" t="s">
        <v>7715</v>
      </c>
      <c r="U2210">
        <v>1</v>
      </c>
      <c r="V2210">
        <v>1</v>
      </c>
      <c r="W2210" t="s">
        <v>7702</v>
      </c>
      <c r="X2210" t="s">
        <v>2111</v>
      </c>
      <c r="Y2210" t="s">
        <v>7703</v>
      </c>
      <c r="Z2210" t="s">
        <v>11378</v>
      </c>
      <c r="AA2210" t="s">
        <v>8041</v>
      </c>
      <c r="AB2210" t="s">
        <v>11379</v>
      </c>
    </row>
    <row r="2211" spans="1:28">
      <c r="A2211" s="241">
        <v>45971</v>
      </c>
      <c r="B2211" t="s">
        <v>11377</v>
      </c>
      <c r="C2211" t="s">
        <v>7691</v>
      </c>
      <c r="D2211" t="s">
        <v>7692</v>
      </c>
      <c r="E2211" t="s">
        <v>7693</v>
      </c>
      <c r="F2211">
        <v>1</v>
      </c>
      <c r="G2211">
        <v>4327.7299999999996</v>
      </c>
      <c r="H2211">
        <v>0</v>
      </c>
      <c r="I2211" s="165">
        <v>4327.7299999999996</v>
      </c>
      <c r="J2211" t="s">
        <v>7816</v>
      </c>
      <c r="K2211">
        <v>1</v>
      </c>
      <c r="L2211">
        <v>125</v>
      </c>
      <c r="M2211" t="s">
        <v>7724</v>
      </c>
      <c r="N2211" t="s">
        <v>7713</v>
      </c>
      <c r="O2211" t="s">
        <v>7697</v>
      </c>
      <c r="P2211" t="s">
        <v>10766</v>
      </c>
      <c r="Q2211" t="s">
        <v>11018</v>
      </c>
      <c r="R2211">
        <v>107</v>
      </c>
      <c r="S2211" t="s">
        <v>10767</v>
      </c>
      <c r="T2211" t="s">
        <v>7701</v>
      </c>
      <c r="U2211">
        <v>1</v>
      </c>
      <c r="V2211">
        <v>1</v>
      </c>
      <c r="W2211" t="s">
        <v>7702</v>
      </c>
      <c r="X2211" t="s">
        <v>2111</v>
      </c>
      <c r="Y2211" t="s">
        <v>7703</v>
      </c>
      <c r="Z2211" t="s">
        <v>11378</v>
      </c>
      <c r="AA2211" t="s">
        <v>8041</v>
      </c>
      <c r="AB2211" t="s">
        <v>11379</v>
      </c>
    </row>
    <row r="2212" spans="1:28">
      <c r="A2212" s="241">
        <v>45971</v>
      </c>
      <c r="B2212" t="s">
        <v>11377</v>
      </c>
      <c r="C2212" t="s">
        <v>8016</v>
      </c>
      <c r="D2212" t="s">
        <v>8017</v>
      </c>
      <c r="E2212" t="s">
        <v>8018</v>
      </c>
      <c r="F2212">
        <v>1</v>
      </c>
      <c r="G2212">
        <v>4853</v>
      </c>
      <c r="H2212">
        <v>0</v>
      </c>
      <c r="I2212" s="165">
        <v>4853</v>
      </c>
      <c r="J2212" t="s">
        <v>7816</v>
      </c>
      <c r="K2212">
        <v>1</v>
      </c>
      <c r="L2212">
        <v>125</v>
      </c>
      <c r="M2212" t="s">
        <v>7724</v>
      </c>
      <c r="N2212" t="s">
        <v>7713</v>
      </c>
      <c r="O2212" t="s">
        <v>7697</v>
      </c>
      <c r="P2212" t="s">
        <v>10766</v>
      </c>
      <c r="Q2212" t="s">
        <v>11018</v>
      </c>
      <c r="R2212">
        <v>107</v>
      </c>
      <c r="S2212" t="s">
        <v>10767</v>
      </c>
      <c r="T2212">
        <v>0</v>
      </c>
      <c r="U2212">
        <v>1</v>
      </c>
      <c r="V2212">
        <v>1</v>
      </c>
      <c r="W2212" t="s">
        <v>7702</v>
      </c>
      <c r="X2212" t="s">
        <v>2111</v>
      </c>
      <c r="Y2212" t="s">
        <v>7703</v>
      </c>
      <c r="Z2212" t="s">
        <v>11378</v>
      </c>
      <c r="AA2212" t="s">
        <v>8041</v>
      </c>
      <c r="AB2212" t="s">
        <v>11379</v>
      </c>
    </row>
    <row r="2213" spans="1:28">
      <c r="A2213" s="241">
        <v>45971</v>
      </c>
      <c r="B2213" t="s">
        <v>11380</v>
      </c>
      <c r="C2213" t="s">
        <v>7720</v>
      </c>
      <c r="D2213" t="s">
        <v>7721</v>
      </c>
      <c r="E2213" t="s">
        <v>7722</v>
      </c>
      <c r="F2213">
        <v>2</v>
      </c>
      <c r="G2213">
        <v>11900</v>
      </c>
      <c r="H2213">
        <v>714</v>
      </c>
      <c r="I2213" s="165">
        <v>23086</v>
      </c>
      <c r="J2213" t="s">
        <v>7816</v>
      </c>
      <c r="K2213">
        <v>1</v>
      </c>
      <c r="L2213">
        <v>125</v>
      </c>
      <c r="M2213" t="s">
        <v>7724</v>
      </c>
      <c r="N2213" t="s">
        <v>7713</v>
      </c>
      <c r="O2213" t="s">
        <v>7697</v>
      </c>
      <c r="P2213" t="s">
        <v>10766</v>
      </c>
      <c r="Q2213" t="s">
        <v>11018</v>
      </c>
      <c r="R2213">
        <v>107</v>
      </c>
      <c r="S2213" t="s">
        <v>10767</v>
      </c>
      <c r="T2213" t="s">
        <v>7726</v>
      </c>
      <c r="U2213">
        <v>1</v>
      </c>
      <c r="V2213">
        <v>2</v>
      </c>
      <c r="W2213" t="s">
        <v>7702</v>
      </c>
      <c r="X2213" t="s">
        <v>2175</v>
      </c>
      <c r="Y2213" t="s">
        <v>7703</v>
      </c>
      <c r="Z2213" t="s">
        <v>11381</v>
      </c>
      <c r="AA2213" t="s">
        <v>8041</v>
      </c>
      <c r="AB2213" t="s">
        <v>11382</v>
      </c>
    </row>
    <row r="2214" spans="1:28">
      <c r="A2214" s="241">
        <v>45971</v>
      </c>
      <c r="B2214" t="s">
        <v>11380</v>
      </c>
      <c r="C2214" t="s">
        <v>8336</v>
      </c>
      <c r="D2214" t="s">
        <v>8337</v>
      </c>
      <c r="E2214" t="s">
        <v>8338</v>
      </c>
      <c r="F2214">
        <v>1</v>
      </c>
      <c r="G2214">
        <v>15550</v>
      </c>
      <c r="H2214">
        <v>0</v>
      </c>
      <c r="I2214" s="165">
        <v>15550</v>
      </c>
      <c r="J2214" t="s">
        <v>7816</v>
      </c>
      <c r="K2214">
        <v>1</v>
      </c>
      <c r="L2214">
        <v>125</v>
      </c>
      <c r="M2214" t="s">
        <v>7724</v>
      </c>
      <c r="N2214" t="s">
        <v>7713</v>
      </c>
      <c r="O2214" t="s">
        <v>7697</v>
      </c>
      <c r="P2214" t="s">
        <v>10766</v>
      </c>
      <c r="Q2214" t="s">
        <v>11018</v>
      </c>
      <c r="R2214">
        <v>107</v>
      </c>
      <c r="S2214" t="s">
        <v>10767</v>
      </c>
      <c r="T2214" t="s">
        <v>7726</v>
      </c>
      <c r="U2214">
        <v>1</v>
      </c>
      <c r="V2214">
        <v>1</v>
      </c>
      <c r="W2214" t="s">
        <v>7702</v>
      </c>
      <c r="X2214" t="s">
        <v>2175</v>
      </c>
      <c r="Y2214" t="s">
        <v>7703</v>
      </c>
      <c r="Z2214" t="s">
        <v>11381</v>
      </c>
      <c r="AA2214" t="s">
        <v>8041</v>
      </c>
      <c r="AB2214" t="s">
        <v>11382</v>
      </c>
    </row>
    <row r="2215" spans="1:28">
      <c r="A2215" s="241">
        <v>45971</v>
      </c>
      <c r="B2215" t="s">
        <v>11383</v>
      </c>
      <c r="C2215" t="s">
        <v>7979</v>
      </c>
      <c r="D2215" t="s">
        <v>7980</v>
      </c>
      <c r="E2215" t="s">
        <v>7981</v>
      </c>
      <c r="F2215">
        <v>3</v>
      </c>
      <c r="G2215">
        <v>2647.06</v>
      </c>
      <c r="H2215">
        <v>0</v>
      </c>
      <c r="I2215" s="165">
        <v>7941.18</v>
      </c>
      <c r="J2215" t="s">
        <v>7816</v>
      </c>
      <c r="K2215">
        <v>1</v>
      </c>
      <c r="L2215">
        <v>125</v>
      </c>
      <c r="M2215" t="s">
        <v>7724</v>
      </c>
      <c r="N2215" t="s">
        <v>7713</v>
      </c>
      <c r="O2215" t="s">
        <v>7697</v>
      </c>
      <c r="P2215" t="s">
        <v>10766</v>
      </c>
      <c r="Q2215" t="s">
        <v>11018</v>
      </c>
      <c r="R2215">
        <v>107</v>
      </c>
      <c r="S2215" t="s">
        <v>10767</v>
      </c>
      <c r="T2215" t="s">
        <v>7715</v>
      </c>
      <c r="U2215">
        <v>1</v>
      </c>
      <c r="V2215">
        <v>3</v>
      </c>
      <c r="W2215" t="s">
        <v>7702</v>
      </c>
      <c r="X2215" t="s">
        <v>2339</v>
      </c>
      <c r="Y2215" t="s">
        <v>7703</v>
      </c>
      <c r="Z2215" t="s">
        <v>11384</v>
      </c>
      <c r="AA2215" t="s">
        <v>8041</v>
      </c>
      <c r="AB2215" t="s">
        <v>11385</v>
      </c>
    </row>
    <row r="2216" spans="1:28">
      <c r="A2216" s="241">
        <v>45971</v>
      </c>
      <c r="B2216" t="s">
        <v>11383</v>
      </c>
      <c r="C2216" t="s">
        <v>7839</v>
      </c>
      <c r="D2216" t="s">
        <v>7840</v>
      </c>
      <c r="E2216" t="s">
        <v>7841</v>
      </c>
      <c r="F2216">
        <v>3</v>
      </c>
      <c r="G2216">
        <v>2645.48</v>
      </c>
      <c r="H2216">
        <v>0</v>
      </c>
      <c r="I2216" s="165">
        <v>7936.44</v>
      </c>
      <c r="J2216" t="s">
        <v>7816</v>
      </c>
      <c r="K2216">
        <v>1</v>
      </c>
      <c r="L2216">
        <v>125</v>
      </c>
      <c r="M2216" t="s">
        <v>7724</v>
      </c>
      <c r="N2216" t="s">
        <v>7713</v>
      </c>
      <c r="O2216" t="s">
        <v>7697</v>
      </c>
      <c r="P2216" t="s">
        <v>10766</v>
      </c>
      <c r="Q2216" t="s">
        <v>11018</v>
      </c>
      <c r="R2216">
        <v>107</v>
      </c>
      <c r="S2216" t="s">
        <v>10767</v>
      </c>
      <c r="T2216" t="s">
        <v>7715</v>
      </c>
      <c r="U2216">
        <v>1</v>
      </c>
      <c r="V2216">
        <v>3</v>
      </c>
      <c r="W2216" t="s">
        <v>7702</v>
      </c>
      <c r="X2216" t="s">
        <v>2339</v>
      </c>
      <c r="Y2216" t="s">
        <v>7703</v>
      </c>
      <c r="Z2216" t="s">
        <v>11384</v>
      </c>
      <c r="AA2216" t="s">
        <v>8041</v>
      </c>
      <c r="AB2216" t="s">
        <v>11385</v>
      </c>
    </row>
    <row r="2217" spans="1:28">
      <c r="A2217" s="241">
        <v>45971</v>
      </c>
      <c r="B2217" t="s">
        <v>11386</v>
      </c>
      <c r="C2217" t="s">
        <v>7886</v>
      </c>
      <c r="D2217" t="s">
        <v>7887</v>
      </c>
      <c r="E2217" t="s">
        <v>7888</v>
      </c>
      <c r="F2217">
        <v>2</v>
      </c>
      <c r="G2217">
        <v>3025.21</v>
      </c>
      <c r="H2217">
        <v>0</v>
      </c>
      <c r="I2217" s="165">
        <v>6050.42</v>
      </c>
      <c r="J2217" t="s">
        <v>8521</v>
      </c>
      <c r="K2217">
        <v>1</v>
      </c>
      <c r="L2217">
        <v>157</v>
      </c>
      <c r="M2217" t="s">
        <v>8532</v>
      </c>
      <c r="N2217" t="s">
        <v>8027</v>
      </c>
      <c r="O2217" t="s">
        <v>7697</v>
      </c>
      <c r="P2217" t="s">
        <v>10766</v>
      </c>
      <c r="Q2217" t="s">
        <v>9852</v>
      </c>
      <c r="R2217">
        <v>612</v>
      </c>
      <c r="S2217" t="s">
        <v>10767</v>
      </c>
      <c r="T2217" t="s">
        <v>7715</v>
      </c>
      <c r="U2217">
        <v>1</v>
      </c>
      <c r="V2217">
        <v>2</v>
      </c>
      <c r="W2217" t="s">
        <v>7702</v>
      </c>
      <c r="X2217" t="s">
        <v>2463</v>
      </c>
      <c r="Y2217" t="s">
        <v>7703</v>
      </c>
      <c r="Z2217" t="s">
        <v>11387</v>
      </c>
      <c r="AA2217" t="s">
        <v>8535</v>
      </c>
      <c r="AB2217" t="s">
        <v>11388</v>
      </c>
    </row>
    <row r="2218" spans="1:28">
      <c r="A2218" s="241">
        <v>45971</v>
      </c>
      <c r="B2218" t="s">
        <v>11386</v>
      </c>
      <c r="C2218" t="s">
        <v>7787</v>
      </c>
      <c r="D2218" t="s">
        <v>7788</v>
      </c>
      <c r="E2218" t="s">
        <v>7789</v>
      </c>
      <c r="F2218">
        <v>2</v>
      </c>
      <c r="G2218">
        <v>3025.21</v>
      </c>
      <c r="H2218">
        <v>0</v>
      </c>
      <c r="I2218" s="165">
        <v>6050.42</v>
      </c>
      <c r="J2218" t="s">
        <v>8521</v>
      </c>
      <c r="K2218">
        <v>1</v>
      </c>
      <c r="L2218">
        <v>157</v>
      </c>
      <c r="M2218" t="s">
        <v>8532</v>
      </c>
      <c r="N2218" t="s">
        <v>8027</v>
      </c>
      <c r="O2218" t="s">
        <v>7697</v>
      </c>
      <c r="P2218" t="s">
        <v>10766</v>
      </c>
      <c r="Q2218" t="s">
        <v>9852</v>
      </c>
      <c r="R2218">
        <v>612</v>
      </c>
      <c r="S2218" t="s">
        <v>10767</v>
      </c>
      <c r="T2218" t="s">
        <v>7715</v>
      </c>
      <c r="U2218">
        <v>1</v>
      </c>
      <c r="V2218">
        <v>2</v>
      </c>
      <c r="W2218" t="s">
        <v>7702</v>
      </c>
      <c r="X2218" t="s">
        <v>2463</v>
      </c>
      <c r="Y2218" t="s">
        <v>7703</v>
      </c>
      <c r="Z2218" t="s">
        <v>11387</v>
      </c>
      <c r="AA2218" t="s">
        <v>8535</v>
      </c>
      <c r="AB2218" t="s">
        <v>11388</v>
      </c>
    </row>
    <row r="2219" spans="1:28">
      <c r="A2219" s="241">
        <v>45971</v>
      </c>
      <c r="B2219" t="s">
        <v>11386</v>
      </c>
      <c r="C2219" t="s">
        <v>7979</v>
      </c>
      <c r="D2219" t="s">
        <v>7980</v>
      </c>
      <c r="E2219" t="s">
        <v>7981</v>
      </c>
      <c r="F2219">
        <v>4</v>
      </c>
      <c r="G2219">
        <v>2647.06</v>
      </c>
      <c r="H2219">
        <v>0</v>
      </c>
      <c r="I2219" s="165">
        <v>10588.24</v>
      </c>
      <c r="J2219" t="s">
        <v>8521</v>
      </c>
      <c r="K2219">
        <v>1</v>
      </c>
      <c r="L2219">
        <v>157</v>
      </c>
      <c r="M2219" t="s">
        <v>8532</v>
      </c>
      <c r="N2219" t="s">
        <v>8027</v>
      </c>
      <c r="O2219" t="s">
        <v>7697</v>
      </c>
      <c r="P2219" t="s">
        <v>10766</v>
      </c>
      <c r="Q2219" t="s">
        <v>9852</v>
      </c>
      <c r="R2219">
        <v>612</v>
      </c>
      <c r="S2219" t="s">
        <v>10767</v>
      </c>
      <c r="T2219" t="s">
        <v>7715</v>
      </c>
      <c r="U2219">
        <v>1</v>
      </c>
      <c r="V2219">
        <v>4</v>
      </c>
      <c r="W2219" t="s">
        <v>7702</v>
      </c>
      <c r="X2219" t="s">
        <v>2463</v>
      </c>
      <c r="Y2219" t="s">
        <v>7703</v>
      </c>
      <c r="Z2219" t="s">
        <v>11387</v>
      </c>
      <c r="AA2219" t="s">
        <v>8535</v>
      </c>
      <c r="AB2219" t="s">
        <v>11388</v>
      </c>
    </row>
    <row r="2220" spans="1:28">
      <c r="A2220" s="241">
        <v>45971</v>
      </c>
      <c r="B2220" t="s">
        <v>11389</v>
      </c>
      <c r="C2220" t="s">
        <v>7927</v>
      </c>
      <c r="D2220" t="s">
        <v>7928</v>
      </c>
      <c r="E2220" t="s">
        <v>7929</v>
      </c>
      <c r="F2220">
        <v>5</v>
      </c>
      <c r="G2220">
        <v>1344.54</v>
      </c>
      <c r="H2220">
        <v>0</v>
      </c>
      <c r="I2220" s="165">
        <v>6722.7</v>
      </c>
      <c r="J2220" t="s">
        <v>8521</v>
      </c>
      <c r="K2220">
        <v>1</v>
      </c>
      <c r="L2220">
        <v>157</v>
      </c>
      <c r="M2220" t="s">
        <v>8532</v>
      </c>
      <c r="N2220" t="s">
        <v>8027</v>
      </c>
      <c r="O2220" t="s">
        <v>7697</v>
      </c>
      <c r="P2220" t="s">
        <v>10766</v>
      </c>
      <c r="Q2220" t="s">
        <v>9852</v>
      </c>
      <c r="R2220">
        <v>612</v>
      </c>
      <c r="S2220" t="s">
        <v>10767</v>
      </c>
      <c r="T2220" t="s">
        <v>7701</v>
      </c>
      <c r="U2220">
        <v>1</v>
      </c>
      <c r="V2220">
        <v>5</v>
      </c>
      <c r="W2220" t="s">
        <v>7702</v>
      </c>
      <c r="X2220" t="s">
        <v>2501</v>
      </c>
      <c r="Y2220" t="s">
        <v>7703</v>
      </c>
      <c r="Z2220" t="s">
        <v>11390</v>
      </c>
      <c r="AA2220" t="s">
        <v>8535</v>
      </c>
      <c r="AB2220" t="s">
        <v>11391</v>
      </c>
    </row>
    <row r="2221" spans="1:28">
      <c r="A2221" s="241">
        <v>45971</v>
      </c>
      <c r="B2221" t="s">
        <v>11389</v>
      </c>
      <c r="C2221" t="s">
        <v>7865</v>
      </c>
      <c r="D2221" t="s">
        <v>7866</v>
      </c>
      <c r="E2221" t="s">
        <v>7867</v>
      </c>
      <c r="F2221">
        <v>1</v>
      </c>
      <c r="G2221">
        <v>3000</v>
      </c>
      <c r="H2221">
        <v>0</v>
      </c>
      <c r="I2221" s="165">
        <v>3000</v>
      </c>
      <c r="J2221" t="s">
        <v>8521</v>
      </c>
      <c r="K2221">
        <v>1</v>
      </c>
      <c r="L2221">
        <v>157</v>
      </c>
      <c r="M2221" t="s">
        <v>8532</v>
      </c>
      <c r="N2221" t="s">
        <v>8027</v>
      </c>
      <c r="O2221" t="s">
        <v>7697</v>
      </c>
      <c r="P2221" t="s">
        <v>10766</v>
      </c>
      <c r="Q2221" t="s">
        <v>9852</v>
      </c>
      <c r="R2221">
        <v>612</v>
      </c>
      <c r="S2221" t="s">
        <v>10767</v>
      </c>
      <c r="T2221" t="s">
        <v>7726</v>
      </c>
      <c r="U2221">
        <v>1</v>
      </c>
      <c r="V2221">
        <v>1</v>
      </c>
      <c r="W2221" t="s">
        <v>7702</v>
      </c>
      <c r="X2221" t="s">
        <v>2501</v>
      </c>
      <c r="Y2221" t="s">
        <v>7703</v>
      </c>
      <c r="Z2221" t="s">
        <v>11390</v>
      </c>
      <c r="AA2221" t="s">
        <v>8535</v>
      </c>
      <c r="AB2221" t="s">
        <v>11391</v>
      </c>
    </row>
    <row r="2222" spans="1:28">
      <c r="A2222" s="241">
        <v>45971</v>
      </c>
      <c r="B2222" t="s">
        <v>11389</v>
      </c>
      <c r="C2222" t="s">
        <v>7917</v>
      </c>
      <c r="D2222" t="s">
        <v>7918</v>
      </c>
      <c r="E2222" t="s">
        <v>7919</v>
      </c>
      <c r="F2222">
        <v>1</v>
      </c>
      <c r="G2222">
        <v>3000</v>
      </c>
      <c r="H2222">
        <v>0</v>
      </c>
      <c r="I2222" s="165">
        <v>3000</v>
      </c>
      <c r="J2222" t="s">
        <v>8521</v>
      </c>
      <c r="K2222">
        <v>1</v>
      </c>
      <c r="L2222">
        <v>157</v>
      </c>
      <c r="M2222" t="s">
        <v>8532</v>
      </c>
      <c r="N2222" t="s">
        <v>8027</v>
      </c>
      <c r="O2222" t="s">
        <v>7697</v>
      </c>
      <c r="P2222" t="s">
        <v>10766</v>
      </c>
      <c r="Q2222" t="s">
        <v>9852</v>
      </c>
      <c r="R2222">
        <v>612</v>
      </c>
      <c r="S2222" t="s">
        <v>10767</v>
      </c>
      <c r="T2222" t="s">
        <v>7726</v>
      </c>
      <c r="U2222">
        <v>1</v>
      </c>
      <c r="V2222">
        <v>1</v>
      </c>
      <c r="W2222" t="s">
        <v>7702</v>
      </c>
      <c r="X2222" t="s">
        <v>2501</v>
      </c>
      <c r="Y2222" t="s">
        <v>7703</v>
      </c>
      <c r="Z2222" t="s">
        <v>11390</v>
      </c>
      <c r="AA2222" t="s">
        <v>8535</v>
      </c>
      <c r="AB2222" t="s">
        <v>11391</v>
      </c>
    </row>
    <row r="2223" spans="1:28">
      <c r="A2223" s="241">
        <v>45971</v>
      </c>
      <c r="B2223" t="s">
        <v>11389</v>
      </c>
      <c r="C2223" t="s">
        <v>7868</v>
      </c>
      <c r="D2223" t="s">
        <v>7869</v>
      </c>
      <c r="E2223" t="s">
        <v>7870</v>
      </c>
      <c r="F2223">
        <v>1</v>
      </c>
      <c r="G2223">
        <v>3000</v>
      </c>
      <c r="H2223">
        <v>0</v>
      </c>
      <c r="I2223" s="165">
        <v>3000</v>
      </c>
      <c r="J2223" t="s">
        <v>8521</v>
      </c>
      <c r="K2223">
        <v>1</v>
      </c>
      <c r="L2223">
        <v>157</v>
      </c>
      <c r="M2223" t="s">
        <v>8532</v>
      </c>
      <c r="N2223" t="s">
        <v>8027</v>
      </c>
      <c r="O2223" t="s">
        <v>7697</v>
      </c>
      <c r="P2223" t="s">
        <v>10766</v>
      </c>
      <c r="Q2223" t="s">
        <v>9852</v>
      </c>
      <c r="R2223">
        <v>612</v>
      </c>
      <c r="S2223" t="s">
        <v>10767</v>
      </c>
      <c r="T2223" t="s">
        <v>7726</v>
      </c>
      <c r="U2223">
        <v>1</v>
      </c>
      <c r="V2223">
        <v>1</v>
      </c>
      <c r="W2223" t="s">
        <v>7702</v>
      </c>
      <c r="X2223" t="s">
        <v>2501</v>
      </c>
      <c r="Y2223" t="s">
        <v>7703</v>
      </c>
      <c r="Z2223" t="s">
        <v>11390</v>
      </c>
      <c r="AA2223" t="s">
        <v>8535</v>
      </c>
      <c r="AB2223" t="s">
        <v>11391</v>
      </c>
    </row>
    <row r="2224" spans="1:28">
      <c r="A2224" s="241">
        <v>45971</v>
      </c>
      <c r="B2224" t="s">
        <v>11392</v>
      </c>
      <c r="C2224" t="s">
        <v>9385</v>
      </c>
      <c r="D2224" t="s">
        <v>9386</v>
      </c>
      <c r="E2224" t="s">
        <v>9387</v>
      </c>
      <c r="F2224">
        <v>12</v>
      </c>
      <c r="G2224">
        <v>1512</v>
      </c>
      <c r="H2224">
        <v>1814.4</v>
      </c>
      <c r="I2224" s="165">
        <v>16329.6</v>
      </c>
      <c r="J2224" t="s">
        <v>8852</v>
      </c>
      <c r="K2224">
        <v>1</v>
      </c>
      <c r="L2224">
        <v>154</v>
      </c>
      <c r="M2224" t="s">
        <v>8678</v>
      </c>
      <c r="N2224" t="s">
        <v>7939</v>
      </c>
      <c r="O2224" t="s">
        <v>7697</v>
      </c>
      <c r="P2224" t="s">
        <v>10766</v>
      </c>
      <c r="Q2224" t="s">
        <v>11160</v>
      </c>
      <c r="R2224">
        <v>405</v>
      </c>
      <c r="S2224" t="s">
        <v>10767</v>
      </c>
      <c r="T2224" t="s">
        <v>7701</v>
      </c>
      <c r="U2224">
        <v>1</v>
      </c>
      <c r="V2224">
        <v>12</v>
      </c>
      <c r="W2224" t="s">
        <v>7702</v>
      </c>
      <c r="X2224" t="s">
        <v>2611</v>
      </c>
      <c r="Y2224" t="s">
        <v>7703</v>
      </c>
      <c r="Z2224" t="s">
        <v>11393</v>
      </c>
      <c r="AA2224" t="s">
        <v>9034</v>
      </c>
      <c r="AB2224" t="s">
        <v>11394</v>
      </c>
    </row>
    <row r="2225" spans="1:28">
      <c r="A2225" s="241">
        <v>45971</v>
      </c>
      <c r="B2225" t="s">
        <v>11392</v>
      </c>
      <c r="C2225" t="s">
        <v>7860</v>
      </c>
      <c r="D2225" t="s">
        <v>7861</v>
      </c>
      <c r="E2225" t="s">
        <v>7862</v>
      </c>
      <c r="F2225">
        <v>20</v>
      </c>
      <c r="G2225">
        <v>866.2</v>
      </c>
      <c r="H2225">
        <v>0</v>
      </c>
      <c r="I2225" s="165">
        <v>17324</v>
      </c>
      <c r="J2225" t="s">
        <v>8852</v>
      </c>
      <c r="K2225">
        <v>1</v>
      </c>
      <c r="L2225">
        <v>154</v>
      </c>
      <c r="M2225" t="s">
        <v>8678</v>
      </c>
      <c r="N2225" t="s">
        <v>7939</v>
      </c>
      <c r="O2225" t="s">
        <v>7697</v>
      </c>
      <c r="P2225" t="s">
        <v>10766</v>
      </c>
      <c r="Q2225" t="s">
        <v>11160</v>
      </c>
      <c r="R2225">
        <v>405</v>
      </c>
      <c r="S2225" t="s">
        <v>10767</v>
      </c>
      <c r="T2225" t="s">
        <v>7701</v>
      </c>
      <c r="U2225">
        <v>1</v>
      </c>
      <c r="V2225">
        <v>20</v>
      </c>
      <c r="W2225" t="s">
        <v>7702</v>
      </c>
      <c r="X2225" t="s">
        <v>2611</v>
      </c>
      <c r="Y2225" t="s">
        <v>7703</v>
      </c>
      <c r="Z2225" t="s">
        <v>11393</v>
      </c>
      <c r="AA2225" t="s">
        <v>9034</v>
      </c>
      <c r="AB2225" t="s">
        <v>11394</v>
      </c>
    </row>
    <row r="2226" spans="1:28">
      <c r="A2226" s="241">
        <v>45971</v>
      </c>
      <c r="B2226" t="s">
        <v>11392</v>
      </c>
      <c r="C2226" t="s">
        <v>8079</v>
      </c>
      <c r="D2226" t="s">
        <v>8080</v>
      </c>
      <c r="E2226" t="s">
        <v>8081</v>
      </c>
      <c r="F2226">
        <v>6</v>
      </c>
      <c r="G2226">
        <v>3180</v>
      </c>
      <c r="H2226">
        <v>0</v>
      </c>
      <c r="I2226" s="165">
        <v>19080</v>
      </c>
      <c r="J2226" t="s">
        <v>8852</v>
      </c>
      <c r="K2226">
        <v>1</v>
      </c>
      <c r="L2226">
        <v>154</v>
      </c>
      <c r="M2226" t="s">
        <v>8678</v>
      </c>
      <c r="N2226" t="s">
        <v>7939</v>
      </c>
      <c r="O2226" t="s">
        <v>7697</v>
      </c>
      <c r="P2226" t="s">
        <v>10766</v>
      </c>
      <c r="Q2226" t="s">
        <v>11160</v>
      </c>
      <c r="R2226">
        <v>405</v>
      </c>
      <c r="S2226" t="s">
        <v>10767</v>
      </c>
      <c r="T2226" t="s">
        <v>7715</v>
      </c>
      <c r="U2226">
        <v>1</v>
      </c>
      <c r="V2226">
        <v>6</v>
      </c>
      <c r="W2226" t="s">
        <v>7702</v>
      </c>
      <c r="X2226" t="s">
        <v>2611</v>
      </c>
      <c r="Y2226" t="s">
        <v>7703</v>
      </c>
      <c r="Z2226" t="s">
        <v>11393</v>
      </c>
      <c r="AA2226" t="s">
        <v>9034</v>
      </c>
      <c r="AB2226" t="s">
        <v>11394</v>
      </c>
    </row>
    <row r="2227" spans="1:28">
      <c r="A2227" s="241">
        <v>45971</v>
      </c>
      <c r="B2227" t="s">
        <v>11392</v>
      </c>
      <c r="C2227" t="s">
        <v>8493</v>
      </c>
      <c r="D2227" t="s">
        <v>8494</v>
      </c>
      <c r="E2227" t="s">
        <v>8495</v>
      </c>
      <c r="F2227">
        <v>6</v>
      </c>
      <c r="G2227">
        <v>3180</v>
      </c>
      <c r="H2227">
        <v>0</v>
      </c>
      <c r="I2227" s="165">
        <v>19080</v>
      </c>
      <c r="J2227" t="s">
        <v>8852</v>
      </c>
      <c r="K2227">
        <v>1</v>
      </c>
      <c r="L2227">
        <v>154</v>
      </c>
      <c r="M2227" t="s">
        <v>8678</v>
      </c>
      <c r="N2227" t="s">
        <v>7939</v>
      </c>
      <c r="O2227" t="s">
        <v>7697</v>
      </c>
      <c r="P2227" t="s">
        <v>10766</v>
      </c>
      <c r="Q2227" t="s">
        <v>11160</v>
      </c>
      <c r="R2227">
        <v>405</v>
      </c>
      <c r="S2227" t="s">
        <v>10767</v>
      </c>
      <c r="T2227" t="s">
        <v>7715</v>
      </c>
      <c r="U2227">
        <v>1</v>
      </c>
      <c r="V2227">
        <v>6</v>
      </c>
      <c r="W2227" t="s">
        <v>7702</v>
      </c>
      <c r="X2227" t="s">
        <v>2611</v>
      </c>
      <c r="Y2227" t="s">
        <v>7703</v>
      </c>
      <c r="Z2227" t="s">
        <v>11393</v>
      </c>
      <c r="AA2227" t="s">
        <v>9034</v>
      </c>
      <c r="AB2227" t="s">
        <v>11394</v>
      </c>
    </row>
    <row r="2228" spans="1:28">
      <c r="A2228" s="241">
        <v>45971</v>
      </c>
      <c r="B2228" t="s">
        <v>11395</v>
      </c>
      <c r="C2228" t="s">
        <v>7839</v>
      </c>
      <c r="D2228" t="s">
        <v>7840</v>
      </c>
      <c r="E2228" t="s">
        <v>7841</v>
      </c>
      <c r="F2228">
        <v>2</v>
      </c>
      <c r="G2228">
        <v>2645.48</v>
      </c>
      <c r="H2228">
        <v>0</v>
      </c>
      <c r="I2228" s="165">
        <v>5290.96</v>
      </c>
      <c r="J2228" t="s">
        <v>8166</v>
      </c>
      <c r="K2228">
        <v>1</v>
      </c>
      <c r="L2228">
        <v>126</v>
      </c>
      <c r="M2228" t="s">
        <v>7744</v>
      </c>
      <c r="N2228" t="s">
        <v>7745</v>
      </c>
      <c r="O2228" t="s">
        <v>7697</v>
      </c>
      <c r="P2228" t="s">
        <v>10766</v>
      </c>
      <c r="Q2228" t="s">
        <v>10853</v>
      </c>
      <c r="R2228">
        <v>919</v>
      </c>
      <c r="S2228" t="s">
        <v>10767</v>
      </c>
      <c r="T2228" t="s">
        <v>7715</v>
      </c>
      <c r="U2228">
        <v>1</v>
      </c>
      <c r="V2228">
        <v>2</v>
      </c>
      <c r="W2228" t="s">
        <v>7702</v>
      </c>
      <c r="X2228" t="s">
        <v>2785</v>
      </c>
      <c r="Y2228" t="s">
        <v>7703</v>
      </c>
      <c r="Z2228" t="s">
        <v>11396</v>
      </c>
      <c r="AA2228" t="s">
        <v>8185</v>
      </c>
      <c r="AB2228" t="s">
        <v>11397</v>
      </c>
    </row>
    <row r="2229" spans="1:28">
      <c r="A2229" s="241">
        <v>45972</v>
      </c>
      <c r="B2229" t="s">
        <v>11398</v>
      </c>
      <c r="C2229" t="s">
        <v>8136</v>
      </c>
      <c r="D2229" t="s">
        <v>8137</v>
      </c>
      <c r="E2229" t="s">
        <v>8138</v>
      </c>
      <c r="F2229">
        <v>1</v>
      </c>
      <c r="G2229">
        <v>12290.73</v>
      </c>
      <c r="H2229">
        <v>0</v>
      </c>
      <c r="I2229" s="165">
        <v>12290.73</v>
      </c>
      <c r="J2229" t="s">
        <v>8061</v>
      </c>
      <c r="K2229">
        <v>1</v>
      </c>
      <c r="L2229">
        <v>166</v>
      </c>
      <c r="M2229" t="s">
        <v>8062</v>
      </c>
      <c r="N2229" t="s">
        <v>7745</v>
      </c>
      <c r="O2229" t="s">
        <v>7697</v>
      </c>
      <c r="P2229" t="s">
        <v>10766</v>
      </c>
      <c r="Q2229" t="s">
        <v>8741</v>
      </c>
      <c r="R2229">
        <v>964</v>
      </c>
      <c r="S2229" t="s">
        <v>7700</v>
      </c>
      <c r="T2229" t="s">
        <v>7726</v>
      </c>
      <c r="U2229">
        <v>1</v>
      </c>
      <c r="V2229">
        <v>1</v>
      </c>
      <c r="W2229" t="s">
        <v>7702</v>
      </c>
      <c r="X2229" t="s">
        <v>4566</v>
      </c>
      <c r="Y2229" t="s">
        <v>7703</v>
      </c>
      <c r="Z2229" t="s">
        <v>11399</v>
      </c>
      <c r="AA2229" t="s">
        <v>8743</v>
      </c>
      <c r="AB2229" t="s">
        <v>11400</v>
      </c>
    </row>
    <row r="2230" spans="1:28">
      <c r="A2230" s="241">
        <v>45972</v>
      </c>
      <c r="B2230" t="s">
        <v>11401</v>
      </c>
      <c r="C2230" t="s">
        <v>8079</v>
      </c>
      <c r="D2230" t="s">
        <v>8080</v>
      </c>
      <c r="E2230" t="s">
        <v>8081</v>
      </c>
      <c r="F2230">
        <v>24</v>
      </c>
      <c r="G2230">
        <v>3180</v>
      </c>
      <c r="H2230">
        <v>0</v>
      </c>
      <c r="I2230" s="165">
        <v>76320</v>
      </c>
      <c r="J2230" t="s">
        <v>7851</v>
      </c>
      <c r="K2230">
        <v>1</v>
      </c>
      <c r="L2230">
        <v>126</v>
      </c>
      <c r="M2230" t="s">
        <v>7744</v>
      </c>
      <c r="N2230" t="s">
        <v>7745</v>
      </c>
      <c r="O2230" t="s">
        <v>7697</v>
      </c>
      <c r="P2230" t="s">
        <v>10766</v>
      </c>
      <c r="Q2230" t="s">
        <v>10776</v>
      </c>
      <c r="R2230">
        <v>932</v>
      </c>
      <c r="S2230" t="s">
        <v>7700</v>
      </c>
      <c r="T2230" t="s">
        <v>7715</v>
      </c>
      <c r="U2230">
        <v>1</v>
      </c>
      <c r="V2230">
        <v>24</v>
      </c>
      <c r="W2230" t="s">
        <v>7702</v>
      </c>
      <c r="X2230" t="s">
        <v>2866</v>
      </c>
      <c r="Y2230" t="s">
        <v>7703</v>
      </c>
      <c r="Z2230" t="s">
        <v>11402</v>
      </c>
      <c r="AA2230" t="s">
        <v>7854</v>
      </c>
      <c r="AB2230" t="s">
        <v>11403</v>
      </c>
    </row>
    <row r="2231" spans="1:28">
      <c r="A2231" s="241">
        <v>45972</v>
      </c>
      <c r="B2231" t="s">
        <v>11404</v>
      </c>
      <c r="C2231" t="s">
        <v>7883</v>
      </c>
      <c r="D2231" t="s">
        <v>7884</v>
      </c>
      <c r="E2231" t="s">
        <v>7885</v>
      </c>
      <c r="F2231">
        <v>2</v>
      </c>
      <c r="G2231">
        <v>3025.21</v>
      </c>
      <c r="H2231">
        <v>0</v>
      </c>
      <c r="I2231" s="165">
        <v>6050.42</v>
      </c>
      <c r="J2231" t="s">
        <v>7757</v>
      </c>
      <c r="K2231">
        <v>1</v>
      </c>
      <c r="L2231">
        <v>125</v>
      </c>
      <c r="M2231" t="s">
        <v>7724</v>
      </c>
      <c r="N2231" t="s">
        <v>7713</v>
      </c>
      <c r="O2231" t="s">
        <v>7697</v>
      </c>
      <c r="P2231" t="s">
        <v>10766</v>
      </c>
      <c r="Q2231" t="s">
        <v>10780</v>
      </c>
      <c r="R2231">
        <v>115</v>
      </c>
      <c r="S2231" t="s">
        <v>7700</v>
      </c>
      <c r="T2231" t="s">
        <v>7715</v>
      </c>
      <c r="U2231">
        <v>1</v>
      </c>
      <c r="V2231">
        <v>2</v>
      </c>
      <c r="W2231" t="s">
        <v>7702</v>
      </c>
      <c r="X2231" t="s">
        <v>3117</v>
      </c>
      <c r="Y2231" t="s">
        <v>7703</v>
      </c>
      <c r="Z2231" t="s">
        <v>11405</v>
      </c>
      <c r="AA2231" t="s">
        <v>7772</v>
      </c>
      <c r="AB2231" t="s">
        <v>11406</v>
      </c>
    </row>
    <row r="2232" spans="1:28">
      <c r="A2232" s="241">
        <v>45972</v>
      </c>
      <c r="B2232" t="s">
        <v>11404</v>
      </c>
      <c r="C2232" t="s">
        <v>7886</v>
      </c>
      <c r="D2232" t="s">
        <v>7887</v>
      </c>
      <c r="E2232" t="s">
        <v>7888</v>
      </c>
      <c r="F2232">
        <v>3</v>
      </c>
      <c r="G2232">
        <v>3025.21</v>
      </c>
      <c r="H2232">
        <v>0</v>
      </c>
      <c r="I2232" s="165">
        <v>9075.6299999999992</v>
      </c>
      <c r="J2232" t="s">
        <v>7757</v>
      </c>
      <c r="K2232">
        <v>1</v>
      </c>
      <c r="L2232">
        <v>125</v>
      </c>
      <c r="M2232" t="s">
        <v>7724</v>
      </c>
      <c r="N2232" t="s">
        <v>7713</v>
      </c>
      <c r="O2232" t="s">
        <v>7697</v>
      </c>
      <c r="P2232" t="s">
        <v>10766</v>
      </c>
      <c r="Q2232" t="s">
        <v>10780</v>
      </c>
      <c r="R2232">
        <v>115</v>
      </c>
      <c r="S2232" t="s">
        <v>7700</v>
      </c>
      <c r="T2232" t="s">
        <v>7715</v>
      </c>
      <c r="U2232">
        <v>1</v>
      </c>
      <c r="V2232">
        <v>3</v>
      </c>
      <c r="W2232" t="s">
        <v>7702</v>
      </c>
      <c r="X2232" t="s">
        <v>3117</v>
      </c>
      <c r="Y2232" t="s">
        <v>7703</v>
      </c>
      <c r="Z2232" t="s">
        <v>11405</v>
      </c>
      <c r="AA2232" t="s">
        <v>7772</v>
      </c>
      <c r="AB2232" t="s">
        <v>11406</v>
      </c>
    </row>
    <row r="2233" spans="1:28">
      <c r="A2233" s="241">
        <v>45972</v>
      </c>
      <c r="B2233" t="s">
        <v>11407</v>
      </c>
      <c r="C2233" t="s">
        <v>7839</v>
      </c>
      <c r="D2233" t="s">
        <v>7840</v>
      </c>
      <c r="E2233" t="s">
        <v>7841</v>
      </c>
      <c r="F2233">
        <v>4</v>
      </c>
      <c r="G2233">
        <v>2645.48</v>
      </c>
      <c r="H2233">
        <v>0</v>
      </c>
      <c r="I2233" s="165">
        <v>10581.92</v>
      </c>
      <c r="J2233" t="s">
        <v>8271</v>
      </c>
      <c r="K2233">
        <v>1</v>
      </c>
      <c r="L2233">
        <v>126</v>
      </c>
      <c r="M2233" t="s">
        <v>7744</v>
      </c>
      <c r="N2233" t="s">
        <v>7745</v>
      </c>
      <c r="O2233" t="s">
        <v>7697</v>
      </c>
      <c r="P2233" t="s">
        <v>10766</v>
      </c>
      <c r="Q2233" t="s">
        <v>10981</v>
      </c>
      <c r="R2233">
        <v>937</v>
      </c>
      <c r="S2233" t="s">
        <v>7700</v>
      </c>
      <c r="T2233" t="s">
        <v>7715</v>
      </c>
      <c r="U2233">
        <v>1</v>
      </c>
      <c r="V2233">
        <v>4</v>
      </c>
      <c r="W2233" t="s">
        <v>7702</v>
      </c>
      <c r="X2233" t="s">
        <v>3291</v>
      </c>
      <c r="Y2233" t="s">
        <v>7703</v>
      </c>
      <c r="Z2233" t="s">
        <v>11408</v>
      </c>
      <c r="AA2233" t="s">
        <v>8728</v>
      </c>
      <c r="AB2233" t="s">
        <v>11409</v>
      </c>
    </row>
    <row r="2234" spans="1:28">
      <c r="A2234" s="241">
        <v>45972</v>
      </c>
      <c r="B2234" t="s">
        <v>11410</v>
      </c>
      <c r="C2234" t="s">
        <v>7720</v>
      </c>
      <c r="D2234" t="s">
        <v>7721</v>
      </c>
      <c r="E2234" t="s">
        <v>7722</v>
      </c>
      <c r="F2234">
        <v>1</v>
      </c>
      <c r="G2234">
        <v>11900</v>
      </c>
      <c r="H2234">
        <v>357</v>
      </c>
      <c r="I2234" s="165">
        <v>11543</v>
      </c>
      <c r="J2234" t="s">
        <v>7757</v>
      </c>
      <c r="K2234">
        <v>1</v>
      </c>
      <c r="L2234">
        <v>125</v>
      </c>
      <c r="M2234" t="s">
        <v>7724</v>
      </c>
      <c r="N2234" t="s">
        <v>7713</v>
      </c>
      <c r="O2234" t="s">
        <v>7697</v>
      </c>
      <c r="P2234" t="s">
        <v>10766</v>
      </c>
      <c r="Q2234" t="s">
        <v>10780</v>
      </c>
      <c r="R2234">
        <v>115</v>
      </c>
      <c r="S2234" t="s">
        <v>7700</v>
      </c>
      <c r="T2234" t="s">
        <v>7726</v>
      </c>
      <c r="U2234">
        <v>1</v>
      </c>
      <c r="V2234">
        <v>1</v>
      </c>
      <c r="W2234" t="s">
        <v>7702</v>
      </c>
      <c r="X2234" t="s">
        <v>3115</v>
      </c>
      <c r="Y2234" t="s">
        <v>7703</v>
      </c>
      <c r="Z2234" t="s">
        <v>11411</v>
      </c>
      <c r="AA2234" t="s">
        <v>7772</v>
      </c>
      <c r="AB2234" t="s">
        <v>11412</v>
      </c>
    </row>
    <row r="2235" spans="1:28">
      <c r="A2235" s="241">
        <v>45972</v>
      </c>
      <c r="B2235" t="s">
        <v>11413</v>
      </c>
      <c r="C2235" t="s">
        <v>8136</v>
      </c>
      <c r="D2235" t="s">
        <v>8137</v>
      </c>
      <c r="E2235" t="s">
        <v>8138</v>
      </c>
      <c r="F2235">
        <v>1</v>
      </c>
      <c r="G2235">
        <v>12290.73</v>
      </c>
      <c r="H2235">
        <v>0</v>
      </c>
      <c r="I2235" s="165">
        <v>12290.73</v>
      </c>
      <c r="J2235" t="s">
        <v>7809</v>
      </c>
      <c r="K2235">
        <v>1</v>
      </c>
      <c r="L2235">
        <v>125</v>
      </c>
      <c r="M2235" t="s">
        <v>7724</v>
      </c>
      <c r="N2235" t="s">
        <v>7713</v>
      </c>
      <c r="O2235" t="s">
        <v>7697</v>
      </c>
      <c r="P2235" t="s">
        <v>10766</v>
      </c>
      <c r="Q2235" t="s">
        <v>10787</v>
      </c>
      <c r="R2235">
        <v>114</v>
      </c>
      <c r="S2235" t="s">
        <v>7700</v>
      </c>
      <c r="T2235" t="s">
        <v>7726</v>
      </c>
      <c r="U2235">
        <v>1</v>
      </c>
      <c r="V2235">
        <v>1</v>
      </c>
      <c r="W2235" t="s">
        <v>7702</v>
      </c>
      <c r="X2235" t="s">
        <v>2918</v>
      </c>
      <c r="Y2235" t="s">
        <v>7703</v>
      </c>
      <c r="Z2235" t="s">
        <v>11414</v>
      </c>
      <c r="AA2235" t="s">
        <v>7813</v>
      </c>
      <c r="AB2235" t="s">
        <v>11415</v>
      </c>
    </row>
    <row r="2236" spans="1:28">
      <c r="A2236" s="241">
        <v>45972</v>
      </c>
      <c r="B2236" t="s">
        <v>11416</v>
      </c>
      <c r="C2236" t="s">
        <v>7832</v>
      </c>
      <c r="D2236" t="s">
        <v>7833</v>
      </c>
      <c r="E2236" t="s">
        <v>7834</v>
      </c>
      <c r="F2236">
        <v>1</v>
      </c>
      <c r="G2236">
        <v>12500</v>
      </c>
      <c r="H2236">
        <v>375</v>
      </c>
      <c r="I2236" s="165">
        <v>12125</v>
      </c>
      <c r="J2236" t="s">
        <v>8061</v>
      </c>
      <c r="K2236">
        <v>1</v>
      </c>
      <c r="L2236">
        <v>182</v>
      </c>
      <c r="M2236" t="s">
        <v>8740</v>
      </c>
      <c r="N2236" t="s">
        <v>7745</v>
      </c>
      <c r="O2236" t="s">
        <v>7697</v>
      </c>
      <c r="P2236" t="s">
        <v>10766</v>
      </c>
      <c r="Q2236" t="s">
        <v>10644</v>
      </c>
      <c r="R2236">
        <v>964</v>
      </c>
      <c r="S2236" t="s">
        <v>7700</v>
      </c>
      <c r="T2236" t="s">
        <v>7726</v>
      </c>
      <c r="U2236">
        <v>1</v>
      </c>
      <c r="V2236">
        <v>1</v>
      </c>
      <c r="W2236" t="s">
        <v>7702</v>
      </c>
      <c r="X2236" t="s">
        <v>3406</v>
      </c>
      <c r="Y2236" t="s">
        <v>7703</v>
      </c>
      <c r="Z2236" t="s">
        <v>11417</v>
      </c>
      <c r="AA2236" t="s">
        <v>8743</v>
      </c>
      <c r="AB2236" t="s">
        <v>11418</v>
      </c>
    </row>
    <row r="2237" spans="1:28">
      <c r="A2237" s="241">
        <v>45972</v>
      </c>
      <c r="B2237" t="s">
        <v>11416</v>
      </c>
      <c r="C2237" t="s">
        <v>7822</v>
      </c>
      <c r="D2237" t="s">
        <v>7823</v>
      </c>
      <c r="E2237" t="s">
        <v>7824</v>
      </c>
      <c r="F2237">
        <v>1</v>
      </c>
      <c r="G2237">
        <v>3025.21</v>
      </c>
      <c r="H2237">
        <v>0</v>
      </c>
      <c r="I2237" s="165">
        <v>3025.21</v>
      </c>
      <c r="J2237" t="s">
        <v>8061</v>
      </c>
      <c r="K2237">
        <v>1</v>
      </c>
      <c r="L2237">
        <v>182</v>
      </c>
      <c r="M2237" t="s">
        <v>8740</v>
      </c>
      <c r="N2237" t="s">
        <v>7745</v>
      </c>
      <c r="O2237" t="s">
        <v>7697</v>
      </c>
      <c r="P2237" t="s">
        <v>10766</v>
      </c>
      <c r="Q2237" t="s">
        <v>10644</v>
      </c>
      <c r="R2237">
        <v>964</v>
      </c>
      <c r="S2237" t="s">
        <v>7700</v>
      </c>
      <c r="T2237" t="s">
        <v>7715</v>
      </c>
      <c r="U2237">
        <v>1</v>
      </c>
      <c r="V2237">
        <v>1</v>
      </c>
      <c r="W2237" t="s">
        <v>7702</v>
      </c>
      <c r="X2237" t="s">
        <v>3406</v>
      </c>
      <c r="Y2237" t="s">
        <v>7703</v>
      </c>
      <c r="Z2237" t="s">
        <v>11417</v>
      </c>
      <c r="AA2237" t="s">
        <v>8743</v>
      </c>
      <c r="AB2237" t="s">
        <v>11418</v>
      </c>
    </row>
    <row r="2238" spans="1:28">
      <c r="A2238" s="241">
        <v>45972</v>
      </c>
      <c r="B2238" t="s">
        <v>11419</v>
      </c>
      <c r="C2238" t="s">
        <v>8051</v>
      </c>
      <c r="D2238" t="s">
        <v>8052</v>
      </c>
      <c r="E2238" t="s">
        <v>8053</v>
      </c>
      <c r="F2238">
        <v>4</v>
      </c>
      <c r="G2238">
        <v>5940</v>
      </c>
      <c r="H2238">
        <v>0</v>
      </c>
      <c r="I2238" s="165">
        <v>23760</v>
      </c>
      <c r="J2238" t="s">
        <v>7851</v>
      </c>
      <c r="K2238">
        <v>1</v>
      </c>
      <c r="L2238">
        <v>126</v>
      </c>
      <c r="M2238" t="s">
        <v>7744</v>
      </c>
      <c r="N2238" t="s">
        <v>7745</v>
      </c>
      <c r="O2238" t="s">
        <v>7697</v>
      </c>
      <c r="P2238" t="s">
        <v>10766</v>
      </c>
      <c r="Q2238" t="s">
        <v>11264</v>
      </c>
      <c r="R2238">
        <v>934</v>
      </c>
      <c r="S2238" t="s">
        <v>7700</v>
      </c>
      <c r="T2238" t="s">
        <v>7701</v>
      </c>
      <c r="U2238">
        <v>1</v>
      </c>
      <c r="V2238">
        <v>4</v>
      </c>
      <c r="W2238" t="s">
        <v>7702</v>
      </c>
      <c r="X2238" t="s">
        <v>3043</v>
      </c>
      <c r="Y2238" t="s">
        <v>7703</v>
      </c>
      <c r="Z2238" t="s">
        <v>11420</v>
      </c>
      <c r="AA2238" t="s">
        <v>8084</v>
      </c>
      <c r="AB2238" t="s">
        <v>11421</v>
      </c>
    </row>
    <row r="2239" spans="1:28">
      <c r="A2239" s="241">
        <v>45972</v>
      </c>
      <c r="B2239" t="s">
        <v>11419</v>
      </c>
      <c r="C2239" t="s">
        <v>7691</v>
      </c>
      <c r="D2239" t="s">
        <v>7692</v>
      </c>
      <c r="E2239" t="s">
        <v>7693</v>
      </c>
      <c r="F2239">
        <v>4</v>
      </c>
      <c r="G2239">
        <v>4327.7299999999996</v>
      </c>
      <c r="H2239">
        <v>0</v>
      </c>
      <c r="I2239" s="165">
        <v>17310.919999999998</v>
      </c>
      <c r="J2239" t="s">
        <v>7851</v>
      </c>
      <c r="K2239">
        <v>1</v>
      </c>
      <c r="L2239">
        <v>126</v>
      </c>
      <c r="M2239" t="s">
        <v>7744</v>
      </c>
      <c r="N2239" t="s">
        <v>7745</v>
      </c>
      <c r="O2239" t="s">
        <v>7697</v>
      </c>
      <c r="P2239" t="s">
        <v>10766</v>
      </c>
      <c r="Q2239" t="s">
        <v>11264</v>
      </c>
      <c r="R2239">
        <v>934</v>
      </c>
      <c r="S2239" t="s">
        <v>7700</v>
      </c>
      <c r="T2239" t="s">
        <v>7701</v>
      </c>
      <c r="U2239">
        <v>1</v>
      </c>
      <c r="V2239">
        <v>4</v>
      </c>
      <c r="W2239" t="s">
        <v>7702</v>
      </c>
      <c r="X2239" t="s">
        <v>3043</v>
      </c>
      <c r="Y2239" t="s">
        <v>7703</v>
      </c>
      <c r="Z2239" t="s">
        <v>11420</v>
      </c>
      <c r="AA2239" t="s">
        <v>8084</v>
      </c>
      <c r="AB2239" t="s">
        <v>11421</v>
      </c>
    </row>
    <row r="2240" spans="1:28">
      <c r="A2240" s="241">
        <v>45972</v>
      </c>
      <c r="B2240" t="s">
        <v>11419</v>
      </c>
      <c r="C2240" t="s">
        <v>7880</v>
      </c>
      <c r="D2240" t="s">
        <v>7881</v>
      </c>
      <c r="E2240" t="s">
        <v>7882</v>
      </c>
      <c r="F2240">
        <v>4</v>
      </c>
      <c r="G2240">
        <v>1543</v>
      </c>
      <c r="H2240">
        <v>0</v>
      </c>
      <c r="I2240" s="165">
        <v>6172</v>
      </c>
      <c r="J2240" t="s">
        <v>7851</v>
      </c>
      <c r="K2240">
        <v>1</v>
      </c>
      <c r="L2240">
        <v>126</v>
      </c>
      <c r="M2240" t="s">
        <v>7744</v>
      </c>
      <c r="N2240" t="s">
        <v>7745</v>
      </c>
      <c r="O2240" t="s">
        <v>7697</v>
      </c>
      <c r="P2240" t="s">
        <v>10766</v>
      </c>
      <c r="Q2240" t="s">
        <v>11264</v>
      </c>
      <c r="R2240">
        <v>934</v>
      </c>
      <c r="S2240" t="s">
        <v>7700</v>
      </c>
      <c r="T2240" t="s">
        <v>7701</v>
      </c>
      <c r="U2240">
        <v>1</v>
      </c>
      <c r="V2240">
        <v>4</v>
      </c>
      <c r="W2240" t="s">
        <v>7702</v>
      </c>
      <c r="X2240" t="s">
        <v>3043</v>
      </c>
      <c r="Y2240" t="s">
        <v>7703</v>
      </c>
      <c r="Z2240" t="s">
        <v>11420</v>
      </c>
      <c r="AA2240" t="s">
        <v>8084</v>
      </c>
      <c r="AB2240" t="s">
        <v>11421</v>
      </c>
    </row>
    <row r="2241" spans="1:28">
      <c r="A2241" s="241">
        <v>45972</v>
      </c>
      <c r="B2241" t="s">
        <v>11419</v>
      </c>
      <c r="C2241" t="s">
        <v>7875</v>
      </c>
      <c r="D2241" t="s">
        <v>7876</v>
      </c>
      <c r="E2241" t="s">
        <v>7877</v>
      </c>
      <c r="F2241">
        <v>4</v>
      </c>
      <c r="G2241">
        <v>1218.49</v>
      </c>
      <c r="H2241">
        <v>0</v>
      </c>
      <c r="I2241" s="165">
        <v>4873.96</v>
      </c>
      <c r="J2241" t="s">
        <v>7851</v>
      </c>
      <c r="K2241">
        <v>1</v>
      </c>
      <c r="L2241">
        <v>126</v>
      </c>
      <c r="M2241" t="s">
        <v>7744</v>
      </c>
      <c r="N2241" t="s">
        <v>7745</v>
      </c>
      <c r="O2241" t="s">
        <v>7697</v>
      </c>
      <c r="P2241" t="s">
        <v>10766</v>
      </c>
      <c r="Q2241" t="s">
        <v>11264</v>
      </c>
      <c r="R2241">
        <v>934</v>
      </c>
      <c r="S2241" t="s">
        <v>7700</v>
      </c>
      <c r="T2241" t="s">
        <v>7701</v>
      </c>
      <c r="U2241">
        <v>1</v>
      </c>
      <c r="V2241">
        <v>4</v>
      </c>
      <c r="W2241" t="s">
        <v>7702</v>
      </c>
      <c r="X2241" t="s">
        <v>3043</v>
      </c>
      <c r="Y2241" t="s">
        <v>7703</v>
      </c>
      <c r="Z2241" t="s">
        <v>11420</v>
      </c>
      <c r="AA2241" t="s">
        <v>8084</v>
      </c>
      <c r="AB2241" t="s">
        <v>11421</v>
      </c>
    </row>
    <row r="2242" spans="1:28">
      <c r="A2242" s="241">
        <v>45972</v>
      </c>
      <c r="B2242" t="s">
        <v>11422</v>
      </c>
      <c r="C2242" t="s">
        <v>7880</v>
      </c>
      <c r="D2242" t="s">
        <v>7881</v>
      </c>
      <c r="E2242" t="s">
        <v>7882</v>
      </c>
      <c r="F2242">
        <v>25</v>
      </c>
      <c r="G2242">
        <v>1543</v>
      </c>
      <c r="H2242">
        <v>0</v>
      </c>
      <c r="I2242" s="165">
        <v>38575</v>
      </c>
      <c r="J2242" t="s">
        <v>8025</v>
      </c>
      <c r="K2242">
        <v>1</v>
      </c>
      <c r="L2242">
        <v>171</v>
      </c>
      <c r="M2242" t="s">
        <v>8026</v>
      </c>
      <c r="N2242" t="s">
        <v>8027</v>
      </c>
      <c r="O2242" t="s">
        <v>7697</v>
      </c>
      <c r="P2242" t="s">
        <v>10766</v>
      </c>
      <c r="Q2242" t="s">
        <v>11423</v>
      </c>
      <c r="R2242">
        <v>620</v>
      </c>
      <c r="S2242" t="s">
        <v>7700</v>
      </c>
      <c r="T2242" t="s">
        <v>7701</v>
      </c>
      <c r="U2242">
        <v>1</v>
      </c>
      <c r="V2242">
        <v>25</v>
      </c>
      <c r="W2242" t="s">
        <v>7702</v>
      </c>
      <c r="X2242" t="s">
        <v>3335</v>
      </c>
      <c r="Y2242" t="s">
        <v>7703</v>
      </c>
      <c r="Z2242" t="s">
        <v>11424</v>
      </c>
      <c r="AA2242" t="s">
        <v>8030</v>
      </c>
      <c r="AB2242" t="s">
        <v>11425</v>
      </c>
    </row>
    <row r="2243" spans="1:28">
      <c r="A2243" s="241">
        <v>45972</v>
      </c>
      <c r="B2243" t="s">
        <v>11422</v>
      </c>
      <c r="C2243" t="s">
        <v>8666</v>
      </c>
      <c r="D2243" t="s">
        <v>8667</v>
      </c>
      <c r="E2243" t="s">
        <v>8668</v>
      </c>
      <c r="F2243">
        <v>24</v>
      </c>
      <c r="G2243">
        <v>2992.5</v>
      </c>
      <c r="H2243">
        <v>0</v>
      </c>
      <c r="I2243" s="165">
        <v>71820</v>
      </c>
      <c r="J2243" t="s">
        <v>8025</v>
      </c>
      <c r="K2243">
        <v>1</v>
      </c>
      <c r="L2243">
        <v>171</v>
      </c>
      <c r="M2243" t="s">
        <v>8026</v>
      </c>
      <c r="N2243" t="s">
        <v>8027</v>
      </c>
      <c r="O2243" t="s">
        <v>7697</v>
      </c>
      <c r="P2243" t="s">
        <v>10766</v>
      </c>
      <c r="Q2243" t="s">
        <v>11423</v>
      </c>
      <c r="R2243">
        <v>620</v>
      </c>
      <c r="S2243" t="s">
        <v>7700</v>
      </c>
      <c r="T2243" t="s">
        <v>7701</v>
      </c>
      <c r="U2243">
        <v>1</v>
      </c>
      <c r="V2243">
        <v>24</v>
      </c>
      <c r="W2243" t="s">
        <v>7702</v>
      </c>
      <c r="X2243" t="s">
        <v>3335</v>
      </c>
      <c r="Y2243" t="s">
        <v>7703</v>
      </c>
      <c r="Z2243" t="s">
        <v>11424</v>
      </c>
      <c r="AA2243" t="s">
        <v>8030</v>
      </c>
      <c r="AB2243" t="s">
        <v>11425</v>
      </c>
    </row>
    <row r="2244" spans="1:28">
      <c r="A2244" s="241">
        <v>45972</v>
      </c>
      <c r="B2244" t="s">
        <v>11426</v>
      </c>
      <c r="C2244" t="s">
        <v>7993</v>
      </c>
      <c r="D2244" t="s">
        <v>7994</v>
      </c>
      <c r="E2244" t="s">
        <v>7995</v>
      </c>
      <c r="F2244">
        <v>1</v>
      </c>
      <c r="G2244">
        <v>28655.46</v>
      </c>
      <c r="H2244">
        <v>0</v>
      </c>
      <c r="I2244" s="165">
        <v>28655.46</v>
      </c>
      <c r="J2244" t="s">
        <v>8166</v>
      </c>
      <c r="K2244">
        <v>1</v>
      </c>
      <c r="L2244">
        <v>126</v>
      </c>
      <c r="M2244" t="s">
        <v>7744</v>
      </c>
      <c r="N2244" t="s">
        <v>7745</v>
      </c>
      <c r="O2244" t="s">
        <v>7697</v>
      </c>
      <c r="P2244" t="s">
        <v>10766</v>
      </c>
      <c r="Q2244" t="s">
        <v>11051</v>
      </c>
      <c r="R2244">
        <v>921</v>
      </c>
      <c r="S2244" t="s">
        <v>7700</v>
      </c>
      <c r="T2244" t="s">
        <v>7715</v>
      </c>
      <c r="U2244">
        <v>1</v>
      </c>
      <c r="V2244">
        <v>1</v>
      </c>
      <c r="W2244" t="s">
        <v>7702</v>
      </c>
      <c r="X2244" t="s">
        <v>2936</v>
      </c>
      <c r="Y2244" t="s">
        <v>7703</v>
      </c>
      <c r="Z2244" t="s">
        <v>11427</v>
      </c>
      <c r="AA2244" t="s">
        <v>8470</v>
      </c>
      <c r="AB2244" t="s">
        <v>11428</v>
      </c>
    </row>
    <row r="2245" spans="1:28">
      <c r="A2245" s="241">
        <v>45972</v>
      </c>
      <c r="B2245" t="s">
        <v>11429</v>
      </c>
      <c r="C2245" t="s">
        <v>7883</v>
      </c>
      <c r="D2245" t="s">
        <v>7884</v>
      </c>
      <c r="E2245" t="s">
        <v>7885</v>
      </c>
      <c r="F2245">
        <v>2</v>
      </c>
      <c r="G2245">
        <v>3025.21</v>
      </c>
      <c r="H2245">
        <v>0</v>
      </c>
      <c r="I2245" s="165">
        <v>6050.42</v>
      </c>
      <c r="J2245" t="s">
        <v>7809</v>
      </c>
      <c r="K2245">
        <v>1</v>
      </c>
      <c r="L2245">
        <v>125</v>
      </c>
      <c r="M2245" t="s">
        <v>7724</v>
      </c>
      <c r="N2245" t="s">
        <v>7713</v>
      </c>
      <c r="O2245" t="s">
        <v>7697</v>
      </c>
      <c r="P2245" t="s">
        <v>10766</v>
      </c>
      <c r="Q2245" t="s">
        <v>11082</v>
      </c>
      <c r="R2245">
        <v>111</v>
      </c>
      <c r="S2245" t="s">
        <v>7700</v>
      </c>
      <c r="T2245" t="s">
        <v>7715</v>
      </c>
      <c r="U2245">
        <v>1</v>
      </c>
      <c r="V2245">
        <v>2</v>
      </c>
      <c r="W2245" t="s">
        <v>7702</v>
      </c>
      <c r="X2245" t="s">
        <v>3047</v>
      </c>
      <c r="Y2245" t="s">
        <v>7703</v>
      </c>
      <c r="Z2245" t="s">
        <v>11430</v>
      </c>
      <c r="AA2245" t="s">
        <v>8618</v>
      </c>
      <c r="AB2245" t="s">
        <v>11431</v>
      </c>
    </row>
    <row r="2246" spans="1:28">
      <c r="A2246" s="241">
        <v>45972</v>
      </c>
      <c r="B2246" t="s">
        <v>11432</v>
      </c>
      <c r="C2246" t="s">
        <v>7880</v>
      </c>
      <c r="D2246" t="s">
        <v>7881</v>
      </c>
      <c r="E2246" t="s">
        <v>7882</v>
      </c>
      <c r="F2246">
        <v>4</v>
      </c>
      <c r="G2246">
        <v>1543</v>
      </c>
      <c r="H2246">
        <v>0</v>
      </c>
      <c r="I2246" s="165">
        <v>6172</v>
      </c>
      <c r="J2246" t="s">
        <v>7743</v>
      </c>
      <c r="K2246">
        <v>1</v>
      </c>
      <c r="L2246">
        <v>126</v>
      </c>
      <c r="M2246" t="s">
        <v>7744</v>
      </c>
      <c r="N2246" t="s">
        <v>7745</v>
      </c>
      <c r="O2246" t="s">
        <v>7697</v>
      </c>
      <c r="P2246" t="s">
        <v>10766</v>
      </c>
      <c r="Q2246" t="s">
        <v>10832</v>
      </c>
      <c r="R2246">
        <v>946</v>
      </c>
      <c r="S2246" t="s">
        <v>7700</v>
      </c>
      <c r="T2246" t="s">
        <v>7701</v>
      </c>
      <c r="U2246">
        <v>1</v>
      </c>
      <c r="V2246">
        <v>4</v>
      </c>
      <c r="W2246" t="s">
        <v>7702</v>
      </c>
      <c r="X2246" t="s">
        <v>2966</v>
      </c>
      <c r="Y2246" t="s">
        <v>7703</v>
      </c>
      <c r="Z2246" t="s">
        <v>11433</v>
      </c>
      <c r="AA2246" t="s">
        <v>8008</v>
      </c>
      <c r="AB2246" t="s">
        <v>11434</v>
      </c>
    </row>
    <row r="2247" spans="1:28">
      <c r="A2247" s="241">
        <v>45972</v>
      </c>
      <c r="B2247" t="s">
        <v>11432</v>
      </c>
      <c r="C2247" t="s">
        <v>7822</v>
      </c>
      <c r="D2247" t="s">
        <v>7823</v>
      </c>
      <c r="E2247" t="s">
        <v>7824</v>
      </c>
      <c r="F2247">
        <v>1</v>
      </c>
      <c r="G2247">
        <v>3025.21</v>
      </c>
      <c r="H2247">
        <v>0</v>
      </c>
      <c r="I2247" s="165">
        <v>3025.21</v>
      </c>
      <c r="J2247" t="s">
        <v>7743</v>
      </c>
      <c r="K2247">
        <v>1</v>
      </c>
      <c r="L2247">
        <v>126</v>
      </c>
      <c r="M2247" t="s">
        <v>7744</v>
      </c>
      <c r="N2247" t="s">
        <v>7745</v>
      </c>
      <c r="O2247" t="s">
        <v>7697</v>
      </c>
      <c r="P2247" t="s">
        <v>10766</v>
      </c>
      <c r="Q2247" t="s">
        <v>10832</v>
      </c>
      <c r="R2247">
        <v>946</v>
      </c>
      <c r="S2247" t="s">
        <v>7700</v>
      </c>
      <c r="T2247" t="s">
        <v>7715</v>
      </c>
      <c r="U2247">
        <v>1</v>
      </c>
      <c r="V2247">
        <v>1</v>
      </c>
      <c r="W2247" t="s">
        <v>7702</v>
      </c>
      <c r="X2247" t="s">
        <v>2966</v>
      </c>
      <c r="Y2247" t="s">
        <v>7703</v>
      </c>
      <c r="Z2247" t="s">
        <v>11433</v>
      </c>
      <c r="AA2247" t="s">
        <v>8008</v>
      </c>
      <c r="AB2247" t="s">
        <v>11434</v>
      </c>
    </row>
    <row r="2248" spans="1:28">
      <c r="A2248" s="241">
        <v>45972</v>
      </c>
      <c r="B2248" t="s">
        <v>11435</v>
      </c>
      <c r="C2248" t="s">
        <v>9385</v>
      </c>
      <c r="D2248" t="s">
        <v>9386</v>
      </c>
      <c r="E2248" t="s">
        <v>9387</v>
      </c>
      <c r="F2248">
        <v>8</v>
      </c>
      <c r="G2248">
        <v>1512</v>
      </c>
      <c r="H2248">
        <v>0</v>
      </c>
      <c r="I2248" s="165">
        <v>12096</v>
      </c>
      <c r="J2248" t="s">
        <v>8061</v>
      </c>
      <c r="K2248">
        <v>1</v>
      </c>
      <c r="L2248">
        <v>166</v>
      </c>
      <c r="M2248" t="s">
        <v>8062</v>
      </c>
      <c r="N2248" t="s">
        <v>7745</v>
      </c>
      <c r="O2248" t="s">
        <v>7697</v>
      </c>
      <c r="P2248" t="s">
        <v>10766</v>
      </c>
      <c r="Q2248" t="s">
        <v>11436</v>
      </c>
      <c r="R2248">
        <v>906</v>
      </c>
      <c r="S2248" t="s">
        <v>7700</v>
      </c>
      <c r="T2248" t="s">
        <v>7701</v>
      </c>
      <c r="U2248">
        <v>1</v>
      </c>
      <c r="V2248">
        <v>8</v>
      </c>
      <c r="W2248" t="s">
        <v>7702</v>
      </c>
      <c r="X2248" t="s">
        <v>11437</v>
      </c>
      <c r="Y2248" t="s">
        <v>7703</v>
      </c>
      <c r="Z2248" t="s">
        <v>11438</v>
      </c>
      <c r="AA2248" t="s">
        <v>8887</v>
      </c>
      <c r="AB2248" t="s">
        <v>11439</v>
      </c>
    </row>
    <row r="2249" spans="1:28">
      <c r="A2249" s="241">
        <v>45972</v>
      </c>
      <c r="B2249" t="s">
        <v>11440</v>
      </c>
      <c r="C2249" t="s">
        <v>7800</v>
      </c>
      <c r="D2249" t="s">
        <v>7801</v>
      </c>
      <c r="E2249" t="s">
        <v>7802</v>
      </c>
      <c r="F2249">
        <v>10</v>
      </c>
      <c r="G2249">
        <v>1092.44</v>
      </c>
      <c r="H2249">
        <v>0</v>
      </c>
      <c r="I2249" s="165">
        <v>10924.4</v>
      </c>
      <c r="J2249" t="s">
        <v>7816</v>
      </c>
      <c r="K2249">
        <v>1</v>
      </c>
      <c r="L2249">
        <v>125</v>
      </c>
      <c r="M2249" t="s">
        <v>7724</v>
      </c>
      <c r="N2249" t="s">
        <v>7713</v>
      </c>
      <c r="O2249" t="s">
        <v>7697</v>
      </c>
      <c r="P2249" t="s">
        <v>10766</v>
      </c>
      <c r="Q2249" t="s">
        <v>11018</v>
      </c>
      <c r="R2249">
        <v>107</v>
      </c>
      <c r="S2249" t="s">
        <v>7700</v>
      </c>
      <c r="T2249" t="s">
        <v>7701</v>
      </c>
      <c r="U2249">
        <v>1</v>
      </c>
      <c r="V2249">
        <v>10</v>
      </c>
      <c r="W2249" t="s">
        <v>7702</v>
      </c>
      <c r="X2249" t="s">
        <v>2956</v>
      </c>
      <c r="Y2249" t="s">
        <v>7703</v>
      </c>
      <c r="Z2249" t="s">
        <v>11441</v>
      </c>
      <c r="AA2249" t="s">
        <v>8041</v>
      </c>
      <c r="AB2249" t="s">
        <v>11442</v>
      </c>
    </row>
    <row r="2250" spans="1:28">
      <c r="A2250" s="241">
        <v>45972</v>
      </c>
      <c r="B2250" t="s">
        <v>11443</v>
      </c>
      <c r="C2250" t="s">
        <v>8563</v>
      </c>
      <c r="D2250" t="s">
        <v>8564</v>
      </c>
      <c r="E2250" t="s">
        <v>8565</v>
      </c>
      <c r="F2250">
        <v>2</v>
      </c>
      <c r="G2250">
        <v>4659</v>
      </c>
      <c r="H2250">
        <v>0</v>
      </c>
      <c r="I2250" s="165">
        <v>9318</v>
      </c>
      <c r="J2250" t="s">
        <v>7723</v>
      </c>
      <c r="K2250">
        <v>1</v>
      </c>
      <c r="L2250">
        <v>125</v>
      </c>
      <c r="M2250" t="s">
        <v>7724</v>
      </c>
      <c r="N2250" t="s">
        <v>7713</v>
      </c>
      <c r="O2250" t="s">
        <v>7697</v>
      </c>
      <c r="P2250" t="s">
        <v>10766</v>
      </c>
      <c r="Q2250" t="s">
        <v>10771</v>
      </c>
      <c r="R2250">
        <v>117</v>
      </c>
      <c r="S2250" t="s">
        <v>7700</v>
      </c>
      <c r="T2250" t="s">
        <v>7715</v>
      </c>
      <c r="U2250">
        <v>1</v>
      </c>
      <c r="V2250">
        <v>2</v>
      </c>
      <c r="W2250" t="s">
        <v>7702</v>
      </c>
      <c r="X2250" t="s">
        <v>3125</v>
      </c>
      <c r="Y2250" t="s">
        <v>7703</v>
      </c>
      <c r="Z2250" t="s">
        <v>11444</v>
      </c>
      <c r="AA2250" t="s">
        <v>7728</v>
      </c>
      <c r="AB2250" t="s">
        <v>11445</v>
      </c>
    </row>
    <row r="2251" spans="1:28">
      <c r="A2251" s="241">
        <v>45972</v>
      </c>
      <c r="B2251" t="s">
        <v>11443</v>
      </c>
      <c r="C2251" t="s">
        <v>7839</v>
      </c>
      <c r="D2251" t="s">
        <v>7840</v>
      </c>
      <c r="E2251" t="s">
        <v>7841</v>
      </c>
      <c r="F2251">
        <v>4</v>
      </c>
      <c r="G2251">
        <v>2645.48</v>
      </c>
      <c r="H2251">
        <v>0</v>
      </c>
      <c r="I2251" s="165">
        <v>10581.92</v>
      </c>
      <c r="J2251" t="s">
        <v>7723</v>
      </c>
      <c r="K2251">
        <v>1</v>
      </c>
      <c r="L2251">
        <v>125</v>
      </c>
      <c r="M2251" t="s">
        <v>7724</v>
      </c>
      <c r="N2251" t="s">
        <v>7713</v>
      </c>
      <c r="O2251" t="s">
        <v>7697</v>
      </c>
      <c r="P2251" t="s">
        <v>10766</v>
      </c>
      <c r="Q2251" t="s">
        <v>10771</v>
      </c>
      <c r="R2251">
        <v>117</v>
      </c>
      <c r="S2251" t="s">
        <v>7700</v>
      </c>
      <c r="T2251" t="s">
        <v>7715</v>
      </c>
      <c r="U2251">
        <v>1</v>
      </c>
      <c r="V2251">
        <v>4</v>
      </c>
      <c r="W2251" t="s">
        <v>7702</v>
      </c>
      <c r="X2251" t="s">
        <v>3125</v>
      </c>
      <c r="Y2251" t="s">
        <v>7703</v>
      </c>
      <c r="Z2251" t="s">
        <v>11444</v>
      </c>
      <c r="AA2251" t="s">
        <v>7728</v>
      </c>
      <c r="AB2251" t="s">
        <v>11445</v>
      </c>
    </row>
    <row r="2252" spans="1:28">
      <c r="A2252" s="241">
        <v>45972</v>
      </c>
      <c r="B2252" t="s">
        <v>11446</v>
      </c>
      <c r="C2252" t="s">
        <v>7750</v>
      </c>
      <c r="D2252" t="s">
        <v>7751</v>
      </c>
      <c r="E2252" t="s">
        <v>7752</v>
      </c>
      <c r="F2252">
        <v>1</v>
      </c>
      <c r="G2252">
        <v>12000</v>
      </c>
      <c r="H2252">
        <v>0</v>
      </c>
      <c r="I2252" s="165">
        <v>12000</v>
      </c>
      <c r="J2252" t="s">
        <v>7743</v>
      </c>
      <c r="K2252">
        <v>1</v>
      </c>
      <c r="L2252">
        <v>126</v>
      </c>
      <c r="M2252" t="s">
        <v>7744</v>
      </c>
      <c r="N2252" t="s">
        <v>7745</v>
      </c>
      <c r="O2252" t="s">
        <v>7697</v>
      </c>
      <c r="P2252" t="s">
        <v>10766</v>
      </c>
      <c r="Q2252" t="s">
        <v>10858</v>
      </c>
      <c r="R2252">
        <v>945</v>
      </c>
      <c r="S2252" t="s">
        <v>7700</v>
      </c>
      <c r="T2252" t="s">
        <v>7715</v>
      </c>
      <c r="U2252">
        <v>1</v>
      </c>
      <c r="V2252">
        <v>1</v>
      </c>
      <c r="W2252" t="s">
        <v>7702</v>
      </c>
      <c r="X2252" t="s">
        <v>11447</v>
      </c>
      <c r="Y2252" t="s">
        <v>7703</v>
      </c>
      <c r="Z2252" t="s">
        <v>11448</v>
      </c>
      <c r="AA2252" t="s">
        <v>8058</v>
      </c>
      <c r="AB2252" t="s">
        <v>11449</v>
      </c>
    </row>
    <row r="2253" spans="1:28">
      <c r="A2253" s="241">
        <v>45972</v>
      </c>
      <c r="B2253" t="s">
        <v>11450</v>
      </c>
      <c r="C2253" t="s">
        <v>7832</v>
      </c>
      <c r="D2253" t="s">
        <v>7833</v>
      </c>
      <c r="E2253" t="s">
        <v>7834</v>
      </c>
      <c r="F2253">
        <v>1</v>
      </c>
      <c r="G2253">
        <v>12500</v>
      </c>
      <c r="H2253">
        <v>375</v>
      </c>
      <c r="I2253" s="165">
        <v>12125</v>
      </c>
      <c r="J2253" t="s">
        <v>7743</v>
      </c>
      <c r="K2253">
        <v>1</v>
      </c>
      <c r="L2253">
        <v>126</v>
      </c>
      <c r="M2253" t="s">
        <v>7744</v>
      </c>
      <c r="N2253" t="s">
        <v>7745</v>
      </c>
      <c r="O2253" t="s">
        <v>7697</v>
      </c>
      <c r="P2253" t="s">
        <v>10766</v>
      </c>
      <c r="Q2253" t="s">
        <v>10858</v>
      </c>
      <c r="R2253">
        <v>945</v>
      </c>
      <c r="S2253" t="s">
        <v>7700</v>
      </c>
      <c r="T2253" t="s">
        <v>7726</v>
      </c>
      <c r="U2253">
        <v>1</v>
      </c>
      <c r="V2253">
        <v>1</v>
      </c>
      <c r="W2253" t="s">
        <v>7702</v>
      </c>
      <c r="X2253" t="s">
        <v>3087</v>
      </c>
      <c r="Y2253" t="s">
        <v>7703</v>
      </c>
      <c r="Z2253" t="s">
        <v>11451</v>
      </c>
      <c r="AA2253" t="s">
        <v>8058</v>
      </c>
      <c r="AB2253" t="s">
        <v>11452</v>
      </c>
    </row>
    <row r="2254" spans="1:28">
      <c r="A2254" s="241">
        <v>45972</v>
      </c>
      <c r="B2254" t="s">
        <v>11453</v>
      </c>
      <c r="C2254" t="s">
        <v>8336</v>
      </c>
      <c r="D2254" t="s">
        <v>8337</v>
      </c>
      <c r="E2254" t="s">
        <v>8338</v>
      </c>
      <c r="F2254">
        <v>2</v>
      </c>
      <c r="G2254">
        <v>15550</v>
      </c>
      <c r="H2254">
        <v>0</v>
      </c>
      <c r="I2254" s="165">
        <v>31100</v>
      </c>
      <c r="J2254" t="s">
        <v>7851</v>
      </c>
      <c r="K2254">
        <v>1</v>
      </c>
      <c r="L2254">
        <v>126</v>
      </c>
      <c r="M2254" t="s">
        <v>7744</v>
      </c>
      <c r="N2254" t="s">
        <v>7745</v>
      </c>
      <c r="O2254" t="s">
        <v>7697</v>
      </c>
      <c r="P2254" t="s">
        <v>10766</v>
      </c>
      <c r="Q2254" t="s">
        <v>10776</v>
      </c>
      <c r="R2254">
        <v>932</v>
      </c>
      <c r="S2254" t="s">
        <v>7700</v>
      </c>
      <c r="T2254" t="s">
        <v>7726</v>
      </c>
      <c r="U2254">
        <v>1</v>
      </c>
      <c r="V2254">
        <v>2</v>
      </c>
      <c r="W2254" t="s">
        <v>7702</v>
      </c>
      <c r="X2254" t="s">
        <v>3012</v>
      </c>
      <c r="Y2254" t="s">
        <v>7703</v>
      </c>
      <c r="Z2254" t="s">
        <v>11454</v>
      </c>
      <c r="AA2254" t="s">
        <v>7854</v>
      </c>
      <c r="AB2254" t="s">
        <v>8353</v>
      </c>
    </row>
    <row r="2255" spans="1:28">
      <c r="A2255" s="241">
        <v>45972</v>
      </c>
      <c r="B2255" t="s">
        <v>11453</v>
      </c>
      <c r="C2255" t="s">
        <v>8193</v>
      </c>
      <c r="D2255" t="s">
        <v>8194</v>
      </c>
      <c r="E2255" t="s">
        <v>8195</v>
      </c>
      <c r="F2255">
        <v>3</v>
      </c>
      <c r="G2255">
        <v>3000</v>
      </c>
      <c r="H2255">
        <v>0</v>
      </c>
      <c r="I2255" s="165">
        <v>9000</v>
      </c>
      <c r="J2255" t="s">
        <v>7851</v>
      </c>
      <c r="K2255">
        <v>1</v>
      </c>
      <c r="L2255">
        <v>126</v>
      </c>
      <c r="M2255" t="s">
        <v>7744</v>
      </c>
      <c r="N2255" t="s">
        <v>7745</v>
      </c>
      <c r="O2255" t="s">
        <v>7697</v>
      </c>
      <c r="P2255" t="s">
        <v>10766</v>
      </c>
      <c r="Q2255" t="s">
        <v>10776</v>
      </c>
      <c r="R2255">
        <v>932</v>
      </c>
      <c r="S2255" t="s">
        <v>7700</v>
      </c>
      <c r="T2255" t="s">
        <v>7726</v>
      </c>
      <c r="U2255">
        <v>1</v>
      </c>
      <c r="V2255">
        <v>3</v>
      </c>
      <c r="W2255" t="s">
        <v>7702</v>
      </c>
      <c r="X2255" t="s">
        <v>3012</v>
      </c>
      <c r="Y2255" t="s">
        <v>7703</v>
      </c>
      <c r="Z2255" t="s">
        <v>11454</v>
      </c>
      <c r="AA2255" t="s">
        <v>7854</v>
      </c>
      <c r="AB2255" t="s">
        <v>8353</v>
      </c>
    </row>
    <row r="2256" spans="1:28">
      <c r="A2256" s="241">
        <v>45972</v>
      </c>
      <c r="B2256" t="s">
        <v>11453</v>
      </c>
      <c r="C2256" t="s">
        <v>7832</v>
      </c>
      <c r="D2256" t="s">
        <v>7833</v>
      </c>
      <c r="E2256" t="s">
        <v>7834</v>
      </c>
      <c r="F2256">
        <v>1</v>
      </c>
      <c r="G2256">
        <v>12500</v>
      </c>
      <c r="H2256">
        <v>375</v>
      </c>
      <c r="I2256" s="165">
        <v>12125</v>
      </c>
      <c r="J2256" t="s">
        <v>7851</v>
      </c>
      <c r="K2256">
        <v>1</v>
      </c>
      <c r="L2256">
        <v>126</v>
      </c>
      <c r="M2256" t="s">
        <v>7744</v>
      </c>
      <c r="N2256" t="s">
        <v>7745</v>
      </c>
      <c r="O2256" t="s">
        <v>7697</v>
      </c>
      <c r="P2256" t="s">
        <v>10766</v>
      </c>
      <c r="Q2256" t="s">
        <v>10776</v>
      </c>
      <c r="R2256">
        <v>932</v>
      </c>
      <c r="S2256" t="s">
        <v>7700</v>
      </c>
      <c r="T2256" t="s">
        <v>7726</v>
      </c>
      <c r="U2256">
        <v>1</v>
      </c>
      <c r="V2256">
        <v>1</v>
      </c>
      <c r="W2256" t="s">
        <v>7702</v>
      </c>
      <c r="X2256" t="s">
        <v>3012</v>
      </c>
      <c r="Y2256" t="s">
        <v>7703</v>
      </c>
      <c r="Z2256" t="s">
        <v>11454</v>
      </c>
      <c r="AA2256" t="s">
        <v>7854</v>
      </c>
      <c r="AB2256" t="s">
        <v>8353</v>
      </c>
    </row>
    <row r="2257" spans="1:28">
      <c r="A2257" s="241">
        <v>45972</v>
      </c>
      <c r="B2257" t="s">
        <v>11453</v>
      </c>
      <c r="C2257" t="s">
        <v>7720</v>
      </c>
      <c r="D2257" t="s">
        <v>7721</v>
      </c>
      <c r="E2257" t="s">
        <v>7722</v>
      </c>
      <c r="F2257">
        <v>1</v>
      </c>
      <c r="G2257">
        <v>11900</v>
      </c>
      <c r="H2257">
        <v>357</v>
      </c>
      <c r="I2257" s="165">
        <v>11543</v>
      </c>
      <c r="J2257" t="s">
        <v>7851</v>
      </c>
      <c r="K2257">
        <v>1</v>
      </c>
      <c r="L2257">
        <v>126</v>
      </c>
      <c r="M2257" t="s">
        <v>7744</v>
      </c>
      <c r="N2257" t="s">
        <v>7745</v>
      </c>
      <c r="O2257" t="s">
        <v>7697</v>
      </c>
      <c r="P2257" t="s">
        <v>10766</v>
      </c>
      <c r="Q2257" t="s">
        <v>10776</v>
      </c>
      <c r="R2257">
        <v>932</v>
      </c>
      <c r="S2257" t="s">
        <v>7700</v>
      </c>
      <c r="T2257" t="s">
        <v>7726</v>
      </c>
      <c r="U2257">
        <v>1</v>
      </c>
      <c r="V2257">
        <v>1</v>
      </c>
      <c r="W2257" t="s">
        <v>7702</v>
      </c>
      <c r="X2257" t="s">
        <v>3012</v>
      </c>
      <c r="Y2257" t="s">
        <v>7703</v>
      </c>
      <c r="Z2257" t="s">
        <v>11454</v>
      </c>
      <c r="AA2257" t="s">
        <v>7854</v>
      </c>
      <c r="AB2257" t="s">
        <v>8353</v>
      </c>
    </row>
    <row r="2258" spans="1:28">
      <c r="A2258" s="241">
        <v>45972</v>
      </c>
      <c r="B2258" t="s">
        <v>11453</v>
      </c>
      <c r="C2258" t="s">
        <v>8205</v>
      </c>
      <c r="D2258" t="s">
        <v>8206</v>
      </c>
      <c r="E2258" t="s">
        <v>8207</v>
      </c>
      <c r="F2258">
        <v>3</v>
      </c>
      <c r="G2258">
        <v>3000</v>
      </c>
      <c r="H2258">
        <v>0</v>
      </c>
      <c r="I2258" s="165">
        <v>9000</v>
      </c>
      <c r="J2258" t="s">
        <v>7851</v>
      </c>
      <c r="K2258">
        <v>1</v>
      </c>
      <c r="L2258">
        <v>126</v>
      </c>
      <c r="M2258" t="s">
        <v>7744</v>
      </c>
      <c r="N2258" t="s">
        <v>7745</v>
      </c>
      <c r="O2258" t="s">
        <v>7697</v>
      </c>
      <c r="P2258" t="s">
        <v>10766</v>
      </c>
      <c r="Q2258" t="s">
        <v>10776</v>
      </c>
      <c r="R2258">
        <v>932</v>
      </c>
      <c r="S2258" t="s">
        <v>7700</v>
      </c>
      <c r="T2258" t="s">
        <v>7726</v>
      </c>
      <c r="U2258">
        <v>1</v>
      </c>
      <c r="V2258">
        <v>3</v>
      </c>
      <c r="W2258" t="s">
        <v>7702</v>
      </c>
      <c r="X2258" t="s">
        <v>3012</v>
      </c>
      <c r="Y2258" t="s">
        <v>7703</v>
      </c>
      <c r="Z2258" t="s">
        <v>11454</v>
      </c>
      <c r="AA2258" t="s">
        <v>7854</v>
      </c>
      <c r="AB2258" t="s">
        <v>8353</v>
      </c>
    </row>
    <row r="2259" spans="1:28">
      <c r="A2259" s="241">
        <v>45972</v>
      </c>
      <c r="B2259" t="s">
        <v>11455</v>
      </c>
      <c r="C2259" t="s">
        <v>7800</v>
      </c>
      <c r="D2259" t="s">
        <v>7801</v>
      </c>
      <c r="E2259" t="s">
        <v>7802</v>
      </c>
      <c r="F2259">
        <v>12</v>
      </c>
      <c r="G2259">
        <v>1092.44</v>
      </c>
      <c r="H2259">
        <v>0</v>
      </c>
      <c r="I2259" s="165">
        <v>13109.28</v>
      </c>
      <c r="J2259" t="s">
        <v>7757</v>
      </c>
      <c r="K2259">
        <v>1</v>
      </c>
      <c r="L2259">
        <v>125</v>
      </c>
      <c r="M2259" t="s">
        <v>7724</v>
      </c>
      <c r="N2259" t="s">
        <v>7713</v>
      </c>
      <c r="O2259" t="s">
        <v>7697</v>
      </c>
      <c r="P2259" t="s">
        <v>10766</v>
      </c>
      <c r="Q2259" t="s">
        <v>10780</v>
      </c>
      <c r="R2259">
        <v>115</v>
      </c>
      <c r="S2259" t="s">
        <v>7700</v>
      </c>
      <c r="T2259" t="s">
        <v>7701</v>
      </c>
      <c r="U2259">
        <v>1</v>
      </c>
      <c r="V2259">
        <v>12</v>
      </c>
      <c r="W2259" t="s">
        <v>7702</v>
      </c>
      <c r="X2259" t="s">
        <v>3119</v>
      </c>
      <c r="Y2259" t="s">
        <v>7703</v>
      </c>
      <c r="Z2259" t="s">
        <v>11456</v>
      </c>
      <c r="AA2259" t="s">
        <v>7772</v>
      </c>
      <c r="AB2259" t="s">
        <v>11457</v>
      </c>
    </row>
    <row r="2260" spans="1:28">
      <c r="A2260" s="241">
        <v>45972</v>
      </c>
      <c r="B2260" t="s">
        <v>11455</v>
      </c>
      <c r="C2260" t="s">
        <v>8032</v>
      </c>
      <c r="D2260" t="s">
        <v>8033</v>
      </c>
      <c r="E2260" t="s">
        <v>8034</v>
      </c>
      <c r="F2260">
        <v>12</v>
      </c>
      <c r="G2260">
        <v>1092.44</v>
      </c>
      <c r="H2260">
        <v>0</v>
      </c>
      <c r="I2260" s="165">
        <v>13109.28</v>
      </c>
      <c r="J2260" t="s">
        <v>7757</v>
      </c>
      <c r="K2260">
        <v>1</v>
      </c>
      <c r="L2260">
        <v>125</v>
      </c>
      <c r="M2260" t="s">
        <v>7724</v>
      </c>
      <c r="N2260" t="s">
        <v>7713</v>
      </c>
      <c r="O2260" t="s">
        <v>7697</v>
      </c>
      <c r="P2260" t="s">
        <v>10766</v>
      </c>
      <c r="Q2260" t="s">
        <v>10780</v>
      </c>
      <c r="R2260">
        <v>115</v>
      </c>
      <c r="S2260" t="s">
        <v>7700</v>
      </c>
      <c r="T2260" t="s">
        <v>7701</v>
      </c>
      <c r="U2260">
        <v>1</v>
      </c>
      <c r="V2260">
        <v>12</v>
      </c>
      <c r="W2260" t="s">
        <v>7702</v>
      </c>
      <c r="X2260" t="s">
        <v>3119</v>
      </c>
      <c r="Y2260" t="s">
        <v>7703</v>
      </c>
      <c r="Z2260" t="s">
        <v>11456</v>
      </c>
      <c r="AA2260" t="s">
        <v>7772</v>
      </c>
      <c r="AB2260" t="s">
        <v>11457</v>
      </c>
    </row>
    <row r="2261" spans="1:28">
      <c r="A2261" s="241">
        <v>45972</v>
      </c>
      <c r="B2261" t="s">
        <v>11455</v>
      </c>
      <c r="C2261" t="s">
        <v>7927</v>
      </c>
      <c r="D2261" t="s">
        <v>7928</v>
      </c>
      <c r="E2261" t="s">
        <v>7929</v>
      </c>
      <c r="F2261">
        <v>12</v>
      </c>
      <c r="G2261">
        <v>1344.54</v>
      </c>
      <c r="H2261">
        <v>0</v>
      </c>
      <c r="I2261" s="165">
        <v>16134.48</v>
      </c>
      <c r="J2261" t="s">
        <v>7757</v>
      </c>
      <c r="K2261">
        <v>1</v>
      </c>
      <c r="L2261">
        <v>125</v>
      </c>
      <c r="M2261" t="s">
        <v>7724</v>
      </c>
      <c r="N2261" t="s">
        <v>7713</v>
      </c>
      <c r="O2261" t="s">
        <v>7697</v>
      </c>
      <c r="P2261" t="s">
        <v>10766</v>
      </c>
      <c r="Q2261" t="s">
        <v>10780</v>
      </c>
      <c r="R2261">
        <v>115</v>
      </c>
      <c r="S2261" t="s">
        <v>7700</v>
      </c>
      <c r="T2261" t="s">
        <v>7701</v>
      </c>
      <c r="U2261">
        <v>1</v>
      </c>
      <c r="V2261">
        <v>12</v>
      </c>
      <c r="W2261" t="s">
        <v>7702</v>
      </c>
      <c r="X2261" t="s">
        <v>3119</v>
      </c>
      <c r="Y2261" t="s">
        <v>7703</v>
      </c>
      <c r="Z2261" t="s">
        <v>11456</v>
      </c>
      <c r="AA2261" t="s">
        <v>7772</v>
      </c>
      <c r="AB2261" t="s">
        <v>11457</v>
      </c>
    </row>
    <row r="2262" spans="1:28">
      <c r="A2262" s="241">
        <v>45972</v>
      </c>
      <c r="B2262" t="s">
        <v>11458</v>
      </c>
      <c r="C2262" t="s">
        <v>7927</v>
      </c>
      <c r="D2262" t="s">
        <v>7928</v>
      </c>
      <c r="E2262" t="s">
        <v>7929</v>
      </c>
      <c r="F2262">
        <v>6</v>
      </c>
      <c r="G2262">
        <v>1344.54</v>
      </c>
      <c r="H2262">
        <v>0</v>
      </c>
      <c r="I2262" s="165">
        <v>8067.24</v>
      </c>
      <c r="J2262" t="s">
        <v>7694</v>
      </c>
      <c r="K2262">
        <v>1</v>
      </c>
      <c r="L2262">
        <v>213</v>
      </c>
      <c r="M2262" t="s">
        <v>7695</v>
      </c>
      <c r="N2262" t="s">
        <v>7696</v>
      </c>
      <c r="O2262" t="s">
        <v>7697</v>
      </c>
      <c r="P2262" t="s">
        <v>10766</v>
      </c>
      <c r="Q2262" t="s">
        <v>10931</v>
      </c>
      <c r="R2262">
        <v>705</v>
      </c>
      <c r="S2262" t="s">
        <v>7700</v>
      </c>
      <c r="T2262" t="s">
        <v>7701</v>
      </c>
      <c r="U2262">
        <v>1</v>
      </c>
      <c r="V2262">
        <v>6</v>
      </c>
      <c r="W2262" t="s">
        <v>7702</v>
      </c>
      <c r="X2262" t="s">
        <v>3373</v>
      </c>
      <c r="Y2262" t="s">
        <v>7703</v>
      </c>
      <c r="Z2262" t="s">
        <v>11459</v>
      </c>
      <c r="AA2262" t="s">
        <v>9993</v>
      </c>
      <c r="AB2262" t="s">
        <v>11460</v>
      </c>
    </row>
    <row r="2263" spans="1:28">
      <c r="A2263" s="241">
        <v>45972</v>
      </c>
      <c r="B2263" t="s">
        <v>11461</v>
      </c>
      <c r="C2263" t="s">
        <v>7733</v>
      </c>
      <c r="D2263" t="s">
        <v>7734</v>
      </c>
      <c r="E2263" t="s">
        <v>7735</v>
      </c>
      <c r="F2263">
        <v>6</v>
      </c>
      <c r="G2263">
        <v>1344.54</v>
      </c>
      <c r="H2263">
        <v>0</v>
      </c>
      <c r="I2263" s="165">
        <v>8067.24</v>
      </c>
      <c r="J2263" t="s">
        <v>7694</v>
      </c>
      <c r="K2263">
        <v>1</v>
      </c>
      <c r="L2263">
        <v>213</v>
      </c>
      <c r="M2263" t="s">
        <v>7695</v>
      </c>
      <c r="N2263" t="s">
        <v>7696</v>
      </c>
      <c r="O2263" t="s">
        <v>7697</v>
      </c>
      <c r="P2263" t="s">
        <v>10766</v>
      </c>
      <c r="Q2263" t="s">
        <v>7775</v>
      </c>
      <c r="R2263">
        <v>706</v>
      </c>
      <c r="S2263" t="s">
        <v>7700</v>
      </c>
      <c r="T2263" t="s">
        <v>7701</v>
      </c>
      <c r="U2263">
        <v>1</v>
      </c>
      <c r="V2263">
        <v>6</v>
      </c>
      <c r="W2263" t="s">
        <v>7702</v>
      </c>
      <c r="X2263" t="s">
        <v>3309</v>
      </c>
      <c r="Y2263" t="s">
        <v>7703</v>
      </c>
      <c r="Z2263" t="s">
        <v>11462</v>
      </c>
      <c r="AA2263" t="s">
        <v>7705</v>
      </c>
      <c r="AB2263" t="s">
        <v>11463</v>
      </c>
    </row>
    <row r="2264" spans="1:28">
      <c r="A2264" s="241">
        <v>45972</v>
      </c>
      <c r="B2264" t="s">
        <v>11461</v>
      </c>
      <c r="C2264" t="s">
        <v>7736</v>
      </c>
      <c r="D2264" t="s">
        <v>7737</v>
      </c>
      <c r="E2264" t="s">
        <v>7738</v>
      </c>
      <c r="F2264">
        <v>3</v>
      </c>
      <c r="G2264">
        <v>6422.4</v>
      </c>
      <c r="H2264">
        <v>0</v>
      </c>
      <c r="I2264" s="165">
        <v>19267.2</v>
      </c>
      <c r="J2264" t="s">
        <v>7694</v>
      </c>
      <c r="K2264">
        <v>1</v>
      </c>
      <c r="L2264">
        <v>213</v>
      </c>
      <c r="M2264" t="s">
        <v>7695</v>
      </c>
      <c r="N2264" t="s">
        <v>7696</v>
      </c>
      <c r="O2264" t="s">
        <v>7697</v>
      </c>
      <c r="P2264" t="s">
        <v>10766</v>
      </c>
      <c r="Q2264" t="s">
        <v>7775</v>
      </c>
      <c r="R2264">
        <v>706</v>
      </c>
      <c r="S2264" t="s">
        <v>7700</v>
      </c>
      <c r="T2264" t="s">
        <v>7701</v>
      </c>
      <c r="U2264">
        <v>1</v>
      </c>
      <c r="V2264">
        <v>3</v>
      </c>
      <c r="W2264" t="s">
        <v>7702</v>
      </c>
      <c r="X2264" t="s">
        <v>3309</v>
      </c>
      <c r="Y2264" t="s">
        <v>7703</v>
      </c>
      <c r="Z2264" t="s">
        <v>11462</v>
      </c>
      <c r="AA2264" t="s">
        <v>7705</v>
      </c>
      <c r="AB2264" t="s">
        <v>11463</v>
      </c>
    </row>
    <row r="2265" spans="1:28">
      <c r="A2265" s="241">
        <v>45972</v>
      </c>
      <c r="B2265" t="s">
        <v>11461</v>
      </c>
      <c r="C2265" t="s">
        <v>8016</v>
      </c>
      <c r="D2265" t="s">
        <v>8017</v>
      </c>
      <c r="E2265" t="s">
        <v>8018</v>
      </c>
      <c r="F2265">
        <v>1</v>
      </c>
      <c r="G2265">
        <v>4853</v>
      </c>
      <c r="H2265">
        <v>0</v>
      </c>
      <c r="I2265" s="165">
        <v>4853</v>
      </c>
      <c r="J2265" t="s">
        <v>7694</v>
      </c>
      <c r="K2265">
        <v>1</v>
      </c>
      <c r="L2265">
        <v>213</v>
      </c>
      <c r="M2265" t="s">
        <v>7695</v>
      </c>
      <c r="N2265" t="s">
        <v>7696</v>
      </c>
      <c r="O2265" t="s">
        <v>7697</v>
      </c>
      <c r="P2265" t="s">
        <v>10766</v>
      </c>
      <c r="Q2265" t="s">
        <v>7775</v>
      </c>
      <c r="R2265">
        <v>706</v>
      </c>
      <c r="S2265" t="s">
        <v>7700</v>
      </c>
      <c r="T2265">
        <v>0</v>
      </c>
      <c r="U2265">
        <v>1</v>
      </c>
      <c r="V2265">
        <v>1</v>
      </c>
      <c r="W2265" t="s">
        <v>7702</v>
      </c>
      <c r="X2265" t="s">
        <v>3309</v>
      </c>
      <c r="Y2265" t="s">
        <v>7703</v>
      </c>
      <c r="Z2265" t="s">
        <v>11462</v>
      </c>
      <c r="AA2265" t="s">
        <v>7705</v>
      </c>
      <c r="AB2265" t="s">
        <v>11463</v>
      </c>
    </row>
    <row r="2266" spans="1:28">
      <c r="A2266" s="241">
        <v>45972</v>
      </c>
      <c r="B2266" t="s">
        <v>11461</v>
      </c>
      <c r="C2266" t="s">
        <v>8021</v>
      </c>
      <c r="D2266" t="s">
        <v>8022</v>
      </c>
      <c r="E2266" t="s">
        <v>8023</v>
      </c>
      <c r="F2266">
        <v>1</v>
      </c>
      <c r="G2266">
        <v>4882</v>
      </c>
      <c r="H2266">
        <v>0</v>
      </c>
      <c r="I2266" s="165">
        <v>4882</v>
      </c>
      <c r="J2266" t="s">
        <v>7694</v>
      </c>
      <c r="K2266">
        <v>1</v>
      </c>
      <c r="L2266">
        <v>213</v>
      </c>
      <c r="M2266" t="s">
        <v>7695</v>
      </c>
      <c r="N2266" t="s">
        <v>7696</v>
      </c>
      <c r="O2266" t="s">
        <v>7697</v>
      </c>
      <c r="P2266" t="s">
        <v>10766</v>
      </c>
      <c r="Q2266" t="s">
        <v>7775</v>
      </c>
      <c r="R2266">
        <v>706</v>
      </c>
      <c r="S2266" t="s">
        <v>7700</v>
      </c>
      <c r="T2266" t="s">
        <v>7701</v>
      </c>
      <c r="U2266">
        <v>1</v>
      </c>
      <c r="V2266">
        <v>1</v>
      </c>
      <c r="W2266" t="s">
        <v>7702</v>
      </c>
      <c r="X2266" t="s">
        <v>3309</v>
      </c>
      <c r="Y2266" t="s">
        <v>7703</v>
      </c>
      <c r="Z2266" t="s">
        <v>11462</v>
      </c>
      <c r="AA2266" t="s">
        <v>7705</v>
      </c>
      <c r="AB2266" t="s">
        <v>11463</v>
      </c>
    </row>
    <row r="2267" spans="1:28">
      <c r="A2267" s="241">
        <v>45972</v>
      </c>
      <c r="B2267" t="s">
        <v>11464</v>
      </c>
      <c r="C2267" t="s">
        <v>7720</v>
      </c>
      <c r="D2267" t="s">
        <v>7721</v>
      </c>
      <c r="E2267" t="s">
        <v>7722</v>
      </c>
      <c r="F2267">
        <v>1</v>
      </c>
      <c r="G2267">
        <v>11900</v>
      </c>
      <c r="H2267">
        <v>357</v>
      </c>
      <c r="I2267" s="165">
        <v>11543</v>
      </c>
      <c r="J2267" t="s">
        <v>7757</v>
      </c>
      <c r="K2267">
        <v>1</v>
      </c>
      <c r="L2267">
        <v>125</v>
      </c>
      <c r="M2267" t="s">
        <v>7724</v>
      </c>
      <c r="N2267" t="s">
        <v>7713</v>
      </c>
      <c r="O2267" t="s">
        <v>7697</v>
      </c>
      <c r="P2267" t="s">
        <v>10766</v>
      </c>
      <c r="Q2267" t="s">
        <v>10780</v>
      </c>
      <c r="R2267">
        <v>115</v>
      </c>
      <c r="S2267" t="s">
        <v>7700</v>
      </c>
      <c r="T2267" t="s">
        <v>7726</v>
      </c>
      <c r="U2267">
        <v>1</v>
      </c>
      <c r="V2267">
        <v>1</v>
      </c>
      <c r="W2267" t="s">
        <v>7702</v>
      </c>
      <c r="X2267" t="s">
        <v>2892</v>
      </c>
      <c r="Y2267" t="s">
        <v>7703</v>
      </c>
      <c r="Z2267" t="s">
        <v>11465</v>
      </c>
      <c r="AA2267" t="s">
        <v>7772</v>
      </c>
      <c r="AB2267" t="s">
        <v>11466</v>
      </c>
    </row>
    <row r="2268" spans="1:28">
      <c r="A2268" s="241">
        <v>45972</v>
      </c>
      <c r="B2268" t="s">
        <v>11464</v>
      </c>
      <c r="C2268" t="s">
        <v>8563</v>
      </c>
      <c r="D2268" t="s">
        <v>8564</v>
      </c>
      <c r="E2268" t="s">
        <v>8565</v>
      </c>
      <c r="F2268">
        <v>6</v>
      </c>
      <c r="G2268">
        <v>4659</v>
      </c>
      <c r="H2268">
        <v>0</v>
      </c>
      <c r="I2268" s="165">
        <v>27954</v>
      </c>
      <c r="J2268" t="s">
        <v>7757</v>
      </c>
      <c r="K2268">
        <v>1</v>
      </c>
      <c r="L2268">
        <v>125</v>
      </c>
      <c r="M2268" t="s">
        <v>7724</v>
      </c>
      <c r="N2268" t="s">
        <v>7713</v>
      </c>
      <c r="O2268" t="s">
        <v>7697</v>
      </c>
      <c r="P2268" t="s">
        <v>10766</v>
      </c>
      <c r="Q2268" t="s">
        <v>10780</v>
      </c>
      <c r="R2268">
        <v>115</v>
      </c>
      <c r="S2268" t="s">
        <v>7700</v>
      </c>
      <c r="T2268" t="s">
        <v>7715</v>
      </c>
      <c r="U2268">
        <v>1</v>
      </c>
      <c r="V2268">
        <v>6</v>
      </c>
      <c r="W2268" t="s">
        <v>7702</v>
      </c>
      <c r="X2268" t="s">
        <v>2892</v>
      </c>
      <c r="Y2268" t="s">
        <v>7703</v>
      </c>
      <c r="Z2268" t="s">
        <v>11465</v>
      </c>
      <c r="AA2268" t="s">
        <v>7772</v>
      </c>
      <c r="AB2268" t="s">
        <v>11466</v>
      </c>
    </row>
    <row r="2269" spans="1:28">
      <c r="A2269" s="241">
        <v>45972</v>
      </c>
      <c r="B2269" t="s">
        <v>11464</v>
      </c>
      <c r="C2269" t="s">
        <v>8032</v>
      </c>
      <c r="D2269" t="s">
        <v>8033</v>
      </c>
      <c r="E2269" t="s">
        <v>8034</v>
      </c>
      <c r="F2269">
        <v>6</v>
      </c>
      <c r="G2269">
        <v>1092.44</v>
      </c>
      <c r="H2269">
        <v>0</v>
      </c>
      <c r="I2269" s="165">
        <v>6554.64</v>
      </c>
      <c r="J2269" t="s">
        <v>7757</v>
      </c>
      <c r="K2269">
        <v>1</v>
      </c>
      <c r="L2269">
        <v>125</v>
      </c>
      <c r="M2269" t="s">
        <v>7724</v>
      </c>
      <c r="N2269" t="s">
        <v>7713</v>
      </c>
      <c r="O2269" t="s">
        <v>7697</v>
      </c>
      <c r="P2269" t="s">
        <v>10766</v>
      </c>
      <c r="Q2269" t="s">
        <v>10780</v>
      </c>
      <c r="R2269">
        <v>115</v>
      </c>
      <c r="S2269" t="s">
        <v>7700</v>
      </c>
      <c r="T2269" t="s">
        <v>7701</v>
      </c>
      <c r="U2269">
        <v>1</v>
      </c>
      <c r="V2269">
        <v>6</v>
      </c>
      <c r="W2269" t="s">
        <v>7702</v>
      </c>
      <c r="X2269" t="s">
        <v>2892</v>
      </c>
      <c r="Y2269" t="s">
        <v>7703</v>
      </c>
      <c r="Z2269" t="s">
        <v>11465</v>
      </c>
      <c r="AA2269" t="s">
        <v>7772</v>
      </c>
      <c r="AB2269" t="s">
        <v>11466</v>
      </c>
    </row>
    <row r="2270" spans="1:28">
      <c r="A2270" s="241">
        <v>45972</v>
      </c>
      <c r="B2270" t="s">
        <v>11464</v>
      </c>
      <c r="C2270" t="s">
        <v>7784</v>
      </c>
      <c r="D2270" t="s">
        <v>7785</v>
      </c>
      <c r="E2270" t="s">
        <v>7786</v>
      </c>
      <c r="F2270">
        <v>6</v>
      </c>
      <c r="G2270">
        <v>3025.21</v>
      </c>
      <c r="H2270">
        <v>0</v>
      </c>
      <c r="I2270" s="165">
        <v>18151.259999999998</v>
      </c>
      <c r="J2270" t="s">
        <v>7757</v>
      </c>
      <c r="K2270">
        <v>1</v>
      </c>
      <c r="L2270">
        <v>125</v>
      </c>
      <c r="M2270" t="s">
        <v>7724</v>
      </c>
      <c r="N2270" t="s">
        <v>7713</v>
      </c>
      <c r="O2270" t="s">
        <v>7697</v>
      </c>
      <c r="P2270" t="s">
        <v>10766</v>
      </c>
      <c r="Q2270" t="s">
        <v>10780</v>
      </c>
      <c r="R2270">
        <v>115</v>
      </c>
      <c r="S2270" t="s">
        <v>7700</v>
      </c>
      <c r="T2270" t="s">
        <v>7715</v>
      </c>
      <c r="U2270">
        <v>1</v>
      </c>
      <c r="V2270">
        <v>6</v>
      </c>
      <c r="W2270" t="s">
        <v>7702</v>
      </c>
      <c r="X2270" t="s">
        <v>2892</v>
      </c>
      <c r="Y2270" t="s">
        <v>7703</v>
      </c>
      <c r="Z2270" t="s">
        <v>11465</v>
      </c>
      <c r="AA2270" t="s">
        <v>7772</v>
      </c>
      <c r="AB2270" t="s">
        <v>11466</v>
      </c>
    </row>
    <row r="2271" spans="1:28">
      <c r="A2271" s="241">
        <v>45972</v>
      </c>
      <c r="B2271" t="s">
        <v>11464</v>
      </c>
      <c r="C2271" t="s">
        <v>7883</v>
      </c>
      <c r="D2271" t="s">
        <v>7884</v>
      </c>
      <c r="E2271" t="s">
        <v>7885</v>
      </c>
      <c r="F2271">
        <v>6</v>
      </c>
      <c r="G2271">
        <v>3025.21</v>
      </c>
      <c r="H2271">
        <v>0</v>
      </c>
      <c r="I2271" s="165">
        <v>18151.259999999998</v>
      </c>
      <c r="J2271" t="s">
        <v>7757</v>
      </c>
      <c r="K2271">
        <v>1</v>
      </c>
      <c r="L2271">
        <v>125</v>
      </c>
      <c r="M2271" t="s">
        <v>7724</v>
      </c>
      <c r="N2271" t="s">
        <v>7713</v>
      </c>
      <c r="O2271" t="s">
        <v>7697</v>
      </c>
      <c r="P2271" t="s">
        <v>10766</v>
      </c>
      <c r="Q2271" t="s">
        <v>10780</v>
      </c>
      <c r="R2271">
        <v>115</v>
      </c>
      <c r="S2271" t="s">
        <v>7700</v>
      </c>
      <c r="T2271" t="s">
        <v>7715</v>
      </c>
      <c r="U2271">
        <v>1</v>
      </c>
      <c r="V2271">
        <v>6</v>
      </c>
      <c r="W2271" t="s">
        <v>7702</v>
      </c>
      <c r="X2271" t="s">
        <v>2892</v>
      </c>
      <c r="Y2271" t="s">
        <v>7703</v>
      </c>
      <c r="Z2271" t="s">
        <v>11465</v>
      </c>
      <c r="AA2271" t="s">
        <v>7772</v>
      </c>
      <c r="AB2271" t="s">
        <v>11466</v>
      </c>
    </row>
    <row r="2272" spans="1:28">
      <c r="A2272" s="241">
        <v>45972</v>
      </c>
      <c r="B2272" t="s">
        <v>11467</v>
      </c>
      <c r="C2272" t="s">
        <v>7787</v>
      </c>
      <c r="D2272" t="s">
        <v>7788</v>
      </c>
      <c r="E2272" t="s">
        <v>7789</v>
      </c>
      <c r="F2272">
        <v>2</v>
      </c>
      <c r="G2272">
        <v>3025.21</v>
      </c>
      <c r="H2272">
        <v>0</v>
      </c>
      <c r="I2272" s="165">
        <v>6050.42</v>
      </c>
      <c r="J2272" t="s">
        <v>7816</v>
      </c>
      <c r="K2272">
        <v>1</v>
      </c>
      <c r="L2272">
        <v>125</v>
      </c>
      <c r="M2272" t="s">
        <v>7724</v>
      </c>
      <c r="N2272" t="s">
        <v>7713</v>
      </c>
      <c r="O2272" t="s">
        <v>7697</v>
      </c>
      <c r="P2272" t="s">
        <v>10766</v>
      </c>
      <c r="Q2272" t="s">
        <v>11018</v>
      </c>
      <c r="R2272">
        <v>107</v>
      </c>
      <c r="S2272" t="s">
        <v>7700</v>
      </c>
      <c r="T2272" t="s">
        <v>7715</v>
      </c>
      <c r="U2272">
        <v>1</v>
      </c>
      <c r="V2272">
        <v>2</v>
      </c>
      <c r="W2272" t="s">
        <v>7702</v>
      </c>
      <c r="X2272" t="s">
        <v>3455</v>
      </c>
      <c r="Y2272" t="s">
        <v>7703</v>
      </c>
      <c r="Z2272" t="s">
        <v>11468</v>
      </c>
      <c r="AA2272" t="s">
        <v>8041</v>
      </c>
      <c r="AB2272" t="s">
        <v>11469</v>
      </c>
    </row>
    <row r="2273" spans="1:28">
      <c r="A2273" s="241">
        <v>45972</v>
      </c>
      <c r="B2273" t="s">
        <v>11470</v>
      </c>
      <c r="C2273" t="s">
        <v>7791</v>
      </c>
      <c r="D2273" t="s">
        <v>7792</v>
      </c>
      <c r="E2273" t="s">
        <v>7793</v>
      </c>
      <c r="F2273">
        <v>3</v>
      </c>
      <c r="G2273">
        <v>870</v>
      </c>
      <c r="H2273">
        <v>0</v>
      </c>
      <c r="I2273" s="165">
        <v>2610</v>
      </c>
      <c r="J2273" t="s">
        <v>7757</v>
      </c>
      <c r="K2273">
        <v>1</v>
      </c>
      <c r="L2273">
        <v>125</v>
      </c>
      <c r="M2273" t="s">
        <v>7724</v>
      </c>
      <c r="N2273" t="s">
        <v>7713</v>
      </c>
      <c r="O2273" t="s">
        <v>7697</v>
      </c>
      <c r="P2273" t="s">
        <v>10766</v>
      </c>
      <c r="Q2273" t="s">
        <v>10780</v>
      </c>
      <c r="R2273">
        <v>115</v>
      </c>
      <c r="S2273" t="s">
        <v>7700</v>
      </c>
      <c r="T2273" t="s">
        <v>7701</v>
      </c>
      <c r="U2273">
        <v>1</v>
      </c>
      <c r="V2273">
        <v>3</v>
      </c>
      <c r="W2273" t="s">
        <v>7702</v>
      </c>
      <c r="X2273" t="s">
        <v>2952</v>
      </c>
      <c r="Y2273" t="s">
        <v>7703</v>
      </c>
      <c r="Z2273" t="s">
        <v>11471</v>
      </c>
      <c r="AA2273" t="s">
        <v>7772</v>
      </c>
      <c r="AB2273" t="s">
        <v>11472</v>
      </c>
    </row>
    <row r="2274" spans="1:28">
      <c r="A2274" s="241">
        <v>45972</v>
      </c>
      <c r="B2274" t="s">
        <v>11470</v>
      </c>
      <c r="C2274" t="s">
        <v>7733</v>
      </c>
      <c r="D2274" t="s">
        <v>7734</v>
      </c>
      <c r="E2274" t="s">
        <v>7735</v>
      </c>
      <c r="F2274">
        <v>3</v>
      </c>
      <c r="G2274">
        <v>1344.54</v>
      </c>
      <c r="H2274">
        <v>0</v>
      </c>
      <c r="I2274" s="165">
        <v>4033.62</v>
      </c>
      <c r="J2274" t="s">
        <v>7757</v>
      </c>
      <c r="K2274">
        <v>1</v>
      </c>
      <c r="L2274">
        <v>125</v>
      </c>
      <c r="M2274" t="s">
        <v>7724</v>
      </c>
      <c r="N2274" t="s">
        <v>7713</v>
      </c>
      <c r="O2274" t="s">
        <v>7697</v>
      </c>
      <c r="P2274" t="s">
        <v>10766</v>
      </c>
      <c r="Q2274" t="s">
        <v>10780</v>
      </c>
      <c r="R2274">
        <v>115</v>
      </c>
      <c r="S2274" t="s">
        <v>7700</v>
      </c>
      <c r="T2274" t="s">
        <v>7701</v>
      </c>
      <c r="U2274">
        <v>1</v>
      </c>
      <c r="V2274">
        <v>3</v>
      </c>
      <c r="W2274" t="s">
        <v>7702</v>
      </c>
      <c r="X2274" t="s">
        <v>2952</v>
      </c>
      <c r="Y2274" t="s">
        <v>7703</v>
      </c>
      <c r="Z2274" t="s">
        <v>11471</v>
      </c>
      <c r="AA2274" t="s">
        <v>7772</v>
      </c>
      <c r="AB2274" t="s">
        <v>11472</v>
      </c>
    </row>
    <row r="2275" spans="1:28">
      <c r="A2275" s="241">
        <v>45972</v>
      </c>
      <c r="B2275" t="s">
        <v>11470</v>
      </c>
      <c r="C2275" t="s">
        <v>7784</v>
      </c>
      <c r="D2275" t="s">
        <v>7785</v>
      </c>
      <c r="E2275" t="s">
        <v>7786</v>
      </c>
      <c r="F2275">
        <v>2</v>
      </c>
      <c r="G2275">
        <v>3025.21</v>
      </c>
      <c r="H2275">
        <v>0</v>
      </c>
      <c r="I2275" s="165">
        <v>6050.42</v>
      </c>
      <c r="J2275" t="s">
        <v>7757</v>
      </c>
      <c r="K2275">
        <v>1</v>
      </c>
      <c r="L2275">
        <v>125</v>
      </c>
      <c r="M2275" t="s">
        <v>7724</v>
      </c>
      <c r="N2275" t="s">
        <v>7713</v>
      </c>
      <c r="O2275" t="s">
        <v>7697</v>
      </c>
      <c r="P2275" t="s">
        <v>10766</v>
      </c>
      <c r="Q2275" t="s">
        <v>10780</v>
      </c>
      <c r="R2275">
        <v>115</v>
      </c>
      <c r="S2275" t="s">
        <v>7700</v>
      </c>
      <c r="T2275" t="s">
        <v>7715</v>
      </c>
      <c r="U2275">
        <v>1</v>
      </c>
      <c r="V2275">
        <v>2</v>
      </c>
      <c r="W2275" t="s">
        <v>7702</v>
      </c>
      <c r="X2275" t="s">
        <v>2952</v>
      </c>
      <c r="Y2275" t="s">
        <v>7703</v>
      </c>
      <c r="Z2275" t="s">
        <v>11471</v>
      </c>
      <c r="AA2275" t="s">
        <v>7772</v>
      </c>
      <c r="AB2275" t="s">
        <v>11472</v>
      </c>
    </row>
    <row r="2276" spans="1:28">
      <c r="A2276" s="241">
        <v>45972</v>
      </c>
      <c r="B2276" t="s">
        <v>11473</v>
      </c>
      <c r="C2276" t="s">
        <v>7886</v>
      </c>
      <c r="D2276" t="s">
        <v>7887</v>
      </c>
      <c r="E2276" t="s">
        <v>7888</v>
      </c>
      <c r="F2276">
        <v>5</v>
      </c>
      <c r="G2276">
        <v>3025.21</v>
      </c>
      <c r="H2276">
        <v>0</v>
      </c>
      <c r="I2276" s="165">
        <v>15126.05</v>
      </c>
      <c r="J2276" t="s">
        <v>10284</v>
      </c>
      <c r="K2276">
        <v>1</v>
      </c>
      <c r="L2276">
        <v>119</v>
      </c>
      <c r="M2276" t="s">
        <v>10285</v>
      </c>
      <c r="N2276" t="s">
        <v>7745</v>
      </c>
      <c r="O2276" t="s">
        <v>7697</v>
      </c>
      <c r="P2276" t="s">
        <v>10766</v>
      </c>
      <c r="Q2276" t="s">
        <v>10914</v>
      </c>
      <c r="R2276">
        <v>962</v>
      </c>
      <c r="S2276" t="s">
        <v>7700</v>
      </c>
      <c r="T2276" t="s">
        <v>7715</v>
      </c>
      <c r="U2276">
        <v>1</v>
      </c>
      <c r="V2276">
        <v>5</v>
      </c>
      <c r="W2276" t="s">
        <v>7702</v>
      </c>
      <c r="X2276" t="s">
        <v>11474</v>
      </c>
      <c r="Y2276" t="s">
        <v>10288</v>
      </c>
      <c r="Z2276" t="s">
        <v>11475</v>
      </c>
      <c r="AA2276" t="s">
        <v>10290</v>
      </c>
      <c r="AB2276" t="s">
        <v>11476</v>
      </c>
    </row>
    <row r="2277" spans="1:28">
      <c r="A2277" s="241">
        <v>45972</v>
      </c>
      <c r="B2277" t="s">
        <v>11477</v>
      </c>
      <c r="C2277" t="s">
        <v>7868</v>
      </c>
      <c r="D2277" t="s">
        <v>7869</v>
      </c>
      <c r="E2277" t="s">
        <v>7870</v>
      </c>
      <c r="F2277">
        <v>5</v>
      </c>
      <c r="G2277">
        <v>3000</v>
      </c>
      <c r="H2277">
        <v>0</v>
      </c>
      <c r="I2277" s="165">
        <v>15000</v>
      </c>
      <c r="J2277" t="s">
        <v>8061</v>
      </c>
      <c r="K2277">
        <v>1</v>
      </c>
      <c r="L2277">
        <v>182</v>
      </c>
      <c r="M2277" t="s">
        <v>8740</v>
      </c>
      <c r="N2277" t="s">
        <v>7745</v>
      </c>
      <c r="O2277" t="s">
        <v>7697</v>
      </c>
      <c r="P2277" t="s">
        <v>10766</v>
      </c>
      <c r="Q2277" t="s">
        <v>10644</v>
      </c>
      <c r="R2277">
        <v>964</v>
      </c>
      <c r="S2277" t="s">
        <v>7700</v>
      </c>
      <c r="T2277" t="s">
        <v>7726</v>
      </c>
      <c r="U2277">
        <v>1</v>
      </c>
      <c r="V2277">
        <v>5</v>
      </c>
      <c r="W2277" t="s">
        <v>7702</v>
      </c>
      <c r="X2277" t="s">
        <v>3396</v>
      </c>
      <c r="Y2277" t="s">
        <v>7703</v>
      </c>
      <c r="Z2277" t="s">
        <v>11478</v>
      </c>
      <c r="AA2277" t="s">
        <v>8743</v>
      </c>
      <c r="AB2277" t="s">
        <v>11479</v>
      </c>
    </row>
    <row r="2278" spans="1:28">
      <c r="A2278" s="241">
        <v>45972</v>
      </c>
      <c r="B2278" t="s">
        <v>11477</v>
      </c>
      <c r="C2278" t="s">
        <v>7832</v>
      </c>
      <c r="D2278" t="s">
        <v>7833</v>
      </c>
      <c r="E2278" t="s">
        <v>7834</v>
      </c>
      <c r="F2278">
        <v>1</v>
      </c>
      <c r="G2278">
        <v>12500</v>
      </c>
      <c r="H2278">
        <v>375</v>
      </c>
      <c r="I2278" s="165">
        <v>12125</v>
      </c>
      <c r="J2278" t="s">
        <v>8061</v>
      </c>
      <c r="K2278">
        <v>1</v>
      </c>
      <c r="L2278">
        <v>182</v>
      </c>
      <c r="M2278" t="s">
        <v>8740</v>
      </c>
      <c r="N2278" t="s">
        <v>7745</v>
      </c>
      <c r="O2278" t="s">
        <v>7697</v>
      </c>
      <c r="P2278" t="s">
        <v>10766</v>
      </c>
      <c r="Q2278" t="s">
        <v>10644</v>
      </c>
      <c r="R2278">
        <v>964</v>
      </c>
      <c r="S2278" t="s">
        <v>7700</v>
      </c>
      <c r="T2278" t="s">
        <v>7726</v>
      </c>
      <c r="U2278">
        <v>1</v>
      </c>
      <c r="V2278">
        <v>1</v>
      </c>
      <c r="W2278" t="s">
        <v>7702</v>
      </c>
      <c r="X2278" t="s">
        <v>3396</v>
      </c>
      <c r="Y2278" t="s">
        <v>7703</v>
      </c>
      <c r="Z2278" t="s">
        <v>11478</v>
      </c>
      <c r="AA2278" t="s">
        <v>8743</v>
      </c>
      <c r="AB2278" t="s">
        <v>11479</v>
      </c>
    </row>
    <row r="2279" spans="1:28">
      <c r="A2279" s="241">
        <v>45972</v>
      </c>
      <c r="B2279" t="s">
        <v>11480</v>
      </c>
      <c r="C2279" t="s">
        <v>7720</v>
      </c>
      <c r="D2279" t="s">
        <v>7721</v>
      </c>
      <c r="E2279" t="s">
        <v>7722</v>
      </c>
      <c r="F2279">
        <v>1</v>
      </c>
      <c r="G2279">
        <v>11900</v>
      </c>
      <c r="H2279">
        <v>357</v>
      </c>
      <c r="I2279" s="165">
        <v>11543</v>
      </c>
      <c r="J2279" t="s">
        <v>7723</v>
      </c>
      <c r="K2279">
        <v>1</v>
      </c>
      <c r="L2279">
        <v>125</v>
      </c>
      <c r="M2279" t="s">
        <v>7724</v>
      </c>
      <c r="N2279" t="s">
        <v>7713</v>
      </c>
      <c r="O2279" t="s">
        <v>7697</v>
      </c>
      <c r="P2279" t="s">
        <v>10766</v>
      </c>
      <c r="Q2279" t="s">
        <v>10771</v>
      </c>
      <c r="R2279">
        <v>117</v>
      </c>
      <c r="S2279" t="s">
        <v>7700</v>
      </c>
      <c r="T2279" t="s">
        <v>7726</v>
      </c>
      <c r="U2279">
        <v>1</v>
      </c>
      <c r="V2279">
        <v>1</v>
      </c>
      <c r="W2279" t="s">
        <v>7702</v>
      </c>
      <c r="X2279" t="s">
        <v>3287</v>
      </c>
      <c r="Y2279" t="s">
        <v>7703</v>
      </c>
      <c r="Z2279" t="s">
        <v>11481</v>
      </c>
      <c r="AA2279" t="s">
        <v>7728</v>
      </c>
      <c r="AB2279" t="s">
        <v>11482</v>
      </c>
    </row>
    <row r="2280" spans="1:28">
      <c r="A2280" s="241">
        <v>45972</v>
      </c>
      <c r="B2280" t="s">
        <v>11483</v>
      </c>
      <c r="C2280" t="s">
        <v>7880</v>
      </c>
      <c r="D2280" t="s">
        <v>7881</v>
      </c>
      <c r="E2280" t="s">
        <v>7882</v>
      </c>
      <c r="F2280">
        <v>12</v>
      </c>
      <c r="G2280">
        <v>1543</v>
      </c>
      <c r="H2280">
        <v>0</v>
      </c>
      <c r="I2280" s="165">
        <v>18516</v>
      </c>
      <c r="J2280" t="s">
        <v>7851</v>
      </c>
      <c r="K2280">
        <v>1</v>
      </c>
      <c r="L2280">
        <v>126</v>
      </c>
      <c r="M2280" t="s">
        <v>7744</v>
      </c>
      <c r="N2280" t="s">
        <v>7745</v>
      </c>
      <c r="O2280" t="s">
        <v>7697</v>
      </c>
      <c r="P2280" t="s">
        <v>10766</v>
      </c>
      <c r="Q2280" t="s">
        <v>10776</v>
      </c>
      <c r="R2280">
        <v>932</v>
      </c>
      <c r="S2280" t="s">
        <v>7700</v>
      </c>
      <c r="T2280" t="s">
        <v>7701</v>
      </c>
      <c r="U2280">
        <v>1</v>
      </c>
      <c r="V2280">
        <v>12</v>
      </c>
      <c r="W2280" t="s">
        <v>7702</v>
      </c>
      <c r="X2280" t="s">
        <v>3006</v>
      </c>
      <c r="Y2280" t="s">
        <v>7703</v>
      </c>
      <c r="Z2280" t="s">
        <v>11484</v>
      </c>
      <c r="AA2280" t="s">
        <v>7854</v>
      </c>
      <c r="AB2280" t="s">
        <v>11485</v>
      </c>
    </row>
    <row r="2281" spans="1:28">
      <c r="A2281" s="241">
        <v>45972</v>
      </c>
      <c r="B2281" t="s">
        <v>11486</v>
      </c>
      <c r="C2281" t="s">
        <v>7875</v>
      </c>
      <c r="D2281" t="s">
        <v>7876</v>
      </c>
      <c r="E2281" t="s">
        <v>7877</v>
      </c>
      <c r="F2281">
        <v>5</v>
      </c>
      <c r="G2281">
        <v>1218.49</v>
      </c>
      <c r="H2281">
        <v>0</v>
      </c>
      <c r="I2281" s="165">
        <v>6092.45</v>
      </c>
      <c r="J2281" t="s">
        <v>8061</v>
      </c>
      <c r="K2281">
        <v>1</v>
      </c>
      <c r="L2281">
        <v>182</v>
      </c>
      <c r="M2281" t="s">
        <v>8740</v>
      </c>
      <c r="N2281" t="s">
        <v>7745</v>
      </c>
      <c r="O2281" t="s">
        <v>7697</v>
      </c>
      <c r="P2281" t="s">
        <v>10766</v>
      </c>
      <c r="Q2281" t="s">
        <v>10644</v>
      </c>
      <c r="R2281">
        <v>964</v>
      </c>
      <c r="S2281" t="s">
        <v>7700</v>
      </c>
      <c r="T2281" t="s">
        <v>7701</v>
      </c>
      <c r="U2281">
        <v>1</v>
      </c>
      <c r="V2281">
        <v>5</v>
      </c>
      <c r="W2281" t="s">
        <v>7702</v>
      </c>
      <c r="X2281" t="s">
        <v>3367</v>
      </c>
      <c r="Y2281" t="s">
        <v>7703</v>
      </c>
      <c r="Z2281" t="s">
        <v>11487</v>
      </c>
      <c r="AA2281" t="s">
        <v>8743</v>
      </c>
      <c r="AB2281" t="s">
        <v>11488</v>
      </c>
    </row>
    <row r="2282" spans="1:28">
      <c r="A2282" s="241">
        <v>45972</v>
      </c>
      <c r="B2282" t="s">
        <v>11486</v>
      </c>
      <c r="C2282" t="s">
        <v>7822</v>
      </c>
      <c r="D2282" t="s">
        <v>7823</v>
      </c>
      <c r="E2282" t="s">
        <v>7824</v>
      </c>
      <c r="F2282">
        <v>1</v>
      </c>
      <c r="G2282">
        <v>3025.21</v>
      </c>
      <c r="H2282">
        <v>0</v>
      </c>
      <c r="I2282" s="165">
        <v>3025.21</v>
      </c>
      <c r="J2282" t="s">
        <v>8061</v>
      </c>
      <c r="K2282">
        <v>1</v>
      </c>
      <c r="L2282">
        <v>182</v>
      </c>
      <c r="M2282" t="s">
        <v>8740</v>
      </c>
      <c r="N2282" t="s">
        <v>7745</v>
      </c>
      <c r="O2282" t="s">
        <v>7697</v>
      </c>
      <c r="P2282" t="s">
        <v>10766</v>
      </c>
      <c r="Q2282" t="s">
        <v>10644</v>
      </c>
      <c r="R2282">
        <v>964</v>
      </c>
      <c r="S2282" t="s">
        <v>7700</v>
      </c>
      <c r="T2282" t="s">
        <v>7715</v>
      </c>
      <c r="U2282">
        <v>1</v>
      </c>
      <c r="V2282">
        <v>1</v>
      </c>
      <c r="W2282" t="s">
        <v>7702</v>
      </c>
      <c r="X2282" t="s">
        <v>3367</v>
      </c>
      <c r="Y2282" t="s">
        <v>7703</v>
      </c>
      <c r="Z2282" t="s">
        <v>11487</v>
      </c>
      <c r="AA2282" t="s">
        <v>8743</v>
      </c>
      <c r="AB2282" t="s">
        <v>11488</v>
      </c>
    </row>
    <row r="2283" spans="1:28">
      <c r="A2283" s="241">
        <v>45972</v>
      </c>
      <c r="B2283" t="s">
        <v>11486</v>
      </c>
      <c r="C2283" t="s">
        <v>7839</v>
      </c>
      <c r="D2283" t="s">
        <v>7840</v>
      </c>
      <c r="E2283" t="s">
        <v>7841</v>
      </c>
      <c r="F2283">
        <v>1</v>
      </c>
      <c r="G2283">
        <v>2645.48</v>
      </c>
      <c r="H2283">
        <v>0</v>
      </c>
      <c r="I2283" s="165">
        <v>2645.48</v>
      </c>
      <c r="J2283" t="s">
        <v>8061</v>
      </c>
      <c r="K2283">
        <v>1</v>
      </c>
      <c r="L2283">
        <v>182</v>
      </c>
      <c r="M2283" t="s">
        <v>8740</v>
      </c>
      <c r="N2283" t="s">
        <v>7745</v>
      </c>
      <c r="O2283" t="s">
        <v>7697</v>
      </c>
      <c r="P2283" t="s">
        <v>10766</v>
      </c>
      <c r="Q2283" t="s">
        <v>10644</v>
      </c>
      <c r="R2283">
        <v>964</v>
      </c>
      <c r="S2283" t="s">
        <v>7700</v>
      </c>
      <c r="T2283" t="s">
        <v>7715</v>
      </c>
      <c r="U2283">
        <v>1</v>
      </c>
      <c r="V2283">
        <v>1</v>
      </c>
      <c r="W2283" t="s">
        <v>7702</v>
      </c>
      <c r="X2283" t="s">
        <v>3367</v>
      </c>
      <c r="Y2283" t="s">
        <v>7703</v>
      </c>
      <c r="Z2283" t="s">
        <v>11487</v>
      </c>
      <c r="AA2283" t="s">
        <v>8743</v>
      </c>
      <c r="AB2283" t="s">
        <v>11488</v>
      </c>
    </row>
    <row r="2284" spans="1:28">
      <c r="A2284" s="241">
        <v>45972</v>
      </c>
      <c r="B2284" t="s">
        <v>11489</v>
      </c>
      <c r="C2284" t="s">
        <v>7969</v>
      </c>
      <c r="D2284" t="s">
        <v>7970</v>
      </c>
      <c r="E2284" t="s">
        <v>7971</v>
      </c>
      <c r="F2284">
        <v>6</v>
      </c>
      <c r="G2284">
        <v>977</v>
      </c>
      <c r="H2284">
        <v>0</v>
      </c>
      <c r="I2284" s="165">
        <v>5862</v>
      </c>
      <c r="J2284" t="s">
        <v>7743</v>
      </c>
      <c r="K2284">
        <v>1</v>
      </c>
      <c r="L2284">
        <v>126</v>
      </c>
      <c r="M2284" t="s">
        <v>7744</v>
      </c>
      <c r="N2284" t="s">
        <v>7745</v>
      </c>
      <c r="O2284" t="s">
        <v>7697</v>
      </c>
      <c r="P2284" t="s">
        <v>10766</v>
      </c>
      <c r="Q2284" t="s">
        <v>10858</v>
      </c>
      <c r="R2284">
        <v>945</v>
      </c>
      <c r="S2284" t="s">
        <v>7700</v>
      </c>
      <c r="T2284" t="s">
        <v>7715</v>
      </c>
      <c r="U2284">
        <v>1</v>
      </c>
      <c r="V2284">
        <v>6</v>
      </c>
      <c r="W2284" t="s">
        <v>7702</v>
      </c>
      <c r="X2284" t="s">
        <v>2886</v>
      </c>
      <c r="Y2284" t="s">
        <v>7703</v>
      </c>
      <c r="Z2284" t="s">
        <v>11490</v>
      </c>
      <c r="AA2284" t="s">
        <v>8058</v>
      </c>
      <c r="AB2284" t="s">
        <v>11491</v>
      </c>
    </row>
    <row r="2285" spans="1:28">
      <c r="A2285" s="241">
        <v>45972</v>
      </c>
      <c r="B2285" t="s">
        <v>11489</v>
      </c>
      <c r="C2285" t="s">
        <v>8420</v>
      </c>
      <c r="D2285" t="s">
        <v>8421</v>
      </c>
      <c r="E2285" t="s">
        <v>8422</v>
      </c>
      <c r="F2285">
        <v>6</v>
      </c>
      <c r="G2285">
        <v>1440</v>
      </c>
      <c r="H2285">
        <v>0</v>
      </c>
      <c r="I2285" s="165">
        <v>8640</v>
      </c>
      <c r="J2285" t="s">
        <v>7743</v>
      </c>
      <c r="K2285">
        <v>1</v>
      </c>
      <c r="L2285">
        <v>126</v>
      </c>
      <c r="M2285" t="s">
        <v>7744</v>
      </c>
      <c r="N2285" t="s">
        <v>7745</v>
      </c>
      <c r="O2285" t="s">
        <v>7697</v>
      </c>
      <c r="P2285" t="s">
        <v>10766</v>
      </c>
      <c r="Q2285" t="s">
        <v>10858</v>
      </c>
      <c r="R2285">
        <v>945</v>
      </c>
      <c r="S2285" t="s">
        <v>7700</v>
      </c>
      <c r="T2285" t="s">
        <v>7715</v>
      </c>
      <c r="U2285">
        <v>1</v>
      </c>
      <c r="V2285">
        <v>6</v>
      </c>
      <c r="W2285" t="s">
        <v>7702</v>
      </c>
      <c r="X2285" t="s">
        <v>2886</v>
      </c>
      <c r="Y2285" t="s">
        <v>7703</v>
      </c>
      <c r="Z2285" t="s">
        <v>11490</v>
      </c>
      <c r="AA2285" t="s">
        <v>8058</v>
      </c>
      <c r="AB2285" t="s">
        <v>11491</v>
      </c>
    </row>
    <row r="2286" spans="1:28">
      <c r="A2286" s="241">
        <v>45972</v>
      </c>
      <c r="B2286" t="s">
        <v>11492</v>
      </c>
      <c r="C2286" t="s">
        <v>7778</v>
      </c>
      <c r="D2286" t="s">
        <v>7779</v>
      </c>
      <c r="E2286" t="s">
        <v>7780</v>
      </c>
      <c r="F2286">
        <v>3</v>
      </c>
      <c r="G2286">
        <v>2668.75</v>
      </c>
      <c r="H2286">
        <v>0</v>
      </c>
      <c r="I2286" s="165">
        <v>8006.25</v>
      </c>
      <c r="J2286" t="s">
        <v>7743</v>
      </c>
      <c r="K2286">
        <v>1</v>
      </c>
      <c r="L2286">
        <v>2</v>
      </c>
      <c r="M2286" t="s">
        <v>8054</v>
      </c>
      <c r="N2286" t="s">
        <v>7745</v>
      </c>
      <c r="O2286" t="s">
        <v>7697</v>
      </c>
      <c r="P2286" t="s">
        <v>10766</v>
      </c>
      <c r="Q2286" t="s">
        <v>10858</v>
      </c>
      <c r="R2286">
        <v>945</v>
      </c>
      <c r="S2286" t="s">
        <v>7700</v>
      </c>
      <c r="T2286" t="s">
        <v>7701</v>
      </c>
      <c r="U2286">
        <v>1</v>
      </c>
      <c r="V2286">
        <v>3</v>
      </c>
      <c r="W2286" t="s">
        <v>7702</v>
      </c>
      <c r="X2286" t="s">
        <v>11493</v>
      </c>
      <c r="Y2286" t="s">
        <v>7703</v>
      </c>
      <c r="Z2286" t="s">
        <v>11494</v>
      </c>
      <c r="AA2286" t="s">
        <v>8058</v>
      </c>
      <c r="AB2286" t="s">
        <v>11495</v>
      </c>
    </row>
    <row r="2287" spans="1:28">
      <c r="A2287" s="241">
        <v>45972</v>
      </c>
      <c r="B2287" t="s">
        <v>11492</v>
      </c>
      <c r="C2287" t="s">
        <v>7999</v>
      </c>
      <c r="D2287" t="s">
        <v>8000</v>
      </c>
      <c r="E2287" t="s">
        <v>8001</v>
      </c>
      <c r="F2287">
        <v>3</v>
      </c>
      <c r="G2287">
        <v>1640</v>
      </c>
      <c r="H2287">
        <v>0</v>
      </c>
      <c r="I2287" s="165">
        <v>4920</v>
      </c>
      <c r="J2287" t="s">
        <v>7743</v>
      </c>
      <c r="K2287">
        <v>1</v>
      </c>
      <c r="L2287">
        <v>2</v>
      </c>
      <c r="M2287" t="s">
        <v>8054</v>
      </c>
      <c r="N2287" t="s">
        <v>7745</v>
      </c>
      <c r="O2287" t="s">
        <v>7697</v>
      </c>
      <c r="P2287" t="s">
        <v>10766</v>
      </c>
      <c r="Q2287" t="s">
        <v>10858</v>
      </c>
      <c r="R2287">
        <v>945</v>
      </c>
      <c r="S2287" t="s">
        <v>7700</v>
      </c>
      <c r="T2287" t="s">
        <v>7701</v>
      </c>
      <c r="U2287">
        <v>1</v>
      </c>
      <c r="V2287">
        <v>3</v>
      </c>
      <c r="W2287" t="s">
        <v>7702</v>
      </c>
      <c r="X2287" t="s">
        <v>11493</v>
      </c>
      <c r="Y2287" t="s">
        <v>7703</v>
      </c>
      <c r="Z2287" t="s">
        <v>11494</v>
      </c>
      <c r="AA2287" t="s">
        <v>8058</v>
      </c>
      <c r="AB2287" t="s">
        <v>11495</v>
      </c>
    </row>
    <row r="2288" spans="1:28">
      <c r="A2288" s="241">
        <v>45972</v>
      </c>
      <c r="B2288" t="s">
        <v>11496</v>
      </c>
      <c r="C2288" t="s">
        <v>7720</v>
      </c>
      <c r="D2288" t="s">
        <v>7721</v>
      </c>
      <c r="E2288" t="s">
        <v>7722</v>
      </c>
      <c r="F2288">
        <v>1</v>
      </c>
      <c r="G2288">
        <v>11900</v>
      </c>
      <c r="H2288">
        <v>357</v>
      </c>
      <c r="I2288" s="165">
        <v>11543</v>
      </c>
      <c r="J2288" t="s">
        <v>7723</v>
      </c>
      <c r="K2288">
        <v>1</v>
      </c>
      <c r="L2288">
        <v>125</v>
      </c>
      <c r="M2288" t="s">
        <v>7724</v>
      </c>
      <c r="N2288" t="s">
        <v>7713</v>
      </c>
      <c r="O2288" t="s">
        <v>7697</v>
      </c>
      <c r="P2288" t="s">
        <v>10766</v>
      </c>
      <c r="Q2288" t="s">
        <v>10771</v>
      </c>
      <c r="R2288">
        <v>117</v>
      </c>
      <c r="S2288" t="s">
        <v>7700</v>
      </c>
      <c r="T2288" t="s">
        <v>7726</v>
      </c>
      <c r="U2288">
        <v>1</v>
      </c>
      <c r="V2288">
        <v>1</v>
      </c>
      <c r="W2288" t="s">
        <v>7702</v>
      </c>
      <c r="X2288" t="s">
        <v>3427</v>
      </c>
      <c r="Y2288" t="s">
        <v>7703</v>
      </c>
      <c r="Z2288" t="s">
        <v>11497</v>
      </c>
      <c r="AA2288" t="s">
        <v>7728</v>
      </c>
      <c r="AB2288" t="s">
        <v>11498</v>
      </c>
    </row>
    <row r="2289" spans="1:28">
      <c r="A2289" s="241">
        <v>45972</v>
      </c>
      <c r="B2289" t="s">
        <v>11499</v>
      </c>
      <c r="C2289" t="s">
        <v>7839</v>
      </c>
      <c r="D2289" t="s">
        <v>7840</v>
      </c>
      <c r="E2289" t="s">
        <v>7841</v>
      </c>
      <c r="F2289">
        <v>3</v>
      </c>
      <c r="G2289">
        <v>2645.48</v>
      </c>
      <c r="H2289">
        <v>0</v>
      </c>
      <c r="I2289" s="165">
        <v>7936.44</v>
      </c>
      <c r="J2289" t="s">
        <v>8025</v>
      </c>
      <c r="K2289">
        <v>1</v>
      </c>
      <c r="L2289">
        <v>171</v>
      </c>
      <c r="M2289" t="s">
        <v>8026</v>
      </c>
      <c r="N2289" t="s">
        <v>8027</v>
      </c>
      <c r="O2289" t="s">
        <v>7697</v>
      </c>
      <c r="P2289" t="s">
        <v>10766</v>
      </c>
      <c r="Q2289" t="s">
        <v>11423</v>
      </c>
      <c r="R2289">
        <v>620</v>
      </c>
      <c r="S2289" t="s">
        <v>7700</v>
      </c>
      <c r="T2289" t="s">
        <v>7715</v>
      </c>
      <c r="U2289">
        <v>1</v>
      </c>
      <c r="V2289">
        <v>3</v>
      </c>
      <c r="W2289" t="s">
        <v>7702</v>
      </c>
      <c r="X2289" t="s">
        <v>3329</v>
      </c>
      <c r="Y2289" t="s">
        <v>7703</v>
      </c>
      <c r="Z2289" t="s">
        <v>11500</v>
      </c>
      <c r="AA2289" t="s">
        <v>8030</v>
      </c>
      <c r="AB2289" t="s">
        <v>11501</v>
      </c>
    </row>
    <row r="2290" spans="1:28">
      <c r="A2290" s="241">
        <v>45972</v>
      </c>
      <c r="B2290" t="s">
        <v>11499</v>
      </c>
      <c r="C2290" t="s">
        <v>7979</v>
      </c>
      <c r="D2290" t="s">
        <v>7980</v>
      </c>
      <c r="E2290" t="s">
        <v>7981</v>
      </c>
      <c r="F2290">
        <v>1</v>
      </c>
      <c r="G2290">
        <v>2647.06</v>
      </c>
      <c r="H2290">
        <v>0</v>
      </c>
      <c r="I2290" s="165">
        <v>2647.06</v>
      </c>
      <c r="J2290" t="s">
        <v>8025</v>
      </c>
      <c r="K2290">
        <v>1</v>
      </c>
      <c r="L2290">
        <v>171</v>
      </c>
      <c r="M2290" t="s">
        <v>8026</v>
      </c>
      <c r="N2290" t="s">
        <v>8027</v>
      </c>
      <c r="O2290" t="s">
        <v>7697</v>
      </c>
      <c r="P2290" t="s">
        <v>10766</v>
      </c>
      <c r="Q2290" t="s">
        <v>11423</v>
      </c>
      <c r="R2290">
        <v>620</v>
      </c>
      <c r="S2290" t="s">
        <v>7700</v>
      </c>
      <c r="T2290" t="s">
        <v>7715</v>
      </c>
      <c r="U2290">
        <v>1</v>
      </c>
      <c r="V2290">
        <v>1</v>
      </c>
      <c r="W2290" t="s">
        <v>7702</v>
      </c>
      <c r="X2290" t="s">
        <v>3329</v>
      </c>
      <c r="Y2290" t="s">
        <v>7703</v>
      </c>
      <c r="Z2290" t="s">
        <v>11500</v>
      </c>
      <c r="AA2290" t="s">
        <v>8030</v>
      </c>
      <c r="AB2290" t="s">
        <v>11501</v>
      </c>
    </row>
    <row r="2291" spans="1:28">
      <c r="A2291" s="241">
        <v>45972</v>
      </c>
      <c r="B2291" t="s">
        <v>11499</v>
      </c>
      <c r="C2291" t="s">
        <v>9881</v>
      </c>
      <c r="D2291" t="s">
        <v>9882</v>
      </c>
      <c r="E2291" t="s">
        <v>9883</v>
      </c>
      <c r="F2291">
        <v>1</v>
      </c>
      <c r="G2291">
        <v>7691.22</v>
      </c>
      <c r="H2291">
        <v>769.12199999999996</v>
      </c>
      <c r="I2291" s="165">
        <v>6922.098</v>
      </c>
      <c r="J2291" t="s">
        <v>8025</v>
      </c>
      <c r="K2291">
        <v>1</v>
      </c>
      <c r="L2291">
        <v>171</v>
      </c>
      <c r="M2291" t="s">
        <v>8026</v>
      </c>
      <c r="N2291" t="s">
        <v>8027</v>
      </c>
      <c r="O2291" t="s">
        <v>7697</v>
      </c>
      <c r="P2291" t="s">
        <v>10766</v>
      </c>
      <c r="Q2291" t="s">
        <v>11423</v>
      </c>
      <c r="R2291">
        <v>620</v>
      </c>
      <c r="S2291" t="s">
        <v>7700</v>
      </c>
      <c r="T2291" t="s">
        <v>7715</v>
      </c>
      <c r="U2291">
        <v>1</v>
      </c>
      <c r="V2291">
        <v>1</v>
      </c>
      <c r="W2291" t="s">
        <v>7702</v>
      </c>
      <c r="X2291" t="s">
        <v>3329</v>
      </c>
      <c r="Y2291" t="s">
        <v>7703</v>
      </c>
      <c r="Z2291" t="s">
        <v>11500</v>
      </c>
      <c r="AA2291" t="s">
        <v>8030</v>
      </c>
      <c r="AB2291" t="s">
        <v>11501</v>
      </c>
    </row>
    <row r="2292" spans="1:28">
      <c r="A2292" s="241">
        <v>45972</v>
      </c>
      <c r="B2292" t="s">
        <v>11502</v>
      </c>
      <c r="C2292" t="s">
        <v>7875</v>
      </c>
      <c r="D2292" t="s">
        <v>7876</v>
      </c>
      <c r="E2292" t="s">
        <v>7877</v>
      </c>
      <c r="F2292">
        <v>2</v>
      </c>
      <c r="G2292">
        <v>1218.49</v>
      </c>
      <c r="H2292">
        <v>0</v>
      </c>
      <c r="I2292" s="165">
        <v>2436.98</v>
      </c>
      <c r="J2292" t="s">
        <v>8295</v>
      </c>
      <c r="K2292">
        <v>1</v>
      </c>
      <c r="L2292">
        <v>154</v>
      </c>
      <c r="M2292" t="s">
        <v>8678</v>
      </c>
      <c r="N2292" t="s">
        <v>7939</v>
      </c>
      <c r="O2292" t="s">
        <v>7697</v>
      </c>
      <c r="P2292" t="s">
        <v>10766</v>
      </c>
      <c r="Q2292" t="s">
        <v>10791</v>
      </c>
      <c r="R2292">
        <v>407</v>
      </c>
      <c r="S2292" t="s">
        <v>7700</v>
      </c>
      <c r="T2292" t="s">
        <v>7701</v>
      </c>
      <c r="U2292">
        <v>1</v>
      </c>
      <c r="V2292">
        <v>2</v>
      </c>
      <c r="W2292" t="s">
        <v>7702</v>
      </c>
      <c r="X2292" t="s">
        <v>3109</v>
      </c>
      <c r="Y2292" t="s">
        <v>7703</v>
      </c>
      <c r="Z2292" t="s">
        <v>11503</v>
      </c>
      <c r="AA2292" t="s">
        <v>8855</v>
      </c>
      <c r="AB2292" t="s">
        <v>11504</v>
      </c>
    </row>
    <row r="2293" spans="1:28">
      <c r="A2293" s="241">
        <v>45972</v>
      </c>
      <c r="B2293" t="s">
        <v>11505</v>
      </c>
      <c r="C2293" t="s">
        <v>7860</v>
      </c>
      <c r="D2293" t="s">
        <v>7861</v>
      </c>
      <c r="E2293" t="s">
        <v>7862</v>
      </c>
      <c r="F2293">
        <v>20</v>
      </c>
      <c r="G2293">
        <v>866.2</v>
      </c>
      <c r="H2293">
        <v>0</v>
      </c>
      <c r="I2293" s="165">
        <v>17324</v>
      </c>
      <c r="J2293" t="s">
        <v>7694</v>
      </c>
      <c r="K2293">
        <v>1</v>
      </c>
      <c r="L2293">
        <v>213</v>
      </c>
      <c r="M2293" t="s">
        <v>7695</v>
      </c>
      <c r="N2293" t="s">
        <v>7696</v>
      </c>
      <c r="O2293" t="s">
        <v>7697</v>
      </c>
      <c r="P2293" t="s">
        <v>10766</v>
      </c>
      <c r="Q2293" t="s">
        <v>11506</v>
      </c>
      <c r="R2293">
        <v>705</v>
      </c>
      <c r="S2293" t="s">
        <v>7700</v>
      </c>
      <c r="T2293" t="s">
        <v>7701</v>
      </c>
      <c r="U2293">
        <v>1</v>
      </c>
      <c r="V2293">
        <v>20</v>
      </c>
      <c r="W2293" t="s">
        <v>7702</v>
      </c>
      <c r="X2293" t="s">
        <v>2864</v>
      </c>
      <c r="Y2293" t="s">
        <v>7703</v>
      </c>
      <c r="Z2293" t="s">
        <v>11507</v>
      </c>
      <c r="AA2293" t="s">
        <v>9993</v>
      </c>
      <c r="AB2293" t="s">
        <v>11508</v>
      </c>
    </row>
    <row r="2294" spans="1:28">
      <c r="A2294" s="241">
        <v>45972</v>
      </c>
      <c r="B2294" t="s">
        <v>11509</v>
      </c>
      <c r="C2294" t="s">
        <v>8032</v>
      </c>
      <c r="D2294" t="s">
        <v>8033</v>
      </c>
      <c r="E2294" t="s">
        <v>8034</v>
      </c>
      <c r="F2294">
        <v>12</v>
      </c>
      <c r="G2294">
        <v>1092.44</v>
      </c>
      <c r="H2294">
        <v>0</v>
      </c>
      <c r="I2294" s="165">
        <v>13109.28</v>
      </c>
      <c r="J2294" t="s">
        <v>7816</v>
      </c>
      <c r="K2294">
        <v>1</v>
      </c>
      <c r="L2294">
        <v>125</v>
      </c>
      <c r="M2294" t="s">
        <v>7724</v>
      </c>
      <c r="N2294" t="s">
        <v>7713</v>
      </c>
      <c r="O2294" t="s">
        <v>7697</v>
      </c>
      <c r="P2294" t="s">
        <v>10766</v>
      </c>
      <c r="Q2294" t="s">
        <v>11510</v>
      </c>
      <c r="R2294">
        <v>105</v>
      </c>
      <c r="S2294" t="s">
        <v>7700</v>
      </c>
      <c r="T2294" t="s">
        <v>7701</v>
      </c>
      <c r="U2294">
        <v>1</v>
      </c>
      <c r="V2294">
        <v>12</v>
      </c>
      <c r="W2294" t="s">
        <v>7702</v>
      </c>
      <c r="X2294" t="s">
        <v>3461</v>
      </c>
      <c r="Y2294" t="s">
        <v>7703</v>
      </c>
      <c r="Z2294" t="s">
        <v>11511</v>
      </c>
      <c r="AA2294" t="s">
        <v>7819</v>
      </c>
      <c r="AB2294" t="s">
        <v>3461</v>
      </c>
    </row>
    <row r="2295" spans="1:28">
      <c r="A2295" s="241">
        <v>45972</v>
      </c>
      <c r="B2295" t="s">
        <v>11512</v>
      </c>
      <c r="C2295" t="s">
        <v>7730</v>
      </c>
      <c r="D2295" t="s">
        <v>7731</v>
      </c>
      <c r="E2295" t="s">
        <v>7732</v>
      </c>
      <c r="F2295">
        <v>1</v>
      </c>
      <c r="G2295">
        <v>8991.6</v>
      </c>
      <c r="H2295">
        <v>449.58</v>
      </c>
      <c r="I2295" s="165">
        <v>8542.02</v>
      </c>
      <c r="J2295" t="s">
        <v>7743</v>
      </c>
      <c r="K2295">
        <v>1</v>
      </c>
      <c r="L2295">
        <v>126</v>
      </c>
      <c r="M2295" t="s">
        <v>7744</v>
      </c>
      <c r="N2295" t="s">
        <v>7745</v>
      </c>
      <c r="O2295" t="s">
        <v>7697</v>
      </c>
      <c r="P2295" t="s">
        <v>10766</v>
      </c>
      <c r="Q2295" t="s">
        <v>10832</v>
      </c>
      <c r="R2295">
        <v>946</v>
      </c>
      <c r="S2295" t="s">
        <v>7700</v>
      </c>
      <c r="T2295" t="s">
        <v>7715</v>
      </c>
      <c r="U2295">
        <v>1</v>
      </c>
      <c r="V2295">
        <v>1</v>
      </c>
      <c r="W2295" t="s">
        <v>7702</v>
      </c>
      <c r="X2295" t="s">
        <v>2896</v>
      </c>
      <c r="Y2295" t="s">
        <v>7703</v>
      </c>
      <c r="Z2295" t="s">
        <v>11513</v>
      </c>
      <c r="AA2295" t="s">
        <v>8008</v>
      </c>
      <c r="AB2295" t="s">
        <v>11514</v>
      </c>
    </row>
    <row r="2296" spans="1:28">
      <c r="A2296" s="241">
        <v>45972</v>
      </c>
      <c r="B2296" t="s">
        <v>11512</v>
      </c>
      <c r="C2296" t="s">
        <v>7856</v>
      </c>
      <c r="D2296" t="s">
        <v>7857</v>
      </c>
      <c r="E2296" t="s">
        <v>7858</v>
      </c>
      <c r="F2296">
        <v>1</v>
      </c>
      <c r="G2296">
        <v>4247.1000000000004</v>
      </c>
      <c r="H2296">
        <v>0</v>
      </c>
      <c r="I2296" s="165">
        <v>4247.1000000000004</v>
      </c>
      <c r="J2296" t="s">
        <v>7743</v>
      </c>
      <c r="K2296">
        <v>1</v>
      </c>
      <c r="L2296">
        <v>126</v>
      </c>
      <c r="M2296" t="s">
        <v>7744</v>
      </c>
      <c r="N2296" t="s">
        <v>7745</v>
      </c>
      <c r="O2296" t="s">
        <v>7697</v>
      </c>
      <c r="P2296" t="s">
        <v>10766</v>
      </c>
      <c r="Q2296" t="s">
        <v>10832</v>
      </c>
      <c r="R2296">
        <v>946</v>
      </c>
      <c r="S2296" t="s">
        <v>7700</v>
      </c>
      <c r="T2296" t="s">
        <v>7701</v>
      </c>
      <c r="U2296">
        <v>1</v>
      </c>
      <c r="V2296">
        <v>1</v>
      </c>
      <c r="W2296" t="s">
        <v>7702</v>
      </c>
      <c r="X2296" t="s">
        <v>2896</v>
      </c>
      <c r="Y2296" t="s">
        <v>7703</v>
      </c>
      <c r="Z2296" t="s">
        <v>11513</v>
      </c>
      <c r="AA2296" t="s">
        <v>8008</v>
      </c>
      <c r="AB2296" t="s">
        <v>11514</v>
      </c>
    </row>
    <row r="2297" spans="1:28">
      <c r="A2297" s="241">
        <v>45972</v>
      </c>
      <c r="B2297" t="s">
        <v>11515</v>
      </c>
      <c r="C2297" t="s">
        <v>7914</v>
      </c>
      <c r="D2297" t="s">
        <v>7915</v>
      </c>
      <c r="E2297" t="s">
        <v>7916</v>
      </c>
      <c r="F2297">
        <v>6</v>
      </c>
      <c r="G2297">
        <v>2900.04</v>
      </c>
      <c r="H2297">
        <v>0</v>
      </c>
      <c r="I2297" s="165">
        <v>17400.240000000002</v>
      </c>
      <c r="J2297" t="s">
        <v>7743</v>
      </c>
      <c r="K2297">
        <v>1</v>
      </c>
      <c r="L2297">
        <v>126</v>
      </c>
      <c r="M2297" t="s">
        <v>7744</v>
      </c>
      <c r="N2297" t="s">
        <v>7745</v>
      </c>
      <c r="O2297" t="s">
        <v>7697</v>
      </c>
      <c r="P2297" t="s">
        <v>10766</v>
      </c>
      <c r="Q2297" t="s">
        <v>10832</v>
      </c>
      <c r="R2297">
        <v>946</v>
      </c>
      <c r="S2297" t="s">
        <v>7700</v>
      </c>
      <c r="T2297" t="s">
        <v>7726</v>
      </c>
      <c r="U2297">
        <v>1</v>
      </c>
      <c r="V2297">
        <v>6</v>
      </c>
      <c r="W2297" t="s">
        <v>7702</v>
      </c>
      <c r="X2297" t="s">
        <v>2882</v>
      </c>
      <c r="Y2297" t="s">
        <v>7703</v>
      </c>
      <c r="Z2297" t="s">
        <v>11516</v>
      </c>
      <c r="AA2297" t="s">
        <v>8008</v>
      </c>
      <c r="AB2297" t="s">
        <v>11517</v>
      </c>
    </row>
    <row r="2298" spans="1:28">
      <c r="A2298" s="241">
        <v>45972</v>
      </c>
      <c r="B2298" t="s">
        <v>11515</v>
      </c>
      <c r="C2298" t="s">
        <v>8032</v>
      </c>
      <c r="D2298" t="s">
        <v>8033</v>
      </c>
      <c r="E2298" t="s">
        <v>8034</v>
      </c>
      <c r="F2298">
        <v>12</v>
      </c>
      <c r="G2298">
        <v>1092.44</v>
      </c>
      <c r="H2298">
        <v>0</v>
      </c>
      <c r="I2298" s="165">
        <v>13109.28</v>
      </c>
      <c r="J2298" t="s">
        <v>7743</v>
      </c>
      <c r="K2298">
        <v>1</v>
      </c>
      <c r="L2298">
        <v>126</v>
      </c>
      <c r="M2298" t="s">
        <v>7744</v>
      </c>
      <c r="N2298" t="s">
        <v>7745</v>
      </c>
      <c r="O2298" t="s">
        <v>7697</v>
      </c>
      <c r="P2298" t="s">
        <v>10766</v>
      </c>
      <c r="Q2298" t="s">
        <v>10832</v>
      </c>
      <c r="R2298">
        <v>946</v>
      </c>
      <c r="S2298" t="s">
        <v>7700</v>
      </c>
      <c r="T2298" t="s">
        <v>7701</v>
      </c>
      <c r="U2298">
        <v>1</v>
      </c>
      <c r="V2298">
        <v>12</v>
      </c>
      <c r="W2298" t="s">
        <v>7702</v>
      </c>
      <c r="X2298" t="s">
        <v>2882</v>
      </c>
      <c r="Y2298" t="s">
        <v>7703</v>
      </c>
      <c r="Z2298" t="s">
        <v>11516</v>
      </c>
      <c r="AA2298" t="s">
        <v>8008</v>
      </c>
      <c r="AB2298" t="s">
        <v>11517</v>
      </c>
    </row>
    <row r="2299" spans="1:28">
      <c r="A2299" s="241">
        <v>45972</v>
      </c>
      <c r="B2299" t="s">
        <v>11515</v>
      </c>
      <c r="C2299" t="s">
        <v>7750</v>
      </c>
      <c r="D2299" t="s">
        <v>7751</v>
      </c>
      <c r="E2299" t="s">
        <v>7752</v>
      </c>
      <c r="F2299">
        <v>1</v>
      </c>
      <c r="G2299">
        <v>12000</v>
      </c>
      <c r="H2299">
        <v>0</v>
      </c>
      <c r="I2299" s="165">
        <v>12000</v>
      </c>
      <c r="J2299" t="s">
        <v>7743</v>
      </c>
      <c r="K2299">
        <v>1</v>
      </c>
      <c r="L2299">
        <v>126</v>
      </c>
      <c r="M2299" t="s">
        <v>7744</v>
      </c>
      <c r="N2299" t="s">
        <v>7745</v>
      </c>
      <c r="O2299" t="s">
        <v>7697</v>
      </c>
      <c r="P2299" t="s">
        <v>10766</v>
      </c>
      <c r="Q2299" t="s">
        <v>10832</v>
      </c>
      <c r="R2299">
        <v>946</v>
      </c>
      <c r="S2299" t="s">
        <v>7700</v>
      </c>
      <c r="T2299" t="s">
        <v>7715</v>
      </c>
      <c r="U2299">
        <v>1</v>
      </c>
      <c r="V2299">
        <v>1</v>
      </c>
      <c r="W2299" t="s">
        <v>7702</v>
      </c>
      <c r="X2299" t="s">
        <v>2882</v>
      </c>
      <c r="Y2299" t="s">
        <v>7703</v>
      </c>
      <c r="Z2299" t="s">
        <v>11516</v>
      </c>
      <c r="AA2299" t="s">
        <v>8008</v>
      </c>
      <c r="AB2299" t="s">
        <v>11517</v>
      </c>
    </row>
    <row r="2300" spans="1:28">
      <c r="A2300" s="241">
        <v>45972</v>
      </c>
      <c r="B2300" t="s">
        <v>11518</v>
      </c>
      <c r="C2300" t="s">
        <v>7993</v>
      </c>
      <c r="D2300" t="s">
        <v>7994</v>
      </c>
      <c r="E2300" t="s">
        <v>7995</v>
      </c>
      <c r="F2300">
        <v>1</v>
      </c>
      <c r="G2300">
        <v>28655.46</v>
      </c>
      <c r="H2300">
        <v>0</v>
      </c>
      <c r="I2300" s="165">
        <v>28655.46</v>
      </c>
      <c r="J2300" t="s">
        <v>8166</v>
      </c>
      <c r="K2300">
        <v>1</v>
      </c>
      <c r="L2300">
        <v>126</v>
      </c>
      <c r="M2300" t="s">
        <v>7744</v>
      </c>
      <c r="N2300" t="s">
        <v>7745</v>
      </c>
      <c r="O2300" t="s">
        <v>7697</v>
      </c>
      <c r="P2300" t="s">
        <v>10766</v>
      </c>
      <c r="Q2300" t="s">
        <v>10995</v>
      </c>
      <c r="R2300">
        <v>925</v>
      </c>
      <c r="S2300" t="s">
        <v>7700</v>
      </c>
      <c r="T2300" t="s">
        <v>7715</v>
      </c>
      <c r="U2300">
        <v>1</v>
      </c>
      <c r="V2300">
        <v>1</v>
      </c>
      <c r="W2300" t="s">
        <v>7702</v>
      </c>
      <c r="X2300" t="s">
        <v>3435</v>
      </c>
      <c r="Y2300" t="s">
        <v>7703</v>
      </c>
      <c r="Z2300" t="s">
        <v>11519</v>
      </c>
      <c r="AA2300" t="s">
        <v>8245</v>
      </c>
      <c r="AB2300" t="s">
        <v>11520</v>
      </c>
    </row>
    <row r="2301" spans="1:28">
      <c r="A2301" s="241">
        <v>45972</v>
      </c>
      <c r="B2301" t="s">
        <v>11518</v>
      </c>
      <c r="C2301" t="s">
        <v>7750</v>
      </c>
      <c r="D2301" t="s">
        <v>7751</v>
      </c>
      <c r="E2301" t="s">
        <v>7752</v>
      </c>
      <c r="F2301">
        <v>1</v>
      </c>
      <c r="G2301">
        <v>12000</v>
      </c>
      <c r="H2301">
        <v>0</v>
      </c>
      <c r="I2301" s="165">
        <v>12000</v>
      </c>
      <c r="J2301" t="s">
        <v>8166</v>
      </c>
      <c r="K2301">
        <v>1</v>
      </c>
      <c r="L2301">
        <v>126</v>
      </c>
      <c r="M2301" t="s">
        <v>7744</v>
      </c>
      <c r="N2301" t="s">
        <v>7745</v>
      </c>
      <c r="O2301" t="s">
        <v>7697</v>
      </c>
      <c r="P2301" t="s">
        <v>10766</v>
      </c>
      <c r="Q2301" t="s">
        <v>10995</v>
      </c>
      <c r="R2301">
        <v>925</v>
      </c>
      <c r="S2301" t="s">
        <v>7700</v>
      </c>
      <c r="T2301" t="s">
        <v>7715</v>
      </c>
      <c r="U2301">
        <v>1</v>
      </c>
      <c r="V2301">
        <v>1</v>
      </c>
      <c r="W2301" t="s">
        <v>7702</v>
      </c>
      <c r="X2301" t="s">
        <v>3435</v>
      </c>
      <c r="Y2301" t="s">
        <v>7703</v>
      </c>
      <c r="Z2301" t="s">
        <v>11519</v>
      </c>
      <c r="AA2301" t="s">
        <v>8245</v>
      </c>
      <c r="AB2301" t="s">
        <v>11520</v>
      </c>
    </row>
    <row r="2302" spans="1:28">
      <c r="A2302" s="241">
        <v>45972</v>
      </c>
      <c r="B2302" t="s">
        <v>11518</v>
      </c>
      <c r="C2302" t="s">
        <v>7740</v>
      </c>
      <c r="D2302" t="s">
        <v>7741</v>
      </c>
      <c r="E2302" t="s">
        <v>7742</v>
      </c>
      <c r="F2302">
        <v>4</v>
      </c>
      <c r="G2302">
        <v>3562.19</v>
      </c>
      <c r="H2302">
        <v>0</v>
      </c>
      <c r="I2302" s="165">
        <v>14248.76</v>
      </c>
      <c r="J2302" t="s">
        <v>8166</v>
      </c>
      <c r="K2302">
        <v>1</v>
      </c>
      <c r="L2302">
        <v>126</v>
      </c>
      <c r="M2302" t="s">
        <v>7744</v>
      </c>
      <c r="N2302" t="s">
        <v>7745</v>
      </c>
      <c r="O2302" t="s">
        <v>7697</v>
      </c>
      <c r="P2302" t="s">
        <v>10766</v>
      </c>
      <c r="Q2302" t="s">
        <v>10995</v>
      </c>
      <c r="R2302">
        <v>925</v>
      </c>
      <c r="S2302" t="s">
        <v>7700</v>
      </c>
      <c r="T2302" t="s">
        <v>7715</v>
      </c>
      <c r="U2302">
        <v>1</v>
      </c>
      <c r="V2302">
        <v>4</v>
      </c>
      <c r="W2302" t="s">
        <v>7702</v>
      </c>
      <c r="X2302" t="s">
        <v>3435</v>
      </c>
      <c r="Y2302" t="s">
        <v>7703</v>
      </c>
      <c r="Z2302" t="s">
        <v>11519</v>
      </c>
      <c r="AA2302" t="s">
        <v>8245</v>
      </c>
      <c r="AB2302" t="s">
        <v>11520</v>
      </c>
    </row>
    <row r="2303" spans="1:28">
      <c r="A2303" s="241">
        <v>45972</v>
      </c>
      <c r="B2303" t="s">
        <v>11518</v>
      </c>
      <c r="C2303" t="s">
        <v>7973</v>
      </c>
      <c r="D2303" t="s">
        <v>7974</v>
      </c>
      <c r="E2303" t="s">
        <v>7975</v>
      </c>
      <c r="F2303">
        <v>4</v>
      </c>
      <c r="G2303">
        <v>3400</v>
      </c>
      <c r="H2303">
        <v>0</v>
      </c>
      <c r="I2303" s="165">
        <v>13600</v>
      </c>
      <c r="J2303" t="s">
        <v>8166</v>
      </c>
      <c r="K2303">
        <v>1</v>
      </c>
      <c r="L2303">
        <v>126</v>
      </c>
      <c r="M2303" t="s">
        <v>7744</v>
      </c>
      <c r="N2303" t="s">
        <v>7745</v>
      </c>
      <c r="O2303" t="s">
        <v>7697</v>
      </c>
      <c r="P2303" t="s">
        <v>10766</v>
      </c>
      <c r="Q2303" t="s">
        <v>10995</v>
      </c>
      <c r="R2303">
        <v>925</v>
      </c>
      <c r="S2303" t="s">
        <v>7700</v>
      </c>
      <c r="T2303" t="s">
        <v>7715</v>
      </c>
      <c r="U2303">
        <v>1</v>
      </c>
      <c r="V2303">
        <v>4</v>
      </c>
      <c r="W2303" t="s">
        <v>7702</v>
      </c>
      <c r="X2303" t="s">
        <v>3435</v>
      </c>
      <c r="Y2303" t="s">
        <v>7703</v>
      </c>
      <c r="Z2303" t="s">
        <v>11519</v>
      </c>
      <c r="AA2303" t="s">
        <v>8245</v>
      </c>
      <c r="AB2303" t="s">
        <v>11520</v>
      </c>
    </row>
    <row r="2304" spans="1:28">
      <c r="A2304" s="241">
        <v>45972</v>
      </c>
      <c r="B2304" t="s">
        <v>11518</v>
      </c>
      <c r="C2304" t="s">
        <v>7839</v>
      </c>
      <c r="D2304" t="s">
        <v>7840</v>
      </c>
      <c r="E2304" t="s">
        <v>7841</v>
      </c>
      <c r="F2304">
        <v>1</v>
      </c>
      <c r="G2304">
        <v>2645.48</v>
      </c>
      <c r="H2304">
        <v>0</v>
      </c>
      <c r="I2304" s="165">
        <v>2645.48</v>
      </c>
      <c r="J2304" t="s">
        <v>8166</v>
      </c>
      <c r="K2304">
        <v>1</v>
      </c>
      <c r="L2304">
        <v>126</v>
      </c>
      <c r="M2304" t="s">
        <v>7744</v>
      </c>
      <c r="N2304" t="s">
        <v>7745</v>
      </c>
      <c r="O2304" t="s">
        <v>7697</v>
      </c>
      <c r="P2304" t="s">
        <v>10766</v>
      </c>
      <c r="Q2304" t="s">
        <v>10995</v>
      </c>
      <c r="R2304">
        <v>925</v>
      </c>
      <c r="S2304" t="s">
        <v>7700</v>
      </c>
      <c r="T2304" t="s">
        <v>7715</v>
      </c>
      <c r="U2304">
        <v>1</v>
      </c>
      <c r="V2304">
        <v>1</v>
      </c>
      <c r="W2304" t="s">
        <v>7702</v>
      </c>
      <c r="X2304" t="s">
        <v>3435</v>
      </c>
      <c r="Y2304" t="s">
        <v>7703</v>
      </c>
      <c r="Z2304" t="s">
        <v>11519</v>
      </c>
      <c r="AA2304" t="s">
        <v>8245</v>
      </c>
      <c r="AB2304" t="s">
        <v>11520</v>
      </c>
    </row>
    <row r="2305" spans="1:28">
      <c r="A2305" s="241">
        <v>45972</v>
      </c>
      <c r="B2305" t="s">
        <v>11518</v>
      </c>
      <c r="C2305" t="s">
        <v>7979</v>
      </c>
      <c r="D2305" t="s">
        <v>7980</v>
      </c>
      <c r="E2305" t="s">
        <v>7981</v>
      </c>
      <c r="F2305">
        <v>1</v>
      </c>
      <c r="G2305">
        <v>2647.06</v>
      </c>
      <c r="H2305">
        <v>0</v>
      </c>
      <c r="I2305" s="165">
        <v>2647.06</v>
      </c>
      <c r="J2305" t="s">
        <v>8166</v>
      </c>
      <c r="K2305">
        <v>1</v>
      </c>
      <c r="L2305">
        <v>126</v>
      </c>
      <c r="M2305" t="s">
        <v>7744</v>
      </c>
      <c r="N2305" t="s">
        <v>7745</v>
      </c>
      <c r="O2305" t="s">
        <v>7697</v>
      </c>
      <c r="P2305" t="s">
        <v>10766</v>
      </c>
      <c r="Q2305" t="s">
        <v>10995</v>
      </c>
      <c r="R2305">
        <v>925</v>
      </c>
      <c r="S2305" t="s">
        <v>7700</v>
      </c>
      <c r="T2305" t="s">
        <v>7715</v>
      </c>
      <c r="U2305">
        <v>1</v>
      </c>
      <c r="V2305">
        <v>1</v>
      </c>
      <c r="W2305" t="s">
        <v>7702</v>
      </c>
      <c r="X2305" t="s">
        <v>3435</v>
      </c>
      <c r="Y2305" t="s">
        <v>7703</v>
      </c>
      <c r="Z2305" t="s">
        <v>11519</v>
      </c>
      <c r="AA2305" t="s">
        <v>8245</v>
      </c>
      <c r="AB2305" t="s">
        <v>11520</v>
      </c>
    </row>
    <row r="2306" spans="1:28">
      <c r="A2306" s="241">
        <v>45972</v>
      </c>
      <c r="B2306" t="s">
        <v>11521</v>
      </c>
      <c r="C2306" t="s">
        <v>8079</v>
      </c>
      <c r="D2306" t="s">
        <v>8080</v>
      </c>
      <c r="E2306" t="s">
        <v>8081</v>
      </c>
      <c r="F2306">
        <v>2</v>
      </c>
      <c r="G2306">
        <v>3180</v>
      </c>
      <c r="H2306">
        <v>0</v>
      </c>
      <c r="I2306" s="165">
        <v>6360</v>
      </c>
      <c r="J2306" t="s">
        <v>7743</v>
      </c>
      <c r="K2306">
        <v>1</v>
      </c>
      <c r="L2306">
        <v>2</v>
      </c>
      <c r="M2306" t="s">
        <v>8054</v>
      </c>
      <c r="N2306" t="s">
        <v>7745</v>
      </c>
      <c r="O2306" t="s">
        <v>7697</v>
      </c>
      <c r="P2306" t="s">
        <v>10766</v>
      </c>
      <c r="Q2306" t="s">
        <v>10858</v>
      </c>
      <c r="R2306">
        <v>945</v>
      </c>
      <c r="S2306" t="s">
        <v>7700</v>
      </c>
      <c r="T2306" t="s">
        <v>7715</v>
      </c>
      <c r="U2306">
        <v>1</v>
      </c>
      <c r="V2306">
        <v>2</v>
      </c>
      <c r="W2306" t="s">
        <v>7702</v>
      </c>
      <c r="X2306" t="s">
        <v>11522</v>
      </c>
      <c r="Y2306" t="s">
        <v>7703</v>
      </c>
      <c r="Z2306" t="s">
        <v>11523</v>
      </c>
      <c r="AA2306" t="s">
        <v>8058</v>
      </c>
      <c r="AB2306" t="s">
        <v>11524</v>
      </c>
    </row>
    <row r="2307" spans="1:28">
      <c r="A2307" s="241">
        <v>45972</v>
      </c>
      <c r="B2307" t="s">
        <v>11521</v>
      </c>
      <c r="C2307" t="s">
        <v>7730</v>
      </c>
      <c r="D2307" t="s">
        <v>7731</v>
      </c>
      <c r="E2307" t="s">
        <v>7732</v>
      </c>
      <c r="F2307">
        <v>1</v>
      </c>
      <c r="G2307">
        <v>8991.6</v>
      </c>
      <c r="H2307">
        <v>0</v>
      </c>
      <c r="I2307" s="165">
        <v>8991.6</v>
      </c>
      <c r="J2307" t="s">
        <v>7743</v>
      </c>
      <c r="K2307">
        <v>1</v>
      </c>
      <c r="L2307">
        <v>2</v>
      </c>
      <c r="M2307" t="s">
        <v>8054</v>
      </c>
      <c r="N2307" t="s">
        <v>7745</v>
      </c>
      <c r="O2307" t="s">
        <v>7697</v>
      </c>
      <c r="P2307" t="s">
        <v>10766</v>
      </c>
      <c r="Q2307" t="s">
        <v>10858</v>
      </c>
      <c r="R2307">
        <v>945</v>
      </c>
      <c r="S2307" t="s">
        <v>7700</v>
      </c>
      <c r="T2307" t="s">
        <v>7715</v>
      </c>
      <c r="U2307">
        <v>1</v>
      </c>
      <c r="V2307">
        <v>1</v>
      </c>
      <c r="W2307" t="s">
        <v>7702</v>
      </c>
      <c r="X2307" t="s">
        <v>11522</v>
      </c>
      <c r="Y2307" t="s">
        <v>7703</v>
      </c>
      <c r="Z2307" t="s">
        <v>11523</v>
      </c>
      <c r="AA2307" t="s">
        <v>8058</v>
      </c>
      <c r="AB2307" t="s">
        <v>11524</v>
      </c>
    </row>
    <row r="2308" spans="1:28">
      <c r="A2308" s="241">
        <v>45972</v>
      </c>
      <c r="B2308" t="s">
        <v>11525</v>
      </c>
      <c r="C2308" t="s">
        <v>7730</v>
      </c>
      <c r="D2308" t="s">
        <v>7731</v>
      </c>
      <c r="E2308" t="s">
        <v>7732</v>
      </c>
      <c r="F2308">
        <v>1</v>
      </c>
      <c r="G2308">
        <v>8991.6</v>
      </c>
      <c r="H2308">
        <v>449.58</v>
      </c>
      <c r="I2308" s="165">
        <v>8542.02</v>
      </c>
      <c r="J2308" t="s">
        <v>7743</v>
      </c>
      <c r="K2308">
        <v>1</v>
      </c>
      <c r="L2308">
        <v>126</v>
      </c>
      <c r="M2308" t="s">
        <v>7744</v>
      </c>
      <c r="N2308" t="s">
        <v>7745</v>
      </c>
      <c r="O2308" t="s">
        <v>7697</v>
      </c>
      <c r="P2308" t="s">
        <v>10766</v>
      </c>
      <c r="Q2308" t="s">
        <v>10858</v>
      </c>
      <c r="R2308">
        <v>945</v>
      </c>
      <c r="S2308" t="s">
        <v>7700</v>
      </c>
      <c r="T2308" t="s">
        <v>7715</v>
      </c>
      <c r="U2308">
        <v>1</v>
      </c>
      <c r="V2308">
        <v>1</v>
      </c>
      <c r="W2308" t="s">
        <v>7702</v>
      </c>
      <c r="X2308" t="s">
        <v>2930</v>
      </c>
      <c r="Y2308" t="s">
        <v>7703</v>
      </c>
      <c r="Z2308" t="s">
        <v>11526</v>
      </c>
      <c r="AA2308" t="s">
        <v>8058</v>
      </c>
      <c r="AB2308" t="s">
        <v>11527</v>
      </c>
    </row>
    <row r="2309" spans="1:28">
      <c r="A2309" s="241">
        <v>45972</v>
      </c>
      <c r="B2309" t="s">
        <v>11528</v>
      </c>
      <c r="C2309" t="s">
        <v>7993</v>
      </c>
      <c r="D2309" t="s">
        <v>7994</v>
      </c>
      <c r="E2309" t="s">
        <v>7995</v>
      </c>
      <c r="F2309">
        <v>1</v>
      </c>
      <c r="G2309">
        <v>28655.46</v>
      </c>
      <c r="H2309">
        <v>0</v>
      </c>
      <c r="I2309" s="165">
        <v>28655.46</v>
      </c>
      <c r="J2309" t="s">
        <v>7809</v>
      </c>
      <c r="K2309">
        <v>1</v>
      </c>
      <c r="L2309">
        <v>125</v>
      </c>
      <c r="M2309" t="s">
        <v>7724</v>
      </c>
      <c r="N2309" t="s">
        <v>7713</v>
      </c>
      <c r="O2309" t="s">
        <v>7697</v>
      </c>
      <c r="P2309" t="s">
        <v>10766</v>
      </c>
      <c r="Q2309" t="s">
        <v>10787</v>
      </c>
      <c r="R2309">
        <v>114</v>
      </c>
      <c r="S2309" t="s">
        <v>7700</v>
      </c>
      <c r="T2309" t="s">
        <v>7715</v>
      </c>
      <c r="U2309">
        <v>1</v>
      </c>
      <c r="V2309">
        <v>1</v>
      </c>
      <c r="W2309" t="s">
        <v>7702</v>
      </c>
      <c r="X2309" t="s">
        <v>2962</v>
      </c>
      <c r="Y2309" t="s">
        <v>7703</v>
      </c>
      <c r="Z2309" t="s">
        <v>11529</v>
      </c>
      <c r="AA2309" t="s">
        <v>7813</v>
      </c>
      <c r="AB2309" t="s">
        <v>11530</v>
      </c>
    </row>
    <row r="2310" spans="1:28">
      <c r="A2310" s="241">
        <v>45972</v>
      </c>
      <c r="B2310" t="s">
        <v>11531</v>
      </c>
      <c r="C2310" t="s">
        <v>7781</v>
      </c>
      <c r="D2310" t="s">
        <v>7782</v>
      </c>
      <c r="E2310" t="s">
        <v>7783</v>
      </c>
      <c r="F2310">
        <v>3</v>
      </c>
      <c r="G2310">
        <v>3025.21</v>
      </c>
      <c r="H2310">
        <v>0</v>
      </c>
      <c r="I2310" s="165">
        <v>9075.6299999999992</v>
      </c>
      <c r="J2310" t="s">
        <v>8069</v>
      </c>
      <c r="K2310">
        <v>1</v>
      </c>
      <c r="L2310">
        <v>212</v>
      </c>
      <c r="M2310" t="s">
        <v>8070</v>
      </c>
      <c r="N2310" t="s">
        <v>7696</v>
      </c>
      <c r="O2310" t="s">
        <v>7697</v>
      </c>
      <c r="P2310" t="s">
        <v>10766</v>
      </c>
      <c r="Q2310" t="s">
        <v>9519</v>
      </c>
      <c r="R2310">
        <v>718</v>
      </c>
      <c r="S2310" t="s">
        <v>7700</v>
      </c>
      <c r="T2310" t="s">
        <v>7715</v>
      </c>
      <c r="U2310">
        <v>1</v>
      </c>
      <c r="V2310">
        <v>3</v>
      </c>
      <c r="W2310" t="s">
        <v>7702</v>
      </c>
      <c r="X2310" t="s">
        <v>3222</v>
      </c>
      <c r="Y2310" t="s">
        <v>7703</v>
      </c>
      <c r="Z2310" t="s">
        <v>11532</v>
      </c>
      <c r="AA2310" t="s">
        <v>8073</v>
      </c>
      <c r="AB2310" t="s">
        <v>11533</v>
      </c>
    </row>
    <row r="2311" spans="1:28">
      <c r="A2311" s="241">
        <v>45972</v>
      </c>
      <c r="B2311" t="s">
        <v>11531</v>
      </c>
      <c r="C2311" t="s">
        <v>8021</v>
      </c>
      <c r="D2311" t="s">
        <v>8022</v>
      </c>
      <c r="E2311" t="s">
        <v>8023</v>
      </c>
      <c r="F2311">
        <v>1</v>
      </c>
      <c r="G2311">
        <v>4882</v>
      </c>
      <c r="H2311">
        <v>0</v>
      </c>
      <c r="I2311" s="165">
        <v>4882</v>
      </c>
      <c r="J2311" t="s">
        <v>8069</v>
      </c>
      <c r="K2311">
        <v>1</v>
      </c>
      <c r="L2311">
        <v>212</v>
      </c>
      <c r="M2311" t="s">
        <v>8070</v>
      </c>
      <c r="N2311" t="s">
        <v>7696</v>
      </c>
      <c r="O2311" t="s">
        <v>7697</v>
      </c>
      <c r="P2311" t="s">
        <v>10766</v>
      </c>
      <c r="Q2311" t="s">
        <v>9519</v>
      </c>
      <c r="R2311">
        <v>718</v>
      </c>
      <c r="S2311" t="s">
        <v>7700</v>
      </c>
      <c r="T2311" t="s">
        <v>7701</v>
      </c>
      <c r="U2311">
        <v>1</v>
      </c>
      <c r="V2311">
        <v>1</v>
      </c>
      <c r="W2311" t="s">
        <v>7702</v>
      </c>
      <c r="X2311" t="s">
        <v>3222</v>
      </c>
      <c r="Y2311" t="s">
        <v>7703</v>
      </c>
      <c r="Z2311" t="s">
        <v>11532</v>
      </c>
      <c r="AA2311" t="s">
        <v>8073</v>
      </c>
      <c r="AB2311" t="s">
        <v>11533</v>
      </c>
    </row>
    <row r="2312" spans="1:28">
      <c r="A2312" s="241">
        <v>45972</v>
      </c>
      <c r="B2312" t="s">
        <v>11534</v>
      </c>
      <c r="C2312" t="s">
        <v>7868</v>
      </c>
      <c r="D2312" t="s">
        <v>7869</v>
      </c>
      <c r="E2312" t="s">
        <v>7870</v>
      </c>
      <c r="F2312">
        <v>6</v>
      </c>
      <c r="G2312">
        <v>3000</v>
      </c>
      <c r="H2312">
        <v>0</v>
      </c>
      <c r="I2312" s="165">
        <v>18000</v>
      </c>
      <c r="J2312" t="s">
        <v>8025</v>
      </c>
      <c r="K2312">
        <v>1</v>
      </c>
      <c r="L2312">
        <v>171</v>
      </c>
      <c r="M2312" t="s">
        <v>8026</v>
      </c>
      <c r="N2312" t="s">
        <v>8027</v>
      </c>
      <c r="O2312" t="s">
        <v>7697</v>
      </c>
      <c r="P2312" t="s">
        <v>10766</v>
      </c>
      <c r="Q2312" t="s">
        <v>11423</v>
      </c>
      <c r="R2312">
        <v>620</v>
      </c>
      <c r="S2312" t="s">
        <v>7700</v>
      </c>
      <c r="T2312" t="s">
        <v>7726</v>
      </c>
      <c r="U2312">
        <v>1</v>
      </c>
      <c r="V2312">
        <v>6</v>
      </c>
      <c r="W2312" t="s">
        <v>7702</v>
      </c>
      <c r="X2312" t="s">
        <v>3365</v>
      </c>
      <c r="Y2312" t="s">
        <v>7703</v>
      </c>
      <c r="Z2312" t="s">
        <v>11535</v>
      </c>
      <c r="AA2312" t="s">
        <v>8030</v>
      </c>
      <c r="AB2312" t="s">
        <v>11536</v>
      </c>
    </row>
    <row r="2313" spans="1:28">
      <c r="A2313" s="241">
        <v>45972</v>
      </c>
      <c r="B2313" t="s">
        <v>11537</v>
      </c>
      <c r="C2313" t="s">
        <v>7800</v>
      </c>
      <c r="D2313" t="s">
        <v>7801</v>
      </c>
      <c r="E2313" t="s">
        <v>7802</v>
      </c>
      <c r="F2313">
        <v>6</v>
      </c>
      <c r="G2313">
        <v>1092.44</v>
      </c>
      <c r="H2313">
        <v>0</v>
      </c>
      <c r="I2313" s="165">
        <v>6554.64</v>
      </c>
      <c r="J2313" t="s">
        <v>7757</v>
      </c>
      <c r="K2313">
        <v>1</v>
      </c>
      <c r="L2313">
        <v>1</v>
      </c>
      <c r="M2313" t="s">
        <v>7767</v>
      </c>
      <c r="N2313" t="s">
        <v>7713</v>
      </c>
      <c r="O2313" t="s">
        <v>7697</v>
      </c>
      <c r="P2313" t="s">
        <v>10766</v>
      </c>
      <c r="Q2313" t="s">
        <v>10780</v>
      </c>
      <c r="R2313">
        <v>115</v>
      </c>
      <c r="S2313" t="s">
        <v>7700</v>
      </c>
      <c r="T2313" t="s">
        <v>7701</v>
      </c>
      <c r="U2313">
        <v>1</v>
      </c>
      <c r="V2313">
        <v>6</v>
      </c>
      <c r="W2313" t="s">
        <v>7702</v>
      </c>
      <c r="X2313" t="s">
        <v>11538</v>
      </c>
      <c r="Y2313" t="s">
        <v>7703</v>
      </c>
      <c r="Z2313" t="s">
        <v>11539</v>
      </c>
      <c r="AA2313" t="s">
        <v>7772</v>
      </c>
      <c r="AB2313" t="s">
        <v>11540</v>
      </c>
    </row>
    <row r="2314" spans="1:28">
      <c r="A2314" s="241">
        <v>45972</v>
      </c>
      <c r="B2314" t="s">
        <v>11541</v>
      </c>
      <c r="C2314" t="s">
        <v>7800</v>
      </c>
      <c r="D2314" t="s">
        <v>7801</v>
      </c>
      <c r="E2314" t="s">
        <v>7802</v>
      </c>
      <c r="F2314">
        <v>6</v>
      </c>
      <c r="G2314">
        <v>1092.44</v>
      </c>
      <c r="H2314">
        <v>0</v>
      </c>
      <c r="I2314" s="165">
        <v>6554.64</v>
      </c>
      <c r="J2314" t="s">
        <v>7816</v>
      </c>
      <c r="K2314">
        <v>1</v>
      </c>
      <c r="L2314">
        <v>125</v>
      </c>
      <c r="M2314" t="s">
        <v>7724</v>
      </c>
      <c r="N2314" t="s">
        <v>7713</v>
      </c>
      <c r="O2314" t="s">
        <v>7697</v>
      </c>
      <c r="P2314" t="s">
        <v>10766</v>
      </c>
      <c r="Q2314" t="s">
        <v>11510</v>
      </c>
      <c r="R2314">
        <v>105</v>
      </c>
      <c r="S2314" t="s">
        <v>7700</v>
      </c>
      <c r="T2314" t="s">
        <v>7701</v>
      </c>
      <c r="U2314">
        <v>1</v>
      </c>
      <c r="V2314">
        <v>6</v>
      </c>
      <c r="W2314" t="s">
        <v>7702</v>
      </c>
      <c r="X2314" t="s">
        <v>3130</v>
      </c>
      <c r="Y2314" t="s">
        <v>7703</v>
      </c>
      <c r="Z2314" t="s">
        <v>11542</v>
      </c>
      <c r="AA2314" t="s">
        <v>7819</v>
      </c>
      <c r="AB2314" t="s">
        <v>11543</v>
      </c>
    </row>
    <row r="2315" spans="1:28">
      <c r="A2315" s="241">
        <v>45972</v>
      </c>
      <c r="B2315" t="s">
        <v>11541</v>
      </c>
      <c r="C2315" t="s">
        <v>8136</v>
      </c>
      <c r="D2315" t="s">
        <v>8137</v>
      </c>
      <c r="E2315" t="s">
        <v>8138</v>
      </c>
      <c r="F2315">
        <v>1</v>
      </c>
      <c r="G2315">
        <v>12290.73</v>
      </c>
      <c r="H2315">
        <v>0</v>
      </c>
      <c r="I2315" s="165">
        <v>12290.73</v>
      </c>
      <c r="J2315" t="s">
        <v>7816</v>
      </c>
      <c r="K2315">
        <v>1</v>
      </c>
      <c r="L2315">
        <v>125</v>
      </c>
      <c r="M2315" t="s">
        <v>7724</v>
      </c>
      <c r="N2315" t="s">
        <v>7713</v>
      </c>
      <c r="O2315" t="s">
        <v>7697</v>
      </c>
      <c r="P2315" t="s">
        <v>10766</v>
      </c>
      <c r="Q2315" t="s">
        <v>11510</v>
      </c>
      <c r="R2315">
        <v>105</v>
      </c>
      <c r="S2315" t="s">
        <v>7700</v>
      </c>
      <c r="T2315" t="s">
        <v>7726</v>
      </c>
      <c r="U2315">
        <v>1</v>
      </c>
      <c r="V2315">
        <v>1</v>
      </c>
      <c r="W2315" t="s">
        <v>7702</v>
      </c>
      <c r="X2315" t="s">
        <v>3130</v>
      </c>
      <c r="Y2315" t="s">
        <v>7703</v>
      </c>
      <c r="Z2315" t="s">
        <v>11542</v>
      </c>
      <c r="AA2315" t="s">
        <v>7819</v>
      </c>
      <c r="AB2315" t="s">
        <v>11543</v>
      </c>
    </row>
    <row r="2316" spans="1:28">
      <c r="A2316" s="241">
        <v>45972</v>
      </c>
      <c r="B2316" t="s">
        <v>11541</v>
      </c>
      <c r="C2316" t="s">
        <v>7754</v>
      </c>
      <c r="D2316" t="s">
        <v>7755</v>
      </c>
      <c r="E2316" t="s">
        <v>7756</v>
      </c>
      <c r="F2316">
        <v>3</v>
      </c>
      <c r="G2316">
        <v>1444</v>
      </c>
      <c r="H2316">
        <v>0</v>
      </c>
      <c r="I2316" s="165">
        <v>4332</v>
      </c>
      <c r="J2316" t="s">
        <v>7816</v>
      </c>
      <c r="K2316">
        <v>1</v>
      </c>
      <c r="L2316">
        <v>125</v>
      </c>
      <c r="M2316" t="s">
        <v>7724</v>
      </c>
      <c r="N2316" t="s">
        <v>7713</v>
      </c>
      <c r="O2316" t="s">
        <v>7697</v>
      </c>
      <c r="P2316" t="s">
        <v>10766</v>
      </c>
      <c r="Q2316" t="s">
        <v>11510</v>
      </c>
      <c r="R2316">
        <v>105</v>
      </c>
      <c r="S2316" t="s">
        <v>7700</v>
      </c>
      <c r="T2316" t="s">
        <v>7701</v>
      </c>
      <c r="U2316">
        <v>1</v>
      </c>
      <c r="V2316">
        <v>3</v>
      </c>
      <c r="W2316" t="s">
        <v>7702</v>
      </c>
      <c r="X2316" t="s">
        <v>3130</v>
      </c>
      <c r="Y2316" t="s">
        <v>7703</v>
      </c>
      <c r="Z2316" t="s">
        <v>11542</v>
      </c>
      <c r="AA2316" t="s">
        <v>7819</v>
      </c>
      <c r="AB2316" t="s">
        <v>11543</v>
      </c>
    </row>
    <row r="2317" spans="1:28">
      <c r="A2317" s="241">
        <v>45972</v>
      </c>
      <c r="B2317" t="s">
        <v>11541</v>
      </c>
      <c r="C2317" t="s">
        <v>7787</v>
      </c>
      <c r="D2317" t="s">
        <v>7788</v>
      </c>
      <c r="E2317" t="s">
        <v>7789</v>
      </c>
      <c r="F2317">
        <v>3</v>
      </c>
      <c r="G2317">
        <v>3025.21</v>
      </c>
      <c r="H2317">
        <v>0</v>
      </c>
      <c r="I2317" s="165">
        <v>9075.6299999999992</v>
      </c>
      <c r="J2317" t="s">
        <v>7816</v>
      </c>
      <c r="K2317">
        <v>1</v>
      </c>
      <c r="L2317">
        <v>125</v>
      </c>
      <c r="M2317" t="s">
        <v>7724</v>
      </c>
      <c r="N2317" t="s">
        <v>7713</v>
      </c>
      <c r="O2317" t="s">
        <v>7697</v>
      </c>
      <c r="P2317" t="s">
        <v>10766</v>
      </c>
      <c r="Q2317" t="s">
        <v>11510</v>
      </c>
      <c r="R2317">
        <v>105</v>
      </c>
      <c r="S2317" t="s">
        <v>7700</v>
      </c>
      <c r="T2317" t="s">
        <v>7715</v>
      </c>
      <c r="U2317">
        <v>1</v>
      </c>
      <c r="V2317">
        <v>3</v>
      </c>
      <c r="W2317" t="s">
        <v>7702</v>
      </c>
      <c r="X2317" t="s">
        <v>3130</v>
      </c>
      <c r="Y2317" t="s">
        <v>7703</v>
      </c>
      <c r="Z2317" t="s">
        <v>11542</v>
      </c>
      <c r="AA2317" t="s">
        <v>7819</v>
      </c>
      <c r="AB2317" t="s">
        <v>11543</v>
      </c>
    </row>
    <row r="2318" spans="1:28">
      <c r="A2318" s="241">
        <v>45972</v>
      </c>
      <c r="B2318" t="s">
        <v>11544</v>
      </c>
      <c r="C2318" t="s">
        <v>7730</v>
      </c>
      <c r="D2318" t="s">
        <v>7731</v>
      </c>
      <c r="E2318" t="s">
        <v>7732</v>
      </c>
      <c r="F2318">
        <v>1</v>
      </c>
      <c r="G2318">
        <v>8991.6</v>
      </c>
      <c r="H2318">
        <v>449.58</v>
      </c>
      <c r="I2318" s="165">
        <v>8542.02</v>
      </c>
      <c r="J2318" t="s">
        <v>7711</v>
      </c>
      <c r="K2318">
        <v>1</v>
      </c>
      <c r="L2318">
        <v>156</v>
      </c>
      <c r="M2318" t="s">
        <v>7712</v>
      </c>
      <c r="N2318" t="s">
        <v>7713</v>
      </c>
      <c r="O2318" t="s">
        <v>7697</v>
      </c>
      <c r="P2318" t="s">
        <v>10766</v>
      </c>
      <c r="Q2318" t="s">
        <v>10869</v>
      </c>
      <c r="R2318">
        <v>509</v>
      </c>
      <c r="S2318" t="s">
        <v>7700</v>
      </c>
      <c r="T2318" t="s">
        <v>7715</v>
      </c>
      <c r="U2318">
        <v>1</v>
      </c>
      <c r="V2318">
        <v>1</v>
      </c>
      <c r="W2318" t="s">
        <v>7702</v>
      </c>
      <c r="X2318" t="s">
        <v>3188</v>
      </c>
      <c r="Y2318" t="s">
        <v>7703</v>
      </c>
      <c r="Z2318" t="s">
        <v>11545</v>
      </c>
      <c r="AA2318" t="s">
        <v>8231</v>
      </c>
      <c r="AB2318" t="s">
        <v>11546</v>
      </c>
    </row>
    <row r="2319" spans="1:28">
      <c r="A2319" s="241">
        <v>45972</v>
      </c>
      <c r="B2319" t="s">
        <v>11547</v>
      </c>
      <c r="C2319" t="s">
        <v>7856</v>
      </c>
      <c r="D2319" t="s">
        <v>7857</v>
      </c>
      <c r="E2319" t="s">
        <v>7858</v>
      </c>
      <c r="F2319">
        <v>1</v>
      </c>
      <c r="G2319">
        <v>4247.1000000000004</v>
      </c>
      <c r="H2319">
        <v>0</v>
      </c>
      <c r="I2319" s="165">
        <v>4247.1000000000004</v>
      </c>
      <c r="J2319" t="s">
        <v>7794</v>
      </c>
      <c r="K2319">
        <v>1</v>
      </c>
      <c r="L2319">
        <v>125</v>
      </c>
      <c r="M2319" t="s">
        <v>7724</v>
      </c>
      <c r="N2319" t="s">
        <v>7713</v>
      </c>
      <c r="O2319" t="s">
        <v>7697</v>
      </c>
      <c r="P2319" t="s">
        <v>10766</v>
      </c>
      <c r="Q2319" t="s">
        <v>10806</v>
      </c>
      <c r="R2319">
        <v>102</v>
      </c>
      <c r="S2319" t="s">
        <v>7700</v>
      </c>
      <c r="T2319" t="s">
        <v>7701</v>
      </c>
      <c r="U2319">
        <v>1</v>
      </c>
      <c r="V2319">
        <v>1</v>
      </c>
      <c r="W2319" t="s">
        <v>7702</v>
      </c>
      <c r="X2319" t="s">
        <v>2906</v>
      </c>
      <c r="Y2319" t="s">
        <v>7703</v>
      </c>
      <c r="Z2319" t="s">
        <v>11548</v>
      </c>
      <c r="AA2319" t="s">
        <v>7797</v>
      </c>
      <c r="AB2319" t="s">
        <v>11549</v>
      </c>
    </row>
    <row r="2320" spans="1:28">
      <c r="A2320" s="241">
        <v>45972</v>
      </c>
      <c r="B2320" t="s">
        <v>11547</v>
      </c>
      <c r="C2320" t="s">
        <v>7800</v>
      </c>
      <c r="D2320" t="s">
        <v>7801</v>
      </c>
      <c r="E2320" t="s">
        <v>7802</v>
      </c>
      <c r="F2320">
        <v>12</v>
      </c>
      <c r="G2320">
        <v>1092.44</v>
      </c>
      <c r="H2320">
        <v>0</v>
      </c>
      <c r="I2320" s="165">
        <v>13109.28</v>
      </c>
      <c r="J2320" t="s">
        <v>7794</v>
      </c>
      <c r="K2320">
        <v>1</v>
      </c>
      <c r="L2320">
        <v>125</v>
      </c>
      <c r="M2320" t="s">
        <v>7724</v>
      </c>
      <c r="N2320" t="s">
        <v>7713</v>
      </c>
      <c r="O2320" t="s">
        <v>7697</v>
      </c>
      <c r="P2320" t="s">
        <v>10766</v>
      </c>
      <c r="Q2320" t="s">
        <v>10806</v>
      </c>
      <c r="R2320">
        <v>102</v>
      </c>
      <c r="S2320" t="s">
        <v>7700</v>
      </c>
      <c r="T2320" t="s">
        <v>7701</v>
      </c>
      <c r="U2320">
        <v>1</v>
      </c>
      <c r="V2320">
        <v>12</v>
      </c>
      <c r="W2320" t="s">
        <v>7702</v>
      </c>
      <c r="X2320" t="s">
        <v>2906</v>
      </c>
      <c r="Y2320" t="s">
        <v>7703</v>
      </c>
      <c r="Z2320" t="s">
        <v>11548</v>
      </c>
      <c r="AA2320" t="s">
        <v>7797</v>
      </c>
      <c r="AB2320" t="s">
        <v>11549</v>
      </c>
    </row>
    <row r="2321" spans="1:28">
      <c r="A2321" s="241">
        <v>45972</v>
      </c>
      <c r="B2321" t="s">
        <v>11547</v>
      </c>
      <c r="C2321" t="s">
        <v>9537</v>
      </c>
      <c r="D2321" t="s">
        <v>9538</v>
      </c>
      <c r="E2321" t="s">
        <v>9539</v>
      </c>
      <c r="F2321">
        <v>1</v>
      </c>
      <c r="G2321">
        <v>19401</v>
      </c>
      <c r="H2321">
        <v>0</v>
      </c>
      <c r="I2321" s="165">
        <v>19401</v>
      </c>
      <c r="J2321" t="s">
        <v>7794</v>
      </c>
      <c r="K2321">
        <v>1</v>
      </c>
      <c r="L2321">
        <v>125</v>
      </c>
      <c r="M2321" t="s">
        <v>7724</v>
      </c>
      <c r="N2321" t="s">
        <v>7713</v>
      </c>
      <c r="O2321" t="s">
        <v>7697</v>
      </c>
      <c r="P2321" t="s">
        <v>10766</v>
      </c>
      <c r="Q2321" t="s">
        <v>10806</v>
      </c>
      <c r="R2321">
        <v>102</v>
      </c>
      <c r="S2321" t="s">
        <v>7700</v>
      </c>
      <c r="T2321" t="s">
        <v>7726</v>
      </c>
      <c r="U2321">
        <v>1</v>
      </c>
      <c r="V2321">
        <v>1</v>
      </c>
      <c r="W2321" t="s">
        <v>7702</v>
      </c>
      <c r="X2321" t="s">
        <v>2906</v>
      </c>
      <c r="Y2321" t="s">
        <v>7703</v>
      </c>
      <c r="Z2321" t="s">
        <v>11548</v>
      </c>
      <c r="AA2321" t="s">
        <v>7797</v>
      </c>
      <c r="AB2321" t="s">
        <v>11549</v>
      </c>
    </row>
    <row r="2322" spans="1:28">
      <c r="A2322" s="241">
        <v>45972</v>
      </c>
      <c r="B2322" t="s">
        <v>11547</v>
      </c>
      <c r="C2322" t="s">
        <v>7720</v>
      </c>
      <c r="D2322" t="s">
        <v>7721</v>
      </c>
      <c r="E2322" t="s">
        <v>7722</v>
      </c>
      <c r="F2322">
        <v>3</v>
      </c>
      <c r="G2322">
        <v>11900</v>
      </c>
      <c r="H2322">
        <v>1071</v>
      </c>
      <c r="I2322" s="165">
        <v>34629</v>
      </c>
      <c r="J2322" t="s">
        <v>7794</v>
      </c>
      <c r="K2322">
        <v>1</v>
      </c>
      <c r="L2322">
        <v>125</v>
      </c>
      <c r="M2322" t="s">
        <v>7724</v>
      </c>
      <c r="N2322" t="s">
        <v>7713</v>
      </c>
      <c r="O2322" t="s">
        <v>7697</v>
      </c>
      <c r="P2322" t="s">
        <v>10766</v>
      </c>
      <c r="Q2322" t="s">
        <v>10806</v>
      </c>
      <c r="R2322">
        <v>102</v>
      </c>
      <c r="S2322" t="s">
        <v>7700</v>
      </c>
      <c r="T2322" t="s">
        <v>7726</v>
      </c>
      <c r="U2322">
        <v>1</v>
      </c>
      <c r="V2322">
        <v>3</v>
      </c>
      <c r="W2322" t="s">
        <v>7702</v>
      </c>
      <c r="X2322" t="s">
        <v>2906</v>
      </c>
      <c r="Y2322" t="s">
        <v>7703</v>
      </c>
      <c r="Z2322" t="s">
        <v>11548</v>
      </c>
      <c r="AA2322" t="s">
        <v>7797</v>
      </c>
      <c r="AB2322" t="s">
        <v>11549</v>
      </c>
    </row>
    <row r="2323" spans="1:28">
      <c r="A2323" s="241">
        <v>45972</v>
      </c>
      <c r="B2323" t="s">
        <v>11550</v>
      </c>
      <c r="C2323" t="s">
        <v>8415</v>
      </c>
      <c r="D2323" t="s">
        <v>8416</v>
      </c>
      <c r="E2323" t="s">
        <v>8417</v>
      </c>
      <c r="F2323">
        <v>6</v>
      </c>
      <c r="G2323">
        <v>2700</v>
      </c>
      <c r="H2323">
        <v>0</v>
      </c>
      <c r="I2323" s="165">
        <v>16200</v>
      </c>
      <c r="J2323" t="s">
        <v>8166</v>
      </c>
      <c r="K2323">
        <v>1</v>
      </c>
      <c r="L2323">
        <v>126</v>
      </c>
      <c r="M2323" t="s">
        <v>7744</v>
      </c>
      <c r="N2323" t="s">
        <v>7745</v>
      </c>
      <c r="O2323" t="s">
        <v>7697</v>
      </c>
      <c r="P2323" t="s">
        <v>10766</v>
      </c>
      <c r="Q2323" t="s">
        <v>10995</v>
      </c>
      <c r="R2323">
        <v>925</v>
      </c>
      <c r="S2323" t="s">
        <v>7700</v>
      </c>
      <c r="T2323" t="s">
        <v>7715</v>
      </c>
      <c r="U2323">
        <v>1</v>
      </c>
      <c r="V2323">
        <v>6</v>
      </c>
      <c r="W2323" t="s">
        <v>7702</v>
      </c>
      <c r="X2323" t="s">
        <v>3439</v>
      </c>
      <c r="Y2323" t="s">
        <v>7703</v>
      </c>
      <c r="Z2323" t="s">
        <v>11551</v>
      </c>
      <c r="AA2323" t="s">
        <v>8245</v>
      </c>
      <c r="AB2323" t="s">
        <v>11552</v>
      </c>
    </row>
    <row r="2324" spans="1:28">
      <c r="A2324" s="241">
        <v>45972</v>
      </c>
      <c r="B2324" t="s">
        <v>11553</v>
      </c>
      <c r="C2324" t="s">
        <v>7860</v>
      </c>
      <c r="D2324" t="s">
        <v>7861</v>
      </c>
      <c r="E2324" t="s">
        <v>7862</v>
      </c>
      <c r="F2324">
        <v>40</v>
      </c>
      <c r="G2324">
        <v>866.2</v>
      </c>
      <c r="H2324">
        <v>0</v>
      </c>
      <c r="I2324" s="165">
        <v>34648</v>
      </c>
      <c r="J2324" t="s">
        <v>7794</v>
      </c>
      <c r="K2324">
        <v>1</v>
      </c>
      <c r="L2324">
        <v>125</v>
      </c>
      <c r="M2324" t="s">
        <v>7724</v>
      </c>
      <c r="N2324" t="s">
        <v>7713</v>
      </c>
      <c r="O2324" t="s">
        <v>7697</v>
      </c>
      <c r="P2324" t="s">
        <v>10766</v>
      </c>
      <c r="Q2324" t="s">
        <v>10806</v>
      </c>
      <c r="R2324">
        <v>102</v>
      </c>
      <c r="S2324" t="s">
        <v>7700</v>
      </c>
      <c r="T2324" t="s">
        <v>7701</v>
      </c>
      <c r="U2324">
        <v>1</v>
      </c>
      <c r="V2324">
        <v>40</v>
      </c>
      <c r="W2324" t="s">
        <v>7702</v>
      </c>
      <c r="X2324" t="s">
        <v>3174</v>
      </c>
      <c r="Y2324" t="s">
        <v>7703</v>
      </c>
      <c r="Z2324" t="s">
        <v>11554</v>
      </c>
      <c r="AA2324" t="s">
        <v>7797</v>
      </c>
      <c r="AB2324" t="s">
        <v>11555</v>
      </c>
    </row>
    <row r="2325" spans="1:28">
      <c r="A2325" s="241">
        <v>45972</v>
      </c>
      <c r="B2325" t="s">
        <v>11553</v>
      </c>
      <c r="C2325" t="s">
        <v>8268</v>
      </c>
      <c r="D2325" t="s">
        <v>8269</v>
      </c>
      <c r="E2325" t="s">
        <v>8270</v>
      </c>
      <c r="F2325">
        <v>6</v>
      </c>
      <c r="G2325">
        <v>864</v>
      </c>
      <c r="H2325">
        <v>0</v>
      </c>
      <c r="I2325" s="165">
        <v>5184</v>
      </c>
      <c r="J2325" t="s">
        <v>7794</v>
      </c>
      <c r="K2325">
        <v>1</v>
      </c>
      <c r="L2325">
        <v>125</v>
      </c>
      <c r="M2325" t="s">
        <v>7724</v>
      </c>
      <c r="N2325" t="s">
        <v>7713</v>
      </c>
      <c r="O2325" t="s">
        <v>7697</v>
      </c>
      <c r="P2325" t="s">
        <v>10766</v>
      </c>
      <c r="Q2325" t="s">
        <v>10806</v>
      </c>
      <c r="R2325">
        <v>102</v>
      </c>
      <c r="S2325" t="s">
        <v>7700</v>
      </c>
      <c r="T2325" t="s">
        <v>7701</v>
      </c>
      <c r="U2325">
        <v>1</v>
      </c>
      <c r="V2325">
        <v>6</v>
      </c>
      <c r="W2325" t="s">
        <v>7702</v>
      </c>
      <c r="X2325" t="s">
        <v>3174</v>
      </c>
      <c r="Y2325" t="s">
        <v>7703</v>
      </c>
      <c r="Z2325" t="s">
        <v>11554</v>
      </c>
      <c r="AA2325" t="s">
        <v>7797</v>
      </c>
      <c r="AB2325" t="s">
        <v>11555</v>
      </c>
    </row>
    <row r="2326" spans="1:28">
      <c r="A2326" s="241">
        <v>45972</v>
      </c>
      <c r="B2326" t="s">
        <v>11553</v>
      </c>
      <c r="C2326" t="s">
        <v>7822</v>
      </c>
      <c r="D2326" t="s">
        <v>7823</v>
      </c>
      <c r="E2326" t="s">
        <v>7824</v>
      </c>
      <c r="F2326">
        <v>6</v>
      </c>
      <c r="G2326">
        <v>3025.21</v>
      </c>
      <c r="H2326">
        <v>0</v>
      </c>
      <c r="I2326" s="165">
        <v>18151.259999999998</v>
      </c>
      <c r="J2326" t="s">
        <v>7794</v>
      </c>
      <c r="K2326">
        <v>1</v>
      </c>
      <c r="L2326">
        <v>125</v>
      </c>
      <c r="M2326" t="s">
        <v>7724</v>
      </c>
      <c r="N2326" t="s">
        <v>7713</v>
      </c>
      <c r="O2326" t="s">
        <v>7697</v>
      </c>
      <c r="P2326" t="s">
        <v>10766</v>
      </c>
      <c r="Q2326" t="s">
        <v>10806</v>
      </c>
      <c r="R2326">
        <v>102</v>
      </c>
      <c r="S2326" t="s">
        <v>7700</v>
      </c>
      <c r="T2326" t="s">
        <v>7715</v>
      </c>
      <c r="U2326">
        <v>1</v>
      </c>
      <c r="V2326">
        <v>6</v>
      </c>
      <c r="W2326" t="s">
        <v>7702</v>
      </c>
      <c r="X2326" t="s">
        <v>3174</v>
      </c>
      <c r="Y2326" t="s">
        <v>7703</v>
      </c>
      <c r="Z2326" t="s">
        <v>11554</v>
      </c>
      <c r="AA2326" t="s">
        <v>7797</v>
      </c>
      <c r="AB2326" t="s">
        <v>11555</v>
      </c>
    </row>
    <row r="2327" spans="1:28">
      <c r="A2327" s="241">
        <v>45972</v>
      </c>
      <c r="B2327" t="s">
        <v>11553</v>
      </c>
      <c r="C2327" t="s">
        <v>7899</v>
      </c>
      <c r="D2327" t="s">
        <v>7900</v>
      </c>
      <c r="E2327" t="s">
        <v>7901</v>
      </c>
      <c r="F2327">
        <v>6</v>
      </c>
      <c r="G2327">
        <v>3000</v>
      </c>
      <c r="H2327">
        <v>0</v>
      </c>
      <c r="I2327" s="165">
        <v>18000</v>
      </c>
      <c r="J2327" t="s">
        <v>7794</v>
      </c>
      <c r="K2327">
        <v>1</v>
      </c>
      <c r="L2327">
        <v>125</v>
      </c>
      <c r="M2327" t="s">
        <v>7724</v>
      </c>
      <c r="N2327" t="s">
        <v>7713</v>
      </c>
      <c r="O2327" t="s">
        <v>7697</v>
      </c>
      <c r="P2327" t="s">
        <v>10766</v>
      </c>
      <c r="Q2327" t="s">
        <v>10806</v>
      </c>
      <c r="R2327">
        <v>102</v>
      </c>
      <c r="S2327" t="s">
        <v>7700</v>
      </c>
      <c r="T2327" t="s">
        <v>7726</v>
      </c>
      <c r="U2327">
        <v>1</v>
      </c>
      <c r="V2327">
        <v>6</v>
      </c>
      <c r="W2327" t="s">
        <v>7702</v>
      </c>
      <c r="X2327" t="s">
        <v>3174</v>
      </c>
      <c r="Y2327" t="s">
        <v>7703</v>
      </c>
      <c r="Z2327" t="s">
        <v>11554</v>
      </c>
      <c r="AA2327" t="s">
        <v>7797</v>
      </c>
      <c r="AB2327" t="s">
        <v>11555</v>
      </c>
    </row>
    <row r="2328" spans="1:28">
      <c r="A2328" s="241">
        <v>45972</v>
      </c>
      <c r="B2328" t="s">
        <v>11556</v>
      </c>
      <c r="C2328" t="s">
        <v>7800</v>
      </c>
      <c r="D2328" t="s">
        <v>7801</v>
      </c>
      <c r="E2328" t="s">
        <v>7802</v>
      </c>
      <c r="F2328">
        <v>10</v>
      </c>
      <c r="G2328">
        <v>1092.44</v>
      </c>
      <c r="H2328">
        <v>0</v>
      </c>
      <c r="I2328" s="165">
        <v>10924.4</v>
      </c>
      <c r="J2328" t="s">
        <v>7743</v>
      </c>
      <c r="K2328">
        <v>1</v>
      </c>
      <c r="L2328">
        <v>126</v>
      </c>
      <c r="M2328" t="s">
        <v>7744</v>
      </c>
      <c r="N2328" t="s">
        <v>7745</v>
      </c>
      <c r="O2328" t="s">
        <v>7697</v>
      </c>
      <c r="P2328" t="s">
        <v>10766</v>
      </c>
      <c r="Q2328" t="s">
        <v>10832</v>
      </c>
      <c r="R2328">
        <v>946</v>
      </c>
      <c r="S2328" t="s">
        <v>7700</v>
      </c>
      <c r="T2328" t="s">
        <v>7701</v>
      </c>
      <c r="U2328">
        <v>1</v>
      </c>
      <c r="V2328">
        <v>10</v>
      </c>
      <c r="W2328" t="s">
        <v>7702</v>
      </c>
      <c r="X2328" t="s">
        <v>2972</v>
      </c>
      <c r="Y2328" t="s">
        <v>7703</v>
      </c>
      <c r="Z2328" t="s">
        <v>11557</v>
      </c>
      <c r="AA2328" t="s">
        <v>8008</v>
      </c>
      <c r="AB2328" t="s">
        <v>11558</v>
      </c>
    </row>
    <row r="2329" spans="1:28">
      <c r="A2329" s="241">
        <v>45972</v>
      </c>
      <c r="B2329" t="s">
        <v>11559</v>
      </c>
      <c r="C2329" t="s">
        <v>7720</v>
      </c>
      <c r="D2329" t="s">
        <v>7721</v>
      </c>
      <c r="E2329" t="s">
        <v>7722</v>
      </c>
      <c r="F2329">
        <v>1</v>
      </c>
      <c r="G2329">
        <v>11900</v>
      </c>
      <c r="H2329">
        <v>357</v>
      </c>
      <c r="I2329" s="165">
        <v>11543</v>
      </c>
      <c r="J2329" t="s">
        <v>7794</v>
      </c>
      <c r="K2329">
        <v>1</v>
      </c>
      <c r="L2329">
        <v>125</v>
      </c>
      <c r="M2329" t="s">
        <v>7724</v>
      </c>
      <c r="N2329" t="s">
        <v>7713</v>
      </c>
      <c r="O2329" t="s">
        <v>7697</v>
      </c>
      <c r="P2329" t="s">
        <v>10766</v>
      </c>
      <c r="Q2329" t="s">
        <v>10806</v>
      </c>
      <c r="R2329">
        <v>102</v>
      </c>
      <c r="S2329" t="s">
        <v>7700</v>
      </c>
      <c r="T2329" t="s">
        <v>7726</v>
      </c>
      <c r="U2329">
        <v>1</v>
      </c>
      <c r="V2329">
        <v>1</v>
      </c>
      <c r="W2329" t="s">
        <v>7702</v>
      </c>
      <c r="X2329" t="s">
        <v>3063</v>
      </c>
      <c r="Y2329" t="s">
        <v>7703</v>
      </c>
      <c r="Z2329" t="s">
        <v>11560</v>
      </c>
      <c r="AA2329" t="s">
        <v>7797</v>
      </c>
      <c r="AB2329" t="s">
        <v>11561</v>
      </c>
    </row>
    <row r="2330" spans="1:28">
      <c r="A2330" s="241">
        <v>45972</v>
      </c>
      <c r="B2330" t="s">
        <v>11559</v>
      </c>
      <c r="C2330" t="s">
        <v>7960</v>
      </c>
      <c r="D2330" t="s">
        <v>7961</v>
      </c>
      <c r="E2330" t="s">
        <v>7962</v>
      </c>
      <c r="F2330">
        <v>1</v>
      </c>
      <c r="G2330">
        <v>7500</v>
      </c>
      <c r="H2330">
        <v>750</v>
      </c>
      <c r="I2330" s="165">
        <v>6750</v>
      </c>
      <c r="J2330" t="s">
        <v>7794</v>
      </c>
      <c r="K2330">
        <v>1</v>
      </c>
      <c r="L2330">
        <v>125</v>
      </c>
      <c r="M2330" t="s">
        <v>7724</v>
      </c>
      <c r="N2330" t="s">
        <v>7713</v>
      </c>
      <c r="O2330" t="s">
        <v>7697</v>
      </c>
      <c r="P2330" t="s">
        <v>10766</v>
      </c>
      <c r="Q2330" t="s">
        <v>10806</v>
      </c>
      <c r="R2330">
        <v>102</v>
      </c>
      <c r="S2330" t="s">
        <v>7700</v>
      </c>
      <c r="T2330" t="s">
        <v>7811</v>
      </c>
      <c r="U2330">
        <v>1</v>
      </c>
      <c r="V2330">
        <v>1</v>
      </c>
      <c r="W2330" t="s">
        <v>7702</v>
      </c>
      <c r="X2330" t="s">
        <v>3063</v>
      </c>
      <c r="Y2330" t="s">
        <v>7703</v>
      </c>
      <c r="Z2330" t="s">
        <v>11560</v>
      </c>
      <c r="AA2330" t="s">
        <v>7797</v>
      </c>
      <c r="AB2330" t="s">
        <v>11561</v>
      </c>
    </row>
    <row r="2331" spans="1:28">
      <c r="A2331" s="241">
        <v>45972</v>
      </c>
      <c r="B2331" t="s">
        <v>11559</v>
      </c>
      <c r="C2331" t="s">
        <v>7839</v>
      </c>
      <c r="D2331" t="s">
        <v>7840</v>
      </c>
      <c r="E2331" t="s">
        <v>7841</v>
      </c>
      <c r="F2331">
        <v>1</v>
      </c>
      <c r="G2331">
        <v>2645.48</v>
      </c>
      <c r="H2331">
        <v>0</v>
      </c>
      <c r="I2331" s="165">
        <v>2645.48</v>
      </c>
      <c r="J2331" t="s">
        <v>7794</v>
      </c>
      <c r="K2331">
        <v>1</v>
      </c>
      <c r="L2331">
        <v>125</v>
      </c>
      <c r="M2331" t="s">
        <v>7724</v>
      </c>
      <c r="N2331" t="s">
        <v>7713</v>
      </c>
      <c r="O2331" t="s">
        <v>7697</v>
      </c>
      <c r="P2331" t="s">
        <v>10766</v>
      </c>
      <c r="Q2331" t="s">
        <v>10806</v>
      </c>
      <c r="R2331">
        <v>102</v>
      </c>
      <c r="S2331" t="s">
        <v>7700</v>
      </c>
      <c r="T2331" t="s">
        <v>7715</v>
      </c>
      <c r="U2331">
        <v>1</v>
      </c>
      <c r="V2331">
        <v>1</v>
      </c>
      <c r="W2331" t="s">
        <v>7702</v>
      </c>
      <c r="X2331" t="s">
        <v>3063</v>
      </c>
      <c r="Y2331" t="s">
        <v>7703</v>
      </c>
      <c r="Z2331" t="s">
        <v>11560</v>
      </c>
      <c r="AA2331" t="s">
        <v>7797</v>
      </c>
      <c r="AB2331" t="s">
        <v>11561</v>
      </c>
    </row>
    <row r="2332" spans="1:28">
      <c r="A2332" s="241">
        <v>45972</v>
      </c>
      <c r="B2332" t="s">
        <v>11559</v>
      </c>
      <c r="C2332" t="s">
        <v>8636</v>
      </c>
      <c r="D2332" t="s">
        <v>8637</v>
      </c>
      <c r="E2332" t="s">
        <v>8638</v>
      </c>
      <c r="F2332">
        <v>1</v>
      </c>
      <c r="G2332">
        <v>13840</v>
      </c>
      <c r="H2332">
        <v>0</v>
      </c>
      <c r="I2332" s="165">
        <v>13840</v>
      </c>
      <c r="J2332" t="s">
        <v>7794</v>
      </c>
      <c r="K2332">
        <v>1</v>
      </c>
      <c r="L2332">
        <v>125</v>
      </c>
      <c r="M2332" t="s">
        <v>7724</v>
      </c>
      <c r="N2332" t="s">
        <v>7713</v>
      </c>
      <c r="O2332" t="s">
        <v>7697</v>
      </c>
      <c r="P2332" t="s">
        <v>10766</v>
      </c>
      <c r="Q2332" t="s">
        <v>10806</v>
      </c>
      <c r="R2332">
        <v>102</v>
      </c>
      <c r="S2332" t="s">
        <v>7700</v>
      </c>
      <c r="T2332" t="s">
        <v>7715</v>
      </c>
      <c r="U2332">
        <v>1</v>
      </c>
      <c r="V2332">
        <v>1</v>
      </c>
      <c r="W2332" t="s">
        <v>7702</v>
      </c>
      <c r="X2332" t="s">
        <v>3063</v>
      </c>
      <c r="Y2332" t="s">
        <v>7703</v>
      </c>
      <c r="Z2332" t="s">
        <v>11560</v>
      </c>
      <c r="AA2332" t="s">
        <v>7797</v>
      </c>
      <c r="AB2332" t="s">
        <v>11561</v>
      </c>
    </row>
    <row r="2333" spans="1:28">
      <c r="A2333" s="241">
        <v>45972</v>
      </c>
      <c r="B2333" t="s">
        <v>11559</v>
      </c>
      <c r="C2333" t="s">
        <v>7856</v>
      </c>
      <c r="D2333" t="s">
        <v>7857</v>
      </c>
      <c r="E2333" t="s">
        <v>7858</v>
      </c>
      <c r="F2333">
        <v>1</v>
      </c>
      <c r="G2333">
        <v>4247.1000000000004</v>
      </c>
      <c r="H2333">
        <v>0</v>
      </c>
      <c r="I2333" s="165">
        <v>4247.1000000000004</v>
      </c>
      <c r="J2333" t="s">
        <v>7794</v>
      </c>
      <c r="K2333">
        <v>1</v>
      </c>
      <c r="L2333">
        <v>125</v>
      </c>
      <c r="M2333" t="s">
        <v>7724</v>
      </c>
      <c r="N2333" t="s">
        <v>7713</v>
      </c>
      <c r="O2333" t="s">
        <v>7697</v>
      </c>
      <c r="P2333" t="s">
        <v>10766</v>
      </c>
      <c r="Q2333" t="s">
        <v>10806</v>
      </c>
      <c r="R2333">
        <v>102</v>
      </c>
      <c r="S2333" t="s">
        <v>7700</v>
      </c>
      <c r="T2333" t="s">
        <v>7701</v>
      </c>
      <c r="U2333">
        <v>1</v>
      </c>
      <c r="V2333">
        <v>1</v>
      </c>
      <c r="W2333" t="s">
        <v>7702</v>
      </c>
      <c r="X2333" t="s">
        <v>3063</v>
      </c>
      <c r="Y2333" t="s">
        <v>7703</v>
      </c>
      <c r="Z2333" t="s">
        <v>11560</v>
      </c>
      <c r="AA2333" t="s">
        <v>7797</v>
      </c>
      <c r="AB2333" t="s">
        <v>11561</v>
      </c>
    </row>
    <row r="2334" spans="1:28">
      <c r="A2334" s="241">
        <v>45972</v>
      </c>
      <c r="B2334" t="s">
        <v>11559</v>
      </c>
      <c r="C2334" t="s">
        <v>8554</v>
      </c>
      <c r="D2334" t="s">
        <v>8555</v>
      </c>
      <c r="E2334" t="s">
        <v>8556</v>
      </c>
      <c r="F2334">
        <v>1</v>
      </c>
      <c r="G2334">
        <v>26756</v>
      </c>
      <c r="H2334">
        <v>0</v>
      </c>
      <c r="I2334" s="165">
        <v>26756</v>
      </c>
      <c r="J2334" t="s">
        <v>7794</v>
      </c>
      <c r="K2334">
        <v>1</v>
      </c>
      <c r="L2334">
        <v>125</v>
      </c>
      <c r="M2334" t="s">
        <v>7724</v>
      </c>
      <c r="N2334" t="s">
        <v>7713</v>
      </c>
      <c r="O2334" t="s">
        <v>7697</v>
      </c>
      <c r="P2334" t="s">
        <v>10766</v>
      </c>
      <c r="Q2334" t="s">
        <v>10806</v>
      </c>
      <c r="R2334">
        <v>102</v>
      </c>
      <c r="S2334" t="s">
        <v>7700</v>
      </c>
      <c r="T2334" t="s">
        <v>7926</v>
      </c>
      <c r="U2334">
        <v>1</v>
      </c>
      <c r="V2334">
        <v>1</v>
      </c>
      <c r="W2334" t="s">
        <v>7702</v>
      </c>
      <c r="X2334" t="s">
        <v>3063</v>
      </c>
      <c r="Y2334" t="s">
        <v>7703</v>
      </c>
      <c r="Z2334" t="s">
        <v>11560</v>
      </c>
      <c r="AA2334" t="s">
        <v>7797</v>
      </c>
      <c r="AB2334" t="s">
        <v>11561</v>
      </c>
    </row>
    <row r="2335" spans="1:28">
      <c r="A2335" s="241">
        <v>45972</v>
      </c>
      <c r="B2335" t="s">
        <v>11562</v>
      </c>
      <c r="C2335" t="s">
        <v>7927</v>
      </c>
      <c r="D2335" t="s">
        <v>7928</v>
      </c>
      <c r="E2335" t="s">
        <v>7929</v>
      </c>
      <c r="F2335">
        <v>1</v>
      </c>
      <c r="G2335">
        <v>1344.54</v>
      </c>
      <c r="H2335">
        <v>0</v>
      </c>
      <c r="I2335" s="165">
        <v>1344.54</v>
      </c>
      <c r="J2335" t="s">
        <v>8069</v>
      </c>
      <c r="K2335">
        <v>1</v>
      </c>
      <c r="L2335">
        <v>212</v>
      </c>
      <c r="M2335" t="s">
        <v>8070</v>
      </c>
      <c r="N2335" t="s">
        <v>7696</v>
      </c>
      <c r="O2335" t="s">
        <v>7697</v>
      </c>
      <c r="P2335" t="s">
        <v>10766</v>
      </c>
      <c r="Q2335" t="s">
        <v>10842</v>
      </c>
      <c r="R2335">
        <v>717</v>
      </c>
      <c r="S2335" t="s">
        <v>7700</v>
      </c>
      <c r="T2335" t="s">
        <v>7701</v>
      </c>
      <c r="U2335">
        <v>1</v>
      </c>
      <c r="V2335">
        <v>1</v>
      </c>
      <c r="W2335" t="s">
        <v>7702</v>
      </c>
      <c r="X2335" t="s">
        <v>2860</v>
      </c>
      <c r="Y2335" t="s">
        <v>7703</v>
      </c>
      <c r="Z2335" t="s">
        <v>11563</v>
      </c>
      <c r="AA2335" t="s">
        <v>10844</v>
      </c>
      <c r="AB2335" t="s">
        <v>11564</v>
      </c>
    </row>
    <row r="2336" spans="1:28">
      <c r="A2336" s="241">
        <v>45972</v>
      </c>
      <c r="B2336" t="s">
        <v>11565</v>
      </c>
      <c r="C2336" t="s">
        <v>7691</v>
      </c>
      <c r="D2336" t="s">
        <v>7692</v>
      </c>
      <c r="E2336" t="s">
        <v>7693</v>
      </c>
      <c r="F2336">
        <v>1</v>
      </c>
      <c r="G2336">
        <v>4327.7299999999996</v>
      </c>
      <c r="H2336">
        <v>0</v>
      </c>
      <c r="I2336" s="165">
        <v>4327.7299999999996</v>
      </c>
      <c r="J2336" t="s">
        <v>8271</v>
      </c>
      <c r="K2336">
        <v>1</v>
      </c>
      <c r="L2336">
        <v>2</v>
      </c>
      <c r="M2336" t="s">
        <v>8054</v>
      </c>
      <c r="N2336" t="s">
        <v>7745</v>
      </c>
      <c r="O2336" t="s">
        <v>7697</v>
      </c>
      <c r="P2336" t="s">
        <v>10766</v>
      </c>
      <c r="Q2336" t="s">
        <v>10795</v>
      </c>
      <c r="R2336">
        <v>935</v>
      </c>
      <c r="S2336" t="s">
        <v>7700</v>
      </c>
      <c r="T2336" t="s">
        <v>7701</v>
      </c>
      <c r="U2336">
        <v>1</v>
      </c>
      <c r="V2336">
        <v>1</v>
      </c>
      <c r="W2336" t="s">
        <v>7702</v>
      </c>
      <c r="X2336" t="s">
        <v>11566</v>
      </c>
      <c r="Y2336" t="s">
        <v>7703</v>
      </c>
      <c r="Z2336" t="s">
        <v>11567</v>
      </c>
      <c r="AA2336" t="s">
        <v>8274</v>
      </c>
      <c r="AB2336" t="s">
        <v>11568</v>
      </c>
    </row>
    <row r="2337" spans="1:28">
      <c r="A2337" s="241">
        <v>45972</v>
      </c>
      <c r="B2337" t="s">
        <v>11565</v>
      </c>
      <c r="C2337" t="s">
        <v>7880</v>
      </c>
      <c r="D2337" t="s">
        <v>7881</v>
      </c>
      <c r="E2337" t="s">
        <v>7882</v>
      </c>
      <c r="F2337">
        <v>2</v>
      </c>
      <c r="G2337">
        <v>1543</v>
      </c>
      <c r="H2337">
        <v>0</v>
      </c>
      <c r="I2337" s="165">
        <v>3086</v>
      </c>
      <c r="J2337" t="s">
        <v>8271</v>
      </c>
      <c r="K2337">
        <v>1</v>
      </c>
      <c r="L2337">
        <v>2</v>
      </c>
      <c r="M2337" t="s">
        <v>8054</v>
      </c>
      <c r="N2337" t="s">
        <v>7745</v>
      </c>
      <c r="O2337" t="s">
        <v>7697</v>
      </c>
      <c r="P2337" t="s">
        <v>10766</v>
      </c>
      <c r="Q2337" t="s">
        <v>10795</v>
      </c>
      <c r="R2337">
        <v>935</v>
      </c>
      <c r="S2337" t="s">
        <v>7700</v>
      </c>
      <c r="T2337" t="s">
        <v>7701</v>
      </c>
      <c r="U2337">
        <v>1</v>
      </c>
      <c r="V2337">
        <v>2</v>
      </c>
      <c r="W2337" t="s">
        <v>7702</v>
      </c>
      <c r="X2337" t="s">
        <v>11566</v>
      </c>
      <c r="Y2337" t="s">
        <v>7703</v>
      </c>
      <c r="Z2337" t="s">
        <v>11567</v>
      </c>
      <c r="AA2337" t="s">
        <v>8274</v>
      </c>
      <c r="AB2337" t="s">
        <v>11568</v>
      </c>
    </row>
    <row r="2338" spans="1:28">
      <c r="A2338" s="241">
        <v>45972</v>
      </c>
      <c r="B2338" t="s">
        <v>11569</v>
      </c>
      <c r="C2338" t="s">
        <v>8554</v>
      </c>
      <c r="D2338" t="s">
        <v>8555</v>
      </c>
      <c r="E2338" t="s">
        <v>8556</v>
      </c>
      <c r="F2338">
        <v>2</v>
      </c>
      <c r="G2338">
        <v>26756</v>
      </c>
      <c r="H2338">
        <v>0</v>
      </c>
      <c r="I2338" s="165">
        <v>53512</v>
      </c>
      <c r="J2338" t="s">
        <v>7816</v>
      </c>
      <c r="K2338">
        <v>1</v>
      </c>
      <c r="L2338">
        <v>125</v>
      </c>
      <c r="M2338" t="s">
        <v>7724</v>
      </c>
      <c r="N2338" t="s">
        <v>7713</v>
      </c>
      <c r="O2338" t="s">
        <v>7697</v>
      </c>
      <c r="P2338" t="s">
        <v>10766</v>
      </c>
      <c r="Q2338" t="s">
        <v>11510</v>
      </c>
      <c r="R2338">
        <v>105</v>
      </c>
      <c r="S2338" t="s">
        <v>7700</v>
      </c>
      <c r="T2338" t="s">
        <v>7926</v>
      </c>
      <c r="U2338">
        <v>1</v>
      </c>
      <c r="V2338">
        <v>2</v>
      </c>
      <c r="W2338" t="s">
        <v>7702</v>
      </c>
      <c r="X2338" t="s">
        <v>3459</v>
      </c>
      <c r="Y2338" t="s">
        <v>7703</v>
      </c>
      <c r="Z2338" t="s">
        <v>11570</v>
      </c>
      <c r="AA2338" t="s">
        <v>7819</v>
      </c>
      <c r="AB2338" t="s">
        <v>11571</v>
      </c>
    </row>
    <row r="2339" spans="1:28">
      <c r="A2339" s="241">
        <v>45972</v>
      </c>
      <c r="B2339" t="s">
        <v>11572</v>
      </c>
      <c r="C2339" t="s">
        <v>8613</v>
      </c>
      <c r="D2339" t="s">
        <v>8614</v>
      </c>
      <c r="E2339" t="s">
        <v>8615</v>
      </c>
      <c r="F2339">
        <v>2</v>
      </c>
      <c r="G2339">
        <v>714.29</v>
      </c>
      <c r="H2339">
        <v>0</v>
      </c>
      <c r="I2339" s="165">
        <v>1428.58</v>
      </c>
      <c r="J2339" t="s">
        <v>7816</v>
      </c>
      <c r="K2339">
        <v>1</v>
      </c>
      <c r="L2339">
        <v>125</v>
      </c>
      <c r="M2339" t="s">
        <v>7724</v>
      </c>
      <c r="N2339" t="s">
        <v>7713</v>
      </c>
      <c r="O2339" t="s">
        <v>7697</v>
      </c>
      <c r="P2339" t="s">
        <v>10766</v>
      </c>
      <c r="Q2339" t="s">
        <v>11510</v>
      </c>
      <c r="R2339">
        <v>105</v>
      </c>
      <c r="S2339" t="s">
        <v>7700</v>
      </c>
      <c r="T2339" t="s">
        <v>7715</v>
      </c>
      <c r="U2339">
        <v>1</v>
      </c>
      <c r="V2339">
        <v>2</v>
      </c>
      <c r="W2339" t="s">
        <v>7702</v>
      </c>
      <c r="X2339" t="s">
        <v>3127</v>
      </c>
      <c r="Y2339" t="s">
        <v>7703</v>
      </c>
      <c r="Z2339" t="s">
        <v>11573</v>
      </c>
      <c r="AA2339" t="s">
        <v>7819</v>
      </c>
      <c r="AB2339" t="s">
        <v>11574</v>
      </c>
    </row>
    <row r="2340" spans="1:28">
      <c r="A2340" s="241">
        <v>45972</v>
      </c>
      <c r="B2340" t="s">
        <v>11575</v>
      </c>
      <c r="C2340" t="s">
        <v>8719</v>
      </c>
      <c r="D2340" t="s">
        <v>8720</v>
      </c>
      <c r="E2340" t="s">
        <v>8721</v>
      </c>
      <c r="F2340">
        <v>2</v>
      </c>
      <c r="G2340">
        <v>4853.8500000000004</v>
      </c>
      <c r="H2340">
        <v>0</v>
      </c>
      <c r="I2340" s="165">
        <v>9707.7000000000007</v>
      </c>
      <c r="J2340" t="s">
        <v>7816</v>
      </c>
      <c r="K2340">
        <v>1</v>
      </c>
      <c r="L2340">
        <v>125</v>
      </c>
      <c r="M2340" t="s">
        <v>7724</v>
      </c>
      <c r="N2340" t="s">
        <v>7713</v>
      </c>
      <c r="O2340" t="s">
        <v>7697</v>
      </c>
      <c r="P2340" t="s">
        <v>10766</v>
      </c>
      <c r="Q2340" t="s">
        <v>11510</v>
      </c>
      <c r="R2340">
        <v>105</v>
      </c>
      <c r="S2340" t="s">
        <v>7700</v>
      </c>
      <c r="T2340" t="s">
        <v>7811</v>
      </c>
      <c r="U2340">
        <v>1</v>
      </c>
      <c r="V2340">
        <v>2</v>
      </c>
      <c r="W2340" t="s">
        <v>7702</v>
      </c>
      <c r="X2340" t="s">
        <v>3123</v>
      </c>
      <c r="Y2340" t="s">
        <v>7703</v>
      </c>
      <c r="Z2340" t="s">
        <v>11576</v>
      </c>
      <c r="AA2340" t="s">
        <v>7819</v>
      </c>
      <c r="AB2340" t="s">
        <v>11577</v>
      </c>
    </row>
    <row r="2341" spans="1:28">
      <c r="A2341" s="241">
        <v>45972</v>
      </c>
      <c r="B2341" t="s">
        <v>11575</v>
      </c>
      <c r="C2341" t="s">
        <v>8196</v>
      </c>
      <c r="D2341" t="s">
        <v>8197</v>
      </c>
      <c r="E2341" t="s">
        <v>8198</v>
      </c>
      <c r="F2341">
        <v>1</v>
      </c>
      <c r="G2341">
        <v>11264.94</v>
      </c>
      <c r="H2341">
        <v>0</v>
      </c>
      <c r="I2341" s="165">
        <v>11264.94</v>
      </c>
      <c r="J2341" t="s">
        <v>7816</v>
      </c>
      <c r="K2341">
        <v>1</v>
      </c>
      <c r="L2341">
        <v>125</v>
      </c>
      <c r="M2341" t="s">
        <v>7724</v>
      </c>
      <c r="N2341" t="s">
        <v>7713</v>
      </c>
      <c r="O2341" t="s">
        <v>7697</v>
      </c>
      <c r="P2341" t="s">
        <v>10766</v>
      </c>
      <c r="Q2341" t="s">
        <v>11510</v>
      </c>
      <c r="R2341">
        <v>105</v>
      </c>
      <c r="S2341" t="s">
        <v>7700</v>
      </c>
      <c r="T2341" t="s">
        <v>7811</v>
      </c>
      <c r="U2341">
        <v>1</v>
      </c>
      <c r="V2341">
        <v>1</v>
      </c>
      <c r="W2341" t="s">
        <v>7702</v>
      </c>
      <c r="X2341" t="s">
        <v>3123</v>
      </c>
      <c r="Y2341" t="s">
        <v>7703</v>
      </c>
      <c r="Z2341" t="s">
        <v>11576</v>
      </c>
      <c r="AA2341" t="s">
        <v>7819</v>
      </c>
      <c r="AB2341" t="s">
        <v>11577</v>
      </c>
    </row>
    <row r="2342" spans="1:28">
      <c r="A2342" s="241">
        <v>45972</v>
      </c>
      <c r="B2342" t="s">
        <v>11575</v>
      </c>
      <c r="C2342" t="s">
        <v>7730</v>
      </c>
      <c r="D2342" t="s">
        <v>7731</v>
      </c>
      <c r="E2342" t="s">
        <v>7732</v>
      </c>
      <c r="F2342">
        <v>1</v>
      </c>
      <c r="G2342">
        <v>8991.6</v>
      </c>
      <c r="H2342">
        <v>449.58</v>
      </c>
      <c r="I2342" s="165">
        <v>8542.02</v>
      </c>
      <c r="J2342" t="s">
        <v>7816</v>
      </c>
      <c r="K2342">
        <v>1</v>
      </c>
      <c r="L2342">
        <v>125</v>
      </c>
      <c r="M2342" t="s">
        <v>7724</v>
      </c>
      <c r="N2342" t="s">
        <v>7713</v>
      </c>
      <c r="O2342" t="s">
        <v>7697</v>
      </c>
      <c r="P2342" t="s">
        <v>10766</v>
      </c>
      <c r="Q2342" t="s">
        <v>11510</v>
      </c>
      <c r="R2342">
        <v>105</v>
      </c>
      <c r="S2342" t="s">
        <v>7700</v>
      </c>
      <c r="T2342" t="s">
        <v>7715</v>
      </c>
      <c r="U2342">
        <v>1</v>
      </c>
      <c r="V2342">
        <v>1</v>
      </c>
      <c r="W2342" t="s">
        <v>7702</v>
      </c>
      <c r="X2342" t="s">
        <v>3123</v>
      </c>
      <c r="Y2342" t="s">
        <v>7703</v>
      </c>
      <c r="Z2342" t="s">
        <v>11576</v>
      </c>
      <c r="AA2342" t="s">
        <v>7819</v>
      </c>
      <c r="AB2342" t="s">
        <v>11577</v>
      </c>
    </row>
    <row r="2343" spans="1:28">
      <c r="A2343" s="241">
        <v>45972</v>
      </c>
      <c r="B2343" t="s">
        <v>11578</v>
      </c>
      <c r="C2343" t="s">
        <v>7736</v>
      </c>
      <c r="D2343" t="s">
        <v>7737</v>
      </c>
      <c r="E2343" t="s">
        <v>7738</v>
      </c>
      <c r="F2343">
        <v>4</v>
      </c>
      <c r="G2343">
        <v>6422.4</v>
      </c>
      <c r="H2343">
        <v>0</v>
      </c>
      <c r="I2343" s="165">
        <v>25689.599999999999</v>
      </c>
      <c r="J2343" t="s">
        <v>7809</v>
      </c>
      <c r="K2343">
        <v>1</v>
      </c>
      <c r="L2343">
        <v>125</v>
      </c>
      <c r="M2343" t="s">
        <v>7724</v>
      </c>
      <c r="N2343" t="s">
        <v>7713</v>
      </c>
      <c r="O2343" t="s">
        <v>7697</v>
      </c>
      <c r="P2343" t="s">
        <v>10766</v>
      </c>
      <c r="Q2343" t="s">
        <v>11082</v>
      </c>
      <c r="R2343">
        <v>111</v>
      </c>
      <c r="S2343" t="s">
        <v>7700</v>
      </c>
      <c r="T2343" t="s">
        <v>7701</v>
      </c>
      <c r="U2343">
        <v>1</v>
      </c>
      <c r="V2343">
        <v>4</v>
      </c>
      <c r="W2343" t="s">
        <v>7702</v>
      </c>
      <c r="X2343" t="s">
        <v>3140</v>
      </c>
      <c r="Y2343" t="s">
        <v>7703</v>
      </c>
      <c r="Z2343" t="s">
        <v>11579</v>
      </c>
      <c r="AA2343" t="s">
        <v>8618</v>
      </c>
      <c r="AB2343" t="s">
        <v>11580</v>
      </c>
    </row>
    <row r="2344" spans="1:28">
      <c r="A2344" s="241">
        <v>45972</v>
      </c>
      <c r="B2344" t="s">
        <v>11581</v>
      </c>
      <c r="C2344" t="s">
        <v>8954</v>
      </c>
      <c r="D2344" t="s">
        <v>8955</v>
      </c>
      <c r="E2344" t="s">
        <v>8956</v>
      </c>
      <c r="F2344">
        <v>6</v>
      </c>
      <c r="G2344">
        <v>2615</v>
      </c>
      <c r="H2344">
        <v>0</v>
      </c>
      <c r="I2344" s="165">
        <v>15690</v>
      </c>
      <c r="J2344" t="s">
        <v>8166</v>
      </c>
      <c r="K2344">
        <v>1</v>
      </c>
      <c r="L2344">
        <v>126</v>
      </c>
      <c r="M2344" t="s">
        <v>7744</v>
      </c>
      <c r="N2344" t="s">
        <v>7745</v>
      </c>
      <c r="O2344" t="s">
        <v>7697</v>
      </c>
      <c r="P2344" t="s">
        <v>10766</v>
      </c>
      <c r="Q2344" t="s">
        <v>10995</v>
      </c>
      <c r="R2344">
        <v>925</v>
      </c>
      <c r="S2344" t="s">
        <v>7700</v>
      </c>
      <c r="T2344" t="s">
        <v>7715</v>
      </c>
      <c r="U2344">
        <v>1</v>
      </c>
      <c r="V2344">
        <v>6</v>
      </c>
      <c r="W2344" t="s">
        <v>7702</v>
      </c>
      <c r="X2344" t="s">
        <v>3429</v>
      </c>
      <c r="Y2344" t="s">
        <v>7703</v>
      </c>
      <c r="Z2344" t="s">
        <v>11582</v>
      </c>
      <c r="AA2344" t="s">
        <v>8245</v>
      </c>
      <c r="AB2344" t="s">
        <v>8171</v>
      </c>
    </row>
    <row r="2345" spans="1:28">
      <c r="A2345" s="241">
        <v>45972</v>
      </c>
      <c r="B2345" t="s">
        <v>11583</v>
      </c>
      <c r="C2345" t="s">
        <v>7720</v>
      </c>
      <c r="D2345" t="s">
        <v>7721</v>
      </c>
      <c r="E2345" t="s">
        <v>7722</v>
      </c>
      <c r="F2345">
        <v>1</v>
      </c>
      <c r="G2345">
        <v>11900</v>
      </c>
      <c r="H2345">
        <v>357</v>
      </c>
      <c r="I2345" s="165">
        <v>11543</v>
      </c>
      <c r="J2345" t="s">
        <v>8271</v>
      </c>
      <c r="K2345">
        <v>1</v>
      </c>
      <c r="L2345">
        <v>126</v>
      </c>
      <c r="M2345" t="s">
        <v>7744</v>
      </c>
      <c r="N2345" t="s">
        <v>7745</v>
      </c>
      <c r="O2345" t="s">
        <v>7697</v>
      </c>
      <c r="P2345" t="s">
        <v>10766</v>
      </c>
      <c r="Q2345" t="s">
        <v>10795</v>
      </c>
      <c r="R2345">
        <v>935</v>
      </c>
      <c r="S2345" t="s">
        <v>7700</v>
      </c>
      <c r="T2345" t="s">
        <v>7726</v>
      </c>
      <c r="U2345">
        <v>1</v>
      </c>
      <c r="V2345">
        <v>1</v>
      </c>
      <c r="W2345" t="s">
        <v>7702</v>
      </c>
      <c r="X2345" t="s">
        <v>3224</v>
      </c>
      <c r="Y2345" t="s">
        <v>7703</v>
      </c>
      <c r="Z2345" t="s">
        <v>11584</v>
      </c>
      <c r="AA2345" t="s">
        <v>8274</v>
      </c>
      <c r="AB2345" t="s">
        <v>11585</v>
      </c>
    </row>
    <row r="2346" spans="1:28">
      <c r="A2346" s="241">
        <v>45972</v>
      </c>
      <c r="B2346" t="s">
        <v>11583</v>
      </c>
      <c r="C2346" t="s">
        <v>7800</v>
      </c>
      <c r="D2346" t="s">
        <v>7801</v>
      </c>
      <c r="E2346" t="s">
        <v>7802</v>
      </c>
      <c r="F2346">
        <v>10</v>
      </c>
      <c r="G2346">
        <v>1092.44</v>
      </c>
      <c r="H2346">
        <v>0</v>
      </c>
      <c r="I2346" s="165">
        <v>10924.4</v>
      </c>
      <c r="J2346" t="s">
        <v>8271</v>
      </c>
      <c r="K2346">
        <v>1</v>
      </c>
      <c r="L2346">
        <v>126</v>
      </c>
      <c r="M2346" t="s">
        <v>7744</v>
      </c>
      <c r="N2346" t="s">
        <v>7745</v>
      </c>
      <c r="O2346" t="s">
        <v>7697</v>
      </c>
      <c r="P2346" t="s">
        <v>10766</v>
      </c>
      <c r="Q2346" t="s">
        <v>10795</v>
      </c>
      <c r="R2346">
        <v>935</v>
      </c>
      <c r="S2346" t="s">
        <v>7700</v>
      </c>
      <c r="T2346" t="s">
        <v>7701</v>
      </c>
      <c r="U2346">
        <v>1</v>
      </c>
      <c r="V2346">
        <v>10</v>
      </c>
      <c r="W2346" t="s">
        <v>7702</v>
      </c>
      <c r="X2346" t="s">
        <v>3224</v>
      </c>
      <c r="Y2346" t="s">
        <v>7703</v>
      </c>
      <c r="Z2346" t="s">
        <v>11584</v>
      </c>
      <c r="AA2346" t="s">
        <v>8274</v>
      </c>
      <c r="AB2346" t="s">
        <v>11585</v>
      </c>
    </row>
    <row r="2347" spans="1:28">
      <c r="A2347" s="241">
        <v>45972</v>
      </c>
      <c r="B2347" t="s">
        <v>11586</v>
      </c>
      <c r="C2347" t="s">
        <v>7839</v>
      </c>
      <c r="D2347" t="s">
        <v>7840</v>
      </c>
      <c r="E2347" t="s">
        <v>7841</v>
      </c>
      <c r="F2347">
        <v>3</v>
      </c>
      <c r="G2347">
        <v>2645.48</v>
      </c>
      <c r="H2347">
        <v>0</v>
      </c>
      <c r="I2347" s="165">
        <v>7936.44</v>
      </c>
      <c r="J2347" t="s">
        <v>7743</v>
      </c>
      <c r="K2347">
        <v>1</v>
      </c>
      <c r="L2347">
        <v>126</v>
      </c>
      <c r="M2347" t="s">
        <v>7744</v>
      </c>
      <c r="N2347" t="s">
        <v>7745</v>
      </c>
      <c r="O2347" t="s">
        <v>7697</v>
      </c>
      <c r="P2347" t="s">
        <v>10766</v>
      </c>
      <c r="Q2347" t="s">
        <v>10832</v>
      </c>
      <c r="R2347">
        <v>946</v>
      </c>
      <c r="S2347" t="s">
        <v>7700</v>
      </c>
      <c r="T2347" t="s">
        <v>7715</v>
      </c>
      <c r="U2347">
        <v>1</v>
      </c>
      <c r="V2347">
        <v>3</v>
      </c>
      <c r="W2347" t="s">
        <v>7702</v>
      </c>
      <c r="X2347" t="s">
        <v>2954</v>
      </c>
      <c r="Y2347" t="s">
        <v>7703</v>
      </c>
      <c r="Z2347" t="s">
        <v>11587</v>
      </c>
      <c r="AA2347" t="s">
        <v>8008</v>
      </c>
      <c r="AB2347" t="s">
        <v>11588</v>
      </c>
    </row>
    <row r="2348" spans="1:28">
      <c r="A2348" s="241">
        <v>45972</v>
      </c>
      <c r="B2348" t="s">
        <v>11586</v>
      </c>
      <c r="C2348" t="s">
        <v>7979</v>
      </c>
      <c r="D2348" t="s">
        <v>7980</v>
      </c>
      <c r="E2348" t="s">
        <v>7981</v>
      </c>
      <c r="F2348">
        <v>3</v>
      </c>
      <c r="G2348">
        <v>2647.06</v>
      </c>
      <c r="H2348">
        <v>0</v>
      </c>
      <c r="I2348" s="165">
        <v>7941.18</v>
      </c>
      <c r="J2348" t="s">
        <v>7743</v>
      </c>
      <c r="K2348">
        <v>1</v>
      </c>
      <c r="L2348">
        <v>126</v>
      </c>
      <c r="M2348" t="s">
        <v>7744</v>
      </c>
      <c r="N2348" t="s">
        <v>7745</v>
      </c>
      <c r="O2348" t="s">
        <v>7697</v>
      </c>
      <c r="P2348" t="s">
        <v>10766</v>
      </c>
      <c r="Q2348" t="s">
        <v>10832</v>
      </c>
      <c r="R2348">
        <v>946</v>
      </c>
      <c r="S2348" t="s">
        <v>7700</v>
      </c>
      <c r="T2348" t="s">
        <v>7715</v>
      </c>
      <c r="U2348">
        <v>1</v>
      </c>
      <c r="V2348">
        <v>3</v>
      </c>
      <c r="W2348" t="s">
        <v>7702</v>
      </c>
      <c r="X2348" t="s">
        <v>2954</v>
      </c>
      <c r="Y2348" t="s">
        <v>7703</v>
      </c>
      <c r="Z2348" t="s">
        <v>11587</v>
      </c>
      <c r="AA2348" t="s">
        <v>8008</v>
      </c>
      <c r="AB2348" t="s">
        <v>11588</v>
      </c>
    </row>
    <row r="2349" spans="1:28">
      <c r="A2349" s="241">
        <v>45972</v>
      </c>
      <c r="B2349" t="s">
        <v>11586</v>
      </c>
      <c r="C2349" t="s">
        <v>7822</v>
      </c>
      <c r="D2349" t="s">
        <v>7823</v>
      </c>
      <c r="E2349" t="s">
        <v>7824</v>
      </c>
      <c r="F2349">
        <v>3</v>
      </c>
      <c r="G2349">
        <v>3025.21</v>
      </c>
      <c r="H2349">
        <v>0</v>
      </c>
      <c r="I2349" s="165">
        <v>9075.6299999999992</v>
      </c>
      <c r="J2349" t="s">
        <v>7743</v>
      </c>
      <c r="K2349">
        <v>1</v>
      </c>
      <c r="L2349">
        <v>126</v>
      </c>
      <c r="M2349" t="s">
        <v>7744</v>
      </c>
      <c r="N2349" t="s">
        <v>7745</v>
      </c>
      <c r="O2349" t="s">
        <v>7697</v>
      </c>
      <c r="P2349" t="s">
        <v>10766</v>
      </c>
      <c r="Q2349" t="s">
        <v>10832</v>
      </c>
      <c r="R2349">
        <v>946</v>
      </c>
      <c r="S2349" t="s">
        <v>7700</v>
      </c>
      <c r="T2349" t="s">
        <v>7715</v>
      </c>
      <c r="U2349">
        <v>1</v>
      </c>
      <c r="V2349">
        <v>3</v>
      </c>
      <c r="W2349" t="s">
        <v>7702</v>
      </c>
      <c r="X2349" t="s">
        <v>2954</v>
      </c>
      <c r="Y2349" t="s">
        <v>7703</v>
      </c>
      <c r="Z2349" t="s">
        <v>11587</v>
      </c>
      <c r="AA2349" t="s">
        <v>8008</v>
      </c>
      <c r="AB2349" t="s">
        <v>11588</v>
      </c>
    </row>
    <row r="2350" spans="1:28">
      <c r="A2350" s="241">
        <v>45972</v>
      </c>
      <c r="B2350" t="s">
        <v>11589</v>
      </c>
      <c r="C2350" t="s">
        <v>8079</v>
      </c>
      <c r="D2350" t="s">
        <v>8080</v>
      </c>
      <c r="E2350" t="s">
        <v>8081</v>
      </c>
      <c r="F2350">
        <v>3</v>
      </c>
      <c r="G2350">
        <v>3180</v>
      </c>
      <c r="H2350">
        <v>0</v>
      </c>
      <c r="I2350" s="165">
        <v>9540</v>
      </c>
      <c r="J2350" t="s">
        <v>7937</v>
      </c>
      <c r="K2350">
        <v>1</v>
      </c>
      <c r="L2350">
        <v>211</v>
      </c>
      <c r="M2350" t="s">
        <v>7938</v>
      </c>
      <c r="N2350" t="s">
        <v>7939</v>
      </c>
      <c r="O2350" t="s">
        <v>7697</v>
      </c>
      <c r="P2350" t="s">
        <v>10766</v>
      </c>
      <c r="Q2350" t="s">
        <v>10822</v>
      </c>
      <c r="R2350">
        <v>409</v>
      </c>
      <c r="S2350" t="s">
        <v>7700</v>
      </c>
      <c r="T2350" t="s">
        <v>7715</v>
      </c>
      <c r="U2350">
        <v>1</v>
      </c>
      <c r="V2350">
        <v>3</v>
      </c>
      <c r="W2350" t="s">
        <v>7702</v>
      </c>
      <c r="X2350" t="s">
        <v>2827</v>
      </c>
      <c r="Y2350" t="s">
        <v>7703</v>
      </c>
      <c r="Z2350" t="s">
        <v>11590</v>
      </c>
      <c r="AA2350" t="s">
        <v>8145</v>
      </c>
      <c r="AB2350" t="s">
        <v>11591</v>
      </c>
    </row>
    <row r="2351" spans="1:28">
      <c r="A2351" s="241">
        <v>45972</v>
      </c>
      <c r="B2351" t="s">
        <v>11589</v>
      </c>
      <c r="C2351" t="s">
        <v>7883</v>
      </c>
      <c r="D2351" t="s">
        <v>7884</v>
      </c>
      <c r="E2351" t="s">
        <v>7885</v>
      </c>
      <c r="F2351">
        <v>3</v>
      </c>
      <c r="G2351">
        <v>3025.21</v>
      </c>
      <c r="H2351">
        <v>0</v>
      </c>
      <c r="I2351" s="165">
        <v>9075.6299999999992</v>
      </c>
      <c r="J2351" t="s">
        <v>7937</v>
      </c>
      <c r="K2351">
        <v>1</v>
      </c>
      <c r="L2351">
        <v>211</v>
      </c>
      <c r="M2351" t="s">
        <v>7938</v>
      </c>
      <c r="N2351" t="s">
        <v>7939</v>
      </c>
      <c r="O2351" t="s">
        <v>7697</v>
      </c>
      <c r="P2351" t="s">
        <v>10766</v>
      </c>
      <c r="Q2351" t="s">
        <v>10822</v>
      </c>
      <c r="R2351">
        <v>409</v>
      </c>
      <c r="S2351" t="s">
        <v>7700</v>
      </c>
      <c r="T2351" t="s">
        <v>7715</v>
      </c>
      <c r="U2351">
        <v>1</v>
      </c>
      <c r="V2351">
        <v>3</v>
      </c>
      <c r="W2351" t="s">
        <v>7702</v>
      </c>
      <c r="X2351" t="s">
        <v>2827</v>
      </c>
      <c r="Y2351" t="s">
        <v>7703</v>
      </c>
      <c r="Z2351" t="s">
        <v>11590</v>
      </c>
      <c r="AA2351" t="s">
        <v>8145</v>
      </c>
      <c r="AB2351" t="s">
        <v>11591</v>
      </c>
    </row>
    <row r="2352" spans="1:28">
      <c r="A2352" s="241">
        <v>45972</v>
      </c>
      <c r="B2352" t="s">
        <v>11589</v>
      </c>
      <c r="C2352" t="s">
        <v>7787</v>
      </c>
      <c r="D2352" t="s">
        <v>7788</v>
      </c>
      <c r="E2352" t="s">
        <v>7789</v>
      </c>
      <c r="F2352">
        <v>3</v>
      </c>
      <c r="G2352">
        <v>3025.21</v>
      </c>
      <c r="H2352">
        <v>0</v>
      </c>
      <c r="I2352" s="165">
        <v>9075.6299999999992</v>
      </c>
      <c r="J2352" t="s">
        <v>7937</v>
      </c>
      <c r="K2352">
        <v>1</v>
      </c>
      <c r="L2352">
        <v>211</v>
      </c>
      <c r="M2352" t="s">
        <v>7938</v>
      </c>
      <c r="N2352" t="s">
        <v>7939</v>
      </c>
      <c r="O2352" t="s">
        <v>7697</v>
      </c>
      <c r="P2352" t="s">
        <v>10766</v>
      </c>
      <c r="Q2352" t="s">
        <v>10822</v>
      </c>
      <c r="R2352">
        <v>409</v>
      </c>
      <c r="S2352" t="s">
        <v>7700</v>
      </c>
      <c r="T2352" t="s">
        <v>7715</v>
      </c>
      <c r="U2352">
        <v>1</v>
      </c>
      <c r="V2352">
        <v>3</v>
      </c>
      <c r="W2352" t="s">
        <v>7702</v>
      </c>
      <c r="X2352" t="s">
        <v>2827</v>
      </c>
      <c r="Y2352" t="s">
        <v>7703</v>
      </c>
      <c r="Z2352" t="s">
        <v>11590</v>
      </c>
      <c r="AA2352" t="s">
        <v>8145</v>
      </c>
      <c r="AB2352" t="s">
        <v>11591</v>
      </c>
    </row>
    <row r="2353" spans="1:28">
      <c r="A2353" s="241">
        <v>45972</v>
      </c>
      <c r="B2353" t="s">
        <v>11592</v>
      </c>
      <c r="C2353" t="s">
        <v>7927</v>
      </c>
      <c r="D2353" t="s">
        <v>7928</v>
      </c>
      <c r="E2353" t="s">
        <v>7929</v>
      </c>
      <c r="F2353">
        <v>6</v>
      </c>
      <c r="G2353">
        <v>1344.54</v>
      </c>
      <c r="H2353">
        <v>0</v>
      </c>
      <c r="I2353" s="165">
        <v>8067.24</v>
      </c>
      <c r="J2353" t="s">
        <v>7794</v>
      </c>
      <c r="K2353">
        <v>1</v>
      </c>
      <c r="L2353">
        <v>125</v>
      </c>
      <c r="M2353" t="s">
        <v>7724</v>
      </c>
      <c r="N2353" t="s">
        <v>7713</v>
      </c>
      <c r="O2353" t="s">
        <v>7697</v>
      </c>
      <c r="P2353" t="s">
        <v>10766</v>
      </c>
      <c r="Q2353" t="s">
        <v>10806</v>
      </c>
      <c r="R2353">
        <v>102</v>
      </c>
      <c r="S2353" t="s">
        <v>7700</v>
      </c>
      <c r="T2353" t="s">
        <v>7701</v>
      </c>
      <c r="U2353">
        <v>1</v>
      </c>
      <c r="V2353">
        <v>6</v>
      </c>
      <c r="W2353" t="s">
        <v>7702</v>
      </c>
      <c r="X2353" t="s">
        <v>3379</v>
      </c>
      <c r="Y2353" t="s">
        <v>7703</v>
      </c>
      <c r="Z2353" t="s">
        <v>11593</v>
      </c>
      <c r="AA2353" t="s">
        <v>7797</v>
      </c>
      <c r="AB2353" t="s">
        <v>11594</v>
      </c>
    </row>
    <row r="2354" spans="1:28">
      <c r="A2354" s="241">
        <v>45972</v>
      </c>
      <c r="B2354" t="s">
        <v>11595</v>
      </c>
      <c r="C2354" t="s">
        <v>8079</v>
      </c>
      <c r="D2354" t="s">
        <v>8080</v>
      </c>
      <c r="E2354" t="s">
        <v>8081</v>
      </c>
      <c r="F2354">
        <v>2</v>
      </c>
      <c r="G2354">
        <v>3180</v>
      </c>
      <c r="H2354">
        <v>0</v>
      </c>
      <c r="I2354" s="165">
        <v>6360</v>
      </c>
      <c r="J2354" t="s">
        <v>7809</v>
      </c>
      <c r="K2354">
        <v>1</v>
      </c>
      <c r="L2354">
        <v>125</v>
      </c>
      <c r="M2354" t="s">
        <v>7724</v>
      </c>
      <c r="N2354" t="s">
        <v>7713</v>
      </c>
      <c r="O2354" t="s">
        <v>7697</v>
      </c>
      <c r="P2354" t="s">
        <v>10766</v>
      </c>
      <c r="Q2354" t="s">
        <v>11082</v>
      </c>
      <c r="R2354">
        <v>111</v>
      </c>
      <c r="S2354" t="s">
        <v>7700</v>
      </c>
      <c r="T2354" t="s">
        <v>7715</v>
      </c>
      <c r="U2354">
        <v>1</v>
      </c>
      <c r="V2354">
        <v>2</v>
      </c>
      <c r="W2354" t="s">
        <v>7702</v>
      </c>
      <c r="X2354" t="s">
        <v>3273</v>
      </c>
      <c r="Y2354" t="s">
        <v>7703</v>
      </c>
      <c r="Z2354" t="s">
        <v>11596</v>
      </c>
      <c r="AA2354" t="s">
        <v>8618</v>
      </c>
      <c r="AB2354" t="s">
        <v>11597</v>
      </c>
    </row>
    <row r="2355" spans="1:28">
      <c r="A2355" s="241">
        <v>45972</v>
      </c>
      <c r="B2355" t="s">
        <v>11595</v>
      </c>
      <c r="C2355" t="s">
        <v>7763</v>
      </c>
      <c r="D2355" t="s">
        <v>7764</v>
      </c>
      <c r="E2355" t="s">
        <v>7765</v>
      </c>
      <c r="F2355">
        <v>1</v>
      </c>
      <c r="G2355">
        <v>9636</v>
      </c>
      <c r="H2355">
        <v>0</v>
      </c>
      <c r="I2355" s="165">
        <v>9636</v>
      </c>
      <c r="J2355" t="s">
        <v>7809</v>
      </c>
      <c r="K2355">
        <v>1</v>
      </c>
      <c r="L2355">
        <v>125</v>
      </c>
      <c r="M2355" t="s">
        <v>7724</v>
      </c>
      <c r="N2355" t="s">
        <v>7713</v>
      </c>
      <c r="O2355" t="s">
        <v>7697</v>
      </c>
      <c r="P2355" t="s">
        <v>10766</v>
      </c>
      <c r="Q2355" t="s">
        <v>11082</v>
      </c>
      <c r="R2355">
        <v>111</v>
      </c>
      <c r="S2355" t="s">
        <v>7700</v>
      </c>
      <c r="T2355" t="s">
        <v>7769</v>
      </c>
      <c r="U2355">
        <v>1</v>
      </c>
      <c r="V2355">
        <v>1</v>
      </c>
      <c r="W2355" t="s">
        <v>7702</v>
      </c>
      <c r="X2355" t="s">
        <v>3273</v>
      </c>
      <c r="Y2355" t="s">
        <v>7703</v>
      </c>
      <c r="Z2355" t="s">
        <v>11596</v>
      </c>
      <c r="AA2355" t="s">
        <v>8618</v>
      </c>
      <c r="AB2355" t="s">
        <v>11597</v>
      </c>
    </row>
    <row r="2356" spans="1:28">
      <c r="A2356" s="241">
        <v>45972</v>
      </c>
      <c r="B2356" t="s">
        <v>11598</v>
      </c>
      <c r="C2356" t="s">
        <v>7886</v>
      </c>
      <c r="D2356" t="s">
        <v>7887</v>
      </c>
      <c r="E2356" t="s">
        <v>7888</v>
      </c>
      <c r="F2356">
        <v>6</v>
      </c>
      <c r="G2356">
        <v>3025.21</v>
      </c>
      <c r="H2356">
        <v>0</v>
      </c>
      <c r="I2356" s="165">
        <v>18151.259999999998</v>
      </c>
      <c r="J2356" t="s">
        <v>8166</v>
      </c>
      <c r="K2356">
        <v>1</v>
      </c>
      <c r="L2356">
        <v>126</v>
      </c>
      <c r="M2356" t="s">
        <v>7744</v>
      </c>
      <c r="N2356" t="s">
        <v>7745</v>
      </c>
      <c r="O2356" t="s">
        <v>7697</v>
      </c>
      <c r="P2356" t="s">
        <v>10766</v>
      </c>
      <c r="Q2356" t="s">
        <v>11321</v>
      </c>
      <c r="R2356">
        <v>923</v>
      </c>
      <c r="S2356" t="s">
        <v>7700</v>
      </c>
      <c r="T2356" t="s">
        <v>7715</v>
      </c>
      <c r="U2356">
        <v>1</v>
      </c>
      <c r="V2356">
        <v>6</v>
      </c>
      <c r="W2356" t="s">
        <v>7702</v>
      </c>
      <c r="X2356" t="s">
        <v>2898</v>
      </c>
      <c r="Y2356" t="s">
        <v>7703</v>
      </c>
      <c r="Z2356" t="s">
        <v>11599</v>
      </c>
      <c r="AA2356" t="s">
        <v>8226</v>
      </c>
      <c r="AB2356" t="s">
        <v>11600</v>
      </c>
    </row>
    <row r="2357" spans="1:28">
      <c r="A2357" s="241">
        <v>45972</v>
      </c>
      <c r="B2357" t="s">
        <v>11598</v>
      </c>
      <c r="C2357" t="s">
        <v>7781</v>
      </c>
      <c r="D2357" t="s">
        <v>7782</v>
      </c>
      <c r="E2357" t="s">
        <v>7783</v>
      </c>
      <c r="F2357">
        <v>6</v>
      </c>
      <c r="G2357">
        <v>3025.21</v>
      </c>
      <c r="H2357">
        <v>0</v>
      </c>
      <c r="I2357" s="165">
        <v>18151.259999999998</v>
      </c>
      <c r="J2357" t="s">
        <v>8166</v>
      </c>
      <c r="K2357">
        <v>1</v>
      </c>
      <c r="L2357">
        <v>126</v>
      </c>
      <c r="M2357" t="s">
        <v>7744</v>
      </c>
      <c r="N2357" t="s">
        <v>7745</v>
      </c>
      <c r="O2357" t="s">
        <v>7697</v>
      </c>
      <c r="P2357" t="s">
        <v>10766</v>
      </c>
      <c r="Q2357" t="s">
        <v>11321</v>
      </c>
      <c r="R2357">
        <v>923</v>
      </c>
      <c r="S2357" t="s">
        <v>7700</v>
      </c>
      <c r="T2357" t="s">
        <v>7715</v>
      </c>
      <c r="U2357">
        <v>1</v>
      </c>
      <c r="V2357">
        <v>6</v>
      </c>
      <c r="W2357" t="s">
        <v>7702</v>
      </c>
      <c r="X2357" t="s">
        <v>2898</v>
      </c>
      <c r="Y2357" t="s">
        <v>7703</v>
      </c>
      <c r="Z2357" t="s">
        <v>11599</v>
      </c>
      <c r="AA2357" t="s">
        <v>8226</v>
      </c>
      <c r="AB2357" t="s">
        <v>11600</v>
      </c>
    </row>
    <row r="2358" spans="1:28">
      <c r="A2358" s="241">
        <v>45972</v>
      </c>
      <c r="B2358" t="s">
        <v>11601</v>
      </c>
      <c r="C2358" t="s">
        <v>7832</v>
      </c>
      <c r="D2358" t="s">
        <v>7833</v>
      </c>
      <c r="E2358" t="s">
        <v>7834</v>
      </c>
      <c r="F2358">
        <v>1</v>
      </c>
      <c r="G2358">
        <v>12500</v>
      </c>
      <c r="H2358">
        <v>375</v>
      </c>
      <c r="I2358" s="165">
        <v>12125</v>
      </c>
      <c r="J2358" t="s">
        <v>8166</v>
      </c>
      <c r="K2358">
        <v>1</v>
      </c>
      <c r="L2358">
        <v>126</v>
      </c>
      <c r="M2358" t="s">
        <v>7744</v>
      </c>
      <c r="N2358" t="s">
        <v>7745</v>
      </c>
      <c r="O2358" t="s">
        <v>7697</v>
      </c>
      <c r="P2358" t="s">
        <v>10766</v>
      </c>
      <c r="Q2358" t="s">
        <v>11321</v>
      </c>
      <c r="R2358">
        <v>923</v>
      </c>
      <c r="S2358" t="s">
        <v>7700</v>
      </c>
      <c r="T2358" t="s">
        <v>7726</v>
      </c>
      <c r="U2358">
        <v>1</v>
      </c>
      <c r="V2358">
        <v>1</v>
      </c>
      <c r="W2358" t="s">
        <v>7702</v>
      </c>
      <c r="X2358" t="s">
        <v>3016</v>
      </c>
      <c r="Y2358" t="s">
        <v>7703</v>
      </c>
      <c r="Z2358" t="s">
        <v>11602</v>
      </c>
      <c r="AA2358" t="s">
        <v>8226</v>
      </c>
      <c r="AB2358" t="s">
        <v>11603</v>
      </c>
    </row>
    <row r="2359" spans="1:28">
      <c r="A2359" s="241">
        <v>45972</v>
      </c>
      <c r="B2359" t="s">
        <v>11604</v>
      </c>
      <c r="C2359" t="s">
        <v>7875</v>
      </c>
      <c r="D2359" t="s">
        <v>7876</v>
      </c>
      <c r="E2359" t="s">
        <v>7877</v>
      </c>
      <c r="F2359">
        <v>6</v>
      </c>
      <c r="G2359">
        <v>1218.49</v>
      </c>
      <c r="H2359">
        <v>0</v>
      </c>
      <c r="I2359" s="165">
        <v>7310.94</v>
      </c>
      <c r="J2359" t="s">
        <v>8271</v>
      </c>
      <c r="K2359">
        <v>1</v>
      </c>
      <c r="L2359">
        <v>126</v>
      </c>
      <c r="M2359" t="s">
        <v>7744</v>
      </c>
      <c r="N2359" t="s">
        <v>7745</v>
      </c>
      <c r="O2359" t="s">
        <v>7697</v>
      </c>
      <c r="P2359" t="s">
        <v>10766</v>
      </c>
      <c r="Q2359" t="s">
        <v>10795</v>
      </c>
      <c r="R2359">
        <v>935</v>
      </c>
      <c r="S2359" t="s">
        <v>7700</v>
      </c>
      <c r="T2359" t="s">
        <v>7701</v>
      </c>
      <c r="U2359">
        <v>1</v>
      </c>
      <c r="V2359">
        <v>6</v>
      </c>
      <c r="W2359" t="s">
        <v>7702</v>
      </c>
      <c r="X2359" t="s">
        <v>2862</v>
      </c>
      <c r="Y2359" t="s">
        <v>7703</v>
      </c>
      <c r="Z2359" t="s">
        <v>11605</v>
      </c>
      <c r="AA2359" t="s">
        <v>8274</v>
      </c>
      <c r="AB2359" t="s">
        <v>8578</v>
      </c>
    </row>
    <row r="2360" spans="1:28">
      <c r="A2360" s="241">
        <v>45972</v>
      </c>
      <c r="B2360" t="s">
        <v>11604</v>
      </c>
      <c r="C2360" t="s">
        <v>7778</v>
      </c>
      <c r="D2360" t="s">
        <v>7779</v>
      </c>
      <c r="E2360" t="s">
        <v>7780</v>
      </c>
      <c r="F2360">
        <v>2</v>
      </c>
      <c r="G2360">
        <v>2668.75</v>
      </c>
      <c r="H2360">
        <v>0</v>
      </c>
      <c r="I2360" s="165">
        <v>5337.5</v>
      </c>
      <c r="J2360" t="s">
        <v>8271</v>
      </c>
      <c r="K2360">
        <v>1</v>
      </c>
      <c r="L2360">
        <v>126</v>
      </c>
      <c r="M2360" t="s">
        <v>7744</v>
      </c>
      <c r="N2360" t="s">
        <v>7745</v>
      </c>
      <c r="O2360" t="s">
        <v>7697</v>
      </c>
      <c r="P2360" t="s">
        <v>10766</v>
      </c>
      <c r="Q2360" t="s">
        <v>10795</v>
      </c>
      <c r="R2360">
        <v>935</v>
      </c>
      <c r="S2360" t="s">
        <v>7700</v>
      </c>
      <c r="T2360" t="s">
        <v>7701</v>
      </c>
      <c r="U2360">
        <v>1</v>
      </c>
      <c r="V2360">
        <v>2</v>
      </c>
      <c r="W2360" t="s">
        <v>7702</v>
      </c>
      <c r="X2360" t="s">
        <v>2862</v>
      </c>
      <c r="Y2360" t="s">
        <v>7703</v>
      </c>
      <c r="Z2360" t="s">
        <v>11605</v>
      </c>
      <c r="AA2360" t="s">
        <v>8274</v>
      </c>
      <c r="AB2360" t="s">
        <v>8578</v>
      </c>
    </row>
    <row r="2361" spans="1:28">
      <c r="A2361" s="241">
        <v>45972</v>
      </c>
      <c r="B2361" t="s">
        <v>11604</v>
      </c>
      <c r="C2361" t="s">
        <v>8666</v>
      </c>
      <c r="D2361" t="s">
        <v>8667</v>
      </c>
      <c r="E2361" t="s">
        <v>8668</v>
      </c>
      <c r="F2361">
        <v>2</v>
      </c>
      <c r="G2361">
        <v>2992.5</v>
      </c>
      <c r="H2361">
        <v>0</v>
      </c>
      <c r="I2361" s="165">
        <v>5985</v>
      </c>
      <c r="J2361" t="s">
        <v>8271</v>
      </c>
      <c r="K2361">
        <v>1</v>
      </c>
      <c r="L2361">
        <v>126</v>
      </c>
      <c r="M2361" t="s">
        <v>7744</v>
      </c>
      <c r="N2361" t="s">
        <v>7745</v>
      </c>
      <c r="O2361" t="s">
        <v>7697</v>
      </c>
      <c r="P2361" t="s">
        <v>10766</v>
      </c>
      <c r="Q2361" t="s">
        <v>10795</v>
      </c>
      <c r="R2361">
        <v>935</v>
      </c>
      <c r="S2361" t="s">
        <v>7700</v>
      </c>
      <c r="T2361" t="s">
        <v>7701</v>
      </c>
      <c r="U2361">
        <v>1</v>
      </c>
      <c r="V2361">
        <v>2</v>
      </c>
      <c r="W2361" t="s">
        <v>7702</v>
      </c>
      <c r="X2361" t="s">
        <v>2862</v>
      </c>
      <c r="Y2361" t="s">
        <v>7703</v>
      </c>
      <c r="Z2361" t="s">
        <v>11605</v>
      </c>
      <c r="AA2361" t="s">
        <v>8274</v>
      </c>
      <c r="AB2361" t="s">
        <v>8578</v>
      </c>
    </row>
    <row r="2362" spans="1:28">
      <c r="A2362" s="241">
        <v>45972</v>
      </c>
      <c r="B2362" t="s">
        <v>11604</v>
      </c>
      <c r="C2362" t="s">
        <v>7691</v>
      </c>
      <c r="D2362" t="s">
        <v>7692</v>
      </c>
      <c r="E2362" t="s">
        <v>7693</v>
      </c>
      <c r="F2362">
        <v>2</v>
      </c>
      <c r="G2362">
        <v>4327.7299999999996</v>
      </c>
      <c r="H2362">
        <v>0</v>
      </c>
      <c r="I2362" s="165">
        <v>8655.4599999999991</v>
      </c>
      <c r="J2362" t="s">
        <v>8271</v>
      </c>
      <c r="K2362">
        <v>1</v>
      </c>
      <c r="L2362">
        <v>126</v>
      </c>
      <c r="M2362" t="s">
        <v>7744</v>
      </c>
      <c r="N2362" t="s">
        <v>7745</v>
      </c>
      <c r="O2362" t="s">
        <v>7697</v>
      </c>
      <c r="P2362" t="s">
        <v>10766</v>
      </c>
      <c r="Q2362" t="s">
        <v>10795</v>
      </c>
      <c r="R2362">
        <v>935</v>
      </c>
      <c r="S2362" t="s">
        <v>7700</v>
      </c>
      <c r="T2362" t="s">
        <v>7701</v>
      </c>
      <c r="U2362">
        <v>1</v>
      </c>
      <c r="V2362">
        <v>2</v>
      </c>
      <c r="W2362" t="s">
        <v>7702</v>
      </c>
      <c r="X2362" t="s">
        <v>2862</v>
      </c>
      <c r="Y2362" t="s">
        <v>7703</v>
      </c>
      <c r="Z2362" t="s">
        <v>11605</v>
      </c>
      <c r="AA2362" t="s">
        <v>8274</v>
      </c>
      <c r="AB2362" t="s">
        <v>8578</v>
      </c>
    </row>
    <row r="2363" spans="1:28">
      <c r="A2363" s="241">
        <v>45972</v>
      </c>
      <c r="B2363" t="s">
        <v>11604</v>
      </c>
      <c r="C2363" t="s">
        <v>7880</v>
      </c>
      <c r="D2363" t="s">
        <v>7881</v>
      </c>
      <c r="E2363" t="s">
        <v>7882</v>
      </c>
      <c r="F2363">
        <v>4</v>
      </c>
      <c r="G2363">
        <v>1543</v>
      </c>
      <c r="H2363">
        <v>0</v>
      </c>
      <c r="I2363" s="165">
        <v>6172</v>
      </c>
      <c r="J2363" t="s">
        <v>8271</v>
      </c>
      <c r="K2363">
        <v>1</v>
      </c>
      <c r="L2363">
        <v>126</v>
      </c>
      <c r="M2363" t="s">
        <v>7744</v>
      </c>
      <c r="N2363" t="s">
        <v>7745</v>
      </c>
      <c r="O2363" t="s">
        <v>7697</v>
      </c>
      <c r="P2363" t="s">
        <v>10766</v>
      </c>
      <c r="Q2363" t="s">
        <v>10795</v>
      </c>
      <c r="R2363">
        <v>935</v>
      </c>
      <c r="S2363" t="s">
        <v>7700</v>
      </c>
      <c r="T2363" t="s">
        <v>7701</v>
      </c>
      <c r="U2363">
        <v>1</v>
      </c>
      <c r="V2363">
        <v>4</v>
      </c>
      <c r="W2363" t="s">
        <v>7702</v>
      </c>
      <c r="X2363" t="s">
        <v>2862</v>
      </c>
      <c r="Y2363" t="s">
        <v>7703</v>
      </c>
      <c r="Z2363" t="s">
        <v>11605</v>
      </c>
      <c r="AA2363" t="s">
        <v>8274</v>
      </c>
      <c r="AB2363" t="s">
        <v>8578</v>
      </c>
    </row>
    <row r="2364" spans="1:28">
      <c r="A2364" s="241">
        <v>45972</v>
      </c>
      <c r="B2364" t="s">
        <v>11606</v>
      </c>
      <c r="C2364" t="s">
        <v>7822</v>
      </c>
      <c r="D2364" t="s">
        <v>7823</v>
      </c>
      <c r="E2364" t="s">
        <v>7824</v>
      </c>
      <c r="F2364">
        <v>3</v>
      </c>
      <c r="G2364">
        <v>3025.21</v>
      </c>
      <c r="H2364">
        <v>0</v>
      </c>
      <c r="I2364" s="165">
        <v>9075.6299999999992</v>
      </c>
      <c r="J2364" t="s">
        <v>7743</v>
      </c>
      <c r="K2364">
        <v>1</v>
      </c>
      <c r="L2364">
        <v>126</v>
      </c>
      <c r="M2364" t="s">
        <v>7744</v>
      </c>
      <c r="N2364" t="s">
        <v>7745</v>
      </c>
      <c r="O2364" t="s">
        <v>7697</v>
      </c>
      <c r="P2364" t="s">
        <v>10766</v>
      </c>
      <c r="Q2364" t="s">
        <v>11012</v>
      </c>
      <c r="R2364">
        <v>938</v>
      </c>
      <c r="S2364" t="s">
        <v>7700</v>
      </c>
      <c r="T2364" t="s">
        <v>7715</v>
      </c>
      <c r="U2364">
        <v>1</v>
      </c>
      <c r="V2364">
        <v>3</v>
      </c>
      <c r="W2364" t="s">
        <v>7702</v>
      </c>
      <c r="X2364" t="s">
        <v>3138</v>
      </c>
      <c r="Y2364" t="s">
        <v>7703</v>
      </c>
      <c r="Z2364" t="s">
        <v>11607</v>
      </c>
      <c r="AA2364" t="s">
        <v>7748</v>
      </c>
      <c r="AB2364" t="s">
        <v>11608</v>
      </c>
    </row>
    <row r="2365" spans="1:28">
      <c r="A2365" s="241">
        <v>45972</v>
      </c>
      <c r="B2365" t="s">
        <v>11609</v>
      </c>
      <c r="C2365" t="s">
        <v>7750</v>
      </c>
      <c r="D2365" t="s">
        <v>7751</v>
      </c>
      <c r="E2365" t="s">
        <v>7752</v>
      </c>
      <c r="F2365">
        <v>1</v>
      </c>
      <c r="G2365">
        <v>12000</v>
      </c>
      <c r="H2365">
        <v>0</v>
      </c>
      <c r="I2365" s="165">
        <v>12000</v>
      </c>
      <c r="J2365" t="s">
        <v>7743</v>
      </c>
      <c r="K2365">
        <v>1</v>
      </c>
      <c r="L2365">
        <v>126</v>
      </c>
      <c r="M2365" t="s">
        <v>7744</v>
      </c>
      <c r="N2365" t="s">
        <v>7745</v>
      </c>
      <c r="O2365" t="s">
        <v>7697</v>
      </c>
      <c r="P2365" t="s">
        <v>10766</v>
      </c>
      <c r="Q2365" t="s">
        <v>11012</v>
      </c>
      <c r="R2365">
        <v>938</v>
      </c>
      <c r="S2365" t="s">
        <v>7700</v>
      </c>
      <c r="T2365" t="s">
        <v>7715</v>
      </c>
      <c r="U2365">
        <v>1</v>
      </c>
      <c r="V2365">
        <v>1</v>
      </c>
      <c r="W2365" t="s">
        <v>7702</v>
      </c>
      <c r="X2365" t="s">
        <v>11610</v>
      </c>
      <c r="Y2365" t="s">
        <v>7703</v>
      </c>
      <c r="Z2365" t="s">
        <v>11611</v>
      </c>
      <c r="AA2365" t="s">
        <v>7748</v>
      </c>
      <c r="AB2365" t="s">
        <v>11610</v>
      </c>
    </row>
    <row r="2366" spans="1:28">
      <c r="A2366" s="241">
        <v>45972</v>
      </c>
      <c r="B2366" t="s">
        <v>11609</v>
      </c>
      <c r="C2366" t="s">
        <v>8268</v>
      </c>
      <c r="D2366" t="s">
        <v>8269</v>
      </c>
      <c r="E2366" t="s">
        <v>8270</v>
      </c>
      <c r="F2366">
        <v>3</v>
      </c>
      <c r="G2366">
        <v>864</v>
      </c>
      <c r="H2366">
        <v>0</v>
      </c>
      <c r="I2366" s="165">
        <v>2592</v>
      </c>
      <c r="J2366" t="s">
        <v>7743</v>
      </c>
      <c r="K2366">
        <v>1</v>
      </c>
      <c r="L2366">
        <v>126</v>
      </c>
      <c r="M2366" t="s">
        <v>7744</v>
      </c>
      <c r="N2366" t="s">
        <v>7745</v>
      </c>
      <c r="O2366" t="s">
        <v>7697</v>
      </c>
      <c r="P2366" t="s">
        <v>10766</v>
      </c>
      <c r="Q2366" t="s">
        <v>11012</v>
      </c>
      <c r="R2366">
        <v>938</v>
      </c>
      <c r="S2366" t="s">
        <v>7700</v>
      </c>
      <c r="T2366" t="s">
        <v>7701</v>
      </c>
      <c r="U2366">
        <v>1</v>
      </c>
      <c r="V2366">
        <v>3</v>
      </c>
      <c r="W2366" t="s">
        <v>7702</v>
      </c>
      <c r="X2366" t="s">
        <v>11610</v>
      </c>
      <c r="Y2366" t="s">
        <v>7703</v>
      </c>
      <c r="Z2366" t="s">
        <v>11611</v>
      </c>
      <c r="AA2366" t="s">
        <v>7748</v>
      </c>
      <c r="AB2366" t="s">
        <v>11610</v>
      </c>
    </row>
    <row r="2367" spans="1:28">
      <c r="A2367" s="241">
        <v>45972</v>
      </c>
      <c r="B2367" t="s">
        <v>11612</v>
      </c>
      <c r="C2367" t="s">
        <v>8415</v>
      </c>
      <c r="D2367" t="s">
        <v>8416</v>
      </c>
      <c r="E2367" t="s">
        <v>8417</v>
      </c>
      <c r="F2367">
        <v>6</v>
      </c>
      <c r="G2367">
        <v>2700</v>
      </c>
      <c r="H2367">
        <v>0</v>
      </c>
      <c r="I2367" s="165">
        <v>16200</v>
      </c>
      <c r="J2367" t="s">
        <v>7851</v>
      </c>
      <c r="K2367">
        <v>1</v>
      </c>
      <c r="L2367">
        <v>126</v>
      </c>
      <c r="M2367" t="s">
        <v>7744</v>
      </c>
      <c r="N2367" t="s">
        <v>7745</v>
      </c>
      <c r="O2367" t="s">
        <v>7697</v>
      </c>
      <c r="P2367" t="s">
        <v>10766</v>
      </c>
      <c r="Q2367" t="s">
        <v>11264</v>
      </c>
      <c r="R2367">
        <v>934</v>
      </c>
      <c r="S2367" t="s">
        <v>7700</v>
      </c>
      <c r="T2367" t="s">
        <v>7715</v>
      </c>
      <c r="U2367">
        <v>1</v>
      </c>
      <c r="V2367">
        <v>6</v>
      </c>
      <c r="W2367" t="s">
        <v>7702</v>
      </c>
      <c r="X2367" t="s">
        <v>3160</v>
      </c>
      <c r="Y2367" t="s">
        <v>7703</v>
      </c>
      <c r="Z2367" t="s">
        <v>11613</v>
      </c>
      <c r="AA2367" t="s">
        <v>8084</v>
      </c>
      <c r="AB2367" t="s">
        <v>11614</v>
      </c>
    </row>
    <row r="2368" spans="1:28">
      <c r="A2368" s="241">
        <v>45972</v>
      </c>
      <c r="B2368" t="s">
        <v>11615</v>
      </c>
      <c r="C2368" t="s">
        <v>8043</v>
      </c>
      <c r="D2368" t="s">
        <v>8044</v>
      </c>
      <c r="E2368" t="s">
        <v>8045</v>
      </c>
      <c r="F2368">
        <v>1</v>
      </c>
      <c r="G2368">
        <v>1718.42</v>
      </c>
      <c r="H2368">
        <v>0</v>
      </c>
      <c r="I2368" s="165">
        <v>1718.42</v>
      </c>
      <c r="J2368" t="s">
        <v>7816</v>
      </c>
      <c r="K2368">
        <v>1</v>
      </c>
      <c r="L2368">
        <v>125</v>
      </c>
      <c r="M2368" t="s">
        <v>7724</v>
      </c>
      <c r="N2368" t="s">
        <v>7713</v>
      </c>
      <c r="O2368" t="s">
        <v>7697</v>
      </c>
      <c r="P2368" t="s">
        <v>10766</v>
      </c>
      <c r="Q2368" t="s">
        <v>11018</v>
      </c>
      <c r="R2368">
        <v>107</v>
      </c>
      <c r="S2368" t="s">
        <v>7700</v>
      </c>
      <c r="T2368" t="s">
        <v>7811</v>
      </c>
      <c r="U2368">
        <v>1</v>
      </c>
      <c r="V2368">
        <v>1</v>
      </c>
      <c r="W2368" t="s">
        <v>7702</v>
      </c>
      <c r="X2368" t="s">
        <v>3146</v>
      </c>
      <c r="Y2368" t="s">
        <v>7703</v>
      </c>
      <c r="Z2368" t="s">
        <v>11616</v>
      </c>
      <c r="AA2368" t="s">
        <v>8041</v>
      </c>
      <c r="AB2368" t="s">
        <v>11617</v>
      </c>
    </row>
    <row r="2369" spans="1:28">
      <c r="A2369" s="241">
        <v>45972</v>
      </c>
      <c r="B2369" t="s">
        <v>11615</v>
      </c>
      <c r="C2369" t="s">
        <v>7822</v>
      </c>
      <c r="D2369" t="s">
        <v>7823</v>
      </c>
      <c r="E2369" t="s">
        <v>7824</v>
      </c>
      <c r="F2369">
        <v>1</v>
      </c>
      <c r="G2369">
        <v>3025.21</v>
      </c>
      <c r="H2369">
        <v>0</v>
      </c>
      <c r="I2369" s="165">
        <v>3025.21</v>
      </c>
      <c r="J2369" t="s">
        <v>7816</v>
      </c>
      <c r="K2369">
        <v>1</v>
      </c>
      <c r="L2369">
        <v>125</v>
      </c>
      <c r="M2369" t="s">
        <v>7724</v>
      </c>
      <c r="N2369" t="s">
        <v>7713</v>
      </c>
      <c r="O2369" t="s">
        <v>7697</v>
      </c>
      <c r="P2369" t="s">
        <v>10766</v>
      </c>
      <c r="Q2369" t="s">
        <v>11018</v>
      </c>
      <c r="R2369">
        <v>107</v>
      </c>
      <c r="S2369" t="s">
        <v>7700</v>
      </c>
      <c r="T2369" t="s">
        <v>7715</v>
      </c>
      <c r="U2369">
        <v>1</v>
      </c>
      <c r="V2369">
        <v>1</v>
      </c>
      <c r="W2369" t="s">
        <v>7702</v>
      </c>
      <c r="X2369" t="s">
        <v>3146</v>
      </c>
      <c r="Y2369" t="s">
        <v>7703</v>
      </c>
      <c r="Z2369" t="s">
        <v>11616</v>
      </c>
      <c r="AA2369" t="s">
        <v>8041</v>
      </c>
      <c r="AB2369" t="s">
        <v>11617</v>
      </c>
    </row>
    <row r="2370" spans="1:28">
      <c r="A2370" s="241">
        <v>45972</v>
      </c>
      <c r="B2370" t="s">
        <v>11615</v>
      </c>
      <c r="C2370" t="s">
        <v>7740</v>
      </c>
      <c r="D2370" t="s">
        <v>7741</v>
      </c>
      <c r="E2370" t="s">
        <v>7742</v>
      </c>
      <c r="F2370">
        <v>1</v>
      </c>
      <c r="G2370">
        <v>3562.19</v>
      </c>
      <c r="H2370">
        <v>0</v>
      </c>
      <c r="I2370" s="165">
        <v>3562.19</v>
      </c>
      <c r="J2370" t="s">
        <v>7816</v>
      </c>
      <c r="K2370">
        <v>1</v>
      </c>
      <c r="L2370">
        <v>125</v>
      </c>
      <c r="M2370" t="s">
        <v>7724</v>
      </c>
      <c r="N2370" t="s">
        <v>7713</v>
      </c>
      <c r="O2370" t="s">
        <v>7697</v>
      </c>
      <c r="P2370" t="s">
        <v>10766</v>
      </c>
      <c r="Q2370" t="s">
        <v>11018</v>
      </c>
      <c r="R2370">
        <v>107</v>
      </c>
      <c r="S2370" t="s">
        <v>7700</v>
      </c>
      <c r="T2370" t="s">
        <v>7715</v>
      </c>
      <c r="U2370">
        <v>1</v>
      </c>
      <c r="V2370">
        <v>1</v>
      </c>
      <c r="W2370" t="s">
        <v>7702</v>
      </c>
      <c r="X2370" t="s">
        <v>3146</v>
      </c>
      <c r="Y2370" t="s">
        <v>7703</v>
      </c>
      <c r="Z2370" t="s">
        <v>11616</v>
      </c>
      <c r="AA2370" t="s">
        <v>8041</v>
      </c>
      <c r="AB2370" t="s">
        <v>11617</v>
      </c>
    </row>
    <row r="2371" spans="1:28">
      <c r="A2371" s="241">
        <v>45972</v>
      </c>
      <c r="B2371" t="s">
        <v>11615</v>
      </c>
      <c r="C2371" t="s">
        <v>7754</v>
      </c>
      <c r="D2371" t="s">
        <v>7755</v>
      </c>
      <c r="E2371" t="s">
        <v>7756</v>
      </c>
      <c r="F2371">
        <v>6</v>
      </c>
      <c r="G2371">
        <v>1444</v>
      </c>
      <c r="H2371">
        <v>0</v>
      </c>
      <c r="I2371" s="165">
        <v>8664</v>
      </c>
      <c r="J2371" t="s">
        <v>7816</v>
      </c>
      <c r="K2371">
        <v>1</v>
      </c>
      <c r="L2371">
        <v>125</v>
      </c>
      <c r="M2371" t="s">
        <v>7724</v>
      </c>
      <c r="N2371" t="s">
        <v>7713</v>
      </c>
      <c r="O2371" t="s">
        <v>7697</v>
      </c>
      <c r="P2371" t="s">
        <v>10766</v>
      </c>
      <c r="Q2371" t="s">
        <v>11018</v>
      </c>
      <c r="R2371">
        <v>107</v>
      </c>
      <c r="S2371" t="s">
        <v>7700</v>
      </c>
      <c r="T2371" t="s">
        <v>7701</v>
      </c>
      <c r="U2371">
        <v>1</v>
      </c>
      <c r="V2371">
        <v>6</v>
      </c>
      <c r="W2371" t="s">
        <v>7702</v>
      </c>
      <c r="X2371" t="s">
        <v>3146</v>
      </c>
      <c r="Y2371" t="s">
        <v>7703</v>
      </c>
      <c r="Z2371" t="s">
        <v>11616</v>
      </c>
      <c r="AA2371" t="s">
        <v>8041</v>
      </c>
      <c r="AB2371" t="s">
        <v>11617</v>
      </c>
    </row>
    <row r="2372" spans="1:28">
      <c r="A2372" s="241">
        <v>45972</v>
      </c>
      <c r="B2372" t="s">
        <v>11615</v>
      </c>
      <c r="C2372" t="s">
        <v>7733</v>
      </c>
      <c r="D2372" t="s">
        <v>7734</v>
      </c>
      <c r="E2372" t="s">
        <v>7735</v>
      </c>
      <c r="F2372">
        <v>10</v>
      </c>
      <c r="G2372">
        <v>1344.54</v>
      </c>
      <c r="H2372">
        <v>0</v>
      </c>
      <c r="I2372" s="165">
        <v>13445.4</v>
      </c>
      <c r="J2372" t="s">
        <v>7816</v>
      </c>
      <c r="K2372">
        <v>1</v>
      </c>
      <c r="L2372">
        <v>125</v>
      </c>
      <c r="M2372" t="s">
        <v>7724</v>
      </c>
      <c r="N2372" t="s">
        <v>7713</v>
      </c>
      <c r="O2372" t="s">
        <v>7697</v>
      </c>
      <c r="P2372" t="s">
        <v>10766</v>
      </c>
      <c r="Q2372" t="s">
        <v>11018</v>
      </c>
      <c r="R2372">
        <v>107</v>
      </c>
      <c r="S2372" t="s">
        <v>7700</v>
      </c>
      <c r="T2372" t="s">
        <v>7701</v>
      </c>
      <c r="U2372">
        <v>1</v>
      </c>
      <c r="V2372">
        <v>10</v>
      </c>
      <c r="W2372" t="s">
        <v>7702</v>
      </c>
      <c r="X2372" t="s">
        <v>3146</v>
      </c>
      <c r="Y2372" t="s">
        <v>7703</v>
      </c>
      <c r="Z2372" t="s">
        <v>11616</v>
      </c>
      <c r="AA2372" t="s">
        <v>8041</v>
      </c>
      <c r="AB2372" t="s">
        <v>11617</v>
      </c>
    </row>
    <row r="2373" spans="1:28">
      <c r="A2373" s="241">
        <v>45972</v>
      </c>
      <c r="B2373" t="s">
        <v>11618</v>
      </c>
      <c r="C2373" t="s">
        <v>7880</v>
      </c>
      <c r="D2373" t="s">
        <v>7881</v>
      </c>
      <c r="E2373" t="s">
        <v>7882</v>
      </c>
      <c r="F2373">
        <v>6</v>
      </c>
      <c r="G2373">
        <v>1543</v>
      </c>
      <c r="H2373">
        <v>0</v>
      </c>
      <c r="I2373" s="165">
        <v>9258</v>
      </c>
      <c r="J2373" t="s">
        <v>8166</v>
      </c>
      <c r="K2373">
        <v>1</v>
      </c>
      <c r="L2373">
        <v>126</v>
      </c>
      <c r="M2373" t="s">
        <v>7744</v>
      </c>
      <c r="N2373" t="s">
        <v>7745</v>
      </c>
      <c r="O2373" t="s">
        <v>7697</v>
      </c>
      <c r="P2373" t="s">
        <v>10766</v>
      </c>
      <c r="Q2373" t="s">
        <v>11321</v>
      </c>
      <c r="R2373">
        <v>923</v>
      </c>
      <c r="S2373" t="s">
        <v>7700</v>
      </c>
      <c r="T2373" t="s">
        <v>7701</v>
      </c>
      <c r="U2373">
        <v>1</v>
      </c>
      <c r="V2373">
        <v>6</v>
      </c>
      <c r="W2373" t="s">
        <v>7702</v>
      </c>
      <c r="X2373" t="s">
        <v>3453</v>
      </c>
      <c r="Y2373" t="s">
        <v>7703</v>
      </c>
      <c r="Z2373" t="s">
        <v>11619</v>
      </c>
      <c r="AA2373" t="s">
        <v>8226</v>
      </c>
      <c r="AB2373" t="s">
        <v>11620</v>
      </c>
    </row>
    <row r="2374" spans="1:28">
      <c r="A2374" s="241">
        <v>45972</v>
      </c>
      <c r="B2374" t="s">
        <v>11618</v>
      </c>
      <c r="C2374" t="s">
        <v>7778</v>
      </c>
      <c r="D2374" t="s">
        <v>7779</v>
      </c>
      <c r="E2374" t="s">
        <v>7780</v>
      </c>
      <c r="F2374">
        <v>6</v>
      </c>
      <c r="G2374">
        <v>2668.75</v>
      </c>
      <c r="H2374">
        <v>0</v>
      </c>
      <c r="I2374" s="165">
        <v>16012.5</v>
      </c>
      <c r="J2374" t="s">
        <v>8166</v>
      </c>
      <c r="K2374">
        <v>1</v>
      </c>
      <c r="L2374">
        <v>126</v>
      </c>
      <c r="M2374" t="s">
        <v>7744</v>
      </c>
      <c r="N2374" t="s">
        <v>7745</v>
      </c>
      <c r="O2374" t="s">
        <v>7697</v>
      </c>
      <c r="P2374" t="s">
        <v>10766</v>
      </c>
      <c r="Q2374" t="s">
        <v>11321</v>
      </c>
      <c r="R2374">
        <v>923</v>
      </c>
      <c r="S2374" t="s">
        <v>7700</v>
      </c>
      <c r="T2374" t="s">
        <v>7701</v>
      </c>
      <c r="U2374">
        <v>1</v>
      </c>
      <c r="V2374">
        <v>6</v>
      </c>
      <c r="W2374" t="s">
        <v>7702</v>
      </c>
      <c r="X2374" t="s">
        <v>3453</v>
      </c>
      <c r="Y2374" t="s">
        <v>7703</v>
      </c>
      <c r="Z2374" t="s">
        <v>11619</v>
      </c>
      <c r="AA2374" t="s">
        <v>8226</v>
      </c>
      <c r="AB2374" t="s">
        <v>11620</v>
      </c>
    </row>
    <row r="2375" spans="1:28">
      <c r="A2375" s="241">
        <v>45972</v>
      </c>
      <c r="B2375" t="s">
        <v>11621</v>
      </c>
      <c r="C2375" t="s">
        <v>7969</v>
      </c>
      <c r="D2375" t="s">
        <v>7970</v>
      </c>
      <c r="E2375" t="s">
        <v>7971</v>
      </c>
      <c r="F2375">
        <v>12</v>
      </c>
      <c r="G2375">
        <v>977</v>
      </c>
      <c r="H2375">
        <v>0</v>
      </c>
      <c r="I2375" s="165">
        <v>11724</v>
      </c>
      <c r="J2375" t="s">
        <v>7694</v>
      </c>
      <c r="K2375">
        <v>1</v>
      </c>
      <c r="L2375">
        <v>213</v>
      </c>
      <c r="M2375" t="s">
        <v>7695</v>
      </c>
      <c r="N2375" t="s">
        <v>7696</v>
      </c>
      <c r="O2375" t="s">
        <v>7697</v>
      </c>
      <c r="P2375" t="s">
        <v>10766</v>
      </c>
      <c r="Q2375" t="s">
        <v>10931</v>
      </c>
      <c r="R2375">
        <v>705</v>
      </c>
      <c r="S2375" t="s">
        <v>7700</v>
      </c>
      <c r="T2375" t="s">
        <v>7715</v>
      </c>
      <c r="U2375">
        <v>1</v>
      </c>
      <c r="V2375">
        <v>12</v>
      </c>
      <c r="W2375" t="s">
        <v>7702</v>
      </c>
      <c r="X2375" t="s">
        <v>3447</v>
      </c>
      <c r="Y2375" t="s">
        <v>7703</v>
      </c>
      <c r="Z2375" t="s">
        <v>11622</v>
      </c>
      <c r="AA2375" t="s">
        <v>9993</v>
      </c>
      <c r="AB2375" t="s">
        <v>11623</v>
      </c>
    </row>
    <row r="2376" spans="1:28">
      <c r="A2376" s="241">
        <v>45972</v>
      </c>
      <c r="B2376" t="s">
        <v>11621</v>
      </c>
      <c r="C2376" t="s">
        <v>7839</v>
      </c>
      <c r="D2376" t="s">
        <v>7840</v>
      </c>
      <c r="E2376" t="s">
        <v>7841</v>
      </c>
      <c r="F2376">
        <v>1</v>
      </c>
      <c r="G2376">
        <v>2645.48</v>
      </c>
      <c r="H2376">
        <v>0</v>
      </c>
      <c r="I2376" s="165">
        <v>2645.48</v>
      </c>
      <c r="J2376" t="s">
        <v>7694</v>
      </c>
      <c r="K2376">
        <v>1</v>
      </c>
      <c r="L2376">
        <v>213</v>
      </c>
      <c r="M2376" t="s">
        <v>7695</v>
      </c>
      <c r="N2376" t="s">
        <v>7696</v>
      </c>
      <c r="O2376" t="s">
        <v>7697</v>
      </c>
      <c r="P2376" t="s">
        <v>10766</v>
      </c>
      <c r="Q2376" t="s">
        <v>10931</v>
      </c>
      <c r="R2376">
        <v>705</v>
      </c>
      <c r="S2376" t="s">
        <v>7700</v>
      </c>
      <c r="T2376" t="s">
        <v>7715</v>
      </c>
      <c r="U2376">
        <v>1</v>
      </c>
      <c r="V2376">
        <v>1</v>
      </c>
      <c r="W2376" t="s">
        <v>7702</v>
      </c>
      <c r="X2376" t="s">
        <v>3447</v>
      </c>
      <c r="Y2376" t="s">
        <v>7703</v>
      </c>
      <c r="Z2376" t="s">
        <v>11622</v>
      </c>
      <c r="AA2376" t="s">
        <v>9993</v>
      </c>
      <c r="AB2376" t="s">
        <v>11623</v>
      </c>
    </row>
    <row r="2377" spans="1:28">
      <c r="A2377" s="241">
        <v>45972</v>
      </c>
      <c r="B2377" t="s">
        <v>11621</v>
      </c>
      <c r="C2377" t="s">
        <v>7733</v>
      </c>
      <c r="D2377" t="s">
        <v>7734</v>
      </c>
      <c r="E2377" t="s">
        <v>7735</v>
      </c>
      <c r="F2377">
        <v>10</v>
      </c>
      <c r="G2377">
        <v>1344.54</v>
      </c>
      <c r="H2377">
        <v>0</v>
      </c>
      <c r="I2377" s="165">
        <v>13445.4</v>
      </c>
      <c r="J2377" t="s">
        <v>7694</v>
      </c>
      <c r="K2377">
        <v>1</v>
      </c>
      <c r="L2377">
        <v>213</v>
      </c>
      <c r="M2377" t="s">
        <v>7695</v>
      </c>
      <c r="N2377" t="s">
        <v>7696</v>
      </c>
      <c r="O2377" t="s">
        <v>7697</v>
      </c>
      <c r="P2377" t="s">
        <v>10766</v>
      </c>
      <c r="Q2377" t="s">
        <v>10931</v>
      </c>
      <c r="R2377">
        <v>705</v>
      </c>
      <c r="S2377" t="s">
        <v>7700</v>
      </c>
      <c r="T2377" t="s">
        <v>7701</v>
      </c>
      <c r="U2377">
        <v>1</v>
      </c>
      <c r="V2377">
        <v>10</v>
      </c>
      <c r="W2377" t="s">
        <v>7702</v>
      </c>
      <c r="X2377" t="s">
        <v>3447</v>
      </c>
      <c r="Y2377" t="s">
        <v>7703</v>
      </c>
      <c r="Z2377" t="s">
        <v>11622</v>
      </c>
      <c r="AA2377" t="s">
        <v>9993</v>
      </c>
      <c r="AB2377" t="s">
        <v>11623</v>
      </c>
    </row>
    <row r="2378" spans="1:28">
      <c r="A2378" s="241">
        <v>45972</v>
      </c>
      <c r="B2378" t="s">
        <v>11621</v>
      </c>
      <c r="C2378" t="s">
        <v>8336</v>
      </c>
      <c r="D2378" t="s">
        <v>8337</v>
      </c>
      <c r="E2378" t="s">
        <v>8338</v>
      </c>
      <c r="F2378">
        <v>1</v>
      </c>
      <c r="G2378">
        <v>15550</v>
      </c>
      <c r="H2378">
        <v>0</v>
      </c>
      <c r="I2378" s="165">
        <v>15550</v>
      </c>
      <c r="J2378" t="s">
        <v>7694</v>
      </c>
      <c r="K2378">
        <v>1</v>
      </c>
      <c r="L2378">
        <v>213</v>
      </c>
      <c r="M2378" t="s">
        <v>7695</v>
      </c>
      <c r="N2378" t="s">
        <v>7696</v>
      </c>
      <c r="O2378" t="s">
        <v>7697</v>
      </c>
      <c r="P2378" t="s">
        <v>10766</v>
      </c>
      <c r="Q2378" t="s">
        <v>10931</v>
      </c>
      <c r="R2378">
        <v>705</v>
      </c>
      <c r="S2378" t="s">
        <v>7700</v>
      </c>
      <c r="T2378" t="s">
        <v>7726</v>
      </c>
      <c r="U2378">
        <v>1</v>
      </c>
      <c r="V2378">
        <v>1</v>
      </c>
      <c r="W2378" t="s">
        <v>7702</v>
      </c>
      <c r="X2378" t="s">
        <v>3447</v>
      </c>
      <c r="Y2378" t="s">
        <v>7703</v>
      </c>
      <c r="Z2378" t="s">
        <v>11622</v>
      </c>
      <c r="AA2378" t="s">
        <v>9993</v>
      </c>
      <c r="AB2378" t="s">
        <v>11623</v>
      </c>
    </row>
    <row r="2379" spans="1:28">
      <c r="A2379" s="241">
        <v>45972</v>
      </c>
      <c r="B2379" t="s">
        <v>11621</v>
      </c>
      <c r="C2379" t="s">
        <v>7832</v>
      </c>
      <c r="D2379" t="s">
        <v>7833</v>
      </c>
      <c r="E2379" t="s">
        <v>7834</v>
      </c>
      <c r="F2379">
        <v>1</v>
      </c>
      <c r="G2379">
        <v>12500</v>
      </c>
      <c r="H2379">
        <v>375</v>
      </c>
      <c r="I2379" s="165">
        <v>12125</v>
      </c>
      <c r="J2379" t="s">
        <v>7694</v>
      </c>
      <c r="K2379">
        <v>1</v>
      </c>
      <c r="L2379">
        <v>213</v>
      </c>
      <c r="M2379" t="s">
        <v>7695</v>
      </c>
      <c r="N2379" t="s">
        <v>7696</v>
      </c>
      <c r="O2379" t="s">
        <v>7697</v>
      </c>
      <c r="P2379" t="s">
        <v>10766</v>
      </c>
      <c r="Q2379" t="s">
        <v>10931</v>
      </c>
      <c r="R2379">
        <v>705</v>
      </c>
      <c r="S2379" t="s">
        <v>7700</v>
      </c>
      <c r="T2379" t="s">
        <v>7726</v>
      </c>
      <c r="U2379">
        <v>1</v>
      </c>
      <c r="V2379">
        <v>1</v>
      </c>
      <c r="W2379" t="s">
        <v>7702</v>
      </c>
      <c r="X2379" t="s">
        <v>3447</v>
      </c>
      <c r="Y2379" t="s">
        <v>7703</v>
      </c>
      <c r="Z2379" t="s">
        <v>11622</v>
      </c>
      <c r="AA2379" t="s">
        <v>9993</v>
      </c>
      <c r="AB2379" t="s">
        <v>11623</v>
      </c>
    </row>
    <row r="2380" spans="1:28">
      <c r="A2380" s="241">
        <v>45972</v>
      </c>
      <c r="B2380" t="s">
        <v>11621</v>
      </c>
      <c r="C2380" t="s">
        <v>7720</v>
      </c>
      <c r="D2380" t="s">
        <v>7721</v>
      </c>
      <c r="E2380" t="s">
        <v>7722</v>
      </c>
      <c r="F2380">
        <v>1</v>
      </c>
      <c r="G2380">
        <v>11900</v>
      </c>
      <c r="H2380">
        <v>357</v>
      </c>
      <c r="I2380" s="165">
        <v>11543</v>
      </c>
      <c r="J2380" t="s">
        <v>7694</v>
      </c>
      <c r="K2380">
        <v>1</v>
      </c>
      <c r="L2380">
        <v>213</v>
      </c>
      <c r="M2380" t="s">
        <v>7695</v>
      </c>
      <c r="N2380" t="s">
        <v>7696</v>
      </c>
      <c r="O2380" t="s">
        <v>7697</v>
      </c>
      <c r="P2380" t="s">
        <v>10766</v>
      </c>
      <c r="Q2380" t="s">
        <v>10931</v>
      </c>
      <c r="R2380">
        <v>705</v>
      </c>
      <c r="S2380" t="s">
        <v>7700</v>
      </c>
      <c r="T2380" t="s">
        <v>7726</v>
      </c>
      <c r="U2380">
        <v>1</v>
      </c>
      <c r="V2380">
        <v>1</v>
      </c>
      <c r="W2380" t="s">
        <v>7702</v>
      </c>
      <c r="X2380" t="s">
        <v>3447</v>
      </c>
      <c r="Y2380" t="s">
        <v>7703</v>
      </c>
      <c r="Z2380" t="s">
        <v>11622</v>
      </c>
      <c r="AA2380" t="s">
        <v>9993</v>
      </c>
      <c r="AB2380" t="s">
        <v>11623</v>
      </c>
    </row>
    <row r="2381" spans="1:28">
      <c r="A2381" s="241">
        <v>45972</v>
      </c>
      <c r="B2381" t="s">
        <v>11624</v>
      </c>
      <c r="C2381" t="s">
        <v>8032</v>
      </c>
      <c r="D2381" t="s">
        <v>8033</v>
      </c>
      <c r="E2381" t="s">
        <v>8034</v>
      </c>
      <c r="F2381">
        <v>6</v>
      </c>
      <c r="G2381">
        <v>1092.44</v>
      </c>
      <c r="H2381">
        <v>0</v>
      </c>
      <c r="I2381" s="165">
        <v>6554.64</v>
      </c>
      <c r="J2381" t="s">
        <v>7723</v>
      </c>
      <c r="K2381">
        <v>1</v>
      </c>
      <c r="L2381">
        <v>125</v>
      </c>
      <c r="M2381" t="s">
        <v>7724</v>
      </c>
      <c r="N2381" t="s">
        <v>7713</v>
      </c>
      <c r="O2381" t="s">
        <v>7697</v>
      </c>
      <c r="P2381" t="s">
        <v>10766</v>
      </c>
      <c r="Q2381" t="s">
        <v>10991</v>
      </c>
      <c r="R2381">
        <v>103</v>
      </c>
      <c r="S2381" t="s">
        <v>7700</v>
      </c>
      <c r="T2381" t="s">
        <v>7701</v>
      </c>
      <c r="U2381">
        <v>1</v>
      </c>
      <c r="V2381">
        <v>6</v>
      </c>
      <c r="W2381" t="s">
        <v>7702</v>
      </c>
      <c r="X2381" t="s">
        <v>3004</v>
      </c>
      <c r="Y2381" t="s">
        <v>7703</v>
      </c>
      <c r="Z2381" t="s">
        <v>11625</v>
      </c>
      <c r="AA2381" t="s">
        <v>8108</v>
      </c>
      <c r="AB2381" t="s">
        <v>11626</v>
      </c>
    </row>
    <row r="2382" spans="1:28">
      <c r="A2382" s="241">
        <v>45972</v>
      </c>
      <c r="B2382" t="s">
        <v>11627</v>
      </c>
      <c r="C2382" t="s">
        <v>7720</v>
      </c>
      <c r="D2382" t="s">
        <v>7721</v>
      </c>
      <c r="E2382" t="s">
        <v>7722</v>
      </c>
      <c r="F2382">
        <v>1</v>
      </c>
      <c r="G2382">
        <v>11900</v>
      </c>
      <c r="H2382">
        <v>357</v>
      </c>
      <c r="I2382" s="165">
        <v>11543</v>
      </c>
      <c r="J2382" t="s">
        <v>7711</v>
      </c>
      <c r="K2382">
        <v>1</v>
      </c>
      <c r="L2382">
        <v>156</v>
      </c>
      <c r="M2382" t="s">
        <v>7712</v>
      </c>
      <c r="N2382" t="s">
        <v>7713</v>
      </c>
      <c r="O2382" t="s">
        <v>7697</v>
      </c>
      <c r="P2382" t="s">
        <v>10766</v>
      </c>
      <c r="Q2382" t="s">
        <v>10869</v>
      </c>
      <c r="R2382">
        <v>509</v>
      </c>
      <c r="S2382" t="s">
        <v>7700</v>
      </c>
      <c r="T2382" t="s">
        <v>7726</v>
      </c>
      <c r="U2382">
        <v>1</v>
      </c>
      <c r="V2382">
        <v>1</v>
      </c>
      <c r="W2382" t="s">
        <v>7702</v>
      </c>
      <c r="X2382" t="s">
        <v>3220</v>
      </c>
      <c r="Y2382" t="s">
        <v>7703</v>
      </c>
      <c r="Z2382" t="s">
        <v>11628</v>
      </c>
      <c r="AA2382" t="s">
        <v>8231</v>
      </c>
      <c r="AB2382" t="s">
        <v>11629</v>
      </c>
    </row>
    <row r="2383" spans="1:28">
      <c r="A2383" s="241">
        <v>45972</v>
      </c>
      <c r="B2383" t="s">
        <v>11630</v>
      </c>
      <c r="C2383" t="s">
        <v>7848</v>
      </c>
      <c r="D2383" t="s">
        <v>7849</v>
      </c>
      <c r="E2383" t="s">
        <v>7850</v>
      </c>
      <c r="F2383">
        <v>6</v>
      </c>
      <c r="G2383">
        <v>1260.5</v>
      </c>
      <c r="H2383">
        <v>0</v>
      </c>
      <c r="I2383" s="165">
        <v>7563</v>
      </c>
      <c r="J2383" t="s">
        <v>7711</v>
      </c>
      <c r="K2383">
        <v>1</v>
      </c>
      <c r="L2383">
        <v>156</v>
      </c>
      <c r="M2383" t="s">
        <v>7712</v>
      </c>
      <c r="N2383" t="s">
        <v>7713</v>
      </c>
      <c r="O2383" t="s">
        <v>7697</v>
      </c>
      <c r="P2383" t="s">
        <v>10766</v>
      </c>
      <c r="Q2383" t="s">
        <v>10869</v>
      </c>
      <c r="R2383">
        <v>509</v>
      </c>
      <c r="S2383" t="s">
        <v>7700</v>
      </c>
      <c r="T2383" t="s">
        <v>7701</v>
      </c>
      <c r="U2383">
        <v>1</v>
      </c>
      <c r="V2383">
        <v>6</v>
      </c>
      <c r="W2383" t="s">
        <v>7702</v>
      </c>
      <c r="X2383" t="s">
        <v>3263</v>
      </c>
      <c r="Y2383" t="s">
        <v>7703</v>
      </c>
      <c r="Z2383" t="s">
        <v>11631</v>
      </c>
      <c r="AA2383" t="s">
        <v>8231</v>
      </c>
      <c r="AB2383" t="s">
        <v>10328</v>
      </c>
    </row>
    <row r="2384" spans="1:28">
      <c r="A2384" s="241">
        <v>45972</v>
      </c>
      <c r="B2384" t="s">
        <v>11630</v>
      </c>
      <c r="C2384" t="s">
        <v>8675</v>
      </c>
      <c r="D2384" t="s">
        <v>8676</v>
      </c>
      <c r="E2384" t="s">
        <v>8677</v>
      </c>
      <c r="F2384">
        <v>3</v>
      </c>
      <c r="G2384">
        <v>6500</v>
      </c>
      <c r="H2384">
        <v>0</v>
      </c>
      <c r="I2384" s="165">
        <v>19500</v>
      </c>
      <c r="J2384" t="s">
        <v>7711</v>
      </c>
      <c r="K2384">
        <v>1</v>
      </c>
      <c r="L2384">
        <v>156</v>
      </c>
      <c r="M2384" t="s">
        <v>7712</v>
      </c>
      <c r="N2384" t="s">
        <v>7713</v>
      </c>
      <c r="O2384" t="s">
        <v>7697</v>
      </c>
      <c r="P2384" t="s">
        <v>10766</v>
      </c>
      <c r="Q2384" t="s">
        <v>10869</v>
      </c>
      <c r="R2384">
        <v>509</v>
      </c>
      <c r="S2384" t="s">
        <v>7700</v>
      </c>
      <c r="T2384" t="s">
        <v>7701</v>
      </c>
      <c r="U2384">
        <v>1</v>
      </c>
      <c r="V2384">
        <v>3</v>
      </c>
      <c r="W2384" t="s">
        <v>7702</v>
      </c>
      <c r="X2384" t="s">
        <v>3263</v>
      </c>
      <c r="Y2384" t="s">
        <v>7703</v>
      </c>
      <c r="Z2384" t="s">
        <v>11631</v>
      </c>
      <c r="AA2384" t="s">
        <v>8231</v>
      </c>
      <c r="AB2384" t="s">
        <v>10328</v>
      </c>
    </row>
    <row r="2385" spans="1:28">
      <c r="A2385" s="241">
        <v>45972</v>
      </c>
      <c r="B2385" t="s">
        <v>11630</v>
      </c>
      <c r="C2385" t="s">
        <v>7839</v>
      </c>
      <c r="D2385" t="s">
        <v>7840</v>
      </c>
      <c r="E2385" t="s">
        <v>7841</v>
      </c>
      <c r="F2385">
        <v>3</v>
      </c>
      <c r="G2385">
        <v>2645.48</v>
      </c>
      <c r="H2385">
        <v>0</v>
      </c>
      <c r="I2385" s="165">
        <v>7936.44</v>
      </c>
      <c r="J2385" t="s">
        <v>7711</v>
      </c>
      <c r="K2385">
        <v>1</v>
      </c>
      <c r="L2385">
        <v>156</v>
      </c>
      <c r="M2385" t="s">
        <v>7712</v>
      </c>
      <c r="N2385" t="s">
        <v>7713</v>
      </c>
      <c r="O2385" t="s">
        <v>7697</v>
      </c>
      <c r="P2385" t="s">
        <v>10766</v>
      </c>
      <c r="Q2385" t="s">
        <v>10869</v>
      </c>
      <c r="R2385">
        <v>509</v>
      </c>
      <c r="S2385" t="s">
        <v>7700</v>
      </c>
      <c r="T2385" t="s">
        <v>7715</v>
      </c>
      <c r="U2385">
        <v>1</v>
      </c>
      <c r="V2385">
        <v>3</v>
      </c>
      <c r="W2385" t="s">
        <v>7702</v>
      </c>
      <c r="X2385" t="s">
        <v>3263</v>
      </c>
      <c r="Y2385" t="s">
        <v>7703</v>
      </c>
      <c r="Z2385" t="s">
        <v>11631</v>
      </c>
      <c r="AA2385" t="s">
        <v>8231</v>
      </c>
      <c r="AB2385" t="s">
        <v>10328</v>
      </c>
    </row>
    <row r="2386" spans="1:28">
      <c r="A2386" s="241">
        <v>45972</v>
      </c>
      <c r="B2386" t="s">
        <v>11632</v>
      </c>
      <c r="C2386" t="s">
        <v>7993</v>
      </c>
      <c r="D2386" t="s">
        <v>7994</v>
      </c>
      <c r="E2386" t="s">
        <v>7995</v>
      </c>
      <c r="F2386">
        <v>1</v>
      </c>
      <c r="G2386">
        <v>28655.46</v>
      </c>
      <c r="H2386">
        <v>0</v>
      </c>
      <c r="I2386" s="165">
        <v>28655.46</v>
      </c>
      <c r="J2386" t="s">
        <v>7723</v>
      </c>
      <c r="K2386">
        <v>1</v>
      </c>
      <c r="L2386">
        <v>125</v>
      </c>
      <c r="M2386" t="s">
        <v>7724</v>
      </c>
      <c r="N2386" t="s">
        <v>7713</v>
      </c>
      <c r="O2386" t="s">
        <v>7697</v>
      </c>
      <c r="P2386" t="s">
        <v>10766</v>
      </c>
      <c r="Q2386" t="s">
        <v>10991</v>
      </c>
      <c r="R2386">
        <v>103</v>
      </c>
      <c r="S2386" t="s">
        <v>7700</v>
      </c>
      <c r="T2386" t="s">
        <v>7715</v>
      </c>
      <c r="U2386">
        <v>1</v>
      </c>
      <c r="V2386">
        <v>1</v>
      </c>
      <c r="W2386" t="s">
        <v>7702</v>
      </c>
      <c r="X2386" t="s">
        <v>2950</v>
      </c>
      <c r="Y2386" t="s">
        <v>7703</v>
      </c>
      <c r="Z2386" t="s">
        <v>11633</v>
      </c>
      <c r="AA2386" t="s">
        <v>8108</v>
      </c>
      <c r="AB2386" t="s">
        <v>11634</v>
      </c>
    </row>
    <row r="2387" spans="1:28">
      <c r="A2387" s="241">
        <v>45972</v>
      </c>
      <c r="B2387" t="s">
        <v>11632</v>
      </c>
      <c r="C2387" t="s">
        <v>7720</v>
      </c>
      <c r="D2387" t="s">
        <v>7721</v>
      </c>
      <c r="E2387" t="s">
        <v>7722</v>
      </c>
      <c r="F2387">
        <v>1</v>
      </c>
      <c r="G2387">
        <v>11900</v>
      </c>
      <c r="H2387">
        <v>357</v>
      </c>
      <c r="I2387" s="165">
        <v>11543</v>
      </c>
      <c r="J2387" t="s">
        <v>7723</v>
      </c>
      <c r="K2387">
        <v>1</v>
      </c>
      <c r="L2387">
        <v>125</v>
      </c>
      <c r="M2387" t="s">
        <v>7724</v>
      </c>
      <c r="N2387" t="s">
        <v>7713</v>
      </c>
      <c r="O2387" t="s">
        <v>7697</v>
      </c>
      <c r="P2387" t="s">
        <v>10766</v>
      </c>
      <c r="Q2387" t="s">
        <v>10991</v>
      </c>
      <c r="R2387">
        <v>103</v>
      </c>
      <c r="S2387" t="s">
        <v>7700</v>
      </c>
      <c r="T2387" t="s">
        <v>7726</v>
      </c>
      <c r="U2387">
        <v>1</v>
      </c>
      <c r="V2387">
        <v>1</v>
      </c>
      <c r="W2387" t="s">
        <v>7702</v>
      </c>
      <c r="X2387" t="s">
        <v>2950</v>
      </c>
      <c r="Y2387" t="s">
        <v>7703</v>
      </c>
      <c r="Z2387" t="s">
        <v>11633</v>
      </c>
      <c r="AA2387" t="s">
        <v>8108</v>
      </c>
      <c r="AB2387" t="s">
        <v>11634</v>
      </c>
    </row>
    <row r="2388" spans="1:28">
      <c r="A2388" s="241">
        <v>45972</v>
      </c>
      <c r="B2388" t="s">
        <v>11632</v>
      </c>
      <c r="C2388" t="s">
        <v>7848</v>
      </c>
      <c r="D2388" t="s">
        <v>7849</v>
      </c>
      <c r="E2388" t="s">
        <v>7850</v>
      </c>
      <c r="F2388">
        <v>6</v>
      </c>
      <c r="G2388">
        <v>1260.5</v>
      </c>
      <c r="H2388">
        <v>0</v>
      </c>
      <c r="I2388" s="165">
        <v>7563</v>
      </c>
      <c r="J2388" t="s">
        <v>7723</v>
      </c>
      <c r="K2388">
        <v>1</v>
      </c>
      <c r="L2388">
        <v>125</v>
      </c>
      <c r="M2388" t="s">
        <v>7724</v>
      </c>
      <c r="N2388" t="s">
        <v>7713</v>
      </c>
      <c r="O2388" t="s">
        <v>7697</v>
      </c>
      <c r="P2388" t="s">
        <v>10766</v>
      </c>
      <c r="Q2388" t="s">
        <v>10991</v>
      </c>
      <c r="R2388">
        <v>103</v>
      </c>
      <c r="S2388" t="s">
        <v>7700</v>
      </c>
      <c r="T2388" t="s">
        <v>7701</v>
      </c>
      <c r="U2388">
        <v>1</v>
      </c>
      <c r="V2388">
        <v>6</v>
      </c>
      <c r="W2388" t="s">
        <v>7702</v>
      </c>
      <c r="X2388" t="s">
        <v>2950</v>
      </c>
      <c r="Y2388" t="s">
        <v>7703</v>
      </c>
      <c r="Z2388" t="s">
        <v>11633</v>
      </c>
      <c r="AA2388" t="s">
        <v>8108</v>
      </c>
      <c r="AB2388" t="s">
        <v>11634</v>
      </c>
    </row>
    <row r="2389" spans="1:28">
      <c r="A2389" s="241">
        <v>45972</v>
      </c>
      <c r="B2389" t="s">
        <v>11635</v>
      </c>
      <c r="C2389" t="s">
        <v>7927</v>
      </c>
      <c r="D2389" t="s">
        <v>7928</v>
      </c>
      <c r="E2389" t="s">
        <v>7929</v>
      </c>
      <c r="F2389">
        <v>3</v>
      </c>
      <c r="G2389">
        <v>1344.54</v>
      </c>
      <c r="H2389">
        <v>0</v>
      </c>
      <c r="I2389" s="165">
        <v>4033.62</v>
      </c>
      <c r="J2389" t="s">
        <v>7937</v>
      </c>
      <c r="K2389">
        <v>1</v>
      </c>
      <c r="L2389">
        <v>211</v>
      </c>
      <c r="M2389" t="s">
        <v>7938</v>
      </c>
      <c r="N2389" t="s">
        <v>7939</v>
      </c>
      <c r="O2389" t="s">
        <v>7697</v>
      </c>
      <c r="P2389" t="s">
        <v>10766</v>
      </c>
      <c r="Q2389" t="s">
        <v>10822</v>
      </c>
      <c r="R2389">
        <v>409</v>
      </c>
      <c r="S2389" t="s">
        <v>7700</v>
      </c>
      <c r="T2389" t="s">
        <v>7701</v>
      </c>
      <c r="U2389">
        <v>1</v>
      </c>
      <c r="V2389">
        <v>3</v>
      </c>
      <c r="W2389" t="s">
        <v>7702</v>
      </c>
      <c r="X2389" t="s">
        <v>3313</v>
      </c>
      <c r="Y2389" t="s">
        <v>7703</v>
      </c>
      <c r="Z2389" t="s">
        <v>11636</v>
      </c>
      <c r="AA2389" t="s">
        <v>8145</v>
      </c>
      <c r="AB2389" t="s">
        <v>11637</v>
      </c>
    </row>
    <row r="2390" spans="1:28">
      <c r="A2390" s="241">
        <v>45972</v>
      </c>
      <c r="B2390" t="s">
        <v>11638</v>
      </c>
      <c r="C2390" t="s">
        <v>7736</v>
      </c>
      <c r="D2390" t="s">
        <v>7737</v>
      </c>
      <c r="E2390" t="s">
        <v>7738</v>
      </c>
      <c r="F2390">
        <v>4</v>
      </c>
      <c r="G2390">
        <v>6422.4</v>
      </c>
      <c r="H2390">
        <v>0</v>
      </c>
      <c r="I2390" s="165">
        <v>25689.599999999999</v>
      </c>
      <c r="J2390" t="s">
        <v>7816</v>
      </c>
      <c r="K2390">
        <v>1</v>
      </c>
      <c r="L2390">
        <v>125</v>
      </c>
      <c r="M2390" t="s">
        <v>7724</v>
      </c>
      <c r="N2390" t="s">
        <v>7713</v>
      </c>
      <c r="O2390" t="s">
        <v>7697</v>
      </c>
      <c r="P2390" t="s">
        <v>10766</v>
      </c>
      <c r="Q2390" t="s">
        <v>11018</v>
      </c>
      <c r="R2390">
        <v>107</v>
      </c>
      <c r="S2390" t="s">
        <v>7700</v>
      </c>
      <c r="T2390" t="s">
        <v>7701</v>
      </c>
      <c r="U2390">
        <v>1</v>
      </c>
      <c r="V2390">
        <v>4</v>
      </c>
      <c r="W2390" t="s">
        <v>7702</v>
      </c>
      <c r="X2390" t="s">
        <v>3166</v>
      </c>
      <c r="Y2390" t="s">
        <v>7703</v>
      </c>
      <c r="Z2390" t="s">
        <v>11639</v>
      </c>
      <c r="AA2390" t="s">
        <v>8041</v>
      </c>
      <c r="AB2390" t="s">
        <v>11640</v>
      </c>
    </row>
    <row r="2391" spans="1:28">
      <c r="A2391" s="241">
        <v>45972</v>
      </c>
      <c r="B2391" t="s">
        <v>11638</v>
      </c>
      <c r="C2391" t="s">
        <v>7787</v>
      </c>
      <c r="D2391" t="s">
        <v>7788</v>
      </c>
      <c r="E2391" t="s">
        <v>7789</v>
      </c>
      <c r="F2391">
        <v>2</v>
      </c>
      <c r="G2391">
        <v>3025.21</v>
      </c>
      <c r="H2391">
        <v>0</v>
      </c>
      <c r="I2391" s="165">
        <v>6050.42</v>
      </c>
      <c r="J2391" t="s">
        <v>7816</v>
      </c>
      <c r="K2391">
        <v>1</v>
      </c>
      <c r="L2391">
        <v>125</v>
      </c>
      <c r="M2391" t="s">
        <v>7724</v>
      </c>
      <c r="N2391" t="s">
        <v>7713</v>
      </c>
      <c r="O2391" t="s">
        <v>7697</v>
      </c>
      <c r="P2391" t="s">
        <v>10766</v>
      </c>
      <c r="Q2391" t="s">
        <v>11018</v>
      </c>
      <c r="R2391">
        <v>107</v>
      </c>
      <c r="S2391" t="s">
        <v>7700</v>
      </c>
      <c r="T2391" t="s">
        <v>7715</v>
      </c>
      <c r="U2391">
        <v>1</v>
      </c>
      <c r="V2391">
        <v>2</v>
      </c>
      <c r="W2391" t="s">
        <v>7702</v>
      </c>
      <c r="X2391" t="s">
        <v>3166</v>
      </c>
      <c r="Y2391" t="s">
        <v>7703</v>
      </c>
      <c r="Z2391" t="s">
        <v>11639</v>
      </c>
      <c r="AA2391" t="s">
        <v>8041</v>
      </c>
      <c r="AB2391" t="s">
        <v>11640</v>
      </c>
    </row>
    <row r="2392" spans="1:28">
      <c r="A2392" s="241">
        <v>45972</v>
      </c>
      <c r="B2392" t="s">
        <v>11641</v>
      </c>
      <c r="C2392" t="s">
        <v>8016</v>
      </c>
      <c r="D2392" t="s">
        <v>8017</v>
      </c>
      <c r="E2392" t="s">
        <v>8018</v>
      </c>
      <c r="F2392">
        <v>2</v>
      </c>
      <c r="G2392">
        <v>4853</v>
      </c>
      <c r="H2392">
        <v>0</v>
      </c>
      <c r="I2392" s="165">
        <v>9706</v>
      </c>
      <c r="J2392" t="s">
        <v>7809</v>
      </c>
      <c r="K2392">
        <v>1</v>
      </c>
      <c r="L2392">
        <v>125</v>
      </c>
      <c r="M2392" t="s">
        <v>7724</v>
      </c>
      <c r="N2392" t="s">
        <v>7713</v>
      </c>
      <c r="O2392" t="s">
        <v>7697</v>
      </c>
      <c r="P2392" t="s">
        <v>10766</v>
      </c>
      <c r="Q2392" t="s">
        <v>11082</v>
      </c>
      <c r="R2392">
        <v>111</v>
      </c>
      <c r="S2392" t="s">
        <v>7700</v>
      </c>
      <c r="T2392">
        <v>0</v>
      </c>
      <c r="U2392">
        <v>1</v>
      </c>
      <c r="V2392">
        <v>2</v>
      </c>
      <c r="W2392" t="s">
        <v>7702</v>
      </c>
      <c r="X2392" t="s">
        <v>3317</v>
      </c>
      <c r="Y2392" t="s">
        <v>7703</v>
      </c>
      <c r="Z2392" t="s">
        <v>11642</v>
      </c>
      <c r="AA2392" t="s">
        <v>8618</v>
      </c>
      <c r="AB2392" t="s">
        <v>11643</v>
      </c>
    </row>
    <row r="2393" spans="1:28">
      <c r="A2393" s="241">
        <v>45972</v>
      </c>
      <c r="B2393" t="s">
        <v>11644</v>
      </c>
      <c r="C2393" t="s">
        <v>8626</v>
      </c>
      <c r="D2393" t="s">
        <v>8627</v>
      </c>
      <c r="E2393" t="s">
        <v>8628</v>
      </c>
      <c r="F2393">
        <v>1</v>
      </c>
      <c r="G2393">
        <v>29400</v>
      </c>
      <c r="H2393">
        <v>0</v>
      </c>
      <c r="I2393" s="165">
        <v>29400</v>
      </c>
      <c r="J2393" t="s">
        <v>7743</v>
      </c>
      <c r="K2393">
        <v>1</v>
      </c>
      <c r="L2393">
        <v>126</v>
      </c>
      <c r="M2393" t="s">
        <v>7744</v>
      </c>
      <c r="N2393" t="s">
        <v>7745</v>
      </c>
      <c r="O2393" t="s">
        <v>7697</v>
      </c>
      <c r="P2393" t="s">
        <v>10766</v>
      </c>
      <c r="Q2393" t="s">
        <v>10832</v>
      </c>
      <c r="R2393">
        <v>946</v>
      </c>
      <c r="S2393" t="s">
        <v>7700</v>
      </c>
      <c r="T2393" t="s">
        <v>7726</v>
      </c>
      <c r="U2393">
        <v>1</v>
      </c>
      <c r="V2393">
        <v>1</v>
      </c>
      <c r="W2393" t="s">
        <v>7702</v>
      </c>
      <c r="X2393" t="s">
        <v>3039</v>
      </c>
      <c r="Y2393" t="s">
        <v>7703</v>
      </c>
      <c r="Z2393" t="s">
        <v>11645</v>
      </c>
      <c r="AA2393" t="s">
        <v>8008</v>
      </c>
      <c r="AB2393" t="s">
        <v>11646</v>
      </c>
    </row>
    <row r="2394" spans="1:28">
      <c r="A2394" s="241">
        <v>45972</v>
      </c>
      <c r="B2394" t="s">
        <v>11647</v>
      </c>
      <c r="C2394" t="s">
        <v>11648</v>
      </c>
      <c r="D2394" t="s">
        <v>11649</v>
      </c>
      <c r="E2394" t="s">
        <v>11650</v>
      </c>
      <c r="F2394">
        <v>2</v>
      </c>
      <c r="G2394">
        <v>15579.83</v>
      </c>
      <c r="H2394">
        <v>1557.9829999999999</v>
      </c>
      <c r="I2394" s="165">
        <v>29601.677</v>
      </c>
      <c r="J2394" t="s">
        <v>7743</v>
      </c>
      <c r="K2394">
        <v>1</v>
      </c>
      <c r="L2394">
        <v>126</v>
      </c>
      <c r="M2394" t="s">
        <v>7744</v>
      </c>
      <c r="N2394" t="s">
        <v>7745</v>
      </c>
      <c r="O2394" t="s">
        <v>7697</v>
      </c>
      <c r="P2394" t="s">
        <v>10766</v>
      </c>
      <c r="Q2394" t="s">
        <v>11012</v>
      </c>
      <c r="R2394">
        <v>938</v>
      </c>
      <c r="S2394" t="s">
        <v>7700</v>
      </c>
      <c r="T2394" t="s">
        <v>7726</v>
      </c>
      <c r="U2394">
        <v>1</v>
      </c>
      <c r="V2394">
        <v>2</v>
      </c>
      <c r="W2394" t="s">
        <v>7702</v>
      </c>
      <c r="X2394" t="s">
        <v>2839</v>
      </c>
      <c r="Y2394" t="s">
        <v>7703</v>
      </c>
      <c r="Z2394" t="s">
        <v>11651</v>
      </c>
      <c r="AA2394" t="s">
        <v>7748</v>
      </c>
      <c r="AB2394" t="s">
        <v>11652</v>
      </c>
    </row>
    <row r="2395" spans="1:28">
      <c r="A2395" s="241">
        <v>45972</v>
      </c>
      <c r="B2395" t="s">
        <v>11653</v>
      </c>
      <c r="C2395" t="s">
        <v>8905</v>
      </c>
      <c r="D2395" t="s">
        <v>8906</v>
      </c>
      <c r="E2395" t="s">
        <v>8907</v>
      </c>
      <c r="F2395">
        <v>4</v>
      </c>
      <c r="G2395">
        <v>2227</v>
      </c>
      <c r="H2395">
        <v>0</v>
      </c>
      <c r="I2395" s="165">
        <v>8908</v>
      </c>
      <c r="J2395" t="s">
        <v>8271</v>
      </c>
      <c r="K2395">
        <v>1</v>
      </c>
      <c r="L2395">
        <v>2</v>
      </c>
      <c r="M2395" t="s">
        <v>8054</v>
      </c>
      <c r="N2395" t="s">
        <v>7745</v>
      </c>
      <c r="O2395" t="s">
        <v>7697</v>
      </c>
      <c r="P2395" t="s">
        <v>10766</v>
      </c>
      <c r="Q2395" t="s">
        <v>10981</v>
      </c>
      <c r="R2395">
        <v>937</v>
      </c>
      <c r="S2395" t="s">
        <v>7700</v>
      </c>
      <c r="T2395" t="s">
        <v>7769</v>
      </c>
      <c r="U2395">
        <v>1</v>
      </c>
      <c r="V2395">
        <v>4</v>
      </c>
      <c r="W2395" t="s">
        <v>7702</v>
      </c>
      <c r="X2395" t="s">
        <v>11654</v>
      </c>
      <c r="Y2395" t="s">
        <v>7703</v>
      </c>
      <c r="Z2395" t="s">
        <v>11655</v>
      </c>
      <c r="AA2395" t="s">
        <v>8728</v>
      </c>
      <c r="AB2395" t="s">
        <v>11656</v>
      </c>
    </row>
    <row r="2396" spans="1:28">
      <c r="A2396" s="241">
        <v>45972</v>
      </c>
      <c r="B2396" t="s">
        <v>11657</v>
      </c>
      <c r="C2396" t="s">
        <v>7822</v>
      </c>
      <c r="D2396" t="s">
        <v>7823</v>
      </c>
      <c r="E2396" t="s">
        <v>7824</v>
      </c>
      <c r="F2396">
        <v>3</v>
      </c>
      <c r="G2396">
        <v>3025.21</v>
      </c>
      <c r="H2396">
        <v>0</v>
      </c>
      <c r="I2396" s="165">
        <v>9075.6299999999992</v>
      </c>
      <c r="J2396" t="s">
        <v>7842</v>
      </c>
      <c r="K2396">
        <v>1</v>
      </c>
      <c r="L2396">
        <v>126</v>
      </c>
      <c r="M2396" t="s">
        <v>7744</v>
      </c>
      <c r="N2396" t="s">
        <v>7745</v>
      </c>
      <c r="O2396" t="s">
        <v>7697</v>
      </c>
      <c r="P2396" t="s">
        <v>10766</v>
      </c>
      <c r="Q2396" t="s">
        <v>11208</v>
      </c>
      <c r="R2396">
        <v>907</v>
      </c>
      <c r="S2396" t="s">
        <v>7700</v>
      </c>
      <c r="T2396" t="s">
        <v>7715</v>
      </c>
      <c r="U2396">
        <v>1</v>
      </c>
      <c r="V2396">
        <v>3</v>
      </c>
      <c r="W2396" t="s">
        <v>7702</v>
      </c>
      <c r="X2396" t="s">
        <v>3111</v>
      </c>
      <c r="Y2396" t="s">
        <v>7703</v>
      </c>
      <c r="Z2396" t="s">
        <v>11658</v>
      </c>
      <c r="AA2396" t="s">
        <v>8292</v>
      </c>
      <c r="AB2396" t="s">
        <v>10229</v>
      </c>
    </row>
    <row r="2397" spans="1:28">
      <c r="A2397" s="241">
        <v>45972</v>
      </c>
      <c r="B2397" t="s">
        <v>11657</v>
      </c>
      <c r="C2397" t="s">
        <v>7865</v>
      </c>
      <c r="D2397" t="s">
        <v>7866</v>
      </c>
      <c r="E2397" t="s">
        <v>7867</v>
      </c>
      <c r="F2397">
        <v>3</v>
      </c>
      <c r="G2397">
        <v>3000</v>
      </c>
      <c r="H2397">
        <v>0</v>
      </c>
      <c r="I2397" s="165">
        <v>9000</v>
      </c>
      <c r="J2397" t="s">
        <v>7842</v>
      </c>
      <c r="K2397">
        <v>1</v>
      </c>
      <c r="L2397">
        <v>126</v>
      </c>
      <c r="M2397" t="s">
        <v>7744</v>
      </c>
      <c r="N2397" t="s">
        <v>7745</v>
      </c>
      <c r="O2397" t="s">
        <v>7697</v>
      </c>
      <c r="P2397" t="s">
        <v>10766</v>
      </c>
      <c r="Q2397" t="s">
        <v>11208</v>
      </c>
      <c r="R2397">
        <v>907</v>
      </c>
      <c r="S2397" t="s">
        <v>7700</v>
      </c>
      <c r="T2397" t="s">
        <v>7726</v>
      </c>
      <c r="U2397">
        <v>1</v>
      </c>
      <c r="V2397">
        <v>3</v>
      </c>
      <c r="W2397" t="s">
        <v>7702</v>
      </c>
      <c r="X2397" t="s">
        <v>3111</v>
      </c>
      <c r="Y2397" t="s">
        <v>7703</v>
      </c>
      <c r="Z2397" t="s">
        <v>11658</v>
      </c>
      <c r="AA2397" t="s">
        <v>8292</v>
      </c>
      <c r="AB2397" t="s">
        <v>10229</v>
      </c>
    </row>
    <row r="2398" spans="1:28">
      <c r="A2398" s="241">
        <v>45972</v>
      </c>
      <c r="B2398" t="s">
        <v>11657</v>
      </c>
      <c r="C2398" t="s">
        <v>8032</v>
      </c>
      <c r="D2398" t="s">
        <v>8033</v>
      </c>
      <c r="E2398" t="s">
        <v>8034</v>
      </c>
      <c r="F2398">
        <v>3</v>
      </c>
      <c r="G2398">
        <v>1092.44</v>
      </c>
      <c r="H2398">
        <v>0</v>
      </c>
      <c r="I2398" s="165">
        <v>3277.32</v>
      </c>
      <c r="J2398" t="s">
        <v>7842</v>
      </c>
      <c r="K2398">
        <v>1</v>
      </c>
      <c r="L2398">
        <v>126</v>
      </c>
      <c r="M2398" t="s">
        <v>7744</v>
      </c>
      <c r="N2398" t="s">
        <v>7745</v>
      </c>
      <c r="O2398" t="s">
        <v>7697</v>
      </c>
      <c r="P2398" t="s">
        <v>10766</v>
      </c>
      <c r="Q2398" t="s">
        <v>11208</v>
      </c>
      <c r="R2398">
        <v>907</v>
      </c>
      <c r="S2398" t="s">
        <v>7700</v>
      </c>
      <c r="T2398" t="s">
        <v>7701</v>
      </c>
      <c r="U2398">
        <v>1</v>
      </c>
      <c r="V2398">
        <v>3</v>
      </c>
      <c r="W2398" t="s">
        <v>7702</v>
      </c>
      <c r="X2398" t="s">
        <v>3111</v>
      </c>
      <c r="Y2398" t="s">
        <v>7703</v>
      </c>
      <c r="Z2398" t="s">
        <v>11658</v>
      </c>
      <c r="AA2398" t="s">
        <v>8292</v>
      </c>
      <c r="AB2398" t="s">
        <v>10229</v>
      </c>
    </row>
    <row r="2399" spans="1:28">
      <c r="A2399" s="241">
        <v>45972</v>
      </c>
      <c r="B2399" t="s">
        <v>11659</v>
      </c>
      <c r="C2399" t="s">
        <v>7979</v>
      </c>
      <c r="D2399" t="s">
        <v>7980</v>
      </c>
      <c r="E2399" t="s">
        <v>7981</v>
      </c>
      <c r="F2399">
        <v>5</v>
      </c>
      <c r="G2399">
        <v>2647.06</v>
      </c>
      <c r="H2399">
        <v>0</v>
      </c>
      <c r="I2399" s="165">
        <v>13235.3</v>
      </c>
      <c r="J2399" t="s">
        <v>8166</v>
      </c>
      <c r="K2399">
        <v>1</v>
      </c>
      <c r="L2399">
        <v>126</v>
      </c>
      <c r="M2399" t="s">
        <v>7744</v>
      </c>
      <c r="N2399" t="s">
        <v>7745</v>
      </c>
      <c r="O2399" t="s">
        <v>7697</v>
      </c>
      <c r="P2399" t="s">
        <v>10766</v>
      </c>
      <c r="Q2399" t="s">
        <v>11279</v>
      </c>
      <c r="R2399">
        <v>926</v>
      </c>
      <c r="S2399" t="s">
        <v>7700</v>
      </c>
      <c r="T2399" t="s">
        <v>7715</v>
      </c>
      <c r="U2399">
        <v>1</v>
      </c>
      <c r="V2399">
        <v>5</v>
      </c>
      <c r="W2399" t="s">
        <v>7702</v>
      </c>
      <c r="X2399" t="s">
        <v>3235</v>
      </c>
      <c r="Y2399" t="s">
        <v>7703</v>
      </c>
      <c r="Z2399" t="s">
        <v>11660</v>
      </c>
      <c r="AA2399" t="s">
        <v>8170</v>
      </c>
      <c r="AB2399" t="s">
        <v>11661</v>
      </c>
    </row>
    <row r="2400" spans="1:28">
      <c r="A2400" s="241">
        <v>45972</v>
      </c>
      <c r="B2400" t="s">
        <v>11659</v>
      </c>
      <c r="C2400" t="s">
        <v>7839</v>
      </c>
      <c r="D2400" t="s">
        <v>7840</v>
      </c>
      <c r="E2400" t="s">
        <v>7841</v>
      </c>
      <c r="F2400">
        <v>5</v>
      </c>
      <c r="G2400">
        <v>2645.48</v>
      </c>
      <c r="H2400">
        <v>0</v>
      </c>
      <c r="I2400" s="165">
        <v>13227.4</v>
      </c>
      <c r="J2400" t="s">
        <v>8166</v>
      </c>
      <c r="K2400">
        <v>1</v>
      </c>
      <c r="L2400">
        <v>126</v>
      </c>
      <c r="M2400" t="s">
        <v>7744</v>
      </c>
      <c r="N2400" t="s">
        <v>7745</v>
      </c>
      <c r="O2400" t="s">
        <v>7697</v>
      </c>
      <c r="P2400" t="s">
        <v>10766</v>
      </c>
      <c r="Q2400" t="s">
        <v>11279</v>
      </c>
      <c r="R2400">
        <v>926</v>
      </c>
      <c r="S2400" t="s">
        <v>7700</v>
      </c>
      <c r="T2400" t="s">
        <v>7715</v>
      </c>
      <c r="U2400">
        <v>1</v>
      </c>
      <c r="V2400">
        <v>5</v>
      </c>
      <c r="W2400" t="s">
        <v>7702</v>
      </c>
      <c r="X2400" t="s">
        <v>3235</v>
      </c>
      <c r="Y2400" t="s">
        <v>7703</v>
      </c>
      <c r="Z2400" t="s">
        <v>11660</v>
      </c>
      <c r="AA2400" t="s">
        <v>8170</v>
      </c>
      <c r="AB2400" t="s">
        <v>11661</v>
      </c>
    </row>
    <row r="2401" spans="1:28">
      <c r="A2401" s="241">
        <v>45972</v>
      </c>
      <c r="B2401" t="s">
        <v>11662</v>
      </c>
      <c r="C2401" t="s">
        <v>7973</v>
      </c>
      <c r="D2401" t="s">
        <v>7974</v>
      </c>
      <c r="E2401" t="s">
        <v>7975</v>
      </c>
      <c r="F2401">
        <v>2</v>
      </c>
      <c r="G2401">
        <v>3400</v>
      </c>
      <c r="H2401">
        <v>0</v>
      </c>
      <c r="I2401" s="165">
        <v>6800</v>
      </c>
      <c r="J2401" t="s">
        <v>7723</v>
      </c>
      <c r="K2401">
        <v>1</v>
      </c>
      <c r="L2401">
        <v>125</v>
      </c>
      <c r="M2401" t="s">
        <v>7724</v>
      </c>
      <c r="N2401" t="s">
        <v>7713</v>
      </c>
      <c r="O2401" t="s">
        <v>7697</v>
      </c>
      <c r="P2401" t="s">
        <v>10766</v>
      </c>
      <c r="Q2401" t="s">
        <v>10991</v>
      </c>
      <c r="R2401">
        <v>103</v>
      </c>
      <c r="S2401" t="s">
        <v>7700</v>
      </c>
      <c r="T2401" t="s">
        <v>7715</v>
      </c>
      <c r="U2401">
        <v>1</v>
      </c>
      <c r="V2401">
        <v>2</v>
      </c>
      <c r="W2401" t="s">
        <v>7702</v>
      </c>
      <c r="X2401" t="s">
        <v>3200</v>
      </c>
      <c r="Y2401" t="s">
        <v>7703</v>
      </c>
      <c r="Z2401" t="s">
        <v>11663</v>
      </c>
      <c r="AA2401" t="s">
        <v>8108</v>
      </c>
      <c r="AB2401" t="s">
        <v>11664</v>
      </c>
    </row>
    <row r="2402" spans="1:28">
      <c r="A2402" s="241">
        <v>45972</v>
      </c>
      <c r="B2402" t="s">
        <v>11665</v>
      </c>
      <c r="C2402" t="s">
        <v>7999</v>
      </c>
      <c r="D2402" t="s">
        <v>8000</v>
      </c>
      <c r="E2402" t="s">
        <v>8001</v>
      </c>
      <c r="F2402">
        <v>1</v>
      </c>
      <c r="G2402">
        <v>1640</v>
      </c>
      <c r="H2402">
        <v>0</v>
      </c>
      <c r="I2402" s="165">
        <v>1640</v>
      </c>
      <c r="J2402" t="s">
        <v>8271</v>
      </c>
      <c r="K2402">
        <v>1</v>
      </c>
      <c r="L2402">
        <v>126</v>
      </c>
      <c r="M2402" t="s">
        <v>7744</v>
      </c>
      <c r="N2402" t="s">
        <v>7745</v>
      </c>
      <c r="O2402" t="s">
        <v>7697</v>
      </c>
      <c r="P2402" t="s">
        <v>10766</v>
      </c>
      <c r="Q2402" t="s">
        <v>10876</v>
      </c>
      <c r="R2402">
        <v>936</v>
      </c>
      <c r="S2402" t="s">
        <v>7700</v>
      </c>
      <c r="T2402" t="s">
        <v>7701</v>
      </c>
      <c r="U2402">
        <v>1</v>
      </c>
      <c r="V2402">
        <v>1</v>
      </c>
      <c r="W2402" t="s">
        <v>7702</v>
      </c>
      <c r="X2402" t="s">
        <v>3202</v>
      </c>
      <c r="Y2402" t="s">
        <v>7703</v>
      </c>
      <c r="Z2402" t="s">
        <v>11666</v>
      </c>
      <c r="AA2402" t="s">
        <v>8380</v>
      </c>
      <c r="AB2402" t="s">
        <v>11667</v>
      </c>
    </row>
    <row r="2403" spans="1:28">
      <c r="A2403" s="241">
        <v>45972</v>
      </c>
      <c r="B2403" t="s">
        <v>11668</v>
      </c>
      <c r="C2403" t="s">
        <v>8032</v>
      </c>
      <c r="D2403" t="s">
        <v>8033</v>
      </c>
      <c r="E2403" t="s">
        <v>8034</v>
      </c>
      <c r="F2403">
        <v>24</v>
      </c>
      <c r="G2403">
        <v>1092.44</v>
      </c>
      <c r="H2403">
        <v>0</v>
      </c>
      <c r="I2403" s="165">
        <v>26218.560000000001</v>
      </c>
      <c r="J2403" t="s">
        <v>7842</v>
      </c>
      <c r="K2403">
        <v>1</v>
      </c>
      <c r="L2403">
        <v>126</v>
      </c>
      <c r="M2403" t="s">
        <v>7744</v>
      </c>
      <c r="N2403" t="s">
        <v>7745</v>
      </c>
      <c r="O2403" t="s">
        <v>7697</v>
      </c>
      <c r="P2403" t="s">
        <v>10766</v>
      </c>
      <c r="Q2403" t="s">
        <v>11208</v>
      </c>
      <c r="R2403">
        <v>907</v>
      </c>
      <c r="S2403" t="s">
        <v>7700</v>
      </c>
      <c r="T2403" t="s">
        <v>7701</v>
      </c>
      <c r="U2403">
        <v>1</v>
      </c>
      <c r="V2403">
        <v>24</v>
      </c>
      <c r="W2403" t="s">
        <v>7702</v>
      </c>
      <c r="X2403" t="s">
        <v>3136</v>
      </c>
      <c r="Y2403" t="s">
        <v>7703</v>
      </c>
      <c r="Z2403" t="s">
        <v>11669</v>
      </c>
      <c r="AA2403" t="s">
        <v>8292</v>
      </c>
      <c r="AB2403" t="s">
        <v>11670</v>
      </c>
    </row>
    <row r="2404" spans="1:28">
      <c r="A2404" s="241">
        <v>45972</v>
      </c>
      <c r="B2404" t="s">
        <v>11671</v>
      </c>
      <c r="C2404" t="s">
        <v>8626</v>
      </c>
      <c r="D2404" t="s">
        <v>8627</v>
      </c>
      <c r="E2404" t="s">
        <v>8628</v>
      </c>
      <c r="F2404">
        <v>1</v>
      </c>
      <c r="G2404">
        <v>29400</v>
      </c>
      <c r="H2404">
        <v>0</v>
      </c>
      <c r="I2404" s="165">
        <v>29400</v>
      </c>
      <c r="J2404" t="s">
        <v>8295</v>
      </c>
      <c r="K2404">
        <v>1</v>
      </c>
      <c r="L2404">
        <v>154</v>
      </c>
      <c r="M2404" t="s">
        <v>8678</v>
      </c>
      <c r="N2404" t="s">
        <v>7939</v>
      </c>
      <c r="O2404" t="s">
        <v>7697</v>
      </c>
      <c r="P2404" t="s">
        <v>10766</v>
      </c>
      <c r="Q2404" t="s">
        <v>10791</v>
      </c>
      <c r="R2404">
        <v>407</v>
      </c>
      <c r="S2404" t="s">
        <v>7700</v>
      </c>
      <c r="T2404" t="s">
        <v>7726</v>
      </c>
      <c r="U2404">
        <v>1</v>
      </c>
      <c r="V2404">
        <v>1</v>
      </c>
      <c r="W2404" t="s">
        <v>7702</v>
      </c>
      <c r="X2404" t="s">
        <v>3206</v>
      </c>
      <c r="Y2404" t="s">
        <v>7703</v>
      </c>
      <c r="Z2404" t="s">
        <v>11672</v>
      </c>
      <c r="AA2404" t="s">
        <v>8855</v>
      </c>
      <c r="AB2404" t="s">
        <v>11673</v>
      </c>
    </row>
    <row r="2405" spans="1:28">
      <c r="A2405" s="241">
        <v>45972</v>
      </c>
      <c r="B2405" t="s">
        <v>11674</v>
      </c>
      <c r="C2405" t="s">
        <v>7927</v>
      </c>
      <c r="D2405" t="s">
        <v>7928</v>
      </c>
      <c r="E2405" t="s">
        <v>7929</v>
      </c>
      <c r="F2405">
        <v>15</v>
      </c>
      <c r="G2405">
        <v>1344.54</v>
      </c>
      <c r="H2405">
        <v>0</v>
      </c>
      <c r="I2405" s="165">
        <v>20168.099999999999</v>
      </c>
      <c r="J2405" t="s">
        <v>7937</v>
      </c>
      <c r="K2405">
        <v>1</v>
      </c>
      <c r="L2405">
        <v>211</v>
      </c>
      <c r="M2405" t="s">
        <v>7938</v>
      </c>
      <c r="N2405" t="s">
        <v>7939</v>
      </c>
      <c r="O2405" t="s">
        <v>7697</v>
      </c>
      <c r="P2405" t="s">
        <v>10766</v>
      </c>
      <c r="Q2405" t="s">
        <v>10822</v>
      </c>
      <c r="R2405">
        <v>409</v>
      </c>
      <c r="S2405" t="s">
        <v>7700</v>
      </c>
      <c r="T2405" t="s">
        <v>7701</v>
      </c>
      <c r="U2405">
        <v>1</v>
      </c>
      <c r="V2405">
        <v>15</v>
      </c>
      <c r="W2405" t="s">
        <v>7702</v>
      </c>
      <c r="X2405" t="s">
        <v>3010</v>
      </c>
      <c r="Y2405" t="s">
        <v>7703</v>
      </c>
      <c r="Z2405" t="s">
        <v>11675</v>
      </c>
      <c r="AA2405" t="s">
        <v>8145</v>
      </c>
      <c r="AB2405" t="s">
        <v>11676</v>
      </c>
    </row>
    <row r="2406" spans="1:28">
      <c r="A2406" s="241">
        <v>45972</v>
      </c>
      <c r="B2406" t="s">
        <v>11677</v>
      </c>
      <c r="C2406" t="s">
        <v>7969</v>
      </c>
      <c r="D2406" t="s">
        <v>7970</v>
      </c>
      <c r="E2406" t="s">
        <v>7971</v>
      </c>
      <c r="F2406">
        <v>10</v>
      </c>
      <c r="G2406">
        <v>977</v>
      </c>
      <c r="H2406">
        <v>0</v>
      </c>
      <c r="I2406" s="165">
        <v>9770</v>
      </c>
      <c r="J2406" t="s">
        <v>7757</v>
      </c>
      <c r="K2406">
        <v>1</v>
      </c>
      <c r="L2406">
        <v>125</v>
      </c>
      <c r="M2406" t="s">
        <v>7724</v>
      </c>
      <c r="N2406" t="s">
        <v>7713</v>
      </c>
      <c r="O2406" t="s">
        <v>7697</v>
      </c>
      <c r="P2406" t="s">
        <v>10766</v>
      </c>
      <c r="Q2406" t="s">
        <v>10968</v>
      </c>
      <c r="R2406">
        <v>116</v>
      </c>
      <c r="S2406" t="s">
        <v>7700</v>
      </c>
      <c r="T2406" t="s">
        <v>7715</v>
      </c>
      <c r="U2406">
        <v>1</v>
      </c>
      <c r="V2406">
        <v>10</v>
      </c>
      <c r="W2406" t="s">
        <v>7702</v>
      </c>
      <c r="X2406" t="s">
        <v>3073</v>
      </c>
      <c r="Y2406" t="s">
        <v>7703</v>
      </c>
      <c r="Z2406" t="s">
        <v>11678</v>
      </c>
      <c r="AA2406" t="s">
        <v>7760</v>
      </c>
      <c r="AB2406" t="s">
        <v>11679</v>
      </c>
    </row>
    <row r="2407" spans="1:28">
      <c r="A2407" s="241">
        <v>45972</v>
      </c>
      <c r="B2407" t="s">
        <v>11677</v>
      </c>
      <c r="C2407" t="s">
        <v>7800</v>
      </c>
      <c r="D2407" t="s">
        <v>7801</v>
      </c>
      <c r="E2407" t="s">
        <v>7802</v>
      </c>
      <c r="F2407">
        <v>8</v>
      </c>
      <c r="G2407">
        <v>1092.44</v>
      </c>
      <c r="H2407">
        <v>0</v>
      </c>
      <c r="I2407" s="165">
        <v>8739.52</v>
      </c>
      <c r="J2407" t="s">
        <v>7757</v>
      </c>
      <c r="K2407">
        <v>1</v>
      </c>
      <c r="L2407">
        <v>125</v>
      </c>
      <c r="M2407" t="s">
        <v>7724</v>
      </c>
      <c r="N2407" t="s">
        <v>7713</v>
      </c>
      <c r="O2407" t="s">
        <v>7697</v>
      </c>
      <c r="P2407" t="s">
        <v>10766</v>
      </c>
      <c r="Q2407" t="s">
        <v>10968</v>
      </c>
      <c r="R2407">
        <v>116</v>
      </c>
      <c r="S2407" t="s">
        <v>7700</v>
      </c>
      <c r="T2407" t="s">
        <v>7701</v>
      </c>
      <c r="U2407">
        <v>1</v>
      </c>
      <c r="V2407">
        <v>8</v>
      </c>
      <c r="W2407" t="s">
        <v>7702</v>
      </c>
      <c r="X2407" t="s">
        <v>3073</v>
      </c>
      <c r="Y2407" t="s">
        <v>7703</v>
      </c>
      <c r="Z2407" t="s">
        <v>11678</v>
      </c>
      <c r="AA2407" t="s">
        <v>7760</v>
      </c>
      <c r="AB2407" t="s">
        <v>11679</v>
      </c>
    </row>
    <row r="2408" spans="1:28">
      <c r="A2408" s="241">
        <v>45972</v>
      </c>
      <c r="B2408" t="s">
        <v>11680</v>
      </c>
      <c r="C2408" t="s">
        <v>8954</v>
      </c>
      <c r="D2408" t="s">
        <v>8955</v>
      </c>
      <c r="E2408" t="s">
        <v>8956</v>
      </c>
      <c r="F2408">
        <v>3</v>
      </c>
      <c r="G2408">
        <v>2615</v>
      </c>
      <c r="H2408">
        <v>0</v>
      </c>
      <c r="I2408" s="165">
        <v>7845</v>
      </c>
      <c r="J2408" t="s">
        <v>7937</v>
      </c>
      <c r="K2408">
        <v>1</v>
      </c>
      <c r="L2408">
        <v>211</v>
      </c>
      <c r="M2408" t="s">
        <v>7938</v>
      </c>
      <c r="N2408" t="s">
        <v>7939</v>
      </c>
      <c r="O2408" t="s">
        <v>7697</v>
      </c>
      <c r="P2408" t="s">
        <v>10766</v>
      </c>
      <c r="Q2408" t="s">
        <v>10822</v>
      </c>
      <c r="R2408">
        <v>409</v>
      </c>
      <c r="S2408" t="s">
        <v>7700</v>
      </c>
      <c r="T2408" t="s">
        <v>7715</v>
      </c>
      <c r="U2408">
        <v>1</v>
      </c>
      <c r="V2408">
        <v>3</v>
      </c>
      <c r="W2408" t="s">
        <v>7702</v>
      </c>
      <c r="X2408" t="s">
        <v>2948</v>
      </c>
      <c r="Y2408" t="s">
        <v>7703</v>
      </c>
      <c r="Z2408" t="s">
        <v>11681</v>
      </c>
      <c r="AA2408" t="s">
        <v>8145</v>
      </c>
      <c r="AB2408" t="s">
        <v>8706</v>
      </c>
    </row>
    <row r="2409" spans="1:28">
      <c r="A2409" s="241">
        <v>45972</v>
      </c>
      <c r="B2409" t="s">
        <v>11682</v>
      </c>
      <c r="C2409" t="s">
        <v>7736</v>
      </c>
      <c r="D2409" t="s">
        <v>7737</v>
      </c>
      <c r="E2409" t="s">
        <v>7738</v>
      </c>
      <c r="F2409">
        <v>6</v>
      </c>
      <c r="G2409">
        <v>6422.4</v>
      </c>
      <c r="H2409">
        <v>0</v>
      </c>
      <c r="I2409" s="165">
        <v>38534.400000000001</v>
      </c>
      <c r="J2409" t="s">
        <v>7694</v>
      </c>
      <c r="K2409">
        <v>1</v>
      </c>
      <c r="L2409">
        <v>213</v>
      </c>
      <c r="M2409" t="s">
        <v>7695</v>
      </c>
      <c r="N2409" t="s">
        <v>7696</v>
      </c>
      <c r="O2409" t="s">
        <v>7697</v>
      </c>
      <c r="P2409" t="s">
        <v>10766</v>
      </c>
      <c r="Q2409" t="s">
        <v>10931</v>
      </c>
      <c r="R2409">
        <v>705</v>
      </c>
      <c r="S2409" t="s">
        <v>7700</v>
      </c>
      <c r="T2409" t="s">
        <v>7701</v>
      </c>
      <c r="U2409">
        <v>1</v>
      </c>
      <c r="V2409">
        <v>6</v>
      </c>
      <c r="W2409" t="s">
        <v>7702</v>
      </c>
      <c r="X2409" t="s">
        <v>3031</v>
      </c>
      <c r="Y2409" t="s">
        <v>7703</v>
      </c>
      <c r="Z2409" t="s">
        <v>11683</v>
      </c>
      <c r="AA2409" t="s">
        <v>9993</v>
      </c>
      <c r="AB2409" t="s">
        <v>11684</v>
      </c>
    </row>
    <row r="2410" spans="1:28">
      <c r="A2410" s="241">
        <v>45972</v>
      </c>
      <c r="B2410" t="s">
        <v>11685</v>
      </c>
      <c r="C2410" t="s">
        <v>7839</v>
      </c>
      <c r="D2410" t="s">
        <v>7840</v>
      </c>
      <c r="E2410" t="s">
        <v>7841</v>
      </c>
      <c r="F2410">
        <v>5</v>
      </c>
      <c r="G2410">
        <v>2645.48</v>
      </c>
      <c r="H2410">
        <v>0</v>
      </c>
      <c r="I2410" s="165">
        <v>13227.4</v>
      </c>
      <c r="J2410" t="s">
        <v>8166</v>
      </c>
      <c r="K2410">
        <v>1</v>
      </c>
      <c r="L2410">
        <v>126</v>
      </c>
      <c r="M2410" t="s">
        <v>7744</v>
      </c>
      <c r="N2410" t="s">
        <v>7745</v>
      </c>
      <c r="O2410" t="s">
        <v>7697</v>
      </c>
      <c r="P2410" t="s">
        <v>10766</v>
      </c>
      <c r="Q2410" t="s">
        <v>11051</v>
      </c>
      <c r="R2410">
        <v>921</v>
      </c>
      <c r="S2410" t="s">
        <v>7700</v>
      </c>
      <c r="T2410" t="s">
        <v>7715</v>
      </c>
      <c r="U2410">
        <v>1</v>
      </c>
      <c r="V2410">
        <v>5</v>
      </c>
      <c r="W2410" t="s">
        <v>7702</v>
      </c>
      <c r="X2410" t="s">
        <v>3057</v>
      </c>
      <c r="Y2410" t="s">
        <v>7703</v>
      </c>
      <c r="Z2410" t="s">
        <v>11686</v>
      </c>
      <c r="AA2410" t="s">
        <v>8470</v>
      </c>
      <c r="AB2410" t="s">
        <v>8261</v>
      </c>
    </row>
    <row r="2411" spans="1:28">
      <c r="A2411" s="241">
        <v>45972</v>
      </c>
      <c r="B2411" t="s">
        <v>11687</v>
      </c>
      <c r="C2411" t="s">
        <v>7839</v>
      </c>
      <c r="D2411" t="s">
        <v>7840</v>
      </c>
      <c r="E2411" t="s">
        <v>7841</v>
      </c>
      <c r="F2411">
        <v>5</v>
      </c>
      <c r="G2411">
        <v>2645.48</v>
      </c>
      <c r="H2411">
        <v>0</v>
      </c>
      <c r="I2411" s="165">
        <v>13227.4</v>
      </c>
      <c r="J2411" t="s">
        <v>8271</v>
      </c>
      <c r="K2411">
        <v>1</v>
      </c>
      <c r="L2411">
        <v>2</v>
      </c>
      <c r="M2411" t="s">
        <v>8054</v>
      </c>
      <c r="N2411" t="s">
        <v>7745</v>
      </c>
      <c r="O2411" t="s">
        <v>7697</v>
      </c>
      <c r="P2411" t="s">
        <v>10766</v>
      </c>
      <c r="Q2411" t="s">
        <v>10795</v>
      </c>
      <c r="R2411">
        <v>935</v>
      </c>
      <c r="S2411" t="s">
        <v>7700</v>
      </c>
      <c r="T2411" t="s">
        <v>7715</v>
      </c>
      <c r="U2411">
        <v>1</v>
      </c>
      <c r="V2411">
        <v>5</v>
      </c>
      <c r="W2411" t="s">
        <v>7702</v>
      </c>
      <c r="X2411" t="s">
        <v>11688</v>
      </c>
      <c r="Y2411" t="s">
        <v>7703</v>
      </c>
      <c r="Z2411" t="s">
        <v>11689</v>
      </c>
      <c r="AA2411" t="s">
        <v>8274</v>
      </c>
      <c r="AB2411" t="s">
        <v>8447</v>
      </c>
    </row>
    <row r="2412" spans="1:28">
      <c r="A2412" s="241">
        <v>45972</v>
      </c>
      <c r="B2412" t="s">
        <v>11687</v>
      </c>
      <c r="C2412" t="s">
        <v>7979</v>
      </c>
      <c r="D2412" t="s">
        <v>7980</v>
      </c>
      <c r="E2412" t="s">
        <v>7981</v>
      </c>
      <c r="F2412">
        <v>3</v>
      </c>
      <c r="G2412">
        <v>2647.06</v>
      </c>
      <c r="H2412">
        <v>0</v>
      </c>
      <c r="I2412" s="165">
        <v>7941.18</v>
      </c>
      <c r="J2412" t="s">
        <v>8271</v>
      </c>
      <c r="K2412">
        <v>1</v>
      </c>
      <c r="L2412">
        <v>2</v>
      </c>
      <c r="M2412" t="s">
        <v>8054</v>
      </c>
      <c r="N2412" t="s">
        <v>7745</v>
      </c>
      <c r="O2412" t="s">
        <v>7697</v>
      </c>
      <c r="P2412" t="s">
        <v>10766</v>
      </c>
      <c r="Q2412" t="s">
        <v>10795</v>
      </c>
      <c r="R2412">
        <v>935</v>
      </c>
      <c r="S2412" t="s">
        <v>7700</v>
      </c>
      <c r="T2412" t="s">
        <v>7715</v>
      </c>
      <c r="U2412">
        <v>1</v>
      </c>
      <c r="V2412">
        <v>3</v>
      </c>
      <c r="W2412" t="s">
        <v>7702</v>
      </c>
      <c r="X2412" t="s">
        <v>11688</v>
      </c>
      <c r="Y2412" t="s">
        <v>7703</v>
      </c>
      <c r="Z2412" t="s">
        <v>11689</v>
      </c>
      <c r="AA2412" t="s">
        <v>8274</v>
      </c>
      <c r="AB2412" t="s">
        <v>8447</v>
      </c>
    </row>
    <row r="2413" spans="1:28">
      <c r="A2413" s="241">
        <v>45972</v>
      </c>
      <c r="B2413" t="s">
        <v>11690</v>
      </c>
      <c r="C2413" t="s">
        <v>7906</v>
      </c>
      <c r="D2413" t="s">
        <v>7907</v>
      </c>
      <c r="E2413" t="s">
        <v>7908</v>
      </c>
      <c r="F2413">
        <v>3</v>
      </c>
      <c r="G2413">
        <v>715</v>
      </c>
      <c r="H2413">
        <v>0</v>
      </c>
      <c r="I2413" s="165">
        <v>2145</v>
      </c>
      <c r="J2413" t="s">
        <v>7723</v>
      </c>
      <c r="K2413">
        <v>1</v>
      </c>
      <c r="L2413">
        <v>125</v>
      </c>
      <c r="M2413" t="s">
        <v>7724</v>
      </c>
      <c r="N2413" t="s">
        <v>7713</v>
      </c>
      <c r="O2413" t="s">
        <v>7697</v>
      </c>
      <c r="P2413" t="s">
        <v>10766</v>
      </c>
      <c r="Q2413" t="s">
        <v>10991</v>
      </c>
      <c r="R2413">
        <v>103</v>
      </c>
      <c r="S2413" t="s">
        <v>7700</v>
      </c>
      <c r="T2413" t="s">
        <v>7701</v>
      </c>
      <c r="U2413">
        <v>1</v>
      </c>
      <c r="V2413">
        <v>3</v>
      </c>
      <c r="W2413" t="s">
        <v>7702</v>
      </c>
      <c r="X2413" t="s">
        <v>3422</v>
      </c>
      <c r="Y2413" t="s">
        <v>7703</v>
      </c>
      <c r="Z2413" t="s">
        <v>11691</v>
      </c>
      <c r="AA2413" t="s">
        <v>8108</v>
      </c>
      <c r="AB2413" t="s">
        <v>11692</v>
      </c>
    </row>
    <row r="2414" spans="1:28">
      <c r="A2414" s="241">
        <v>45972</v>
      </c>
      <c r="B2414" t="s">
        <v>11690</v>
      </c>
      <c r="C2414" t="s">
        <v>7736</v>
      </c>
      <c r="D2414" t="s">
        <v>7737</v>
      </c>
      <c r="E2414" t="s">
        <v>7738</v>
      </c>
      <c r="F2414">
        <v>2</v>
      </c>
      <c r="G2414">
        <v>6422.4</v>
      </c>
      <c r="H2414">
        <v>0</v>
      </c>
      <c r="I2414" s="165">
        <v>12844.8</v>
      </c>
      <c r="J2414" t="s">
        <v>7723</v>
      </c>
      <c r="K2414">
        <v>1</v>
      </c>
      <c r="L2414">
        <v>125</v>
      </c>
      <c r="M2414" t="s">
        <v>7724</v>
      </c>
      <c r="N2414" t="s">
        <v>7713</v>
      </c>
      <c r="O2414" t="s">
        <v>7697</v>
      </c>
      <c r="P2414" t="s">
        <v>10766</v>
      </c>
      <c r="Q2414" t="s">
        <v>10991</v>
      </c>
      <c r="R2414">
        <v>103</v>
      </c>
      <c r="S2414" t="s">
        <v>7700</v>
      </c>
      <c r="T2414" t="s">
        <v>7701</v>
      </c>
      <c r="U2414">
        <v>1</v>
      </c>
      <c r="V2414">
        <v>2</v>
      </c>
      <c r="W2414" t="s">
        <v>7702</v>
      </c>
      <c r="X2414" t="s">
        <v>3422</v>
      </c>
      <c r="Y2414" t="s">
        <v>7703</v>
      </c>
      <c r="Z2414" t="s">
        <v>11691</v>
      </c>
      <c r="AA2414" t="s">
        <v>8108</v>
      </c>
      <c r="AB2414" t="s">
        <v>11692</v>
      </c>
    </row>
    <row r="2415" spans="1:28">
      <c r="A2415" s="241">
        <v>45972</v>
      </c>
      <c r="B2415" t="s">
        <v>11690</v>
      </c>
      <c r="C2415" t="s">
        <v>7860</v>
      </c>
      <c r="D2415" t="s">
        <v>7861</v>
      </c>
      <c r="E2415" t="s">
        <v>7862</v>
      </c>
      <c r="F2415">
        <v>20</v>
      </c>
      <c r="G2415">
        <v>866.2</v>
      </c>
      <c r="H2415">
        <v>0</v>
      </c>
      <c r="I2415" s="165">
        <v>17324</v>
      </c>
      <c r="J2415" t="s">
        <v>7723</v>
      </c>
      <c r="K2415">
        <v>1</v>
      </c>
      <c r="L2415">
        <v>125</v>
      </c>
      <c r="M2415" t="s">
        <v>7724</v>
      </c>
      <c r="N2415" t="s">
        <v>7713</v>
      </c>
      <c r="O2415" t="s">
        <v>7697</v>
      </c>
      <c r="P2415" t="s">
        <v>10766</v>
      </c>
      <c r="Q2415" t="s">
        <v>10991</v>
      </c>
      <c r="R2415">
        <v>103</v>
      </c>
      <c r="S2415" t="s">
        <v>7700</v>
      </c>
      <c r="T2415" t="s">
        <v>7701</v>
      </c>
      <c r="U2415">
        <v>1</v>
      </c>
      <c r="V2415">
        <v>20</v>
      </c>
      <c r="W2415" t="s">
        <v>7702</v>
      </c>
      <c r="X2415" t="s">
        <v>3422</v>
      </c>
      <c r="Y2415" t="s">
        <v>7703</v>
      </c>
      <c r="Z2415" t="s">
        <v>11691</v>
      </c>
      <c r="AA2415" t="s">
        <v>8108</v>
      </c>
      <c r="AB2415" t="s">
        <v>11692</v>
      </c>
    </row>
    <row r="2416" spans="1:28">
      <c r="A2416" s="241">
        <v>45972</v>
      </c>
      <c r="B2416" t="s">
        <v>11690</v>
      </c>
      <c r="C2416" t="s">
        <v>7720</v>
      </c>
      <c r="D2416" t="s">
        <v>7721</v>
      </c>
      <c r="E2416" t="s">
        <v>7722</v>
      </c>
      <c r="F2416">
        <v>1</v>
      </c>
      <c r="G2416">
        <v>11900</v>
      </c>
      <c r="H2416">
        <v>357</v>
      </c>
      <c r="I2416" s="165">
        <v>11543</v>
      </c>
      <c r="J2416" t="s">
        <v>7723</v>
      </c>
      <c r="K2416">
        <v>1</v>
      </c>
      <c r="L2416">
        <v>125</v>
      </c>
      <c r="M2416" t="s">
        <v>7724</v>
      </c>
      <c r="N2416" t="s">
        <v>7713</v>
      </c>
      <c r="O2416" t="s">
        <v>7697</v>
      </c>
      <c r="P2416" t="s">
        <v>10766</v>
      </c>
      <c r="Q2416" t="s">
        <v>10991</v>
      </c>
      <c r="R2416">
        <v>103</v>
      </c>
      <c r="S2416" t="s">
        <v>7700</v>
      </c>
      <c r="T2416" t="s">
        <v>7726</v>
      </c>
      <c r="U2416">
        <v>1</v>
      </c>
      <c r="V2416">
        <v>1</v>
      </c>
      <c r="W2416" t="s">
        <v>7702</v>
      </c>
      <c r="X2416" t="s">
        <v>3422</v>
      </c>
      <c r="Y2416" t="s">
        <v>7703</v>
      </c>
      <c r="Z2416" t="s">
        <v>11691</v>
      </c>
      <c r="AA2416" t="s">
        <v>8108</v>
      </c>
      <c r="AB2416" t="s">
        <v>11692</v>
      </c>
    </row>
    <row r="2417" spans="1:28">
      <c r="A2417" s="241">
        <v>45972</v>
      </c>
      <c r="B2417" t="s">
        <v>11693</v>
      </c>
      <c r="C2417" t="s">
        <v>7839</v>
      </c>
      <c r="D2417" t="s">
        <v>7840</v>
      </c>
      <c r="E2417" t="s">
        <v>7841</v>
      </c>
      <c r="F2417">
        <v>3</v>
      </c>
      <c r="G2417">
        <v>2645.48</v>
      </c>
      <c r="H2417">
        <v>0</v>
      </c>
      <c r="I2417" s="165">
        <v>7936.44</v>
      </c>
      <c r="J2417" t="s">
        <v>8166</v>
      </c>
      <c r="K2417">
        <v>1</v>
      </c>
      <c r="L2417">
        <v>126</v>
      </c>
      <c r="M2417" t="s">
        <v>7744</v>
      </c>
      <c r="N2417" t="s">
        <v>7745</v>
      </c>
      <c r="O2417" t="s">
        <v>7697</v>
      </c>
      <c r="P2417" t="s">
        <v>10766</v>
      </c>
      <c r="Q2417" t="s">
        <v>11321</v>
      </c>
      <c r="R2417">
        <v>923</v>
      </c>
      <c r="S2417" t="s">
        <v>7700</v>
      </c>
      <c r="T2417" t="s">
        <v>7715</v>
      </c>
      <c r="U2417">
        <v>1</v>
      </c>
      <c r="V2417">
        <v>3</v>
      </c>
      <c r="W2417" t="s">
        <v>7702</v>
      </c>
      <c r="X2417" t="s">
        <v>3216</v>
      </c>
      <c r="Y2417" t="s">
        <v>7703</v>
      </c>
      <c r="Z2417" t="s">
        <v>11694</v>
      </c>
      <c r="AA2417" t="s">
        <v>8226</v>
      </c>
      <c r="AB2417" t="s">
        <v>11695</v>
      </c>
    </row>
    <row r="2418" spans="1:28">
      <c r="A2418" s="241">
        <v>45972</v>
      </c>
      <c r="B2418" t="s">
        <v>11696</v>
      </c>
      <c r="C2418" t="s">
        <v>7778</v>
      </c>
      <c r="D2418" t="s">
        <v>7779</v>
      </c>
      <c r="E2418" t="s">
        <v>7780</v>
      </c>
      <c r="F2418">
        <v>12</v>
      </c>
      <c r="G2418">
        <v>2668.75</v>
      </c>
      <c r="H2418">
        <v>0</v>
      </c>
      <c r="I2418" s="165">
        <v>32025</v>
      </c>
      <c r="J2418" t="s">
        <v>7851</v>
      </c>
      <c r="K2418">
        <v>1</v>
      </c>
      <c r="L2418">
        <v>126</v>
      </c>
      <c r="M2418" t="s">
        <v>7744</v>
      </c>
      <c r="N2418" t="s">
        <v>7745</v>
      </c>
      <c r="O2418" t="s">
        <v>7697</v>
      </c>
      <c r="P2418" t="s">
        <v>10766</v>
      </c>
      <c r="Q2418" t="s">
        <v>10776</v>
      </c>
      <c r="R2418">
        <v>932</v>
      </c>
      <c r="S2418" t="s">
        <v>7700</v>
      </c>
      <c r="T2418" t="s">
        <v>7701</v>
      </c>
      <c r="U2418">
        <v>1</v>
      </c>
      <c r="V2418">
        <v>12</v>
      </c>
      <c r="W2418" t="s">
        <v>7702</v>
      </c>
      <c r="X2418" t="s">
        <v>3212</v>
      </c>
      <c r="Y2418" t="s">
        <v>7703</v>
      </c>
      <c r="Z2418" t="s">
        <v>11697</v>
      </c>
      <c r="AA2418" t="s">
        <v>7854</v>
      </c>
      <c r="AB2418" t="s">
        <v>11698</v>
      </c>
    </row>
    <row r="2419" spans="1:28">
      <c r="A2419" s="241">
        <v>45972</v>
      </c>
      <c r="B2419" t="s">
        <v>11699</v>
      </c>
      <c r="C2419" t="s">
        <v>7740</v>
      </c>
      <c r="D2419" t="s">
        <v>7741</v>
      </c>
      <c r="E2419" t="s">
        <v>7742</v>
      </c>
      <c r="F2419">
        <v>1</v>
      </c>
      <c r="G2419">
        <v>3562.19</v>
      </c>
      <c r="H2419">
        <v>0</v>
      </c>
      <c r="I2419" s="165">
        <v>3562.19</v>
      </c>
      <c r="J2419" t="s">
        <v>7743</v>
      </c>
      <c r="K2419">
        <v>1</v>
      </c>
      <c r="L2419">
        <v>126</v>
      </c>
      <c r="M2419" t="s">
        <v>7744</v>
      </c>
      <c r="N2419" t="s">
        <v>7745</v>
      </c>
      <c r="O2419" t="s">
        <v>7697</v>
      </c>
      <c r="P2419" t="s">
        <v>10766</v>
      </c>
      <c r="Q2419" t="s">
        <v>11012</v>
      </c>
      <c r="R2419">
        <v>938</v>
      </c>
      <c r="S2419" t="s">
        <v>7700</v>
      </c>
      <c r="T2419" t="s">
        <v>7715</v>
      </c>
      <c r="U2419">
        <v>1</v>
      </c>
      <c r="V2419">
        <v>1</v>
      </c>
      <c r="W2419" t="s">
        <v>7702</v>
      </c>
      <c r="X2419" t="s">
        <v>2958</v>
      </c>
      <c r="Y2419" t="s">
        <v>7703</v>
      </c>
      <c r="Z2419" t="s">
        <v>11700</v>
      </c>
      <c r="AA2419" t="s">
        <v>7748</v>
      </c>
      <c r="AB2419" t="s">
        <v>11701</v>
      </c>
    </row>
    <row r="2420" spans="1:28">
      <c r="A2420" s="241">
        <v>45972</v>
      </c>
      <c r="B2420" t="s">
        <v>11699</v>
      </c>
      <c r="C2420" t="s">
        <v>8954</v>
      </c>
      <c r="D2420" t="s">
        <v>8955</v>
      </c>
      <c r="E2420" t="s">
        <v>8956</v>
      </c>
      <c r="F2420">
        <v>1</v>
      </c>
      <c r="G2420">
        <v>2615</v>
      </c>
      <c r="H2420">
        <v>0</v>
      </c>
      <c r="I2420" s="165">
        <v>2615</v>
      </c>
      <c r="J2420" t="s">
        <v>7743</v>
      </c>
      <c r="K2420">
        <v>1</v>
      </c>
      <c r="L2420">
        <v>126</v>
      </c>
      <c r="M2420" t="s">
        <v>7744</v>
      </c>
      <c r="N2420" t="s">
        <v>7745</v>
      </c>
      <c r="O2420" t="s">
        <v>7697</v>
      </c>
      <c r="P2420" t="s">
        <v>10766</v>
      </c>
      <c r="Q2420" t="s">
        <v>11012</v>
      </c>
      <c r="R2420">
        <v>938</v>
      </c>
      <c r="S2420" t="s">
        <v>7700</v>
      </c>
      <c r="T2420" t="s">
        <v>7715</v>
      </c>
      <c r="U2420">
        <v>1</v>
      </c>
      <c r="V2420">
        <v>1</v>
      </c>
      <c r="W2420" t="s">
        <v>7702</v>
      </c>
      <c r="X2420" t="s">
        <v>2958</v>
      </c>
      <c r="Y2420" t="s">
        <v>7703</v>
      </c>
      <c r="Z2420" t="s">
        <v>11700</v>
      </c>
      <c r="AA2420" t="s">
        <v>7748</v>
      </c>
      <c r="AB2420" t="s">
        <v>11701</v>
      </c>
    </row>
    <row r="2421" spans="1:28">
      <c r="A2421" s="241">
        <v>45972</v>
      </c>
      <c r="B2421" t="s">
        <v>11702</v>
      </c>
      <c r="C2421" t="s">
        <v>8032</v>
      </c>
      <c r="D2421" t="s">
        <v>8033</v>
      </c>
      <c r="E2421" t="s">
        <v>8034</v>
      </c>
      <c r="F2421">
        <v>6</v>
      </c>
      <c r="G2421">
        <v>1092.44</v>
      </c>
      <c r="H2421">
        <v>0</v>
      </c>
      <c r="I2421" s="165">
        <v>6554.64</v>
      </c>
      <c r="J2421" t="s">
        <v>8271</v>
      </c>
      <c r="K2421">
        <v>1</v>
      </c>
      <c r="L2421">
        <v>126</v>
      </c>
      <c r="M2421" t="s">
        <v>7744</v>
      </c>
      <c r="N2421" t="s">
        <v>7745</v>
      </c>
      <c r="O2421" t="s">
        <v>7697</v>
      </c>
      <c r="P2421" t="s">
        <v>10766</v>
      </c>
      <c r="Q2421" t="s">
        <v>10981</v>
      </c>
      <c r="R2421">
        <v>937</v>
      </c>
      <c r="S2421" t="s">
        <v>7700</v>
      </c>
      <c r="T2421" t="s">
        <v>7701</v>
      </c>
      <c r="U2421">
        <v>1</v>
      </c>
      <c r="V2421">
        <v>6</v>
      </c>
      <c r="W2421" t="s">
        <v>7702</v>
      </c>
      <c r="X2421" t="s">
        <v>3029</v>
      </c>
      <c r="Y2421" t="s">
        <v>7703</v>
      </c>
      <c r="Z2421" t="s">
        <v>11703</v>
      </c>
      <c r="AA2421" t="s">
        <v>8728</v>
      </c>
      <c r="AB2421" t="s">
        <v>11704</v>
      </c>
    </row>
    <row r="2422" spans="1:28">
      <c r="A2422" s="241">
        <v>45972</v>
      </c>
      <c r="B2422" t="s">
        <v>11702</v>
      </c>
      <c r="C2422" t="s">
        <v>8268</v>
      </c>
      <c r="D2422" t="s">
        <v>8269</v>
      </c>
      <c r="E2422" t="s">
        <v>8270</v>
      </c>
      <c r="F2422">
        <v>12</v>
      </c>
      <c r="G2422">
        <v>864</v>
      </c>
      <c r="H2422">
        <v>0</v>
      </c>
      <c r="I2422" s="165">
        <v>10368</v>
      </c>
      <c r="J2422" t="s">
        <v>8271</v>
      </c>
      <c r="K2422">
        <v>1</v>
      </c>
      <c r="L2422">
        <v>126</v>
      </c>
      <c r="M2422" t="s">
        <v>7744</v>
      </c>
      <c r="N2422" t="s">
        <v>7745</v>
      </c>
      <c r="O2422" t="s">
        <v>7697</v>
      </c>
      <c r="P2422" t="s">
        <v>10766</v>
      </c>
      <c r="Q2422" t="s">
        <v>10981</v>
      </c>
      <c r="R2422">
        <v>937</v>
      </c>
      <c r="S2422" t="s">
        <v>7700</v>
      </c>
      <c r="T2422" t="s">
        <v>7701</v>
      </c>
      <c r="U2422">
        <v>1</v>
      </c>
      <c r="V2422">
        <v>12</v>
      </c>
      <c r="W2422" t="s">
        <v>7702</v>
      </c>
      <c r="X2422" t="s">
        <v>3029</v>
      </c>
      <c r="Y2422" t="s">
        <v>7703</v>
      </c>
      <c r="Z2422" t="s">
        <v>11703</v>
      </c>
      <c r="AA2422" t="s">
        <v>8728</v>
      </c>
      <c r="AB2422" t="s">
        <v>11704</v>
      </c>
    </row>
    <row r="2423" spans="1:28">
      <c r="A2423" s="241">
        <v>45972</v>
      </c>
      <c r="B2423" t="s">
        <v>11702</v>
      </c>
      <c r="C2423" t="s">
        <v>7979</v>
      </c>
      <c r="D2423" t="s">
        <v>7980</v>
      </c>
      <c r="E2423" t="s">
        <v>7981</v>
      </c>
      <c r="F2423">
        <v>6</v>
      </c>
      <c r="G2423">
        <v>2647.06</v>
      </c>
      <c r="H2423">
        <v>0</v>
      </c>
      <c r="I2423" s="165">
        <v>15882.36</v>
      </c>
      <c r="J2423" t="s">
        <v>8271</v>
      </c>
      <c r="K2423">
        <v>1</v>
      </c>
      <c r="L2423">
        <v>126</v>
      </c>
      <c r="M2423" t="s">
        <v>7744</v>
      </c>
      <c r="N2423" t="s">
        <v>7745</v>
      </c>
      <c r="O2423" t="s">
        <v>7697</v>
      </c>
      <c r="P2423" t="s">
        <v>10766</v>
      </c>
      <c r="Q2423" t="s">
        <v>10981</v>
      </c>
      <c r="R2423">
        <v>937</v>
      </c>
      <c r="S2423" t="s">
        <v>7700</v>
      </c>
      <c r="T2423" t="s">
        <v>7715</v>
      </c>
      <c r="U2423">
        <v>1</v>
      </c>
      <c r="V2423">
        <v>6</v>
      </c>
      <c r="W2423" t="s">
        <v>7702</v>
      </c>
      <c r="X2423" t="s">
        <v>3029</v>
      </c>
      <c r="Y2423" t="s">
        <v>7703</v>
      </c>
      <c r="Z2423" t="s">
        <v>11703</v>
      </c>
      <c r="AA2423" t="s">
        <v>8728</v>
      </c>
      <c r="AB2423" t="s">
        <v>11704</v>
      </c>
    </row>
    <row r="2424" spans="1:28">
      <c r="A2424" s="241">
        <v>45972</v>
      </c>
      <c r="B2424" t="s">
        <v>11702</v>
      </c>
      <c r="C2424" t="s">
        <v>7839</v>
      </c>
      <c r="D2424" t="s">
        <v>7840</v>
      </c>
      <c r="E2424" t="s">
        <v>7841</v>
      </c>
      <c r="F2424">
        <v>6</v>
      </c>
      <c r="G2424">
        <v>2645.48</v>
      </c>
      <c r="H2424">
        <v>0</v>
      </c>
      <c r="I2424" s="165">
        <v>15872.88</v>
      </c>
      <c r="J2424" t="s">
        <v>8271</v>
      </c>
      <c r="K2424">
        <v>1</v>
      </c>
      <c r="L2424">
        <v>126</v>
      </c>
      <c r="M2424" t="s">
        <v>7744</v>
      </c>
      <c r="N2424" t="s">
        <v>7745</v>
      </c>
      <c r="O2424" t="s">
        <v>7697</v>
      </c>
      <c r="P2424" t="s">
        <v>10766</v>
      </c>
      <c r="Q2424" t="s">
        <v>10981</v>
      </c>
      <c r="R2424">
        <v>937</v>
      </c>
      <c r="S2424" t="s">
        <v>7700</v>
      </c>
      <c r="T2424" t="s">
        <v>7715</v>
      </c>
      <c r="U2424">
        <v>1</v>
      </c>
      <c r="V2424">
        <v>6</v>
      </c>
      <c r="W2424" t="s">
        <v>7702</v>
      </c>
      <c r="X2424" t="s">
        <v>3029</v>
      </c>
      <c r="Y2424" t="s">
        <v>7703</v>
      </c>
      <c r="Z2424" t="s">
        <v>11703</v>
      </c>
      <c r="AA2424" t="s">
        <v>8728</v>
      </c>
      <c r="AB2424" t="s">
        <v>11704</v>
      </c>
    </row>
    <row r="2425" spans="1:28">
      <c r="A2425" s="241">
        <v>45972</v>
      </c>
      <c r="B2425" t="s">
        <v>11705</v>
      </c>
      <c r="C2425" t="s">
        <v>7969</v>
      </c>
      <c r="D2425" t="s">
        <v>7970</v>
      </c>
      <c r="E2425" t="s">
        <v>7971</v>
      </c>
      <c r="F2425">
        <v>4</v>
      </c>
      <c r="G2425">
        <v>977</v>
      </c>
      <c r="H2425">
        <v>0</v>
      </c>
      <c r="I2425" s="165">
        <v>3908</v>
      </c>
      <c r="J2425" t="s">
        <v>7794</v>
      </c>
      <c r="K2425">
        <v>1</v>
      </c>
      <c r="L2425">
        <v>125</v>
      </c>
      <c r="M2425" t="s">
        <v>7724</v>
      </c>
      <c r="N2425" t="s">
        <v>7713</v>
      </c>
      <c r="O2425" t="s">
        <v>7697</v>
      </c>
      <c r="P2425" t="s">
        <v>10766</v>
      </c>
      <c r="Q2425" t="s">
        <v>11115</v>
      </c>
      <c r="R2425">
        <v>104</v>
      </c>
      <c r="S2425" t="s">
        <v>7700</v>
      </c>
      <c r="T2425" t="s">
        <v>7715</v>
      </c>
      <c r="U2425">
        <v>1</v>
      </c>
      <c r="V2425">
        <v>4</v>
      </c>
      <c r="W2425" t="s">
        <v>7702</v>
      </c>
      <c r="X2425" t="s">
        <v>3107</v>
      </c>
      <c r="Y2425" t="s">
        <v>7703</v>
      </c>
      <c r="Z2425" t="s">
        <v>11706</v>
      </c>
      <c r="AA2425" t="s">
        <v>8481</v>
      </c>
      <c r="AB2425" t="s">
        <v>11707</v>
      </c>
    </row>
    <row r="2426" spans="1:28">
      <c r="A2426" s="241">
        <v>45972</v>
      </c>
      <c r="B2426" t="s">
        <v>11705</v>
      </c>
      <c r="C2426" t="s">
        <v>8420</v>
      </c>
      <c r="D2426" t="s">
        <v>8421</v>
      </c>
      <c r="E2426" t="s">
        <v>8422</v>
      </c>
      <c r="F2426">
        <v>4</v>
      </c>
      <c r="G2426">
        <v>1440</v>
      </c>
      <c r="H2426">
        <v>0</v>
      </c>
      <c r="I2426" s="165">
        <v>5760</v>
      </c>
      <c r="J2426" t="s">
        <v>7794</v>
      </c>
      <c r="K2426">
        <v>1</v>
      </c>
      <c r="L2426">
        <v>125</v>
      </c>
      <c r="M2426" t="s">
        <v>7724</v>
      </c>
      <c r="N2426" t="s">
        <v>7713</v>
      </c>
      <c r="O2426" t="s">
        <v>7697</v>
      </c>
      <c r="P2426" t="s">
        <v>10766</v>
      </c>
      <c r="Q2426" t="s">
        <v>11115</v>
      </c>
      <c r="R2426">
        <v>104</v>
      </c>
      <c r="S2426" t="s">
        <v>7700</v>
      </c>
      <c r="T2426" t="s">
        <v>7715</v>
      </c>
      <c r="U2426">
        <v>1</v>
      </c>
      <c r="V2426">
        <v>4</v>
      </c>
      <c r="W2426" t="s">
        <v>7702</v>
      </c>
      <c r="X2426" t="s">
        <v>3107</v>
      </c>
      <c r="Y2426" t="s">
        <v>7703</v>
      </c>
      <c r="Z2426" t="s">
        <v>11706</v>
      </c>
      <c r="AA2426" t="s">
        <v>8481</v>
      </c>
      <c r="AB2426" t="s">
        <v>11707</v>
      </c>
    </row>
    <row r="2427" spans="1:28">
      <c r="A2427" s="241">
        <v>45972</v>
      </c>
      <c r="B2427" t="s">
        <v>11705</v>
      </c>
      <c r="C2427" t="s">
        <v>7973</v>
      </c>
      <c r="D2427" t="s">
        <v>7974</v>
      </c>
      <c r="E2427" t="s">
        <v>7975</v>
      </c>
      <c r="F2427">
        <v>4</v>
      </c>
      <c r="G2427">
        <v>3400</v>
      </c>
      <c r="H2427">
        <v>0</v>
      </c>
      <c r="I2427" s="165">
        <v>13600</v>
      </c>
      <c r="J2427" t="s">
        <v>7794</v>
      </c>
      <c r="K2427">
        <v>1</v>
      </c>
      <c r="L2427">
        <v>125</v>
      </c>
      <c r="M2427" t="s">
        <v>7724</v>
      </c>
      <c r="N2427" t="s">
        <v>7713</v>
      </c>
      <c r="O2427" t="s">
        <v>7697</v>
      </c>
      <c r="P2427" t="s">
        <v>10766</v>
      </c>
      <c r="Q2427" t="s">
        <v>11115</v>
      </c>
      <c r="R2427">
        <v>104</v>
      </c>
      <c r="S2427" t="s">
        <v>7700</v>
      </c>
      <c r="T2427" t="s">
        <v>7715</v>
      </c>
      <c r="U2427">
        <v>1</v>
      </c>
      <c r="V2427">
        <v>4</v>
      </c>
      <c r="W2427" t="s">
        <v>7702</v>
      </c>
      <c r="X2427" t="s">
        <v>3107</v>
      </c>
      <c r="Y2427" t="s">
        <v>7703</v>
      </c>
      <c r="Z2427" t="s">
        <v>11706</v>
      </c>
      <c r="AA2427" t="s">
        <v>8481</v>
      </c>
      <c r="AB2427" t="s">
        <v>11707</v>
      </c>
    </row>
    <row r="2428" spans="1:28">
      <c r="A2428" s="241">
        <v>45972</v>
      </c>
      <c r="B2428" t="s">
        <v>11705</v>
      </c>
      <c r="C2428" t="s">
        <v>7839</v>
      </c>
      <c r="D2428" t="s">
        <v>7840</v>
      </c>
      <c r="E2428" t="s">
        <v>7841</v>
      </c>
      <c r="F2428">
        <v>3</v>
      </c>
      <c r="G2428">
        <v>2645.48</v>
      </c>
      <c r="H2428">
        <v>0</v>
      </c>
      <c r="I2428" s="165">
        <v>7936.44</v>
      </c>
      <c r="J2428" t="s">
        <v>7794</v>
      </c>
      <c r="K2428">
        <v>1</v>
      </c>
      <c r="L2428">
        <v>125</v>
      </c>
      <c r="M2428" t="s">
        <v>7724</v>
      </c>
      <c r="N2428" t="s">
        <v>7713</v>
      </c>
      <c r="O2428" t="s">
        <v>7697</v>
      </c>
      <c r="P2428" t="s">
        <v>10766</v>
      </c>
      <c r="Q2428" t="s">
        <v>11115</v>
      </c>
      <c r="R2428">
        <v>104</v>
      </c>
      <c r="S2428" t="s">
        <v>7700</v>
      </c>
      <c r="T2428" t="s">
        <v>7715</v>
      </c>
      <c r="U2428">
        <v>1</v>
      </c>
      <c r="V2428">
        <v>3</v>
      </c>
      <c r="W2428" t="s">
        <v>7702</v>
      </c>
      <c r="X2428" t="s">
        <v>3107</v>
      </c>
      <c r="Y2428" t="s">
        <v>7703</v>
      </c>
      <c r="Z2428" t="s">
        <v>11706</v>
      </c>
      <c r="AA2428" t="s">
        <v>8481</v>
      </c>
      <c r="AB2428" t="s">
        <v>11707</v>
      </c>
    </row>
    <row r="2429" spans="1:28">
      <c r="A2429" s="241">
        <v>45972</v>
      </c>
      <c r="B2429" t="s">
        <v>11708</v>
      </c>
      <c r="C2429" t="s">
        <v>8268</v>
      </c>
      <c r="D2429" t="s">
        <v>8269</v>
      </c>
      <c r="E2429" t="s">
        <v>8270</v>
      </c>
      <c r="F2429">
        <v>12</v>
      </c>
      <c r="G2429">
        <v>864</v>
      </c>
      <c r="H2429">
        <v>0</v>
      </c>
      <c r="I2429" s="165">
        <v>10368</v>
      </c>
      <c r="J2429" t="s">
        <v>7794</v>
      </c>
      <c r="K2429">
        <v>1</v>
      </c>
      <c r="L2429">
        <v>125</v>
      </c>
      <c r="M2429" t="s">
        <v>7724</v>
      </c>
      <c r="N2429" t="s">
        <v>7713</v>
      </c>
      <c r="O2429" t="s">
        <v>7697</v>
      </c>
      <c r="P2429" t="s">
        <v>10766</v>
      </c>
      <c r="Q2429" t="s">
        <v>11115</v>
      </c>
      <c r="R2429">
        <v>104</v>
      </c>
      <c r="S2429" t="s">
        <v>7700</v>
      </c>
      <c r="T2429" t="s">
        <v>7701</v>
      </c>
      <c r="U2429">
        <v>1</v>
      </c>
      <c r="V2429">
        <v>12</v>
      </c>
      <c r="W2429" t="s">
        <v>7702</v>
      </c>
      <c r="X2429" t="s">
        <v>3154</v>
      </c>
      <c r="Y2429" t="s">
        <v>7703</v>
      </c>
      <c r="Z2429" t="s">
        <v>11709</v>
      </c>
      <c r="AA2429" t="s">
        <v>8481</v>
      </c>
      <c r="AB2429" t="s">
        <v>11710</v>
      </c>
    </row>
    <row r="2430" spans="1:28">
      <c r="A2430" s="241">
        <v>45972</v>
      </c>
      <c r="B2430" t="s">
        <v>11708</v>
      </c>
      <c r="C2430" t="s">
        <v>7906</v>
      </c>
      <c r="D2430" t="s">
        <v>7907</v>
      </c>
      <c r="E2430" t="s">
        <v>7908</v>
      </c>
      <c r="F2430">
        <v>12</v>
      </c>
      <c r="G2430">
        <v>715</v>
      </c>
      <c r="H2430">
        <v>0</v>
      </c>
      <c r="I2430" s="165">
        <v>8580</v>
      </c>
      <c r="J2430" t="s">
        <v>7794</v>
      </c>
      <c r="K2430">
        <v>1</v>
      </c>
      <c r="L2430">
        <v>125</v>
      </c>
      <c r="M2430" t="s">
        <v>7724</v>
      </c>
      <c r="N2430" t="s">
        <v>7713</v>
      </c>
      <c r="O2430" t="s">
        <v>7697</v>
      </c>
      <c r="P2430" t="s">
        <v>10766</v>
      </c>
      <c r="Q2430" t="s">
        <v>11115</v>
      </c>
      <c r="R2430">
        <v>104</v>
      </c>
      <c r="S2430" t="s">
        <v>7700</v>
      </c>
      <c r="T2430" t="s">
        <v>7701</v>
      </c>
      <c r="U2430">
        <v>1</v>
      </c>
      <c r="V2430">
        <v>12</v>
      </c>
      <c r="W2430" t="s">
        <v>7702</v>
      </c>
      <c r="X2430" t="s">
        <v>3154</v>
      </c>
      <c r="Y2430" t="s">
        <v>7703</v>
      </c>
      <c r="Z2430" t="s">
        <v>11709</v>
      </c>
      <c r="AA2430" t="s">
        <v>8481</v>
      </c>
      <c r="AB2430" t="s">
        <v>11710</v>
      </c>
    </row>
    <row r="2431" spans="1:28">
      <c r="A2431" s="241">
        <v>45972</v>
      </c>
      <c r="B2431" t="s">
        <v>11711</v>
      </c>
      <c r="C2431" t="s">
        <v>8239</v>
      </c>
      <c r="D2431" t="s">
        <v>8240</v>
      </c>
      <c r="E2431" t="s">
        <v>8241</v>
      </c>
      <c r="F2431">
        <v>1</v>
      </c>
      <c r="G2431">
        <v>1180</v>
      </c>
      <c r="H2431">
        <v>0</v>
      </c>
      <c r="I2431" s="165">
        <v>1180</v>
      </c>
      <c r="J2431" t="s">
        <v>8271</v>
      </c>
      <c r="K2431">
        <v>1</v>
      </c>
      <c r="L2431">
        <v>2</v>
      </c>
      <c r="M2431" t="s">
        <v>8054</v>
      </c>
      <c r="N2431" t="s">
        <v>7745</v>
      </c>
      <c r="O2431" t="s">
        <v>7697</v>
      </c>
      <c r="P2431" t="s">
        <v>10766</v>
      </c>
      <c r="Q2431" t="s">
        <v>10876</v>
      </c>
      <c r="R2431">
        <v>936</v>
      </c>
      <c r="S2431" t="s">
        <v>7700</v>
      </c>
      <c r="T2431" t="s">
        <v>7715</v>
      </c>
      <c r="U2431">
        <v>6</v>
      </c>
      <c r="V2431">
        <v>6</v>
      </c>
      <c r="W2431" t="s">
        <v>7702</v>
      </c>
      <c r="X2431" t="s">
        <v>11712</v>
      </c>
      <c r="Y2431" t="s">
        <v>7703</v>
      </c>
      <c r="Z2431" t="s">
        <v>11713</v>
      </c>
      <c r="AA2431" t="s">
        <v>8380</v>
      </c>
      <c r="AB2431" t="s">
        <v>11714</v>
      </c>
    </row>
    <row r="2432" spans="1:28">
      <c r="A2432" s="241">
        <v>45972</v>
      </c>
      <c r="B2432" t="s">
        <v>11715</v>
      </c>
      <c r="C2432" t="s">
        <v>7763</v>
      </c>
      <c r="D2432" t="s">
        <v>7764</v>
      </c>
      <c r="E2432" t="s">
        <v>7765</v>
      </c>
      <c r="F2432">
        <v>1</v>
      </c>
      <c r="G2432">
        <v>9636</v>
      </c>
      <c r="H2432">
        <v>0</v>
      </c>
      <c r="I2432" s="165">
        <v>9636</v>
      </c>
      <c r="J2432" t="s">
        <v>7809</v>
      </c>
      <c r="K2432">
        <v>1</v>
      </c>
      <c r="L2432">
        <v>125</v>
      </c>
      <c r="M2432" t="s">
        <v>7724</v>
      </c>
      <c r="N2432" t="s">
        <v>7713</v>
      </c>
      <c r="O2432" t="s">
        <v>7697</v>
      </c>
      <c r="P2432" t="s">
        <v>10766</v>
      </c>
      <c r="Q2432" t="s">
        <v>10787</v>
      </c>
      <c r="R2432">
        <v>114</v>
      </c>
      <c r="S2432" t="s">
        <v>7700</v>
      </c>
      <c r="T2432" t="s">
        <v>7769</v>
      </c>
      <c r="U2432">
        <v>1</v>
      </c>
      <c r="V2432">
        <v>1</v>
      </c>
      <c r="W2432" t="s">
        <v>7702</v>
      </c>
      <c r="X2432" t="s">
        <v>3105</v>
      </c>
      <c r="Y2432" t="s">
        <v>7703</v>
      </c>
      <c r="Z2432" t="s">
        <v>11716</v>
      </c>
      <c r="AA2432" t="s">
        <v>7813</v>
      </c>
      <c r="AB2432" t="s">
        <v>11717</v>
      </c>
    </row>
    <row r="2433" spans="1:28">
      <c r="A2433" s="241">
        <v>45972</v>
      </c>
      <c r="B2433" t="s">
        <v>11715</v>
      </c>
      <c r="C2433" t="s">
        <v>7955</v>
      </c>
      <c r="D2433" t="s">
        <v>7956</v>
      </c>
      <c r="E2433" t="s">
        <v>7957</v>
      </c>
      <c r="F2433">
        <v>1</v>
      </c>
      <c r="G2433">
        <v>7500</v>
      </c>
      <c r="H2433">
        <v>750</v>
      </c>
      <c r="I2433" s="165">
        <v>6750</v>
      </c>
      <c r="J2433" t="s">
        <v>7809</v>
      </c>
      <c r="K2433">
        <v>1</v>
      </c>
      <c r="L2433">
        <v>125</v>
      </c>
      <c r="M2433" t="s">
        <v>7724</v>
      </c>
      <c r="N2433" t="s">
        <v>7713</v>
      </c>
      <c r="O2433" t="s">
        <v>7697</v>
      </c>
      <c r="P2433" t="s">
        <v>10766</v>
      </c>
      <c r="Q2433" t="s">
        <v>10787</v>
      </c>
      <c r="R2433">
        <v>114</v>
      </c>
      <c r="S2433" t="s">
        <v>7700</v>
      </c>
      <c r="T2433" t="s">
        <v>7811</v>
      </c>
      <c r="U2433">
        <v>1</v>
      </c>
      <c r="V2433">
        <v>1</v>
      </c>
      <c r="W2433" t="s">
        <v>7702</v>
      </c>
      <c r="X2433" t="s">
        <v>3105</v>
      </c>
      <c r="Y2433" t="s">
        <v>7703</v>
      </c>
      <c r="Z2433" t="s">
        <v>11716</v>
      </c>
      <c r="AA2433" t="s">
        <v>7813</v>
      </c>
      <c r="AB2433" t="s">
        <v>11717</v>
      </c>
    </row>
    <row r="2434" spans="1:28">
      <c r="A2434" s="241">
        <v>45972</v>
      </c>
      <c r="B2434" t="s">
        <v>11718</v>
      </c>
      <c r="C2434" t="s">
        <v>7856</v>
      </c>
      <c r="D2434" t="s">
        <v>7857</v>
      </c>
      <c r="E2434" t="s">
        <v>7858</v>
      </c>
      <c r="F2434">
        <v>1</v>
      </c>
      <c r="G2434">
        <v>4247.1000000000004</v>
      </c>
      <c r="H2434">
        <v>0</v>
      </c>
      <c r="I2434" s="165">
        <v>4247.1000000000004</v>
      </c>
      <c r="J2434" t="s">
        <v>7842</v>
      </c>
      <c r="K2434">
        <v>1</v>
      </c>
      <c r="L2434">
        <v>126</v>
      </c>
      <c r="M2434" t="s">
        <v>7744</v>
      </c>
      <c r="N2434" t="s">
        <v>7745</v>
      </c>
      <c r="O2434" t="s">
        <v>7697</v>
      </c>
      <c r="P2434" t="s">
        <v>10766</v>
      </c>
      <c r="Q2434" t="s">
        <v>11208</v>
      </c>
      <c r="R2434">
        <v>907</v>
      </c>
      <c r="S2434" t="s">
        <v>7700</v>
      </c>
      <c r="T2434" t="s">
        <v>7701</v>
      </c>
      <c r="U2434">
        <v>1</v>
      </c>
      <c r="V2434">
        <v>1</v>
      </c>
      <c r="W2434" t="s">
        <v>7702</v>
      </c>
      <c r="X2434" t="s">
        <v>2914</v>
      </c>
      <c r="Y2434" t="s">
        <v>7703</v>
      </c>
      <c r="Z2434" t="s">
        <v>11719</v>
      </c>
      <c r="AA2434" t="s">
        <v>8292</v>
      </c>
      <c r="AB2434" t="s">
        <v>11720</v>
      </c>
    </row>
    <row r="2435" spans="1:28">
      <c r="A2435" s="241">
        <v>45972</v>
      </c>
      <c r="B2435" t="s">
        <v>11718</v>
      </c>
      <c r="C2435" t="s">
        <v>7886</v>
      </c>
      <c r="D2435" t="s">
        <v>7887</v>
      </c>
      <c r="E2435" t="s">
        <v>7888</v>
      </c>
      <c r="F2435">
        <v>2</v>
      </c>
      <c r="G2435">
        <v>3025.21</v>
      </c>
      <c r="H2435">
        <v>0</v>
      </c>
      <c r="I2435" s="165">
        <v>6050.42</v>
      </c>
      <c r="J2435" t="s">
        <v>7842</v>
      </c>
      <c r="K2435">
        <v>1</v>
      </c>
      <c r="L2435">
        <v>126</v>
      </c>
      <c r="M2435" t="s">
        <v>7744</v>
      </c>
      <c r="N2435" t="s">
        <v>7745</v>
      </c>
      <c r="O2435" t="s">
        <v>7697</v>
      </c>
      <c r="P2435" t="s">
        <v>10766</v>
      </c>
      <c r="Q2435" t="s">
        <v>11208</v>
      </c>
      <c r="R2435">
        <v>907</v>
      </c>
      <c r="S2435" t="s">
        <v>7700</v>
      </c>
      <c r="T2435" t="s">
        <v>7715</v>
      </c>
      <c r="U2435">
        <v>1</v>
      </c>
      <c r="V2435">
        <v>2</v>
      </c>
      <c r="W2435" t="s">
        <v>7702</v>
      </c>
      <c r="X2435" t="s">
        <v>2914</v>
      </c>
      <c r="Y2435" t="s">
        <v>7703</v>
      </c>
      <c r="Z2435" t="s">
        <v>11719</v>
      </c>
      <c r="AA2435" t="s">
        <v>8292</v>
      </c>
      <c r="AB2435" t="s">
        <v>11720</v>
      </c>
    </row>
    <row r="2436" spans="1:28">
      <c r="A2436" s="241">
        <v>45972</v>
      </c>
      <c r="B2436" t="s">
        <v>11721</v>
      </c>
      <c r="C2436" t="s">
        <v>7839</v>
      </c>
      <c r="D2436" t="s">
        <v>7840</v>
      </c>
      <c r="E2436" t="s">
        <v>7841</v>
      </c>
      <c r="F2436">
        <v>3</v>
      </c>
      <c r="G2436">
        <v>2645.48</v>
      </c>
      <c r="H2436">
        <v>0</v>
      </c>
      <c r="I2436" s="165">
        <v>7936.44</v>
      </c>
      <c r="J2436" t="s">
        <v>8182</v>
      </c>
      <c r="K2436">
        <v>1</v>
      </c>
      <c r="L2436">
        <v>126</v>
      </c>
      <c r="M2436" t="s">
        <v>7744</v>
      </c>
      <c r="N2436" t="s">
        <v>7745</v>
      </c>
      <c r="O2436" t="s">
        <v>7697</v>
      </c>
      <c r="P2436" t="s">
        <v>10766</v>
      </c>
      <c r="Q2436" t="s">
        <v>11213</v>
      </c>
      <c r="R2436">
        <v>918</v>
      </c>
      <c r="S2436" t="s">
        <v>7700</v>
      </c>
      <c r="T2436" t="s">
        <v>7715</v>
      </c>
      <c r="U2436">
        <v>1</v>
      </c>
      <c r="V2436">
        <v>3</v>
      </c>
      <c r="W2436" t="s">
        <v>7702</v>
      </c>
      <c r="X2436" t="s">
        <v>3319</v>
      </c>
      <c r="Y2436" t="s">
        <v>7703</v>
      </c>
      <c r="Z2436" t="s">
        <v>11722</v>
      </c>
      <c r="AA2436" t="s">
        <v>8013</v>
      </c>
      <c r="AB2436" t="s">
        <v>11723</v>
      </c>
    </row>
    <row r="2437" spans="1:28">
      <c r="A2437" s="241">
        <v>45972</v>
      </c>
      <c r="B2437" t="s">
        <v>11721</v>
      </c>
      <c r="C2437" t="s">
        <v>7750</v>
      </c>
      <c r="D2437" t="s">
        <v>7751</v>
      </c>
      <c r="E2437" t="s">
        <v>7752</v>
      </c>
      <c r="F2437">
        <v>1</v>
      </c>
      <c r="G2437">
        <v>12000</v>
      </c>
      <c r="H2437">
        <v>0</v>
      </c>
      <c r="I2437" s="165">
        <v>12000</v>
      </c>
      <c r="J2437" t="s">
        <v>8182</v>
      </c>
      <c r="K2437">
        <v>1</v>
      </c>
      <c r="L2437">
        <v>126</v>
      </c>
      <c r="M2437" t="s">
        <v>7744</v>
      </c>
      <c r="N2437" t="s">
        <v>7745</v>
      </c>
      <c r="O2437" t="s">
        <v>7697</v>
      </c>
      <c r="P2437" t="s">
        <v>10766</v>
      </c>
      <c r="Q2437" t="s">
        <v>11213</v>
      </c>
      <c r="R2437">
        <v>918</v>
      </c>
      <c r="S2437" t="s">
        <v>7700</v>
      </c>
      <c r="T2437" t="s">
        <v>7715</v>
      </c>
      <c r="U2437">
        <v>1</v>
      </c>
      <c r="V2437">
        <v>1</v>
      </c>
      <c r="W2437" t="s">
        <v>7702</v>
      </c>
      <c r="X2437" t="s">
        <v>3319</v>
      </c>
      <c r="Y2437" t="s">
        <v>7703</v>
      </c>
      <c r="Z2437" t="s">
        <v>11722</v>
      </c>
      <c r="AA2437" t="s">
        <v>8013</v>
      </c>
      <c r="AB2437" t="s">
        <v>11723</v>
      </c>
    </row>
    <row r="2438" spans="1:28">
      <c r="A2438" s="241">
        <v>45972</v>
      </c>
      <c r="B2438" t="s">
        <v>11721</v>
      </c>
      <c r="C2438" t="s">
        <v>7740</v>
      </c>
      <c r="D2438" t="s">
        <v>7741</v>
      </c>
      <c r="E2438" t="s">
        <v>7742</v>
      </c>
      <c r="F2438">
        <v>1</v>
      </c>
      <c r="G2438">
        <v>3562.19</v>
      </c>
      <c r="H2438">
        <v>0</v>
      </c>
      <c r="I2438" s="165">
        <v>3562.19</v>
      </c>
      <c r="J2438" t="s">
        <v>8182</v>
      </c>
      <c r="K2438">
        <v>1</v>
      </c>
      <c r="L2438">
        <v>126</v>
      </c>
      <c r="M2438" t="s">
        <v>7744</v>
      </c>
      <c r="N2438" t="s">
        <v>7745</v>
      </c>
      <c r="O2438" t="s">
        <v>7697</v>
      </c>
      <c r="P2438" t="s">
        <v>10766</v>
      </c>
      <c r="Q2438" t="s">
        <v>11213</v>
      </c>
      <c r="R2438">
        <v>918</v>
      </c>
      <c r="S2438" t="s">
        <v>7700</v>
      </c>
      <c r="T2438" t="s">
        <v>7715</v>
      </c>
      <c r="U2438">
        <v>1</v>
      </c>
      <c r="V2438">
        <v>1</v>
      </c>
      <c r="W2438" t="s">
        <v>7702</v>
      </c>
      <c r="X2438" t="s">
        <v>3319</v>
      </c>
      <c r="Y2438" t="s">
        <v>7703</v>
      </c>
      <c r="Z2438" t="s">
        <v>11722</v>
      </c>
      <c r="AA2438" t="s">
        <v>8013</v>
      </c>
      <c r="AB2438" t="s">
        <v>11723</v>
      </c>
    </row>
    <row r="2439" spans="1:28">
      <c r="A2439" s="241">
        <v>45972</v>
      </c>
      <c r="B2439" t="s">
        <v>11724</v>
      </c>
      <c r="C2439" t="s">
        <v>8590</v>
      </c>
      <c r="D2439" t="s">
        <v>8591</v>
      </c>
      <c r="E2439" t="s">
        <v>8592</v>
      </c>
      <c r="F2439">
        <v>1</v>
      </c>
      <c r="G2439">
        <v>35072.400000000001</v>
      </c>
      <c r="H2439">
        <v>0</v>
      </c>
      <c r="I2439" s="165">
        <v>35072.400000000001</v>
      </c>
      <c r="J2439" t="s">
        <v>7842</v>
      </c>
      <c r="K2439">
        <v>1</v>
      </c>
      <c r="L2439">
        <v>126</v>
      </c>
      <c r="M2439" t="s">
        <v>7744</v>
      </c>
      <c r="N2439" t="s">
        <v>7745</v>
      </c>
      <c r="O2439" t="s">
        <v>7697</v>
      </c>
      <c r="P2439" t="s">
        <v>10766</v>
      </c>
      <c r="Q2439" t="s">
        <v>11048</v>
      </c>
      <c r="R2439">
        <v>911</v>
      </c>
      <c r="S2439" t="s">
        <v>7700</v>
      </c>
      <c r="T2439" t="s">
        <v>7726</v>
      </c>
      <c r="U2439">
        <v>1</v>
      </c>
      <c r="V2439">
        <v>1</v>
      </c>
      <c r="W2439" t="s">
        <v>7702</v>
      </c>
      <c r="X2439" t="s">
        <v>3386</v>
      </c>
      <c r="Y2439" t="s">
        <v>7703</v>
      </c>
      <c r="Z2439" t="s">
        <v>11725</v>
      </c>
      <c r="AA2439" t="s">
        <v>8546</v>
      </c>
      <c r="AB2439" t="s">
        <v>11726</v>
      </c>
    </row>
    <row r="2440" spans="1:28">
      <c r="A2440" s="241">
        <v>45972</v>
      </c>
      <c r="B2440" t="s">
        <v>11727</v>
      </c>
      <c r="C2440" t="s">
        <v>7875</v>
      </c>
      <c r="D2440" t="s">
        <v>7876</v>
      </c>
      <c r="E2440" t="s">
        <v>7877</v>
      </c>
      <c r="F2440">
        <v>4</v>
      </c>
      <c r="G2440">
        <v>1218.49</v>
      </c>
      <c r="H2440">
        <v>0</v>
      </c>
      <c r="I2440" s="165">
        <v>4873.96</v>
      </c>
      <c r="J2440" t="s">
        <v>7851</v>
      </c>
      <c r="K2440">
        <v>1</v>
      </c>
      <c r="L2440">
        <v>126</v>
      </c>
      <c r="M2440" t="s">
        <v>7744</v>
      </c>
      <c r="N2440" t="s">
        <v>7745</v>
      </c>
      <c r="O2440" t="s">
        <v>7697</v>
      </c>
      <c r="P2440" t="s">
        <v>10766</v>
      </c>
      <c r="Q2440" t="s">
        <v>10776</v>
      </c>
      <c r="R2440">
        <v>932</v>
      </c>
      <c r="S2440" t="s">
        <v>7700</v>
      </c>
      <c r="T2440" t="s">
        <v>7701</v>
      </c>
      <c r="U2440">
        <v>1</v>
      </c>
      <c r="V2440">
        <v>4</v>
      </c>
      <c r="W2440" t="s">
        <v>7702</v>
      </c>
      <c r="X2440" t="s">
        <v>3182</v>
      </c>
      <c r="Y2440" t="s">
        <v>7703</v>
      </c>
      <c r="Z2440" t="s">
        <v>11728</v>
      </c>
      <c r="AA2440" t="s">
        <v>7854</v>
      </c>
      <c r="AB2440" t="s">
        <v>11729</v>
      </c>
    </row>
    <row r="2441" spans="1:28">
      <c r="A2441" s="241">
        <v>45972</v>
      </c>
      <c r="B2441" t="s">
        <v>11727</v>
      </c>
      <c r="C2441" t="s">
        <v>7880</v>
      </c>
      <c r="D2441" t="s">
        <v>7881</v>
      </c>
      <c r="E2441" t="s">
        <v>7882</v>
      </c>
      <c r="F2441">
        <v>4</v>
      </c>
      <c r="G2441">
        <v>1543</v>
      </c>
      <c r="H2441">
        <v>0</v>
      </c>
      <c r="I2441" s="165">
        <v>6172</v>
      </c>
      <c r="J2441" t="s">
        <v>7851</v>
      </c>
      <c r="K2441">
        <v>1</v>
      </c>
      <c r="L2441">
        <v>126</v>
      </c>
      <c r="M2441" t="s">
        <v>7744</v>
      </c>
      <c r="N2441" t="s">
        <v>7745</v>
      </c>
      <c r="O2441" t="s">
        <v>7697</v>
      </c>
      <c r="P2441" t="s">
        <v>10766</v>
      </c>
      <c r="Q2441" t="s">
        <v>10776</v>
      </c>
      <c r="R2441">
        <v>932</v>
      </c>
      <c r="S2441" t="s">
        <v>7700</v>
      </c>
      <c r="T2441" t="s">
        <v>7701</v>
      </c>
      <c r="U2441">
        <v>1</v>
      </c>
      <c r="V2441">
        <v>4</v>
      </c>
      <c r="W2441" t="s">
        <v>7702</v>
      </c>
      <c r="X2441" t="s">
        <v>3182</v>
      </c>
      <c r="Y2441" t="s">
        <v>7703</v>
      </c>
      <c r="Z2441" t="s">
        <v>11728</v>
      </c>
      <c r="AA2441" t="s">
        <v>7854</v>
      </c>
      <c r="AB2441" t="s">
        <v>11729</v>
      </c>
    </row>
    <row r="2442" spans="1:28">
      <c r="A2442" s="241">
        <v>45972</v>
      </c>
      <c r="B2442" t="s">
        <v>11727</v>
      </c>
      <c r="C2442" t="s">
        <v>7691</v>
      </c>
      <c r="D2442" t="s">
        <v>7692</v>
      </c>
      <c r="E2442" t="s">
        <v>7693</v>
      </c>
      <c r="F2442">
        <v>2</v>
      </c>
      <c r="G2442">
        <v>4327.7299999999996</v>
      </c>
      <c r="H2442">
        <v>0</v>
      </c>
      <c r="I2442" s="165">
        <v>8655.4599999999991</v>
      </c>
      <c r="J2442" t="s">
        <v>7851</v>
      </c>
      <c r="K2442">
        <v>1</v>
      </c>
      <c r="L2442">
        <v>126</v>
      </c>
      <c r="M2442" t="s">
        <v>7744</v>
      </c>
      <c r="N2442" t="s">
        <v>7745</v>
      </c>
      <c r="O2442" t="s">
        <v>7697</v>
      </c>
      <c r="P2442" t="s">
        <v>10766</v>
      </c>
      <c r="Q2442" t="s">
        <v>10776</v>
      </c>
      <c r="R2442">
        <v>932</v>
      </c>
      <c r="S2442" t="s">
        <v>7700</v>
      </c>
      <c r="T2442" t="s">
        <v>7701</v>
      </c>
      <c r="U2442">
        <v>1</v>
      </c>
      <c r="V2442">
        <v>2</v>
      </c>
      <c r="W2442" t="s">
        <v>7702</v>
      </c>
      <c r="X2442" t="s">
        <v>3182</v>
      </c>
      <c r="Y2442" t="s">
        <v>7703</v>
      </c>
      <c r="Z2442" t="s">
        <v>11728</v>
      </c>
      <c r="AA2442" t="s">
        <v>7854</v>
      </c>
      <c r="AB2442" t="s">
        <v>11729</v>
      </c>
    </row>
    <row r="2443" spans="1:28">
      <c r="A2443" s="241">
        <v>45972</v>
      </c>
      <c r="B2443" t="s">
        <v>11730</v>
      </c>
      <c r="C2443" t="s">
        <v>7848</v>
      </c>
      <c r="D2443" t="s">
        <v>7849</v>
      </c>
      <c r="E2443" t="s">
        <v>7850</v>
      </c>
      <c r="F2443">
        <v>6</v>
      </c>
      <c r="G2443">
        <v>1260.5</v>
      </c>
      <c r="H2443">
        <v>0</v>
      </c>
      <c r="I2443" s="165">
        <v>7563</v>
      </c>
      <c r="J2443" t="s">
        <v>7937</v>
      </c>
      <c r="K2443">
        <v>1</v>
      </c>
      <c r="L2443">
        <v>211</v>
      </c>
      <c r="M2443" t="s">
        <v>7938</v>
      </c>
      <c r="N2443" t="s">
        <v>7939</v>
      </c>
      <c r="O2443" t="s">
        <v>7697</v>
      </c>
      <c r="P2443" t="s">
        <v>10766</v>
      </c>
      <c r="Q2443" t="s">
        <v>10822</v>
      </c>
      <c r="R2443">
        <v>409</v>
      </c>
      <c r="S2443" t="s">
        <v>7700</v>
      </c>
      <c r="T2443" t="s">
        <v>7701</v>
      </c>
      <c r="U2443">
        <v>1</v>
      </c>
      <c r="V2443">
        <v>6</v>
      </c>
      <c r="W2443" t="s">
        <v>7702</v>
      </c>
      <c r="X2443" t="s">
        <v>2968</v>
      </c>
      <c r="Y2443" t="s">
        <v>7703</v>
      </c>
      <c r="Z2443" t="s">
        <v>11731</v>
      </c>
      <c r="AA2443" t="s">
        <v>8145</v>
      </c>
      <c r="AB2443" t="s">
        <v>2968</v>
      </c>
    </row>
    <row r="2444" spans="1:28">
      <c r="A2444" s="241">
        <v>45972</v>
      </c>
      <c r="B2444" t="s">
        <v>11732</v>
      </c>
      <c r="C2444" t="s">
        <v>8136</v>
      </c>
      <c r="D2444" t="s">
        <v>8137</v>
      </c>
      <c r="E2444" t="s">
        <v>8138</v>
      </c>
      <c r="F2444">
        <v>5</v>
      </c>
      <c r="G2444">
        <v>12290.73</v>
      </c>
      <c r="H2444">
        <v>0</v>
      </c>
      <c r="I2444" s="165">
        <v>61453.65</v>
      </c>
      <c r="J2444" t="s">
        <v>7723</v>
      </c>
      <c r="K2444">
        <v>1</v>
      </c>
      <c r="L2444">
        <v>125</v>
      </c>
      <c r="M2444" t="s">
        <v>7724</v>
      </c>
      <c r="N2444" t="s">
        <v>7713</v>
      </c>
      <c r="O2444" t="s">
        <v>7697</v>
      </c>
      <c r="P2444" t="s">
        <v>10766</v>
      </c>
      <c r="Q2444" t="s">
        <v>10991</v>
      </c>
      <c r="R2444">
        <v>103</v>
      </c>
      <c r="S2444" t="s">
        <v>7700</v>
      </c>
      <c r="T2444" t="s">
        <v>7726</v>
      </c>
      <c r="U2444">
        <v>1</v>
      </c>
      <c r="V2444">
        <v>5</v>
      </c>
      <c r="W2444" t="s">
        <v>7702</v>
      </c>
      <c r="X2444" t="s">
        <v>3457</v>
      </c>
      <c r="Y2444" t="s">
        <v>7703</v>
      </c>
      <c r="Z2444" t="s">
        <v>11733</v>
      </c>
      <c r="AA2444" t="s">
        <v>8108</v>
      </c>
      <c r="AB2444" t="s">
        <v>11734</v>
      </c>
    </row>
    <row r="2445" spans="1:28">
      <c r="A2445" s="241">
        <v>45972</v>
      </c>
      <c r="B2445" t="s">
        <v>11732</v>
      </c>
      <c r="C2445" t="s">
        <v>7865</v>
      </c>
      <c r="D2445" t="s">
        <v>7866</v>
      </c>
      <c r="E2445" t="s">
        <v>7867</v>
      </c>
      <c r="F2445">
        <v>6</v>
      </c>
      <c r="G2445">
        <v>3000</v>
      </c>
      <c r="H2445">
        <v>0</v>
      </c>
      <c r="I2445" s="165">
        <v>18000</v>
      </c>
      <c r="J2445" t="s">
        <v>7723</v>
      </c>
      <c r="K2445">
        <v>1</v>
      </c>
      <c r="L2445">
        <v>125</v>
      </c>
      <c r="M2445" t="s">
        <v>7724</v>
      </c>
      <c r="N2445" t="s">
        <v>7713</v>
      </c>
      <c r="O2445" t="s">
        <v>7697</v>
      </c>
      <c r="P2445" t="s">
        <v>10766</v>
      </c>
      <c r="Q2445" t="s">
        <v>10991</v>
      </c>
      <c r="R2445">
        <v>103</v>
      </c>
      <c r="S2445" t="s">
        <v>7700</v>
      </c>
      <c r="T2445" t="s">
        <v>7726</v>
      </c>
      <c r="U2445">
        <v>1</v>
      </c>
      <c r="V2445">
        <v>6</v>
      </c>
      <c r="W2445" t="s">
        <v>7702</v>
      </c>
      <c r="X2445" t="s">
        <v>3457</v>
      </c>
      <c r="Y2445" t="s">
        <v>7703</v>
      </c>
      <c r="Z2445" t="s">
        <v>11733</v>
      </c>
      <c r="AA2445" t="s">
        <v>8108</v>
      </c>
      <c r="AB2445" t="s">
        <v>11734</v>
      </c>
    </row>
    <row r="2446" spans="1:28">
      <c r="A2446" s="241">
        <v>45972</v>
      </c>
      <c r="B2446" t="s">
        <v>11732</v>
      </c>
      <c r="C2446" t="s">
        <v>7720</v>
      </c>
      <c r="D2446" t="s">
        <v>7721</v>
      </c>
      <c r="E2446" t="s">
        <v>7722</v>
      </c>
      <c r="F2446">
        <v>1</v>
      </c>
      <c r="G2446">
        <v>11900</v>
      </c>
      <c r="H2446">
        <v>357</v>
      </c>
      <c r="I2446" s="165">
        <v>11543</v>
      </c>
      <c r="J2446" t="s">
        <v>7723</v>
      </c>
      <c r="K2446">
        <v>1</v>
      </c>
      <c r="L2446">
        <v>125</v>
      </c>
      <c r="M2446" t="s">
        <v>7724</v>
      </c>
      <c r="N2446" t="s">
        <v>7713</v>
      </c>
      <c r="O2446" t="s">
        <v>7697</v>
      </c>
      <c r="P2446" t="s">
        <v>10766</v>
      </c>
      <c r="Q2446" t="s">
        <v>10991</v>
      </c>
      <c r="R2446">
        <v>103</v>
      </c>
      <c r="S2446" t="s">
        <v>7700</v>
      </c>
      <c r="T2446" t="s">
        <v>7726</v>
      </c>
      <c r="U2446">
        <v>1</v>
      </c>
      <c r="V2446">
        <v>1</v>
      </c>
      <c r="W2446" t="s">
        <v>7702</v>
      </c>
      <c r="X2446" t="s">
        <v>3457</v>
      </c>
      <c r="Y2446" t="s">
        <v>7703</v>
      </c>
      <c r="Z2446" t="s">
        <v>11733</v>
      </c>
      <c r="AA2446" t="s">
        <v>8108</v>
      </c>
      <c r="AB2446" t="s">
        <v>11734</v>
      </c>
    </row>
    <row r="2447" spans="1:28">
      <c r="A2447" s="241">
        <v>45972</v>
      </c>
      <c r="B2447" t="s">
        <v>11732</v>
      </c>
      <c r="C2447" t="s">
        <v>7899</v>
      </c>
      <c r="D2447" t="s">
        <v>7900</v>
      </c>
      <c r="E2447" t="s">
        <v>7901</v>
      </c>
      <c r="F2447">
        <v>6</v>
      </c>
      <c r="G2447">
        <v>3000</v>
      </c>
      <c r="H2447">
        <v>0</v>
      </c>
      <c r="I2447" s="165">
        <v>18000</v>
      </c>
      <c r="J2447" t="s">
        <v>7723</v>
      </c>
      <c r="K2447">
        <v>1</v>
      </c>
      <c r="L2447">
        <v>125</v>
      </c>
      <c r="M2447" t="s">
        <v>7724</v>
      </c>
      <c r="N2447" t="s">
        <v>7713</v>
      </c>
      <c r="O2447" t="s">
        <v>7697</v>
      </c>
      <c r="P2447" t="s">
        <v>10766</v>
      </c>
      <c r="Q2447" t="s">
        <v>10991</v>
      </c>
      <c r="R2447">
        <v>103</v>
      </c>
      <c r="S2447" t="s">
        <v>7700</v>
      </c>
      <c r="T2447" t="s">
        <v>7726</v>
      </c>
      <c r="U2447">
        <v>1</v>
      </c>
      <c r="V2447">
        <v>6</v>
      </c>
      <c r="W2447" t="s">
        <v>7702</v>
      </c>
      <c r="X2447" t="s">
        <v>3457</v>
      </c>
      <c r="Y2447" t="s">
        <v>7703</v>
      </c>
      <c r="Z2447" t="s">
        <v>11733</v>
      </c>
      <c r="AA2447" t="s">
        <v>8108</v>
      </c>
      <c r="AB2447" t="s">
        <v>11734</v>
      </c>
    </row>
    <row r="2448" spans="1:28">
      <c r="A2448" s="241">
        <v>45972</v>
      </c>
      <c r="B2448" t="s">
        <v>11732</v>
      </c>
      <c r="C2448" t="s">
        <v>7860</v>
      </c>
      <c r="D2448" t="s">
        <v>7861</v>
      </c>
      <c r="E2448" t="s">
        <v>7862</v>
      </c>
      <c r="F2448">
        <v>40</v>
      </c>
      <c r="G2448">
        <v>866.2</v>
      </c>
      <c r="H2448">
        <v>0</v>
      </c>
      <c r="I2448" s="165">
        <v>34648</v>
      </c>
      <c r="J2448" t="s">
        <v>7723</v>
      </c>
      <c r="K2448">
        <v>1</v>
      </c>
      <c r="L2448">
        <v>125</v>
      </c>
      <c r="M2448" t="s">
        <v>7724</v>
      </c>
      <c r="N2448" t="s">
        <v>7713</v>
      </c>
      <c r="O2448" t="s">
        <v>7697</v>
      </c>
      <c r="P2448" t="s">
        <v>10766</v>
      </c>
      <c r="Q2448" t="s">
        <v>10991</v>
      </c>
      <c r="R2448">
        <v>103</v>
      </c>
      <c r="S2448" t="s">
        <v>7700</v>
      </c>
      <c r="T2448" t="s">
        <v>7701</v>
      </c>
      <c r="U2448">
        <v>1</v>
      </c>
      <c r="V2448">
        <v>40</v>
      </c>
      <c r="W2448" t="s">
        <v>7702</v>
      </c>
      <c r="X2448" t="s">
        <v>3457</v>
      </c>
      <c r="Y2448" t="s">
        <v>7703</v>
      </c>
      <c r="Z2448" t="s">
        <v>11733</v>
      </c>
      <c r="AA2448" t="s">
        <v>8108</v>
      </c>
      <c r="AB2448" t="s">
        <v>11734</v>
      </c>
    </row>
    <row r="2449" spans="1:28">
      <c r="A2449" s="241">
        <v>45972</v>
      </c>
      <c r="B2449" t="s">
        <v>11732</v>
      </c>
      <c r="C2449" t="s">
        <v>7791</v>
      </c>
      <c r="D2449" t="s">
        <v>7792</v>
      </c>
      <c r="E2449" t="s">
        <v>7793</v>
      </c>
      <c r="F2449">
        <v>24</v>
      </c>
      <c r="G2449">
        <v>870</v>
      </c>
      <c r="H2449">
        <v>0</v>
      </c>
      <c r="I2449" s="165">
        <v>20880</v>
      </c>
      <c r="J2449" t="s">
        <v>7723</v>
      </c>
      <c r="K2449">
        <v>1</v>
      </c>
      <c r="L2449">
        <v>125</v>
      </c>
      <c r="M2449" t="s">
        <v>7724</v>
      </c>
      <c r="N2449" t="s">
        <v>7713</v>
      </c>
      <c r="O2449" t="s">
        <v>7697</v>
      </c>
      <c r="P2449" t="s">
        <v>10766</v>
      </c>
      <c r="Q2449" t="s">
        <v>10991</v>
      </c>
      <c r="R2449">
        <v>103</v>
      </c>
      <c r="S2449" t="s">
        <v>7700</v>
      </c>
      <c r="T2449" t="s">
        <v>7701</v>
      </c>
      <c r="U2449">
        <v>1</v>
      </c>
      <c r="V2449">
        <v>24</v>
      </c>
      <c r="W2449" t="s">
        <v>7702</v>
      </c>
      <c r="X2449" t="s">
        <v>3457</v>
      </c>
      <c r="Y2449" t="s">
        <v>7703</v>
      </c>
      <c r="Z2449" t="s">
        <v>11733</v>
      </c>
      <c r="AA2449" t="s">
        <v>8108</v>
      </c>
      <c r="AB2449" t="s">
        <v>11734</v>
      </c>
    </row>
    <row r="2450" spans="1:28">
      <c r="A2450" s="241">
        <v>45972</v>
      </c>
      <c r="B2450" t="s">
        <v>11735</v>
      </c>
      <c r="C2450" t="s">
        <v>7832</v>
      </c>
      <c r="D2450" t="s">
        <v>7833</v>
      </c>
      <c r="E2450" t="s">
        <v>7834</v>
      </c>
      <c r="F2450">
        <v>1</v>
      </c>
      <c r="G2450">
        <v>12500</v>
      </c>
      <c r="H2450">
        <v>375</v>
      </c>
      <c r="I2450" s="165">
        <v>12125</v>
      </c>
      <c r="J2450" t="s">
        <v>8166</v>
      </c>
      <c r="K2450">
        <v>1</v>
      </c>
      <c r="L2450">
        <v>126</v>
      </c>
      <c r="M2450" t="s">
        <v>7744</v>
      </c>
      <c r="N2450" t="s">
        <v>7745</v>
      </c>
      <c r="O2450" t="s">
        <v>7697</v>
      </c>
      <c r="P2450" t="s">
        <v>10766</v>
      </c>
      <c r="Q2450" t="s">
        <v>11321</v>
      </c>
      <c r="R2450">
        <v>923</v>
      </c>
      <c r="S2450" t="s">
        <v>7700</v>
      </c>
      <c r="T2450" t="s">
        <v>7726</v>
      </c>
      <c r="U2450">
        <v>1</v>
      </c>
      <c r="V2450">
        <v>1</v>
      </c>
      <c r="W2450" t="s">
        <v>7702</v>
      </c>
      <c r="X2450" t="s">
        <v>3168</v>
      </c>
      <c r="Y2450" t="s">
        <v>7703</v>
      </c>
      <c r="Z2450" t="s">
        <v>11736</v>
      </c>
      <c r="AA2450" t="s">
        <v>8226</v>
      </c>
      <c r="AB2450" t="s">
        <v>11737</v>
      </c>
    </row>
    <row r="2451" spans="1:28">
      <c r="A2451" s="241">
        <v>45972</v>
      </c>
      <c r="B2451" t="s">
        <v>11735</v>
      </c>
      <c r="C2451" t="s">
        <v>7720</v>
      </c>
      <c r="D2451" t="s">
        <v>7721</v>
      </c>
      <c r="E2451" t="s">
        <v>7722</v>
      </c>
      <c r="F2451">
        <v>1</v>
      </c>
      <c r="G2451">
        <v>11900</v>
      </c>
      <c r="H2451">
        <v>357</v>
      </c>
      <c r="I2451" s="165">
        <v>11543</v>
      </c>
      <c r="J2451" t="s">
        <v>8166</v>
      </c>
      <c r="K2451">
        <v>1</v>
      </c>
      <c r="L2451">
        <v>126</v>
      </c>
      <c r="M2451" t="s">
        <v>7744</v>
      </c>
      <c r="N2451" t="s">
        <v>7745</v>
      </c>
      <c r="O2451" t="s">
        <v>7697</v>
      </c>
      <c r="P2451" t="s">
        <v>10766</v>
      </c>
      <c r="Q2451" t="s">
        <v>11321</v>
      </c>
      <c r="R2451">
        <v>923</v>
      </c>
      <c r="S2451" t="s">
        <v>7700</v>
      </c>
      <c r="T2451" t="s">
        <v>7726</v>
      </c>
      <c r="U2451">
        <v>1</v>
      </c>
      <c r="V2451">
        <v>1</v>
      </c>
      <c r="W2451" t="s">
        <v>7702</v>
      </c>
      <c r="X2451" t="s">
        <v>3168</v>
      </c>
      <c r="Y2451" t="s">
        <v>7703</v>
      </c>
      <c r="Z2451" t="s">
        <v>11736</v>
      </c>
      <c r="AA2451" t="s">
        <v>8226</v>
      </c>
      <c r="AB2451" t="s">
        <v>11737</v>
      </c>
    </row>
    <row r="2452" spans="1:28">
      <c r="A2452" s="241">
        <v>45972</v>
      </c>
      <c r="B2452" t="s">
        <v>11738</v>
      </c>
      <c r="C2452" t="s">
        <v>7736</v>
      </c>
      <c r="D2452" t="s">
        <v>7737</v>
      </c>
      <c r="E2452" t="s">
        <v>7738</v>
      </c>
      <c r="F2452">
        <v>5</v>
      </c>
      <c r="G2452">
        <v>6422.4</v>
      </c>
      <c r="H2452">
        <v>0</v>
      </c>
      <c r="I2452" s="165">
        <v>32112</v>
      </c>
      <c r="J2452" t="s">
        <v>7809</v>
      </c>
      <c r="K2452">
        <v>1</v>
      </c>
      <c r="L2452">
        <v>125</v>
      </c>
      <c r="M2452" t="s">
        <v>7724</v>
      </c>
      <c r="N2452" t="s">
        <v>7713</v>
      </c>
      <c r="O2452" t="s">
        <v>7697</v>
      </c>
      <c r="P2452" t="s">
        <v>10766</v>
      </c>
      <c r="Q2452" t="s">
        <v>10787</v>
      </c>
      <c r="R2452">
        <v>114</v>
      </c>
      <c r="S2452" t="s">
        <v>7700</v>
      </c>
      <c r="T2452" t="s">
        <v>7701</v>
      </c>
      <c r="U2452">
        <v>1</v>
      </c>
      <c r="V2452">
        <v>5</v>
      </c>
      <c r="W2452" t="s">
        <v>7702</v>
      </c>
      <c r="X2452" t="s">
        <v>3025</v>
      </c>
      <c r="Y2452" t="s">
        <v>7703</v>
      </c>
      <c r="Z2452" t="s">
        <v>11739</v>
      </c>
      <c r="AA2452" t="s">
        <v>7813</v>
      </c>
      <c r="AB2452" t="s">
        <v>11740</v>
      </c>
    </row>
    <row r="2453" spans="1:28">
      <c r="A2453" s="241">
        <v>45972</v>
      </c>
      <c r="B2453" t="s">
        <v>11741</v>
      </c>
      <c r="C2453" t="s">
        <v>7886</v>
      </c>
      <c r="D2453" t="s">
        <v>7887</v>
      </c>
      <c r="E2453" t="s">
        <v>7888</v>
      </c>
      <c r="F2453">
        <v>2</v>
      </c>
      <c r="G2453">
        <v>3025.21</v>
      </c>
      <c r="H2453">
        <v>0</v>
      </c>
      <c r="I2453" s="165">
        <v>6050.42</v>
      </c>
      <c r="J2453" t="s">
        <v>7816</v>
      </c>
      <c r="K2453">
        <v>1</v>
      </c>
      <c r="L2453">
        <v>125</v>
      </c>
      <c r="M2453" t="s">
        <v>7724</v>
      </c>
      <c r="N2453" t="s">
        <v>7713</v>
      </c>
      <c r="O2453" t="s">
        <v>7697</v>
      </c>
      <c r="P2453" t="s">
        <v>10766</v>
      </c>
      <c r="Q2453" t="s">
        <v>11510</v>
      </c>
      <c r="R2453">
        <v>105</v>
      </c>
      <c r="S2453" t="s">
        <v>7700</v>
      </c>
      <c r="T2453" t="s">
        <v>7715</v>
      </c>
      <c r="U2453">
        <v>1</v>
      </c>
      <c r="V2453">
        <v>2</v>
      </c>
      <c r="W2453" t="s">
        <v>7702</v>
      </c>
      <c r="X2453" t="s">
        <v>3134</v>
      </c>
      <c r="Y2453" t="s">
        <v>7703</v>
      </c>
      <c r="Z2453" t="s">
        <v>11742</v>
      </c>
      <c r="AA2453" t="s">
        <v>7819</v>
      </c>
      <c r="AB2453" t="s">
        <v>11743</v>
      </c>
    </row>
    <row r="2454" spans="1:28">
      <c r="A2454" s="241">
        <v>45972</v>
      </c>
      <c r="B2454" t="s">
        <v>11741</v>
      </c>
      <c r="C2454" t="s">
        <v>7787</v>
      </c>
      <c r="D2454" t="s">
        <v>7788</v>
      </c>
      <c r="E2454" t="s">
        <v>7789</v>
      </c>
      <c r="F2454">
        <v>2</v>
      </c>
      <c r="G2454">
        <v>3025.21</v>
      </c>
      <c r="H2454">
        <v>0</v>
      </c>
      <c r="I2454" s="165">
        <v>6050.42</v>
      </c>
      <c r="J2454" t="s">
        <v>7816</v>
      </c>
      <c r="K2454">
        <v>1</v>
      </c>
      <c r="L2454">
        <v>125</v>
      </c>
      <c r="M2454" t="s">
        <v>7724</v>
      </c>
      <c r="N2454" t="s">
        <v>7713</v>
      </c>
      <c r="O2454" t="s">
        <v>7697</v>
      </c>
      <c r="P2454" t="s">
        <v>10766</v>
      </c>
      <c r="Q2454" t="s">
        <v>11510</v>
      </c>
      <c r="R2454">
        <v>105</v>
      </c>
      <c r="S2454" t="s">
        <v>7700</v>
      </c>
      <c r="T2454" t="s">
        <v>7715</v>
      </c>
      <c r="U2454">
        <v>1</v>
      </c>
      <c r="V2454">
        <v>2</v>
      </c>
      <c r="W2454" t="s">
        <v>7702</v>
      </c>
      <c r="X2454" t="s">
        <v>3134</v>
      </c>
      <c r="Y2454" t="s">
        <v>7703</v>
      </c>
      <c r="Z2454" t="s">
        <v>11742</v>
      </c>
      <c r="AA2454" t="s">
        <v>7819</v>
      </c>
      <c r="AB2454" t="s">
        <v>11743</v>
      </c>
    </row>
    <row r="2455" spans="1:28">
      <c r="A2455" s="241">
        <v>45972</v>
      </c>
      <c r="B2455" t="s">
        <v>11741</v>
      </c>
      <c r="C2455" t="s">
        <v>7784</v>
      </c>
      <c r="D2455" t="s">
        <v>7785</v>
      </c>
      <c r="E2455" t="s">
        <v>7786</v>
      </c>
      <c r="F2455">
        <v>2</v>
      </c>
      <c r="G2455">
        <v>3025.21</v>
      </c>
      <c r="H2455">
        <v>0</v>
      </c>
      <c r="I2455" s="165">
        <v>6050.42</v>
      </c>
      <c r="J2455" t="s">
        <v>7816</v>
      </c>
      <c r="K2455">
        <v>1</v>
      </c>
      <c r="L2455">
        <v>125</v>
      </c>
      <c r="M2455" t="s">
        <v>7724</v>
      </c>
      <c r="N2455" t="s">
        <v>7713</v>
      </c>
      <c r="O2455" t="s">
        <v>7697</v>
      </c>
      <c r="P2455" t="s">
        <v>10766</v>
      </c>
      <c r="Q2455" t="s">
        <v>11510</v>
      </c>
      <c r="R2455">
        <v>105</v>
      </c>
      <c r="S2455" t="s">
        <v>7700</v>
      </c>
      <c r="T2455" t="s">
        <v>7715</v>
      </c>
      <c r="U2455">
        <v>1</v>
      </c>
      <c r="V2455">
        <v>2</v>
      </c>
      <c r="W2455" t="s">
        <v>7702</v>
      </c>
      <c r="X2455" t="s">
        <v>3134</v>
      </c>
      <c r="Y2455" t="s">
        <v>7703</v>
      </c>
      <c r="Z2455" t="s">
        <v>11742</v>
      </c>
      <c r="AA2455" t="s">
        <v>7819</v>
      </c>
      <c r="AB2455" t="s">
        <v>11743</v>
      </c>
    </row>
    <row r="2456" spans="1:28">
      <c r="A2456" s="241">
        <v>45972</v>
      </c>
      <c r="B2456" t="s">
        <v>11744</v>
      </c>
      <c r="C2456" t="s">
        <v>8046</v>
      </c>
      <c r="D2456" t="s">
        <v>8047</v>
      </c>
      <c r="E2456" t="s">
        <v>8048</v>
      </c>
      <c r="F2456">
        <v>3</v>
      </c>
      <c r="G2456">
        <v>6350</v>
      </c>
      <c r="H2456">
        <v>1905</v>
      </c>
      <c r="I2456" s="165">
        <v>17145</v>
      </c>
      <c r="J2456" t="s">
        <v>7766</v>
      </c>
      <c r="K2456">
        <v>1</v>
      </c>
      <c r="L2456">
        <v>125</v>
      </c>
      <c r="M2456" t="s">
        <v>7724</v>
      </c>
      <c r="N2456" t="s">
        <v>7713</v>
      </c>
      <c r="O2456" t="s">
        <v>7697</v>
      </c>
      <c r="P2456" t="s">
        <v>10766</v>
      </c>
      <c r="Q2456" t="s">
        <v>10988</v>
      </c>
      <c r="R2456">
        <v>113</v>
      </c>
      <c r="S2456" t="s">
        <v>7700</v>
      </c>
      <c r="T2456" t="s">
        <v>8049</v>
      </c>
      <c r="U2456">
        <v>1</v>
      </c>
      <c r="V2456">
        <v>3</v>
      </c>
      <c r="W2456" t="s">
        <v>7702</v>
      </c>
      <c r="X2456" t="s">
        <v>2996</v>
      </c>
      <c r="Y2456" t="s">
        <v>7703</v>
      </c>
      <c r="Z2456" t="s">
        <v>11745</v>
      </c>
      <c r="AA2456" t="s">
        <v>8092</v>
      </c>
      <c r="AB2456" t="s">
        <v>11746</v>
      </c>
    </row>
    <row r="2457" spans="1:28">
      <c r="A2457" s="241">
        <v>45972</v>
      </c>
      <c r="B2457" t="s">
        <v>11744</v>
      </c>
      <c r="C2457" t="s">
        <v>7720</v>
      </c>
      <c r="D2457" t="s">
        <v>7721</v>
      </c>
      <c r="E2457" t="s">
        <v>7722</v>
      </c>
      <c r="F2457">
        <v>1</v>
      </c>
      <c r="G2457">
        <v>11900</v>
      </c>
      <c r="H2457">
        <v>357</v>
      </c>
      <c r="I2457" s="165">
        <v>11543</v>
      </c>
      <c r="J2457" t="s">
        <v>7766</v>
      </c>
      <c r="K2457">
        <v>1</v>
      </c>
      <c r="L2457">
        <v>125</v>
      </c>
      <c r="M2457" t="s">
        <v>7724</v>
      </c>
      <c r="N2457" t="s">
        <v>7713</v>
      </c>
      <c r="O2457" t="s">
        <v>7697</v>
      </c>
      <c r="P2457" t="s">
        <v>10766</v>
      </c>
      <c r="Q2457" t="s">
        <v>10988</v>
      </c>
      <c r="R2457">
        <v>113</v>
      </c>
      <c r="S2457" t="s">
        <v>7700</v>
      </c>
      <c r="T2457" t="s">
        <v>7726</v>
      </c>
      <c r="U2457">
        <v>1</v>
      </c>
      <c r="V2457">
        <v>1</v>
      </c>
      <c r="W2457" t="s">
        <v>7702</v>
      </c>
      <c r="X2457" t="s">
        <v>2996</v>
      </c>
      <c r="Y2457" t="s">
        <v>7703</v>
      </c>
      <c r="Z2457" t="s">
        <v>11745</v>
      </c>
      <c r="AA2457" t="s">
        <v>8092</v>
      </c>
      <c r="AB2457" t="s">
        <v>11746</v>
      </c>
    </row>
    <row r="2458" spans="1:28">
      <c r="A2458" s="241">
        <v>45972</v>
      </c>
      <c r="B2458" t="s">
        <v>11747</v>
      </c>
      <c r="C2458" t="s">
        <v>10459</v>
      </c>
      <c r="D2458" t="s">
        <v>10460</v>
      </c>
      <c r="E2458" t="s">
        <v>10461</v>
      </c>
      <c r="F2458">
        <v>4</v>
      </c>
      <c r="G2458">
        <v>3320</v>
      </c>
      <c r="H2458">
        <v>0</v>
      </c>
      <c r="I2458" s="165">
        <v>13280</v>
      </c>
      <c r="J2458" t="s">
        <v>7809</v>
      </c>
      <c r="K2458">
        <v>1</v>
      </c>
      <c r="L2458">
        <v>125</v>
      </c>
      <c r="M2458" t="s">
        <v>7724</v>
      </c>
      <c r="N2458" t="s">
        <v>7713</v>
      </c>
      <c r="O2458" t="s">
        <v>7697</v>
      </c>
      <c r="P2458" t="s">
        <v>10766</v>
      </c>
      <c r="Q2458" t="s">
        <v>10787</v>
      </c>
      <c r="R2458">
        <v>114</v>
      </c>
      <c r="S2458" t="s">
        <v>7700</v>
      </c>
      <c r="T2458" t="s">
        <v>7769</v>
      </c>
      <c r="U2458">
        <v>1</v>
      </c>
      <c r="V2458">
        <v>4</v>
      </c>
      <c r="W2458" t="s">
        <v>7702</v>
      </c>
      <c r="X2458" t="s">
        <v>3105</v>
      </c>
      <c r="Y2458" t="s">
        <v>7703</v>
      </c>
      <c r="Z2458" t="s">
        <v>11716</v>
      </c>
      <c r="AA2458" t="s">
        <v>7813</v>
      </c>
      <c r="AB2458" t="s">
        <v>11717</v>
      </c>
    </row>
    <row r="2459" spans="1:28">
      <c r="A2459" s="241">
        <v>45972</v>
      </c>
      <c r="B2459" t="s">
        <v>11748</v>
      </c>
      <c r="C2459" t="s">
        <v>7778</v>
      </c>
      <c r="D2459" t="s">
        <v>7779</v>
      </c>
      <c r="E2459" t="s">
        <v>7780</v>
      </c>
      <c r="F2459">
        <v>3</v>
      </c>
      <c r="G2459">
        <v>2668.75</v>
      </c>
      <c r="H2459">
        <v>0</v>
      </c>
      <c r="I2459" s="165">
        <v>8006.25</v>
      </c>
      <c r="J2459" t="s">
        <v>8166</v>
      </c>
      <c r="K2459">
        <v>1</v>
      </c>
      <c r="L2459">
        <v>2</v>
      </c>
      <c r="M2459" t="s">
        <v>8054</v>
      </c>
      <c r="N2459" t="s">
        <v>7745</v>
      </c>
      <c r="O2459" t="s">
        <v>7697</v>
      </c>
      <c r="P2459" t="s">
        <v>10766</v>
      </c>
      <c r="Q2459" t="s">
        <v>11279</v>
      </c>
      <c r="R2459">
        <v>926</v>
      </c>
      <c r="S2459" t="s">
        <v>7700</v>
      </c>
      <c r="T2459" t="s">
        <v>7701</v>
      </c>
      <c r="U2459">
        <v>1</v>
      </c>
      <c r="V2459">
        <v>3</v>
      </c>
      <c r="W2459" t="s">
        <v>7702</v>
      </c>
      <c r="X2459" t="s">
        <v>11749</v>
      </c>
      <c r="Y2459" t="s">
        <v>7703</v>
      </c>
      <c r="Z2459" t="s">
        <v>11750</v>
      </c>
      <c r="AA2459" t="s">
        <v>8170</v>
      </c>
      <c r="AB2459" t="s">
        <v>10639</v>
      </c>
    </row>
    <row r="2460" spans="1:28">
      <c r="A2460" s="241">
        <v>45972</v>
      </c>
      <c r="B2460" t="s">
        <v>11748</v>
      </c>
      <c r="C2460" t="s">
        <v>7691</v>
      </c>
      <c r="D2460" t="s">
        <v>7692</v>
      </c>
      <c r="E2460" t="s">
        <v>7693</v>
      </c>
      <c r="F2460">
        <v>2</v>
      </c>
      <c r="G2460">
        <v>4327.7299999999996</v>
      </c>
      <c r="H2460">
        <v>0</v>
      </c>
      <c r="I2460" s="165">
        <v>8655.4599999999991</v>
      </c>
      <c r="J2460" t="s">
        <v>8166</v>
      </c>
      <c r="K2460">
        <v>1</v>
      </c>
      <c r="L2460">
        <v>2</v>
      </c>
      <c r="M2460" t="s">
        <v>8054</v>
      </c>
      <c r="N2460" t="s">
        <v>7745</v>
      </c>
      <c r="O2460" t="s">
        <v>7697</v>
      </c>
      <c r="P2460" t="s">
        <v>10766</v>
      </c>
      <c r="Q2460" t="s">
        <v>11279</v>
      </c>
      <c r="R2460">
        <v>926</v>
      </c>
      <c r="S2460" t="s">
        <v>7700</v>
      </c>
      <c r="T2460" t="s">
        <v>7701</v>
      </c>
      <c r="U2460">
        <v>1</v>
      </c>
      <c r="V2460">
        <v>2</v>
      </c>
      <c r="W2460" t="s">
        <v>7702</v>
      </c>
      <c r="X2460" t="s">
        <v>11749</v>
      </c>
      <c r="Y2460" t="s">
        <v>7703</v>
      </c>
      <c r="Z2460" t="s">
        <v>11750</v>
      </c>
      <c r="AA2460" t="s">
        <v>8170</v>
      </c>
      <c r="AB2460" t="s">
        <v>10639</v>
      </c>
    </row>
    <row r="2461" spans="1:28">
      <c r="A2461" s="241">
        <v>45972</v>
      </c>
      <c r="B2461" t="s">
        <v>11751</v>
      </c>
      <c r="C2461" t="s">
        <v>8051</v>
      </c>
      <c r="D2461" t="s">
        <v>8052</v>
      </c>
      <c r="E2461" t="s">
        <v>8053</v>
      </c>
      <c r="F2461">
        <v>1</v>
      </c>
      <c r="G2461">
        <v>5940</v>
      </c>
      <c r="H2461">
        <v>0</v>
      </c>
      <c r="I2461" s="165">
        <v>5940</v>
      </c>
      <c r="J2461" t="s">
        <v>7842</v>
      </c>
      <c r="K2461">
        <v>1</v>
      </c>
      <c r="L2461">
        <v>126</v>
      </c>
      <c r="M2461" t="s">
        <v>7744</v>
      </c>
      <c r="N2461" t="s">
        <v>7745</v>
      </c>
      <c r="O2461" t="s">
        <v>7697</v>
      </c>
      <c r="P2461" t="s">
        <v>10766</v>
      </c>
      <c r="Q2461" t="s">
        <v>11048</v>
      </c>
      <c r="R2461">
        <v>911</v>
      </c>
      <c r="S2461" t="s">
        <v>7700</v>
      </c>
      <c r="T2461" t="s">
        <v>7701</v>
      </c>
      <c r="U2461">
        <v>1</v>
      </c>
      <c r="V2461">
        <v>1</v>
      </c>
      <c r="W2461" t="s">
        <v>7702</v>
      </c>
      <c r="X2461" t="s">
        <v>3392</v>
      </c>
      <c r="Y2461" t="s">
        <v>7703</v>
      </c>
      <c r="Z2461" t="s">
        <v>11752</v>
      </c>
      <c r="AA2461" t="s">
        <v>8546</v>
      </c>
      <c r="AB2461" t="s">
        <v>11753</v>
      </c>
    </row>
    <row r="2462" spans="1:28">
      <c r="A2462" s="241">
        <v>45972</v>
      </c>
      <c r="B2462" t="s">
        <v>11754</v>
      </c>
      <c r="C2462" t="s">
        <v>8954</v>
      </c>
      <c r="D2462" t="s">
        <v>8955</v>
      </c>
      <c r="E2462" t="s">
        <v>8956</v>
      </c>
      <c r="F2462">
        <v>3</v>
      </c>
      <c r="G2462">
        <v>2615</v>
      </c>
      <c r="H2462">
        <v>0</v>
      </c>
      <c r="I2462" s="165">
        <v>7845</v>
      </c>
      <c r="J2462" t="s">
        <v>8271</v>
      </c>
      <c r="K2462">
        <v>1</v>
      </c>
      <c r="L2462">
        <v>126</v>
      </c>
      <c r="M2462" t="s">
        <v>7744</v>
      </c>
      <c r="N2462" t="s">
        <v>7745</v>
      </c>
      <c r="O2462" t="s">
        <v>7697</v>
      </c>
      <c r="P2462" t="s">
        <v>10766</v>
      </c>
      <c r="Q2462" t="s">
        <v>10876</v>
      </c>
      <c r="R2462">
        <v>936</v>
      </c>
      <c r="S2462" t="s">
        <v>7700</v>
      </c>
      <c r="T2462" t="s">
        <v>7715</v>
      </c>
      <c r="U2462">
        <v>1</v>
      </c>
      <c r="V2462">
        <v>3</v>
      </c>
      <c r="W2462" t="s">
        <v>7702</v>
      </c>
      <c r="X2462" t="s">
        <v>3327</v>
      </c>
      <c r="Y2462" t="s">
        <v>7703</v>
      </c>
      <c r="Z2462" t="s">
        <v>11755</v>
      </c>
      <c r="AA2462" t="s">
        <v>8380</v>
      </c>
      <c r="AB2462" t="s">
        <v>11756</v>
      </c>
    </row>
    <row r="2463" spans="1:28">
      <c r="A2463" s="241">
        <v>45972</v>
      </c>
      <c r="B2463" t="s">
        <v>11754</v>
      </c>
      <c r="C2463" t="s">
        <v>7886</v>
      </c>
      <c r="D2463" t="s">
        <v>7887</v>
      </c>
      <c r="E2463" t="s">
        <v>7888</v>
      </c>
      <c r="F2463">
        <v>3</v>
      </c>
      <c r="G2463">
        <v>3025.21</v>
      </c>
      <c r="H2463">
        <v>0</v>
      </c>
      <c r="I2463" s="165">
        <v>9075.6299999999992</v>
      </c>
      <c r="J2463" t="s">
        <v>8271</v>
      </c>
      <c r="K2463">
        <v>1</v>
      </c>
      <c r="L2463">
        <v>126</v>
      </c>
      <c r="M2463" t="s">
        <v>7744</v>
      </c>
      <c r="N2463" t="s">
        <v>7745</v>
      </c>
      <c r="O2463" t="s">
        <v>7697</v>
      </c>
      <c r="P2463" t="s">
        <v>10766</v>
      </c>
      <c r="Q2463" t="s">
        <v>10876</v>
      </c>
      <c r="R2463">
        <v>936</v>
      </c>
      <c r="S2463" t="s">
        <v>7700</v>
      </c>
      <c r="T2463" t="s">
        <v>7715</v>
      </c>
      <c r="U2463">
        <v>1</v>
      </c>
      <c r="V2463">
        <v>3</v>
      </c>
      <c r="W2463" t="s">
        <v>7702</v>
      </c>
      <c r="X2463" t="s">
        <v>3327</v>
      </c>
      <c r="Y2463" t="s">
        <v>7703</v>
      </c>
      <c r="Z2463" t="s">
        <v>11755</v>
      </c>
      <c r="AA2463" t="s">
        <v>8380</v>
      </c>
      <c r="AB2463" t="s">
        <v>11756</v>
      </c>
    </row>
    <row r="2464" spans="1:28">
      <c r="A2464" s="241">
        <v>45972</v>
      </c>
      <c r="B2464" t="s">
        <v>11757</v>
      </c>
      <c r="C2464" t="s">
        <v>7730</v>
      </c>
      <c r="D2464" t="s">
        <v>7731</v>
      </c>
      <c r="E2464" t="s">
        <v>7732</v>
      </c>
      <c r="F2464">
        <v>1</v>
      </c>
      <c r="G2464">
        <v>8991.6</v>
      </c>
      <c r="H2464">
        <v>449.58</v>
      </c>
      <c r="I2464" s="165">
        <v>8542.02</v>
      </c>
      <c r="J2464" t="s">
        <v>7766</v>
      </c>
      <c r="K2464">
        <v>1</v>
      </c>
      <c r="L2464">
        <v>125</v>
      </c>
      <c r="M2464" t="s">
        <v>7724</v>
      </c>
      <c r="N2464" t="s">
        <v>7713</v>
      </c>
      <c r="O2464" t="s">
        <v>7697</v>
      </c>
      <c r="P2464" t="s">
        <v>10766</v>
      </c>
      <c r="Q2464" t="s">
        <v>10988</v>
      </c>
      <c r="R2464">
        <v>113</v>
      </c>
      <c r="S2464" t="s">
        <v>7700</v>
      </c>
      <c r="T2464" t="s">
        <v>7715</v>
      </c>
      <c r="U2464">
        <v>1</v>
      </c>
      <c r="V2464">
        <v>1</v>
      </c>
      <c r="W2464" t="s">
        <v>7702</v>
      </c>
      <c r="X2464" t="s">
        <v>2970</v>
      </c>
      <c r="Y2464" t="s">
        <v>7703</v>
      </c>
      <c r="Z2464" t="s">
        <v>11758</v>
      </c>
      <c r="AA2464" t="s">
        <v>8092</v>
      </c>
      <c r="AB2464" t="s">
        <v>11759</v>
      </c>
    </row>
    <row r="2465" spans="1:28">
      <c r="A2465" s="241">
        <v>45972</v>
      </c>
      <c r="B2465" t="s">
        <v>11760</v>
      </c>
      <c r="C2465" t="s">
        <v>7822</v>
      </c>
      <c r="D2465" t="s">
        <v>7823</v>
      </c>
      <c r="E2465" t="s">
        <v>7824</v>
      </c>
      <c r="F2465">
        <v>4</v>
      </c>
      <c r="G2465">
        <v>3025.21</v>
      </c>
      <c r="H2465">
        <v>0</v>
      </c>
      <c r="I2465" s="165">
        <v>12100.84</v>
      </c>
      <c r="J2465" t="s">
        <v>8166</v>
      </c>
      <c r="K2465">
        <v>1</v>
      </c>
      <c r="L2465">
        <v>126</v>
      </c>
      <c r="M2465" t="s">
        <v>7744</v>
      </c>
      <c r="N2465" t="s">
        <v>7745</v>
      </c>
      <c r="O2465" t="s">
        <v>7697</v>
      </c>
      <c r="P2465" t="s">
        <v>10766</v>
      </c>
      <c r="Q2465" t="s">
        <v>11051</v>
      </c>
      <c r="R2465">
        <v>921</v>
      </c>
      <c r="S2465" t="s">
        <v>7700</v>
      </c>
      <c r="T2465" t="s">
        <v>7715</v>
      </c>
      <c r="U2465">
        <v>1</v>
      </c>
      <c r="V2465">
        <v>4</v>
      </c>
      <c r="W2465" t="s">
        <v>7702</v>
      </c>
      <c r="X2465" t="s">
        <v>3014</v>
      </c>
      <c r="Y2465" t="s">
        <v>7703</v>
      </c>
      <c r="Z2465" t="s">
        <v>11761</v>
      </c>
      <c r="AA2465" t="s">
        <v>8470</v>
      </c>
      <c r="AB2465" t="s">
        <v>11762</v>
      </c>
    </row>
    <row r="2466" spans="1:28">
      <c r="A2466" s="241">
        <v>45972</v>
      </c>
      <c r="B2466" t="s">
        <v>11760</v>
      </c>
      <c r="C2466" t="s">
        <v>8613</v>
      </c>
      <c r="D2466" t="s">
        <v>8614</v>
      </c>
      <c r="E2466" t="s">
        <v>8615</v>
      </c>
      <c r="F2466">
        <v>12</v>
      </c>
      <c r="G2466">
        <v>714.29</v>
      </c>
      <c r="H2466">
        <v>0</v>
      </c>
      <c r="I2466" s="165">
        <v>8571.48</v>
      </c>
      <c r="J2466" t="s">
        <v>8166</v>
      </c>
      <c r="K2466">
        <v>1</v>
      </c>
      <c r="L2466">
        <v>126</v>
      </c>
      <c r="M2466" t="s">
        <v>7744</v>
      </c>
      <c r="N2466" t="s">
        <v>7745</v>
      </c>
      <c r="O2466" t="s">
        <v>7697</v>
      </c>
      <c r="P2466" t="s">
        <v>10766</v>
      </c>
      <c r="Q2466" t="s">
        <v>11051</v>
      </c>
      <c r="R2466">
        <v>921</v>
      </c>
      <c r="S2466" t="s">
        <v>7700</v>
      </c>
      <c r="T2466" t="s">
        <v>7715</v>
      </c>
      <c r="U2466">
        <v>1</v>
      </c>
      <c r="V2466">
        <v>12</v>
      </c>
      <c r="W2466" t="s">
        <v>7702</v>
      </c>
      <c r="X2466" t="s">
        <v>3014</v>
      </c>
      <c r="Y2466" t="s">
        <v>7703</v>
      </c>
      <c r="Z2466" t="s">
        <v>11761</v>
      </c>
      <c r="AA2466" t="s">
        <v>8470</v>
      </c>
      <c r="AB2466" t="s">
        <v>11762</v>
      </c>
    </row>
    <row r="2467" spans="1:28">
      <c r="A2467" s="241">
        <v>45972</v>
      </c>
      <c r="B2467" t="s">
        <v>11763</v>
      </c>
      <c r="C2467" t="s">
        <v>7927</v>
      </c>
      <c r="D2467" t="s">
        <v>7928</v>
      </c>
      <c r="E2467" t="s">
        <v>7929</v>
      </c>
      <c r="F2467">
        <v>2</v>
      </c>
      <c r="G2467">
        <v>1344.54</v>
      </c>
      <c r="H2467">
        <v>0</v>
      </c>
      <c r="I2467" s="165">
        <v>2689.08</v>
      </c>
      <c r="J2467" t="s">
        <v>7766</v>
      </c>
      <c r="K2467">
        <v>1</v>
      </c>
      <c r="L2467">
        <v>125</v>
      </c>
      <c r="M2467" t="s">
        <v>7724</v>
      </c>
      <c r="N2467" t="s">
        <v>7713</v>
      </c>
      <c r="O2467" t="s">
        <v>7697</v>
      </c>
      <c r="P2467" t="s">
        <v>10766</v>
      </c>
      <c r="Q2467" t="s">
        <v>10988</v>
      </c>
      <c r="R2467">
        <v>113</v>
      </c>
      <c r="S2467" t="s">
        <v>7700</v>
      </c>
      <c r="T2467" t="s">
        <v>7701</v>
      </c>
      <c r="U2467">
        <v>1</v>
      </c>
      <c r="V2467">
        <v>2</v>
      </c>
      <c r="W2467" t="s">
        <v>7702</v>
      </c>
      <c r="X2467" t="s">
        <v>2904</v>
      </c>
      <c r="Y2467" t="s">
        <v>7703</v>
      </c>
      <c r="Z2467" t="s">
        <v>11764</v>
      </c>
      <c r="AA2467" t="s">
        <v>8092</v>
      </c>
      <c r="AB2467" t="s">
        <v>11765</v>
      </c>
    </row>
    <row r="2468" spans="1:28">
      <c r="A2468" s="241">
        <v>45972</v>
      </c>
      <c r="B2468" t="s">
        <v>11766</v>
      </c>
      <c r="C2468" t="s">
        <v>7927</v>
      </c>
      <c r="D2468" t="s">
        <v>7928</v>
      </c>
      <c r="E2468" t="s">
        <v>7929</v>
      </c>
      <c r="F2468">
        <v>15</v>
      </c>
      <c r="G2468">
        <v>1344.54</v>
      </c>
      <c r="H2468">
        <v>0</v>
      </c>
      <c r="I2468" s="165">
        <v>20168.099999999999</v>
      </c>
      <c r="J2468" t="s">
        <v>8182</v>
      </c>
      <c r="K2468">
        <v>1</v>
      </c>
      <c r="L2468">
        <v>126</v>
      </c>
      <c r="M2468" t="s">
        <v>7744</v>
      </c>
      <c r="N2468" t="s">
        <v>7745</v>
      </c>
      <c r="O2468" t="s">
        <v>7697</v>
      </c>
      <c r="P2468" t="s">
        <v>10766</v>
      </c>
      <c r="Q2468" t="s">
        <v>11213</v>
      </c>
      <c r="R2468">
        <v>918</v>
      </c>
      <c r="S2468" t="s">
        <v>7700</v>
      </c>
      <c r="T2468" t="s">
        <v>7701</v>
      </c>
      <c r="U2468">
        <v>1</v>
      </c>
      <c r="V2468">
        <v>15</v>
      </c>
      <c r="W2468" t="s">
        <v>7702</v>
      </c>
      <c r="X2468" t="s">
        <v>3184</v>
      </c>
      <c r="Y2468" t="s">
        <v>7703</v>
      </c>
      <c r="Z2468" t="s">
        <v>11767</v>
      </c>
      <c r="AA2468" t="s">
        <v>8013</v>
      </c>
      <c r="AB2468" t="s">
        <v>11768</v>
      </c>
    </row>
    <row r="2469" spans="1:28">
      <c r="A2469" s="241">
        <v>45972</v>
      </c>
      <c r="B2469" t="s">
        <v>11766</v>
      </c>
      <c r="C2469" t="s">
        <v>8636</v>
      </c>
      <c r="D2469" t="s">
        <v>8637</v>
      </c>
      <c r="E2469" t="s">
        <v>8638</v>
      </c>
      <c r="F2469">
        <v>1</v>
      </c>
      <c r="G2469">
        <v>13840</v>
      </c>
      <c r="H2469">
        <v>0</v>
      </c>
      <c r="I2469" s="165">
        <v>13840</v>
      </c>
      <c r="J2469" t="s">
        <v>8182</v>
      </c>
      <c r="K2469">
        <v>1</v>
      </c>
      <c r="L2469">
        <v>126</v>
      </c>
      <c r="M2469" t="s">
        <v>7744</v>
      </c>
      <c r="N2469" t="s">
        <v>7745</v>
      </c>
      <c r="O2469" t="s">
        <v>7697</v>
      </c>
      <c r="P2469" t="s">
        <v>10766</v>
      </c>
      <c r="Q2469" t="s">
        <v>11213</v>
      </c>
      <c r="R2469">
        <v>918</v>
      </c>
      <c r="S2469" t="s">
        <v>7700</v>
      </c>
      <c r="T2469" t="s">
        <v>7715</v>
      </c>
      <c r="U2469">
        <v>1</v>
      </c>
      <c r="V2469">
        <v>1</v>
      </c>
      <c r="W2469" t="s">
        <v>7702</v>
      </c>
      <c r="X2469" t="s">
        <v>3184</v>
      </c>
      <c r="Y2469" t="s">
        <v>7703</v>
      </c>
      <c r="Z2469" t="s">
        <v>11767</v>
      </c>
      <c r="AA2469" t="s">
        <v>8013</v>
      </c>
      <c r="AB2469" t="s">
        <v>11768</v>
      </c>
    </row>
    <row r="2470" spans="1:28">
      <c r="A2470" s="241">
        <v>45972</v>
      </c>
      <c r="B2470" t="s">
        <v>11766</v>
      </c>
      <c r="C2470" t="s">
        <v>8563</v>
      </c>
      <c r="D2470" t="s">
        <v>8564</v>
      </c>
      <c r="E2470" t="s">
        <v>8565</v>
      </c>
      <c r="F2470">
        <v>1</v>
      </c>
      <c r="G2470">
        <v>4659</v>
      </c>
      <c r="H2470">
        <v>0</v>
      </c>
      <c r="I2470" s="165">
        <v>4659</v>
      </c>
      <c r="J2470" t="s">
        <v>8182</v>
      </c>
      <c r="K2470">
        <v>1</v>
      </c>
      <c r="L2470">
        <v>126</v>
      </c>
      <c r="M2470" t="s">
        <v>7744</v>
      </c>
      <c r="N2470" t="s">
        <v>7745</v>
      </c>
      <c r="O2470" t="s">
        <v>7697</v>
      </c>
      <c r="P2470" t="s">
        <v>10766</v>
      </c>
      <c r="Q2470" t="s">
        <v>11213</v>
      </c>
      <c r="R2470">
        <v>918</v>
      </c>
      <c r="S2470" t="s">
        <v>7700</v>
      </c>
      <c r="T2470" t="s">
        <v>7715</v>
      </c>
      <c r="U2470">
        <v>1</v>
      </c>
      <c r="V2470">
        <v>1</v>
      </c>
      <c r="W2470" t="s">
        <v>7702</v>
      </c>
      <c r="X2470" t="s">
        <v>3184</v>
      </c>
      <c r="Y2470" t="s">
        <v>7703</v>
      </c>
      <c r="Z2470" t="s">
        <v>11767</v>
      </c>
      <c r="AA2470" t="s">
        <v>8013</v>
      </c>
      <c r="AB2470" t="s">
        <v>11768</v>
      </c>
    </row>
    <row r="2471" spans="1:28">
      <c r="A2471" s="241">
        <v>45972</v>
      </c>
      <c r="B2471" t="s">
        <v>11766</v>
      </c>
      <c r="C2471" t="s">
        <v>8570</v>
      </c>
      <c r="D2471" t="s">
        <v>8571</v>
      </c>
      <c r="E2471" t="s">
        <v>8572</v>
      </c>
      <c r="F2471">
        <v>1</v>
      </c>
      <c r="G2471">
        <v>16723</v>
      </c>
      <c r="H2471">
        <v>0</v>
      </c>
      <c r="I2471" s="165">
        <v>16723</v>
      </c>
      <c r="J2471" t="s">
        <v>8182</v>
      </c>
      <c r="K2471">
        <v>1</v>
      </c>
      <c r="L2471">
        <v>126</v>
      </c>
      <c r="M2471" t="s">
        <v>7744</v>
      </c>
      <c r="N2471" t="s">
        <v>7745</v>
      </c>
      <c r="O2471" t="s">
        <v>7697</v>
      </c>
      <c r="P2471" t="s">
        <v>10766</v>
      </c>
      <c r="Q2471" t="s">
        <v>11213</v>
      </c>
      <c r="R2471">
        <v>918</v>
      </c>
      <c r="S2471" t="s">
        <v>7700</v>
      </c>
      <c r="T2471" t="s">
        <v>7769</v>
      </c>
      <c r="U2471">
        <v>1</v>
      </c>
      <c r="V2471">
        <v>1</v>
      </c>
      <c r="W2471" t="s">
        <v>7702</v>
      </c>
      <c r="X2471" t="s">
        <v>3184</v>
      </c>
      <c r="Y2471" t="s">
        <v>7703</v>
      </c>
      <c r="Z2471" t="s">
        <v>11767</v>
      </c>
      <c r="AA2471" t="s">
        <v>8013</v>
      </c>
      <c r="AB2471" t="s">
        <v>11768</v>
      </c>
    </row>
    <row r="2472" spans="1:28">
      <c r="A2472" s="241">
        <v>45972</v>
      </c>
      <c r="B2472" t="s">
        <v>11769</v>
      </c>
      <c r="C2472" t="s">
        <v>7999</v>
      </c>
      <c r="D2472" t="s">
        <v>8000</v>
      </c>
      <c r="E2472" t="s">
        <v>8001</v>
      </c>
      <c r="F2472">
        <v>1</v>
      </c>
      <c r="G2472">
        <v>1640</v>
      </c>
      <c r="H2472">
        <v>0</v>
      </c>
      <c r="I2472" s="165">
        <v>1640</v>
      </c>
      <c r="J2472" t="s">
        <v>7851</v>
      </c>
      <c r="K2472">
        <v>1</v>
      </c>
      <c r="L2472">
        <v>126</v>
      </c>
      <c r="M2472" t="s">
        <v>7744</v>
      </c>
      <c r="N2472" t="s">
        <v>7745</v>
      </c>
      <c r="O2472" t="s">
        <v>7697</v>
      </c>
      <c r="P2472" t="s">
        <v>10766</v>
      </c>
      <c r="Q2472" t="s">
        <v>11108</v>
      </c>
      <c r="R2472">
        <v>933</v>
      </c>
      <c r="S2472" t="s">
        <v>7700</v>
      </c>
      <c r="T2472" t="s">
        <v>7701</v>
      </c>
      <c r="U2472">
        <v>1</v>
      </c>
      <c r="V2472">
        <v>1</v>
      </c>
      <c r="W2472" t="s">
        <v>7702</v>
      </c>
      <c r="X2472" t="s">
        <v>3233</v>
      </c>
      <c r="Y2472" t="s">
        <v>7703</v>
      </c>
      <c r="Z2472" t="s">
        <v>11770</v>
      </c>
      <c r="AA2472" t="s">
        <v>8696</v>
      </c>
      <c r="AB2472" t="s">
        <v>11771</v>
      </c>
    </row>
    <row r="2473" spans="1:28">
      <c r="A2473" s="241">
        <v>45972</v>
      </c>
      <c r="B2473" t="s">
        <v>11769</v>
      </c>
      <c r="C2473" t="s">
        <v>7865</v>
      </c>
      <c r="D2473" t="s">
        <v>7866</v>
      </c>
      <c r="E2473" t="s">
        <v>7867</v>
      </c>
      <c r="F2473">
        <v>3</v>
      </c>
      <c r="G2473">
        <v>3000</v>
      </c>
      <c r="H2473">
        <v>0</v>
      </c>
      <c r="I2473" s="165">
        <v>9000</v>
      </c>
      <c r="J2473" t="s">
        <v>7851</v>
      </c>
      <c r="K2473">
        <v>1</v>
      </c>
      <c r="L2473">
        <v>126</v>
      </c>
      <c r="M2473" t="s">
        <v>7744</v>
      </c>
      <c r="N2473" t="s">
        <v>7745</v>
      </c>
      <c r="O2473" t="s">
        <v>7697</v>
      </c>
      <c r="P2473" t="s">
        <v>10766</v>
      </c>
      <c r="Q2473" t="s">
        <v>11108</v>
      </c>
      <c r="R2473">
        <v>933</v>
      </c>
      <c r="S2473" t="s">
        <v>7700</v>
      </c>
      <c r="T2473" t="s">
        <v>7726</v>
      </c>
      <c r="U2473">
        <v>1</v>
      </c>
      <c r="V2473">
        <v>3</v>
      </c>
      <c r="W2473" t="s">
        <v>7702</v>
      </c>
      <c r="X2473" t="s">
        <v>3233</v>
      </c>
      <c r="Y2473" t="s">
        <v>7703</v>
      </c>
      <c r="Z2473" t="s">
        <v>11770</v>
      </c>
      <c r="AA2473" t="s">
        <v>8696</v>
      </c>
      <c r="AB2473" t="s">
        <v>11771</v>
      </c>
    </row>
    <row r="2474" spans="1:28">
      <c r="A2474" s="241">
        <v>45972</v>
      </c>
      <c r="B2474" t="s">
        <v>11769</v>
      </c>
      <c r="C2474" t="s">
        <v>7720</v>
      </c>
      <c r="D2474" t="s">
        <v>7721</v>
      </c>
      <c r="E2474" t="s">
        <v>7722</v>
      </c>
      <c r="F2474">
        <v>1</v>
      </c>
      <c r="G2474">
        <v>11900</v>
      </c>
      <c r="H2474">
        <v>357</v>
      </c>
      <c r="I2474" s="165">
        <v>11543</v>
      </c>
      <c r="J2474" t="s">
        <v>7851</v>
      </c>
      <c r="K2474">
        <v>1</v>
      </c>
      <c r="L2474">
        <v>126</v>
      </c>
      <c r="M2474" t="s">
        <v>7744</v>
      </c>
      <c r="N2474" t="s">
        <v>7745</v>
      </c>
      <c r="O2474" t="s">
        <v>7697</v>
      </c>
      <c r="P2474" t="s">
        <v>10766</v>
      </c>
      <c r="Q2474" t="s">
        <v>11108</v>
      </c>
      <c r="R2474">
        <v>933</v>
      </c>
      <c r="S2474" t="s">
        <v>7700</v>
      </c>
      <c r="T2474" t="s">
        <v>7726</v>
      </c>
      <c r="U2474">
        <v>1</v>
      </c>
      <c r="V2474">
        <v>1</v>
      </c>
      <c r="W2474" t="s">
        <v>7702</v>
      </c>
      <c r="X2474" t="s">
        <v>3233</v>
      </c>
      <c r="Y2474" t="s">
        <v>7703</v>
      </c>
      <c r="Z2474" t="s">
        <v>11770</v>
      </c>
      <c r="AA2474" t="s">
        <v>8696</v>
      </c>
      <c r="AB2474" t="s">
        <v>11771</v>
      </c>
    </row>
    <row r="2475" spans="1:28">
      <c r="A2475" s="241">
        <v>45972</v>
      </c>
      <c r="B2475" t="s">
        <v>11772</v>
      </c>
      <c r="C2475" t="s">
        <v>8239</v>
      </c>
      <c r="D2475" t="s">
        <v>8240</v>
      </c>
      <c r="E2475" t="s">
        <v>8241</v>
      </c>
      <c r="F2475">
        <v>2</v>
      </c>
      <c r="G2475">
        <v>1180</v>
      </c>
      <c r="H2475">
        <v>0</v>
      </c>
      <c r="I2475" s="165">
        <v>2360</v>
      </c>
      <c r="J2475" t="s">
        <v>8166</v>
      </c>
      <c r="K2475">
        <v>1</v>
      </c>
      <c r="L2475">
        <v>126</v>
      </c>
      <c r="M2475" t="s">
        <v>7744</v>
      </c>
      <c r="N2475" t="s">
        <v>7745</v>
      </c>
      <c r="O2475" t="s">
        <v>7697</v>
      </c>
      <c r="P2475" t="s">
        <v>10766</v>
      </c>
      <c r="Q2475" t="s">
        <v>11051</v>
      </c>
      <c r="R2475">
        <v>921</v>
      </c>
      <c r="S2475" t="s">
        <v>7700</v>
      </c>
      <c r="T2475" t="s">
        <v>7715</v>
      </c>
      <c r="U2475">
        <v>6</v>
      </c>
      <c r="V2475">
        <v>12</v>
      </c>
      <c r="W2475" t="s">
        <v>7702</v>
      </c>
      <c r="X2475" t="s">
        <v>2912</v>
      </c>
      <c r="Y2475" t="s">
        <v>7703</v>
      </c>
      <c r="Z2475" t="s">
        <v>11773</v>
      </c>
      <c r="AA2475" t="s">
        <v>8470</v>
      </c>
      <c r="AB2475" t="s">
        <v>8171</v>
      </c>
    </row>
    <row r="2476" spans="1:28">
      <c r="A2476" s="241">
        <v>45972</v>
      </c>
      <c r="B2476" t="s">
        <v>11774</v>
      </c>
      <c r="C2476" t="s">
        <v>7778</v>
      </c>
      <c r="D2476" t="s">
        <v>7779</v>
      </c>
      <c r="E2476" t="s">
        <v>7780</v>
      </c>
      <c r="F2476">
        <v>3</v>
      </c>
      <c r="G2476">
        <v>2668.75</v>
      </c>
      <c r="H2476">
        <v>0</v>
      </c>
      <c r="I2476" s="165">
        <v>8006.25</v>
      </c>
      <c r="J2476" t="s">
        <v>8182</v>
      </c>
      <c r="K2476">
        <v>1</v>
      </c>
      <c r="L2476">
        <v>126</v>
      </c>
      <c r="M2476" t="s">
        <v>7744</v>
      </c>
      <c r="N2476" t="s">
        <v>7745</v>
      </c>
      <c r="O2476" t="s">
        <v>7697</v>
      </c>
      <c r="P2476" t="s">
        <v>10766</v>
      </c>
      <c r="Q2476" t="s">
        <v>11213</v>
      </c>
      <c r="R2476">
        <v>918</v>
      </c>
      <c r="S2476" t="s">
        <v>7700</v>
      </c>
      <c r="T2476" t="s">
        <v>7701</v>
      </c>
      <c r="U2476">
        <v>1</v>
      </c>
      <c r="V2476">
        <v>3</v>
      </c>
      <c r="W2476" t="s">
        <v>7702</v>
      </c>
      <c r="X2476" t="s">
        <v>3437</v>
      </c>
      <c r="Y2476" t="s">
        <v>7703</v>
      </c>
      <c r="Z2476" t="s">
        <v>11775</v>
      </c>
      <c r="AA2476" t="s">
        <v>8013</v>
      </c>
      <c r="AB2476" t="s">
        <v>11776</v>
      </c>
    </row>
    <row r="2477" spans="1:28">
      <c r="A2477" s="241">
        <v>45972</v>
      </c>
      <c r="B2477" t="s">
        <v>11777</v>
      </c>
      <c r="C2477" t="s">
        <v>7880</v>
      </c>
      <c r="D2477" t="s">
        <v>7881</v>
      </c>
      <c r="E2477" t="s">
        <v>7882</v>
      </c>
      <c r="F2477">
        <v>2</v>
      </c>
      <c r="G2477">
        <v>1543</v>
      </c>
      <c r="H2477">
        <v>0</v>
      </c>
      <c r="I2477" s="165">
        <v>3086</v>
      </c>
      <c r="J2477" t="s">
        <v>8182</v>
      </c>
      <c r="K2477">
        <v>1</v>
      </c>
      <c r="L2477">
        <v>126</v>
      </c>
      <c r="M2477" t="s">
        <v>7744</v>
      </c>
      <c r="N2477" t="s">
        <v>7745</v>
      </c>
      <c r="O2477" t="s">
        <v>7697</v>
      </c>
      <c r="P2477" t="s">
        <v>10766</v>
      </c>
      <c r="Q2477" t="s">
        <v>10853</v>
      </c>
      <c r="R2477">
        <v>919</v>
      </c>
      <c r="S2477" t="s">
        <v>7700</v>
      </c>
      <c r="T2477" t="s">
        <v>7701</v>
      </c>
      <c r="U2477">
        <v>1</v>
      </c>
      <c r="V2477">
        <v>2</v>
      </c>
      <c r="W2477" t="s">
        <v>7702</v>
      </c>
      <c r="X2477" t="s">
        <v>3061</v>
      </c>
      <c r="Y2477" t="s">
        <v>7703</v>
      </c>
      <c r="Z2477" t="s">
        <v>11778</v>
      </c>
      <c r="AA2477" t="s">
        <v>8185</v>
      </c>
      <c r="AB2477" t="s">
        <v>11629</v>
      </c>
    </row>
    <row r="2478" spans="1:28">
      <c r="A2478" s="241">
        <v>45972</v>
      </c>
      <c r="B2478" t="s">
        <v>11779</v>
      </c>
      <c r="C2478" t="s">
        <v>7860</v>
      </c>
      <c r="D2478" t="s">
        <v>7861</v>
      </c>
      <c r="E2478" t="s">
        <v>7862</v>
      </c>
      <c r="F2478">
        <v>15</v>
      </c>
      <c r="G2478">
        <v>866.2</v>
      </c>
      <c r="H2478">
        <v>0</v>
      </c>
      <c r="I2478" s="165">
        <v>12993</v>
      </c>
      <c r="J2478" t="s">
        <v>8182</v>
      </c>
      <c r="K2478">
        <v>1</v>
      </c>
      <c r="L2478">
        <v>126</v>
      </c>
      <c r="M2478" t="s">
        <v>7744</v>
      </c>
      <c r="N2478" t="s">
        <v>7745</v>
      </c>
      <c r="O2478" t="s">
        <v>7697</v>
      </c>
      <c r="P2478" t="s">
        <v>10766</v>
      </c>
      <c r="Q2478" t="s">
        <v>10853</v>
      </c>
      <c r="R2478">
        <v>919</v>
      </c>
      <c r="S2478" t="s">
        <v>7700</v>
      </c>
      <c r="T2478" t="s">
        <v>7701</v>
      </c>
      <c r="U2478">
        <v>1</v>
      </c>
      <c r="V2478">
        <v>15</v>
      </c>
      <c r="W2478" t="s">
        <v>7702</v>
      </c>
      <c r="X2478" t="s">
        <v>3089</v>
      </c>
      <c r="Y2478" t="s">
        <v>7703</v>
      </c>
      <c r="Z2478" t="s">
        <v>11780</v>
      </c>
      <c r="AA2478" t="s">
        <v>8185</v>
      </c>
      <c r="AB2478" t="s">
        <v>11781</v>
      </c>
    </row>
    <row r="2479" spans="1:28">
      <c r="A2479" s="241">
        <v>45972</v>
      </c>
      <c r="B2479" t="s">
        <v>11782</v>
      </c>
      <c r="C2479" t="s">
        <v>7865</v>
      </c>
      <c r="D2479" t="s">
        <v>7866</v>
      </c>
      <c r="E2479" t="s">
        <v>7867</v>
      </c>
      <c r="F2479">
        <v>3</v>
      </c>
      <c r="G2479">
        <v>3000</v>
      </c>
      <c r="H2479">
        <v>0</v>
      </c>
      <c r="I2479" s="165">
        <v>9000</v>
      </c>
      <c r="J2479" t="s">
        <v>8182</v>
      </c>
      <c r="K2479">
        <v>1</v>
      </c>
      <c r="L2479">
        <v>126</v>
      </c>
      <c r="M2479" t="s">
        <v>7744</v>
      </c>
      <c r="N2479" t="s">
        <v>7745</v>
      </c>
      <c r="O2479" t="s">
        <v>7697</v>
      </c>
      <c r="P2479" t="s">
        <v>10766</v>
      </c>
      <c r="Q2479" t="s">
        <v>10853</v>
      </c>
      <c r="R2479">
        <v>919</v>
      </c>
      <c r="S2479" t="s">
        <v>7700</v>
      </c>
      <c r="T2479" t="s">
        <v>7726</v>
      </c>
      <c r="U2479">
        <v>1</v>
      </c>
      <c r="V2479">
        <v>3</v>
      </c>
      <c r="W2479" t="s">
        <v>7702</v>
      </c>
      <c r="X2479" t="s">
        <v>3196</v>
      </c>
      <c r="Y2479" t="s">
        <v>7703</v>
      </c>
      <c r="Z2479" t="s">
        <v>11783</v>
      </c>
      <c r="AA2479" t="s">
        <v>8185</v>
      </c>
      <c r="AB2479" t="s">
        <v>11784</v>
      </c>
    </row>
    <row r="2480" spans="1:28">
      <c r="A2480" s="241">
        <v>45972</v>
      </c>
      <c r="B2480" t="s">
        <v>11785</v>
      </c>
      <c r="C2480" t="s">
        <v>7839</v>
      </c>
      <c r="D2480" t="s">
        <v>7840</v>
      </c>
      <c r="E2480" t="s">
        <v>7841</v>
      </c>
      <c r="F2480">
        <v>1</v>
      </c>
      <c r="G2480">
        <v>2645.48</v>
      </c>
      <c r="H2480">
        <v>0</v>
      </c>
      <c r="I2480" s="165">
        <v>2645.48</v>
      </c>
      <c r="J2480" t="s">
        <v>7842</v>
      </c>
      <c r="K2480">
        <v>1</v>
      </c>
      <c r="L2480">
        <v>126</v>
      </c>
      <c r="M2480" t="s">
        <v>7744</v>
      </c>
      <c r="N2480" t="s">
        <v>7745</v>
      </c>
      <c r="O2480" t="s">
        <v>7697</v>
      </c>
      <c r="P2480" t="s">
        <v>10766</v>
      </c>
      <c r="Q2480" t="s">
        <v>11261</v>
      </c>
      <c r="R2480">
        <v>908</v>
      </c>
      <c r="S2480" t="s">
        <v>7700</v>
      </c>
      <c r="T2480" t="s">
        <v>7715</v>
      </c>
      <c r="U2480">
        <v>1</v>
      </c>
      <c r="V2480">
        <v>1</v>
      </c>
      <c r="W2480" t="s">
        <v>7702</v>
      </c>
      <c r="X2480" t="s">
        <v>2942</v>
      </c>
      <c r="Y2480" t="s">
        <v>7703</v>
      </c>
      <c r="Z2480" t="s">
        <v>11786</v>
      </c>
      <c r="AA2480" t="s">
        <v>7845</v>
      </c>
      <c r="AB2480" t="s">
        <v>11787</v>
      </c>
    </row>
    <row r="2481" spans="1:28">
      <c r="A2481" s="241">
        <v>45972</v>
      </c>
      <c r="B2481" t="s">
        <v>11785</v>
      </c>
      <c r="C2481" t="s">
        <v>7979</v>
      </c>
      <c r="D2481" t="s">
        <v>7980</v>
      </c>
      <c r="E2481" t="s">
        <v>7981</v>
      </c>
      <c r="F2481">
        <v>1</v>
      </c>
      <c r="G2481">
        <v>2647.06</v>
      </c>
      <c r="H2481">
        <v>0</v>
      </c>
      <c r="I2481" s="165">
        <v>2647.06</v>
      </c>
      <c r="J2481" t="s">
        <v>7842</v>
      </c>
      <c r="K2481">
        <v>1</v>
      </c>
      <c r="L2481">
        <v>126</v>
      </c>
      <c r="M2481" t="s">
        <v>7744</v>
      </c>
      <c r="N2481" t="s">
        <v>7745</v>
      </c>
      <c r="O2481" t="s">
        <v>7697</v>
      </c>
      <c r="P2481" t="s">
        <v>10766</v>
      </c>
      <c r="Q2481" t="s">
        <v>11261</v>
      </c>
      <c r="R2481">
        <v>908</v>
      </c>
      <c r="S2481" t="s">
        <v>7700</v>
      </c>
      <c r="T2481" t="s">
        <v>7715</v>
      </c>
      <c r="U2481">
        <v>1</v>
      </c>
      <c r="V2481">
        <v>1</v>
      </c>
      <c r="W2481" t="s">
        <v>7702</v>
      </c>
      <c r="X2481" t="s">
        <v>2942</v>
      </c>
      <c r="Y2481" t="s">
        <v>7703</v>
      </c>
      <c r="Z2481" t="s">
        <v>11786</v>
      </c>
      <c r="AA2481" t="s">
        <v>7845</v>
      </c>
      <c r="AB2481" t="s">
        <v>11787</v>
      </c>
    </row>
    <row r="2482" spans="1:28">
      <c r="A2482" s="241">
        <v>45972</v>
      </c>
      <c r="B2482" t="s">
        <v>11788</v>
      </c>
      <c r="C2482" t="s">
        <v>8420</v>
      </c>
      <c r="D2482" t="s">
        <v>8421</v>
      </c>
      <c r="E2482" t="s">
        <v>8422</v>
      </c>
      <c r="F2482">
        <v>5</v>
      </c>
      <c r="G2482">
        <v>1440</v>
      </c>
      <c r="H2482">
        <v>0</v>
      </c>
      <c r="I2482" s="165">
        <v>7200</v>
      </c>
      <c r="J2482" t="s">
        <v>8521</v>
      </c>
      <c r="K2482">
        <v>1</v>
      </c>
      <c r="L2482">
        <v>157</v>
      </c>
      <c r="M2482" t="s">
        <v>8532</v>
      </c>
      <c r="N2482" t="s">
        <v>8027</v>
      </c>
      <c r="O2482" t="s">
        <v>7697</v>
      </c>
      <c r="P2482" t="s">
        <v>10766</v>
      </c>
      <c r="Q2482" t="s">
        <v>11789</v>
      </c>
      <c r="R2482">
        <v>605</v>
      </c>
      <c r="S2482" t="s">
        <v>7700</v>
      </c>
      <c r="T2482" t="s">
        <v>7715</v>
      </c>
      <c r="U2482">
        <v>1</v>
      </c>
      <c r="V2482">
        <v>5</v>
      </c>
      <c r="W2482" t="s">
        <v>7702</v>
      </c>
      <c r="X2482" t="s">
        <v>3361</v>
      </c>
      <c r="Y2482" t="s">
        <v>7703</v>
      </c>
      <c r="Z2482" t="s">
        <v>11790</v>
      </c>
      <c r="AA2482" t="s">
        <v>8526</v>
      </c>
      <c r="AB2482" t="s">
        <v>9907</v>
      </c>
    </row>
    <row r="2483" spans="1:28">
      <c r="A2483" s="241">
        <v>45972</v>
      </c>
      <c r="B2483" t="s">
        <v>11788</v>
      </c>
      <c r="C2483" t="s">
        <v>7969</v>
      </c>
      <c r="D2483" t="s">
        <v>7970</v>
      </c>
      <c r="E2483" t="s">
        <v>7971</v>
      </c>
      <c r="F2483">
        <v>5</v>
      </c>
      <c r="G2483">
        <v>977</v>
      </c>
      <c r="H2483">
        <v>0</v>
      </c>
      <c r="I2483" s="165">
        <v>4885</v>
      </c>
      <c r="J2483" t="s">
        <v>8521</v>
      </c>
      <c r="K2483">
        <v>1</v>
      </c>
      <c r="L2483">
        <v>157</v>
      </c>
      <c r="M2483" t="s">
        <v>8532</v>
      </c>
      <c r="N2483" t="s">
        <v>8027</v>
      </c>
      <c r="O2483" t="s">
        <v>7697</v>
      </c>
      <c r="P2483" t="s">
        <v>10766</v>
      </c>
      <c r="Q2483" t="s">
        <v>11789</v>
      </c>
      <c r="R2483">
        <v>605</v>
      </c>
      <c r="S2483" t="s">
        <v>7700</v>
      </c>
      <c r="T2483" t="s">
        <v>7715</v>
      </c>
      <c r="U2483">
        <v>1</v>
      </c>
      <c r="V2483">
        <v>5</v>
      </c>
      <c r="W2483" t="s">
        <v>7702</v>
      </c>
      <c r="X2483" t="s">
        <v>3361</v>
      </c>
      <c r="Y2483" t="s">
        <v>7703</v>
      </c>
      <c r="Z2483" t="s">
        <v>11790</v>
      </c>
      <c r="AA2483" t="s">
        <v>8526</v>
      </c>
      <c r="AB2483" t="s">
        <v>9907</v>
      </c>
    </row>
    <row r="2484" spans="1:28">
      <c r="A2484" s="241">
        <v>45972</v>
      </c>
      <c r="B2484" t="s">
        <v>11791</v>
      </c>
      <c r="C2484" t="s">
        <v>7832</v>
      </c>
      <c r="D2484" t="s">
        <v>7833</v>
      </c>
      <c r="E2484" t="s">
        <v>7834</v>
      </c>
      <c r="F2484">
        <v>1</v>
      </c>
      <c r="G2484">
        <v>12500</v>
      </c>
      <c r="H2484">
        <v>375</v>
      </c>
      <c r="I2484" s="165">
        <v>12125</v>
      </c>
      <c r="J2484" t="s">
        <v>8166</v>
      </c>
      <c r="K2484">
        <v>1</v>
      </c>
      <c r="L2484">
        <v>126</v>
      </c>
      <c r="M2484" t="s">
        <v>7744</v>
      </c>
      <c r="N2484" t="s">
        <v>7745</v>
      </c>
      <c r="O2484" t="s">
        <v>7697</v>
      </c>
      <c r="P2484" t="s">
        <v>10766</v>
      </c>
      <c r="Q2484" t="s">
        <v>11279</v>
      </c>
      <c r="R2484">
        <v>926</v>
      </c>
      <c r="S2484" t="s">
        <v>7700</v>
      </c>
      <c r="T2484" t="s">
        <v>7726</v>
      </c>
      <c r="U2484">
        <v>1</v>
      </c>
      <c r="V2484">
        <v>1</v>
      </c>
      <c r="W2484" t="s">
        <v>7702</v>
      </c>
      <c r="X2484" t="s">
        <v>3265</v>
      </c>
      <c r="Y2484" t="s">
        <v>7703</v>
      </c>
      <c r="Z2484" t="s">
        <v>11792</v>
      </c>
      <c r="AA2484" t="s">
        <v>8170</v>
      </c>
      <c r="AB2484" t="s">
        <v>11793</v>
      </c>
    </row>
    <row r="2485" spans="1:28">
      <c r="A2485" s="241">
        <v>45972</v>
      </c>
      <c r="B2485" t="s">
        <v>11794</v>
      </c>
      <c r="C2485" t="s">
        <v>8046</v>
      </c>
      <c r="D2485" t="s">
        <v>8047</v>
      </c>
      <c r="E2485" t="s">
        <v>8048</v>
      </c>
      <c r="F2485">
        <v>4</v>
      </c>
      <c r="G2485">
        <v>6350</v>
      </c>
      <c r="H2485">
        <v>2540</v>
      </c>
      <c r="I2485" s="165">
        <v>22860</v>
      </c>
      <c r="J2485" t="s">
        <v>7809</v>
      </c>
      <c r="K2485">
        <v>1</v>
      </c>
      <c r="L2485">
        <v>125</v>
      </c>
      <c r="M2485" t="s">
        <v>7724</v>
      </c>
      <c r="N2485" t="s">
        <v>7713</v>
      </c>
      <c r="O2485" t="s">
        <v>7697</v>
      </c>
      <c r="P2485" t="s">
        <v>10766</v>
      </c>
      <c r="Q2485" t="s">
        <v>10787</v>
      </c>
      <c r="R2485">
        <v>114</v>
      </c>
      <c r="S2485" t="s">
        <v>7700</v>
      </c>
      <c r="T2485" t="s">
        <v>8049</v>
      </c>
      <c r="U2485">
        <v>1</v>
      </c>
      <c r="V2485">
        <v>4</v>
      </c>
      <c r="W2485" t="s">
        <v>7702</v>
      </c>
      <c r="X2485" t="s">
        <v>3059</v>
      </c>
      <c r="Y2485" t="s">
        <v>7703</v>
      </c>
      <c r="Z2485" t="s">
        <v>11795</v>
      </c>
      <c r="AA2485" t="s">
        <v>7813</v>
      </c>
      <c r="AB2485" t="s">
        <v>11796</v>
      </c>
    </row>
    <row r="2486" spans="1:28">
      <c r="A2486" s="241">
        <v>45972</v>
      </c>
      <c r="B2486" t="s">
        <v>11797</v>
      </c>
      <c r="C2486" t="s">
        <v>8032</v>
      </c>
      <c r="D2486" t="s">
        <v>8033</v>
      </c>
      <c r="E2486" t="s">
        <v>8034</v>
      </c>
      <c r="F2486">
        <v>6</v>
      </c>
      <c r="G2486">
        <v>1092.44</v>
      </c>
      <c r="H2486">
        <v>0</v>
      </c>
      <c r="I2486" s="165">
        <v>6554.64</v>
      </c>
      <c r="J2486" t="s">
        <v>7809</v>
      </c>
      <c r="K2486">
        <v>1</v>
      </c>
      <c r="L2486">
        <v>125</v>
      </c>
      <c r="M2486" t="s">
        <v>7724</v>
      </c>
      <c r="N2486" t="s">
        <v>7713</v>
      </c>
      <c r="O2486" t="s">
        <v>7697</v>
      </c>
      <c r="P2486" t="s">
        <v>10766</v>
      </c>
      <c r="Q2486" t="s">
        <v>10787</v>
      </c>
      <c r="R2486">
        <v>114</v>
      </c>
      <c r="S2486" t="s">
        <v>7700</v>
      </c>
      <c r="T2486" t="s">
        <v>7701</v>
      </c>
      <c r="U2486">
        <v>1</v>
      </c>
      <c r="V2486">
        <v>6</v>
      </c>
      <c r="W2486" t="s">
        <v>7702</v>
      </c>
      <c r="X2486" t="s">
        <v>3069</v>
      </c>
      <c r="Y2486" t="s">
        <v>7703</v>
      </c>
      <c r="Z2486" t="s">
        <v>11798</v>
      </c>
      <c r="AA2486" t="s">
        <v>7813</v>
      </c>
      <c r="AB2486" t="s">
        <v>11799</v>
      </c>
    </row>
    <row r="2487" spans="1:28">
      <c r="A2487" s="241">
        <v>45972</v>
      </c>
      <c r="B2487" t="s">
        <v>11797</v>
      </c>
      <c r="C2487" t="s">
        <v>7736</v>
      </c>
      <c r="D2487" t="s">
        <v>7737</v>
      </c>
      <c r="E2487" t="s">
        <v>7738</v>
      </c>
      <c r="F2487">
        <v>3</v>
      </c>
      <c r="G2487">
        <v>6422.4</v>
      </c>
      <c r="H2487">
        <v>0</v>
      </c>
      <c r="I2487" s="165">
        <v>19267.2</v>
      </c>
      <c r="J2487" t="s">
        <v>7809</v>
      </c>
      <c r="K2487">
        <v>1</v>
      </c>
      <c r="L2487">
        <v>125</v>
      </c>
      <c r="M2487" t="s">
        <v>7724</v>
      </c>
      <c r="N2487" t="s">
        <v>7713</v>
      </c>
      <c r="O2487" t="s">
        <v>7697</v>
      </c>
      <c r="P2487" t="s">
        <v>10766</v>
      </c>
      <c r="Q2487" t="s">
        <v>10787</v>
      </c>
      <c r="R2487">
        <v>114</v>
      </c>
      <c r="S2487" t="s">
        <v>7700</v>
      </c>
      <c r="T2487" t="s">
        <v>7701</v>
      </c>
      <c r="U2487">
        <v>1</v>
      </c>
      <c r="V2487">
        <v>3</v>
      </c>
      <c r="W2487" t="s">
        <v>7702</v>
      </c>
      <c r="X2487" t="s">
        <v>3069</v>
      </c>
      <c r="Y2487" t="s">
        <v>7703</v>
      </c>
      <c r="Z2487" t="s">
        <v>11798</v>
      </c>
      <c r="AA2487" t="s">
        <v>7813</v>
      </c>
      <c r="AB2487" t="s">
        <v>11799</v>
      </c>
    </row>
    <row r="2488" spans="1:28">
      <c r="A2488" s="241">
        <v>45972</v>
      </c>
      <c r="B2488" t="s">
        <v>11800</v>
      </c>
      <c r="C2488" t="s">
        <v>7969</v>
      </c>
      <c r="D2488" t="s">
        <v>7970</v>
      </c>
      <c r="E2488" t="s">
        <v>7971</v>
      </c>
      <c r="F2488">
        <v>6</v>
      </c>
      <c r="G2488">
        <v>977</v>
      </c>
      <c r="H2488">
        <v>0</v>
      </c>
      <c r="I2488" s="165">
        <v>5862</v>
      </c>
      <c r="J2488" t="s">
        <v>7842</v>
      </c>
      <c r="K2488">
        <v>1</v>
      </c>
      <c r="L2488">
        <v>126</v>
      </c>
      <c r="M2488" t="s">
        <v>7744</v>
      </c>
      <c r="N2488" t="s">
        <v>7745</v>
      </c>
      <c r="O2488" t="s">
        <v>7697</v>
      </c>
      <c r="P2488" t="s">
        <v>10766</v>
      </c>
      <c r="Q2488" t="s">
        <v>11208</v>
      </c>
      <c r="R2488">
        <v>907</v>
      </c>
      <c r="S2488" t="s">
        <v>7700</v>
      </c>
      <c r="T2488" t="s">
        <v>7715</v>
      </c>
      <c r="U2488">
        <v>1</v>
      </c>
      <c r="V2488">
        <v>6</v>
      </c>
      <c r="W2488" t="s">
        <v>7702</v>
      </c>
      <c r="X2488" t="s">
        <v>3279</v>
      </c>
      <c r="Y2488" t="s">
        <v>7703</v>
      </c>
      <c r="Z2488" t="s">
        <v>11801</v>
      </c>
      <c r="AA2488" t="s">
        <v>8292</v>
      </c>
      <c r="AB2488" t="s">
        <v>11802</v>
      </c>
    </row>
    <row r="2489" spans="1:28">
      <c r="A2489" s="241">
        <v>45972</v>
      </c>
      <c r="B2489" t="s">
        <v>11800</v>
      </c>
      <c r="C2489" t="s">
        <v>7720</v>
      </c>
      <c r="D2489" t="s">
        <v>7721</v>
      </c>
      <c r="E2489" t="s">
        <v>7722</v>
      </c>
      <c r="F2489">
        <v>1</v>
      </c>
      <c r="G2489">
        <v>11900</v>
      </c>
      <c r="H2489">
        <v>357</v>
      </c>
      <c r="I2489" s="165">
        <v>11543</v>
      </c>
      <c r="J2489" t="s">
        <v>7842</v>
      </c>
      <c r="K2489">
        <v>1</v>
      </c>
      <c r="L2489">
        <v>126</v>
      </c>
      <c r="M2489" t="s">
        <v>7744</v>
      </c>
      <c r="N2489" t="s">
        <v>7745</v>
      </c>
      <c r="O2489" t="s">
        <v>7697</v>
      </c>
      <c r="P2489" t="s">
        <v>10766</v>
      </c>
      <c r="Q2489" t="s">
        <v>11208</v>
      </c>
      <c r="R2489">
        <v>907</v>
      </c>
      <c r="S2489" t="s">
        <v>7700</v>
      </c>
      <c r="T2489" t="s">
        <v>7726</v>
      </c>
      <c r="U2489">
        <v>1</v>
      </c>
      <c r="V2489">
        <v>1</v>
      </c>
      <c r="W2489" t="s">
        <v>7702</v>
      </c>
      <c r="X2489" t="s">
        <v>3279</v>
      </c>
      <c r="Y2489" t="s">
        <v>7703</v>
      </c>
      <c r="Z2489" t="s">
        <v>11801</v>
      </c>
      <c r="AA2489" t="s">
        <v>8292</v>
      </c>
      <c r="AB2489" t="s">
        <v>11802</v>
      </c>
    </row>
    <row r="2490" spans="1:28">
      <c r="A2490" s="241">
        <v>45972</v>
      </c>
      <c r="B2490" t="s">
        <v>11803</v>
      </c>
      <c r="C2490" t="s">
        <v>7730</v>
      </c>
      <c r="D2490" t="s">
        <v>7731</v>
      </c>
      <c r="E2490" t="s">
        <v>7732</v>
      </c>
      <c r="F2490">
        <v>1</v>
      </c>
      <c r="G2490">
        <v>8991.6</v>
      </c>
      <c r="H2490">
        <v>449.58</v>
      </c>
      <c r="I2490" s="165">
        <v>8542.02</v>
      </c>
      <c r="J2490" t="s">
        <v>8166</v>
      </c>
      <c r="K2490">
        <v>1</v>
      </c>
      <c r="L2490">
        <v>126</v>
      </c>
      <c r="M2490" t="s">
        <v>7744</v>
      </c>
      <c r="N2490" t="s">
        <v>7745</v>
      </c>
      <c r="O2490" t="s">
        <v>7697</v>
      </c>
      <c r="P2490" t="s">
        <v>10766</v>
      </c>
      <c r="Q2490" t="s">
        <v>11279</v>
      </c>
      <c r="R2490">
        <v>926</v>
      </c>
      <c r="S2490" t="s">
        <v>7700</v>
      </c>
      <c r="T2490" t="s">
        <v>7715</v>
      </c>
      <c r="U2490">
        <v>1</v>
      </c>
      <c r="V2490">
        <v>1</v>
      </c>
      <c r="W2490" t="s">
        <v>7702</v>
      </c>
      <c r="X2490" t="s">
        <v>3243</v>
      </c>
      <c r="Y2490" t="s">
        <v>7703</v>
      </c>
      <c r="Z2490" t="s">
        <v>11804</v>
      </c>
      <c r="AA2490" t="s">
        <v>8170</v>
      </c>
      <c r="AB2490" t="s">
        <v>11805</v>
      </c>
    </row>
    <row r="2491" spans="1:28">
      <c r="A2491" s="241">
        <v>45972</v>
      </c>
      <c r="B2491" t="s">
        <v>11806</v>
      </c>
      <c r="C2491" t="s">
        <v>7832</v>
      </c>
      <c r="D2491" t="s">
        <v>7833</v>
      </c>
      <c r="E2491" t="s">
        <v>7834</v>
      </c>
      <c r="F2491">
        <v>1</v>
      </c>
      <c r="G2491">
        <v>12500</v>
      </c>
      <c r="H2491">
        <v>375</v>
      </c>
      <c r="I2491" s="165">
        <v>12125</v>
      </c>
      <c r="J2491" t="s">
        <v>8061</v>
      </c>
      <c r="K2491">
        <v>1</v>
      </c>
      <c r="L2491">
        <v>182</v>
      </c>
      <c r="M2491" t="s">
        <v>8740</v>
      </c>
      <c r="N2491" t="s">
        <v>7745</v>
      </c>
      <c r="O2491" t="s">
        <v>7697</v>
      </c>
      <c r="P2491" t="s">
        <v>10766</v>
      </c>
      <c r="Q2491" t="s">
        <v>10644</v>
      </c>
      <c r="R2491">
        <v>964</v>
      </c>
      <c r="S2491" t="s">
        <v>7700</v>
      </c>
      <c r="T2491" t="s">
        <v>7726</v>
      </c>
      <c r="U2491">
        <v>1</v>
      </c>
      <c r="V2491">
        <v>1</v>
      </c>
      <c r="W2491" t="s">
        <v>7702</v>
      </c>
      <c r="X2491" t="s">
        <v>2217</v>
      </c>
      <c r="Y2491" t="s">
        <v>7703</v>
      </c>
      <c r="Z2491" t="s">
        <v>11807</v>
      </c>
      <c r="AA2491" t="s">
        <v>8743</v>
      </c>
      <c r="AB2491" t="s">
        <v>11808</v>
      </c>
    </row>
    <row r="2492" spans="1:28">
      <c r="A2492" s="241">
        <v>45972</v>
      </c>
      <c r="B2492" t="s">
        <v>11809</v>
      </c>
      <c r="C2492" t="s">
        <v>7800</v>
      </c>
      <c r="D2492" t="s">
        <v>7801</v>
      </c>
      <c r="E2492" t="s">
        <v>7802</v>
      </c>
      <c r="F2492">
        <v>6</v>
      </c>
      <c r="G2492">
        <v>1092.44</v>
      </c>
      <c r="H2492">
        <v>0</v>
      </c>
      <c r="I2492" s="165">
        <v>6554.64</v>
      </c>
      <c r="J2492" t="s">
        <v>7842</v>
      </c>
      <c r="K2492">
        <v>1</v>
      </c>
      <c r="L2492">
        <v>126</v>
      </c>
      <c r="M2492" t="s">
        <v>7744</v>
      </c>
      <c r="N2492" t="s">
        <v>7745</v>
      </c>
      <c r="O2492" t="s">
        <v>7697</v>
      </c>
      <c r="P2492" t="s">
        <v>10766</v>
      </c>
      <c r="Q2492" t="s">
        <v>11208</v>
      </c>
      <c r="R2492">
        <v>907</v>
      </c>
      <c r="S2492" t="s">
        <v>7700</v>
      </c>
      <c r="T2492" t="s">
        <v>7701</v>
      </c>
      <c r="U2492">
        <v>1</v>
      </c>
      <c r="V2492">
        <v>6</v>
      </c>
      <c r="W2492" t="s">
        <v>7702</v>
      </c>
      <c r="X2492" t="s">
        <v>3271</v>
      </c>
      <c r="Y2492" t="s">
        <v>7703</v>
      </c>
      <c r="Z2492" t="s">
        <v>11810</v>
      </c>
      <c r="AA2492" t="s">
        <v>8292</v>
      </c>
      <c r="AB2492" t="s">
        <v>11811</v>
      </c>
    </row>
    <row r="2493" spans="1:28">
      <c r="A2493" s="241">
        <v>45972</v>
      </c>
      <c r="B2493" t="s">
        <v>11812</v>
      </c>
      <c r="C2493" t="s">
        <v>7720</v>
      </c>
      <c r="D2493" t="s">
        <v>7721</v>
      </c>
      <c r="E2493" t="s">
        <v>7722</v>
      </c>
      <c r="F2493">
        <v>1</v>
      </c>
      <c r="G2493">
        <v>11900</v>
      </c>
      <c r="H2493">
        <v>357</v>
      </c>
      <c r="I2493" s="165">
        <v>11543</v>
      </c>
      <c r="J2493" t="s">
        <v>7794</v>
      </c>
      <c r="K2493">
        <v>1</v>
      </c>
      <c r="L2493">
        <v>125</v>
      </c>
      <c r="M2493" t="s">
        <v>7724</v>
      </c>
      <c r="N2493" t="s">
        <v>7713</v>
      </c>
      <c r="O2493" t="s">
        <v>7697</v>
      </c>
      <c r="P2493" t="s">
        <v>10766</v>
      </c>
      <c r="Q2493" t="s">
        <v>11115</v>
      </c>
      <c r="R2493">
        <v>104</v>
      </c>
      <c r="S2493" t="s">
        <v>7700</v>
      </c>
      <c r="T2493" t="s">
        <v>7726</v>
      </c>
      <c r="U2493">
        <v>1</v>
      </c>
      <c r="V2493">
        <v>1</v>
      </c>
      <c r="W2493" t="s">
        <v>7702</v>
      </c>
      <c r="X2493" t="s">
        <v>2964</v>
      </c>
      <c r="Y2493" t="s">
        <v>7703</v>
      </c>
      <c r="Z2493" t="s">
        <v>11813</v>
      </c>
      <c r="AA2493" t="s">
        <v>8481</v>
      </c>
      <c r="AB2493" t="s">
        <v>11814</v>
      </c>
    </row>
    <row r="2494" spans="1:28">
      <c r="A2494" s="241">
        <v>45972</v>
      </c>
      <c r="B2494" t="s">
        <v>11815</v>
      </c>
      <c r="C2494" t="s">
        <v>7839</v>
      </c>
      <c r="D2494" t="s">
        <v>7840</v>
      </c>
      <c r="E2494" t="s">
        <v>7841</v>
      </c>
      <c r="F2494">
        <v>10</v>
      </c>
      <c r="G2494">
        <v>2645.48</v>
      </c>
      <c r="H2494">
        <v>0</v>
      </c>
      <c r="I2494" s="165">
        <v>26454.799999999999</v>
      </c>
      <c r="J2494" t="s">
        <v>8182</v>
      </c>
      <c r="K2494">
        <v>1</v>
      </c>
      <c r="L2494">
        <v>126</v>
      </c>
      <c r="M2494" t="s">
        <v>7744</v>
      </c>
      <c r="N2494" t="s">
        <v>7745</v>
      </c>
      <c r="O2494" t="s">
        <v>7697</v>
      </c>
      <c r="P2494" t="s">
        <v>10766</v>
      </c>
      <c r="Q2494" t="s">
        <v>11213</v>
      </c>
      <c r="R2494">
        <v>918</v>
      </c>
      <c r="S2494" t="s">
        <v>7700</v>
      </c>
      <c r="T2494" t="s">
        <v>7715</v>
      </c>
      <c r="U2494">
        <v>1</v>
      </c>
      <c r="V2494">
        <v>10</v>
      </c>
      <c r="W2494" t="s">
        <v>7702</v>
      </c>
      <c r="X2494" t="s">
        <v>3281</v>
      </c>
      <c r="Y2494" t="s">
        <v>7703</v>
      </c>
      <c r="Z2494" t="s">
        <v>11816</v>
      </c>
      <c r="AA2494" t="s">
        <v>8013</v>
      </c>
      <c r="AB2494" t="s">
        <v>11817</v>
      </c>
    </row>
    <row r="2495" spans="1:28">
      <c r="A2495" s="241">
        <v>45972</v>
      </c>
      <c r="B2495" t="s">
        <v>11815</v>
      </c>
      <c r="C2495" t="s">
        <v>8160</v>
      </c>
      <c r="D2495" t="s">
        <v>8161</v>
      </c>
      <c r="E2495" t="s">
        <v>8162</v>
      </c>
      <c r="F2495">
        <v>5</v>
      </c>
      <c r="G2495">
        <v>2541.83</v>
      </c>
      <c r="H2495">
        <v>0</v>
      </c>
      <c r="I2495" s="165">
        <v>12709.15</v>
      </c>
      <c r="J2495" t="s">
        <v>8182</v>
      </c>
      <c r="K2495">
        <v>1</v>
      </c>
      <c r="L2495">
        <v>126</v>
      </c>
      <c r="M2495" t="s">
        <v>7744</v>
      </c>
      <c r="N2495" t="s">
        <v>7745</v>
      </c>
      <c r="O2495" t="s">
        <v>7697</v>
      </c>
      <c r="P2495" t="s">
        <v>10766</v>
      </c>
      <c r="Q2495" t="s">
        <v>11213</v>
      </c>
      <c r="R2495">
        <v>918</v>
      </c>
      <c r="S2495" t="s">
        <v>7700</v>
      </c>
      <c r="T2495" t="s">
        <v>7715</v>
      </c>
      <c r="U2495">
        <v>1</v>
      </c>
      <c r="V2495">
        <v>5</v>
      </c>
      <c r="W2495" t="s">
        <v>7702</v>
      </c>
      <c r="X2495" t="s">
        <v>3281</v>
      </c>
      <c r="Y2495" t="s">
        <v>7703</v>
      </c>
      <c r="Z2495" t="s">
        <v>11816</v>
      </c>
      <c r="AA2495" t="s">
        <v>8013</v>
      </c>
      <c r="AB2495" t="s">
        <v>11817</v>
      </c>
    </row>
    <row r="2496" spans="1:28">
      <c r="A2496" s="241">
        <v>45972</v>
      </c>
      <c r="B2496" t="s">
        <v>11818</v>
      </c>
      <c r="C2496" t="s">
        <v>7730</v>
      </c>
      <c r="D2496" t="s">
        <v>7731</v>
      </c>
      <c r="E2496" t="s">
        <v>7732</v>
      </c>
      <c r="F2496">
        <v>3</v>
      </c>
      <c r="G2496">
        <v>8991.6</v>
      </c>
      <c r="H2496">
        <v>1348.74</v>
      </c>
      <c r="I2496" s="165">
        <v>25626.06</v>
      </c>
      <c r="J2496" t="s">
        <v>8182</v>
      </c>
      <c r="K2496">
        <v>1</v>
      </c>
      <c r="L2496">
        <v>126</v>
      </c>
      <c r="M2496" t="s">
        <v>7744</v>
      </c>
      <c r="N2496" t="s">
        <v>7745</v>
      </c>
      <c r="O2496" t="s">
        <v>7697</v>
      </c>
      <c r="P2496" t="s">
        <v>10766</v>
      </c>
      <c r="Q2496" t="s">
        <v>11213</v>
      </c>
      <c r="R2496">
        <v>918</v>
      </c>
      <c r="S2496" t="s">
        <v>7700</v>
      </c>
      <c r="T2496" t="s">
        <v>7715</v>
      </c>
      <c r="U2496">
        <v>1</v>
      </c>
      <c r="V2496">
        <v>3</v>
      </c>
      <c r="W2496" t="s">
        <v>7702</v>
      </c>
      <c r="X2496" t="s">
        <v>3023</v>
      </c>
      <c r="Y2496" t="s">
        <v>7703</v>
      </c>
      <c r="Z2496" t="s">
        <v>11819</v>
      </c>
      <c r="AA2496" t="s">
        <v>8013</v>
      </c>
      <c r="AB2496" t="s">
        <v>11820</v>
      </c>
    </row>
    <row r="2497" spans="1:28">
      <c r="A2497" s="241">
        <v>45972</v>
      </c>
      <c r="B2497" t="s">
        <v>11821</v>
      </c>
      <c r="C2497" t="s">
        <v>8268</v>
      </c>
      <c r="D2497" t="s">
        <v>8269</v>
      </c>
      <c r="E2497" t="s">
        <v>8270</v>
      </c>
      <c r="F2497">
        <v>6</v>
      </c>
      <c r="G2497">
        <v>864</v>
      </c>
      <c r="H2497">
        <v>0</v>
      </c>
      <c r="I2497" s="165">
        <v>5184</v>
      </c>
      <c r="J2497" t="s">
        <v>8182</v>
      </c>
      <c r="K2497">
        <v>1</v>
      </c>
      <c r="L2497">
        <v>126</v>
      </c>
      <c r="M2497" t="s">
        <v>7744</v>
      </c>
      <c r="N2497" t="s">
        <v>7745</v>
      </c>
      <c r="O2497" t="s">
        <v>7697</v>
      </c>
      <c r="P2497" t="s">
        <v>10766</v>
      </c>
      <c r="Q2497" t="s">
        <v>10853</v>
      </c>
      <c r="R2497">
        <v>919</v>
      </c>
      <c r="S2497" t="s">
        <v>7700</v>
      </c>
      <c r="T2497" t="s">
        <v>7701</v>
      </c>
      <c r="U2497">
        <v>1</v>
      </c>
      <c r="V2497">
        <v>6</v>
      </c>
      <c r="W2497" t="s">
        <v>7702</v>
      </c>
      <c r="X2497" t="s">
        <v>2938</v>
      </c>
      <c r="Y2497" t="s">
        <v>7703</v>
      </c>
      <c r="Z2497" t="s">
        <v>11822</v>
      </c>
      <c r="AA2497" t="s">
        <v>8185</v>
      </c>
      <c r="AB2497" t="s">
        <v>11823</v>
      </c>
    </row>
    <row r="2498" spans="1:28">
      <c r="A2498" s="241">
        <v>45972</v>
      </c>
      <c r="B2498" t="s">
        <v>11824</v>
      </c>
      <c r="C2498" t="s">
        <v>8079</v>
      </c>
      <c r="D2498" t="s">
        <v>8080</v>
      </c>
      <c r="E2498" t="s">
        <v>8081</v>
      </c>
      <c r="F2498">
        <v>3</v>
      </c>
      <c r="G2498">
        <v>3180</v>
      </c>
      <c r="H2498">
        <v>0</v>
      </c>
      <c r="I2498" s="165">
        <v>9540</v>
      </c>
      <c r="J2498" t="s">
        <v>7842</v>
      </c>
      <c r="K2498">
        <v>1</v>
      </c>
      <c r="L2498">
        <v>126</v>
      </c>
      <c r="M2498" t="s">
        <v>7744</v>
      </c>
      <c r="N2498" t="s">
        <v>7745</v>
      </c>
      <c r="O2498" t="s">
        <v>7697</v>
      </c>
      <c r="P2498" t="s">
        <v>10766</v>
      </c>
      <c r="Q2498" t="s">
        <v>11261</v>
      </c>
      <c r="R2498">
        <v>908</v>
      </c>
      <c r="S2498" t="s">
        <v>7700</v>
      </c>
      <c r="T2498" t="s">
        <v>7715</v>
      </c>
      <c r="U2498">
        <v>1</v>
      </c>
      <c r="V2498">
        <v>3</v>
      </c>
      <c r="W2498" t="s">
        <v>7702</v>
      </c>
      <c r="X2498" t="s">
        <v>2924</v>
      </c>
      <c r="Y2498" t="s">
        <v>7703</v>
      </c>
      <c r="Z2498" t="s">
        <v>11825</v>
      </c>
      <c r="AA2498" t="s">
        <v>7845</v>
      </c>
      <c r="AB2498" t="s">
        <v>11826</v>
      </c>
    </row>
    <row r="2499" spans="1:28">
      <c r="A2499" s="241">
        <v>45972</v>
      </c>
      <c r="B2499" t="s">
        <v>11824</v>
      </c>
      <c r="C2499" t="s">
        <v>7883</v>
      </c>
      <c r="D2499" t="s">
        <v>7884</v>
      </c>
      <c r="E2499" t="s">
        <v>7885</v>
      </c>
      <c r="F2499">
        <v>1</v>
      </c>
      <c r="G2499">
        <v>3025.21</v>
      </c>
      <c r="H2499">
        <v>0</v>
      </c>
      <c r="I2499" s="165">
        <v>3025.21</v>
      </c>
      <c r="J2499" t="s">
        <v>7842</v>
      </c>
      <c r="K2499">
        <v>1</v>
      </c>
      <c r="L2499">
        <v>126</v>
      </c>
      <c r="M2499" t="s">
        <v>7744</v>
      </c>
      <c r="N2499" t="s">
        <v>7745</v>
      </c>
      <c r="O2499" t="s">
        <v>7697</v>
      </c>
      <c r="P2499" t="s">
        <v>10766</v>
      </c>
      <c r="Q2499" t="s">
        <v>11261</v>
      </c>
      <c r="R2499">
        <v>908</v>
      </c>
      <c r="S2499" t="s">
        <v>7700</v>
      </c>
      <c r="T2499" t="s">
        <v>7715</v>
      </c>
      <c r="U2499">
        <v>1</v>
      </c>
      <c r="V2499">
        <v>1</v>
      </c>
      <c r="W2499" t="s">
        <v>7702</v>
      </c>
      <c r="X2499" t="s">
        <v>2924</v>
      </c>
      <c r="Y2499" t="s">
        <v>7703</v>
      </c>
      <c r="Z2499" t="s">
        <v>11825</v>
      </c>
      <c r="AA2499" t="s">
        <v>7845</v>
      </c>
      <c r="AB2499" t="s">
        <v>11826</v>
      </c>
    </row>
    <row r="2500" spans="1:28">
      <c r="A2500" s="241">
        <v>45972</v>
      </c>
      <c r="B2500" t="s">
        <v>11824</v>
      </c>
      <c r="C2500" t="s">
        <v>7886</v>
      </c>
      <c r="D2500" t="s">
        <v>7887</v>
      </c>
      <c r="E2500" t="s">
        <v>7888</v>
      </c>
      <c r="F2500">
        <v>2</v>
      </c>
      <c r="G2500">
        <v>3025.21</v>
      </c>
      <c r="H2500">
        <v>0</v>
      </c>
      <c r="I2500" s="165">
        <v>6050.42</v>
      </c>
      <c r="J2500" t="s">
        <v>7842</v>
      </c>
      <c r="K2500">
        <v>1</v>
      </c>
      <c r="L2500">
        <v>126</v>
      </c>
      <c r="M2500" t="s">
        <v>7744</v>
      </c>
      <c r="N2500" t="s">
        <v>7745</v>
      </c>
      <c r="O2500" t="s">
        <v>7697</v>
      </c>
      <c r="P2500" t="s">
        <v>10766</v>
      </c>
      <c r="Q2500" t="s">
        <v>11261</v>
      </c>
      <c r="R2500">
        <v>908</v>
      </c>
      <c r="S2500" t="s">
        <v>7700</v>
      </c>
      <c r="T2500" t="s">
        <v>7715</v>
      </c>
      <c r="U2500">
        <v>1</v>
      </c>
      <c r="V2500">
        <v>2</v>
      </c>
      <c r="W2500" t="s">
        <v>7702</v>
      </c>
      <c r="X2500" t="s">
        <v>2924</v>
      </c>
      <c r="Y2500" t="s">
        <v>7703</v>
      </c>
      <c r="Z2500" t="s">
        <v>11825</v>
      </c>
      <c r="AA2500" t="s">
        <v>7845</v>
      </c>
      <c r="AB2500" t="s">
        <v>11826</v>
      </c>
    </row>
    <row r="2501" spans="1:28">
      <c r="A2501" s="241">
        <v>45972</v>
      </c>
      <c r="B2501" t="s">
        <v>11824</v>
      </c>
      <c r="C2501" t="s">
        <v>7787</v>
      </c>
      <c r="D2501" t="s">
        <v>7788</v>
      </c>
      <c r="E2501" t="s">
        <v>7789</v>
      </c>
      <c r="F2501">
        <v>1</v>
      </c>
      <c r="G2501">
        <v>3025.21</v>
      </c>
      <c r="H2501">
        <v>0</v>
      </c>
      <c r="I2501" s="165">
        <v>3025.21</v>
      </c>
      <c r="J2501" t="s">
        <v>7842</v>
      </c>
      <c r="K2501">
        <v>1</v>
      </c>
      <c r="L2501">
        <v>126</v>
      </c>
      <c r="M2501" t="s">
        <v>7744</v>
      </c>
      <c r="N2501" t="s">
        <v>7745</v>
      </c>
      <c r="O2501" t="s">
        <v>7697</v>
      </c>
      <c r="P2501" t="s">
        <v>10766</v>
      </c>
      <c r="Q2501" t="s">
        <v>11261</v>
      </c>
      <c r="R2501">
        <v>908</v>
      </c>
      <c r="S2501" t="s">
        <v>7700</v>
      </c>
      <c r="T2501" t="s">
        <v>7715</v>
      </c>
      <c r="U2501">
        <v>1</v>
      </c>
      <c r="V2501">
        <v>1</v>
      </c>
      <c r="W2501" t="s">
        <v>7702</v>
      </c>
      <c r="X2501" t="s">
        <v>2924</v>
      </c>
      <c r="Y2501" t="s">
        <v>7703</v>
      </c>
      <c r="Z2501" t="s">
        <v>11825</v>
      </c>
      <c r="AA2501" t="s">
        <v>7845</v>
      </c>
      <c r="AB2501" t="s">
        <v>11826</v>
      </c>
    </row>
    <row r="2502" spans="1:28">
      <c r="A2502" s="241">
        <v>45972</v>
      </c>
      <c r="B2502" t="s">
        <v>11824</v>
      </c>
      <c r="C2502" t="s">
        <v>7784</v>
      </c>
      <c r="D2502" t="s">
        <v>7785</v>
      </c>
      <c r="E2502" t="s">
        <v>7786</v>
      </c>
      <c r="F2502">
        <v>1</v>
      </c>
      <c r="G2502">
        <v>3025.21</v>
      </c>
      <c r="H2502">
        <v>0</v>
      </c>
      <c r="I2502" s="165">
        <v>3025.21</v>
      </c>
      <c r="J2502" t="s">
        <v>7842</v>
      </c>
      <c r="K2502">
        <v>1</v>
      </c>
      <c r="L2502">
        <v>126</v>
      </c>
      <c r="M2502" t="s">
        <v>7744</v>
      </c>
      <c r="N2502" t="s">
        <v>7745</v>
      </c>
      <c r="O2502" t="s">
        <v>7697</v>
      </c>
      <c r="P2502" t="s">
        <v>10766</v>
      </c>
      <c r="Q2502" t="s">
        <v>11261</v>
      </c>
      <c r="R2502">
        <v>908</v>
      </c>
      <c r="S2502" t="s">
        <v>7700</v>
      </c>
      <c r="T2502" t="s">
        <v>7715</v>
      </c>
      <c r="U2502">
        <v>1</v>
      </c>
      <c r="V2502">
        <v>1</v>
      </c>
      <c r="W2502" t="s">
        <v>7702</v>
      </c>
      <c r="X2502" t="s">
        <v>2924</v>
      </c>
      <c r="Y2502" t="s">
        <v>7703</v>
      </c>
      <c r="Z2502" t="s">
        <v>11825</v>
      </c>
      <c r="AA2502" t="s">
        <v>7845</v>
      </c>
      <c r="AB2502" t="s">
        <v>11826</v>
      </c>
    </row>
    <row r="2503" spans="1:28">
      <c r="A2503" s="241">
        <v>45972</v>
      </c>
      <c r="B2503" t="s">
        <v>11824</v>
      </c>
      <c r="C2503" t="s">
        <v>7781</v>
      </c>
      <c r="D2503" t="s">
        <v>7782</v>
      </c>
      <c r="E2503" t="s">
        <v>7783</v>
      </c>
      <c r="F2503">
        <v>1</v>
      </c>
      <c r="G2503">
        <v>3025.21</v>
      </c>
      <c r="H2503">
        <v>0</v>
      </c>
      <c r="I2503" s="165">
        <v>3025.21</v>
      </c>
      <c r="J2503" t="s">
        <v>7842</v>
      </c>
      <c r="K2503">
        <v>1</v>
      </c>
      <c r="L2503">
        <v>126</v>
      </c>
      <c r="M2503" t="s">
        <v>7744</v>
      </c>
      <c r="N2503" t="s">
        <v>7745</v>
      </c>
      <c r="O2503" t="s">
        <v>7697</v>
      </c>
      <c r="P2503" t="s">
        <v>10766</v>
      </c>
      <c r="Q2503" t="s">
        <v>11261</v>
      </c>
      <c r="R2503">
        <v>908</v>
      </c>
      <c r="S2503" t="s">
        <v>7700</v>
      </c>
      <c r="T2503" t="s">
        <v>7715</v>
      </c>
      <c r="U2503">
        <v>1</v>
      </c>
      <c r="V2503">
        <v>1</v>
      </c>
      <c r="W2503" t="s">
        <v>7702</v>
      </c>
      <c r="X2503" t="s">
        <v>2924</v>
      </c>
      <c r="Y2503" t="s">
        <v>7703</v>
      </c>
      <c r="Z2503" t="s">
        <v>11825</v>
      </c>
      <c r="AA2503" t="s">
        <v>7845</v>
      </c>
      <c r="AB2503" t="s">
        <v>11826</v>
      </c>
    </row>
    <row r="2504" spans="1:28">
      <c r="A2504" s="241">
        <v>45972</v>
      </c>
      <c r="B2504" t="s">
        <v>11824</v>
      </c>
      <c r="C2504" t="s">
        <v>8493</v>
      </c>
      <c r="D2504" t="s">
        <v>8494</v>
      </c>
      <c r="E2504" t="s">
        <v>8495</v>
      </c>
      <c r="F2504">
        <v>3</v>
      </c>
      <c r="G2504">
        <v>3180</v>
      </c>
      <c r="H2504">
        <v>0</v>
      </c>
      <c r="I2504" s="165">
        <v>9540</v>
      </c>
      <c r="J2504" t="s">
        <v>7842</v>
      </c>
      <c r="K2504">
        <v>1</v>
      </c>
      <c r="L2504">
        <v>126</v>
      </c>
      <c r="M2504" t="s">
        <v>7744</v>
      </c>
      <c r="N2504" t="s">
        <v>7745</v>
      </c>
      <c r="O2504" t="s">
        <v>7697</v>
      </c>
      <c r="P2504" t="s">
        <v>10766</v>
      </c>
      <c r="Q2504" t="s">
        <v>11261</v>
      </c>
      <c r="R2504">
        <v>908</v>
      </c>
      <c r="S2504" t="s">
        <v>7700</v>
      </c>
      <c r="T2504" t="s">
        <v>7715</v>
      </c>
      <c r="U2504">
        <v>1</v>
      </c>
      <c r="V2504">
        <v>3</v>
      </c>
      <c r="W2504" t="s">
        <v>7702</v>
      </c>
      <c r="X2504" t="s">
        <v>2924</v>
      </c>
      <c r="Y2504" t="s">
        <v>7703</v>
      </c>
      <c r="Z2504" t="s">
        <v>11825</v>
      </c>
      <c r="AA2504" t="s">
        <v>7845</v>
      </c>
      <c r="AB2504" t="s">
        <v>11826</v>
      </c>
    </row>
    <row r="2505" spans="1:28">
      <c r="A2505" s="241">
        <v>45972</v>
      </c>
      <c r="B2505" t="s">
        <v>11827</v>
      </c>
      <c r="C2505" t="s">
        <v>7832</v>
      </c>
      <c r="D2505" t="s">
        <v>7833</v>
      </c>
      <c r="E2505" t="s">
        <v>7834</v>
      </c>
      <c r="F2505">
        <v>1</v>
      </c>
      <c r="G2505">
        <v>12500</v>
      </c>
      <c r="H2505">
        <v>375</v>
      </c>
      <c r="I2505" s="165">
        <v>12125</v>
      </c>
      <c r="J2505" t="s">
        <v>8182</v>
      </c>
      <c r="K2505">
        <v>1</v>
      </c>
      <c r="L2505">
        <v>126</v>
      </c>
      <c r="M2505" t="s">
        <v>7744</v>
      </c>
      <c r="N2505" t="s">
        <v>7745</v>
      </c>
      <c r="O2505" t="s">
        <v>7697</v>
      </c>
      <c r="P2505" t="s">
        <v>10766</v>
      </c>
      <c r="Q2505" t="s">
        <v>10853</v>
      </c>
      <c r="R2505">
        <v>919</v>
      </c>
      <c r="S2505" t="s">
        <v>7700</v>
      </c>
      <c r="T2505" t="s">
        <v>7726</v>
      </c>
      <c r="U2505">
        <v>1</v>
      </c>
      <c r="V2505">
        <v>1</v>
      </c>
      <c r="W2505" t="s">
        <v>7702</v>
      </c>
      <c r="X2505" t="s">
        <v>3051</v>
      </c>
      <c r="Y2505" t="s">
        <v>7703</v>
      </c>
      <c r="Z2505" t="s">
        <v>11828</v>
      </c>
      <c r="AA2505" t="s">
        <v>8185</v>
      </c>
      <c r="AB2505" t="s">
        <v>11829</v>
      </c>
    </row>
    <row r="2506" spans="1:28">
      <c r="A2506" s="241">
        <v>45972</v>
      </c>
      <c r="B2506" t="s">
        <v>11830</v>
      </c>
      <c r="C2506" t="s">
        <v>7848</v>
      </c>
      <c r="D2506" t="s">
        <v>7849</v>
      </c>
      <c r="E2506" t="s">
        <v>7850</v>
      </c>
      <c r="F2506">
        <v>16</v>
      </c>
      <c r="G2506">
        <v>1260.5</v>
      </c>
      <c r="H2506">
        <v>0</v>
      </c>
      <c r="I2506" s="165">
        <v>20168</v>
      </c>
      <c r="J2506" t="s">
        <v>8521</v>
      </c>
      <c r="K2506">
        <v>1</v>
      </c>
      <c r="L2506">
        <v>157</v>
      </c>
      <c r="M2506" t="s">
        <v>8532</v>
      </c>
      <c r="N2506" t="s">
        <v>8027</v>
      </c>
      <c r="O2506" t="s">
        <v>7697</v>
      </c>
      <c r="P2506" t="s">
        <v>10766</v>
      </c>
      <c r="Q2506" t="s">
        <v>9292</v>
      </c>
      <c r="R2506">
        <v>605</v>
      </c>
      <c r="S2506" t="s">
        <v>7700</v>
      </c>
      <c r="T2506" t="s">
        <v>7701</v>
      </c>
      <c r="U2506">
        <v>1</v>
      </c>
      <c r="V2506">
        <v>16</v>
      </c>
      <c r="W2506" t="s">
        <v>7702</v>
      </c>
      <c r="X2506" t="s">
        <v>2109</v>
      </c>
      <c r="Y2506" t="s">
        <v>7703</v>
      </c>
      <c r="Z2506" t="s">
        <v>11831</v>
      </c>
      <c r="AA2506" t="s">
        <v>8526</v>
      </c>
      <c r="AB2506" t="s">
        <v>11832</v>
      </c>
    </row>
    <row r="2507" spans="1:28">
      <c r="A2507" s="241">
        <v>45972</v>
      </c>
      <c r="B2507" t="s">
        <v>11833</v>
      </c>
      <c r="C2507" t="s">
        <v>7883</v>
      </c>
      <c r="D2507" t="s">
        <v>7884</v>
      </c>
      <c r="E2507" t="s">
        <v>7885</v>
      </c>
      <c r="F2507">
        <v>2</v>
      </c>
      <c r="G2507">
        <v>3025.21</v>
      </c>
      <c r="H2507">
        <v>0</v>
      </c>
      <c r="I2507" s="165">
        <v>6050.42</v>
      </c>
      <c r="J2507" t="s">
        <v>8521</v>
      </c>
      <c r="K2507">
        <v>1</v>
      </c>
      <c r="L2507">
        <v>157</v>
      </c>
      <c r="M2507" t="s">
        <v>8532</v>
      </c>
      <c r="N2507" t="s">
        <v>8027</v>
      </c>
      <c r="O2507" t="s">
        <v>7697</v>
      </c>
      <c r="P2507" t="s">
        <v>10766</v>
      </c>
      <c r="Q2507" t="s">
        <v>11789</v>
      </c>
      <c r="R2507">
        <v>605</v>
      </c>
      <c r="S2507" t="s">
        <v>7700</v>
      </c>
      <c r="T2507" t="s">
        <v>7715</v>
      </c>
      <c r="U2507">
        <v>1</v>
      </c>
      <c r="V2507">
        <v>2</v>
      </c>
      <c r="W2507" t="s">
        <v>7702</v>
      </c>
      <c r="X2507" t="s">
        <v>2884</v>
      </c>
      <c r="Y2507" t="s">
        <v>7703</v>
      </c>
      <c r="Z2507" t="s">
        <v>11834</v>
      </c>
      <c r="AA2507" t="s">
        <v>8526</v>
      </c>
      <c r="AB2507" t="s">
        <v>11835</v>
      </c>
    </row>
    <row r="2508" spans="1:28">
      <c r="A2508" s="241">
        <v>45972</v>
      </c>
      <c r="B2508" t="s">
        <v>11836</v>
      </c>
      <c r="C2508" t="s">
        <v>8136</v>
      </c>
      <c r="D2508" t="s">
        <v>8137</v>
      </c>
      <c r="E2508" t="s">
        <v>8138</v>
      </c>
      <c r="F2508">
        <v>1</v>
      </c>
      <c r="G2508">
        <v>12290.73</v>
      </c>
      <c r="H2508">
        <v>0</v>
      </c>
      <c r="I2508" s="165">
        <v>12290.73</v>
      </c>
      <c r="J2508" t="s">
        <v>8521</v>
      </c>
      <c r="K2508">
        <v>1</v>
      </c>
      <c r="L2508">
        <v>157</v>
      </c>
      <c r="M2508" t="s">
        <v>8532</v>
      </c>
      <c r="N2508" t="s">
        <v>8027</v>
      </c>
      <c r="O2508" t="s">
        <v>7697</v>
      </c>
      <c r="P2508" t="s">
        <v>10766</v>
      </c>
      <c r="Q2508" t="s">
        <v>11789</v>
      </c>
      <c r="R2508">
        <v>605</v>
      </c>
      <c r="S2508" t="s">
        <v>7700</v>
      </c>
      <c r="T2508" t="s">
        <v>7726</v>
      </c>
      <c r="U2508">
        <v>1</v>
      </c>
      <c r="V2508">
        <v>1</v>
      </c>
      <c r="W2508" t="s">
        <v>7702</v>
      </c>
      <c r="X2508" t="s">
        <v>3297</v>
      </c>
      <c r="Y2508" t="s">
        <v>7703</v>
      </c>
      <c r="Z2508" t="s">
        <v>11837</v>
      </c>
      <c r="AA2508" t="s">
        <v>8526</v>
      </c>
      <c r="AB2508" t="s">
        <v>11838</v>
      </c>
    </row>
    <row r="2509" spans="1:28">
      <c r="A2509" s="241">
        <v>45972</v>
      </c>
      <c r="B2509" t="s">
        <v>11839</v>
      </c>
      <c r="C2509" t="s">
        <v>7883</v>
      </c>
      <c r="D2509" t="s">
        <v>7884</v>
      </c>
      <c r="E2509" t="s">
        <v>7885</v>
      </c>
      <c r="F2509">
        <v>3</v>
      </c>
      <c r="G2509">
        <v>3025.21</v>
      </c>
      <c r="H2509">
        <v>0</v>
      </c>
      <c r="I2509" s="165">
        <v>9075.6299999999992</v>
      </c>
      <c r="J2509" t="s">
        <v>8182</v>
      </c>
      <c r="K2509">
        <v>1</v>
      </c>
      <c r="L2509">
        <v>126</v>
      </c>
      <c r="M2509" t="s">
        <v>7744</v>
      </c>
      <c r="N2509" t="s">
        <v>7745</v>
      </c>
      <c r="O2509" t="s">
        <v>7697</v>
      </c>
      <c r="P2509" t="s">
        <v>10766</v>
      </c>
      <c r="Q2509" t="s">
        <v>11220</v>
      </c>
      <c r="R2509">
        <v>920</v>
      </c>
      <c r="S2509" t="s">
        <v>7700</v>
      </c>
      <c r="T2509" t="s">
        <v>7715</v>
      </c>
      <c r="U2509">
        <v>1</v>
      </c>
      <c r="V2509">
        <v>3</v>
      </c>
      <c r="W2509" t="s">
        <v>7702</v>
      </c>
      <c r="X2509" t="s">
        <v>3285</v>
      </c>
      <c r="Y2509" t="s">
        <v>7703</v>
      </c>
      <c r="Z2509" t="s">
        <v>11840</v>
      </c>
      <c r="AA2509" t="s">
        <v>8265</v>
      </c>
      <c r="AB2509" t="s">
        <v>11841</v>
      </c>
    </row>
    <row r="2510" spans="1:28">
      <c r="A2510" s="241">
        <v>45972</v>
      </c>
      <c r="B2510" t="s">
        <v>11839</v>
      </c>
      <c r="C2510" t="s">
        <v>7787</v>
      </c>
      <c r="D2510" t="s">
        <v>7788</v>
      </c>
      <c r="E2510" t="s">
        <v>7789</v>
      </c>
      <c r="F2510">
        <v>3</v>
      </c>
      <c r="G2510">
        <v>3025.21</v>
      </c>
      <c r="H2510">
        <v>0</v>
      </c>
      <c r="I2510" s="165">
        <v>9075.6299999999992</v>
      </c>
      <c r="J2510" t="s">
        <v>8182</v>
      </c>
      <c r="K2510">
        <v>1</v>
      </c>
      <c r="L2510">
        <v>126</v>
      </c>
      <c r="M2510" t="s">
        <v>7744</v>
      </c>
      <c r="N2510" t="s">
        <v>7745</v>
      </c>
      <c r="O2510" t="s">
        <v>7697</v>
      </c>
      <c r="P2510" t="s">
        <v>10766</v>
      </c>
      <c r="Q2510" t="s">
        <v>11220</v>
      </c>
      <c r="R2510">
        <v>920</v>
      </c>
      <c r="S2510" t="s">
        <v>7700</v>
      </c>
      <c r="T2510" t="s">
        <v>7715</v>
      </c>
      <c r="U2510">
        <v>1</v>
      </c>
      <c r="V2510">
        <v>3</v>
      </c>
      <c r="W2510" t="s">
        <v>7702</v>
      </c>
      <c r="X2510" t="s">
        <v>3285</v>
      </c>
      <c r="Y2510" t="s">
        <v>7703</v>
      </c>
      <c r="Z2510" t="s">
        <v>11840</v>
      </c>
      <c r="AA2510" t="s">
        <v>8265</v>
      </c>
      <c r="AB2510" t="s">
        <v>11841</v>
      </c>
    </row>
    <row r="2511" spans="1:28">
      <c r="A2511" s="241">
        <v>45972</v>
      </c>
      <c r="B2511" t="s">
        <v>11839</v>
      </c>
      <c r="C2511" t="s">
        <v>7784</v>
      </c>
      <c r="D2511" t="s">
        <v>7785</v>
      </c>
      <c r="E2511" t="s">
        <v>7786</v>
      </c>
      <c r="F2511">
        <v>3</v>
      </c>
      <c r="G2511">
        <v>3025.21</v>
      </c>
      <c r="H2511">
        <v>0</v>
      </c>
      <c r="I2511" s="165">
        <v>9075.6299999999992</v>
      </c>
      <c r="J2511" t="s">
        <v>8182</v>
      </c>
      <c r="K2511">
        <v>1</v>
      </c>
      <c r="L2511">
        <v>126</v>
      </c>
      <c r="M2511" t="s">
        <v>7744</v>
      </c>
      <c r="N2511" t="s">
        <v>7745</v>
      </c>
      <c r="O2511" t="s">
        <v>7697</v>
      </c>
      <c r="P2511" t="s">
        <v>10766</v>
      </c>
      <c r="Q2511" t="s">
        <v>11220</v>
      </c>
      <c r="R2511">
        <v>920</v>
      </c>
      <c r="S2511" t="s">
        <v>7700</v>
      </c>
      <c r="T2511" t="s">
        <v>7715</v>
      </c>
      <c r="U2511">
        <v>1</v>
      </c>
      <c r="V2511">
        <v>3</v>
      </c>
      <c r="W2511" t="s">
        <v>7702</v>
      </c>
      <c r="X2511" t="s">
        <v>3285</v>
      </c>
      <c r="Y2511" t="s">
        <v>7703</v>
      </c>
      <c r="Z2511" t="s">
        <v>11840</v>
      </c>
      <c r="AA2511" t="s">
        <v>8265</v>
      </c>
      <c r="AB2511" t="s">
        <v>11841</v>
      </c>
    </row>
    <row r="2512" spans="1:28">
      <c r="A2512" s="241">
        <v>45972</v>
      </c>
      <c r="B2512" t="s">
        <v>11839</v>
      </c>
      <c r="C2512" t="s">
        <v>7781</v>
      </c>
      <c r="D2512" t="s">
        <v>7782</v>
      </c>
      <c r="E2512" t="s">
        <v>7783</v>
      </c>
      <c r="F2512">
        <v>3</v>
      </c>
      <c r="G2512">
        <v>3025.21</v>
      </c>
      <c r="H2512">
        <v>0</v>
      </c>
      <c r="I2512" s="165">
        <v>9075.6299999999992</v>
      </c>
      <c r="J2512" t="s">
        <v>8182</v>
      </c>
      <c r="K2512">
        <v>1</v>
      </c>
      <c r="L2512">
        <v>126</v>
      </c>
      <c r="M2512" t="s">
        <v>7744</v>
      </c>
      <c r="N2512" t="s">
        <v>7745</v>
      </c>
      <c r="O2512" t="s">
        <v>7697</v>
      </c>
      <c r="P2512" t="s">
        <v>10766</v>
      </c>
      <c r="Q2512" t="s">
        <v>11220</v>
      </c>
      <c r="R2512">
        <v>920</v>
      </c>
      <c r="S2512" t="s">
        <v>7700</v>
      </c>
      <c r="T2512" t="s">
        <v>7715</v>
      </c>
      <c r="U2512">
        <v>1</v>
      </c>
      <c r="V2512">
        <v>3</v>
      </c>
      <c r="W2512" t="s">
        <v>7702</v>
      </c>
      <c r="X2512" t="s">
        <v>3285</v>
      </c>
      <c r="Y2512" t="s">
        <v>7703</v>
      </c>
      <c r="Z2512" t="s">
        <v>11840</v>
      </c>
      <c r="AA2512" t="s">
        <v>8265</v>
      </c>
      <c r="AB2512" t="s">
        <v>11841</v>
      </c>
    </row>
    <row r="2513" spans="1:28">
      <c r="A2513" s="241">
        <v>45972</v>
      </c>
      <c r="B2513" t="s">
        <v>11842</v>
      </c>
      <c r="C2513" t="s">
        <v>8051</v>
      </c>
      <c r="D2513" t="s">
        <v>8052</v>
      </c>
      <c r="E2513" t="s">
        <v>8053</v>
      </c>
      <c r="F2513">
        <v>1</v>
      </c>
      <c r="G2513">
        <v>5940</v>
      </c>
      <c r="H2513">
        <v>0</v>
      </c>
      <c r="I2513" s="165">
        <v>5940</v>
      </c>
      <c r="J2513" t="s">
        <v>8182</v>
      </c>
      <c r="K2513">
        <v>1</v>
      </c>
      <c r="L2513">
        <v>2</v>
      </c>
      <c r="M2513" t="s">
        <v>8054</v>
      </c>
      <c r="N2513" t="s">
        <v>7745</v>
      </c>
      <c r="O2513" t="s">
        <v>7697</v>
      </c>
      <c r="P2513" t="s">
        <v>10766</v>
      </c>
      <c r="Q2513" t="s">
        <v>11220</v>
      </c>
      <c r="R2513">
        <v>920</v>
      </c>
      <c r="S2513" t="s">
        <v>7700</v>
      </c>
      <c r="T2513" t="s">
        <v>7701</v>
      </c>
      <c r="U2513">
        <v>1</v>
      </c>
      <c r="V2513">
        <v>1</v>
      </c>
      <c r="W2513" t="s">
        <v>7702</v>
      </c>
      <c r="X2513" t="s">
        <v>11843</v>
      </c>
      <c r="Y2513" t="s">
        <v>7703</v>
      </c>
      <c r="Z2513" t="s">
        <v>11844</v>
      </c>
      <c r="AA2513" t="s">
        <v>8265</v>
      </c>
      <c r="AB2513" t="s">
        <v>11845</v>
      </c>
    </row>
    <row r="2514" spans="1:28">
      <c r="A2514" s="241">
        <v>45972</v>
      </c>
      <c r="B2514" t="s">
        <v>11846</v>
      </c>
      <c r="C2514" t="s">
        <v>7733</v>
      </c>
      <c r="D2514" t="s">
        <v>7734</v>
      </c>
      <c r="E2514" t="s">
        <v>7735</v>
      </c>
      <c r="F2514">
        <v>3</v>
      </c>
      <c r="G2514">
        <v>1344.54</v>
      </c>
      <c r="H2514">
        <v>0</v>
      </c>
      <c r="I2514" s="165">
        <v>4033.62</v>
      </c>
      <c r="J2514" t="s">
        <v>7937</v>
      </c>
      <c r="K2514">
        <v>1</v>
      </c>
      <c r="L2514">
        <v>211</v>
      </c>
      <c r="M2514" t="s">
        <v>7938</v>
      </c>
      <c r="N2514" t="s">
        <v>7939</v>
      </c>
      <c r="O2514" t="s">
        <v>7697</v>
      </c>
      <c r="P2514" t="s">
        <v>10766</v>
      </c>
      <c r="Q2514" t="s">
        <v>11060</v>
      </c>
      <c r="R2514">
        <v>411</v>
      </c>
      <c r="S2514" t="s">
        <v>7700</v>
      </c>
      <c r="T2514" t="s">
        <v>7701</v>
      </c>
      <c r="U2514">
        <v>1</v>
      </c>
      <c r="V2514">
        <v>3</v>
      </c>
      <c r="W2514" t="s">
        <v>7702</v>
      </c>
      <c r="X2514" t="s">
        <v>2837</v>
      </c>
      <c r="Y2514" t="s">
        <v>7703</v>
      </c>
      <c r="Z2514" t="s">
        <v>11847</v>
      </c>
      <c r="AA2514" t="s">
        <v>8221</v>
      </c>
      <c r="AB2514" t="s">
        <v>11848</v>
      </c>
    </row>
    <row r="2515" spans="1:28">
      <c r="A2515" s="241">
        <v>45972</v>
      </c>
      <c r="B2515" t="s">
        <v>11846</v>
      </c>
      <c r="C2515" t="s">
        <v>7848</v>
      </c>
      <c r="D2515" t="s">
        <v>7849</v>
      </c>
      <c r="E2515" t="s">
        <v>7850</v>
      </c>
      <c r="F2515">
        <v>3</v>
      </c>
      <c r="G2515">
        <v>1260.5</v>
      </c>
      <c r="H2515">
        <v>0</v>
      </c>
      <c r="I2515" s="165">
        <v>3781.5</v>
      </c>
      <c r="J2515" t="s">
        <v>7937</v>
      </c>
      <c r="K2515">
        <v>1</v>
      </c>
      <c r="L2515">
        <v>211</v>
      </c>
      <c r="M2515" t="s">
        <v>7938</v>
      </c>
      <c r="N2515" t="s">
        <v>7939</v>
      </c>
      <c r="O2515" t="s">
        <v>7697</v>
      </c>
      <c r="P2515" t="s">
        <v>10766</v>
      </c>
      <c r="Q2515" t="s">
        <v>11060</v>
      </c>
      <c r="R2515">
        <v>411</v>
      </c>
      <c r="S2515" t="s">
        <v>7700</v>
      </c>
      <c r="T2515" t="s">
        <v>7701</v>
      </c>
      <c r="U2515">
        <v>1</v>
      </c>
      <c r="V2515">
        <v>3</v>
      </c>
      <c r="W2515" t="s">
        <v>7702</v>
      </c>
      <c r="X2515" t="s">
        <v>2837</v>
      </c>
      <c r="Y2515" t="s">
        <v>7703</v>
      </c>
      <c r="Z2515" t="s">
        <v>11847</v>
      </c>
      <c r="AA2515" t="s">
        <v>8221</v>
      </c>
      <c r="AB2515" t="s">
        <v>11848</v>
      </c>
    </row>
    <row r="2516" spans="1:28">
      <c r="A2516" s="241">
        <v>45972</v>
      </c>
      <c r="B2516" t="s">
        <v>11846</v>
      </c>
      <c r="C2516" t="s">
        <v>8675</v>
      </c>
      <c r="D2516" t="s">
        <v>8676</v>
      </c>
      <c r="E2516" t="s">
        <v>8677</v>
      </c>
      <c r="F2516">
        <v>2</v>
      </c>
      <c r="G2516">
        <v>6500</v>
      </c>
      <c r="H2516">
        <v>0</v>
      </c>
      <c r="I2516" s="165">
        <v>13000</v>
      </c>
      <c r="J2516" t="s">
        <v>7937</v>
      </c>
      <c r="K2516">
        <v>1</v>
      </c>
      <c r="L2516">
        <v>211</v>
      </c>
      <c r="M2516" t="s">
        <v>7938</v>
      </c>
      <c r="N2516" t="s">
        <v>7939</v>
      </c>
      <c r="O2516" t="s">
        <v>7697</v>
      </c>
      <c r="P2516" t="s">
        <v>10766</v>
      </c>
      <c r="Q2516" t="s">
        <v>11060</v>
      </c>
      <c r="R2516">
        <v>411</v>
      </c>
      <c r="S2516" t="s">
        <v>7700</v>
      </c>
      <c r="T2516" t="s">
        <v>7701</v>
      </c>
      <c r="U2516">
        <v>1</v>
      </c>
      <c r="V2516">
        <v>2</v>
      </c>
      <c r="W2516" t="s">
        <v>7702</v>
      </c>
      <c r="X2516" t="s">
        <v>2837</v>
      </c>
      <c r="Y2516" t="s">
        <v>7703</v>
      </c>
      <c r="Z2516" t="s">
        <v>11847</v>
      </c>
      <c r="AA2516" t="s">
        <v>8221</v>
      </c>
      <c r="AB2516" t="s">
        <v>11848</v>
      </c>
    </row>
    <row r="2517" spans="1:28">
      <c r="A2517" s="241">
        <v>45972</v>
      </c>
      <c r="B2517" t="s">
        <v>11849</v>
      </c>
      <c r="C2517" t="s">
        <v>7720</v>
      </c>
      <c r="D2517" t="s">
        <v>7721</v>
      </c>
      <c r="E2517" t="s">
        <v>7722</v>
      </c>
      <c r="F2517">
        <v>1</v>
      </c>
      <c r="G2517">
        <v>11900</v>
      </c>
      <c r="H2517">
        <v>357</v>
      </c>
      <c r="I2517" s="165">
        <v>11543</v>
      </c>
      <c r="J2517" t="s">
        <v>7794</v>
      </c>
      <c r="K2517">
        <v>1</v>
      </c>
      <c r="L2517">
        <v>125</v>
      </c>
      <c r="M2517" t="s">
        <v>7724</v>
      </c>
      <c r="N2517" t="s">
        <v>7713</v>
      </c>
      <c r="O2517" t="s">
        <v>7697</v>
      </c>
      <c r="P2517" t="s">
        <v>10766</v>
      </c>
      <c r="Q2517" t="s">
        <v>11115</v>
      </c>
      <c r="R2517">
        <v>104</v>
      </c>
      <c r="S2517" t="s">
        <v>7700</v>
      </c>
      <c r="T2517" t="s">
        <v>7726</v>
      </c>
      <c r="U2517">
        <v>1</v>
      </c>
      <c r="V2517">
        <v>1</v>
      </c>
      <c r="W2517" t="s">
        <v>7702</v>
      </c>
      <c r="X2517" t="s">
        <v>3412</v>
      </c>
      <c r="Y2517" t="s">
        <v>7703</v>
      </c>
      <c r="Z2517" t="s">
        <v>11850</v>
      </c>
      <c r="AA2517" t="s">
        <v>8481</v>
      </c>
      <c r="AB2517" t="s">
        <v>11851</v>
      </c>
    </row>
    <row r="2518" spans="1:28">
      <c r="A2518" s="241">
        <v>45972</v>
      </c>
      <c r="B2518" t="s">
        <v>11852</v>
      </c>
      <c r="C2518" t="s">
        <v>8079</v>
      </c>
      <c r="D2518" t="s">
        <v>8080</v>
      </c>
      <c r="E2518" t="s">
        <v>8081</v>
      </c>
      <c r="F2518">
        <v>6</v>
      </c>
      <c r="G2518">
        <v>3180</v>
      </c>
      <c r="H2518">
        <v>0</v>
      </c>
      <c r="I2518" s="165">
        <v>19080</v>
      </c>
      <c r="J2518" t="s">
        <v>8182</v>
      </c>
      <c r="K2518">
        <v>1</v>
      </c>
      <c r="L2518">
        <v>126</v>
      </c>
      <c r="M2518" t="s">
        <v>7744</v>
      </c>
      <c r="N2518" t="s">
        <v>7745</v>
      </c>
      <c r="O2518" t="s">
        <v>7697</v>
      </c>
      <c r="P2518" t="s">
        <v>10766</v>
      </c>
      <c r="Q2518" t="s">
        <v>11213</v>
      </c>
      <c r="R2518">
        <v>918</v>
      </c>
      <c r="S2518" t="s">
        <v>7700</v>
      </c>
      <c r="T2518" t="s">
        <v>7715</v>
      </c>
      <c r="U2518">
        <v>1</v>
      </c>
      <c r="V2518">
        <v>6</v>
      </c>
      <c r="W2518" t="s">
        <v>7702</v>
      </c>
      <c r="X2518" t="s">
        <v>2868</v>
      </c>
      <c r="Y2518" t="s">
        <v>7703</v>
      </c>
      <c r="Z2518" t="s">
        <v>11853</v>
      </c>
      <c r="AA2518" t="s">
        <v>8013</v>
      </c>
      <c r="AB2518" t="s">
        <v>11854</v>
      </c>
    </row>
    <row r="2519" spans="1:28">
      <c r="A2519" s="241">
        <v>45972</v>
      </c>
      <c r="B2519" t="s">
        <v>11852</v>
      </c>
      <c r="C2519" t="s">
        <v>7787</v>
      </c>
      <c r="D2519" t="s">
        <v>7788</v>
      </c>
      <c r="E2519" t="s">
        <v>7789</v>
      </c>
      <c r="F2519">
        <v>6</v>
      </c>
      <c r="G2519">
        <v>3025.21</v>
      </c>
      <c r="H2519">
        <v>0</v>
      </c>
      <c r="I2519" s="165">
        <v>18151.259999999998</v>
      </c>
      <c r="J2519" t="s">
        <v>8182</v>
      </c>
      <c r="K2519">
        <v>1</v>
      </c>
      <c r="L2519">
        <v>126</v>
      </c>
      <c r="M2519" t="s">
        <v>7744</v>
      </c>
      <c r="N2519" t="s">
        <v>7745</v>
      </c>
      <c r="O2519" t="s">
        <v>7697</v>
      </c>
      <c r="P2519" t="s">
        <v>10766</v>
      </c>
      <c r="Q2519" t="s">
        <v>11213</v>
      </c>
      <c r="R2519">
        <v>918</v>
      </c>
      <c r="S2519" t="s">
        <v>7700</v>
      </c>
      <c r="T2519" t="s">
        <v>7715</v>
      </c>
      <c r="U2519">
        <v>1</v>
      </c>
      <c r="V2519">
        <v>6</v>
      </c>
      <c r="W2519" t="s">
        <v>7702</v>
      </c>
      <c r="X2519" t="s">
        <v>2868</v>
      </c>
      <c r="Y2519" t="s">
        <v>7703</v>
      </c>
      <c r="Z2519" t="s">
        <v>11853</v>
      </c>
      <c r="AA2519" t="s">
        <v>8013</v>
      </c>
      <c r="AB2519" t="s">
        <v>11854</v>
      </c>
    </row>
    <row r="2520" spans="1:28">
      <c r="A2520" s="241">
        <v>45972</v>
      </c>
      <c r="B2520" t="s">
        <v>11852</v>
      </c>
      <c r="C2520" t="s">
        <v>7839</v>
      </c>
      <c r="D2520" t="s">
        <v>7840</v>
      </c>
      <c r="E2520" t="s">
        <v>7841</v>
      </c>
      <c r="F2520">
        <v>8</v>
      </c>
      <c r="G2520">
        <v>2645.48</v>
      </c>
      <c r="H2520">
        <v>0</v>
      </c>
      <c r="I2520" s="165">
        <v>21163.84</v>
      </c>
      <c r="J2520" t="s">
        <v>8182</v>
      </c>
      <c r="K2520">
        <v>1</v>
      </c>
      <c r="L2520">
        <v>126</v>
      </c>
      <c r="M2520" t="s">
        <v>7744</v>
      </c>
      <c r="N2520" t="s">
        <v>7745</v>
      </c>
      <c r="O2520" t="s">
        <v>7697</v>
      </c>
      <c r="P2520" t="s">
        <v>10766</v>
      </c>
      <c r="Q2520" t="s">
        <v>11213</v>
      </c>
      <c r="R2520">
        <v>918</v>
      </c>
      <c r="S2520" t="s">
        <v>7700</v>
      </c>
      <c r="T2520" t="s">
        <v>7715</v>
      </c>
      <c r="U2520">
        <v>1</v>
      </c>
      <c r="V2520">
        <v>8</v>
      </c>
      <c r="W2520" t="s">
        <v>7702</v>
      </c>
      <c r="X2520" t="s">
        <v>2868</v>
      </c>
      <c r="Y2520" t="s">
        <v>7703</v>
      </c>
      <c r="Z2520" t="s">
        <v>11853</v>
      </c>
      <c r="AA2520" t="s">
        <v>8013</v>
      </c>
      <c r="AB2520" t="s">
        <v>11854</v>
      </c>
    </row>
    <row r="2521" spans="1:28">
      <c r="A2521" s="241">
        <v>45972</v>
      </c>
      <c r="B2521" t="s">
        <v>11855</v>
      </c>
      <c r="C2521" t="s">
        <v>8268</v>
      </c>
      <c r="D2521" t="s">
        <v>8269</v>
      </c>
      <c r="E2521" t="s">
        <v>8270</v>
      </c>
      <c r="F2521">
        <v>6</v>
      </c>
      <c r="G2521">
        <v>864</v>
      </c>
      <c r="H2521">
        <v>0</v>
      </c>
      <c r="I2521" s="165">
        <v>5184</v>
      </c>
      <c r="J2521" t="s">
        <v>8182</v>
      </c>
      <c r="K2521">
        <v>1</v>
      </c>
      <c r="L2521">
        <v>126</v>
      </c>
      <c r="M2521" t="s">
        <v>7744</v>
      </c>
      <c r="N2521" t="s">
        <v>7745</v>
      </c>
      <c r="O2521" t="s">
        <v>7697</v>
      </c>
      <c r="P2521" t="s">
        <v>10766</v>
      </c>
      <c r="Q2521" t="s">
        <v>11213</v>
      </c>
      <c r="R2521">
        <v>918</v>
      </c>
      <c r="S2521" t="s">
        <v>7700</v>
      </c>
      <c r="T2521" t="s">
        <v>7701</v>
      </c>
      <c r="U2521">
        <v>1</v>
      </c>
      <c r="V2521">
        <v>6</v>
      </c>
      <c r="W2521" t="s">
        <v>7702</v>
      </c>
      <c r="X2521" t="s">
        <v>3467</v>
      </c>
      <c r="Y2521" t="s">
        <v>7703</v>
      </c>
      <c r="Z2521" t="s">
        <v>11856</v>
      </c>
      <c r="AA2521" t="s">
        <v>8013</v>
      </c>
      <c r="AB2521" t="s">
        <v>11857</v>
      </c>
    </row>
    <row r="2522" spans="1:28">
      <c r="A2522" s="241">
        <v>45972</v>
      </c>
      <c r="B2522" t="s">
        <v>11858</v>
      </c>
      <c r="C2522" t="s">
        <v>7740</v>
      </c>
      <c r="D2522" t="s">
        <v>7741</v>
      </c>
      <c r="E2522" t="s">
        <v>7742</v>
      </c>
      <c r="F2522">
        <v>1</v>
      </c>
      <c r="G2522">
        <v>3562.19</v>
      </c>
      <c r="H2522">
        <v>0</v>
      </c>
      <c r="I2522" s="165">
        <v>3562.19</v>
      </c>
      <c r="J2522" t="s">
        <v>7723</v>
      </c>
      <c r="K2522">
        <v>1</v>
      </c>
      <c r="L2522">
        <v>125</v>
      </c>
      <c r="M2522" t="s">
        <v>7724</v>
      </c>
      <c r="N2522" t="s">
        <v>7713</v>
      </c>
      <c r="O2522" t="s">
        <v>7697</v>
      </c>
      <c r="P2522" t="s">
        <v>10766</v>
      </c>
      <c r="Q2522" t="s">
        <v>10991</v>
      </c>
      <c r="R2522">
        <v>103</v>
      </c>
      <c r="S2522" t="s">
        <v>7700</v>
      </c>
      <c r="T2522" t="s">
        <v>7715</v>
      </c>
      <c r="U2522">
        <v>1</v>
      </c>
      <c r="V2522">
        <v>1</v>
      </c>
      <c r="W2522" t="s">
        <v>7702</v>
      </c>
      <c r="X2522" t="s">
        <v>3218</v>
      </c>
      <c r="Y2522" t="s">
        <v>7703</v>
      </c>
      <c r="Z2522" t="s">
        <v>11859</v>
      </c>
      <c r="AA2522" t="s">
        <v>8108</v>
      </c>
      <c r="AB2522" t="s">
        <v>11860</v>
      </c>
    </row>
    <row r="2523" spans="1:28">
      <c r="A2523" s="241">
        <v>45972</v>
      </c>
      <c r="B2523" t="s">
        <v>11858</v>
      </c>
      <c r="C2523" t="s">
        <v>7973</v>
      </c>
      <c r="D2523" t="s">
        <v>7974</v>
      </c>
      <c r="E2523" t="s">
        <v>7975</v>
      </c>
      <c r="F2523">
        <v>1</v>
      </c>
      <c r="G2523">
        <v>3400</v>
      </c>
      <c r="H2523">
        <v>0</v>
      </c>
      <c r="I2523" s="165">
        <v>3400</v>
      </c>
      <c r="J2523" t="s">
        <v>7723</v>
      </c>
      <c r="K2523">
        <v>1</v>
      </c>
      <c r="L2523">
        <v>125</v>
      </c>
      <c r="M2523" t="s">
        <v>7724</v>
      </c>
      <c r="N2523" t="s">
        <v>7713</v>
      </c>
      <c r="O2523" t="s">
        <v>7697</v>
      </c>
      <c r="P2523" t="s">
        <v>10766</v>
      </c>
      <c r="Q2523" t="s">
        <v>10991</v>
      </c>
      <c r="R2523">
        <v>103</v>
      </c>
      <c r="S2523" t="s">
        <v>7700</v>
      </c>
      <c r="T2523" t="s">
        <v>7715</v>
      </c>
      <c r="U2523">
        <v>1</v>
      </c>
      <c r="V2523">
        <v>1</v>
      </c>
      <c r="W2523" t="s">
        <v>7702</v>
      </c>
      <c r="X2523" t="s">
        <v>3218</v>
      </c>
      <c r="Y2523" t="s">
        <v>7703</v>
      </c>
      <c r="Z2523" t="s">
        <v>11859</v>
      </c>
      <c r="AA2523" t="s">
        <v>8108</v>
      </c>
      <c r="AB2523" t="s">
        <v>11860</v>
      </c>
    </row>
    <row r="2524" spans="1:28">
      <c r="A2524" s="241">
        <v>45972</v>
      </c>
      <c r="B2524" t="s">
        <v>11858</v>
      </c>
      <c r="C2524" t="s">
        <v>7993</v>
      </c>
      <c r="D2524" t="s">
        <v>7994</v>
      </c>
      <c r="E2524" t="s">
        <v>7995</v>
      </c>
      <c r="F2524">
        <v>1</v>
      </c>
      <c r="G2524">
        <v>28655.46</v>
      </c>
      <c r="H2524">
        <v>0</v>
      </c>
      <c r="I2524" s="165">
        <v>28655.46</v>
      </c>
      <c r="J2524" t="s">
        <v>7723</v>
      </c>
      <c r="K2524">
        <v>1</v>
      </c>
      <c r="L2524">
        <v>125</v>
      </c>
      <c r="M2524" t="s">
        <v>7724</v>
      </c>
      <c r="N2524" t="s">
        <v>7713</v>
      </c>
      <c r="O2524" t="s">
        <v>7697</v>
      </c>
      <c r="P2524" t="s">
        <v>10766</v>
      </c>
      <c r="Q2524" t="s">
        <v>10991</v>
      </c>
      <c r="R2524">
        <v>103</v>
      </c>
      <c r="S2524" t="s">
        <v>7700</v>
      </c>
      <c r="T2524" t="s">
        <v>7715</v>
      </c>
      <c r="U2524">
        <v>1</v>
      </c>
      <c r="V2524">
        <v>1</v>
      </c>
      <c r="W2524" t="s">
        <v>7702</v>
      </c>
      <c r="X2524" t="s">
        <v>3218</v>
      </c>
      <c r="Y2524" t="s">
        <v>7703</v>
      </c>
      <c r="Z2524" t="s">
        <v>11859</v>
      </c>
      <c r="AA2524" t="s">
        <v>8108</v>
      </c>
      <c r="AB2524" t="s">
        <v>11860</v>
      </c>
    </row>
    <row r="2525" spans="1:28">
      <c r="A2525" s="241">
        <v>45972</v>
      </c>
      <c r="B2525" t="s">
        <v>11861</v>
      </c>
      <c r="C2525" t="s">
        <v>7800</v>
      </c>
      <c r="D2525" t="s">
        <v>7801</v>
      </c>
      <c r="E2525" t="s">
        <v>7802</v>
      </c>
      <c r="F2525">
        <v>12</v>
      </c>
      <c r="G2525">
        <v>1092.44</v>
      </c>
      <c r="H2525">
        <v>0</v>
      </c>
      <c r="I2525" s="165">
        <v>13109.28</v>
      </c>
      <c r="J2525" t="s">
        <v>8166</v>
      </c>
      <c r="K2525">
        <v>1</v>
      </c>
      <c r="L2525">
        <v>126</v>
      </c>
      <c r="M2525" t="s">
        <v>7744</v>
      </c>
      <c r="N2525" t="s">
        <v>7745</v>
      </c>
      <c r="O2525" t="s">
        <v>7697</v>
      </c>
      <c r="P2525" t="s">
        <v>10766</v>
      </c>
      <c r="Q2525" t="s">
        <v>11279</v>
      </c>
      <c r="R2525">
        <v>926</v>
      </c>
      <c r="S2525" t="s">
        <v>7700</v>
      </c>
      <c r="T2525" t="s">
        <v>7701</v>
      </c>
      <c r="U2525">
        <v>1</v>
      </c>
      <c r="V2525">
        <v>12</v>
      </c>
      <c r="W2525" t="s">
        <v>7702</v>
      </c>
      <c r="X2525" t="s">
        <v>3247</v>
      </c>
      <c r="Y2525" t="s">
        <v>7703</v>
      </c>
      <c r="Z2525" t="s">
        <v>11862</v>
      </c>
      <c r="AA2525" t="s">
        <v>8170</v>
      </c>
      <c r="AB2525" t="s">
        <v>8712</v>
      </c>
    </row>
    <row r="2526" spans="1:28">
      <c r="A2526" s="241">
        <v>45972</v>
      </c>
      <c r="B2526" t="s">
        <v>11863</v>
      </c>
      <c r="C2526" t="s">
        <v>7883</v>
      </c>
      <c r="D2526" t="s">
        <v>7884</v>
      </c>
      <c r="E2526" t="s">
        <v>7885</v>
      </c>
      <c r="F2526">
        <v>7</v>
      </c>
      <c r="G2526">
        <v>3025.21</v>
      </c>
      <c r="H2526">
        <v>0</v>
      </c>
      <c r="I2526" s="165">
        <v>21176.47</v>
      </c>
      <c r="J2526" t="s">
        <v>8521</v>
      </c>
      <c r="K2526">
        <v>1</v>
      </c>
      <c r="L2526">
        <v>157</v>
      </c>
      <c r="M2526" t="s">
        <v>8532</v>
      </c>
      <c r="N2526" t="s">
        <v>8027</v>
      </c>
      <c r="O2526" t="s">
        <v>7697</v>
      </c>
      <c r="P2526" t="s">
        <v>10766</v>
      </c>
      <c r="Q2526" t="s">
        <v>11864</v>
      </c>
      <c r="R2526">
        <v>612</v>
      </c>
      <c r="S2526" t="s">
        <v>7700</v>
      </c>
      <c r="T2526" t="s">
        <v>7715</v>
      </c>
      <c r="U2526">
        <v>1</v>
      </c>
      <c r="V2526">
        <v>7</v>
      </c>
      <c r="W2526" t="s">
        <v>7702</v>
      </c>
      <c r="X2526" t="s">
        <v>3019</v>
      </c>
      <c r="Y2526" t="s">
        <v>7703</v>
      </c>
      <c r="Z2526" t="s">
        <v>11865</v>
      </c>
      <c r="AA2526" t="s">
        <v>8535</v>
      </c>
      <c r="AB2526" t="s">
        <v>11866</v>
      </c>
    </row>
    <row r="2527" spans="1:28">
      <c r="A2527" s="241">
        <v>45972</v>
      </c>
      <c r="B2527" t="s">
        <v>11863</v>
      </c>
      <c r="C2527" t="s">
        <v>7886</v>
      </c>
      <c r="D2527" t="s">
        <v>7887</v>
      </c>
      <c r="E2527" t="s">
        <v>7888</v>
      </c>
      <c r="F2527">
        <v>5</v>
      </c>
      <c r="G2527">
        <v>3025.21</v>
      </c>
      <c r="H2527">
        <v>0</v>
      </c>
      <c r="I2527" s="165">
        <v>15126.05</v>
      </c>
      <c r="J2527" t="s">
        <v>8521</v>
      </c>
      <c r="K2527">
        <v>1</v>
      </c>
      <c r="L2527">
        <v>157</v>
      </c>
      <c r="M2527" t="s">
        <v>8532</v>
      </c>
      <c r="N2527" t="s">
        <v>8027</v>
      </c>
      <c r="O2527" t="s">
        <v>7697</v>
      </c>
      <c r="P2527" t="s">
        <v>10766</v>
      </c>
      <c r="Q2527" t="s">
        <v>11864</v>
      </c>
      <c r="R2527">
        <v>612</v>
      </c>
      <c r="S2527" t="s">
        <v>7700</v>
      </c>
      <c r="T2527" t="s">
        <v>7715</v>
      </c>
      <c r="U2527">
        <v>1</v>
      </c>
      <c r="V2527">
        <v>5</v>
      </c>
      <c r="W2527" t="s">
        <v>7702</v>
      </c>
      <c r="X2527" t="s">
        <v>3019</v>
      </c>
      <c r="Y2527" t="s">
        <v>7703</v>
      </c>
      <c r="Z2527" t="s">
        <v>11865</v>
      </c>
      <c r="AA2527" t="s">
        <v>8535</v>
      </c>
      <c r="AB2527" t="s">
        <v>11866</v>
      </c>
    </row>
    <row r="2528" spans="1:28">
      <c r="A2528" s="241">
        <v>45972</v>
      </c>
      <c r="B2528" t="s">
        <v>11867</v>
      </c>
      <c r="C2528" t="s">
        <v>7832</v>
      </c>
      <c r="D2528" t="s">
        <v>7833</v>
      </c>
      <c r="E2528" t="s">
        <v>7834</v>
      </c>
      <c r="F2528">
        <v>1</v>
      </c>
      <c r="G2528">
        <v>12500</v>
      </c>
      <c r="H2528">
        <v>375</v>
      </c>
      <c r="I2528" s="165">
        <v>12125</v>
      </c>
      <c r="J2528" t="s">
        <v>7937</v>
      </c>
      <c r="K2528">
        <v>1</v>
      </c>
      <c r="L2528">
        <v>211</v>
      </c>
      <c r="M2528" t="s">
        <v>7938</v>
      </c>
      <c r="N2528" t="s">
        <v>7939</v>
      </c>
      <c r="O2528" t="s">
        <v>7697</v>
      </c>
      <c r="P2528" t="s">
        <v>10766</v>
      </c>
      <c r="Q2528" t="s">
        <v>11060</v>
      </c>
      <c r="R2528">
        <v>411</v>
      </c>
      <c r="S2528" t="s">
        <v>7700</v>
      </c>
      <c r="T2528" t="s">
        <v>7726</v>
      </c>
      <c r="U2528">
        <v>1</v>
      </c>
      <c r="V2528">
        <v>1</v>
      </c>
      <c r="W2528" t="s">
        <v>7702</v>
      </c>
      <c r="X2528" t="s">
        <v>2982</v>
      </c>
      <c r="Y2528" t="s">
        <v>7703</v>
      </c>
      <c r="Z2528" t="s">
        <v>11868</v>
      </c>
      <c r="AA2528" t="s">
        <v>8221</v>
      </c>
      <c r="AB2528" t="s">
        <v>11869</v>
      </c>
    </row>
    <row r="2529" spans="1:28">
      <c r="A2529" s="241">
        <v>45972</v>
      </c>
      <c r="B2529" t="s">
        <v>11867</v>
      </c>
      <c r="C2529" t="s">
        <v>7720</v>
      </c>
      <c r="D2529" t="s">
        <v>7721</v>
      </c>
      <c r="E2529" t="s">
        <v>7722</v>
      </c>
      <c r="F2529">
        <v>1</v>
      </c>
      <c r="G2529">
        <v>11900</v>
      </c>
      <c r="H2529">
        <v>357</v>
      </c>
      <c r="I2529" s="165">
        <v>11543</v>
      </c>
      <c r="J2529" t="s">
        <v>7937</v>
      </c>
      <c r="K2529">
        <v>1</v>
      </c>
      <c r="L2529">
        <v>211</v>
      </c>
      <c r="M2529" t="s">
        <v>7938</v>
      </c>
      <c r="N2529" t="s">
        <v>7939</v>
      </c>
      <c r="O2529" t="s">
        <v>7697</v>
      </c>
      <c r="P2529" t="s">
        <v>10766</v>
      </c>
      <c r="Q2529" t="s">
        <v>11060</v>
      </c>
      <c r="R2529">
        <v>411</v>
      </c>
      <c r="S2529" t="s">
        <v>7700</v>
      </c>
      <c r="T2529" t="s">
        <v>7726</v>
      </c>
      <c r="U2529">
        <v>1</v>
      </c>
      <c r="V2529">
        <v>1</v>
      </c>
      <c r="W2529" t="s">
        <v>7702</v>
      </c>
      <c r="X2529" t="s">
        <v>2982</v>
      </c>
      <c r="Y2529" t="s">
        <v>7703</v>
      </c>
      <c r="Z2529" t="s">
        <v>11868</v>
      </c>
      <c r="AA2529" t="s">
        <v>8221</v>
      </c>
      <c r="AB2529" t="s">
        <v>11869</v>
      </c>
    </row>
    <row r="2530" spans="1:28">
      <c r="A2530" s="241">
        <v>45972</v>
      </c>
      <c r="B2530" t="s">
        <v>11870</v>
      </c>
      <c r="C2530" t="s">
        <v>8454</v>
      </c>
      <c r="D2530" t="s">
        <v>8455</v>
      </c>
      <c r="E2530" t="s">
        <v>8456</v>
      </c>
      <c r="F2530">
        <v>5</v>
      </c>
      <c r="G2530">
        <v>2016.81</v>
      </c>
      <c r="H2530">
        <v>1008.405</v>
      </c>
      <c r="I2530" s="165">
        <v>9075.6450000000004</v>
      </c>
      <c r="J2530" t="s">
        <v>7937</v>
      </c>
      <c r="K2530">
        <v>1</v>
      </c>
      <c r="L2530">
        <v>211</v>
      </c>
      <c r="M2530" t="s">
        <v>7938</v>
      </c>
      <c r="N2530" t="s">
        <v>7939</v>
      </c>
      <c r="O2530" t="s">
        <v>7697</v>
      </c>
      <c r="P2530" t="s">
        <v>10766</v>
      </c>
      <c r="Q2530" t="s">
        <v>11060</v>
      </c>
      <c r="R2530">
        <v>411</v>
      </c>
      <c r="S2530" t="s">
        <v>7700</v>
      </c>
      <c r="T2530" t="s">
        <v>7701</v>
      </c>
      <c r="U2530">
        <v>1</v>
      </c>
      <c r="V2530">
        <v>5</v>
      </c>
      <c r="W2530" t="s">
        <v>7702</v>
      </c>
      <c r="X2530" t="s">
        <v>2960</v>
      </c>
      <c r="Y2530" t="s">
        <v>7703</v>
      </c>
      <c r="Z2530" t="s">
        <v>11871</v>
      </c>
      <c r="AA2530" t="s">
        <v>8221</v>
      </c>
      <c r="AB2530" t="s">
        <v>11872</v>
      </c>
    </row>
    <row r="2531" spans="1:28">
      <c r="A2531" s="241">
        <v>45972</v>
      </c>
      <c r="B2531" t="s">
        <v>11873</v>
      </c>
      <c r="C2531" t="s">
        <v>7736</v>
      </c>
      <c r="D2531" t="s">
        <v>7737</v>
      </c>
      <c r="E2531" t="s">
        <v>7738</v>
      </c>
      <c r="F2531">
        <v>12</v>
      </c>
      <c r="G2531">
        <v>6422.4</v>
      </c>
      <c r="H2531">
        <v>0</v>
      </c>
      <c r="I2531" s="165">
        <v>77068.800000000003</v>
      </c>
      <c r="J2531" t="s">
        <v>8213</v>
      </c>
      <c r="K2531">
        <v>1</v>
      </c>
      <c r="L2531">
        <v>155</v>
      </c>
      <c r="M2531" t="s">
        <v>7946</v>
      </c>
      <c r="N2531" t="s">
        <v>7696</v>
      </c>
      <c r="O2531" t="s">
        <v>7697</v>
      </c>
      <c r="P2531" t="s">
        <v>10766</v>
      </c>
      <c r="Q2531" t="s">
        <v>11308</v>
      </c>
      <c r="R2531">
        <v>713</v>
      </c>
      <c r="S2531" t="s">
        <v>7700</v>
      </c>
      <c r="T2531" t="s">
        <v>7701</v>
      </c>
      <c r="U2531">
        <v>1</v>
      </c>
      <c r="V2531">
        <v>12</v>
      </c>
      <c r="W2531" t="s">
        <v>7702</v>
      </c>
      <c r="X2531" t="s">
        <v>3067</v>
      </c>
      <c r="Y2531" t="s">
        <v>7703</v>
      </c>
      <c r="Z2531" t="s">
        <v>11874</v>
      </c>
      <c r="AA2531" t="s">
        <v>8216</v>
      </c>
      <c r="AB2531" t="s">
        <v>11875</v>
      </c>
    </row>
    <row r="2532" spans="1:28">
      <c r="A2532" s="241">
        <v>45972</v>
      </c>
      <c r="B2532" t="s">
        <v>11876</v>
      </c>
      <c r="C2532" t="s">
        <v>7787</v>
      </c>
      <c r="D2532" t="s">
        <v>7788</v>
      </c>
      <c r="E2532" t="s">
        <v>7789</v>
      </c>
      <c r="F2532">
        <v>6</v>
      </c>
      <c r="G2532">
        <v>3025.21</v>
      </c>
      <c r="H2532">
        <v>0</v>
      </c>
      <c r="I2532" s="165">
        <v>18151.259999999998</v>
      </c>
      <c r="J2532" t="s">
        <v>8213</v>
      </c>
      <c r="K2532">
        <v>1</v>
      </c>
      <c r="L2532">
        <v>155</v>
      </c>
      <c r="M2532" t="s">
        <v>7946</v>
      </c>
      <c r="N2532" t="s">
        <v>7696</v>
      </c>
      <c r="O2532" t="s">
        <v>7697</v>
      </c>
      <c r="P2532" t="s">
        <v>10766</v>
      </c>
      <c r="Q2532" t="s">
        <v>9084</v>
      </c>
      <c r="R2532">
        <v>715</v>
      </c>
      <c r="S2532" t="s">
        <v>7700</v>
      </c>
      <c r="T2532" t="s">
        <v>7715</v>
      </c>
      <c r="U2532">
        <v>1</v>
      </c>
      <c r="V2532">
        <v>6</v>
      </c>
      <c r="W2532" t="s">
        <v>7702</v>
      </c>
      <c r="X2532" t="s">
        <v>2990</v>
      </c>
      <c r="Y2532" t="s">
        <v>7703</v>
      </c>
      <c r="Z2532" t="s">
        <v>11877</v>
      </c>
      <c r="AA2532" t="s">
        <v>8406</v>
      </c>
      <c r="AB2532" t="s">
        <v>11878</v>
      </c>
    </row>
    <row r="2533" spans="1:28">
      <c r="A2533" s="241">
        <v>45972</v>
      </c>
      <c r="B2533" t="s">
        <v>11876</v>
      </c>
      <c r="C2533" t="s">
        <v>7979</v>
      </c>
      <c r="D2533" t="s">
        <v>7980</v>
      </c>
      <c r="E2533" t="s">
        <v>7981</v>
      </c>
      <c r="F2533">
        <v>3</v>
      </c>
      <c r="G2533">
        <v>2647.06</v>
      </c>
      <c r="H2533">
        <v>0</v>
      </c>
      <c r="I2533" s="165">
        <v>7941.18</v>
      </c>
      <c r="J2533" t="s">
        <v>8213</v>
      </c>
      <c r="K2533">
        <v>1</v>
      </c>
      <c r="L2533">
        <v>155</v>
      </c>
      <c r="M2533" t="s">
        <v>7946</v>
      </c>
      <c r="N2533" t="s">
        <v>7696</v>
      </c>
      <c r="O2533" t="s">
        <v>7697</v>
      </c>
      <c r="P2533" t="s">
        <v>10766</v>
      </c>
      <c r="Q2533" t="s">
        <v>9084</v>
      </c>
      <c r="R2533">
        <v>715</v>
      </c>
      <c r="S2533" t="s">
        <v>7700</v>
      </c>
      <c r="T2533" t="s">
        <v>7715</v>
      </c>
      <c r="U2533">
        <v>1</v>
      </c>
      <c r="V2533">
        <v>3</v>
      </c>
      <c r="W2533" t="s">
        <v>7702</v>
      </c>
      <c r="X2533" t="s">
        <v>2990</v>
      </c>
      <c r="Y2533" t="s">
        <v>7703</v>
      </c>
      <c r="Z2533" t="s">
        <v>11877</v>
      </c>
      <c r="AA2533" t="s">
        <v>8406</v>
      </c>
      <c r="AB2533" t="s">
        <v>11878</v>
      </c>
    </row>
    <row r="2534" spans="1:28">
      <c r="A2534" s="241">
        <v>45972</v>
      </c>
      <c r="B2534" t="s">
        <v>11879</v>
      </c>
      <c r="C2534" t="s">
        <v>7691</v>
      </c>
      <c r="D2534" t="s">
        <v>7692</v>
      </c>
      <c r="E2534" t="s">
        <v>7693</v>
      </c>
      <c r="F2534">
        <v>2</v>
      </c>
      <c r="G2534">
        <v>4327.7299999999996</v>
      </c>
      <c r="H2534">
        <v>0</v>
      </c>
      <c r="I2534" s="165">
        <v>8655.4599999999991</v>
      </c>
      <c r="J2534" t="s">
        <v>8521</v>
      </c>
      <c r="K2534">
        <v>1</v>
      </c>
      <c r="L2534">
        <v>157</v>
      </c>
      <c r="M2534" t="s">
        <v>8532</v>
      </c>
      <c r="N2534" t="s">
        <v>8027</v>
      </c>
      <c r="O2534" t="s">
        <v>7697</v>
      </c>
      <c r="P2534" t="s">
        <v>10766</v>
      </c>
      <c r="Q2534" t="s">
        <v>11789</v>
      </c>
      <c r="R2534">
        <v>605</v>
      </c>
      <c r="S2534" t="s">
        <v>7700</v>
      </c>
      <c r="T2534" t="s">
        <v>7701</v>
      </c>
      <c r="U2534">
        <v>1</v>
      </c>
      <c r="V2534">
        <v>2</v>
      </c>
      <c r="W2534" t="s">
        <v>7702</v>
      </c>
      <c r="X2534" t="s">
        <v>3259</v>
      </c>
      <c r="Y2534" t="s">
        <v>7703</v>
      </c>
      <c r="Z2534" t="s">
        <v>11880</v>
      </c>
      <c r="AA2534" t="s">
        <v>8526</v>
      </c>
      <c r="AB2534" t="s">
        <v>11881</v>
      </c>
    </row>
    <row r="2535" spans="1:28">
      <c r="A2535" s="241">
        <v>45972</v>
      </c>
      <c r="B2535" t="s">
        <v>11879</v>
      </c>
      <c r="C2535" t="s">
        <v>7927</v>
      </c>
      <c r="D2535" t="s">
        <v>7928</v>
      </c>
      <c r="E2535" t="s">
        <v>7929</v>
      </c>
      <c r="F2535">
        <v>1</v>
      </c>
      <c r="G2535">
        <v>1344.54</v>
      </c>
      <c r="H2535">
        <v>0</v>
      </c>
      <c r="I2535" s="165">
        <v>1344.54</v>
      </c>
      <c r="J2535" t="s">
        <v>8521</v>
      </c>
      <c r="K2535">
        <v>1</v>
      </c>
      <c r="L2535">
        <v>157</v>
      </c>
      <c r="M2535" t="s">
        <v>8532</v>
      </c>
      <c r="N2535" t="s">
        <v>8027</v>
      </c>
      <c r="O2535" t="s">
        <v>7697</v>
      </c>
      <c r="P2535" t="s">
        <v>10766</v>
      </c>
      <c r="Q2535" t="s">
        <v>11789</v>
      </c>
      <c r="R2535">
        <v>605</v>
      </c>
      <c r="S2535" t="s">
        <v>7700</v>
      </c>
      <c r="T2535" t="s">
        <v>7701</v>
      </c>
      <c r="U2535">
        <v>1</v>
      </c>
      <c r="V2535">
        <v>1</v>
      </c>
      <c r="W2535" t="s">
        <v>7702</v>
      </c>
      <c r="X2535" t="s">
        <v>3259</v>
      </c>
      <c r="Y2535" t="s">
        <v>7703</v>
      </c>
      <c r="Z2535" t="s">
        <v>11880</v>
      </c>
      <c r="AA2535" t="s">
        <v>8526</v>
      </c>
      <c r="AB2535" t="s">
        <v>11881</v>
      </c>
    </row>
    <row r="2536" spans="1:28">
      <c r="A2536" s="241">
        <v>45972</v>
      </c>
      <c r="B2536" t="s">
        <v>11879</v>
      </c>
      <c r="C2536" t="s">
        <v>8016</v>
      </c>
      <c r="D2536" t="s">
        <v>8017</v>
      </c>
      <c r="E2536" t="s">
        <v>8018</v>
      </c>
      <c r="F2536">
        <v>1</v>
      </c>
      <c r="G2536">
        <v>4853</v>
      </c>
      <c r="H2536">
        <v>0</v>
      </c>
      <c r="I2536" s="165">
        <v>4853</v>
      </c>
      <c r="J2536" t="s">
        <v>8521</v>
      </c>
      <c r="K2536">
        <v>1</v>
      </c>
      <c r="L2536">
        <v>157</v>
      </c>
      <c r="M2536" t="s">
        <v>8532</v>
      </c>
      <c r="N2536" t="s">
        <v>8027</v>
      </c>
      <c r="O2536" t="s">
        <v>7697</v>
      </c>
      <c r="P2536" t="s">
        <v>10766</v>
      </c>
      <c r="Q2536" t="s">
        <v>11789</v>
      </c>
      <c r="R2536">
        <v>605</v>
      </c>
      <c r="S2536" t="s">
        <v>7700</v>
      </c>
      <c r="T2536">
        <v>0</v>
      </c>
      <c r="U2536">
        <v>1</v>
      </c>
      <c r="V2536">
        <v>1</v>
      </c>
      <c r="W2536" t="s">
        <v>7702</v>
      </c>
      <c r="X2536" t="s">
        <v>3259</v>
      </c>
      <c r="Y2536" t="s">
        <v>7703</v>
      </c>
      <c r="Z2536" t="s">
        <v>11880</v>
      </c>
      <c r="AA2536" t="s">
        <v>8526</v>
      </c>
      <c r="AB2536" t="s">
        <v>11881</v>
      </c>
    </row>
    <row r="2537" spans="1:28">
      <c r="A2537" s="241">
        <v>45972</v>
      </c>
      <c r="B2537" t="s">
        <v>11879</v>
      </c>
      <c r="C2537" t="s">
        <v>8021</v>
      </c>
      <c r="D2537" t="s">
        <v>8022</v>
      </c>
      <c r="E2537" t="s">
        <v>8023</v>
      </c>
      <c r="F2537">
        <v>1</v>
      </c>
      <c r="G2537">
        <v>4882</v>
      </c>
      <c r="H2537">
        <v>0</v>
      </c>
      <c r="I2537" s="165">
        <v>4882</v>
      </c>
      <c r="J2537" t="s">
        <v>8521</v>
      </c>
      <c r="K2537">
        <v>1</v>
      </c>
      <c r="L2537">
        <v>157</v>
      </c>
      <c r="M2537" t="s">
        <v>8532</v>
      </c>
      <c r="N2537" t="s">
        <v>8027</v>
      </c>
      <c r="O2537" t="s">
        <v>7697</v>
      </c>
      <c r="P2537" t="s">
        <v>10766</v>
      </c>
      <c r="Q2537" t="s">
        <v>11789</v>
      </c>
      <c r="R2537">
        <v>605</v>
      </c>
      <c r="S2537" t="s">
        <v>7700</v>
      </c>
      <c r="T2537" t="s">
        <v>7701</v>
      </c>
      <c r="U2537">
        <v>1</v>
      </c>
      <c r="V2537">
        <v>1</v>
      </c>
      <c r="W2537" t="s">
        <v>7702</v>
      </c>
      <c r="X2537" t="s">
        <v>3259</v>
      </c>
      <c r="Y2537" t="s">
        <v>7703</v>
      </c>
      <c r="Z2537" t="s">
        <v>11880</v>
      </c>
      <c r="AA2537" t="s">
        <v>8526</v>
      </c>
      <c r="AB2537" t="s">
        <v>11881</v>
      </c>
    </row>
    <row r="2538" spans="1:28">
      <c r="A2538" s="241">
        <v>45972</v>
      </c>
      <c r="B2538" t="s">
        <v>11882</v>
      </c>
      <c r="C2538" t="s">
        <v>7800</v>
      </c>
      <c r="D2538" t="s">
        <v>7801</v>
      </c>
      <c r="E2538" t="s">
        <v>7802</v>
      </c>
      <c r="F2538">
        <v>20</v>
      </c>
      <c r="G2538">
        <v>1092.44</v>
      </c>
      <c r="H2538">
        <v>0</v>
      </c>
      <c r="I2538" s="165">
        <v>21848.799999999999</v>
      </c>
      <c r="J2538" t="s">
        <v>7842</v>
      </c>
      <c r="K2538">
        <v>1</v>
      </c>
      <c r="L2538">
        <v>126</v>
      </c>
      <c r="M2538" t="s">
        <v>7744</v>
      </c>
      <c r="N2538" t="s">
        <v>7745</v>
      </c>
      <c r="O2538" t="s">
        <v>7697</v>
      </c>
      <c r="P2538" t="s">
        <v>10766</v>
      </c>
      <c r="Q2538" t="s">
        <v>11261</v>
      </c>
      <c r="R2538">
        <v>908</v>
      </c>
      <c r="S2538" t="s">
        <v>7700</v>
      </c>
      <c r="T2538" t="s">
        <v>7701</v>
      </c>
      <c r="U2538">
        <v>1</v>
      </c>
      <c r="V2538">
        <v>20</v>
      </c>
      <c r="W2538" t="s">
        <v>7702</v>
      </c>
      <c r="X2538" t="s">
        <v>3239</v>
      </c>
      <c r="Y2538" t="s">
        <v>7703</v>
      </c>
      <c r="Z2538" t="s">
        <v>11883</v>
      </c>
      <c r="AA2538" t="s">
        <v>7845</v>
      </c>
      <c r="AB2538" t="s">
        <v>11884</v>
      </c>
    </row>
    <row r="2539" spans="1:28">
      <c r="A2539" s="241">
        <v>45972</v>
      </c>
      <c r="B2539" t="s">
        <v>11885</v>
      </c>
      <c r="C2539" t="s">
        <v>7875</v>
      </c>
      <c r="D2539" t="s">
        <v>7876</v>
      </c>
      <c r="E2539" t="s">
        <v>7877</v>
      </c>
      <c r="F2539">
        <v>3</v>
      </c>
      <c r="G2539">
        <v>1218.49</v>
      </c>
      <c r="H2539">
        <v>0</v>
      </c>
      <c r="I2539" s="165">
        <v>3655.47</v>
      </c>
      <c r="J2539" t="s">
        <v>7842</v>
      </c>
      <c r="K2539">
        <v>1</v>
      </c>
      <c r="L2539">
        <v>126</v>
      </c>
      <c r="M2539" t="s">
        <v>7744</v>
      </c>
      <c r="N2539" t="s">
        <v>7745</v>
      </c>
      <c r="O2539" t="s">
        <v>7697</v>
      </c>
      <c r="P2539" t="s">
        <v>10766</v>
      </c>
      <c r="Q2539" t="s">
        <v>11261</v>
      </c>
      <c r="R2539">
        <v>908</v>
      </c>
      <c r="S2539" t="s">
        <v>7700</v>
      </c>
      <c r="T2539" t="s">
        <v>7701</v>
      </c>
      <c r="U2539">
        <v>1</v>
      </c>
      <c r="V2539">
        <v>3</v>
      </c>
      <c r="W2539" t="s">
        <v>7702</v>
      </c>
      <c r="X2539" t="s">
        <v>3245</v>
      </c>
      <c r="Y2539" t="s">
        <v>7703</v>
      </c>
      <c r="Z2539" t="s">
        <v>11886</v>
      </c>
      <c r="AA2539" t="s">
        <v>7845</v>
      </c>
      <c r="AB2539" t="s">
        <v>11887</v>
      </c>
    </row>
    <row r="2540" spans="1:28">
      <c r="A2540" s="241">
        <v>45972</v>
      </c>
      <c r="B2540" t="s">
        <v>11885</v>
      </c>
      <c r="C2540" t="s">
        <v>7880</v>
      </c>
      <c r="D2540" t="s">
        <v>7881</v>
      </c>
      <c r="E2540" t="s">
        <v>7882</v>
      </c>
      <c r="F2540">
        <v>2</v>
      </c>
      <c r="G2540">
        <v>1543</v>
      </c>
      <c r="H2540">
        <v>0</v>
      </c>
      <c r="I2540" s="165">
        <v>3086</v>
      </c>
      <c r="J2540" t="s">
        <v>7842</v>
      </c>
      <c r="K2540">
        <v>1</v>
      </c>
      <c r="L2540">
        <v>126</v>
      </c>
      <c r="M2540" t="s">
        <v>7744</v>
      </c>
      <c r="N2540" t="s">
        <v>7745</v>
      </c>
      <c r="O2540" t="s">
        <v>7697</v>
      </c>
      <c r="P2540" t="s">
        <v>10766</v>
      </c>
      <c r="Q2540" t="s">
        <v>11261</v>
      </c>
      <c r="R2540">
        <v>908</v>
      </c>
      <c r="S2540" t="s">
        <v>7700</v>
      </c>
      <c r="T2540" t="s">
        <v>7701</v>
      </c>
      <c r="U2540">
        <v>1</v>
      </c>
      <c r="V2540">
        <v>2</v>
      </c>
      <c r="W2540" t="s">
        <v>7702</v>
      </c>
      <c r="X2540" t="s">
        <v>3245</v>
      </c>
      <c r="Y2540" t="s">
        <v>7703</v>
      </c>
      <c r="Z2540" t="s">
        <v>11886</v>
      </c>
      <c r="AA2540" t="s">
        <v>7845</v>
      </c>
      <c r="AB2540" t="s">
        <v>11887</v>
      </c>
    </row>
    <row r="2541" spans="1:28">
      <c r="A2541" s="241">
        <v>45972</v>
      </c>
      <c r="B2541" t="s">
        <v>11888</v>
      </c>
      <c r="C2541" t="s">
        <v>7733</v>
      </c>
      <c r="D2541" t="s">
        <v>7734</v>
      </c>
      <c r="E2541" t="s">
        <v>7735</v>
      </c>
      <c r="F2541">
        <v>1</v>
      </c>
      <c r="G2541">
        <v>1344.54</v>
      </c>
      <c r="H2541">
        <v>0</v>
      </c>
      <c r="I2541" s="165">
        <v>1344.54</v>
      </c>
      <c r="J2541" t="s">
        <v>7937</v>
      </c>
      <c r="K2541">
        <v>1</v>
      </c>
      <c r="L2541">
        <v>211</v>
      </c>
      <c r="M2541" t="s">
        <v>7938</v>
      </c>
      <c r="N2541" t="s">
        <v>7939</v>
      </c>
      <c r="O2541" t="s">
        <v>7697</v>
      </c>
      <c r="P2541" t="s">
        <v>10766</v>
      </c>
      <c r="Q2541" t="s">
        <v>11060</v>
      </c>
      <c r="R2541">
        <v>411</v>
      </c>
      <c r="S2541" t="s">
        <v>7700</v>
      </c>
      <c r="T2541" t="s">
        <v>7701</v>
      </c>
      <c r="U2541">
        <v>1</v>
      </c>
      <c r="V2541">
        <v>1</v>
      </c>
      <c r="W2541" t="s">
        <v>7702</v>
      </c>
      <c r="X2541" t="s">
        <v>3045</v>
      </c>
      <c r="Y2541" t="s">
        <v>7703</v>
      </c>
      <c r="Z2541" t="s">
        <v>11889</v>
      </c>
      <c r="AA2541" t="s">
        <v>8221</v>
      </c>
      <c r="AB2541" t="s">
        <v>11890</v>
      </c>
    </row>
    <row r="2542" spans="1:28">
      <c r="A2542" s="241">
        <v>45972</v>
      </c>
      <c r="B2542" t="s">
        <v>11891</v>
      </c>
      <c r="C2542" t="s">
        <v>8021</v>
      </c>
      <c r="D2542" t="s">
        <v>8022</v>
      </c>
      <c r="E2542" t="s">
        <v>8023</v>
      </c>
      <c r="F2542">
        <v>1</v>
      </c>
      <c r="G2542">
        <v>4882</v>
      </c>
      <c r="H2542">
        <v>0</v>
      </c>
      <c r="I2542" s="165">
        <v>4882</v>
      </c>
      <c r="J2542" t="s">
        <v>7766</v>
      </c>
      <c r="K2542">
        <v>1</v>
      </c>
      <c r="L2542">
        <v>1</v>
      </c>
      <c r="M2542" t="s">
        <v>7767</v>
      </c>
      <c r="N2542" t="s">
        <v>7713</v>
      </c>
      <c r="O2542" t="s">
        <v>7697</v>
      </c>
      <c r="P2542" t="s">
        <v>10766</v>
      </c>
      <c r="Q2542" t="s">
        <v>11007</v>
      </c>
      <c r="R2542">
        <v>110</v>
      </c>
      <c r="S2542" t="s">
        <v>7700</v>
      </c>
      <c r="T2542" t="s">
        <v>7701</v>
      </c>
      <c r="U2542">
        <v>1</v>
      </c>
      <c r="V2542">
        <v>1</v>
      </c>
      <c r="W2542" t="s">
        <v>7702</v>
      </c>
      <c r="X2542" t="s">
        <v>11892</v>
      </c>
      <c r="Y2542" t="s">
        <v>7703</v>
      </c>
      <c r="Z2542" t="s">
        <v>11893</v>
      </c>
      <c r="AA2542" t="s">
        <v>8552</v>
      </c>
      <c r="AB2542" t="s">
        <v>11894</v>
      </c>
    </row>
    <row r="2543" spans="1:28">
      <c r="A2543" s="241">
        <v>45972</v>
      </c>
      <c r="B2543" t="s">
        <v>11895</v>
      </c>
      <c r="C2543" t="s">
        <v>7886</v>
      </c>
      <c r="D2543" t="s">
        <v>7887</v>
      </c>
      <c r="E2543" t="s">
        <v>7888</v>
      </c>
      <c r="F2543">
        <v>2</v>
      </c>
      <c r="G2543">
        <v>3025.21</v>
      </c>
      <c r="H2543">
        <v>0</v>
      </c>
      <c r="I2543" s="165">
        <v>6050.42</v>
      </c>
      <c r="J2543" t="s">
        <v>8271</v>
      </c>
      <c r="K2543">
        <v>1</v>
      </c>
      <c r="L2543">
        <v>2</v>
      </c>
      <c r="M2543" t="s">
        <v>8054</v>
      </c>
      <c r="N2543" t="s">
        <v>7745</v>
      </c>
      <c r="O2543" t="s">
        <v>7697</v>
      </c>
      <c r="P2543" t="s">
        <v>10766</v>
      </c>
      <c r="Q2543" t="s">
        <v>10876</v>
      </c>
      <c r="R2543">
        <v>936</v>
      </c>
      <c r="S2543" t="s">
        <v>7700</v>
      </c>
      <c r="T2543" t="s">
        <v>7715</v>
      </c>
      <c r="U2543">
        <v>1</v>
      </c>
      <c r="V2543">
        <v>2</v>
      </c>
      <c r="W2543" t="s">
        <v>7702</v>
      </c>
      <c r="X2543" t="s">
        <v>11896</v>
      </c>
      <c r="Y2543" t="s">
        <v>7703</v>
      </c>
      <c r="Z2543" t="s">
        <v>11897</v>
      </c>
      <c r="AA2543" t="s">
        <v>8380</v>
      </c>
      <c r="AB2543" t="s">
        <v>11898</v>
      </c>
    </row>
    <row r="2544" spans="1:28">
      <c r="A2544" s="241">
        <v>45972</v>
      </c>
      <c r="B2544" t="s">
        <v>11895</v>
      </c>
      <c r="C2544" t="s">
        <v>7787</v>
      </c>
      <c r="D2544" t="s">
        <v>7788</v>
      </c>
      <c r="E2544" t="s">
        <v>7789</v>
      </c>
      <c r="F2544">
        <v>2</v>
      </c>
      <c r="G2544">
        <v>3025.21</v>
      </c>
      <c r="H2544">
        <v>0</v>
      </c>
      <c r="I2544" s="165">
        <v>6050.42</v>
      </c>
      <c r="J2544" t="s">
        <v>8271</v>
      </c>
      <c r="K2544">
        <v>1</v>
      </c>
      <c r="L2544">
        <v>2</v>
      </c>
      <c r="M2544" t="s">
        <v>8054</v>
      </c>
      <c r="N2544" t="s">
        <v>7745</v>
      </c>
      <c r="O2544" t="s">
        <v>7697</v>
      </c>
      <c r="P2544" t="s">
        <v>10766</v>
      </c>
      <c r="Q2544" t="s">
        <v>10876</v>
      </c>
      <c r="R2544">
        <v>936</v>
      </c>
      <c r="S2544" t="s">
        <v>7700</v>
      </c>
      <c r="T2544" t="s">
        <v>7715</v>
      </c>
      <c r="U2544">
        <v>1</v>
      </c>
      <c r="V2544">
        <v>2</v>
      </c>
      <c r="W2544" t="s">
        <v>7702</v>
      </c>
      <c r="X2544" t="s">
        <v>11896</v>
      </c>
      <c r="Y2544" t="s">
        <v>7703</v>
      </c>
      <c r="Z2544" t="s">
        <v>11897</v>
      </c>
      <c r="AA2544" t="s">
        <v>8380</v>
      </c>
      <c r="AB2544" t="s">
        <v>11898</v>
      </c>
    </row>
    <row r="2545" spans="1:28">
      <c r="A2545" s="241">
        <v>45972</v>
      </c>
      <c r="B2545" t="s">
        <v>11899</v>
      </c>
      <c r="C2545" t="s">
        <v>7691</v>
      </c>
      <c r="D2545" t="s">
        <v>7692</v>
      </c>
      <c r="E2545" t="s">
        <v>7693</v>
      </c>
      <c r="F2545">
        <v>3</v>
      </c>
      <c r="G2545">
        <v>4327.7299999999996</v>
      </c>
      <c r="H2545">
        <v>0</v>
      </c>
      <c r="I2545" s="165">
        <v>12983.19</v>
      </c>
      <c r="J2545" t="s">
        <v>8213</v>
      </c>
      <c r="K2545">
        <v>1</v>
      </c>
      <c r="L2545">
        <v>155</v>
      </c>
      <c r="M2545" t="s">
        <v>7946</v>
      </c>
      <c r="N2545" t="s">
        <v>7696</v>
      </c>
      <c r="O2545" t="s">
        <v>7697</v>
      </c>
      <c r="P2545" t="s">
        <v>10766</v>
      </c>
      <c r="Q2545" t="s">
        <v>11308</v>
      </c>
      <c r="R2545">
        <v>713</v>
      </c>
      <c r="S2545" t="s">
        <v>7700</v>
      </c>
      <c r="T2545" t="s">
        <v>7701</v>
      </c>
      <c r="U2545">
        <v>1</v>
      </c>
      <c r="V2545">
        <v>3</v>
      </c>
      <c r="W2545" t="s">
        <v>7702</v>
      </c>
      <c r="X2545" t="s">
        <v>2852</v>
      </c>
      <c r="Y2545" t="s">
        <v>7703</v>
      </c>
      <c r="Z2545" t="s">
        <v>11900</v>
      </c>
      <c r="AA2545" t="s">
        <v>8216</v>
      </c>
      <c r="AB2545" t="s">
        <v>11901</v>
      </c>
    </row>
    <row r="2546" spans="1:28">
      <c r="A2546" s="241">
        <v>45972</v>
      </c>
      <c r="B2546" t="s">
        <v>11899</v>
      </c>
      <c r="C2546" t="s">
        <v>7778</v>
      </c>
      <c r="D2546" t="s">
        <v>7779</v>
      </c>
      <c r="E2546" t="s">
        <v>7780</v>
      </c>
      <c r="F2546">
        <v>3</v>
      </c>
      <c r="G2546">
        <v>2668.75</v>
      </c>
      <c r="H2546">
        <v>0</v>
      </c>
      <c r="I2546" s="165">
        <v>8006.25</v>
      </c>
      <c r="J2546" t="s">
        <v>8213</v>
      </c>
      <c r="K2546">
        <v>1</v>
      </c>
      <c r="L2546">
        <v>155</v>
      </c>
      <c r="M2546" t="s">
        <v>7946</v>
      </c>
      <c r="N2546" t="s">
        <v>7696</v>
      </c>
      <c r="O2546" t="s">
        <v>7697</v>
      </c>
      <c r="P2546" t="s">
        <v>10766</v>
      </c>
      <c r="Q2546" t="s">
        <v>11308</v>
      </c>
      <c r="R2546">
        <v>713</v>
      </c>
      <c r="S2546" t="s">
        <v>7700</v>
      </c>
      <c r="T2546" t="s">
        <v>7701</v>
      </c>
      <c r="U2546">
        <v>1</v>
      </c>
      <c r="V2546">
        <v>3</v>
      </c>
      <c r="W2546" t="s">
        <v>7702</v>
      </c>
      <c r="X2546" t="s">
        <v>2852</v>
      </c>
      <c r="Y2546" t="s">
        <v>7703</v>
      </c>
      <c r="Z2546" t="s">
        <v>11900</v>
      </c>
      <c r="AA2546" t="s">
        <v>8216</v>
      </c>
      <c r="AB2546" t="s">
        <v>11901</v>
      </c>
    </row>
    <row r="2547" spans="1:28">
      <c r="A2547" s="241">
        <v>45972</v>
      </c>
      <c r="B2547" t="s">
        <v>11899</v>
      </c>
      <c r="C2547" t="s">
        <v>7880</v>
      </c>
      <c r="D2547" t="s">
        <v>7881</v>
      </c>
      <c r="E2547" t="s">
        <v>7882</v>
      </c>
      <c r="F2547">
        <v>3</v>
      </c>
      <c r="G2547">
        <v>1543</v>
      </c>
      <c r="H2547">
        <v>0</v>
      </c>
      <c r="I2547" s="165">
        <v>4629</v>
      </c>
      <c r="J2547" t="s">
        <v>8213</v>
      </c>
      <c r="K2547">
        <v>1</v>
      </c>
      <c r="L2547">
        <v>155</v>
      </c>
      <c r="M2547" t="s">
        <v>7946</v>
      </c>
      <c r="N2547" t="s">
        <v>7696</v>
      </c>
      <c r="O2547" t="s">
        <v>7697</v>
      </c>
      <c r="P2547" t="s">
        <v>10766</v>
      </c>
      <c r="Q2547" t="s">
        <v>11308</v>
      </c>
      <c r="R2547">
        <v>713</v>
      </c>
      <c r="S2547" t="s">
        <v>7700</v>
      </c>
      <c r="T2547" t="s">
        <v>7701</v>
      </c>
      <c r="U2547">
        <v>1</v>
      </c>
      <c r="V2547">
        <v>3</v>
      </c>
      <c r="W2547" t="s">
        <v>7702</v>
      </c>
      <c r="X2547" t="s">
        <v>2852</v>
      </c>
      <c r="Y2547" t="s">
        <v>7703</v>
      </c>
      <c r="Z2547" t="s">
        <v>11900</v>
      </c>
      <c r="AA2547" t="s">
        <v>8216</v>
      </c>
      <c r="AB2547" t="s">
        <v>11901</v>
      </c>
    </row>
    <row r="2548" spans="1:28">
      <c r="A2548" s="241">
        <v>45972</v>
      </c>
      <c r="B2548" t="s">
        <v>11902</v>
      </c>
      <c r="C2548" t="s">
        <v>7754</v>
      </c>
      <c r="D2548" t="s">
        <v>7755</v>
      </c>
      <c r="E2548" t="s">
        <v>7756</v>
      </c>
      <c r="F2548">
        <v>12</v>
      </c>
      <c r="G2548">
        <v>1444</v>
      </c>
      <c r="H2548">
        <v>0</v>
      </c>
      <c r="I2548" s="165">
        <v>17328</v>
      </c>
      <c r="J2548" t="s">
        <v>8213</v>
      </c>
      <c r="K2548">
        <v>1</v>
      </c>
      <c r="L2548">
        <v>9</v>
      </c>
      <c r="M2548" t="s">
        <v>8684</v>
      </c>
      <c r="N2548" t="s">
        <v>7696</v>
      </c>
      <c r="O2548" t="s">
        <v>7697</v>
      </c>
      <c r="P2548" t="s">
        <v>10766</v>
      </c>
      <c r="Q2548" t="s">
        <v>8685</v>
      </c>
      <c r="R2548">
        <v>714</v>
      </c>
      <c r="S2548" t="s">
        <v>7700</v>
      </c>
      <c r="T2548" t="s">
        <v>7701</v>
      </c>
      <c r="U2548">
        <v>1</v>
      </c>
      <c r="V2548">
        <v>12</v>
      </c>
      <c r="W2548" t="s">
        <v>7702</v>
      </c>
      <c r="X2548" t="s">
        <v>11903</v>
      </c>
      <c r="Y2548" t="s">
        <v>7703</v>
      </c>
      <c r="Z2548" t="s">
        <v>11904</v>
      </c>
      <c r="AA2548" t="s">
        <v>8688</v>
      </c>
      <c r="AB2548" t="s">
        <v>11905</v>
      </c>
    </row>
    <row r="2549" spans="1:28">
      <c r="A2549" s="241">
        <v>45972</v>
      </c>
      <c r="B2549" t="s">
        <v>11906</v>
      </c>
      <c r="C2549" t="s">
        <v>7754</v>
      </c>
      <c r="D2549" t="s">
        <v>7755</v>
      </c>
      <c r="E2549" t="s">
        <v>7756</v>
      </c>
      <c r="F2549">
        <v>2</v>
      </c>
      <c r="G2549">
        <v>1444</v>
      </c>
      <c r="H2549">
        <v>0</v>
      </c>
      <c r="I2549" s="165">
        <v>2888</v>
      </c>
      <c r="J2549" t="s">
        <v>8213</v>
      </c>
      <c r="K2549">
        <v>1</v>
      </c>
      <c r="L2549">
        <v>155</v>
      </c>
      <c r="M2549" t="s">
        <v>7946</v>
      </c>
      <c r="N2549" t="s">
        <v>7696</v>
      </c>
      <c r="O2549" t="s">
        <v>7697</v>
      </c>
      <c r="P2549" t="s">
        <v>10766</v>
      </c>
      <c r="Q2549" t="s">
        <v>9084</v>
      </c>
      <c r="R2549">
        <v>715</v>
      </c>
      <c r="S2549" t="s">
        <v>7700</v>
      </c>
      <c r="T2549" t="s">
        <v>7701</v>
      </c>
      <c r="U2549">
        <v>1</v>
      </c>
      <c r="V2549">
        <v>2</v>
      </c>
      <c r="W2549" t="s">
        <v>7702</v>
      </c>
      <c r="X2549" t="s">
        <v>2922</v>
      </c>
      <c r="Y2549" t="s">
        <v>7703</v>
      </c>
      <c r="Z2549" t="s">
        <v>11907</v>
      </c>
      <c r="AA2549" t="s">
        <v>8406</v>
      </c>
      <c r="AB2549" t="s">
        <v>11908</v>
      </c>
    </row>
    <row r="2550" spans="1:28">
      <c r="A2550" s="241">
        <v>45972</v>
      </c>
      <c r="B2550" t="s">
        <v>11909</v>
      </c>
      <c r="C2550" t="s">
        <v>8563</v>
      </c>
      <c r="D2550" t="s">
        <v>8564</v>
      </c>
      <c r="E2550" t="s">
        <v>8565</v>
      </c>
      <c r="F2550">
        <v>1</v>
      </c>
      <c r="G2550">
        <v>4659</v>
      </c>
      <c r="H2550">
        <v>0</v>
      </c>
      <c r="I2550" s="165">
        <v>4659</v>
      </c>
      <c r="J2550" t="s">
        <v>7937</v>
      </c>
      <c r="K2550">
        <v>1</v>
      </c>
      <c r="L2550">
        <v>211</v>
      </c>
      <c r="M2550" t="s">
        <v>7938</v>
      </c>
      <c r="N2550" t="s">
        <v>7939</v>
      </c>
      <c r="O2550" t="s">
        <v>7697</v>
      </c>
      <c r="P2550" t="s">
        <v>10766</v>
      </c>
      <c r="Q2550" t="s">
        <v>10822</v>
      </c>
      <c r="R2550">
        <v>409</v>
      </c>
      <c r="S2550" t="s">
        <v>7700</v>
      </c>
      <c r="T2550" t="s">
        <v>7715</v>
      </c>
      <c r="U2550">
        <v>1</v>
      </c>
      <c r="V2550">
        <v>1</v>
      </c>
      <c r="W2550" t="s">
        <v>7702</v>
      </c>
      <c r="X2550" t="s">
        <v>3400</v>
      </c>
      <c r="Y2550" t="s">
        <v>7703</v>
      </c>
      <c r="Z2550" t="s">
        <v>11910</v>
      </c>
      <c r="AA2550" t="s">
        <v>8145</v>
      </c>
      <c r="AB2550" t="s">
        <v>11911</v>
      </c>
    </row>
    <row r="2551" spans="1:28">
      <c r="A2551" s="241">
        <v>45972</v>
      </c>
      <c r="B2551" t="s">
        <v>11909</v>
      </c>
      <c r="C2551" t="s">
        <v>9368</v>
      </c>
      <c r="D2551" t="s">
        <v>9369</v>
      </c>
      <c r="E2551" t="s">
        <v>9370</v>
      </c>
      <c r="F2551">
        <v>1</v>
      </c>
      <c r="G2551">
        <v>7650</v>
      </c>
      <c r="H2551">
        <v>0</v>
      </c>
      <c r="I2551" s="165">
        <v>7650</v>
      </c>
      <c r="J2551" t="s">
        <v>7937</v>
      </c>
      <c r="K2551">
        <v>1</v>
      </c>
      <c r="L2551">
        <v>211</v>
      </c>
      <c r="M2551" t="s">
        <v>7938</v>
      </c>
      <c r="N2551" t="s">
        <v>7939</v>
      </c>
      <c r="O2551" t="s">
        <v>7697</v>
      </c>
      <c r="P2551" t="s">
        <v>10766</v>
      </c>
      <c r="Q2551" t="s">
        <v>10822</v>
      </c>
      <c r="R2551">
        <v>409</v>
      </c>
      <c r="S2551" t="s">
        <v>7700</v>
      </c>
      <c r="T2551" t="s">
        <v>7726</v>
      </c>
      <c r="U2551">
        <v>1</v>
      </c>
      <c r="V2551">
        <v>1</v>
      </c>
      <c r="W2551" t="s">
        <v>7702</v>
      </c>
      <c r="X2551" t="s">
        <v>3400</v>
      </c>
      <c r="Y2551" t="s">
        <v>7703</v>
      </c>
      <c r="Z2551" t="s">
        <v>11910</v>
      </c>
      <c r="AA2551" t="s">
        <v>8145</v>
      </c>
      <c r="AB2551" t="s">
        <v>11911</v>
      </c>
    </row>
    <row r="2552" spans="1:28">
      <c r="A2552" s="241">
        <v>45972</v>
      </c>
      <c r="B2552" t="s">
        <v>11909</v>
      </c>
      <c r="C2552" t="s">
        <v>8905</v>
      </c>
      <c r="D2552" t="s">
        <v>8906</v>
      </c>
      <c r="E2552" t="s">
        <v>8907</v>
      </c>
      <c r="F2552">
        <v>1</v>
      </c>
      <c r="G2552">
        <v>2227</v>
      </c>
      <c r="H2552">
        <v>0</v>
      </c>
      <c r="I2552" s="165">
        <v>2227</v>
      </c>
      <c r="J2552" t="s">
        <v>7937</v>
      </c>
      <c r="K2552">
        <v>1</v>
      </c>
      <c r="L2552">
        <v>211</v>
      </c>
      <c r="M2552" t="s">
        <v>7938</v>
      </c>
      <c r="N2552" t="s">
        <v>7939</v>
      </c>
      <c r="O2552" t="s">
        <v>7697</v>
      </c>
      <c r="P2552" t="s">
        <v>10766</v>
      </c>
      <c r="Q2552" t="s">
        <v>10822</v>
      </c>
      <c r="R2552">
        <v>409</v>
      </c>
      <c r="S2552" t="s">
        <v>7700</v>
      </c>
      <c r="T2552" t="s">
        <v>7769</v>
      </c>
      <c r="U2552">
        <v>1</v>
      </c>
      <c r="V2552">
        <v>1</v>
      </c>
      <c r="W2552" t="s">
        <v>7702</v>
      </c>
      <c r="X2552" t="s">
        <v>3400</v>
      </c>
      <c r="Y2552" t="s">
        <v>7703</v>
      </c>
      <c r="Z2552" t="s">
        <v>11910</v>
      </c>
      <c r="AA2552" t="s">
        <v>8145</v>
      </c>
      <c r="AB2552" t="s">
        <v>11911</v>
      </c>
    </row>
    <row r="2553" spans="1:28">
      <c r="A2553" s="241">
        <v>45972</v>
      </c>
      <c r="B2553" t="s">
        <v>11912</v>
      </c>
      <c r="C2553" t="s">
        <v>7691</v>
      </c>
      <c r="D2553" t="s">
        <v>7692</v>
      </c>
      <c r="E2553" t="s">
        <v>7693</v>
      </c>
      <c r="F2553">
        <v>2</v>
      </c>
      <c r="G2553">
        <v>4327.7299999999996</v>
      </c>
      <c r="H2553">
        <v>0</v>
      </c>
      <c r="I2553" s="165">
        <v>8655.4599999999991</v>
      </c>
      <c r="J2553" t="s">
        <v>8213</v>
      </c>
      <c r="K2553">
        <v>1</v>
      </c>
      <c r="L2553">
        <v>155</v>
      </c>
      <c r="M2553" t="s">
        <v>7946</v>
      </c>
      <c r="N2553" t="s">
        <v>7696</v>
      </c>
      <c r="O2553" t="s">
        <v>7697</v>
      </c>
      <c r="P2553" t="s">
        <v>10766</v>
      </c>
      <c r="Q2553" t="s">
        <v>11308</v>
      </c>
      <c r="R2553">
        <v>713</v>
      </c>
      <c r="S2553" t="s">
        <v>7700</v>
      </c>
      <c r="T2553" t="s">
        <v>7701</v>
      </c>
      <c r="U2553">
        <v>1</v>
      </c>
      <c r="V2553">
        <v>2</v>
      </c>
      <c r="W2553" t="s">
        <v>7702</v>
      </c>
      <c r="X2553" t="s">
        <v>2833</v>
      </c>
      <c r="Y2553" t="s">
        <v>7703</v>
      </c>
      <c r="Z2553" t="s">
        <v>11913</v>
      </c>
      <c r="AA2553" t="s">
        <v>8216</v>
      </c>
      <c r="AB2553" t="s">
        <v>11914</v>
      </c>
    </row>
    <row r="2554" spans="1:28">
      <c r="A2554" s="241">
        <v>45972</v>
      </c>
      <c r="B2554" t="s">
        <v>11912</v>
      </c>
      <c r="C2554" t="s">
        <v>8051</v>
      </c>
      <c r="D2554" t="s">
        <v>8052</v>
      </c>
      <c r="E2554" t="s">
        <v>8053</v>
      </c>
      <c r="F2554">
        <v>2</v>
      </c>
      <c r="G2554">
        <v>5940</v>
      </c>
      <c r="H2554">
        <v>0</v>
      </c>
      <c r="I2554" s="165">
        <v>11880</v>
      </c>
      <c r="J2554" t="s">
        <v>8213</v>
      </c>
      <c r="K2554">
        <v>1</v>
      </c>
      <c r="L2554">
        <v>155</v>
      </c>
      <c r="M2554" t="s">
        <v>7946</v>
      </c>
      <c r="N2554" t="s">
        <v>7696</v>
      </c>
      <c r="O2554" t="s">
        <v>7697</v>
      </c>
      <c r="P2554" t="s">
        <v>10766</v>
      </c>
      <c r="Q2554" t="s">
        <v>11308</v>
      </c>
      <c r="R2554">
        <v>713</v>
      </c>
      <c r="S2554" t="s">
        <v>7700</v>
      </c>
      <c r="T2554" t="s">
        <v>7701</v>
      </c>
      <c r="U2554">
        <v>1</v>
      </c>
      <c r="V2554">
        <v>2</v>
      </c>
      <c r="W2554" t="s">
        <v>7702</v>
      </c>
      <c r="X2554" t="s">
        <v>2833</v>
      </c>
      <c r="Y2554" t="s">
        <v>7703</v>
      </c>
      <c r="Z2554" t="s">
        <v>11913</v>
      </c>
      <c r="AA2554" t="s">
        <v>8216</v>
      </c>
      <c r="AB2554" t="s">
        <v>11914</v>
      </c>
    </row>
    <row r="2555" spans="1:28">
      <c r="A2555" s="241">
        <v>45972</v>
      </c>
      <c r="B2555" t="s">
        <v>11915</v>
      </c>
      <c r="C2555" t="s">
        <v>7832</v>
      </c>
      <c r="D2555" t="s">
        <v>7833</v>
      </c>
      <c r="E2555" t="s">
        <v>7834</v>
      </c>
      <c r="F2555">
        <v>1</v>
      </c>
      <c r="G2555">
        <v>12500</v>
      </c>
      <c r="H2555">
        <v>0</v>
      </c>
      <c r="I2555" s="165">
        <v>12500</v>
      </c>
      <c r="J2555" t="s">
        <v>8213</v>
      </c>
      <c r="K2555">
        <v>1</v>
      </c>
      <c r="L2555">
        <v>9</v>
      </c>
      <c r="M2555" t="s">
        <v>8684</v>
      </c>
      <c r="N2555" t="s">
        <v>7696</v>
      </c>
      <c r="O2555" t="s">
        <v>7697</v>
      </c>
      <c r="P2555" t="s">
        <v>10766</v>
      </c>
      <c r="Q2555" t="s">
        <v>8685</v>
      </c>
      <c r="R2555">
        <v>714</v>
      </c>
      <c r="S2555" t="s">
        <v>7700</v>
      </c>
      <c r="T2555" t="s">
        <v>7726</v>
      </c>
      <c r="U2555">
        <v>1</v>
      </c>
      <c r="V2555">
        <v>1</v>
      </c>
      <c r="W2555" t="s">
        <v>7702</v>
      </c>
      <c r="X2555" t="s">
        <v>11916</v>
      </c>
      <c r="Y2555" t="s">
        <v>7703</v>
      </c>
      <c r="Z2555" t="s">
        <v>11917</v>
      </c>
      <c r="AA2555" t="s">
        <v>8688</v>
      </c>
      <c r="AB2555" t="s">
        <v>11918</v>
      </c>
    </row>
    <row r="2556" spans="1:28">
      <c r="A2556" s="241">
        <v>45972</v>
      </c>
      <c r="B2556" t="s">
        <v>11919</v>
      </c>
      <c r="C2556" t="s">
        <v>7720</v>
      </c>
      <c r="D2556" t="s">
        <v>7721</v>
      </c>
      <c r="E2556" t="s">
        <v>7722</v>
      </c>
      <c r="F2556">
        <v>1</v>
      </c>
      <c r="G2556">
        <v>11900</v>
      </c>
      <c r="H2556">
        <v>0</v>
      </c>
      <c r="I2556" s="165">
        <v>11900</v>
      </c>
      <c r="J2556" t="s">
        <v>8213</v>
      </c>
      <c r="K2556">
        <v>1</v>
      </c>
      <c r="L2556">
        <v>9</v>
      </c>
      <c r="M2556" t="s">
        <v>8684</v>
      </c>
      <c r="N2556" t="s">
        <v>7696</v>
      </c>
      <c r="O2556" t="s">
        <v>7697</v>
      </c>
      <c r="P2556" t="s">
        <v>10766</v>
      </c>
      <c r="Q2556" t="s">
        <v>11920</v>
      </c>
      <c r="R2556">
        <v>714</v>
      </c>
      <c r="S2556" t="s">
        <v>7700</v>
      </c>
      <c r="T2556" t="s">
        <v>7726</v>
      </c>
      <c r="U2556">
        <v>1</v>
      </c>
      <c r="V2556">
        <v>1</v>
      </c>
      <c r="W2556" t="s">
        <v>7702</v>
      </c>
      <c r="X2556" t="s">
        <v>11921</v>
      </c>
      <c r="Y2556" t="s">
        <v>7703</v>
      </c>
      <c r="Z2556" t="s">
        <v>11922</v>
      </c>
      <c r="AA2556" t="s">
        <v>8688</v>
      </c>
      <c r="AB2556" t="s">
        <v>11923</v>
      </c>
    </row>
    <row r="2557" spans="1:28">
      <c r="A2557" s="241">
        <v>45972</v>
      </c>
      <c r="B2557" t="s">
        <v>11919</v>
      </c>
      <c r="C2557" t="s">
        <v>8954</v>
      </c>
      <c r="D2557" t="s">
        <v>8955</v>
      </c>
      <c r="E2557" t="s">
        <v>8956</v>
      </c>
      <c r="F2557">
        <v>4</v>
      </c>
      <c r="G2557">
        <v>2615</v>
      </c>
      <c r="H2557">
        <v>0</v>
      </c>
      <c r="I2557" s="165">
        <v>10460</v>
      </c>
      <c r="J2557" t="s">
        <v>8213</v>
      </c>
      <c r="K2557">
        <v>1</v>
      </c>
      <c r="L2557">
        <v>9</v>
      </c>
      <c r="M2557" t="s">
        <v>8684</v>
      </c>
      <c r="N2557" t="s">
        <v>7696</v>
      </c>
      <c r="O2557" t="s">
        <v>7697</v>
      </c>
      <c r="P2557" t="s">
        <v>10766</v>
      </c>
      <c r="Q2557" t="s">
        <v>11920</v>
      </c>
      <c r="R2557">
        <v>714</v>
      </c>
      <c r="S2557" t="s">
        <v>7700</v>
      </c>
      <c r="T2557" t="s">
        <v>7715</v>
      </c>
      <c r="U2557">
        <v>1</v>
      </c>
      <c r="V2557">
        <v>4</v>
      </c>
      <c r="W2557" t="s">
        <v>7702</v>
      </c>
      <c r="X2557" t="s">
        <v>11921</v>
      </c>
      <c r="Y2557" t="s">
        <v>7703</v>
      </c>
      <c r="Z2557" t="s">
        <v>11922</v>
      </c>
      <c r="AA2557" t="s">
        <v>8688</v>
      </c>
      <c r="AB2557" t="s">
        <v>11923</v>
      </c>
    </row>
    <row r="2558" spans="1:28">
      <c r="A2558" s="241">
        <v>45972</v>
      </c>
      <c r="B2558" t="s">
        <v>11919</v>
      </c>
      <c r="C2558" t="s">
        <v>7736</v>
      </c>
      <c r="D2558" t="s">
        <v>7737</v>
      </c>
      <c r="E2558" t="s">
        <v>7738</v>
      </c>
      <c r="F2558">
        <v>4</v>
      </c>
      <c r="G2558">
        <v>6422.4</v>
      </c>
      <c r="H2558">
        <v>0</v>
      </c>
      <c r="I2558" s="165">
        <v>25689.599999999999</v>
      </c>
      <c r="J2558" t="s">
        <v>8213</v>
      </c>
      <c r="K2558">
        <v>1</v>
      </c>
      <c r="L2558">
        <v>9</v>
      </c>
      <c r="M2558" t="s">
        <v>8684</v>
      </c>
      <c r="N2558" t="s">
        <v>7696</v>
      </c>
      <c r="O2558" t="s">
        <v>7697</v>
      </c>
      <c r="P2558" t="s">
        <v>10766</v>
      </c>
      <c r="Q2558" t="s">
        <v>11920</v>
      </c>
      <c r="R2558">
        <v>714</v>
      </c>
      <c r="S2558" t="s">
        <v>7700</v>
      </c>
      <c r="T2558" t="s">
        <v>7701</v>
      </c>
      <c r="U2558">
        <v>1</v>
      </c>
      <c r="V2558">
        <v>4</v>
      </c>
      <c r="W2558" t="s">
        <v>7702</v>
      </c>
      <c r="X2558" t="s">
        <v>11921</v>
      </c>
      <c r="Y2558" t="s">
        <v>7703</v>
      </c>
      <c r="Z2558" t="s">
        <v>11922</v>
      </c>
      <c r="AA2558" t="s">
        <v>8688</v>
      </c>
      <c r="AB2558" t="s">
        <v>11923</v>
      </c>
    </row>
    <row r="2559" spans="1:28">
      <c r="A2559" s="241">
        <v>45972</v>
      </c>
      <c r="B2559" t="s">
        <v>11924</v>
      </c>
      <c r="C2559" t="s">
        <v>8626</v>
      </c>
      <c r="D2559" t="s">
        <v>8627</v>
      </c>
      <c r="E2559" t="s">
        <v>8628</v>
      </c>
      <c r="F2559">
        <v>1</v>
      </c>
      <c r="G2559">
        <v>29400</v>
      </c>
      <c r="H2559">
        <v>0</v>
      </c>
      <c r="I2559" s="165">
        <v>29400</v>
      </c>
      <c r="J2559" t="s">
        <v>8213</v>
      </c>
      <c r="K2559">
        <v>1</v>
      </c>
      <c r="L2559">
        <v>155</v>
      </c>
      <c r="M2559" t="s">
        <v>7946</v>
      </c>
      <c r="N2559" t="s">
        <v>7696</v>
      </c>
      <c r="O2559" t="s">
        <v>7697</v>
      </c>
      <c r="P2559" t="s">
        <v>10766</v>
      </c>
      <c r="Q2559" t="s">
        <v>9084</v>
      </c>
      <c r="R2559">
        <v>715</v>
      </c>
      <c r="S2559" t="s">
        <v>7700</v>
      </c>
      <c r="T2559" t="s">
        <v>7726</v>
      </c>
      <c r="U2559">
        <v>1</v>
      </c>
      <c r="V2559">
        <v>1</v>
      </c>
      <c r="W2559" t="s">
        <v>7702</v>
      </c>
      <c r="X2559" t="s">
        <v>3033</v>
      </c>
      <c r="Y2559" t="s">
        <v>7703</v>
      </c>
      <c r="Z2559" t="s">
        <v>11925</v>
      </c>
      <c r="AA2559" t="s">
        <v>8406</v>
      </c>
      <c r="AB2559" t="s">
        <v>11926</v>
      </c>
    </row>
    <row r="2560" spans="1:28">
      <c r="A2560" s="241">
        <v>45972</v>
      </c>
      <c r="B2560" t="s">
        <v>11927</v>
      </c>
      <c r="C2560" t="s">
        <v>7886</v>
      </c>
      <c r="D2560" t="s">
        <v>7887</v>
      </c>
      <c r="E2560" t="s">
        <v>7888</v>
      </c>
      <c r="F2560">
        <v>4</v>
      </c>
      <c r="G2560">
        <v>3025.21</v>
      </c>
      <c r="H2560">
        <v>0</v>
      </c>
      <c r="I2560" s="165">
        <v>12100.84</v>
      </c>
      <c r="J2560" t="s">
        <v>7766</v>
      </c>
      <c r="K2560">
        <v>1</v>
      </c>
      <c r="L2560">
        <v>1</v>
      </c>
      <c r="M2560" t="s">
        <v>7767</v>
      </c>
      <c r="N2560" t="s">
        <v>7713</v>
      </c>
      <c r="O2560" t="s">
        <v>7697</v>
      </c>
      <c r="P2560" t="s">
        <v>10766</v>
      </c>
      <c r="Q2560" t="s">
        <v>11007</v>
      </c>
      <c r="R2560">
        <v>110</v>
      </c>
      <c r="S2560" t="s">
        <v>7700</v>
      </c>
      <c r="T2560" t="s">
        <v>7715</v>
      </c>
      <c r="U2560">
        <v>1</v>
      </c>
      <c r="V2560">
        <v>4</v>
      </c>
      <c r="W2560" t="s">
        <v>7702</v>
      </c>
      <c r="X2560" t="s">
        <v>11928</v>
      </c>
      <c r="Y2560" t="s">
        <v>7703</v>
      </c>
      <c r="Z2560" t="s">
        <v>11929</v>
      </c>
      <c r="AA2560" t="s">
        <v>8552</v>
      </c>
      <c r="AB2560" t="s">
        <v>11930</v>
      </c>
    </row>
    <row r="2561" spans="1:28">
      <c r="A2561" s="241">
        <v>45972</v>
      </c>
      <c r="B2561" t="s">
        <v>11927</v>
      </c>
      <c r="C2561" t="s">
        <v>7784</v>
      </c>
      <c r="D2561" t="s">
        <v>7785</v>
      </c>
      <c r="E2561" t="s">
        <v>7786</v>
      </c>
      <c r="F2561">
        <v>4</v>
      </c>
      <c r="G2561">
        <v>3025.21</v>
      </c>
      <c r="H2561">
        <v>0</v>
      </c>
      <c r="I2561" s="165">
        <v>12100.84</v>
      </c>
      <c r="J2561" t="s">
        <v>7766</v>
      </c>
      <c r="K2561">
        <v>1</v>
      </c>
      <c r="L2561">
        <v>1</v>
      </c>
      <c r="M2561" t="s">
        <v>7767</v>
      </c>
      <c r="N2561" t="s">
        <v>7713</v>
      </c>
      <c r="O2561" t="s">
        <v>7697</v>
      </c>
      <c r="P2561" t="s">
        <v>10766</v>
      </c>
      <c r="Q2561" t="s">
        <v>11007</v>
      </c>
      <c r="R2561">
        <v>110</v>
      </c>
      <c r="S2561" t="s">
        <v>7700</v>
      </c>
      <c r="T2561" t="s">
        <v>7715</v>
      </c>
      <c r="U2561">
        <v>1</v>
      </c>
      <c r="V2561">
        <v>4</v>
      </c>
      <c r="W2561" t="s">
        <v>7702</v>
      </c>
      <c r="X2561" t="s">
        <v>11928</v>
      </c>
      <c r="Y2561" t="s">
        <v>7703</v>
      </c>
      <c r="Z2561" t="s">
        <v>11929</v>
      </c>
      <c r="AA2561" t="s">
        <v>8552</v>
      </c>
      <c r="AB2561" t="s">
        <v>11930</v>
      </c>
    </row>
    <row r="2562" spans="1:28">
      <c r="A2562" s="241">
        <v>45972</v>
      </c>
      <c r="B2562" t="s">
        <v>11931</v>
      </c>
      <c r="C2562" t="s">
        <v>7736</v>
      </c>
      <c r="D2562" t="s">
        <v>7737</v>
      </c>
      <c r="E2562" t="s">
        <v>7738</v>
      </c>
      <c r="F2562">
        <v>4</v>
      </c>
      <c r="G2562">
        <v>6422.4</v>
      </c>
      <c r="H2562">
        <v>0</v>
      </c>
      <c r="I2562" s="165">
        <v>25689.599999999999</v>
      </c>
      <c r="J2562" t="s">
        <v>7766</v>
      </c>
      <c r="K2562">
        <v>1</v>
      </c>
      <c r="L2562">
        <v>1</v>
      </c>
      <c r="M2562" t="s">
        <v>7767</v>
      </c>
      <c r="N2562" t="s">
        <v>7713</v>
      </c>
      <c r="O2562" t="s">
        <v>7697</v>
      </c>
      <c r="P2562" t="s">
        <v>10766</v>
      </c>
      <c r="Q2562" t="s">
        <v>11007</v>
      </c>
      <c r="R2562">
        <v>110</v>
      </c>
      <c r="S2562" t="s">
        <v>7700</v>
      </c>
      <c r="T2562" t="s">
        <v>7701</v>
      </c>
      <c r="U2562">
        <v>1</v>
      </c>
      <c r="V2562">
        <v>4</v>
      </c>
      <c r="W2562" t="s">
        <v>7702</v>
      </c>
      <c r="X2562" t="s">
        <v>11932</v>
      </c>
      <c r="Y2562" t="s">
        <v>7703</v>
      </c>
      <c r="Z2562" t="s">
        <v>11933</v>
      </c>
      <c r="AA2562" t="s">
        <v>8552</v>
      </c>
      <c r="AB2562" t="s">
        <v>11934</v>
      </c>
    </row>
    <row r="2563" spans="1:28">
      <c r="A2563" s="241">
        <v>45972</v>
      </c>
      <c r="B2563" t="s">
        <v>11931</v>
      </c>
      <c r="C2563" t="s">
        <v>7733</v>
      </c>
      <c r="D2563" t="s">
        <v>7734</v>
      </c>
      <c r="E2563" t="s">
        <v>7735</v>
      </c>
      <c r="F2563">
        <v>4</v>
      </c>
      <c r="G2563">
        <v>1344.54</v>
      </c>
      <c r="H2563">
        <v>0</v>
      </c>
      <c r="I2563" s="165">
        <v>5378.16</v>
      </c>
      <c r="J2563" t="s">
        <v>7766</v>
      </c>
      <c r="K2563">
        <v>1</v>
      </c>
      <c r="L2563">
        <v>1</v>
      </c>
      <c r="M2563" t="s">
        <v>7767</v>
      </c>
      <c r="N2563" t="s">
        <v>7713</v>
      </c>
      <c r="O2563" t="s">
        <v>7697</v>
      </c>
      <c r="P2563" t="s">
        <v>10766</v>
      </c>
      <c r="Q2563" t="s">
        <v>11007</v>
      </c>
      <c r="R2563">
        <v>110</v>
      </c>
      <c r="S2563" t="s">
        <v>7700</v>
      </c>
      <c r="T2563" t="s">
        <v>7701</v>
      </c>
      <c r="U2563">
        <v>1</v>
      </c>
      <c r="V2563">
        <v>4</v>
      </c>
      <c r="W2563" t="s">
        <v>7702</v>
      </c>
      <c r="X2563" t="s">
        <v>11932</v>
      </c>
      <c r="Y2563" t="s">
        <v>7703</v>
      </c>
      <c r="Z2563" t="s">
        <v>11933</v>
      </c>
      <c r="AA2563" t="s">
        <v>8552</v>
      </c>
      <c r="AB2563" t="s">
        <v>11934</v>
      </c>
    </row>
    <row r="2564" spans="1:28">
      <c r="A2564" s="241">
        <v>45972</v>
      </c>
      <c r="B2564" t="s">
        <v>11931</v>
      </c>
      <c r="C2564" t="s">
        <v>7848</v>
      </c>
      <c r="D2564" t="s">
        <v>7849</v>
      </c>
      <c r="E2564" t="s">
        <v>7850</v>
      </c>
      <c r="F2564">
        <v>4</v>
      </c>
      <c r="G2564">
        <v>1260.5</v>
      </c>
      <c r="H2564">
        <v>0</v>
      </c>
      <c r="I2564" s="165">
        <v>5042</v>
      </c>
      <c r="J2564" t="s">
        <v>7766</v>
      </c>
      <c r="K2564">
        <v>1</v>
      </c>
      <c r="L2564">
        <v>1</v>
      </c>
      <c r="M2564" t="s">
        <v>7767</v>
      </c>
      <c r="N2564" t="s">
        <v>7713</v>
      </c>
      <c r="O2564" t="s">
        <v>7697</v>
      </c>
      <c r="P2564" t="s">
        <v>10766</v>
      </c>
      <c r="Q2564" t="s">
        <v>11007</v>
      </c>
      <c r="R2564">
        <v>110</v>
      </c>
      <c r="S2564" t="s">
        <v>7700</v>
      </c>
      <c r="T2564" t="s">
        <v>7701</v>
      </c>
      <c r="U2564">
        <v>1</v>
      </c>
      <c r="V2564">
        <v>4</v>
      </c>
      <c r="W2564" t="s">
        <v>7702</v>
      </c>
      <c r="X2564" t="s">
        <v>11932</v>
      </c>
      <c r="Y2564" t="s">
        <v>7703</v>
      </c>
      <c r="Z2564" t="s">
        <v>11933</v>
      </c>
      <c r="AA2564" t="s">
        <v>8552</v>
      </c>
      <c r="AB2564" t="s">
        <v>11934</v>
      </c>
    </row>
    <row r="2565" spans="1:28">
      <c r="A2565" s="241">
        <v>45972</v>
      </c>
      <c r="B2565" t="s">
        <v>11935</v>
      </c>
      <c r="C2565" t="s">
        <v>7750</v>
      </c>
      <c r="D2565" t="s">
        <v>7751</v>
      </c>
      <c r="E2565" t="s">
        <v>7752</v>
      </c>
      <c r="F2565">
        <v>1</v>
      </c>
      <c r="G2565">
        <v>12000</v>
      </c>
      <c r="H2565">
        <v>0</v>
      </c>
      <c r="I2565" s="165">
        <v>12000</v>
      </c>
      <c r="J2565" t="s">
        <v>7766</v>
      </c>
      <c r="K2565">
        <v>1</v>
      </c>
      <c r="L2565">
        <v>1</v>
      </c>
      <c r="M2565" t="s">
        <v>7767</v>
      </c>
      <c r="N2565" t="s">
        <v>7713</v>
      </c>
      <c r="O2565" t="s">
        <v>7697</v>
      </c>
      <c r="P2565" t="s">
        <v>10766</v>
      </c>
      <c r="Q2565" t="s">
        <v>11007</v>
      </c>
      <c r="R2565">
        <v>110</v>
      </c>
      <c r="S2565" t="s">
        <v>7700</v>
      </c>
      <c r="T2565" t="s">
        <v>7715</v>
      </c>
      <c r="U2565">
        <v>1</v>
      </c>
      <c r="V2565">
        <v>1</v>
      </c>
      <c r="W2565" t="s">
        <v>7702</v>
      </c>
      <c r="X2565" t="s">
        <v>11936</v>
      </c>
      <c r="Y2565" t="s">
        <v>7703</v>
      </c>
      <c r="Z2565" t="s">
        <v>11937</v>
      </c>
      <c r="AA2565" t="s">
        <v>8552</v>
      </c>
      <c r="AB2565" t="s">
        <v>11938</v>
      </c>
    </row>
    <row r="2566" spans="1:28">
      <c r="A2566" s="241">
        <v>45972</v>
      </c>
      <c r="B2566" t="s">
        <v>11935</v>
      </c>
      <c r="C2566" t="s">
        <v>8636</v>
      </c>
      <c r="D2566" t="s">
        <v>8637</v>
      </c>
      <c r="E2566" t="s">
        <v>8638</v>
      </c>
      <c r="F2566">
        <v>1</v>
      </c>
      <c r="G2566">
        <v>13840</v>
      </c>
      <c r="H2566">
        <v>0</v>
      </c>
      <c r="I2566" s="165">
        <v>13840</v>
      </c>
      <c r="J2566" t="s">
        <v>7766</v>
      </c>
      <c r="K2566">
        <v>1</v>
      </c>
      <c r="L2566">
        <v>1</v>
      </c>
      <c r="M2566" t="s">
        <v>7767</v>
      </c>
      <c r="N2566" t="s">
        <v>7713</v>
      </c>
      <c r="O2566" t="s">
        <v>7697</v>
      </c>
      <c r="P2566" t="s">
        <v>10766</v>
      </c>
      <c r="Q2566" t="s">
        <v>11007</v>
      </c>
      <c r="R2566">
        <v>110</v>
      </c>
      <c r="S2566" t="s">
        <v>7700</v>
      </c>
      <c r="T2566" t="s">
        <v>7715</v>
      </c>
      <c r="U2566">
        <v>1</v>
      </c>
      <c r="V2566">
        <v>1</v>
      </c>
      <c r="W2566" t="s">
        <v>7702</v>
      </c>
      <c r="X2566" t="s">
        <v>11936</v>
      </c>
      <c r="Y2566" t="s">
        <v>7703</v>
      </c>
      <c r="Z2566" t="s">
        <v>11937</v>
      </c>
      <c r="AA2566" t="s">
        <v>8552</v>
      </c>
      <c r="AB2566" t="s">
        <v>11938</v>
      </c>
    </row>
    <row r="2567" spans="1:28">
      <c r="A2567" s="241">
        <v>45973</v>
      </c>
      <c r="B2567" t="s">
        <v>11939</v>
      </c>
      <c r="C2567" t="s">
        <v>7787</v>
      </c>
      <c r="D2567" t="s">
        <v>7788</v>
      </c>
      <c r="E2567" t="s">
        <v>7789</v>
      </c>
      <c r="F2567">
        <v>4</v>
      </c>
      <c r="G2567">
        <v>3025.21</v>
      </c>
      <c r="H2567">
        <v>0</v>
      </c>
      <c r="I2567" s="165">
        <v>12100.84</v>
      </c>
      <c r="J2567" t="s">
        <v>7757</v>
      </c>
      <c r="K2567">
        <v>1</v>
      </c>
      <c r="L2567">
        <v>1</v>
      </c>
      <c r="M2567" t="s">
        <v>7767</v>
      </c>
      <c r="N2567" t="s">
        <v>7713</v>
      </c>
      <c r="O2567" t="s">
        <v>7697</v>
      </c>
      <c r="P2567" t="s">
        <v>10766</v>
      </c>
      <c r="Q2567" t="s">
        <v>10780</v>
      </c>
      <c r="R2567">
        <v>115</v>
      </c>
      <c r="S2567" t="s">
        <v>8680</v>
      </c>
      <c r="T2567" t="s">
        <v>7715</v>
      </c>
      <c r="U2567">
        <v>1</v>
      </c>
      <c r="V2567">
        <v>4</v>
      </c>
      <c r="W2567" t="s">
        <v>7702</v>
      </c>
      <c r="X2567" t="s">
        <v>11940</v>
      </c>
      <c r="Y2567" t="s">
        <v>7703</v>
      </c>
      <c r="Z2567" t="s">
        <v>11941</v>
      </c>
      <c r="AA2567" t="s">
        <v>7772</v>
      </c>
      <c r="AB2567" t="s">
        <v>11942</v>
      </c>
    </row>
    <row r="2568" spans="1:28">
      <c r="A2568" s="241">
        <v>45973</v>
      </c>
      <c r="B2568" t="s">
        <v>11943</v>
      </c>
      <c r="C2568" t="s">
        <v>7927</v>
      </c>
      <c r="D2568" t="s">
        <v>7928</v>
      </c>
      <c r="E2568" t="s">
        <v>7929</v>
      </c>
      <c r="F2568">
        <v>1</v>
      </c>
      <c r="G2568">
        <v>1344.54</v>
      </c>
      <c r="H2568">
        <v>0</v>
      </c>
      <c r="I2568" s="165">
        <v>1344.54</v>
      </c>
      <c r="J2568" t="s">
        <v>8069</v>
      </c>
      <c r="K2568">
        <v>1</v>
      </c>
      <c r="L2568">
        <v>212</v>
      </c>
      <c r="M2568" t="s">
        <v>8070</v>
      </c>
      <c r="N2568" t="s">
        <v>7696</v>
      </c>
      <c r="O2568" t="s">
        <v>7697</v>
      </c>
      <c r="P2568" t="s">
        <v>10766</v>
      </c>
      <c r="Q2568" t="s">
        <v>10842</v>
      </c>
      <c r="R2568">
        <v>717</v>
      </c>
      <c r="S2568" t="s">
        <v>8680</v>
      </c>
      <c r="T2568" t="s">
        <v>7701</v>
      </c>
      <c r="U2568">
        <v>1</v>
      </c>
      <c r="V2568">
        <v>1</v>
      </c>
      <c r="W2568" t="s">
        <v>7702</v>
      </c>
      <c r="X2568" t="s">
        <v>3497</v>
      </c>
      <c r="Y2568" t="s">
        <v>7703</v>
      </c>
      <c r="Z2568" t="s">
        <v>11944</v>
      </c>
      <c r="AA2568" t="s">
        <v>10844</v>
      </c>
      <c r="AB2568" t="s">
        <v>11945</v>
      </c>
    </row>
    <row r="2569" spans="1:28">
      <c r="A2569" s="241">
        <v>45973</v>
      </c>
      <c r="B2569" t="s">
        <v>11946</v>
      </c>
      <c r="C2569" t="s">
        <v>7839</v>
      </c>
      <c r="D2569" t="s">
        <v>7840</v>
      </c>
      <c r="E2569" t="s">
        <v>7841</v>
      </c>
      <c r="F2569">
        <v>1</v>
      </c>
      <c r="G2569">
        <v>2645.48</v>
      </c>
      <c r="H2569">
        <v>0</v>
      </c>
      <c r="I2569" s="165">
        <v>2645.48</v>
      </c>
      <c r="J2569" t="s">
        <v>8061</v>
      </c>
      <c r="K2569">
        <v>1</v>
      </c>
      <c r="L2569">
        <v>182</v>
      </c>
      <c r="M2569" t="s">
        <v>8740</v>
      </c>
      <c r="N2569" t="s">
        <v>7745</v>
      </c>
      <c r="O2569" t="s">
        <v>7697</v>
      </c>
      <c r="P2569" t="s">
        <v>10766</v>
      </c>
      <c r="Q2569" t="s">
        <v>10644</v>
      </c>
      <c r="R2569">
        <v>964</v>
      </c>
      <c r="S2569" t="s">
        <v>8680</v>
      </c>
      <c r="T2569" t="s">
        <v>7715</v>
      </c>
      <c r="U2569">
        <v>1</v>
      </c>
      <c r="V2569">
        <v>1</v>
      </c>
      <c r="W2569" t="s">
        <v>7702</v>
      </c>
      <c r="X2569" t="s">
        <v>3802</v>
      </c>
      <c r="Y2569" t="s">
        <v>7703</v>
      </c>
      <c r="Z2569" t="s">
        <v>11947</v>
      </c>
      <c r="AA2569" t="s">
        <v>8743</v>
      </c>
      <c r="AB2569" t="s">
        <v>11948</v>
      </c>
    </row>
    <row r="2570" spans="1:28">
      <c r="A2570" s="241">
        <v>45973</v>
      </c>
      <c r="B2570" t="s">
        <v>11946</v>
      </c>
      <c r="C2570" t="s">
        <v>7969</v>
      </c>
      <c r="D2570" t="s">
        <v>7970</v>
      </c>
      <c r="E2570" t="s">
        <v>7971</v>
      </c>
      <c r="F2570">
        <v>1</v>
      </c>
      <c r="G2570">
        <v>977</v>
      </c>
      <c r="H2570">
        <v>0</v>
      </c>
      <c r="I2570" s="165">
        <v>977</v>
      </c>
      <c r="J2570" t="s">
        <v>8061</v>
      </c>
      <c r="K2570">
        <v>1</v>
      </c>
      <c r="L2570">
        <v>182</v>
      </c>
      <c r="M2570" t="s">
        <v>8740</v>
      </c>
      <c r="N2570" t="s">
        <v>7745</v>
      </c>
      <c r="O2570" t="s">
        <v>7697</v>
      </c>
      <c r="P2570" t="s">
        <v>10766</v>
      </c>
      <c r="Q2570" t="s">
        <v>10644</v>
      </c>
      <c r="R2570">
        <v>964</v>
      </c>
      <c r="S2570" t="s">
        <v>8680</v>
      </c>
      <c r="T2570" t="s">
        <v>7715</v>
      </c>
      <c r="U2570">
        <v>1</v>
      </c>
      <c r="V2570">
        <v>1</v>
      </c>
      <c r="W2570" t="s">
        <v>7702</v>
      </c>
      <c r="X2570" t="s">
        <v>3802</v>
      </c>
      <c r="Y2570" t="s">
        <v>7703</v>
      </c>
      <c r="Z2570" t="s">
        <v>11947</v>
      </c>
      <c r="AA2570" t="s">
        <v>8743</v>
      </c>
      <c r="AB2570" t="s">
        <v>11948</v>
      </c>
    </row>
    <row r="2571" spans="1:28">
      <c r="A2571" s="241">
        <v>45973</v>
      </c>
      <c r="B2571" t="s">
        <v>11946</v>
      </c>
      <c r="C2571" t="s">
        <v>8420</v>
      </c>
      <c r="D2571" t="s">
        <v>8421</v>
      </c>
      <c r="E2571" t="s">
        <v>8422</v>
      </c>
      <c r="F2571">
        <v>1</v>
      </c>
      <c r="G2571">
        <v>1440</v>
      </c>
      <c r="H2571">
        <v>0</v>
      </c>
      <c r="I2571" s="165">
        <v>1440</v>
      </c>
      <c r="J2571" t="s">
        <v>8061</v>
      </c>
      <c r="K2571">
        <v>1</v>
      </c>
      <c r="L2571">
        <v>182</v>
      </c>
      <c r="M2571" t="s">
        <v>8740</v>
      </c>
      <c r="N2571" t="s">
        <v>7745</v>
      </c>
      <c r="O2571" t="s">
        <v>7697</v>
      </c>
      <c r="P2571" t="s">
        <v>10766</v>
      </c>
      <c r="Q2571" t="s">
        <v>10644</v>
      </c>
      <c r="R2571">
        <v>964</v>
      </c>
      <c r="S2571" t="s">
        <v>8680</v>
      </c>
      <c r="T2571" t="s">
        <v>7715</v>
      </c>
      <c r="U2571">
        <v>1</v>
      </c>
      <c r="V2571">
        <v>1</v>
      </c>
      <c r="W2571" t="s">
        <v>7702</v>
      </c>
      <c r="X2571" t="s">
        <v>3802</v>
      </c>
      <c r="Y2571" t="s">
        <v>7703</v>
      </c>
      <c r="Z2571" t="s">
        <v>11947</v>
      </c>
      <c r="AA2571" t="s">
        <v>8743</v>
      </c>
      <c r="AB2571" t="s">
        <v>11948</v>
      </c>
    </row>
    <row r="2572" spans="1:28">
      <c r="A2572" s="241">
        <v>45973</v>
      </c>
      <c r="B2572" t="s">
        <v>11949</v>
      </c>
      <c r="C2572" t="s">
        <v>7800</v>
      </c>
      <c r="D2572" t="s">
        <v>7801</v>
      </c>
      <c r="E2572" t="s">
        <v>7802</v>
      </c>
      <c r="F2572">
        <v>8</v>
      </c>
      <c r="G2572">
        <v>1092.44</v>
      </c>
      <c r="H2572">
        <v>0</v>
      </c>
      <c r="I2572" s="165">
        <v>8739.52</v>
      </c>
      <c r="J2572" t="s">
        <v>7757</v>
      </c>
      <c r="K2572">
        <v>1</v>
      </c>
      <c r="L2572">
        <v>1</v>
      </c>
      <c r="M2572" t="s">
        <v>7767</v>
      </c>
      <c r="N2572" t="s">
        <v>7713</v>
      </c>
      <c r="O2572" t="s">
        <v>7697</v>
      </c>
      <c r="P2572" t="s">
        <v>10766</v>
      </c>
      <c r="Q2572" t="s">
        <v>10780</v>
      </c>
      <c r="R2572">
        <v>115</v>
      </c>
      <c r="S2572" t="s">
        <v>8680</v>
      </c>
      <c r="T2572" t="s">
        <v>7701</v>
      </c>
      <c r="U2572">
        <v>1</v>
      </c>
      <c r="V2572">
        <v>8</v>
      </c>
      <c r="W2572" t="s">
        <v>7702</v>
      </c>
      <c r="X2572" t="s">
        <v>11950</v>
      </c>
      <c r="Y2572" t="s">
        <v>7703</v>
      </c>
      <c r="Z2572" t="s">
        <v>11951</v>
      </c>
      <c r="AA2572" t="s">
        <v>7772</v>
      </c>
      <c r="AB2572" t="s">
        <v>11952</v>
      </c>
    </row>
    <row r="2573" spans="1:28">
      <c r="A2573" s="241">
        <v>45973</v>
      </c>
      <c r="B2573" t="s">
        <v>11953</v>
      </c>
      <c r="C2573" t="s">
        <v>8905</v>
      </c>
      <c r="D2573" t="s">
        <v>8906</v>
      </c>
      <c r="E2573" t="s">
        <v>8907</v>
      </c>
      <c r="F2573">
        <v>12</v>
      </c>
      <c r="G2573">
        <v>2227</v>
      </c>
      <c r="H2573">
        <v>0</v>
      </c>
      <c r="I2573" s="165">
        <v>26724</v>
      </c>
      <c r="J2573" t="s">
        <v>7743</v>
      </c>
      <c r="K2573">
        <v>1</v>
      </c>
      <c r="L2573">
        <v>126</v>
      </c>
      <c r="M2573" t="s">
        <v>7744</v>
      </c>
      <c r="N2573" t="s">
        <v>7745</v>
      </c>
      <c r="O2573" t="s">
        <v>7697</v>
      </c>
      <c r="P2573" t="s">
        <v>10766</v>
      </c>
      <c r="Q2573" t="s">
        <v>10832</v>
      </c>
      <c r="R2573">
        <v>946</v>
      </c>
      <c r="S2573" t="s">
        <v>8680</v>
      </c>
      <c r="T2573" t="s">
        <v>7769</v>
      </c>
      <c r="U2573">
        <v>1</v>
      </c>
      <c r="V2573">
        <v>12</v>
      </c>
      <c r="W2573" t="s">
        <v>7702</v>
      </c>
      <c r="X2573" t="s">
        <v>3888</v>
      </c>
      <c r="Y2573" t="s">
        <v>7703</v>
      </c>
      <c r="Z2573" t="s">
        <v>11954</v>
      </c>
      <c r="AA2573" t="s">
        <v>8008</v>
      </c>
      <c r="AB2573" t="s">
        <v>11955</v>
      </c>
    </row>
    <row r="2574" spans="1:28">
      <c r="A2574" s="241">
        <v>45973</v>
      </c>
      <c r="B2574" t="s">
        <v>11953</v>
      </c>
      <c r="C2574" t="s">
        <v>7832</v>
      </c>
      <c r="D2574" t="s">
        <v>7833</v>
      </c>
      <c r="E2574" t="s">
        <v>7834</v>
      </c>
      <c r="F2574">
        <v>1</v>
      </c>
      <c r="G2574">
        <v>12500</v>
      </c>
      <c r="H2574">
        <v>375</v>
      </c>
      <c r="I2574" s="165">
        <v>12125</v>
      </c>
      <c r="J2574" t="s">
        <v>7743</v>
      </c>
      <c r="K2574">
        <v>1</v>
      </c>
      <c r="L2574">
        <v>126</v>
      </c>
      <c r="M2574" t="s">
        <v>7744</v>
      </c>
      <c r="N2574" t="s">
        <v>7745</v>
      </c>
      <c r="O2574" t="s">
        <v>7697</v>
      </c>
      <c r="P2574" t="s">
        <v>10766</v>
      </c>
      <c r="Q2574" t="s">
        <v>10832</v>
      </c>
      <c r="R2574">
        <v>946</v>
      </c>
      <c r="S2574" t="s">
        <v>8680</v>
      </c>
      <c r="T2574" t="s">
        <v>7726</v>
      </c>
      <c r="U2574">
        <v>1</v>
      </c>
      <c r="V2574">
        <v>1</v>
      </c>
      <c r="W2574" t="s">
        <v>7702</v>
      </c>
      <c r="X2574" t="s">
        <v>3888</v>
      </c>
      <c r="Y2574" t="s">
        <v>7703</v>
      </c>
      <c r="Z2574" t="s">
        <v>11954</v>
      </c>
      <c r="AA2574" t="s">
        <v>8008</v>
      </c>
      <c r="AB2574" t="s">
        <v>11955</v>
      </c>
    </row>
    <row r="2575" spans="1:28">
      <c r="A2575" s="241">
        <v>45973</v>
      </c>
      <c r="B2575" t="s">
        <v>11956</v>
      </c>
      <c r="C2575" t="s">
        <v>7791</v>
      </c>
      <c r="D2575" t="s">
        <v>7792</v>
      </c>
      <c r="E2575" t="s">
        <v>7793</v>
      </c>
      <c r="F2575">
        <v>6</v>
      </c>
      <c r="G2575">
        <v>870</v>
      </c>
      <c r="H2575">
        <v>0</v>
      </c>
      <c r="I2575" s="165">
        <v>5220</v>
      </c>
      <c r="J2575" t="s">
        <v>7809</v>
      </c>
      <c r="K2575">
        <v>1</v>
      </c>
      <c r="L2575">
        <v>125</v>
      </c>
      <c r="M2575" t="s">
        <v>7724</v>
      </c>
      <c r="N2575" t="s">
        <v>7713</v>
      </c>
      <c r="O2575" t="s">
        <v>7697</v>
      </c>
      <c r="P2575" t="s">
        <v>10766</v>
      </c>
      <c r="Q2575" t="s">
        <v>10787</v>
      </c>
      <c r="R2575">
        <v>114</v>
      </c>
      <c r="S2575" t="s">
        <v>8680</v>
      </c>
      <c r="T2575" t="s">
        <v>7701</v>
      </c>
      <c r="U2575">
        <v>1</v>
      </c>
      <c r="V2575">
        <v>6</v>
      </c>
      <c r="W2575" t="s">
        <v>7702</v>
      </c>
      <c r="X2575" t="s">
        <v>3674</v>
      </c>
      <c r="Y2575" t="s">
        <v>7703</v>
      </c>
      <c r="Z2575" t="s">
        <v>11957</v>
      </c>
      <c r="AA2575" t="s">
        <v>7813</v>
      </c>
      <c r="AB2575" t="s">
        <v>11958</v>
      </c>
    </row>
    <row r="2576" spans="1:28">
      <c r="A2576" s="241">
        <v>45973</v>
      </c>
      <c r="B2576" t="s">
        <v>11956</v>
      </c>
      <c r="C2576" t="s">
        <v>7906</v>
      </c>
      <c r="D2576" t="s">
        <v>7907</v>
      </c>
      <c r="E2576" t="s">
        <v>7908</v>
      </c>
      <c r="F2576">
        <v>10</v>
      </c>
      <c r="G2576">
        <v>715</v>
      </c>
      <c r="H2576">
        <v>0</v>
      </c>
      <c r="I2576" s="165">
        <v>7150</v>
      </c>
      <c r="J2576" t="s">
        <v>7809</v>
      </c>
      <c r="K2576">
        <v>1</v>
      </c>
      <c r="L2576">
        <v>125</v>
      </c>
      <c r="M2576" t="s">
        <v>7724</v>
      </c>
      <c r="N2576" t="s">
        <v>7713</v>
      </c>
      <c r="O2576" t="s">
        <v>7697</v>
      </c>
      <c r="P2576" t="s">
        <v>10766</v>
      </c>
      <c r="Q2576" t="s">
        <v>10787</v>
      </c>
      <c r="R2576">
        <v>114</v>
      </c>
      <c r="S2576" t="s">
        <v>8680</v>
      </c>
      <c r="T2576" t="s">
        <v>7701</v>
      </c>
      <c r="U2576">
        <v>1</v>
      </c>
      <c r="V2576">
        <v>10</v>
      </c>
      <c r="W2576" t="s">
        <v>7702</v>
      </c>
      <c r="X2576" t="s">
        <v>3674</v>
      </c>
      <c r="Y2576" t="s">
        <v>7703</v>
      </c>
      <c r="Z2576" t="s">
        <v>11957</v>
      </c>
      <c r="AA2576" t="s">
        <v>7813</v>
      </c>
      <c r="AB2576" t="s">
        <v>11958</v>
      </c>
    </row>
    <row r="2577" spans="1:28">
      <c r="A2577" s="241">
        <v>45973</v>
      </c>
      <c r="B2577" t="s">
        <v>11956</v>
      </c>
      <c r="C2577" t="s">
        <v>7736</v>
      </c>
      <c r="D2577" t="s">
        <v>7737</v>
      </c>
      <c r="E2577" t="s">
        <v>7738</v>
      </c>
      <c r="F2577">
        <v>2</v>
      </c>
      <c r="G2577">
        <v>6422.4</v>
      </c>
      <c r="H2577">
        <v>0</v>
      </c>
      <c r="I2577" s="165">
        <v>12844.8</v>
      </c>
      <c r="J2577" t="s">
        <v>7809</v>
      </c>
      <c r="K2577">
        <v>1</v>
      </c>
      <c r="L2577">
        <v>125</v>
      </c>
      <c r="M2577" t="s">
        <v>7724</v>
      </c>
      <c r="N2577" t="s">
        <v>7713</v>
      </c>
      <c r="O2577" t="s">
        <v>7697</v>
      </c>
      <c r="P2577" t="s">
        <v>10766</v>
      </c>
      <c r="Q2577" t="s">
        <v>10787</v>
      </c>
      <c r="R2577">
        <v>114</v>
      </c>
      <c r="S2577" t="s">
        <v>8680</v>
      </c>
      <c r="T2577" t="s">
        <v>7701</v>
      </c>
      <c r="U2577">
        <v>1</v>
      </c>
      <c r="V2577">
        <v>2</v>
      </c>
      <c r="W2577" t="s">
        <v>7702</v>
      </c>
      <c r="X2577" t="s">
        <v>3674</v>
      </c>
      <c r="Y2577" t="s">
        <v>7703</v>
      </c>
      <c r="Z2577" t="s">
        <v>11957</v>
      </c>
      <c r="AA2577" t="s">
        <v>7813</v>
      </c>
      <c r="AB2577" t="s">
        <v>11958</v>
      </c>
    </row>
    <row r="2578" spans="1:28">
      <c r="A2578" s="241">
        <v>45973</v>
      </c>
      <c r="B2578" t="s">
        <v>11959</v>
      </c>
      <c r="C2578" t="s">
        <v>7969</v>
      </c>
      <c r="D2578" t="s">
        <v>7970</v>
      </c>
      <c r="E2578" t="s">
        <v>7971</v>
      </c>
      <c r="F2578">
        <v>3</v>
      </c>
      <c r="G2578">
        <v>977</v>
      </c>
      <c r="H2578">
        <v>0</v>
      </c>
      <c r="I2578" s="165">
        <v>2931</v>
      </c>
      <c r="J2578" t="s">
        <v>7809</v>
      </c>
      <c r="K2578">
        <v>1</v>
      </c>
      <c r="L2578">
        <v>125</v>
      </c>
      <c r="M2578" t="s">
        <v>7724</v>
      </c>
      <c r="N2578" t="s">
        <v>7713</v>
      </c>
      <c r="O2578" t="s">
        <v>7697</v>
      </c>
      <c r="P2578" t="s">
        <v>10766</v>
      </c>
      <c r="Q2578" t="s">
        <v>10988</v>
      </c>
      <c r="R2578">
        <v>113</v>
      </c>
      <c r="S2578" t="s">
        <v>8680</v>
      </c>
      <c r="T2578" t="s">
        <v>7715</v>
      </c>
      <c r="U2578">
        <v>1</v>
      </c>
      <c r="V2578">
        <v>3</v>
      </c>
      <c r="W2578" t="s">
        <v>7702</v>
      </c>
      <c r="X2578" t="s">
        <v>3478</v>
      </c>
      <c r="Y2578" t="s">
        <v>7703</v>
      </c>
      <c r="Z2578" t="s">
        <v>11960</v>
      </c>
      <c r="AA2578" t="s">
        <v>8092</v>
      </c>
      <c r="AB2578" t="s">
        <v>11961</v>
      </c>
    </row>
    <row r="2579" spans="1:28">
      <c r="A2579" s="241">
        <v>45973</v>
      </c>
      <c r="B2579" t="s">
        <v>11959</v>
      </c>
      <c r="C2579" t="s">
        <v>7750</v>
      </c>
      <c r="D2579" t="s">
        <v>7751</v>
      </c>
      <c r="E2579" t="s">
        <v>7752</v>
      </c>
      <c r="F2579">
        <v>4</v>
      </c>
      <c r="G2579">
        <v>12000</v>
      </c>
      <c r="H2579">
        <v>0</v>
      </c>
      <c r="I2579" s="165">
        <v>48000</v>
      </c>
      <c r="J2579" t="s">
        <v>7809</v>
      </c>
      <c r="K2579">
        <v>1</v>
      </c>
      <c r="L2579">
        <v>125</v>
      </c>
      <c r="M2579" t="s">
        <v>7724</v>
      </c>
      <c r="N2579" t="s">
        <v>7713</v>
      </c>
      <c r="O2579" t="s">
        <v>7697</v>
      </c>
      <c r="P2579" t="s">
        <v>10766</v>
      </c>
      <c r="Q2579" t="s">
        <v>10988</v>
      </c>
      <c r="R2579">
        <v>113</v>
      </c>
      <c r="S2579" t="s">
        <v>8680</v>
      </c>
      <c r="T2579" t="s">
        <v>7715</v>
      </c>
      <c r="U2579">
        <v>1</v>
      </c>
      <c r="V2579">
        <v>4</v>
      </c>
      <c r="W2579" t="s">
        <v>7702</v>
      </c>
      <c r="X2579" t="s">
        <v>3478</v>
      </c>
      <c r="Y2579" t="s">
        <v>7703</v>
      </c>
      <c r="Z2579" t="s">
        <v>11960</v>
      </c>
      <c r="AA2579" t="s">
        <v>8092</v>
      </c>
      <c r="AB2579" t="s">
        <v>11961</v>
      </c>
    </row>
    <row r="2580" spans="1:28">
      <c r="A2580" s="241">
        <v>45973</v>
      </c>
      <c r="B2580" t="s">
        <v>11962</v>
      </c>
      <c r="C2580" t="s">
        <v>7860</v>
      </c>
      <c r="D2580" t="s">
        <v>7861</v>
      </c>
      <c r="E2580" t="s">
        <v>7862</v>
      </c>
      <c r="F2580">
        <v>29</v>
      </c>
      <c r="G2580">
        <v>866.2</v>
      </c>
      <c r="H2580">
        <v>0</v>
      </c>
      <c r="I2580" s="165">
        <v>25119.8</v>
      </c>
      <c r="J2580" t="s">
        <v>7694</v>
      </c>
      <c r="K2580">
        <v>1</v>
      </c>
      <c r="L2580">
        <v>213</v>
      </c>
      <c r="M2580" t="s">
        <v>7695</v>
      </c>
      <c r="N2580" t="s">
        <v>7696</v>
      </c>
      <c r="O2580" t="s">
        <v>7697</v>
      </c>
      <c r="P2580" t="s">
        <v>10766</v>
      </c>
      <c r="Q2580" t="s">
        <v>10931</v>
      </c>
      <c r="R2580">
        <v>705</v>
      </c>
      <c r="S2580" t="s">
        <v>8680</v>
      </c>
      <c r="T2580" t="s">
        <v>7701</v>
      </c>
      <c r="U2580">
        <v>1</v>
      </c>
      <c r="V2580">
        <v>29</v>
      </c>
      <c r="W2580" t="s">
        <v>7702</v>
      </c>
      <c r="X2580" t="s">
        <v>3971</v>
      </c>
      <c r="Y2580" t="s">
        <v>7703</v>
      </c>
      <c r="Z2580" t="s">
        <v>11963</v>
      </c>
      <c r="AA2580" t="s">
        <v>9993</v>
      </c>
      <c r="AB2580" t="s">
        <v>11964</v>
      </c>
    </row>
    <row r="2581" spans="1:28">
      <c r="A2581" s="241">
        <v>45973</v>
      </c>
      <c r="B2581" t="s">
        <v>11965</v>
      </c>
      <c r="C2581" t="s">
        <v>7927</v>
      </c>
      <c r="D2581" t="s">
        <v>7928</v>
      </c>
      <c r="E2581" t="s">
        <v>7929</v>
      </c>
      <c r="F2581">
        <v>20</v>
      </c>
      <c r="G2581">
        <v>1344.54</v>
      </c>
      <c r="H2581">
        <v>0</v>
      </c>
      <c r="I2581" s="165">
        <v>26890.799999999999</v>
      </c>
      <c r="J2581" t="s">
        <v>7816</v>
      </c>
      <c r="K2581">
        <v>1</v>
      </c>
      <c r="L2581">
        <v>125</v>
      </c>
      <c r="M2581" t="s">
        <v>7724</v>
      </c>
      <c r="N2581" t="s">
        <v>7713</v>
      </c>
      <c r="O2581" t="s">
        <v>7697</v>
      </c>
      <c r="P2581" t="s">
        <v>10766</v>
      </c>
      <c r="Q2581" t="s">
        <v>11018</v>
      </c>
      <c r="R2581">
        <v>107</v>
      </c>
      <c r="S2581" t="s">
        <v>8680</v>
      </c>
      <c r="T2581" t="s">
        <v>7701</v>
      </c>
      <c r="U2581">
        <v>1</v>
      </c>
      <c r="V2581">
        <v>20</v>
      </c>
      <c r="W2581" t="s">
        <v>7702</v>
      </c>
      <c r="X2581" t="s">
        <v>4128</v>
      </c>
      <c r="Y2581" t="s">
        <v>7703</v>
      </c>
      <c r="Z2581" t="s">
        <v>11966</v>
      </c>
      <c r="AA2581" t="s">
        <v>8041</v>
      </c>
      <c r="AB2581" t="s">
        <v>11967</v>
      </c>
    </row>
    <row r="2582" spans="1:28">
      <c r="A2582" s="241">
        <v>45973</v>
      </c>
      <c r="B2582" t="s">
        <v>11968</v>
      </c>
      <c r="C2582" t="s">
        <v>7720</v>
      </c>
      <c r="D2582" t="s">
        <v>7721</v>
      </c>
      <c r="E2582" t="s">
        <v>7722</v>
      </c>
      <c r="F2582">
        <v>1</v>
      </c>
      <c r="G2582">
        <v>11900</v>
      </c>
      <c r="H2582">
        <v>357</v>
      </c>
      <c r="I2582" s="165">
        <v>11543</v>
      </c>
      <c r="J2582" t="s">
        <v>7816</v>
      </c>
      <c r="K2582">
        <v>1</v>
      </c>
      <c r="L2582">
        <v>125</v>
      </c>
      <c r="M2582" t="s">
        <v>7724</v>
      </c>
      <c r="N2582" t="s">
        <v>7713</v>
      </c>
      <c r="O2582" t="s">
        <v>7697</v>
      </c>
      <c r="P2582" t="s">
        <v>10766</v>
      </c>
      <c r="Q2582" t="s">
        <v>11018</v>
      </c>
      <c r="R2582">
        <v>107</v>
      </c>
      <c r="S2582" t="s">
        <v>8680</v>
      </c>
      <c r="T2582" t="s">
        <v>7726</v>
      </c>
      <c r="U2582">
        <v>1</v>
      </c>
      <c r="V2582">
        <v>1</v>
      </c>
      <c r="W2582" t="s">
        <v>7702</v>
      </c>
      <c r="X2582" t="s">
        <v>3740</v>
      </c>
      <c r="Y2582" t="s">
        <v>7703</v>
      </c>
      <c r="Z2582" t="s">
        <v>11969</v>
      </c>
      <c r="AA2582" t="s">
        <v>8041</v>
      </c>
      <c r="AB2582" t="s">
        <v>11970</v>
      </c>
    </row>
    <row r="2583" spans="1:28">
      <c r="A2583" s="241">
        <v>45973</v>
      </c>
      <c r="B2583" t="s">
        <v>11971</v>
      </c>
      <c r="C2583" t="s">
        <v>8626</v>
      </c>
      <c r="D2583" t="s">
        <v>8627</v>
      </c>
      <c r="E2583" t="s">
        <v>8628</v>
      </c>
      <c r="F2583">
        <v>1</v>
      </c>
      <c r="G2583">
        <v>29400</v>
      </c>
      <c r="H2583">
        <v>0</v>
      </c>
      <c r="I2583" s="165">
        <v>29400</v>
      </c>
      <c r="J2583" t="s">
        <v>7723</v>
      </c>
      <c r="K2583">
        <v>1</v>
      </c>
      <c r="L2583">
        <v>125</v>
      </c>
      <c r="M2583" t="s">
        <v>7724</v>
      </c>
      <c r="N2583" t="s">
        <v>7713</v>
      </c>
      <c r="O2583" t="s">
        <v>7697</v>
      </c>
      <c r="P2583" t="s">
        <v>10766</v>
      </c>
      <c r="Q2583" t="s">
        <v>10771</v>
      </c>
      <c r="R2583">
        <v>117</v>
      </c>
      <c r="S2583" t="s">
        <v>8680</v>
      </c>
      <c r="T2583" t="s">
        <v>7726</v>
      </c>
      <c r="U2583">
        <v>1</v>
      </c>
      <c r="V2583">
        <v>1</v>
      </c>
      <c r="W2583" t="s">
        <v>7702</v>
      </c>
      <c r="X2583" t="s">
        <v>3612</v>
      </c>
      <c r="Y2583" t="s">
        <v>7703</v>
      </c>
      <c r="Z2583" t="s">
        <v>11972</v>
      </c>
      <c r="AA2583" t="s">
        <v>7728</v>
      </c>
      <c r="AB2583" t="s">
        <v>11973</v>
      </c>
    </row>
    <row r="2584" spans="1:28">
      <c r="A2584" s="241">
        <v>45973</v>
      </c>
      <c r="B2584" t="s">
        <v>11974</v>
      </c>
      <c r="C2584" t="s">
        <v>7691</v>
      </c>
      <c r="D2584" t="s">
        <v>7692</v>
      </c>
      <c r="E2584" t="s">
        <v>7693</v>
      </c>
      <c r="F2584">
        <v>1</v>
      </c>
      <c r="G2584">
        <v>4327.7299999999996</v>
      </c>
      <c r="H2584">
        <v>0</v>
      </c>
      <c r="I2584" s="165">
        <v>4327.7299999999996</v>
      </c>
      <c r="J2584" t="s">
        <v>7937</v>
      </c>
      <c r="K2584">
        <v>1</v>
      </c>
      <c r="L2584">
        <v>211</v>
      </c>
      <c r="M2584" t="s">
        <v>7938</v>
      </c>
      <c r="N2584" t="s">
        <v>7939</v>
      </c>
      <c r="O2584" t="s">
        <v>7697</v>
      </c>
      <c r="P2584" t="s">
        <v>10766</v>
      </c>
      <c r="Q2584" t="s">
        <v>10822</v>
      </c>
      <c r="R2584">
        <v>409</v>
      </c>
      <c r="S2584" t="s">
        <v>8680</v>
      </c>
      <c r="T2584" t="s">
        <v>7701</v>
      </c>
      <c r="U2584">
        <v>1</v>
      </c>
      <c r="V2584">
        <v>1</v>
      </c>
      <c r="W2584" t="s">
        <v>7702</v>
      </c>
      <c r="X2584" t="s">
        <v>3692</v>
      </c>
      <c r="Y2584" t="s">
        <v>7703</v>
      </c>
      <c r="Z2584" t="s">
        <v>11975</v>
      </c>
      <c r="AA2584" t="s">
        <v>8145</v>
      </c>
      <c r="AB2584" t="s">
        <v>11976</v>
      </c>
    </row>
    <row r="2585" spans="1:28">
      <c r="A2585" s="241">
        <v>45973</v>
      </c>
      <c r="B2585" t="s">
        <v>11974</v>
      </c>
      <c r="C2585" t="s">
        <v>7754</v>
      </c>
      <c r="D2585" t="s">
        <v>7755</v>
      </c>
      <c r="E2585" t="s">
        <v>7756</v>
      </c>
      <c r="F2585">
        <v>3</v>
      </c>
      <c r="G2585">
        <v>1444</v>
      </c>
      <c r="H2585">
        <v>0</v>
      </c>
      <c r="I2585" s="165">
        <v>4332</v>
      </c>
      <c r="J2585" t="s">
        <v>7937</v>
      </c>
      <c r="K2585">
        <v>1</v>
      </c>
      <c r="L2585">
        <v>211</v>
      </c>
      <c r="M2585" t="s">
        <v>7938</v>
      </c>
      <c r="N2585" t="s">
        <v>7939</v>
      </c>
      <c r="O2585" t="s">
        <v>7697</v>
      </c>
      <c r="P2585" t="s">
        <v>10766</v>
      </c>
      <c r="Q2585" t="s">
        <v>10822</v>
      </c>
      <c r="R2585">
        <v>409</v>
      </c>
      <c r="S2585" t="s">
        <v>8680</v>
      </c>
      <c r="T2585" t="s">
        <v>7701</v>
      </c>
      <c r="U2585">
        <v>1</v>
      </c>
      <c r="V2585">
        <v>3</v>
      </c>
      <c r="W2585" t="s">
        <v>7702</v>
      </c>
      <c r="X2585" t="s">
        <v>3692</v>
      </c>
      <c r="Y2585" t="s">
        <v>7703</v>
      </c>
      <c r="Z2585" t="s">
        <v>11975</v>
      </c>
      <c r="AA2585" t="s">
        <v>8145</v>
      </c>
      <c r="AB2585" t="s">
        <v>11976</v>
      </c>
    </row>
    <row r="2586" spans="1:28">
      <c r="A2586" s="241">
        <v>45973</v>
      </c>
      <c r="B2586" t="s">
        <v>11977</v>
      </c>
      <c r="C2586" t="s">
        <v>8046</v>
      </c>
      <c r="D2586" t="s">
        <v>8047</v>
      </c>
      <c r="E2586" t="s">
        <v>8048</v>
      </c>
      <c r="F2586">
        <v>1</v>
      </c>
      <c r="G2586">
        <v>6350</v>
      </c>
      <c r="H2586">
        <v>635</v>
      </c>
      <c r="I2586" s="165">
        <v>5715</v>
      </c>
      <c r="J2586" t="s">
        <v>7809</v>
      </c>
      <c r="K2586">
        <v>1</v>
      </c>
      <c r="L2586">
        <v>125</v>
      </c>
      <c r="M2586" t="s">
        <v>7724</v>
      </c>
      <c r="N2586" t="s">
        <v>7713</v>
      </c>
      <c r="O2586" t="s">
        <v>7697</v>
      </c>
      <c r="P2586" t="s">
        <v>10766</v>
      </c>
      <c r="Q2586" t="s">
        <v>10787</v>
      </c>
      <c r="R2586">
        <v>114</v>
      </c>
      <c r="S2586" t="s">
        <v>8680</v>
      </c>
      <c r="T2586" t="s">
        <v>8049</v>
      </c>
      <c r="U2586">
        <v>1</v>
      </c>
      <c r="V2586">
        <v>1</v>
      </c>
      <c r="W2586" t="s">
        <v>7702</v>
      </c>
      <c r="X2586" t="s">
        <v>3499</v>
      </c>
      <c r="Y2586" t="s">
        <v>7703</v>
      </c>
      <c r="Z2586" t="s">
        <v>11978</v>
      </c>
      <c r="AA2586" t="s">
        <v>7813</v>
      </c>
      <c r="AB2586" t="s">
        <v>11979</v>
      </c>
    </row>
    <row r="2587" spans="1:28">
      <c r="A2587" s="241">
        <v>45973</v>
      </c>
      <c r="B2587" t="s">
        <v>11980</v>
      </c>
      <c r="C2587" t="s">
        <v>8051</v>
      </c>
      <c r="D2587" t="s">
        <v>8052</v>
      </c>
      <c r="E2587" t="s">
        <v>8053</v>
      </c>
      <c r="F2587">
        <v>1</v>
      </c>
      <c r="G2587">
        <v>5940</v>
      </c>
      <c r="H2587">
        <v>0</v>
      </c>
      <c r="I2587" s="165">
        <v>5940</v>
      </c>
      <c r="J2587" t="s">
        <v>7694</v>
      </c>
      <c r="K2587">
        <v>1</v>
      </c>
      <c r="L2587">
        <v>213</v>
      </c>
      <c r="M2587" t="s">
        <v>7695</v>
      </c>
      <c r="N2587" t="s">
        <v>7696</v>
      </c>
      <c r="O2587" t="s">
        <v>7697</v>
      </c>
      <c r="P2587" t="s">
        <v>10766</v>
      </c>
      <c r="Q2587" t="s">
        <v>7890</v>
      </c>
      <c r="R2587">
        <v>706</v>
      </c>
      <c r="S2587" t="s">
        <v>8680</v>
      </c>
      <c r="T2587" t="s">
        <v>7701</v>
      </c>
      <c r="U2587">
        <v>1</v>
      </c>
      <c r="V2587">
        <v>1</v>
      </c>
      <c r="W2587" t="s">
        <v>7702</v>
      </c>
      <c r="X2587" t="s">
        <v>3463</v>
      </c>
      <c r="Y2587" t="s">
        <v>7703</v>
      </c>
      <c r="Z2587" t="s">
        <v>11981</v>
      </c>
      <c r="AA2587" t="s">
        <v>7705</v>
      </c>
      <c r="AB2587" t="s">
        <v>11982</v>
      </c>
    </row>
    <row r="2588" spans="1:28">
      <c r="A2588" s="241">
        <v>45973</v>
      </c>
      <c r="B2588" t="s">
        <v>11980</v>
      </c>
      <c r="C2588" t="s">
        <v>8016</v>
      </c>
      <c r="D2588" t="s">
        <v>8017</v>
      </c>
      <c r="E2588" t="s">
        <v>8018</v>
      </c>
      <c r="F2588">
        <v>1</v>
      </c>
      <c r="G2588">
        <v>4853</v>
      </c>
      <c r="H2588">
        <v>0</v>
      </c>
      <c r="I2588" s="165">
        <v>4853</v>
      </c>
      <c r="J2588" t="s">
        <v>7694</v>
      </c>
      <c r="K2588">
        <v>1</v>
      </c>
      <c r="L2588">
        <v>213</v>
      </c>
      <c r="M2588" t="s">
        <v>7695</v>
      </c>
      <c r="N2588" t="s">
        <v>7696</v>
      </c>
      <c r="O2588" t="s">
        <v>7697</v>
      </c>
      <c r="P2588" t="s">
        <v>10766</v>
      </c>
      <c r="Q2588" t="s">
        <v>7890</v>
      </c>
      <c r="R2588">
        <v>706</v>
      </c>
      <c r="S2588" t="s">
        <v>8680</v>
      </c>
      <c r="T2588">
        <v>0</v>
      </c>
      <c r="U2588">
        <v>1</v>
      </c>
      <c r="V2588">
        <v>1</v>
      </c>
      <c r="W2588" t="s">
        <v>7702</v>
      </c>
      <c r="X2588" t="s">
        <v>3463</v>
      </c>
      <c r="Y2588" t="s">
        <v>7703</v>
      </c>
      <c r="Z2588" t="s">
        <v>11981</v>
      </c>
      <c r="AA2588" t="s">
        <v>7705</v>
      </c>
      <c r="AB2588" t="s">
        <v>11982</v>
      </c>
    </row>
    <row r="2589" spans="1:28">
      <c r="A2589" s="241">
        <v>45973</v>
      </c>
      <c r="B2589" t="s">
        <v>11980</v>
      </c>
      <c r="C2589" t="s">
        <v>8021</v>
      </c>
      <c r="D2589" t="s">
        <v>8022</v>
      </c>
      <c r="E2589" t="s">
        <v>8023</v>
      </c>
      <c r="F2589">
        <v>1</v>
      </c>
      <c r="G2589">
        <v>4882</v>
      </c>
      <c r="H2589">
        <v>0</v>
      </c>
      <c r="I2589" s="165">
        <v>4882</v>
      </c>
      <c r="J2589" t="s">
        <v>7694</v>
      </c>
      <c r="K2589">
        <v>1</v>
      </c>
      <c r="L2589">
        <v>213</v>
      </c>
      <c r="M2589" t="s">
        <v>7695</v>
      </c>
      <c r="N2589" t="s">
        <v>7696</v>
      </c>
      <c r="O2589" t="s">
        <v>7697</v>
      </c>
      <c r="P2589" t="s">
        <v>10766</v>
      </c>
      <c r="Q2589" t="s">
        <v>7890</v>
      </c>
      <c r="R2589">
        <v>706</v>
      </c>
      <c r="S2589" t="s">
        <v>8680</v>
      </c>
      <c r="T2589" t="s">
        <v>7701</v>
      </c>
      <c r="U2589">
        <v>1</v>
      </c>
      <c r="V2589">
        <v>1</v>
      </c>
      <c r="W2589" t="s">
        <v>7702</v>
      </c>
      <c r="X2589" t="s">
        <v>3463</v>
      </c>
      <c r="Y2589" t="s">
        <v>7703</v>
      </c>
      <c r="Z2589" t="s">
        <v>11981</v>
      </c>
      <c r="AA2589" t="s">
        <v>7705</v>
      </c>
      <c r="AB2589" t="s">
        <v>11982</v>
      </c>
    </row>
    <row r="2590" spans="1:28">
      <c r="A2590" s="241">
        <v>45973</v>
      </c>
      <c r="B2590" t="s">
        <v>11983</v>
      </c>
      <c r="C2590" t="s">
        <v>7750</v>
      </c>
      <c r="D2590" t="s">
        <v>7751</v>
      </c>
      <c r="E2590" t="s">
        <v>7752</v>
      </c>
      <c r="F2590">
        <v>3</v>
      </c>
      <c r="G2590">
        <v>12000</v>
      </c>
      <c r="H2590">
        <v>0</v>
      </c>
      <c r="I2590" s="165">
        <v>36000</v>
      </c>
      <c r="J2590" t="s">
        <v>7743</v>
      </c>
      <c r="K2590">
        <v>1</v>
      </c>
      <c r="L2590">
        <v>126</v>
      </c>
      <c r="M2590" t="s">
        <v>7744</v>
      </c>
      <c r="N2590" t="s">
        <v>7745</v>
      </c>
      <c r="O2590" t="s">
        <v>7697</v>
      </c>
      <c r="P2590" t="s">
        <v>10766</v>
      </c>
      <c r="Q2590" t="s">
        <v>10832</v>
      </c>
      <c r="R2590">
        <v>946</v>
      </c>
      <c r="S2590" t="s">
        <v>8680</v>
      </c>
      <c r="T2590" t="s">
        <v>7715</v>
      </c>
      <c r="U2590">
        <v>1</v>
      </c>
      <c r="V2590">
        <v>3</v>
      </c>
      <c r="W2590" t="s">
        <v>7702</v>
      </c>
      <c r="X2590" t="s">
        <v>4092</v>
      </c>
      <c r="Y2590" t="s">
        <v>7703</v>
      </c>
      <c r="Z2590" t="s">
        <v>11984</v>
      </c>
      <c r="AA2590" t="s">
        <v>8008</v>
      </c>
      <c r="AB2590" t="s">
        <v>11985</v>
      </c>
    </row>
    <row r="2591" spans="1:28">
      <c r="A2591" s="241">
        <v>45973</v>
      </c>
      <c r="B2591" t="s">
        <v>11986</v>
      </c>
      <c r="C2591" t="s">
        <v>7822</v>
      </c>
      <c r="D2591" t="s">
        <v>7823</v>
      </c>
      <c r="E2591" t="s">
        <v>7824</v>
      </c>
      <c r="F2591">
        <v>1</v>
      </c>
      <c r="G2591">
        <v>3025.21</v>
      </c>
      <c r="H2591">
        <v>0</v>
      </c>
      <c r="I2591" s="165">
        <v>3025.21</v>
      </c>
      <c r="J2591" t="s">
        <v>8061</v>
      </c>
      <c r="K2591">
        <v>1</v>
      </c>
      <c r="L2591">
        <v>182</v>
      </c>
      <c r="M2591" t="s">
        <v>8740</v>
      </c>
      <c r="N2591" t="s">
        <v>7745</v>
      </c>
      <c r="O2591" t="s">
        <v>7697</v>
      </c>
      <c r="P2591" t="s">
        <v>10766</v>
      </c>
      <c r="Q2591" t="s">
        <v>11436</v>
      </c>
      <c r="R2591">
        <v>906</v>
      </c>
      <c r="S2591" t="s">
        <v>8680</v>
      </c>
      <c r="T2591" t="s">
        <v>7715</v>
      </c>
      <c r="U2591">
        <v>1</v>
      </c>
      <c r="V2591">
        <v>1</v>
      </c>
      <c r="W2591" t="s">
        <v>7702</v>
      </c>
      <c r="X2591" t="s">
        <v>3548</v>
      </c>
      <c r="Y2591" t="s">
        <v>7703</v>
      </c>
      <c r="Z2591" t="s">
        <v>11987</v>
      </c>
      <c r="AA2591" t="s">
        <v>8887</v>
      </c>
      <c r="AB2591" t="s">
        <v>11988</v>
      </c>
    </row>
    <row r="2592" spans="1:28">
      <c r="A2592" s="241">
        <v>45973</v>
      </c>
      <c r="B2592" t="s">
        <v>11989</v>
      </c>
      <c r="C2592" t="s">
        <v>7860</v>
      </c>
      <c r="D2592" t="s">
        <v>7861</v>
      </c>
      <c r="E2592" t="s">
        <v>7862</v>
      </c>
      <c r="F2592">
        <v>6</v>
      </c>
      <c r="G2592">
        <v>866.2</v>
      </c>
      <c r="H2592">
        <v>0</v>
      </c>
      <c r="I2592" s="165">
        <v>5197.2</v>
      </c>
      <c r="J2592" t="s">
        <v>8271</v>
      </c>
      <c r="K2592">
        <v>1</v>
      </c>
      <c r="L2592">
        <v>2</v>
      </c>
      <c r="M2592" t="s">
        <v>8054</v>
      </c>
      <c r="N2592" t="s">
        <v>7745</v>
      </c>
      <c r="O2592" t="s">
        <v>7697</v>
      </c>
      <c r="P2592" t="s">
        <v>10766</v>
      </c>
      <c r="Q2592" t="s">
        <v>10981</v>
      </c>
      <c r="R2592">
        <v>937</v>
      </c>
      <c r="S2592" t="s">
        <v>8680</v>
      </c>
      <c r="T2592" t="s">
        <v>7701</v>
      </c>
      <c r="U2592">
        <v>1</v>
      </c>
      <c r="V2592">
        <v>6</v>
      </c>
      <c r="W2592" t="s">
        <v>7702</v>
      </c>
      <c r="X2592" t="s">
        <v>11990</v>
      </c>
      <c r="Y2592" t="s">
        <v>7703</v>
      </c>
      <c r="Z2592" t="s">
        <v>11991</v>
      </c>
      <c r="AA2592" t="s">
        <v>8728</v>
      </c>
      <c r="AB2592" t="s">
        <v>11992</v>
      </c>
    </row>
    <row r="2593" spans="1:28">
      <c r="A2593" s="241">
        <v>45973</v>
      </c>
      <c r="B2593" t="s">
        <v>11993</v>
      </c>
      <c r="C2593" t="s">
        <v>7750</v>
      </c>
      <c r="D2593" t="s">
        <v>7751</v>
      </c>
      <c r="E2593" t="s">
        <v>7752</v>
      </c>
      <c r="F2593">
        <v>1</v>
      </c>
      <c r="G2593">
        <v>12000</v>
      </c>
      <c r="H2593">
        <v>0</v>
      </c>
      <c r="I2593" s="165">
        <v>12000</v>
      </c>
      <c r="J2593" t="s">
        <v>8271</v>
      </c>
      <c r="K2593">
        <v>1</v>
      </c>
      <c r="L2593">
        <v>126</v>
      </c>
      <c r="M2593" t="s">
        <v>7744</v>
      </c>
      <c r="N2593" t="s">
        <v>7745</v>
      </c>
      <c r="O2593" t="s">
        <v>7697</v>
      </c>
      <c r="P2593" t="s">
        <v>10766</v>
      </c>
      <c r="Q2593" t="s">
        <v>10981</v>
      </c>
      <c r="R2593">
        <v>937</v>
      </c>
      <c r="S2593" t="s">
        <v>8680</v>
      </c>
      <c r="T2593" t="s">
        <v>7715</v>
      </c>
      <c r="U2593">
        <v>1</v>
      </c>
      <c r="V2593">
        <v>1</v>
      </c>
      <c r="W2593" t="s">
        <v>7702</v>
      </c>
      <c r="X2593" t="s">
        <v>3566</v>
      </c>
      <c r="Y2593" t="s">
        <v>7703</v>
      </c>
      <c r="Z2593" t="s">
        <v>11994</v>
      </c>
      <c r="AA2593" t="s">
        <v>8728</v>
      </c>
      <c r="AB2593" t="s">
        <v>11995</v>
      </c>
    </row>
    <row r="2594" spans="1:28">
      <c r="A2594" s="241">
        <v>45973</v>
      </c>
      <c r="B2594" t="s">
        <v>11996</v>
      </c>
      <c r="C2594" t="s">
        <v>7740</v>
      </c>
      <c r="D2594" t="s">
        <v>7741</v>
      </c>
      <c r="E2594" t="s">
        <v>7742</v>
      </c>
      <c r="F2594">
        <v>1</v>
      </c>
      <c r="G2594">
        <v>3562.19</v>
      </c>
      <c r="H2594">
        <v>0</v>
      </c>
      <c r="I2594" s="165">
        <v>3562.19</v>
      </c>
      <c r="J2594" t="s">
        <v>8271</v>
      </c>
      <c r="K2594">
        <v>1</v>
      </c>
      <c r="L2594">
        <v>126</v>
      </c>
      <c r="M2594" t="s">
        <v>7744</v>
      </c>
      <c r="N2594" t="s">
        <v>7745</v>
      </c>
      <c r="O2594" t="s">
        <v>7697</v>
      </c>
      <c r="P2594" t="s">
        <v>10766</v>
      </c>
      <c r="Q2594" t="s">
        <v>10876</v>
      </c>
      <c r="R2594">
        <v>936</v>
      </c>
      <c r="S2594" t="s">
        <v>8680</v>
      </c>
      <c r="T2594" t="s">
        <v>7715</v>
      </c>
      <c r="U2594">
        <v>1</v>
      </c>
      <c r="V2594">
        <v>1</v>
      </c>
      <c r="W2594" t="s">
        <v>7702</v>
      </c>
      <c r="X2594" t="s">
        <v>3510</v>
      </c>
      <c r="Y2594" t="s">
        <v>7703</v>
      </c>
      <c r="Z2594" t="s">
        <v>11997</v>
      </c>
      <c r="AA2594" t="s">
        <v>8380</v>
      </c>
      <c r="AB2594" t="s">
        <v>8275</v>
      </c>
    </row>
    <row r="2595" spans="1:28">
      <c r="A2595" s="241">
        <v>45973</v>
      </c>
      <c r="B2595" t="s">
        <v>11998</v>
      </c>
      <c r="C2595" t="s">
        <v>8626</v>
      </c>
      <c r="D2595" t="s">
        <v>8627</v>
      </c>
      <c r="E2595" t="s">
        <v>8628</v>
      </c>
      <c r="F2595">
        <v>1</v>
      </c>
      <c r="G2595">
        <v>29400</v>
      </c>
      <c r="H2595">
        <v>0</v>
      </c>
      <c r="I2595" s="165">
        <v>29400</v>
      </c>
      <c r="J2595" t="s">
        <v>8271</v>
      </c>
      <c r="K2595">
        <v>1</v>
      </c>
      <c r="L2595">
        <v>126</v>
      </c>
      <c r="M2595" t="s">
        <v>7744</v>
      </c>
      <c r="N2595" t="s">
        <v>7745</v>
      </c>
      <c r="O2595" t="s">
        <v>7697</v>
      </c>
      <c r="P2595" t="s">
        <v>10766</v>
      </c>
      <c r="Q2595" t="s">
        <v>10876</v>
      </c>
      <c r="R2595">
        <v>936</v>
      </c>
      <c r="S2595" t="s">
        <v>8680</v>
      </c>
      <c r="T2595" t="s">
        <v>7726</v>
      </c>
      <c r="U2595">
        <v>1</v>
      </c>
      <c r="V2595">
        <v>1</v>
      </c>
      <c r="W2595" t="s">
        <v>7702</v>
      </c>
      <c r="X2595" t="s">
        <v>3546</v>
      </c>
      <c r="Y2595" t="s">
        <v>7703</v>
      </c>
      <c r="Z2595" t="s">
        <v>11999</v>
      </c>
      <c r="AA2595" t="s">
        <v>8380</v>
      </c>
      <c r="AB2595" t="s">
        <v>12000</v>
      </c>
    </row>
    <row r="2596" spans="1:28">
      <c r="A2596" s="241">
        <v>45973</v>
      </c>
      <c r="B2596" t="s">
        <v>12001</v>
      </c>
      <c r="C2596" t="s">
        <v>7832</v>
      </c>
      <c r="D2596" t="s">
        <v>7833</v>
      </c>
      <c r="E2596" t="s">
        <v>7834</v>
      </c>
      <c r="F2596">
        <v>1</v>
      </c>
      <c r="G2596">
        <v>12500</v>
      </c>
      <c r="H2596">
        <v>375</v>
      </c>
      <c r="I2596" s="165">
        <v>12125</v>
      </c>
      <c r="J2596" t="s">
        <v>7851</v>
      </c>
      <c r="K2596">
        <v>1</v>
      </c>
      <c r="L2596">
        <v>126</v>
      </c>
      <c r="M2596" t="s">
        <v>7744</v>
      </c>
      <c r="N2596" t="s">
        <v>7745</v>
      </c>
      <c r="O2596" t="s">
        <v>7697</v>
      </c>
      <c r="P2596" t="s">
        <v>10766</v>
      </c>
      <c r="Q2596" t="s">
        <v>11108</v>
      </c>
      <c r="R2596">
        <v>933</v>
      </c>
      <c r="S2596" t="s">
        <v>8680</v>
      </c>
      <c r="T2596" t="s">
        <v>7726</v>
      </c>
      <c r="U2596">
        <v>1</v>
      </c>
      <c r="V2596">
        <v>1</v>
      </c>
      <c r="W2596" t="s">
        <v>7702</v>
      </c>
      <c r="X2596" t="s">
        <v>4126</v>
      </c>
      <c r="Y2596" t="s">
        <v>7703</v>
      </c>
      <c r="Z2596" t="s">
        <v>12002</v>
      </c>
      <c r="AA2596" t="s">
        <v>8696</v>
      </c>
      <c r="AB2596" t="s">
        <v>12003</v>
      </c>
    </row>
    <row r="2597" spans="1:28">
      <c r="A2597" s="241">
        <v>45973</v>
      </c>
      <c r="B2597" t="s">
        <v>12001</v>
      </c>
      <c r="C2597" t="s">
        <v>8636</v>
      </c>
      <c r="D2597" t="s">
        <v>8637</v>
      </c>
      <c r="E2597" t="s">
        <v>8638</v>
      </c>
      <c r="F2597">
        <v>1</v>
      </c>
      <c r="G2597">
        <v>13840</v>
      </c>
      <c r="H2597">
        <v>0</v>
      </c>
      <c r="I2597" s="165">
        <v>13840</v>
      </c>
      <c r="J2597" t="s">
        <v>7851</v>
      </c>
      <c r="K2597">
        <v>1</v>
      </c>
      <c r="L2597">
        <v>126</v>
      </c>
      <c r="M2597" t="s">
        <v>7744</v>
      </c>
      <c r="N2597" t="s">
        <v>7745</v>
      </c>
      <c r="O2597" t="s">
        <v>7697</v>
      </c>
      <c r="P2597" t="s">
        <v>10766</v>
      </c>
      <c r="Q2597" t="s">
        <v>11108</v>
      </c>
      <c r="R2597">
        <v>933</v>
      </c>
      <c r="S2597" t="s">
        <v>8680</v>
      </c>
      <c r="T2597" t="s">
        <v>7715</v>
      </c>
      <c r="U2597">
        <v>1</v>
      </c>
      <c r="V2597">
        <v>1</v>
      </c>
      <c r="W2597" t="s">
        <v>7702</v>
      </c>
      <c r="X2597" t="s">
        <v>4126</v>
      </c>
      <c r="Y2597" t="s">
        <v>7703</v>
      </c>
      <c r="Z2597" t="s">
        <v>12002</v>
      </c>
      <c r="AA2597" t="s">
        <v>8696</v>
      </c>
      <c r="AB2597" t="s">
        <v>12003</v>
      </c>
    </row>
    <row r="2598" spans="1:28">
      <c r="A2598" s="241">
        <v>45973</v>
      </c>
      <c r="B2598" t="s">
        <v>12001</v>
      </c>
      <c r="C2598" t="s">
        <v>7993</v>
      </c>
      <c r="D2598" t="s">
        <v>7994</v>
      </c>
      <c r="E2598" t="s">
        <v>7995</v>
      </c>
      <c r="F2598">
        <v>1</v>
      </c>
      <c r="G2598">
        <v>28655.46</v>
      </c>
      <c r="H2598">
        <v>0</v>
      </c>
      <c r="I2598" s="165">
        <v>28655.46</v>
      </c>
      <c r="J2598" t="s">
        <v>7851</v>
      </c>
      <c r="K2598">
        <v>1</v>
      </c>
      <c r="L2598">
        <v>126</v>
      </c>
      <c r="M2598" t="s">
        <v>7744</v>
      </c>
      <c r="N2598" t="s">
        <v>7745</v>
      </c>
      <c r="O2598" t="s">
        <v>7697</v>
      </c>
      <c r="P2598" t="s">
        <v>10766</v>
      </c>
      <c r="Q2598" t="s">
        <v>11108</v>
      </c>
      <c r="R2598">
        <v>933</v>
      </c>
      <c r="S2598" t="s">
        <v>8680</v>
      </c>
      <c r="T2598" t="s">
        <v>7715</v>
      </c>
      <c r="U2598">
        <v>1</v>
      </c>
      <c r="V2598">
        <v>1</v>
      </c>
      <c r="W2598" t="s">
        <v>7702</v>
      </c>
      <c r="X2598" t="s">
        <v>4126</v>
      </c>
      <c r="Y2598" t="s">
        <v>7703</v>
      </c>
      <c r="Z2598" t="s">
        <v>12002</v>
      </c>
      <c r="AA2598" t="s">
        <v>8696</v>
      </c>
      <c r="AB2598" t="s">
        <v>12003</v>
      </c>
    </row>
    <row r="2599" spans="1:28">
      <c r="A2599" s="241">
        <v>45973</v>
      </c>
      <c r="B2599" t="s">
        <v>12004</v>
      </c>
      <c r="C2599" t="s">
        <v>7883</v>
      </c>
      <c r="D2599" t="s">
        <v>7884</v>
      </c>
      <c r="E2599" t="s">
        <v>7885</v>
      </c>
      <c r="F2599">
        <v>3</v>
      </c>
      <c r="G2599">
        <v>3025.21</v>
      </c>
      <c r="H2599">
        <v>0</v>
      </c>
      <c r="I2599" s="165">
        <v>9075.6299999999992</v>
      </c>
      <c r="J2599" t="s">
        <v>7794</v>
      </c>
      <c r="K2599">
        <v>1</v>
      </c>
      <c r="L2599">
        <v>125</v>
      </c>
      <c r="M2599" t="s">
        <v>7724</v>
      </c>
      <c r="N2599" t="s">
        <v>7713</v>
      </c>
      <c r="O2599" t="s">
        <v>7697</v>
      </c>
      <c r="P2599" t="s">
        <v>10766</v>
      </c>
      <c r="Q2599" t="s">
        <v>10806</v>
      </c>
      <c r="R2599">
        <v>102</v>
      </c>
      <c r="S2599" t="s">
        <v>8680</v>
      </c>
      <c r="T2599" t="s">
        <v>7715</v>
      </c>
      <c r="U2599">
        <v>1</v>
      </c>
      <c r="V2599">
        <v>3</v>
      </c>
      <c r="W2599" t="s">
        <v>7702</v>
      </c>
      <c r="X2599" t="s">
        <v>4032</v>
      </c>
      <c r="Y2599" t="s">
        <v>7703</v>
      </c>
      <c r="Z2599" t="s">
        <v>12005</v>
      </c>
      <c r="AA2599" t="s">
        <v>7797</v>
      </c>
      <c r="AB2599" t="s">
        <v>12006</v>
      </c>
    </row>
    <row r="2600" spans="1:28">
      <c r="A2600" s="241">
        <v>45973</v>
      </c>
      <c r="B2600" t="s">
        <v>12004</v>
      </c>
      <c r="C2600" t="s">
        <v>7886</v>
      </c>
      <c r="D2600" t="s">
        <v>7887</v>
      </c>
      <c r="E2600" t="s">
        <v>7888</v>
      </c>
      <c r="F2600">
        <v>3</v>
      </c>
      <c r="G2600">
        <v>3025.21</v>
      </c>
      <c r="H2600">
        <v>0</v>
      </c>
      <c r="I2600" s="165">
        <v>9075.6299999999992</v>
      </c>
      <c r="J2600" t="s">
        <v>7794</v>
      </c>
      <c r="K2600">
        <v>1</v>
      </c>
      <c r="L2600">
        <v>125</v>
      </c>
      <c r="M2600" t="s">
        <v>7724</v>
      </c>
      <c r="N2600" t="s">
        <v>7713</v>
      </c>
      <c r="O2600" t="s">
        <v>7697</v>
      </c>
      <c r="P2600" t="s">
        <v>10766</v>
      </c>
      <c r="Q2600" t="s">
        <v>10806</v>
      </c>
      <c r="R2600">
        <v>102</v>
      </c>
      <c r="S2600" t="s">
        <v>8680</v>
      </c>
      <c r="T2600" t="s">
        <v>7715</v>
      </c>
      <c r="U2600">
        <v>1</v>
      </c>
      <c r="V2600">
        <v>3</v>
      </c>
      <c r="W2600" t="s">
        <v>7702</v>
      </c>
      <c r="X2600" t="s">
        <v>4032</v>
      </c>
      <c r="Y2600" t="s">
        <v>7703</v>
      </c>
      <c r="Z2600" t="s">
        <v>12005</v>
      </c>
      <c r="AA2600" t="s">
        <v>7797</v>
      </c>
      <c r="AB2600" t="s">
        <v>12006</v>
      </c>
    </row>
    <row r="2601" spans="1:28">
      <c r="A2601" s="241">
        <v>45973</v>
      </c>
      <c r="B2601" t="s">
        <v>12007</v>
      </c>
      <c r="C2601" t="s">
        <v>7883</v>
      </c>
      <c r="D2601" t="s">
        <v>7884</v>
      </c>
      <c r="E2601" t="s">
        <v>7885</v>
      </c>
      <c r="F2601">
        <v>12</v>
      </c>
      <c r="G2601">
        <v>3025.21</v>
      </c>
      <c r="H2601">
        <v>0</v>
      </c>
      <c r="I2601" s="165">
        <v>36302.519999999997</v>
      </c>
      <c r="J2601" t="s">
        <v>7723</v>
      </c>
      <c r="K2601">
        <v>1</v>
      </c>
      <c r="L2601">
        <v>125</v>
      </c>
      <c r="M2601" t="s">
        <v>7724</v>
      </c>
      <c r="N2601" t="s">
        <v>7713</v>
      </c>
      <c r="O2601" t="s">
        <v>7697</v>
      </c>
      <c r="P2601" t="s">
        <v>10766</v>
      </c>
      <c r="Q2601" t="s">
        <v>10771</v>
      </c>
      <c r="R2601">
        <v>117</v>
      </c>
      <c r="S2601" t="s">
        <v>8680</v>
      </c>
      <c r="T2601" t="s">
        <v>7715</v>
      </c>
      <c r="U2601">
        <v>1</v>
      </c>
      <c r="V2601">
        <v>12</v>
      </c>
      <c r="W2601" t="s">
        <v>7702</v>
      </c>
      <c r="X2601" t="s">
        <v>3504</v>
      </c>
      <c r="Y2601" t="s">
        <v>7703</v>
      </c>
      <c r="Z2601" t="s">
        <v>12008</v>
      </c>
      <c r="AA2601" t="s">
        <v>7728</v>
      </c>
      <c r="AB2601" t="s">
        <v>12009</v>
      </c>
    </row>
    <row r="2602" spans="1:28">
      <c r="A2602" s="241">
        <v>45973</v>
      </c>
      <c r="B2602" t="s">
        <v>12007</v>
      </c>
      <c r="C2602" t="s">
        <v>7886</v>
      </c>
      <c r="D2602" t="s">
        <v>7887</v>
      </c>
      <c r="E2602" t="s">
        <v>7888</v>
      </c>
      <c r="F2602">
        <v>12</v>
      </c>
      <c r="G2602">
        <v>3025.21</v>
      </c>
      <c r="H2602">
        <v>0</v>
      </c>
      <c r="I2602" s="165">
        <v>36302.519999999997</v>
      </c>
      <c r="J2602" t="s">
        <v>7723</v>
      </c>
      <c r="K2602">
        <v>1</v>
      </c>
      <c r="L2602">
        <v>125</v>
      </c>
      <c r="M2602" t="s">
        <v>7724</v>
      </c>
      <c r="N2602" t="s">
        <v>7713</v>
      </c>
      <c r="O2602" t="s">
        <v>7697</v>
      </c>
      <c r="P2602" t="s">
        <v>10766</v>
      </c>
      <c r="Q2602" t="s">
        <v>10771</v>
      </c>
      <c r="R2602">
        <v>117</v>
      </c>
      <c r="S2602" t="s">
        <v>8680</v>
      </c>
      <c r="T2602" t="s">
        <v>7715</v>
      </c>
      <c r="U2602">
        <v>1</v>
      </c>
      <c r="V2602">
        <v>12</v>
      </c>
      <c r="W2602" t="s">
        <v>7702</v>
      </c>
      <c r="X2602" t="s">
        <v>3504</v>
      </c>
      <c r="Y2602" t="s">
        <v>7703</v>
      </c>
      <c r="Z2602" t="s">
        <v>12008</v>
      </c>
      <c r="AA2602" t="s">
        <v>7728</v>
      </c>
      <c r="AB2602" t="s">
        <v>12009</v>
      </c>
    </row>
    <row r="2603" spans="1:28">
      <c r="A2603" s="241">
        <v>45973</v>
      </c>
      <c r="B2603" t="s">
        <v>12010</v>
      </c>
      <c r="C2603" t="s">
        <v>8043</v>
      </c>
      <c r="D2603" t="s">
        <v>8044</v>
      </c>
      <c r="E2603" t="s">
        <v>8045</v>
      </c>
      <c r="F2603">
        <v>6</v>
      </c>
      <c r="G2603">
        <v>1718.42</v>
      </c>
      <c r="H2603">
        <v>0</v>
      </c>
      <c r="I2603" s="165">
        <v>10310.52</v>
      </c>
      <c r="J2603" t="s">
        <v>7809</v>
      </c>
      <c r="K2603">
        <v>1</v>
      </c>
      <c r="L2603">
        <v>125</v>
      </c>
      <c r="M2603" t="s">
        <v>7724</v>
      </c>
      <c r="N2603" t="s">
        <v>7713</v>
      </c>
      <c r="O2603" t="s">
        <v>7697</v>
      </c>
      <c r="P2603" t="s">
        <v>10766</v>
      </c>
      <c r="Q2603" t="s">
        <v>10787</v>
      </c>
      <c r="R2603">
        <v>114</v>
      </c>
      <c r="S2603" t="s">
        <v>8680</v>
      </c>
      <c r="T2603" t="s">
        <v>7811</v>
      </c>
      <c r="U2603">
        <v>1</v>
      </c>
      <c r="V2603">
        <v>6</v>
      </c>
      <c r="W2603" t="s">
        <v>7702</v>
      </c>
      <c r="X2603" t="s">
        <v>3502</v>
      </c>
      <c r="Y2603" t="s">
        <v>7703</v>
      </c>
      <c r="Z2603" t="s">
        <v>12011</v>
      </c>
      <c r="AA2603" t="s">
        <v>7813</v>
      </c>
      <c r="AB2603" t="s">
        <v>12012</v>
      </c>
    </row>
    <row r="2604" spans="1:28">
      <c r="A2604" s="241">
        <v>45973</v>
      </c>
      <c r="B2604" t="s">
        <v>12010</v>
      </c>
      <c r="C2604" t="s">
        <v>8493</v>
      </c>
      <c r="D2604" t="s">
        <v>8494</v>
      </c>
      <c r="E2604" t="s">
        <v>8495</v>
      </c>
      <c r="F2604">
        <v>2</v>
      </c>
      <c r="G2604">
        <v>3180</v>
      </c>
      <c r="H2604">
        <v>0</v>
      </c>
      <c r="I2604" s="165">
        <v>6360</v>
      </c>
      <c r="J2604" t="s">
        <v>7809</v>
      </c>
      <c r="K2604">
        <v>1</v>
      </c>
      <c r="L2604">
        <v>125</v>
      </c>
      <c r="M2604" t="s">
        <v>7724</v>
      </c>
      <c r="N2604" t="s">
        <v>7713</v>
      </c>
      <c r="O2604" t="s">
        <v>7697</v>
      </c>
      <c r="P2604" t="s">
        <v>10766</v>
      </c>
      <c r="Q2604" t="s">
        <v>10787</v>
      </c>
      <c r="R2604">
        <v>114</v>
      </c>
      <c r="S2604" t="s">
        <v>8680</v>
      </c>
      <c r="T2604" t="s">
        <v>7715</v>
      </c>
      <c r="U2604">
        <v>1</v>
      </c>
      <c r="V2604">
        <v>2</v>
      </c>
      <c r="W2604" t="s">
        <v>7702</v>
      </c>
      <c r="X2604" t="s">
        <v>3502</v>
      </c>
      <c r="Y2604" t="s">
        <v>7703</v>
      </c>
      <c r="Z2604" t="s">
        <v>12011</v>
      </c>
      <c r="AA2604" t="s">
        <v>7813</v>
      </c>
      <c r="AB2604" t="s">
        <v>12012</v>
      </c>
    </row>
    <row r="2605" spans="1:28">
      <c r="A2605" s="241">
        <v>45973</v>
      </c>
      <c r="B2605" t="s">
        <v>12010</v>
      </c>
      <c r="C2605" t="s">
        <v>7730</v>
      </c>
      <c r="D2605" t="s">
        <v>7731</v>
      </c>
      <c r="E2605" t="s">
        <v>7732</v>
      </c>
      <c r="F2605">
        <v>1</v>
      </c>
      <c r="G2605">
        <v>8991.6</v>
      </c>
      <c r="H2605">
        <v>449.58</v>
      </c>
      <c r="I2605" s="165">
        <v>8542.02</v>
      </c>
      <c r="J2605" t="s">
        <v>7809</v>
      </c>
      <c r="K2605">
        <v>1</v>
      </c>
      <c r="L2605">
        <v>125</v>
      </c>
      <c r="M2605" t="s">
        <v>7724</v>
      </c>
      <c r="N2605" t="s">
        <v>7713</v>
      </c>
      <c r="O2605" t="s">
        <v>7697</v>
      </c>
      <c r="P2605" t="s">
        <v>10766</v>
      </c>
      <c r="Q2605" t="s">
        <v>10787</v>
      </c>
      <c r="R2605">
        <v>114</v>
      </c>
      <c r="S2605" t="s">
        <v>8680</v>
      </c>
      <c r="T2605" t="s">
        <v>7715</v>
      </c>
      <c r="U2605">
        <v>1</v>
      </c>
      <c r="V2605">
        <v>1</v>
      </c>
      <c r="W2605" t="s">
        <v>7702</v>
      </c>
      <c r="X2605" t="s">
        <v>3502</v>
      </c>
      <c r="Y2605" t="s">
        <v>7703</v>
      </c>
      <c r="Z2605" t="s">
        <v>12011</v>
      </c>
      <c r="AA2605" t="s">
        <v>7813</v>
      </c>
      <c r="AB2605" t="s">
        <v>12012</v>
      </c>
    </row>
    <row r="2606" spans="1:28">
      <c r="A2606" s="241">
        <v>45973</v>
      </c>
      <c r="B2606" t="s">
        <v>12010</v>
      </c>
      <c r="C2606" t="s">
        <v>7934</v>
      </c>
      <c r="D2606" t="s">
        <v>7935</v>
      </c>
      <c r="E2606" t="s">
        <v>7936</v>
      </c>
      <c r="F2606">
        <v>6</v>
      </c>
      <c r="G2606">
        <v>2475</v>
      </c>
      <c r="H2606">
        <v>0</v>
      </c>
      <c r="I2606" s="165">
        <v>14850</v>
      </c>
      <c r="J2606" t="s">
        <v>7809</v>
      </c>
      <c r="K2606">
        <v>1</v>
      </c>
      <c r="L2606">
        <v>125</v>
      </c>
      <c r="M2606" t="s">
        <v>7724</v>
      </c>
      <c r="N2606" t="s">
        <v>7713</v>
      </c>
      <c r="O2606" t="s">
        <v>7697</v>
      </c>
      <c r="P2606" t="s">
        <v>10766</v>
      </c>
      <c r="Q2606" t="s">
        <v>10787</v>
      </c>
      <c r="R2606">
        <v>114</v>
      </c>
      <c r="S2606" t="s">
        <v>8680</v>
      </c>
      <c r="T2606" t="s">
        <v>7715</v>
      </c>
      <c r="U2606">
        <v>1</v>
      </c>
      <c r="V2606">
        <v>6</v>
      </c>
      <c r="W2606" t="s">
        <v>7702</v>
      </c>
      <c r="X2606" t="s">
        <v>3502</v>
      </c>
      <c r="Y2606" t="s">
        <v>7703</v>
      </c>
      <c r="Z2606" t="s">
        <v>12011</v>
      </c>
      <c r="AA2606" t="s">
        <v>7813</v>
      </c>
      <c r="AB2606" t="s">
        <v>12012</v>
      </c>
    </row>
    <row r="2607" spans="1:28">
      <c r="A2607" s="241">
        <v>45973</v>
      </c>
      <c r="B2607" t="s">
        <v>12013</v>
      </c>
      <c r="C2607" t="s">
        <v>7787</v>
      </c>
      <c r="D2607" t="s">
        <v>7788</v>
      </c>
      <c r="E2607" t="s">
        <v>7789</v>
      </c>
      <c r="F2607">
        <v>2</v>
      </c>
      <c r="G2607">
        <v>3025.21</v>
      </c>
      <c r="H2607">
        <v>0</v>
      </c>
      <c r="I2607" s="165">
        <v>6050.42</v>
      </c>
      <c r="J2607" t="s">
        <v>7694</v>
      </c>
      <c r="K2607">
        <v>1</v>
      </c>
      <c r="L2607">
        <v>213</v>
      </c>
      <c r="M2607" t="s">
        <v>7695</v>
      </c>
      <c r="N2607" t="s">
        <v>7696</v>
      </c>
      <c r="O2607" t="s">
        <v>7697</v>
      </c>
      <c r="P2607" t="s">
        <v>10766</v>
      </c>
      <c r="Q2607" t="s">
        <v>7890</v>
      </c>
      <c r="R2607">
        <v>706</v>
      </c>
      <c r="S2607" t="s">
        <v>8680</v>
      </c>
      <c r="T2607" t="s">
        <v>7715</v>
      </c>
      <c r="U2607">
        <v>1</v>
      </c>
      <c r="V2607">
        <v>2</v>
      </c>
      <c r="W2607" t="s">
        <v>7702</v>
      </c>
      <c r="X2607" t="s">
        <v>4050</v>
      </c>
      <c r="Y2607" t="s">
        <v>7703</v>
      </c>
      <c r="Z2607" t="s">
        <v>12014</v>
      </c>
      <c r="AA2607" t="s">
        <v>7705</v>
      </c>
      <c r="AB2607" t="s">
        <v>12015</v>
      </c>
    </row>
    <row r="2608" spans="1:28">
      <c r="A2608" s="241">
        <v>45973</v>
      </c>
      <c r="B2608" t="s">
        <v>12013</v>
      </c>
      <c r="C2608" t="s">
        <v>7784</v>
      </c>
      <c r="D2608" t="s">
        <v>7785</v>
      </c>
      <c r="E2608" t="s">
        <v>7786</v>
      </c>
      <c r="F2608">
        <v>2</v>
      </c>
      <c r="G2608">
        <v>3025.21</v>
      </c>
      <c r="H2608">
        <v>0</v>
      </c>
      <c r="I2608" s="165">
        <v>6050.42</v>
      </c>
      <c r="J2608" t="s">
        <v>7694</v>
      </c>
      <c r="K2608">
        <v>1</v>
      </c>
      <c r="L2608">
        <v>213</v>
      </c>
      <c r="M2608" t="s">
        <v>7695</v>
      </c>
      <c r="N2608" t="s">
        <v>7696</v>
      </c>
      <c r="O2608" t="s">
        <v>7697</v>
      </c>
      <c r="P2608" t="s">
        <v>10766</v>
      </c>
      <c r="Q2608" t="s">
        <v>7890</v>
      </c>
      <c r="R2608">
        <v>706</v>
      </c>
      <c r="S2608" t="s">
        <v>8680</v>
      </c>
      <c r="T2608" t="s">
        <v>7715</v>
      </c>
      <c r="U2608">
        <v>1</v>
      </c>
      <c r="V2608">
        <v>2</v>
      </c>
      <c r="W2608" t="s">
        <v>7702</v>
      </c>
      <c r="X2608" t="s">
        <v>4050</v>
      </c>
      <c r="Y2608" t="s">
        <v>7703</v>
      </c>
      <c r="Z2608" t="s">
        <v>12014</v>
      </c>
      <c r="AA2608" t="s">
        <v>7705</v>
      </c>
      <c r="AB2608" t="s">
        <v>12015</v>
      </c>
    </row>
    <row r="2609" spans="1:28">
      <c r="A2609" s="241">
        <v>45973</v>
      </c>
      <c r="B2609" t="s">
        <v>12013</v>
      </c>
      <c r="C2609" t="s">
        <v>7781</v>
      </c>
      <c r="D2609" t="s">
        <v>7782</v>
      </c>
      <c r="E2609" t="s">
        <v>7783</v>
      </c>
      <c r="F2609">
        <v>2</v>
      </c>
      <c r="G2609">
        <v>3025.21</v>
      </c>
      <c r="H2609">
        <v>0</v>
      </c>
      <c r="I2609" s="165">
        <v>6050.42</v>
      </c>
      <c r="J2609" t="s">
        <v>7694</v>
      </c>
      <c r="K2609">
        <v>1</v>
      </c>
      <c r="L2609">
        <v>213</v>
      </c>
      <c r="M2609" t="s">
        <v>7695</v>
      </c>
      <c r="N2609" t="s">
        <v>7696</v>
      </c>
      <c r="O2609" t="s">
        <v>7697</v>
      </c>
      <c r="P2609" t="s">
        <v>10766</v>
      </c>
      <c r="Q2609" t="s">
        <v>7890</v>
      </c>
      <c r="R2609">
        <v>706</v>
      </c>
      <c r="S2609" t="s">
        <v>8680</v>
      </c>
      <c r="T2609" t="s">
        <v>7715</v>
      </c>
      <c r="U2609">
        <v>1</v>
      </c>
      <c r="V2609">
        <v>2</v>
      </c>
      <c r="W2609" t="s">
        <v>7702</v>
      </c>
      <c r="X2609" t="s">
        <v>4050</v>
      </c>
      <c r="Y2609" t="s">
        <v>7703</v>
      </c>
      <c r="Z2609" t="s">
        <v>12014</v>
      </c>
      <c r="AA2609" t="s">
        <v>7705</v>
      </c>
      <c r="AB2609" t="s">
        <v>12015</v>
      </c>
    </row>
    <row r="2610" spans="1:28">
      <c r="A2610" s="241">
        <v>45973</v>
      </c>
      <c r="B2610" t="s">
        <v>12016</v>
      </c>
      <c r="C2610" t="s">
        <v>7917</v>
      </c>
      <c r="D2610" t="s">
        <v>7918</v>
      </c>
      <c r="E2610" t="s">
        <v>7919</v>
      </c>
      <c r="F2610">
        <v>6</v>
      </c>
      <c r="G2610">
        <v>3000</v>
      </c>
      <c r="H2610">
        <v>0</v>
      </c>
      <c r="I2610" s="165">
        <v>18000</v>
      </c>
      <c r="J2610" t="s">
        <v>8852</v>
      </c>
      <c r="K2610">
        <v>1</v>
      </c>
      <c r="L2610">
        <v>154</v>
      </c>
      <c r="M2610" t="s">
        <v>8678</v>
      </c>
      <c r="N2610" t="s">
        <v>7939</v>
      </c>
      <c r="O2610" t="s">
        <v>7697</v>
      </c>
      <c r="P2610" t="s">
        <v>10766</v>
      </c>
      <c r="Q2610" t="s">
        <v>12017</v>
      </c>
      <c r="R2610">
        <v>410</v>
      </c>
      <c r="S2610" t="s">
        <v>8680</v>
      </c>
      <c r="T2610" t="s">
        <v>7726</v>
      </c>
      <c r="U2610">
        <v>1</v>
      </c>
      <c r="V2610">
        <v>6</v>
      </c>
      <c r="W2610" t="s">
        <v>7702</v>
      </c>
      <c r="X2610" t="s">
        <v>3944</v>
      </c>
      <c r="Y2610" t="s">
        <v>7703</v>
      </c>
      <c r="Z2610" t="s">
        <v>12018</v>
      </c>
      <c r="AA2610" t="s">
        <v>8300</v>
      </c>
      <c r="AB2610" t="s">
        <v>12019</v>
      </c>
    </row>
    <row r="2611" spans="1:28">
      <c r="A2611" s="241">
        <v>45973</v>
      </c>
      <c r="B2611" t="s">
        <v>12016</v>
      </c>
      <c r="C2611" t="s">
        <v>7868</v>
      </c>
      <c r="D2611" t="s">
        <v>7869</v>
      </c>
      <c r="E2611" t="s">
        <v>7870</v>
      </c>
      <c r="F2611">
        <v>6</v>
      </c>
      <c r="G2611">
        <v>3000</v>
      </c>
      <c r="H2611">
        <v>0</v>
      </c>
      <c r="I2611" s="165">
        <v>18000</v>
      </c>
      <c r="J2611" t="s">
        <v>8852</v>
      </c>
      <c r="K2611">
        <v>1</v>
      </c>
      <c r="L2611">
        <v>154</v>
      </c>
      <c r="M2611" t="s">
        <v>8678</v>
      </c>
      <c r="N2611" t="s">
        <v>7939</v>
      </c>
      <c r="O2611" t="s">
        <v>7697</v>
      </c>
      <c r="P2611" t="s">
        <v>10766</v>
      </c>
      <c r="Q2611" t="s">
        <v>12017</v>
      </c>
      <c r="R2611">
        <v>410</v>
      </c>
      <c r="S2611" t="s">
        <v>8680</v>
      </c>
      <c r="T2611" t="s">
        <v>7726</v>
      </c>
      <c r="U2611">
        <v>1</v>
      </c>
      <c r="V2611">
        <v>6</v>
      </c>
      <c r="W2611" t="s">
        <v>7702</v>
      </c>
      <c r="X2611" t="s">
        <v>3944</v>
      </c>
      <c r="Y2611" t="s">
        <v>7703</v>
      </c>
      <c r="Z2611" t="s">
        <v>12018</v>
      </c>
      <c r="AA2611" t="s">
        <v>8300</v>
      </c>
      <c r="AB2611" t="s">
        <v>12019</v>
      </c>
    </row>
    <row r="2612" spans="1:28">
      <c r="A2612" s="241">
        <v>45973</v>
      </c>
      <c r="B2612" t="s">
        <v>12016</v>
      </c>
      <c r="C2612" t="s">
        <v>7979</v>
      </c>
      <c r="D2612" t="s">
        <v>7980</v>
      </c>
      <c r="E2612" t="s">
        <v>7981</v>
      </c>
      <c r="F2612">
        <v>3</v>
      </c>
      <c r="G2612">
        <v>2647.06</v>
      </c>
      <c r="H2612">
        <v>0</v>
      </c>
      <c r="I2612" s="165">
        <v>7941.18</v>
      </c>
      <c r="J2612" t="s">
        <v>8852</v>
      </c>
      <c r="K2612">
        <v>1</v>
      </c>
      <c r="L2612">
        <v>154</v>
      </c>
      <c r="M2612" t="s">
        <v>8678</v>
      </c>
      <c r="N2612" t="s">
        <v>7939</v>
      </c>
      <c r="O2612" t="s">
        <v>7697</v>
      </c>
      <c r="P2612" t="s">
        <v>10766</v>
      </c>
      <c r="Q2612" t="s">
        <v>12017</v>
      </c>
      <c r="R2612">
        <v>410</v>
      </c>
      <c r="S2612" t="s">
        <v>8680</v>
      </c>
      <c r="T2612" t="s">
        <v>7715</v>
      </c>
      <c r="U2612">
        <v>1</v>
      </c>
      <c r="V2612">
        <v>3</v>
      </c>
      <c r="W2612" t="s">
        <v>7702</v>
      </c>
      <c r="X2612" t="s">
        <v>3944</v>
      </c>
      <c r="Y2612" t="s">
        <v>7703</v>
      </c>
      <c r="Z2612" t="s">
        <v>12018</v>
      </c>
      <c r="AA2612" t="s">
        <v>8300</v>
      </c>
      <c r="AB2612" t="s">
        <v>12019</v>
      </c>
    </row>
    <row r="2613" spans="1:28">
      <c r="A2613" s="241">
        <v>45973</v>
      </c>
      <c r="B2613" t="s">
        <v>12020</v>
      </c>
      <c r="C2613" t="s">
        <v>7886</v>
      </c>
      <c r="D2613" t="s">
        <v>7887</v>
      </c>
      <c r="E2613" t="s">
        <v>7888</v>
      </c>
      <c r="F2613">
        <v>3</v>
      </c>
      <c r="G2613">
        <v>3025.21</v>
      </c>
      <c r="H2613">
        <v>0</v>
      </c>
      <c r="I2613" s="165">
        <v>9075.6299999999992</v>
      </c>
      <c r="J2613" t="s">
        <v>7757</v>
      </c>
      <c r="K2613">
        <v>1</v>
      </c>
      <c r="L2613">
        <v>125</v>
      </c>
      <c r="M2613" t="s">
        <v>7724</v>
      </c>
      <c r="N2613" t="s">
        <v>7713</v>
      </c>
      <c r="O2613" t="s">
        <v>7697</v>
      </c>
      <c r="P2613" t="s">
        <v>10766</v>
      </c>
      <c r="Q2613" t="s">
        <v>10780</v>
      </c>
      <c r="R2613">
        <v>115</v>
      </c>
      <c r="S2613" t="s">
        <v>8680</v>
      </c>
      <c r="T2613" t="s">
        <v>7715</v>
      </c>
      <c r="U2613">
        <v>1</v>
      </c>
      <c r="V2613">
        <v>3</v>
      </c>
      <c r="W2613" t="s">
        <v>7702</v>
      </c>
      <c r="X2613" t="s">
        <v>4119</v>
      </c>
      <c r="Y2613" t="s">
        <v>7703</v>
      </c>
      <c r="Z2613" t="s">
        <v>12021</v>
      </c>
      <c r="AA2613" t="s">
        <v>7772</v>
      </c>
      <c r="AB2613" t="s">
        <v>12022</v>
      </c>
    </row>
    <row r="2614" spans="1:28">
      <c r="A2614" s="241">
        <v>45973</v>
      </c>
      <c r="B2614" t="s">
        <v>12023</v>
      </c>
      <c r="C2614" t="s">
        <v>7784</v>
      </c>
      <c r="D2614" t="s">
        <v>7785</v>
      </c>
      <c r="E2614" t="s">
        <v>7786</v>
      </c>
      <c r="F2614">
        <v>6</v>
      </c>
      <c r="G2614">
        <v>3025.21</v>
      </c>
      <c r="H2614">
        <v>0</v>
      </c>
      <c r="I2614" s="165">
        <v>18151.259999999998</v>
      </c>
      <c r="J2614" t="s">
        <v>8271</v>
      </c>
      <c r="K2614">
        <v>1</v>
      </c>
      <c r="L2614">
        <v>126</v>
      </c>
      <c r="M2614" t="s">
        <v>7744</v>
      </c>
      <c r="N2614" t="s">
        <v>7745</v>
      </c>
      <c r="O2614" t="s">
        <v>7697</v>
      </c>
      <c r="P2614" t="s">
        <v>10766</v>
      </c>
      <c r="Q2614" t="s">
        <v>10981</v>
      </c>
      <c r="R2614">
        <v>937</v>
      </c>
      <c r="S2614" t="s">
        <v>8680</v>
      </c>
      <c r="T2614" t="s">
        <v>7715</v>
      </c>
      <c r="U2614">
        <v>1</v>
      </c>
      <c r="V2614">
        <v>6</v>
      </c>
      <c r="W2614" t="s">
        <v>7702</v>
      </c>
      <c r="X2614" t="s">
        <v>3570</v>
      </c>
      <c r="Y2614" t="s">
        <v>7703</v>
      </c>
      <c r="Z2614" t="s">
        <v>12024</v>
      </c>
      <c r="AA2614" t="s">
        <v>8728</v>
      </c>
      <c r="AB2614" t="s">
        <v>12025</v>
      </c>
    </row>
    <row r="2615" spans="1:28">
      <c r="A2615" s="241">
        <v>45973</v>
      </c>
      <c r="B2615" t="s">
        <v>12026</v>
      </c>
      <c r="C2615" t="s">
        <v>8666</v>
      </c>
      <c r="D2615" t="s">
        <v>8667</v>
      </c>
      <c r="E2615" t="s">
        <v>8668</v>
      </c>
      <c r="F2615">
        <v>3</v>
      </c>
      <c r="G2615">
        <v>2992.5</v>
      </c>
      <c r="H2615">
        <v>0</v>
      </c>
      <c r="I2615" s="165">
        <v>8977.5</v>
      </c>
      <c r="J2615" t="s">
        <v>8271</v>
      </c>
      <c r="K2615">
        <v>1</v>
      </c>
      <c r="L2615">
        <v>126</v>
      </c>
      <c r="M2615" t="s">
        <v>7744</v>
      </c>
      <c r="N2615" t="s">
        <v>7745</v>
      </c>
      <c r="O2615" t="s">
        <v>7697</v>
      </c>
      <c r="P2615" t="s">
        <v>10766</v>
      </c>
      <c r="Q2615" t="s">
        <v>10876</v>
      </c>
      <c r="R2615">
        <v>936</v>
      </c>
      <c r="S2615" t="s">
        <v>8680</v>
      </c>
      <c r="T2615" t="s">
        <v>7701</v>
      </c>
      <c r="U2615">
        <v>1</v>
      </c>
      <c r="V2615">
        <v>3</v>
      </c>
      <c r="W2615" t="s">
        <v>7702</v>
      </c>
      <c r="X2615" t="s">
        <v>3538</v>
      </c>
      <c r="Y2615" t="s">
        <v>7703</v>
      </c>
      <c r="Z2615" t="s">
        <v>12027</v>
      </c>
      <c r="AA2615" t="s">
        <v>8380</v>
      </c>
      <c r="AB2615" t="s">
        <v>8915</v>
      </c>
    </row>
    <row r="2616" spans="1:28">
      <c r="A2616" s="241">
        <v>45973</v>
      </c>
      <c r="B2616" t="s">
        <v>12026</v>
      </c>
      <c r="C2616" t="s">
        <v>7875</v>
      </c>
      <c r="D2616" t="s">
        <v>7876</v>
      </c>
      <c r="E2616" t="s">
        <v>7877</v>
      </c>
      <c r="F2616">
        <v>3</v>
      </c>
      <c r="G2616">
        <v>1218.49</v>
      </c>
      <c r="H2616">
        <v>0</v>
      </c>
      <c r="I2616" s="165">
        <v>3655.47</v>
      </c>
      <c r="J2616" t="s">
        <v>8271</v>
      </c>
      <c r="K2616">
        <v>1</v>
      </c>
      <c r="L2616">
        <v>126</v>
      </c>
      <c r="M2616" t="s">
        <v>7744</v>
      </c>
      <c r="N2616" t="s">
        <v>7745</v>
      </c>
      <c r="O2616" t="s">
        <v>7697</v>
      </c>
      <c r="P2616" t="s">
        <v>10766</v>
      </c>
      <c r="Q2616" t="s">
        <v>10876</v>
      </c>
      <c r="R2616">
        <v>936</v>
      </c>
      <c r="S2616" t="s">
        <v>8680</v>
      </c>
      <c r="T2616" t="s">
        <v>7701</v>
      </c>
      <c r="U2616">
        <v>1</v>
      </c>
      <c r="V2616">
        <v>3</v>
      </c>
      <c r="W2616" t="s">
        <v>7702</v>
      </c>
      <c r="X2616" t="s">
        <v>3538</v>
      </c>
      <c r="Y2616" t="s">
        <v>7703</v>
      </c>
      <c r="Z2616" t="s">
        <v>12027</v>
      </c>
      <c r="AA2616" t="s">
        <v>8380</v>
      </c>
      <c r="AB2616" t="s">
        <v>8915</v>
      </c>
    </row>
    <row r="2617" spans="1:28">
      <c r="A2617" s="241">
        <v>45973</v>
      </c>
      <c r="B2617" t="s">
        <v>12028</v>
      </c>
      <c r="C2617" t="s">
        <v>7736</v>
      </c>
      <c r="D2617" t="s">
        <v>7737</v>
      </c>
      <c r="E2617" t="s">
        <v>7738</v>
      </c>
      <c r="F2617">
        <v>6</v>
      </c>
      <c r="G2617">
        <v>6422.4</v>
      </c>
      <c r="H2617">
        <v>0</v>
      </c>
      <c r="I2617" s="165">
        <v>38534.400000000001</v>
      </c>
      <c r="J2617" t="s">
        <v>7794</v>
      </c>
      <c r="K2617">
        <v>1</v>
      </c>
      <c r="L2617">
        <v>125</v>
      </c>
      <c r="M2617" t="s">
        <v>7724</v>
      </c>
      <c r="N2617" t="s">
        <v>7713</v>
      </c>
      <c r="O2617" t="s">
        <v>7697</v>
      </c>
      <c r="P2617" t="s">
        <v>10766</v>
      </c>
      <c r="Q2617" t="s">
        <v>10806</v>
      </c>
      <c r="R2617">
        <v>102</v>
      </c>
      <c r="S2617" t="s">
        <v>8680</v>
      </c>
      <c r="T2617" t="s">
        <v>7701</v>
      </c>
      <c r="U2617">
        <v>1</v>
      </c>
      <c r="V2617">
        <v>6</v>
      </c>
      <c r="W2617" t="s">
        <v>7702</v>
      </c>
      <c r="X2617" t="s">
        <v>12029</v>
      </c>
      <c r="Y2617" t="s">
        <v>7703</v>
      </c>
      <c r="Z2617" t="s">
        <v>12030</v>
      </c>
      <c r="AA2617" t="s">
        <v>7797</v>
      </c>
      <c r="AB2617" t="s">
        <v>12031</v>
      </c>
    </row>
    <row r="2618" spans="1:28">
      <c r="A2618" s="241">
        <v>45973</v>
      </c>
      <c r="B2618" t="s">
        <v>12028</v>
      </c>
      <c r="C2618" t="s">
        <v>7791</v>
      </c>
      <c r="D2618" t="s">
        <v>7792</v>
      </c>
      <c r="E2618" t="s">
        <v>7793</v>
      </c>
      <c r="F2618">
        <v>6</v>
      </c>
      <c r="G2618">
        <v>870</v>
      </c>
      <c r="H2618">
        <v>0</v>
      </c>
      <c r="I2618" s="165">
        <v>5220</v>
      </c>
      <c r="J2618" t="s">
        <v>7794</v>
      </c>
      <c r="K2618">
        <v>1</v>
      </c>
      <c r="L2618">
        <v>125</v>
      </c>
      <c r="M2618" t="s">
        <v>7724</v>
      </c>
      <c r="N2618" t="s">
        <v>7713</v>
      </c>
      <c r="O2618" t="s">
        <v>7697</v>
      </c>
      <c r="P2618" t="s">
        <v>10766</v>
      </c>
      <c r="Q2618" t="s">
        <v>10806</v>
      </c>
      <c r="R2618">
        <v>102</v>
      </c>
      <c r="S2618" t="s">
        <v>8680</v>
      </c>
      <c r="T2618" t="s">
        <v>7701</v>
      </c>
      <c r="U2618">
        <v>1</v>
      </c>
      <c r="V2618">
        <v>6</v>
      </c>
      <c r="W2618" t="s">
        <v>7702</v>
      </c>
      <c r="X2618" t="s">
        <v>12029</v>
      </c>
      <c r="Y2618" t="s">
        <v>7703</v>
      </c>
      <c r="Z2618" t="s">
        <v>12030</v>
      </c>
      <c r="AA2618" t="s">
        <v>7797</v>
      </c>
      <c r="AB2618" t="s">
        <v>12031</v>
      </c>
    </row>
    <row r="2619" spans="1:28">
      <c r="A2619" s="241">
        <v>45973</v>
      </c>
      <c r="B2619" t="s">
        <v>12032</v>
      </c>
      <c r="C2619" t="s">
        <v>7871</v>
      </c>
      <c r="D2619" t="s">
        <v>7872</v>
      </c>
      <c r="E2619" t="s">
        <v>7873</v>
      </c>
      <c r="F2619">
        <v>3</v>
      </c>
      <c r="G2619">
        <v>2227</v>
      </c>
      <c r="H2619">
        <v>0</v>
      </c>
      <c r="I2619" s="165">
        <v>6681</v>
      </c>
      <c r="J2619" t="s">
        <v>7723</v>
      </c>
      <c r="K2619">
        <v>1</v>
      </c>
      <c r="L2619">
        <v>125</v>
      </c>
      <c r="M2619" t="s">
        <v>7724</v>
      </c>
      <c r="N2619" t="s">
        <v>7713</v>
      </c>
      <c r="O2619" t="s">
        <v>7697</v>
      </c>
      <c r="P2619" t="s">
        <v>10766</v>
      </c>
      <c r="Q2619" t="s">
        <v>10991</v>
      </c>
      <c r="R2619">
        <v>103</v>
      </c>
      <c r="S2619" t="s">
        <v>8680</v>
      </c>
      <c r="T2619" t="s">
        <v>7769</v>
      </c>
      <c r="U2619">
        <v>1</v>
      </c>
      <c r="V2619">
        <v>3</v>
      </c>
      <c r="W2619" t="s">
        <v>7702</v>
      </c>
      <c r="X2619" t="s">
        <v>3532</v>
      </c>
      <c r="Y2619" t="s">
        <v>7703</v>
      </c>
      <c r="Z2619" t="s">
        <v>12033</v>
      </c>
      <c r="AA2619" t="s">
        <v>8108</v>
      </c>
      <c r="AB2619" t="s">
        <v>12034</v>
      </c>
    </row>
    <row r="2620" spans="1:28">
      <c r="A2620" s="241">
        <v>45973</v>
      </c>
      <c r="B2620" t="s">
        <v>12032</v>
      </c>
      <c r="C2620" t="s">
        <v>7800</v>
      </c>
      <c r="D2620" t="s">
        <v>7801</v>
      </c>
      <c r="E2620" t="s">
        <v>7802</v>
      </c>
      <c r="F2620">
        <v>5</v>
      </c>
      <c r="G2620">
        <v>1092.44</v>
      </c>
      <c r="H2620">
        <v>0</v>
      </c>
      <c r="I2620" s="165">
        <v>5462.2</v>
      </c>
      <c r="J2620" t="s">
        <v>7723</v>
      </c>
      <c r="K2620">
        <v>1</v>
      </c>
      <c r="L2620">
        <v>125</v>
      </c>
      <c r="M2620" t="s">
        <v>7724</v>
      </c>
      <c r="N2620" t="s">
        <v>7713</v>
      </c>
      <c r="O2620" t="s">
        <v>7697</v>
      </c>
      <c r="P2620" t="s">
        <v>10766</v>
      </c>
      <c r="Q2620" t="s">
        <v>10991</v>
      </c>
      <c r="R2620">
        <v>103</v>
      </c>
      <c r="S2620" t="s">
        <v>8680</v>
      </c>
      <c r="T2620" t="s">
        <v>7701</v>
      </c>
      <c r="U2620">
        <v>1</v>
      </c>
      <c r="V2620">
        <v>5</v>
      </c>
      <c r="W2620" t="s">
        <v>7702</v>
      </c>
      <c r="X2620" t="s">
        <v>3532</v>
      </c>
      <c r="Y2620" t="s">
        <v>7703</v>
      </c>
      <c r="Z2620" t="s">
        <v>12033</v>
      </c>
      <c r="AA2620" t="s">
        <v>8108</v>
      </c>
      <c r="AB2620" t="s">
        <v>12034</v>
      </c>
    </row>
    <row r="2621" spans="1:28">
      <c r="A2621" s="241">
        <v>45973</v>
      </c>
      <c r="B2621" t="s">
        <v>12032</v>
      </c>
      <c r="C2621" t="s">
        <v>7839</v>
      </c>
      <c r="D2621" t="s">
        <v>7840</v>
      </c>
      <c r="E2621" t="s">
        <v>7841</v>
      </c>
      <c r="F2621">
        <v>3</v>
      </c>
      <c r="G2621">
        <v>2645.48</v>
      </c>
      <c r="H2621">
        <v>0</v>
      </c>
      <c r="I2621" s="165">
        <v>7936.44</v>
      </c>
      <c r="J2621" t="s">
        <v>7723</v>
      </c>
      <c r="K2621">
        <v>1</v>
      </c>
      <c r="L2621">
        <v>125</v>
      </c>
      <c r="M2621" t="s">
        <v>7724</v>
      </c>
      <c r="N2621" t="s">
        <v>7713</v>
      </c>
      <c r="O2621" t="s">
        <v>7697</v>
      </c>
      <c r="P2621" t="s">
        <v>10766</v>
      </c>
      <c r="Q2621" t="s">
        <v>10991</v>
      </c>
      <c r="R2621">
        <v>103</v>
      </c>
      <c r="S2621" t="s">
        <v>8680</v>
      </c>
      <c r="T2621" t="s">
        <v>7715</v>
      </c>
      <c r="U2621">
        <v>1</v>
      </c>
      <c r="V2621">
        <v>3</v>
      </c>
      <c r="W2621" t="s">
        <v>7702</v>
      </c>
      <c r="X2621" t="s">
        <v>3532</v>
      </c>
      <c r="Y2621" t="s">
        <v>7703</v>
      </c>
      <c r="Z2621" t="s">
        <v>12033</v>
      </c>
      <c r="AA2621" t="s">
        <v>8108</v>
      </c>
      <c r="AB2621" t="s">
        <v>12034</v>
      </c>
    </row>
    <row r="2622" spans="1:28">
      <c r="A2622" s="241">
        <v>45973</v>
      </c>
      <c r="B2622" t="s">
        <v>12032</v>
      </c>
      <c r="C2622" t="s">
        <v>8563</v>
      </c>
      <c r="D2622" t="s">
        <v>8564</v>
      </c>
      <c r="E2622" t="s">
        <v>8565</v>
      </c>
      <c r="F2622">
        <v>2</v>
      </c>
      <c r="G2622">
        <v>4659</v>
      </c>
      <c r="H2622">
        <v>0</v>
      </c>
      <c r="I2622" s="165">
        <v>9318</v>
      </c>
      <c r="J2622" t="s">
        <v>7723</v>
      </c>
      <c r="K2622">
        <v>1</v>
      </c>
      <c r="L2622">
        <v>125</v>
      </c>
      <c r="M2622" t="s">
        <v>7724</v>
      </c>
      <c r="N2622" t="s">
        <v>7713</v>
      </c>
      <c r="O2622" t="s">
        <v>7697</v>
      </c>
      <c r="P2622" t="s">
        <v>10766</v>
      </c>
      <c r="Q2622" t="s">
        <v>10991</v>
      </c>
      <c r="R2622">
        <v>103</v>
      </c>
      <c r="S2622" t="s">
        <v>8680</v>
      </c>
      <c r="T2622" t="s">
        <v>7715</v>
      </c>
      <c r="U2622">
        <v>1</v>
      </c>
      <c r="V2622">
        <v>2</v>
      </c>
      <c r="W2622" t="s">
        <v>7702</v>
      </c>
      <c r="X2622" t="s">
        <v>3532</v>
      </c>
      <c r="Y2622" t="s">
        <v>7703</v>
      </c>
      <c r="Z2622" t="s">
        <v>12033</v>
      </c>
      <c r="AA2622" t="s">
        <v>8108</v>
      </c>
      <c r="AB2622" t="s">
        <v>12034</v>
      </c>
    </row>
    <row r="2623" spans="1:28">
      <c r="A2623" s="241">
        <v>45973</v>
      </c>
      <c r="B2623" t="s">
        <v>12035</v>
      </c>
      <c r="C2623" t="s">
        <v>7791</v>
      </c>
      <c r="D2623" t="s">
        <v>7792</v>
      </c>
      <c r="E2623" t="s">
        <v>7793</v>
      </c>
      <c r="F2623">
        <v>12</v>
      </c>
      <c r="G2623">
        <v>870</v>
      </c>
      <c r="H2623">
        <v>0</v>
      </c>
      <c r="I2623" s="165">
        <v>10440</v>
      </c>
      <c r="J2623" t="s">
        <v>7757</v>
      </c>
      <c r="K2623">
        <v>1</v>
      </c>
      <c r="L2623">
        <v>1</v>
      </c>
      <c r="M2623" t="s">
        <v>7767</v>
      </c>
      <c r="N2623" t="s">
        <v>7713</v>
      </c>
      <c r="O2623" t="s">
        <v>7697</v>
      </c>
      <c r="P2623" t="s">
        <v>10766</v>
      </c>
      <c r="Q2623" t="s">
        <v>11007</v>
      </c>
      <c r="R2623">
        <v>110</v>
      </c>
      <c r="S2623" t="s">
        <v>8680</v>
      </c>
      <c r="T2623" t="s">
        <v>7701</v>
      </c>
      <c r="U2623">
        <v>1</v>
      </c>
      <c r="V2623">
        <v>12</v>
      </c>
      <c r="W2623" t="s">
        <v>7702</v>
      </c>
      <c r="X2623" t="s">
        <v>12036</v>
      </c>
      <c r="Y2623" t="s">
        <v>7703</v>
      </c>
      <c r="Z2623" t="s">
        <v>12037</v>
      </c>
      <c r="AA2623" t="s">
        <v>8552</v>
      </c>
      <c r="AB2623" t="s">
        <v>12038</v>
      </c>
    </row>
    <row r="2624" spans="1:28">
      <c r="A2624" s="241">
        <v>45973</v>
      </c>
      <c r="B2624" t="s">
        <v>12039</v>
      </c>
      <c r="C2624" t="s">
        <v>7927</v>
      </c>
      <c r="D2624" t="s">
        <v>7928</v>
      </c>
      <c r="E2624" t="s">
        <v>7929</v>
      </c>
      <c r="F2624">
        <v>1</v>
      </c>
      <c r="G2624">
        <v>1344.54</v>
      </c>
      <c r="H2624">
        <v>0</v>
      </c>
      <c r="I2624" s="165">
        <v>1344.54</v>
      </c>
      <c r="J2624" t="s">
        <v>8069</v>
      </c>
      <c r="K2624">
        <v>1</v>
      </c>
      <c r="L2624">
        <v>212</v>
      </c>
      <c r="M2624" t="s">
        <v>8070</v>
      </c>
      <c r="N2624" t="s">
        <v>7696</v>
      </c>
      <c r="O2624" t="s">
        <v>7697</v>
      </c>
      <c r="P2624" t="s">
        <v>10766</v>
      </c>
      <c r="Q2624" t="s">
        <v>10842</v>
      </c>
      <c r="R2624">
        <v>717</v>
      </c>
      <c r="S2624" t="s">
        <v>8680</v>
      </c>
      <c r="T2624" t="s">
        <v>7701</v>
      </c>
      <c r="U2624">
        <v>1</v>
      </c>
      <c r="V2624">
        <v>1</v>
      </c>
      <c r="W2624" t="s">
        <v>7702</v>
      </c>
      <c r="X2624" t="s">
        <v>3552</v>
      </c>
      <c r="Y2624" t="s">
        <v>7703</v>
      </c>
      <c r="Z2624" t="s">
        <v>12040</v>
      </c>
      <c r="AA2624" t="s">
        <v>10844</v>
      </c>
      <c r="AB2624" t="s">
        <v>12041</v>
      </c>
    </row>
    <row r="2625" spans="1:28">
      <c r="A2625" s="241">
        <v>45973</v>
      </c>
      <c r="B2625" t="s">
        <v>12042</v>
      </c>
      <c r="C2625" t="s">
        <v>7784</v>
      </c>
      <c r="D2625" t="s">
        <v>7785</v>
      </c>
      <c r="E2625" t="s">
        <v>7786</v>
      </c>
      <c r="F2625">
        <v>6</v>
      </c>
      <c r="G2625">
        <v>3025.21</v>
      </c>
      <c r="H2625">
        <v>0</v>
      </c>
      <c r="I2625" s="165">
        <v>18151.259999999998</v>
      </c>
      <c r="J2625" t="s">
        <v>7809</v>
      </c>
      <c r="K2625">
        <v>1</v>
      </c>
      <c r="L2625">
        <v>125</v>
      </c>
      <c r="M2625" t="s">
        <v>7724</v>
      </c>
      <c r="N2625" t="s">
        <v>7713</v>
      </c>
      <c r="O2625" t="s">
        <v>7697</v>
      </c>
      <c r="P2625" t="s">
        <v>10766</v>
      </c>
      <c r="Q2625" t="s">
        <v>10787</v>
      </c>
      <c r="R2625">
        <v>114</v>
      </c>
      <c r="S2625" t="s">
        <v>8680</v>
      </c>
      <c r="T2625" t="s">
        <v>7715</v>
      </c>
      <c r="U2625">
        <v>1</v>
      </c>
      <c r="V2625">
        <v>6</v>
      </c>
      <c r="W2625" t="s">
        <v>7702</v>
      </c>
      <c r="X2625" t="s">
        <v>3572</v>
      </c>
      <c r="Y2625" t="s">
        <v>7703</v>
      </c>
      <c r="Z2625" t="s">
        <v>12043</v>
      </c>
      <c r="AA2625" t="s">
        <v>7813</v>
      </c>
      <c r="AB2625" t="s">
        <v>12044</v>
      </c>
    </row>
    <row r="2626" spans="1:28">
      <c r="A2626" s="241">
        <v>45973</v>
      </c>
      <c r="B2626" t="s">
        <v>12042</v>
      </c>
      <c r="C2626" t="s">
        <v>7720</v>
      </c>
      <c r="D2626" t="s">
        <v>7721</v>
      </c>
      <c r="E2626" t="s">
        <v>7722</v>
      </c>
      <c r="F2626">
        <v>1</v>
      </c>
      <c r="G2626">
        <v>11900</v>
      </c>
      <c r="H2626">
        <v>357</v>
      </c>
      <c r="I2626" s="165">
        <v>11543</v>
      </c>
      <c r="J2626" t="s">
        <v>7809</v>
      </c>
      <c r="K2626">
        <v>1</v>
      </c>
      <c r="L2626">
        <v>125</v>
      </c>
      <c r="M2626" t="s">
        <v>7724</v>
      </c>
      <c r="N2626" t="s">
        <v>7713</v>
      </c>
      <c r="O2626" t="s">
        <v>7697</v>
      </c>
      <c r="P2626" t="s">
        <v>10766</v>
      </c>
      <c r="Q2626" t="s">
        <v>10787</v>
      </c>
      <c r="R2626">
        <v>114</v>
      </c>
      <c r="S2626" t="s">
        <v>8680</v>
      </c>
      <c r="T2626" t="s">
        <v>7726</v>
      </c>
      <c r="U2626">
        <v>1</v>
      </c>
      <c r="V2626">
        <v>1</v>
      </c>
      <c r="W2626" t="s">
        <v>7702</v>
      </c>
      <c r="X2626" t="s">
        <v>3572</v>
      </c>
      <c r="Y2626" t="s">
        <v>7703</v>
      </c>
      <c r="Z2626" t="s">
        <v>12043</v>
      </c>
      <c r="AA2626" t="s">
        <v>7813</v>
      </c>
      <c r="AB2626" t="s">
        <v>12044</v>
      </c>
    </row>
    <row r="2627" spans="1:28">
      <c r="A2627" s="241">
        <v>45973</v>
      </c>
      <c r="B2627" t="s">
        <v>12042</v>
      </c>
      <c r="C2627" t="s">
        <v>8954</v>
      </c>
      <c r="D2627" t="s">
        <v>8955</v>
      </c>
      <c r="E2627" t="s">
        <v>8956</v>
      </c>
      <c r="F2627">
        <v>12</v>
      </c>
      <c r="G2627">
        <v>2615</v>
      </c>
      <c r="H2627">
        <v>0</v>
      </c>
      <c r="I2627" s="165">
        <v>31380</v>
      </c>
      <c r="J2627" t="s">
        <v>7809</v>
      </c>
      <c r="K2627">
        <v>1</v>
      </c>
      <c r="L2627">
        <v>125</v>
      </c>
      <c r="M2627" t="s">
        <v>7724</v>
      </c>
      <c r="N2627" t="s">
        <v>7713</v>
      </c>
      <c r="O2627" t="s">
        <v>7697</v>
      </c>
      <c r="P2627" t="s">
        <v>10766</v>
      </c>
      <c r="Q2627" t="s">
        <v>10787</v>
      </c>
      <c r="R2627">
        <v>114</v>
      </c>
      <c r="S2627" t="s">
        <v>8680</v>
      </c>
      <c r="T2627" t="s">
        <v>7715</v>
      </c>
      <c r="U2627">
        <v>1</v>
      </c>
      <c r="V2627">
        <v>12</v>
      </c>
      <c r="W2627" t="s">
        <v>7702</v>
      </c>
      <c r="X2627" t="s">
        <v>3572</v>
      </c>
      <c r="Y2627" t="s">
        <v>7703</v>
      </c>
      <c r="Z2627" t="s">
        <v>12043</v>
      </c>
      <c r="AA2627" t="s">
        <v>7813</v>
      </c>
      <c r="AB2627" t="s">
        <v>12044</v>
      </c>
    </row>
    <row r="2628" spans="1:28">
      <c r="A2628" s="241">
        <v>45973</v>
      </c>
      <c r="B2628" t="s">
        <v>12045</v>
      </c>
      <c r="C2628" t="s">
        <v>7999</v>
      </c>
      <c r="D2628" t="s">
        <v>8000</v>
      </c>
      <c r="E2628" t="s">
        <v>8001</v>
      </c>
      <c r="F2628">
        <v>6</v>
      </c>
      <c r="G2628">
        <v>1640</v>
      </c>
      <c r="H2628">
        <v>0</v>
      </c>
      <c r="I2628" s="165">
        <v>9840</v>
      </c>
      <c r="J2628" t="s">
        <v>7851</v>
      </c>
      <c r="K2628">
        <v>1</v>
      </c>
      <c r="L2628">
        <v>126</v>
      </c>
      <c r="M2628" t="s">
        <v>7744</v>
      </c>
      <c r="N2628" t="s">
        <v>7745</v>
      </c>
      <c r="O2628" t="s">
        <v>7697</v>
      </c>
      <c r="P2628" t="s">
        <v>10766</v>
      </c>
      <c r="Q2628" t="s">
        <v>11108</v>
      </c>
      <c r="R2628">
        <v>933</v>
      </c>
      <c r="S2628" t="s">
        <v>8680</v>
      </c>
      <c r="T2628" t="s">
        <v>7701</v>
      </c>
      <c r="U2628">
        <v>1</v>
      </c>
      <c r="V2628">
        <v>6</v>
      </c>
      <c r="W2628" t="s">
        <v>7702</v>
      </c>
      <c r="X2628" t="s">
        <v>4094</v>
      </c>
      <c r="Y2628" t="s">
        <v>7703</v>
      </c>
      <c r="Z2628" t="s">
        <v>12046</v>
      </c>
      <c r="AA2628" t="s">
        <v>8696</v>
      </c>
      <c r="AB2628" t="s">
        <v>12047</v>
      </c>
    </row>
    <row r="2629" spans="1:28">
      <c r="A2629" s="241">
        <v>45973</v>
      </c>
      <c r="B2629" t="s">
        <v>12048</v>
      </c>
      <c r="C2629" t="s">
        <v>7883</v>
      </c>
      <c r="D2629" t="s">
        <v>7884</v>
      </c>
      <c r="E2629" t="s">
        <v>7885</v>
      </c>
      <c r="F2629">
        <v>3</v>
      </c>
      <c r="G2629">
        <v>3025.21</v>
      </c>
      <c r="H2629">
        <v>0</v>
      </c>
      <c r="I2629" s="165">
        <v>9075.6299999999992</v>
      </c>
      <c r="J2629" t="s">
        <v>7816</v>
      </c>
      <c r="K2629">
        <v>1</v>
      </c>
      <c r="L2629">
        <v>125</v>
      </c>
      <c r="M2629" t="s">
        <v>7724</v>
      </c>
      <c r="N2629" t="s">
        <v>7713</v>
      </c>
      <c r="O2629" t="s">
        <v>7697</v>
      </c>
      <c r="P2629" t="s">
        <v>10766</v>
      </c>
      <c r="Q2629" t="s">
        <v>11018</v>
      </c>
      <c r="R2629">
        <v>107</v>
      </c>
      <c r="S2629" t="s">
        <v>8680</v>
      </c>
      <c r="T2629" t="s">
        <v>7715</v>
      </c>
      <c r="U2629">
        <v>1</v>
      </c>
      <c r="V2629">
        <v>3</v>
      </c>
      <c r="W2629" t="s">
        <v>7702</v>
      </c>
      <c r="X2629" t="s">
        <v>3616</v>
      </c>
      <c r="Y2629" t="s">
        <v>7703</v>
      </c>
      <c r="Z2629" t="s">
        <v>12049</v>
      </c>
      <c r="AA2629" t="s">
        <v>8041</v>
      </c>
      <c r="AB2629" t="s">
        <v>12050</v>
      </c>
    </row>
    <row r="2630" spans="1:28">
      <c r="A2630" s="241">
        <v>45973</v>
      </c>
      <c r="B2630" t="s">
        <v>12048</v>
      </c>
      <c r="C2630" t="s">
        <v>7886</v>
      </c>
      <c r="D2630" t="s">
        <v>7887</v>
      </c>
      <c r="E2630" t="s">
        <v>7888</v>
      </c>
      <c r="F2630">
        <v>3</v>
      </c>
      <c r="G2630">
        <v>3025.21</v>
      </c>
      <c r="H2630">
        <v>0</v>
      </c>
      <c r="I2630" s="165">
        <v>9075.6299999999992</v>
      </c>
      <c r="J2630" t="s">
        <v>7816</v>
      </c>
      <c r="K2630">
        <v>1</v>
      </c>
      <c r="L2630">
        <v>125</v>
      </c>
      <c r="M2630" t="s">
        <v>7724</v>
      </c>
      <c r="N2630" t="s">
        <v>7713</v>
      </c>
      <c r="O2630" t="s">
        <v>7697</v>
      </c>
      <c r="P2630" t="s">
        <v>10766</v>
      </c>
      <c r="Q2630" t="s">
        <v>11018</v>
      </c>
      <c r="R2630">
        <v>107</v>
      </c>
      <c r="S2630" t="s">
        <v>8680</v>
      </c>
      <c r="T2630" t="s">
        <v>7715</v>
      </c>
      <c r="U2630">
        <v>1</v>
      </c>
      <c r="V2630">
        <v>3</v>
      </c>
      <c r="W2630" t="s">
        <v>7702</v>
      </c>
      <c r="X2630" t="s">
        <v>3616</v>
      </c>
      <c r="Y2630" t="s">
        <v>7703</v>
      </c>
      <c r="Z2630" t="s">
        <v>12049</v>
      </c>
      <c r="AA2630" t="s">
        <v>8041</v>
      </c>
      <c r="AB2630" t="s">
        <v>12050</v>
      </c>
    </row>
    <row r="2631" spans="1:28">
      <c r="A2631" s="241">
        <v>45973</v>
      </c>
      <c r="B2631" t="s">
        <v>12048</v>
      </c>
      <c r="C2631" t="s">
        <v>7787</v>
      </c>
      <c r="D2631" t="s">
        <v>7788</v>
      </c>
      <c r="E2631" t="s">
        <v>7789</v>
      </c>
      <c r="F2631">
        <v>2</v>
      </c>
      <c r="G2631">
        <v>3025.21</v>
      </c>
      <c r="H2631">
        <v>0</v>
      </c>
      <c r="I2631" s="165">
        <v>6050.42</v>
      </c>
      <c r="J2631" t="s">
        <v>7816</v>
      </c>
      <c r="K2631">
        <v>1</v>
      </c>
      <c r="L2631">
        <v>125</v>
      </c>
      <c r="M2631" t="s">
        <v>7724</v>
      </c>
      <c r="N2631" t="s">
        <v>7713</v>
      </c>
      <c r="O2631" t="s">
        <v>7697</v>
      </c>
      <c r="P2631" t="s">
        <v>10766</v>
      </c>
      <c r="Q2631" t="s">
        <v>11018</v>
      </c>
      <c r="R2631">
        <v>107</v>
      </c>
      <c r="S2631" t="s">
        <v>8680</v>
      </c>
      <c r="T2631" t="s">
        <v>7715</v>
      </c>
      <c r="U2631">
        <v>1</v>
      </c>
      <c r="V2631">
        <v>2</v>
      </c>
      <c r="W2631" t="s">
        <v>7702</v>
      </c>
      <c r="X2631" t="s">
        <v>3616</v>
      </c>
      <c r="Y2631" t="s">
        <v>7703</v>
      </c>
      <c r="Z2631" t="s">
        <v>12049</v>
      </c>
      <c r="AA2631" t="s">
        <v>8041</v>
      </c>
      <c r="AB2631" t="s">
        <v>12050</v>
      </c>
    </row>
    <row r="2632" spans="1:28">
      <c r="A2632" s="241">
        <v>45973</v>
      </c>
      <c r="B2632" t="s">
        <v>12051</v>
      </c>
      <c r="C2632" t="s">
        <v>7800</v>
      </c>
      <c r="D2632" t="s">
        <v>7801</v>
      </c>
      <c r="E2632" t="s">
        <v>7802</v>
      </c>
      <c r="F2632">
        <v>6</v>
      </c>
      <c r="G2632">
        <v>1092.44</v>
      </c>
      <c r="H2632">
        <v>0</v>
      </c>
      <c r="I2632" s="165">
        <v>6554.64</v>
      </c>
      <c r="J2632" t="s">
        <v>7723</v>
      </c>
      <c r="K2632">
        <v>1</v>
      </c>
      <c r="L2632">
        <v>125</v>
      </c>
      <c r="M2632" t="s">
        <v>7724</v>
      </c>
      <c r="N2632" t="s">
        <v>7713</v>
      </c>
      <c r="O2632" t="s">
        <v>7697</v>
      </c>
      <c r="P2632" t="s">
        <v>10766</v>
      </c>
      <c r="Q2632" t="s">
        <v>10991</v>
      </c>
      <c r="R2632">
        <v>103</v>
      </c>
      <c r="S2632" t="s">
        <v>8680</v>
      </c>
      <c r="T2632" t="s">
        <v>7701</v>
      </c>
      <c r="U2632">
        <v>1</v>
      </c>
      <c r="V2632">
        <v>6</v>
      </c>
      <c r="W2632" t="s">
        <v>7702</v>
      </c>
      <c r="X2632" t="s">
        <v>3540</v>
      </c>
      <c r="Y2632" t="s">
        <v>7703</v>
      </c>
      <c r="Z2632" t="s">
        <v>12052</v>
      </c>
      <c r="AA2632" t="s">
        <v>8108</v>
      </c>
      <c r="AB2632" t="s">
        <v>12053</v>
      </c>
    </row>
    <row r="2633" spans="1:28">
      <c r="A2633" s="241">
        <v>45973</v>
      </c>
      <c r="B2633" t="s">
        <v>12051</v>
      </c>
      <c r="C2633" t="s">
        <v>8097</v>
      </c>
      <c r="D2633" t="s">
        <v>8098</v>
      </c>
      <c r="E2633" t="s">
        <v>8099</v>
      </c>
      <c r="F2633">
        <v>6</v>
      </c>
      <c r="G2633">
        <v>2227</v>
      </c>
      <c r="H2633">
        <v>0</v>
      </c>
      <c r="I2633" s="165">
        <v>13362</v>
      </c>
      <c r="J2633" t="s">
        <v>7723</v>
      </c>
      <c r="K2633">
        <v>1</v>
      </c>
      <c r="L2633">
        <v>125</v>
      </c>
      <c r="M2633" t="s">
        <v>7724</v>
      </c>
      <c r="N2633" t="s">
        <v>7713</v>
      </c>
      <c r="O2633" t="s">
        <v>7697</v>
      </c>
      <c r="P2633" t="s">
        <v>10766</v>
      </c>
      <c r="Q2633" t="s">
        <v>10991</v>
      </c>
      <c r="R2633">
        <v>103</v>
      </c>
      <c r="S2633" t="s">
        <v>8680</v>
      </c>
      <c r="T2633" t="s">
        <v>7769</v>
      </c>
      <c r="U2633">
        <v>1</v>
      </c>
      <c r="V2633">
        <v>6</v>
      </c>
      <c r="W2633" t="s">
        <v>7702</v>
      </c>
      <c r="X2633" t="s">
        <v>3540</v>
      </c>
      <c r="Y2633" t="s">
        <v>7703</v>
      </c>
      <c r="Z2633" t="s">
        <v>12052</v>
      </c>
      <c r="AA2633" t="s">
        <v>8108</v>
      </c>
      <c r="AB2633" t="s">
        <v>12053</v>
      </c>
    </row>
    <row r="2634" spans="1:28">
      <c r="A2634" s="241">
        <v>45973</v>
      </c>
      <c r="B2634" t="s">
        <v>12051</v>
      </c>
      <c r="C2634" t="s">
        <v>7871</v>
      </c>
      <c r="D2634" t="s">
        <v>7872</v>
      </c>
      <c r="E2634" t="s">
        <v>7873</v>
      </c>
      <c r="F2634">
        <v>6</v>
      </c>
      <c r="G2634">
        <v>2227</v>
      </c>
      <c r="H2634">
        <v>0</v>
      </c>
      <c r="I2634" s="165">
        <v>13362</v>
      </c>
      <c r="J2634" t="s">
        <v>7723</v>
      </c>
      <c r="K2634">
        <v>1</v>
      </c>
      <c r="L2634">
        <v>125</v>
      </c>
      <c r="M2634" t="s">
        <v>7724</v>
      </c>
      <c r="N2634" t="s">
        <v>7713</v>
      </c>
      <c r="O2634" t="s">
        <v>7697</v>
      </c>
      <c r="P2634" t="s">
        <v>10766</v>
      </c>
      <c r="Q2634" t="s">
        <v>10991</v>
      </c>
      <c r="R2634">
        <v>103</v>
      </c>
      <c r="S2634" t="s">
        <v>8680</v>
      </c>
      <c r="T2634" t="s">
        <v>7769</v>
      </c>
      <c r="U2634">
        <v>1</v>
      </c>
      <c r="V2634">
        <v>6</v>
      </c>
      <c r="W2634" t="s">
        <v>7702</v>
      </c>
      <c r="X2634" t="s">
        <v>3540</v>
      </c>
      <c r="Y2634" t="s">
        <v>7703</v>
      </c>
      <c r="Z2634" t="s">
        <v>12052</v>
      </c>
      <c r="AA2634" t="s">
        <v>8108</v>
      </c>
      <c r="AB2634" t="s">
        <v>12053</v>
      </c>
    </row>
    <row r="2635" spans="1:28">
      <c r="A2635" s="241">
        <v>45973</v>
      </c>
      <c r="B2635" t="s">
        <v>12054</v>
      </c>
      <c r="C2635" t="s">
        <v>7886</v>
      </c>
      <c r="D2635" t="s">
        <v>7887</v>
      </c>
      <c r="E2635" t="s">
        <v>7888</v>
      </c>
      <c r="F2635">
        <v>2</v>
      </c>
      <c r="G2635">
        <v>3025.21</v>
      </c>
      <c r="H2635">
        <v>0</v>
      </c>
      <c r="I2635" s="165">
        <v>6050.42</v>
      </c>
      <c r="J2635" t="s">
        <v>8852</v>
      </c>
      <c r="K2635">
        <v>1</v>
      </c>
      <c r="L2635">
        <v>154</v>
      </c>
      <c r="M2635" t="s">
        <v>8678</v>
      </c>
      <c r="N2635" t="s">
        <v>7939</v>
      </c>
      <c r="O2635" t="s">
        <v>7697</v>
      </c>
      <c r="P2635" t="s">
        <v>10766</v>
      </c>
      <c r="Q2635" t="s">
        <v>12017</v>
      </c>
      <c r="R2635">
        <v>410</v>
      </c>
      <c r="S2635" t="s">
        <v>8680</v>
      </c>
      <c r="T2635" t="s">
        <v>7715</v>
      </c>
      <c r="U2635">
        <v>1</v>
      </c>
      <c r="V2635">
        <v>2</v>
      </c>
      <c r="W2635" t="s">
        <v>7702</v>
      </c>
      <c r="X2635" t="s">
        <v>3487</v>
      </c>
      <c r="Y2635" t="s">
        <v>7703</v>
      </c>
      <c r="Z2635" t="s">
        <v>12055</v>
      </c>
      <c r="AA2635" t="s">
        <v>8300</v>
      </c>
      <c r="AB2635" t="s">
        <v>12056</v>
      </c>
    </row>
    <row r="2636" spans="1:28">
      <c r="A2636" s="241">
        <v>45973</v>
      </c>
      <c r="B2636" t="s">
        <v>12054</v>
      </c>
      <c r="C2636" t="s">
        <v>7730</v>
      </c>
      <c r="D2636" t="s">
        <v>7731</v>
      </c>
      <c r="E2636" t="s">
        <v>7732</v>
      </c>
      <c r="F2636">
        <v>1</v>
      </c>
      <c r="G2636">
        <v>8991.6</v>
      </c>
      <c r="H2636">
        <v>449.58</v>
      </c>
      <c r="I2636" s="165">
        <v>8542.02</v>
      </c>
      <c r="J2636" t="s">
        <v>8852</v>
      </c>
      <c r="K2636">
        <v>1</v>
      </c>
      <c r="L2636">
        <v>154</v>
      </c>
      <c r="M2636" t="s">
        <v>8678</v>
      </c>
      <c r="N2636" t="s">
        <v>7939</v>
      </c>
      <c r="O2636" t="s">
        <v>7697</v>
      </c>
      <c r="P2636" t="s">
        <v>10766</v>
      </c>
      <c r="Q2636" t="s">
        <v>12017</v>
      </c>
      <c r="R2636">
        <v>410</v>
      </c>
      <c r="S2636" t="s">
        <v>8680</v>
      </c>
      <c r="T2636" t="s">
        <v>7715</v>
      </c>
      <c r="U2636">
        <v>1</v>
      </c>
      <c r="V2636">
        <v>1</v>
      </c>
      <c r="W2636" t="s">
        <v>7702</v>
      </c>
      <c r="X2636" t="s">
        <v>3487</v>
      </c>
      <c r="Y2636" t="s">
        <v>7703</v>
      </c>
      <c r="Z2636" t="s">
        <v>12055</v>
      </c>
      <c r="AA2636" t="s">
        <v>8300</v>
      </c>
      <c r="AB2636" t="s">
        <v>12056</v>
      </c>
    </row>
    <row r="2637" spans="1:28">
      <c r="A2637" s="241">
        <v>45973</v>
      </c>
      <c r="B2637" t="s">
        <v>12057</v>
      </c>
      <c r="C2637" t="s">
        <v>7730</v>
      </c>
      <c r="D2637" t="s">
        <v>7731</v>
      </c>
      <c r="E2637" t="s">
        <v>7732</v>
      </c>
      <c r="F2637">
        <v>1</v>
      </c>
      <c r="G2637">
        <v>8991.6</v>
      </c>
      <c r="H2637">
        <v>449.58</v>
      </c>
      <c r="I2637" s="165">
        <v>8542.02</v>
      </c>
      <c r="J2637" t="s">
        <v>7743</v>
      </c>
      <c r="K2637">
        <v>1</v>
      </c>
      <c r="L2637">
        <v>126</v>
      </c>
      <c r="M2637" t="s">
        <v>7744</v>
      </c>
      <c r="N2637" t="s">
        <v>7745</v>
      </c>
      <c r="O2637" t="s">
        <v>7697</v>
      </c>
      <c r="P2637" t="s">
        <v>10766</v>
      </c>
      <c r="Q2637" t="s">
        <v>10832</v>
      </c>
      <c r="R2637">
        <v>946</v>
      </c>
      <c r="S2637" t="s">
        <v>8680</v>
      </c>
      <c r="T2637" t="s">
        <v>7715</v>
      </c>
      <c r="U2637">
        <v>1</v>
      </c>
      <c r="V2637">
        <v>1</v>
      </c>
      <c r="W2637" t="s">
        <v>7702</v>
      </c>
      <c r="X2637" t="s">
        <v>3664</v>
      </c>
      <c r="Y2637" t="s">
        <v>7703</v>
      </c>
      <c r="Z2637" t="s">
        <v>12058</v>
      </c>
      <c r="AA2637" t="s">
        <v>8008</v>
      </c>
      <c r="AB2637" t="s">
        <v>12059</v>
      </c>
    </row>
    <row r="2638" spans="1:28">
      <c r="A2638" s="241">
        <v>45973</v>
      </c>
      <c r="B2638" t="s">
        <v>12060</v>
      </c>
      <c r="C2638" t="s">
        <v>7787</v>
      </c>
      <c r="D2638" t="s">
        <v>7788</v>
      </c>
      <c r="E2638" t="s">
        <v>7789</v>
      </c>
      <c r="F2638">
        <v>6</v>
      </c>
      <c r="G2638">
        <v>3025.21</v>
      </c>
      <c r="H2638">
        <v>0</v>
      </c>
      <c r="I2638" s="165">
        <v>18151.259999999998</v>
      </c>
      <c r="J2638" t="s">
        <v>8025</v>
      </c>
      <c r="K2638">
        <v>1</v>
      </c>
      <c r="L2638">
        <v>171</v>
      </c>
      <c r="M2638" t="s">
        <v>8026</v>
      </c>
      <c r="N2638" t="s">
        <v>8027</v>
      </c>
      <c r="O2638" t="s">
        <v>7697</v>
      </c>
      <c r="P2638" t="s">
        <v>10766</v>
      </c>
      <c r="Q2638" t="s">
        <v>11423</v>
      </c>
      <c r="R2638">
        <v>620</v>
      </c>
      <c r="S2638" t="s">
        <v>8680</v>
      </c>
      <c r="T2638" t="s">
        <v>7715</v>
      </c>
      <c r="U2638">
        <v>1</v>
      </c>
      <c r="V2638">
        <v>6</v>
      </c>
      <c r="W2638" t="s">
        <v>7702</v>
      </c>
      <c r="X2638" t="s">
        <v>3714</v>
      </c>
      <c r="Y2638" t="s">
        <v>7703</v>
      </c>
      <c r="Z2638" t="s">
        <v>12061</v>
      </c>
      <c r="AA2638" t="s">
        <v>8030</v>
      </c>
      <c r="AB2638" t="s">
        <v>3714</v>
      </c>
    </row>
    <row r="2639" spans="1:28">
      <c r="A2639" s="241">
        <v>45973</v>
      </c>
      <c r="B2639" t="s">
        <v>12060</v>
      </c>
      <c r="C2639" t="s">
        <v>7781</v>
      </c>
      <c r="D2639" t="s">
        <v>7782</v>
      </c>
      <c r="E2639" t="s">
        <v>7783</v>
      </c>
      <c r="F2639">
        <v>6</v>
      </c>
      <c r="G2639">
        <v>3025.21</v>
      </c>
      <c r="H2639">
        <v>0</v>
      </c>
      <c r="I2639" s="165">
        <v>18151.259999999998</v>
      </c>
      <c r="J2639" t="s">
        <v>8025</v>
      </c>
      <c r="K2639">
        <v>1</v>
      </c>
      <c r="L2639">
        <v>171</v>
      </c>
      <c r="M2639" t="s">
        <v>8026</v>
      </c>
      <c r="N2639" t="s">
        <v>8027</v>
      </c>
      <c r="O2639" t="s">
        <v>7697</v>
      </c>
      <c r="P2639" t="s">
        <v>10766</v>
      </c>
      <c r="Q2639" t="s">
        <v>11423</v>
      </c>
      <c r="R2639">
        <v>620</v>
      </c>
      <c r="S2639" t="s">
        <v>8680</v>
      </c>
      <c r="T2639" t="s">
        <v>7715</v>
      </c>
      <c r="U2639">
        <v>1</v>
      </c>
      <c r="V2639">
        <v>6</v>
      </c>
      <c r="W2639" t="s">
        <v>7702</v>
      </c>
      <c r="X2639" t="s">
        <v>3714</v>
      </c>
      <c r="Y2639" t="s">
        <v>7703</v>
      </c>
      <c r="Z2639" t="s">
        <v>12061</v>
      </c>
      <c r="AA2639" t="s">
        <v>8030</v>
      </c>
      <c r="AB2639" t="s">
        <v>3714</v>
      </c>
    </row>
    <row r="2640" spans="1:28">
      <c r="A2640" s="241">
        <v>45973</v>
      </c>
      <c r="B2640" t="s">
        <v>12062</v>
      </c>
      <c r="C2640" t="s">
        <v>7800</v>
      </c>
      <c r="D2640" t="s">
        <v>7801</v>
      </c>
      <c r="E2640" t="s">
        <v>7802</v>
      </c>
      <c r="F2640">
        <v>5</v>
      </c>
      <c r="G2640">
        <v>1092.44</v>
      </c>
      <c r="H2640">
        <v>0</v>
      </c>
      <c r="I2640" s="165">
        <v>5462.2</v>
      </c>
      <c r="J2640" t="s">
        <v>7743</v>
      </c>
      <c r="K2640">
        <v>1</v>
      </c>
      <c r="L2640">
        <v>126</v>
      </c>
      <c r="M2640" t="s">
        <v>7744</v>
      </c>
      <c r="N2640" t="s">
        <v>7745</v>
      </c>
      <c r="O2640" t="s">
        <v>7697</v>
      </c>
      <c r="P2640" t="s">
        <v>10766</v>
      </c>
      <c r="Q2640" t="s">
        <v>10832</v>
      </c>
      <c r="R2640">
        <v>946</v>
      </c>
      <c r="S2640" t="s">
        <v>8680</v>
      </c>
      <c r="T2640" t="s">
        <v>7701</v>
      </c>
      <c r="U2640">
        <v>1</v>
      </c>
      <c r="V2640">
        <v>5</v>
      </c>
      <c r="W2640" t="s">
        <v>7702</v>
      </c>
      <c r="X2640" t="s">
        <v>3522</v>
      </c>
      <c r="Y2640" t="s">
        <v>7703</v>
      </c>
      <c r="Z2640" t="s">
        <v>12063</v>
      </c>
      <c r="AA2640" t="s">
        <v>8008</v>
      </c>
      <c r="AB2640" t="s">
        <v>12064</v>
      </c>
    </row>
    <row r="2641" spans="1:28">
      <c r="A2641" s="241">
        <v>45973</v>
      </c>
      <c r="B2641" t="s">
        <v>12062</v>
      </c>
      <c r="C2641" t="s">
        <v>7875</v>
      </c>
      <c r="D2641" t="s">
        <v>7876</v>
      </c>
      <c r="E2641" t="s">
        <v>7877</v>
      </c>
      <c r="F2641">
        <v>3</v>
      </c>
      <c r="G2641">
        <v>1218.49</v>
      </c>
      <c r="H2641">
        <v>0</v>
      </c>
      <c r="I2641" s="165">
        <v>3655.47</v>
      </c>
      <c r="J2641" t="s">
        <v>7743</v>
      </c>
      <c r="K2641">
        <v>1</v>
      </c>
      <c r="L2641">
        <v>126</v>
      </c>
      <c r="M2641" t="s">
        <v>7744</v>
      </c>
      <c r="N2641" t="s">
        <v>7745</v>
      </c>
      <c r="O2641" t="s">
        <v>7697</v>
      </c>
      <c r="P2641" t="s">
        <v>10766</v>
      </c>
      <c r="Q2641" t="s">
        <v>10832</v>
      </c>
      <c r="R2641">
        <v>946</v>
      </c>
      <c r="S2641" t="s">
        <v>8680</v>
      </c>
      <c r="T2641" t="s">
        <v>7701</v>
      </c>
      <c r="U2641">
        <v>1</v>
      </c>
      <c r="V2641">
        <v>3</v>
      </c>
      <c r="W2641" t="s">
        <v>7702</v>
      </c>
      <c r="X2641" t="s">
        <v>3522</v>
      </c>
      <c r="Y2641" t="s">
        <v>7703</v>
      </c>
      <c r="Z2641" t="s">
        <v>12063</v>
      </c>
      <c r="AA2641" t="s">
        <v>8008</v>
      </c>
      <c r="AB2641" t="s">
        <v>12064</v>
      </c>
    </row>
    <row r="2642" spans="1:28">
      <c r="A2642" s="241">
        <v>45973</v>
      </c>
      <c r="B2642" t="s">
        <v>12062</v>
      </c>
      <c r="C2642" t="s">
        <v>7880</v>
      </c>
      <c r="D2642" t="s">
        <v>7881</v>
      </c>
      <c r="E2642" t="s">
        <v>7882</v>
      </c>
      <c r="F2642">
        <v>3</v>
      </c>
      <c r="G2642">
        <v>1543</v>
      </c>
      <c r="H2642">
        <v>0</v>
      </c>
      <c r="I2642" s="165">
        <v>4629</v>
      </c>
      <c r="J2642" t="s">
        <v>7743</v>
      </c>
      <c r="K2642">
        <v>1</v>
      </c>
      <c r="L2642">
        <v>126</v>
      </c>
      <c r="M2642" t="s">
        <v>7744</v>
      </c>
      <c r="N2642" t="s">
        <v>7745</v>
      </c>
      <c r="O2642" t="s">
        <v>7697</v>
      </c>
      <c r="P2642" t="s">
        <v>10766</v>
      </c>
      <c r="Q2642" t="s">
        <v>10832</v>
      </c>
      <c r="R2642">
        <v>946</v>
      </c>
      <c r="S2642" t="s">
        <v>8680</v>
      </c>
      <c r="T2642" t="s">
        <v>7701</v>
      </c>
      <c r="U2642">
        <v>1</v>
      </c>
      <c r="V2642">
        <v>3</v>
      </c>
      <c r="W2642" t="s">
        <v>7702</v>
      </c>
      <c r="X2642" t="s">
        <v>3522</v>
      </c>
      <c r="Y2642" t="s">
        <v>7703</v>
      </c>
      <c r="Z2642" t="s">
        <v>12063</v>
      </c>
      <c r="AA2642" t="s">
        <v>8008</v>
      </c>
      <c r="AB2642" t="s">
        <v>12064</v>
      </c>
    </row>
    <row r="2643" spans="1:28">
      <c r="A2643" s="241">
        <v>45973</v>
      </c>
      <c r="B2643" t="s">
        <v>12062</v>
      </c>
      <c r="C2643" t="s">
        <v>8666</v>
      </c>
      <c r="D2643" t="s">
        <v>8667</v>
      </c>
      <c r="E2643" t="s">
        <v>8668</v>
      </c>
      <c r="F2643">
        <v>3</v>
      </c>
      <c r="G2643">
        <v>2992.5</v>
      </c>
      <c r="H2643">
        <v>0</v>
      </c>
      <c r="I2643" s="165">
        <v>8977.5</v>
      </c>
      <c r="J2643" t="s">
        <v>7743</v>
      </c>
      <c r="K2643">
        <v>1</v>
      </c>
      <c r="L2643">
        <v>126</v>
      </c>
      <c r="M2643" t="s">
        <v>7744</v>
      </c>
      <c r="N2643" t="s">
        <v>7745</v>
      </c>
      <c r="O2643" t="s">
        <v>7697</v>
      </c>
      <c r="P2643" t="s">
        <v>10766</v>
      </c>
      <c r="Q2643" t="s">
        <v>10832</v>
      </c>
      <c r="R2643">
        <v>946</v>
      </c>
      <c r="S2643" t="s">
        <v>8680</v>
      </c>
      <c r="T2643" t="s">
        <v>7701</v>
      </c>
      <c r="U2643">
        <v>1</v>
      </c>
      <c r="V2643">
        <v>3</v>
      </c>
      <c r="W2643" t="s">
        <v>7702</v>
      </c>
      <c r="X2643" t="s">
        <v>3522</v>
      </c>
      <c r="Y2643" t="s">
        <v>7703</v>
      </c>
      <c r="Z2643" t="s">
        <v>12063</v>
      </c>
      <c r="AA2643" t="s">
        <v>8008</v>
      </c>
      <c r="AB2643" t="s">
        <v>12064</v>
      </c>
    </row>
    <row r="2644" spans="1:28">
      <c r="A2644" s="241">
        <v>45973</v>
      </c>
      <c r="B2644" t="s">
        <v>12062</v>
      </c>
      <c r="C2644" t="s">
        <v>7691</v>
      </c>
      <c r="D2644" t="s">
        <v>7692</v>
      </c>
      <c r="E2644" t="s">
        <v>7693</v>
      </c>
      <c r="F2644">
        <v>3</v>
      </c>
      <c r="G2644">
        <v>4327.7299999999996</v>
      </c>
      <c r="H2644">
        <v>0</v>
      </c>
      <c r="I2644" s="165">
        <v>12983.19</v>
      </c>
      <c r="J2644" t="s">
        <v>7743</v>
      </c>
      <c r="K2644">
        <v>1</v>
      </c>
      <c r="L2644">
        <v>126</v>
      </c>
      <c r="M2644" t="s">
        <v>7744</v>
      </c>
      <c r="N2644" t="s">
        <v>7745</v>
      </c>
      <c r="O2644" t="s">
        <v>7697</v>
      </c>
      <c r="P2644" t="s">
        <v>10766</v>
      </c>
      <c r="Q2644" t="s">
        <v>10832</v>
      </c>
      <c r="R2644">
        <v>946</v>
      </c>
      <c r="S2644" t="s">
        <v>8680</v>
      </c>
      <c r="T2644" t="s">
        <v>7701</v>
      </c>
      <c r="U2644">
        <v>1</v>
      </c>
      <c r="V2644">
        <v>3</v>
      </c>
      <c r="W2644" t="s">
        <v>7702</v>
      </c>
      <c r="X2644" t="s">
        <v>3522</v>
      </c>
      <c r="Y2644" t="s">
        <v>7703</v>
      </c>
      <c r="Z2644" t="s">
        <v>12063</v>
      </c>
      <c r="AA2644" t="s">
        <v>8008</v>
      </c>
      <c r="AB2644" t="s">
        <v>12064</v>
      </c>
    </row>
    <row r="2645" spans="1:28">
      <c r="A2645" s="241">
        <v>45973</v>
      </c>
      <c r="B2645" t="s">
        <v>12065</v>
      </c>
      <c r="C2645" t="s">
        <v>8675</v>
      </c>
      <c r="D2645" t="s">
        <v>8676</v>
      </c>
      <c r="E2645" t="s">
        <v>8677</v>
      </c>
      <c r="F2645">
        <v>1</v>
      </c>
      <c r="G2645">
        <v>6500</v>
      </c>
      <c r="H2645">
        <v>0</v>
      </c>
      <c r="I2645" s="165">
        <v>6500</v>
      </c>
      <c r="J2645" t="s">
        <v>7757</v>
      </c>
      <c r="K2645">
        <v>1</v>
      </c>
      <c r="L2645">
        <v>1</v>
      </c>
      <c r="M2645" t="s">
        <v>7767</v>
      </c>
      <c r="N2645" t="s">
        <v>7713</v>
      </c>
      <c r="O2645" t="s">
        <v>7697</v>
      </c>
      <c r="P2645" t="s">
        <v>10766</v>
      </c>
      <c r="Q2645" t="s">
        <v>11007</v>
      </c>
      <c r="R2645">
        <v>110</v>
      </c>
      <c r="S2645" t="s">
        <v>8680</v>
      </c>
      <c r="T2645" t="s">
        <v>7701</v>
      </c>
      <c r="U2645">
        <v>1</v>
      </c>
      <c r="V2645">
        <v>1</v>
      </c>
      <c r="W2645" t="s">
        <v>7702</v>
      </c>
      <c r="X2645" t="s">
        <v>12066</v>
      </c>
      <c r="Y2645" t="s">
        <v>7703</v>
      </c>
      <c r="Z2645" t="s">
        <v>12067</v>
      </c>
      <c r="AA2645" t="s">
        <v>8552</v>
      </c>
      <c r="AB2645" t="s">
        <v>8871</v>
      </c>
    </row>
    <row r="2646" spans="1:28">
      <c r="A2646" s="241">
        <v>45973</v>
      </c>
      <c r="B2646" t="s">
        <v>12068</v>
      </c>
      <c r="C2646" t="s">
        <v>7730</v>
      </c>
      <c r="D2646" t="s">
        <v>7731</v>
      </c>
      <c r="E2646" t="s">
        <v>7732</v>
      </c>
      <c r="F2646">
        <v>1</v>
      </c>
      <c r="G2646">
        <v>8991.6</v>
      </c>
      <c r="H2646">
        <v>449.58</v>
      </c>
      <c r="I2646" s="165">
        <v>8542.02</v>
      </c>
      <c r="J2646" t="s">
        <v>7743</v>
      </c>
      <c r="K2646">
        <v>1</v>
      </c>
      <c r="L2646">
        <v>126</v>
      </c>
      <c r="M2646" t="s">
        <v>7744</v>
      </c>
      <c r="N2646" t="s">
        <v>7745</v>
      </c>
      <c r="O2646" t="s">
        <v>7697</v>
      </c>
      <c r="P2646" t="s">
        <v>10766</v>
      </c>
      <c r="Q2646" t="s">
        <v>10858</v>
      </c>
      <c r="R2646">
        <v>945</v>
      </c>
      <c r="S2646" t="s">
        <v>8680</v>
      </c>
      <c r="T2646" t="s">
        <v>7715</v>
      </c>
      <c r="U2646">
        <v>1</v>
      </c>
      <c r="V2646">
        <v>1</v>
      </c>
      <c r="W2646" t="s">
        <v>7702</v>
      </c>
      <c r="X2646" t="s">
        <v>3602</v>
      </c>
      <c r="Y2646" t="s">
        <v>7703</v>
      </c>
      <c r="Z2646" t="s">
        <v>12069</v>
      </c>
      <c r="AA2646" t="s">
        <v>8058</v>
      </c>
      <c r="AB2646" t="s">
        <v>12070</v>
      </c>
    </row>
    <row r="2647" spans="1:28">
      <c r="A2647" s="241">
        <v>45973</v>
      </c>
      <c r="B2647" t="s">
        <v>12071</v>
      </c>
      <c r="C2647" t="s">
        <v>7736</v>
      </c>
      <c r="D2647" t="s">
        <v>7737</v>
      </c>
      <c r="E2647" t="s">
        <v>7738</v>
      </c>
      <c r="F2647">
        <v>4</v>
      </c>
      <c r="G2647">
        <v>6422.4</v>
      </c>
      <c r="H2647">
        <v>0</v>
      </c>
      <c r="I2647" s="165">
        <v>25689.599999999999</v>
      </c>
      <c r="J2647" t="s">
        <v>8213</v>
      </c>
      <c r="K2647">
        <v>1</v>
      </c>
      <c r="L2647">
        <v>155</v>
      </c>
      <c r="M2647" t="s">
        <v>7946</v>
      </c>
      <c r="N2647" t="s">
        <v>7696</v>
      </c>
      <c r="O2647" t="s">
        <v>7697</v>
      </c>
      <c r="P2647" t="s">
        <v>10766</v>
      </c>
      <c r="Q2647" t="s">
        <v>12072</v>
      </c>
      <c r="R2647">
        <v>715</v>
      </c>
      <c r="S2647" t="s">
        <v>8680</v>
      </c>
      <c r="T2647" t="s">
        <v>7701</v>
      </c>
      <c r="U2647">
        <v>1</v>
      </c>
      <c r="V2647">
        <v>4</v>
      </c>
      <c r="W2647" t="s">
        <v>7702</v>
      </c>
      <c r="X2647" t="s">
        <v>4090</v>
      </c>
      <c r="Y2647" t="s">
        <v>7703</v>
      </c>
      <c r="Z2647" t="s">
        <v>12073</v>
      </c>
      <c r="AA2647" t="s">
        <v>8406</v>
      </c>
      <c r="AB2647" t="s">
        <v>12074</v>
      </c>
    </row>
    <row r="2648" spans="1:28">
      <c r="A2648" s="241">
        <v>45973</v>
      </c>
      <c r="B2648" t="s">
        <v>12075</v>
      </c>
      <c r="C2648" t="s">
        <v>7839</v>
      </c>
      <c r="D2648" t="s">
        <v>7840</v>
      </c>
      <c r="E2648" t="s">
        <v>7841</v>
      </c>
      <c r="F2648">
        <v>1</v>
      </c>
      <c r="G2648">
        <v>2645.48</v>
      </c>
      <c r="H2648">
        <v>0</v>
      </c>
      <c r="I2648" s="165">
        <v>2645.48</v>
      </c>
      <c r="J2648" t="s">
        <v>7809</v>
      </c>
      <c r="K2648">
        <v>1</v>
      </c>
      <c r="L2648">
        <v>125</v>
      </c>
      <c r="M2648" t="s">
        <v>7724</v>
      </c>
      <c r="N2648" t="s">
        <v>7713</v>
      </c>
      <c r="O2648" t="s">
        <v>7697</v>
      </c>
      <c r="P2648" t="s">
        <v>10766</v>
      </c>
      <c r="Q2648" t="s">
        <v>10787</v>
      </c>
      <c r="R2648">
        <v>114</v>
      </c>
      <c r="S2648" t="s">
        <v>8680</v>
      </c>
      <c r="T2648" t="s">
        <v>7715</v>
      </c>
      <c r="U2648">
        <v>1</v>
      </c>
      <c r="V2648">
        <v>1</v>
      </c>
      <c r="W2648" t="s">
        <v>7702</v>
      </c>
      <c r="X2648" t="s">
        <v>3694</v>
      </c>
      <c r="Y2648" t="s">
        <v>7703</v>
      </c>
      <c r="Z2648" t="s">
        <v>12076</v>
      </c>
      <c r="AA2648" t="s">
        <v>7813</v>
      </c>
      <c r="AB2648" t="s">
        <v>12077</v>
      </c>
    </row>
    <row r="2649" spans="1:28">
      <c r="A2649" s="241">
        <v>45973</v>
      </c>
      <c r="B2649" t="s">
        <v>12075</v>
      </c>
      <c r="C2649" t="s">
        <v>7750</v>
      </c>
      <c r="D2649" t="s">
        <v>7751</v>
      </c>
      <c r="E2649" t="s">
        <v>7752</v>
      </c>
      <c r="F2649">
        <v>1</v>
      </c>
      <c r="G2649">
        <v>12000</v>
      </c>
      <c r="H2649">
        <v>0</v>
      </c>
      <c r="I2649" s="165">
        <v>12000</v>
      </c>
      <c r="J2649" t="s">
        <v>7809</v>
      </c>
      <c r="K2649">
        <v>1</v>
      </c>
      <c r="L2649">
        <v>125</v>
      </c>
      <c r="M2649" t="s">
        <v>7724</v>
      </c>
      <c r="N2649" t="s">
        <v>7713</v>
      </c>
      <c r="O2649" t="s">
        <v>7697</v>
      </c>
      <c r="P2649" t="s">
        <v>10766</v>
      </c>
      <c r="Q2649" t="s">
        <v>10787</v>
      </c>
      <c r="R2649">
        <v>114</v>
      </c>
      <c r="S2649" t="s">
        <v>8680</v>
      </c>
      <c r="T2649" t="s">
        <v>7715</v>
      </c>
      <c r="U2649">
        <v>1</v>
      </c>
      <c r="V2649">
        <v>1</v>
      </c>
      <c r="W2649" t="s">
        <v>7702</v>
      </c>
      <c r="X2649" t="s">
        <v>3694</v>
      </c>
      <c r="Y2649" t="s">
        <v>7703</v>
      </c>
      <c r="Z2649" t="s">
        <v>12076</v>
      </c>
      <c r="AA2649" t="s">
        <v>7813</v>
      </c>
      <c r="AB2649" t="s">
        <v>12077</v>
      </c>
    </row>
    <row r="2650" spans="1:28">
      <c r="A2650" s="241">
        <v>45973</v>
      </c>
      <c r="B2650" t="s">
        <v>12078</v>
      </c>
      <c r="C2650" t="s">
        <v>7914</v>
      </c>
      <c r="D2650" t="s">
        <v>7915</v>
      </c>
      <c r="E2650" t="s">
        <v>7916</v>
      </c>
      <c r="F2650">
        <v>6</v>
      </c>
      <c r="G2650">
        <v>2900.04</v>
      </c>
      <c r="H2650">
        <v>0</v>
      </c>
      <c r="I2650" s="165">
        <v>17400.240000000002</v>
      </c>
      <c r="J2650" t="s">
        <v>8213</v>
      </c>
      <c r="K2650">
        <v>1</v>
      </c>
      <c r="L2650">
        <v>155</v>
      </c>
      <c r="M2650" t="s">
        <v>7946</v>
      </c>
      <c r="N2650" t="s">
        <v>7696</v>
      </c>
      <c r="O2650" t="s">
        <v>7697</v>
      </c>
      <c r="P2650" t="s">
        <v>10766</v>
      </c>
      <c r="Q2650" t="s">
        <v>12072</v>
      </c>
      <c r="R2650">
        <v>715</v>
      </c>
      <c r="S2650" t="s">
        <v>8680</v>
      </c>
      <c r="T2650" t="s">
        <v>7726</v>
      </c>
      <c r="U2650">
        <v>1</v>
      </c>
      <c r="V2650">
        <v>6</v>
      </c>
      <c r="W2650" t="s">
        <v>7702</v>
      </c>
      <c r="X2650" t="s">
        <v>3596</v>
      </c>
      <c r="Y2650" t="s">
        <v>7703</v>
      </c>
      <c r="Z2650" t="s">
        <v>12079</v>
      </c>
      <c r="AA2650" t="s">
        <v>8406</v>
      </c>
      <c r="AB2650" t="s">
        <v>12080</v>
      </c>
    </row>
    <row r="2651" spans="1:28">
      <c r="A2651" s="241">
        <v>45973</v>
      </c>
      <c r="B2651" t="s">
        <v>12081</v>
      </c>
      <c r="C2651" t="s">
        <v>7832</v>
      </c>
      <c r="D2651" t="s">
        <v>7833</v>
      </c>
      <c r="E2651" t="s">
        <v>7834</v>
      </c>
      <c r="F2651">
        <v>1</v>
      </c>
      <c r="G2651">
        <v>12500</v>
      </c>
      <c r="H2651">
        <v>375</v>
      </c>
      <c r="I2651" s="165">
        <v>12125</v>
      </c>
      <c r="J2651" t="s">
        <v>7937</v>
      </c>
      <c r="K2651">
        <v>1</v>
      </c>
      <c r="L2651">
        <v>211</v>
      </c>
      <c r="M2651" t="s">
        <v>7938</v>
      </c>
      <c r="N2651" t="s">
        <v>7939</v>
      </c>
      <c r="O2651" t="s">
        <v>7697</v>
      </c>
      <c r="P2651" t="s">
        <v>10766</v>
      </c>
      <c r="Q2651" t="s">
        <v>9196</v>
      </c>
      <c r="R2651">
        <v>413</v>
      </c>
      <c r="S2651" t="s">
        <v>8680</v>
      </c>
      <c r="T2651" t="s">
        <v>7726</v>
      </c>
      <c r="U2651">
        <v>1</v>
      </c>
      <c r="V2651">
        <v>1</v>
      </c>
      <c r="W2651" t="s">
        <v>7702</v>
      </c>
      <c r="X2651" t="s">
        <v>3534</v>
      </c>
      <c r="Y2651" t="s">
        <v>7703</v>
      </c>
      <c r="Z2651" t="s">
        <v>12082</v>
      </c>
      <c r="AA2651" t="s">
        <v>7942</v>
      </c>
      <c r="AB2651" t="s">
        <v>8706</v>
      </c>
    </row>
    <row r="2652" spans="1:28">
      <c r="A2652" s="241">
        <v>45973</v>
      </c>
      <c r="B2652" t="s">
        <v>12081</v>
      </c>
      <c r="C2652" t="s">
        <v>7720</v>
      </c>
      <c r="D2652" t="s">
        <v>7721</v>
      </c>
      <c r="E2652" t="s">
        <v>7722</v>
      </c>
      <c r="F2652">
        <v>1</v>
      </c>
      <c r="G2652">
        <v>11900</v>
      </c>
      <c r="H2652">
        <v>357</v>
      </c>
      <c r="I2652" s="165">
        <v>11543</v>
      </c>
      <c r="J2652" t="s">
        <v>7937</v>
      </c>
      <c r="K2652">
        <v>1</v>
      </c>
      <c r="L2652">
        <v>211</v>
      </c>
      <c r="M2652" t="s">
        <v>7938</v>
      </c>
      <c r="N2652" t="s">
        <v>7939</v>
      </c>
      <c r="O2652" t="s">
        <v>7697</v>
      </c>
      <c r="P2652" t="s">
        <v>10766</v>
      </c>
      <c r="Q2652" t="s">
        <v>9196</v>
      </c>
      <c r="R2652">
        <v>413</v>
      </c>
      <c r="S2652" t="s">
        <v>8680</v>
      </c>
      <c r="T2652" t="s">
        <v>7726</v>
      </c>
      <c r="U2652">
        <v>1</v>
      </c>
      <c r="V2652">
        <v>1</v>
      </c>
      <c r="W2652" t="s">
        <v>7702</v>
      </c>
      <c r="X2652" t="s">
        <v>3534</v>
      </c>
      <c r="Y2652" t="s">
        <v>7703</v>
      </c>
      <c r="Z2652" t="s">
        <v>12082</v>
      </c>
      <c r="AA2652" t="s">
        <v>7942</v>
      </c>
      <c r="AB2652" t="s">
        <v>8706</v>
      </c>
    </row>
    <row r="2653" spans="1:28">
      <c r="A2653" s="241">
        <v>45973</v>
      </c>
      <c r="B2653" t="s">
        <v>12083</v>
      </c>
      <c r="C2653" t="s">
        <v>7934</v>
      </c>
      <c r="D2653" t="s">
        <v>7935</v>
      </c>
      <c r="E2653" t="s">
        <v>7936</v>
      </c>
      <c r="F2653">
        <v>6</v>
      </c>
      <c r="G2653">
        <v>2475</v>
      </c>
      <c r="H2653">
        <v>0</v>
      </c>
      <c r="I2653" s="165">
        <v>14850</v>
      </c>
      <c r="J2653" t="s">
        <v>8025</v>
      </c>
      <c r="K2653">
        <v>1</v>
      </c>
      <c r="L2653">
        <v>171</v>
      </c>
      <c r="M2653" t="s">
        <v>8026</v>
      </c>
      <c r="N2653" t="s">
        <v>8027</v>
      </c>
      <c r="O2653" t="s">
        <v>7697</v>
      </c>
      <c r="P2653" t="s">
        <v>10766</v>
      </c>
      <c r="Q2653" t="s">
        <v>8703</v>
      </c>
      <c r="R2653">
        <v>620</v>
      </c>
      <c r="S2653" t="s">
        <v>8680</v>
      </c>
      <c r="T2653" t="s">
        <v>7715</v>
      </c>
      <c r="U2653">
        <v>1</v>
      </c>
      <c r="V2653">
        <v>6</v>
      </c>
      <c r="W2653" t="s">
        <v>7702</v>
      </c>
      <c r="X2653" t="s">
        <v>3872</v>
      </c>
      <c r="Y2653" t="s">
        <v>7703</v>
      </c>
      <c r="Z2653" t="s">
        <v>12084</v>
      </c>
      <c r="AA2653" t="s">
        <v>8030</v>
      </c>
      <c r="AB2653" t="s">
        <v>12085</v>
      </c>
    </row>
    <row r="2654" spans="1:28">
      <c r="A2654" s="241">
        <v>45973</v>
      </c>
      <c r="B2654" t="s">
        <v>12086</v>
      </c>
      <c r="C2654" t="s">
        <v>7720</v>
      </c>
      <c r="D2654" t="s">
        <v>7721</v>
      </c>
      <c r="E2654" t="s">
        <v>7722</v>
      </c>
      <c r="F2654">
        <v>1</v>
      </c>
      <c r="G2654">
        <v>11900</v>
      </c>
      <c r="H2654">
        <v>357</v>
      </c>
      <c r="I2654" s="165">
        <v>11543</v>
      </c>
      <c r="J2654" t="s">
        <v>8025</v>
      </c>
      <c r="K2654">
        <v>1</v>
      </c>
      <c r="L2654">
        <v>171</v>
      </c>
      <c r="M2654" t="s">
        <v>8026</v>
      </c>
      <c r="N2654" t="s">
        <v>8027</v>
      </c>
      <c r="O2654" t="s">
        <v>7697</v>
      </c>
      <c r="P2654" t="s">
        <v>10766</v>
      </c>
      <c r="Q2654" t="s">
        <v>11423</v>
      </c>
      <c r="R2654">
        <v>620</v>
      </c>
      <c r="S2654" t="s">
        <v>8680</v>
      </c>
      <c r="T2654" t="s">
        <v>7726</v>
      </c>
      <c r="U2654">
        <v>1</v>
      </c>
      <c r="V2654">
        <v>1</v>
      </c>
      <c r="W2654" t="s">
        <v>7702</v>
      </c>
      <c r="X2654" t="s">
        <v>3622</v>
      </c>
      <c r="Y2654" t="s">
        <v>7703</v>
      </c>
      <c r="Z2654" t="s">
        <v>12087</v>
      </c>
      <c r="AA2654" t="s">
        <v>8030</v>
      </c>
      <c r="AB2654" t="s">
        <v>12088</v>
      </c>
    </row>
    <row r="2655" spans="1:28">
      <c r="A2655" s="241">
        <v>45973</v>
      </c>
      <c r="B2655" t="s">
        <v>12089</v>
      </c>
      <c r="C2655" t="s">
        <v>7899</v>
      </c>
      <c r="D2655" t="s">
        <v>7900</v>
      </c>
      <c r="E2655" t="s">
        <v>7901</v>
      </c>
      <c r="F2655">
        <v>6</v>
      </c>
      <c r="G2655">
        <v>3000</v>
      </c>
      <c r="H2655">
        <v>0</v>
      </c>
      <c r="I2655" s="165">
        <v>18000</v>
      </c>
      <c r="J2655" t="s">
        <v>7723</v>
      </c>
      <c r="K2655">
        <v>1</v>
      </c>
      <c r="L2655">
        <v>125</v>
      </c>
      <c r="M2655" t="s">
        <v>7724</v>
      </c>
      <c r="N2655" t="s">
        <v>7713</v>
      </c>
      <c r="O2655" t="s">
        <v>7697</v>
      </c>
      <c r="P2655" t="s">
        <v>10766</v>
      </c>
      <c r="Q2655" t="s">
        <v>10991</v>
      </c>
      <c r="R2655">
        <v>103</v>
      </c>
      <c r="S2655" t="s">
        <v>8680</v>
      </c>
      <c r="T2655" t="s">
        <v>7726</v>
      </c>
      <c r="U2655">
        <v>1</v>
      </c>
      <c r="V2655">
        <v>6</v>
      </c>
      <c r="W2655" t="s">
        <v>7702</v>
      </c>
      <c r="X2655" t="s">
        <v>3598</v>
      </c>
      <c r="Y2655" t="s">
        <v>7703</v>
      </c>
      <c r="Z2655" t="s">
        <v>12090</v>
      </c>
      <c r="AA2655" t="s">
        <v>8108</v>
      </c>
      <c r="AB2655" t="s">
        <v>12091</v>
      </c>
    </row>
    <row r="2656" spans="1:28">
      <c r="A2656" s="241">
        <v>45973</v>
      </c>
      <c r="B2656" t="s">
        <v>12092</v>
      </c>
      <c r="C2656" t="s">
        <v>7883</v>
      </c>
      <c r="D2656" t="s">
        <v>7884</v>
      </c>
      <c r="E2656" t="s">
        <v>7885</v>
      </c>
      <c r="F2656">
        <v>5</v>
      </c>
      <c r="G2656">
        <v>3025.21</v>
      </c>
      <c r="H2656">
        <v>0</v>
      </c>
      <c r="I2656" s="165">
        <v>15126.05</v>
      </c>
      <c r="J2656" t="s">
        <v>7766</v>
      </c>
      <c r="K2656">
        <v>1</v>
      </c>
      <c r="L2656">
        <v>125</v>
      </c>
      <c r="M2656" t="s">
        <v>7724</v>
      </c>
      <c r="N2656" t="s">
        <v>7713</v>
      </c>
      <c r="O2656" t="s">
        <v>7697</v>
      </c>
      <c r="P2656" t="s">
        <v>10766</v>
      </c>
      <c r="Q2656" t="s">
        <v>10968</v>
      </c>
      <c r="R2656">
        <v>116</v>
      </c>
      <c r="S2656" t="s">
        <v>8680</v>
      </c>
      <c r="T2656" t="s">
        <v>7715</v>
      </c>
      <c r="U2656">
        <v>1</v>
      </c>
      <c r="V2656">
        <v>5</v>
      </c>
      <c r="W2656" t="s">
        <v>7702</v>
      </c>
      <c r="X2656" t="s">
        <v>3977</v>
      </c>
      <c r="Y2656" t="s">
        <v>7703</v>
      </c>
      <c r="Z2656" t="s">
        <v>12093</v>
      </c>
      <c r="AA2656" t="s">
        <v>7760</v>
      </c>
      <c r="AB2656" t="s">
        <v>12094</v>
      </c>
    </row>
    <row r="2657" spans="1:28">
      <c r="A2657" s="241">
        <v>45973</v>
      </c>
      <c r="B2657" t="s">
        <v>12092</v>
      </c>
      <c r="C2657" t="s">
        <v>7886</v>
      </c>
      <c r="D2657" t="s">
        <v>7887</v>
      </c>
      <c r="E2657" t="s">
        <v>7888</v>
      </c>
      <c r="F2657">
        <v>5</v>
      </c>
      <c r="G2657">
        <v>3025.21</v>
      </c>
      <c r="H2657">
        <v>0</v>
      </c>
      <c r="I2657" s="165">
        <v>15126.05</v>
      </c>
      <c r="J2657" t="s">
        <v>7766</v>
      </c>
      <c r="K2657">
        <v>1</v>
      </c>
      <c r="L2657">
        <v>125</v>
      </c>
      <c r="M2657" t="s">
        <v>7724</v>
      </c>
      <c r="N2657" t="s">
        <v>7713</v>
      </c>
      <c r="O2657" t="s">
        <v>7697</v>
      </c>
      <c r="P2657" t="s">
        <v>10766</v>
      </c>
      <c r="Q2657" t="s">
        <v>10968</v>
      </c>
      <c r="R2657">
        <v>116</v>
      </c>
      <c r="S2657" t="s">
        <v>8680</v>
      </c>
      <c r="T2657" t="s">
        <v>7715</v>
      </c>
      <c r="U2657">
        <v>1</v>
      </c>
      <c r="V2657">
        <v>5</v>
      </c>
      <c r="W2657" t="s">
        <v>7702</v>
      </c>
      <c r="X2657" t="s">
        <v>3977</v>
      </c>
      <c r="Y2657" t="s">
        <v>7703</v>
      </c>
      <c r="Z2657" t="s">
        <v>12093</v>
      </c>
      <c r="AA2657" t="s">
        <v>7760</v>
      </c>
      <c r="AB2657" t="s">
        <v>12094</v>
      </c>
    </row>
    <row r="2658" spans="1:28">
      <c r="A2658" s="241">
        <v>45973</v>
      </c>
      <c r="B2658" t="s">
        <v>12092</v>
      </c>
      <c r="C2658" t="s">
        <v>7787</v>
      </c>
      <c r="D2658" t="s">
        <v>7788</v>
      </c>
      <c r="E2658" t="s">
        <v>7789</v>
      </c>
      <c r="F2658">
        <v>5</v>
      </c>
      <c r="G2658">
        <v>3025.21</v>
      </c>
      <c r="H2658">
        <v>0</v>
      </c>
      <c r="I2658" s="165">
        <v>15126.05</v>
      </c>
      <c r="J2658" t="s">
        <v>7766</v>
      </c>
      <c r="K2658">
        <v>1</v>
      </c>
      <c r="L2658">
        <v>125</v>
      </c>
      <c r="M2658" t="s">
        <v>7724</v>
      </c>
      <c r="N2658" t="s">
        <v>7713</v>
      </c>
      <c r="O2658" t="s">
        <v>7697</v>
      </c>
      <c r="P2658" t="s">
        <v>10766</v>
      </c>
      <c r="Q2658" t="s">
        <v>10968</v>
      </c>
      <c r="R2658">
        <v>116</v>
      </c>
      <c r="S2658" t="s">
        <v>8680</v>
      </c>
      <c r="T2658" t="s">
        <v>7715</v>
      </c>
      <c r="U2658">
        <v>1</v>
      </c>
      <c r="V2658">
        <v>5</v>
      </c>
      <c r="W2658" t="s">
        <v>7702</v>
      </c>
      <c r="X2658" t="s">
        <v>3977</v>
      </c>
      <c r="Y2658" t="s">
        <v>7703</v>
      </c>
      <c r="Z2658" t="s">
        <v>12093</v>
      </c>
      <c r="AA2658" t="s">
        <v>7760</v>
      </c>
      <c r="AB2658" t="s">
        <v>12094</v>
      </c>
    </row>
    <row r="2659" spans="1:28">
      <c r="A2659" s="241">
        <v>45973</v>
      </c>
      <c r="B2659" t="s">
        <v>12092</v>
      </c>
      <c r="C2659" t="s">
        <v>7784</v>
      </c>
      <c r="D2659" t="s">
        <v>7785</v>
      </c>
      <c r="E2659" t="s">
        <v>7786</v>
      </c>
      <c r="F2659">
        <v>5</v>
      </c>
      <c r="G2659">
        <v>3025.21</v>
      </c>
      <c r="H2659">
        <v>0</v>
      </c>
      <c r="I2659" s="165">
        <v>15126.05</v>
      </c>
      <c r="J2659" t="s">
        <v>7766</v>
      </c>
      <c r="K2659">
        <v>1</v>
      </c>
      <c r="L2659">
        <v>125</v>
      </c>
      <c r="M2659" t="s">
        <v>7724</v>
      </c>
      <c r="N2659" t="s">
        <v>7713</v>
      </c>
      <c r="O2659" t="s">
        <v>7697</v>
      </c>
      <c r="P2659" t="s">
        <v>10766</v>
      </c>
      <c r="Q2659" t="s">
        <v>10968</v>
      </c>
      <c r="R2659">
        <v>116</v>
      </c>
      <c r="S2659" t="s">
        <v>8680</v>
      </c>
      <c r="T2659" t="s">
        <v>7715</v>
      </c>
      <c r="U2659">
        <v>1</v>
      </c>
      <c r="V2659">
        <v>5</v>
      </c>
      <c r="W2659" t="s">
        <v>7702</v>
      </c>
      <c r="X2659" t="s">
        <v>3977</v>
      </c>
      <c r="Y2659" t="s">
        <v>7703</v>
      </c>
      <c r="Z2659" t="s">
        <v>12093</v>
      </c>
      <c r="AA2659" t="s">
        <v>7760</v>
      </c>
      <c r="AB2659" t="s">
        <v>12094</v>
      </c>
    </row>
    <row r="2660" spans="1:28">
      <c r="A2660" s="241">
        <v>45973</v>
      </c>
      <c r="B2660" t="s">
        <v>12095</v>
      </c>
      <c r="C2660" t="s">
        <v>7886</v>
      </c>
      <c r="D2660" t="s">
        <v>7887</v>
      </c>
      <c r="E2660" t="s">
        <v>7888</v>
      </c>
      <c r="F2660">
        <v>3</v>
      </c>
      <c r="G2660">
        <v>3025.21</v>
      </c>
      <c r="H2660">
        <v>0</v>
      </c>
      <c r="I2660" s="165">
        <v>9075.6299999999992</v>
      </c>
      <c r="J2660" t="s">
        <v>8166</v>
      </c>
      <c r="K2660">
        <v>1</v>
      </c>
      <c r="L2660">
        <v>126</v>
      </c>
      <c r="M2660" t="s">
        <v>7744</v>
      </c>
      <c r="N2660" t="s">
        <v>7745</v>
      </c>
      <c r="O2660" t="s">
        <v>7697</v>
      </c>
      <c r="P2660" t="s">
        <v>10766</v>
      </c>
      <c r="Q2660" t="s">
        <v>11279</v>
      </c>
      <c r="R2660">
        <v>926</v>
      </c>
      <c r="S2660" t="s">
        <v>8680</v>
      </c>
      <c r="T2660" t="s">
        <v>7715</v>
      </c>
      <c r="U2660">
        <v>1</v>
      </c>
      <c r="V2660">
        <v>3</v>
      </c>
      <c r="W2660" t="s">
        <v>7702</v>
      </c>
      <c r="X2660" t="s">
        <v>4004</v>
      </c>
      <c r="Y2660" t="s">
        <v>7703</v>
      </c>
      <c r="Z2660" t="s">
        <v>12096</v>
      </c>
      <c r="AA2660" t="s">
        <v>8170</v>
      </c>
      <c r="AB2660" t="s">
        <v>8171</v>
      </c>
    </row>
    <row r="2661" spans="1:28">
      <c r="A2661" s="241">
        <v>45973</v>
      </c>
      <c r="B2661" t="s">
        <v>12095</v>
      </c>
      <c r="C2661" t="s">
        <v>7787</v>
      </c>
      <c r="D2661" t="s">
        <v>7788</v>
      </c>
      <c r="E2661" t="s">
        <v>7789</v>
      </c>
      <c r="F2661">
        <v>3</v>
      </c>
      <c r="G2661">
        <v>3025.21</v>
      </c>
      <c r="H2661">
        <v>0</v>
      </c>
      <c r="I2661" s="165">
        <v>9075.6299999999992</v>
      </c>
      <c r="J2661" t="s">
        <v>8166</v>
      </c>
      <c r="K2661">
        <v>1</v>
      </c>
      <c r="L2661">
        <v>126</v>
      </c>
      <c r="M2661" t="s">
        <v>7744</v>
      </c>
      <c r="N2661" t="s">
        <v>7745</v>
      </c>
      <c r="O2661" t="s">
        <v>7697</v>
      </c>
      <c r="P2661" t="s">
        <v>10766</v>
      </c>
      <c r="Q2661" t="s">
        <v>11279</v>
      </c>
      <c r="R2661">
        <v>926</v>
      </c>
      <c r="S2661" t="s">
        <v>8680</v>
      </c>
      <c r="T2661" t="s">
        <v>7715</v>
      </c>
      <c r="U2661">
        <v>1</v>
      </c>
      <c r="V2661">
        <v>3</v>
      </c>
      <c r="W2661" t="s">
        <v>7702</v>
      </c>
      <c r="X2661" t="s">
        <v>4004</v>
      </c>
      <c r="Y2661" t="s">
        <v>7703</v>
      </c>
      <c r="Z2661" t="s">
        <v>12096</v>
      </c>
      <c r="AA2661" t="s">
        <v>8170</v>
      </c>
      <c r="AB2661" t="s">
        <v>8171</v>
      </c>
    </row>
    <row r="2662" spans="1:28">
      <c r="A2662" s="241">
        <v>45973</v>
      </c>
      <c r="B2662" t="s">
        <v>12097</v>
      </c>
      <c r="C2662" t="s">
        <v>7730</v>
      </c>
      <c r="D2662" t="s">
        <v>7731</v>
      </c>
      <c r="E2662" t="s">
        <v>7732</v>
      </c>
      <c r="F2662">
        <v>1</v>
      </c>
      <c r="G2662">
        <v>8991.6</v>
      </c>
      <c r="H2662">
        <v>449.58</v>
      </c>
      <c r="I2662" s="165">
        <v>8542.02</v>
      </c>
      <c r="J2662" t="s">
        <v>7723</v>
      </c>
      <c r="K2662">
        <v>1</v>
      </c>
      <c r="L2662">
        <v>125</v>
      </c>
      <c r="M2662" t="s">
        <v>7724</v>
      </c>
      <c r="N2662" t="s">
        <v>7713</v>
      </c>
      <c r="O2662" t="s">
        <v>7697</v>
      </c>
      <c r="P2662" t="s">
        <v>10766</v>
      </c>
      <c r="Q2662" t="s">
        <v>10991</v>
      </c>
      <c r="R2662">
        <v>103</v>
      </c>
      <c r="S2662" t="s">
        <v>8680</v>
      </c>
      <c r="T2662" t="s">
        <v>7715</v>
      </c>
      <c r="U2662">
        <v>1</v>
      </c>
      <c r="V2662">
        <v>1</v>
      </c>
      <c r="W2662" t="s">
        <v>7702</v>
      </c>
      <c r="X2662" t="s">
        <v>3620</v>
      </c>
      <c r="Y2662" t="s">
        <v>7703</v>
      </c>
      <c r="Z2662" t="s">
        <v>12098</v>
      </c>
      <c r="AA2662" t="s">
        <v>8108</v>
      </c>
      <c r="AB2662" t="s">
        <v>12099</v>
      </c>
    </row>
    <row r="2663" spans="1:28">
      <c r="A2663" s="241">
        <v>45973</v>
      </c>
      <c r="B2663" t="s">
        <v>12097</v>
      </c>
      <c r="C2663" t="s">
        <v>8043</v>
      </c>
      <c r="D2663" t="s">
        <v>8044</v>
      </c>
      <c r="E2663" t="s">
        <v>8045</v>
      </c>
      <c r="F2663">
        <v>30</v>
      </c>
      <c r="G2663">
        <v>1718.42</v>
      </c>
      <c r="H2663">
        <v>0</v>
      </c>
      <c r="I2663" s="165">
        <v>51552.6</v>
      </c>
      <c r="J2663" t="s">
        <v>7723</v>
      </c>
      <c r="K2663">
        <v>1</v>
      </c>
      <c r="L2663">
        <v>125</v>
      </c>
      <c r="M2663" t="s">
        <v>7724</v>
      </c>
      <c r="N2663" t="s">
        <v>7713</v>
      </c>
      <c r="O2663" t="s">
        <v>7697</v>
      </c>
      <c r="P2663" t="s">
        <v>10766</v>
      </c>
      <c r="Q2663" t="s">
        <v>10991</v>
      </c>
      <c r="R2663">
        <v>103</v>
      </c>
      <c r="S2663" t="s">
        <v>8680</v>
      </c>
      <c r="T2663" t="s">
        <v>7811</v>
      </c>
      <c r="U2663">
        <v>1</v>
      </c>
      <c r="V2663">
        <v>30</v>
      </c>
      <c r="W2663" t="s">
        <v>7702</v>
      </c>
      <c r="X2663" t="s">
        <v>3620</v>
      </c>
      <c r="Y2663" t="s">
        <v>7703</v>
      </c>
      <c r="Z2663" t="s">
        <v>12098</v>
      </c>
      <c r="AA2663" t="s">
        <v>8108</v>
      </c>
      <c r="AB2663" t="s">
        <v>12099</v>
      </c>
    </row>
    <row r="2664" spans="1:28">
      <c r="A2664" s="241">
        <v>45973</v>
      </c>
      <c r="B2664" t="s">
        <v>12097</v>
      </c>
      <c r="C2664" t="s">
        <v>7883</v>
      </c>
      <c r="D2664" t="s">
        <v>7884</v>
      </c>
      <c r="E2664" t="s">
        <v>7885</v>
      </c>
      <c r="F2664">
        <v>2</v>
      </c>
      <c r="G2664">
        <v>3025.21</v>
      </c>
      <c r="H2664">
        <v>0</v>
      </c>
      <c r="I2664" s="165">
        <v>6050.42</v>
      </c>
      <c r="J2664" t="s">
        <v>7723</v>
      </c>
      <c r="K2664">
        <v>1</v>
      </c>
      <c r="L2664">
        <v>125</v>
      </c>
      <c r="M2664" t="s">
        <v>7724</v>
      </c>
      <c r="N2664" t="s">
        <v>7713</v>
      </c>
      <c r="O2664" t="s">
        <v>7697</v>
      </c>
      <c r="P2664" t="s">
        <v>10766</v>
      </c>
      <c r="Q2664" t="s">
        <v>10991</v>
      </c>
      <c r="R2664">
        <v>103</v>
      </c>
      <c r="S2664" t="s">
        <v>8680</v>
      </c>
      <c r="T2664" t="s">
        <v>7715</v>
      </c>
      <c r="U2664">
        <v>1</v>
      </c>
      <c r="V2664">
        <v>2</v>
      </c>
      <c r="W2664" t="s">
        <v>7702</v>
      </c>
      <c r="X2664" t="s">
        <v>3620</v>
      </c>
      <c r="Y2664" t="s">
        <v>7703</v>
      </c>
      <c r="Z2664" t="s">
        <v>12098</v>
      </c>
      <c r="AA2664" t="s">
        <v>8108</v>
      </c>
      <c r="AB2664" t="s">
        <v>12099</v>
      </c>
    </row>
    <row r="2665" spans="1:28">
      <c r="A2665" s="241">
        <v>45973</v>
      </c>
      <c r="B2665" t="s">
        <v>12097</v>
      </c>
      <c r="C2665" t="s">
        <v>7886</v>
      </c>
      <c r="D2665" t="s">
        <v>7887</v>
      </c>
      <c r="E2665" t="s">
        <v>7888</v>
      </c>
      <c r="F2665">
        <v>2</v>
      </c>
      <c r="G2665">
        <v>3025.21</v>
      </c>
      <c r="H2665">
        <v>0</v>
      </c>
      <c r="I2665" s="165">
        <v>6050.42</v>
      </c>
      <c r="J2665" t="s">
        <v>7723</v>
      </c>
      <c r="K2665">
        <v>1</v>
      </c>
      <c r="L2665">
        <v>125</v>
      </c>
      <c r="M2665" t="s">
        <v>7724</v>
      </c>
      <c r="N2665" t="s">
        <v>7713</v>
      </c>
      <c r="O2665" t="s">
        <v>7697</v>
      </c>
      <c r="P2665" t="s">
        <v>10766</v>
      </c>
      <c r="Q2665" t="s">
        <v>10991</v>
      </c>
      <c r="R2665">
        <v>103</v>
      </c>
      <c r="S2665" t="s">
        <v>8680</v>
      </c>
      <c r="T2665" t="s">
        <v>7715</v>
      </c>
      <c r="U2665">
        <v>1</v>
      </c>
      <c r="V2665">
        <v>2</v>
      </c>
      <c r="W2665" t="s">
        <v>7702</v>
      </c>
      <c r="X2665" t="s">
        <v>3620</v>
      </c>
      <c r="Y2665" t="s">
        <v>7703</v>
      </c>
      <c r="Z2665" t="s">
        <v>12098</v>
      </c>
      <c r="AA2665" t="s">
        <v>8108</v>
      </c>
      <c r="AB2665" t="s">
        <v>12099</v>
      </c>
    </row>
    <row r="2666" spans="1:28">
      <c r="A2666" s="241">
        <v>45973</v>
      </c>
      <c r="B2666" t="s">
        <v>12100</v>
      </c>
      <c r="C2666" t="s">
        <v>7800</v>
      </c>
      <c r="D2666" t="s">
        <v>7801</v>
      </c>
      <c r="E2666" t="s">
        <v>7802</v>
      </c>
      <c r="F2666">
        <v>5</v>
      </c>
      <c r="G2666">
        <v>1092.44</v>
      </c>
      <c r="H2666">
        <v>0</v>
      </c>
      <c r="I2666" s="165">
        <v>5462.2</v>
      </c>
      <c r="J2666" t="s">
        <v>8166</v>
      </c>
      <c r="K2666">
        <v>1</v>
      </c>
      <c r="L2666">
        <v>2</v>
      </c>
      <c r="M2666" t="s">
        <v>8054</v>
      </c>
      <c r="N2666" t="s">
        <v>7745</v>
      </c>
      <c r="O2666" t="s">
        <v>7697</v>
      </c>
      <c r="P2666" t="s">
        <v>10766</v>
      </c>
      <c r="Q2666" t="s">
        <v>11279</v>
      </c>
      <c r="R2666">
        <v>926</v>
      </c>
      <c r="S2666" t="s">
        <v>8680</v>
      </c>
      <c r="T2666" t="s">
        <v>7701</v>
      </c>
      <c r="U2666">
        <v>1</v>
      </c>
      <c r="V2666">
        <v>5</v>
      </c>
      <c r="W2666" t="s">
        <v>7702</v>
      </c>
      <c r="X2666" t="s">
        <v>12101</v>
      </c>
      <c r="Y2666" t="s">
        <v>7703</v>
      </c>
      <c r="Z2666" t="s">
        <v>12102</v>
      </c>
      <c r="AA2666" t="s">
        <v>8170</v>
      </c>
      <c r="AB2666" t="s">
        <v>12103</v>
      </c>
    </row>
    <row r="2667" spans="1:28">
      <c r="A2667" s="241">
        <v>45973</v>
      </c>
      <c r="B2667" t="s">
        <v>12100</v>
      </c>
      <c r="C2667" t="s">
        <v>8415</v>
      </c>
      <c r="D2667" t="s">
        <v>8416</v>
      </c>
      <c r="E2667" t="s">
        <v>8417</v>
      </c>
      <c r="F2667">
        <v>2</v>
      </c>
      <c r="G2667">
        <v>2700</v>
      </c>
      <c r="H2667">
        <v>0</v>
      </c>
      <c r="I2667" s="165">
        <v>5400</v>
      </c>
      <c r="J2667" t="s">
        <v>8166</v>
      </c>
      <c r="K2667">
        <v>1</v>
      </c>
      <c r="L2667">
        <v>2</v>
      </c>
      <c r="M2667" t="s">
        <v>8054</v>
      </c>
      <c r="N2667" t="s">
        <v>7745</v>
      </c>
      <c r="O2667" t="s">
        <v>7697</v>
      </c>
      <c r="P2667" t="s">
        <v>10766</v>
      </c>
      <c r="Q2667" t="s">
        <v>11279</v>
      </c>
      <c r="R2667">
        <v>926</v>
      </c>
      <c r="S2667" t="s">
        <v>8680</v>
      </c>
      <c r="T2667" t="s">
        <v>7715</v>
      </c>
      <c r="U2667">
        <v>1</v>
      </c>
      <c r="V2667">
        <v>2</v>
      </c>
      <c r="W2667" t="s">
        <v>7702</v>
      </c>
      <c r="X2667" t="s">
        <v>12101</v>
      </c>
      <c r="Y2667" t="s">
        <v>7703</v>
      </c>
      <c r="Z2667" t="s">
        <v>12102</v>
      </c>
      <c r="AA2667" t="s">
        <v>8170</v>
      </c>
      <c r="AB2667" t="s">
        <v>12103</v>
      </c>
    </row>
    <row r="2668" spans="1:28">
      <c r="A2668" s="241">
        <v>45973</v>
      </c>
      <c r="B2668" t="s">
        <v>12104</v>
      </c>
      <c r="C2668" t="s">
        <v>7730</v>
      </c>
      <c r="D2668" t="s">
        <v>7731</v>
      </c>
      <c r="E2668" t="s">
        <v>7732</v>
      </c>
      <c r="F2668">
        <v>1</v>
      </c>
      <c r="G2668">
        <v>8991.6</v>
      </c>
      <c r="H2668">
        <v>0</v>
      </c>
      <c r="I2668" s="165">
        <v>8991.6</v>
      </c>
      <c r="J2668" t="s">
        <v>8213</v>
      </c>
      <c r="K2668">
        <v>1</v>
      </c>
      <c r="L2668">
        <v>9</v>
      </c>
      <c r="M2668" t="s">
        <v>8684</v>
      </c>
      <c r="N2668" t="s">
        <v>7696</v>
      </c>
      <c r="O2668" t="s">
        <v>7697</v>
      </c>
      <c r="P2668" t="s">
        <v>10766</v>
      </c>
      <c r="Q2668" t="s">
        <v>9084</v>
      </c>
      <c r="R2668">
        <v>715</v>
      </c>
      <c r="S2668" t="s">
        <v>8680</v>
      </c>
      <c r="T2668" t="s">
        <v>7715</v>
      </c>
      <c r="U2668">
        <v>1</v>
      </c>
      <c r="V2668">
        <v>1</v>
      </c>
      <c r="W2668" t="s">
        <v>7702</v>
      </c>
      <c r="X2668" t="s">
        <v>2845</v>
      </c>
      <c r="Y2668" t="s">
        <v>7703</v>
      </c>
      <c r="Z2668" t="s">
        <v>12105</v>
      </c>
      <c r="AA2668" t="s">
        <v>8406</v>
      </c>
      <c r="AB2668" t="s">
        <v>2845</v>
      </c>
    </row>
    <row r="2669" spans="1:28">
      <c r="A2669" s="241">
        <v>45973</v>
      </c>
      <c r="B2669" t="s">
        <v>12104</v>
      </c>
      <c r="C2669" t="s">
        <v>8493</v>
      </c>
      <c r="D2669" t="s">
        <v>8494</v>
      </c>
      <c r="E2669" t="s">
        <v>8495</v>
      </c>
      <c r="F2669">
        <v>2</v>
      </c>
      <c r="G2669">
        <v>3180</v>
      </c>
      <c r="H2669">
        <v>0</v>
      </c>
      <c r="I2669" s="165">
        <v>6360</v>
      </c>
      <c r="J2669" t="s">
        <v>8213</v>
      </c>
      <c r="K2669">
        <v>1</v>
      </c>
      <c r="L2669">
        <v>9</v>
      </c>
      <c r="M2669" t="s">
        <v>8684</v>
      </c>
      <c r="N2669" t="s">
        <v>7696</v>
      </c>
      <c r="O2669" t="s">
        <v>7697</v>
      </c>
      <c r="P2669" t="s">
        <v>10766</v>
      </c>
      <c r="Q2669" t="s">
        <v>9084</v>
      </c>
      <c r="R2669">
        <v>715</v>
      </c>
      <c r="S2669" t="s">
        <v>8680</v>
      </c>
      <c r="T2669" t="s">
        <v>7715</v>
      </c>
      <c r="U2669">
        <v>1</v>
      </c>
      <c r="V2669">
        <v>2</v>
      </c>
      <c r="W2669" t="s">
        <v>7702</v>
      </c>
      <c r="X2669" t="s">
        <v>2845</v>
      </c>
      <c r="Y2669" t="s">
        <v>7703</v>
      </c>
      <c r="Z2669" t="s">
        <v>12105</v>
      </c>
      <c r="AA2669" t="s">
        <v>8406</v>
      </c>
      <c r="AB2669" t="s">
        <v>2845</v>
      </c>
    </row>
    <row r="2670" spans="1:28">
      <c r="A2670" s="241">
        <v>45973</v>
      </c>
      <c r="B2670" t="s">
        <v>12106</v>
      </c>
      <c r="C2670" t="s">
        <v>7720</v>
      </c>
      <c r="D2670" t="s">
        <v>7721</v>
      </c>
      <c r="E2670" t="s">
        <v>7722</v>
      </c>
      <c r="F2670">
        <v>1</v>
      </c>
      <c r="G2670">
        <v>11900</v>
      </c>
      <c r="H2670">
        <v>357</v>
      </c>
      <c r="I2670" s="165">
        <v>11543</v>
      </c>
      <c r="J2670" t="s">
        <v>8271</v>
      </c>
      <c r="K2670">
        <v>1</v>
      </c>
      <c r="L2670">
        <v>126</v>
      </c>
      <c r="M2670" t="s">
        <v>7744</v>
      </c>
      <c r="N2670" t="s">
        <v>7745</v>
      </c>
      <c r="O2670" t="s">
        <v>7697</v>
      </c>
      <c r="P2670" t="s">
        <v>10766</v>
      </c>
      <c r="Q2670" t="s">
        <v>10795</v>
      </c>
      <c r="R2670">
        <v>935</v>
      </c>
      <c r="S2670" t="s">
        <v>8680</v>
      </c>
      <c r="T2670" t="s">
        <v>7726</v>
      </c>
      <c r="U2670">
        <v>1</v>
      </c>
      <c r="V2670">
        <v>1</v>
      </c>
      <c r="W2670" t="s">
        <v>7702</v>
      </c>
      <c r="X2670" t="s">
        <v>3526</v>
      </c>
      <c r="Y2670" t="s">
        <v>7703</v>
      </c>
      <c r="Z2670" t="s">
        <v>12107</v>
      </c>
      <c r="AA2670" t="s">
        <v>8274</v>
      </c>
      <c r="AB2670" t="s">
        <v>12108</v>
      </c>
    </row>
    <row r="2671" spans="1:28">
      <c r="A2671" s="241">
        <v>45973</v>
      </c>
      <c r="B2671" t="s">
        <v>12109</v>
      </c>
      <c r="C2671" t="s">
        <v>7800</v>
      </c>
      <c r="D2671" t="s">
        <v>7801</v>
      </c>
      <c r="E2671" t="s">
        <v>7802</v>
      </c>
      <c r="F2671">
        <v>12</v>
      </c>
      <c r="G2671">
        <v>1092.44</v>
      </c>
      <c r="H2671">
        <v>0</v>
      </c>
      <c r="I2671" s="165">
        <v>13109.28</v>
      </c>
      <c r="J2671" t="s">
        <v>7743</v>
      </c>
      <c r="K2671">
        <v>1</v>
      </c>
      <c r="L2671">
        <v>126</v>
      </c>
      <c r="M2671" t="s">
        <v>7744</v>
      </c>
      <c r="N2671" t="s">
        <v>7745</v>
      </c>
      <c r="O2671" t="s">
        <v>7697</v>
      </c>
      <c r="P2671" t="s">
        <v>10766</v>
      </c>
      <c r="Q2671" t="s">
        <v>10858</v>
      </c>
      <c r="R2671">
        <v>945</v>
      </c>
      <c r="S2671" t="s">
        <v>8680</v>
      </c>
      <c r="T2671" t="s">
        <v>7701</v>
      </c>
      <c r="U2671">
        <v>1</v>
      </c>
      <c r="V2671">
        <v>12</v>
      </c>
      <c r="W2671" t="s">
        <v>7702</v>
      </c>
      <c r="X2671" t="s">
        <v>3906</v>
      </c>
      <c r="Y2671" t="s">
        <v>7703</v>
      </c>
      <c r="Z2671" t="s">
        <v>12110</v>
      </c>
      <c r="AA2671" t="s">
        <v>8058</v>
      </c>
      <c r="AB2671" t="s">
        <v>12111</v>
      </c>
    </row>
    <row r="2672" spans="1:28">
      <c r="A2672" s="241">
        <v>45973</v>
      </c>
      <c r="B2672" t="s">
        <v>12109</v>
      </c>
      <c r="C2672" t="s">
        <v>7856</v>
      </c>
      <c r="D2672" t="s">
        <v>7857</v>
      </c>
      <c r="E2672" t="s">
        <v>7858</v>
      </c>
      <c r="F2672">
        <v>1</v>
      </c>
      <c r="G2672">
        <v>4247.1000000000004</v>
      </c>
      <c r="H2672">
        <v>0</v>
      </c>
      <c r="I2672" s="165">
        <v>4247.1000000000004</v>
      </c>
      <c r="J2672" t="s">
        <v>7743</v>
      </c>
      <c r="K2672">
        <v>1</v>
      </c>
      <c r="L2672">
        <v>126</v>
      </c>
      <c r="M2672" t="s">
        <v>7744</v>
      </c>
      <c r="N2672" t="s">
        <v>7745</v>
      </c>
      <c r="O2672" t="s">
        <v>7697</v>
      </c>
      <c r="P2672" t="s">
        <v>10766</v>
      </c>
      <c r="Q2672" t="s">
        <v>10858</v>
      </c>
      <c r="R2672">
        <v>945</v>
      </c>
      <c r="S2672" t="s">
        <v>8680</v>
      </c>
      <c r="T2672" t="s">
        <v>7701</v>
      </c>
      <c r="U2672">
        <v>1</v>
      </c>
      <c r="V2672">
        <v>1</v>
      </c>
      <c r="W2672" t="s">
        <v>7702</v>
      </c>
      <c r="X2672" t="s">
        <v>3906</v>
      </c>
      <c r="Y2672" t="s">
        <v>7703</v>
      </c>
      <c r="Z2672" t="s">
        <v>12110</v>
      </c>
      <c r="AA2672" t="s">
        <v>8058</v>
      </c>
      <c r="AB2672" t="s">
        <v>12111</v>
      </c>
    </row>
    <row r="2673" spans="1:28">
      <c r="A2673" s="241">
        <v>45973</v>
      </c>
      <c r="B2673" t="s">
        <v>12109</v>
      </c>
      <c r="C2673" t="s">
        <v>8268</v>
      </c>
      <c r="D2673" t="s">
        <v>8269</v>
      </c>
      <c r="E2673" t="s">
        <v>8270</v>
      </c>
      <c r="F2673">
        <v>12</v>
      </c>
      <c r="G2673">
        <v>864</v>
      </c>
      <c r="H2673">
        <v>0</v>
      </c>
      <c r="I2673" s="165">
        <v>10368</v>
      </c>
      <c r="J2673" t="s">
        <v>7743</v>
      </c>
      <c r="K2673">
        <v>1</v>
      </c>
      <c r="L2673">
        <v>126</v>
      </c>
      <c r="M2673" t="s">
        <v>7744</v>
      </c>
      <c r="N2673" t="s">
        <v>7745</v>
      </c>
      <c r="O2673" t="s">
        <v>7697</v>
      </c>
      <c r="P2673" t="s">
        <v>10766</v>
      </c>
      <c r="Q2673" t="s">
        <v>10858</v>
      </c>
      <c r="R2673">
        <v>945</v>
      </c>
      <c r="S2673" t="s">
        <v>8680</v>
      </c>
      <c r="T2673" t="s">
        <v>7701</v>
      </c>
      <c r="U2673">
        <v>1</v>
      </c>
      <c r="V2673">
        <v>12</v>
      </c>
      <c r="W2673" t="s">
        <v>7702</v>
      </c>
      <c r="X2673" t="s">
        <v>3906</v>
      </c>
      <c r="Y2673" t="s">
        <v>7703</v>
      </c>
      <c r="Z2673" t="s">
        <v>12110</v>
      </c>
      <c r="AA2673" t="s">
        <v>8058</v>
      </c>
      <c r="AB2673" t="s">
        <v>12111</v>
      </c>
    </row>
    <row r="2674" spans="1:28">
      <c r="A2674" s="241">
        <v>45973</v>
      </c>
      <c r="B2674" t="s">
        <v>12112</v>
      </c>
      <c r="C2674" t="s">
        <v>8032</v>
      </c>
      <c r="D2674" t="s">
        <v>8033</v>
      </c>
      <c r="E2674" t="s">
        <v>8034</v>
      </c>
      <c r="F2674">
        <v>8</v>
      </c>
      <c r="G2674">
        <v>1092.44</v>
      </c>
      <c r="H2674">
        <v>0</v>
      </c>
      <c r="I2674" s="165">
        <v>8739.52</v>
      </c>
      <c r="J2674" t="s">
        <v>7723</v>
      </c>
      <c r="K2674">
        <v>1</v>
      </c>
      <c r="L2674">
        <v>125</v>
      </c>
      <c r="M2674" t="s">
        <v>7724</v>
      </c>
      <c r="N2674" t="s">
        <v>7713</v>
      </c>
      <c r="O2674" t="s">
        <v>7697</v>
      </c>
      <c r="P2674" t="s">
        <v>10766</v>
      </c>
      <c r="Q2674" t="s">
        <v>10991</v>
      </c>
      <c r="R2674">
        <v>103</v>
      </c>
      <c r="S2674" t="s">
        <v>8680</v>
      </c>
      <c r="T2674" t="s">
        <v>7701</v>
      </c>
      <c r="U2674">
        <v>1</v>
      </c>
      <c r="V2674">
        <v>8</v>
      </c>
      <c r="W2674" t="s">
        <v>7702</v>
      </c>
      <c r="X2674" t="s">
        <v>4028</v>
      </c>
      <c r="Y2674" t="s">
        <v>7703</v>
      </c>
      <c r="Z2674" t="s">
        <v>12113</v>
      </c>
      <c r="AA2674" t="s">
        <v>8108</v>
      </c>
      <c r="AB2674" t="s">
        <v>12114</v>
      </c>
    </row>
    <row r="2675" spans="1:28">
      <c r="A2675" s="241">
        <v>45973</v>
      </c>
      <c r="B2675" t="s">
        <v>12115</v>
      </c>
      <c r="C2675" t="s">
        <v>7733</v>
      </c>
      <c r="D2675" t="s">
        <v>7734</v>
      </c>
      <c r="E2675" t="s">
        <v>7735</v>
      </c>
      <c r="F2675">
        <v>7</v>
      </c>
      <c r="G2675">
        <v>1344.54</v>
      </c>
      <c r="H2675">
        <v>0</v>
      </c>
      <c r="I2675" s="165">
        <v>9411.7800000000007</v>
      </c>
      <c r="J2675" t="s">
        <v>7816</v>
      </c>
      <c r="K2675">
        <v>1</v>
      </c>
      <c r="L2675">
        <v>125</v>
      </c>
      <c r="M2675" t="s">
        <v>7724</v>
      </c>
      <c r="N2675" t="s">
        <v>7713</v>
      </c>
      <c r="O2675" t="s">
        <v>7697</v>
      </c>
      <c r="P2675" t="s">
        <v>10766</v>
      </c>
      <c r="Q2675" t="s">
        <v>11018</v>
      </c>
      <c r="R2675">
        <v>107</v>
      </c>
      <c r="S2675" t="s">
        <v>8680</v>
      </c>
      <c r="T2675" t="s">
        <v>7701</v>
      </c>
      <c r="U2675">
        <v>1</v>
      </c>
      <c r="V2675">
        <v>7</v>
      </c>
      <c r="W2675" t="s">
        <v>7702</v>
      </c>
      <c r="X2675" t="s">
        <v>3840</v>
      </c>
      <c r="Y2675" t="s">
        <v>7703</v>
      </c>
      <c r="Z2675" t="s">
        <v>12116</v>
      </c>
      <c r="AA2675" t="s">
        <v>8041</v>
      </c>
      <c r="AB2675" t="s">
        <v>12117</v>
      </c>
    </row>
    <row r="2676" spans="1:28">
      <c r="A2676" s="241">
        <v>45973</v>
      </c>
      <c r="B2676" t="s">
        <v>12118</v>
      </c>
      <c r="C2676" t="s">
        <v>8136</v>
      </c>
      <c r="D2676" t="s">
        <v>8137</v>
      </c>
      <c r="E2676" t="s">
        <v>8138</v>
      </c>
      <c r="F2676">
        <v>5</v>
      </c>
      <c r="G2676">
        <v>12290.73</v>
      </c>
      <c r="H2676">
        <v>0</v>
      </c>
      <c r="I2676" s="165">
        <v>61453.65</v>
      </c>
      <c r="J2676" t="s">
        <v>7757</v>
      </c>
      <c r="K2676">
        <v>1</v>
      </c>
      <c r="L2676">
        <v>1</v>
      </c>
      <c r="M2676" t="s">
        <v>7767</v>
      </c>
      <c r="N2676" t="s">
        <v>7713</v>
      </c>
      <c r="O2676" t="s">
        <v>7697</v>
      </c>
      <c r="P2676" t="s">
        <v>10766</v>
      </c>
      <c r="Q2676" t="s">
        <v>11007</v>
      </c>
      <c r="R2676">
        <v>110</v>
      </c>
      <c r="S2676" t="s">
        <v>8680</v>
      </c>
      <c r="T2676" t="s">
        <v>7726</v>
      </c>
      <c r="U2676">
        <v>1</v>
      </c>
      <c r="V2676">
        <v>5</v>
      </c>
      <c r="W2676" t="s">
        <v>7702</v>
      </c>
      <c r="X2676" t="s">
        <v>12119</v>
      </c>
      <c r="Y2676" t="s">
        <v>7703</v>
      </c>
      <c r="Z2676" t="s">
        <v>12120</v>
      </c>
      <c r="AA2676" t="s">
        <v>8552</v>
      </c>
      <c r="AB2676" t="s">
        <v>12121</v>
      </c>
    </row>
    <row r="2677" spans="1:28">
      <c r="A2677" s="241">
        <v>45973</v>
      </c>
      <c r="B2677" t="s">
        <v>12122</v>
      </c>
      <c r="C2677" t="s">
        <v>7787</v>
      </c>
      <c r="D2677" t="s">
        <v>7788</v>
      </c>
      <c r="E2677" t="s">
        <v>7789</v>
      </c>
      <c r="F2677">
        <v>6</v>
      </c>
      <c r="G2677">
        <v>3025.21</v>
      </c>
      <c r="H2677">
        <v>0</v>
      </c>
      <c r="I2677" s="165">
        <v>18151.259999999998</v>
      </c>
      <c r="J2677" t="s">
        <v>7945</v>
      </c>
      <c r="K2677">
        <v>1</v>
      </c>
      <c r="L2677">
        <v>155</v>
      </c>
      <c r="M2677" t="s">
        <v>7946</v>
      </c>
      <c r="N2677" t="s">
        <v>7696</v>
      </c>
      <c r="O2677" t="s">
        <v>7697</v>
      </c>
      <c r="P2677" t="s">
        <v>10766</v>
      </c>
      <c r="Q2677" t="s">
        <v>10835</v>
      </c>
      <c r="R2677">
        <v>720</v>
      </c>
      <c r="S2677" t="s">
        <v>8680</v>
      </c>
      <c r="T2677" t="s">
        <v>7715</v>
      </c>
      <c r="U2677">
        <v>1</v>
      </c>
      <c r="V2677">
        <v>6</v>
      </c>
      <c r="W2677" t="s">
        <v>7702</v>
      </c>
      <c r="X2677" t="s">
        <v>3489</v>
      </c>
      <c r="Y2677" t="s">
        <v>7703</v>
      </c>
      <c r="Z2677" t="s">
        <v>12123</v>
      </c>
      <c r="AA2677" t="s">
        <v>7949</v>
      </c>
      <c r="AB2677" t="s">
        <v>12124</v>
      </c>
    </row>
    <row r="2678" spans="1:28">
      <c r="A2678" s="241">
        <v>45973</v>
      </c>
      <c r="B2678" t="s">
        <v>12125</v>
      </c>
      <c r="C2678" t="s">
        <v>7993</v>
      </c>
      <c r="D2678" t="s">
        <v>7994</v>
      </c>
      <c r="E2678" t="s">
        <v>7995</v>
      </c>
      <c r="F2678">
        <v>2</v>
      </c>
      <c r="G2678">
        <v>28655.46</v>
      </c>
      <c r="H2678">
        <v>0</v>
      </c>
      <c r="I2678" s="165">
        <v>57310.92</v>
      </c>
      <c r="J2678" t="s">
        <v>7851</v>
      </c>
      <c r="K2678">
        <v>1</v>
      </c>
      <c r="L2678">
        <v>126</v>
      </c>
      <c r="M2678" t="s">
        <v>7744</v>
      </c>
      <c r="N2678" t="s">
        <v>7745</v>
      </c>
      <c r="O2678" t="s">
        <v>7697</v>
      </c>
      <c r="P2678" t="s">
        <v>10766</v>
      </c>
      <c r="Q2678" t="s">
        <v>10776</v>
      </c>
      <c r="R2678">
        <v>932</v>
      </c>
      <c r="S2678" t="s">
        <v>8680</v>
      </c>
      <c r="T2678" t="s">
        <v>7715</v>
      </c>
      <c r="U2678">
        <v>1</v>
      </c>
      <c r="V2678">
        <v>2</v>
      </c>
      <c r="W2678" t="s">
        <v>7702</v>
      </c>
      <c r="X2678" t="s">
        <v>12126</v>
      </c>
      <c r="Y2678" t="s">
        <v>7703</v>
      </c>
      <c r="Z2678" t="s">
        <v>12127</v>
      </c>
      <c r="AA2678" t="s">
        <v>7854</v>
      </c>
      <c r="AB2678" t="s">
        <v>12128</v>
      </c>
    </row>
    <row r="2679" spans="1:28">
      <c r="A2679" s="241">
        <v>45973</v>
      </c>
      <c r="B2679" t="s">
        <v>12125</v>
      </c>
      <c r="C2679" t="s">
        <v>8563</v>
      </c>
      <c r="D2679" t="s">
        <v>8564</v>
      </c>
      <c r="E2679" t="s">
        <v>8565</v>
      </c>
      <c r="F2679">
        <v>3</v>
      </c>
      <c r="G2679">
        <v>4659</v>
      </c>
      <c r="H2679">
        <v>0</v>
      </c>
      <c r="I2679" s="165">
        <v>13977</v>
      </c>
      <c r="J2679" t="s">
        <v>7851</v>
      </c>
      <c r="K2679">
        <v>1</v>
      </c>
      <c r="L2679">
        <v>126</v>
      </c>
      <c r="M2679" t="s">
        <v>7744</v>
      </c>
      <c r="N2679" t="s">
        <v>7745</v>
      </c>
      <c r="O2679" t="s">
        <v>7697</v>
      </c>
      <c r="P2679" t="s">
        <v>10766</v>
      </c>
      <c r="Q2679" t="s">
        <v>10776</v>
      </c>
      <c r="R2679">
        <v>932</v>
      </c>
      <c r="S2679" t="s">
        <v>8680</v>
      </c>
      <c r="T2679" t="s">
        <v>7715</v>
      </c>
      <c r="U2679">
        <v>1</v>
      </c>
      <c r="V2679">
        <v>3</v>
      </c>
      <c r="W2679" t="s">
        <v>7702</v>
      </c>
      <c r="X2679" t="s">
        <v>12126</v>
      </c>
      <c r="Y2679" t="s">
        <v>7703</v>
      </c>
      <c r="Z2679" t="s">
        <v>12127</v>
      </c>
      <c r="AA2679" t="s">
        <v>7854</v>
      </c>
      <c r="AB2679" t="s">
        <v>12128</v>
      </c>
    </row>
    <row r="2680" spans="1:28">
      <c r="A2680" s="241">
        <v>45973</v>
      </c>
      <c r="B2680" t="s">
        <v>12125</v>
      </c>
      <c r="C2680" t="s">
        <v>8268</v>
      </c>
      <c r="D2680" t="s">
        <v>8269</v>
      </c>
      <c r="E2680" t="s">
        <v>8270</v>
      </c>
      <c r="F2680">
        <v>12</v>
      </c>
      <c r="G2680">
        <v>864</v>
      </c>
      <c r="H2680">
        <v>0</v>
      </c>
      <c r="I2680" s="165">
        <v>10368</v>
      </c>
      <c r="J2680" t="s">
        <v>7851</v>
      </c>
      <c r="K2680">
        <v>1</v>
      </c>
      <c r="L2680">
        <v>126</v>
      </c>
      <c r="M2680" t="s">
        <v>7744</v>
      </c>
      <c r="N2680" t="s">
        <v>7745</v>
      </c>
      <c r="O2680" t="s">
        <v>7697</v>
      </c>
      <c r="P2680" t="s">
        <v>10766</v>
      </c>
      <c r="Q2680" t="s">
        <v>10776</v>
      </c>
      <c r="R2680">
        <v>932</v>
      </c>
      <c r="S2680" t="s">
        <v>8680</v>
      </c>
      <c r="T2680" t="s">
        <v>7701</v>
      </c>
      <c r="U2680">
        <v>1</v>
      </c>
      <c r="V2680">
        <v>12</v>
      </c>
      <c r="W2680" t="s">
        <v>7702</v>
      </c>
      <c r="X2680" t="s">
        <v>12126</v>
      </c>
      <c r="Y2680" t="s">
        <v>7703</v>
      </c>
      <c r="Z2680" t="s">
        <v>12127</v>
      </c>
      <c r="AA2680" t="s">
        <v>7854</v>
      </c>
      <c r="AB2680" t="s">
        <v>12128</v>
      </c>
    </row>
    <row r="2681" spans="1:28">
      <c r="A2681" s="241">
        <v>45973</v>
      </c>
      <c r="B2681" t="s">
        <v>12129</v>
      </c>
      <c r="C2681" t="s">
        <v>7979</v>
      </c>
      <c r="D2681" t="s">
        <v>7980</v>
      </c>
      <c r="E2681" t="s">
        <v>7981</v>
      </c>
      <c r="F2681">
        <v>8</v>
      </c>
      <c r="G2681">
        <v>2647.06</v>
      </c>
      <c r="H2681">
        <v>0</v>
      </c>
      <c r="I2681" s="165">
        <v>21176.48</v>
      </c>
      <c r="J2681" t="s">
        <v>8213</v>
      </c>
      <c r="K2681">
        <v>1</v>
      </c>
      <c r="L2681">
        <v>155</v>
      </c>
      <c r="M2681" t="s">
        <v>7946</v>
      </c>
      <c r="N2681" t="s">
        <v>7696</v>
      </c>
      <c r="O2681" t="s">
        <v>7697</v>
      </c>
      <c r="P2681" t="s">
        <v>10766</v>
      </c>
      <c r="Q2681" t="s">
        <v>11308</v>
      </c>
      <c r="R2681">
        <v>713</v>
      </c>
      <c r="S2681" t="s">
        <v>8680</v>
      </c>
      <c r="T2681" t="s">
        <v>7715</v>
      </c>
      <c r="U2681">
        <v>1</v>
      </c>
      <c r="V2681">
        <v>8</v>
      </c>
      <c r="W2681" t="s">
        <v>7702</v>
      </c>
      <c r="X2681" t="s">
        <v>3668</v>
      </c>
      <c r="Y2681" t="s">
        <v>7703</v>
      </c>
      <c r="Z2681" t="s">
        <v>12130</v>
      </c>
      <c r="AA2681" t="s">
        <v>8216</v>
      </c>
      <c r="AB2681" t="s">
        <v>12131</v>
      </c>
    </row>
    <row r="2682" spans="1:28">
      <c r="A2682" s="241">
        <v>45973</v>
      </c>
      <c r="B2682" t="s">
        <v>12132</v>
      </c>
      <c r="C2682" t="s">
        <v>9939</v>
      </c>
      <c r="D2682" t="s">
        <v>9940</v>
      </c>
      <c r="E2682" t="s">
        <v>9941</v>
      </c>
      <c r="F2682">
        <v>1</v>
      </c>
      <c r="G2682">
        <v>20256.21</v>
      </c>
      <c r="H2682">
        <v>0</v>
      </c>
      <c r="I2682" s="165">
        <v>20256.21</v>
      </c>
      <c r="J2682" t="s">
        <v>7816</v>
      </c>
      <c r="K2682">
        <v>1</v>
      </c>
      <c r="L2682">
        <v>125</v>
      </c>
      <c r="M2682" t="s">
        <v>7724</v>
      </c>
      <c r="N2682" t="s">
        <v>7713</v>
      </c>
      <c r="O2682" t="s">
        <v>7697</v>
      </c>
      <c r="P2682" t="s">
        <v>10766</v>
      </c>
      <c r="Q2682" t="s">
        <v>11510</v>
      </c>
      <c r="R2682">
        <v>105</v>
      </c>
      <c r="S2682" t="s">
        <v>8680</v>
      </c>
      <c r="T2682" t="s">
        <v>7726</v>
      </c>
      <c r="U2682">
        <v>1</v>
      </c>
      <c r="V2682">
        <v>1</v>
      </c>
      <c r="W2682" t="s">
        <v>7702</v>
      </c>
      <c r="X2682" t="s">
        <v>3834</v>
      </c>
      <c r="Y2682" t="s">
        <v>7703</v>
      </c>
      <c r="Z2682" t="s">
        <v>12133</v>
      </c>
      <c r="AA2682" t="s">
        <v>7819</v>
      </c>
      <c r="AB2682" t="s">
        <v>12134</v>
      </c>
    </row>
    <row r="2683" spans="1:28">
      <c r="A2683" s="241">
        <v>45973</v>
      </c>
      <c r="B2683" t="s">
        <v>12132</v>
      </c>
      <c r="C2683" t="s">
        <v>8043</v>
      </c>
      <c r="D2683" t="s">
        <v>8044</v>
      </c>
      <c r="E2683" t="s">
        <v>8045</v>
      </c>
      <c r="F2683">
        <v>10</v>
      </c>
      <c r="G2683">
        <v>1718.42</v>
      </c>
      <c r="H2683">
        <v>0</v>
      </c>
      <c r="I2683" s="165">
        <v>17184.2</v>
      </c>
      <c r="J2683" t="s">
        <v>7816</v>
      </c>
      <c r="K2683">
        <v>1</v>
      </c>
      <c r="L2683">
        <v>125</v>
      </c>
      <c r="M2683" t="s">
        <v>7724</v>
      </c>
      <c r="N2683" t="s">
        <v>7713</v>
      </c>
      <c r="O2683" t="s">
        <v>7697</v>
      </c>
      <c r="P2683" t="s">
        <v>10766</v>
      </c>
      <c r="Q2683" t="s">
        <v>11510</v>
      </c>
      <c r="R2683">
        <v>105</v>
      </c>
      <c r="S2683" t="s">
        <v>8680</v>
      </c>
      <c r="T2683" t="s">
        <v>7811</v>
      </c>
      <c r="U2683">
        <v>1</v>
      </c>
      <c r="V2683">
        <v>10</v>
      </c>
      <c r="W2683" t="s">
        <v>7702</v>
      </c>
      <c r="X2683" t="s">
        <v>3834</v>
      </c>
      <c r="Y2683" t="s">
        <v>7703</v>
      </c>
      <c r="Z2683" t="s">
        <v>12133</v>
      </c>
      <c r="AA2683" t="s">
        <v>7819</v>
      </c>
      <c r="AB2683" t="s">
        <v>12134</v>
      </c>
    </row>
    <row r="2684" spans="1:28">
      <c r="A2684" s="241">
        <v>45973</v>
      </c>
      <c r="B2684" t="s">
        <v>12135</v>
      </c>
      <c r="C2684" t="s">
        <v>7800</v>
      </c>
      <c r="D2684" t="s">
        <v>7801</v>
      </c>
      <c r="E2684" t="s">
        <v>7802</v>
      </c>
      <c r="F2684">
        <v>5</v>
      </c>
      <c r="G2684">
        <v>1092.44</v>
      </c>
      <c r="H2684">
        <v>0</v>
      </c>
      <c r="I2684" s="165">
        <v>5462.2</v>
      </c>
      <c r="J2684" t="s">
        <v>7809</v>
      </c>
      <c r="K2684">
        <v>1</v>
      </c>
      <c r="L2684">
        <v>125</v>
      </c>
      <c r="M2684" t="s">
        <v>7724</v>
      </c>
      <c r="N2684" t="s">
        <v>7713</v>
      </c>
      <c r="O2684" t="s">
        <v>7697</v>
      </c>
      <c r="P2684" t="s">
        <v>10766</v>
      </c>
      <c r="Q2684" t="s">
        <v>11082</v>
      </c>
      <c r="R2684">
        <v>111</v>
      </c>
      <c r="S2684" t="s">
        <v>8680</v>
      </c>
      <c r="T2684" t="s">
        <v>7701</v>
      </c>
      <c r="U2684">
        <v>1</v>
      </c>
      <c r="V2684">
        <v>5</v>
      </c>
      <c r="W2684" t="s">
        <v>7702</v>
      </c>
      <c r="X2684" t="s">
        <v>3806</v>
      </c>
      <c r="Y2684" t="s">
        <v>7703</v>
      </c>
      <c r="Z2684" t="s">
        <v>12136</v>
      </c>
      <c r="AA2684" t="s">
        <v>8618</v>
      </c>
      <c r="AB2684" t="s">
        <v>12137</v>
      </c>
    </row>
    <row r="2685" spans="1:28">
      <c r="A2685" s="241">
        <v>45973</v>
      </c>
      <c r="B2685" t="s">
        <v>12138</v>
      </c>
      <c r="C2685" t="s">
        <v>7720</v>
      </c>
      <c r="D2685" t="s">
        <v>7721</v>
      </c>
      <c r="E2685" t="s">
        <v>7722</v>
      </c>
      <c r="F2685">
        <v>1</v>
      </c>
      <c r="G2685">
        <v>11900</v>
      </c>
      <c r="H2685">
        <v>357</v>
      </c>
      <c r="I2685" s="165">
        <v>11543</v>
      </c>
      <c r="J2685" t="s">
        <v>7937</v>
      </c>
      <c r="K2685">
        <v>1</v>
      </c>
      <c r="L2685">
        <v>211</v>
      </c>
      <c r="M2685" t="s">
        <v>7938</v>
      </c>
      <c r="N2685" t="s">
        <v>7939</v>
      </c>
      <c r="O2685" t="s">
        <v>7697</v>
      </c>
      <c r="P2685" t="s">
        <v>10766</v>
      </c>
      <c r="Q2685" t="s">
        <v>9196</v>
      </c>
      <c r="R2685">
        <v>413</v>
      </c>
      <c r="S2685" t="s">
        <v>8680</v>
      </c>
      <c r="T2685" t="s">
        <v>7726</v>
      </c>
      <c r="U2685">
        <v>1</v>
      </c>
      <c r="V2685">
        <v>1</v>
      </c>
      <c r="W2685" t="s">
        <v>7702</v>
      </c>
      <c r="X2685" t="s">
        <v>2946</v>
      </c>
      <c r="Y2685" t="s">
        <v>7703</v>
      </c>
      <c r="Z2685" t="s">
        <v>12139</v>
      </c>
      <c r="AA2685" t="s">
        <v>7942</v>
      </c>
      <c r="AB2685" t="s">
        <v>8706</v>
      </c>
    </row>
    <row r="2686" spans="1:28">
      <c r="A2686" s="241">
        <v>45973</v>
      </c>
      <c r="B2686" t="s">
        <v>12140</v>
      </c>
      <c r="C2686" t="s">
        <v>7883</v>
      </c>
      <c r="D2686" t="s">
        <v>7884</v>
      </c>
      <c r="E2686" t="s">
        <v>7885</v>
      </c>
      <c r="F2686">
        <v>3</v>
      </c>
      <c r="G2686">
        <v>3025.21</v>
      </c>
      <c r="H2686">
        <v>0</v>
      </c>
      <c r="I2686" s="165">
        <v>9075.6299999999992</v>
      </c>
      <c r="J2686" t="s">
        <v>7851</v>
      </c>
      <c r="K2686">
        <v>1</v>
      </c>
      <c r="L2686">
        <v>126</v>
      </c>
      <c r="M2686" t="s">
        <v>7744</v>
      </c>
      <c r="N2686" t="s">
        <v>7745</v>
      </c>
      <c r="O2686" t="s">
        <v>7697</v>
      </c>
      <c r="P2686" t="s">
        <v>10766</v>
      </c>
      <c r="Q2686" t="s">
        <v>10776</v>
      </c>
      <c r="R2686">
        <v>932</v>
      </c>
      <c r="S2686" t="s">
        <v>8680</v>
      </c>
      <c r="T2686" t="s">
        <v>7715</v>
      </c>
      <c r="U2686">
        <v>1</v>
      </c>
      <c r="V2686">
        <v>3</v>
      </c>
      <c r="W2686" t="s">
        <v>7702</v>
      </c>
      <c r="X2686" t="s">
        <v>3710</v>
      </c>
      <c r="Y2686" t="s">
        <v>7703</v>
      </c>
      <c r="Z2686" t="s">
        <v>12141</v>
      </c>
      <c r="AA2686" t="s">
        <v>7854</v>
      </c>
      <c r="AB2686" t="s">
        <v>12142</v>
      </c>
    </row>
    <row r="2687" spans="1:28">
      <c r="A2687" s="241">
        <v>45973</v>
      </c>
      <c r="B2687" t="s">
        <v>12140</v>
      </c>
      <c r="C2687" t="s">
        <v>7787</v>
      </c>
      <c r="D2687" t="s">
        <v>7788</v>
      </c>
      <c r="E2687" t="s">
        <v>7789</v>
      </c>
      <c r="F2687">
        <v>3</v>
      </c>
      <c r="G2687">
        <v>3025.21</v>
      </c>
      <c r="H2687">
        <v>0</v>
      </c>
      <c r="I2687" s="165">
        <v>9075.6299999999992</v>
      </c>
      <c r="J2687" t="s">
        <v>7851</v>
      </c>
      <c r="K2687">
        <v>1</v>
      </c>
      <c r="L2687">
        <v>126</v>
      </c>
      <c r="M2687" t="s">
        <v>7744</v>
      </c>
      <c r="N2687" t="s">
        <v>7745</v>
      </c>
      <c r="O2687" t="s">
        <v>7697</v>
      </c>
      <c r="P2687" t="s">
        <v>10766</v>
      </c>
      <c r="Q2687" t="s">
        <v>10776</v>
      </c>
      <c r="R2687">
        <v>932</v>
      </c>
      <c r="S2687" t="s">
        <v>8680</v>
      </c>
      <c r="T2687" t="s">
        <v>7715</v>
      </c>
      <c r="U2687">
        <v>1</v>
      </c>
      <c r="V2687">
        <v>3</v>
      </c>
      <c r="W2687" t="s">
        <v>7702</v>
      </c>
      <c r="X2687" t="s">
        <v>3710</v>
      </c>
      <c r="Y2687" t="s">
        <v>7703</v>
      </c>
      <c r="Z2687" t="s">
        <v>12141</v>
      </c>
      <c r="AA2687" t="s">
        <v>7854</v>
      </c>
      <c r="AB2687" t="s">
        <v>12142</v>
      </c>
    </row>
    <row r="2688" spans="1:28">
      <c r="A2688" s="241">
        <v>45973</v>
      </c>
      <c r="B2688" t="s">
        <v>12140</v>
      </c>
      <c r="C2688" t="s">
        <v>7979</v>
      </c>
      <c r="D2688" t="s">
        <v>7980</v>
      </c>
      <c r="E2688" t="s">
        <v>7981</v>
      </c>
      <c r="F2688">
        <v>4</v>
      </c>
      <c r="G2688">
        <v>2647.06</v>
      </c>
      <c r="H2688">
        <v>0</v>
      </c>
      <c r="I2688" s="165">
        <v>10588.24</v>
      </c>
      <c r="J2688" t="s">
        <v>7851</v>
      </c>
      <c r="K2688">
        <v>1</v>
      </c>
      <c r="L2688">
        <v>126</v>
      </c>
      <c r="M2688" t="s">
        <v>7744</v>
      </c>
      <c r="N2688" t="s">
        <v>7745</v>
      </c>
      <c r="O2688" t="s">
        <v>7697</v>
      </c>
      <c r="P2688" t="s">
        <v>10766</v>
      </c>
      <c r="Q2688" t="s">
        <v>10776</v>
      </c>
      <c r="R2688">
        <v>932</v>
      </c>
      <c r="S2688" t="s">
        <v>8680</v>
      </c>
      <c r="T2688" t="s">
        <v>7715</v>
      </c>
      <c r="U2688">
        <v>1</v>
      </c>
      <c r="V2688">
        <v>4</v>
      </c>
      <c r="W2688" t="s">
        <v>7702</v>
      </c>
      <c r="X2688" t="s">
        <v>3710</v>
      </c>
      <c r="Y2688" t="s">
        <v>7703</v>
      </c>
      <c r="Z2688" t="s">
        <v>12141</v>
      </c>
      <c r="AA2688" t="s">
        <v>7854</v>
      </c>
      <c r="AB2688" t="s">
        <v>12142</v>
      </c>
    </row>
    <row r="2689" spans="1:28">
      <c r="A2689" s="241">
        <v>45973</v>
      </c>
      <c r="B2689" t="s">
        <v>12143</v>
      </c>
      <c r="C2689" t="s">
        <v>8596</v>
      </c>
      <c r="D2689" t="s">
        <v>8597</v>
      </c>
      <c r="E2689" t="s">
        <v>8598</v>
      </c>
      <c r="F2689">
        <v>6</v>
      </c>
      <c r="G2689">
        <v>1230</v>
      </c>
      <c r="H2689">
        <v>0</v>
      </c>
      <c r="I2689" s="165">
        <v>7380</v>
      </c>
      <c r="J2689" t="s">
        <v>8166</v>
      </c>
      <c r="K2689">
        <v>1</v>
      </c>
      <c r="L2689">
        <v>126</v>
      </c>
      <c r="M2689" t="s">
        <v>7744</v>
      </c>
      <c r="N2689" t="s">
        <v>7745</v>
      </c>
      <c r="O2689" t="s">
        <v>7697</v>
      </c>
      <c r="P2689" t="s">
        <v>10766</v>
      </c>
      <c r="Q2689" t="s">
        <v>10995</v>
      </c>
      <c r="R2689">
        <v>925</v>
      </c>
      <c r="S2689" t="s">
        <v>8680</v>
      </c>
      <c r="T2689" t="s">
        <v>7715</v>
      </c>
      <c r="U2689">
        <v>1</v>
      </c>
      <c r="V2689">
        <v>6</v>
      </c>
      <c r="W2689" t="s">
        <v>7702</v>
      </c>
      <c r="X2689" t="s">
        <v>4082</v>
      </c>
      <c r="Y2689" t="s">
        <v>7703</v>
      </c>
      <c r="Z2689" t="s">
        <v>12144</v>
      </c>
      <c r="AA2689" t="s">
        <v>8245</v>
      </c>
      <c r="AB2689" t="s">
        <v>12145</v>
      </c>
    </row>
    <row r="2690" spans="1:28">
      <c r="A2690" s="241">
        <v>45973</v>
      </c>
      <c r="B2690" t="s">
        <v>12146</v>
      </c>
      <c r="C2690" t="s">
        <v>7886</v>
      </c>
      <c r="D2690" t="s">
        <v>7887</v>
      </c>
      <c r="E2690" t="s">
        <v>7888</v>
      </c>
      <c r="F2690">
        <v>1</v>
      </c>
      <c r="G2690">
        <v>3025.21</v>
      </c>
      <c r="H2690">
        <v>0</v>
      </c>
      <c r="I2690" s="165">
        <v>3025.21</v>
      </c>
      <c r="J2690" t="s">
        <v>7723</v>
      </c>
      <c r="K2690">
        <v>1</v>
      </c>
      <c r="L2690">
        <v>125</v>
      </c>
      <c r="M2690" t="s">
        <v>7724</v>
      </c>
      <c r="N2690" t="s">
        <v>7713</v>
      </c>
      <c r="O2690" t="s">
        <v>7697</v>
      </c>
      <c r="P2690" t="s">
        <v>10766</v>
      </c>
      <c r="Q2690" t="s">
        <v>10991</v>
      </c>
      <c r="R2690">
        <v>103</v>
      </c>
      <c r="S2690" t="s">
        <v>8680</v>
      </c>
      <c r="T2690" t="s">
        <v>7715</v>
      </c>
      <c r="U2690">
        <v>1</v>
      </c>
      <c r="V2690">
        <v>1</v>
      </c>
      <c r="W2690" t="s">
        <v>7702</v>
      </c>
      <c r="X2690" t="s">
        <v>3558</v>
      </c>
      <c r="Y2690" t="s">
        <v>7703</v>
      </c>
      <c r="Z2690" t="s">
        <v>12147</v>
      </c>
      <c r="AA2690" t="s">
        <v>8108</v>
      </c>
      <c r="AB2690" t="s">
        <v>12148</v>
      </c>
    </row>
    <row r="2691" spans="1:28">
      <c r="A2691" s="241">
        <v>45973</v>
      </c>
      <c r="B2691" t="s">
        <v>12146</v>
      </c>
      <c r="C2691" t="s">
        <v>7784</v>
      </c>
      <c r="D2691" t="s">
        <v>7785</v>
      </c>
      <c r="E2691" t="s">
        <v>7786</v>
      </c>
      <c r="F2691">
        <v>1</v>
      </c>
      <c r="G2691">
        <v>3025.21</v>
      </c>
      <c r="H2691">
        <v>0</v>
      </c>
      <c r="I2691" s="165">
        <v>3025.21</v>
      </c>
      <c r="J2691" t="s">
        <v>7723</v>
      </c>
      <c r="K2691">
        <v>1</v>
      </c>
      <c r="L2691">
        <v>125</v>
      </c>
      <c r="M2691" t="s">
        <v>7724</v>
      </c>
      <c r="N2691" t="s">
        <v>7713</v>
      </c>
      <c r="O2691" t="s">
        <v>7697</v>
      </c>
      <c r="P2691" t="s">
        <v>10766</v>
      </c>
      <c r="Q2691" t="s">
        <v>10991</v>
      </c>
      <c r="R2691">
        <v>103</v>
      </c>
      <c r="S2691" t="s">
        <v>8680</v>
      </c>
      <c r="T2691" t="s">
        <v>7715</v>
      </c>
      <c r="U2691">
        <v>1</v>
      </c>
      <c r="V2691">
        <v>1</v>
      </c>
      <c r="W2691" t="s">
        <v>7702</v>
      </c>
      <c r="X2691" t="s">
        <v>3558</v>
      </c>
      <c r="Y2691" t="s">
        <v>7703</v>
      </c>
      <c r="Z2691" t="s">
        <v>12147</v>
      </c>
      <c r="AA2691" t="s">
        <v>8108</v>
      </c>
      <c r="AB2691" t="s">
        <v>12148</v>
      </c>
    </row>
    <row r="2692" spans="1:28">
      <c r="A2692" s="241">
        <v>45973</v>
      </c>
      <c r="B2692" t="s">
        <v>12149</v>
      </c>
      <c r="C2692" t="s">
        <v>7750</v>
      </c>
      <c r="D2692" t="s">
        <v>7751</v>
      </c>
      <c r="E2692" t="s">
        <v>7752</v>
      </c>
      <c r="F2692">
        <v>1</v>
      </c>
      <c r="G2692">
        <v>12000</v>
      </c>
      <c r="H2692">
        <v>0</v>
      </c>
      <c r="I2692" s="165">
        <v>12000</v>
      </c>
      <c r="J2692" t="s">
        <v>7743</v>
      </c>
      <c r="K2692">
        <v>1</v>
      </c>
      <c r="L2692">
        <v>126</v>
      </c>
      <c r="M2692" t="s">
        <v>7744</v>
      </c>
      <c r="N2692" t="s">
        <v>7745</v>
      </c>
      <c r="O2692" t="s">
        <v>7697</v>
      </c>
      <c r="P2692" t="s">
        <v>10766</v>
      </c>
      <c r="Q2692" t="s">
        <v>10832</v>
      </c>
      <c r="R2692">
        <v>946</v>
      </c>
      <c r="S2692" t="s">
        <v>8680</v>
      </c>
      <c r="T2692" t="s">
        <v>7715</v>
      </c>
      <c r="U2692">
        <v>1</v>
      </c>
      <c r="V2692">
        <v>1</v>
      </c>
      <c r="W2692" t="s">
        <v>7702</v>
      </c>
      <c r="X2692" t="s">
        <v>3638</v>
      </c>
      <c r="Y2692" t="s">
        <v>7703</v>
      </c>
      <c r="Z2692" t="s">
        <v>12150</v>
      </c>
      <c r="AA2692" t="s">
        <v>8008</v>
      </c>
      <c r="AB2692" t="s">
        <v>12151</v>
      </c>
    </row>
    <row r="2693" spans="1:28">
      <c r="A2693" s="241">
        <v>45973</v>
      </c>
      <c r="B2693" t="s">
        <v>12152</v>
      </c>
      <c r="C2693" t="s">
        <v>7832</v>
      </c>
      <c r="D2693" t="s">
        <v>7833</v>
      </c>
      <c r="E2693" t="s">
        <v>7834</v>
      </c>
      <c r="F2693">
        <v>1</v>
      </c>
      <c r="G2693">
        <v>12500</v>
      </c>
      <c r="H2693">
        <v>375</v>
      </c>
      <c r="I2693" s="165">
        <v>12125</v>
      </c>
      <c r="J2693" t="s">
        <v>7743</v>
      </c>
      <c r="K2693">
        <v>1</v>
      </c>
      <c r="L2693">
        <v>126</v>
      </c>
      <c r="M2693" t="s">
        <v>7744</v>
      </c>
      <c r="N2693" t="s">
        <v>7745</v>
      </c>
      <c r="O2693" t="s">
        <v>7697</v>
      </c>
      <c r="P2693" t="s">
        <v>10766</v>
      </c>
      <c r="Q2693" t="s">
        <v>10832</v>
      </c>
      <c r="R2693">
        <v>946</v>
      </c>
      <c r="S2693" t="s">
        <v>8680</v>
      </c>
      <c r="T2693" t="s">
        <v>7726</v>
      </c>
      <c r="U2693">
        <v>1</v>
      </c>
      <c r="V2693">
        <v>1</v>
      </c>
      <c r="W2693" t="s">
        <v>7702</v>
      </c>
      <c r="X2693" t="s">
        <v>3750</v>
      </c>
      <c r="Y2693" t="s">
        <v>7703</v>
      </c>
      <c r="Z2693" t="s">
        <v>12153</v>
      </c>
      <c r="AA2693" t="s">
        <v>8008</v>
      </c>
      <c r="AB2693" t="s">
        <v>12154</v>
      </c>
    </row>
    <row r="2694" spans="1:28">
      <c r="A2694" s="241">
        <v>45973</v>
      </c>
      <c r="B2694" t="s">
        <v>12152</v>
      </c>
      <c r="C2694" t="s">
        <v>7720</v>
      </c>
      <c r="D2694" t="s">
        <v>7721</v>
      </c>
      <c r="E2694" t="s">
        <v>7722</v>
      </c>
      <c r="F2694">
        <v>1</v>
      </c>
      <c r="G2694">
        <v>11900</v>
      </c>
      <c r="H2694">
        <v>357</v>
      </c>
      <c r="I2694" s="165">
        <v>11543</v>
      </c>
      <c r="J2694" t="s">
        <v>7743</v>
      </c>
      <c r="K2694">
        <v>1</v>
      </c>
      <c r="L2694">
        <v>126</v>
      </c>
      <c r="M2694" t="s">
        <v>7744</v>
      </c>
      <c r="N2694" t="s">
        <v>7745</v>
      </c>
      <c r="O2694" t="s">
        <v>7697</v>
      </c>
      <c r="P2694" t="s">
        <v>10766</v>
      </c>
      <c r="Q2694" t="s">
        <v>10832</v>
      </c>
      <c r="R2694">
        <v>946</v>
      </c>
      <c r="S2694" t="s">
        <v>8680</v>
      </c>
      <c r="T2694" t="s">
        <v>7726</v>
      </c>
      <c r="U2694">
        <v>1</v>
      </c>
      <c r="V2694">
        <v>1</v>
      </c>
      <c r="W2694" t="s">
        <v>7702</v>
      </c>
      <c r="X2694" t="s">
        <v>3750</v>
      </c>
      <c r="Y2694" t="s">
        <v>7703</v>
      </c>
      <c r="Z2694" t="s">
        <v>12153</v>
      </c>
      <c r="AA2694" t="s">
        <v>8008</v>
      </c>
      <c r="AB2694" t="s">
        <v>12154</v>
      </c>
    </row>
    <row r="2695" spans="1:28">
      <c r="A2695" s="241">
        <v>45973</v>
      </c>
      <c r="B2695" t="s">
        <v>12155</v>
      </c>
      <c r="C2695" t="s">
        <v>7883</v>
      </c>
      <c r="D2695" t="s">
        <v>7884</v>
      </c>
      <c r="E2695" t="s">
        <v>7885</v>
      </c>
      <c r="F2695">
        <v>6</v>
      </c>
      <c r="G2695">
        <v>3025.21</v>
      </c>
      <c r="H2695">
        <v>0</v>
      </c>
      <c r="I2695" s="165">
        <v>18151.259999999998</v>
      </c>
      <c r="J2695" t="s">
        <v>8025</v>
      </c>
      <c r="K2695">
        <v>1</v>
      </c>
      <c r="L2695">
        <v>171</v>
      </c>
      <c r="M2695" t="s">
        <v>8026</v>
      </c>
      <c r="N2695" t="s">
        <v>8027</v>
      </c>
      <c r="O2695" t="s">
        <v>7697</v>
      </c>
      <c r="P2695" t="s">
        <v>10766</v>
      </c>
      <c r="Q2695" t="s">
        <v>11423</v>
      </c>
      <c r="R2695">
        <v>620</v>
      </c>
      <c r="S2695" t="s">
        <v>8680</v>
      </c>
      <c r="T2695" t="s">
        <v>7715</v>
      </c>
      <c r="U2695">
        <v>1</v>
      </c>
      <c r="V2695">
        <v>6</v>
      </c>
      <c r="W2695" t="s">
        <v>7702</v>
      </c>
      <c r="X2695" t="s">
        <v>3706</v>
      </c>
      <c r="Y2695" t="s">
        <v>7703</v>
      </c>
      <c r="Z2695" t="s">
        <v>12156</v>
      </c>
      <c r="AA2695" t="s">
        <v>8030</v>
      </c>
      <c r="AB2695" t="s">
        <v>12157</v>
      </c>
    </row>
    <row r="2696" spans="1:28">
      <c r="A2696" s="241">
        <v>45973</v>
      </c>
      <c r="B2696" t="s">
        <v>12155</v>
      </c>
      <c r="C2696" t="s">
        <v>7781</v>
      </c>
      <c r="D2696" t="s">
        <v>7782</v>
      </c>
      <c r="E2696" t="s">
        <v>7783</v>
      </c>
      <c r="F2696">
        <v>6</v>
      </c>
      <c r="G2696">
        <v>3025.21</v>
      </c>
      <c r="H2696">
        <v>0</v>
      </c>
      <c r="I2696" s="165">
        <v>18151.259999999998</v>
      </c>
      <c r="J2696" t="s">
        <v>8025</v>
      </c>
      <c r="K2696">
        <v>1</v>
      </c>
      <c r="L2696">
        <v>171</v>
      </c>
      <c r="M2696" t="s">
        <v>8026</v>
      </c>
      <c r="N2696" t="s">
        <v>8027</v>
      </c>
      <c r="O2696" t="s">
        <v>7697</v>
      </c>
      <c r="P2696" t="s">
        <v>10766</v>
      </c>
      <c r="Q2696" t="s">
        <v>11423</v>
      </c>
      <c r="R2696">
        <v>620</v>
      </c>
      <c r="S2696" t="s">
        <v>8680</v>
      </c>
      <c r="T2696" t="s">
        <v>7715</v>
      </c>
      <c r="U2696">
        <v>1</v>
      </c>
      <c r="V2696">
        <v>6</v>
      </c>
      <c r="W2696" t="s">
        <v>7702</v>
      </c>
      <c r="X2696" t="s">
        <v>3706</v>
      </c>
      <c r="Y2696" t="s">
        <v>7703</v>
      </c>
      <c r="Z2696" t="s">
        <v>12156</v>
      </c>
      <c r="AA2696" t="s">
        <v>8030</v>
      </c>
      <c r="AB2696" t="s">
        <v>12157</v>
      </c>
    </row>
    <row r="2697" spans="1:28">
      <c r="A2697" s="241">
        <v>45973</v>
      </c>
      <c r="B2697" t="s">
        <v>12158</v>
      </c>
      <c r="C2697" t="s">
        <v>7740</v>
      </c>
      <c r="D2697" t="s">
        <v>7741</v>
      </c>
      <c r="E2697" t="s">
        <v>7742</v>
      </c>
      <c r="F2697">
        <v>6</v>
      </c>
      <c r="G2697">
        <v>3562.19</v>
      </c>
      <c r="H2697">
        <v>0</v>
      </c>
      <c r="I2697" s="165">
        <v>21373.14</v>
      </c>
      <c r="J2697" t="s">
        <v>8025</v>
      </c>
      <c r="K2697">
        <v>1</v>
      </c>
      <c r="L2697">
        <v>171</v>
      </c>
      <c r="M2697" t="s">
        <v>8026</v>
      </c>
      <c r="N2697" t="s">
        <v>8027</v>
      </c>
      <c r="O2697" t="s">
        <v>7697</v>
      </c>
      <c r="P2697" t="s">
        <v>10766</v>
      </c>
      <c r="Q2697" t="s">
        <v>11423</v>
      </c>
      <c r="R2697">
        <v>620</v>
      </c>
      <c r="S2697" t="s">
        <v>8680</v>
      </c>
      <c r="T2697" t="s">
        <v>7715</v>
      </c>
      <c r="U2697">
        <v>1</v>
      </c>
      <c r="V2697">
        <v>6</v>
      </c>
      <c r="W2697" t="s">
        <v>7702</v>
      </c>
      <c r="X2697" t="s">
        <v>3736</v>
      </c>
      <c r="Y2697" t="s">
        <v>7703</v>
      </c>
      <c r="Z2697" t="s">
        <v>12159</v>
      </c>
      <c r="AA2697" t="s">
        <v>8030</v>
      </c>
      <c r="AB2697" t="s">
        <v>3736</v>
      </c>
    </row>
    <row r="2698" spans="1:28">
      <c r="A2698" s="241">
        <v>45973</v>
      </c>
      <c r="B2698" t="s">
        <v>12158</v>
      </c>
      <c r="C2698" t="s">
        <v>7934</v>
      </c>
      <c r="D2698" t="s">
        <v>7935</v>
      </c>
      <c r="E2698" t="s">
        <v>7936</v>
      </c>
      <c r="F2698">
        <v>6</v>
      </c>
      <c r="G2698">
        <v>2475</v>
      </c>
      <c r="H2698">
        <v>0</v>
      </c>
      <c r="I2698" s="165">
        <v>14850</v>
      </c>
      <c r="J2698" t="s">
        <v>8025</v>
      </c>
      <c r="K2698">
        <v>1</v>
      </c>
      <c r="L2698">
        <v>171</v>
      </c>
      <c r="M2698" t="s">
        <v>8026</v>
      </c>
      <c r="N2698" t="s">
        <v>8027</v>
      </c>
      <c r="O2698" t="s">
        <v>7697</v>
      </c>
      <c r="P2698" t="s">
        <v>10766</v>
      </c>
      <c r="Q2698" t="s">
        <v>11423</v>
      </c>
      <c r="R2698">
        <v>620</v>
      </c>
      <c r="S2698" t="s">
        <v>8680</v>
      </c>
      <c r="T2698" t="s">
        <v>7715</v>
      </c>
      <c r="U2698">
        <v>1</v>
      </c>
      <c r="V2698">
        <v>6</v>
      </c>
      <c r="W2698" t="s">
        <v>7702</v>
      </c>
      <c r="X2698" t="s">
        <v>3736</v>
      </c>
      <c r="Y2698" t="s">
        <v>7703</v>
      </c>
      <c r="Z2698" t="s">
        <v>12159</v>
      </c>
      <c r="AA2698" t="s">
        <v>8030</v>
      </c>
      <c r="AB2698" t="s">
        <v>3736</v>
      </c>
    </row>
    <row r="2699" spans="1:28">
      <c r="A2699" s="241">
        <v>45973</v>
      </c>
      <c r="B2699" t="s">
        <v>12160</v>
      </c>
      <c r="C2699" t="s">
        <v>7883</v>
      </c>
      <c r="D2699" t="s">
        <v>7884</v>
      </c>
      <c r="E2699" t="s">
        <v>7885</v>
      </c>
      <c r="F2699">
        <v>3</v>
      </c>
      <c r="G2699">
        <v>3025.21</v>
      </c>
      <c r="H2699">
        <v>0</v>
      </c>
      <c r="I2699" s="165">
        <v>9075.6299999999992</v>
      </c>
      <c r="J2699" t="s">
        <v>7851</v>
      </c>
      <c r="K2699">
        <v>1</v>
      </c>
      <c r="L2699">
        <v>126</v>
      </c>
      <c r="M2699" t="s">
        <v>7744</v>
      </c>
      <c r="N2699" t="s">
        <v>7745</v>
      </c>
      <c r="O2699" t="s">
        <v>7697</v>
      </c>
      <c r="P2699" t="s">
        <v>10766</v>
      </c>
      <c r="Q2699" t="s">
        <v>11264</v>
      </c>
      <c r="R2699">
        <v>934</v>
      </c>
      <c r="S2699" t="s">
        <v>8680</v>
      </c>
      <c r="T2699" t="s">
        <v>7715</v>
      </c>
      <c r="U2699">
        <v>1</v>
      </c>
      <c r="V2699">
        <v>3</v>
      </c>
      <c r="W2699" t="s">
        <v>7702</v>
      </c>
      <c r="X2699" t="s">
        <v>3544</v>
      </c>
      <c r="Y2699" t="s">
        <v>7703</v>
      </c>
      <c r="Z2699" t="s">
        <v>12161</v>
      </c>
      <c r="AA2699" t="s">
        <v>8084</v>
      </c>
      <c r="AB2699" t="s">
        <v>8171</v>
      </c>
    </row>
    <row r="2700" spans="1:28">
      <c r="A2700" s="241">
        <v>45973</v>
      </c>
      <c r="B2700" t="s">
        <v>12160</v>
      </c>
      <c r="C2700" t="s">
        <v>7787</v>
      </c>
      <c r="D2700" t="s">
        <v>7788</v>
      </c>
      <c r="E2700" t="s">
        <v>7789</v>
      </c>
      <c r="F2700">
        <v>3</v>
      </c>
      <c r="G2700">
        <v>3025.21</v>
      </c>
      <c r="H2700">
        <v>0</v>
      </c>
      <c r="I2700" s="165">
        <v>9075.6299999999992</v>
      </c>
      <c r="J2700" t="s">
        <v>7851</v>
      </c>
      <c r="K2700">
        <v>1</v>
      </c>
      <c r="L2700">
        <v>126</v>
      </c>
      <c r="M2700" t="s">
        <v>7744</v>
      </c>
      <c r="N2700" t="s">
        <v>7745</v>
      </c>
      <c r="O2700" t="s">
        <v>7697</v>
      </c>
      <c r="P2700" t="s">
        <v>10766</v>
      </c>
      <c r="Q2700" t="s">
        <v>11264</v>
      </c>
      <c r="R2700">
        <v>934</v>
      </c>
      <c r="S2700" t="s">
        <v>8680</v>
      </c>
      <c r="T2700" t="s">
        <v>7715</v>
      </c>
      <c r="U2700">
        <v>1</v>
      </c>
      <c r="V2700">
        <v>3</v>
      </c>
      <c r="W2700" t="s">
        <v>7702</v>
      </c>
      <c r="X2700" t="s">
        <v>3544</v>
      </c>
      <c r="Y2700" t="s">
        <v>7703</v>
      </c>
      <c r="Z2700" t="s">
        <v>12161</v>
      </c>
      <c r="AA2700" t="s">
        <v>8084</v>
      </c>
      <c r="AB2700" t="s">
        <v>8171</v>
      </c>
    </row>
    <row r="2701" spans="1:28">
      <c r="A2701" s="241">
        <v>45973</v>
      </c>
      <c r="B2701" t="s">
        <v>12160</v>
      </c>
      <c r="C2701" t="s">
        <v>7781</v>
      </c>
      <c r="D2701" t="s">
        <v>7782</v>
      </c>
      <c r="E2701" t="s">
        <v>7783</v>
      </c>
      <c r="F2701">
        <v>3</v>
      </c>
      <c r="G2701">
        <v>3025.21</v>
      </c>
      <c r="H2701">
        <v>0</v>
      </c>
      <c r="I2701" s="165">
        <v>9075.6299999999992</v>
      </c>
      <c r="J2701" t="s">
        <v>7851</v>
      </c>
      <c r="K2701">
        <v>1</v>
      </c>
      <c r="L2701">
        <v>126</v>
      </c>
      <c r="M2701" t="s">
        <v>7744</v>
      </c>
      <c r="N2701" t="s">
        <v>7745</v>
      </c>
      <c r="O2701" t="s">
        <v>7697</v>
      </c>
      <c r="P2701" t="s">
        <v>10766</v>
      </c>
      <c r="Q2701" t="s">
        <v>11264</v>
      </c>
      <c r="R2701">
        <v>934</v>
      </c>
      <c r="S2701" t="s">
        <v>8680</v>
      </c>
      <c r="T2701" t="s">
        <v>7715</v>
      </c>
      <c r="U2701">
        <v>1</v>
      </c>
      <c r="V2701">
        <v>3</v>
      </c>
      <c r="W2701" t="s">
        <v>7702</v>
      </c>
      <c r="X2701" t="s">
        <v>3544</v>
      </c>
      <c r="Y2701" t="s">
        <v>7703</v>
      </c>
      <c r="Z2701" t="s">
        <v>12161</v>
      </c>
      <c r="AA2701" t="s">
        <v>8084</v>
      </c>
      <c r="AB2701" t="s">
        <v>8171</v>
      </c>
    </row>
    <row r="2702" spans="1:28">
      <c r="A2702" s="241">
        <v>45973</v>
      </c>
      <c r="B2702" t="s">
        <v>12160</v>
      </c>
      <c r="C2702" t="s">
        <v>7784</v>
      </c>
      <c r="D2702" t="s">
        <v>7785</v>
      </c>
      <c r="E2702" t="s">
        <v>7786</v>
      </c>
      <c r="F2702">
        <v>3</v>
      </c>
      <c r="G2702">
        <v>3025.21</v>
      </c>
      <c r="H2702">
        <v>0</v>
      </c>
      <c r="I2702" s="165">
        <v>9075.6299999999992</v>
      </c>
      <c r="J2702" t="s">
        <v>7851</v>
      </c>
      <c r="K2702">
        <v>1</v>
      </c>
      <c r="L2702">
        <v>126</v>
      </c>
      <c r="M2702" t="s">
        <v>7744</v>
      </c>
      <c r="N2702" t="s">
        <v>7745</v>
      </c>
      <c r="O2702" t="s">
        <v>7697</v>
      </c>
      <c r="P2702" t="s">
        <v>10766</v>
      </c>
      <c r="Q2702" t="s">
        <v>11264</v>
      </c>
      <c r="R2702">
        <v>934</v>
      </c>
      <c r="S2702" t="s">
        <v>8680</v>
      </c>
      <c r="T2702" t="s">
        <v>7715</v>
      </c>
      <c r="U2702">
        <v>1</v>
      </c>
      <c r="V2702">
        <v>3</v>
      </c>
      <c r="W2702" t="s">
        <v>7702</v>
      </c>
      <c r="X2702" t="s">
        <v>3544</v>
      </c>
      <c r="Y2702" t="s">
        <v>7703</v>
      </c>
      <c r="Z2702" t="s">
        <v>12161</v>
      </c>
      <c r="AA2702" t="s">
        <v>8084</v>
      </c>
      <c r="AB2702" t="s">
        <v>8171</v>
      </c>
    </row>
    <row r="2703" spans="1:28">
      <c r="A2703" s="241">
        <v>45973</v>
      </c>
      <c r="B2703" t="s">
        <v>12162</v>
      </c>
      <c r="C2703" t="s">
        <v>7868</v>
      </c>
      <c r="D2703" t="s">
        <v>7869</v>
      </c>
      <c r="E2703" t="s">
        <v>7870</v>
      </c>
      <c r="F2703">
        <v>1</v>
      </c>
      <c r="G2703">
        <v>3000</v>
      </c>
      <c r="H2703">
        <v>0</v>
      </c>
      <c r="I2703" s="165">
        <v>3000</v>
      </c>
      <c r="J2703" t="s">
        <v>8166</v>
      </c>
      <c r="K2703">
        <v>1</v>
      </c>
      <c r="L2703">
        <v>2</v>
      </c>
      <c r="M2703" t="s">
        <v>8054</v>
      </c>
      <c r="N2703" t="s">
        <v>7745</v>
      </c>
      <c r="O2703" t="s">
        <v>7697</v>
      </c>
      <c r="P2703" t="s">
        <v>10766</v>
      </c>
      <c r="Q2703" t="s">
        <v>11279</v>
      </c>
      <c r="R2703">
        <v>926</v>
      </c>
      <c r="S2703" t="s">
        <v>8680</v>
      </c>
      <c r="T2703" t="s">
        <v>7726</v>
      </c>
      <c r="U2703">
        <v>1</v>
      </c>
      <c r="V2703">
        <v>1</v>
      </c>
      <c r="W2703" t="s">
        <v>7702</v>
      </c>
      <c r="X2703" t="s">
        <v>12163</v>
      </c>
      <c r="Y2703" t="s">
        <v>7703</v>
      </c>
      <c r="Z2703" t="s">
        <v>12164</v>
      </c>
      <c r="AA2703" t="s">
        <v>8170</v>
      </c>
      <c r="AB2703" t="s">
        <v>12165</v>
      </c>
    </row>
    <row r="2704" spans="1:28">
      <c r="A2704" s="241">
        <v>45973</v>
      </c>
      <c r="B2704" t="s">
        <v>12166</v>
      </c>
      <c r="C2704" t="s">
        <v>8268</v>
      </c>
      <c r="D2704" t="s">
        <v>8269</v>
      </c>
      <c r="E2704" t="s">
        <v>8270</v>
      </c>
      <c r="F2704">
        <v>6</v>
      </c>
      <c r="G2704">
        <v>864</v>
      </c>
      <c r="H2704">
        <v>0</v>
      </c>
      <c r="I2704" s="165">
        <v>5184</v>
      </c>
      <c r="J2704" t="s">
        <v>8166</v>
      </c>
      <c r="K2704">
        <v>1</v>
      </c>
      <c r="L2704">
        <v>2</v>
      </c>
      <c r="M2704" t="s">
        <v>8054</v>
      </c>
      <c r="N2704" t="s">
        <v>7745</v>
      </c>
      <c r="O2704" t="s">
        <v>7697</v>
      </c>
      <c r="P2704" t="s">
        <v>10766</v>
      </c>
      <c r="Q2704" t="s">
        <v>11279</v>
      </c>
      <c r="R2704">
        <v>926</v>
      </c>
      <c r="S2704" t="s">
        <v>8680</v>
      </c>
      <c r="T2704" t="s">
        <v>7701</v>
      </c>
      <c r="U2704">
        <v>1</v>
      </c>
      <c r="V2704">
        <v>6</v>
      </c>
      <c r="W2704" t="s">
        <v>7702</v>
      </c>
      <c r="X2704" t="s">
        <v>12167</v>
      </c>
      <c r="Y2704" t="s">
        <v>7703</v>
      </c>
      <c r="Z2704" t="s">
        <v>12168</v>
      </c>
      <c r="AA2704" t="s">
        <v>8170</v>
      </c>
      <c r="AB2704" t="s">
        <v>12169</v>
      </c>
    </row>
    <row r="2705" spans="1:28">
      <c r="A2705" s="241">
        <v>45973</v>
      </c>
      <c r="B2705" t="s">
        <v>12170</v>
      </c>
      <c r="C2705" t="s">
        <v>8239</v>
      </c>
      <c r="D2705" t="s">
        <v>8240</v>
      </c>
      <c r="E2705" t="s">
        <v>8241</v>
      </c>
      <c r="F2705">
        <v>1</v>
      </c>
      <c r="G2705">
        <v>1180</v>
      </c>
      <c r="H2705">
        <v>0</v>
      </c>
      <c r="I2705" s="165">
        <v>1180</v>
      </c>
      <c r="J2705" t="s">
        <v>7711</v>
      </c>
      <c r="K2705">
        <v>1</v>
      </c>
      <c r="L2705">
        <v>156</v>
      </c>
      <c r="M2705" t="s">
        <v>7712</v>
      </c>
      <c r="N2705" t="s">
        <v>7713</v>
      </c>
      <c r="O2705" t="s">
        <v>7697</v>
      </c>
      <c r="P2705" t="s">
        <v>10766</v>
      </c>
      <c r="Q2705" t="s">
        <v>10869</v>
      </c>
      <c r="R2705">
        <v>509</v>
      </c>
      <c r="S2705" t="s">
        <v>8680</v>
      </c>
      <c r="T2705" t="s">
        <v>7715</v>
      </c>
      <c r="U2705">
        <v>6</v>
      </c>
      <c r="V2705">
        <v>6</v>
      </c>
      <c r="W2705" t="s">
        <v>7702</v>
      </c>
      <c r="X2705" t="s">
        <v>3900</v>
      </c>
      <c r="Y2705" t="s">
        <v>7703</v>
      </c>
      <c r="Z2705" t="s">
        <v>12171</v>
      </c>
      <c r="AA2705" t="s">
        <v>8231</v>
      </c>
      <c r="AB2705" t="s">
        <v>12172</v>
      </c>
    </row>
    <row r="2706" spans="1:28">
      <c r="A2706" s="241">
        <v>45973</v>
      </c>
      <c r="B2706" t="s">
        <v>12170</v>
      </c>
      <c r="C2706" t="s">
        <v>7730</v>
      </c>
      <c r="D2706" t="s">
        <v>7731</v>
      </c>
      <c r="E2706" t="s">
        <v>7732</v>
      </c>
      <c r="F2706">
        <v>2</v>
      </c>
      <c r="G2706">
        <v>8991.6</v>
      </c>
      <c r="H2706">
        <v>899.16</v>
      </c>
      <c r="I2706" s="165">
        <v>17084.04</v>
      </c>
      <c r="J2706" t="s">
        <v>7711</v>
      </c>
      <c r="K2706">
        <v>1</v>
      </c>
      <c r="L2706">
        <v>156</v>
      </c>
      <c r="M2706" t="s">
        <v>7712</v>
      </c>
      <c r="N2706" t="s">
        <v>7713</v>
      </c>
      <c r="O2706" t="s">
        <v>7697</v>
      </c>
      <c r="P2706" t="s">
        <v>10766</v>
      </c>
      <c r="Q2706" t="s">
        <v>10869</v>
      </c>
      <c r="R2706">
        <v>509</v>
      </c>
      <c r="S2706" t="s">
        <v>8680</v>
      </c>
      <c r="T2706" t="s">
        <v>7715</v>
      </c>
      <c r="U2706">
        <v>1</v>
      </c>
      <c r="V2706">
        <v>2</v>
      </c>
      <c r="W2706" t="s">
        <v>7702</v>
      </c>
      <c r="X2706" t="s">
        <v>3900</v>
      </c>
      <c r="Y2706" t="s">
        <v>7703</v>
      </c>
      <c r="Z2706" t="s">
        <v>12171</v>
      </c>
      <c r="AA2706" t="s">
        <v>8231</v>
      </c>
      <c r="AB2706" t="s">
        <v>12172</v>
      </c>
    </row>
    <row r="2707" spans="1:28">
      <c r="A2707" s="241">
        <v>45973</v>
      </c>
      <c r="B2707" t="s">
        <v>12173</v>
      </c>
      <c r="C2707" t="s">
        <v>7914</v>
      </c>
      <c r="D2707" t="s">
        <v>7915</v>
      </c>
      <c r="E2707" t="s">
        <v>7916</v>
      </c>
      <c r="F2707">
        <v>1</v>
      </c>
      <c r="G2707">
        <v>2900.04</v>
      </c>
      <c r="H2707">
        <v>0</v>
      </c>
      <c r="I2707" s="165">
        <v>2900.04</v>
      </c>
      <c r="J2707" t="s">
        <v>7809</v>
      </c>
      <c r="K2707">
        <v>1</v>
      </c>
      <c r="L2707">
        <v>125</v>
      </c>
      <c r="M2707" t="s">
        <v>7724</v>
      </c>
      <c r="N2707" t="s">
        <v>7713</v>
      </c>
      <c r="O2707" t="s">
        <v>7697</v>
      </c>
      <c r="P2707" t="s">
        <v>10766</v>
      </c>
      <c r="Q2707" t="s">
        <v>10787</v>
      </c>
      <c r="R2707">
        <v>114</v>
      </c>
      <c r="S2707" t="s">
        <v>8680</v>
      </c>
      <c r="T2707" t="s">
        <v>7726</v>
      </c>
      <c r="U2707">
        <v>1</v>
      </c>
      <c r="V2707">
        <v>1</v>
      </c>
      <c r="W2707" t="s">
        <v>7702</v>
      </c>
      <c r="X2707" t="s">
        <v>3738</v>
      </c>
      <c r="Y2707" t="s">
        <v>7703</v>
      </c>
      <c r="Z2707" t="s">
        <v>12174</v>
      </c>
      <c r="AA2707" t="s">
        <v>7813</v>
      </c>
      <c r="AB2707" t="s">
        <v>12175</v>
      </c>
    </row>
    <row r="2708" spans="1:28">
      <c r="A2708" s="241">
        <v>45973</v>
      </c>
      <c r="B2708" t="s">
        <v>12173</v>
      </c>
      <c r="C2708" t="s">
        <v>7736</v>
      </c>
      <c r="D2708" t="s">
        <v>7737</v>
      </c>
      <c r="E2708" t="s">
        <v>7738</v>
      </c>
      <c r="F2708">
        <v>1</v>
      </c>
      <c r="G2708">
        <v>6422.4</v>
      </c>
      <c r="H2708">
        <v>0</v>
      </c>
      <c r="I2708" s="165">
        <v>6422.4</v>
      </c>
      <c r="J2708" t="s">
        <v>7809</v>
      </c>
      <c r="K2708">
        <v>1</v>
      </c>
      <c r="L2708">
        <v>125</v>
      </c>
      <c r="M2708" t="s">
        <v>7724</v>
      </c>
      <c r="N2708" t="s">
        <v>7713</v>
      </c>
      <c r="O2708" t="s">
        <v>7697</v>
      </c>
      <c r="P2708" t="s">
        <v>10766</v>
      </c>
      <c r="Q2708" t="s">
        <v>10787</v>
      </c>
      <c r="R2708">
        <v>114</v>
      </c>
      <c r="S2708" t="s">
        <v>8680</v>
      </c>
      <c r="T2708" t="s">
        <v>7701</v>
      </c>
      <c r="U2708">
        <v>1</v>
      </c>
      <c r="V2708">
        <v>1</v>
      </c>
      <c r="W2708" t="s">
        <v>7702</v>
      </c>
      <c r="X2708" t="s">
        <v>3738</v>
      </c>
      <c r="Y2708" t="s">
        <v>7703</v>
      </c>
      <c r="Z2708" t="s">
        <v>12174</v>
      </c>
      <c r="AA2708" t="s">
        <v>7813</v>
      </c>
      <c r="AB2708" t="s">
        <v>12175</v>
      </c>
    </row>
    <row r="2709" spans="1:28">
      <c r="A2709" s="241">
        <v>45973</v>
      </c>
      <c r="B2709" t="s">
        <v>12176</v>
      </c>
      <c r="C2709" t="s">
        <v>7720</v>
      </c>
      <c r="D2709" t="s">
        <v>7721</v>
      </c>
      <c r="E2709" t="s">
        <v>7722</v>
      </c>
      <c r="F2709">
        <v>1</v>
      </c>
      <c r="G2709">
        <v>11900</v>
      </c>
      <c r="H2709">
        <v>357</v>
      </c>
      <c r="I2709" s="165">
        <v>11543</v>
      </c>
      <c r="J2709" t="s">
        <v>8271</v>
      </c>
      <c r="K2709">
        <v>1</v>
      </c>
      <c r="L2709">
        <v>126</v>
      </c>
      <c r="M2709" t="s">
        <v>7744</v>
      </c>
      <c r="N2709" t="s">
        <v>7745</v>
      </c>
      <c r="O2709" t="s">
        <v>7697</v>
      </c>
      <c r="P2709" t="s">
        <v>10766</v>
      </c>
      <c r="Q2709" t="s">
        <v>10981</v>
      </c>
      <c r="R2709">
        <v>937</v>
      </c>
      <c r="S2709" t="s">
        <v>8680</v>
      </c>
      <c r="T2709" t="s">
        <v>7726</v>
      </c>
      <c r="U2709">
        <v>1</v>
      </c>
      <c r="V2709">
        <v>1</v>
      </c>
      <c r="W2709" t="s">
        <v>7702</v>
      </c>
      <c r="X2709" t="s">
        <v>3654</v>
      </c>
      <c r="Y2709" t="s">
        <v>7703</v>
      </c>
      <c r="Z2709" t="s">
        <v>12177</v>
      </c>
      <c r="AA2709" t="s">
        <v>8728</v>
      </c>
      <c r="AB2709" t="s">
        <v>12178</v>
      </c>
    </row>
    <row r="2710" spans="1:28">
      <c r="A2710" s="241">
        <v>45973</v>
      </c>
      <c r="B2710" t="s">
        <v>12176</v>
      </c>
      <c r="C2710" t="s">
        <v>7730</v>
      </c>
      <c r="D2710" t="s">
        <v>7731</v>
      </c>
      <c r="E2710" t="s">
        <v>7732</v>
      </c>
      <c r="F2710">
        <v>1</v>
      </c>
      <c r="G2710">
        <v>8991.6</v>
      </c>
      <c r="H2710">
        <v>449.58</v>
      </c>
      <c r="I2710" s="165">
        <v>8542.02</v>
      </c>
      <c r="J2710" t="s">
        <v>8271</v>
      </c>
      <c r="K2710">
        <v>1</v>
      </c>
      <c r="L2710">
        <v>126</v>
      </c>
      <c r="M2710" t="s">
        <v>7744</v>
      </c>
      <c r="N2710" t="s">
        <v>7745</v>
      </c>
      <c r="O2710" t="s">
        <v>7697</v>
      </c>
      <c r="P2710" t="s">
        <v>10766</v>
      </c>
      <c r="Q2710" t="s">
        <v>10981</v>
      </c>
      <c r="R2710">
        <v>937</v>
      </c>
      <c r="S2710" t="s">
        <v>8680</v>
      </c>
      <c r="T2710" t="s">
        <v>7715</v>
      </c>
      <c r="U2710">
        <v>1</v>
      </c>
      <c r="V2710">
        <v>1</v>
      </c>
      <c r="W2710" t="s">
        <v>7702</v>
      </c>
      <c r="X2710" t="s">
        <v>3654</v>
      </c>
      <c r="Y2710" t="s">
        <v>7703</v>
      </c>
      <c r="Z2710" t="s">
        <v>12177</v>
      </c>
      <c r="AA2710" t="s">
        <v>8728</v>
      </c>
      <c r="AB2710" t="s">
        <v>12178</v>
      </c>
    </row>
    <row r="2711" spans="1:28">
      <c r="A2711" s="241">
        <v>45973</v>
      </c>
      <c r="B2711" t="s">
        <v>12179</v>
      </c>
      <c r="C2711" t="s">
        <v>8420</v>
      </c>
      <c r="D2711" t="s">
        <v>8421</v>
      </c>
      <c r="E2711" t="s">
        <v>8422</v>
      </c>
      <c r="F2711">
        <v>24</v>
      </c>
      <c r="G2711">
        <v>1440</v>
      </c>
      <c r="H2711">
        <v>0</v>
      </c>
      <c r="I2711" s="165">
        <v>34560</v>
      </c>
      <c r="J2711" t="s">
        <v>8166</v>
      </c>
      <c r="K2711">
        <v>1</v>
      </c>
      <c r="L2711">
        <v>126</v>
      </c>
      <c r="M2711" t="s">
        <v>7744</v>
      </c>
      <c r="N2711" t="s">
        <v>7745</v>
      </c>
      <c r="O2711" t="s">
        <v>7697</v>
      </c>
      <c r="P2711" t="s">
        <v>10766</v>
      </c>
      <c r="Q2711" t="s">
        <v>11279</v>
      </c>
      <c r="R2711">
        <v>926</v>
      </c>
      <c r="S2711" t="s">
        <v>8680</v>
      </c>
      <c r="T2711" t="s">
        <v>7715</v>
      </c>
      <c r="U2711">
        <v>1</v>
      </c>
      <c r="V2711">
        <v>24</v>
      </c>
      <c r="W2711" t="s">
        <v>7702</v>
      </c>
      <c r="X2711" t="s">
        <v>4016</v>
      </c>
      <c r="Y2711" t="s">
        <v>7703</v>
      </c>
      <c r="Z2711" t="s">
        <v>12180</v>
      </c>
      <c r="AA2711" t="s">
        <v>8170</v>
      </c>
      <c r="AB2711" t="s">
        <v>4016</v>
      </c>
    </row>
    <row r="2712" spans="1:28">
      <c r="A2712" s="241">
        <v>45973</v>
      </c>
      <c r="B2712" t="s">
        <v>12181</v>
      </c>
      <c r="C2712" t="s">
        <v>7736</v>
      </c>
      <c r="D2712" t="s">
        <v>7737</v>
      </c>
      <c r="E2712" t="s">
        <v>7738</v>
      </c>
      <c r="F2712">
        <v>2</v>
      </c>
      <c r="G2712">
        <v>6422.4</v>
      </c>
      <c r="H2712">
        <v>0</v>
      </c>
      <c r="I2712" s="165">
        <v>12844.8</v>
      </c>
      <c r="J2712" t="s">
        <v>8213</v>
      </c>
      <c r="K2712">
        <v>1</v>
      </c>
      <c r="L2712">
        <v>9</v>
      </c>
      <c r="M2712" t="s">
        <v>8684</v>
      </c>
      <c r="N2712" t="s">
        <v>7696</v>
      </c>
      <c r="O2712" t="s">
        <v>7697</v>
      </c>
      <c r="P2712" t="s">
        <v>10766</v>
      </c>
      <c r="Q2712" t="s">
        <v>9084</v>
      </c>
      <c r="R2712">
        <v>715</v>
      </c>
      <c r="S2712" t="s">
        <v>8680</v>
      </c>
      <c r="T2712" t="s">
        <v>7701</v>
      </c>
      <c r="U2712">
        <v>1</v>
      </c>
      <c r="V2712">
        <v>2</v>
      </c>
      <c r="W2712" t="s">
        <v>7702</v>
      </c>
      <c r="X2712" t="s">
        <v>2831</v>
      </c>
      <c r="Y2712" t="s">
        <v>7703</v>
      </c>
      <c r="Z2712" t="s">
        <v>12182</v>
      </c>
      <c r="AA2712" t="s">
        <v>8406</v>
      </c>
      <c r="AB2712" t="s">
        <v>12183</v>
      </c>
    </row>
    <row r="2713" spans="1:28">
      <c r="A2713" s="241">
        <v>45973</v>
      </c>
      <c r="B2713" t="s">
        <v>12181</v>
      </c>
      <c r="C2713" t="s">
        <v>7733</v>
      </c>
      <c r="D2713" t="s">
        <v>7734</v>
      </c>
      <c r="E2713" t="s">
        <v>7735</v>
      </c>
      <c r="F2713">
        <v>3</v>
      </c>
      <c r="G2713">
        <v>1344.54</v>
      </c>
      <c r="H2713">
        <v>0</v>
      </c>
      <c r="I2713" s="165">
        <v>4033.62</v>
      </c>
      <c r="J2713" t="s">
        <v>8213</v>
      </c>
      <c r="K2713">
        <v>1</v>
      </c>
      <c r="L2713">
        <v>9</v>
      </c>
      <c r="M2713" t="s">
        <v>8684</v>
      </c>
      <c r="N2713" t="s">
        <v>7696</v>
      </c>
      <c r="O2713" t="s">
        <v>7697</v>
      </c>
      <c r="P2713" t="s">
        <v>10766</v>
      </c>
      <c r="Q2713" t="s">
        <v>9084</v>
      </c>
      <c r="R2713">
        <v>715</v>
      </c>
      <c r="S2713" t="s">
        <v>8680</v>
      </c>
      <c r="T2713" t="s">
        <v>7701</v>
      </c>
      <c r="U2713">
        <v>1</v>
      </c>
      <c r="V2713">
        <v>3</v>
      </c>
      <c r="W2713" t="s">
        <v>7702</v>
      </c>
      <c r="X2713" t="s">
        <v>2831</v>
      </c>
      <c r="Y2713" t="s">
        <v>7703</v>
      </c>
      <c r="Z2713" t="s">
        <v>12182</v>
      </c>
      <c r="AA2713" t="s">
        <v>8406</v>
      </c>
      <c r="AB2713" t="s">
        <v>12183</v>
      </c>
    </row>
    <row r="2714" spans="1:28">
      <c r="A2714" s="241">
        <v>45973</v>
      </c>
      <c r="B2714" t="s">
        <v>12184</v>
      </c>
      <c r="C2714" t="s">
        <v>7883</v>
      </c>
      <c r="D2714" t="s">
        <v>7884</v>
      </c>
      <c r="E2714" t="s">
        <v>7885</v>
      </c>
      <c r="F2714">
        <v>6</v>
      </c>
      <c r="G2714">
        <v>3025.21</v>
      </c>
      <c r="H2714">
        <v>0</v>
      </c>
      <c r="I2714" s="165">
        <v>18151.259999999998</v>
      </c>
      <c r="J2714" t="s">
        <v>8271</v>
      </c>
      <c r="K2714">
        <v>1</v>
      </c>
      <c r="L2714">
        <v>126</v>
      </c>
      <c r="M2714" t="s">
        <v>7744</v>
      </c>
      <c r="N2714" t="s">
        <v>7745</v>
      </c>
      <c r="O2714" t="s">
        <v>7697</v>
      </c>
      <c r="P2714" t="s">
        <v>10766</v>
      </c>
      <c r="Q2714" t="s">
        <v>10795</v>
      </c>
      <c r="R2714">
        <v>935</v>
      </c>
      <c r="S2714" t="s">
        <v>8680</v>
      </c>
      <c r="T2714" t="s">
        <v>7715</v>
      </c>
      <c r="U2714">
        <v>1</v>
      </c>
      <c r="V2714">
        <v>6</v>
      </c>
      <c r="W2714" t="s">
        <v>7702</v>
      </c>
      <c r="X2714" t="s">
        <v>3670</v>
      </c>
      <c r="Y2714" t="s">
        <v>7703</v>
      </c>
      <c r="Z2714" t="s">
        <v>12185</v>
      </c>
      <c r="AA2714" t="s">
        <v>8274</v>
      </c>
      <c r="AB2714" t="s">
        <v>12186</v>
      </c>
    </row>
    <row r="2715" spans="1:28">
      <c r="A2715" s="241">
        <v>45973</v>
      </c>
      <c r="B2715" t="s">
        <v>12184</v>
      </c>
      <c r="C2715" t="s">
        <v>7787</v>
      </c>
      <c r="D2715" t="s">
        <v>7788</v>
      </c>
      <c r="E2715" t="s">
        <v>7789</v>
      </c>
      <c r="F2715">
        <v>6</v>
      </c>
      <c r="G2715">
        <v>3025.21</v>
      </c>
      <c r="H2715">
        <v>0</v>
      </c>
      <c r="I2715" s="165">
        <v>18151.259999999998</v>
      </c>
      <c r="J2715" t="s">
        <v>8271</v>
      </c>
      <c r="K2715">
        <v>1</v>
      </c>
      <c r="L2715">
        <v>126</v>
      </c>
      <c r="M2715" t="s">
        <v>7744</v>
      </c>
      <c r="N2715" t="s">
        <v>7745</v>
      </c>
      <c r="O2715" t="s">
        <v>7697</v>
      </c>
      <c r="P2715" t="s">
        <v>10766</v>
      </c>
      <c r="Q2715" t="s">
        <v>10795</v>
      </c>
      <c r="R2715">
        <v>935</v>
      </c>
      <c r="S2715" t="s">
        <v>8680</v>
      </c>
      <c r="T2715" t="s">
        <v>7715</v>
      </c>
      <c r="U2715">
        <v>1</v>
      </c>
      <c r="V2715">
        <v>6</v>
      </c>
      <c r="W2715" t="s">
        <v>7702</v>
      </c>
      <c r="X2715" t="s">
        <v>3670</v>
      </c>
      <c r="Y2715" t="s">
        <v>7703</v>
      </c>
      <c r="Z2715" t="s">
        <v>12185</v>
      </c>
      <c r="AA2715" t="s">
        <v>8274</v>
      </c>
      <c r="AB2715" t="s">
        <v>12186</v>
      </c>
    </row>
    <row r="2716" spans="1:28">
      <c r="A2716" s="241">
        <v>45973</v>
      </c>
      <c r="B2716" t="s">
        <v>12184</v>
      </c>
      <c r="C2716" t="s">
        <v>7865</v>
      </c>
      <c r="D2716" t="s">
        <v>7866</v>
      </c>
      <c r="E2716" t="s">
        <v>7867</v>
      </c>
      <c r="F2716">
        <v>3</v>
      </c>
      <c r="G2716">
        <v>3000</v>
      </c>
      <c r="H2716">
        <v>0</v>
      </c>
      <c r="I2716" s="165">
        <v>9000</v>
      </c>
      <c r="J2716" t="s">
        <v>8271</v>
      </c>
      <c r="K2716">
        <v>1</v>
      </c>
      <c r="L2716">
        <v>126</v>
      </c>
      <c r="M2716" t="s">
        <v>7744</v>
      </c>
      <c r="N2716" t="s">
        <v>7745</v>
      </c>
      <c r="O2716" t="s">
        <v>7697</v>
      </c>
      <c r="P2716" t="s">
        <v>10766</v>
      </c>
      <c r="Q2716" t="s">
        <v>10795</v>
      </c>
      <c r="R2716">
        <v>935</v>
      </c>
      <c r="S2716" t="s">
        <v>8680</v>
      </c>
      <c r="T2716" t="s">
        <v>7726</v>
      </c>
      <c r="U2716">
        <v>1</v>
      </c>
      <c r="V2716">
        <v>3</v>
      </c>
      <c r="W2716" t="s">
        <v>7702</v>
      </c>
      <c r="X2716" t="s">
        <v>3670</v>
      </c>
      <c r="Y2716" t="s">
        <v>7703</v>
      </c>
      <c r="Z2716" t="s">
        <v>12185</v>
      </c>
      <c r="AA2716" t="s">
        <v>8274</v>
      </c>
      <c r="AB2716" t="s">
        <v>12186</v>
      </c>
    </row>
    <row r="2717" spans="1:28">
      <c r="A2717" s="241">
        <v>45973</v>
      </c>
      <c r="B2717" t="s">
        <v>12184</v>
      </c>
      <c r="C2717" t="s">
        <v>7899</v>
      </c>
      <c r="D2717" t="s">
        <v>7900</v>
      </c>
      <c r="E2717" t="s">
        <v>7901</v>
      </c>
      <c r="F2717">
        <v>3</v>
      </c>
      <c r="G2717">
        <v>3000</v>
      </c>
      <c r="H2717">
        <v>0</v>
      </c>
      <c r="I2717" s="165">
        <v>9000</v>
      </c>
      <c r="J2717" t="s">
        <v>8271</v>
      </c>
      <c r="K2717">
        <v>1</v>
      </c>
      <c r="L2717">
        <v>126</v>
      </c>
      <c r="M2717" t="s">
        <v>7744</v>
      </c>
      <c r="N2717" t="s">
        <v>7745</v>
      </c>
      <c r="O2717" t="s">
        <v>7697</v>
      </c>
      <c r="P2717" t="s">
        <v>10766</v>
      </c>
      <c r="Q2717" t="s">
        <v>10795</v>
      </c>
      <c r="R2717">
        <v>935</v>
      </c>
      <c r="S2717" t="s">
        <v>8680</v>
      </c>
      <c r="T2717" t="s">
        <v>7726</v>
      </c>
      <c r="U2717">
        <v>1</v>
      </c>
      <c r="V2717">
        <v>3</v>
      </c>
      <c r="W2717" t="s">
        <v>7702</v>
      </c>
      <c r="X2717" t="s">
        <v>3670</v>
      </c>
      <c r="Y2717" t="s">
        <v>7703</v>
      </c>
      <c r="Z2717" t="s">
        <v>12185</v>
      </c>
      <c r="AA2717" t="s">
        <v>8274</v>
      </c>
      <c r="AB2717" t="s">
        <v>12186</v>
      </c>
    </row>
    <row r="2718" spans="1:28">
      <c r="A2718" s="241">
        <v>45973</v>
      </c>
      <c r="B2718" t="s">
        <v>12187</v>
      </c>
      <c r="C2718" t="s">
        <v>7800</v>
      </c>
      <c r="D2718" t="s">
        <v>7801</v>
      </c>
      <c r="E2718" t="s">
        <v>7802</v>
      </c>
      <c r="F2718">
        <v>10</v>
      </c>
      <c r="G2718">
        <v>1092.44</v>
      </c>
      <c r="H2718">
        <v>0</v>
      </c>
      <c r="I2718" s="165">
        <v>10924.4</v>
      </c>
      <c r="J2718" t="s">
        <v>7757</v>
      </c>
      <c r="K2718">
        <v>1</v>
      </c>
      <c r="L2718">
        <v>1</v>
      </c>
      <c r="M2718" t="s">
        <v>7767</v>
      </c>
      <c r="N2718" t="s">
        <v>7713</v>
      </c>
      <c r="O2718" t="s">
        <v>7697</v>
      </c>
      <c r="P2718" t="s">
        <v>10766</v>
      </c>
      <c r="Q2718" t="s">
        <v>11007</v>
      </c>
      <c r="R2718">
        <v>110</v>
      </c>
      <c r="S2718" t="s">
        <v>8680</v>
      </c>
      <c r="T2718" t="s">
        <v>7701</v>
      </c>
      <c r="U2718">
        <v>1</v>
      </c>
      <c r="V2718">
        <v>10</v>
      </c>
      <c r="W2718" t="s">
        <v>7702</v>
      </c>
      <c r="X2718" t="s">
        <v>12188</v>
      </c>
      <c r="Y2718" t="s">
        <v>7703</v>
      </c>
      <c r="Z2718" t="s">
        <v>12189</v>
      </c>
      <c r="AA2718" t="s">
        <v>8552</v>
      </c>
      <c r="AB2718" t="s">
        <v>12190</v>
      </c>
    </row>
    <row r="2719" spans="1:28">
      <c r="A2719" s="241">
        <v>45973</v>
      </c>
      <c r="B2719" t="s">
        <v>12191</v>
      </c>
      <c r="C2719" t="s">
        <v>7875</v>
      </c>
      <c r="D2719" t="s">
        <v>7876</v>
      </c>
      <c r="E2719" t="s">
        <v>7877</v>
      </c>
      <c r="F2719">
        <v>12</v>
      </c>
      <c r="G2719">
        <v>1218.49</v>
      </c>
      <c r="H2719">
        <v>0</v>
      </c>
      <c r="I2719" s="165">
        <v>14621.88</v>
      </c>
      <c r="J2719" t="s">
        <v>7851</v>
      </c>
      <c r="K2719">
        <v>1</v>
      </c>
      <c r="L2719">
        <v>126</v>
      </c>
      <c r="M2719" t="s">
        <v>7744</v>
      </c>
      <c r="N2719" t="s">
        <v>7745</v>
      </c>
      <c r="O2719" t="s">
        <v>7697</v>
      </c>
      <c r="P2719" t="s">
        <v>10766</v>
      </c>
      <c r="Q2719" t="s">
        <v>11264</v>
      </c>
      <c r="R2719">
        <v>934</v>
      </c>
      <c r="S2719" t="s">
        <v>8680</v>
      </c>
      <c r="T2719" t="s">
        <v>7701</v>
      </c>
      <c r="U2719">
        <v>1</v>
      </c>
      <c r="V2719">
        <v>12</v>
      </c>
      <c r="W2719" t="s">
        <v>7702</v>
      </c>
      <c r="X2719" t="s">
        <v>3688</v>
      </c>
      <c r="Y2719" t="s">
        <v>7703</v>
      </c>
      <c r="Z2719" t="s">
        <v>12192</v>
      </c>
      <c r="AA2719" t="s">
        <v>8084</v>
      </c>
      <c r="AB2719" t="s">
        <v>12193</v>
      </c>
    </row>
    <row r="2720" spans="1:28">
      <c r="A2720" s="241">
        <v>45973</v>
      </c>
      <c r="B2720" t="s">
        <v>12194</v>
      </c>
      <c r="C2720" t="s">
        <v>7691</v>
      </c>
      <c r="D2720" t="s">
        <v>7692</v>
      </c>
      <c r="E2720" t="s">
        <v>7693</v>
      </c>
      <c r="F2720">
        <v>4</v>
      </c>
      <c r="G2720">
        <v>4327.7299999999996</v>
      </c>
      <c r="H2720">
        <v>0</v>
      </c>
      <c r="I2720" s="165">
        <v>17310.919999999998</v>
      </c>
      <c r="J2720" t="s">
        <v>8166</v>
      </c>
      <c r="K2720">
        <v>1</v>
      </c>
      <c r="L2720">
        <v>126</v>
      </c>
      <c r="M2720" t="s">
        <v>7744</v>
      </c>
      <c r="N2720" t="s">
        <v>7745</v>
      </c>
      <c r="O2720" t="s">
        <v>7697</v>
      </c>
      <c r="P2720" t="s">
        <v>10766</v>
      </c>
      <c r="Q2720" t="s">
        <v>10995</v>
      </c>
      <c r="R2720">
        <v>925</v>
      </c>
      <c r="S2720" t="s">
        <v>8680</v>
      </c>
      <c r="T2720" t="s">
        <v>7701</v>
      </c>
      <c r="U2720">
        <v>1</v>
      </c>
      <c r="V2720">
        <v>4</v>
      </c>
      <c r="W2720" t="s">
        <v>7702</v>
      </c>
      <c r="X2720" t="s">
        <v>4070</v>
      </c>
      <c r="Y2720" t="s">
        <v>7703</v>
      </c>
      <c r="Z2720" t="s">
        <v>12195</v>
      </c>
      <c r="AA2720" t="s">
        <v>8245</v>
      </c>
      <c r="AB2720" t="s">
        <v>8275</v>
      </c>
    </row>
    <row r="2721" spans="1:28">
      <c r="A2721" s="241">
        <v>45973</v>
      </c>
      <c r="B2721" t="s">
        <v>12194</v>
      </c>
      <c r="C2721" t="s">
        <v>8051</v>
      </c>
      <c r="D2721" t="s">
        <v>8052</v>
      </c>
      <c r="E2721" t="s">
        <v>8053</v>
      </c>
      <c r="F2721">
        <v>4</v>
      </c>
      <c r="G2721">
        <v>5940</v>
      </c>
      <c r="H2721">
        <v>0</v>
      </c>
      <c r="I2721" s="165">
        <v>23760</v>
      </c>
      <c r="J2721" t="s">
        <v>8166</v>
      </c>
      <c r="K2721">
        <v>1</v>
      </c>
      <c r="L2721">
        <v>126</v>
      </c>
      <c r="M2721" t="s">
        <v>7744</v>
      </c>
      <c r="N2721" t="s">
        <v>7745</v>
      </c>
      <c r="O2721" t="s">
        <v>7697</v>
      </c>
      <c r="P2721" t="s">
        <v>10766</v>
      </c>
      <c r="Q2721" t="s">
        <v>10995</v>
      </c>
      <c r="R2721">
        <v>925</v>
      </c>
      <c r="S2721" t="s">
        <v>8680</v>
      </c>
      <c r="T2721" t="s">
        <v>7701</v>
      </c>
      <c r="U2721">
        <v>1</v>
      </c>
      <c r="V2721">
        <v>4</v>
      </c>
      <c r="W2721" t="s">
        <v>7702</v>
      </c>
      <c r="X2721" t="s">
        <v>4070</v>
      </c>
      <c r="Y2721" t="s">
        <v>7703</v>
      </c>
      <c r="Z2721" t="s">
        <v>12195</v>
      </c>
      <c r="AA2721" t="s">
        <v>8245</v>
      </c>
      <c r="AB2721" t="s">
        <v>8275</v>
      </c>
    </row>
    <row r="2722" spans="1:28">
      <c r="A2722" s="241">
        <v>45973</v>
      </c>
      <c r="B2722" t="s">
        <v>12196</v>
      </c>
      <c r="C2722" t="s">
        <v>7733</v>
      </c>
      <c r="D2722" t="s">
        <v>7734</v>
      </c>
      <c r="E2722" t="s">
        <v>7735</v>
      </c>
      <c r="F2722">
        <v>20</v>
      </c>
      <c r="G2722">
        <v>1344.54</v>
      </c>
      <c r="H2722">
        <v>0</v>
      </c>
      <c r="I2722" s="165">
        <v>26890.799999999999</v>
      </c>
      <c r="J2722" t="s">
        <v>7816</v>
      </c>
      <c r="K2722">
        <v>1</v>
      </c>
      <c r="L2722">
        <v>125</v>
      </c>
      <c r="M2722" t="s">
        <v>7724</v>
      </c>
      <c r="N2722" t="s">
        <v>7713</v>
      </c>
      <c r="O2722" t="s">
        <v>7697</v>
      </c>
      <c r="P2722" t="s">
        <v>10766</v>
      </c>
      <c r="Q2722" t="s">
        <v>11018</v>
      </c>
      <c r="R2722">
        <v>107</v>
      </c>
      <c r="S2722" t="s">
        <v>8680</v>
      </c>
      <c r="T2722" t="s">
        <v>7701</v>
      </c>
      <c r="U2722">
        <v>1</v>
      </c>
      <c r="V2722">
        <v>20</v>
      </c>
      <c r="W2722" t="s">
        <v>7702</v>
      </c>
      <c r="X2722" t="s">
        <v>3728</v>
      </c>
      <c r="Y2722" t="s">
        <v>7703</v>
      </c>
      <c r="Z2722" t="s">
        <v>12197</v>
      </c>
      <c r="AA2722" t="s">
        <v>8041</v>
      </c>
      <c r="AB2722" t="s">
        <v>12198</v>
      </c>
    </row>
    <row r="2723" spans="1:28">
      <c r="A2723" s="241">
        <v>45973</v>
      </c>
      <c r="B2723" t="s">
        <v>12199</v>
      </c>
      <c r="C2723" t="s">
        <v>7934</v>
      </c>
      <c r="D2723" t="s">
        <v>7935</v>
      </c>
      <c r="E2723" t="s">
        <v>7936</v>
      </c>
      <c r="F2723">
        <v>6</v>
      </c>
      <c r="G2723">
        <v>2475</v>
      </c>
      <c r="H2723">
        <v>0</v>
      </c>
      <c r="I2723" s="165">
        <v>14850</v>
      </c>
      <c r="J2723" t="s">
        <v>7723</v>
      </c>
      <c r="K2723">
        <v>1</v>
      </c>
      <c r="L2723">
        <v>125</v>
      </c>
      <c r="M2723" t="s">
        <v>7724</v>
      </c>
      <c r="N2723" t="s">
        <v>7713</v>
      </c>
      <c r="O2723" t="s">
        <v>7697</v>
      </c>
      <c r="P2723" t="s">
        <v>10766</v>
      </c>
      <c r="Q2723" t="s">
        <v>10991</v>
      </c>
      <c r="R2723">
        <v>103</v>
      </c>
      <c r="S2723" t="s">
        <v>8680</v>
      </c>
      <c r="T2723" t="s">
        <v>7715</v>
      </c>
      <c r="U2723">
        <v>1</v>
      </c>
      <c r="V2723">
        <v>6</v>
      </c>
      <c r="W2723" t="s">
        <v>7702</v>
      </c>
      <c r="X2723" t="s">
        <v>4060</v>
      </c>
      <c r="Y2723" t="s">
        <v>7703</v>
      </c>
      <c r="Z2723" t="s">
        <v>12200</v>
      </c>
      <c r="AA2723" t="s">
        <v>8108</v>
      </c>
      <c r="AB2723" t="s">
        <v>12201</v>
      </c>
    </row>
    <row r="2724" spans="1:28">
      <c r="A2724" s="241">
        <v>45973</v>
      </c>
      <c r="B2724" t="s">
        <v>12202</v>
      </c>
      <c r="C2724" t="s">
        <v>7875</v>
      </c>
      <c r="D2724" t="s">
        <v>7876</v>
      </c>
      <c r="E2724" t="s">
        <v>7877</v>
      </c>
      <c r="F2724">
        <v>5</v>
      </c>
      <c r="G2724">
        <v>1218.49</v>
      </c>
      <c r="H2724">
        <v>0</v>
      </c>
      <c r="I2724" s="165">
        <v>6092.45</v>
      </c>
      <c r="J2724" t="s">
        <v>7723</v>
      </c>
      <c r="K2724">
        <v>1</v>
      </c>
      <c r="L2724">
        <v>125</v>
      </c>
      <c r="M2724" t="s">
        <v>7724</v>
      </c>
      <c r="N2724" t="s">
        <v>7713</v>
      </c>
      <c r="O2724" t="s">
        <v>7697</v>
      </c>
      <c r="P2724" t="s">
        <v>10766</v>
      </c>
      <c r="Q2724" t="s">
        <v>10991</v>
      </c>
      <c r="R2724">
        <v>103</v>
      </c>
      <c r="S2724" t="s">
        <v>8680</v>
      </c>
      <c r="T2724" t="s">
        <v>7701</v>
      </c>
      <c r="U2724">
        <v>1</v>
      </c>
      <c r="V2724">
        <v>5</v>
      </c>
      <c r="W2724" t="s">
        <v>7702</v>
      </c>
      <c r="X2724" t="s">
        <v>4103</v>
      </c>
      <c r="Y2724" t="s">
        <v>7703</v>
      </c>
      <c r="Z2724" t="s">
        <v>12203</v>
      </c>
      <c r="AA2724" t="s">
        <v>8108</v>
      </c>
      <c r="AB2724" t="s">
        <v>12204</v>
      </c>
    </row>
    <row r="2725" spans="1:28">
      <c r="A2725" s="241">
        <v>45973</v>
      </c>
      <c r="B2725" t="s">
        <v>12202</v>
      </c>
      <c r="C2725" t="s">
        <v>7880</v>
      </c>
      <c r="D2725" t="s">
        <v>7881</v>
      </c>
      <c r="E2725" t="s">
        <v>7882</v>
      </c>
      <c r="F2725">
        <v>5</v>
      </c>
      <c r="G2725">
        <v>1543</v>
      </c>
      <c r="H2725">
        <v>0</v>
      </c>
      <c r="I2725" s="165">
        <v>7715</v>
      </c>
      <c r="J2725" t="s">
        <v>7723</v>
      </c>
      <c r="K2725">
        <v>1</v>
      </c>
      <c r="L2725">
        <v>125</v>
      </c>
      <c r="M2725" t="s">
        <v>7724</v>
      </c>
      <c r="N2725" t="s">
        <v>7713</v>
      </c>
      <c r="O2725" t="s">
        <v>7697</v>
      </c>
      <c r="P2725" t="s">
        <v>10766</v>
      </c>
      <c r="Q2725" t="s">
        <v>10991</v>
      </c>
      <c r="R2725">
        <v>103</v>
      </c>
      <c r="S2725" t="s">
        <v>8680</v>
      </c>
      <c r="T2725" t="s">
        <v>7701</v>
      </c>
      <c r="U2725">
        <v>1</v>
      </c>
      <c r="V2725">
        <v>5</v>
      </c>
      <c r="W2725" t="s">
        <v>7702</v>
      </c>
      <c r="X2725" t="s">
        <v>4103</v>
      </c>
      <c r="Y2725" t="s">
        <v>7703</v>
      </c>
      <c r="Z2725" t="s">
        <v>12203</v>
      </c>
      <c r="AA2725" t="s">
        <v>8108</v>
      </c>
      <c r="AB2725" t="s">
        <v>12204</v>
      </c>
    </row>
    <row r="2726" spans="1:28">
      <c r="A2726" s="241">
        <v>45973</v>
      </c>
      <c r="B2726" t="s">
        <v>12205</v>
      </c>
      <c r="C2726" t="s">
        <v>8032</v>
      </c>
      <c r="D2726" t="s">
        <v>8033</v>
      </c>
      <c r="E2726" t="s">
        <v>8034</v>
      </c>
      <c r="F2726">
        <v>6</v>
      </c>
      <c r="G2726">
        <v>1092.44</v>
      </c>
      <c r="H2726">
        <v>0</v>
      </c>
      <c r="I2726" s="165">
        <v>6554.64</v>
      </c>
      <c r="J2726" t="s">
        <v>7743</v>
      </c>
      <c r="K2726">
        <v>1</v>
      </c>
      <c r="L2726">
        <v>126</v>
      </c>
      <c r="M2726" t="s">
        <v>7744</v>
      </c>
      <c r="N2726" t="s">
        <v>7745</v>
      </c>
      <c r="O2726" t="s">
        <v>7697</v>
      </c>
      <c r="P2726" t="s">
        <v>10766</v>
      </c>
      <c r="Q2726" t="s">
        <v>10858</v>
      </c>
      <c r="R2726">
        <v>945</v>
      </c>
      <c r="S2726" t="s">
        <v>8680</v>
      </c>
      <c r="T2726" t="s">
        <v>7701</v>
      </c>
      <c r="U2726">
        <v>1</v>
      </c>
      <c r="V2726">
        <v>6</v>
      </c>
      <c r="W2726" t="s">
        <v>7702</v>
      </c>
      <c r="X2726" t="s">
        <v>3564</v>
      </c>
      <c r="Y2726" t="s">
        <v>7703</v>
      </c>
      <c r="Z2726" t="s">
        <v>12206</v>
      </c>
      <c r="AA2726" t="s">
        <v>8058</v>
      </c>
      <c r="AB2726" t="s">
        <v>12207</v>
      </c>
    </row>
    <row r="2727" spans="1:28">
      <c r="A2727" s="241">
        <v>45973</v>
      </c>
      <c r="B2727" t="s">
        <v>12208</v>
      </c>
      <c r="C2727" t="s">
        <v>8954</v>
      </c>
      <c r="D2727" t="s">
        <v>8955</v>
      </c>
      <c r="E2727" t="s">
        <v>8956</v>
      </c>
      <c r="F2727">
        <v>6</v>
      </c>
      <c r="G2727">
        <v>2615</v>
      </c>
      <c r="H2727">
        <v>0</v>
      </c>
      <c r="I2727" s="165">
        <v>15690</v>
      </c>
      <c r="J2727" t="s">
        <v>8025</v>
      </c>
      <c r="K2727">
        <v>1</v>
      </c>
      <c r="L2727">
        <v>171</v>
      </c>
      <c r="M2727" t="s">
        <v>8026</v>
      </c>
      <c r="N2727" t="s">
        <v>8027</v>
      </c>
      <c r="O2727" t="s">
        <v>7697</v>
      </c>
      <c r="P2727" t="s">
        <v>10766</v>
      </c>
      <c r="Q2727" t="s">
        <v>11423</v>
      </c>
      <c r="R2727">
        <v>620</v>
      </c>
      <c r="S2727" t="s">
        <v>8680</v>
      </c>
      <c r="T2727" t="s">
        <v>7715</v>
      </c>
      <c r="U2727">
        <v>1</v>
      </c>
      <c r="V2727">
        <v>6</v>
      </c>
      <c r="W2727" t="s">
        <v>7702</v>
      </c>
      <c r="X2727" t="s">
        <v>3556</v>
      </c>
      <c r="Y2727" t="s">
        <v>7703</v>
      </c>
      <c r="Z2727" t="s">
        <v>12209</v>
      </c>
      <c r="AA2727" t="s">
        <v>8030</v>
      </c>
      <c r="AB2727" t="s">
        <v>8706</v>
      </c>
    </row>
    <row r="2728" spans="1:28">
      <c r="A2728" s="241">
        <v>45973</v>
      </c>
      <c r="B2728" t="s">
        <v>12210</v>
      </c>
      <c r="C2728" t="s">
        <v>7934</v>
      </c>
      <c r="D2728" t="s">
        <v>7935</v>
      </c>
      <c r="E2728" t="s">
        <v>7936</v>
      </c>
      <c r="F2728">
        <v>18</v>
      </c>
      <c r="G2728">
        <v>2475</v>
      </c>
      <c r="H2728">
        <v>0</v>
      </c>
      <c r="I2728" s="165">
        <v>44550</v>
      </c>
      <c r="J2728" t="s">
        <v>8025</v>
      </c>
      <c r="K2728">
        <v>1</v>
      </c>
      <c r="L2728">
        <v>171</v>
      </c>
      <c r="M2728" t="s">
        <v>8026</v>
      </c>
      <c r="N2728" t="s">
        <v>8027</v>
      </c>
      <c r="O2728" t="s">
        <v>7697</v>
      </c>
      <c r="P2728" t="s">
        <v>10766</v>
      </c>
      <c r="Q2728" t="s">
        <v>11423</v>
      </c>
      <c r="R2728">
        <v>620</v>
      </c>
      <c r="S2728" t="s">
        <v>8680</v>
      </c>
      <c r="T2728" t="s">
        <v>7715</v>
      </c>
      <c r="U2728">
        <v>1</v>
      </c>
      <c r="V2728">
        <v>18</v>
      </c>
      <c r="W2728" t="s">
        <v>7702</v>
      </c>
      <c r="X2728" t="s">
        <v>3779</v>
      </c>
      <c r="Y2728" t="s">
        <v>7703</v>
      </c>
      <c r="Z2728" t="s">
        <v>12211</v>
      </c>
      <c r="AA2728" t="s">
        <v>8030</v>
      </c>
      <c r="AB2728" t="s">
        <v>12212</v>
      </c>
    </row>
    <row r="2729" spans="1:28">
      <c r="A2729" s="241">
        <v>45973</v>
      </c>
      <c r="B2729" t="s">
        <v>12210</v>
      </c>
      <c r="C2729" t="s">
        <v>8205</v>
      </c>
      <c r="D2729" t="s">
        <v>8206</v>
      </c>
      <c r="E2729" t="s">
        <v>8207</v>
      </c>
      <c r="F2729">
        <v>4</v>
      </c>
      <c r="G2729">
        <v>3000</v>
      </c>
      <c r="H2729">
        <v>0</v>
      </c>
      <c r="I2729" s="165">
        <v>12000</v>
      </c>
      <c r="J2729" t="s">
        <v>8025</v>
      </c>
      <c r="K2729">
        <v>1</v>
      </c>
      <c r="L2729">
        <v>171</v>
      </c>
      <c r="M2729" t="s">
        <v>8026</v>
      </c>
      <c r="N2729" t="s">
        <v>8027</v>
      </c>
      <c r="O2729" t="s">
        <v>7697</v>
      </c>
      <c r="P2729" t="s">
        <v>10766</v>
      </c>
      <c r="Q2729" t="s">
        <v>11423</v>
      </c>
      <c r="R2729">
        <v>620</v>
      </c>
      <c r="S2729" t="s">
        <v>8680</v>
      </c>
      <c r="T2729" t="s">
        <v>7726</v>
      </c>
      <c r="U2729">
        <v>1</v>
      </c>
      <c r="V2729">
        <v>4</v>
      </c>
      <c r="W2729" t="s">
        <v>7702</v>
      </c>
      <c r="X2729" t="s">
        <v>3779</v>
      </c>
      <c r="Y2729" t="s">
        <v>7703</v>
      </c>
      <c r="Z2729" t="s">
        <v>12211</v>
      </c>
      <c r="AA2729" t="s">
        <v>8030</v>
      </c>
      <c r="AB2729" t="s">
        <v>12212</v>
      </c>
    </row>
    <row r="2730" spans="1:28">
      <c r="A2730" s="241">
        <v>45973</v>
      </c>
      <c r="B2730" t="s">
        <v>12210</v>
      </c>
      <c r="C2730" t="s">
        <v>7720</v>
      </c>
      <c r="D2730" t="s">
        <v>7721</v>
      </c>
      <c r="E2730" t="s">
        <v>7722</v>
      </c>
      <c r="F2730">
        <v>1</v>
      </c>
      <c r="G2730">
        <v>11900</v>
      </c>
      <c r="H2730">
        <v>357</v>
      </c>
      <c r="I2730" s="165">
        <v>11543</v>
      </c>
      <c r="J2730" t="s">
        <v>8025</v>
      </c>
      <c r="K2730">
        <v>1</v>
      </c>
      <c r="L2730">
        <v>171</v>
      </c>
      <c r="M2730" t="s">
        <v>8026</v>
      </c>
      <c r="N2730" t="s">
        <v>8027</v>
      </c>
      <c r="O2730" t="s">
        <v>7697</v>
      </c>
      <c r="P2730" t="s">
        <v>10766</v>
      </c>
      <c r="Q2730" t="s">
        <v>11423</v>
      </c>
      <c r="R2730">
        <v>620</v>
      </c>
      <c r="S2730" t="s">
        <v>8680</v>
      </c>
      <c r="T2730" t="s">
        <v>7726</v>
      </c>
      <c r="U2730">
        <v>1</v>
      </c>
      <c r="V2730">
        <v>1</v>
      </c>
      <c r="W2730" t="s">
        <v>7702</v>
      </c>
      <c r="X2730" t="s">
        <v>3779</v>
      </c>
      <c r="Y2730" t="s">
        <v>7703</v>
      </c>
      <c r="Z2730" t="s">
        <v>12211</v>
      </c>
      <c r="AA2730" t="s">
        <v>8030</v>
      </c>
      <c r="AB2730" t="s">
        <v>12212</v>
      </c>
    </row>
    <row r="2731" spans="1:28">
      <c r="A2731" s="241">
        <v>45973</v>
      </c>
      <c r="B2731" t="s">
        <v>12213</v>
      </c>
      <c r="C2731" t="s">
        <v>9881</v>
      </c>
      <c r="D2731" t="s">
        <v>9882</v>
      </c>
      <c r="E2731" t="s">
        <v>9883</v>
      </c>
      <c r="F2731">
        <v>1</v>
      </c>
      <c r="G2731">
        <v>7691.22</v>
      </c>
      <c r="H2731">
        <v>769.12199999999996</v>
      </c>
      <c r="I2731" s="165">
        <v>6922.098</v>
      </c>
      <c r="J2731" t="s">
        <v>7743</v>
      </c>
      <c r="K2731">
        <v>1</v>
      </c>
      <c r="L2731">
        <v>126</v>
      </c>
      <c r="M2731" t="s">
        <v>7744</v>
      </c>
      <c r="N2731" t="s">
        <v>7745</v>
      </c>
      <c r="O2731" t="s">
        <v>7697</v>
      </c>
      <c r="P2731" t="s">
        <v>10766</v>
      </c>
      <c r="Q2731" t="s">
        <v>10832</v>
      </c>
      <c r="R2731">
        <v>946</v>
      </c>
      <c r="S2731" t="s">
        <v>8680</v>
      </c>
      <c r="T2731" t="s">
        <v>7715</v>
      </c>
      <c r="U2731">
        <v>1</v>
      </c>
      <c r="V2731">
        <v>1</v>
      </c>
      <c r="W2731" t="s">
        <v>7702</v>
      </c>
      <c r="X2731" t="s">
        <v>3813</v>
      </c>
      <c r="Y2731" t="s">
        <v>7703</v>
      </c>
      <c r="Z2731" t="s">
        <v>12214</v>
      </c>
      <c r="AA2731" t="s">
        <v>8008</v>
      </c>
      <c r="AB2731" t="s">
        <v>12215</v>
      </c>
    </row>
    <row r="2732" spans="1:28">
      <c r="A2732" s="241">
        <v>45973</v>
      </c>
      <c r="B2732" t="s">
        <v>12216</v>
      </c>
      <c r="C2732" t="s">
        <v>8415</v>
      </c>
      <c r="D2732" t="s">
        <v>8416</v>
      </c>
      <c r="E2732" t="s">
        <v>8417</v>
      </c>
      <c r="F2732">
        <v>3</v>
      </c>
      <c r="G2732">
        <v>2700</v>
      </c>
      <c r="H2732">
        <v>0</v>
      </c>
      <c r="I2732" s="165">
        <v>8100</v>
      </c>
      <c r="J2732" t="s">
        <v>8166</v>
      </c>
      <c r="K2732">
        <v>1</v>
      </c>
      <c r="L2732">
        <v>2</v>
      </c>
      <c r="M2732" t="s">
        <v>8054</v>
      </c>
      <c r="N2732" t="s">
        <v>7745</v>
      </c>
      <c r="O2732" t="s">
        <v>7697</v>
      </c>
      <c r="P2732" t="s">
        <v>10766</v>
      </c>
      <c r="Q2732" t="s">
        <v>11279</v>
      </c>
      <c r="R2732">
        <v>926</v>
      </c>
      <c r="S2732" t="s">
        <v>8680</v>
      </c>
      <c r="T2732" t="s">
        <v>7715</v>
      </c>
      <c r="U2732">
        <v>1</v>
      </c>
      <c r="V2732">
        <v>3</v>
      </c>
      <c r="W2732" t="s">
        <v>7702</v>
      </c>
      <c r="X2732" t="s">
        <v>12217</v>
      </c>
      <c r="Y2732" t="s">
        <v>7703</v>
      </c>
      <c r="Z2732" t="s">
        <v>12218</v>
      </c>
      <c r="AA2732" t="s">
        <v>8170</v>
      </c>
      <c r="AB2732" t="s">
        <v>12219</v>
      </c>
    </row>
    <row r="2733" spans="1:28">
      <c r="A2733" s="241">
        <v>45973</v>
      </c>
      <c r="B2733" t="s">
        <v>12216</v>
      </c>
      <c r="C2733" t="s">
        <v>7740</v>
      </c>
      <c r="D2733" t="s">
        <v>7741</v>
      </c>
      <c r="E2733" t="s">
        <v>7742</v>
      </c>
      <c r="F2733">
        <v>1</v>
      </c>
      <c r="G2733">
        <v>3562.19</v>
      </c>
      <c r="H2733">
        <v>0</v>
      </c>
      <c r="I2733" s="165">
        <v>3562.19</v>
      </c>
      <c r="J2733" t="s">
        <v>8166</v>
      </c>
      <c r="K2733">
        <v>1</v>
      </c>
      <c r="L2733">
        <v>2</v>
      </c>
      <c r="M2733" t="s">
        <v>8054</v>
      </c>
      <c r="N2733" t="s">
        <v>7745</v>
      </c>
      <c r="O2733" t="s">
        <v>7697</v>
      </c>
      <c r="P2733" t="s">
        <v>10766</v>
      </c>
      <c r="Q2733" t="s">
        <v>11279</v>
      </c>
      <c r="R2733">
        <v>926</v>
      </c>
      <c r="S2733" t="s">
        <v>8680</v>
      </c>
      <c r="T2733" t="s">
        <v>7715</v>
      </c>
      <c r="U2733">
        <v>1</v>
      </c>
      <c r="V2733">
        <v>1</v>
      </c>
      <c r="W2733" t="s">
        <v>7702</v>
      </c>
      <c r="X2733" t="s">
        <v>12217</v>
      </c>
      <c r="Y2733" t="s">
        <v>7703</v>
      </c>
      <c r="Z2733" t="s">
        <v>12218</v>
      </c>
      <c r="AA2733" t="s">
        <v>8170</v>
      </c>
      <c r="AB2733" t="s">
        <v>12219</v>
      </c>
    </row>
    <row r="2734" spans="1:28">
      <c r="A2734" s="241">
        <v>45973</v>
      </c>
      <c r="B2734" t="s">
        <v>12220</v>
      </c>
      <c r="C2734" t="s">
        <v>9368</v>
      </c>
      <c r="D2734" t="s">
        <v>9369</v>
      </c>
      <c r="E2734" t="s">
        <v>9370</v>
      </c>
      <c r="F2734">
        <v>3</v>
      </c>
      <c r="G2734">
        <v>7650</v>
      </c>
      <c r="H2734">
        <v>0</v>
      </c>
      <c r="I2734" s="165">
        <v>22950</v>
      </c>
      <c r="J2734" t="s">
        <v>7743</v>
      </c>
      <c r="K2734">
        <v>1</v>
      </c>
      <c r="L2734">
        <v>126</v>
      </c>
      <c r="M2734" t="s">
        <v>7744</v>
      </c>
      <c r="N2734" t="s">
        <v>7745</v>
      </c>
      <c r="O2734" t="s">
        <v>7697</v>
      </c>
      <c r="P2734" t="s">
        <v>10766</v>
      </c>
      <c r="Q2734" t="s">
        <v>10858</v>
      </c>
      <c r="R2734">
        <v>945</v>
      </c>
      <c r="S2734" t="s">
        <v>8680</v>
      </c>
      <c r="T2734" t="s">
        <v>7726</v>
      </c>
      <c r="U2734">
        <v>1</v>
      </c>
      <c r="V2734">
        <v>3</v>
      </c>
      <c r="W2734" t="s">
        <v>7702</v>
      </c>
      <c r="X2734" t="s">
        <v>3530</v>
      </c>
      <c r="Y2734" t="s">
        <v>7703</v>
      </c>
      <c r="Z2734" t="s">
        <v>12221</v>
      </c>
      <c r="AA2734" t="s">
        <v>8058</v>
      </c>
      <c r="AB2734" t="s">
        <v>3530</v>
      </c>
    </row>
    <row r="2735" spans="1:28">
      <c r="A2735" s="241">
        <v>45973</v>
      </c>
      <c r="B2735" t="s">
        <v>12222</v>
      </c>
      <c r="C2735" t="s">
        <v>8590</v>
      </c>
      <c r="D2735" t="s">
        <v>8591</v>
      </c>
      <c r="E2735" t="s">
        <v>8592</v>
      </c>
      <c r="F2735">
        <v>1</v>
      </c>
      <c r="G2735">
        <v>35072.400000000001</v>
      </c>
      <c r="H2735">
        <v>0</v>
      </c>
      <c r="I2735" s="165">
        <v>35072.400000000001</v>
      </c>
      <c r="J2735" t="s">
        <v>8213</v>
      </c>
      <c r="K2735">
        <v>1</v>
      </c>
      <c r="L2735">
        <v>155</v>
      </c>
      <c r="M2735" t="s">
        <v>7946</v>
      </c>
      <c r="N2735" t="s">
        <v>7696</v>
      </c>
      <c r="O2735" t="s">
        <v>7697</v>
      </c>
      <c r="P2735" t="s">
        <v>10766</v>
      </c>
      <c r="Q2735" t="s">
        <v>12072</v>
      </c>
      <c r="R2735">
        <v>715</v>
      </c>
      <c r="S2735" t="s">
        <v>8680</v>
      </c>
      <c r="T2735" t="s">
        <v>7726</v>
      </c>
      <c r="U2735">
        <v>1</v>
      </c>
      <c r="V2735">
        <v>1</v>
      </c>
      <c r="W2735" t="s">
        <v>7702</v>
      </c>
      <c r="X2735" t="s">
        <v>3804</v>
      </c>
      <c r="Y2735" t="s">
        <v>7703</v>
      </c>
      <c r="Z2735" t="s">
        <v>12223</v>
      </c>
      <c r="AA2735" t="s">
        <v>8406</v>
      </c>
      <c r="AB2735" t="s">
        <v>12224</v>
      </c>
    </row>
    <row r="2736" spans="1:28">
      <c r="A2736" s="241">
        <v>45973</v>
      </c>
      <c r="B2736" t="s">
        <v>12225</v>
      </c>
      <c r="C2736" t="s">
        <v>7856</v>
      </c>
      <c r="D2736" t="s">
        <v>7857</v>
      </c>
      <c r="E2736" t="s">
        <v>7858</v>
      </c>
      <c r="F2736">
        <v>1</v>
      </c>
      <c r="G2736">
        <v>4247.1000000000004</v>
      </c>
      <c r="H2736">
        <v>0</v>
      </c>
      <c r="I2736" s="165">
        <v>4247.1000000000004</v>
      </c>
      <c r="J2736" t="s">
        <v>7743</v>
      </c>
      <c r="K2736">
        <v>1</v>
      </c>
      <c r="L2736">
        <v>126</v>
      </c>
      <c r="M2736" t="s">
        <v>7744</v>
      </c>
      <c r="N2736" t="s">
        <v>7745</v>
      </c>
      <c r="O2736" t="s">
        <v>7697</v>
      </c>
      <c r="P2736" t="s">
        <v>10766</v>
      </c>
      <c r="Q2736" t="s">
        <v>10858</v>
      </c>
      <c r="R2736">
        <v>945</v>
      </c>
      <c r="S2736" t="s">
        <v>8680</v>
      </c>
      <c r="T2736" t="s">
        <v>7701</v>
      </c>
      <c r="U2736">
        <v>1</v>
      </c>
      <c r="V2736">
        <v>1</v>
      </c>
      <c r="W2736" t="s">
        <v>7702</v>
      </c>
      <c r="X2736" t="s">
        <v>3712</v>
      </c>
      <c r="Y2736" t="s">
        <v>7703</v>
      </c>
      <c r="Z2736" t="s">
        <v>12226</v>
      </c>
      <c r="AA2736" t="s">
        <v>8058</v>
      </c>
      <c r="AB2736" t="s">
        <v>12227</v>
      </c>
    </row>
    <row r="2737" spans="1:28">
      <c r="A2737" s="241">
        <v>45973</v>
      </c>
      <c r="B2737" t="s">
        <v>12225</v>
      </c>
      <c r="C2737" t="s">
        <v>8032</v>
      </c>
      <c r="D2737" t="s">
        <v>8033</v>
      </c>
      <c r="E2737" t="s">
        <v>8034</v>
      </c>
      <c r="F2737">
        <v>6</v>
      </c>
      <c r="G2737">
        <v>1092.44</v>
      </c>
      <c r="H2737">
        <v>0</v>
      </c>
      <c r="I2737" s="165">
        <v>6554.64</v>
      </c>
      <c r="J2737" t="s">
        <v>7743</v>
      </c>
      <c r="K2737">
        <v>1</v>
      </c>
      <c r="L2737">
        <v>126</v>
      </c>
      <c r="M2737" t="s">
        <v>7744</v>
      </c>
      <c r="N2737" t="s">
        <v>7745</v>
      </c>
      <c r="O2737" t="s">
        <v>7697</v>
      </c>
      <c r="P2737" t="s">
        <v>10766</v>
      </c>
      <c r="Q2737" t="s">
        <v>10858</v>
      </c>
      <c r="R2737">
        <v>945</v>
      </c>
      <c r="S2737" t="s">
        <v>8680</v>
      </c>
      <c r="T2737" t="s">
        <v>7701</v>
      </c>
      <c r="U2737">
        <v>1</v>
      </c>
      <c r="V2737">
        <v>6</v>
      </c>
      <c r="W2737" t="s">
        <v>7702</v>
      </c>
      <c r="X2737" t="s">
        <v>3712</v>
      </c>
      <c r="Y2737" t="s">
        <v>7703</v>
      </c>
      <c r="Z2737" t="s">
        <v>12226</v>
      </c>
      <c r="AA2737" t="s">
        <v>8058</v>
      </c>
      <c r="AB2737" t="s">
        <v>12227</v>
      </c>
    </row>
    <row r="2738" spans="1:28">
      <c r="A2738" s="241">
        <v>45973</v>
      </c>
      <c r="B2738" t="s">
        <v>12228</v>
      </c>
      <c r="C2738" t="s">
        <v>8016</v>
      </c>
      <c r="D2738" t="s">
        <v>8017</v>
      </c>
      <c r="E2738" t="s">
        <v>8018</v>
      </c>
      <c r="F2738">
        <v>3</v>
      </c>
      <c r="G2738">
        <v>4853</v>
      </c>
      <c r="H2738">
        <v>0</v>
      </c>
      <c r="I2738" s="165">
        <v>14559</v>
      </c>
      <c r="J2738" t="s">
        <v>7794</v>
      </c>
      <c r="K2738">
        <v>1</v>
      </c>
      <c r="L2738">
        <v>125</v>
      </c>
      <c r="M2738" t="s">
        <v>7724</v>
      </c>
      <c r="N2738" t="s">
        <v>7713</v>
      </c>
      <c r="O2738" t="s">
        <v>7697</v>
      </c>
      <c r="P2738" t="s">
        <v>10766</v>
      </c>
      <c r="Q2738" t="s">
        <v>10806</v>
      </c>
      <c r="R2738">
        <v>102</v>
      </c>
      <c r="S2738" t="s">
        <v>8680</v>
      </c>
      <c r="T2738">
        <v>0</v>
      </c>
      <c r="U2738">
        <v>1</v>
      </c>
      <c r="V2738">
        <v>3</v>
      </c>
      <c r="W2738" t="s">
        <v>7702</v>
      </c>
      <c r="X2738" t="s">
        <v>3789</v>
      </c>
      <c r="Y2738" t="s">
        <v>7703</v>
      </c>
      <c r="Z2738" t="s">
        <v>12229</v>
      </c>
      <c r="AA2738" t="s">
        <v>7797</v>
      </c>
      <c r="AB2738" t="s">
        <v>12230</v>
      </c>
    </row>
    <row r="2739" spans="1:28">
      <c r="A2739" s="241">
        <v>45973</v>
      </c>
      <c r="B2739" t="s">
        <v>12231</v>
      </c>
      <c r="C2739" t="s">
        <v>7914</v>
      </c>
      <c r="D2739" t="s">
        <v>7915</v>
      </c>
      <c r="E2739" t="s">
        <v>7916</v>
      </c>
      <c r="F2739">
        <v>6</v>
      </c>
      <c r="G2739">
        <v>2900.04</v>
      </c>
      <c r="H2739">
        <v>0</v>
      </c>
      <c r="I2739" s="165">
        <v>17400.240000000002</v>
      </c>
      <c r="J2739" t="s">
        <v>7743</v>
      </c>
      <c r="K2739">
        <v>1</v>
      </c>
      <c r="L2739">
        <v>126</v>
      </c>
      <c r="M2739" t="s">
        <v>7744</v>
      </c>
      <c r="N2739" t="s">
        <v>7745</v>
      </c>
      <c r="O2739" t="s">
        <v>7697</v>
      </c>
      <c r="P2739" t="s">
        <v>10766</v>
      </c>
      <c r="Q2739" t="s">
        <v>10858</v>
      </c>
      <c r="R2739">
        <v>945</v>
      </c>
      <c r="S2739" t="s">
        <v>8680</v>
      </c>
      <c r="T2739" t="s">
        <v>7726</v>
      </c>
      <c r="U2739">
        <v>1</v>
      </c>
      <c r="V2739">
        <v>6</v>
      </c>
      <c r="W2739" t="s">
        <v>7702</v>
      </c>
      <c r="X2739" t="s">
        <v>4086</v>
      </c>
      <c r="Y2739" t="s">
        <v>7703</v>
      </c>
      <c r="Z2739" t="s">
        <v>12232</v>
      </c>
      <c r="AA2739" t="s">
        <v>8058</v>
      </c>
      <c r="AB2739" t="s">
        <v>8171</v>
      </c>
    </row>
    <row r="2740" spans="1:28">
      <c r="A2740" s="241">
        <v>45973</v>
      </c>
      <c r="B2740" t="s">
        <v>12231</v>
      </c>
      <c r="C2740" t="s">
        <v>8449</v>
      </c>
      <c r="D2740" t="s">
        <v>8450</v>
      </c>
      <c r="E2740" t="s">
        <v>8451</v>
      </c>
      <c r="F2740">
        <v>3</v>
      </c>
      <c r="G2740">
        <v>7650</v>
      </c>
      <c r="H2740">
        <v>0</v>
      </c>
      <c r="I2740" s="165">
        <v>22950</v>
      </c>
      <c r="J2740" t="s">
        <v>7743</v>
      </c>
      <c r="K2740">
        <v>1</v>
      </c>
      <c r="L2740">
        <v>126</v>
      </c>
      <c r="M2740" t="s">
        <v>7744</v>
      </c>
      <c r="N2740" t="s">
        <v>7745</v>
      </c>
      <c r="O2740" t="s">
        <v>7697</v>
      </c>
      <c r="P2740" t="s">
        <v>10766</v>
      </c>
      <c r="Q2740" t="s">
        <v>10858</v>
      </c>
      <c r="R2740">
        <v>945</v>
      </c>
      <c r="S2740" t="s">
        <v>8680</v>
      </c>
      <c r="T2740" t="s">
        <v>7726</v>
      </c>
      <c r="U2740">
        <v>1</v>
      </c>
      <c r="V2740">
        <v>3</v>
      </c>
      <c r="W2740" t="s">
        <v>7702</v>
      </c>
      <c r="X2740" t="s">
        <v>4086</v>
      </c>
      <c r="Y2740" t="s">
        <v>7703</v>
      </c>
      <c r="Z2740" t="s">
        <v>12232</v>
      </c>
      <c r="AA2740" t="s">
        <v>8058</v>
      </c>
      <c r="AB2740" t="s">
        <v>8171</v>
      </c>
    </row>
    <row r="2741" spans="1:28">
      <c r="A2741" s="241">
        <v>45973</v>
      </c>
      <c r="B2741" t="s">
        <v>12233</v>
      </c>
      <c r="C2741" t="s">
        <v>8051</v>
      </c>
      <c r="D2741" t="s">
        <v>8052</v>
      </c>
      <c r="E2741" t="s">
        <v>8053</v>
      </c>
      <c r="F2741">
        <v>3</v>
      </c>
      <c r="G2741">
        <v>5940</v>
      </c>
      <c r="H2741">
        <v>0</v>
      </c>
      <c r="I2741" s="165">
        <v>17820</v>
      </c>
      <c r="J2741" t="s">
        <v>8166</v>
      </c>
      <c r="K2741">
        <v>1</v>
      </c>
      <c r="L2741">
        <v>126</v>
      </c>
      <c r="M2741" t="s">
        <v>7744</v>
      </c>
      <c r="N2741" t="s">
        <v>7745</v>
      </c>
      <c r="O2741" t="s">
        <v>7697</v>
      </c>
      <c r="P2741" t="s">
        <v>10766</v>
      </c>
      <c r="Q2741" t="s">
        <v>10995</v>
      </c>
      <c r="R2741">
        <v>925</v>
      </c>
      <c r="S2741" t="s">
        <v>8680</v>
      </c>
      <c r="T2741" t="s">
        <v>7701</v>
      </c>
      <c r="U2741">
        <v>1</v>
      </c>
      <c r="V2741">
        <v>3</v>
      </c>
      <c r="W2741" t="s">
        <v>7702</v>
      </c>
      <c r="X2741" t="s">
        <v>4068</v>
      </c>
      <c r="Y2741" t="s">
        <v>7703</v>
      </c>
      <c r="Z2741" t="s">
        <v>12234</v>
      </c>
      <c r="AA2741" t="s">
        <v>8245</v>
      </c>
      <c r="AB2741" t="s">
        <v>8275</v>
      </c>
    </row>
    <row r="2742" spans="1:28">
      <c r="A2742" s="241">
        <v>45973</v>
      </c>
      <c r="B2742" t="s">
        <v>12235</v>
      </c>
      <c r="C2742" t="s">
        <v>8097</v>
      </c>
      <c r="D2742" t="s">
        <v>8098</v>
      </c>
      <c r="E2742" t="s">
        <v>8099</v>
      </c>
      <c r="F2742">
        <v>3</v>
      </c>
      <c r="G2742">
        <v>2227</v>
      </c>
      <c r="H2742">
        <v>0</v>
      </c>
      <c r="I2742" s="165">
        <v>6681</v>
      </c>
      <c r="J2742" t="s">
        <v>8271</v>
      </c>
      <c r="K2742">
        <v>1</v>
      </c>
      <c r="L2742">
        <v>126</v>
      </c>
      <c r="M2742" t="s">
        <v>7744</v>
      </c>
      <c r="N2742" t="s">
        <v>7745</v>
      </c>
      <c r="O2742" t="s">
        <v>7697</v>
      </c>
      <c r="P2742" t="s">
        <v>10766</v>
      </c>
      <c r="Q2742" t="s">
        <v>10795</v>
      </c>
      <c r="R2742">
        <v>935</v>
      </c>
      <c r="S2742" t="s">
        <v>8680</v>
      </c>
      <c r="T2742" t="s">
        <v>7769</v>
      </c>
      <c r="U2742">
        <v>1</v>
      </c>
      <c r="V2742">
        <v>3</v>
      </c>
      <c r="W2742" t="s">
        <v>7702</v>
      </c>
      <c r="X2742" t="s">
        <v>3842</v>
      </c>
      <c r="Y2742" t="s">
        <v>7703</v>
      </c>
      <c r="Z2742" t="s">
        <v>12236</v>
      </c>
      <c r="AA2742" t="s">
        <v>8274</v>
      </c>
      <c r="AB2742" t="s">
        <v>12237</v>
      </c>
    </row>
    <row r="2743" spans="1:28">
      <c r="A2743" s="241">
        <v>45973</v>
      </c>
      <c r="B2743" t="s">
        <v>12235</v>
      </c>
      <c r="C2743" t="s">
        <v>8505</v>
      </c>
      <c r="D2743" t="s">
        <v>8506</v>
      </c>
      <c r="E2743" t="s">
        <v>8507</v>
      </c>
      <c r="F2743">
        <v>1</v>
      </c>
      <c r="G2743">
        <v>3742</v>
      </c>
      <c r="H2743">
        <v>0</v>
      </c>
      <c r="I2743" s="165">
        <v>3742</v>
      </c>
      <c r="J2743" t="s">
        <v>8271</v>
      </c>
      <c r="K2743">
        <v>1</v>
      </c>
      <c r="L2743">
        <v>126</v>
      </c>
      <c r="M2743" t="s">
        <v>7744</v>
      </c>
      <c r="N2743" t="s">
        <v>7745</v>
      </c>
      <c r="O2743" t="s">
        <v>7697</v>
      </c>
      <c r="P2743" t="s">
        <v>10766</v>
      </c>
      <c r="Q2743" t="s">
        <v>10795</v>
      </c>
      <c r="R2743">
        <v>935</v>
      </c>
      <c r="S2743" t="s">
        <v>8680</v>
      </c>
      <c r="T2743" t="s">
        <v>7715</v>
      </c>
      <c r="U2743">
        <v>1</v>
      </c>
      <c r="V2743">
        <v>1</v>
      </c>
      <c r="W2743" t="s">
        <v>7702</v>
      </c>
      <c r="X2743" t="s">
        <v>3842</v>
      </c>
      <c r="Y2743" t="s">
        <v>7703</v>
      </c>
      <c r="Z2743" t="s">
        <v>12236</v>
      </c>
      <c r="AA2743" t="s">
        <v>8274</v>
      </c>
      <c r="AB2743" t="s">
        <v>12237</v>
      </c>
    </row>
    <row r="2744" spans="1:28">
      <c r="A2744" s="241">
        <v>45973</v>
      </c>
      <c r="B2744" t="s">
        <v>12238</v>
      </c>
      <c r="C2744" t="s">
        <v>7832</v>
      </c>
      <c r="D2744" t="s">
        <v>7833</v>
      </c>
      <c r="E2744" t="s">
        <v>7834</v>
      </c>
      <c r="F2744">
        <v>1</v>
      </c>
      <c r="G2744">
        <v>12500</v>
      </c>
      <c r="H2744">
        <v>375</v>
      </c>
      <c r="I2744" s="165">
        <v>12125</v>
      </c>
      <c r="J2744" t="s">
        <v>8271</v>
      </c>
      <c r="K2744">
        <v>1</v>
      </c>
      <c r="L2744">
        <v>126</v>
      </c>
      <c r="M2744" t="s">
        <v>7744</v>
      </c>
      <c r="N2744" t="s">
        <v>7745</v>
      </c>
      <c r="O2744" t="s">
        <v>7697</v>
      </c>
      <c r="P2744" t="s">
        <v>10766</v>
      </c>
      <c r="Q2744" t="s">
        <v>10795</v>
      </c>
      <c r="R2744">
        <v>935</v>
      </c>
      <c r="S2744" t="s">
        <v>8680</v>
      </c>
      <c r="T2744" t="s">
        <v>7726</v>
      </c>
      <c r="U2744">
        <v>1</v>
      </c>
      <c r="V2744">
        <v>1</v>
      </c>
      <c r="W2744" t="s">
        <v>7702</v>
      </c>
      <c r="X2744" t="s">
        <v>3819</v>
      </c>
      <c r="Y2744" t="s">
        <v>7703</v>
      </c>
      <c r="Z2744" t="s">
        <v>12239</v>
      </c>
      <c r="AA2744" t="s">
        <v>8274</v>
      </c>
      <c r="AB2744" t="s">
        <v>12240</v>
      </c>
    </row>
    <row r="2745" spans="1:28">
      <c r="A2745" s="241">
        <v>45973</v>
      </c>
      <c r="B2745" t="s">
        <v>12238</v>
      </c>
      <c r="C2745" t="s">
        <v>8079</v>
      </c>
      <c r="D2745" t="s">
        <v>8080</v>
      </c>
      <c r="E2745" t="s">
        <v>8081</v>
      </c>
      <c r="F2745">
        <v>2</v>
      </c>
      <c r="G2745">
        <v>3180</v>
      </c>
      <c r="H2745">
        <v>0</v>
      </c>
      <c r="I2745" s="165">
        <v>6360</v>
      </c>
      <c r="J2745" t="s">
        <v>8271</v>
      </c>
      <c r="K2745">
        <v>1</v>
      </c>
      <c r="L2745">
        <v>126</v>
      </c>
      <c r="M2745" t="s">
        <v>7744</v>
      </c>
      <c r="N2745" t="s">
        <v>7745</v>
      </c>
      <c r="O2745" t="s">
        <v>7697</v>
      </c>
      <c r="P2745" t="s">
        <v>10766</v>
      </c>
      <c r="Q2745" t="s">
        <v>10795</v>
      </c>
      <c r="R2745">
        <v>935</v>
      </c>
      <c r="S2745" t="s">
        <v>8680</v>
      </c>
      <c r="T2745" t="s">
        <v>7715</v>
      </c>
      <c r="U2745">
        <v>1</v>
      </c>
      <c r="V2745">
        <v>2</v>
      </c>
      <c r="W2745" t="s">
        <v>7702</v>
      </c>
      <c r="X2745" t="s">
        <v>3819</v>
      </c>
      <c r="Y2745" t="s">
        <v>7703</v>
      </c>
      <c r="Z2745" t="s">
        <v>12239</v>
      </c>
      <c r="AA2745" t="s">
        <v>8274</v>
      </c>
      <c r="AB2745" t="s">
        <v>12240</v>
      </c>
    </row>
    <row r="2746" spans="1:28">
      <c r="A2746" s="241">
        <v>45973</v>
      </c>
      <c r="B2746" t="s">
        <v>12241</v>
      </c>
      <c r="C2746" t="s">
        <v>7740</v>
      </c>
      <c r="D2746" t="s">
        <v>7741</v>
      </c>
      <c r="E2746" t="s">
        <v>7742</v>
      </c>
      <c r="F2746">
        <v>3</v>
      </c>
      <c r="G2746">
        <v>3562.19</v>
      </c>
      <c r="H2746">
        <v>0</v>
      </c>
      <c r="I2746" s="165">
        <v>10686.57</v>
      </c>
      <c r="J2746" t="s">
        <v>7851</v>
      </c>
      <c r="K2746">
        <v>1</v>
      </c>
      <c r="L2746">
        <v>126</v>
      </c>
      <c r="M2746" t="s">
        <v>7744</v>
      </c>
      <c r="N2746" t="s">
        <v>7745</v>
      </c>
      <c r="O2746" t="s">
        <v>7697</v>
      </c>
      <c r="P2746" t="s">
        <v>10766</v>
      </c>
      <c r="Q2746" t="s">
        <v>11264</v>
      </c>
      <c r="R2746">
        <v>934</v>
      </c>
      <c r="S2746" t="s">
        <v>8680</v>
      </c>
      <c r="T2746" t="s">
        <v>7715</v>
      </c>
      <c r="U2746">
        <v>1</v>
      </c>
      <c r="V2746">
        <v>3</v>
      </c>
      <c r="W2746" t="s">
        <v>7702</v>
      </c>
      <c r="X2746" t="s">
        <v>3772</v>
      </c>
      <c r="Y2746" t="s">
        <v>7703</v>
      </c>
      <c r="Z2746" t="s">
        <v>12242</v>
      </c>
      <c r="AA2746" t="s">
        <v>8084</v>
      </c>
      <c r="AB2746" t="s">
        <v>12243</v>
      </c>
    </row>
    <row r="2747" spans="1:28">
      <c r="A2747" s="241">
        <v>45973</v>
      </c>
      <c r="B2747" t="s">
        <v>12244</v>
      </c>
      <c r="C2747" t="s">
        <v>7720</v>
      </c>
      <c r="D2747" t="s">
        <v>7721</v>
      </c>
      <c r="E2747" t="s">
        <v>7722</v>
      </c>
      <c r="F2747">
        <v>1</v>
      </c>
      <c r="G2747">
        <v>11900</v>
      </c>
      <c r="H2747">
        <v>357</v>
      </c>
      <c r="I2747" s="165">
        <v>11543</v>
      </c>
      <c r="J2747" t="s">
        <v>7809</v>
      </c>
      <c r="K2747">
        <v>1</v>
      </c>
      <c r="L2747">
        <v>125</v>
      </c>
      <c r="M2747" t="s">
        <v>7724</v>
      </c>
      <c r="N2747" t="s">
        <v>7713</v>
      </c>
      <c r="O2747" t="s">
        <v>7697</v>
      </c>
      <c r="P2747" t="s">
        <v>10766</v>
      </c>
      <c r="Q2747" t="s">
        <v>11082</v>
      </c>
      <c r="R2747">
        <v>111</v>
      </c>
      <c r="S2747" t="s">
        <v>8680</v>
      </c>
      <c r="T2747" t="s">
        <v>7726</v>
      </c>
      <c r="U2747">
        <v>1</v>
      </c>
      <c r="V2747">
        <v>1</v>
      </c>
      <c r="W2747" t="s">
        <v>7702</v>
      </c>
      <c r="X2747" t="s">
        <v>3506</v>
      </c>
      <c r="Y2747" t="s">
        <v>7703</v>
      </c>
      <c r="Z2747" t="s">
        <v>12245</v>
      </c>
      <c r="AA2747" t="s">
        <v>8618</v>
      </c>
      <c r="AB2747" t="s">
        <v>12246</v>
      </c>
    </row>
    <row r="2748" spans="1:28">
      <c r="A2748" s="241">
        <v>45973</v>
      </c>
      <c r="B2748" t="s">
        <v>12244</v>
      </c>
      <c r="C2748" t="s">
        <v>7906</v>
      </c>
      <c r="D2748" t="s">
        <v>7907</v>
      </c>
      <c r="E2748" t="s">
        <v>7908</v>
      </c>
      <c r="F2748">
        <v>10</v>
      </c>
      <c r="G2748">
        <v>715</v>
      </c>
      <c r="H2748">
        <v>0</v>
      </c>
      <c r="I2748" s="165">
        <v>7150</v>
      </c>
      <c r="J2748" t="s">
        <v>7809</v>
      </c>
      <c r="K2748">
        <v>1</v>
      </c>
      <c r="L2748">
        <v>125</v>
      </c>
      <c r="M2748" t="s">
        <v>7724</v>
      </c>
      <c r="N2748" t="s">
        <v>7713</v>
      </c>
      <c r="O2748" t="s">
        <v>7697</v>
      </c>
      <c r="P2748" t="s">
        <v>10766</v>
      </c>
      <c r="Q2748" t="s">
        <v>11082</v>
      </c>
      <c r="R2748">
        <v>111</v>
      </c>
      <c r="S2748" t="s">
        <v>8680</v>
      </c>
      <c r="T2748" t="s">
        <v>7701</v>
      </c>
      <c r="U2748">
        <v>1</v>
      </c>
      <c r="V2748">
        <v>10</v>
      </c>
      <c r="W2748" t="s">
        <v>7702</v>
      </c>
      <c r="X2748" t="s">
        <v>3506</v>
      </c>
      <c r="Y2748" t="s">
        <v>7703</v>
      </c>
      <c r="Z2748" t="s">
        <v>12245</v>
      </c>
      <c r="AA2748" t="s">
        <v>8618</v>
      </c>
      <c r="AB2748" t="s">
        <v>12246</v>
      </c>
    </row>
    <row r="2749" spans="1:28">
      <c r="A2749" s="241">
        <v>45973</v>
      </c>
      <c r="B2749" t="s">
        <v>12244</v>
      </c>
      <c r="C2749" t="s">
        <v>8268</v>
      </c>
      <c r="D2749" t="s">
        <v>8269</v>
      </c>
      <c r="E2749" t="s">
        <v>8270</v>
      </c>
      <c r="F2749">
        <v>6</v>
      </c>
      <c r="G2749">
        <v>864</v>
      </c>
      <c r="H2749">
        <v>0</v>
      </c>
      <c r="I2749" s="165">
        <v>5184</v>
      </c>
      <c r="J2749" t="s">
        <v>7809</v>
      </c>
      <c r="K2749">
        <v>1</v>
      </c>
      <c r="L2749">
        <v>125</v>
      </c>
      <c r="M2749" t="s">
        <v>7724</v>
      </c>
      <c r="N2749" t="s">
        <v>7713</v>
      </c>
      <c r="O2749" t="s">
        <v>7697</v>
      </c>
      <c r="P2749" t="s">
        <v>10766</v>
      </c>
      <c r="Q2749" t="s">
        <v>11082</v>
      </c>
      <c r="R2749">
        <v>111</v>
      </c>
      <c r="S2749" t="s">
        <v>8680</v>
      </c>
      <c r="T2749" t="s">
        <v>7701</v>
      </c>
      <c r="U2749">
        <v>1</v>
      </c>
      <c r="V2749">
        <v>6</v>
      </c>
      <c r="W2749" t="s">
        <v>7702</v>
      </c>
      <c r="X2749" t="s">
        <v>3506</v>
      </c>
      <c r="Y2749" t="s">
        <v>7703</v>
      </c>
      <c r="Z2749" t="s">
        <v>12245</v>
      </c>
      <c r="AA2749" t="s">
        <v>8618</v>
      </c>
      <c r="AB2749" t="s">
        <v>12246</v>
      </c>
    </row>
    <row r="2750" spans="1:28">
      <c r="A2750" s="241">
        <v>45973</v>
      </c>
      <c r="B2750" t="s">
        <v>12244</v>
      </c>
      <c r="C2750" t="s">
        <v>8016</v>
      </c>
      <c r="D2750" t="s">
        <v>8017</v>
      </c>
      <c r="E2750" t="s">
        <v>8018</v>
      </c>
      <c r="F2750">
        <v>1</v>
      </c>
      <c r="G2750">
        <v>4853</v>
      </c>
      <c r="H2750">
        <v>0</v>
      </c>
      <c r="I2750" s="165">
        <v>4853</v>
      </c>
      <c r="J2750" t="s">
        <v>7809</v>
      </c>
      <c r="K2750">
        <v>1</v>
      </c>
      <c r="L2750">
        <v>125</v>
      </c>
      <c r="M2750" t="s">
        <v>7724</v>
      </c>
      <c r="N2750" t="s">
        <v>7713</v>
      </c>
      <c r="O2750" t="s">
        <v>7697</v>
      </c>
      <c r="P2750" t="s">
        <v>10766</v>
      </c>
      <c r="Q2750" t="s">
        <v>11082</v>
      </c>
      <c r="R2750">
        <v>111</v>
      </c>
      <c r="S2750" t="s">
        <v>8680</v>
      </c>
      <c r="T2750">
        <v>0</v>
      </c>
      <c r="U2750">
        <v>1</v>
      </c>
      <c r="V2750">
        <v>1</v>
      </c>
      <c r="W2750" t="s">
        <v>7702</v>
      </c>
      <c r="X2750" t="s">
        <v>3506</v>
      </c>
      <c r="Y2750" t="s">
        <v>7703</v>
      </c>
      <c r="Z2750" t="s">
        <v>12245</v>
      </c>
      <c r="AA2750" t="s">
        <v>8618</v>
      </c>
      <c r="AB2750" t="s">
        <v>12246</v>
      </c>
    </row>
    <row r="2751" spans="1:28">
      <c r="A2751" s="241">
        <v>45973</v>
      </c>
      <c r="B2751" t="s">
        <v>12244</v>
      </c>
      <c r="C2751" t="s">
        <v>8021</v>
      </c>
      <c r="D2751" t="s">
        <v>8022</v>
      </c>
      <c r="E2751" t="s">
        <v>8023</v>
      </c>
      <c r="F2751">
        <v>1</v>
      </c>
      <c r="G2751">
        <v>4882</v>
      </c>
      <c r="H2751">
        <v>0</v>
      </c>
      <c r="I2751" s="165">
        <v>4882</v>
      </c>
      <c r="J2751" t="s">
        <v>7809</v>
      </c>
      <c r="K2751">
        <v>1</v>
      </c>
      <c r="L2751">
        <v>125</v>
      </c>
      <c r="M2751" t="s">
        <v>7724</v>
      </c>
      <c r="N2751" t="s">
        <v>7713</v>
      </c>
      <c r="O2751" t="s">
        <v>7697</v>
      </c>
      <c r="P2751" t="s">
        <v>10766</v>
      </c>
      <c r="Q2751" t="s">
        <v>11082</v>
      </c>
      <c r="R2751">
        <v>111</v>
      </c>
      <c r="S2751" t="s">
        <v>8680</v>
      </c>
      <c r="T2751" t="s">
        <v>7701</v>
      </c>
      <c r="U2751">
        <v>1</v>
      </c>
      <c r="V2751">
        <v>1</v>
      </c>
      <c r="W2751" t="s">
        <v>7702</v>
      </c>
      <c r="X2751" t="s">
        <v>3506</v>
      </c>
      <c r="Y2751" t="s">
        <v>7703</v>
      </c>
      <c r="Z2751" t="s">
        <v>12245</v>
      </c>
      <c r="AA2751" t="s">
        <v>8618</v>
      </c>
      <c r="AB2751" t="s">
        <v>12246</v>
      </c>
    </row>
    <row r="2752" spans="1:28">
      <c r="A2752" s="241">
        <v>45973</v>
      </c>
      <c r="B2752" t="s">
        <v>12247</v>
      </c>
      <c r="C2752" t="s">
        <v>8336</v>
      </c>
      <c r="D2752" t="s">
        <v>8337</v>
      </c>
      <c r="E2752" t="s">
        <v>8338</v>
      </c>
      <c r="F2752">
        <v>1</v>
      </c>
      <c r="G2752">
        <v>15550</v>
      </c>
      <c r="H2752">
        <v>0</v>
      </c>
      <c r="I2752" s="165">
        <v>15550</v>
      </c>
      <c r="J2752" t="s">
        <v>8213</v>
      </c>
      <c r="K2752">
        <v>1</v>
      </c>
      <c r="L2752">
        <v>155</v>
      </c>
      <c r="M2752" t="s">
        <v>7946</v>
      </c>
      <c r="N2752" t="s">
        <v>7696</v>
      </c>
      <c r="O2752" t="s">
        <v>7697</v>
      </c>
      <c r="P2752" t="s">
        <v>10766</v>
      </c>
      <c r="Q2752" t="s">
        <v>11308</v>
      </c>
      <c r="R2752">
        <v>713</v>
      </c>
      <c r="S2752" t="s">
        <v>8680</v>
      </c>
      <c r="T2752" t="s">
        <v>7726</v>
      </c>
      <c r="U2752">
        <v>1</v>
      </c>
      <c r="V2752">
        <v>1</v>
      </c>
      <c r="W2752" t="s">
        <v>7702</v>
      </c>
      <c r="X2752" t="s">
        <v>3652</v>
      </c>
      <c r="Y2752" t="s">
        <v>7703</v>
      </c>
      <c r="Z2752" t="s">
        <v>12248</v>
      </c>
      <c r="AA2752" t="s">
        <v>8216</v>
      </c>
      <c r="AB2752" t="s">
        <v>12249</v>
      </c>
    </row>
    <row r="2753" spans="1:28">
      <c r="A2753" s="241">
        <v>45973</v>
      </c>
      <c r="B2753" t="s">
        <v>12250</v>
      </c>
      <c r="C2753" t="s">
        <v>7993</v>
      </c>
      <c r="D2753" t="s">
        <v>7994</v>
      </c>
      <c r="E2753" t="s">
        <v>7995</v>
      </c>
      <c r="F2753">
        <v>1</v>
      </c>
      <c r="G2753">
        <v>28655.46</v>
      </c>
      <c r="H2753">
        <v>0</v>
      </c>
      <c r="I2753" s="165">
        <v>28655.46</v>
      </c>
      <c r="J2753" t="s">
        <v>8166</v>
      </c>
      <c r="K2753">
        <v>1</v>
      </c>
      <c r="L2753">
        <v>126</v>
      </c>
      <c r="M2753" t="s">
        <v>7744</v>
      </c>
      <c r="N2753" t="s">
        <v>7745</v>
      </c>
      <c r="O2753" t="s">
        <v>7697</v>
      </c>
      <c r="P2753" t="s">
        <v>10766</v>
      </c>
      <c r="Q2753" t="s">
        <v>10995</v>
      </c>
      <c r="R2753">
        <v>925</v>
      </c>
      <c r="S2753" t="s">
        <v>8680</v>
      </c>
      <c r="T2753" t="s">
        <v>7715</v>
      </c>
      <c r="U2753">
        <v>1</v>
      </c>
      <c r="V2753">
        <v>1</v>
      </c>
      <c r="W2753" t="s">
        <v>7702</v>
      </c>
      <c r="X2753" t="s">
        <v>4066</v>
      </c>
      <c r="Y2753" t="s">
        <v>7703</v>
      </c>
      <c r="Z2753" t="s">
        <v>12251</v>
      </c>
      <c r="AA2753" t="s">
        <v>8245</v>
      </c>
      <c r="AB2753" t="s">
        <v>8275</v>
      </c>
    </row>
    <row r="2754" spans="1:28">
      <c r="A2754" s="241">
        <v>45973</v>
      </c>
      <c r="B2754" t="s">
        <v>12252</v>
      </c>
      <c r="C2754" t="s">
        <v>8666</v>
      </c>
      <c r="D2754" t="s">
        <v>8667</v>
      </c>
      <c r="E2754" t="s">
        <v>8668</v>
      </c>
      <c r="F2754">
        <v>2</v>
      </c>
      <c r="G2754">
        <v>2992.5</v>
      </c>
      <c r="H2754">
        <v>0</v>
      </c>
      <c r="I2754" s="165">
        <v>5985</v>
      </c>
      <c r="J2754" t="s">
        <v>8166</v>
      </c>
      <c r="K2754">
        <v>1</v>
      </c>
      <c r="L2754">
        <v>126</v>
      </c>
      <c r="M2754" t="s">
        <v>7744</v>
      </c>
      <c r="N2754" t="s">
        <v>7745</v>
      </c>
      <c r="O2754" t="s">
        <v>7697</v>
      </c>
      <c r="P2754" t="s">
        <v>10766</v>
      </c>
      <c r="Q2754" t="s">
        <v>10995</v>
      </c>
      <c r="R2754">
        <v>925</v>
      </c>
      <c r="S2754" t="s">
        <v>8680</v>
      </c>
      <c r="T2754" t="s">
        <v>7701</v>
      </c>
      <c r="U2754">
        <v>1</v>
      </c>
      <c r="V2754">
        <v>2</v>
      </c>
      <c r="W2754" t="s">
        <v>7702</v>
      </c>
      <c r="X2754" t="s">
        <v>4074</v>
      </c>
      <c r="Y2754" t="s">
        <v>7703</v>
      </c>
      <c r="Z2754" t="s">
        <v>12253</v>
      </c>
      <c r="AA2754" t="s">
        <v>8245</v>
      </c>
      <c r="AB2754" t="s">
        <v>12254</v>
      </c>
    </row>
    <row r="2755" spans="1:28">
      <c r="A2755" s="241">
        <v>45973</v>
      </c>
      <c r="B2755" t="s">
        <v>12252</v>
      </c>
      <c r="C2755" t="s">
        <v>7691</v>
      </c>
      <c r="D2755" t="s">
        <v>7692</v>
      </c>
      <c r="E2755" t="s">
        <v>7693</v>
      </c>
      <c r="F2755">
        <v>2</v>
      </c>
      <c r="G2755">
        <v>4327.7299999999996</v>
      </c>
      <c r="H2755">
        <v>0</v>
      </c>
      <c r="I2755" s="165">
        <v>8655.4599999999991</v>
      </c>
      <c r="J2755" t="s">
        <v>8166</v>
      </c>
      <c r="K2755">
        <v>1</v>
      </c>
      <c r="L2755">
        <v>126</v>
      </c>
      <c r="M2755" t="s">
        <v>7744</v>
      </c>
      <c r="N2755" t="s">
        <v>7745</v>
      </c>
      <c r="O2755" t="s">
        <v>7697</v>
      </c>
      <c r="P2755" t="s">
        <v>10766</v>
      </c>
      <c r="Q2755" t="s">
        <v>10995</v>
      </c>
      <c r="R2755">
        <v>925</v>
      </c>
      <c r="S2755" t="s">
        <v>8680</v>
      </c>
      <c r="T2755" t="s">
        <v>7701</v>
      </c>
      <c r="U2755">
        <v>1</v>
      </c>
      <c r="V2755">
        <v>2</v>
      </c>
      <c r="W2755" t="s">
        <v>7702</v>
      </c>
      <c r="X2755" t="s">
        <v>4074</v>
      </c>
      <c r="Y2755" t="s">
        <v>7703</v>
      </c>
      <c r="Z2755" t="s">
        <v>12253</v>
      </c>
      <c r="AA2755" t="s">
        <v>8245</v>
      </c>
      <c r="AB2755" t="s">
        <v>12254</v>
      </c>
    </row>
    <row r="2756" spans="1:28">
      <c r="A2756" s="241">
        <v>45973</v>
      </c>
      <c r="B2756" t="s">
        <v>12252</v>
      </c>
      <c r="C2756" t="s">
        <v>7778</v>
      </c>
      <c r="D2756" t="s">
        <v>7779</v>
      </c>
      <c r="E2756" t="s">
        <v>7780</v>
      </c>
      <c r="F2756">
        <v>1</v>
      </c>
      <c r="G2756">
        <v>2668.75</v>
      </c>
      <c r="H2756">
        <v>0</v>
      </c>
      <c r="I2756" s="165">
        <v>2668.75</v>
      </c>
      <c r="J2756" t="s">
        <v>8166</v>
      </c>
      <c r="K2756">
        <v>1</v>
      </c>
      <c r="L2756">
        <v>126</v>
      </c>
      <c r="M2756" t="s">
        <v>7744</v>
      </c>
      <c r="N2756" t="s">
        <v>7745</v>
      </c>
      <c r="O2756" t="s">
        <v>7697</v>
      </c>
      <c r="P2756" t="s">
        <v>10766</v>
      </c>
      <c r="Q2756" t="s">
        <v>10995</v>
      </c>
      <c r="R2756">
        <v>925</v>
      </c>
      <c r="S2756" t="s">
        <v>8680</v>
      </c>
      <c r="T2756" t="s">
        <v>7701</v>
      </c>
      <c r="U2756">
        <v>1</v>
      </c>
      <c r="V2756">
        <v>1</v>
      </c>
      <c r="W2756" t="s">
        <v>7702</v>
      </c>
      <c r="X2756" t="s">
        <v>4074</v>
      </c>
      <c r="Y2756" t="s">
        <v>7703</v>
      </c>
      <c r="Z2756" t="s">
        <v>12253</v>
      </c>
      <c r="AA2756" t="s">
        <v>8245</v>
      </c>
      <c r="AB2756" t="s">
        <v>12254</v>
      </c>
    </row>
    <row r="2757" spans="1:28">
      <c r="A2757" s="241">
        <v>45973</v>
      </c>
      <c r="B2757" t="s">
        <v>12252</v>
      </c>
      <c r="C2757" t="s">
        <v>7875</v>
      </c>
      <c r="D2757" t="s">
        <v>7876</v>
      </c>
      <c r="E2757" t="s">
        <v>7877</v>
      </c>
      <c r="F2757">
        <v>2</v>
      </c>
      <c r="G2757">
        <v>1218.49</v>
      </c>
      <c r="H2757">
        <v>0</v>
      </c>
      <c r="I2757" s="165">
        <v>2436.98</v>
      </c>
      <c r="J2757" t="s">
        <v>8166</v>
      </c>
      <c r="K2757">
        <v>1</v>
      </c>
      <c r="L2757">
        <v>126</v>
      </c>
      <c r="M2757" t="s">
        <v>7744</v>
      </c>
      <c r="N2757" t="s">
        <v>7745</v>
      </c>
      <c r="O2757" t="s">
        <v>7697</v>
      </c>
      <c r="P2757" t="s">
        <v>10766</v>
      </c>
      <c r="Q2757" t="s">
        <v>10995</v>
      </c>
      <c r="R2757">
        <v>925</v>
      </c>
      <c r="S2757" t="s">
        <v>8680</v>
      </c>
      <c r="T2757" t="s">
        <v>7701</v>
      </c>
      <c r="U2757">
        <v>1</v>
      </c>
      <c r="V2757">
        <v>2</v>
      </c>
      <c r="W2757" t="s">
        <v>7702</v>
      </c>
      <c r="X2757" t="s">
        <v>4074</v>
      </c>
      <c r="Y2757" t="s">
        <v>7703</v>
      </c>
      <c r="Z2757" t="s">
        <v>12253</v>
      </c>
      <c r="AA2757" t="s">
        <v>8245</v>
      </c>
      <c r="AB2757" t="s">
        <v>12254</v>
      </c>
    </row>
    <row r="2758" spans="1:28">
      <c r="A2758" s="241">
        <v>45973</v>
      </c>
      <c r="B2758" t="s">
        <v>12255</v>
      </c>
      <c r="C2758" t="s">
        <v>7730</v>
      </c>
      <c r="D2758" t="s">
        <v>7731</v>
      </c>
      <c r="E2758" t="s">
        <v>7732</v>
      </c>
      <c r="F2758">
        <v>1</v>
      </c>
      <c r="G2758">
        <v>8991.6</v>
      </c>
      <c r="H2758">
        <v>449.58</v>
      </c>
      <c r="I2758" s="165">
        <v>8542.02</v>
      </c>
      <c r="J2758" t="s">
        <v>8213</v>
      </c>
      <c r="K2758">
        <v>1</v>
      </c>
      <c r="L2758">
        <v>155</v>
      </c>
      <c r="M2758" t="s">
        <v>7946</v>
      </c>
      <c r="N2758" t="s">
        <v>7696</v>
      </c>
      <c r="O2758" t="s">
        <v>7697</v>
      </c>
      <c r="P2758" t="s">
        <v>10766</v>
      </c>
      <c r="Q2758" t="s">
        <v>11308</v>
      </c>
      <c r="R2758">
        <v>713</v>
      </c>
      <c r="S2758" t="s">
        <v>8680</v>
      </c>
      <c r="T2758" t="s">
        <v>7715</v>
      </c>
      <c r="U2758">
        <v>1</v>
      </c>
      <c r="V2758">
        <v>1</v>
      </c>
      <c r="W2758" t="s">
        <v>7702</v>
      </c>
      <c r="X2758" t="s">
        <v>3752</v>
      </c>
      <c r="Y2758" t="s">
        <v>7703</v>
      </c>
      <c r="Z2758" t="s">
        <v>12256</v>
      </c>
      <c r="AA2758" t="s">
        <v>8216</v>
      </c>
      <c r="AB2758" t="s">
        <v>12257</v>
      </c>
    </row>
    <row r="2759" spans="1:28">
      <c r="A2759" s="241">
        <v>45973</v>
      </c>
      <c r="B2759" t="s">
        <v>12255</v>
      </c>
      <c r="C2759" t="s">
        <v>7720</v>
      </c>
      <c r="D2759" t="s">
        <v>7721</v>
      </c>
      <c r="E2759" t="s">
        <v>7722</v>
      </c>
      <c r="F2759">
        <v>1</v>
      </c>
      <c r="G2759">
        <v>11900</v>
      </c>
      <c r="H2759">
        <v>357</v>
      </c>
      <c r="I2759" s="165">
        <v>11543</v>
      </c>
      <c r="J2759" t="s">
        <v>8213</v>
      </c>
      <c r="K2759">
        <v>1</v>
      </c>
      <c r="L2759">
        <v>155</v>
      </c>
      <c r="M2759" t="s">
        <v>7946</v>
      </c>
      <c r="N2759" t="s">
        <v>7696</v>
      </c>
      <c r="O2759" t="s">
        <v>7697</v>
      </c>
      <c r="P2759" t="s">
        <v>10766</v>
      </c>
      <c r="Q2759" t="s">
        <v>11308</v>
      </c>
      <c r="R2759">
        <v>713</v>
      </c>
      <c r="S2759" t="s">
        <v>8680</v>
      </c>
      <c r="T2759" t="s">
        <v>7726</v>
      </c>
      <c r="U2759">
        <v>1</v>
      </c>
      <c r="V2759">
        <v>1</v>
      </c>
      <c r="W2759" t="s">
        <v>7702</v>
      </c>
      <c r="X2759" t="s">
        <v>3752</v>
      </c>
      <c r="Y2759" t="s">
        <v>7703</v>
      </c>
      <c r="Z2759" t="s">
        <v>12256</v>
      </c>
      <c r="AA2759" t="s">
        <v>8216</v>
      </c>
      <c r="AB2759" t="s">
        <v>12257</v>
      </c>
    </row>
    <row r="2760" spans="1:28">
      <c r="A2760" s="241">
        <v>45973</v>
      </c>
      <c r="B2760" t="s">
        <v>12258</v>
      </c>
      <c r="C2760" t="s">
        <v>7720</v>
      </c>
      <c r="D2760" t="s">
        <v>7721</v>
      </c>
      <c r="E2760" t="s">
        <v>7722</v>
      </c>
      <c r="F2760">
        <v>1</v>
      </c>
      <c r="G2760">
        <v>11900</v>
      </c>
      <c r="H2760">
        <v>357</v>
      </c>
      <c r="I2760" s="165">
        <v>11543</v>
      </c>
      <c r="J2760" t="s">
        <v>8166</v>
      </c>
      <c r="K2760">
        <v>1</v>
      </c>
      <c r="L2760">
        <v>126</v>
      </c>
      <c r="M2760" t="s">
        <v>7744</v>
      </c>
      <c r="N2760" t="s">
        <v>7745</v>
      </c>
      <c r="O2760" t="s">
        <v>7697</v>
      </c>
      <c r="P2760" t="s">
        <v>10766</v>
      </c>
      <c r="Q2760" t="s">
        <v>11321</v>
      </c>
      <c r="R2760">
        <v>923</v>
      </c>
      <c r="S2760" t="s">
        <v>8680</v>
      </c>
      <c r="T2760" t="s">
        <v>7726</v>
      </c>
      <c r="U2760">
        <v>1</v>
      </c>
      <c r="V2760">
        <v>1</v>
      </c>
      <c r="W2760" t="s">
        <v>7702</v>
      </c>
      <c r="X2760" t="s">
        <v>3722</v>
      </c>
      <c r="Y2760" t="s">
        <v>7703</v>
      </c>
      <c r="Z2760" t="s">
        <v>12259</v>
      </c>
      <c r="AA2760" t="s">
        <v>8226</v>
      </c>
      <c r="AB2760" t="s">
        <v>12260</v>
      </c>
    </row>
    <row r="2761" spans="1:28">
      <c r="A2761" s="241">
        <v>45973</v>
      </c>
      <c r="B2761" t="s">
        <v>12258</v>
      </c>
      <c r="C2761" t="s">
        <v>7934</v>
      </c>
      <c r="D2761" t="s">
        <v>7935</v>
      </c>
      <c r="E2761" t="s">
        <v>7936</v>
      </c>
      <c r="F2761">
        <v>3</v>
      </c>
      <c r="G2761">
        <v>2475</v>
      </c>
      <c r="H2761">
        <v>0</v>
      </c>
      <c r="I2761" s="165">
        <v>7425</v>
      </c>
      <c r="J2761" t="s">
        <v>8166</v>
      </c>
      <c r="K2761">
        <v>1</v>
      </c>
      <c r="L2761">
        <v>126</v>
      </c>
      <c r="M2761" t="s">
        <v>7744</v>
      </c>
      <c r="N2761" t="s">
        <v>7745</v>
      </c>
      <c r="O2761" t="s">
        <v>7697</v>
      </c>
      <c r="P2761" t="s">
        <v>10766</v>
      </c>
      <c r="Q2761" t="s">
        <v>11321</v>
      </c>
      <c r="R2761">
        <v>923</v>
      </c>
      <c r="S2761" t="s">
        <v>8680</v>
      </c>
      <c r="T2761" t="s">
        <v>7715</v>
      </c>
      <c r="U2761">
        <v>1</v>
      </c>
      <c r="V2761">
        <v>3</v>
      </c>
      <c r="W2761" t="s">
        <v>7702</v>
      </c>
      <c r="X2761" t="s">
        <v>3722</v>
      </c>
      <c r="Y2761" t="s">
        <v>7703</v>
      </c>
      <c r="Z2761" t="s">
        <v>12259</v>
      </c>
      <c r="AA2761" t="s">
        <v>8226</v>
      </c>
      <c r="AB2761" t="s">
        <v>12260</v>
      </c>
    </row>
    <row r="2762" spans="1:28">
      <c r="A2762" s="241">
        <v>45973</v>
      </c>
      <c r="B2762" t="s">
        <v>12261</v>
      </c>
      <c r="C2762" t="s">
        <v>7848</v>
      </c>
      <c r="D2762" t="s">
        <v>7849</v>
      </c>
      <c r="E2762" t="s">
        <v>7850</v>
      </c>
      <c r="F2762">
        <v>12</v>
      </c>
      <c r="G2762">
        <v>1260.5</v>
      </c>
      <c r="H2762">
        <v>0</v>
      </c>
      <c r="I2762" s="165">
        <v>15126</v>
      </c>
      <c r="J2762" t="s">
        <v>7766</v>
      </c>
      <c r="K2762">
        <v>1</v>
      </c>
      <c r="L2762">
        <v>125</v>
      </c>
      <c r="M2762" t="s">
        <v>7724</v>
      </c>
      <c r="N2762" t="s">
        <v>7713</v>
      </c>
      <c r="O2762" t="s">
        <v>7697</v>
      </c>
      <c r="P2762" t="s">
        <v>10766</v>
      </c>
      <c r="Q2762" t="s">
        <v>10968</v>
      </c>
      <c r="R2762">
        <v>116</v>
      </c>
      <c r="S2762" t="s">
        <v>8680</v>
      </c>
      <c r="T2762" t="s">
        <v>7701</v>
      </c>
      <c r="U2762">
        <v>1</v>
      </c>
      <c r="V2762">
        <v>12</v>
      </c>
      <c r="W2762" t="s">
        <v>7702</v>
      </c>
      <c r="X2762" t="s">
        <v>3754</v>
      </c>
      <c r="Y2762" t="s">
        <v>7703</v>
      </c>
      <c r="Z2762" t="s">
        <v>12262</v>
      </c>
      <c r="AA2762" t="s">
        <v>7760</v>
      </c>
      <c r="AB2762" t="s">
        <v>12263</v>
      </c>
    </row>
    <row r="2763" spans="1:28">
      <c r="A2763" s="241">
        <v>45973</v>
      </c>
      <c r="B2763" t="s">
        <v>12264</v>
      </c>
      <c r="C2763" t="s">
        <v>7778</v>
      </c>
      <c r="D2763" t="s">
        <v>7779</v>
      </c>
      <c r="E2763" t="s">
        <v>7780</v>
      </c>
      <c r="F2763">
        <v>4</v>
      </c>
      <c r="G2763">
        <v>2668.75</v>
      </c>
      <c r="H2763">
        <v>0</v>
      </c>
      <c r="I2763" s="165">
        <v>10675</v>
      </c>
      <c r="J2763" t="s">
        <v>7743</v>
      </c>
      <c r="K2763">
        <v>1</v>
      </c>
      <c r="L2763">
        <v>126</v>
      </c>
      <c r="M2763" t="s">
        <v>7744</v>
      </c>
      <c r="N2763" t="s">
        <v>7745</v>
      </c>
      <c r="O2763" t="s">
        <v>7697</v>
      </c>
      <c r="P2763" t="s">
        <v>10766</v>
      </c>
      <c r="Q2763" t="s">
        <v>11012</v>
      </c>
      <c r="R2763">
        <v>938</v>
      </c>
      <c r="S2763" t="s">
        <v>8680</v>
      </c>
      <c r="T2763" t="s">
        <v>7701</v>
      </c>
      <c r="U2763">
        <v>1</v>
      </c>
      <c r="V2763">
        <v>4</v>
      </c>
      <c r="W2763" t="s">
        <v>7702</v>
      </c>
      <c r="X2763" t="s">
        <v>3518</v>
      </c>
      <c r="Y2763" t="s">
        <v>7703</v>
      </c>
      <c r="Z2763" t="s">
        <v>12265</v>
      </c>
      <c r="AA2763" t="s">
        <v>7748</v>
      </c>
      <c r="AB2763" t="s">
        <v>12266</v>
      </c>
    </row>
    <row r="2764" spans="1:28">
      <c r="A2764" s="241">
        <v>45973</v>
      </c>
      <c r="B2764" t="s">
        <v>12264</v>
      </c>
      <c r="C2764" t="s">
        <v>7880</v>
      </c>
      <c r="D2764" t="s">
        <v>7881</v>
      </c>
      <c r="E2764" t="s">
        <v>7882</v>
      </c>
      <c r="F2764">
        <v>4</v>
      </c>
      <c r="G2764">
        <v>1543</v>
      </c>
      <c r="H2764">
        <v>0</v>
      </c>
      <c r="I2764" s="165">
        <v>6172</v>
      </c>
      <c r="J2764" t="s">
        <v>7743</v>
      </c>
      <c r="K2764">
        <v>1</v>
      </c>
      <c r="L2764">
        <v>126</v>
      </c>
      <c r="M2764" t="s">
        <v>7744</v>
      </c>
      <c r="N2764" t="s">
        <v>7745</v>
      </c>
      <c r="O2764" t="s">
        <v>7697</v>
      </c>
      <c r="P2764" t="s">
        <v>10766</v>
      </c>
      <c r="Q2764" t="s">
        <v>11012</v>
      </c>
      <c r="R2764">
        <v>938</v>
      </c>
      <c r="S2764" t="s">
        <v>8680</v>
      </c>
      <c r="T2764" t="s">
        <v>7701</v>
      </c>
      <c r="U2764">
        <v>1</v>
      </c>
      <c r="V2764">
        <v>4</v>
      </c>
      <c r="W2764" t="s">
        <v>7702</v>
      </c>
      <c r="X2764" t="s">
        <v>3518</v>
      </c>
      <c r="Y2764" t="s">
        <v>7703</v>
      </c>
      <c r="Z2764" t="s">
        <v>12265</v>
      </c>
      <c r="AA2764" t="s">
        <v>7748</v>
      </c>
      <c r="AB2764" t="s">
        <v>12266</v>
      </c>
    </row>
    <row r="2765" spans="1:28">
      <c r="A2765" s="241">
        <v>45973</v>
      </c>
      <c r="B2765" t="s">
        <v>12267</v>
      </c>
      <c r="C2765" t="s">
        <v>12268</v>
      </c>
      <c r="D2765" t="s">
        <v>12269</v>
      </c>
      <c r="E2765" t="s">
        <v>12270</v>
      </c>
      <c r="F2765">
        <v>1</v>
      </c>
      <c r="G2765">
        <v>35400</v>
      </c>
      <c r="H2765">
        <v>0</v>
      </c>
      <c r="I2765" s="165">
        <v>35400</v>
      </c>
      <c r="J2765" t="s">
        <v>7743</v>
      </c>
      <c r="K2765">
        <v>1</v>
      </c>
      <c r="L2765">
        <v>126</v>
      </c>
      <c r="M2765" t="s">
        <v>7744</v>
      </c>
      <c r="N2765" t="s">
        <v>7745</v>
      </c>
      <c r="O2765" t="s">
        <v>7697</v>
      </c>
      <c r="P2765" t="s">
        <v>10766</v>
      </c>
      <c r="Q2765" t="s">
        <v>11012</v>
      </c>
      <c r="R2765">
        <v>938</v>
      </c>
      <c r="S2765" t="s">
        <v>8680</v>
      </c>
      <c r="T2765" t="s">
        <v>7726</v>
      </c>
      <c r="U2765">
        <v>1</v>
      </c>
      <c r="V2765">
        <v>1</v>
      </c>
      <c r="W2765" t="s">
        <v>7702</v>
      </c>
      <c r="X2765" t="s">
        <v>3562</v>
      </c>
      <c r="Y2765" t="s">
        <v>7703</v>
      </c>
      <c r="Z2765" t="s">
        <v>12271</v>
      </c>
      <c r="AA2765" t="s">
        <v>7748</v>
      </c>
      <c r="AB2765" t="s">
        <v>8275</v>
      </c>
    </row>
    <row r="2766" spans="1:28">
      <c r="A2766" s="241">
        <v>45973</v>
      </c>
      <c r="B2766" t="s">
        <v>12267</v>
      </c>
      <c r="C2766" t="s">
        <v>8336</v>
      </c>
      <c r="D2766" t="s">
        <v>8337</v>
      </c>
      <c r="E2766" t="s">
        <v>8338</v>
      </c>
      <c r="F2766">
        <v>1</v>
      </c>
      <c r="G2766">
        <v>15550</v>
      </c>
      <c r="H2766">
        <v>0</v>
      </c>
      <c r="I2766" s="165">
        <v>15550</v>
      </c>
      <c r="J2766" t="s">
        <v>7743</v>
      </c>
      <c r="K2766">
        <v>1</v>
      </c>
      <c r="L2766">
        <v>126</v>
      </c>
      <c r="M2766" t="s">
        <v>7744</v>
      </c>
      <c r="N2766" t="s">
        <v>7745</v>
      </c>
      <c r="O2766" t="s">
        <v>7697</v>
      </c>
      <c r="P2766" t="s">
        <v>10766</v>
      </c>
      <c r="Q2766" t="s">
        <v>11012</v>
      </c>
      <c r="R2766">
        <v>938</v>
      </c>
      <c r="S2766" t="s">
        <v>8680</v>
      </c>
      <c r="T2766" t="s">
        <v>7726</v>
      </c>
      <c r="U2766">
        <v>1</v>
      </c>
      <c r="V2766">
        <v>1</v>
      </c>
      <c r="W2766" t="s">
        <v>7702</v>
      </c>
      <c r="X2766" t="s">
        <v>3562</v>
      </c>
      <c r="Y2766" t="s">
        <v>7703</v>
      </c>
      <c r="Z2766" t="s">
        <v>12271</v>
      </c>
      <c r="AA2766" t="s">
        <v>7748</v>
      </c>
      <c r="AB2766" t="s">
        <v>8275</v>
      </c>
    </row>
    <row r="2767" spans="1:28">
      <c r="A2767" s="241">
        <v>45973</v>
      </c>
      <c r="B2767" t="s">
        <v>12267</v>
      </c>
      <c r="C2767" t="s">
        <v>7856</v>
      </c>
      <c r="D2767" t="s">
        <v>7857</v>
      </c>
      <c r="E2767" t="s">
        <v>7858</v>
      </c>
      <c r="F2767">
        <v>2</v>
      </c>
      <c r="G2767">
        <v>4247.1000000000004</v>
      </c>
      <c r="H2767">
        <v>0</v>
      </c>
      <c r="I2767" s="165">
        <v>8494.2000000000007</v>
      </c>
      <c r="J2767" t="s">
        <v>7743</v>
      </c>
      <c r="K2767">
        <v>1</v>
      </c>
      <c r="L2767">
        <v>126</v>
      </c>
      <c r="M2767" t="s">
        <v>7744</v>
      </c>
      <c r="N2767" t="s">
        <v>7745</v>
      </c>
      <c r="O2767" t="s">
        <v>7697</v>
      </c>
      <c r="P2767" t="s">
        <v>10766</v>
      </c>
      <c r="Q2767" t="s">
        <v>11012</v>
      </c>
      <c r="R2767">
        <v>938</v>
      </c>
      <c r="S2767" t="s">
        <v>8680</v>
      </c>
      <c r="T2767" t="s">
        <v>7701</v>
      </c>
      <c r="U2767">
        <v>1</v>
      </c>
      <c r="V2767">
        <v>2</v>
      </c>
      <c r="W2767" t="s">
        <v>7702</v>
      </c>
      <c r="X2767" t="s">
        <v>3562</v>
      </c>
      <c r="Y2767" t="s">
        <v>7703</v>
      </c>
      <c r="Z2767" t="s">
        <v>12271</v>
      </c>
      <c r="AA2767" t="s">
        <v>7748</v>
      </c>
      <c r="AB2767" t="s">
        <v>8275</v>
      </c>
    </row>
    <row r="2768" spans="1:28">
      <c r="A2768" s="241">
        <v>45973</v>
      </c>
      <c r="B2768" t="s">
        <v>12272</v>
      </c>
      <c r="C2768" t="s">
        <v>7860</v>
      </c>
      <c r="D2768" t="s">
        <v>7861</v>
      </c>
      <c r="E2768" t="s">
        <v>7862</v>
      </c>
      <c r="F2768">
        <v>20</v>
      </c>
      <c r="G2768">
        <v>866.2</v>
      </c>
      <c r="H2768">
        <v>0</v>
      </c>
      <c r="I2768" s="165">
        <v>17324</v>
      </c>
      <c r="J2768" t="s">
        <v>7937</v>
      </c>
      <c r="K2768">
        <v>1</v>
      </c>
      <c r="L2768">
        <v>211</v>
      </c>
      <c r="M2768" t="s">
        <v>7938</v>
      </c>
      <c r="N2768" t="s">
        <v>7939</v>
      </c>
      <c r="O2768" t="s">
        <v>7697</v>
      </c>
      <c r="P2768" t="s">
        <v>10766</v>
      </c>
      <c r="Q2768" t="s">
        <v>10822</v>
      </c>
      <c r="R2768">
        <v>409</v>
      </c>
      <c r="S2768" t="s">
        <v>8680</v>
      </c>
      <c r="T2768" t="s">
        <v>7701</v>
      </c>
      <c r="U2768">
        <v>1</v>
      </c>
      <c r="V2768">
        <v>20</v>
      </c>
      <c r="W2768" t="s">
        <v>7702</v>
      </c>
      <c r="X2768" t="s">
        <v>3632</v>
      </c>
      <c r="Y2768" t="s">
        <v>7703</v>
      </c>
      <c r="Z2768" t="s">
        <v>12273</v>
      </c>
      <c r="AA2768" t="s">
        <v>8145</v>
      </c>
      <c r="AB2768" t="s">
        <v>12274</v>
      </c>
    </row>
    <row r="2769" spans="1:28">
      <c r="A2769" s="241">
        <v>45973</v>
      </c>
      <c r="B2769" t="s">
        <v>12275</v>
      </c>
      <c r="C2769" t="s">
        <v>7875</v>
      </c>
      <c r="D2769" t="s">
        <v>7876</v>
      </c>
      <c r="E2769" t="s">
        <v>7877</v>
      </c>
      <c r="F2769">
        <v>4</v>
      </c>
      <c r="G2769">
        <v>1218.49</v>
      </c>
      <c r="H2769">
        <v>0</v>
      </c>
      <c r="I2769" s="165">
        <v>4873.96</v>
      </c>
      <c r="J2769" t="s">
        <v>7743</v>
      </c>
      <c r="K2769">
        <v>1</v>
      </c>
      <c r="L2769">
        <v>126</v>
      </c>
      <c r="M2769" t="s">
        <v>7744</v>
      </c>
      <c r="N2769" t="s">
        <v>7745</v>
      </c>
      <c r="O2769" t="s">
        <v>7697</v>
      </c>
      <c r="P2769" t="s">
        <v>10766</v>
      </c>
      <c r="Q2769" t="s">
        <v>11012</v>
      </c>
      <c r="R2769">
        <v>938</v>
      </c>
      <c r="S2769" t="s">
        <v>8680</v>
      </c>
      <c r="T2769" t="s">
        <v>7701</v>
      </c>
      <c r="U2769">
        <v>1</v>
      </c>
      <c r="V2769">
        <v>4</v>
      </c>
      <c r="W2769" t="s">
        <v>7702</v>
      </c>
      <c r="X2769" t="s">
        <v>4080</v>
      </c>
      <c r="Y2769" t="s">
        <v>7703</v>
      </c>
      <c r="Z2769" t="s">
        <v>12276</v>
      </c>
      <c r="AA2769" t="s">
        <v>7748</v>
      </c>
      <c r="AB2769" t="s">
        <v>4080</v>
      </c>
    </row>
    <row r="2770" spans="1:28">
      <c r="A2770" s="241">
        <v>45973</v>
      </c>
      <c r="B2770" t="s">
        <v>12275</v>
      </c>
      <c r="C2770" t="s">
        <v>7778</v>
      </c>
      <c r="D2770" t="s">
        <v>7779</v>
      </c>
      <c r="E2770" t="s">
        <v>7780</v>
      </c>
      <c r="F2770">
        <v>2</v>
      </c>
      <c r="G2770">
        <v>2668.75</v>
      </c>
      <c r="H2770">
        <v>0</v>
      </c>
      <c r="I2770" s="165">
        <v>5337.5</v>
      </c>
      <c r="J2770" t="s">
        <v>7743</v>
      </c>
      <c r="K2770">
        <v>1</v>
      </c>
      <c r="L2770">
        <v>126</v>
      </c>
      <c r="M2770" t="s">
        <v>7744</v>
      </c>
      <c r="N2770" t="s">
        <v>7745</v>
      </c>
      <c r="O2770" t="s">
        <v>7697</v>
      </c>
      <c r="P2770" t="s">
        <v>10766</v>
      </c>
      <c r="Q2770" t="s">
        <v>11012</v>
      </c>
      <c r="R2770">
        <v>938</v>
      </c>
      <c r="S2770" t="s">
        <v>8680</v>
      </c>
      <c r="T2770" t="s">
        <v>7701</v>
      </c>
      <c r="U2770">
        <v>1</v>
      </c>
      <c r="V2770">
        <v>2</v>
      </c>
      <c r="W2770" t="s">
        <v>7702</v>
      </c>
      <c r="X2770" t="s">
        <v>4080</v>
      </c>
      <c r="Y2770" t="s">
        <v>7703</v>
      </c>
      <c r="Z2770" t="s">
        <v>12276</v>
      </c>
      <c r="AA2770" t="s">
        <v>7748</v>
      </c>
      <c r="AB2770" t="s">
        <v>4080</v>
      </c>
    </row>
    <row r="2771" spans="1:28">
      <c r="A2771" s="241">
        <v>45973</v>
      </c>
      <c r="B2771" t="s">
        <v>12277</v>
      </c>
      <c r="C2771" t="s">
        <v>7691</v>
      </c>
      <c r="D2771" t="s">
        <v>7692</v>
      </c>
      <c r="E2771" t="s">
        <v>7693</v>
      </c>
      <c r="F2771">
        <v>5</v>
      </c>
      <c r="G2771">
        <v>4327.7299999999996</v>
      </c>
      <c r="H2771">
        <v>0</v>
      </c>
      <c r="I2771" s="165">
        <v>21638.65</v>
      </c>
      <c r="J2771" t="s">
        <v>8271</v>
      </c>
      <c r="K2771">
        <v>1</v>
      </c>
      <c r="L2771">
        <v>126</v>
      </c>
      <c r="M2771" t="s">
        <v>7744</v>
      </c>
      <c r="N2771" t="s">
        <v>7745</v>
      </c>
      <c r="O2771" t="s">
        <v>7697</v>
      </c>
      <c r="P2771" t="s">
        <v>10766</v>
      </c>
      <c r="Q2771" t="s">
        <v>10795</v>
      </c>
      <c r="R2771">
        <v>935</v>
      </c>
      <c r="S2771" t="s">
        <v>8680</v>
      </c>
      <c r="T2771" t="s">
        <v>7701</v>
      </c>
      <c r="U2771">
        <v>1</v>
      </c>
      <c r="V2771">
        <v>5</v>
      </c>
      <c r="W2771" t="s">
        <v>7702</v>
      </c>
      <c r="X2771" t="s">
        <v>3684</v>
      </c>
      <c r="Y2771" t="s">
        <v>7703</v>
      </c>
      <c r="Z2771" t="s">
        <v>12278</v>
      </c>
      <c r="AA2771" t="s">
        <v>8274</v>
      </c>
      <c r="AB2771" t="s">
        <v>12279</v>
      </c>
    </row>
    <row r="2772" spans="1:28">
      <c r="A2772" s="241">
        <v>45973</v>
      </c>
      <c r="B2772" t="s">
        <v>12280</v>
      </c>
      <c r="C2772" t="s">
        <v>7730</v>
      </c>
      <c r="D2772" t="s">
        <v>7731</v>
      </c>
      <c r="E2772" t="s">
        <v>7732</v>
      </c>
      <c r="F2772">
        <v>1</v>
      </c>
      <c r="G2772">
        <v>8991.6</v>
      </c>
      <c r="H2772">
        <v>449.58</v>
      </c>
      <c r="I2772" s="165">
        <v>8542.02</v>
      </c>
      <c r="J2772" t="s">
        <v>7743</v>
      </c>
      <c r="K2772">
        <v>1</v>
      </c>
      <c r="L2772">
        <v>126</v>
      </c>
      <c r="M2772" t="s">
        <v>7744</v>
      </c>
      <c r="N2772" t="s">
        <v>7745</v>
      </c>
      <c r="O2772" t="s">
        <v>7697</v>
      </c>
      <c r="P2772" t="s">
        <v>10766</v>
      </c>
      <c r="Q2772" t="s">
        <v>10858</v>
      </c>
      <c r="R2772">
        <v>945</v>
      </c>
      <c r="S2772" t="s">
        <v>8680</v>
      </c>
      <c r="T2772" t="s">
        <v>7715</v>
      </c>
      <c r="U2772">
        <v>1</v>
      </c>
      <c r="V2772">
        <v>1</v>
      </c>
      <c r="W2772" t="s">
        <v>7702</v>
      </c>
      <c r="X2772" t="s">
        <v>3777</v>
      </c>
      <c r="Y2772" t="s">
        <v>7703</v>
      </c>
      <c r="Z2772" t="s">
        <v>12281</v>
      </c>
      <c r="AA2772" t="s">
        <v>8058</v>
      </c>
      <c r="AB2772" t="s">
        <v>12282</v>
      </c>
    </row>
    <row r="2773" spans="1:28">
      <c r="A2773" s="241">
        <v>45973</v>
      </c>
      <c r="B2773" t="s">
        <v>12283</v>
      </c>
      <c r="C2773" t="s">
        <v>7740</v>
      </c>
      <c r="D2773" t="s">
        <v>7741</v>
      </c>
      <c r="E2773" t="s">
        <v>7742</v>
      </c>
      <c r="F2773">
        <v>4</v>
      </c>
      <c r="G2773">
        <v>3562.19</v>
      </c>
      <c r="H2773">
        <v>0</v>
      </c>
      <c r="I2773" s="165">
        <v>14248.76</v>
      </c>
      <c r="J2773" t="s">
        <v>7809</v>
      </c>
      <c r="K2773">
        <v>1</v>
      </c>
      <c r="L2773">
        <v>125</v>
      </c>
      <c r="M2773" t="s">
        <v>7724</v>
      </c>
      <c r="N2773" t="s">
        <v>7713</v>
      </c>
      <c r="O2773" t="s">
        <v>7697</v>
      </c>
      <c r="P2773" t="s">
        <v>10766</v>
      </c>
      <c r="Q2773" t="s">
        <v>10787</v>
      </c>
      <c r="R2773">
        <v>114</v>
      </c>
      <c r="S2773" t="s">
        <v>8680</v>
      </c>
      <c r="T2773" t="s">
        <v>7715</v>
      </c>
      <c r="U2773">
        <v>1</v>
      </c>
      <c r="V2773">
        <v>4</v>
      </c>
      <c r="W2773" t="s">
        <v>7702</v>
      </c>
      <c r="X2773" t="s">
        <v>4072</v>
      </c>
      <c r="Y2773" t="s">
        <v>7703</v>
      </c>
      <c r="Z2773" t="s">
        <v>12284</v>
      </c>
      <c r="AA2773" t="s">
        <v>7813</v>
      </c>
      <c r="AB2773" t="s">
        <v>12285</v>
      </c>
    </row>
    <row r="2774" spans="1:28">
      <c r="A2774" s="241">
        <v>45973</v>
      </c>
      <c r="B2774" t="s">
        <v>12283</v>
      </c>
      <c r="C2774" t="s">
        <v>7787</v>
      </c>
      <c r="D2774" t="s">
        <v>7788</v>
      </c>
      <c r="E2774" t="s">
        <v>7789</v>
      </c>
      <c r="F2774">
        <v>2</v>
      </c>
      <c r="G2774">
        <v>3025.21</v>
      </c>
      <c r="H2774">
        <v>0</v>
      </c>
      <c r="I2774" s="165">
        <v>6050.42</v>
      </c>
      <c r="J2774" t="s">
        <v>7809</v>
      </c>
      <c r="K2774">
        <v>1</v>
      </c>
      <c r="L2774">
        <v>125</v>
      </c>
      <c r="M2774" t="s">
        <v>7724</v>
      </c>
      <c r="N2774" t="s">
        <v>7713</v>
      </c>
      <c r="O2774" t="s">
        <v>7697</v>
      </c>
      <c r="P2774" t="s">
        <v>10766</v>
      </c>
      <c r="Q2774" t="s">
        <v>10787</v>
      </c>
      <c r="R2774">
        <v>114</v>
      </c>
      <c r="S2774" t="s">
        <v>8680</v>
      </c>
      <c r="T2774" t="s">
        <v>7715</v>
      </c>
      <c r="U2774">
        <v>1</v>
      </c>
      <c r="V2774">
        <v>2</v>
      </c>
      <c r="W2774" t="s">
        <v>7702</v>
      </c>
      <c r="X2774" t="s">
        <v>4072</v>
      </c>
      <c r="Y2774" t="s">
        <v>7703</v>
      </c>
      <c r="Z2774" t="s">
        <v>12284</v>
      </c>
      <c r="AA2774" t="s">
        <v>7813</v>
      </c>
      <c r="AB2774" t="s">
        <v>12285</v>
      </c>
    </row>
    <row r="2775" spans="1:28">
      <c r="A2775" s="241">
        <v>45973</v>
      </c>
      <c r="B2775" t="s">
        <v>12283</v>
      </c>
      <c r="C2775" t="s">
        <v>7934</v>
      </c>
      <c r="D2775" t="s">
        <v>7935</v>
      </c>
      <c r="E2775" t="s">
        <v>7936</v>
      </c>
      <c r="F2775">
        <v>4</v>
      </c>
      <c r="G2775">
        <v>2475</v>
      </c>
      <c r="H2775">
        <v>0</v>
      </c>
      <c r="I2775" s="165">
        <v>9900</v>
      </c>
      <c r="J2775" t="s">
        <v>7809</v>
      </c>
      <c r="K2775">
        <v>1</v>
      </c>
      <c r="L2775">
        <v>125</v>
      </c>
      <c r="M2775" t="s">
        <v>7724</v>
      </c>
      <c r="N2775" t="s">
        <v>7713</v>
      </c>
      <c r="O2775" t="s">
        <v>7697</v>
      </c>
      <c r="P2775" t="s">
        <v>10766</v>
      </c>
      <c r="Q2775" t="s">
        <v>10787</v>
      </c>
      <c r="R2775">
        <v>114</v>
      </c>
      <c r="S2775" t="s">
        <v>8680</v>
      </c>
      <c r="T2775" t="s">
        <v>7715</v>
      </c>
      <c r="U2775">
        <v>1</v>
      </c>
      <c r="V2775">
        <v>4</v>
      </c>
      <c r="W2775" t="s">
        <v>7702</v>
      </c>
      <c r="X2775" t="s">
        <v>4072</v>
      </c>
      <c r="Y2775" t="s">
        <v>7703</v>
      </c>
      <c r="Z2775" t="s">
        <v>12284</v>
      </c>
      <c r="AA2775" t="s">
        <v>7813</v>
      </c>
      <c r="AB2775" t="s">
        <v>12285</v>
      </c>
    </row>
    <row r="2776" spans="1:28">
      <c r="A2776" s="241">
        <v>45973</v>
      </c>
      <c r="B2776" t="s">
        <v>12286</v>
      </c>
      <c r="C2776" t="s">
        <v>7720</v>
      </c>
      <c r="D2776" t="s">
        <v>7721</v>
      </c>
      <c r="E2776" t="s">
        <v>7722</v>
      </c>
      <c r="F2776">
        <v>1</v>
      </c>
      <c r="G2776">
        <v>11900</v>
      </c>
      <c r="H2776">
        <v>0</v>
      </c>
      <c r="I2776" s="165">
        <v>11900</v>
      </c>
      <c r="J2776" t="s">
        <v>8166</v>
      </c>
      <c r="K2776">
        <v>1</v>
      </c>
      <c r="L2776">
        <v>2</v>
      </c>
      <c r="M2776" t="s">
        <v>8054</v>
      </c>
      <c r="N2776" t="s">
        <v>7745</v>
      </c>
      <c r="O2776" t="s">
        <v>7697</v>
      </c>
      <c r="P2776" t="s">
        <v>10766</v>
      </c>
      <c r="Q2776" t="s">
        <v>11279</v>
      </c>
      <c r="R2776">
        <v>926</v>
      </c>
      <c r="S2776" t="s">
        <v>8680</v>
      </c>
      <c r="T2776" t="s">
        <v>7726</v>
      </c>
      <c r="U2776">
        <v>1</v>
      </c>
      <c r="V2776">
        <v>1</v>
      </c>
      <c r="W2776" t="s">
        <v>7702</v>
      </c>
      <c r="X2776" t="s">
        <v>12287</v>
      </c>
      <c r="Y2776" t="s">
        <v>7703</v>
      </c>
      <c r="Z2776" t="s">
        <v>12288</v>
      </c>
      <c r="AA2776" t="s">
        <v>8170</v>
      </c>
      <c r="AB2776" t="s">
        <v>12289</v>
      </c>
    </row>
    <row r="2777" spans="1:28">
      <c r="A2777" s="241">
        <v>45973</v>
      </c>
      <c r="B2777" t="s">
        <v>12286</v>
      </c>
      <c r="C2777" t="s">
        <v>7832</v>
      </c>
      <c r="D2777" t="s">
        <v>7833</v>
      </c>
      <c r="E2777" t="s">
        <v>7834</v>
      </c>
      <c r="F2777">
        <v>1</v>
      </c>
      <c r="G2777">
        <v>12500</v>
      </c>
      <c r="H2777">
        <v>0</v>
      </c>
      <c r="I2777" s="165">
        <v>12500</v>
      </c>
      <c r="J2777" t="s">
        <v>8166</v>
      </c>
      <c r="K2777">
        <v>1</v>
      </c>
      <c r="L2777">
        <v>2</v>
      </c>
      <c r="M2777" t="s">
        <v>8054</v>
      </c>
      <c r="N2777" t="s">
        <v>7745</v>
      </c>
      <c r="O2777" t="s">
        <v>7697</v>
      </c>
      <c r="P2777" t="s">
        <v>10766</v>
      </c>
      <c r="Q2777" t="s">
        <v>11279</v>
      </c>
      <c r="R2777">
        <v>926</v>
      </c>
      <c r="S2777" t="s">
        <v>8680</v>
      </c>
      <c r="T2777" t="s">
        <v>7726</v>
      </c>
      <c r="U2777">
        <v>1</v>
      </c>
      <c r="V2777">
        <v>1</v>
      </c>
      <c r="W2777" t="s">
        <v>7702</v>
      </c>
      <c r="X2777" t="s">
        <v>12287</v>
      </c>
      <c r="Y2777" t="s">
        <v>7703</v>
      </c>
      <c r="Z2777" t="s">
        <v>12288</v>
      </c>
      <c r="AA2777" t="s">
        <v>8170</v>
      </c>
      <c r="AB2777" t="s">
        <v>12289</v>
      </c>
    </row>
    <row r="2778" spans="1:28">
      <c r="A2778" s="241">
        <v>45973</v>
      </c>
      <c r="B2778" t="s">
        <v>12290</v>
      </c>
      <c r="C2778" t="s">
        <v>8613</v>
      </c>
      <c r="D2778" t="s">
        <v>8614</v>
      </c>
      <c r="E2778" t="s">
        <v>8615</v>
      </c>
      <c r="F2778">
        <v>6</v>
      </c>
      <c r="G2778">
        <v>714.29</v>
      </c>
      <c r="H2778">
        <v>0</v>
      </c>
      <c r="I2778" s="165">
        <v>4285.74</v>
      </c>
      <c r="J2778" t="s">
        <v>8271</v>
      </c>
      <c r="K2778">
        <v>1</v>
      </c>
      <c r="L2778">
        <v>126</v>
      </c>
      <c r="M2778" t="s">
        <v>7744</v>
      </c>
      <c r="N2778" t="s">
        <v>7745</v>
      </c>
      <c r="O2778" t="s">
        <v>7697</v>
      </c>
      <c r="P2778" t="s">
        <v>10766</v>
      </c>
      <c r="Q2778" t="s">
        <v>10795</v>
      </c>
      <c r="R2778">
        <v>935</v>
      </c>
      <c r="S2778" t="s">
        <v>8680</v>
      </c>
      <c r="T2778" t="s">
        <v>7715</v>
      </c>
      <c r="U2778">
        <v>1</v>
      </c>
      <c r="V2778">
        <v>6</v>
      </c>
      <c r="W2778" t="s">
        <v>7702</v>
      </c>
      <c r="X2778" t="s">
        <v>3702</v>
      </c>
      <c r="Y2778" t="s">
        <v>7703</v>
      </c>
      <c r="Z2778" t="s">
        <v>12291</v>
      </c>
      <c r="AA2778" t="s">
        <v>8274</v>
      </c>
      <c r="AB2778" t="s">
        <v>12292</v>
      </c>
    </row>
    <row r="2779" spans="1:28">
      <c r="A2779" s="241">
        <v>45973</v>
      </c>
      <c r="B2779" t="s">
        <v>12293</v>
      </c>
      <c r="C2779" t="s">
        <v>7720</v>
      </c>
      <c r="D2779" t="s">
        <v>7721</v>
      </c>
      <c r="E2779" t="s">
        <v>7722</v>
      </c>
      <c r="F2779">
        <v>1</v>
      </c>
      <c r="G2779">
        <v>11900</v>
      </c>
      <c r="H2779">
        <v>357</v>
      </c>
      <c r="I2779" s="165">
        <v>11543</v>
      </c>
      <c r="J2779" t="s">
        <v>7816</v>
      </c>
      <c r="K2779">
        <v>1</v>
      </c>
      <c r="L2779">
        <v>125</v>
      </c>
      <c r="M2779" t="s">
        <v>7724</v>
      </c>
      <c r="N2779" t="s">
        <v>7713</v>
      </c>
      <c r="O2779" t="s">
        <v>7697</v>
      </c>
      <c r="P2779" t="s">
        <v>10766</v>
      </c>
      <c r="Q2779" t="s">
        <v>11018</v>
      </c>
      <c r="R2779">
        <v>107</v>
      </c>
      <c r="S2779" t="s">
        <v>8680</v>
      </c>
      <c r="T2779" t="s">
        <v>7726</v>
      </c>
      <c r="U2779">
        <v>1</v>
      </c>
      <c r="V2779">
        <v>1</v>
      </c>
      <c r="W2779" t="s">
        <v>7702</v>
      </c>
      <c r="X2779" t="s">
        <v>3734</v>
      </c>
      <c r="Y2779" t="s">
        <v>7703</v>
      </c>
      <c r="Z2779" t="s">
        <v>12294</v>
      </c>
      <c r="AA2779" t="s">
        <v>8041</v>
      </c>
      <c r="AB2779" t="s">
        <v>12295</v>
      </c>
    </row>
    <row r="2780" spans="1:28">
      <c r="A2780" s="241">
        <v>45973</v>
      </c>
      <c r="B2780" t="s">
        <v>12296</v>
      </c>
      <c r="C2780" t="s">
        <v>7720</v>
      </c>
      <c r="D2780" t="s">
        <v>7721</v>
      </c>
      <c r="E2780" t="s">
        <v>7722</v>
      </c>
      <c r="F2780">
        <v>1</v>
      </c>
      <c r="G2780">
        <v>11900</v>
      </c>
      <c r="H2780">
        <v>357</v>
      </c>
      <c r="I2780" s="165">
        <v>11543</v>
      </c>
      <c r="J2780" t="s">
        <v>7723</v>
      </c>
      <c r="K2780">
        <v>1</v>
      </c>
      <c r="L2780">
        <v>125</v>
      </c>
      <c r="M2780" t="s">
        <v>7724</v>
      </c>
      <c r="N2780" t="s">
        <v>7713</v>
      </c>
      <c r="O2780" t="s">
        <v>7697</v>
      </c>
      <c r="P2780" t="s">
        <v>10766</v>
      </c>
      <c r="Q2780" t="s">
        <v>10991</v>
      </c>
      <c r="R2780">
        <v>103</v>
      </c>
      <c r="S2780" t="s">
        <v>8680</v>
      </c>
      <c r="T2780" t="s">
        <v>7726</v>
      </c>
      <c r="U2780">
        <v>1</v>
      </c>
      <c r="V2780">
        <v>1</v>
      </c>
      <c r="W2780" t="s">
        <v>7702</v>
      </c>
      <c r="X2780" t="s">
        <v>4040</v>
      </c>
      <c r="Y2780" t="s">
        <v>7703</v>
      </c>
      <c r="Z2780" t="s">
        <v>12297</v>
      </c>
      <c r="AA2780" t="s">
        <v>8108</v>
      </c>
      <c r="AB2780" t="s">
        <v>12298</v>
      </c>
    </row>
    <row r="2781" spans="1:28">
      <c r="A2781" s="241">
        <v>45973</v>
      </c>
      <c r="B2781" t="s">
        <v>12299</v>
      </c>
      <c r="C2781" t="s">
        <v>8032</v>
      </c>
      <c r="D2781" t="s">
        <v>8033</v>
      </c>
      <c r="E2781" t="s">
        <v>8034</v>
      </c>
      <c r="F2781">
        <v>5</v>
      </c>
      <c r="G2781">
        <v>1092.44</v>
      </c>
      <c r="H2781">
        <v>0</v>
      </c>
      <c r="I2781" s="165">
        <v>5462.2</v>
      </c>
      <c r="J2781" t="s">
        <v>7851</v>
      </c>
      <c r="K2781">
        <v>1</v>
      </c>
      <c r="L2781">
        <v>126</v>
      </c>
      <c r="M2781" t="s">
        <v>7744</v>
      </c>
      <c r="N2781" t="s">
        <v>7745</v>
      </c>
      <c r="O2781" t="s">
        <v>7697</v>
      </c>
      <c r="P2781" t="s">
        <v>10766</v>
      </c>
      <c r="Q2781" t="s">
        <v>10776</v>
      </c>
      <c r="R2781">
        <v>932</v>
      </c>
      <c r="S2781" t="s">
        <v>8680</v>
      </c>
      <c r="T2781" t="s">
        <v>7701</v>
      </c>
      <c r="U2781">
        <v>1</v>
      </c>
      <c r="V2781">
        <v>5</v>
      </c>
      <c r="W2781" t="s">
        <v>7702</v>
      </c>
      <c r="X2781" t="s">
        <v>3696</v>
      </c>
      <c r="Y2781" t="s">
        <v>7703</v>
      </c>
      <c r="Z2781" t="s">
        <v>12300</v>
      </c>
      <c r="AA2781" t="s">
        <v>7854</v>
      </c>
      <c r="AB2781" t="s">
        <v>12301</v>
      </c>
    </row>
    <row r="2782" spans="1:28">
      <c r="A2782" s="241">
        <v>45973</v>
      </c>
      <c r="B2782" t="s">
        <v>12299</v>
      </c>
      <c r="C2782" t="s">
        <v>7856</v>
      </c>
      <c r="D2782" t="s">
        <v>7857</v>
      </c>
      <c r="E2782" t="s">
        <v>7858</v>
      </c>
      <c r="F2782">
        <v>1</v>
      </c>
      <c r="G2782">
        <v>4247.1000000000004</v>
      </c>
      <c r="H2782">
        <v>0</v>
      </c>
      <c r="I2782" s="165">
        <v>4247.1000000000004</v>
      </c>
      <c r="J2782" t="s">
        <v>7851</v>
      </c>
      <c r="K2782">
        <v>1</v>
      </c>
      <c r="L2782">
        <v>126</v>
      </c>
      <c r="M2782" t="s">
        <v>7744</v>
      </c>
      <c r="N2782" t="s">
        <v>7745</v>
      </c>
      <c r="O2782" t="s">
        <v>7697</v>
      </c>
      <c r="P2782" t="s">
        <v>10766</v>
      </c>
      <c r="Q2782" t="s">
        <v>10776</v>
      </c>
      <c r="R2782">
        <v>932</v>
      </c>
      <c r="S2782" t="s">
        <v>8680</v>
      </c>
      <c r="T2782" t="s">
        <v>7701</v>
      </c>
      <c r="U2782">
        <v>1</v>
      </c>
      <c r="V2782">
        <v>1</v>
      </c>
      <c r="W2782" t="s">
        <v>7702</v>
      </c>
      <c r="X2782" t="s">
        <v>3696</v>
      </c>
      <c r="Y2782" t="s">
        <v>7703</v>
      </c>
      <c r="Z2782" t="s">
        <v>12300</v>
      </c>
      <c r="AA2782" t="s">
        <v>7854</v>
      </c>
      <c r="AB2782" t="s">
        <v>12301</v>
      </c>
    </row>
    <row r="2783" spans="1:28">
      <c r="A2783" s="241">
        <v>45973</v>
      </c>
      <c r="B2783" t="s">
        <v>12299</v>
      </c>
      <c r="C2783" t="s">
        <v>8079</v>
      </c>
      <c r="D2783" t="s">
        <v>8080</v>
      </c>
      <c r="E2783" t="s">
        <v>8081</v>
      </c>
      <c r="F2783">
        <v>4</v>
      </c>
      <c r="G2783">
        <v>3180</v>
      </c>
      <c r="H2783">
        <v>0</v>
      </c>
      <c r="I2783" s="165">
        <v>12720</v>
      </c>
      <c r="J2783" t="s">
        <v>7851</v>
      </c>
      <c r="K2783">
        <v>1</v>
      </c>
      <c r="L2783">
        <v>126</v>
      </c>
      <c r="M2783" t="s">
        <v>7744</v>
      </c>
      <c r="N2783" t="s">
        <v>7745</v>
      </c>
      <c r="O2783" t="s">
        <v>7697</v>
      </c>
      <c r="P2783" t="s">
        <v>10766</v>
      </c>
      <c r="Q2783" t="s">
        <v>10776</v>
      </c>
      <c r="R2783">
        <v>932</v>
      </c>
      <c r="S2783" t="s">
        <v>8680</v>
      </c>
      <c r="T2783" t="s">
        <v>7715</v>
      </c>
      <c r="U2783">
        <v>1</v>
      </c>
      <c r="V2783">
        <v>4</v>
      </c>
      <c r="W2783" t="s">
        <v>7702</v>
      </c>
      <c r="X2783" t="s">
        <v>3696</v>
      </c>
      <c r="Y2783" t="s">
        <v>7703</v>
      </c>
      <c r="Z2783" t="s">
        <v>12300</v>
      </c>
      <c r="AA2783" t="s">
        <v>7854</v>
      </c>
      <c r="AB2783" t="s">
        <v>12301</v>
      </c>
    </row>
    <row r="2784" spans="1:28">
      <c r="A2784" s="241">
        <v>45973</v>
      </c>
      <c r="B2784" t="s">
        <v>12302</v>
      </c>
      <c r="C2784" t="s">
        <v>7691</v>
      </c>
      <c r="D2784" t="s">
        <v>7692</v>
      </c>
      <c r="E2784" t="s">
        <v>7693</v>
      </c>
      <c r="F2784">
        <v>12</v>
      </c>
      <c r="G2784">
        <v>4327.7299999999996</v>
      </c>
      <c r="H2784">
        <v>0</v>
      </c>
      <c r="I2784" s="165">
        <v>51932.76</v>
      </c>
      <c r="J2784" t="s">
        <v>8213</v>
      </c>
      <c r="K2784">
        <v>1</v>
      </c>
      <c r="L2784">
        <v>155</v>
      </c>
      <c r="M2784" t="s">
        <v>7946</v>
      </c>
      <c r="N2784" t="s">
        <v>7696</v>
      </c>
      <c r="O2784" t="s">
        <v>7697</v>
      </c>
      <c r="P2784" t="s">
        <v>10766</v>
      </c>
      <c r="Q2784" t="s">
        <v>11308</v>
      </c>
      <c r="R2784">
        <v>713</v>
      </c>
      <c r="S2784" t="s">
        <v>8680</v>
      </c>
      <c r="T2784" t="s">
        <v>7701</v>
      </c>
      <c r="U2784">
        <v>1</v>
      </c>
      <c r="V2784">
        <v>12</v>
      </c>
      <c r="W2784" t="s">
        <v>7702</v>
      </c>
      <c r="X2784" t="s">
        <v>4046</v>
      </c>
      <c r="Y2784" t="s">
        <v>7703</v>
      </c>
      <c r="Z2784" t="s">
        <v>12303</v>
      </c>
      <c r="AA2784" t="s">
        <v>8216</v>
      </c>
      <c r="AB2784" t="s">
        <v>12304</v>
      </c>
    </row>
    <row r="2785" spans="1:28">
      <c r="A2785" s="241">
        <v>45973</v>
      </c>
      <c r="B2785" t="s">
        <v>12302</v>
      </c>
      <c r="C2785" t="s">
        <v>7778</v>
      </c>
      <c r="D2785" t="s">
        <v>7779</v>
      </c>
      <c r="E2785" t="s">
        <v>7780</v>
      </c>
      <c r="F2785">
        <v>2</v>
      </c>
      <c r="G2785">
        <v>2668.75</v>
      </c>
      <c r="H2785">
        <v>0</v>
      </c>
      <c r="I2785" s="165">
        <v>5337.5</v>
      </c>
      <c r="J2785" t="s">
        <v>8213</v>
      </c>
      <c r="K2785">
        <v>1</v>
      </c>
      <c r="L2785">
        <v>155</v>
      </c>
      <c r="M2785" t="s">
        <v>7946</v>
      </c>
      <c r="N2785" t="s">
        <v>7696</v>
      </c>
      <c r="O2785" t="s">
        <v>7697</v>
      </c>
      <c r="P2785" t="s">
        <v>10766</v>
      </c>
      <c r="Q2785" t="s">
        <v>11308</v>
      </c>
      <c r="R2785">
        <v>713</v>
      </c>
      <c r="S2785" t="s">
        <v>8680</v>
      </c>
      <c r="T2785" t="s">
        <v>7701</v>
      </c>
      <c r="U2785">
        <v>1</v>
      </c>
      <c r="V2785">
        <v>2</v>
      </c>
      <c r="W2785" t="s">
        <v>7702</v>
      </c>
      <c r="X2785" t="s">
        <v>4046</v>
      </c>
      <c r="Y2785" t="s">
        <v>7703</v>
      </c>
      <c r="Z2785" t="s">
        <v>12303</v>
      </c>
      <c r="AA2785" t="s">
        <v>8216</v>
      </c>
      <c r="AB2785" t="s">
        <v>12304</v>
      </c>
    </row>
    <row r="2786" spans="1:28">
      <c r="A2786" s="241">
        <v>45973</v>
      </c>
      <c r="B2786" t="s">
        <v>12302</v>
      </c>
      <c r="C2786" t="s">
        <v>7839</v>
      </c>
      <c r="D2786" t="s">
        <v>7840</v>
      </c>
      <c r="E2786" t="s">
        <v>7841</v>
      </c>
      <c r="F2786">
        <v>2</v>
      </c>
      <c r="G2786">
        <v>2645.48</v>
      </c>
      <c r="H2786">
        <v>0</v>
      </c>
      <c r="I2786" s="165">
        <v>5290.96</v>
      </c>
      <c r="J2786" t="s">
        <v>8213</v>
      </c>
      <c r="K2786">
        <v>1</v>
      </c>
      <c r="L2786">
        <v>155</v>
      </c>
      <c r="M2786" t="s">
        <v>7946</v>
      </c>
      <c r="N2786" t="s">
        <v>7696</v>
      </c>
      <c r="O2786" t="s">
        <v>7697</v>
      </c>
      <c r="P2786" t="s">
        <v>10766</v>
      </c>
      <c r="Q2786" t="s">
        <v>11308</v>
      </c>
      <c r="R2786">
        <v>713</v>
      </c>
      <c r="S2786" t="s">
        <v>8680</v>
      </c>
      <c r="T2786" t="s">
        <v>7715</v>
      </c>
      <c r="U2786">
        <v>1</v>
      </c>
      <c r="V2786">
        <v>2</v>
      </c>
      <c r="W2786" t="s">
        <v>7702</v>
      </c>
      <c r="X2786" t="s">
        <v>4046</v>
      </c>
      <c r="Y2786" t="s">
        <v>7703</v>
      </c>
      <c r="Z2786" t="s">
        <v>12303</v>
      </c>
      <c r="AA2786" t="s">
        <v>8216</v>
      </c>
      <c r="AB2786" t="s">
        <v>12304</v>
      </c>
    </row>
    <row r="2787" spans="1:28">
      <c r="A2787" s="241">
        <v>45973</v>
      </c>
      <c r="B2787" t="s">
        <v>12305</v>
      </c>
      <c r="C2787" t="s">
        <v>7860</v>
      </c>
      <c r="D2787" t="s">
        <v>7861</v>
      </c>
      <c r="E2787" t="s">
        <v>7862</v>
      </c>
      <c r="F2787">
        <v>20</v>
      </c>
      <c r="G2787">
        <v>866.2</v>
      </c>
      <c r="H2787">
        <v>0</v>
      </c>
      <c r="I2787" s="165">
        <v>17324</v>
      </c>
      <c r="J2787" t="s">
        <v>7743</v>
      </c>
      <c r="K2787">
        <v>1</v>
      </c>
      <c r="L2787">
        <v>126</v>
      </c>
      <c r="M2787" t="s">
        <v>7744</v>
      </c>
      <c r="N2787" t="s">
        <v>7745</v>
      </c>
      <c r="O2787" t="s">
        <v>7697</v>
      </c>
      <c r="P2787" t="s">
        <v>10766</v>
      </c>
      <c r="Q2787" t="s">
        <v>11012</v>
      </c>
      <c r="R2787">
        <v>938</v>
      </c>
      <c r="S2787" t="s">
        <v>8680</v>
      </c>
      <c r="T2787" t="s">
        <v>7701</v>
      </c>
      <c r="U2787">
        <v>1</v>
      </c>
      <c r="V2787">
        <v>20</v>
      </c>
      <c r="W2787" t="s">
        <v>7702</v>
      </c>
      <c r="X2787" t="s">
        <v>3568</v>
      </c>
      <c r="Y2787" t="s">
        <v>7703</v>
      </c>
      <c r="Z2787" t="s">
        <v>12306</v>
      </c>
      <c r="AA2787" t="s">
        <v>7748</v>
      </c>
      <c r="AB2787" t="s">
        <v>12307</v>
      </c>
    </row>
    <row r="2788" spans="1:28">
      <c r="A2788" s="241">
        <v>45973</v>
      </c>
      <c r="B2788" t="s">
        <v>12308</v>
      </c>
      <c r="C2788" t="s">
        <v>7927</v>
      </c>
      <c r="D2788" t="s">
        <v>7928</v>
      </c>
      <c r="E2788" t="s">
        <v>7929</v>
      </c>
      <c r="F2788">
        <v>1</v>
      </c>
      <c r="G2788">
        <v>1344.54</v>
      </c>
      <c r="H2788">
        <v>0</v>
      </c>
      <c r="I2788" s="165">
        <v>1344.54</v>
      </c>
      <c r="J2788" t="s">
        <v>7937</v>
      </c>
      <c r="K2788">
        <v>1</v>
      </c>
      <c r="L2788">
        <v>211</v>
      </c>
      <c r="M2788" t="s">
        <v>7938</v>
      </c>
      <c r="N2788" t="s">
        <v>7939</v>
      </c>
      <c r="O2788" t="s">
        <v>7697</v>
      </c>
      <c r="P2788" t="s">
        <v>10766</v>
      </c>
      <c r="Q2788" t="s">
        <v>10822</v>
      </c>
      <c r="R2788">
        <v>409</v>
      </c>
      <c r="S2788" t="s">
        <v>8680</v>
      </c>
      <c r="T2788" t="s">
        <v>7701</v>
      </c>
      <c r="U2788">
        <v>1</v>
      </c>
      <c r="V2788">
        <v>1</v>
      </c>
      <c r="W2788" t="s">
        <v>7702</v>
      </c>
      <c r="X2788" t="s">
        <v>3480</v>
      </c>
      <c r="Y2788" t="s">
        <v>7703</v>
      </c>
      <c r="Z2788" t="s">
        <v>12309</v>
      </c>
      <c r="AA2788" t="s">
        <v>8145</v>
      </c>
      <c r="AB2788" t="s">
        <v>9697</v>
      </c>
    </row>
    <row r="2789" spans="1:28">
      <c r="A2789" s="241">
        <v>45973</v>
      </c>
      <c r="B2789" t="s">
        <v>12310</v>
      </c>
      <c r="C2789" t="s">
        <v>7750</v>
      </c>
      <c r="D2789" t="s">
        <v>7751</v>
      </c>
      <c r="E2789" t="s">
        <v>7752</v>
      </c>
      <c r="F2789">
        <v>1</v>
      </c>
      <c r="G2789">
        <v>12000</v>
      </c>
      <c r="H2789">
        <v>0</v>
      </c>
      <c r="I2789" s="165">
        <v>12000</v>
      </c>
      <c r="J2789" t="s">
        <v>7937</v>
      </c>
      <c r="K2789">
        <v>1</v>
      </c>
      <c r="L2789">
        <v>211</v>
      </c>
      <c r="M2789" t="s">
        <v>7938</v>
      </c>
      <c r="N2789" t="s">
        <v>7939</v>
      </c>
      <c r="O2789" t="s">
        <v>7697</v>
      </c>
      <c r="P2789" t="s">
        <v>10766</v>
      </c>
      <c r="Q2789" t="s">
        <v>10822</v>
      </c>
      <c r="R2789">
        <v>409</v>
      </c>
      <c r="S2789" t="s">
        <v>8680</v>
      </c>
      <c r="T2789" t="s">
        <v>7715</v>
      </c>
      <c r="U2789">
        <v>1</v>
      </c>
      <c r="V2789">
        <v>1</v>
      </c>
      <c r="W2789" t="s">
        <v>7702</v>
      </c>
      <c r="X2789" t="s">
        <v>3483</v>
      </c>
      <c r="Y2789" t="s">
        <v>7703</v>
      </c>
      <c r="Z2789" t="s">
        <v>12311</v>
      </c>
      <c r="AA2789" t="s">
        <v>8145</v>
      </c>
      <c r="AB2789" t="s">
        <v>12312</v>
      </c>
    </row>
    <row r="2790" spans="1:28">
      <c r="A2790" s="241">
        <v>45973</v>
      </c>
      <c r="B2790" t="s">
        <v>12313</v>
      </c>
      <c r="C2790" t="s">
        <v>7754</v>
      </c>
      <c r="D2790" t="s">
        <v>7755</v>
      </c>
      <c r="E2790" t="s">
        <v>7756</v>
      </c>
      <c r="F2790">
        <v>12</v>
      </c>
      <c r="G2790">
        <v>1444</v>
      </c>
      <c r="H2790">
        <v>0</v>
      </c>
      <c r="I2790" s="165">
        <v>17328</v>
      </c>
      <c r="J2790" t="s">
        <v>7937</v>
      </c>
      <c r="K2790">
        <v>1</v>
      </c>
      <c r="L2790">
        <v>211</v>
      </c>
      <c r="M2790" t="s">
        <v>7938</v>
      </c>
      <c r="N2790" t="s">
        <v>7939</v>
      </c>
      <c r="O2790" t="s">
        <v>7697</v>
      </c>
      <c r="P2790" t="s">
        <v>10766</v>
      </c>
      <c r="Q2790" t="s">
        <v>8143</v>
      </c>
      <c r="R2790">
        <v>409</v>
      </c>
      <c r="S2790" t="s">
        <v>8680</v>
      </c>
      <c r="T2790" t="s">
        <v>7701</v>
      </c>
      <c r="U2790">
        <v>1</v>
      </c>
      <c r="V2790">
        <v>12</v>
      </c>
      <c r="W2790" t="s">
        <v>7702</v>
      </c>
      <c r="X2790" t="s">
        <v>3960</v>
      </c>
      <c r="Y2790" t="s">
        <v>7703</v>
      </c>
      <c r="Z2790" t="s">
        <v>12314</v>
      </c>
      <c r="AA2790" t="s">
        <v>8145</v>
      </c>
      <c r="AB2790" t="s">
        <v>8706</v>
      </c>
    </row>
    <row r="2791" spans="1:28">
      <c r="A2791" s="241">
        <v>45973</v>
      </c>
      <c r="B2791" t="s">
        <v>12315</v>
      </c>
      <c r="C2791" t="s">
        <v>9162</v>
      </c>
      <c r="D2791" t="s">
        <v>9163</v>
      </c>
      <c r="E2791" t="s">
        <v>9164</v>
      </c>
      <c r="F2791">
        <v>1</v>
      </c>
      <c r="G2791">
        <v>12016.81</v>
      </c>
      <c r="H2791">
        <v>600.84050000000002</v>
      </c>
      <c r="I2791" s="165">
        <v>11415.969499999999</v>
      </c>
      <c r="J2791" t="s">
        <v>7937</v>
      </c>
      <c r="K2791">
        <v>1</v>
      </c>
      <c r="L2791">
        <v>211</v>
      </c>
      <c r="M2791" t="s">
        <v>7938</v>
      </c>
      <c r="N2791" t="s">
        <v>7939</v>
      </c>
      <c r="O2791" t="s">
        <v>7697</v>
      </c>
      <c r="P2791" t="s">
        <v>10766</v>
      </c>
      <c r="Q2791" t="s">
        <v>10822</v>
      </c>
      <c r="R2791">
        <v>409</v>
      </c>
      <c r="S2791" t="s">
        <v>8680</v>
      </c>
      <c r="T2791" t="s">
        <v>7715</v>
      </c>
      <c r="U2791">
        <v>1</v>
      </c>
      <c r="V2791">
        <v>1</v>
      </c>
      <c r="W2791" t="s">
        <v>7702</v>
      </c>
      <c r="X2791" t="s">
        <v>12316</v>
      </c>
      <c r="Y2791" t="s">
        <v>7703</v>
      </c>
      <c r="Z2791" t="s">
        <v>12317</v>
      </c>
      <c r="AA2791" t="s">
        <v>8145</v>
      </c>
      <c r="AB2791" t="s">
        <v>12318</v>
      </c>
    </row>
    <row r="2792" spans="1:28">
      <c r="A2792" s="241">
        <v>45973</v>
      </c>
      <c r="B2792" t="s">
        <v>12319</v>
      </c>
      <c r="C2792" t="s">
        <v>7886</v>
      </c>
      <c r="D2792" t="s">
        <v>7887</v>
      </c>
      <c r="E2792" t="s">
        <v>7888</v>
      </c>
      <c r="F2792">
        <v>3</v>
      </c>
      <c r="G2792">
        <v>3025.21</v>
      </c>
      <c r="H2792">
        <v>0</v>
      </c>
      <c r="I2792" s="165">
        <v>9075.6299999999992</v>
      </c>
      <c r="J2792" t="s">
        <v>8271</v>
      </c>
      <c r="K2792">
        <v>1</v>
      </c>
      <c r="L2792">
        <v>126</v>
      </c>
      <c r="M2792" t="s">
        <v>7744</v>
      </c>
      <c r="N2792" t="s">
        <v>7745</v>
      </c>
      <c r="O2792" t="s">
        <v>7697</v>
      </c>
      <c r="P2792" t="s">
        <v>10766</v>
      </c>
      <c r="Q2792" t="s">
        <v>10876</v>
      </c>
      <c r="R2792">
        <v>936</v>
      </c>
      <c r="S2792" t="s">
        <v>8680</v>
      </c>
      <c r="T2792" t="s">
        <v>7715</v>
      </c>
      <c r="U2792">
        <v>1</v>
      </c>
      <c r="V2792">
        <v>3</v>
      </c>
      <c r="W2792" t="s">
        <v>7702</v>
      </c>
      <c r="X2792" t="s">
        <v>3958</v>
      </c>
      <c r="Y2792" t="s">
        <v>7703</v>
      </c>
      <c r="Z2792" t="s">
        <v>12320</v>
      </c>
      <c r="AA2792" t="s">
        <v>8380</v>
      </c>
      <c r="AB2792" t="s">
        <v>12321</v>
      </c>
    </row>
    <row r="2793" spans="1:28">
      <c r="A2793" s="241">
        <v>45973</v>
      </c>
      <c r="B2793" t="s">
        <v>12319</v>
      </c>
      <c r="C2793" t="s">
        <v>7787</v>
      </c>
      <c r="D2793" t="s">
        <v>7788</v>
      </c>
      <c r="E2793" t="s">
        <v>7789</v>
      </c>
      <c r="F2793">
        <v>3</v>
      </c>
      <c r="G2793">
        <v>3025.21</v>
      </c>
      <c r="H2793">
        <v>0</v>
      </c>
      <c r="I2793" s="165">
        <v>9075.6299999999992</v>
      </c>
      <c r="J2793" t="s">
        <v>8271</v>
      </c>
      <c r="K2793">
        <v>1</v>
      </c>
      <c r="L2793">
        <v>126</v>
      </c>
      <c r="M2793" t="s">
        <v>7744</v>
      </c>
      <c r="N2793" t="s">
        <v>7745</v>
      </c>
      <c r="O2793" t="s">
        <v>7697</v>
      </c>
      <c r="P2793" t="s">
        <v>10766</v>
      </c>
      <c r="Q2793" t="s">
        <v>10876</v>
      </c>
      <c r="R2793">
        <v>936</v>
      </c>
      <c r="S2793" t="s">
        <v>8680</v>
      </c>
      <c r="T2793" t="s">
        <v>7715</v>
      </c>
      <c r="U2793">
        <v>1</v>
      </c>
      <c r="V2793">
        <v>3</v>
      </c>
      <c r="W2793" t="s">
        <v>7702</v>
      </c>
      <c r="X2793" t="s">
        <v>3958</v>
      </c>
      <c r="Y2793" t="s">
        <v>7703</v>
      </c>
      <c r="Z2793" t="s">
        <v>12320</v>
      </c>
      <c r="AA2793" t="s">
        <v>8380</v>
      </c>
      <c r="AB2793" t="s">
        <v>12321</v>
      </c>
    </row>
    <row r="2794" spans="1:28">
      <c r="A2794" s="241">
        <v>45973</v>
      </c>
      <c r="B2794" t="s">
        <v>12319</v>
      </c>
      <c r="C2794" t="s">
        <v>7914</v>
      </c>
      <c r="D2794" t="s">
        <v>7915</v>
      </c>
      <c r="E2794" t="s">
        <v>7916</v>
      </c>
      <c r="F2794">
        <v>4</v>
      </c>
      <c r="G2794">
        <v>2900.04</v>
      </c>
      <c r="H2794">
        <v>0</v>
      </c>
      <c r="I2794" s="165">
        <v>11600.16</v>
      </c>
      <c r="J2794" t="s">
        <v>8271</v>
      </c>
      <c r="K2794">
        <v>1</v>
      </c>
      <c r="L2794">
        <v>126</v>
      </c>
      <c r="M2794" t="s">
        <v>7744</v>
      </c>
      <c r="N2794" t="s">
        <v>7745</v>
      </c>
      <c r="O2794" t="s">
        <v>7697</v>
      </c>
      <c r="P2794" t="s">
        <v>10766</v>
      </c>
      <c r="Q2794" t="s">
        <v>10876</v>
      </c>
      <c r="R2794">
        <v>936</v>
      </c>
      <c r="S2794" t="s">
        <v>8680</v>
      </c>
      <c r="T2794" t="s">
        <v>7726</v>
      </c>
      <c r="U2794">
        <v>1</v>
      </c>
      <c r="V2794">
        <v>4</v>
      </c>
      <c r="W2794" t="s">
        <v>7702</v>
      </c>
      <c r="X2794" t="s">
        <v>3958</v>
      </c>
      <c r="Y2794" t="s">
        <v>7703</v>
      </c>
      <c r="Z2794" t="s">
        <v>12320</v>
      </c>
      <c r="AA2794" t="s">
        <v>8380</v>
      </c>
      <c r="AB2794" t="s">
        <v>12321</v>
      </c>
    </row>
    <row r="2795" spans="1:28">
      <c r="A2795" s="241">
        <v>45973</v>
      </c>
      <c r="B2795" t="s">
        <v>12319</v>
      </c>
      <c r="C2795" t="s">
        <v>7720</v>
      </c>
      <c r="D2795" t="s">
        <v>7721</v>
      </c>
      <c r="E2795" t="s">
        <v>7722</v>
      </c>
      <c r="F2795">
        <v>1</v>
      </c>
      <c r="G2795">
        <v>11900</v>
      </c>
      <c r="H2795">
        <v>357</v>
      </c>
      <c r="I2795" s="165">
        <v>11543</v>
      </c>
      <c r="J2795" t="s">
        <v>8271</v>
      </c>
      <c r="K2795">
        <v>1</v>
      </c>
      <c r="L2795">
        <v>126</v>
      </c>
      <c r="M2795" t="s">
        <v>7744</v>
      </c>
      <c r="N2795" t="s">
        <v>7745</v>
      </c>
      <c r="O2795" t="s">
        <v>7697</v>
      </c>
      <c r="P2795" t="s">
        <v>10766</v>
      </c>
      <c r="Q2795" t="s">
        <v>10876</v>
      </c>
      <c r="R2795">
        <v>936</v>
      </c>
      <c r="S2795" t="s">
        <v>8680</v>
      </c>
      <c r="T2795" t="s">
        <v>7726</v>
      </c>
      <c r="U2795">
        <v>1</v>
      </c>
      <c r="V2795">
        <v>1</v>
      </c>
      <c r="W2795" t="s">
        <v>7702</v>
      </c>
      <c r="X2795" t="s">
        <v>3958</v>
      </c>
      <c r="Y2795" t="s">
        <v>7703</v>
      </c>
      <c r="Z2795" t="s">
        <v>12320</v>
      </c>
      <c r="AA2795" t="s">
        <v>8380</v>
      </c>
      <c r="AB2795" t="s">
        <v>12321</v>
      </c>
    </row>
    <row r="2796" spans="1:28">
      <c r="A2796" s="241">
        <v>45973</v>
      </c>
      <c r="B2796" t="s">
        <v>12322</v>
      </c>
      <c r="C2796" t="s">
        <v>7993</v>
      </c>
      <c r="D2796" t="s">
        <v>7994</v>
      </c>
      <c r="E2796" t="s">
        <v>7995</v>
      </c>
      <c r="F2796">
        <v>1</v>
      </c>
      <c r="G2796">
        <v>28655.46</v>
      </c>
      <c r="H2796">
        <v>0</v>
      </c>
      <c r="I2796" s="165">
        <v>28655.46</v>
      </c>
      <c r="J2796" t="s">
        <v>7743</v>
      </c>
      <c r="K2796">
        <v>1</v>
      </c>
      <c r="L2796">
        <v>126</v>
      </c>
      <c r="M2796" t="s">
        <v>7744</v>
      </c>
      <c r="N2796" t="s">
        <v>7745</v>
      </c>
      <c r="O2796" t="s">
        <v>7697</v>
      </c>
      <c r="P2796" t="s">
        <v>10766</v>
      </c>
      <c r="Q2796" t="s">
        <v>11012</v>
      </c>
      <c r="R2796">
        <v>938</v>
      </c>
      <c r="S2796" t="s">
        <v>8680</v>
      </c>
      <c r="T2796" t="s">
        <v>7715</v>
      </c>
      <c r="U2796">
        <v>1</v>
      </c>
      <c r="V2796">
        <v>1</v>
      </c>
      <c r="W2796" t="s">
        <v>7702</v>
      </c>
      <c r="X2796" t="s">
        <v>3656</v>
      </c>
      <c r="Y2796" t="s">
        <v>7703</v>
      </c>
      <c r="Z2796" t="s">
        <v>12323</v>
      </c>
      <c r="AA2796" t="s">
        <v>7748</v>
      </c>
      <c r="AB2796" t="s">
        <v>12324</v>
      </c>
    </row>
    <row r="2797" spans="1:28">
      <c r="A2797" s="241">
        <v>45973</v>
      </c>
      <c r="B2797" t="s">
        <v>12325</v>
      </c>
      <c r="C2797" t="s">
        <v>7778</v>
      </c>
      <c r="D2797" t="s">
        <v>7779</v>
      </c>
      <c r="E2797" t="s">
        <v>7780</v>
      </c>
      <c r="F2797">
        <v>6</v>
      </c>
      <c r="G2797">
        <v>2668.75</v>
      </c>
      <c r="H2797">
        <v>0</v>
      </c>
      <c r="I2797" s="165">
        <v>16012.5</v>
      </c>
      <c r="J2797" t="s">
        <v>8166</v>
      </c>
      <c r="K2797">
        <v>1</v>
      </c>
      <c r="L2797">
        <v>126</v>
      </c>
      <c r="M2797" t="s">
        <v>7744</v>
      </c>
      <c r="N2797" t="s">
        <v>7745</v>
      </c>
      <c r="O2797" t="s">
        <v>7697</v>
      </c>
      <c r="P2797" t="s">
        <v>10766</v>
      </c>
      <c r="Q2797" t="s">
        <v>11321</v>
      </c>
      <c r="R2797">
        <v>923</v>
      </c>
      <c r="S2797" t="s">
        <v>8680</v>
      </c>
      <c r="T2797" t="s">
        <v>7701</v>
      </c>
      <c r="U2797">
        <v>1</v>
      </c>
      <c r="V2797">
        <v>6</v>
      </c>
      <c r="W2797" t="s">
        <v>7702</v>
      </c>
      <c r="X2797" t="s">
        <v>3884</v>
      </c>
      <c r="Y2797" t="s">
        <v>7703</v>
      </c>
      <c r="Z2797" t="s">
        <v>12326</v>
      </c>
      <c r="AA2797" t="s">
        <v>8226</v>
      </c>
      <c r="AB2797" t="s">
        <v>3884</v>
      </c>
    </row>
    <row r="2798" spans="1:28">
      <c r="A2798" s="241">
        <v>45973</v>
      </c>
      <c r="B2798" t="s">
        <v>12325</v>
      </c>
      <c r="C2798" t="s">
        <v>7927</v>
      </c>
      <c r="D2798" t="s">
        <v>7928</v>
      </c>
      <c r="E2798" t="s">
        <v>7929</v>
      </c>
      <c r="F2798">
        <v>6</v>
      </c>
      <c r="G2798">
        <v>1344.54</v>
      </c>
      <c r="H2798">
        <v>0</v>
      </c>
      <c r="I2798" s="165">
        <v>8067.24</v>
      </c>
      <c r="J2798" t="s">
        <v>8166</v>
      </c>
      <c r="K2798">
        <v>1</v>
      </c>
      <c r="L2798">
        <v>126</v>
      </c>
      <c r="M2798" t="s">
        <v>7744</v>
      </c>
      <c r="N2798" t="s">
        <v>7745</v>
      </c>
      <c r="O2798" t="s">
        <v>7697</v>
      </c>
      <c r="P2798" t="s">
        <v>10766</v>
      </c>
      <c r="Q2798" t="s">
        <v>11321</v>
      </c>
      <c r="R2798">
        <v>923</v>
      </c>
      <c r="S2798" t="s">
        <v>8680</v>
      </c>
      <c r="T2798" t="s">
        <v>7701</v>
      </c>
      <c r="U2798">
        <v>1</v>
      </c>
      <c r="V2798">
        <v>6</v>
      </c>
      <c r="W2798" t="s">
        <v>7702</v>
      </c>
      <c r="X2798" t="s">
        <v>3884</v>
      </c>
      <c r="Y2798" t="s">
        <v>7703</v>
      </c>
      <c r="Z2798" t="s">
        <v>12326</v>
      </c>
      <c r="AA2798" t="s">
        <v>8226</v>
      </c>
      <c r="AB2798" t="s">
        <v>3884</v>
      </c>
    </row>
    <row r="2799" spans="1:28">
      <c r="A2799" s="241">
        <v>45973</v>
      </c>
      <c r="B2799" t="s">
        <v>12327</v>
      </c>
      <c r="C2799" t="s">
        <v>7999</v>
      </c>
      <c r="D2799" t="s">
        <v>8000</v>
      </c>
      <c r="E2799" t="s">
        <v>8001</v>
      </c>
      <c r="F2799">
        <v>3</v>
      </c>
      <c r="G2799">
        <v>1640</v>
      </c>
      <c r="H2799">
        <v>0</v>
      </c>
      <c r="I2799" s="165">
        <v>4920</v>
      </c>
      <c r="J2799" t="s">
        <v>7851</v>
      </c>
      <c r="K2799">
        <v>1</v>
      </c>
      <c r="L2799">
        <v>126</v>
      </c>
      <c r="M2799" t="s">
        <v>7744</v>
      </c>
      <c r="N2799" t="s">
        <v>7745</v>
      </c>
      <c r="O2799" t="s">
        <v>7697</v>
      </c>
      <c r="P2799" t="s">
        <v>10766</v>
      </c>
      <c r="Q2799" t="s">
        <v>10776</v>
      </c>
      <c r="R2799">
        <v>932</v>
      </c>
      <c r="S2799" t="s">
        <v>8680</v>
      </c>
      <c r="T2799" t="s">
        <v>7701</v>
      </c>
      <c r="U2799">
        <v>1</v>
      </c>
      <c r="V2799">
        <v>3</v>
      </c>
      <c r="W2799" t="s">
        <v>7702</v>
      </c>
      <c r="X2799" t="s">
        <v>3536</v>
      </c>
      <c r="Y2799" t="s">
        <v>7703</v>
      </c>
      <c r="Z2799" t="s">
        <v>12328</v>
      </c>
      <c r="AA2799" t="s">
        <v>7854</v>
      </c>
      <c r="AB2799" t="s">
        <v>12329</v>
      </c>
    </row>
    <row r="2800" spans="1:28">
      <c r="A2800" s="241">
        <v>45973</v>
      </c>
      <c r="B2800" t="s">
        <v>12327</v>
      </c>
      <c r="C2800" t="s">
        <v>7927</v>
      </c>
      <c r="D2800" t="s">
        <v>7928</v>
      </c>
      <c r="E2800" t="s">
        <v>7929</v>
      </c>
      <c r="F2800">
        <v>6</v>
      </c>
      <c r="G2800">
        <v>1344.54</v>
      </c>
      <c r="H2800">
        <v>0</v>
      </c>
      <c r="I2800" s="165">
        <v>8067.24</v>
      </c>
      <c r="J2800" t="s">
        <v>7851</v>
      </c>
      <c r="K2800">
        <v>1</v>
      </c>
      <c r="L2800">
        <v>126</v>
      </c>
      <c r="M2800" t="s">
        <v>7744</v>
      </c>
      <c r="N2800" t="s">
        <v>7745</v>
      </c>
      <c r="O2800" t="s">
        <v>7697</v>
      </c>
      <c r="P2800" t="s">
        <v>10766</v>
      </c>
      <c r="Q2800" t="s">
        <v>10776</v>
      </c>
      <c r="R2800">
        <v>932</v>
      </c>
      <c r="S2800" t="s">
        <v>8680</v>
      </c>
      <c r="T2800" t="s">
        <v>7701</v>
      </c>
      <c r="U2800">
        <v>1</v>
      </c>
      <c r="V2800">
        <v>6</v>
      </c>
      <c r="W2800" t="s">
        <v>7702</v>
      </c>
      <c r="X2800" t="s">
        <v>3536</v>
      </c>
      <c r="Y2800" t="s">
        <v>7703</v>
      </c>
      <c r="Z2800" t="s">
        <v>12328</v>
      </c>
      <c r="AA2800" t="s">
        <v>7854</v>
      </c>
      <c r="AB2800" t="s">
        <v>12329</v>
      </c>
    </row>
    <row r="2801" spans="1:28">
      <c r="A2801" s="241">
        <v>45973</v>
      </c>
      <c r="B2801" t="s">
        <v>12330</v>
      </c>
      <c r="C2801" t="s">
        <v>8666</v>
      </c>
      <c r="D2801" t="s">
        <v>8667</v>
      </c>
      <c r="E2801" t="s">
        <v>8668</v>
      </c>
      <c r="F2801">
        <v>6</v>
      </c>
      <c r="G2801">
        <v>2992.5</v>
      </c>
      <c r="H2801">
        <v>0</v>
      </c>
      <c r="I2801" s="165">
        <v>17955</v>
      </c>
      <c r="J2801" t="s">
        <v>7842</v>
      </c>
      <c r="K2801">
        <v>1</v>
      </c>
      <c r="L2801">
        <v>126</v>
      </c>
      <c r="M2801" t="s">
        <v>7744</v>
      </c>
      <c r="N2801" t="s">
        <v>7745</v>
      </c>
      <c r="O2801" t="s">
        <v>7697</v>
      </c>
      <c r="P2801" t="s">
        <v>10766</v>
      </c>
      <c r="Q2801" t="s">
        <v>11048</v>
      </c>
      <c r="R2801">
        <v>911</v>
      </c>
      <c r="S2801" t="s">
        <v>8680</v>
      </c>
      <c r="T2801" t="s">
        <v>7701</v>
      </c>
      <c r="U2801">
        <v>1</v>
      </c>
      <c r="V2801">
        <v>6</v>
      </c>
      <c r="W2801" t="s">
        <v>7702</v>
      </c>
      <c r="X2801" t="s">
        <v>3830</v>
      </c>
      <c r="Y2801" t="s">
        <v>7703</v>
      </c>
      <c r="Z2801" t="s">
        <v>12331</v>
      </c>
      <c r="AA2801" t="s">
        <v>8546</v>
      </c>
      <c r="AB2801" t="s">
        <v>8275</v>
      </c>
    </row>
    <row r="2802" spans="1:28">
      <c r="A2802" s="241">
        <v>45973</v>
      </c>
      <c r="B2802" t="s">
        <v>12330</v>
      </c>
      <c r="C2802" t="s">
        <v>7691</v>
      </c>
      <c r="D2802" t="s">
        <v>7692</v>
      </c>
      <c r="E2802" t="s">
        <v>7693</v>
      </c>
      <c r="F2802">
        <v>6</v>
      </c>
      <c r="G2802">
        <v>4327.7299999999996</v>
      </c>
      <c r="H2802">
        <v>0</v>
      </c>
      <c r="I2802" s="165">
        <v>25966.38</v>
      </c>
      <c r="J2802" t="s">
        <v>7842</v>
      </c>
      <c r="K2802">
        <v>1</v>
      </c>
      <c r="L2802">
        <v>126</v>
      </c>
      <c r="M2802" t="s">
        <v>7744</v>
      </c>
      <c r="N2802" t="s">
        <v>7745</v>
      </c>
      <c r="O2802" t="s">
        <v>7697</v>
      </c>
      <c r="P2802" t="s">
        <v>10766</v>
      </c>
      <c r="Q2802" t="s">
        <v>11048</v>
      </c>
      <c r="R2802">
        <v>911</v>
      </c>
      <c r="S2802" t="s">
        <v>8680</v>
      </c>
      <c r="T2802" t="s">
        <v>7701</v>
      </c>
      <c r="U2802">
        <v>1</v>
      </c>
      <c r="V2802">
        <v>6</v>
      </c>
      <c r="W2802" t="s">
        <v>7702</v>
      </c>
      <c r="X2802" t="s">
        <v>3830</v>
      </c>
      <c r="Y2802" t="s">
        <v>7703</v>
      </c>
      <c r="Z2802" t="s">
        <v>12331</v>
      </c>
      <c r="AA2802" t="s">
        <v>8546</v>
      </c>
      <c r="AB2802" t="s">
        <v>8275</v>
      </c>
    </row>
    <row r="2803" spans="1:28">
      <c r="A2803" s="241">
        <v>45973</v>
      </c>
      <c r="B2803" t="s">
        <v>12330</v>
      </c>
      <c r="C2803" t="s">
        <v>7778</v>
      </c>
      <c r="D2803" t="s">
        <v>7779</v>
      </c>
      <c r="E2803" t="s">
        <v>7780</v>
      </c>
      <c r="F2803">
        <v>6</v>
      </c>
      <c r="G2803">
        <v>2668.75</v>
      </c>
      <c r="H2803">
        <v>0</v>
      </c>
      <c r="I2803" s="165">
        <v>16012.5</v>
      </c>
      <c r="J2803" t="s">
        <v>7842</v>
      </c>
      <c r="K2803">
        <v>1</v>
      </c>
      <c r="L2803">
        <v>126</v>
      </c>
      <c r="M2803" t="s">
        <v>7744</v>
      </c>
      <c r="N2803" t="s">
        <v>7745</v>
      </c>
      <c r="O2803" t="s">
        <v>7697</v>
      </c>
      <c r="P2803" t="s">
        <v>10766</v>
      </c>
      <c r="Q2803" t="s">
        <v>11048</v>
      </c>
      <c r="R2803">
        <v>911</v>
      </c>
      <c r="S2803" t="s">
        <v>8680</v>
      </c>
      <c r="T2803" t="s">
        <v>7701</v>
      </c>
      <c r="U2803">
        <v>1</v>
      </c>
      <c r="V2803">
        <v>6</v>
      </c>
      <c r="W2803" t="s">
        <v>7702</v>
      </c>
      <c r="X2803" t="s">
        <v>3830</v>
      </c>
      <c r="Y2803" t="s">
        <v>7703</v>
      </c>
      <c r="Z2803" t="s">
        <v>12331</v>
      </c>
      <c r="AA2803" t="s">
        <v>8546</v>
      </c>
      <c r="AB2803" t="s">
        <v>8275</v>
      </c>
    </row>
    <row r="2804" spans="1:28">
      <c r="A2804" s="241">
        <v>45973</v>
      </c>
      <c r="B2804" t="s">
        <v>12332</v>
      </c>
      <c r="C2804" t="s">
        <v>8626</v>
      </c>
      <c r="D2804" t="s">
        <v>8627</v>
      </c>
      <c r="E2804" t="s">
        <v>8628</v>
      </c>
      <c r="F2804">
        <v>1</v>
      </c>
      <c r="G2804">
        <v>29400</v>
      </c>
      <c r="H2804">
        <v>0</v>
      </c>
      <c r="I2804" s="165">
        <v>29400</v>
      </c>
      <c r="J2804" t="s">
        <v>7743</v>
      </c>
      <c r="K2804">
        <v>1</v>
      </c>
      <c r="L2804">
        <v>126</v>
      </c>
      <c r="M2804" t="s">
        <v>7744</v>
      </c>
      <c r="N2804" t="s">
        <v>7745</v>
      </c>
      <c r="O2804" t="s">
        <v>7697</v>
      </c>
      <c r="P2804" t="s">
        <v>10766</v>
      </c>
      <c r="Q2804" t="s">
        <v>11012</v>
      </c>
      <c r="R2804">
        <v>938</v>
      </c>
      <c r="S2804" t="s">
        <v>8680</v>
      </c>
      <c r="T2804" t="s">
        <v>7726</v>
      </c>
      <c r="U2804">
        <v>1</v>
      </c>
      <c r="V2804">
        <v>1</v>
      </c>
      <c r="W2804" t="s">
        <v>7702</v>
      </c>
      <c r="X2804" t="s">
        <v>3524</v>
      </c>
      <c r="Y2804" t="s">
        <v>7703</v>
      </c>
      <c r="Z2804" t="s">
        <v>12333</v>
      </c>
      <c r="AA2804" t="s">
        <v>7748</v>
      </c>
      <c r="AB2804" t="s">
        <v>12334</v>
      </c>
    </row>
    <row r="2805" spans="1:28">
      <c r="A2805" s="241">
        <v>45973</v>
      </c>
      <c r="B2805" t="s">
        <v>12335</v>
      </c>
      <c r="C2805" t="s">
        <v>7927</v>
      </c>
      <c r="D2805" t="s">
        <v>7928</v>
      </c>
      <c r="E2805" t="s">
        <v>7929</v>
      </c>
      <c r="F2805">
        <v>25</v>
      </c>
      <c r="G2805">
        <v>1344.54</v>
      </c>
      <c r="H2805">
        <v>0</v>
      </c>
      <c r="I2805" s="165">
        <v>33613.5</v>
      </c>
      <c r="J2805" t="s">
        <v>8166</v>
      </c>
      <c r="K2805">
        <v>1</v>
      </c>
      <c r="L2805">
        <v>126</v>
      </c>
      <c r="M2805" t="s">
        <v>7744</v>
      </c>
      <c r="N2805" t="s">
        <v>7745</v>
      </c>
      <c r="O2805" t="s">
        <v>7697</v>
      </c>
      <c r="P2805" t="s">
        <v>10766</v>
      </c>
      <c r="Q2805" t="s">
        <v>11321</v>
      </c>
      <c r="R2805">
        <v>923</v>
      </c>
      <c r="S2805" t="s">
        <v>8680</v>
      </c>
      <c r="T2805" t="s">
        <v>7701</v>
      </c>
      <c r="U2805">
        <v>1</v>
      </c>
      <c r="V2805">
        <v>25</v>
      </c>
      <c r="W2805" t="s">
        <v>7702</v>
      </c>
      <c r="X2805" t="s">
        <v>4123</v>
      </c>
      <c r="Y2805" t="s">
        <v>7703</v>
      </c>
      <c r="Z2805" t="s">
        <v>12336</v>
      </c>
      <c r="AA2805" t="s">
        <v>8226</v>
      </c>
      <c r="AB2805" t="s">
        <v>12337</v>
      </c>
    </row>
    <row r="2806" spans="1:28">
      <c r="A2806" s="241">
        <v>45973</v>
      </c>
      <c r="B2806" t="s">
        <v>12338</v>
      </c>
      <c r="C2806" t="s">
        <v>8032</v>
      </c>
      <c r="D2806" t="s">
        <v>8033</v>
      </c>
      <c r="E2806" t="s">
        <v>8034</v>
      </c>
      <c r="F2806">
        <v>12</v>
      </c>
      <c r="G2806">
        <v>1092.44</v>
      </c>
      <c r="H2806">
        <v>0</v>
      </c>
      <c r="I2806" s="165">
        <v>13109.28</v>
      </c>
      <c r="J2806" t="s">
        <v>8166</v>
      </c>
      <c r="K2806">
        <v>1</v>
      </c>
      <c r="L2806">
        <v>126</v>
      </c>
      <c r="M2806" t="s">
        <v>7744</v>
      </c>
      <c r="N2806" t="s">
        <v>7745</v>
      </c>
      <c r="O2806" t="s">
        <v>7697</v>
      </c>
      <c r="P2806" t="s">
        <v>10766</v>
      </c>
      <c r="Q2806" t="s">
        <v>11321</v>
      </c>
      <c r="R2806">
        <v>923</v>
      </c>
      <c r="S2806" t="s">
        <v>8680</v>
      </c>
      <c r="T2806" t="s">
        <v>7701</v>
      </c>
      <c r="U2806">
        <v>1</v>
      </c>
      <c r="V2806">
        <v>12</v>
      </c>
      <c r="W2806" t="s">
        <v>7702</v>
      </c>
      <c r="X2806" t="s">
        <v>3985</v>
      </c>
      <c r="Y2806" t="s">
        <v>7703</v>
      </c>
      <c r="Z2806" t="s">
        <v>12339</v>
      </c>
      <c r="AA2806" t="s">
        <v>8226</v>
      </c>
      <c r="AB2806" t="s">
        <v>12340</v>
      </c>
    </row>
    <row r="2807" spans="1:28">
      <c r="A2807" s="241">
        <v>45973</v>
      </c>
      <c r="B2807" t="s">
        <v>12338</v>
      </c>
      <c r="C2807" t="s">
        <v>7999</v>
      </c>
      <c r="D2807" t="s">
        <v>8000</v>
      </c>
      <c r="E2807" t="s">
        <v>8001</v>
      </c>
      <c r="F2807">
        <v>6</v>
      </c>
      <c r="G2807">
        <v>1640</v>
      </c>
      <c r="H2807">
        <v>0</v>
      </c>
      <c r="I2807" s="165">
        <v>9840</v>
      </c>
      <c r="J2807" t="s">
        <v>8166</v>
      </c>
      <c r="K2807">
        <v>1</v>
      </c>
      <c r="L2807">
        <v>126</v>
      </c>
      <c r="M2807" t="s">
        <v>7744</v>
      </c>
      <c r="N2807" t="s">
        <v>7745</v>
      </c>
      <c r="O2807" t="s">
        <v>7697</v>
      </c>
      <c r="P2807" t="s">
        <v>10766</v>
      </c>
      <c r="Q2807" t="s">
        <v>11321</v>
      </c>
      <c r="R2807">
        <v>923</v>
      </c>
      <c r="S2807" t="s">
        <v>8680</v>
      </c>
      <c r="T2807" t="s">
        <v>7701</v>
      </c>
      <c r="U2807">
        <v>1</v>
      </c>
      <c r="V2807">
        <v>6</v>
      </c>
      <c r="W2807" t="s">
        <v>7702</v>
      </c>
      <c r="X2807" t="s">
        <v>3985</v>
      </c>
      <c r="Y2807" t="s">
        <v>7703</v>
      </c>
      <c r="Z2807" t="s">
        <v>12339</v>
      </c>
      <c r="AA2807" t="s">
        <v>8226</v>
      </c>
      <c r="AB2807" t="s">
        <v>12340</v>
      </c>
    </row>
    <row r="2808" spans="1:28">
      <c r="A2808" s="241">
        <v>45973</v>
      </c>
      <c r="B2808" t="s">
        <v>12338</v>
      </c>
      <c r="C2808" t="s">
        <v>8420</v>
      </c>
      <c r="D2808" t="s">
        <v>8421</v>
      </c>
      <c r="E2808" t="s">
        <v>8422</v>
      </c>
      <c r="F2808">
        <v>3</v>
      </c>
      <c r="G2808">
        <v>1440</v>
      </c>
      <c r="H2808">
        <v>0</v>
      </c>
      <c r="I2808" s="165">
        <v>4320</v>
      </c>
      <c r="J2808" t="s">
        <v>8166</v>
      </c>
      <c r="K2808">
        <v>1</v>
      </c>
      <c r="L2808">
        <v>126</v>
      </c>
      <c r="M2808" t="s">
        <v>7744</v>
      </c>
      <c r="N2808" t="s">
        <v>7745</v>
      </c>
      <c r="O2808" t="s">
        <v>7697</v>
      </c>
      <c r="P2808" t="s">
        <v>10766</v>
      </c>
      <c r="Q2808" t="s">
        <v>11321</v>
      </c>
      <c r="R2808">
        <v>923</v>
      </c>
      <c r="S2808" t="s">
        <v>8680</v>
      </c>
      <c r="T2808" t="s">
        <v>7715</v>
      </c>
      <c r="U2808">
        <v>1</v>
      </c>
      <c r="V2808">
        <v>3</v>
      </c>
      <c r="W2808" t="s">
        <v>7702</v>
      </c>
      <c r="X2808" t="s">
        <v>3985</v>
      </c>
      <c r="Y2808" t="s">
        <v>7703</v>
      </c>
      <c r="Z2808" t="s">
        <v>12339</v>
      </c>
      <c r="AA2808" t="s">
        <v>8226</v>
      </c>
      <c r="AB2808" t="s">
        <v>12340</v>
      </c>
    </row>
    <row r="2809" spans="1:28">
      <c r="A2809" s="241">
        <v>45973</v>
      </c>
      <c r="B2809" t="s">
        <v>12341</v>
      </c>
      <c r="C2809" t="s">
        <v>7927</v>
      </c>
      <c r="D2809" t="s">
        <v>7928</v>
      </c>
      <c r="E2809" t="s">
        <v>7929</v>
      </c>
      <c r="F2809">
        <v>6</v>
      </c>
      <c r="G2809">
        <v>1344.54</v>
      </c>
      <c r="H2809">
        <v>0</v>
      </c>
      <c r="I2809" s="165">
        <v>8067.24</v>
      </c>
      <c r="J2809" t="s">
        <v>7743</v>
      </c>
      <c r="K2809">
        <v>1</v>
      </c>
      <c r="L2809">
        <v>126</v>
      </c>
      <c r="M2809" t="s">
        <v>7744</v>
      </c>
      <c r="N2809" t="s">
        <v>7745</v>
      </c>
      <c r="O2809" t="s">
        <v>7697</v>
      </c>
      <c r="P2809" t="s">
        <v>10766</v>
      </c>
      <c r="Q2809" t="s">
        <v>11012</v>
      </c>
      <c r="R2809">
        <v>938</v>
      </c>
      <c r="S2809" t="s">
        <v>8680</v>
      </c>
      <c r="T2809" t="s">
        <v>7701</v>
      </c>
      <c r="U2809">
        <v>1</v>
      </c>
      <c r="V2809">
        <v>6</v>
      </c>
      <c r="W2809" t="s">
        <v>7702</v>
      </c>
      <c r="X2809" t="s">
        <v>3592</v>
      </c>
      <c r="Y2809" t="s">
        <v>7703</v>
      </c>
      <c r="Z2809" t="s">
        <v>12342</v>
      </c>
      <c r="AA2809" t="s">
        <v>7748</v>
      </c>
      <c r="AB2809" t="s">
        <v>12343</v>
      </c>
    </row>
    <row r="2810" spans="1:28">
      <c r="A2810" s="241">
        <v>45973</v>
      </c>
      <c r="B2810" t="s">
        <v>12341</v>
      </c>
      <c r="C2810" t="s">
        <v>7730</v>
      </c>
      <c r="D2810" t="s">
        <v>7731</v>
      </c>
      <c r="E2810" t="s">
        <v>7732</v>
      </c>
      <c r="F2810">
        <v>1</v>
      </c>
      <c r="G2810">
        <v>8991.6</v>
      </c>
      <c r="H2810">
        <v>449.58</v>
      </c>
      <c r="I2810" s="165">
        <v>8542.02</v>
      </c>
      <c r="J2810" t="s">
        <v>7743</v>
      </c>
      <c r="K2810">
        <v>1</v>
      </c>
      <c r="L2810">
        <v>126</v>
      </c>
      <c r="M2810" t="s">
        <v>7744</v>
      </c>
      <c r="N2810" t="s">
        <v>7745</v>
      </c>
      <c r="O2810" t="s">
        <v>7697</v>
      </c>
      <c r="P2810" t="s">
        <v>10766</v>
      </c>
      <c r="Q2810" t="s">
        <v>11012</v>
      </c>
      <c r="R2810">
        <v>938</v>
      </c>
      <c r="S2810" t="s">
        <v>8680</v>
      </c>
      <c r="T2810" t="s">
        <v>7715</v>
      </c>
      <c r="U2810">
        <v>1</v>
      </c>
      <c r="V2810">
        <v>1</v>
      </c>
      <c r="W2810" t="s">
        <v>7702</v>
      </c>
      <c r="X2810" t="s">
        <v>3592</v>
      </c>
      <c r="Y2810" t="s">
        <v>7703</v>
      </c>
      <c r="Z2810" t="s">
        <v>12342</v>
      </c>
      <c r="AA2810" t="s">
        <v>7748</v>
      </c>
      <c r="AB2810" t="s">
        <v>12343</v>
      </c>
    </row>
    <row r="2811" spans="1:28">
      <c r="A2811" s="241">
        <v>45973</v>
      </c>
      <c r="B2811" t="s">
        <v>12344</v>
      </c>
      <c r="C2811" t="s">
        <v>7720</v>
      </c>
      <c r="D2811" t="s">
        <v>7721</v>
      </c>
      <c r="E2811" t="s">
        <v>7722</v>
      </c>
      <c r="F2811">
        <v>1</v>
      </c>
      <c r="G2811">
        <v>11900</v>
      </c>
      <c r="H2811">
        <v>357</v>
      </c>
      <c r="I2811" s="165">
        <v>11543</v>
      </c>
      <c r="J2811" t="s">
        <v>7794</v>
      </c>
      <c r="K2811">
        <v>1</v>
      </c>
      <c r="L2811">
        <v>125</v>
      </c>
      <c r="M2811" t="s">
        <v>7724</v>
      </c>
      <c r="N2811" t="s">
        <v>7713</v>
      </c>
      <c r="O2811" t="s">
        <v>7697</v>
      </c>
      <c r="P2811" t="s">
        <v>10766</v>
      </c>
      <c r="Q2811" t="s">
        <v>11115</v>
      </c>
      <c r="R2811">
        <v>104</v>
      </c>
      <c r="S2811" t="s">
        <v>8680</v>
      </c>
      <c r="T2811" t="s">
        <v>7726</v>
      </c>
      <c r="U2811">
        <v>1</v>
      </c>
      <c r="V2811">
        <v>1</v>
      </c>
      <c r="W2811" t="s">
        <v>7702</v>
      </c>
      <c r="X2811" t="s">
        <v>3580</v>
      </c>
      <c r="Y2811" t="s">
        <v>7703</v>
      </c>
      <c r="Z2811" t="s">
        <v>12345</v>
      </c>
      <c r="AA2811" t="s">
        <v>8481</v>
      </c>
      <c r="AB2811" t="s">
        <v>12346</v>
      </c>
    </row>
    <row r="2812" spans="1:28">
      <c r="A2812" s="241">
        <v>45973</v>
      </c>
      <c r="B2812" t="s">
        <v>12344</v>
      </c>
      <c r="C2812" t="s">
        <v>7917</v>
      </c>
      <c r="D2812" t="s">
        <v>7918</v>
      </c>
      <c r="E2812" t="s">
        <v>7919</v>
      </c>
      <c r="F2812">
        <v>3</v>
      </c>
      <c r="G2812">
        <v>3000</v>
      </c>
      <c r="H2812">
        <v>0</v>
      </c>
      <c r="I2812" s="165">
        <v>9000</v>
      </c>
      <c r="J2812" t="s">
        <v>7794</v>
      </c>
      <c r="K2812">
        <v>1</v>
      </c>
      <c r="L2812">
        <v>125</v>
      </c>
      <c r="M2812" t="s">
        <v>7724</v>
      </c>
      <c r="N2812" t="s">
        <v>7713</v>
      </c>
      <c r="O2812" t="s">
        <v>7697</v>
      </c>
      <c r="P2812" t="s">
        <v>10766</v>
      </c>
      <c r="Q2812" t="s">
        <v>11115</v>
      </c>
      <c r="R2812">
        <v>104</v>
      </c>
      <c r="S2812" t="s">
        <v>8680</v>
      </c>
      <c r="T2812" t="s">
        <v>7726</v>
      </c>
      <c r="U2812">
        <v>1</v>
      </c>
      <c r="V2812">
        <v>3</v>
      </c>
      <c r="W2812" t="s">
        <v>7702</v>
      </c>
      <c r="X2812" t="s">
        <v>3580</v>
      </c>
      <c r="Y2812" t="s">
        <v>7703</v>
      </c>
      <c r="Z2812" t="s">
        <v>12345</v>
      </c>
      <c r="AA2812" t="s">
        <v>8481</v>
      </c>
      <c r="AB2812" t="s">
        <v>12346</v>
      </c>
    </row>
    <row r="2813" spans="1:28">
      <c r="A2813" s="241">
        <v>45973</v>
      </c>
      <c r="B2813" t="s">
        <v>12347</v>
      </c>
      <c r="C2813" t="s">
        <v>7951</v>
      </c>
      <c r="D2813" t="s">
        <v>7952</v>
      </c>
      <c r="E2813" t="s">
        <v>7953</v>
      </c>
      <c r="F2813">
        <v>1</v>
      </c>
      <c r="G2813">
        <v>13500</v>
      </c>
      <c r="H2813">
        <v>0</v>
      </c>
      <c r="I2813" s="165">
        <v>13500</v>
      </c>
      <c r="J2813" t="s">
        <v>7743</v>
      </c>
      <c r="K2813">
        <v>1</v>
      </c>
      <c r="L2813">
        <v>126</v>
      </c>
      <c r="M2813" t="s">
        <v>7744</v>
      </c>
      <c r="N2813" t="s">
        <v>7745</v>
      </c>
      <c r="O2813" t="s">
        <v>7697</v>
      </c>
      <c r="P2813" t="s">
        <v>10766</v>
      </c>
      <c r="Q2813" t="s">
        <v>11012</v>
      </c>
      <c r="R2813">
        <v>938</v>
      </c>
      <c r="S2813" t="s">
        <v>8680</v>
      </c>
      <c r="T2813" t="s">
        <v>7726</v>
      </c>
      <c r="U2813">
        <v>1</v>
      </c>
      <c r="V2813">
        <v>1</v>
      </c>
      <c r="W2813" t="s">
        <v>7702</v>
      </c>
      <c r="X2813" t="s">
        <v>3610</v>
      </c>
      <c r="Y2813" t="s">
        <v>7703</v>
      </c>
      <c r="Z2813" t="s">
        <v>12348</v>
      </c>
      <c r="AA2813" t="s">
        <v>7748</v>
      </c>
      <c r="AB2813" t="s">
        <v>12349</v>
      </c>
    </row>
    <row r="2814" spans="1:28">
      <c r="A2814" s="241">
        <v>45973</v>
      </c>
      <c r="B2814" t="s">
        <v>12350</v>
      </c>
      <c r="C2814" t="s">
        <v>7730</v>
      </c>
      <c r="D2814" t="s">
        <v>7731</v>
      </c>
      <c r="E2814" t="s">
        <v>7732</v>
      </c>
      <c r="F2814">
        <v>1</v>
      </c>
      <c r="G2814">
        <v>8991.6</v>
      </c>
      <c r="H2814">
        <v>449.58</v>
      </c>
      <c r="I2814" s="165">
        <v>8542.02</v>
      </c>
      <c r="J2814" t="s">
        <v>7711</v>
      </c>
      <c r="K2814">
        <v>1</v>
      </c>
      <c r="L2814">
        <v>156</v>
      </c>
      <c r="M2814" t="s">
        <v>7712</v>
      </c>
      <c r="N2814" t="s">
        <v>7713</v>
      </c>
      <c r="O2814" t="s">
        <v>7697</v>
      </c>
      <c r="P2814" t="s">
        <v>10766</v>
      </c>
      <c r="Q2814" t="s">
        <v>10869</v>
      </c>
      <c r="R2814">
        <v>509</v>
      </c>
      <c r="S2814" t="s">
        <v>8680</v>
      </c>
      <c r="T2814" t="s">
        <v>7715</v>
      </c>
      <c r="U2814">
        <v>1</v>
      </c>
      <c r="V2814">
        <v>1</v>
      </c>
      <c r="W2814" t="s">
        <v>7702</v>
      </c>
      <c r="X2814" t="s">
        <v>4113</v>
      </c>
      <c r="Y2814" t="s">
        <v>7703</v>
      </c>
      <c r="Z2814" t="s">
        <v>12351</v>
      </c>
      <c r="AA2814" t="s">
        <v>8231</v>
      </c>
      <c r="AB2814" t="s">
        <v>12352</v>
      </c>
    </row>
    <row r="2815" spans="1:28">
      <c r="A2815" s="241">
        <v>45973</v>
      </c>
      <c r="B2815" t="s">
        <v>12353</v>
      </c>
      <c r="C2815" t="s">
        <v>8268</v>
      </c>
      <c r="D2815" t="s">
        <v>8269</v>
      </c>
      <c r="E2815" t="s">
        <v>8270</v>
      </c>
      <c r="F2815">
        <v>3</v>
      </c>
      <c r="G2815">
        <v>864</v>
      </c>
      <c r="H2815">
        <v>0</v>
      </c>
      <c r="I2815" s="165">
        <v>2592</v>
      </c>
      <c r="J2815" t="s">
        <v>7842</v>
      </c>
      <c r="K2815">
        <v>1</v>
      </c>
      <c r="L2815">
        <v>126</v>
      </c>
      <c r="M2815" t="s">
        <v>7744</v>
      </c>
      <c r="N2815" t="s">
        <v>7745</v>
      </c>
      <c r="O2815" t="s">
        <v>7697</v>
      </c>
      <c r="P2815" t="s">
        <v>10766</v>
      </c>
      <c r="Q2815" t="s">
        <v>11048</v>
      </c>
      <c r="R2815">
        <v>911</v>
      </c>
      <c r="S2815" t="s">
        <v>8680</v>
      </c>
      <c r="T2815" t="s">
        <v>7701</v>
      </c>
      <c r="U2815">
        <v>1</v>
      </c>
      <c r="V2815">
        <v>3</v>
      </c>
      <c r="W2815" t="s">
        <v>7702</v>
      </c>
      <c r="X2815" t="s">
        <v>3514</v>
      </c>
      <c r="Y2815" t="s">
        <v>7703</v>
      </c>
      <c r="Z2815" t="s">
        <v>12354</v>
      </c>
      <c r="AA2815" t="s">
        <v>8546</v>
      </c>
      <c r="AB2815" t="s">
        <v>12355</v>
      </c>
    </row>
    <row r="2816" spans="1:28">
      <c r="A2816" s="241">
        <v>45973</v>
      </c>
      <c r="B2816" t="s">
        <v>12353</v>
      </c>
      <c r="C2816" t="s">
        <v>7969</v>
      </c>
      <c r="D2816" t="s">
        <v>7970</v>
      </c>
      <c r="E2816" t="s">
        <v>7971</v>
      </c>
      <c r="F2816">
        <v>5</v>
      </c>
      <c r="G2816">
        <v>977</v>
      </c>
      <c r="H2816">
        <v>0</v>
      </c>
      <c r="I2816" s="165">
        <v>4885</v>
      </c>
      <c r="J2816" t="s">
        <v>7842</v>
      </c>
      <c r="K2816">
        <v>1</v>
      </c>
      <c r="L2816">
        <v>126</v>
      </c>
      <c r="M2816" t="s">
        <v>7744</v>
      </c>
      <c r="N2816" t="s">
        <v>7745</v>
      </c>
      <c r="O2816" t="s">
        <v>7697</v>
      </c>
      <c r="P2816" t="s">
        <v>10766</v>
      </c>
      <c r="Q2816" t="s">
        <v>11048</v>
      </c>
      <c r="R2816">
        <v>911</v>
      </c>
      <c r="S2816" t="s">
        <v>8680</v>
      </c>
      <c r="T2816" t="s">
        <v>7715</v>
      </c>
      <c r="U2816">
        <v>1</v>
      </c>
      <c r="V2816">
        <v>5</v>
      </c>
      <c r="W2816" t="s">
        <v>7702</v>
      </c>
      <c r="X2816" t="s">
        <v>3514</v>
      </c>
      <c r="Y2816" t="s">
        <v>7703</v>
      </c>
      <c r="Z2816" t="s">
        <v>12354</v>
      </c>
      <c r="AA2816" t="s">
        <v>8546</v>
      </c>
      <c r="AB2816" t="s">
        <v>12355</v>
      </c>
    </row>
    <row r="2817" spans="1:28">
      <c r="A2817" s="241">
        <v>45973</v>
      </c>
      <c r="B2817" t="s">
        <v>12353</v>
      </c>
      <c r="C2817" t="s">
        <v>7730</v>
      </c>
      <c r="D2817" t="s">
        <v>7731</v>
      </c>
      <c r="E2817" t="s">
        <v>7732</v>
      </c>
      <c r="F2817">
        <v>1</v>
      </c>
      <c r="G2817">
        <v>8991.6</v>
      </c>
      <c r="H2817">
        <v>449.58</v>
      </c>
      <c r="I2817" s="165">
        <v>8542.02</v>
      </c>
      <c r="J2817" t="s">
        <v>7842</v>
      </c>
      <c r="K2817">
        <v>1</v>
      </c>
      <c r="L2817">
        <v>126</v>
      </c>
      <c r="M2817" t="s">
        <v>7744</v>
      </c>
      <c r="N2817" t="s">
        <v>7745</v>
      </c>
      <c r="O2817" t="s">
        <v>7697</v>
      </c>
      <c r="P2817" t="s">
        <v>10766</v>
      </c>
      <c r="Q2817" t="s">
        <v>11048</v>
      </c>
      <c r="R2817">
        <v>911</v>
      </c>
      <c r="S2817" t="s">
        <v>8680</v>
      </c>
      <c r="T2817" t="s">
        <v>7715</v>
      </c>
      <c r="U2817">
        <v>1</v>
      </c>
      <c r="V2817">
        <v>1</v>
      </c>
      <c r="W2817" t="s">
        <v>7702</v>
      </c>
      <c r="X2817" t="s">
        <v>3514</v>
      </c>
      <c r="Y2817" t="s">
        <v>7703</v>
      </c>
      <c r="Z2817" t="s">
        <v>12354</v>
      </c>
      <c r="AA2817" t="s">
        <v>8546</v>
      </c>
      <c r="AB2817" t="s">
        <v>12355</v>
      </c>
    </row>
    <row r="2818" spans="1:28">
      <c r="A2818" s="241">
        <v>45973</v>
      </c>
      <c r="B2818" t="s">
        <v>12356</v>
      </c>
      <c r="C2818" t="s">
        <v>7763</v>
      </c>
      <c r="D2818" t="s">
        <v>7764</v>
      </c>
      <c r="E2818" t="s">
        <v>7765</v>
      </c>
      <c r="F2818">
        <v>1</v>
      </c>
      <c r="G2818">
        <v>9636</v>
      </c>
      <c r="H2818">
        <v>0</v>
      </c>
      <c r="I2818" s="165">
        <v>9636</v>
      </c>
      <c r="J2818" t="s">
        <v>8271</v>
      </c>
      <c r="K2818">
        <v>1</v>
      </c>
      <c r="L2818">
        <v>2</v>
      </c>
      <c r="M2818" t="s">
        <v>8054</v>
      </c>
      <c r="N2818" t="s">
        <v>7745</v>
      </c>
      <c r="O2818" t="s">
        <v>7697</v>
      </c>
      <c r="P2818" t="s">
        <v>10766</v>
      </c>
      <c r="Q2818" t="s">
        <v>10876</v>
      </c>
      <c r="R2818">
        <v>936</v>
      </c>
      <c r="S2818" t="s">
        <v>8680</v>
      </c>
      <c r="T2818" t="s">
        <v>7769</v>
      </c>
      <c r="U2818">
        <v>1</v>
      </c>
      <c r="V2818">
        <v>1</v>
      </c>
      <c r="W2818" t="s">
        <v>7702</v>
      </c>
      <c r="X2818" t="s">
        <v>12357</v>
      </c>
      <c r="Y2818" t="s">
        <v>7703</v>
      </c>
      <c r="Z2818" t="s">
        <v>12358</v>
      </c>
      <c r="AA2818" t="s">
        <v>8380</v>
      </c>
      <c r="AB2818" t="s">
        <v>8171</v>
      </c>
    </row>
    <row r="2819" spans="1:28">
      <c r="A2819" s="241">
        <v>45973</v>
      </c>
      <c r="B2819" t="s">
        <v>12359</v>
      </c>
      <c r="C2819" t="s">
        <v>7951</v>
      </c>
      <c r="D2819" t="s">
        <v>7952</v>
      </c>
      <c r="E2819" t="s">
        <v>7953</v>
      </c>
      <c r="F2819">
        <v>1</v>
      </c>
      <c r="G2819">
        <v>13500</v>
      </c>
      <c r="H2819">
        <v>0</v>
      </c>
      <c r="I2819" s="165">
        <v>13500</v>
      </c>
      <c r="J2819" t="s">
        <v>8166</v>
      </c>
      <c r="K2819">
        <v>1</v>
      </c>
      <c r="L2819">
        <v>126</v>
      </c>
      <c r="M2819" t="s">
        <v>7744</v>
      </c>
      <c r="N2819" t="s">
        <v>7745</v>
      </c>
      <c r="O2819" t="s">
        <v>7697</v>
      </c>
      <c r="P2819" t="s">
        <v>10766</v>
      </c>
      <c r="Q2819" t="s">
        <v>11213</v>
      </c>
      <c r="R2819">
        <v>918</v>
      </c>
      <c r="S2819" t="s">
        <v>8680</v>
      </c>
      <c r="T2819" t="s">
        <v>7726</v>
      </c>
      <c r="U2819">
        <v>1</v>
      </c>
      <c r="V2819">
        <v>1</v>
      </c>
      <c r="W2819" t="s">
        <v>7702</v>
      </c>
      <c r="X2819" t="s">
        <v>3542</v>
      </c>
      <c r="Y2819" t="s">
        <v>7703</v>
      </c>
      <c r="Z2819" t="s">
        <v>12360</v>
      </c>
      <c r="AA2819" t="s">
        <v>8013</v>
      </c>
      <c r="AB2819" t="s">
        <v>12361</v>
      </c>
    </row>
    <row r="2820" spans="1:28">
      <c r="A2820" s="241">
        <v>45973</v>
      </c>
      <c r="B2820" t="s">
        <v>12359</v>
      </c>
      <c r="C2820" t="s">
        <v>7832</v>
      </c>
      <c r="D2820" t="s">
        <v>7833</v>
      </c>
      <c r="E2820" t="s">
        <v>7834</v>
      </c>
      <c r="F2820">
        <v>1</v>
      </c>
      <c r="G2820">
        <v>12500</v>
      </c>
      <c r="H2820">
        <v>375</v>
      </c>
      <c r="I2820" s="165">
        <v>12125</v>
      </c>
      <c r="J2820" t="s">
        <v>8166</v>
      </c>
      <c r="K2820">
        <v>1</v>
      </c>
      <c r="L2820">
        <v>126</v>
      </c>
      <c r="M2820" t="s">
        <v>7744</v>
      </c>
      <c r="N2820" t="s">
        <v>7745</v>
      </c>
      <c r="O2820" t="s">
        <v>7697</v>
      </c>
      <c r="P2820" t="s">
        <v>10766</v>
      </c>
      <c r="Q2820" t="s">
        <v>11213</v>
      </c>
      <c r="R2820">
        <v>918</v>
      </c>
      <c r="S2820" t="s">
        <v>8680</v>
      </c>
      <c r="T2820" t="s">
        <v>7726</v>
      </c>
      <c r="U2820">
        <v>1</v>
      </c>
      <c r="V2820">
        <v>1</v>
      </c>
      <c r="W2820" t="s">
        <v>7702</v>
      </c>
      <c r="X2820" t="s">
        <v>3542</v>
      </c>
      <c r="Y2820" t="s">
        <v>7703</v>
      </c>
      <c r="Z2820" t="s">
        <v>12360</v>
      </c>
      <c r="AA2820" t="s">
        <v>8013</v>
      </c>
      <c r="AB2820" t="s">
        <v>12361</v>
      </c>
    </row>
    <row r="2821" spans="1:28">
      <c r="A2821" s="241">
        <v>45973</v>
      </c>
      <c r="B2821" t="s">
        <v>12359</v>
      </c>
      <c r="C2821" t="s">
        <v>7720</v>
      </c>
      <c r="D2821" t="s">
        <v>7721</v>
      </c>
      <c r="E2821" t="s">
        <v>7722</v>
      </c>
      <c r="F2821">
        <v>1</v>
      </c>
      <c r="G2821">
        <v>11900</v>
      </c>
      <c r="H2821">
        <v>357</v>
      </c>
      <c r="I2821" s="165">
        <v>11543</v>
      </c>
      <c r="J2821" t="s">
        <v>8166</v>
      </c>
      <c r="K2821">
        <v>1</v>
      </c>
      <c r="L2821">
        <v>126</v>
      </c>
      <c r="M2821" t="s">
        <v>7744</v>
      </c>
      <c r="N2821" t="s">
        <v>7745</v>
      </c>
      <c r="O2821" t="s">
        <v>7697</v>
      </c>
      <c r="P2821" t="s">
        <v>10766</v>
      </c>
      <c r="Q2821" t="s">
        <v>11213</v>
      </c>
      <c r="R2821">
        <v>918</v>
      </c>
      <c r="S2821" t="s">
        <v>8680</v>
      </c>
      <c r="T2821" t="s">
        <v>7726</v>
      </c>
      <c r="U2821">
        <v>1</v>
      </c>
      <c r="V2821">
        <v>1</v>
      </c>
      <c r="W2821" t="s">
        <v>7702</v>
      </c>
      <c r="X2821" t="s">
        <v>3542</v>
      </c>
      <c r="Y2821" t="s">
        <v>7703</v>
      </c>
      <c r="Z2821" t="s">
        <v>12360</v>
      </c>
      <c r="AA2821" t="s">
        <v>8013</v>
      </c>
      <c r="AB2821" t="s">
        <v>12361</v>
      </c>
    </row>
    <row r="2822" spans="1:28">
      <c r="A2822" s="241">
        <v>45973</v>
      </c>
      <c r="B2822" t="s">
        <v>12359</v>
      </c>
      <c r="C2822" t="s">
        <v>7730</v>
      </c>
      <c r="D2822" t="s">
        <v>7731</v>
      </c>
      <c r="E2822" t="s">
        <v>7732</v>
      </c>
      <c r="F2822">
        <v>1</v>
      </c>
      <c r="G2822">
        <v>8991.6</v>
      </c>
      <c r="H2822">
        <v>449.58</v>
      </c>
      <c r="I2822" s="165">
        <v>8542.02</v>
      </c>
      <c r="J2822" t="s">
        <v>8166</v>
      </c>
      <c r="K2822">
        <v>1</v>
      </c>
      <c r="L2822">
        <v>126</v>
      </c>
      <c r="M2822" t="s">
        <v>7744</v>
      </c>
      <c r="N2822" t="s">
        <v>7745</v>
      </c>
      <c r="O2822" t="s">
        <v>7697</v>
      </c>
      <c r="P2822" t="s">
        <v>10766</v>
      </c>
      <c r="Q2822" t="s">
        <v>11213</v>
      </c>
      <c r="R2822">
        <v>918</v>
      </c>
      <c r="S2822" t="s">
        <v>8680</v>
      </c>
      <c r="T2822" t="s">
        <v>7715</v>
      </c>
      <c r="U2822">
        <v>1</v>
      </c>
      <c r="V2822">
        <v>1</v>
      </c>
      <c r="W2822" t="s">
        <v>7702</v>
      </c>
      <c r="X2822" t="s">
        <v>3542</v>
      </c>
      <c r="Y2822" t="s">
        <v>7703</v>
      </c>
      <c r="Z2822" t="s">
        <v>12360</v>
      </c>
      <c r="AA2822" t="s">
        <v>8013</v>
      </c>
      <c r="AB2822" t="s">
        <v>12361</v>
      </c>
    </row>
    <row r="2823" spans="1:28">
      <c r="A2823" s="241">
        <v>45973</v>
      </c>
      <c r="B2823" t="s">
        <v>12362</v>
      </c>
      <c r="C2823" t="s">
        <v>7860</v>
      </c>
      <c r="D2823" t="s">
        <v>7861</v>
      </c>
      <c r="E2823" t="s">
        <v>7862</v>
      </c>
      <c r="F2823">
        <v>24</v>
      </c>
      <c r="G2823">
        <v>866.2</v>
      </c>
      <c r="H2823">
        <v>0</v>
      </c>
      <c r="I2823" s="165">
        <v>20788.8</v>
      </c>
      <c r="J2823" t="s">
        <v>7842</v>
      </c>
      <c r="K2823">
        <v>1</v>
      </c>
      <c r="L2823">
        <v>126</v>
      </c>
      <c r="M2823" t="s">
        <v>7744</v>
      </c>
      <c r="N2823" t="s">
        <v>7745</v>
      </c>
      <c r="O2823" t="s">
        <v>7697</v>
      </c>
      <c r="P2823" t="s">
        <v>10766</v>
      </c>
      <c r="Q2823" t="s">
        <v>11048</v>
      </c>
      <c r="R2823">
        <v>911</v>
      </c>
      <c r="S2823" t="s">
        <v>8680</v>
      </c>
      <c r="T2823" t="s">
        <v>7701</v>
      </c>
      <c r="U2823">
        <v>1</v>
      </c>
      <c r="V2823">
        <v>24</v>
      </c>
      <c r="W2823" t="s">
        <v>7702</v>
      </c>
      <c r="X2823" t="s">
        <v>3762</v>
      </c>
      <c r="Y2823" t="s">
        <v>7703</v>
      </c>
      <c r="Z2823" t="s">
        <v>12363</v>
      </c>
      <c r="AA2823" t="s">
        <v>8546</v>
      </c>
      <c r="AB2823" t="s">
        <v>12364</v>
      </c>
    </row>
    <row r="2824" spans="1:28">
      <c r="A2824" s="241">
        <v>45973</v>
      </c>
      <c r="B2824" t="s">
        <v>12365</v>
      </c>
      <c r="C2824" t="s">
        <v>7800</v>
      </c>
      <c r="D2824" t="s">
        <v>7801</v>
      </c>
      <c r="E2824" t="s">
        <v>7802</v>
      </c>
      <c r="F2824">
        <v>6</v>
      </c>
      <c r="G2824">
        <v>1092.44</v>
      </c>
      <c r="H2824">
        <v>0</v>
      </c>
      <c r="I2824" s="165">
        <v>6554.64</v>
      </c>
      <c r="J2824" t="s">
        <v>8166</v>
      </c>
      <c r="K2824">
        <v>1</v>
      </c>
      <c r="L2824">
        <v>126</v>
      </c>
      <c r="M2824" t="s">
        <v>7744</v>
      </c>
      <c r="N2824" t="s">
        <v>7745</v>
      </c>
      <c r="O2824" t="s">
        <v>7697</v>
      </c>
      <c r="P2824" t="s">
        <v>10766</v>
      </c>
      <c r="Q2824" t="s">
        <v>11213</v>
      </c>
      <c r="R2824">
        <v>918</v>
      </c>
      <c r="S2824" t="s">
        <v>8680</v>
      </c>
      <c r="T2824" t="s">
        <v>7701</v>
      </c>
      <c r="U2824">
        <v>1</v>
      </c>
      <c r="V2824">
        <v>6</v>
      </c>
      <c r="W2824" t="s">
        <v>7702</v>
      </c>
      <c r="X2824" t="s">
        <v>3795</v>
      </c>
      <c r="Y2824" t="s">
        <v>7703</v>
      </c>
      <c r="Z2824" t="s">
        <v>12366</v>
      </c>
      <c r="AA2824" t="s">
        <v>8013</v>
      </c>
      <c r="AB2824" t="s">
        <v>12367</v>
      </c>
    </row>
    <row r="2825" spans="1:28">
      <c r="A2825" s="241">
        <v>45973</v>
      </c>
      <c r="B2825" t="s">
        <v>12368</v>
      </c>
      <c r="C2825" t="s">
        <v>7787</v>
      </c>
      <c r="D2825" t="s">
        <v>7788</v>
      </c>
      <c r="E2825" t="s">
        <v>7789</v>
      </c>
      <c r="F2825">
        <v>2</v>
      </c>
      <c r="G2825">
        <v>3025.21</v>
      </c>
      <c r="H2825">
        <v>0</v>
      </c>
      <c r="I2825" s="165">
        <v>6050.42</v>
      </c>
      <c r="J2825" t="s">
        <v>7842</v>
      </c>
      <c r="K2825">
        <v>1</v>
      </c>
      <c r="L2825">
        <v>126</v>
      </c>
      <c r="M2825" t="s">
        <v>7744</v>
      </c>
      <c r="N2825" t="s">
        <v>7745</v>
      </c>
      <c r="O2825" t="s">
        <v>7697</v>
      </c>
      <c r="P2825" t="s">
        <v>10766</v>
      </c>
      <c r="Q2825" t="s">
        <v>11261</v>
      </c>
      <c r="R2825">
        <v>908</v>
      </c>
      <c r="S2825" t="s">
        <v>8680</v>
      </c>
      <c r="T2825" t="s">
        <v>7715</v>
      </c>
      <c r="U2825">
        <v>1</v>
      </c>
      <c r="V2825">
        <v>2</v>
      </c>
      <c r="W2825" t="s">
        <v>7702</v>
      </c>
      <c r="X2825" t="s">
        <v>3956</v>
      </c>
      <c r="Y2825" t="s">
        <v>7703</v>
      </c>
      <c r="Z2825" t="s">
        <v>12369</v>
      </c>
      <c r="AA2825" t="s">
        <v>7845</v>
      </c>
      <c r="AB2825" t="s">
        <v>12370</v>
      </c>
    </row>
    <row r="2826" spans="1:28">
      <c r="A2826" s="241">
        <v>45973</v>
      </c>
      <c r="B2826" t="s">
        <v>12368</v>
      </c>
      <c r="C2826" t="s">
        <v>7784</v>
      </c>
      <c r="D2826" t="s">
        <v>7785</v>
      </c>
      <c r="E2826" t="s">
        <v>7786</v>
      </c>
      <c r="F2826">
        <v>2</v>
      </c>
      <c r="G2826">
        <v>3025.21</v>
      </c>
      <c r="H2826">
        <v>0</v>
      </c>
      <c r="I2826" s="165">
        <v>6050.42</v>
      </c>
      <c r="J2826" t="s">
        <v>7842</v>
      </c>
      <c r="K2826">
        <v>1</v>
      </c>
      <c r="L2826">
        <v>126</v>
      </c>
      <c r="M2826" t="s">
        <v>7744</v>
      </c>
      <c r="N2826" t="s">
        <v>7745</v>
      </c>
      <c r="O2826" t="s">
        <v>7697</v>
      </c>
      <c r="P2826" t="s">
        <v>10766</v>
      </c>
      <c r="Q2826" t="s">
        <v>11261</v>
      </c>
      <c r="R2826">
        <v>908</v>
      </c>
      <c r="S2826" t="s">
        <v>8680</v>
      </c>
      <c r="T2826" t="s">
        <v>7715</v>
      </c>
      <c r="U2826">
        <v>1</v>
      </c>
      <c r="V2826">
        <v>2</v>
      </c>
      <c r="W2826" t="s">
        <v>7702</v>
      </c>
      <c r="X2826" t="s">
        <v>3956</v>
      </c>
      <c r="Y2826" t="s">
        <v>7703</v>
      </c>
      <c r="Z2826" t="s">
        <v>12369</v>
      </c>
      <c r="AA2826" t="s">
        <v>7845</v>
      </c>
      <c r="AB2826" t="s">
        <v>12370</v>
      </c>
    </row>
    <row r="2827" spans="1:28">
      <c r="A2827" s="241">
        <v>45973</v>
      </c>
      <c r="B2827" t="s">
        <v>12368</v>
      </c>
      <c r="C2827" t="s">
        <v>8079</v>
      </c>
      <c r="D2827" t="s">
        <v>8080</v>
      </c>
      <c r="E2827" t="s">
        <v>8081</v>
      </c>
      <c r="F2827">
        <v>2</v>
      </c>
      <c r="G2827">
        <v>3180</v>
      </c>
      <c r="H2827">
        <v>0</v>
      </c>
      <c r="I2827" s="165">
        <v>6360</v>
      </c>
      <c r="J2827" t="s">
        <v>7842</v>
      </c>
      <c r="K2827">
        <v>1</v>
      </c>
      <c r="L2827">
        <v>126</v>
      </c>
      <c r="M2827" t="s">
        <v>7744</v>
      </c>
      <c r="N2827" t="s">
        <v>7745</v>
      </c>
      <c r="O2827" t="s">
        <v>7697</v>
      </c>
      <c r="P2827" t="s">
        <v>10766</v>
      </c>
      <c r="Q2827" t="s">
        <v>11261</v>
      </c>
      <c r="R2827">
        <v>908</v>
      </c>
      <c r="S2827" t="s">
        <v>8680</v>
      </c>
      <c r="T2827" t="s">
        <v>7715</v>
      </c>
      <c r="U2827">
        <v>1</v>
      </c>
      <c r="V2827">
        <v>2</v>
      </c>
      <c r="W2827" t="s">
        <v>7702</v>
      </c>
      <c r="X2827" t="s">
        <v>3956</v>
      </c>
      <c r="Y2827" t="s">
        <v>7703</v>
      </c>
      <c r="Z2827" t="s">
        <v>12369</v>
      </c>
      <c r="AA2827" t="s">
        <v>7845</v>
      </c>
      <c r="AB2827" t="s">
        <v>12370</v>
      </c>
    </row>
    <row r="2828" spans="1:28">
      <c r="A2828" s="241">
        <v>45973</v>
      </c>
      <c r="B2828" t="s">
        <v>12371</v>
      </c>
      <c r="C2828" t="s">
        <v>7934</v>
      </c>
      <c r="D2828" t="s">
        <v>7935</v>
      </c>
      <c r="E2828" t="s">
        <v>7936</v>
      </c>
      <c r="F2828">
        <v>6</v>
      </c>
      <c r="G2828">
        <v>2475</v>
      </c>
      <c r="H2828">
        <v>0</v>
      </c>
      <c r="I2828" s="165">
        <v>14850</v>
      </c>
      <c r="J2828" t="s">
        <v>7842</v>
      </c>
      <c r="K2828">
        <v>1</v>
      </c>
      <c r="L2828">
        <v>126</v>
      </c>
      <c r="M2828" t="s">
        <v>7744</v>
      </c>
      <c r="N2828" t="s">
        <v>7745</v>
      </c>
      <c r="O2828" t="s">
        <v>7697</v>
      </c>
      <c r="P2828" t="s">
        <v>10766</v>
      </c>
      <c r="Q2828" t="s">
        <v>11261</v>
      </c>
      <c r="R2828">
        <v>908</v>
      </c>
      <c r="S2828" t="s">
        <v>8680</v>
      </c>
      <c r="T2828" t="s">
        <v>7715</v>
      </c>
      <c r="U2828">
        <v>1</v>
      </c>
      <c r="V2828">
        <v>6</v>
      </c>
      <c r="W2828" t="s">
        <v>7702</v>
      </c>
      <c r="X2828" t="s">
        <v>3640</v>
      </c>
      <c r="Y2828" t="s">
        <v>7703</v>
      </c>
      <c r="Z2828" t="s">
        <v>12372</v>
      </c>
      <c r="AA2828" t="s">
        <v>7845</v>
      </c>
      <c r="AB2828" t="s">
        <v>12373</v>
      </c>
    </row>
    <row r="2829" spans="1:28">
      <c r="A2829" s="241">
        <v>45973</v>
      </c>
      <c r="B2829" t="s">
        <v>12374</v>
      </c>
      <c r="C2829" t="s">
        <v>7871</v>
      </c>
      <c r="D2829" t="s">
        <v>7872</v>
      </c>
      <c r="E2829" t="s">
        <v>7873</v>
      </c>
      <c r="F2829">
        <v>1</v>
      </c>
      <c r="G2829">
        <v>2227</v>
      </c>
      <c r="H2829">
        <v>0</v>
      </c>
      <c r="I2829" s="165">
        <v>2227</v>
      </c>
      <c r="J2829" t="s">
        <v>7937</v>
      </c>
      <c r="K2829">
        <v>1</v>
      </c>
      <c r="L2829">
        <v>211</v>
      </c>
      <c r="M2829" t="s">
        <v>7938</v>
      </c>
      <c r="N2829" t="s">
        <v>7939</v>
      </c>
      <c r="O2829" t="s">
        <v>7697</v>
      </c>
      <c r="P2829" t="s">
        <v>10766</v>
      </c>
      <c r="Q2829" t="s">
        <v>11060</v>
      </c>
      <c r="R2829">
        <v>411</v>
      </c>
      <c r="S2829" t="s">
        <v>8680</v>
      </c>
      <c r="T2829" t="s">
        <v>7769</v>
      </c>
      <c r="U2829">
        <v>1</v>
      </c>
      <c r="V2829">
        <v>1</v>
      </c>
      <c r="W2829" t="s">
        <v>7702</v>
      </c>
      <c r="X2829" t="s">
        <v>3590</v>
      </c>
      <c r="Y2829" t="s">
        <v>7703</v>
      </c>
      <c r="Z2829" t="s">
        <v>12375</v>
      </c>
      <c r="AA2829" t="s">
        <v>8221</v>
      </c>
      <c r="AB2829" t="s">
        <v>12376</v>
      </c>
    </row>
    <row r="2830" spans="1:28">
      <c r="A2830" s="241">
        <v>45973</v>
      </c>
      <c r="B2830" t="s">
        <v>12377</v>
      </c>
      <c r="C2830" t="s">
        <v>7839</v>
      </c>
      <c r="D2830" t="s">
        <v>7840</v>
      </c>
      <c r="E2830" t="s">
        <v>7841</v>
      </c>
      <c r="F2830">
        <v>1</v>
      </c>
      <c r="G2830">
        <v>2645.48</v>
      </c>
      <c r="H2830">
        <v>0</v>
      </c>
      <c r="I2830" s="165">
        <v>2645.48</v>
      </c>
      <c r="J2830" t="s">
        <v>8182</v>
      </c>
      <c r="K2830">
        <v>1</v>
      </c>
      <c r="L2830">
        <v>2</v>
      </c>
      <c r="M2830" t="s">
        <v>8054</v>
      </c>
      <c r="N2830" t="s">
        <v>7745</v>
      </c>
      <c r="O2830" t="s">
        <v>7697</v>
      </c>
      <c r="P2830" t="s">
        <v>10766</v>
      </c>
      <c r="Q2830" t="s">
        <v>11051</v>
      </c>
      <c r="R2830">
        <v>921</v>
      </c>
      <c r="S2830" t="s">
        <v>8680</v>
      </c>
      <c r="T2830" t="s">
        <v>7715</v>
      </c>
      <c r="U2830">
        <v>1</v>
      </c>
      <c r="V2830">
        <v>1</v>
      </c>
      <c r="W2830" t="s">
        <v>7702</v>
      </c>
      <c r="X2830" t="s">
        <v>12378</v>
      </c>
      <c r="Y2830" t="s">
        <v>7703</v>
      </c>
      <c r="Z2830" t="s">
        <v>12379</v>
      </c>
      <c r="AA2830" t="s">
        <v>8470</v>
      </c>
      <c r="AB2830" t="s">
        <v>12378</v>
      </c>
    </row>
    <row r="2831" spans="1:28">
      <c r="A2831" s="241">
        <v>45973</v>
      </c>
      <c r="B2831" t="s">
        <v>12380</v>
      </c>
      <c r="C2831" t="s">
        <v>7832</v>
      </c>
      <c r="D2831" t="s">
        <v>7833</v>
      </c>
      <c r="E2831" t="s">
        <v>7834</v>
      </c>
      <c r="F2831">
        <v>1</v>
      </c>
      <c r="G2831">
        <v>12500</v>
      </c>
      <c r="H2831">
        <v>375</v>
      </c>
      <c r="I2831" s="165">
        <v>12125</v>
      </c>
      <c r="J2831" t="s">
        <v>7937</v>
      </c>
      <c r="K2831">
        <v>1</v>
      </c>
      <c r="L2831">
        <v>211</v>
      </c>
      <c r="M2831" t="s">
        <v>7938</v>
      </c>
      <c r="N2831" t="s">
        <v>7939</v>
      </c>
      <c r="O2831" t="s">
        <v>7697</v>
      </c>
      <c r="P2831" t="s">
        <v>10766</v>
      </c>
      <c r="Q2831" t="s">
        <v>11060</v>
      </c>
      <c r="R2831">
        <v>411</v>
      </c>
      <c r="S2831" t="s">
        <v>8680</v>
      </c>
      <c r="T2831" t="s">
        <v>7726</v>
      </c>
      <c r="U2831">
        <v>1</v>
      </c>
      <c r="V2831">
        <v>1</v>
      </c>
      <c r="W2831" t="s">
        <v>7702</v>
      </c>
      <c r="X2831" t="s">
        <v>3628</v>
      </c>
      <c r="Y2831" t="s">
        <v>7703</v>
      </c>
      <c r="Z2831" t="s">
        <v>12381</v>
      </c>
      <c r="AA2831" t="s">
        <v>8221</v>
      </c>
      <c r="AB2831" t="s">
        <v>12382</v>
      </c>
    </row>
    <row r="2832" spans="1:28">
      <c r="A2832" s="241">
        <v>45973</v>
      </c>
      <c r="B2832" t="s">
        <v>12380</v>
      </c>
      <c r="C2832" t="s">
        <v>12383</v>
      </c>
      <c r="D2832" t="s">
        <v>12384</v>
      </c>
      <c r="E2832" t="s">
        <v>12385</v>
      </c>
      <c r="F2832">
        <v>2</v>
      </c>
      <c r="G2832">
        <v>1500</v>
      </c>
      <c r="H2832">
        <v>0</v>
      </c>
      <c r="I2832" s="165">
        <v>3000</v>
      </c>
      <c r="J2832" t="s">
        <v>7937</v>
      </c>
      <c r="K2832">
        <v>1</v>
      </c>
      <c r="L2832">
        <v>211</v>
      </c>
      <c r="M2832" t="s">
        <v>7938</v>
      </c>
      <c r="N2832" t="s">
        <v>7939</v>
      </c>
      <c r="O2832" t="s">
        <v>7697</v>
      </c>
      <c r="P2832" t="s">
        <v>10766</v>
      </c>
      <c r="Q2832" t="s">
        <v>11060</v>
      </c>
      <c r="R2832">
        <v>411</v>
      </c>
      <c r="S2832" t="s">
        <v>8680</v>
      </c>
      <c r="T2832" t="s">
        <v>7926</v>
      </c>
      <c r="U2832">
        <v>1</v>
      </c>
      <c r="V2832">
        <v>2</v>
      </c>
      <c r="W2832" t="s">
        <v>7702</v>
      </c>
      <c r="X2832" t="s">
        <v>3628</v>
      </c>
      <c r="Y2832" t="s">
        <v>7703</v>
      </c>
      <c r="Z2832" t="s">
        <v>12381</v>
      </c>
      <c r="AA2832" t="s">
        <v>8221</v>
      </c>
      <c r="AB2832" t="s">
        <v>12382</v>
      </c>
    </row>
    <row r="2833" spans="1:28">
      <c r="A2833" s="241">
        <v>45973</v>
      </c>
      <c r="B2833" t="s">
        <v>12386</v>
      </c>
      <c r="C2833" t="s">
        <v>8596</v>
      </c>
      <c r="D2833" t="s">
        <v>8597</v>
      </c>
      <c r="E2833" t="s">
        <v>8598</v>
      </c>
      <c r="F2833">
        <v>24</v>
      </c>
      <c r="G2833">
        <v>1230</v>
      </c>
      <c r="H2833">
        <v>0</v>
      </c>
      <c r="I2833" s="165">
        <v>29520</v>
      </c>
      <c r="J2833" t="s">
        <v>8271</v>
      </c>
      <c r="K2833">
        <v>1</v>
      </c>
      <c r="L2833">
        <v>126</v>
      </c>
      <c r="M2833" t="s">
        <v>7744</v>
      </c>
      <c r="N2833" t="s">
        <v>7745</v>
      </c>
      <c r="O2833" t="s">
        <v>7697</v>
      </c>
      <c r="P2833" t="s">
        <v>10766</v>
      </c>
      <c r="Q2833" t="s">
        <v>10876</v>
      </c>
      <c r="R2833">
        <v>936</v>
      </c>
      <c r="S2833" t="s">
        <v>8680</v>
      </c>
      <c r="T2833" t="s">
        <v>7715</v>
      </c>
      <c r="U2833">
        <v>1</v>
      </c>
      <c r="V2833">
        <v>24</v>
      </c>
      <c r="W2833" t="s">
        <v>7702</v>
      </c>
      <c r="X2833" t="s">
        <v>4098</v>
      </c>
      <c r="Y2833" t="s">
        <v>7703</v>
      </c>
      <c r="Z2833" t="s">
        <v>12387</v>
      </c>
      <c r="AA2833" t="s">
        <v>8380</v>
      </c>
      <c r="AB2833" t="s">
        <v>4098</v>
      </c>
    </row>
    <row r="2834" spans="1:28">
      <c r="A2834" s="241">
        <v>45973</v>
      </c>
      <c r="B2834" t="s">
        <v>12386</v>
      </c>
      <c r="C2834" t="s">
        <v>7822</v>
      </c>
      <c r="D2834" t="s">
        <v>7823</v>
      </c>
      <c r="E2834" t="s">
        <v>7824</v>
      </c>
      <c r="F2834">
        <v>6</v>
      </c>
      <c r="G2834">
        <v>3025.21</v>
      </c>
      <c r="H2834">
        <v>0</v>
      </c>
      <c r="I2834" s="165">
        <v>18151.259999999998</v>
      </c>
      <c r="J2834" t="s">
        <v>8271</v>
      </c>
      <c r="K2834">
        <v>1</v>
      </c>
      <c r="L2834">
        <v>126</v>
      </c>
      <c r="M2834" t="s">
        <v>7744</v>
      </c>
      <c r="N2834" t="s">
        <v>7745</v>
      </c>
      <c r="O2834" t="s">
        <v>7697</v>
      </c>
      <c r="P2834" t="s">
        <v>10766</v>
      </c>
      <c r="Q2834" t="s">
        <v>10876</v>
      </c>
      <c r="R2834">
        <v>936</v>
      </c>
      <c r="S2834" t="s">
        <v>8680</v>
      </c>
      <c r="T2834" t="s">
        <v>7715</v>
      </c>
      <c r="U2834">
        <v>1</v>
      </c>
      <c r="V2834">
        <v>6</v>
      </c>
      <c r="W2834" t="s">
        <v>7702</v>
      </c>
      <c r="X2834" t="s">
        <v>4098</v>
      </c>
      <c r="Y2834" t="s">
        <v>7703</v>
      </c>
      <c r="Z2834" t="s">
        <v>12387</v>
      </c>
      <c r="AA2834" t="s">
        <v>8380</v>
      </c>
      <c r="AB2834" t="s">
        <v>4098</v>
      </c>
    </row>
    <row r="2835" spans="1:28">
      <c r="A2835" s="241">
        <v>45973</v>
      </c>
      <c r="B2835" t="s">
        <v>12386</v>
      </c>
      <c r="C2835" t="s">
        <v>7787</v>
      </c>
      <c r="D2835" t="s">
        <v>7788</v>
      </c>
      <c r="E2835" t="s">
        <v>7789</v>
      </c>
      <c r="F2835">
        <v>6</v>
      </c>
      <c r="G2835">
        <v>3025.21</v>
      </c>
      <c r="H2835">
        <v>0</v>
      </c>
      <c r="I2835" s="165">
        <v>18151.259999999998</v>
      </c>
      <c r="J2835" t="s">
        <v>8271</v>
      </c>
      <c r="K2835">
        <v>1</v>
      </c>
      <c r="L2835">
        <v>126</v>
      </c>
      <c r="M2835" t="s">
        <v>7744</v>
      </c>
      <c r="N2835" t="s">
        <v>7745</v>
      </c>
      <c r="O2835" t="s">
        <v>7697</v>
      </c>
      <c r="P2835" t="s">
        <v>10766</v>
      </c>
      <c r="Q2835" t="s">
        <v>10876</v>
      </c>
      <c r="R2835">
        <v>936</v>
      </c>
      <c r="S2835" t="s">
        <v>8680</v>
      </c>
      <c r="T2835" t="s">
        <v>7715</v>
      </c>
      <c r="U2835">
        <v>1</v>
      </c>
      <c r="V2835">
        <v>6</v>
      </c>
      <c r="W2835" t="s">
        <v>7702</v>
      </c>
      <c r="X2835" t="s">
        <v>4098</v>
      </c>
      <c r="Y2835" t="s">
        <v>7703</v>
      </c>
      <c r="Z2835" t="s">
        <v>12387</v>
      </c>
      <c r="AA2835" t="s">
        <v>8380</v>
      </c>
      <c r="AB2835" t="s">
        <v>4098</v>
      </c>
    </row>
    <row r="2836" spans="1:28">
      <c r="A2836" s="241">
        <v>45973</v>
      </c>
      <c r="B2836" t="s">
        <v>12386</v>
      </c>
      <c r="C2836" t="s">
        <v>7832</v>
      </c>
      <c r="D2836" t="s">
        <v>7833</v>
      </c>
      <c r="E2836" t="s">
        <v>7834</v>
      </c>
      <c r="F2836">
        <v>1</v>
      </c>
      <c r="G2836">
        <v>12500</v>
      </c>
      <c r="H2836">
        <v>375</v>
      </c>
      <c r="I2836" s="165">
        <v>12125</v>
      </c>
      <c r="J2836" t="s">
        <v>8271</v>
      </c>
      <c r="K2836">
        <v>1</v>
      </c>
      <c r="L2836">
        <v>126</v>
      </c>
      <c r="M2836" t="s">
        <v>7744</v>
      </c>
      <c r="N2836" t="s">
        <v>7745</v>
      </c>
      <c r="O2836" t="s">
        <v>7697</v>
      </c>
      <c r="P2836" t="s">
        <v>10766</v>
      </c>
      <c r="Q2836" t="s">
        <v>10876</v>
      </c>
      <c r="R2836">
        <v>936</v>
      </c>
      <c r="S2836" t="s">
        <v>8680</v>
      </c>
      <c r="T2836" t="s">
        <v>7726</v>
      </c>
      <c r="U2836">
        <v>1</v>
      </c>
      <c r="V2836">
        <v>1</v>
      </c>
      <c r="W2836" t="s">
        <v>7702</v>
      </c>
      <c r="X2836" t="s">
        <v>4098</v>
      </c>
      <c r="Y2836" t="s">
        <v>7703</v>
      </c>
      <c r="Z2836" t="s">
        <v>12387</v>
      </c>
      <c r="AA2836" t="s">
        <v>8380</v>
      </c>
      <c r="AB2836" t="s">
        <v>4098</v>
      </c>
    </row>
    <row r="2837" spans="1:28">
      <c r="A2837" s="241">
        <v>45973</v>
      </c>
      <c r="B2837" t="s">
        <v>12386</v>
      </c>
      <c r="C2837" t="s">
        <v>8032</v>
      </c>
      <c r="D2837" t="s">
        <v>8033</v>
      </c>
      <c r="E2837" t="s">
        <v>8034</v>
      </c>
      <c r="F2837">
        <v>6</v>
      </c>
      <c r="G2837">
        <v>1092.44</v>
      </c>
      <c r="H2837">
        <v>0</v>
      </c>
      <c r="I2837" s="165">
        <v>6554.64</v>
      </c>
      <c r="J2837" t="s">
        <v>8271</v>
      </c>
      <c r="K2837">
        <v>1</v>
      </c>
      <c r="L2837">
        <v>126</v>
      </c>
      <c r="M2837" t="s">
        <v>7744</v>
      </c>
      <c r="N2837" t="s">
        <v>7745</v>
      </c>
      <c r="O2837" t="s">
        <v>7697</v>
      </c>
      <c r="P2837" t="s">
        <v>10766</v>
      </c>
      <c r="Q2837" t="s">
        <v>10876</v>
      </c>
      <c r="R2837">
        <v>936</v>
      </c>
      <c r="S2837" t="s">
        <v>8680</v>
      </c>
      <c r="T2837" t="s">
        <v>7701</v>
      </c>
      <c r="U2837">
        <v>1</v>
      </c>
      <c r="V2837">
        <v>6</v>
      </c>
      <c r="W2837" t="s">
        <v>7702</v>
      </c>
      <c r="X2837" t="s">
        <v>4098</v>
      </c>
      <c r="Y2837" t="s">
        <v>7703</v>
      </c>
      <c r="Z2837" t="s">
        <v>12387</v>
      </c>
      <c r="AA2837" t="s">
        <v>8380</v>
      </c>
      <c r="AB2837" t="s">
        <v>4098</v>
      </c>
    </row>
    <row r="2838" spans="1:28">
      <c r="A2838" s="241">
        <v>45973</v>
      </c>
      <c r="B2838" t="s">
        <v>12388</v>
      </c>
      <c r="C2838" t="s">
        <v>7720</v>
      </c>
      <c r="D2838" t="s">
        <v>7721</v>
      </c>
      <c r="E2838" t="s">
        <v>7722</v>
      </c>
      <c r="F2838">
        <v>1</v>
      </c>
      <c r="G2838">
        <v>11900</v>
      </c>
      <c r="H2838">
        <v>357</v>
      </c>
      <c r="I2838" s="165">
        <v>11543</v>
      </c>
      <c r="J2838" t="s">
        <v>8182</v>
      </c>
      <c r="K2838">
        <v>1</v>
      </c>
      <c r="L2838">
        <v>126</v>
      </c>
      <c r="M2838" t="s">
        <v>7744</v>
      </c>
      <c r="N2838" t="s">
        <v>7745</v>
      </c>
      <c r="O2838" t="s">
        <v>7697</v>
      </c>
      <c r="P2838" t="s">
        <v>10766</v>
      </c>
      <c r="Q2838" t="s">
        <v>11051</v>
      </c>
      <c r="R2838">
        <v>921</v>
      </c>
      <c r="S2838" t="s">
        <v>8680</v>
      </c>
      <c r="T2838" t="s">
        <v>7726</v>
      </c>
      <c r="U2838">
        <v>1</v>
      </c>
      <c r="V2838">
        <v>1</v>
      </c>
      <c r="W2838" t="s">
        <v>7702</v>
      </c>
      <c r="X2838" t="s">
        <v>3817</v>
      </c>
      <c r="Y2838" t="s">
        <v>7703</v>
      </c>
      <c r="Z2838" t="s">
        <v>12389</v>
      </c>
      <c r="AA2838" t="s">
        <v>8470</v>
      </c>
      <c r="AB2838" t="s">
        <v>12390</v>
      </c>
    </row>
    <row r="2839" spans="1:28">
      <c r="A2839" s="241">
        <v>45973</v>
      </c>
      <c r="B2839" t="s">
        <v>12391</v>
      </c>
      <c r="C2839" t="s">
        <v>8590</v>
      </c>
      <c r="D2839" t="s">
        <v>8591</v>
      </c>
      <c r="E2839" t="s">
        <v>8592</v>
      </c>
      <c r="F2839">
        <v>2</v>
      </c>
      <c r="G2839">
        <v>35072.400000000001</v>
      </c>
      <c r="H2839">
        <v>0</v>
      </c>
      <c r="I2839" s="165">
        <v>70144.800000000003</v>
      </c>
      <c r="J2839" t="s">
        <v>7842</v>
      </c>
      <c r="K2839">
        <v>1</v>
      </c>
      <c r="L2839">
        <v>126</v>
      </c>
      <c r="M2839" t="s">
        <v>7744</v>
      </c>
      <c r="N2839" t="s">
        <v>7745</v>
      </c>
      <c r="O2839" t="s">
        <v>7697</v>
      </c>
      <c r="P2839" t="s">
        <v>10766</v>
      </c>
      <c r="Q2839" t="s">
        <v>11208</v>
      </c>
      <c r="R2839">
        <v>907</v>
      </c>
      <c r="S2839" t="s">
        <v>8680</v>
      </c>
      <c r="T2839" t="s">
        <v>7726</v>
      </c>
      <c r="U2839">
        <v>1</v>
      </c>
      <c r="V2839">
        <v>2</v>
      </c>
      <c r="W2839" t="s">
        <v>7702</v>
      </c>
      <c r="X2839" t="s">
        <v>3824</v>
      </c>
      <c r="Y2839" t="s">
        <v>7703</v>
      </c>
      <c r="Z2839" t="s">
        <v>12392</v>
      </c>
      <c r="AA2839" t="s">
        <v>8292</v>
      </c>
      <c r="AB2839" t="s">
        <v>12393</v>
      </c>
    </row>
    <row r="2840" spans="1:28">
      <c r="A2840" s="241">
        <v>45973</v>
      </c>
      <c r="B2840" t="s">
        <v>12394</v>
      </c>
      <c r="C2840" t="s">
        <v>7784</v>
      </c>
      <c r="D2840" t="s">
        <v>7785</v>
      </c>
      <c r="E2840" t="s">
        <v>7786</v>
      </c>
      <c r="F2840">
        <v>3</v>
      </c>
      <c r="G2840">
        <v>3025.21</v>
      </c>
      <c r="H2840">
        <v>0</v>
      </c>
      <c r="I2840" s="165">
        <v>9075.6299999999992</v>
      </c>
      <c r="J2840" t="s">
        <v>7711</v>
      </c>
      <c r="K2840">
        <v>1</v>
      </c>
      <c r="L2840">
        <v>156</v>
      </c>
      <c r="M2840" t="s">
        <v>7712</v>
      </c>
      <c r="N2840" t="s">
        <v>7713</v>
      </c>
      <c r="O2840" t="s">
        <v>7697</v>
      </c>
      <c r="P2840" t="s">
        <v>10766</v>
      </c>
      <c r="Q2840" t="s">
        <v>12395</v>
      </c>
      <c r="R2840">
        <v>510</v>
      </c>
      <c r="S2840" t="s">
        <v>8680</v>
      </c>
      <c r="T2840" t="s">
        <v>7715</v>
      </c>
      <c r="U2840">
        <v>1</v>
      </c>
      <c r="V2840">
        <v>3</v>
      </c>
      <c r="W2840" t="s">
        <v>7702</v>
      </c>
      <c r="X2840" t="s">
        <v>3912</v>
      </c>
      <c r="Y2840" t="s">
        <v>7703</v>
      </c>
      <c r="Z2840" t="s">
        <v>12396</v>
      </c>
      <c r="AA2840" t="s">
        <v>7717</v>
      </c>
      <c r="AB2840" t="s">
        <v>12397</v>
      </c>
    </row>
    <row r="2841" spans="1:28">
      <c r="A2841" s="241">
        <v>45973</v>
      </c>
      <c r="B2841" t="s">
        <v>12398</v>
      </c>
      <c r="C2841" t="s">
        <v>8097</v>
      </c>
      <c r="D2841" t="s">
        <v>8098</v>
      </c>
      <c r="E2841" t="s">
        <v>8099</v>
      </c>
      <c r="F2841">
        <v>12</v>
      </c>
      <c r="G2841">
        <v>2227</v>
      </c>
      <c r="H2841">
        <v>0</v>
      </c>
      <c r="I2841" s="165">
        <v>26724</v>
      </c>
      <c r="J2841" t="s">
        <v>8521</v>
      </c>
      <c r="K2841">
        <v>1</v>
      </c>
      <c r="L2841">
        <v>157</v>
      </c>
      <c r="M2841" t="s">
        <v>8532</v>
      </c>
      <c r="N2841" t="s">
        <v>8027</v>
      </c>
      <c r="O2841" t="s">
        <v>7697</v>
      </c>
      <c r="P2841" t="s">
        <v>10766</v>
      </c>
      <c r="Q2841" t="s">
        <v>9852</v>
      </c>
      <c r="R2841">
        <v>612</v>
      </c>
      <c r="S2841" t="s">
        <v>8680</v>
      </c>
      <c r="T2841" t="s">
        <v>7769</v>
      </c>
      <c r="U2841">
        <v>1</v>
      </c>
      <c r="V2841">
        <v>12</v>
      </c>
      <c r="W2841" t="s">
        <v>7702</v>
      </c>
      <c r="X2841" t="s">
        <v>3924</v>
      </c>
      <c r="Y2841" t="s">
        <v>7703</v>
      </c>
      <c r="Z2841" t="s">
        <v>12399</v>
      </c>
      <c r="AA2841" t="s">
        <v>8535</v>
      </c>
      <c r="AB2841" t="s">
        <v>12400</v>
      </c>
    </row>
    <row r="2842" spans="1:28">
      <c r="A2842" s="241">
        <v>45973</v>
      </c>
      <c r="B2842" t="s">
        <v>12401</v>
      </c>
      <c r="C2842" t="s">
        <v>8051</v>
      </c>
      <c r="D2842" t="s">
        <v>8052</v>
      </c>
      <c r="E2842" t="s">
        <v>8053</v>
      </c>
      <c r="F2842">
        <v>3</v>
      </c>
      <c r="G2842">
        <v>5940</v>
      </c>
      <c r="H2842">
        <v>0</v>
      </c>
      <c r="I2842" s="165">
        <v>17820</v>
      </c>
      <c r="J2842" t="s">
        <v>7945</v>
      </c>
      <c r="K2842">
        <v>1</v>
      </c>
      <c r="L2842">
        <v>155</v>
      </c>
      <c r="M2842" t="s">
        <v>7946</v>
      </c>
      <c r="N2842" t="s">
        <v>7696</v>
      </c>
      <c r="O2842" t="s">
        <v>7697</v>
      </c>
      <c r="P2842" t="s">
        <v>10766</v>
      </c>
      <c r="Q2842" t="s">
        <v>10835</v>
      </c>
      <c r="R2842">
        <v>720</v>
      </c>
      <c r="S2842" t="s">
        <v>8680</v>
      </c>
      <c r="T2842" t="s">
        <v>7701</v>
      </c>
      <c r="U2842">
        <v>1</v>
      </c>
      <c r="V2842">
        <v>3</v>
      </c>
      <c r="W2842" t="s">
        <v>7702</v>
      </c>
      <c r="X2842" t="s">
        <v>3742</v>
      </c>
      <c r="Y2842" t="s">
        <v>7703</v>
      </c>
      <c r="Z2842" t="s">
        <v>12402</v>
      </c>
      <c r="AA2842" t="s">
        <v>7949</v>
      </c>
      <c r="AB2842" t="s">
        <v>10999</v>
      </c>
    </row>
    <row r="2843" spans="1:28">
      <c r="A2843" s="241">
        <v>45973</v>
      </c>
      <c r="B2843" t="s">
        <v>12401</v>
      </c>
      <c r="C2843" t="s">
        <v>7787</v>
      </c>
      <c r="D2843" t="s">
        <v>7788</v>
      </c>
      <c r="E2843" t="s">
        <v>7789</v>
      </c>
      <c r="F2843">
        <v>2</v>
      </c>
      <c r="G2843">
        <v>3025.21</v>
      </c>
      <c r="H2843">
        <v>0</v>
      </c>
      <c r="I2843" s="165">
        <v>6050.42</v>
      </c>
      <c r="J2843" t="s">
        <v>7945</v>
      </c>
      <c r="K2843">
        <v>1</v>
      </c>
      <c r="L2843">
        <v>155</v>
      </c>
      <c r="M2843" t="s">
        <v>7946</v>
      </c>
      <c r="N2843" t="s">
        <v>7696</v>
      </c>
      <c r="O2843" t="s">
        <v>7697</v>
      </c>
      <c r="P2843" t="s">
        <v>10766</v>
      </c>
      <c r="Q2843" t="s">
        <v>10835</v>
      </c>
      <c r="R2843">
        <v>720</v>
      </c>
      <c r="S2843" t="s">
        <v>8680</v>
      </c>
      <c r="T2843" t="s">
        <v>7715</v>
      </c>
      <c r="U2843">
        <v>1</v>
      </c>
      <c r="V2843">
        <v>2</v>
      </c>
      <c r="W2843" t="s">
        <v>7702</v>
      </c>
      <c r="X2843" t="s">
        <v>3742</v>
      </c>
      <c r="Y2843" t="s">
        <v>7703</v>
      </c>
      <c r="Z2843" t="s">
        <v>12402</v>
      </c>
      <c r="AA2843" t="s">
        <v>7949</v>
      </c>
      <c r="AB2843" t="s">
        <v>10999</v>
      </c>
    </row>
    <row r="2844" spans="1:28">
      <c r="A2844" s="241">
        <v>45973</v>
      </c>
      <c r="B2844" t="s">
        <v>12403</v>
      </c>
      <c r="C2844" t="s">
        <v>7934</v>
      </c>
      <c r="D2844" t="s">
        <v>7935</v>
      </c>
      <c r="E2844" t="s">
        <v>7936</v>
      </c>
      <c r="F2844">
        <v>3</v>
      </c>
      <c r="G2844">
        <v>2475</v>
      </c>
      <c r="H2844">
        <v>0</v>
      </c>
      <c r="I2844" s="165">
        <v>7425</v>
      </c>
      <c r="J2844" t="s">
        <v>7816</v>
      </c>
      <c r="K2844">
        <v>1</v>
      </c>
      <c r="L2844">
        <v>125</v>
      </c>
      <c r="M2844" t="s">
        <v>7724</v>
      </c>
      <c r="N2844" t="s">
        <v>7713</v>
      </c>
      <c r="O2844" t="s">
        <v>7697</v>
      </c>
      <c r="P2844" t="s">
        <v>10766</v>
      </c>
      <c r="Q2844" t="s">
        <v>11510</v>
      </c>
      <c r="R2844">
        <v>105</v>
      </c>
      <c r="S2844" t="s">
        <v>8680</v>
      </c>
      <c r="T2844" t="s">
        <v>7715</v>
      </c>
      <c r="U2844">
        <v>1</v>
      </c>
      <c r="V2844">
        <v>3</v>
      </c>
      <c r="W2844" t="s">
        <v>7702</v>
      </c>
      <c r="X2844" t="s">
        <v>4054</v>
      </c>
      <c r="Y2844" t="s">
        <v>7703</v>
      </c>
      <c r="Z2844" t="s">
        <v>12404</v>
      </c>
      <c r="AA2844" t="s">
        <v>7819</v>
      </c>
      <c r="AB2844" t="s">
        <v>12405</v>
      </c>
    </row>
    <row r="2845" spans="1:28">
      <c r="A2845" s="241">
        <v>45973</v>
      </c>
      <c r="B2845" t="s">
        <v>12406</v>
      </c>
      <c r="C2845" t="s">
        <v>7787</v>
      </c>
      <c r="D2845" t="s">
        <v>7788</v>
      </c>
      <c r="E2845" t="s">
        <v>7789</v>
      </c>
      <c r="F2845">
        <v>2</v>
      </c>
      <c r="G2845">
        <v>3025.21</v>
      </c>
      <c r="H2845">
        <v>0</v>
      </c>
      <c r="I2845" s="165">
        <v>6050.42</v>
      </c>
      <c r="J2845" t="s">
        <v>8521</v>
      </c>
      <c r="K2845">
        <v>1</v>
      </c>
      <c r="L2845">
        <v>157</v>
      </c>
      <c r="M2845" t="s">
        <v>8532</v>
      </c>
      <c r="N2845" t="s">
        <v>8027</v>
      </c>
      <c r="O2845" t="s">
        <v>7697</v>
      </c>
      <c r="P2845" t="s">
        <v>10766</v>
      </c>
      <c r="Q2845" t="s">
        <v>11789</v>
      </c>
      <c r="R2845">
        <v>605</v>
      </c>
      <c r="S2845" t="s">
        <v>8680</v>
      </c>
      <c r="T2845" t="s">
        <v>7715</v>
      </c>
      <c r="U2845">
        <v>1</v>
      </c>
      <c r="V2845">
        <v>2</v>
      </c>
      <c r="W2845" t="s">
        <v>7702</v>
      </c>
      <c r="X2845" t="s">
        <v>3618</v>
      </c>
      <c r="Y2845" t="s">
        <v>7703</v>
      </c>
      <c r="Z2845" t="s">
        <v>12407</v>
      </c>
      <c r="AA2845" t="s">
        <v>8526</v>
      </c>
      <c r="AB2845" t="s">
        <v>12408</v>
      </c>
    </row>
    <row r="2846" spans="1:28">
      <c r="A2846" s="241">
        <v>45973</v>
      </c>
      <c r="B2846" t="s">
        <v>12406</v>
      </c>
      <c r="C2846" t="s">
        <v>9881</v>
      </c>
      <c r="D2846" t="s">
        <v>9882</v>
      </c>
      <c r="E2846" t="s">
        <v>9883</v>
      </c>
      <c r="F2846">
        <v>1</v>
      </c>
      <c r="G2846">
        <v>7691.22</v>
      </c>
      <c r="H2846">
        <v>769.12199999999996</v>
      </c>
      <c r="I2846" s="165">
        <v>6922.098</v>
      </c>
      <c r="J2846" t="s">
        <v>8521</v>
      </c>
      <c r="K2846">
        <v>1</v>
      </c>
      <c r="L2846">
        <v>157</v>
      </c>
      <c r="M2846" t="s">
        <v>8532</v>
      </c>
      <c r="N2846" t="s">
        <v>8027</v>
      </c>
      <c r="O2846" t="s">
        <v>7697</v>
      </c>
      <c r="P2846" t="s">
        <v>10766</v>
      </c>
      <c r="Q2846" t="s">
        <v>11789</v>
      </c>
      <c r="R2846">
        <v>605</v>
      </c>
      <c r="S2846" t="s">
        <v>8680</v>
      </c>
      <c r="T2846" t="s">
        <v>7715</v>
      </c>
      <c r="U2846">
        <v>1</v>
      </c>
      <c r="V2846">
        <v>1</v>
      </c>
      <c r="W2846" t="s">
        <v>7702</v>
      </c>
      <c r="X2846" t="s">
        <v>3618</v>
      </c>
      <c r="Y2846" t="s">
        <v>7703</v>
      </c>
      <c r="Z2846" t="s">
        <v>12407</v>
      </c>
      <c r="AA2846" t="s">
        <v>8526</v>
      </c>
      <c r="AB2846" t="s">
        <v>12408</v>
      </c>
    </row>
    <row r="2847" spans="1:28">
      <c r="A2847" s="241">
        <v>45973</v>
      </c>
      <c r="B2847" t="s">
        <v>12406</v>
      </c>
      <c r="C2847" t="s">
        <v>8160</v>
      </c>
      <c r="D2847" t="s">
        <v>8161</v>
      </c>
      <c r="E2847" t="s">
        <v>8162</v>
      </c>
      <c r="F2847">
        <v>1</v>
      </c>
      <c r="G2847">
        <v>2541.83</v>
      </c>
      <c r="H2847">
        <v>0</v>
      </c>
      <c r="I2847" s="165">
        <v>2541.83</v>
      </c>
      <c r="J2847" t="s">
        <v>8521</v>
      </c>
      <c r="K2847">
        <v>1</v>
      </c>
      <c r="L2847">
        <v>157</v>
      </c>
      <c r="M2847" t="s">
        <v>8532</v>
      </c>
      <c r="N2847" t="s">
        <v>8027</v>
      </c>
      <c r="O2847" t="s">
        <v>7697</v>
      </c>
      <c r="P2847" t="s">
        <v>10766</v>
      </c>
      <c r="Q2847" t="s">
        <v>11789</v>
      </c>
      <c r="R2847">
        <v>605</v>
      </c>
      <c r="S2847" t="s">
        <v>8680</v>
      </c>
      <c r="T2847" t="s">
        <v>7715</v>
      </c>
      <c r="U2847">
        <v>1</v>
      </c>
      <c r="V2847">
        <v>1</v>
      </c>
      <c r="W2847" t="s">
        <v>7702</v>
      </c>
      <c r="X2847" t="s">
        <v>3618</v>
      </c>
      <c r="Y2847" t="s">
        <v>7703</v>
      </c>
      <c r="Z2847" t="s">
        <v>12407</v>
      </c>
      <c r="AA2847" t="s">
        <v>8526</v>
      </c>
      <c r="AB2847" t="s">
        <v>12408</v>
      </c>
    </row>
    <row r="2848" spans="1:28">
      <c r="A2848" s="241">
        <v>45973</v>
      </c>
      <c r="B2848" t="s">
        <v>12406</v>
      </c>
      <c r="C2848" t="s">
        <v>7993</v>
      </c>
      <c r="D2848" t="s">
        <v>7994</v>
      </c>
      <c r="E2848" t="s">
        <v>7995</v>
      </c>
      <c r="F2848">
        <v>1</v>
      </c>
      <c r="G2848">
        <v>28655.46</v>
      </c>
      <c r="H2848">
        <v>0</v>
      </c>
      <c r="I2848" s="165">
        <v>28655.46</v>
      </c>
      <c r="J2848" t="s">
        <v>8521</v>
      </c>
      <c r="K2848">
        <v>1</v>
      </c>
      <c r="L2848">
        <v>157</v>
      </c>
      <c r="M2848" t="s">
        <v>8532</v>
      </c>
      <c r="N2848" t="s">
        <v>8027</v>
      </c>
      <c r="O2848" t="s">
        <v>7697</v>
      </c>
      <c r="P2848" t="s">
        <v>10766</v>
      </c>
      <c r="Q2848" t="s">
        <v>11789</v>
      </c>
      <c r="R2848">
        <v>605</v>
      </c>
      <c r="S2848" t="s">
        <v>8680</v>
      </c>
      <c r="T2848" t="s">
        <v>7715</v>
      </c>
      <c r="U2848">
        <v>1</v>
      </c>
      <c r="V2848">
        <v>1</v>
      </c>
      <c r="W2848" t="s">
        <v>7702</v>
      </c>
      <c r="X2848" t="s">
        <v>3618</v>
      </c>
      <c r="Y2848" t="s">
        <v>7703</v>
      </c>
      <c r="Z2848" t="s">
        <v>12407</v>
      </c>
      <c r="AA2848" t="s">
        <v>8526</v>
      </c>
      <c r="AB2848" t="s">
        <v>12408</v>
      </c>
    </row>
    <row r="2849" spans="1:28">
      <c r="A2849" s="241">
        <v>45973</v>
      </c>
      <c r="B2849" t="s">
        <v>12406</v>
      </c>
      <c r="C2849" t="s">
        <v>7999</v>
      </c>
      <c r="D2849" t="s">
        <v>8000</v>
      </c>
      <c r="E2849" t="s">
        <v>8001</v>
      </c>
      <c r="F2849">
        <v>3</v>
      </c>
      <c r="G2849">
        <v>1640</v>
      </c>
      <c r="H2849">
        <v>0</v>
      </c>
      <c r="I2849" s="165">
        <v>4920</v>
      </c>
      <c r="J2849" t="s">
        <v>8521</v>
      </c>
      <c r="K2849">
        <v>1</v>
      </c>
      <c r="L2849">
        <v>157</v>
      </c>
      <c r="M2849" t="s">
        <v>8532</v>
      </c>
      <c r="N2849" t="s">
        <v>8027</v>
      </c>
      <c r="O2849" t="s">
        <v>7697</v>
      </c>
      <c r="P2849" t="s">
        <v>10766</v>
      </c>
      <c r="Q2849" t="s">
        <v>11789</v>
      </c>
      <c r="R2849">
        <v>605</v>
      </c>
      <c r="S2849" t="s">
        <v>8680</v>
      </c>
      <c r="T2849" t="s">
        <v>7701</v>
      </c>
      <c r="U2849">
        <v>1</v>
      </c>
      <c r="V2849">
        <v>3</v>
      </c>
      <c r="W2849" t="s">
        <v>7702</v>
      </c>
      <c r="X2849" t="s">
        <v>3618</v>
      </c>
      <c r="Y2849" t="s">
        <v>7703</v>
      </c>
      <c r="Z2849" t="s">
        <v>12407</v>
      </c>
      <c r="AA2849" t="s">
        <v>8526</v>
      </c>
      <c r="AB2849" t="s">
        <v>12408</v>
      </c>
    </row>
    <row r="2850" spans="1:28">
      <c r="A2850" s="241">
        <v>45973</v>
      </c>
      <c r="B2850" t="s">
        <v>12409</v>
      </c>
      <c r="C2850" t="s">
        <v>7993</v>
      </c>
      <c r="D2850" t="s">
        <v>7994</v>
      </c>
      <c r="E2850" t="s">
        <v>7995</v>
      </c>
      <c r="F2850">
        <v>1</v>
      </c>
      <c r="G2850">
        <v>28655.46</v>
      </c>
      <c r="H2850">
        <v>0</v>
      </c>
      <c r="I2850" s="165">
        <v>28655.46</v>
      </c>
      <c r="J2850" t="s">
        <v>8521</v>
      </c>
      <c r="K2850">
        <v>1</v>
      </c>
      <c r="L2850">
        <v>157</v>
      </c>
      <c r="M2850" t="s">
        <v>8532</v>
      </c>
      <c r="N2850" t="s">
        <v>8027</v>
      </c>
      <c r="O2850" t="s">
        <v>7697</v>
      </c>
      <c r="P2850" t="s">
        <v>10766</v>
      </c>
      <c r="Q2850" t="s">
        <v>11789</v>
      </c>
      <c r="R2850">
        <v>605</v>
      </c>
      <c r="S2850" t="s">
        <v>8680</v>
      </c>
      <c r="T2850" t="s">
        <v>7715</v>
      </c>
      <c r="U2850">
        <v>1</v>
      </c>
      <c r="V2850">
        <v>1</v>
      </c>
      <c r="W2850" t="s">
        <v>7702</v>
      </c>
      <c r="X2850" t="s">
        <v>4084</v>
      </c>
      <c r="Y2850" t="s">
        <v>7703</v>
      </c>
      <c r="Z2850" t="s">
        <v>12410</v>
      </c>
      <c r="AA2850" t="s">
        <v>8526</v>
      </c>
      <c r="AB2850" t="s">
        <v>12411</v>
      </c>
    </row>
    <row r="2851" spans="1:28">
      <c r="A2851" s="241">
        <v>45973</v>
      </c>
      <c r="B2851" t="s">
        <v>12409</v>
      </c>
      <c r="C2851" t="s">
        <v>8415</v>
      </c>
      <c r="D2851" t="s">
        <v>8416</v>
      </c>
      <c r="E2851" t="s">
        <v>8417</v>
      </c>
      <c r="F2851">
        <v>2</v>
      </c>
      <c r="G2851">
        <v>2700</v>
      </c>
      <c r="H2851">
        <v>0</v>
      </c>
      <c r="I2851" s="165">
        <v>5400</v>
      </c>
      <c r="J2851" t="s">
        <v>8521</v>
      </c>
      <c r="K2851">
        <v>1</v>
      </c>
      <c r="L2851">
        <v>157</v>
      </c>
      <c r="M2851" t="s">
        <v>8532</v>
      </c>
      <c r="N2851" t="s">
        <v>8027</v>
      </c>
      <c r="O2851" t="s">
        <v>7697</v>
      </c>
      <c r="P2851" t="s">
        <v>10766</v>
      </c>
      <c r="Q2851" t="s">
        <v>11789</v>
      </c>
      <c r="R2851">
        <v>605</v>
      </c>
      <c r="S2851" t="s">
        <v>8680</v>
      </c>
      <c r="T2851" t="s">
        <v>7715</v>
      </c>
      <c r="U2851">
        <v>1</v>
      </c>
      <c r="V2851">
        <v>2</v>
      </c>
      <c r="W2851" t="s">
        <v>7702</v>
      </c>
      <c r="X2851" t="s">
        <v>4084</v>
      </c>
      <c r="Y2851" t="s">
        <v>7703</v>
      </c>
      <c r="Z2851" t="s">
        <v>12410</v>
      </c>
      <c r="AA2851" t="s">
        <v>8526</v>
      </c>
      <c r="AB2851" t="s">
        <v>12411</v>
      </c>
    </row>
    <row r="2852" spans="1:28">
      <c r="A2852" s="241">
        <v>45973</v>
      </c>
      <c r="B2852" t="s">
        <v>12409</v>
      </c>
      <c r="C2852" t="s">
        <v>8021</v>
      </c>
      <c r="D2852" t="s">
        <v>8022</v>
      </c>
      <c r="E2852" t="s">
        <v>8023</v>
      </c>
      <c r="F2852">
        <v>1</v>
      </c>
      <c r="G2852">
        <v>4882</v>
      </c>
      <c r="H2852">
        <v>0</v>
      </c>
      <c r="I2852" s="165">
        <v>4882</v>
      </c>
      <c r="J2852" t="s">
        <v>8521</v>
      </c>
      <c r="K2852">
        <v>1</v>
      </c>
      <c r="L2852">
        <v>157</v>
      </c>
      <c r="M2852" t="s">
        <v>8532</v>
      </c>
      <c r="N2852" t="s">
        <v>8027</v>
      </c>
      <c r="O2852" t="s">
        <v>7697</v>
      </c>
      <c r="P2852" t="s">
        <v>10766</v>
      </c>
      <c r="Q2852" t="s">
        <v>11789</v>
      </c>
      <c r="R2852">
        <v>605</v>
      </c>
      <c r="S2852" t="s">
        <v>8680</v>
      </c>
      <c r="T2852" t="s">
        <v>7701</v>
      </c>
      <c r="U2852">
        <v>1</v>
      </c>
      <c r="V2852">
        <v>1</v>
      </c>
      <c r="W2852" t="s">
        <v>7702</v>
      </c>
      <c r="X2852" t="s">
        <v>4084</v>
      </c>
      <c r="Y2852" t="s">
        <v>7703</v>
      </c>
      <c r="Z2852" t="s">
        <v>12410</v>
      </c>
      <c r="AA2852" t="s">
        <v>8526</v>
      </c>
      <c r="AB2852" t="s">
        <v>12411</v>
      </c>
    </row>
    <row r="2853" spans="1:28">
      <c r="A2853" s="241">
        <v>45973</v>
      </c>
      <c r="B2853" t="s">
        <v>12412</v>
      </c>
      <c r="C2853" t="s">
        <v>7839</v>
      </c>
      <c r="D2853" t="s">
        <v>7840</v>
      </c>
      <c r="E2853" t="s">
        <v>7841</v>
      </c>
      <c r="F2853">
        <v>2</v>
      </c>
      <c r="G2853">
        <v>2645.48</v>
      </c>
      <c r="H2853">
        <v>0</v>
      </c>
      <c r="I2853" s="165">
        <v>5290.96</v>
      </c>
      <c r="J2853" t="s">
        <v>7794</v>
      </c>
      <c r="K2853">
        <v>1</v>
      </c>
      <c r="L2853">
        <v>125</v>
      </c>
      <c r="M2853" t="s">
        <v>7724</v>
      </c>
      <c r="N2853" t="s">
        <v>7713</v>
      </c>
      <c r="O2853" t="s">
        <v>7697</v>
      </c>
      <c r="P2853" t="s">
        <v>10766</v>
      </c>
      <c r="Q2853" t="s">
        <v>11115</v>
      </c>
      <c r="R2853">
        <v>104</v>
      </c>
      <c r="S2853" t="s">
        <v>8680</v>
      </c>
      <c r="T2853" t="s">
        <v>7715</v>
      </c>
      <c r="U2853">
        <v>1</v>
      </c>
      <c r="V2853">
        <v>2</v>
      </c>
      <c r="W2853" t="s">
        <v>7702</v>
      </c>
      <c r="X2853" t="s">
        <v>3666</v>
      </c>
      <c r="Y2853" t="s">
        <v>7703</v>
      </c>
      <c r="Z2853" t="s">
        <v>12413</v>
      </c>
      <c r="AA2853" t="s">
        <v>8481</v>
      </c>
      <c r="AB2853" t="s">
        <v>12414</v>
      </c>
    </row>
    <row r="2854" spans="1:28">
      <c r="A2854" s="241">
        <v>45973</v>
      </c>
      <c r="B2854" t="s">
        <v>12415</v>
      </c>
      <c r="C2854" t="s">
        <v>7934</v>
      </c>
      <c r="D2854" t="s">
        <v>7935</v>
      </c>
      <c r="E2854" t="s">
        <v>7936</v>
      </c>
      <c r="F2854">
        <v>6</v>
      </c>
      <c r="G2854">
        <v>2475</v>
      </c>
      <c r="H2854">
        <v>0</v>
      </c>
      <c r="I2854" s="165">
        <v>14850</v>
      </c>
      <c r="J2854" t="s">
        <v>7711</v>
      </c>
      <c r="K2854">
        <v>1</v>
      </c>
      <c r="L2854">
        <v>156</v>
      </c>
      <c r="M2854" t="s">
        <v>7712</v>
      </c>
      <c r="N2854" t="s">
        <v>7713</v>
      </c>
      <c r="O2854" t="s">
        <v>7697</v>
      </c>
      <c r="P2854" t="s">
        <v>10766</v>
      </c>
      <c r="Q2854" t="s">
        <v>10869</v>
      </c>
      <c r="R2854">
        <v>509</v>
      </c>
      <c r="S2854" t="s">
        <v>8680</v>
      </c>
      <c r="T2854" t="s">
        <v>7715</v>
      </c>
      <c r="U2854">
        <v>1</v>
      </c>
      <c r="V2854">
        <v>6</v>
      </c>
      <c r="W2854" t="s">
        <v>7702</v>
      </c>
      <c r="X2854" t="s">
        <v>4010</v>
      </c>
      <c r="Y2854" t="s">
        <v>7703</v>
      </c>
      <c r="Z2854" t="s">
        <v>12416</v>
      </c>
      <c r="AA2854" t="s">
        <v>8231</v>
      </c>
      <c r="AB2854" t="s">
        <v>12417</v>
      </c>
    </row>
    <row r="2855" spans="1:28">
      <c r="A2855" s="241">
        <v>45973</v>
      </c>
      <c r="B2855" t="s">
        <v>12415</v>
      </c>
      <c r="C2855" t="s">
        <v>8954</v>
      </c>
      <c r="D2855" t="s">
        <v>8955</v>
      </c>
      <c r="E2855" t="s">
        <v>8956</v>
      </c>
      <c r="F2855">
        <v>6</v>
      </c>
      <c r="G2855">
        <v>2615</v>
      </c>
      <c r="H2855">
        <v>0</v>
      </c>
      <c r="I2855" s="165">
        <v>15690</v>
      </c>
      <c r="J2855" t="s">
        <v>7711</v>
      </c>
      <c r="K2855">
        <v>1</v>
      </c>
      <c r="L2855">
        <v>156</v>
      </c>
      <c r="M2855" t="s">
        <v>7712</v>
      </c>
      <c r="N2855" t="s">
        <v>7713</v>
      </c>
      <c r="O2855" t="s">
        <v>7697</v>
      </c>
      <c r="P2855" t="s">
        <v>10766</v>
      </c>
      <c r="Q2855" t="s">
        <v>10869</v>
      </c>
      <c r="R2855">
        <v>509</v>
      </c>
      <c r="S2855" t="s">
        <v>8680</v>
      </c>
      <c r="T2855" t="s">
        <v>7715</v>
      </c>
      <c r="U2855">
        <v>1</v>
      </c>
      <c r="V2855">
        <v>6</v>
      </c>
      <c r="W2855" t="s">
        <v>7702</v>
      </c>
      <c r="X2855" t="s">
        <v>4010</v>
      </c>
      <c r="Y2855" t="s">
        <v>7703</v>
      </c>
      <c r="Z2855" t="s">
        <v>12416</v>
      </c>
      <c r="AA2855" t="s">
        <v>8231</v>
      </c>
      <c r="AB2855" t="s">
        <v>12417</v>
      </c>
    </row>
    <row r="2856" spans="1:28">
      <c r="A2856" s="241">
        <v>45973</v>
      </c>
      <c r="B2856" t="s">
        <v>12418</v>
      </c>
      <c r="C2856" t="s">
        <v>7839</v>
      </c>
      <c r="D2856" t="s">
        <v>7840</v>
      </c>
      <c r="E2856" t="s">
        <v>7841</v>
      </c>
      <c r="F2856">
        <v>6</v>
      </c>
      <c r="G2856">
        <v>2645.48</v>
      </c>
      <c r="H2856">
        <v>0</v>
      </c>
      <c r="I2856" s="165">
        <v>15872.88</v>
      </c>
      <c r="J2856" t="s">
        <v>7743</v>
      </c>
      <c r="K2856">
        <v>1</v>
      </c>
      <c r="L2856">
        <v>126</v>
      </c>
      <c r="M2856" t="s">
        <v>7744</v>
      </c>
      <c r="N2856" t="s">
        <v>7745</v>
      </c>
      <c r="O2856" t="s">
        <v>7697</v>
      </c>
      <c r="P2856" t="s">
        <v>10766</v>
      </c>
      <c r="Q2856" t="s">
        <v>11012</v>
      </c>
      <c r="R2856">
        <v>938</v>
      </c>
      <c r="S2856" t="s">
        <v>8680</v>
      </c>
      <c r="T2856" t="s">
        <v>7715</v>
      </c>
      <c r="U2856">
        <v>1</v>
      </c>
      <c r="V2856">
        <v>6</v>
      </c>
      <c r="W2856" t="s">
        <v>7702</v>
      </c>
      <c r="X2856" t="s">
        <v>3636</v>
      </c>
      <c r="Y2856" t="s">
        <v>7703</v>
      </c>
      <c r="Z2856" t="s">
        <v>12419</v>
      </c>
      <c r="AA2856" t="s">
        <v>7748</v>
      </c>
      <c r="AB2856" t="s">
        <v>12420</v>
      </c>
    </row>
    <row r="2857" spans="1:28">
      <c r="A2857" s="241">
        <v>45973</v>
      </c>
      <c r="B2857" t="s">
        <v>12418</v>
      </c>
      <c r="C2857" t="s">
        <v>7822</v>
      </c>
      <c r="D2857" t="s">
        <v>7823</v>
      </c>
      <c r="E2857" t="s">
        <v>7824</v>
      </c>
      <c r="F2857">
        <v>6</v>
      </c>
      <c r="G2857">
        <v>3025.21</v>
      </c>
      <c r="H2857">
        <v>0</v>
      </c>
      <c r="I2857" s="165">
        <v>18151.259999999998</v>
      </c>
      <c r="J2857" t="s">
        <v>7743</v>
      </c>
      <c r="K2857">
        <v>1</v>
      </c>
      <c r="L2857">
        <v>126</v>
      </c>
      <c r="M2857" t="s">
        <v>7744</v>
      </c>
      <c r="N2857" t="s">
        <v>7745</v>
      </c>
      <c r="O2857" t="s">
        <v>7697</v>
      </c>
      <c r="P2857" t="s">
        <v>10766</v>
      </c>
      <c r="Q2857" t="s">
        <v>11012</v>
      </c>
      <c r="R2857">
        <v>938</v>
      </c>
      <c r="S2857" t="s">
        <v>8680</v>
      </c>
      <c r="T2857" t="s">
        <v>7715</v>
      </c>
      <c r="U2857">
        <v>1</v>
      </c>
      <c r="V2857">
        <v>6</v>
      </c>
      <c r="W2857" t="s">
        <v>7702</v>
      </c>
      <c r="X2857" t="s">
        <v>3636</v>
      </c>
      <c r="Y2857" t="s">
        <v>7703</v>
      </c>
      <c r="Z2857" t="s">
        <v>12419</v>
      </c>
      <c r="AA2857" t="s">
        <v>7748</v>
      </c>
      <c r="AB2857" t="s">
        <v>12420</v>
      </c>
    </row>
    <row r="2858" spans="1:28">
      <c r="A2858" s="241">
        <v>45973</v>
      </c>
      <c r="B2858" t="s">
        <v>12418</v>
      </c>
      <c r="C2858" t="s">
        <v>8160</v>
      </c>
      <c r="D2858" t="s">
        <v>8161</v>
      </c>
      <c r="E2858" t="s">
        <v>8162</v>
      </c>
      <c r="F2858">
        <v>6</v>
      </c>
      <c r="G2858">
        <v>2541.83</v>
      </c>
      <c r="H2858">
        <v>0</v>
      </c>
      <c r="I2858" s="165">
        <v>15250.98</v>
      </c>
      <c r="J2858" t="s">
        <v>7743</v>
      </c>
      <c r="K2858">
        <v>1</v>
      </c>
      <c r="L2858">
        <v>126</v>
      </c>
      <c r="M2858" t="s">
        <v>7744</v>
      </c>
      <c r="N2858" t="s">
        <v>7745</v>
      </c>
      <c r="O2858" t="s">
        <v>7697</v>
      </c>
      <c r="P2858" t="s">
        <v>10766</v>
      </c>
      <c r="Q2858" t="s">
        <v>11012</v>
      </c>
      <c r="R2858">
        <v>938</v>
      </c>
      <c r="S2858" t="s">
        <v>8680</v>
      </c>
      <c r="T2858" t="s">
        <v>7715</v>
      </c>
      <c r="U2858">
        <v>1</v>
      </c>
      <c r="V2858">
        <v>6</v>
      </c>
      <c r="W2858" t="s">
        <v>7702</v>
      </c>
      <c r="X2858" t="s">
        <v>3636</v>
      </c>
      <c r="Y2858" t="s">
        <v>7703</v>
      </c>
      <c r="Z2858" t="s">
        <v>12419</v>
      </c>
      <c r="AA2858" t="s">
        <v>7748</v>
      </c>
      <c r="AB2858" t="s">
        <v>12420</v>
      </c>
    </row>
    <row r="2859" spans="1:28">
      <c r="A2859" s="241">
        <v>45973</v>
      </c>
      <c r="B2859" t="s">
        <v>12418</v>
      </c>
      <c r="C2859" t="s">
        <v>7720</v>
      </c>
      <c r="D2859" t="s">
        <v>7721</v>
      </c>
      <c r="E2859" t="s">
        <v>7722</v>
      </c>
      <c r="F2859">
        <v>1</v>
      </c>
      <c r="G2859">
        <v>11900</v>
      </c>
      <c r="H2859">
        <v>357</v>
      </c>
      <c r="I2859" s="165">
        <v>11543</v>
      </c>
      <c r="J2859" t="s">
        <v>7743</v>
      </c>
      <c r="K2859">
        <v>1</v>
      </c>
      <c r="L2859">
        <v>126</v>
      </c>
      <c r="M2859" t="s">
        <v>7744</v>
      </c>
      <c r="N2859" t="s">
        <v>7745</v>
      </c>
      <c r="O2859" t="s">
        <v>7697</v>
      </c>
      <c r="P2859" t="s">
        <v>10766</v>
      </c>
      <c r="Q2859" t="s">
        <v>11012</v>
      </c>
      <c r="R2859">
        <v>938</v>
      </c>
      <c r="S2859" t="s">
        <v>8680</v>
      </c>
      <c r="T2859" t="s">
        <v>7726</v>
      </c>
      <c r="U2859">
        <v>1</v>
      </c>
      <c r="V2859">
        <v>1</v>
      </c>
      <c r="W2859" t="s">
        <v>7702</v>
      </c>
      <c r="X2859" t="s">
        <v>3636</v>
      </c>
      <c r="Y2859" t="s">
        <v>7703</v>
      </c>
      <c r="Z2859" t="s">
        <v>12419</v>
      </c>
      <c r="AA2859" t="s">
        <v>7748</v>
      </c>
      <c r="AB2859" t="s">
        <v>12420</v>
      </c>
    </row>
    <row r="2860" spans="1:28">
      <c r="A2860" s="241">
        <v>45973</v>
      </c>
      <c r="B2860" t="s">
        <v>12421</v>
      </c>
      <c r="C2860" t="s">
        <v>7883</v>
      </c>
      <c r="D2860" t="s">
        <v>7884</v>
      </c>
      <c r="E2860" t="s">
        <v>7885</v>
      </c>
      <c r="F2860">
        <v>2</v>
      </c>
      <c r="G2860">
        <v>3025.21</v>
      </c>
      <c r="H2860">
        <v>0</v>
      </c>
      <c r="I2860" s="165">
        <v>6050.42</v>
      </c>
      <c r="J2860" t="s">
        <v>7743</v>
      </c>
      <c r="K2860">
        <v>1</v>
      </c>
      <c r="L2860">
        <v>126</v>
      </c>
      <c r="M2860" t="s">
        <v>7744</v>
      </c>
      <c r="N2860" t="s">
        <v>7745</v>
      </c>
      <c r="O2860" t="s">
        <v>7697</v>
      </c>
      <c r="P2860" t="s">
        <v>10766</v>
      </c>
      <c r="Q2860" t="s">
        <v>11012</v>
      </c>
      <c r="R2860">
        <v>938</v>
      </c>
      <c r="S2860" t="s">
        <v>8680</v>
      </c>
      <c r="T2860" t="s">
        <v>7715</v>
      </c>
      <c r="U2860">
        <v>1</v>
      </c>
      <c r="V2860">
        <v>2</v>
      </c>
      <c r="W2860" t="s">
        <v>7702</v>
      </c>
      <c r="X2860" t="s">
        <v>3698</v>
      </c>
      <c r="Y2860" t="s">
        <v>7703</v>
      </c>
      <c r="Z2860" t="s">
        <v>12422</v>
      </c>
      <c r="AA2860" t="s">
        <v>7748</v>
      </c>
      <c r="AB2860" t="s">
        <v>12423</v>
      </c>
    </row>
    <row r="2861" spans="1:28">
      <c r="A2861" s="241">
        <v>45973</v>
      </c>
      <c r="B2861" t="s">
        <v>12421</v>
      </c>
      <c r="C2861" t="s">
        <v>7886</v>
      </c>
      <c r="D2861" t="s">
        <v>7887</v>
      </c>
      <c r="E2861" t="s">
        <v>7888</v>
      </c>
      <c r="F2861">
        <v>2</v>
      </c>
      <c r="G2861">
        <v>3025.21</v>
      </c>
      <c r="H2861">
        <v>0</v>
      </c>
      <c r="I2861" s="165">
        <v>6050.42</v>
      </c>
      <c r="J2861" t="s">
        <v>7743</v>
      </c>
      <c r="K2861">
        <v>1</v>
      </c>
      <c r="L2861">
        <v>126</v>
      </c>
      <c r="M2861" t="s">
        <v>7744</v>
      </c>
      <c r="N2861" t="s">
        <v>7745</v>
      </c>
      <c r="O2861" t="s">
        <v>7697</v>
      </c>
      <c r="P2861" t="s">
        <v>10766</v>
      </c>
      <c r="Q2861" t="s">
        <v>11012</v>
      </c>
      <c r="R2861">
        <v>938</v>
      </c>
      <c r="S2861" t="s">
        <v>8680</v>
      </c>
      <c r="T2861" t="s">
        <v>7715</v>
      </c>
      <c r="U2861">
        <v>1</v>
      </c>
      <c r="V2861">
        <v>2</v>
      </c>
      <c r="W2861" t="s">
        <v>7702</v>
      </c>
      <c r="X2861" t="s">
        <v>3698</v>
      </c>
      <c r="Y2861" t="s">
        <v>7703</v>
      </c>
      <c r="Z2861" t="s">
        <v>12422</v>
      </c>
      <c r="AA2861" t="s">
        <v>7748</v>
      </c>
      <c r="AB2861" t="s">
        <v>12423</v>
      </c>
    </row>
    <row r="2862" spans="1:28">
      <c r="A2862" s="241">
        <v>45973</v>
      </c>
      <c r="B2862" t="s">
        <v>12421</v>
      </c>
      <c r="C2862" t="s">
        <v>7787</v>
      </c>
      <c r="D2862" t="s">
        <v>7788</v>
      </c>
      <c r="E2862" t="s">
        <v>7789</v>
      </c>
      <c r="F2862">
        <v>2</v>
      </c>
      <c r="G2862">
        <v>3025.21</v>
      </c>
      <c r="H2862">
        <v>0</v>
      </c>
      <c r="I2862" s="165">
        <v>6050.42</v>
      </c>
      <c r="J2862" t="s">
        <v>7743</v>
      </c>
      <c r="K2862">
        <v>1</v>
      </c>
      <c r="L2862">
        <v>126</v>
      </c>
      <c r="M2862" t="s">
        <v>7744</v>
      </c>
      <c r="N2862" t="s">
        <v>7745</v>
      </c>
      <c r="O2862" t="s">
        <v>7697</v>
      </c>
      <c r="P2862" t="s">
        <v>10766</v>
      </c>
      <c r="Q2862" t="s">
        <v>11012</v>
      </c>
      <c r="R2862">
        <v>938</v>
      </c>
      <c r="S2862" t="s">
        <v>8680</v>
      </c>
      <c r="T2862" t="s">
        <v>7715</v>
      </c>
      <c r="U2862">
        <v>1</v>
      </c>
      <c r="V2862">
        <v>2</v>
      </c>
      <c r="W2862" t="s">
        <v>7702</v>
      </c>
      <c r="X2862" t="s">
        <v>3698</v>
      </c>
      <c r="Y2862" t="s">
        <v>7703</v>
      </c>
      <c r="Z2862" t="s">
        <v>12422</v>
      </c>
      <c r="AA2862" t="s">
        <v>7748</v>
      </c>
      <c r="AB2862" t="s">
        <v>12423</v>
      </c>
    </row>
    <row r="2863" spans="1:28">
      <c r="A2863" s="241">
        <v>45973</v>
      </c>
      <c r="B2863" t="s">
        <v>12424</v>
      </c>
      <c r="C2863" t="s">
        <v>8051</v>
      </c>
      <c r="D2863" t="s">
        <v>8052</v>
      </c>
      <c r="E2863" t="s">
        <v>8053</v>
      </c>
      <c r="F2863">
        <v>2</v>
      </c>
      <c r="G2863">
        <v>5940</v>
      </c>
      <c r="H2863">
        <v>0</v>
      </c>
      <c r="I2863" s="165">
        <v>11880</v>
      </c>
      <c r="J2863" t="s">
        <v>7743</v>
      </c>
      <c r="K2863">
        <v>1</v>
      </c>
      <c r="L2863">
        <v>126</v>
      </c>
      <c r="M2863" t="s">
        <v>7744</v>
      </c>
      <c r="N2863" t="s">
        <v>7745</v>
      </c>
      <c r="O2863" t="s">
        <v>7697</v>
      </c>
      <c r="P2863" t="s">
        <v>10766</v>
      </c>
      <c r="Q2863" t="s">
        <v>11012</v>
      </c>
      <c r="R2863">
        <v>938</v>
      </c>
      <c r="S2863" t="s">
        <v>8680</v>
      </c>
      <c r="T2863" t="s">
        <v>7701</v>
      </c>
      <c r="U2863">
        <v>1</v>
      </c>
      <c r="V2863">
        <v>2</v>
      </c>
      <c r="W2863" t="s">
        <v>7702</v>
      </c>
      <c r="X2863" t="s">
        <v>3793</v>
      </c>
      <c r="Y2863" t="s">
        <v>7703</v>
      </c>
      <c r="Z2863" t="s">
        <v>12425</v>
      </c>
      <c r="AA2863" t="s">
        <v>7748</v>
      </c>
      <c r="AB2863" t="s">
        <v>12426</v>
      </c>
    </row>
    <row r="2864" spans="1:28">
      <c r="A2864" s="241">
        <v>45973</v>
      </c>
      <c r="B2864" t="s">
        <v>12424</v>
      </c>
      <c r="C2864" t="s">
        <v>7691</v>
      </c>
      <c r="D2864" t="s">
        <v>7692</v>
      </c>
      <c r="E2864" t="s">
        <v>7693</v>
      </c>
      <c r="F2864">
        <v>2</v>
      </c>
      <c r="G2864">
        <v>4327.7299999999996</v>
      </c>
      <c r="H2864">
        <v>0</v>
      </c>
      <c r="I2864" s="165">
        <v>8655.4599999999991</v>
      </c>
      <c r="J2864" t="s">
        <v>7743</v>
      </c>
      <c r="K2864">
        <v>1</v>
      </c>
      <c r="L2864">
        <v>126</v>
      </c>
      <c r="M2864" t="s">
        <v>7744</v>
      </c>
      <c r="N2864" t="s">
        <v>7745</v>
      </c>
      <c r="O2864" t="s">
        <v>7697</v>
      </c>
      <c r="P2864" t="s">
        <v>10766</v>
      </c>
      <c r="Q2864" t="s">
        <v>11012</v>
      </c>
      <c r="R2864">
        <v>938</v>
      </c>
      <c r="S2864" t="s">
        <v>8680</v>
      </c>
      <c r="T2864" t="s">
        <v>7701</v>
      </c>
      <c r="U2864">
        <v>1</v>
      </c>
      <c r="V2864">
        <v>2</v>
      </c>
      <c r="W2864" t="s">
        <v>7702</v>
      </c>
      <c r="X2864" t="s">
        <v>3793</v>
      </c>
      <c r="Y2864" t="s">
        <v>7703</v>
      </c>
      <c r="Z2864" t="s">
        <v>12425</v>
      </c>
      <c r="AA2864" t="s">
        <v>7748</v>
      </c>
      <c r="AB2864" t="s">
        <v>12426</v>
      </c>
    </row>
    <row r="2865" spans="1:28">
      <c r="A2865" s="241">
        <v>45973</v>
      </c>
      <c r="B2865" t="s">
        <v>12427</v>
      </c>
      <c r="C2865" t="s">
        <v>7875</v>
      </c>
      <c r="D2865" t="s">
        <v>7876</v>
      </c>
      <c r="E2865" t="s">
        <v>7877</v>
      </c>
      <c r="F2865">
        <v>12</v>
      </c>
      <c r="G2865">
        <v>1218.49</v>
      </c>
      <c r="H2865">
        <v>0</v>
      </c>
      <c r="I2865" s="165">
        <v>14621.88</v>
      </c>
      <c r="J2865" t="s">
        <v>7851</v>
      </c>
      <c r="K2865">
        <v>1</v>
      </c>
      <c r="L2865">
        <v>126</v>
      </c>
      <c r="M2865" t="s">
        <v>7744</v>
      </c>
      <c r="N2865" t="s">
        <v>7745</v>
      </c>
      <c r="O2865" t="s">
        <v>7697</v>
      </c>
      <c r="P2865" t="s">
        <v>10766</v>
      </c>
      <c r="Q2865" t="s">
        <v>10776</v>
      </c>
      <c r="R2865">
        <v>932</v>
      </c>
      <c r="S2865" t="s">
        <v>8680</v>
      </c>
      <c r="T2865" t="s">
        <v>7701</v>
      </c>
      <c r="U2865">
        <v>1</v>
      </c>
      <c r="V2865">
        <v>12</v>
      </c>
      <c r="W2865" t="s">
        <v>7702</v>
      </c>
      <c r="X2865" t="s">
        <v>3630</v>
      </c>
      <c r="Y2865" t="s">
        <v>7703</v>
      </c>
      <c r="Z2865" t="s">
        <v>12428</v>
      </c>
      <c r="AA2865" t="s">
        <v>7854</v>
      </c>
      <c r="AB2865" t="s">
        <v>3630</v>
      </c>
    </row>
    <row r="2866" spans="1:28">
      <c r="A2866" s="241">
        <v>45973</v>
      </c>
      <c r="B2866" t="s">
        <v>12429</v>
      </c>
      <c r="C2866" t="s">
        <v>8666</v>
      </c>
      <c r="D2866" t="s">
        <v>8667</v>
      </c>
      <c r="E2866" t="s">
        <v>8668</v>
      </c>
      <c r="F2866">
        <v>6</v>
      </c>
      <c r="G2866">
        <v>2992.5</v>
      </c>
      <c r="H2866">
        <v>0</v>
      </c>
      <c r="I2866" s="165">
        <v>17955</v>
      </c>
      <c r="J2866" t="s">
        <v>7842</v>
      </c>
      <c r="K2866">
        <v>1</v>
      </c>
      <c r="L2866">
        <v>126</v>
      </c>
      <c r="M2866" t="s">
        <v>7744</v>
      </c>
      <c r="N2866" t="s">
        <v>7745</v>
      </c>
      <c r="O2866" t="s">
        <v>7697</v>
      </c>
      <c r="P2866" t="s">
        <v>10766</v>
      </c>
      <c r="Q2866" t="s">
        <v>11048</v>
      </c>
      <c r="R2866">
        <v>911</v>
      </c>
      <c r="S2866" t="s">
        <v>8680</v>
      </c>
      <c r="T2866" t="s">
        <v>7701</v>
      </c>
      <c r="U2866">
        <v>1</v>
      </c>
      <c r="V2866">
        <v>6</v>
      </c>
      <c r="W2866" t="s">
        <v>7702</v>
      </c>
      <c r="X2866" t="s">
        <v>4022</v>
      </c>
      <c r="Y2866" t="s">
        <v>7703</v>
      </c>
      <c r="Z2866" t="s">
        <v>12430</v>
      </c>
      <c r="AA2866" t="s">
        <v>8546</v>
      </c>
      <c r="AB2866" t="s">
        <v>12431</v>
      </c>
    </row>
    <row r="2867" spans="1:28">
      <c r="A2867" s="241">
        <v>45973</v>
      </c>
      <c r="B2867" t="s">
        <v>12429</v>
      </c>
      <c r="C2867" t="s">
        <v>7691</v>
      </c>
      <c r="D2867" t="s">
        <v>7692</v>
      </c>
      <c r="E2867" t="s">
        <v>7693</v>
      </c>
      <c r="F2867">
        <v>6</v>
      </c>
      <c r="G2867">
        <v>4327.7299999999996</v>
      </c>
      <c r="H2867">
        <v>0</v>
      </c>
      <c r="I2867" s="165">
        <v>25966.38</v>
      </c>
      <c r="J2867" t="s">
        <v>7842</v>
      </c>
      <c r="K2867">
        <v>1</v>
      </c>
      <c r="L2867">
        <v>126</v>
      </c>
      <c r="M2867" t="s">
        <v>7744</v>
      </c>
      <c r="N2867" t="s">
        <v>7745</v>
      </c>
      <c r="O2867" t="s">
        <v>7697</v>
      </c>
      <c r="P2867" t="s">
        <v>10766</v>
      </c>
      <c r="Q2867" t="s">
        <v>11048</v>
      </c>
      <c r="R2867">
        <v>911</v>
      </c>
      <c r="S2867" t="s">
        <v>8680</v>
      </c>
      <c r="T2867" t="s">
        <v>7701</v>
      </c>
      <c r="U2867">
        <v>1</v>
      </c>
      <c r="V2867">
        <v>6</v>
      </c>
      <c r="W2867" t="s">
        <v>7702</v>
      </c>
      <c r="X2867" t="s">
        <v>4022</v>
      </c>
      <c r="Y2867" t="s">
        <v>7703</v>
      </c>
      <c r="Z2867" t="s">
        <v>12430</v>
      </c>
      <c r="AA2867" t="s">
        <v>8546</v>
      </c>
      <c r="AB2867" t="s">
        <v>12431</v>
      </c>
    </row>
    <row r="2868" spans="1:28">
      <c r="A2868" s="241">
        <v>45973</v>
      </c>
      <c r="B2868" t="s">
        <v>12429</v>
      </c>
      <c r="C2868" t="s">
        <v>7778</v>
      </c>
      <c r="D2868" t="s">
        <v>7779</v>
      </c>
      <c r="E2868" t="s">
        <v>7780</v>
      </c>
      <c r="F2868">
        <v>6</v>
      </c>
      <c r="G2868">
        <v>2668.75</v>
      </c>
      <c r="H2868">
        <v>0</v>
      </c>
      <c r="I2868" s="165">
        <v>16012.5</v>
      </c>
      <c r="J2868" t="s">
        <v>7842</v>
      </c>
      <c r="K2868">
        <v>1</v>
      </c>
      <c r="L2868">
        <v>126</v>
      </c>
      <c r="M2868" t="s">
        <v>7744</v>
      </c>
      <c r="N2868" t="s">
        <v>7745</v>
      </c>
      <c r="O2868" t="s">
        <v>7697</v>
      </c>
      <c r="P2868" t="s">
        <v>10766</v>
      </c>
      <c r="Q2868" t="s">
        <v>11048</v>
      </c>
      <c r="R2868">
        <v>911</v>
      </c>
      <c r="S2868" t="s">
        <v>8680</v>
      </c>
      <c r="T2868" t="s">
        <v>7701</v>
      </c>
      <c r="U2868">
        <v>1</v>
      </c>
      <c r="V2868">
        <v>6</v>
      </c>
      <c r="W2868" t="s">
        <v>7702</v>
      </c>
      <c r="X2868" t="s">
        <v>4022</v>
      </c>
      <c r="Y2868" t="s">
        <v>7703</v>
      </c>
      <c r="Z2868" t="s">
        <v>12430</v>
      </c>
      <c r="AA2868" t="s">
        <v>8546</v>
      </c>
      <c r="AB2868" t="s">
        <v>12431</v>
      </c>
    </row>
    <row r="2869" spans="1:28">
      <c r="A2869" s="241">
        <v>45973</v>
      </c>
      <c r="B2869" t="s">
        <v>12429</v>
      </c>
      <c r="C2869" t="s">
        <v>8051</v>
      </c>
      <c r="D2869" t="s">
        <v>8052</v>
      </c>
      <c r="E2869" t="s">
        <v>8053</v>
      </c>
      <c r="F2869">
        <v>6</v>
      </c>
      <c r="G2869">
        <v>5940</v>
      </c>
      <c r="H2869">
        <v>0</v>
      </c>
      <c r="I2869" s="165">
        <v>35640</v>
      </c>
      <c r="J2869" t="s">
        <v>7842</v>
      </c>
      <c r="K2869">
        <v>1</v>
      </c>
      <c r="L2869">
        <v>126</v>
      </c>
      <c r="M2869" t="s">
        <v>7744</v>
      </c>
      <c r="N2869" t="s">
        <v>7745</v>
      </c>
      <c r="O2869" t="s">
        <v>7697</v>
      </c>
      <c r="P2869" t="s">
        <v>10766</v>
      </c>
      <c r="Q2869" t="s">
        <v>11048</v>
      </c>
      <c r="R2869">
        <v>911</v>
      </c>
      <c r="S2869" t="s">
        <v>8680</v>
      </c>
      <c r="T2869" t="s">
        <v>7701</v>
      </c>
      <c r="U2869">
        <v>1</v>
      </c>
      <c r="V2869">
        <v>6</v>
      </c>
      <c r="W2869" t="s">
        <v>7702</v>
      </c>
      <c r="X2869" t="s">
        <v>4022</v>
      </c>
      <c r="Y2869" t="s">
        <v>7703</v>
      </c>
      <c r="Z2869" t="s">
        <v>12430</v>
      </c>
      <c r="AA2869" t="s">
        <v>8546</v>
      </c>
      <c r="AB2869" t="s">
        <v>12431</v>
      </c>
    </row>
    <row r="2870" spans="1:28">
      <c r="A2870" s="241">
        <v>45973</v>
      </c>
      <c r="B2870" t="s">
        <v>12429</v>
      </c>
      <c r="C2870" t="s">
        <v>7875</v>
      </c>
      <c r="D2870" t="s">
        <v>7876</v>
      </c>
      <c r="E2870" t="s">
        <v>7877</v>
      </c>
      <c r="F2870">
        <v>6</v>
      </c>
      <c r="G2870">
        <v>1218.49</v>
      </c>
      <c r="H2870">
        <v>0</v>
      </c>
      <c r="I2870" s="165">
        <v>7310.94</v>
      </c>
      <c r="J2870" t="s">
        <v>7842</v>
      </c>
      <c r="K2870">
        <v>1</v>
      </c>
      <c r="L2870">
        <v>126</v>
      </c>
      <c r="M2870" t="s">
        <v>7744</v>
      </c>
      <c r="N2870" t="s">
        <v>7745</v>
      </c>
      <c r="O2870" t="s">
        <v>7697</v>
      </c>
      <c r="P2870" t="s">
        <v>10766</v>
      </c>
      <c r="Q2870" t="s">
        <v>11048</v>
      </c>
      <c r="R2870">
        <v>911</v>
      </c>
      <c r="S2870" t="s">
        <v>8680</v>
      </c>
      <c r="T2870" t="s">
        <v>7701</v>
      </c>
      <c r="U2870">
        <v>1</v>
      </c>
      <c r="V2870">
        <v>6</v>
      </c>
      <c r="W2870" t="s">
        <v>7702</v>
      </c>
      <c r="X2870" t="s">
        <v>4022</v>
      </c>
      <c r="Y2870" t="s">
        <v>7703</v>
      </c>
      <c r="Z2870" t="s">
        <v>12430</v>
      </c>
      <c r="AA2870" t="s">
        <v>8546</v>
      </c>
      <c r="AB2870" t="s">
        <v>12431</v>
      </c>
    </row>
    <row r="2871" spans="1:28">
      <c r="A2871" s="241">
        <v>45973</v>
      </c>
      <c r="B2871" t="s">
        <v>12429</v>
      </c>
      <c r="C2871" t="s">
        <v>7832</v>
      </c>
      <c r="D2871" t="s">
        <v>7833</v>
      </c>
      <c r="E2871" t="s">
        <v>7834</v>
      </c>
      <c r="F2871">
        <v>1</v>
      </c>
      <c r="G2871">
        <v>12500</v>
      </c>
      <c r="H2871">
        <v>375</v>
      </c>
      <c r="I2871" s="165">
        <v>12125</v>
      </c>
      <c r="J2871" t="s">
        <v>7842</v>
      </c>
      <c r="K2871">
        <v>1</v>
      </c>
      <c r="L2871">
        <v>126</v>
      </c>
      <c r="M2871" t="s">
        <v>7744</v>
      </c>
      <c r="N2871" t="s">
        <v>7745</v>
      </c>
      <c r="O2871" t="s">
        <v>7697</v>
      </c>
      <c r="P2871" t="s">
        <v>10766</v>
      </c>
      <c r="Q2871" t="s">
        <v>11048</v>
      </c>
      <c r="R2871">
        <v>911</v>
      </c>
      <c r="S2871" t="s">
        <v>8680</v>
      </c>
      <c r="T2871" t="s">
        <v>7726</v>
      </c>
      <c r="U2871">
        <v>1</v>
      </c>
      <c r="V2871">
        <v>1</v>
      </c>
      <c r="W2871" t="s">
        <v>7702</v>
      </c>
      <c r="X2871" t="s">
        <v>4022</v>
      </c>
      <c r="Y2871" t="s">
        <v>7703</v>
      </c>
      <c r="Z2871" t="s">
        <v>12430</v>
      </c>
      <c r="AA2871" t="s">
        <v>8546</v>
      </c>
      <c r="AB2871" t="s">
        <v>12431</v>
      </c>
    </row>
    <row r="2872" spans="1:28">
      <c r="A2872" s="241">
        <v>45973</v>
      </c>
      <c r="B2872" t="s">
        <v>12429</v>
      </c>
      <c r="C2872" t="s">
        <v>7720</v>
      </c>
      <c r="D2872" t="s">
        <v>7721</v>
      </c>
      <c r="E2872" t="s">
        <v>7722</v>
      </c>
      <c r="F2872">
        <v>1</v>
      </c>
      <c r="G2872">
        <v>11900</v>
      </c>
      <c r="H2872">
        <v>357</v>
      </c>
      <c r="I2872" s="165">
        <v>11543</v>
      </c>
      <c r="J2872" t="s">
        <v>7842</v>
      </c>
      <c r="K2872">
        <v>1</v>
      </c>
      <c r="L2872">
        <v>126</v>
      </c>
      <c r="M2872" t="s">
        <v>7744</v>
      </c>
      <c r="N2872" t="s">
        <v>7745</v>
      </c>
      <c r="O2872" t="s">
        <v>7697</v>
      </c>
      <c r="P2872" t="s">
        <v>10766</v>
      </c>
      <c r="Q2872" t="s">
        <v>11048</v>
      </c>
      <c r="R2872">
        <v>911</v>
      </c>
      <c r="S2872" t="s">
        <v>8680</v>
      </c>
      <c r="T2872" t="s">
        <v>7726</v>
      </c>
      <c r="U2872">
        <v>1</v>
      </c>
      <c r="V2872">
        <v>1</v>
      </c>
      <c r="W2872" t="s">
        <v>7702</v>
      </c>
      <c r="X2872" t="s">
        <v>4022</v>
      </c>
      <c r="Y2872" t="s">
        <v>7703</v>
      </c>
      <c r="Z2872" t="s">
        <v>12430</v>
      </c>
      <c r="AA2872" t="s">
        <v>8546</v>
      </c>
      <c r="AB2872" t="s">
        <v>12431</v>
      </c>
    </row>
    <row r="2873" spans="1:28">
      <c r="A2873" s="241">
        <v>45973</v>
      </c>
      <c r="B2873" t="s">
        <v>12432</v>
      </c>
      <c r="C2873" t="s">
        <v>7778</v>
      </c>
      <c r="D2873" t="s">
        <v>7779</v>
      </c>
      <c r="E2873" t="s">
        <v>7780</v>
      </c>
      <c r="F2873">
        <v>1</v>
      </c>
      <c r="G2873">
        <v>2668.75</v>
      </c>
      <c r="H2873">
        <v>0</v>
      </c>
      <c r="I2873" s="165">
        <v>2668.75</v>
      </c>
      <c r="J2873" t="s">
        <v>8166</v>
      </c>
      <c r="K2873">
        <v>1</v>
      </c>
      <c r="L2873">
        <v>126</v>
      </c>
      <c r="M2873" t="s">
        <v>7744</v>
      </c>
      <c r="N2873" t="s">
        <v>7745</v>
      </c>
      <c r="O2873" t="s">
        <v>7697</v>
      </c>
      <c r="P2873" t="s">
        <v>10766</v>
      </c>
      <c r="Q2873" t="s">
        <v>11213</v>
      </c>
      <c r="R2873">
        <v>918</v>
      </c>
      <c r="S2873" t="s">
        <v>8680</v>
      </c>
      <c r="T2873" t="s">
        <v>7701</v>
      </c>
      <c r="U2873">
        <v>1</v>
      </c>
      <c r="V2873">
        <v>1</v>
      </c>
      <c r="W2873" t="s">
        <v>7702</v>
      </c>
      <c r="X2873" t="s">
        <v>3975</v>
      </c>
      <c r="Y2873" t="s">
        <v>7703</v>
      </c>
      <c r="Z2873" t="s">
        <v>12433</v>
      </c>
      <c r="AA2873" t="s">
        <v>8013</v>
      </c>
      <c r="AB2873" t="s">
        <v>12434</v>
      </c>
    </row>
    <row r="2874" spans="1:28">
      <c r="A2874" s="241">
        <v>45973</v>
      </c>
      <c r="B2874" t="s">
        <v>12435</v>
      </c>
      <c r="C2874" t="s">
        <v>7856</v>
      </c>
      <c r="D2874" t="s">
        <v>7857</v>
      </c>
      <c r="E2874" t="s">
        <v>7858</v>
      </c>
      <c r="F2874">
        <v>2</v>
      </c>
      <c r="G2874">
        <v>4247.1000000000004</v>
      </c>
      <c r="H2874">
        <v>0</v>
      </c>
      <c r="I2874" s="165">
        <v>8494.2000000000007</v>
      </c>
      <c r="J2874" t="s">
        <v>7842</v>
      </c>
      <c r="K2874">
        <v>1</v>
      </c>
      <c r="L2874">
        <v>126</v>
      </c>
      <c r="M2874" t="s">
        <v>7744</v>
      </c>
      <c r="N2874" t="s">
        <v>7745</v>
      </c>
      <c r="O2874" t="s">
        <v>7697</v>
      </c>
      <c r="P2874" t="s">
        <v>10766</v>
      </c>
      <c r="Q2874" t="s">
        <v>11261</v>
      </c>
      <c r="R2874">
        <v>908</v>
      </c>
      <c r="S2874" t="s">
        <v>8680</v>
      </c>
      <c r="T2874" t="s">
        <v>7701</v>
      </c>
      <c r="U2874">
        <v>1</v>
      </c>
      <c r="V2874">
        <v>2</v>
      </c>
      <c r="W2874" t="s">
        <v>7702</v>
      </c>
      <c r="X2874" t="s">
        <v>3578</v>
      </c>
      <c r="Y2874" t="s">
        <v>7703</v>
      </c>
      <c r="Z2874" t="s">
        <v>12436</v>
      </c>
      <c r="AA2874" t="s">
        <v>7845</v>
      </c>
      <c r="AB2874" t="s">
        <v>12437</v>
      </c>
    </row>
    <row r="2875" spans="1:28">
      <c r="A2875" s="241">
        <v>45973</v>
      </c>
      <c r="B2875" t="s">
        <v>12438</v>
      </c>
      <c r="C2875" t="s">
        <v>7886</v>
      </c>
      <c r="D2875" t="s">
        <v>7887</v>
      </c>
      <c r="E2875" t="s">
        <v>7888</v>
      </c>
      <c r="F2875">
        <v>4</v>
      </c>
      <c r="G2875">
        <v>3025.21</v>
      </c>
      <c r="H2875">
        <v>0</v>
      </c>
      <c r="I2875" s="165">
        <v>12100.84</v>
      </c>
      <c r="J2875" t="s">
        <v>7816</v>
      </c>
      <c r="K2875">
        <v>1</v>
      </c>
      <c r="L2875">
        <v>125</v>
      </c>
      <c r="M2875" t="s">
        <v>7724</v>
      </c>
      <c r="N2875" t="s">
        <v>7713</v>
      </c>
      <c r="O2875" t="s">
        <v>7697</v>
      </c>
      <c r="P2875" t="s">
        <v>10766</v>
      </c>
      <c r="Q2875" t="s">
        <v>11510</v>
      </c>
      <c r="R2875">
        <v>105</v>
      </c>
      <c r="S2875" t="s">
        <v>8680</v>
      </c>
      <c r="T2875" t="s">
        <v>7715</v>
      </c>
      <c r="U2875">
        <v>1</v>
      </c>
      <c r="V2875">
        <v>4</v>
      </c>
      <c r="W2875" t="s">
        <v>7702</v>
      </c>
      <c r="X2875" t="s">
        <v>3836</v>
      </c>
      <c r="Y2875" t="s">
        <v>7703</v>
      </c>
      <c r="Z2875" t="s">
        <v>12439</v>
      </c>
      <c r="AA2875" t="s">
        <v>7819</v>
      </c>
      <c r="AB2875" t="s">
        <v>12440</v>
      </c>
    </row>
    <row r="2876" spans="1:28">
      <c r="A2876" s="241">
        <v>45973</v>
      </c>
      <c r="B2876" t="s">
        <v>12441</v>
      </c>
      <c r="C2876" t="s">
        <v>7883</v>
      </c>
      <c r="D2876" t="s">
        <v>7884</v>
      </c>
      <c r="E2876" t="s">
        <v>7885</v>
      </c>
      <c r="F2876">
        <v>4</v>
      </c>
      <c r="G2876">
        <v>3025.21</v>
      </c>
      <c r="H2876">
        <v>0</v>
      </c>
      <c r="I2876" s="165">
        <v>12100.84</v>
      </c>
      <c r="J2876" t="s">
        <v>7816</v>
      </c>
      <c r="K2876">
        <v>1</v>
      </c>
      <c r="L2876">
        <v>125</v>
      </c>
      <c r="M2876" t="s">
        <v>7724</v>
      </c>
      <c r="N2876" t="s">
        <v>7713</v>
      </c>
      <c r="O2876" t="s">
        <v>7697</v>
      </c>
      <c r="P2876" t="s">
        <v>10766</v>
      </c>
      <c r="Q2876" t="s">
        <v>11510</v>
      </c>
      <c r="R2876">
        <v>105</v>
      </c>
      <c r="S2876" t="s">
        <v>8680</v>
      </c>
      <c r="T2876" t="s">
        <v>7715</v>
      </c>
      <c r="U2876">
        <v>1</v>
      </c>
      <c r="V2876">
        <v>4</v>
      </c>
      <c r="W2876" t="s">
        <v>7702</v>
      </c>
      <c r="X2876" t="s">
        <v>3838</v>
      </c>
      <c r="Y2876" t="s">
        <v>7703</v>
      </c>
      <c r="Z2876" t="s">
        <v>12442</v>
      </c>
      <c r="AA2876" t="s">
        <v>7819</v>
      </c>
      <c r="AB2876" t="s">
        <v>12443</v>
      </c>
    </row>
    <row r="2877" spans="1:28">
      <c r="A2877" s="241">
        <v>45973</v>
      </c>
      <c r="B2877" t="s">
        <v>12441</v>
      </c>
      <c r="C2877" t="s">
        <v>7787</v>
      </c>
      <c r="D2877" t="s">
        <v>7788</v>
      </c>
      <c r="E2877" t="s">
        <v>7789</v>
      </c>
      <c r="F2877">
        <v>4</v>
      </c>
      <c r="G2877">
        <v>3025.21</v>
      </c>
      <c r="H2877">
        <v>0</v>
      </c>
      <c r="I2877" s="165">
        <v>12100.84</v>
      </c>
      <c r="J2877" t="s">
        <v>7816</v>
      </c>
      <c r="K2877">
        <v>1</v>
      </c>
      <c r="L2877">
        <v>125</v>
      </c>
      <c r="M2877" t="s">
        <v>7724</v>
      </c>
      <c r="N2877" t="s">
        <v>7713</v>
      </c>
      <c r="O2877" t="s">
        <v>7697</v>
      </c>
      <c r="P2877" t="s">
        <v>10766</v>
      </c>
      <c r="Q2877" t="s">
        <v>11510</v>
      </c>
      <c r="R2877">
        <v>105</v>
      </c>
      <c r="S2877" t="s">
        <v>8680</v>
      </c>
      <c r="T2877" t="s">
        <v>7715</v>
      </c>
      <c r="U2877">
        <v>1</v>
      </c>
      <c r="V2877">
        <v>4</v>
      </c>
      <c r="W2877" t="s">
        <v>7702</v>
      </c>
      <c r="X2877" t="s">
        <v>3838</v>
      </c>
      <c r="Y2877" t="s">
        <v>7703</v>
      </c>
      <c r="Z2877" t="s">
        <v>12442</v>
      </c>
      <c r="AA2877" t="s">
        <v>7819</v>
      </c>
      <c r="AB2877" t="s">
        <v>12443</v>
      </c>
    </row>
    <row r="2878" spans="1:28">
      <c r="A2878" s="241">
        <v>45973</v>
      </c>
      <c r="B2878" t="s">
        <v>12444</v>
      </c>
      <c r="C2878" t="s">
        <v>8954</v>
      </c>
      <c r="D2878" t="s">
        <v>8955</v>
      </c>
      <c r="E2878" t="s">
        <v>8956</v>
      </c>
      <c r="F2878">
        <v>2</v>
      </c>
      <c r="G2878">
        <v>2615</v>
      </c>
      <c r="H2878">
        <v>0</v>
      </c>
      <c r="I2878" s="165">
        <v>5230</v>
      </c>
      <c r="J2878" t="s">
        <v>7937</v>
      </c>
      <c r="K2878">
        <v>1</v>
      </c>
      <c r="L2878">
        <v>211</v>
      </c>
      <c r="M2878" t="s">
        <v>7938</v>
      </c>
      <c r="N2878" t="s">
        <v>7939</v>
      </c>
      <c r="O2878" t="s">
        <v>7697</v>
      </c>
      <c r="P2878" t="s">
        <v>10766</v>
      </c>
      <c r="Q2878" t="s">
        <v>11060</v>
      </c>
      <c r="R2878">
        <v>411</v>
      </c>
      <c r="S2878" t="s">
        <v>8680</v>
      </c>
      <c r="T2878" t="s">
        <v>7715</v>
      </c>
      <c r="U2878">
        <v>1</v>
      </c>
      <c r="V2878">
        <v>2</v>
      </c>
      <c r="W2878" t="s">
        <v>7702</v>
      </c>
      <c r="X2878" t="s">
        <v>3576</v>
      </c>
      <c r="Y2878" t="s">
        <v>7703</v>
      </c>
      <c r="Z2878" t="s">
        <v>12445</v>
      </c>
      <c r="AA2878" t="s">
        <v>8221</v>
      </c>
      <c r="AB2878" t="s">
        <v>12446</v>
      </c>
    </row>
    <row r="2879" spans="1:28">
      <c r="A2879" s="241">
        <v>45973</v>
      </c>
      <c r="B2879" t="s">
        <v>12447</v>
      </c>
      <c r="C2879" t="s">
        <v>7720</v>
      </c>
      <c r="D2879" t="s">
        <v>7721</v>
      </c>
      <c r="E2879" t="s">
        <v>7722</v>
      </c>
      <c r="F2879">
        <v>1</v>
      </c>
      <c r="G2879">
        <v>11900</v>
      </c>
      <c r="H2879">
        <v>0</v>
      </c>
      <c r="I2879" s="165">
        <v>11900</v>
      </c>
      <c r="J2879" t="s">
        <v>8852</v>
      </c>
      <c r="K2879">
        <v>1</v>
      </c>
      <c r="L2879">
        <v>6</v>
      </c>
      <c r="M2879" t="s">
        <v>8296</v>
      </c>
      <c r="N2879" t="s">
        <v>7939</v>
      </c>
      <c r="O2879" t="s">
        <v>7697</v>
      </c>
      <c r="P2879" t="s">
        <v>10766</v>
      </c>
      <c r="Q2879" t="s">
        <v>11160</v>
      </c>
      <c r="R2879">
        <v>405</v>
      </c>
      <c r="S2879" t="s">
        <v>8680</v>
      </c>
      <c r="T2879" t="s">
        <v>7726</v>
      </c>
      <c r="U2879">
        <v>1</v>
      </c>
      <c r="V2879">
        <v>1</v>
      </c>
      <c r="W2879" t="s">
        <v>7702</v>
      </c>
      <c r="X2879" t="s">
        <v>12448</v>
      </c>
      <c r="Y2879" t="s">
        <v>7703</v>
      </c>
      <c r="Z2879" t="s">
        <v>12449</v>
      </c>
      <c r="AA2879" t="s">
        <v>9034</v>
      </c>
      <c r="AB2879" t="s">
        <v>12450</v>
      </c>
    </row>
    <row r="2880" spans="1:28">
      <c r="A2880" s="241">
        <v>45973</v>
      </c>
      <c r="B2880" t="s">
        <v>12451</v>
      </c>
      <c r="C2880" t="s">
        <v>7839</v>
      </c>
      <c r="D2880" t="s">
        <v>7840</v>
      </c>
      <c r="E2880" t="s">
        <v>7841</v>
      </c>
      <c r="F2880">
        <v>10</v>
      </c>
      <c r="G2880">
        <v>2645.48</v>
      </c>
      <c r="H2880">
        <v>0</v>
      </c>
      <c r="I2880" s="165">
        <v>26454.799999999999</v>
      </c>
      <c r="J2880" t="s">
        <v>8182</v>
      </c>
      <c r="K2880">
        <v>1</v>
      </c>
      <c r="L2880">
        <v>126</v>
      </c>
      <c r="M2880" t="s">
        <v>7744</v>
      </c>
      <c r="N2880" t="s">
        <v>7745</v>
      </c>
      <c r="O2880" t="s">
        <v>7697</v>
      </c>
      <c r="P2880" t="s">
        <v>10766</v>
      </c>
      <c r="Q2880" t="s">
        <v>11051</v>
      </c>
      <c r="R2880">
        <v>921</v>
      </c>
      <c r="S2880" t="s">
        <v>8680</v>
      </c>
      <c r="T2880" t="s">
        <v>7715</v>
      </c>
      <c r="U2880">
        <v>1</v>
      </c>
      <c r="V2880">
        <v>10</v>
      </c>
      <c r="W2880" t="s">
        <v>7702</v>
      </c>
      <c r="X2880" t="s">
        <v>3882</v>
      </c>
      <c r="Y2880" t="s">
        <v>7703</v>
      </c>
      <c r="Z2880" t="s">
        <v>12452</v>
      </c>
      <c r="AA2880" t="s">
        <v>8470</v>
      </c>
      <c r="AB2880" t="s">
        <v>12453</v>
      </c>
    </row>
    <row r="2881" spans="1:28">
      <c r="A2881" s="241">
        <v>45973</v>
      </c>
      <c r="B2881" t="s">
        <v>12454</v>
      </c>
      <c r="C2881" t="s">
        <v>7860</v>
      </c>
      <c r="D2881" t="s">
        <v>7861</v>
      </c>
      <c r="E2881" t="s">
        <v>7862</v>
      </c>
      <c r="F2881">
        <v>20</v>
      </c>
      <c r="G2881">
        <v>866.2</v>
      </c>
      <c r="H2881">
        <v>0</v>
      </c>
      <c r="I2881" s="165">
        <v>17324</v>
      </c>
      <c r="J2881" t="s">
        <v>7937</v>
      </c>
      <c r="K2881">
        <v>1</v>
      </c>
      <c r="L2881">
        <v>211</v>
      </c>
      <c r="M2881" t="s">
        <v>7938</v>
      </c>
      <c r="N2881" t="s">
        <v>7939</v>
      </c>
      <c r="O2881" t="s">
        <v>7697</v>
      </c>
      <c r="P2881" t="s">
        <v>10766</v>
      </c>
      <c r="Q2881" t="s">
        <v>9196</v>
      </c>
      <c r="R2881">
        <v>413</v>
      </c>
      <c r="S2881" t="s">
        <v>8680</v>
      </c>
      <c r="T2881" t="s">
        <v>7701</v>
      </c>
      <c r="U2881">
        <v>1</v>
      </c>
      <c r="V2881">
        <v>20</v>
      </c>
      <c r="W2881" t="s">
        <v>7702</v>
      </c>
      <c r="X2881" t="s">
        <v>3491</v>
      </c>
      <c r="Y2881" t="s">
        <v>7703</v>
      </c>
      <c r="Z2881" t="s">
        <v>12455</v>
      </c>
      <c r="AA2881" t="s">
        <v>7942</v>
      </c>
      <c r="AB2881" t="s">
        <v>12456</v>
      </c>
    </row>
    <row r="2882" spans="1:28">
      <c r="A2882" s="241">
        <v>45973</v>
      </c>
      <c r="B2882" t="s">
        <v>12457</v>
      </c>
      <c r="C2882" t="s">
        <v>7883</v>
      </c>
      <c r="D2882" t="s">
        <v>7884</v>
      </c>
      <c r="E2882" t="s">
        <v>7885</v>
      </c>
      <c r="F2882">
        <v>2</v>
      </c>
      <c r="G2882">
        <v>3025.21</v>
      </c>
      <c r="H2882">
        <v>0</v>
      </c>
      <c r="I2882" s="165">
        <v>6050.42</v>
      </c>
      <c r="J2882" t="s">
        <v>8182</v>
      </c>
      <c r="K2882">
        <v>1</v>
      </c>
      <c r="L2882">
        <v>126</v>
      </c>
      <c r="M2882" t="s">
        <v>7744</v>
      </c>
      <c r="N2882" t="s">
        <v>7745</v>
      </c>
      <c r="O2882" t="s">
        <v>7697</v>
      </c>
      <c r="P2882" t="s">
        <v>10766</v>
      </c>
      <c r="Q2882" t="s">
        <v>11051</v>
      </c>
      <c r="R2882">
        <v>921</v>
      </c>
      <c r="S2882" t="s">
        <v>8680</v>
      </c>
      <c r="T2882" t="s">
        <v>7715</v>
      </c>
      <c r="U2882">
        <v>1</v>
      </c>
      <c r="V2882">
        <v>2</v>
      </c>
      <c r="W2882" t="s">
        <v>7702</v>
      </c>
      <c r="X2882" t="s">
        <v>3922</v>
      </c>
      <c r="Y2882" t="s">
        <v>7703</v>
      </c>
      <c r="Z2882" t="s">
        <v>12458</v>
      </c>
      <c r="AA2882" t="s">
        <v>8470</v>
      </c>
      <c r="AB2882" t="s">
        <v>12459</v>
      </c>
    </row>
    <row r="2883" spans="1:28">
      <c r="A2883" s="241">
        <v>45973</v>
      </c>
      <c r="B2883" t="s">
        <v>12457</v>
      </c>
      <c r="C2883" t="s">
        <v>7886</v>
      </c>
      <c r="D2883" t="s">
        <v>7887</v>
      </c>
      <c r="E2883" t="s">
        <v>7888</v>
      </c>
      <c r="F2883">
        <v>1</v>
      </c>
      <c r="G2883">
        <v>3025.21</v>
      </c>
      <c r="H2883">
        <v>0</v>
      </c>
      <c r="I2883" s="165">
        <v>3025.21</v>
      </c>
      <c r="J2883" t="s">
        <v>8182</v>
      </c>
      <c r="K2883">
        <v>1</v>
      </c>
      <c r="L2883">
        <v>126</v>
      </c>
      <c r="M2883" t="s">
        <v>7744</v>
      </c>
      <c r="N2883" t="s">
        <v>7745</v>
      </c>
      <c r="O2883" t="s">
        <v>7697</v>
      </c>
      <c r="P2883" t="s">
        <v>10766</v>
      </c>
      <c r="Q2883" t="s">
        <v>11051</v>
      </c>
      <c r="R2883">
        <v>921</v>
      </c>
      <c r="S2883" t="s">
        <v>8680</v>
      </c>
      <c r="T2883" t="s">
        <v>7715</v>
      </c>
      <c r="U2883">
        <v>1</v>
      </c>
      <c r="V2883">
        <v>1</v>
      </c>
      <c r="W2883" t="s">
        <v>7702</v>
      </c>
      <c r="X2883" t="s">
        <v>3922</v>
      </c>
      <c r="Y2883" t="s">
        <v>7703</v>
      </c>
      <c r="Z2883" t="s">
        <v>12458</v>
      </c>
      <c r="AA2883" t="s">
        <v>8470</v>
      </c>
      <c r="AB2883" t="s">
        <v>12459</v>
      </c>
    </row>
    <row r="2884" spans="1:28">
      <c r="A2884" s="241">
        <v>45973</v>
      </c>
      <c r="B2884" t="s">
        <v>12457</v>
      </c>
      <c r="C2884" t="s">
        <v>7787</v>
      </c>
      <c r="D2884" t="s">
        <v>7788</v>
      </c>
      <c r="E2884" t="s">
        <v>7789</v>
      </c>
      <c r="F2884">
        <v>1</v>
      </c>
      <c r="G2884">
        <v>3025.21</v>
      </c>
      <c r="H2884">
        <v>0</v>
      </c>
      <c r="I2884" s="165">
        <v>3025.21</v>
      </c>
      <c r="J2884" t="s">
        <v>8182</v>
      </c>
      <c r="K2884">
        <v>1</v>
      </c>
      <c r="L2884">
        <v>126</v>
      </c>
      <c r="M2884" t="s">
        <v>7744</v>
      </c>
      <c r="N2884" t="s">
        <v>7745</v>
      </c>
      <c r="O2884" t="s">
        <v>7697</v>
      </c>
      <c r="P2884" t="s">
        <v>10766</v>
      </c>
      <c r="Q2884" t="s">
        <v>11051</v>
      </c>
      <c r="R2884">
        <v>921</v>
      </c>
      <c r="S2884" t="s">
        <v>8680</v>
      </c>
      <c r="T2884" t="s">
        <v>7715</v>
      </c>
      <c r="U2884">
        <v>1</v>
      </c>
      <c r="V2884">
        <v>1</v>
      </c>
      <c r="W2884" t="s">
        <v>7702</v>
      </c>
      <c r="X2884" t="s">
        <v>3922</v>
      </c>
      <c r="Y2884" t="s">
        <v>7703</v>
      </c>
      <c r="Z2884" t="s">
        <v>12458</v>
      </c>
      <c r="AA2884" t="s">
        <v>8470</v>
      </c>
      <c r="AB2884" t="s">
        <v>12459</v>
      </c>
    </row>
    <row r="2885" spans="1:28">
      <c r="A2885" s="241">
        <v>45973</v>
      </c>
      <c r="B2885" t="s">
        <v>12457</v>
      </c>
      <c r="C2885" t="s">
        <v>7784</v>
      </c>
      <c r="D2885" t="s">
        <v>7785</v>
      </c>
      <c r="E2885" t="s">
        <v>7786</v>
      </c>
      <c r="F2885">
        <v>1</v>
      </c>
      <c r="G2885">
        <v>3025.21</v>
      </c>
      <c r="H2885">
        <v>0</v>
      </c>
      <c r="I2885" s="165">
        <v>3025.21</v>
      </c>
      <c r="J2885" t="s">
        <v>8182</v>
      </c>
      <c r="K2885">
        <v>1</v>
      </c>
      <c r="L2885">
        <v>126</v>
      </c>
      <c r="M2885" t="s">
        <v>7744</v>
      </c>
      <c r="N2885" t="s">
        <v>7745</v>
      </c>
      <c r="O2885" t="s">
        <v>7697</v>
      </c>
      <c r="P2885" t="s">
        <v>10766</v>
      </c>
      <c r="Q2885" t="s">
        <v>11051</v>
      </c>
      <c r="R2885">
        <v>921</v>
      </c>
      <c r="S2885" t="s">
        <v>8680</v>
      </c>
      <c r="T2885" t="s">
        <v>7715</v>
      </c>
      <c r="U2885">
        <v>1</v>
      </c>
      <c r="V2885">
        <v>1</v>
      </c>
      <c r="W2885" t="s">
        <v>7702</v>
      </c>
      <c r="X2885" t="s">
        <v>3922</v>
      </c>
      <c r="Y2885" t="s">
        <v>7703</v>
      </c>
      <c r="Z2885" t="s">
        <v>12458</v>
      </c>
      <c r="AA2885" t="s">
        <v>8470</v>
      </c>
      <c r="AB2885" t="s">
        <v>12459</v>
      </c>
    </row>
    <row r="2886" spans="1:28">
      <c r="A2886" s="241">
        <v>45973</v>
      </c>
      <c r="B2886" t="s">
        <v>12457</v>
      </c>
      <c r="C2886" t="s">
        <v>7781</v>
      </c>
      <c r="D2886" t="s">
        <v>7782</v>
      </c>
      <c r="E2886" t="s">
        <v>7783</v>
      </c>
      <c r="F2886">
        <v>1</v>
      </c>
      <c r="G2886">
        <v>3025.21</v>
      </c>
      <c r="H2886">
        <v>0</v>
      </c>
      <c r="I2886" s="165">
        <v>3025.21</v>
      </c>
      <c r="J2886" t="s">
        <v>8182</v>
      </c>
      <c r="K2886">
        <v>1</v>
      </c>
      <c r="L2886">
        <v>126</v>
      </c>
      <c r="M2886" t="s">
        <v>7744</v>
      </c>
      <c r="N2886" t="s">
        <v>7745</v>
      </c>
      <c r="O2886" t="s">
        <v>7697</v>
      </c>
      <c r="P2886" t="s">
        <v>10766</v>
      </c>
      <c r="Q2886" t="s">
        <v>11051</v>
      </c>
      <c r="R2886">
        <v>921</v>
      </c>
      <c r="S2886" t="s">
        <v>8680</v>
      </c>
      <c r="T2886" t="s">
        <v>7715</v>
      </c>
      <c r="U2886">
        <v>1</v>
      </c>
      <c r="V2886">
        <v>1</v>
      </c>
      <c r="W2886" t="s">
        <v>7702</v>
      </c>
      <c r="X2886" t="s">
        <v>3922</v>
      </c>
      <c r="Y2886" t="s">
        <v>7703</v>
      </c>
      <c r="Z2886" t="s">
        <v>12458</v>
      </c>
      <c r="AA2886" t="s">
        <v>8470</v>
      </c>
      <c r="AB2886" t="s">
        <v>12459</v>
      </c>
    </row>
    <row r="2887" spans="1:28">
      <c r="A2887" s="241">
        <v>45973</v>
      </c>
      <c r="B2887" t="s">
        <v>12457</v>
      </c>
      <c r="C2887" t="s">
        <v>8079</v>
      </c>
      <c r="D2887" t="s">
        <v>8080</v>
      </c>
      <c r="E2887" t="s">
        <v>8081</v>
      </c>
      <c r="F2887">
        <v>2</v>
      </c>
      <c r="G2887">
        <v>3180</v>
      </c>
      <c r="H2887">
        <v>0</v>
      </c>
      <c r="I2887" s="165">
        <v>6360</v>
      </c>
      <c r="J2887" t="s">
        <v>8182</v>
      </c>
      <c r="K2887">
        <v>1</v>
      </c>
      <c r="L2887">
        <v>126</v>
      </c>
      <c r="M2887" t="s">
        <v>7744</v>
      </c>
      <c r="N2887" t="s">
        <v>7745</v>
      </c>
      <c r="O2887" t="s">
        <v>7697</v>
      </c>
      <c r="P2887" t="s">
        <v>10766</v>
      </c>
      <c r="Q2887" t="s">
        <v>11051</v>
      </c>
      <c r="R2887">
        <v>921</v>
      </c>
      <c r="S2887" t="s">
        <v>8680</v>
      </c>
      <c r="T2887" t="s">
        <v>7715</v>
      </c>
      <c r="U2887">
        <v>1</v>
      </c>
      <c r="V2887">
        <v>2</v>
      </c>
      <c r="W2887" t="s">
        <v>7702</v>
      </c>
      <c r="X2887" t="s">
        <v>3922</v>
      </c>
      <c r="Y2887" t="s">
        <v>7703</v>
      </c>
      <c r="Z2887" t="s">
        <v>12458</v>
      </c>
      <c r="AA2887" t="s">
        <v>8470</v>
      </c>
      <c r="AB2887" t="s">
        <v>12459</v>
      </c>
    </row>
    <row r="2888" spans="1:28">
      <c r="A2888" s="241">
        <v>45973</v>
      </c>
      <c r="B2888" t="s">
        <v>12460</v>
      </c>
      <c r="C2888" t="s">
        <v>7720</v>
      </c>
      <c r="D2888" t="s">
        <v>7721</v>
      </c>
      <c r="E2888" t="s">
        <v>7722</v>
      </c>
      <c r="F2888">
        <v>1</v>
      </c>
      <c r="G2888">
        <v>11900</v>
      </c>
      <c r="H2888">
        <v>357</v>
      </c>
      <c r="I2888" s="165">
        <v>11543</v>
      </c>
      <c r="J2888" t="s">
        <v>7842</v>
      </c>
      <c r="K2888">
        <v>1</v>
      </c>
      <c r="L2888">
        <v>126</v>
      </c>
      <c r="M2888" t="s">
        <v>7744</v>
      </c>
      <c r="N2888" t="s">
        <v>7745</v>
      </c>
      <c r="O2888" t="s">
        <v>7697</v>
      </c>
      <c r="P2888" t="s">
        <v>10766</v>
      </c>
      <c r="Q2888" t="s">
        <v>11208</v>
      </c>
      <c r="R2888">
        <v>907</v>
      </c>
      <c r="S2888" t="s">
        <v>8680</v>
      </c>
      <c r="T2888" t="s">
        <v>7726</v>
      </c>
      <c r="U2888">
        <v>1</v>
      </c>
      <c r="V2888">
        <v>1</v>
      </c>
      <c r="W2888" t="s">
        <v>7702</v>
      </c>
      <c r="X2888" t="s">
        <v>3746</v>
      </c>
      <c r="Y2888" t="s">
        <v>7703</v>
      </c>
      <c r="Z2888" t="s">
        <v>12461</v>
      </c>
      <c r="AA2888" t="s">
        <v>8292</v>
      </c>
      <c r="AB2888" t="s">
        <v>12462</v>
      </c>
    </row>
    <row r="2889" spans="1:28">
      <c r="A2889" s="241">
        <v>45973</v>
      </c>
      <c r="B2889" t="s">
        <v>12463</v>
      </c>
      <c r="C2889" t="s">
        <v>7871</v>
      </c>
      <c r="D2889" t="s">
        <v>7872</v>
      </c>
      <c r="E2889" t="s">
        <v>7873</v>
      </c>
      <c r="F2889">
        <v>24</v>
      </c>
      <c r="G2889">
        <v>2227</v>
      </c>
      <c r="H2889">
        <v>0</v>
      </c>
      <c r="I2889" s="165">
        <v>53448</v>
      </c>
      <c r="J2889" t="s">
        <v>8521</v>
      </c>
      <c r="K2889">
        <v>1</v>
      </c>
      <c r="L2889">
        <v>157</v>
      </c>
      <c r="M2889" t="s">
        <v>8532</v>
      </c>
      <c r="N2889" t="s">
        <v>8027</v>
      </c>
      <c r="O2889" t="s">
        <v>7697</v>
      </c>
      <c r="P2889" t="s">
        <v>10766</v>
      </c>
      <c r="Q2889" t="s">
        <v>9852</v>
      </c>
      <c r="R2889">
        <v>612</v>
      </c>
      <c r="S2889" t="s">
        <v>8680</v>
      </c>
      <c r="T2889" t="s">
        <v>7769</v>
      </c>
      <c r="U2889">
        <v>1</v>
      </c>
      <c r="V2889">
        <v>24</v>
      </c>
      <c r="W2889" t="s">
        <v>7702</v>
      </c>
      <c r="X2889" t="s">
        <v>3920</v>
      </c>
      <c r="Y2889" t="s">
        <v>7703</v>
      </c>
      <c r="Z2889" t="s">
        <v>12464</v>
      </c>
      <c r="AA2889" t="s">
        <v>8535</v>
      </c>
      <c r="AB2889" t="s">
        <v>12465</v>
      </c>
    </row>
    <row r="2890" spans="1:28">
      <c r="A2890" s="241">
        <v>45973</v>
      </c>
      <c r="B2890" t="s">
        <v>12466</v>
      </c>
      <c r="C2890" t="s">
        <v>8626</v>
      </c>
      <c r="D2890" t="s">
        <v>8627</v>
      </c>
      <c r="E2890" t="s">
        <v>8628</v>
      </c>
      <c r="F2890">
        <v>1</v>
      </c>
      <c r="G2890">
        <v>29400</v>
      </c>
      <c r="H2890">
        <v>0</v>
      </c>
      <c r="I2890" s="165">
        <v>29400</v>
      </c>
      <c r="J2890" t="s">
        <v>7816</v>
      </c>
      <c r="K2890">
        <v>1</v>
      </c>
      <c r="L2890">
        <v>125</v>
      </c>
      <c r="M2890" t="s">
        <v>7724</v>
      </c>
      <c r="N2890" t="s">
        <v>7713</v>
      </c>
      <c r="O2890" t="s">
        <v>7697</v>
      </c>
      <c r="P2890" t="s">
        <v>10766</v>
      </c>
      <c r="Q2890" t="s">
        <v>11510</v>
      </c>
      <c r="R2890">
        <v>105</v>
      </c>
      <c r="S2890" t="s">
        <v>8680</v>
      </c>
      <c r="T2890" t="s">
        <v>7726</v>
      </c>
      <c r="U2890">
        <v>1</v>
      </c>
      <c r="V2890">
        <v>1</v>
      </c>
      <c r="W2890" t="s">
        <v>7702</v>
      </c>
      <c r="X2890" t="s">
        <v>3854</v>
      </c>
      <c r="Y2890" t="s">
        <v>7703</v>
      </c>
      <c r="Z2890" t="s">
        <v>12467</v>
      </c>
      <c r="AA2890" t="s">
        <v>7819</v>
      </c>
      <c r="AB2890" t="s">
        <v>12468</v>
      </c>
    </row>
    <row r="2891" spans="1:28">
      <c r="A2891" s="241">
        <v>45973</v>
      </c>
      <c r="B2891" t="s">
        <v>12466</v>
      </c>
      <c r="C2891" t="s">
        <v>7917</v>
      </c>
      <c r="D2891" t="s">
        <v>7918</v>
      </c>
      <c r="E2891" t="s">
        <v>7919</v>
      </c>
      <c r="F2891">
        <v>2</v>
      </c>
      <c r="G2891">
        <v>3000</v>
      </c>
      <c r="H2891">
        <v>0</v>
      </c>
      <c r="I2891" s="165">
        <v>6000</v>
      </c>
      <c r="J2891" t="s">
        <v>7816</v>
      </c>
      <c r="K2891">
        <v>1</v>
      </c>
      <c r="L2891">
        <v>125</v>
      </c>
      <c r="M2891" t="s">
        <v>7724</v>
      </c>
      <c r="N2891" t="s">
        <v>7713</v>
      </c>
      <c r="O2891" t="s">
        <v>7697</v>
      </c>
      <c r="P2891" t="s">
        <v>10766</v>
      </c>
      <c r="Q2891" t="s">
        <v>11510</v>
      </c>
      <c r="R2891">
        <v>105</v>
      </c>
      <c r="S2891" t="s">
        <v>8680</v>
      </c>
      <c r="T2891" t="s">
        <v>7726</v>
      </c>
      <c r="U2891">
        <v>1</v>
      </c>
      <c r="V2891">
        <v>2</v>
      </c>
      <c r="W2891" t="s">
        <v>7702</v>
      </c>
      <c r="X2891" t="s">
        <v>3854</v>
      </c>
      <c r="Y2891" t="s">
        <v>7703</v>
      </c>
      <c r="Z2891" t="s">
        <v>12467</v>
      </c>
      <c r="AA2891" t="s">
        <v>7819</v>
      </c>
      <c r="AB2891" t="s">
        <v>12468</v>
      </c>
    </row>
    <row r="2892" spans="1:28">
      <c r="A2892" s="241">
        <v>45973</v>
      </c>
      <c r="B2892" t="s">
        <v>12469</v>
      </c>
      <c r="C2892" t="s">
        <v>7839</v>
      </c>
      <c r="D2892" t="s">
        <v>7840</v>
      </c>
      <c r="E2892" t="s">
        <v>7841</v>
      </c>
      <c r="F2892">
        <v>2</v>
      </c>
      <c r="G2892">
        <v>2645.48</v>
      </c>
      <c r="H2892">
        <v>0</v>
      </c>
      <c r="I2892" s="165">
        <v>5290.96</v>
      </c>
      <c r="J2892" t="s">
        <v>8182</v>
      </c>
      <c r="K2892">
        <v>1</v>
      </c>
      <c r="L2892">
        <v>126</v>
      </c>
      <c r="M2892" t="s">
        <v>7744</v>
      </c>
      <c r="N2892" t="s">
        <v>7745</v>
      </c>
      <c r="O2892" t="s">
        <v>7697</v>
      </c>
      <c r="P2892" t="s">
        <v>10766</v>
      </c>
      <c r="Q2892" t="s">
        <v>10853</v>
      </c>
      <c r="R2892">
        <v>919</v>
      </c>
      <c r="S2892" t="s">
        <v>8680</v>
      </c>
      <c r="T2892" t="s">
        <v>7715</v>
      </c>
      <c r="U2892">
        <v>1</v>
      </c>
      <c r="V2892">
        <v>2</v>
      </c>
      <c r="W2892" t="s">
        <v>7702</v>
      </c>
      <c r="X2892" t="s">
        <v>3929</v>
      </c>
      <c r="Y2892" t="s">
        <v>7703</v>
      </c>
      <c r="Z2892" t="s">
        <v>12470</v>
      </c>
      <c r="AA2892" t="s">
        <v>8185</v>
      </c>
      <c r="AB2892" t="s">
        <v>10817</v>
      </c>
    </row>
    <row r="2893" spans="1:28">
      <c r="A2893" s="241">
        <v>45973</v>
      </c>
      <c r="B2893" t="s">
        <v>12471</v>
      </c>
      <c r="C2893" t="s">
        <v>7880</v>
      </c>
      <c r="D2893" t="s">
        <v>7881</v>
      </c>
      <c r="E2893" t="s">
        <v>7882</v>
      </c>
      <c r="F2893">
        <v>2</v>
      </c>
      <c r="G2893">
        <v>1543</v>
      </c>
      <c r="H2893">
        <v>0</v>
      </c>
      <c r="I2893" s="165">
        <v>3086</v>
      </c>
      <c r="J2893" t="s">
        <v>8521</v>
      </c>
      <c r="K2893">
        <v>1</v>
      </c>
      <c r="L2893">
        <v>157</v>
      </c>
      <c r="M2893" t="s">
        <v>8532</v>
      </c>
      <c r="N2893" t="s">
        <v>8027</v>
      </c>
      <c r="O2893" t="s">
        <v>7697</v>
      </c>
      <c r="P2893" t="s">
        <v>10766</v>
      </c>
      <c r="Q2893" t="s">
        <v>11789</v>
      </c>
      <c r="R2893">
        <v>605</v>
      </c>
      <c r="S2893" t="s">
        <v>8680</v>
      </c>
      <c r="T2893" t="s">
        <v>7701</v>
      </c>
      <c r="U2893">
        <v>1</v>
      </c>
      <c r="V2893">
        <v>2</v>
      </c>
      <c r="W2893" t="s">
        <v>7702</v>
      </c>
      <c r="X2893" t="s">
        <v>3870</v>
      </c>
      <c r="Y2893" t="s">
        <v>7703</v>
      </c>
      <c r="Z2893" t="s">
        <v>12472</v>
      </c>
      <c r="AA2893" t="s">
        <v>8526</v>
      </c>
      <c r="AB2893" t="s">
        <v>12473</v>
      </c>
    </row>
    <row r="2894" spans="1:28">
      <c r="A2894" s="241">
        <v>45973</v>
      </c>
      <c r="B2894" t="s">
        <v>12471</v>
      </c>
      <c r="C2894" t="s">
        <v>8016</v>
      </c>
      <c r="D2894" t="s">
        <v>8017</v>
      </c>
      <c r="E2894" t="s">
        <v>8018</v>
      </c>
      <c r="F2894">
        <v>1</v>
      </c>
      <c r="G2894">
        <v>4853</v>
      </c>
      <c r="H2894">
        <v>0</v>
      </c>
      <c r="I2894" s="165">
        <v>4853</v>
      </c>
      <c r="J2894" t="s">
        <v>8521</v>
      </c>
      <c r="K2894">
        <v>1</v>
      </c>
      <c r="L2894">
        <v>157</v>
      </c>
      <c r="M2894" t="s">
        <v>8532</v>
      </c>
      <c r="N2894" t="s">
        <v>8027</v>
      </c>
      <c r="O2894" t="s">
        <v>7697</v>
      </c>
      <c r="P2894" t="s">
        <v>10766</v>
      </c>
      <c r="Q2894" t="s">
        <v>11789</v>
      </c>
      <c r="R2894">
        <v>605</v>
      </c>
      <c r="S2894" t="s">
        <v>8680</v>
      </c>
      <c r="T2894">
        <v>0</v>
      </c>
      <c r="U2894">
        <v>1</v>
      </c>
      <c r="V2894">
        <v>1</v>
      </c>
      <c r="W2894" t="s">
        <v>7702</v>
      </c>
      <c r="X2894" t="s">
        <v>3870</v>
      </c>
      <c r="Y2894" t="s">
        <v>7703</v>
      </c>
      <c r="Z2894" t="s">
        <v>12472</v>
      </c>
      <c r="AA2894" t="s">
        <v>8526</v>
      </c>
      <c r="AB2894" t="s">
        <v>12473</v>
      </c>
    </row>
    <row r="2895" spans="1:28">
      <c r="A2895" s="241">
        <v>45973</v>
      </c>
      <c r="B2895" t="s">
        <v>12474</v>
      </c>
      <c r="C2895" t="s">
        <v>7730</v>
      </c>
      <c r="D2895" t="s">
        <v>7731</v>
      </c>
      <c r="E2895" t="s">
        <v>7732</v>
      </c>
      <c r="F2895">
        <v>1</v>
      </c>
      <c r="G2895">
        <v>8991.6</v>
      </c>
      <c r="H2895">
        <v>449.58</v>
      </c>
      <c r="I2895" s="165">
        <v>8542.02</v>
      </c>
      <c r="J2895" t="s">
        <v>8521</v>
      </c>
      <c r="K2895">
        <v>1</v>
      </c>
      <c r="L2895">
        <v>157</v>
      </c>
      <c r="M2895" t="s">
        <v>8532</v>
      </c>
      <c r="N2895" t="s">
        <v>8027</v>
      </c>
      <c r="O2895" t="s">
        <v>7697</v>
      </c>
      <c r="P2895" t="s">
        <v>10766</v>
      </c>
      <c r="Q2895" t="s">
        <v>11789</v>
      </c>
      <c r="R2895">
        <v>605</v>
      </c>
      <c r="S2895" t="s">
        <v>8680</v>
      </c>
      <c r="T2895" t="s">
        <v>7715</v>
      </c>
      <c r="U2895">
        <v>1</v>
      </c>
      <c r="V2895">
        <v>1</v>
      </c>
      <c r="W2895" t="s">
        <v>7702</v>
      </c>
      <c r="X2895" t="s">
        <v>4107</v>
      </c>
      <c r="Y2895" t="s">
        <v>7703</v>
      </c>
      <c r="Z2895" t="s">
        <v>12475</v>
      </c>
      <c r="AA2895" t="s">
        <v>8526</v>
      </c>
      <c r="AB2895" t="s">
        <v>12476</v>
      </c>
    </row>
    <row r="2896" spans="1:28">
      <c r="A2896" s="241">
        <v>45973</v>
      </c>
      <c r="B2896" t="s">
        <v>12474</v>
      </c>
      <c r="C2896" t="s">
        <v>7883</v>
      </c>
      <c r="D2896" t="s">
        <v>7884</v>
      </c>
      <c r="E2896" t="s">
        <v>7885</v>
      </c>
      <c r="F2896">
        <v>4</v>
      </c>
      <c r="G2896">
        <v>3025.21</v>
      </c>
      <c r="H2896">
        <v>0</v>
      </c>
      <c r="I2896" s="165">
        <v>12100.84</v>
      </c>
      <c r="J2896" t="s">
        <v>8521</v>
      </c>
      <c r="K2896">
        <v>1</v>
      </c>
      <c r="L2896">
        <v>157</v>
      </c>
      <c r="M2896" t="s">
        <v>8532</v>
      </c>
      <c r="N2896" t="s">
        <v>8027</v>
      </c>
      <c r="O2896" t="s">
        <v>7697</v>
      </c>
      <c r="P2896" t="s">
        <v>10766</v>
      </c>
      <c r="Q2896" t="s">
        <v>11789</v>
      </c>
      <c r="R2896">
        <v>605</v>
      </c>
      <c r="S2896" t="s">
        <v>8680</v>
      </c>
      <c r="T2896" t="s">
        <v>7715</v>
      </c>
      <c r="U2896">
        <v>1</v>
      </c>
      <c r="V2896">
        <v>4</v>
      </c>
      <c r="W2896" t="s">
        <v>7702</v>
      </c>
      <c r="X2896" t="s">
        <v>4107</v>
      </c>
      <c r="Y2896" t="s">
        <v>7703</v>
      </c>
      <c r="Z2896" t="s">
        <v>12475</v>
      </c>
      <c r="AA2896" t="s">
        <v>8526</v>
      </c>
      <c r="AB2896" t="s">
        <v>12476</v>
      </c>
    </row>
    <row r="2897" spans="1:28">
      <c r="A2897" s="241">
        <v>45973</v>
      </c>
      <c r="B2897" t="s">
        <v>12477</v>
      </c>
      <c r="C2897" t="s">
        <v>8415</v>
      </c>
      <c r="D2897" t="s">
        <v>8416</v>
      </c>
      <c r="E2897" t="s">
        <v>8417</v>
      </c>
      <c r="F2897">
        <v>4</v>
      </c>
      <c r="G2897">
        <v>2700</v>
      </c>
      <c r="H2897">
        <v>0</v>
      </c>
      <c r="I2897" s="165">
        <v>10800</v>
      </c>
      <c r="J2897" t="s">
        <v>8182</v>
      </c>
      <c r="K2897">
        <v>1</v>
      </c>
      <c r="L2897">
        <v>126</v>
      </c>
      <c r="M2897" t="s">
        <v>7744</v>
      </c>
      <c r="N2897" t="s">
        <v>7745</v>
      </c>
      <c r="O2897" t="s">
        <v>7697</v>
      </c>
      <c r="P2897" t="s">
        <v>10766</v>
      </c>
      <c r="Q2897" t="s">
        <v>11220</v>
      </c>
      <c r="R2897">
        <v>920</v>
      </c>
      <c r="S2897" t="s">
        <v>8680</v>
      </c>
      <c r="T2897" t="s">
        <v>7715</v>
      </c>
      <c r="U2897">
        <v>1</v>
      </c>
      <c r="V2897">
        <v>4</v>
      </c>
      <c r="W2897" t="s">
        <v>7702</v>
      </c>
      <c r="X2897" t="s">
        <v>3606</v>
      </c>
      <c r="Y2897" t="s">
        <v>7703</v>
      </c>
      <c r="Z2897" t="s">
        <v>12478</v>
      </c>
      <c r="AA2897" t="s">
        <v>8265</v>
      </c>
      <c r="AB2897" t="s">
        <v>12479</v>
      </c>
    </row>
    <row r="2898" spans="1:28">
      <c r="A2898" s="241">
        <v>45973</v>
      </c>
      <c r="B2898" t="s">
        <v>12480</v>
      </c>
      <c r="C2898" t="s">
        <v>8411</v>
      </c>
      <c r="D2898" t="s">
        <v>8412</v>
      </c>
      <c r="E2898" t="s">
        <v>8413</v>
      </c>
      <c r="F2898">
        <v>12</v>
      </c>
      <c r="G2898">
        <v>2227</v>
      </c>
      <c r="H2898">
        <v>0</v>
      </c>
      <c r="I2898" s="165">
        <v>26724</v>
      </c>
      <c r="J2898" t="s">
        <v>8166</v>
      </c>
      <c r="K2898">
        <v>1</v>
      </c>
      <c r="L2898">
        <v>126</v>
      </c>
      <c r="M2898" t="s">
        <v>7744</v>
      </c>
      <c r="N2898" t="s">
        <v>7745</v>
      </c>
      <c r="O2898" t="s">
        <v>7697</v>
      </c>
      <c r="P2898" t="s">
        <v>10766</v>
      </c>
      <c r="Q2898" t="s">
        <v>11213</v>
      </c>
      <c r="R2898">
        <v>918</v>
      </c>
      <c r="S2898" t="s">
        <v>8680</v>
      </c>
      <c r="T2898" t="s">
        <v>7769</v>
      </c>
      <c r="U2898">
        <v>1</v>
      </c>
      <c r="V2898">
        <v>12</v>
      </c>
      <c r="W2898" t="s">
        <v>7702</v>
      </c>
      <c r="X2898" t="s">
        <v>3672</v>
      </c>
      <c r="Y2898" t="s">
        <v>7703</v>
      </c>
      <c r="Z2898" t="s">
        <v>12481</v>
      </c>
      <c r="AA2898" t="s">
        <v>8013</v>
      </c>
      <c r="AB2898" t="s">
        <v>12482</v>
      </c>
    </row>
    <row r="2899" spans="1:28">
      <c r="A2899" s="241">
        <v>45973</v>
      </c>
      <c r="B2899" t="s">
        <v>12483</v>
      </c>
      <c r="C2899" t="s">
        <v>7886</v>
      </c>
      <c r="D2899" t="s">
        <v>7887</v>
      </c>
      <c r="E2899" t="s">
        <v>7888</v>
      </c>
      <c r="F2899">
        <v>3</v>
      </c>
      <c r="G2899">
        <v>3025.21</v>
      </c>
      <c r="H2899">
        <v>0</v>
      </c>
      <c r="I2899" s="165">
        <v>9075.6299999999992</v>
      </c>
      <c r="J2899" t="s">
        <v>7842</v>
      </c>
      <c r="K2899">
        <v>1</v>
      </c>
      <c r="L2899">
        <v>126</v>
      </c>
      <c r="M2899" t="s">
        <v>7744</v>
      </c>
      <c r="N2899" t="s">
        <v>7745</v>
      </c>
      <c r="O2899" t="s">
        <v>7697</v>
      </c>
      <c r="P2899" t="s">
        <v>10766</v>
      </c>
      <c r="Q2899" t="s">
        <v>11048</v>
      </c>
      <c r="R2899">
        <v>911</v>
      </c>
      <c r="S2899" t="s">
        <v>8680</v>
      </c>
      <c r="T2899" t="s">
        <v>7715</v>
      </c>
      <c r="U2899">
        <v>1</v>
      </c>
      <c r="V2899">
        <v>3</v>
      </c>
      <c r="W2899" t="s">
        <v>7702</v>
      </c>
      <c r="X2899" t="s">
        <v>3686</v>
      </c>
      <c r="Y2899" t="s">
        <v>7703</v>
      </c>
      <c r="Z2899" t="s">
        <v>12484</v>
      </c>
      <c r="AA2899" t="s">
        <v>8546</v>
      </c>
      <c r="AB2899" t="s">
        <v>12485</v>
      </c>
    </row>
    <row r="2900" spans="1:28">
      <c r="A2900" s="241">
        <v>45973</v>
      </c>
      <c r="B2900" t="s">
        <v>12483</v>
      </c>
      <c r="C2900" t="s">
        <v>7787</v>
      </c>
      <c r="D2900" t="s">
        <v>7788</v>
      </c>
      <c r="E2900" t="s">
        <v>7789</v>
      </c>
      <c r="F2900">
        <v>2</v>
      </c>
      <c r="G2900">
        <v>3025.21</v>
      </c>
      <c r="H2900">
        <v>0</v>
      </c>
      <c r="I2900" s="165">
        <v>6050.42</v>
      </c>
      <c r="J2900" t="s">
        <v>7842</v>
      </c>
      <c r="K2900">
        <v>1</v>
      </c>
      <c r="L2900">
        <v>126</v>
      </c>
      <c r="M2900" t="s">
        <v>7744</v>
      </c>
      <c r="N2900" t="s">
        <v>7745</v>
      </c>
      <c r="O2900" t="s">
        <v>7697</v>
      </c>
      <c r="P2900" t="s">
        <v>10766</v>
      </c>
      <c r="Q2900" t="s">
        <v>11048</v>
      </c>
      <c r="R2900">
        <v>911</v>
      </c>
      <c r="S2900" t="s">
        <v>8680</v>
      </c>
      <c r="T2900" t="s">
        <v>7715</v>
      </c>
      <c r="U2900">
        <v>1</v>
      </c>
      <c r="V2900">
        <v>2</v>
      </c>
      <c r="W2900" t="s">
        <v>7702</v>
      </c>
      <c r="X2900" t="s">
        <v>3686</v>
      </c>
      <c r="Y2900" t="s">
        <v>7703</v>
      </c>
      <c r="Z2900" t="s">
        <v>12484</v>
      </c>
      <c r="AA2900" t="s">
        <v>8546</v>
      </c>
      <c r="AB2900" t="s">
        <v>12485</v>
      </c>
    </row>
    <row r="2901" spans="1:28">
      <c r="A2901" s="241">
        <v>45973</v>
      </c>
      <c r="B2901" t="s">
        <v>12486</v>
      </c>
      <c r="C2901" t="s">
        <v>7736</v>
      </c>
      <c r="D2901" t="s">
        <v>7737</v>
      </c>
      <c r="E2901" t="s">
        <v>7738</v>
      </c>
      <c r="F2901">
        <v>1</v>
      </c>
      <c r="G2901">
        <v>6422.4</v>
      </c>
      <c r="H2901">
        <v>0</v>
      </c>
      <c r="I2901" s="165">
        <v>6422.4</v>
      </c>
      <c r="J2901" t="s">
        <v>12487</v>
      </c>
      <c r="K2901">
        <v>1</v>
      </c>
      <c r="L2901">
        <v>125</v>
      </c>
      <c r="M2901" t="s">
        <v>7724</v>
      </c>
      <c r="N2901" t="s">
        <v>7713</v>
      </c>
      <c r="O2901" t="s">
        <v>7697</v>
      </c>
      <c r="P2901" t="s">
        <v>10766</v>
      </c>
      <c r="Q2901" t="s">
        <v>12488</v>
      </c>
      <c r="R2901">
        <v>102</v>
      </c>
      <c r="S2901" t="s">
        <v>8680</v>
      </c>
      <c r="T2901" t="s">
        <v>7701</v>
      </c>
      <c r="U2901">
        <v>1</v>
      </c>
      <c r="V2901">
        <v>1</v>
      </c>
      <c r="W2901" t="s">
        <v>7702</v>
      </c>
      <c r="X2901" t="s">
        <v>3730</v>
      </c>
      <c r="Y2901" t="s">
        <v>7703</v>
      </c>
      <c r="Z2901" t="s">
        <v>12489</v>
      </c>
      <c r="AA2901" t="s">
        <v>7797</v>
      </c>
      <c r="AB2901" t="s">
        <v>12490</v>
      </c>
    </row>
    <row r="2902" spans="1:28">
      <c r="A2902" s="241">
        <v>45973</v>
      </c>
      <c r="B2902" t="s">
        <v>12486</v>
      </c>
      <c r="C2902" t="s">
        <v>7720</v>
      </c>
      <c r="D2902" t="s">
        <v>7721</v>
      </c>
      <c r="E2902" t="s">
        <v>7722</v>
      </c>
      <c r="F2902">
        <v>1</v>
      </c>
      <c r="G2902">
        <v>11900</v>
      </c>
      <c r="H2902">
        <v>357</v>
      </c>
      <c r="I2902" s="165">
        <v>11543</v>
      </c>
      <c r="J2902" t="s">
        <v>12487</v>
      </c>
      <c r="K2902">
        <v>1</v>
      </c>
      <c r="L2902">
        <v>125</v>
      </c>
      <c r="M2902" t="s">
        <v>7724</v>
      </c>
      <c r="N2902" t="s">
        <v>7713</v>
      </c>
      <c r="O2902" t="s">
        <v>7697</v>
      </c>
      <c r="P2902" t="s">
        <v>10766</v>
      </c>
      <c r="Q2902" t="s">
        <v>12488</v>
      </c>
      <c r="R2902">
        <v>102</v>
      </c>
      <c r="S2902" t="s">
        <v>8680</v>
      </c>
      <c r="T2902" t="s">
        <v>7726</v>
      </c>
      <c r="U2902">
        <v>1</v>
      </c>
      <c r="V2902">
        <v>1</v>
      </c>
      <c r="W2902" t="s">
        <v>7702</v>
      </c>
      <c r="X2902" t="s">
        <v>3730</v>
      </c>
      <c r="Y2902" t="s">
        <v>7703</v>
      </c>
      <c r="Z2902" t="s">
        <v>12489</v>
      </c>
      <c r="AA2902" t="s">
        <v>7797</v>
      </c>
      <c r="AB2902" t="s">
        <v>12490</v>
      </c>
    </row>
    <row r="2903" spans="1:28">
      <c r="A2903" s="241">
        <v>45973</v>
      </c>
      <c r="B2903" t="s">
        <v>12491</v>
      </c>
      <c r="C2903" t="s">
        <v>7832</v>
      </c>
      <c r="D2903" t="s">
        <v>7833</v>
      </c>
      <c r="E2903" t="s">
        <v>7834</v>
      </c>
      <c r="F2903">
        <v>1</v>
      </c>
      <c r="G2903">
        <v>12500</v>
      </c>
      <c r="H2903">
        <v>375</v>
      </c>
      <c r="I2903" s="165">
        <v>12125</v>
      </c>
      <c r="J2903" t="s">
        <v>8061</v>
      </c>
      <c r="K2903">
        <v>1</v>
      </c>
      <c r="L2903">
        <v>182</v>
      </c>
      <c r="M2903" t="s">
        <v>8740</v>
      </c>
      <c r="N2903" t="s">
        <v>7745</v>
      </c>
      <c r="O2903" t="s">
        <v>7697</v>
      </c>
      <c r="P2903" t="s">
        <v>10766</v>
      </c>
      <c r="Q2903" t="s">
        <v>10644</v>
      </c>
      <c r="R2903">
        <v>964</v>
      </c>
      <c r="S2903" t="s">
        <v>8680</v>
      </c>
      <c r="T2903" t="s">
        <v>7726</v>
      </c>
      <c r="U2903">
        <v>1</v>
      </c>
      <c r="V2903">
        <v>1</v>
      </c>
      <c r="W2903" t="s">
        <v>7702</v>
      </c>
      <c r="X2903" t="s">
        <v>3770</v>
      </c>
      <c r="Y2903" t="s">
        <v>7703</v>
      </c>
      <c r="Z2903" t="s">
        <v>12492</v>
      </c>
      <c r="AA2903" t="s">
        <v>8743</v>
      </c>
      <c r="AB2903" t="s">
        <v>12493</v>
      </c>
    </row>
    <row r="2904" spans="1:28">
      <c r="A2904" s="241">
        <v>45973</v>
      </c>
      <c r="B2904" t="s">
        <v>12494</v>
      </c>
      <c r="C2904" t="s">
        <v>8666</v>
      </c>
      <c r="D2904" t="s">
        <v>8667</v>
      </c>
      <c r="E2904" t="s">
        <v>8668</v>
      </c>
      <c r="F2904">
        <v>1</v>
      </c>
      <c r="G2904">
        <v>2992.5</v>
      </c>
      <c r="H2904">
        <v>0</v>
      </c>
      <c r="I2904" s="165">
        <v>2992.5</v>
      </c>
      <c r="J2904" t="s">
        <v>8166</v>
      </c>
      <c r="K2904">
        <v>1</v>
      </c>
      <c r="L2904">
        <v>126</v>
      </c>
      <c r="M2904" t="s">
        <v>7744</v>
      </c>
      <c r="N2904" t="s">
        <v>7745</v>
      </c>
      <c r="O2904" t="s">
        <v>7697</v>
      </c>
      <c r="P2904" t="s">
        <v>10766</v>
      </c>
      <c r="Q2904" t="s">
        <v>11213</v>
      </c>
      <c r="R2904">
        <v>918</v>
      </c>
      <c r="S2904" t="s">
        <v>8680</v>
      </c>
      <c r="T2904" t="s">
        <v>7701</v>
      </c>
      <c r="U2904">
        <v>1</v>
      </c>
      <c r="V2904">
        <v>1</v>
      </c>
      <c r="W2904" t="s">
        <v>7702</v>
      </c>
      <c r="X2904" t="s">
        <v>3485</v>
      </c>
      <c r="Y2904" t="s">
        <v>7703</v>
      </c>
      <c r="Z2904" t="s">
        <v>12495</v>
      </c>
      <c r="AA2904" t="s">
        <v>8013</v>
      </c>
      <c r="AB2904" t="s">
        <v>12496</v>
      </c>
    </row>
    <row r="2905" spans="1:28">
      <c r="A2905" s="241">
        <v>45973</v>
      </c>
      <c r="B2905" t="s">
        <v>12494</v>
      </c>
      <c r="C2905" t="s">
        <v>7691</v>
      </c>
      <c r="D2905" t="s">
        <v>7692</v>
      </c>
      <c r="E2905" t="s">
        <v>7693</v>
      </c>
      <c r="F2905">
        <v>1</v>
      </c>
      <c r="G2905">
        <v>4327.7299999999996</v>
      </c>
      <c r="H2905">
        <v>0</v>
      </c>
      <c r="I2905" s="165">
        <v>4327.7299999999996</v>
      </c>
      <c r="J2905" t="s">
        <v>8166</v>
      </c>
      <c r="K2905">
        <v>1</v>
      </c>
      <c r="L2905">
        <v>126</v>
      </c>
      <c r="M2905" t="s">
        <v>7744</v>
      </c>
      <c r="N2905" t="s">
        <v>7745</v>
      </c>
      <c r="O2905" t="s">
        <v>7697</v>
      </c>
      <c r="P2905" t="s">
        <v>10766</v>
      </c>
      <c r="Q2905" t="s">
        <v>11213</v>
      </c>
      <c r="R2905">
        <v>918</v>
      </c>
      <c r="S2905" t="s">
        <v>8680</v>
      </c>
      <c r="T2905" t="s">
        <v>7701</v>
      </c>
      <c r="U2905">
        <v>1</v>
      </c>
      <c r="V2905">
        <v>1</v>
      </c>
      <c r="W2905" t="s">
        <v>7702</v>
      </c>
      <c r="X2905" t="s">
        <v>3485</v>
      </c>
      <c r="Y2905" t="s">
        <v>7703</v>
      </c>
      <c r="Z2905" t="s">
        <v>12495</v>
      </c>
      <c r="AA2905" t="s">
        <v>8013</v>
      </c>
      <c r="AB2905" t="s">
        <v>12496</v>
      </c>
    </row>
    <row r="2906" spans="1:28">
      <c r="A2906" s="241">
        <v>45973</v>
      </c>
      <c r="B2906" t="s">
        <v>12494</v>
      </c>
      <c r="C2906" t="s">
        <v>8032</v>
      </c>
      <c r="D2906" t="s">
        <v>8033</v>
      </c>
      <c r="E2906" t="s">
        <v>8034</v>
      </c>
      <c r="F2906">
        <v>2</v>
      </c>
      <c r="G2906">
        <v>1092.44</v>
      </c>
      <c r="H2906">
        <v>0</v>
      </c>
      <c r="I2906" s="165">
        <v>2184.88</v>
      </c>
      <c r="J2906" t="s">
        <v>8166</v>
      </c>
      <c r="K2906">
        <v>1</v>
      </c>
      <c r="L2906">
        <v>126</v>
      </c>
      <c r="M2906" t="s">
        <v>7744</v>
      </c>
      <c r="N2906" t="s">
        <v>7745</v>
      </c>
      <c r="O2906" t="s">
        <v>7697</v>
      </c>
      <c r="P2906" t="s">
        <v>10766</v>
      </c>
      <c r="Q2906" t="s">
        <v>11213</v>
      </c>
      <c r="R2906">
        <v>918</v>
      </c>
      <c r="S2906" t="s">
        <v>8680</v>
      </c>
      <c r="T2906" t="s">
        <v>7701</v>
      </c>
      <c r="U2906">
        <v>1</v>
      </c>
      <c r="V2906">
        <v>2</v>
      </c>
      <c r="W2906" t="s">
        <v>7702</v>
      </c>
      <c r="X2906" t="s">
        <v>3485</v>
      </c>
      <c r="Y2906" t="s">
        <v>7703</v>
      </c>
      <c r="Z2906" t="s">
        <v>12495</v>
      </c>
      <c r="AA2906" t="s">
        <v>8013</v>
      </c>
      <c r="AB2906" t="s">
        <v>12496</v>
      </c>
    </row>
    <row r="2907" spans="1:28">
      <c r="A2907" s="241">
        <v>45973</v>
      </c>
      <c r="B2907" t="s">
        <v>12494</v>
      </c>
      <c r="C2907" t="s">
        <v>7999</v>
      </c>
      <c r="D2907" t="s">
        <v>8000</v>
      </c>
      <c r="E2907" t="s">
        <v>8001</v>
      </c>
      <c r="F2907">
        <v>3</v>
      </c>
      <c r="G2907">
        <v>1640</v>
      </c>
      <c r="H2907">
        <v>0</v>
      </c>
      <c r="I2907" s="165">
        <v>4920</v>
      </c>
      <c r="J2907" t="s">
        <v>8166</v>
      </c>
      <c r="K2907">
        <v>1</v>
      </c>
      <c r="L2907">
        <v>126</v>
      </c>
      <c r="M2907" t="s">
        <v>7744</v>
      </c>
      <c r="N2907" t="s">
        <v>7745</v>
      </c>
      <c r="O2907" t="s">
        <v>7697</v>
      </c>
      <c r="P2907" t="s">
        <v>10766</v>
      </c>
      <c r="Q2907" t="s">
        <v>11213</v>
      </c>
      <c r="R2907">
        <v>918</v>
      </c>
      <c r="S2907" t="s">
        <v>8680</v>
      </c>
      <c r="T2907" t="s">
        <v>7701</v>
      </c>
      <c r="U2907">
        <v>1</v>
      </c>
      <c r="V2907">
        <v>3</v>
      </c>
      <c r="W2907" t="s">
        <v>7702</v>
      </c>
      <c r="X2907" t="s">
        <v>3485</v>
      </c>
      <c r="Y2907" t="s">
        <v>7703</v>
      </c>
      <c r="Z2907" t="s">
        <v>12495</v>
      </c>
      <c r="AA2907" t="s">
        <v>8013</v>
      </c>
      <c r="AB2907" t="s">
        <v>12496</v>
      </c>
    </row>
    <row r="2908" spans="1:28">
      <c r="A2908" s="241">
        <v>45973</v>
      </c>
      <c r="B2908" t="s">
        <v>12494</v>
      </c>
      <c r="C2908" t="s">
        <v>7914</v>
      </c>
      <c r="D2908" t="s">
        <v>7915</v>
      </c>
      <c r="E2908" t="s">
        <v>7916</v>
      </c>
      <c r="F2908">
        <v>1</v>
      </c>
      <c r="G2908">
        <v>2900.04</v>
      </c>
      <c r="H2908">
        <v>0</v>
      </c>
      <c r="I2908" s="165">
        <v>2900.04</v>
      </c>
      <c r="J2908" t="s">
        <v>8166</v>
      </c>
      <c r="K2908">
        <v>1</v>
      </c>
      <c r="L2908">
        <v>126</v>
      </c>
      <c r="M2908" t="s">
        <v>7744</v>
      </c>
      <c r="N2908" t="s">
        <v>7745</v>
      </c>
      <c r="O2908" t="s">
        <v>7697</v>
      </c>
      <c r="P2908" t="s">
        <v>10766</v>
      </c>
      <c r="Q2908" t="s">
        <v>11213</v>
      </c>
      <c r="R2908">
        <v>918</v>
      </c>
      <c r="S2908" t="s">
        <v>8680</v>
      </c>
      <c r="T2908" t="s">
        <v>7726</v>
      </c>
      <c r="U2908">
        <v>1</v>
      </c>
      <c r="V2908">
        <v>1</v>
      </c>
      <c r="W2908" t="s">
        <v>7702</v>
      </c>
      <c r="X2908" t="s">
        <v>3485</v>
      </c>
      <c r="Y2908" t="s">
        <v>7703</v>
      </c>
      <c r="Z2908" t="s">
        <v>12495</v>
      </c>
      <c r="AA2908" t="s">
        <v>8013</v>
      </c>
      <c r="AB2908" t="s">
        <v>12496</v>
      </c>
    </row>
    <row r="2909" spans="1:28">
      <c r="A2909" s="241">
        <v>45973</v>
      </c>
      <c r="B2909" t="s">
        <v>12494</v>
      </c>
      <c r="C2909" t="s">
        <v>7927</v>
      </c>
      <c r="D2909" t="s">
        <v>7928</v>
      </c>
      <c r="E2909" t="s">
        <v>7929</v>
      </c>
      <c r="F2909">
        <v>4</v>
      </c>
      <c r="G2909">
        <v>1344.54</v>
      </c>
      <c r="H2909">
        <v>0</v>
      </c>
      <c r="I2909" s="165">
        <v>5378.16</v>
      </c>
      <c r="J2909" t="s">
        <v>8166</v>
      </c>
      <c r="K2909">
        <v>1</v>
      </c>
      <c r="L2909">
        <v>126</v>
      </c>
      <c r="M2909" t="s">
        <v>7744</v>
      </c>
      <c r="N2909" t="s">
        <v>7745</v>
      </c>
      <c r="O2909" t="s">
        <v>7697</v>
      </c>
      <c r="P2909" t="s">
        <v>10766</v>
      </c>
      <c r="Q2909" t="s">
        <v>11213</v>
      </c>
      <c r="R2909">
        <v>918</v>
      </c>
      <c r="S2909" t="s">
        <v>8680</v>
      </c>
      <c r="T2909" t="s">
        <v>7701</v>
      </c>
      <c r="U2909">
        <v>1</v>
      </c>
      <c r="V2909">
        <v>4</v>
      </c>
      <c r="W2909" t="s">
        <v>7702</v>
      </c>
      <c r="X2909" t="s">
        <v>3485</v>
      </c>
      <c r="Y2909" t="s">
        <v>7703</v>
      </c>
      <c r="Z2909" t="s">
        <v>12495</v>
      </c>
      <c r="AA2909" t="s">
        <v>8013</v>
      </c>
      <c r="AB2909" t="s">
        <v>12496</v>
      </c>
    </row>
    <row r="2910" spans="1:28">
      <c r="A2910" s="241">
        <v>45973</v>
      </c>
      <c r="B2910" t="s">
        <v>12497</v>
      </c>
      <c r="C2910" t="s">
        <v>8079</v>
      </c>
      <c r="D2910" t="s">
        <v>8080</v>
      </c>
      <c r="E2910" t="s">
        <v>8081</v>
      </c>
      <c r="F2910">
        <v>6</v>
      </c>
      <c r="G2910">
        <v>3180</v>
      </c>
      <c r="H2910">
        <v>0</v>
      </c>
      <c r="I2910" s="165">
        <v>19080</v>
      </c>
      <c r="J2910" t="s">
        <v>8182</v>
      </c>
      <c r="K2910">
        <v>1</v>
      </c>
      <c r="L2910">
        <v>126</v>
      </c>
      <c r="M2910" t="s">
        <v>7744</v>
      </c>
      <c r="N2910" t="s">
        <v>7745</v>
      </c>
      <c r="O2910" t="s">
        <v>7697</v>
      </c>
      <c r="P2910" t="s">
        <v>10766</v>
      </c>
      <c r="Q2910" t="s">
        <v>11051</v>
      </c>
      <c r="R2910">
        <v>921</v>
      </c>
      <c r="S2910" t="s">
        <v>8680</v>
      </c>
      <c r="T2910" t="s">
        <v>7715</v>
      </c>
      <c r="U2910">
        <v>1</v>
      </c>
      <c r="V2910">
        <v>6</v>
      </c>
      <c r="W2910" t="s">
        <v>7702</v>
      </c>
      <c r="X2910" t="s">
        <v>3718</v>
      </c>
      <c r="Y2910" t="s">
        <v>7703</v>
      </c>
      <c r="Z2910" t="s">
        <v>12498</v>
      </c>
      <c r="AA2910" t="s">
        <v>8470</v>
      </c>
      <c r="AB2910" t="s">
        <v>12499</v>
      </c>
    </row>
    <row r="2911" spans="1:28">
      <c r="A2911" s="241">
        <v>45973</v>
      </c>
      <c r="B2911" t="s">
        <v>12497</v>
      </c>
      <c r="C2911" t="s">
        <v>7886</v>
      </c>
      <c r="D2911" t="s">
        <v>7887</v>
      </c>
      <c r="E2911" t="s">
        <v>7888</v>
      </c>
      <c r="F2911">
        <v>6</v>
      </c>
      <c r="G2911">
        <v>3025.21</v>
      </c>
      <c r="H2911">
        <v>0</v>
      </c>
      <c r="I2911" s="165">
        <v>18151.259999999998</v>
      </c>
      <c r="J2911" t="s">
        <v>8182</v>
      </c>
      <c r="K2911">
        <v>1</v>
      </c>
      <c r="L2911">
        <v>126</v>
      </c>
      <c r="M2911" t="s">
        <v>7744</v>
      </c>
      <c r="N2911" t="s">
        <v>7745</v>
      </c>
      <c r="O2911" t="s">
        <v>7697</v>
      </c>
      <c r="P2911" t="s">
        <v>10766</v>
      </c>
      <c r="Q2911" t="s">
        <v>11051</v>
      </c>
      <c r="R2911">
        <v>921</v>
      </c>
      <c r="S2911" t="s">
        <v>8680</v>
      </c>
      <c r="T2911" t="s">
        <v>7715</v>
      </c>
      <c r="U2911">
        <v>1</v>
      </c>
      <c r="V2911">
        <v>6</v>
      </c>
      <c r="W2911" t="s">
        <v>7702</v>
      </c>
      <c r="X2911" t="s">
        <v>3718</v>
      </c>
      <c r="Y2911" t="s">
        <v>7703</v>
      </c>
      <c r="Z2911" t="s">
        <v>12498</v>
      </c>
      <c r="AA2911" t="s">
        <v>8470</v>
      </c>
      <c r="AB2911" t="s">
        <v>12499</v>
      </c>
    </row>
    <row r="2912" spans="1:28">
      <c r="A2912" s="241">
        <v>45973</v>
      </c>
      <c r="B2912" t="s">
        <v>12500</v>
      </c>
      <c r="C2912" t="s">
        <v>7730</v>
      </c>
      <c r="D2912" t="s">
        <v>7731</v>
      </c>
      <c r="E2912" t="s">
        <v>7732</v>
      </c>
      <c r="F2912">
        <v>1</v>
      </c>
      <c r="G2912">
        <v>8991.6</v>
      </c>
      <c r="H2912">
        <v>449.58</v>
      </c>
      <c r="I2912" s="165">
        <v>8542.02</v>
      </c>
      <c r="J2912" t="s">
        <v>8852</v>
      </c>
      <c r="K2912">
        <v>1</v>
      </c>
      <c r="L2912">
        <v>154</v>
      </c>
      <c r="M2912" t="s">
        <v>8678</v>
      </c>
      <c r="N2912" t="s">
        <v>7939</v>
      </c>
      <c r="O2912" t="s">
        <v>7697</v>
      </c>
      <c r="P2912" t="s">
        <v>10766</v>
      </c>
      <c r="Q2912" t="s">
        <v>11160</v>
      </c>
      <c r="R2912">
        <v>405</v>
      </c>
      <c r="S2912" t="s">
        <v>8680</v>
      </c>
      <c r="T2912" t="s">
        <v>7715</v>
      </c>
      <c r="U2912">
        <v>1</v>
      </c>
      <c r="V2912">
        <v>1</v>
      </c>
      <c r="W2912" t="s">
        <v>7702</v>
      </c>
      <c r="X2912" t="s">
        <v>3876</v>
      </c>
      <c r="Y2912" t="s">
        <v>7703</v>
      </c>
      <c r="Z2912" t="s">
        <v>12501</v>
      </c>
      <c r="AA2912" t="s">
        <v>9034</v>
      </c>
      <c r="AB2912" t="s">
        <v>12502</v>
      </c>
    </row>
    <row r="2913" spans="1:28">
      <c r="A2913" s="241">
        <v>45973</v>
      </c>
      <c r="B2913" t="s">
        <v>12500</v>
      </c>
      <c r="C2913" t="s">
        <v>8239</v>
      </c>
      <c r="D2913" t="s">
        <v>8240</v>
      </c>
      <c r="E2913" t="s">
        <v>8241</v>
      </c>
      <c r="F2913">
        <v>2</v>
      </c>
      <c r="G2913">
        <v>1180</v>
      </c>
      <c r="H2913">
        <v>0</v>
      </c>
      <c r="I2913" s="165">
        <v>2360</v>
      </c>
      <c r="J2913" t="s">
        <v>8852</v>
      </c>
      <c r="K2913">
        <v>1</v>
      </c>
      <c r="L2913">
        <v>154</v>
      </c>
      <c r="M2913" t="s">
        <v>8678</v>
      </c>
      <c r="N2913" t="s">
        <v>7939</v>
      </c>
      <c r="O2913" t="s">
        <v>7697</v>
      </c>
      <c r="P2913" t="s">
        <v>10766</v>
      </c>
      <c r="Q2913" t="s">
        <v>11160</v>
      </c>
      <c r="R2913">
        <v>405</v>
      </c>
      <c r="S2913" t="s">
        <v>8680</v>
      </c>
      <c r="T2913" t="s">
        <v>7715</v>
      </c>
      <c r="U2913">
        <v>6</v>
      </c>
      <c r="V2913">
        <v>12</v>
      </c>
      <c r="W2913" t="s">
        <v>7702</v>
      </c>
      <c r="X2913" t="s">
        <v>3876</v>
      </c>
      <c r="Y2913" t="s">
        <v>7703</v>
      </c>
      <c r="Z2913" t="s">
        <v>12501</v>
      </c>
      <c r="AA2913" t="s">
        <v>9034</v>
      </c>
      <c r="AB2913" t="s">
        <v>12502</v>
      </c>
    </row>
    <row r="2914" spans="1:28">
      <c r="A2914" s="241">
        <v>45973</v>
      </c>
      <c r="B2914" t="s">
        <v>12503</v>
      </c>
      <c r="C2914" t="s">
        <v>7860</v>
      </c>
      <c r="D2914" t="s">
        <v>7861</v>
      </c>
      <c r="E2914" t="s">
        <v>7862</v>
      </c>
      <c r="F2914">
        <v>40</v>
      </c>
      <c r="G2914">
        <v>866.2</v>
      </c>
      <c r="H2914">
        <v>0</v>
      </c>
      <c r="I2914" s="165">
        <v>34648</v>
      </c>
      <c r="J2914" t="s">
        <v>7816</v>
      </c>
      <c r="K2914">
        <v>1</v>
      </c>
      <c r="L2914">
        <v>125</v>
      </c>
      <c r="M2914" t="s">
        <v>7724</v>
      </c>
      <c r="N2914" t="s">
        <v>7713</v>
      </c>
      <c r="O2914" t="s">
        <v>7697</v>
      </c>
      <c r="P2914" t="s">
        <v>10766</v>
      </c>
      <c r="Q2914" t="s">
        <v>11510</v>
      </c>
      <c r="R2914">
        <v>105</v>
      </c>
      <c r="S2914" t="s">
        <v>8680</v>
      </c>
      <c r="T2914" t="s">
        <v>7701</v>
      </c>
      <c r="U2914">
        <v>1</v>
      </c>
      <c r="V2914">
        <v>40</v>
      </c>
      <c r="W2914" t="s">
        <v>7702</v>
      </c>
      <c r="X2914" t="s">
        <v>3846</v>
      </c>
      <c r="Y2914" t="s">
        <v>7703</v>
      </c>
      <c r="Z2914" t="s">
        <v>12504</v>
      </c>
      <c r="AA2914" t="s">
        <v>7819</v>
      </c>
      <c r="AB2914" t="s">
        <v>12505</v>
      </c>
    </row>
    <row r="2915" spans="1:28">
      <c r="A2915" s="241">
        <v>45973</v>
      </c>
      <c r="B2915" t="s">
        <v>12506</v>
      </c>
      <c r="C2915" t="s">
        <v>7750</v>
      </c>
      <c r="D2915" t="s">
        <v>7751</v>
      </c>
      <c r="E2915" t="s">
        <v>7752</v>
      </c>
      <c r="F2915">
        <v>2</v>
      </c>
      <c r="G2915">
        <v>12000</v>
      </c>
      <c r="H2915">
        <v>0</v>
      </c>
      <c r="I2915" s="165">
        <v>24000</v>
      </c>
      <c r="J2915" t="s">
        <v>7842</v>
      </c>
      <c r="K2915">
        <v>1</v>
      </c>
      <c r="L2915">
        <v>126</v>
      </c>
      <c r="M2915" t="s">
        <v>7744</v>
      </c>
      <c r="N2915" t="s">
        <v>7745</v>
      </c>
      <c r="O2915" t="s">
        <v>7697</v>
      </c>
      <c r="P2915" t="s">
        <v>10766</v>
      </c>
      <c r="Q2915" t="s">
        <v>11208</v>
      </c>
      <c r="R2915">
        <v>907</v>
      </c>
      <c r="S2915" t="s">
        <v>8680</v>
      </c>
      <c r="T2915" t="s">
        <v>7715</v>
      </c>
      <c r="U2915">
        <v>1</v>
      </c>
      <c r="V2915">
        <v>2</v>
      </c>
      <c r="W2915" t="s">
        <v>7702</v>
      </c>
      <c r="X2915" t="s">
        <v>3848</v>
      </c>
      <c r="Y2915" t="s">
        <v>7703</v>
      </c>
      <c r="Z2915" t="s">
        <v>12507</v>
      </c>
      <c r="AA2915" t="s">
        <v>8292</v>
      </c>
      <c r="AB2915" t="s">
        <v>12508</v>
      </c>
    </row>
    <row r="2916" spans="1:28">
      <c r="A2916" s="241">
        <v>45973</v>
      </c>
      <c r="B2916" t="s">
        <v>12509</v>
      </c>
      <c r="C2916" t="s">
        <v>8097</v>
      </c>
      <c r="D2916" t="s">
        <v>8098</v>
      </c>
      <c r="E2916" t="s">
        <v>8099</v>
      </c>
      <c r="F2916">
        <v>12</v>
      </c>
      <c r="G2916">
        <v>2227</v>
      </c>
      <c r="H2916">
        <v>0</v>
      </c>
      <c r="I2916" s="165">
        <v>26724</v>
      </c>
      <c r="J2916" t="s">
        <v>8521</v>
      </c>
      <c r="K2916">
        <v>1</v>
      </c>
      <c r="L2916">
        <v>157</v>
      </c>
      <c r="M2916" t="s">
        <v>8532</v>
      </c>
      <c r="N2916" t="s">
        <v>8027</v>
      </c>
      <c r="O2916" t="s">
        <v>7697</v>
      </c>
      <c r="P2916" t="s">
        <v>10766</v>
      </c>
      <c r="Q2916" t="s">
        <v>9852</v>
      </c>
      <c r="R2916">
        <v>612</v>
      </c>
      <c r="S2916" t="s">
        <v>8680</v>
      </c>
      <c r="T2916" t="s">
        <v>7769</v>
      </c>
      <c r="U2916">
        <v>1</v>
      </c>
      <c r="V2916">
        <v>12</v>
      </c>
      <c r="W2916" t="s">
        <v>7702</v>
      </c>
      <c r="X2916" t="s">
        <v>3926</v>
      </c>
      <c r="Y2916" t="s">
        <v>7703</v>
      </c>
      <c r="Z2916" t="s">
        <v>12510</v>
      </c>
      <c r="AA2916" t="s">
        <v>8535</v>
      </c>
      <c r="AB2916" t="s">
        <v>12511</v>
      </c>
    </row>
    <row r="2917" spans="1:28">
      <c r="A2917" s="241">
        <v>45973</v>
      </c>
      <c r="B2917" t="s">
        <v>12509</v>
      </c>
      <c r="C2917" t="s">
        <v>7736</v>
      </c>
      <c r="D2917" t="s">
        <v>7737</v>
      </c>
      <c r="E2917" t="s">
        <v>7738</v>
      </c>
      <c r="F2917">
        <v>1</v>
      </c>
      <c r="G2917">
        <v>6422.4</v>
      </c>
      <c r="H2917">
        <v>0</v>
      </c>
      <c r="I2917" s="165">
        <v>6422.4</v>
      </c>
      <c r="J2917" t="s">
        <v>8521</v>
      </c>
      <c r="K2917">
        <v>1</v>
      </c>
      <c r="L2917">
        <v>157</v>
      </c>
      <c r="M2917" t="s">
        <v>8532</v>
      </c>
      <c r="N2917" t="s">
        <v>8027</v>
      </c>
      <c r="O2917" t="s">
        <v>7697</v>
      </c>
      <c r="P2917" t="s">
        <v>10766</v>
      </c>
      <c r="Q2917" t="s">
        <v>9852</v>
      </c>
      <c r="R2917">
        <v>612</v>
      </c>
      <c r="S2917" t="s">
        <v>8680</v>
      </c>
      <c r="T2917" t="s">
        <v>7701</v>
      </c>
      <c r="U2917">
        <v>1</v>
      </c>
      <c r="V2917">
        <v>1</v>
      </c>
      <c r="W2917" t="s">
        <v>7702</v>
      </c>
      <c r="X2917" t="s">
        <v>3926</v>
      </c>
      <c r="Y2917" t="s">
        <v>7703</v>
      </c>
      <c r="Z2917" t="s">
        <v>12510</v>
      </c>
      <c r="AA2917" t="s">
        <v>8535</v>
      </c>
      <c r="AB2917" t="s">
        <v>12511</v>
      </c>
    </row>
    <row r="2918" spans="1:28">
      <c r="A2918" s="241">
        <v>45973</v>
      </c>
      <c r="B2918" t="s">
        <v>12512</v>
      </c>
      <c r="C2918" t="s">
        <v>7787</v>
      </c>
      <c r="D2918" t="s">
        <v>7788</v>
      </c>
      <c r="E2918" t="s">
        <v>7789</v>
      </c>
      <c r="F2918">
        <v>2</v>
      </c>
      <c r="G2918">
        <v>3025.21</v>
      </c>
      <c r="H2918">
        <v>0</v>
      </c>
      <c r="I2918" s="165">
        <v>6050.42</v>
      </c>
      <c r="J2918" t="s">
        <v>7816</v>
      </c>
      <c r="K2918">
        <v>1</v>
      </c>
      <c r="L2918">
        <v>125</v>
      </c>
      <c r="M2918" t="s">
        <v>7724</v>
      </c>
      <c r="N2918" t="s">
        <v>7713</v>
      </c>
      <c r="O2918" t="s">
        <v>7697</v>
      </c>
      <c r="P2918" t="s">
        <v>10766</v>
      </c>
      <c r="Q2918" t="s">
        <v>11510</v>
      </c>
      <c r="R2918">
        <v>105</v>
      </c>
      <c r="S2918" t="s">
        <v>8680</v>
      </c>
      <c r="T2918" t="s">
        <v>7715</v>
      </c>
      <c r="U2918">
        <v>1</v>
      </c>
      <c r="V2918">
        <v>2</v>
      </c>
      <c r="W2918" t="s">
        <v>7702</v>
      </c>
      <c r="X2918" t="s">
        <v>3858</v>
      </c>
      <c r="Y2918" t="s">
        <v>7703</v>
      </c>
      <c r="Z2918" t="s">
        <v>12513</v>
      </c>
      <c r="AA2918" t="s">
        <v>7819</v>
      </c>
      <c r="AB2918" t="s">
        <v>3858</v>
      </c>
    </row>
    <row r="2919" spans="1:28">
      <c r="A2919" s="241">
        <v>45973</v>
      </c>
      <c r="B2919" t="s">
        <v>12514</v>
      </c>
      <c r="C2919" t="s">
        <v>7800</v>
      </c>
      <c r="D2919" t="s">
        <v>7801</v>
      </c>
      <c r="E2919" t="s">
        <v>7802</v>
      </c>
      <c r="F2919">
        <v>12</v>
      </c>
      <c r="G2919">
        <v>1092.44</v>
      </c>
      <c r="H2919">
        <v>0</v>
      </c>
      <c r="I2919" s="165">
        <v>13109.28</v>
      </c>
      <c r="J2919" t="s">
        <v>7816</v>
      </c>
      <c r="K2919">
        <v>1</v>
      </c>
      <c r="L2919">
        <v>125</v>
      </c>
      <c r="M2919" t="s">
        <v>7724</v>
      </c>
      <c r="N2919" t="s">
        <v>7713</v>
      </c>
      <c r="O2919" t="s">
        <v>7697</v>
      </c>
      <c r="P2919" t="s">
        <v>10766</v>
      </c>
      <c r="Q2919" t="s">
        <v>11510</v>
      </c>
      <c r="R2919">
        <v>105</v>
      </c>
      <c r="S2919" t="s">
        <v>8680</v>
      </c>
      <c r="T2919" t="s">
        <v>7701</v>
      </c>
      <c r="U2919">
        <v>1</v>
      </c>
      <c r="V2919">
        <v>12</v>
      </c>
      <c r="W2919" t="s">
        <v>7702</v>
      </c>
      <c r="X2919" t="s">
        <v>3866</v>
      </c>
      <c r="Y2919" t="s">
        <v>7703</v>
      </c>
      <c r="Z2919" t="s">
        <v>12515</v>
      </c>
      <c r="AA2919" t="s">
        <v>7819</v>
      </c>
      <c r="AB2919" t="s">
        <v>12516</v>
      </c>
    </row>
    <row r="2920" spans="1:28">
      <c r="A2920" s="241">
        <v>45973</v>
      </c>
      <c r="B2920" t="s">
        <v>12517</v>
      </c>
      <c r="C2920" t="s">
        <v>11648</v>
      </c>
      <c r="D2920" t="s">
        <v>11649</v>
      </c>
      <c r="E2920" t="s">
        <v>11650</v>
      </c>
      <c r="F2920">
        <v>1</v>
      </c>
      <c r="G2920">
        <v>15579.83</v>
      </c>
      <c r="H2920">
        <v>778.99149999999997</v>
      </c>
      <c r="I2920" s="165">
        <v>14800.8385</v>
      </c>
      <c r="J2920" t="s">
        <v>8182</v>
      </c>
      <c r="K2920">
        <v>1</v>
      </c>
      <c r="L2920">
        <v>126</v>
      </c>
      <c r="M2920" t="s">
        <v>7744</v>
      </c>
      <c r="N2920" t="s">
        <v>7745</v>
      </c>
      <c r="O2920" t="s">
        <v>7697</v>
      </c>
      <c r="P2920" t="s">
        <v>10766</v>
      </c>
      <c r="Q2920" t="s">
        <v>11220</v>
      </c>
      <c r="R2920">
        <v>920</v>
      </c>
      <c r="S2920" t="s">
        <v>8680</v>
      </c>
      <c r="T2920" t="s">
        <v>7726</v>
      </c>
      <c r="U2920">
        <v>1</v>
      </c>
      <c r="V2920">
        <v>1</v>
      </c>
      <c r="W2920" t="s">
        <v>7702</v>
      </c>
      <c r="X2920" t="s">
        <v>3516</v>
      </c>
      <c r="Y2920" t="s">
        <v>7703</v>
      </c>
      <c r="Z2920" t="s">
        <v>12518</v>
      </c>
      <c r="AA2920" t="s">
        <v>8265</v>
      </c>
      <c r="AB2920" t="s">
        <v>12519</v>
      </c>
    </row>
    <row r="2921" spans="1:28">
      <c r="A2921" s="241">
        <v>45973</v>
      </c>
      <c r="B2921" t="s">
        <v>12517</v>
      </c>
      <c r="C2921" t="s">
        <v>7993</v>
      </c>
      <c r="D2921" t="s">
        <v>7994</v>
      </c>
      <c r="E2921" t="s">
        <v>7995</v>
      </c>
      <c r="F2921">
        <v>1</v>
      </c>
      <c r="G2921">
        <v>28655.46</v>
      </c>
      <c r="H2921">
        <v>0</v>
      </c>
      <c r="I2921" s="165">
        <v>28655.46</v>
      </c>
      <c r="J2921" t="s">
        <v>8182</v>
      </c>
      <c r="K2921">
        <v>1</v>
      </c>
      <c r="L2921">
        <v>126</v>
      </c>
      <c r="M2921" t="s">
        <v>7744</v>
      </c>
      <c r="N2921" t="s">
        <v>7745</v>
      </c>
      <c r="O2921" t="s">
        <v>7697</v>
      </c>
      <c r="P2921" t="s">
        <v>10766</v>
      </c>
      <c r="Q2921" t="s">
        <v>11220</v>
      </c>
      <c r="R2921">
        <v>920</v>
      </c>
      <c r="S2921" t="s">
        <v>8680</v>
      </c>
      <c r="T2921" t="s">
        <v>7715</v>
      </c>
      <c r="U2921">
        <v>1</v>
      </c>
      <c r="V2921">
        <v>1</v>
      </c>
      <c r="W2921" t="s">
        <v>7702</v>
      </c>
      <c r="X2921" t="s">
        <v>3516</v>
      </c>
      <c r="Y2921" t="s">
        <v>7703</v>
      </c>
      <c r="Z2921" t="s">
        <v>12518</v>
      </c>
      <c r="AA2921" t="s">
        <v>8265</v>
      </c>
      <c r="AB2921" t="s">
        <v>12519</v>
      </c>
    </row>
    <row r="2922" spans="1:28">
      <c r="A2922" s="241">
        <v>45973</v>
      </c>
      <c r="B2922" t="s">
        <v>12520</v>
      </c>
      <c r="C2922" t="s">
        <v>8247</v>
      </c>
      <c r="D2922" t="s">
        <v>8248</v>
      </c>
      <c r="E2922" t="s">
        <v>8249</v>
      </c>
      <c r="F2922">
        <v>11</v>
      </c>
      <c r="G2922">
        <v>672.26890000000003</v>
      </c>
      <c r="H2922">
        <v>0</v>
      </c>
      <c r="I2922" s="165">
        <v>7394.9579000000003</v>
      </c>
      <c r="J2922" t="s">
        <v>8182</v>
      </c>
      <c r="K2922">
        <v>1</v>
      </c>
      <c r="L2922">
        <v>2</v>
      </c>
      <c r="M2922" t="s">
        <v>8054</v>
      </c>
      <c r="N2922" t="s">
        <v>7745</v>
      </c>
      <c r="O2922" t="s">
        <v>7697</v>
      </c>
      <c r="P2922" t="s">
        <v>10766</v>
      </c>
      <c r="Q2922" t="s">
        <v>12521</v>
      </c>
      <c r="R2922">
        <v>919</v>
      </c>
      <c r="S2922" t="s">
        <v>8680</v>
      </c>
      <c r="T2922" t="s">
        <v>7701</v>
      </c>
      <c r="U2922">
        <v>1</v>
      </c>
      <c r="V2922">
        <v>11</v>
      </c>
      <c r="W2922" t="s">
        <v>7702</v>
      </c>
      <c r="X2922" t="s">
        <v>12522</v>
      </c>
      <c r="Y2922" t="s">
        <v>7703</v>
      </c>
      <c r="Z2922" t="s">
        <v>12523</v>
      </c>
      <c r="AA2922" t="s">
        <v>8185</v>
      </c>
      <c r="AB2922" t="s">
        <v>9184</v>
      </c>
    </row>
    <row r="2923" spans="1:28">
      <c r="A2923" s="241">
        <v>45973</v>
      </c>
      <c r="B2923" t="s">
        <v>12330</v>
      </c>
      <c r="C2923" t="s">
        <v>8051</v>
      </c>
      <c r="D2923" t="s">
        <v>8052</v>
      </c>
      <c r="E2923" t="s">
        <v>8053</v>
      </c>
      <c r="F2923">
        <v>6</v>
      </c>
      <c r="G2923">
        <v>5940</v>
      </c>
      <c r="H2923">
        <v>0</v>
      </c>
      <c r="I2923" s="165">
        <v>35640</v>
      </c>
      <c r="J2923" t="s">
        <v>7842</v>
      </c>
      <c r="K2923">
        <v>1</v>
      </c>
      <c r="L2923">
        <v>126</v>
      </c>
      <c r="M2923" t="s">
        <v>7744</v>
      </c>
      <c r="N2923" t="s">
        <v>7745</v>
      </c>
      <c r="O2923" t="s">
        <v>7697</v>
      </c>
      <c r="P2923" t="s">
        <v>10766</v>
      </c>
      <c r="Q2923" t="s">
        <v>11048</v>
      </c>
      <c r="R2923">
        <v>911</v>
      </c>
      <c r="S2923" t="s">
        <v>8680</v>
      </c>
      <c r="T2923" t="s">
        <v>7701</v>
      </c>
      <c r="U2923">
        <v>1</v>
      </c>
      <c r="V2923">
        <v>6</v>
      </c>
      <c r="W2923" t="s">
        <v>7702</v>
      </c>
      <c r="X2923" t="s">
        <v>3830</v>
      </c>
      <c r="Y2923" t="s">
        <v>7703</v>
      </c>
      <c r="Z2923" t="s">
        <v>12331</v>
      </c>
      <c r="AA2923" t="s">
        <v>8546</v>
      </c>
      <c r="AB2923" t="s">
        <v>8275</v>
      </c>
    </row>
    <row r="2924" spans="1:28">
      <c r="A2924" s="241">
        <v>45973</v>
      </c>
      <c r="B2924" t="s">
        <v>12524</v>
      </c>
      <c r="C2924" t="s">
        <v>8954</v>
      </c>
      <c r="D2924" t="s">
        <v>8955</v>
      </c>
      <c r="E2924" t="s">
        <v>8956</v>
      </c>
      <c r="F2924">
        <v>6</v>
      </c>
      <c r="G2924">
        <v>2615</v>
      </c>
      <c r="H2924">
        <v>0</v>
      </c>
      <c r="I2924" s="165">
        <v>15690</v>
      </c>
      <c r="J2924" t="s">
        <v>7937</v>
      </c>
      <c r="K2924">
        <v>1</v>
      </c>
      <c r="L2924">
        <v>211</v>
      </c>
      <c r="M2924" t="s">
        <v>7938</v>
      </c>
      <c r="N2924" t="s">
        <v>7939</v>
      </c>
      <c r="O2924" t="s">
        <v>7697</v>
      </c>
      <c r="P2924" t="s">
        <v>10766</v>
      </c>
      <c r="Q2924" t="s">
        <v>10822</v>
      </c>
      <c r="R2924">
        <v>409</v>
      </c>
      <c r="S2924" t="s">
        <v>8680</v>
      </c>
      <c r="T2924" t="s">
        <v>7715</v>
      </c>
      <c r="U2924">
        <v>1</v>
      </c>
      <c r="V2924">
        <v>6</v>
      </c>
      <c r="W2924" t="s">
        <v>7702</v>
      </c>
      <c r="X2924" t="s">
        <v>3608</v>
      </c>
      <c r="Y2924" t="s">
        <v>7703</v>
      </c>
      <c r="Z2924" t="s">
        <v>12525</v>
      </c>
      <c r="AA2924" t="s">
        <v>8145</v>
      </c>
      <c r="AB2924" t="s">
        <v>3608</v>
      </c>
    </row>
    <row r="2925" spans="1:28">
      <c r="A2925" s="241">
        <v>45973</v>
      </c>
      <c r="B2925" t="s">
        <v>12526</v>
      </c>
      <c r="C2925" t="s">
        <v>7832</v>
      </c>
      <c r="D2925" t="s">
        <v>7833</v>
      </c>
      <c r="E2925" t="s">
        <v>7834</v>
      </c>
      <c r="F2925">
        <v>2</v>
      </c>
      <c r="G2925">
        <v>12500</v>
      </c>
      <c r="H2925">
        <v>750</v>
      </c>
      <c r="I2925" s="165">
        <v>24250</v>
      </c>
      <c r="J2925" t="s">
        <v>7842</v>
      </c>
      <c r="K2925">
        <v>1</v>
      </c>
      <c r="L2925">
        <v>126</v>
      </c>
      <c r="M2925" t="s">
        <v>7744</v>
      </c>
      <c r="N2925" t="s">
        <v>7745</v>
      </c>
      <c r="O2925" t="s">
        <v>7697</v>
      </c>
      <c r="P2925" t="s">
        <v>10766</v>
      </c>
      <c r="Q2925" t="s">
        <v>11261</v>
      </c>
      <c r="R2925">
        <v>908</v>
      </c>
      <c r="S2925" t="s">
        <v>8680</v>
      </c>
      <c r="T2925" t="s">
        <v>7726</v>
      </c>
      <c r="U2925">
        <v>1</v>
      </c>
      <c r="V2925">
        <v>2</v>
      </c>
      <c r="W2925" t="s">
        <v>7702</v>
      </c>
      <c r="X2925" t="s">
        <v>3969</v>
      </c>
      <c r="Y2925" t="s">
        <v>7703</v>
      </c>
      <c r="Z2925" t="s">
        <v>12527</v>
      </c>
      <c r="AA2925" t="s">
        <v>7845</v>
      </c>
      <c r="AB2925" t="s">
        <v>8171</v>
      </c>
    </row>
    <row r="2926" spans="1:28">
      <c r="A2926" s="241">
        <v>45973</v>
      </c>
      <c r="B2926" t="s">
        <v>12526</v>
      </c>
      <c r="C2926" t="s">
        <v>7720</v>
      </c>
      <c r="D2926" t="s">
        <v>7721</v>
      </c>
      <c r="E2926" t="s">
        <v>7722</v>
      </c>
      <c r="F2926">
        <v>1</v>
      </c>
      <c r="G2926">
        <v>11900</v>
      </c>
      <c r="H2926">
        <v>357</v>
      </c>
      <c r="I2926" s="165">
        <v>11543</v>
      </c>
      <c r="J2926" t="s">
        <v>7842</v>
      </c>
      <c r="K2926">
        <v>1</v>
      </c>
      <c r="L2926">
        <v>126</v>
      </c>
      <c r="M2926" t="s">
        <v>7744</v>
      </c>
      <c r="N2926" t="s">
        <v>7745</v>
      </c>
      <c r="O2926" t="s">
        <v>7697</v>
      </c>
      <c r="P2926" t="s">
        <v>10766</v>
      </c>
      <c r="Q2926" t="s">
        <v>11261</v>
      </c>
      <c r="R2926">
        <v>908</v>
      </c>
      <c r="S2926" t="s">
        <v>8680</v>
      </c>
      <c r="T2926" t="s">
        <v>7726</v>
      </c>
      <c r="U2926">
        <v>1</v>
      </c>
      <c r="V2926">
        <v>1</v>
      </c>
      <c r="W2926" t="s">
        <v>7702</v>
      </c>
      <c r="X2926" t="s">
        <v>3969</v>
      </c>
      <c r="Y2926" t="s">
        <v>7703</v>
      </c>
      <c r="Z2926" t="s">
        <v>12527</v>
      </c>
      <c r="AA2926" t="s">
        <v>7845</v>
      </c>
      <c r="AB2926" t="s">
        <v>8171</v>
      </c>
    </row>
    <row r="2927" spans="1:28">
      <c r="A2927" s="241">
        <v>45973</v>
      </c>
      <c r="B2927" t="s">
        <v>12528</v>
      </c>
      <c r="C2927" t="s">
        <v>7993</v>
      </c>
      <c r="D2927" t="s">
        <v>7994</v>
      </c>
      <c r="E2927" t="s">
        <v>7995</v>
      </c>
      <c r="F2927">
        <v>1</v>
      </c>
      <c r="G2927">
        <v>28655.46</v>
      </c>
      <c r="H2927">
        <v>0</v>
      </c>
      <c r="I2927" s="165">
        <v>28655.46</v>
      </c>
      <c r="J2927" t="s">
        <v>8521</v>
      </c>
      <c r="K2927">
        <v>1</v>
      </c>
      <c r="L2927">
        <v>157</v>
      </c>
      <c r="M2927" t="s">
        <v>8532</v>
      </c>
      <c r="N2927" t="s">
        <v>8027</v>
      </c>
      <c r="O2927" t="s">
        <v>7697</v>
      </c>
      <c r="P2927" t="s">
        <v>10766</v>
      </c>
      <c r="Q2927" t="s">
        <v>8533</v>
      </c>
      <c r="R2927">
        <v>612</v>
      </c>
      <c r="S2927" t="s">
        <v>8680</v>
      </c>
      <c r="T2927" t="s">
        <v>7715</v>
      </c>
      <c r="U2927">
        <v>1</v>
      </c>
      <c r="V2927">
        <v>1</v>
      </c>
      <c r="W2927" t="s">
        <v>7702</v>
      </c>
      <c r="X2927" t="s">
        <v>4056</v>
      </c>
      <c r="Y2927" t="s">
        <v>7703</v>
      </c>
      <c r="Z2927" t="s">
        <v>12529</v>
      </c>
      <c r="AA2927" t="s">
        <v>8535</v>
      </c>
      <c r="AB2927" t="s">
        <v>12530</v>
      </c>
    </row>
    <row r="2928" spans="1:28">
      <c r="A2928" s="241">
        <v>45973</v>
      </c>
      <c r="B2928" t="s">
        <v>12531</v>
      </c>
      <c r="C2928" t="s">
        <v>7914</v>
      </c>
      <c r="D2928" t="s">
        <v>7915</v>
      </c>
      <c r="E2928" t="s">
        <v>7916</v>
      </c>
      <c r="F2928">
        <v>8</v>
      </c>
      <c r="G2928">
        <v>2900.04</v>
      </c>
      <c r="H2928">
        <v>0</v>
      </c>
      <c r="I2928" s="165">
        <v>23200.32</v>
      </c>
      <c r="J2928" t="s">
        <v>8182</v>
      </c>
      <c r="K2928">
        <v>1</v>
      </c>
      <c r="L2928">
        <v>126</v>
      </c>
      <c r="M2928" t="s">
        <v>7744</v>
      </c>
      <c r="N2928" t="s">
        <v>7745</v>
      </c>
      <c r="O2928" t="s">
        <v>7697</v>
      </c>
      <c r="P2928" t="s">
        <v>10766</v>
      </c>
      <c r="Q2928" t="s">
        <v>11051</v>
      </c>
      <c r="R2928">
        <v>921</v>
      </c>
      <c r="S2928" t="s">
        <v>8680</v>
      </c>
      <c r="T2928" t="s">
        <v>7726</v>
      </c>
      <c r="U2928">
        <v>1</v>
      </c>
      <c r="V2928">
        <v>8</v>
      </c>
      <c r="W2928" t="s">
        <v>7702</v>
      </c>
      <c r="X2928" t="s">
        <v>3967</v>
      </c>
      <c r="Y2928" t="s">
        <v>7703</v>
      </c>
      <c r="Z2928" t="s">
        <v>12532</v>
      </c>
      <c r="AA2928" t="s">
        <v>8470</v>
      </c>
      <c r="AB2928" t="s">
        <v>12533</v>
      </c>
    </row>
    <row r="2929" spans="1:28">
      <c r="A2929" s="241">
        <v>45973</v>
      </c>
      <c r="B2929" t="s">
        <v>12531</v>
      </c>
      <c r="C2929" t="s">
        <v>8032</v>
      </c>
      <c r="D2929" t="s">
        <v>8033</v>
      </c>
      <c r="E2929" t="s">
        <v>8034</v>
      </c>
      <c r="F2929">
        <v>18</v>
      </c>
      <c r="G2929">
        <v>1092.44</v>
      </c>
      <c r="H2929">
        <v>0</v>
      </c>
      <c r="I2929" s="165">
        <v>19663.919999999998</v>
      </c>
      <c r="J2929" t="s">
        <v>8182</v>
      </c>
      <c r="K2929">
        <v>1</v>
      </c>
      <c r="L2929">
        <v>126</v>
      </c>
      <c r="M2929" t="s">
        <v>7744</v>
      </c>
      <c r="N2929" t="s">
        <v>7745</v>
      </c>
      <c r="O2929" t="s">
        <v>7697</v>
      </c>
      <c r="P2929" t="s">
        <v>10766</v>
      </c>
      <c r="Q2929" t="s">
        <v>11051</v>
      </c>
      <c r="R2929">
        <v>921</v>
      </c>
      <c r="S2929" t="s">
        <v>8680</v>
      </c>
      <c r="T2929" t="s">
        <v>7701</v>
      </c>
      <c r="U2929">
        <v>1</v>
      </c>
      <c r="V2929">
        <v>18</v>
      </c>
      <c r="W2929" t="s">
        <v>7702</v>
      </c>
      <c r="X2929" t="s">
        <v>3967</v>
      </c>
      <c r="Y2929" t="s">
        <v>7703</v>
      </c>
      <c r="Z2929" t="s">
        <v>12532</v>
      </c>
      <c r="AA2929" t="s">
        <v>8470</v>
      </c>
      <c r="AB2929" t="s">
        <v>12533</v>
      </c>
    </row>
    <row r="2930" spans="1:28">
      <c r="A2930" s="241">
        <v>45973</v>
      </c>
      <c r="B2930" t="s">
        <v>12534</v>
      </c>
      <c r="C2930" t="s">
        <v>7839</v>
      </c>
      <c r="D2930" t="s">
        <v>7840</v>
      </c>
      <c r="E2930" t="s">
        <v>7841</v>
      </c>
      <c r="F2930">
        <v>8</v>
      </c>
      <c r="G2930">
        <v>2645.48</v>
      </c>
      <c r="H2930">
        <v>0</v>
      </c>
      <c r="I2930" s="165">
        <v>21163.84</v>
      </c>
      <c r="J2930" t="s">
        <v>8182</v>
      </c>
      <c r="K2930">
        <v>1</v>
      </c>
      <c r="L2930">
        <v>126</v>
      </c>
      <c r="M2930" t="s">
        <v>7744</v>
      </c>
      <c r="N2930" t="s">
        <v>7745</v>
      </c>
      <c r="O2930" t="s">
        <v>7697</v>
      </c>
      <c r="P2930" t="s">
        <v>10766</v>
      </c>
      <c r="Q2930" t="s">
        <v>10853</v>
      </c>
      <c r="R2930">
        <v>919</v>
      </c>
      <c r="S2930" t="s">
        <v>8680</v>
      </c>
      <c r="T2930" t="s">
        <v>7715</v>
      </c>
      <c r="U2930">
        <v>1</v>
      </c>
      <c r="V2930">
        <v>8</v>
      </c>
      <c r="W2930" t="s">
        <v>7702</v>
      </c>
      <c r="X2930" t="s">
        <v>3856</v>
      </c>
      <c r="Y2930" t="s">
        <v>7703</v>
      </c>
      <c r="Z2930" t="s">
        <v>12535</v>
      </c>
      <c r="AA2930" t="s">
        <v>8185</v>
      </c>
      <c r="AB2930" t="s">
        <v>3856</v>
      </c>
    </row>
    <row r="2931" spans="1:28">
      <c r="A2931" s="241">
        <v>45973</v>
      </c>
      <c r="B2931" t="s">
        <v>12536</v>
      </c>
      <c r="C2931" t="s">
        <v>7800</v>
      </c>
      <c r="D2931" t="s">
        <v>7801</v>
      </c>
      <c r="E2931" t="s">
        <v>7802</v>
      </c>
      <c r="F2931">
        <v>10</v>
      </c>
      <c r="G2931">
        <v>1092.44</v>
      </c>
      <c r="H2931">
        <v>0</v>
      </c>
      <c r="I2931" s="165">
        <v>10924.4</v>
      </c>
      <c r="J2931" t="s">
        <v>7816</v>
      </c>
      <c r="K2931">
        <v>1</v>
      </c>
      <c r="L2931">
        <v>125</v>
      </c>
      <c r="M2931" t="s">
        <v>7724</v>
      </c>
      <c r="N2931" t="s">
        <v>7713</v>
      </c>
      <c r="O2931" t="s">
        <v>7697</v>
      </c>
      <c r="P2931" t="s">
        <v>10766</v>
      </c>
      <c r="Q2931" t="s">
        <v>11510</v>
      </c>
      <c r="R2931">
        <v>105</v>
      </c>
      <c r="S2931" t="s">
        <v>8680</v>
      </c>
      <c r="T2931" t="s">
        <v>7701</v>
      </c>
      <c r="U2931">
        <v>1</v>
      </c>
      <c r="V2931">
        <v>10</v>
      </c>
      <c r="W2931" t="s">
        <v>7702</v>
      </c>
      <c r="X2931" t="s">
        <v>3864</v>
      </c>
      <c r="Y2931" t="s">
        <v>7703</v>
      </c>
      <c r="Z2931" t="s">
        <v>12537</v>
      </c>
      <c r="AA2931" t="s">
        <v>7819</v>
      </c>
      <c r="AB2931" t="s">
        <v>12538</v>
      </c>
    </row>
    <row r="2932" spans="1:28">
      <c r="A2932" s="241">
        <v>45973</v>
      </c>
      <c r="B2932" t="s">
        <v>12539</v>
      </c>
      <c r="C2932" t="s">
        <v>7720</v>
      </c>
      <c r="D2932" t="s">
        <v>7721</v>
      </c>
      <c r="E2932" t="s">
        <v>7722</v>
      </c>
      <c r="F2932">
        <v>1</v>
      </c>
      <c r="G2932">
        <v>11900</v>
      </c>
      <c r="H2932">
        <v>357</v>
      </c>
      <c r="I2932" s="165">
        <v>11543</v>
      </c>
      <c r="J2932" t="s">
        <v>8182</v>
      </c>
      <c r="K2932">
        <v>1</v>
      </c>
      <c r="L2932">
        <v>126</v>
      </c>
      <c r="M2932" t="s">
        <v>7744</v>
      </c>
      <c r="N2932" t="s">
        <v>7745</v>
      </c>
      <c r="O2932" t="s">
        <v>7697</v>
      </c>
      <c r="P2932" t="s">
        <v>10766</v>
      </c>
      <c r="Q2932" t="s">
        <v>10853</v>
      </c>
      <c r="R2932">
        <v>919</v>
      </c>
      <c r="S2932" t="s">
        <v>8680</v>
      </c>
      <c r="T2932" t="s">
        <v>7726</v>
      </c>
      <c r="U2932">
        <v>1</v>
      </c>
      <c r="V2932">
        <v>1</v>
      </c>
      <c r="W2932" t="s">
        <v>7702</v>
      </c>
      <c r="X2932" t="s">
        <v>4038</v>
      </c>
      <c r="Y2932" t="s">
        <v>7703</v>
      </c>
      <c r="Z2932" t="s">
        <v>12540</v>
      </c>
      <c r="AA2932" t="s">
        <v>8185</v>
      </c>
      <c r="AB2932" t="s">
        <v>8171</v>
      </c>
    </row>
    <row r="2933" spans="1:28">
      <c r="A2933" s="241">
        <v>45973</v>
      </c>
      <c r="B2933" t="s">
        <v>12541</v>
      </c>
      <c r="C2933" t="s">
        <v>7848</v>
      </c>
      <c r="D2933" t="s">
        <v>7849</v>
      </c>
      <c r="E2933" t="s">
        <v>7850</v>
      </c>
      <c r="F2933">
        <v>12</v>
      </c>
      <c r="G2933">
        <v>1260.5</v>
      </c>
      <c r="H2933">
        <v>0</v>
      </c>
      <c r="I2933" s="165">
        <v>15126</v>
      </c>
      <c r="J2933" t="s">
        <v>7711</v>
      </c>
      <c r="K2933">
        <v>1</v>
      </c>
      <c r="L2933">
        <v>156</v>
      </c>
      <c r="M2933" t="s">
        <v>7712</v>
      </c>
      <c r="N2933" t="s">
        <v>7713</v>
      </c>
      <c r="O2933" t="s">
        <v>7697</v>
      </c>
      <c r="P2933" t="s">
        <v>10766</v>
      </c>
      <c r="Q2933" t="s">
        <v>12395</v>
      </c>
      <c r="R2933">
        <v>510</v>
      </c>
      <c r="S2933" t="s">
        <v>8680</v>
      </c>
      <c r="T2933" t="s">
        <v>7701</v>
      </c>
      <c r="U2933">
        <v>1</v>
      </c>
      <c r="V2933">
        <v>12</v>
      </c>
      <c r="W2933" t="s">
        <v>7702</v>
      </c>
      <c r="X2933" t="s">
        <v>4115</v>
      </c>
      <c r="Y2933" t="s">
        <v>7703</v>
      </c>
      <c r="Z2933" t="s">
        <v>12542</v>
      </c>
      <c r="AA2933" t="s">
        <v>7717</v>
      </c>
      <c r="AB2933" t="s">
        <v>12543</v>
      </c>
    </row>
    <row r="2934" spans="1:28">
      <c r="A2934" s="241">
        <v>45973</v>
      </c>
      <c r="B2934" t="s">
        <v>12544</v>
      </c>
      <c r="C2934" t="s">
        <v>7883</v>
      </c>
      <c r="D2934" t="s">
        <v>7884</v>
      </c>
      <c r="E2934" t="s">
        <v>7885</v>
      </c>
      <c r="F2934">
        <v>3</v>
      </c>
      <c r="G2934">
        <v>3025.21</v>
      </c>
      <c r="H2934">
        <v>0</v>
      </c>
      <c r="I2934" s="165">
        <v>9075.6299999999992</v>
      </c>
      <c r="J2934" t="s">
        <v>7711</v>
      </c>
      <c r="K2934">
        <v>1</v>
      </c>
      <c r="L2934">
        <v>156</v>
      </c>
      <c r="M2934" t="s">
        <v>7712</v>
      </c>
      <c r="N2934" t="s">
        <v>7713</v>
      </c>
      <c r="O2934" t="s">
        <v>7697</v>
      </c>
      <c r="P2934" t="s">
        <v>10766</v>
      </c>
      <c r="Q2934" t="s">
        <v>12395</v>
      </c>
      <c r="R2934">
        <v>510</v>
      </c>
      <c r="S2934" t="s">
        <v>8680</v>
      </c>
      <c r="T2934" t="s">
        <v>7715</v>
      </c>
      <c r="U2934">
        <v>1</v>
      </c>
      <c r="V2934">
        <v>3</v>
      </c>
      <c r="W2934" t="s">
        <v>7702</v>
      </c>
      <c r="X2934" t="s">
        <v>3930</v>
      </c>
      <c r="Y2934" t="s">
        <v>7703</v>
      </c>
      <c r="Z2934" t="s">
        <v>12545</v>
      </c>
      <c r="AA2934" t="s">
        <v>7717</v>
      </c>
      <c r="AB2934" t="s">
        <v>12546</v>
      </c>
    </row>
    <row r="2935" spans="1:28">
      <c r="A2935" s="241">
        <v>45973</v>
      </c>
      <c r="B2935" t="s">
        <v>12544</v>
      </c>
      <c r="C2935" t="s">
        <v>7787</v>
      </c>
      <c r="D2935" t="s">
        <v>7788</v>
      </c>
      <c r="E2935" t="s">
        <v>7789</v>
      </c>
      <c r="F2935">
        <v>3</v>
      </c>
      <c r="G2935">
        <v>3025.21</v>
      </c>
      <c r="H2935">
        <v>0</v>
      </c>
      <c r="I2935" s="165">
        <v>9075.6299999999992</v>
      </c>
      <c r="J2935" t="s">
        <v>7711</v>
      </c>
      <c r="K2935">
        <v>1</v>
      </c>
      <c r="L2935">
        <v>156</v>
      </c>
      <c r="M2935" t="s">
        <v>7712</v>
      </c>
      <c r="N2935" t="s">
        <v>7713</v>
      </c>
      <c r="O2935" t="s">
        <v>7697</v>
      </c>
      <c r="P2935" t="s">
        <v>10766</v>
      </c>
      <c r="Q2935" t="s">
        <v>12395</v>
      </c>
      <c r="R2935">
        <v>510</v>
      </c>
      <c r="S2935" t="s">
        <v>8680</v>
      </c>
      <c r="T2935" t="s">
        <v>7715</v>
      </c>
      <c r="U2935">
        <v>1</v>
      </c>
      <c r="V2935">
        <v>3</v>
      </c>
      <c r="W2935" t="s">
        <v>7702</v>
      </c>
      <c r="X2935" t="s">
        <v>3930</v>
      </c>
      <c r="Y2935" t="s">
        <v>7703</v>
      </c>
      <c r="Z2935" t="s">
        <v>12545</v>
      </c>
      <c r="AA2935" t="s">
        <v>7717</v>
      </c>
      <c r="AB2935" t="s">
        <v>12546</v>
      </c>
    </row>
    <row r="2936" spans="1:28">
      <c r="A2936" s="241">
        <v>45973</v>
      </c>
      <c r="B2936" t="s">
        <v>12547</v>
      </c>
      <c r="C2936" t="s">
        <v>7927</v>
      </c>
      <c r="D2936" t="s">
        <v>7928</v>
      </c>
      <c r="E2936" t="s">
        <v>7929</v>
      </c>
      <c r="F2936">
        <v>6</v>
      </c>
      <c r="G2936">
        <v>1344.54</v>
      </c>
      <c r="H2936">
        <v>0</v>
      </c>
      <c r="I2936" s="165">
        <v>8067.24</v>
      </c>
      <c r="J2936" t="s">
        <v>7711</v>
      </c>
      <c r="K2936">
        <v>1</v>
      </c>
      <c r="L2936">
        <v>156</v>
      </c>
      <c r="M2936" t="s">
        <v>7712</v>
      </c>
      <c r="N2936" t="s">
        <v>7713</v>
      </c>
      <c r="O2936" t="s">
        <v>7697</v>
      </c>
      <c r="P2936" t="s">
        <v>10766</v>
      </c>
      <c r="Q2936" t="s">
        <v>12395</v>
      </c>
      <c r="R2936">
        <v>510</v>
      </c>
      <c r="S2936" t="s">
        <v>8680</v>
      </c>
      <c r="T2936" t="s">
        <v>7701</v>
      </c>
      <c r="U2936">
        <v>1</v>
      </c>
      <c r="V2936">
        <v>6</v>
      </c>
      <c r="W2936" t="s">
        <v>7702</v>
      </c>
      <c r="X2936" t="s">
        <v>4111</v>
      </c>
      <c r="Y2936" t="s">
        <v>7703</v>
      </c>
      <c r="Z2936" t="s">
        <v>12548</v>
      </c>
      <c r="AA2936" t="s">
        <v>7717</v>
      </c>
      <c r="AB2936" t="s">
        <v>12549</v>
      </c>
    </row>
    <row r="2937" spans="1:28">
      <c r="A2937" s="241">
        <v>45973</v>
      </c>
      <c r="B2937" t="s">
        <v>12550</v>
      </c>
      <c r="C2937" t="s">
        <v>8021</v>
      </c>
      <c r="D2937" t="s">
        <v>8022</v>
      </c>
      <c r="E2937" t="s">
        <v>8023</v>
      </c>
      <c r="F2937">
        <v>1</v>
      </c>
      <c r="G2937">
        <v>4882</v>
      </c>
      <c r="H2937">
        <v>0</v>
      </c>
      <c r="I2937" s="165">
        <v>4882</v>
      </c>
      <c r="J2937" t="s">
        <v>7711</v>
      </c>
      <c r="K2937">
        <v>1</v>
      </c>
      <c r="L2937">
        <v>156</v>
      </c>
      <c r="M2937" t="s">
        <v>7712</v>
      </c>
      <c r="N2937" t="s">
        <v>7713</v>
      </c>
      <c r="O2937" t="s">
        <v>7697</v>
      </c>
      <c r="P2937" t="s">
        <v>10766</v>
      </c>
      <c r="Q2937" t="s">
        <v>12395</v>
      </c>
      <c r="R2937">
        <v>510</v>
      </c>
      <c r="S2937" t="s">
        <v>8680</v>
      </c>
      <c r="T2937" t="s">
        <v>7701</v>
      </c>
      <c r="U2937">
        <v>1</v>
      </c>
      <c r="V2937">
        <v>1</v>
      </c>
      <c r="W2937" t="s">
        <v>7702</v>
      </c>
      <c r="X2937" t="s">
        <v>4117</v>
      </c>
      <c r="Y2937" t="s">
        <v>7703</v>
      </c>
      <c r="Z2937" t="s">
        <v>12551</v>
      </c>
      <c r="AA2937" t="s">
        <v>7717</v>
      </c>
      <c r="AB2937" t="s">
        <v>12552</v>
      </c>
    </row>
    <row r="2938" spans="1:28">
      <c r="A2938" s="241">
        <v>45974</v>
      </c>
      <c r="B2938" t="s">
        <v>12553</v>
      </c>
      <c r="C2938" t="s">
        <v>8193</v>
      </c>
      <c r="D2938" t="s">
        <v>8194</v>
      </c>
      <c r="E2938" t="s">
        <v>8195</v>
      </c>
      <c r="F2938">
        <v>5</v>
      </c>
      <c r="G2938">
        <v>3000</v>
      </c>
      <c r="H2938">
        <v>0</v>
      </c>
      <c r="I2938" s="165">
        <v>15000</v>
      </c>
      <c r="J2938" t="s">
        <v>8061</v>
      </c>
      <c r="K2938">
        <v>1</v>
      </c>
      <c r="L2938">
        <v>166</v>
      </c>
      <c r="M2938" t="s">
        <v>8062</v>
      </c>
      <c r="N2938" t="s">
        <v>7745</v>
      </c>
      <c r="O2938" t="s">
        <v>7697</v>
      </c>
      <c r="P2938" t="s">
        <v>10766</v>
      </c>
      <c r="Q2938" t="s">
        <v>11436</v>
      </c>
      <c r="R2938">
        <v>906</v>
      </c>
      <c r="S2938" t="s">
        <v>9296</v>
      </c>
      <c r="T2938" t="s">
        <v>7726</v>
      </c>
      <c r="U2938">
        <v>1</v>
      </c>
      <c r="V2938">
        <v>5</v>
      </c>
      <c r="W2938" t="s">
        <v>7702</v>
      </c>
      <c r="X2938" t="s">
        <v>12554</v>
      </c>
      <c r="Y2938" t="s">
        <v>7703</v>
      </c>
      <c r="Z2938" t="s">
        <v>12555</v>
      </c>
      <c r="AA2938" t="s">
        <v>8887</v>
      </c>
      <c r="AB2938" t="s">
        <v>12556</v>
      </c>
    </row>
    <row r="2939" spans="1:28">
      <c r="A2939" s="241">
        <v>45974</v>
      </c>
      <c r="B2939" t="s">
        <v>12557</v>
      </c>
      <c r="C2939" t="s">
        <v>7969</v>
      </c>
      <c r="D2939" t="s">
        <v>7970</v>
      </c>
      <c r="E2939" t="s">
        <v>7971</v>
      </c>
      <c r="F2939">
        <v>3</v>
      </c>
      <c r="G2939">
        <v>977</v>
      </c>
      <c r="H2939">
        <v>0</v>
      </c>
      <c r="I2939" s="165">
        <v>2931</v>
      </c>
      <c r="J2939" t="s">
        <v>7937</v>
      </c>
      <c r="K2939">
        <v>1</v>
      </c>
      <c r="L2939">
        <v>211</v>
      </c>
      <c r="M2939" t="s">
        <v>7938</v>
      </c>
      <c r="N2939" t="s">
        <v>7939</v>
      </c>
      <c r="O2939" t="s">
        <v>7697</v>
      </c>
      <c r="P2939" t="s">
        <v>10766</v>
      </c>
      <c r="Q2939" t="s">
        <v>11060</v>
      </c>
      <c r="R2939">
        <v>411</v>
      </c>
      <c r="S2939" t="s">
        <v>9296</v>
      </c>
      <c r="T2939" t="s">
        <v>7715</v>
      </c>
      <c r="U2939">
        <v>1</v>
      </c>
      <c r="V2939">
        <v>3</v>
      </c>
      <c r="W2939" t="s">
        <v>7702</v>
      </c>
      <c r="X2939" t="s">
        <v>4346</v>
      </c>
      <c r="Y2939" t="s">
        <v>7703</v>
      </c>
      <c r="Z2939" t="s">
        <v>12558</v>
      </c>
      <c r="AA2939" t="s">
        <v>8221</v>
      </c>
      <c r="AB2939" t="s">
        <v>4346</v>
      </c>
    </row>
    <row r="2940" spans="1:28">
      <c r="A2940" s="241">
        <v>45974</v>
      </c>
      <c r="B2940" t="s">
        <v>12557</v>
      </c>
      <c r="C2940" t="s">
        <v>8954</v>
      </c>
      <c r="D2940" t="s">
        <v>8955</v>
      </c>
      <c r="E2940" t="s">
        <v>8956</v>
      </c>
      <c r="F2940">
        <v>1</v>
      </c>
      <c r="G2940">
        <v>2615</v>
      </c>
      <c r="H2940">
        <v>0</v>
      </c>
      <c r="I2940" s="165">
        <v>2615</v>
      </c>
      <c r="J2940" t="s">
        <v>7937</v>
      </c>
      <c r="K2940">
        <v>1</v>
      </c>
      <c r="L2940">
        <v>211</v>
      </c>
      <c r="M2940" t="s">
        <v>7938</v>
      </c>
      <c r="N2940" t="s">
        <v>7939</v>
      </c>
      <c r="O2940" t="s">
        <v>7697</v>
      </c>
      <c r="P2940" t="s">
        <v>10766</v>
      </c>
      <c r="Q2940" t="s">
        <v>11060</v>
      </c>
      <c r="R2940">
        <v>411</v>
      </c>
      <c r="S2940" t="s">
        <v>9296</v>
      </c>
      <c r="T2940" t="s">
        <v>7715</v>
      </c>
      <c r="U2940">
        <v>1</v>
      </c>
      <c r="V2940">
        <v>1</v>
      </c>
      <c r="W2940" t="s">
        <v>7702</v>
      </c>
      <c r="X2940" t="s">
        <v>4346</v>
      </c>
      <c r="Y2940" t="s">
        <v>7703</v>
      </c>
      <c r="Z2940" t="s">
        <v>12558</v>
      </c>
      <c r="AA2940" t="s">
        <v>8221</v>
      </c>
      <c r="AB2940" t="s">
        <v>4346</v>
      </c>
    </row>
    <row r="2941" spans="1:28">
      <c r="A2941" s="241">
        <v>45974</v>
      </c>
      <c r="B2941" t="s">
        <v>12557</v>
      </c>
      <c r="C2941" t="s">
        <v>7927</v>
      </c>
      <c r="D2941" t="s">
        <v>7928</v>
      </c>
      <c r="E2941" t="s">
        <v>7929</v>
      </c>
      <c r="F2941">
        <v>3</v>
      </c>
      <c r="G2941">
        <v>1344.54</v>
      </c>
      <c r="H2941">
        <v>0</v>
      </c>
      <c r="I2941" s="165">
        <v>4033.62</v>
      </c>
      <c r="J2941" t="s">
        <v>7937</v>
      </c>
      <c r="K2941">
        <v>1</v>
      </c>
      <c r="L2941">
        <v>211</v>
      </c>
      <c r="M2941" t="s">
        <v>7938</v>
      </c>
      <c r="N2941" t="s">
        <v>7939</v>
      </c>
      <c r="O2941" t="s">
        <v>7697</v>
      </c>
      <c r="P2941" t="s">
        <v>10766</v>
      </c>
      <c r="Q2941" t="s">
        <v>11060</v>
      </c>
      <c r="R2941">
        <v>411</v>
      </c>
      <c r="S2941" t="s">
        <v>9296</v>
      </c>
      <c r="T2941" t="s">
        <v>7701</v>
      </c>
      <c r="U2941">
        <v>1</v>
      </c>
      <c r="V2941">
        <v>3</v>
      </c>
      <c r="W2941" t="s">
        <v>7702</v>
      </c>
      <c r="X2941" t="s">
        <v>4346</v>
      </c>
      <c r="Y2941" t="s">
        <v>7703</v>
      </c>
      <c r="Z2941" t="s">
        <v>12558</v>
      </c>
      <c r="AA2941" t="s">
        <v>8221</v>
      </c>
      <c r="AB2941" t="s">
        <v>4346</v>
      </c>
    </row>
    <row r="2942" spans="1:28">
      <c r="A2942" s="241">
        <v>45974</v>
      </c>
      <c r="B2942" t="s">
        <v>12557</v>
      </c>
      <c r="C2942" t="s">
        <v>7733</v>
      </c>
      <c r="D2942" t="s">
        <v>7734</v>
      </c>
      <c r="E2942" t="s">
        <v>7735</v>
      </c>
      <c r="F2942">
        <v>3</v>
      </c>
      <c r="G2942">
        <v>1344.54</v>
      </c>
      <c r="H2942">
        <v>0</v>
      </c>
      <c r="I2942" s="165">
        <v>4033.62</v>
      </c>
      <c r="J2942" t="s">
        <v>7937</v>
      </c>
      <c r="K2942">
        <v>1</v>
      </c>
      <c r="L2942">
        <v>211</v>
      </c>
      <c r="M2942" t="s">
        <v>7938</v>
      </c>
      <c r="N2942" t="s">
        <v>7939</v>
      </c>
      <c r="O2942" t="s">
        <v>7697</v>
      </c>
      <c r="P2942" t="s">
        <v>10766</v>
      </c>
      <c r="Q2942" t="s">
        <v>11060</v>
      </c>
      <c r="R2942">
        <v>411</v>
      </c>
      <c r="S2942" t="s">
        <v>9296</v>
      </c>
      <c r="T2942" t="s">
        <v>7701</v>
      </c>
      <c r="U2942">
        <v>1</v>
      </c>
      <c r="V2942">
        <v>3</v>
      </c>
      <c r="W2942" t="s">
        <v>7702</v>
      </c>
      <c r="X2942" t="s">
        <v>4346</v>
      </c>
      <c r="Y2942" t="s">
        <v>7703</v>
      </c>
      <c r="Z2942" t="s">
        <v>12558</v>
      </c>
      <c r="AA2942" t="s">
        <v>8221</v>
      </c>
      <c r="AB2942" t="s">
        <v>4346</v>
      </c>
    </row>
    <row r="2943" spans="1:28">
      <c r="A2943" s="241">
        <v>45974</v>
      </c>
      <c r="B2943" t="s">
        <v>12557</v>
      </c>
      <c r="C2943" t="s">
        <v>7848</v>
      </c>
      <c r="D2943" t="s">
        <v>7849</v>
      </c>
      <c r="E2943" t="s">
        <v>7850</v>
      </c>
      <c r="F2943">
        <v>3</v>
      </c>
      <c r="G2943">
        <v>1260.5</v>
      </c>
      <c r="H2943">
        <v>0</v>
      </c>
      <c r="I2943" s="165">
        <v>3781.5</v>
      </c>
      <c r="J2943" t="s">
        <v>7937</v>
      </c>
      <c r="K2943">
        <v>1</v>
      </c>
      <c r="L2943">
        <v>211</v>
      </c>
      <c r="M2943" t="s">
        <v>7938</v>
      </c>
      <c r="N2943" t="s">
        <v>7939</v>
      </c>
      <c r="O2943" t="s">
        <v>7697</v>
      </c>
      <c r="P2943" t="s">
        <v>10766</v>
      </c>
      <c r="Q2943" t="s">
        <v>11060</v>
      </c>
      <c r="R2943">
        <v>411</v>
      </c>
      <c r="S2943" t="s">
        <v>9296</v>
      </c>
      <c r="T2943" t="s">
        <v>7701</v>
      </c>
      <c r="U2943">
        <v>1</v>
      </c>
      <c r="V2943">
        <v>3</v>
      </c>
      <c r="W2943" t="s">
        <v>7702</v>
      </c>
      <c r="X2943" t="s">
        <v>4346</v>
      </c>
      <c r="Y2943" t="s">
        <v>7703</v>
      </c>
      <c r="Z2943" t="s">
        <v>12558</v>
      </c>
      <c r="AA2943" t="s">
        <v>8221</v>
      </c>
      <c r="AB2943" t="s">
        <v>4346</v>
      </c>
    </row>
    <row r="2944" spans="1:28">
      <c r="A2944" s="241">
        <v>45974</v>
      </c>
      <c r="B2944" t="s">
        <v>12557</v>
      </c>
      <c r="C2944" t="s">
        <v>7754</v>
      </c>
      <c r="D2944" t="s">
        <v>7755</v>
      </c>
      <c r="E2944" t="s">
        <v>7756</v>
      </c>
      <c r="F2944">
        <v>3</v>
      </c>
      <c r="G2944">
        <v>1444</v>
      </c>
      <c r="H2944">
        <v>0</v>
      </c>
      <c r="I2944" s="165">
        <v>4332</v>
      </c>
      <c r="J2944" t="s">
        <v>7937</v>
      </c>
      <c r="K2944">
        <v>1</v>
      </c>
      <c r="L2944">
        <v>211</v>
      </c>
      <c r="M2944" t="s">
        <v>7938</v>
      </c>
      <c r="N2944" t="s">
        <v>7939</v>
      </c>
      <c r="O2944" t="s">
        <v>7697</v>
      </c>
      <c r="P2944" t="s">
        <v>10766</v>
      </c>
      <c r="Q2944" t="s">
        <v>11060</v>
      </c>
      <c r="R2944">
        <v>411</v>
      </c>
      <c r="S2944" t="s">
        <v>9296</v>
      </c>
      <c r="T2944" t="s">
        <v>7701</v>
      </c>
      <c r="U2944">
        <v>1</v>
      </c>
      <c r="V2944">
        <v>3</v>
      </c>
      <c r="W2944" t="s">
        <v>7702</v>
      </c>
      <c r="X2944" t="s">
        <v>4346</v>
      </c>
      <c r="Y2944" t="s">
        <v>7703</v>
      </c>
      <c r="Z2944" t="s">
        <v>12558</v>
      </c>
      <c r="AA2944" t="s">
        <v>8221</v>
      </c>
      <c r="AB2944" t="s">
        <v>4346</v>
      </c>
    </row>
    <row r="2945" spans="1:28">
      <c r="A2945" s="241">
        <v>45974</v>
      </c>
      <c r="B2945" t="s">
        <v>12559</v>
      </c>
      <c r="C2945" t="s">
        <v>8051</v>
      </c>
      <c r="D2945" t="s">
        <v>8052</v>
      </c>
      <c r="E2945" t="s">
        <v>8053</v>
      </c>
      <c r="F2945">
        <v>6</v>
      </c>
      <c r="G2945">
        <v>5940</v>
      </c>
      <c r="H2945">
        <v>0</v>
      </c>
      <c r="I2945" s="165">
        <v>35640</v>
      </c>
      <c r="J2945" t="s">
        <v>8295</v>
      </c>
      <c r="K2945">
        <v>1</v>
      </c>
      <c r="L2945">
        <v>154</v>
      </c>
      <c r="M2945" t="s">
        <v>8678</v>
      </c>
      <c r="N2945" t="s">
        <v>7939</v>
      </c>
      <c r="O2945" t="s">
        <v>7697</v>
      </c>
      <c r="P2945" t="s">
        <v>10766</v>
      </c>
      <c r="Q2945" t="s">
        <v>10791</v>
      </c>
      <c r="R2945">
        <v>407</v>
      </c>
      <c r="S2945" t="s">
        <v>9296</v>
      </c>
      <c r="T2945" t="s">
        <v>7701</v>
      </c>
      <c r="U2945">
        <v>1</v>
      </c>
      <c r="V2945">
        <v>6</v>
      </c>
      <c r="W2945" t="s">
        <v>7702</v>
      </c>
      <c r="X2945" t="s">
        <v>4130</v>
      </c>
      <c r="Y2945" t="s">
        <v>7703</v>
      </c>
      <c r="Z2945" t="s">
        <v>12560</v>
      </c>
      <c r="AA2945" t="s">
        <v>8855</v>
      </c>
      <c r="AB2945" t="s">
        <v>12561</v>
      </c>
    </row>
    <row r="2946" spans="1:28">
      <c r="A2946" s="241">
        <v>45974</v>
      </c>
      <c r="B2946" t="s">
        <v>12562</v>
      </c>
      <c r="C2946" t="s">
        <v>7927</v>
      </c>
      <c r="D2946" t="s">
        <v>7928</v>
      </c>
      <c r="E2946" t="s">
        <v>7929</v>
      </c>
      <c r="F2946">
        <v>1</v>
      </c>
      <c r="G2946">
        <v>1344.54</v>
      </c>
      <c r="H2946">
        <v>0</v>
      </c>
      <c r="I2946" s="165">
        <v>1344.54</v>
      </c>
      <c r="J2946" t="s">
        <v>8069</v>
      </c>
      <c r="K2946">
        <v>1</v>
      </c>
      <c r="L2946">
        <v>212</v>
      </c>
      <c r="M2946" t="s">
        <v>8070</v>
      </c>
      <c r="N2946" t="s">
        <v>7696</v>
      </c>
      <c r="O2946" t="s">
        <v>7697</v>
      </c>
      <c r="P2946" t="s">
        <v>10766</v>
      </c>
      <c r="Q2946" t="s">
        <v>12563</v>
      </c>
      <c r="R2946">
        <v>717</v>
      </c>
      <c r="S2946" t="s">
        <v>9296</v>
      </c>
      <c r="T2946" t="s">
        <v>7701</v>
      </c>
      <c r="U2946">
        <v>1</v>
      </c>
      <c r="V2946">
        <v>1</v>
      </c>
      <c r="W2946" t="s">
        <v>7702</v>
      </c>
      <c r="X2946" t="s">
        <v>4146</v>
      </c>
      <c r="Y2946" t="s">
        <v>7703</v>
      </c>
      <c r="Z2946" t="s">
        <v>12564</v>
      </c>
      <c r="AA2946" t="s">
        <v>10844</v>
      </c>
      <c r="AB2946" t="s">
        <v>12565</v>
      </c>
    </row>
    <row r="2947" spans="1:28">
      <c r="A2947" s="241">
        <v>45974</v>
      </c>
      <c r="B2947" t="s">
        <v>12566</v>
      </c>
      <c r="C2947" t="s">
        <v>7839</v>
      </c>
      <c r="D2947" t="s">
        <v>7840</v>
      </c>
      <c r="E2947" t="s">
        <v>7841</v>
      </c>
      <c r="F2947">
        <v>5</v>
      </c>
      <c r="G2947">
        <v>2645.48</v>
      </c>
      <c r="H2947">
        <v>0</v>
      </c>
      <c r="I2947" s="165">
        <v>13227.4</v>
      </c>
      <c r="J2947" t="s">
        <v>8295</v>
      </c>
      <c r="K2947">
        <v>1</v>
      </c>
      <c r="L2947">
        <v>154</v>
      </c>
      <c r="M2947" t="s">
        <v>8678</v>
      </c>
      <c r="N2947" t="s">
        <v>7939</v>
      </c>
      <c r="O2947" t="s">
        <v>7697</v>
      </c>
      <c r="P2947" t="s">
        <v>10766</v>
      </c>
      <c r="Q2947" t="s">
        <v>10791</v>
      </c>
      <c r="R2947">
        <v>407</v>
      </c>
      <c r="S2947" t="s">
        <v>9296</v>
      </c>
      <c r="T2947" t="s">
        <v>7715</v>
      </c>
      <c r="U2947">
        <v>1</v>
      </c>
      <c r="V2947">
        <v>5</v>
      </c>
      <c r="W2947" t="s">
        <v>7702</v>
      </c>
      <c r="X2947" t="s">
        <v>4681</v>
      </c>
      <c r="Y2947" t="s">
        <v>7703</v>
      </c>
      <c r="Z2947" t="s">
        <v>12567</v>
      </c>
      <c r="AA2947" t="s">
        <v>8855</v>
      </c>
      <c r="AB2947" t="s">
        <v>12568</v>
      </c>
    </row>
    <row r="2948" spans="1:28">
      <c r="A2948" s="241">
        <v>45974</v>
      </c>
      <c r="B2948" t="s">
        <v>12566</v>
      </c>
      <c r="C2948" t="s">
        <v>7979</v>
      </c>
      <c r="D2948" t="s">
        <v>7980</v>
      </c>
      <c r="E2948" t="s">
        <v>7981</v>
      </c>
      <c r="F2948">
        <v>3</v>
      </c>
      <c r="G2948">
        <v>2647.06</v>
      </c>
      <c r="H2948">
        <v>0</v>
      </c>
      <c r="I2948" s="165">
        <v>7941.18</v>
      </c>
      <c r="J2948" t="s">
        <v>8295</v>
      </c>
      <c r="K2948">
        <v>1</v>
      </c>
      <c r="L2948">
        <v>154</v>
      </c>
      <c r="M2948" t="s">
        <v>8678</v>
      </c>
      <c r="N2948" t="s">
        <v>7939</v>
      </c>
      <c r="O2948" t="s">
        <v>7697</v>
      </c>
      <c r="P2948" t="s">
        <v>10766</v>
      </c>
      <c r="Q2948" t="s">
        <v>10791</v>
      </c>
      <c r="R2948">
        <v>407</v>
      </c>
      <c r="S2948" t="s">
        <v>9296</v>
      </c>
      <c r="T2948" t="s">
        <v>7715</v>
      </c>
      <c r="U2948">
        <v>1</v>
      </c>
      <c r="V2948">
        <v>3</v>
      </c>
      <c r="W2948" t="s">
        <v>7702</v>
      </c>
      <c r="X2948" t="s">
        <v>4681</v>
      </c>
      <c r="Y2948" t="s">
        <v>7703</v>
      </c>
      <c r="Z2948" t="s">
        <v>12567</v>
      </c>
      <c r="AA2948" t="s">
        <v>8855</v>
      </c>
      <c r="AB2948" t="s">
        <v>12568</v>
      </c>
    </row>
    <row r="2949" spans="1:28">
      <c r="A2949" s="241">
        <v>45974</v>
      </c>
      <c r="B2949" t="s">
        <v>12569</v>
      </c>
      <c r="C2949" t="s">
        <v>7822</v>
      </c>
      <c r="D2949" t="s">
        <v>7823</v>
      </c>
      <c r="E2949" t="s">
        <v>7824</v>
      </c>
      <c r="F2949">
        <v>2</v>
      </c>
      <c r="G2949">
        <v>3025.21</v>
      </c>
      <c r="H2949">
        <v>0</v>
      </c>
      <c r="I2949" s="165">
        <v>6050.42</v>
      </c>
      <c r="J2949" t="s">
        <v>7723</v>
      </c>
      <c r="K2949">
        <v>1</v>
      </c>
      <c r="L2949">
        <v>125</v>
      </c>
      <c r="M2949" t="s">
        <v>7724</v>
      </c>
      <c r="N2949" t="s">
        <v>7713</v>
      </c>
      <c r="O2949" t="s">
        <v>7697</v>
      </c>
      <c r="P2949" t="s">
        <v>10766</v>
      </c>
      <c r="Q2949" t="s">
        <v>10991</v>
      </c>
      <c r="R2949">
        <v>103</v>
      </c>
      <c r="S2949" t="s">
        <v>9296</v>
      </c>
      <c r="T2949" t="s">
        <v>7715</v>
      </c>
      <c r="U2949">
        <v>1</v>
      </c>
      <c r="V2949">
        <v>2</v>
      </c>
      <c r="W2949" t="s">
        <v>7702</v>
      </c>
      <c r="X2949" t="s">
        <v>4150</v>
      </c>
      <c r="Y2949" t="s">
        <v>7703</v>
      </c>
      <c r="Z2949" t="s">
        <v>12570</v>
      </c>
      <c r="AA2949" t="s">
        <v>8108</v>
      </c>
      <c r="AB2949" t="s">
        <v>12571</v>
      </c>
    </row>
    <row r="2950" spans="1:28">
      <c r="A2950" s="241">
        <v>45974</v>
      </c>
      <c r="B2950" t="s">
        <v>12569</v>
      </c>
      <c r="C2950" t="s">
        <v>7993</v>
      </c>
      <c r="D2950" t="s">
        <v>7994</v>
      </c>
      <c r="E2950" t="s">
        <v>7995</v>
      </c>
      <c r="F2950">
        <v>1</v>
      </c>
      <c r="G2950">
        <v>28655.46</v>
      </c>
      <c r="H2950">
        <v>0</v>
      </c>
      <c r="I2950" s="165">
        <v>28655.46</v>
      </c>
      <c r="J2950" t="s">
        <v>7723</v>
      </c>
      <c r="K2950">
        <v>1</v>
      </c>
      <c r="L2950">
        <v>125</v>
      </c>
      <c r="M2950" t="s">
        <v>7724</v>
      </c>
      <c r="N2950" t="s">
        <v>7713</v>
      </c>
      <c r="O2950" t="s">
        <v>7697</v>
      </c>
      <c r="P2950" t="s">
        <v>10766</v>
      </c>
      <c r="Q2950" t="s">
        <v>10991</v>
      </c>
      <c r="R2950">
        <v>103</v>
      </c>
      <c r="S2950" t="s">
        <v>9296</v>
      </c>
      <c r="T2950" t="s">
        <v>7715</v>
      </c>
      <c r="U2950">
        <v>1</v>
      </c>
      <c r="V2950">
        <v>1</v>
      </c>
      <c r="W2950" t="s">
        <v>7702</v>
      </c>
      <c r="X2950" t="s">
        <v>4150</v>
      </c>
      <c r="Y2950" t="s">
        <v>7703</v>
      </c>
      <c r="Z2950" t="s">
        <v>12570</v>
      </c>
      <c r="AA2950" t="s">
        <v>8108</v>
      </c>
      <c r="AB2950" t="s">
        <v>12571</v>
      </c>
    </row>
    <row r="2951" spans="1:28">
      <c r="A2951" s="241">
        <v>45974</v>
      </c>
      <c r="B2951" t="s">
        <v>12572</v>
      </c>
      <c r="C2951" t="s">
        <v>7886</v>
      </c>
      <c r="D2951" t="s">
        <v>7887</v>
      </c>
      <c r="E2951" t="s">
        <v>7888</v>
      </c>
      <c r="F2951">
        <v>12</v>
      </c>
      <c r="G2951">
        <v>3025.21</v>
      </c>
      <c r="H2951">
        <v>0</v>
      </c>
      <c r="I2951" s="165">
        <v>36302.519999999997</v>
      </c>
      <c r="J2951" t="s">
        <v>7851</v>
      </c>
      <c r="K2951">
        <v>1</v>
      </c>
      <c r="L2951">
        <v>126</v>
      </c>
      <c r="M2951" t="s">
        <v>7744</v>
      </c>
      <c r="N2951" t="s">
        <v>7745</v>
      </c>
      <c r="O2951" t="s">
        <v>7697</v>
      </c>
      <c r="P2951" t="s">
        <v>10766</v>
      </c>
      <c r="Q2951" t="s">
        <v>10776</v>
      </c>
      <c r="R2951">
        <v>932</v>
      </c>
      <c r="S2951" t="s">
        <v>9296</v>
      </c>
      <c r="T2951" t="s">
        <v>7715</v>
      </c>
      <c r="U2951">
        <v>1</v>
      </c>
      <c r="V2951">
        <v>12</v>
      </c>
      <c r="W2951" t="s">
        <v>7702</v>
      </c>
      <c r="X2951" t="s">
        <v>4358</v>
      </c>
      <c r="Y2951" t="s">
        <v>7703</v>
      </c>
      <c r="Z2951" t="s">
        <v>12573</v>
      </c>
      <c r="AA2951" t="s">
        <v>7854</v>
      </c>
      <c r="AB2951" t="s">
        <v>12574</v>
      </c>
    </row>
    <row r="2952" spans="1:28">
      <c r="A2952" s="241">
        <v>45974</v>
      </c>
      <c r="B2952" t="s">
        <v>12572</v>
      </c>
      <c r="C2952" t="s">
        <v>7784</v>
      </c>
      <c r="D2952" t="s">
        <v>7785</v>
      </c>
      <c r="E2952" t="s">
        <v>7786</v>
      </c>
      <c r="F2952">
        <v>12</v>
      </c>
      <c r="G2952">
        <v>3025.21</v>
      </c>
      <c r="H2952">
        <v>0</v>
      </c>
      <c r="I2952" s="165">
        <v>36302.519999999997</v>
      </c>
      <c r="J2952" t="s">
        <v>7851</v>
      </c>
      <c r="K2952">
        <v>1</v>
      </c>
      <c r="L2952">
        <v>126</v>
      </c>
      <c r="M2952" t="s">
        <v>7744</v>
      </c>
      <c r="N2952" t="s">
        <v>7745</v>
      </c>
      <c r="O2952" t="s">
        <v>7697</v>
      </c>
      <c r="P2952" t="s">
        <v>10766</v>
      </c>
      <c r="Q2952" t="s">
        <v>10776</v>
      </c>
      <c r="R2952">
        <v>932</v>
      </c>
      <c r="S2952" t="s">
        <v>9296</v>
      </c>
      <c r="T2952" t="s">
        <v>7715</v>
      </c>
      <c r="U2952">
        <v>1</v>
      </c>
      <c r="V2952">
        <v>12</v>
      </c>
      <c r="W2952" t="s">
        <v>7702</v>
      </c>
      <c r="X2952" t="s">
        <v>4358</v>
      </c>
      <c r="Y2952" t="s">
        <v>7703</v>
      </c>
      <c r="Z2952" t="s">
        <v>12573</v>
      </c>
      <c r="AA2952" t="s">
        <v>7854</v>
      </c>
      <c r="AB2952" t="s">
        <v>12574</v>
      </c>
    </row>
    <row r="2953" spans="1:28">
      <c r="A2953" s="241">
        <v>45974</v>
      </c>
      <c r="B2953" t="s">
        <v>12575</v>
      </c>
      <c r="C2953" t="s">
        <v>8193</v>
      </c>
      <c r="D2953" t="s">
        <v>8194</v>
      </c>
      <c r="E2953" t="s">
        <v>8195</v>
      </c>
      <c r="F2953">
        <v>4</v>
      </c>
      <c r="G2953">
        <v>3000</v>
      </c>
      <c r="H2953">
        <v>0</v>
      </c>
      <c r="I2953" s="165">
        <v>12000</v>
      </c>
      <c r="J2953" t="s">
        <v>8061</v>
      </c>
      <c r="K2953">
        <v>1</v>
      </c>
      <c r="L2953">
        <v>166</v>
      </c>
      <c r="M2953" t="s">
        <v>8062</v>
      </c>
      <c r="N2953" t="s">
        <v>7745</v>
      </c>
      <c r="O2953" t="s">
        <v>7697</v>
      </c>
      <c r="P2953" t="s">
        <v>10766</v>
      </c>
      <c r="Q2953" t="s">
        <v>11436</v>
      </c>
      <c r="R2953">
        <v>906</v>
      </c>
      <c r="S2953" t="s">
        <v>9296</v>
      </c>
      <c r="T2953" t="s">
        <v>7726</v>
      </c>
      <c r="U2953">
        <v>1</v>
      </c>
      <c r="V2953">
        <v>4</v>
      </c>
      <c r="W2953" t="s">
        <v>7702</v>
      </c>
      <c r="X2953" t="s">
        <v>12576</v>
      </c>
      <c r="Y2953" t="s">
        <v>7703</v>
      </c>
      <c r="Z2953" t="s">
        <v>12577</v>
      </c>
      <c r="AA2953" t="s">
        <v>8887</v>
      </c>
      <c r="AB2953" t="s">
        <v>12576</v>
      </c>
    </row>
    <row r="2954" spans="1:28">
      <c r="A2954" s="241">
        <v>45974</v>
      </c>
      <c r="B2954" t="s">
        <v>12578</v>
      </c>
      <c r="C2954" t="s">
        <v>7927</v>
      </c>
      <c r="D2954" t="s">
        <v>7928</v>
      </c>
      <c r="E2954" t="s">
        <v>7929</v>
      </c>
      <c r="F2954">
        <v>1</v>
      </c>
      <c r="G2954">
        <v>1344.54</v>
      </c>
      <c r="H2954">
        <v>0</v>
      </c>
      <c r="I2954" s="165">
        <v>1344.54</v>
      </c>
      <c r="J2954" t="s">
        <v>8069</v>
      </c>
      <c r="K2954">
        <v>1</v>
      </c>
      <c r="L2954">
        <v>212</v>
      </c>
      <c r="M2954" t="s">
        <v>8070</v>
      </c>
      <c r="N2954" t="s">
        <v>7696</v>
      </c>
      <c r="O2954" t="s">
        <v>7697</v>
      </c>
      <c r="P2954" t="s">
        <v>10766</v>
      </c>
      <c r="Q2954" t="s">
        <v>12563</v>
      </c>
      <c r="R2954">
        <v>717</v>
      </c>
      <c r="S2954" t="s">
        <v>9296</v>
      </c>
      <c r="T2954" t="s">
        <v>7701</v>
      </c>
      <c r="U2954">
        <v>1</v>
      </c>
      <c r="V2954">
        <v>1</v>
      </c>
      <c r="W2954" t="s">
        <v>7702</v>
      </c>
      <c r="X2954" t="s">
        <v>4187</v>
      </c>
      <c r="Y2954" t="s">
        <v>7703</v>
      </c>
      <c r="Z2954" t="s">
        <v>12579</v>
      </c>
      <c r="AA2954" t="s">
        <v>10844</v>
      </c>
      <c r="AB2954" t="s">
        <v>12580</v>
      </c>
    </row>
    <row r="2955" spans="1:28">
      <c r="A2955" s="241">
        <v>45974</v>
      </c>
      <c r="B2955" t="s">
        <v>12581</v>
      </c>
      <c r="C2955" t="s">
        <v>7800</v>
      </c>
      <c r="D2955" t="s">
        <v>7801</v>
      </c>
      <c r="E2955" t="s">
        <v>7802</v>
      </c>
      <c r="F2955">
        <v>12</v>
      </c>
      <c r="G2955">
        <v>1092.44</v>
      </c>
      <c r="H2955">
        <v>0</v>
      </c>
      <c r="I2955" s="165">
        <v>13109.28</v>
      </c>
      <c r="J2955" t="s">
        <v>7809</v>
      </c>
      <c r="K2955">
        <v>1</v>
      </c>
      <c r="L2955">
        <v>125</v>
      </c>
      <c r="M2955" t="s">
        <v>7724</v>
      </c>
      <c r="N2955" t="s">
        <v>7713</v>
      </c>
      <c r="O2955" t="s">
        <v>7697</v>
      </c>
      <c r="P2955" t="s">
        <v>10766</v>
      </c>
      <c r="Q2955" t="s">
        <v>10988</v>
      </c>
      <c r="R2955">
        <v>113</v>
      </c>
      <c r="S2955" t="s">
        <v>9296</v>
      </c>
      <c r="T2955" t="s">
        <v>7701</v>
      </c>
      <c r="U2955">
        <v>1</v>
      </c>
      <c r="V2955">
        <v>12</v>
      </c>
      <c r="W2955" t="s">
        <v>7702</v>
      </c>
      <c r="X2955" t="s">
        <v>4171</v>
      </c>
      <c r="Y2955" t="s">
        <v>7703</v>
      </c>
      <c r="Z2955" t="s">
        <v>12582</v>
      </c>
      <c r="AA2955" t="s">
        <v>8092</v>
      </c>
      <c r="AB2955" t="s">
        <v>12583</v>
      </c>
    </row>
    <row r="2956" spans="1:28">
      <c r="A2956" s="241">
        <v>45974</v>
      </c>
      <c r="B2956" t="s">
        <v>12584</v>
      </c>
      <c r="C2956" t="s">
        <v>7993</v>
      </c>
      <c r="D2956" t="s">
        <v>7994</v>
      </c>
      <c r="E2956" t="s">
        <v>7995</v>
      </c>
      <c r="F2956">
        <v>2</v>
      </c>
      <c r="G2956">
        <v>28655.46</v>
      </c>
      <c r="H2956">
        <v>0</v>
      </c>
      <c r="I2956" s="165">
        <v>57310.92</v>
      </c>
      <c r="J2956" t="s">
        <v>7723</v>
      </c>
      <c r="K2956">
        <v>1</v>
      </c>
      <c r="L2956">
        <v>125</v>
      </c>
      <c r="M2956" t="s">
        <v>7724</v>
      </c>
      <c r="N2956" t="s">
        <v>7713</v>
      </c>
      <c r="O2956" t="s">
        <v>7697</v>
      </c>
      <c r="P2956" t="s">
        <v>10766</v>
      </c>
      <c r="Q2956" t="s">
        <v>10991</v>
      </c>
      <c r="R2956">
        <v>103</v>
      </c>
      <c r="S2956" t="s">
        <v>9296</v>
      </c>
      <c r="T2956" t="s">
        <v>7715</v>
      </c>
      <c r="U2956">
        <v>1</v>
      </c>
      <c r="V2956">
        <v>2</v>
      </c>
      <c r="W2956" t="s">
        <v>7702</v>
      </c>
      <c r="X2956" t="s">
        <v>4372</v>
      </c>
      <c r="Y2956" t="s">
        <v>7703</v>
      </c>
      <c r="Z2956" t="s">
        <v>12585</v>
      </c>
      <c r="AA2956" t="s">
        <v>8108</v>
      </c>
      <c r="AB2956" t="s">
        <v>12586</v>
      </c>
    </row>
    <row r="2957" spans="1:28">
      <c r="A2957" s="241">
        <v>45974</v>
      </c>
      <c r="B2957" t="s">
        <v>12587</v>
      </c>
      <c r="C2957" t="s">
        <v>7730</v>
      </c>
      <c r="D2957" t="s">
        <v>7731</v>
      </c>
      <c r="E2957" t="s">
        <v>7732</v>
      </c>
      <c r="F2957">
        <v>1</v>
      </c>
      <c r="G2957">
        <v>8991.6</v>
      </c>
      <c r="H2957">
        <v>449.58</v>
      </c>
      <c r="I2957" s="165">
        <v>8542.02</v>
      </c>
      <c r="J2957" t="s">
        <v>7711</v>
      </c>
      <c r="K2957">
        <v>1</v>
      </c>
      <c r="L2957">
        <v>156</v>
      </c>
      <c r="M2957" t="s">
        <v>7712</v>
      </c>
      <c r="N2957" t="s">
        <v>7713</v>
      </c>
      <c r="O2957" t="s">
        <v>7697</v>
      </c>
      <c r="P2957" t="s">
        <v>10766</v>
      </c>
      <c r="Q2957" t="s">
        <v>10869</v>
      </c>
      <c r="R2957">
        <v>509</v>
      </c>
      <c r="S2957" t="s">
        <v>9296</v>
      </c>
      <c r="T2957" t="s">
        <v>7715</v>
      </c>
      <c r="U2957">
        <v>1</v>
      </c>
      <c r="V2957">
        <v>1</v>
      </c>
      <c r="W2957" t="s">
        <v>7702</v>
      </c>
      <c r="X2957" t="s">
        <v>4247</v>
      </c>
      <c r="Y2957" t="s">
        <v>7703</v>
      </c>
      <c r="Z2957" t="s">
        <v>12588</v>
      </c>
      <c r="AA2957" t="s">
        <v>8231</v>
      </c>
      <c r="AB2957" t="s">
        <v>12589</v>
      </c>
    </row>
    <row r="2958" spans="1:28">
      <c r="A2958" s="241">
        <v>45974</v>
      </c>
      <c r="B2958" t="s">
        <v>12590</v>
      </c>
      <c r="C2958" t="s">
        <v>7839</v>
      </c>
      <c r="D2958" t="s">
        <v>7840</v>
      </c>
      <c r="E2958" t="s">
        <v>7841</v>
      </c>
      <c r="F2958">
        <v>1</v>
      </c>
      <c r="G2958">
        <v>2645.48</v>
      </c>
      <c r="H2958">
        <v>0</v>
      </c>
      <c r="I2958" s="165">
        <v>2645.48</v>
      </c>
      <c r="J2958" t="s">
        <v>8295</v>
      </c>
      <c r="K2958">
        <v>1</v>
      </c>
      <c r="L2958">
        <v>154</v>
      </c>
      <c r="M2958" t="s">
        <v>8678</v>
      </c>
      <c r="N2958" t="s">
        <v>7939</v>
      </c>
      <c r="O2958" t="s">
        <v>7697</v>
      </c>
      <c r="P2958" t="s">
        <v>10766</v>
      </c>
      <c r="Q2958" t="s">
        <v>10791</v>
      </c>
      <c r="R2958">
        <v>407</v>
      </c>
      <c r="S2958" t="s">
        <v>9296</v>
      </c>
      <c r="T2958" t="s">
        <v>7715</v>
      </c>
      <c r="U2958">
        <v>1</v>
      </c>
      <c r="V2958">
        <v>1</v>
      </c>
      <c r="W2958" t="s">
        <v>7702</v>
      </c>
      <c r="X2958" t="s">
        <v>4677</v>
      </c>
      <c r="Y2958" t="s">
        <v>7703</v>
      </c>
      <c r="Z2958" t="s">
        <v>12591</v>
      </c>
      <c r="AA2958" t="s">
        <v>8855</v>
      </c>
      <c r="AB2958" t="s">
        <v>4677</v>
      </c>
    </row>
    <row r="2959" spans="1:28">
      <c r="A2959" s="241">
        <v>45974</v>
      </c>
      <c r="B2959" t="s">
        <v>12592</v>
      </c>
      <c r="C2959" t="s">
        <v>8905</v>
      </c>
      <c r="D2959" t="s">
        <v>8906</v>
      </c>
      <c r="E2959" t="s">
        <v>8907</v>
      </c>
      <c r="F2959">
        <v>10</v>
      </c>
      <c r="G2959">
        <v>2227</v>
      </c>
      <c r="H2959">
        <v>0</v>
      </c>
      <c r="I2959" s="165">
        <v>22270</v>
      </c>
      <c r="J2959" t="s">
        <v>7809</v>
      </c>
      <c r="K2959">
        <v>1</v>
      </c>
      <c r="L2959">
        <v>125</v>
      </c>
      <c r="M2959" t="s">
        <v>7724</v>
      </c>
      <c r="N2959" t="s">
        <v>7713</v>
      </c>
      <c r="O2959" t="s">
        <v>7697</v>
      </c>
      <c r="P2959" t="s">
        <v>10766</v>
      </c>
      <c r="Q2959" t="s">
        <v>10988</v>
      </c>
      <c r="R2959">
        <v>113</v>
      </c>
      <c r="S2959" t="s">
        <v>9296</v>
      </c>
      <c r="T2959" t="s">
        <v>7769</v>
      </c>
      <c r="U2959">
        <v>1</v>
      </c>
      <c r="V2959">
        <v>10</v>
      </c>
      <c r="W2959" t="s">
        <v>7702</v>
      </c>
      <c r="X2959" t="s">
        <v>4273</v>
      </c>
      <c r="Y2959" t="s">
        <v>7703</v>
      </c>
      <c r="Z2959" t="s">
        <v>12593</v>
      </c>
      <c r="AA2959" t="s">
        <v>8092</v>
      </c>
      <c r="AB2959" t="s">
        <v>12594</v>
      </c>
    </row>
    <row r="2960" spans="1:28">
      <c r="A2960" s="241">
        <v>45974</v>
      </c>
      <c r="B2960" t="s">
        <v>12592</v>
      </c>
      <c r="C2960" t="s">
        <v>8411</v>
      </c>
      <c r="D2960" t="s">
        <v>8412</v>
      </c>
      <c r="E2960" t="s">
        <v>8413</v>
      </c>
      <c r="F2960">
        <v>10</v>
      </c>
      <c r="G2960">
        <v>2227</v>
      </c>
      <c r="H2960">
        <v>0</v>
      </c>
      <c r="I2960" s="165">
        <v>22270</v>
      </c>
      <c r="J2960" t="s">
        <v>7809</v>
      </c>
      <c r="K2960">
        <v>1</v>
      </c>
      <c r="L2960">
        <v>125</v>
      </c>
      <c r="M2960" t="s">
        <v>7724</v>
      </c>
      <c r="N2960" t="s">
        <v>7713</v>
      </c>
      <c r="O2960" t="s">
        <v>7697</v>
      </c>
      <c r="P2960" t="s">
        <v>10766</v>
      </c>
      <c r="Q2960" t="s">
        <v>10988</v>
      </c>
      <c r="R2960">
        <v>113</v>
      </c>
      <c r="S2960" t="s">
        <v>9296</v>
      </c>
      <c r="T2960" t="s">
        <v>7769</v>
      </c>
      <c r="U2960">
        <v>1</v>
      </c>
      <c r="V2960">
        <v>10</v>
      </c>
      <c r="W2960" t="s">
        <v>7702</v>
      </c>
      <c r="X2960" t="s">
        <v>4273</v>
      </c>
      <c r="Y2960" t="s">
        <v>7703</v>
      </c>
      <c r="Z2960" t="s">
        <v>12593</v>
      </c>
      <c r="AA2960" t="s">
        <v>8092</v>
      </c>
      <c r="AB2960" t="s">
        <v>12594</v>
      </c>
    </row>
    <row r="2961" spans="1:28">
      <c r="A2961" s="241">
        <v>45974</v>
      </c>
      <c r="B2961" t="s">
        <v>12592</v>
      </c>
      <c r="C2961" t="s">
        <v>8097</v>
      </c>
      <c r="D2961" t="s">
        <v>8098</v>
      </c>
      <c r="E2961" t="s">
        <v>8099</v>
      </c>
      <c r="F2961">
        <v>10</v>
      </c>
      <c r="G2961">
        <v>2227</v>
      </c>
      <c r="H2961">
        <v>0</v>
      </c>
      <c r="I2961" s="165">
        <v>22270</v>
      </c>
      <c r="J2961" t="s">
        <v>7809</v>
      </c>
      <c r="K2961">
        <v>1</v>
      </c>
      <c r="L2961">
        <v>125</v>
      </c>
      <c r="M2961" t="s">
        <v>7724</v>
      </c>
      <c r="N2961" t="s">
        <v>7713</v>
      </c>
      <c r="O2961" t="s">
        <v>7697</v>
      </c>
      <c r="P2961" t="s">
        <v>10766</v>
      </c>
      <c r="Q2961" t="s">
        <v>10988</v>
      </c>
      <c r="R2961">
        <v>113</v>
      </c>
      <c r="S2961" t="s">
        <v>9296</v>
      </c>
      <c r="T2961" t="s">
        <v>7769</v>
      </c>
      <c r="U2961">
        <v>1</v>
      </c>
      <c r="V2961">
        <v>10</v>
      </c>
      <c r="W2961" t="s">
        <v>7702</v>
      </c>
      <c r="X2961" t="s">
        <v>4273</v>
      </c>
      <c r="Y2961" t="s">
        <v>7703</v>
      </c>
      <c r="Z2961" t="s">
        <v>12593</v>
      </c>
      <c r="AA2961" t="s">
        <v>8092</v>
      </c>
      <c r="AB2961" t="s">
        <v>12594</v>
      </c>
    </row>
    <row r="2962" spans="1:28">
      <c r="A2962" s="241">
        <v>45974</v>
      </c>
      <c r="B2962" t="s">
        <v>12595</v>
      </c>
      <c r="C2962" t="s">
        <v>7730</v>
      </c>
      <c r="D2962" t="s">
        <v>7731</v>
      </c>
      <c r="E2962" t="s">
        <v>7732</v>
      </c>
      <c r="F2962">
        <v>1</v>
      </c>
      <c r="G2962">
        <v>8991.6</v>
      </c>
      <c r="H2962">
        <v>449.58</v>
      </c>
      <c r="I2962" s="165">
        <v>8542.02</v>
      </c>
      <c r="J2962" t="s">
        <v>7694</v>
      </c>
      <c r="K2962">
        <v>1</v>
      </c>
      <c r="L2962">
        <v>213</v>
      </c>
      <c r="M2962" t="s">
        <v>7695</v>
      </c>
      <c r="N2962" t="s">
        <v>7696</v>
      </c>
      <c r="O2962" t="s">
        <v>7697</v>
      </c>
      <c r="P2962" t="s">
        <v>10766</v>
      </c>
      <c r="Q2962" t="s">
        <v>10931</v>
      </c>
      <c r="R2962">
        <v>705</v>
      </c>
      <c r="S2962" t="s">
        <v>9296</v>
      </c>
      <c r="T2962" t="s">
        <v>7715</v>
      </c>
      <c r="U2962">
        <v>1</v>
      </c>
      <c r="V2962">
        <v>1</v>
      </c>
      <c r="W2962" t="s">
        <v>7702</v>
      </c>
      <c r="X2962" t="s">
        <v>4689</v>
      </c>
      <c r="Y2962" t="s">
        <v>7703</v>
      </c>
      <c r="Z2962" t="s">
        <v>12596</v>
      </c>
      <c r="AA2962" t="s">
        <v>9993</v>
      </c>
      <c r="AB2962" t="s">
        <v>12597</v>
      </c>
    </row>
    <row r="2963" spans="1:28">
      <c r="A2963" s="241">
        <v>45974</v>
      </c>
      <c r="B2963" t="s">
        <v>12598</v>
      </c>
      <c r="C2963" t="s">
        <v>8016</v>
      </c>
      <c r="D2963" t="s">
        <v>8017</v>
      </c>
      <c r="E2963" t="s">
        <v>8018</v>
      </c>
      <c r="F2963">
        <v>1</v>
      </c>
      <c r="G2963">
        <v>4853</v>
      </c>
      <c r="H2963">
        <v>0</v>
      </c>
      <c r="I2963" s="165">
        <v>4853</v>
      </c>
      <c r="J2963" t="s">
        <v>8025</v>
      </c>
      <c r="K2963">
        <v>1</v>
      </c>
      <c r="L2963">
        <v>171</v>
      </c>
      <c r="M2963" t="s">
        <v>8026</v>
      </c>
      <c r="N2963" t="s">
        <v>8027</v>
      </c>
      <c r="O2963" t="s">
        <v>7697</v>
      </c>
      <c r="P2963" t="s">
        <v>10766</v>
      </c>
      <c r="Q2963" t="s">
        <v>11423</v>
      </c>
      <c r="R2963">
        <v>620</v>
      </c>
      <c r="S2963" t="s">
        <v>9296</v>
      </c>
      <c r="T2963">
        <v>0</v>
      </c>
      <c r="U2963">
        <v>1</v>
      </c>
      <c r="V2963">
        <v>1</v>
      </c>
      <c r="W2963" t="s">
        <v>7702</v>
      </c>
      <c r="X2963" t="s">
        <v>4215</v>
      </c>
      <c r="Y2963" t="s">
        <v>7703</v>
      </c>
      <c r="Z2963" t="s">
        <v>12599</v>
      </c>
      <c r="AA2963" t="s">
        <v>8030</v>
      </c>
      <c r="AB2963" t="s">
        <v>8706</v>
      </c>
    </row>
    <row r="2964" spans="1:28">
      <c r="A2964" s="241">
        <v>45974</v>
      </c>
      <c r="B2964" t="s">
        <v>12600</v>
      </c>
      <c r="C2964" t="s">
        <v>7787</v>
      </c>
      <c r="D2964" t="s">
        <v>7788</v>
      </c>
      <c r="E2964" t="s">
        <v>7789</v>
      </c>
      <c r="F2964">
        <v>6</v>
      </c>
      <c r="G2964">
        <v>3025.21</v>
      </c>
      <c r="H2964">
        <v>0</v>
      </c>
      <c r="I2964" s="165">
        <v>18151.259999999998</v>
      </c>
      <c r="J2964" t="s">
        <v>8025</v>
      </c>
      <c r="K2964">
        <v>1</v>
      </c>
      <c r="L2964">
        <v>3</v>
      </c>
      <c r="M2964" t="s">
        <v>8702</v>
      </c>
      <c r="N2964" t="s">
        <v>8027</v>
      </c>
      <c r="O2964" t="s">
        <v>7697</v>
      </c>
      <c r="P2964" t="s">
        <v>10766</v>
      </c>
      <c r="Q2964" t="s">
        <v>11423</v>
      </c>
      <c r="R2964">
        <v>620</v>
      </c>
      <c r="S2964" t="s">
        <v>9296</v>
      </c>
      <c r="T2964" t="s">
        <v>7715</v>
      </c>
      <c r="U2964">
        <v>1</v>
      </c>
      <c r="V2964">
        <v>6</v>
      </c>
      <c r="W2964" t="s">
        <v>7702</v>
      </c>
      <c r="X2964" t="s">
        <v>12601</v>
      </c>
      <c r="Y2964" t="s">
        <v>7703</v>
      </c>
      <c r="Z2964" t="s">
        <v>12602</v>
      </c>
      <c r="AA2964" t="s">
        <v>8030</v>
      </c>
      <c r="AB2964" t="s">
        <v>12603</v>
      </c>
    </row>
    <row r="2965" spans="1:28">
      <c r="A2965" s="241">
        <v>45974</v>
      </c>
      <c r="B2965" t="s">
        <v>12600</v>
      </c>
      <c r="C2965" t="s">
        <v>7781</v>
      </c>
      <c r="D2965" t="s">
        <v>7782</v>
      </c>
      <c r="E2965" t="s">
        <v>7783</v>
      </c>
      <c r="F2965">
        <v>6</v>
      </c>
      <c r="G2965">
        <v>3025.21</v>
      </c>
      <c r="H2965">
        <v>0</v>
      </c>
      <c r="I2965" s="165">
        <v>18151.259999999998</v>
      </c>
      <c r="J2965" t="s">
        <v>8025</v>
      </c>
      <c r="K2965">
        <v>1</v>
      </c>
      <c r="L2965">
        <v>3</v>
      </c>
      <c r="M2965" t="s">
        <v>8702</v>
      </c>
      <c r="N2965" t="s">
        <v>8027</v>
      </c>
      <c r="O2965" t="s">
        <v>7697</v>
      </c>
      <c r="P2965" t="s">
        <v>10766</v>
      </c>
      <c r="Q2965" t="s">
        <v>11423</v>
      </c>
      <c r="R2965">
        <v>620</v>
      </c>
      <c r="S2965" t="s">
        <v>9296</v>
      </c>
      <c r="T2965" t="s">
        <v>7715</v>
      </c>
      <c r="U2965">
        <v>1</v>
      </c>
      <c r="V2965">
        <v>6</v>
      </c>
      <c r="W2965" t="s">
        <v>7702</v>
      </c>
      <c r="X2965" t="s">
        <v>12601</v>
      </c>
      <c r="Y2965" t="s">
        <v>7703</v>
      </c>
      <c r="Z2965" t="s">
        <v>12602</v>
      </c>
      <c r="AA2965" t="s">
        <v>8030</v>
      </c>
      <c r="AB2965" t="s">
        <v>12603</v>
      </c>
    </row>
    <row r="2966" spans="1:28">
      <c r="A2966" s="241">
        <v>45974</v>
      </c>
      <c r="B2966" t="s">
        <v>12600</v>
      </c>
      <c r="C2966" t="s">
        <v>7883</v>
      </c>
      <c r="D2966" t="s">
        <v>7884</v>
      </c>
      <c r="E2966" t="s">
        <v>7885</v>
      </c>
      <c r="F2966">
        <v>6</v>
      </c>
      <c r="G2966">
        <v>3025.21</v>
      </c>
      <c r="H2966">
        <v>0</v>
      </c>
      <c r="I2966" s="165">
        <v>18151.259999999998</v>
      </c>
      <c r="J2966" t="s">
        <v>8025</v>
      </c>
      <c r="K2966">
        <v>1</v>
      </c>
      <c r="L2966">
        <v>3</v>
      </c>
      <c r="M2966" t="s">
        <v>8702</v>
      </c>
      <c r="N2966" t="s">
        <v>8027</v>
      </c>
      <c r="O2966" t="s">
        <v>7697</v>
      </c>
      <c r="P2966" t="s">
        <v>10766</v>
      </c>
      <c r="Q2966" t="s">
        <v>11423</v>
      </c>
      <c r="R2966">
        <v>620</v>
      </c>
      <c r="S2966" t="s">
        <v>9296</v>
      </c>
      <c r="T2966" t="s">
        <v>7715</v>
      </c>
      <c r="U2966">
        <v>1</v>
      </c>
      <c r="V2966">
        <v>6</v>
      </c>
      <c r="W2966" t="s">
        <v>7702</v>
      </c>
      <c r="X2966" t="s">
        <v>12601</v>
      </c>
      <c r="Y2966" t="s">
        <v>7703</v>
      </c>
      <c r="Z2966" t="s">
        <v>12602</v>
      </c>
      <c r="AA2966" t="s">
        <v>8030</v>
      </c>
      <c r="AB2966" t="s">
        <v>12603</v>
      </c>
    </row>
    <row r="2967" spans="1:28">
      <c r="A2967" s="241">
        <v>45974</v>
      </c>
      <c r="B2967" t="s">
        <v>12600</v>
      </c>
      <c r="C2967" t="s">
        <v>7886</v>
      </c>
      <c r="D2967" t="s">
        <v>7887</v>
      </c>
      <c r="E2967" t="s">
        <v>7888</v>
      </c>
      <c r="F2967">
        <v>6</v>
      </c>
      <c r="G2967">
        <v>3025.21</v>
      </c>
      <c r="H2967">
        <v>0</v>
      </c>
      <c r="I2967" s="165">
        <v>18151.259999999998</v>
      </c>
      <c r="J2967" t="s">
        <v>8025</v>
      </c>
      <c r="K2967">
        <v>1</v>
      </c>
      <c r="L2967">
        <v>3</v>
      </c>
      <c r="M2967" t="s">
        <v>8702</v>
      </c>
      <c r="N2967" t="s">
        <v>8027</v>
      </c>
      <c r="O2967" t="s">
        <v>7697</v>
      </c>
      <c r="P2967" t="s">
        <v>10766</v>
      </c>
      <c r="Q2967" t="s">
        <v>11423</v>
      </c>
      <c r="R2967">
        <v>620</v>
      </c>
      <c r="S2967" t="s">
        <v>9296</v>
      </c>
      <c r="T2967" t="s">
        <v>7715</v>
      </c>
      <c r="U2967">
        <v>1</v>
      </c>
      <c r="V2967">
        <v>6</v>
      </c>
      <c r="W2967" t="s">
        <v>7702</v>
      </c>
      <c r="X2967" t="s">
        <v>12601</v>
      </c>
      <c r="Y2967" t="s">
        <v>7703</v>
      </c>
      <c r="Z2967" t="s">
        <v>12602</v>
      </c>
      <c r="AA2967" t="s">
        <v>8030</v>
      </c>
      <c r="AB2967" t="s">
        <v>12603</v>
      </c>
    </row>
    <row r="2968" spans="1:28">
      <c r="A2968" s="241">
        <v>45974</v>
      </c>
      <c r="B2968" t="s">
        <v>12604</v>
      </c>
      <c r="C2968" t="s">
        <v>7979</v>
      </c>
      <c r="D2968" t="s">
        <v>7980</v>
      </c>
      <c r="E2968" t="s">
        <v>7981</v>
      </c>
      <c r="F2968">
        <v>3</v>
      </c>
      <c r="G2968">
        <v>2647.06</v>
      </c>
      <c r="H2968">
        <v>0</v>
      </c>
      <c r="I2968" s="165">
        <v>7941.18</v>
      </c>
      <c r="J2968" t="s">
        <v>8271</v>
      </c>
      <c r="K2968">
        <v>1</v>
      </c>
      <c r="L2968">
        <v>126</v>
      </c>
      <c r="M2968" t="s">
        <v>7744</v>
      </c>
      <c r="N2968" t="s">
        <v>7745</v>
      </c>
      <c r="O2968" t="s">
        <v>7697</v>
      </c>
      <c r="P2968" t="s">
        <v>10766</v>
      </c>
      <c r="Q2968" t="s">
        <v>10981</v>
      </c>
      <c r="R2968">
        <v>937</v>
      </c>
      <c r="S2968" t="s">
        <v>9296</v>
      </c>
      <c r="T2968" t="s">
        <v>7715</v>
      </c>
      <c r="U2968">
        <v>1</v>
      </c>
      <c r="V2968">
        <v>3</v>
      </c>
      <c r="W2968" t="s">
        <v>7702</v>
      </c>
      <c r="X2968" t="s">
        <v>4284</v>
      </c>
      <c r="Y2968" t="s">
        <v>7703</v>
      </c>
      <c r="Z2968" t="s">
        <v>12605</v>
      </c>
      <c r="AA2968" t="s">
        <v>8728</v>
      </c>
      <c r="AB2968" t="s">
        <v>12606</v>
      </c>
    </row>
    <row r="2969" spans="1:28">
      <c r="A2969" s="241">
        <v>45974</v>
      </c>
      <c r="B2969" t="s">
        <v>12604</v>
      </c>
      <c r="C2969" t="s">
        <v>7787</v>
      </c>
      <c r="D2969" t="s">
        <v>7788</v>
      </c>
      <c r="E2969" t="s">
        <v>7789</v>
      </c>
      <c r="F2969">
        <v>3</v>
      </c>
      <c r="G2969">
        <v>3025.21</v>
      </c>
      <c r="H2969">
        <v>0</v>
      </c>
      <c r="I2969" s="165">
        <v>9075.6299999999992</v>
      </c>
      <c r="J2969" t="s">
        <v>8271</v>
      </c>
      <c r="K2969">
        <v>1</v>
      </c>
      <c r="L2969">
        <v>126</v>
      </c>
      <c r="M2969" t="s">
        <v>7744</v>
      </c>
      <c r="N2969" t="s">
        <v>7745</v>
      </c>
      <c r="O2969" t="s">
        <v>7697</v>
      </c>
      <c r="P2969" t="s">
        <v>10766</v>
      </c>
      <c r="Q2969" t="s">
        <v>10981</v>
      </c>
      <c r="R2969">
        <v>937</v>
      </c>
      <c r="S2969" t="s">
        <v>9296</v>
      </c>
      <c r="T2969" t="s">
        <v>7715</v>
      </c>
      <c r="U2969">
        <v>1</v>
      </c>
      <c r="V2969">
        <v>3</v>
      </c>
      <c r="W2969" t="s">
        <v>7702</v>
      </c>
      <c r="X2969" t="s">
        <v>4284</v>
      </c>
      <c r="Y2969" t="s">
        <v>7703</v>
      </c>
      <c r="Z2969" t="s">
        <v>12605</v>
      </c>
      <c r="AA2969" t="s">
        <v>8728</v>
      </c>
      <c r="AB2969" t="s">
        <v>12606</v>
      </c>
    </row>
    <row r="2970" spans="1:28">
      <c r="A2970" s="241">
        <v>45974</v>
      </c>
      <c r="B2970" t="s">
        <v>12607</v>
      </c>
      <c r="C2970" t="s">
        <v>7750</v>
      </c>
      <c r="D2970" t="s">
        <v>7751</v>
      </c>
      <c r="E2970" t="s">
        <v>7752</v>
      </c>
      <c r="F2970">
        <v>2</v>
      </c>
      <c r="G2970">
        <v>12000</v>
      </c>
      <c r="H2970">
        <v>0</v>
      </c>
      <c r="I2970" s="165">
        <v>24000</v>
      </c>
      <c r="J2970" t="s">
        <v>7743</v>
      </c>
      <c r="K2970">
        <v>1</v>
      </c>
      <c r="L2970">
        <v>126</v>
      </c>
      <c r="M2970" t="s">
        <v>7744</v>
      </c>
      <c r="N2970" t="s">
        <v>7745</v>
      </c>
      <c r="O2970" t="s">
        <v>7697</v>
      </c>
      <c r="P2970" t="s">
        <v>10766</v>
      </c>
      <c r="Q2970" t="s">
        <v>10832</v>
      </c>
      <c r="R2970">
        <v>946</v>
      </c>
      <c r="S2970" t="s">
        <v>9296</v>
      </c>
      <c r="T2970" t="s">
        <v>7715</v>
      </c>
      <c r="U2970">
        <v>1</v>
      </c>
      <c r="V2970">
        <v>2</v>
      </c>
      <c r="W2970" t="s">
        <v>7702</v>
      </c>
      <c r="X2970" t="s">
        <v>4426</v>
      </c>
      <c r="Y2970" t="s">
        <v>7703</v>
      </c>
      <c r="Z2970" t="s">
        <v>12608</v>
      </c>
      <c r="AA2970" t="s">
        <v>8008</v>
      </c>
      <c r="AB2970" t="s">
        <v>4426</v>
      </c>
    </row>
    <row r="2971" spans="1:28">
      <c r="A2971" s="241">
        <v>45974</v>
      </c>
      <c r="B2971" t="s">
        <v>12609</v>
      </c>
      <c r="C2971" t="s">
        <v>7839</v>
      </c>
      <c r="D2971" t="s">
        <v>7840</v>
      </c>
      <c r="E2971" t="s">
        <v>7841</v>
      </c>
      <c r="F2971">
        <v>10</v>
      </c>
      <c r="G2971">
        <v>2645.48</v>
      </c>
      <c r="H2971">
        <v>0</v>
      </c>
      <c r="I2971" s="165">
        <v>26454.799999999999</v>
      </c>
      <c r="J2971" t="s">
        <v>8061</v>
      </c>
      <c r="K2971">
        <v>1</v>
      </c>
      <c r="L2971">
        <v>182</v>
      </c>
      <c r="M2971" t="s">
        <v>8740</v>
      </c>
      <c r="N2971" t="s">
        <v>7745</v>
      </c>
      <c r="O2971" t="s">
        <v>7697</v>
      </c>
      <c r="P2971" t="s">
        <v>10766</v>
      </c>
      <c r="Q2971" t="s">
        <v>8111</v>
      </c>
      <c r="R2971">
        <v>905</v>
      </c>
      <c r="S2971" t="s">
        <v>9296</v>
      </c>
      <c r="T2971" t="s">
        <v>7715</v>
      </c>
      <c r="U2971">
        <v>1</v>
      </c>
      <c r="V2971">
        <v>10</v>
      </c>
      <c r="W2971" t="s">
        <v>7702</v>
      </c>
      <c r="X2971" t="s">
        <v>4571</v>
      </c>
      <c r="Y2971" t="s">
        <v>7703</v>
      </c>
      <c r="Z2971" t="s">
        <v>12610</v>
      </c>
      <c r="AA2971" t="s">
        <v>8066</v>
      </c>
      <c r="AB2971" t="s">
        <v>12611</v>
      </c>
    </row>
    <row r="2972" spans="1:28">
      <c r="A2972" s="241">
        <v>45974</v>
      </c>
      <c r="B2972" t="s">
        <v>12612</v>
      </c>
      <c r="C2972" t="s">
        <v>8411</v>
      </c>
      <c r="D2972" t="s">
        <v>8412</v>
      </c>
      <c r="E2972" t="s">
        <v>8413</v>
      </c>
      <c r="F2972">
        <v>4</v>
      </c>
      <c r="G2972">
        <v>2227</v>
      </c>
      <c r="H2972">
        <v>0</v>
      </c>
      <c r="I2972" s="165">
        <v>8908</v>
      </c>
      <c r="J2972" t="s">
        <v>7723</v>
      </c>
      <c r="K2972">
        <v>1</v>
      </c>
      <c r="L2972">
        <v>125</v>
      </c>
      <c r="M2972" t="s">
        <v>7724</v>
      </c>
      <c r="N2972" t="s">
        <v>7713</v>
      </c>
      <c r="O2972" t="s">
        <v>7697</v>
      </c>
      <c r="P2972" t="s">
        <v>10766</v>
      </c>
      <c r="Q2972" t="s">
        <v>10991</v>
      </c>
      <c r="R2972">
        <v>103</v>
      </c>
      <c r="S2972" t="s">
        <v>9296</v>
      </c>
      <c r="T2972" t="s">
        <v>7769</v>
      </c>
      <c r="U2972">
        <v>1</v>
      </c>
      <c r="V2972">
        <v>4</v>
      </c>
      <c r="W2972" t="s">
        <v>7702</v>
      </c>
      <c r="X2972" t="s">
        <v>4296</v>
      </c>
      <c r="Y2972" t="s">
        <v>7703</v>
      </c>
      <c r="Z2972" t="s">
        <v>12613</v>
      </c>
      <c r="AA2972" t="s">
        <v>8108</v>
      </c>
      <c r="AB2972" t="s">
        <v>12614</v>
      </c>
    </row>
    <row r="2973" spans="1:28">
      <c r="A2973" s="241">
        <v>45974</v>
      </c>
      <c r="B2973" t="s">
        <v>12615</v>
      </c>
      <c r="C2973" t="s">
        <v>7832</v>
      </c>
      <c r="D2973" t="s">
        <v>7833</v>
      </c>
      <c r="E2973" t="s">
        <v>7834</v>
      </c>
      <c r="F2973">
        <v>1</v>
      </c>
      <c r="G2973">
        <v>12500</v>
      </c>
      <c r="H2973">
        <v>375</v>
      </c>
      <c r="I2973" s="165">
        <v>12125</v>
      </c>
      <c r="J2973" t="s">
        <v>8061</v>
      </c>
      <c r="K2973">
        <v>1</v>
      </c>
      <c r="L2973">
        <v>182</v>
      </c>
      <c r="M2973" t="s">
        <v>8740</v>
      </c>
      <c r="N2973" t="s">
        <v>7745</v>
      </c>
      <c r="O2973" t="s">
        <v>7697</v>
      </c>
      <c r="P2973" t="s">
        <v>10766</v>
      </c>
      <c r="Q2973" t="s">
        <v>9069</v>
      </c>
      <c r="R2973">
        <v>905</v>
      </c>
      <c r="S2973" t="s">
        <v>9296</v>
      </c>
      <c r="T2973" t="s">
        <v>7726</v>
      </c>
      <c r="U2973">
        <v>1</v>
      </c>
      <c r="V2973">
        <v>1</v>
      </c>
      <c r="W2973" t="s">
        <v>7702</v>
      </c>
      <c r="X2973" t="s">
        <v>4599</v>
      </c>
      <c r="Y2973" t="s">
        <v>7703</v>
      </c>
      <c r="Z2973" t="s">
        <v>12616</v>
      </c>
      <c r="AA2973" t="s">
        <v>8066</v>
      </c>
      <c r="AB2973" t="s">
        <v>12617</v>
      </c>
    </row>
    <row r="2974" spans="1:28">
      <c r="A2974" s="241">
        <v>45974</v>
      </c>
      <c r="B2974" t="s">
        <v>12615</v>
      </c>
      <c r="C2974" t="s">
        <v>7708</v>
      </c>
      <c r="D2974" t="s">
        <v>7709</v>
      </c>
      <c r="E2974" t="s">
        <v>7710</v>
      </c>
      <c r="F2974">
        <v>6</v>
      </c>
      <c r="G2974">
        <v>1120</v>
      </c>
      <c r="H2974">
        <v>0</v>
      </c>
      <c r="I2974" s="165">
        <v>6720</v>
      </c>
      <c r="J2974" t="s">
        <v>8061</v>
      </c>
      <c r="K2974">
        <v>1</v>
      </c>
      <c r="L2974">
        <v>182</v>
      </c>
      <c r="M2974" t="s">
        <v>8740</v>
      </c>
      <c r="N2974" t="s">
        <v>7745</v>
      </c>
      <c r="O2974" t="s">
        <v>7697</v>
      </c>
      <c r="P2974" t="s">
        <v>10766</v>
      </c>
      <c r="Q2974" t="s">
        <v>9069</v>
      </c>
      <c r="R2974">
        <v>905</v>
      </c>
      <c r="S2974" t="s">
        <v>9296</v>
      </c>
      <c r="T2974" t="s">
        <v>7715</v>
      </c>
      <c r="U2974">
        <v>1</v>
      </c>
      <c r="V2974">
        <v>6</v>
      </c>
      <c r="W2974" t="s">
        <v>7702</v>
      </c>
      <c r="X2974" t="s">
        <v>4599</v>
      </c>
      <c r="Y2974" t="s">
        <v>7703</v>
      </c>
      <c r="Z2974" t="s">
        <v>12616</v>
      </c>
      <c r="AA2974" t="s">
        <v>8066</v>
      </c>
      <c r="AB2974" t="s">
        <v>12617</v>
      </c>
    </row>
    <row r="2975" spans="1:28">
      <c r="A2975" s="241">
        <v>45974</v>
      </c>
      <c r="B2975" t="s">
        <v>12615</v>
      </c>
      <c r="C2975" t="s">
        <v>7822</v>
      </c>
      <c r="D2975" t="s">
        <v>7823</v>
      </c>
      <c r="E2975" t="s">
        <v>7824</v>
      </c>
      <c r="F2975">
        <v>2</v>
      </c>
      <c r="G2975">
        <v>3025.21</v>
      </c>
      <c r="H2975">
        <v>0</v>
      </c>
      <c r="I2975" s="165">
        <v>6050.42</v>
      </c>
      <c r="J2975" t="s">
        <v>8061</v>
      </c>
      <c r="K2975">
        <v>1</v>
      </c>
      <c r="L2975">
        <v>182</v>
      </c>
      <c r="M2975" t="s">
        <v>8740</v>
      </c>
      <c r="N2975" t="s">
        <v>7745</v>
      </c>
      <c r="O2975" t="s">
        <v>7697</v>
      </c>
      <c r="P2975" t="s">
        <v>10766</v>
      </c>
      <c r="Q2975" t="s">
        <v>9069</v>
      </c>
      <c r="R2975">
        <v>905</v>
      </c>
      <c r="S2975" t="s">
        <v>9296</v>
      </c>
      <c r="T2975" t="s">
        <v>7715</v>
      </c>
      <c r="U2975">
        <v>1</v>
      </c>
      <c r="V2975">
        <v>2</v>
      </c>
      <c r="W2975" t="s">
        <v>7702</v>
      </c>
      <c r="X2975" t="s">
        <v>4599</v>
      </c>
      <c r="Y2975" t="s">
        <v>7703</v>
      </c>
      <c r="Z2975" t="s">
        <v>12616</v>
      </c>
      <c r="AA2975" t="s">
        <v>8066</v>
      </c>
      <c r="AB2975" t="s">
        <v>12617</v>
      </c>
    </row>
    <row r="2976" spans="1:28">
      <c r="A2976" s="241">
        <v>45974</v>
      </c>
      <c r="B2976" t="s">
        <v>12618</v>
      </c>
      <c r="C2976" t="s">
        <v>7899</v>
      </c>
      <c r="D2976" t="s">
        <v>7900</v>
      </c>
      <c r="E2976" t="s">
        <v>7901</v>
      </c>
      <c r="F2976">
        <v>3</v>
      </c>
      <c r="G2976">
        <v>3000</v>
      </c>
      <c r="H2976">
        <v>0</v>
      </c>
      <c r="I2976" s="165">
        <v>9000</v>
      </c>
      <c r="J2976" t="s">
        <v>7723</v>
      </c>
      <c r="K2976">
        <v>1</v>
      </c>
      <c r="L2976">
        <v>125</v>
      </c>
      <c r="M2976" t="s">
        <v>7724</v>
      </c>
      <c r="N2976" t="s">
        <v>7713</v>
      </c>
      <c r="O2976" t="s">
        <v>7697</v>
      </c>
      <c r="P2976" t="s">
        <v>10766</v>
      </c>
      <c r="Q2976" t="s">
        <v>10991</v>
      </c>
      <c r="R2976">
        <v>103</v>
      </c>
      <c r="S2976" t="s">
        <v>9296</v>
      </c>
      <c r="T2976" t="s">
        <v>7726</v>
      </c>
      <c r="U2976">
        <v>1</v>
      </c>
      <c r="V2976">
        <v>3</v>
      </c>
      <c r="W2976" t="s">
        <v>7702</v>
      </c>
      <c r="X2976" t="s">
        <v>4372</v>
      </c>
      <c r="Y2976" t="s">
        <v>7703</v>
      </c>
      <c r="Z2976" t="s">
        <v>12585</v>
      </c>
      <c r="AA2976" t="s">
        <v>8108</v>
      </c>
      <c r="AB2976" t="s">
        <v>12586</v>
      </c>
    </row>
    <row r="2977" spans="1:28">
      <c r="A2977" s="241">
        <v>45974</v>
      </c>
      <c r="B2977" t="s">
        <v>12618</v>
      </c>
      <c r="C2977" t="s">
        <v>7993</v>
      </c>
      <c r="D2977" t="s">
        <v>7994</v>
      </c>
      <c r="E2977" t="s">
        <v>7995</v>
      </c>
      <c r="F2977">
        <v>1</v>
      </c>
      <c r="G2977">
        <v>28655.46</v>
      </c>
      <c r="H2977">
        <v>0</v>
      </c>
      <c r="I2977" s="165">
        <v>28655.46</v>
      </c>
      <c r="J2977" t="s">
        <v>7723</v>
      </c>
      <c r="K2977">
        <v>1</v>
      </c>
      <c r="L2977">
        <v>125</v>
      </c>
      <c r="M2977" t="s">
        <v>7724</v>
      </c>
      <c r="N2977" t="s">
        <v>7713</v>
      </c>
      <c r="O2977" t="s">
        <v>7697</v>
      </c>
      <c r="P2977" t="s">
        <v>10766</v>
      </c>
      <c r="Q2977" t="s">
        <v>10991</v>
      </c>
      <c r="R2977">
        <v>103</v>
      </c>
      <c r="S2977" t="s">
        <v>9296</v>
      </c>
      <c r="T2977" t="s">
        <v>7715</v>
      </c>
      <c r="U2977">
        <v>1</v>
      </c>
      <c r="V2977">
        <v>1</v>
      </c>
      <c r="W2977" t="s">
        <v>7702</v>
      </c>
      <c r="X2977" t="s">
        <v>4372</v>
      </c>
      <c r="Y2977" t="s">
        <v>7703</v>
      </c>
      <c r="Z2977" t="s">
        <v>12585</v>
      </c>
      <c r="AA2977" t="s">
        <v>8108</v>
      </c>
      <c r="AB2977" t="s">
        <v>12586</v>
      </c>
    </row>
    <row r="2978" spans="1:28">
      <c r="A2978" s="241">
        <v>45974</v>
      </c>
      <c r="B2978" t="s">
        <v>12619</v>
      </c>
      <c r="C2978" t="s">
        <v>7969</v>
      </c>
      <c r="D2978" t="s">
        <v>7970</v>
      </c>
      <c r="E2978" t="s">
        <v>7971</v>
      </c>
      <c r="F2978">
        <v>12</v>
      </c>
      <c r="G2978">
        <v>977</v>
      </c>
      <c r="H2978">
        <v>0</v>
      </c>
      <c r="I2978" s="165">
        <v>11724</v>
      </c>
      <c r="J2978" t="s">
        <v>7711</v>
      </c>
      <c r="K2978">
        <v>1</v>
      </c>
      <c r="L2978">
        <v>156</v>
      </c>
      <c r="M2978" t="s">
        <v>7712</v>
      </c>
      <c r="N2978" t="s">
        <v>7713</v>
      </c>
      <c r="O2978" t="s">
        <v>7697</v>
      </c>
      <c r="P2978" t="s">
        <v>10766</v>
      </c>
      <c r="Q2978" t="s">
        <v>10869</v>
      </c>
      <c r="R2978">
        <v>509</v>
      </c>
      <c r="S2978" t="s">
        <v>9296</v>
      </c>
      <c r="T2978" t="s">
        <v>7715</v>
      </c>
      <c r="U2978">
        <v>1</v>
      </c>
      <c r="V2978">
        <v>12</v>
      </c>
      <c r="W2978" t="s">
        <v>7702</v>
      </c>
      <c r="X2978" t="s">
        <v>4399</v>
      </c>
      <c r="Y2978" t="s">
        <v>7703</v>
      </c>
      <c r="Z2978" t="s">
        <v>12620</v>
      </c>
      <c r="AA2978" t="s">
        <v>8231</v>
      </c>
      <c r="AB2978" t="s">
        <v>12621</v>
      </c>
    </row>
    <row r="2979" spans="1:28">
      <c r="A2979" s="241">
        <v>45974</v>
      </c>
      <c r="B2979" t="s">
        <v>12619</v>
      </c>
      <c r="C2979" t="s">
        <v>7800</v>
      </c>
      <c r="D2979" t="s">
        <v>7801</v>
      </c>
      <c r="E2979" t="s">
        <v>7802</v>
      </c>
      <c r="F2979">
        <v>12</v>
      </c>
      <c r="G2979">
        <v>1092.44</v>
      </c>
      <c r="H2979">
        <v>0</v>
      </c>
      <c r="I2979" s="165">
        <v>13109.28</v>
      </c>
      <c r="J2979" t="s">
        <v>7711</v>
      </c>
      <c r="K2979">
        <v>1</v>
      </c>
      <c r="L2979">
        <v>156</v>
      </c>
      <c r="M2979" t="s">
        <v>7712</v>
      </c>
      <c r="N2979" t="s">
        <v>7713</v>
      </c>
      <c r="O2979" t="s">
        <v>7697</v>
      </c>
      <c r="P2979" t="s">
        <v>10766</v>
      </c>
      <c r="Q2979" t="s">
        <v>10869</v>
      </c>
      <c r="R2979">
        <v>509</v>
      </c>
      <c r="S2979" t="s">
        <v>9296</v>
      </c>
      <c r="T2979" t="s">
        <v>7701</v>
      </c>
      <c r="U2979">
        <v>1</v>
      </c>
      <c r="V2979">
        <v>12</v>
      </c>
      <c r="W2979" t="s">
        <v>7702</v>
      </c>
      <c r="X2979" t="s">
        <v>4399</v>
      </c>
      <c r="Y2979" t="s">
        <v>7703</v>
      </c>
      <c r="Z2979" t="s">
        <v>12620</v>
      </c>
      <c r="AA2979" t="s">
        <v>8231</v>
      </c>
      <c r="AB2979" t="s">
        <v>12621</v>
      </c>
    </row>
    <row r="2980" spans="1:28">
      <c r="A2980" s="241">
        <v>45974</v>
      </c>
      <c r="B2980" t="s">
        <v>12619</v>
      </c>
      <c r="C2980" t="s">
        <v>7868</v>
      </c>
      <c r="D2980" t="s">
        <v>7869</v>
      </c>
      <c r="E2980" t="s">
        <v>7870</v>
      </c>
      <c r="F2980">
        <v>2</v>
      </c>
      <c r="G2980">
        <v>3000</v>
      </c>
      <c r="H2980">
        <v>0</v>
      </c>
      <c r="I2980" s="165">
        <v>6000</v>
      </c>
      <c r="J2980" t="s">
        <v>7711</v>
      </c>
      <c r="K2980">
        <v>1</v>
      </c>
      <c r="L2980">
        <v>156</v>
      </c>
      <c r="M2980" t="s">
        <v>7712</v>
      </c>
      <c r="N2980" t="s">
        <v>7713</v>
      </c>
      <c r="O2980" t="s">
        <v>7697</v>
      </c>
      <c r="P2980" t="s">
        <v>10766</v>
      </c>
      <c r="Q2980" t="s">
        <v>10869</v>
      </c>
      <c r="R2980">
        <v>509</v>
      </c>
      <c r="S2980" t="s">
        <v>9296</v>
      </c>
      <c r="T2980" t="s">
        <v>7726</v>
      </c>
      <c r="U2980">
        <v>1</v>
      </c>
      <c r="V2980">
        <v>2</v>
      </c>
      <c r="W2980" t="s">
        <v>7702</v>
      </c>
      <c r="X2980" t="s">
        <v>4399</v>
      </c>
      <c r="Y2980" t="s">
        <v>7703</v>
      </c>
      <c r="Z2980" t="s">
        <v>12620</v>
      </c>
      <c r="AA2980" t="s">
        <v>8231</v>
      </c>
      <c r="AB2980" t="s">
        <v>12621</v>
      </c>
    </row>
    <row r="2981" spans="1:28">
      <c r="A2981" s="241">
        <v>45974</v>
      </c>
      <c r="B2981" t="s">
        <v>12622</v>
      </c>
      <c r="C2981" t="s">
        <v>12623</v>
      </c>
      <c r="D2981" t="s">
        <v>12624</v>
      </c>
      <c r="E2981" t="s">
        <v>12625</v>
      </c>
      <c r="F2981">
        <v>4</v>
      </c>
      <c r="G2981">
        <v>3000</v>
      </c>
      <c r="H2981">
        <v>0</v>
      </c>
      <c r="I2981" s="165">
        <v>12000</v>
      </c>
      <c r="J2981" t="s">
        <v>8061</v>
      </c>
      <c r="K2981">
        <v>1</v>
      </c>
      <c r="L2981">
        <v>166</v>
      </c>
      <c r="M2981" t="s">
        <v>8062</v>
      </c>
      <c r="N2981" t="s">
        <v>7745</v>
      </c>
      <c r="O2981" t="s">
        <v>7697</v>
      </c>
      <c r="P2981" t="s">
        <v>10766</v>
      </c>
      <c r="Q2981" t="s">
        <v>8063</v>
      </c>
      <c r="R2981">
        <v>905</v>
      </c>
      <c r="S2981" t="s">
        <v>9296</v>
      </c>
      <c r="T2981" t="s">
        <v>7726</v>
      </c>
      <c r="U2981">
        <v>1</v>
      </c>
      <c r="V2981">
        <v>4</v>
      </c>
      <c r="W2981" t="s">
        <v>7702</v>
      </c>
      <c r="X2981" t="s">
        <v>4623</v>
      </c>
      <c r="Y2981" t="s">
        <v>7703</v>
      </c>
      <c r="Z2981" t="s">
        <v>12626</v>
      </c>
      <c r="AA2981" t="s">
        <v>8066</v>
      </c>
      <c r="AB2981" t="s">
        <v>8443</v>
      </c>
    </row>
    <row r="2982" spans="1:28">
      <c r="A2982" s="241">
        <v>45974</v>
      </c>
      <c r="B2982" t="s">
        <v>12627</v>
      </c>
      <c r="C2982" t="s">
        <v>8160</v>
      </c>
      <c r="D2982" t="s">
        <v>8161</v>
      </c>
      <c r="E2982" t="s">
        <v>8162</v>
      </c>
      <c r="F2982">
        <v>4</v>
      </c>
      <c r="G2982">
        <v>2541.83</v>
      </c>
      <c r="H2982">
        <v>0</v>
      </c>
      <c r="I2982" s="165">
        <v>10167.32</v>
      </c>
      <c r="J2982" t="s">
        <v>8025</v>
      </c>
      <c r="K2982">
        <v>1</v>
      </c>
      <c r="L2982">
        <v>171</v>
      </c>
      <c r="M2982" t="s">
        <v>8026</v>
      </c>
      <c r="N2982" t="s">
        <v>8027</v>
      </c>
      <c r="O2982" t="s">
        <v>7697</v>
      </c>
      <c r="P2982" t="s">
        <v>10766</v>
      </c>
      <c r="Q2982" t="s">
        <v>11423</v>
      </c>
      <c r="R2982">
        <v>620</v>
      </c>
      <c r="S2982" t="s">
        <v>9296</v>
      </c>
      <c r="T2982" t="s">
        <v>7715</v>
      </c>
      <c r="U2982">
        <v>1</v>
      </c>
      <c r="V2982">
        <v>4</v>
      </c>
      <c r="W2982" t="s">
        <v>7702</v>
      </c>
      <c r="X2982" t="s">
        <v>4189</v>
      </c>
      <c r="Y2982" t="s">
        <v>7703</v>
      </c>
      <c r="Z2982" t="s">
        <v>12628</v>
      </c>
      <c r="AA2982" t="s">
        <v>8030</v>
      </c>
      <c r="AB2982" t="s">
        <v>12629</v>
      </c>
    </row>
    <row r="2983" spans="1:28">
      <c r="A2983" s="241">
        <v>45974</v>
      </c>
      <c r="B2983" t="s">
        <v>12627</v>
      </c>
      <c r="C2983" t="s">
        <v>7750</v>
      </c>
      <c r="D2983" t="s">
        <v>7751</v>
      </c>
      <c r="E2983" t="s">
        <v>7752</v>
      </c>
      <c r="F2983">
        <v>2</v>
      </c>
      <c r="G2983">
        <v>12000</v>
      </c>
      <c r="H2983">
        <v>0</v>
      </c>
      <c r="I2983" s="165">
        <v>24000</v>
      </c>
      <c r="J2983" t="s">
        <v>8025</v>
      </c>
      <c r="K2983">
        <v>1</v>
      </c>
      <c r="L2983">
        <v>171</v>
      </c>
      <c r="M2983" t="s">
        <v>8026</v>
      </c>
      <c r="N2983" t="s">
        <v>8027</v>
      </c>
      <c r="O2983" t="s">
        <v>7697</v>
      </c>
      <c r="P2983" t="s">
        <v>10766</v>
      </c>
      <c r="Q2983" t="s">
        <v>11423</v>
      </c>
      <c r="R2983">
        <v>620</v>
      </c>
      <c r="S2983" t="s">
        <v>9296</v>
      </c>
      <c r="T2983" t="s">
        <v>7715</v>
      </c>
      <c r="U2983">
        <v>1</v>
      </c>
      <c r="V2983">
        <v>2</v>
      </c>
      <c r="W2983" t="s">
        <v>7702</v>
      </c>
      <c r="X2983" t="s">
        <v>4189</v>
      </c>
      <c r="Y2983" t="s">
        <v>7703</v>
      </c>
      <c r="Z2983" t="s">
        <v>12628</v>
      </c>
      <c r="AA2983" t="s">
        <v>8030</v>
      </c>
      <c r="AB2983" t="s">
        <v>12629</v>
      </c>
    </row>
    <row r="2984" spans="1:28">
      <c r="A2984" s="241">
        <v>45974</v>
      </c>
      <c r="B2984" t="s">
        <v>12627</v>
      </c>
      <c r="C2984" t="s">
        <v>7822</v>
      </c>
      <c r="D2984" t="s">
        <v>7823</v>
      </c>
      <c r="E2984" t="s">
        <v>7824</v>
      </c>
      <c r="F2984">
        <v>6</v>
      </c>
      <c r="G2984">
        <v>3025.21</v>
      </c>
      <c r="H2984">
        <v>0</v>
      </c>
      <c r="I2984" s="165">
        <v>18151.259999999998</v>
      </c>
      <c r="J2984" t="s">
        <v>8025</v>
      </c>
      <c r="K2984">
        <v>1</v>
      </c>
      <c r="L2984">
        <v>171</v>
      </c>
      <c r="M2984" t="s">
        <v>8026</v>
      </c>
      <c r="N2984" t="s">
        <v>8027</v>
      </c>
      <c r="O2984" t="s">
        <v>7697</v>
      </c>
      <c r="P2984" t="s">
        <v>10766</v>
      </c>
      <c r="Q2984" t="s">
        <v>11423</v>
      </c>
      <c r="R2984">
        <v>620</v>
      </c>
      <c r="S2984" t="s">
        <v>9296</v>
      </c>
      <c r="T2984" t="s">
        <v>7715</v>
      </c>
      <c r="U2984">
        <v>1</v>
      </c>
      <c r="V2984">
        <v>6</v>
      </c>
      <c r="W2984" t="s">
        <v>7702</v>
      </c>
      <c r="X2984" t="s">
        <v>4189</v>
      </c>
      <c r="Y2984" t="s">
        <v>7703</v>
      </c>
      <c r="Z2984" t="s">
        <v>12628</v>
      </c>
      <c r="AA2984" t="s">
        <v>8030</v>
      </c>
      <c r="AB2984" t="s">
        <v>12629</v>
      </c>
    </row>
    <row r="2985" spans="1:28">
      <c r="A2985" s="241">
        <v>45974</v>
      </c>
      <c r="B2985" t="s">
        <v>12630</v>
      </c>
      <c r="C2985" t="s">
        <v>8954</v>
      </c>
      <c r="D2985" t="s">
        <v>8955</v>
      </c>
      <c r="E2985" t="s">
        <v>8956</v>
      </c>
      <c r="F2985">
        <v>6</v>
      </c>
      <c r="G2985">
        <v>2615</v>
      </c>
      <c r="H2985">
        <v>0</v>
      </c>
      <c r="I2985" s="165">
        <v>15690</v>
      </c>
      <c r="J2985" t="s">
        <v>7711</v>
      </c>
      <c r="K2985">
        <v>1</v>
      </c>
      <c r="L2985">
        <v>156</v>
      </c>
      <c r="M2985" t="s">
        <v>7712</v>
      </c>
      <c r="N2985" t="s">
        <v>7713</v>
      </c>
      <c r="O2985" t="s">
        <v>7697</v>
      </c>
      <c r="P2985" t="s">
        <v>10766</v>
      </c>
      <c r="Q2985" t="s">
        <v>10869</v>
      </c>
      <c r="R2985">
        <v>509</v>
      </c>
      <c r="S2985" t="s">
        <v>9296</v>
      </c>
      <c r="T2985" t="s">
        <v>7715</v>
      </c>
      <c r="U2985">
        <v>1</v>
      </c>
      <c r="V2985">
        <v>6</v>
      </c>
      <c r="W2985" t="s">
        <v>7702</v>
      </c>
      <c r="X2985" t="s">
        <v>4334</v>
      </c>
      <c r="Y2985" t="s">
        <v>7703</v>
      </c>
      <c r="Z2985" t="s">
        <v>12631</v>
      </c>
      <c r="AA2985" t="s">
        <v>8231</v>
      </c>
      <c r="AB2985" t="s">
        <v>12632</v>
      </c>
    </row>
    <row r="2986" spans="1:28">
      <c r="A2986" s="241">
        <v>45974</v>
      </c>
      <c r="B2986" t="s">
        <v>12633</v>
      </c>
      <c r="C2986" t="s">
        <v>7763</v>
      </c>
      <c r="D2986" t="s">
        <v>7764</v>
      </c>
      <c r="E2986" t="s">
        <v>7765</v>
      </c>
      <c r="F2986">
        <v>2</v>
      </c>
      <c r="G2986">
        <v>9636</v>
      </c>
      <c r="H2986">
        <v>0</v>
      </c>
      <c r="I2986" s="165">
        <v>19272</v>
      </c>
      <c r="J2986" t="s">
        <v>7723</v>
      </c>
      <c r="K2986">
        <v>1</v>
      </c>
      <c r="L2986">
        <v>125</v>
      </c>
      <c r="M2986" t="s">
        <v>7724</v>
      </c>
      <c r="N2986" t="s">
        <v>7713</v>
      </c>
      <c r="O2986" t="s">
        <v>7697</v>
      </c>
      <c r="P2986" t="s">
        <v>10766</v>
      </c>
      <c r="Q2986" t="s">
        <v>10991</v>
      </c>
      <c r="R2986">
        <v>103</v>
      </c>
      <c r="S2986" t="s">
        <v>9296</v>
      </c>
      <c r="T2986" t="s">
        <v>7769</v>
      </c>
      <c r="U2986">
        <v>1</v>
      </c>
      <c r="V2986">
        <v>2</v>
      </c>
      <c r="W2986" t="s">
        <v>7702</v>
      </c>
      <c r="X2986" t="s">
        <v>4136</v>
      </c>
      <c r="Y2986" t="s">
        <v>7703</v>
      </c>
      <c r="Z2986" t="s">
        <v>12634</v>
      </c>
      <c r="AA2986" t="s">
        <v>8108</v>
      </c>
      <c r="AB2986" t="s">
        <v>12635</v>
      </c>
    </row>
    <row r="2987" spans="1:28">
      <c r="A2987" s="241">
        <v>45974</v>
      </c>
      <c r="B2987" t="s">
        <v>12633</v>
      </c>
      <c r="C2987" t="s">
        <v>7973</v>
      </c>
      <c r="D2987" t="s">
        <v>7974</v>
      </c>
      <c r="E2987" t="s">
        <v>7975</v>
      </c>
      <c r="F2987">
        <v>3</v>
      </c>
      <c r="G2987">
        <v>3400</v>
      </c>
      <c r="H2987">
        <v>0</v>
      </c>
      <c r="I2987" s="165">
        <v>10200</v>
      </c>
      <c r="J2987" t="s">
        <v>7723</v>
      </c>
      <c r="K2987">
        <v>1</v>
      </c>
      <c r="L2987">
        <v>125</v>
      </c>
      <c r="M2987" t="s">
        <v>7724</v>
      </c>
      <c r="N2987" t="s">
        <v>7713</v>
      </c>
      <c r="O2987" t="s">
        <v>7697</v>
      </c>
      <c r="P2987" t="s">
        <v>10766</v>
      </c>
      <c r="Q2987" t="s">
        <v>10991</v>
      </c>
      <c r="R2987">
        <v>103</v>
      </c>
      <c r="S2987" t="s">
        <v>9296</v>
      </c>
      <c r="T2987" t="s">
        <v>7715</v>
      </c>
      <c r="U2987">
        <v>1</v>
      </c>
      <c r="V2987">
        <v>3</v>
      </c>
      <c r="W2987" t="s">
        <v>7702</v>
      </c>
      <c r="X2987" t="s">
        <v>4136</v>
      </c>
      <c r="Y2987" t="s">
        <v>7703</v>
      </c>
      <c r="Z2987" t="s">
        <v>12634</v>
      </c>
      <c r="AA2987" t="s">
        <v>8108</v>
      </c>
      <c r="AB2987" t="s">
        <v>12635</v>
      </c>
    </row>
    <row r="2988" spans="1:28">
      <c r="A2988" s="241">
        <v>45974</v>
      </c>
      <c r="B2988" t="s">
        <v>12633</v>
      </c>
      <c r="C2988" t="s">
        <v>7822</v>
      </c>
      <c r="D2988" t="s">
        <v>7823</v>
      </c>
      <c r="E2988" t="s">
        <v>7824</v>
      </c>
      <c r="F2988">
        <v>3</v>
      </c>
      <c r="G2988">
        <v>3025.21</v>
      </c>
      <c r="H2988">
        <v>0</v>
      </c>
      <c r="I2988" s="165">
        <v>9075.6299999999992</v>
      </c>
      <c r="J2988" t="s">
        <v>7723</v>
      </c>
      <c r="K2988">
        <v>1</v>
      </c>
      <c r="L2988">
        <v>125</v>
      </c>
      <c r="M2988" t="s">
        <v>7724</v>
      </c>
      <c r="N2988" t="s">
        <v>7713</v>
      </c>
      <c r="O2988" t="s">
        <v>7697</v>
      </c>
      <c r="P2988" t="s">
        <v>10766</v>
      </c>
      <c r="Q2988" t="s">
        <v>10991</v>
      </c>
      <c r="R2988">
        <v>103</v>
      </c>
      <c r="S2988" t="s">
        <v>9296</v>
      </c>
      <c r="T2988" t="s">
        <v>7715</v>
      </c>
      <c r="U2988">
        <v>1</v>
      </c>
      <c r="V2988">
        <v>3</v>
      </c>
      <c r="W2988" t="s">
        <v>7702</v>
      </c>
      <c r="X2988" t="s">
        <v>4136</v>
      </c>
      <c r="Y2988" t="s">
        <v>7703</v>
      </c>
      <c r="Z2988" t="s">
        <v>12634</v>
      </c>
      <c r="AA2988" t="s">
        <v>8108</v>
      </c>
      <c r="AB2988" t="s">
        <v>12635</v>
      </c>
    </row>
    <row r="2989" spans="1:28">
      <c r="A2989" s="241">
        <v>45974</v>
      </c>
      <c r="B2989" t="s">
        <v>12636</v>
      </c>
      <c r="C2989" t="s">
        <v>7832</v>
      </c>
      <c r="D2989" t="s">
        <v>7833</v>
      </c>
      <c r="E2989" t="s">
        <v>7834</v>
      </c>
      <c r="F2989">
        <v>1</v>
      </c>
      <c r="G2989">
        <v>12500</v>
      </c>
      <c r="H2989">
        <v>375</v>
      </c>
      <c r="I2989" s="165">
        <v>12125</v>
      </c>
      <c r="J2989" t="s">
        <v>7694</v>
      </c>
      <c r="K2989">
        <v>1</v>
      </c>
      <c r="L2989">
        <v>213</v>
      </c>
      <c r="M2989" t="s">
        <v>7695</v>
      </c>
      <c r="N2989" t="s">
        <v>7696</v>
      </c>
      <c r="O2989" t="s">
        <v>7697</v>
      </c>
      <c r="P2989" t="s">
        <v>10766</v>
      </c>
      <c r="Q2989" t="s">
        <v>10931</v>
      </c>
      <c r="R2989">
        <v>705</v>
      </c>
      <c r="S2989" t="s">
        <v>9296</v>
      </c>
      <c r="T2989" t="s">
        <v>7726</v>
      </c>
      <c r="U2989">
        <v>1</v>
      </c>
      <c r="V2989">
        <v>1</v>
      </c>
      <c r="W2989" t="s">
        <v>7702</v>
      </c>
      <c r="X2989" t="s">
        <v>4185</v>
      </c>
      <c r="Y2989" t="s">
        <v>7703</v>
      </c>
      <c r="Z2989" t="s">
        <v>12637</v>
      </c>
      <c r="AA2989" t="s">
        <v>9993</v>
      </c>
      <c r="AB2989" t="s">
        <v>12638</v>
      </c>
    </row>
    <row r="2990" spans="1:28">
      <c r="A2990" s="241">
        <v>45974</v>
      </c>
      <c r="B2990" t="s">
        <v>12636</v>
      </c>
      <c r="C2990" t="s">
        <v>7720</v>
      </c>
      <c r="D2990" t="s">
        <v>7721</v>
      </c>
      <c r="E2990" t="s">
        <v>7722</v>
      </c>
      <c r="F2990">
        <v>1</v>
      </c>
      <c r="G2990">
        <v>11900</v>
      </c>
      <c r="H2990">
        <v>357</v>
      </c>
      <c r="I2990" s="165">
        <v>11543</v>
      </c>
      <c r="J2990" t="s">
        <v>7694</v>
      </c>
      <c r="K2990">
        <v>1</v>
      </c>
      <c r="L2990">
        <v>213</v>
      </c>
      <c r="M2990" t="s">
        <v>7695</v>
      </c>
      <c r="N2990" t="s">
        <v>7696</v>
      </c>
      <c r="O2990" t="s">
        <v>7697</v>
      </c>
      <c r="P2990" t="s">
        <v>10766</v>
      </c>
      <c r="Q2990" t="s">
        <v>10931</v>
      </c>
      <c r="R2990">
        <v>705</v>
      </c>
      <c r="S2990" t="s">
        <v>9296</v>
      </c>
      <c r="T2990" t="s">
        <v>7726</v>
      </c>
      <c r="U2990">
        <v>1</v>
      </c>
      <c r="V2990">
        <v>1</v>
      </c>
      <c r="W2990" t="s">
        <v>7702</v>
      </c>
      <c r="X2990" t="s">
        <v>4185</v>
      </c>
      <c r="Y2990" t="s">
        <v>7703</v>
      </c>
      <c r="Z2990" t="s">
        <v>12637</v>
      </c>
      <c r="AA2990" t="s">
        <v>9993</v>
      </c>
      <c r="AB2990" t="s">
        <v>12638</v>
      </c>
    </row>
    <row r="2991" spans="1:28">
      <c r="A2991" s="241">
        <v>45974</v>
      </c>
      <c r="B2991" t="s">
        <v>12639</v>
      </c>
      <c r="C2991" t="s">
        <v>7860</v>
      </c>
      <c r="D2991" t="s">
        <v>7861</v>
      </c>
      <c r="E2991" t="s">
        <v>7862</v>
      </c>
      <c r="F2991">
        <v>2</v>
      </c>
      <c r="G2991">
        <v>866.2</v>
      </c>
      <c r="H2991">
        <v>0</v>
      </c>
      <c r="I2991" s="165">
        <v>1732.4</v>
      </c>
      <c r="J2991" t="s">
        <v>7743</v>
      </c>
      <c r="K2991">
        <v>1</v>
      </c>
      <c r="L2991">
        <v>126</v>
      </c>
      <c r="M2991" t="s">
        <v>7744</v>
      </c>
      <c r="N2991" t="s">
        <v>7745</v>
      </c>
      <c r="O2991" t="s">
        <v>7697</v>
      </c>
      <c r="P2991" t="s">
        <v>10766</v>
      </c>
      <c r="Q2991" t="s">
        <v>10832</v>
      </c>
      <c r="R2991">
        <v>946</v>
      </c>
      <c r="S2991" t="s">
        <v>9296</v>
      </c>
      <c r="T2991" t="s">
        <v>7701</v>
      </c>
      <c r="U2991">
        <v>1</v>
      </c>
      <c r="V2991">
        <v>2</v>
      </c>
      <c r="W2991" t="s">
        <v>7702</v>
      </c>
      <c r="X2991" t="s">
        <v>4424</v>
      </c>
      <c r="Y2991" t="s">
        <v>7703</v>
      </c>
      <c r="Z2991" t="s">
        <v>12640</v>
      </c>
      <c r="AA2991" t="s">
        <v>8008</v>
      </c>
      <c r="AB2991" t="s">
        <v>8443</v>
      </c>
    </row>
    <row r="2992" spans="1:28">
      <c r="A2992" s="241">
        <v>45974</v>
      </c>
      <c r="B2992" t="s">
        <v>12639</v>
      </c>
      <c r="C2992" t="s">
        <v>8905</v>
      </c>
      <c r="D2992" t="s">
        <v>8906</v>
      </c>
      <c r="E2992" t="s">
        <v>8907</v>
      </c>
      <c r="F2992">
        <v>2</v>
      </c>
      <c r="G2992">
        <v>2227</v>
      </c>
      <c r="H2992">
        <v>0</v>
      </c>
      <c r="I2992" s="165">
        <v>4454</v>
      </c>
      <c r="J2992" t="s">
        <v>7743</v>
      </c>
      <c r="K2992">
        <v>1</v>
      </c>
      <c r="L2992">
        <v>126</v>
      </c>
      <c r="M2992" t="s">
        <v>7744</v>
      </c>
      <c r="N2992" t="s">
        <v>7745</v>
      </c>
      <c r="O2992" t="s">
        <v>7697</v>
      </c>
      <c r="P2992" t="s">
        <v>10766</v>
      </c>
      <c r="Q2992" t="s">
        <v>10832</v>
      </c>
      <c r="R2992">
        <v>946</v>
      </c>
      <c r="S2992" t="s">
        <v>9296</v>
      </c>
      <c r="T2992" t="s">
        <v>7769</v>
      </c>
      <c r="U2992">
        <v>1</v>
      </c>
      <c r="V2992">
        <v>2</v>
      </c>
      <c r="W2992" t="s">
        <v>7702</v>
      </c>
      <c r="X2992" t="s">
        <v>4424</v>
      </c>
      <c r="Y2992" t="s">
        <v>7703</v>
      </c>
      <c r="Z2992" t="s">
        <v>12640</v>
      </c>
      <c r="AA2992" t="s">
        <v>8008</v>
      </c>
      <c r="AB2992" t="s">
        <v>8443</v>
      </c>
    </row>
    <row r="2993" spans="1:28">
      <c r="A2993" s="241">
        <v>45974</v>
      </c>
      <c r="B2993" t="s">
        <v>12641</v>
      </c>
      <c r="C2993" t="s">
        <v>7927</v>
      </c>
      <c r="D2993" t="s">
        <v>7928</v>
      </c>
      <c r="E2993" t="s">
        <v>7929</v>
      </c>
      <c r="F2993">
        <v>1</v>
      </c>
      <c r="G2993">
        <v>1344.54</v>
      </c>
      <c r="H2993">
        <v>0</v>
      </c>
      <c r="I2993" s="165">
        <v>1344.54</v>
      </c>
      <c r="J2993" t="s">
        <v>8069</v>
      </c>
      <c r="K2993">
        <v>1</v>
      </c>
      <c r="L2993">
        <v>212</v>
      </c>
      <c r="M2993" t="s">
        <v>8070</v>
      </c>
      <c r="N2993" t="s">
        <v>7696</v>
      </c>
      <c r="O2993" t="s">
        <v>7697</v>
      </c>
      <c r="P2993" t="s">
        <v>10766</v>
      </c>
      <c r="Q2993" t="s">
        <v>10842</v>
      </c>
      <c r="R2993">
        <v>717</v>
      </c>
      <c r="S2993" t="s">
        <v>9296</v>
      </c>
      <c r="T2993" t="s">
        <v>7701</v>
      </c>
      <c r="U2993">
        <v>1</v>
      </c>
      <c r="V2993">
        <v>1</v>
      </c>
      <c r="W2993" t="s">
        <v>7702</v>
      </c>
      <c r="X2993" t="s">
        <v>4271</v>
      </c>
      <c r="Y2993" t="s">
        <v>7703</v>
      </c>
      <c r="Z2993" t="s">
        <v>12642</v>
      </c>
      <c r="AA2993" t="s">
        <v>10844</v>
      </c>
      <c r="AB2993" t="s">
        <v>12643</v>
      </c>
    </row>
    <row r="2994" spans="1:28">
      <c r="A2994" s="241">
        <v>45974</v>
      </c>
      <c r="B2994" t="s">
        <v>12644</v>
      </c>
      <c r="C2994" t="s">
        <v>8336</v>
      </c>
      <c r="D2994" t="s">
        <v>8337</v>
      </c>
      <c r="E2994" t="s">
        <v>8338</v>
      </c>
      <c r="F2994">
        <v>3</v>
      </c>
      <c r="G2994">
        <v>15550</v>
      </c>
      <c r="H2994">
        <v>0</v>
      </c>
      <c r="I2994" s="165">
        <v>46650</v>
      </c>
      <c r="J2994" t="s">
        <v>7694</v>
      </c>
      <c r="K2994">
        <v>1</v>
      </c>
      <c r="L2994">
        <v>213</v>
      </c>
      <c r="M2994" t="s">
        <v>7695</v>
      </c>
      <c r="N2994" t="s">
        <v>7696</v>
      </c>
      <c r="O2994" t="s">
        <v>7697</v>
      </c>
      <c r="P2994" t="s">
        <v>10766</v>
      </c>
      <c r="Q2994" t="s">
        <v>7890</v>
      </c>
      <c r="R2994">
        <v>706</v>
      </c>
      <c r="S2994" t="s">
        <v>9296</v>
      </c>
      <c r="T2994" t="s">
        <v>7726</v>
      </c>
      <c r="U2994">
        <v>1</v>
      </c>
      <c r="V2994">
        <v>3</v>
      </c>
      <c r="W2994" t="s">
        <v>7702</v>
      </c>
      <c r="X2994" t="s">
        <v>4679</v>
      </c>
      <c r="Y2994" t="s">
        <v>7703</v>
      </c>
      <c r="Z2994" t="s">
        <v>12645</v>
      </c>
      <c r="AA2994" t="s">
        <v>7705</v>
      </c>
      <c r="AB2994" t="s">
        <v>12646</v>
      </c>
    </row>
    <row r="2995" spans="1:28">
      <c r="A2995" s="241">
        <v>45974</v>
      </c>
      <c r="B2995" t="s">
        <v>12647</v>
      </c>
      <c r="C2995" t="s">
        <v>8268</v>
      </c>
      <c r="D2995" t="s">
        <v>8269</v>
      </c>
      <c r="E2995" t="s">
        <v>8270</v>
      </c>
      <c r="F2995">
        <v>12</v>
      </c>
      <c r="G2995">
        <v>864</v>
      </c>
      <c r="H2995">
        <v>0</v>
      </c>
      <c r="I2995" s="165">
        <v>10368</v>
      </c>
      <c r="J2995" t="s">
        <v>8852</v>
      </c>
      <c r="K2995">
        <v>1</v>
      </c>
      <c r="L2995">
        <v>154</v>
      </c>
      <c r="M2995" t="s">
        <v>8678</v>
      </c>
      <c r="N2995" t="s">
        <v>7939</v>
      </c>
      <c r="O2995" t="s">
        <v>7697</v>
      </c>
      <c r="P2995" t="s">
        <v>10766</v>
      </c>
      <c r="Q2995" t="s">
        <v>12017</v>
      </c>
      <c r="R2995">
        <v>410</v>
      </c>
      <c r="S2995" t="s">
        <v>9296</v>
      </c>
      <c r="T2995" t="s">
        <v>7701</v>
      </c>
      <c r="U2995">
        <v>1</v>
      </c>
      <c r="V2995">
        <v>12</v>
      </c>
      <c r="W2995" t="s">
        <v>7702</v>
      </c>
      <c r="X2995" t="s">
        <v>4693</v>
      </c>
      <c r="Y2995" t="s">
        <v>7703</v>
      </c>
      <c r="Z2995" t="s">
        <v>12648</v>
      </c>
      <c r="AA2995" t="s">
        <v>8300</v>
      </c>
      <c r="AB2995" t="s">
        <v>12649</v>
      </c>
    </row>
    <row r="2996" spans="1:28">
      <c r="A2996" s="241">
        <v>45974</v>
      </c>
      <c r="B2996" t="s">
        <v>12647</v>
      </c>
      <c r="C2996" t="s">
        <v>8136</v>
      </c>
      <c r="D2996" t="s">
        <v>8137</v>
      </c>
      <c r="E2996" t="s">
        <v>8138</v>
      </c>
      <c r="F2996">
        <v>1</v>
      </c>
      <c r="G2996">
        <v>12290.73</v>
      </c>
      <c r="H2996">
        <v>0</v>
      </c>
      <c r="I2996" s="165">
        <v>12290.73</v>
      </c>
      <c r="J2996" t="s">
        <v>8852</v>
      </c>
      <c r="K2996">
        <v>1</v>
      </c>
      <c r="L2996">
        <v>154</v>
      </c>
      <c r="M2996" t="s">
        <v>8678</v>
      </c>
      <c r="N2996" t="s">
        <v>7939</v>
      </c>
      <c r="O2996" t="s">
        <v>7697</v>
      </c>
      <c r="P2996" t="s">
        <v>10766</v>
      </c>
      <c r="Q2996" t="s">
        <v>12017</v>
      </c>
      <c r="R2996">
        <v>410</v>
      </c>
      <c r="S2996" t="s">
        <v>9296</v>
      </c>
      <c r="T2996" t="s">
        <v>7726</v>
      </c>
      <c r="U2996">
        <v>1</v>
      </c>
      <c r="V2996">
        <v>1</v>
      </c>
      <c r="W2996" t="s">
        <v>7702</v>
      </c>
      <c r="X2996" t="s">
        <v>4693</v>
      </c>
      <c r="Y2996" t="s">
        <v>7703</v>
      </c>
      <c r="Z2996" t="s">
        <v>12648</v>
      </c>
      <c r="AA2996" t="s">
        <v>8300</v>
      </c>
      <c r="AB2996" t="s">
        <v>12649</v>
      </c>
    </row>
    <row r="2997" spans="1:28">
      <c r="A2997" s="241">
        <v>45974</v>
      </c>
      <c r="B2997" t="s">
        <v>12647</v>
      </c>
      <c r="C2997" t="s">
        <v>8415</v>
      </c>
      <c r="D2997" t="s">
        <v>8416</v>
      </c>
      <c r="E2997" t="s">
        <v>8417</v>
      </c>
      <c r="F2997">
        <v>6</v>
      </c>
      <c r="G2997">
        <v>2700</v>
      </c>
      <c r="H2997">
        <v>0</v>
      </c>
      <c r="I2997" s="165">
        <v>16200</v>
      </c>
      <c r="J2997" t="s">
        <v>8852</v>
      </c>
      <c r="K2997">
        <v>1</v>
      </c>
      <c r="L2997">
        <v>154</v>
      </c>
      <c r="M2997" t="s">
        <v>8678</v>
      </c>
      <c r="N2997" t="s">
        <v>7939</v>
      </c>
      <c r="O2997" t="s">
        <v>7697</v>
      </c>
      <c r="P2997" t="s">
        <v>10766</v>
      </c>
      <c r="Q2997" t="s">
        <v>12017</v>
      </c>
      <c r="R2997">
        <v>410</v>
      </c>
      <c r="S2997" t="s">
        <v>9296</v>
      </c>
      <c r="T2997" t="s">
        <v>7715</v>
      </c>
      <c r="U2997">
        <v>1</v>
      </c>
      <c r="V2997">
        <v>6</v>
      </c>
      <c r="W2997" t="s">
        <v>7702</v>
      </c>
      <c r="X2997" t="s">
        <v>4693</v>
      </c>
      <c r="Y2997" t="s">
        <v>7703</v>
      </c>
      <c r="Z2997" t="s">
        <v>12648</v>
      </c>
      <c r="AA2997" t="s">
        <v>8300</v>
      </c>
      <c r="AB2997" t="s">
        <v>12649</v>
      </c>
    </row>
    <row r="2998" spans="1:28">
      <c r="A2998" s="241">
        <v>45974</v>
      </c>
      <c r="B2998" t="s">
        <v>12650</v>
      </c>
      <c r="C2998" t="s">
        <v>8268</v>
      </c>
      <c r="D2998" t="s">
        <v>8269</v>
      </c>
      <c r="E2998" t="s">
        <v>8270</v>
      </c>
      <c r="F2998">
        <v>6</v>
      </c>
      <c r="G2998">
        <v>864</v>
      </c>
      <c r="H2998">
        <v>0</v>
      </c>
      <c r="I2998" s="165">
        <v>5184</v>
      </c>
      <c r="J2998" t="s">
        <v>8852</v>
      </c>
      <c r="K2998">
        <v>1</v>
      </c>
      <c r="L2998">
        <v>154</v>
      </c>
      <c r="M2998" t="s">
        <v>8678</v>
      </c>
      <c r="N2998" t="s">
        <v>7939</v>
      </c>
      <c r="O2998" t="s">
        <v>7697</v>
      </c>
      <c r="P2998" t="s">
        <v>10766</v>
      </c>
      <c r="Q2998" t="s">
        <v>12017</v>
      </c>
      <c r="R2998">
        <v>410</v>
      </c>
      <c r="S2998" t="s">
        <v>9296</v>
      </c>
      <c r="T2998" t="s">
        <v>7701</v>
      </c>
      <c r="U2998">
        <v>1</v>
      </c>
      <c r="V2998">
        <v>6</v>
      </c>
      <c r="W2998" t="s">
        <v>7702</v>
      </c>
      <c r="X2998" t="s">
        <v>4336</v>
      </c>
      <c r="Y2998" t="s">
        <v>7703</v>
      </c>
      <c r="Z2998" t="s">
        <v>12651</v>
      </c>
      <c r="AA2998" t="s">
        <v>8300</v>
      </c>
      <c r="AB2998" t="s">
        <v>12652</v>
      </c>
    </row>
    <row r="2999" spans="1:28">
      <c r="A2999" s="241">
        <v>45974</v>
      </c>
      <c r="B2999" t="s">
        <v>12653</v>
      </c>
      <c r="C2999" t="s">
        <v>7934</v>
      </c>
      <c r="D2999" t="s">
        <v>7935</v>
      </c>
      <c r="E2999" t="s">
        <v>7936</v>
      </c>
      <c r="F2999">
        <v>6</v>
      </c>
      <c r="G2999">
        <v>2475</v>
      </c>
      <c r="H2999">
        <v>0</v>
      </c>
      <c r="I2999" s="165">
        <v>14850</v>
      </c>
      <c r="J2999" t="s">
        <v>7757</v>
      </c>
      <c r="K2999">
        <v>1</v>
      </c>
      <c r="L2999">
        <v>125</v>
      </c>
      <c r="M2999" t="s">
        <v>7724</v>
      </c>
      <c r="N2999" t="s">
        <v>7713</v>
      </c>
      <c r="O2999" t="s">
        <v>7697</v>
      </c>
      <c r="P2999" t="s">
        <v>10766</v>
      </c>
      <c r="Q2999" t="s">
        <v>10968</v>
      </c>
      <c r="R2999">
        <v>116</v>
      </c>
      <c r="S2999" t="s">
        <v>9296</v>
      </c>
      <c r="T2999" t="s">
        <v>7715</v>
      </c>
      <c r="U2999">
        <v>1</v>
      </c>
      <c r="V2999">
        <v>6</v>
      </c>
      <c r="W2999" t="s">
        <v>7702</v>
      </c>
      <c r="X2999" t="s">
        <v>12654</v>
      </c>
      <c r="Y2999" t="s">
        <v>7703</v>
      </c>
      <c r="Z2999" t="s">
        <v>12655</v>
      </c>
      <c r="AA2999" t="s">
        <v>7760</v>
      </c>
      <c r="AB2999" t="s">
        <v>12656</v>
      </c>
    </row>
    <row r="3000" spans="1:28">
      <c r="A3000" s="241">
        <v>45974</v>
      </c>
      <c r="B3000" t="s">
        <v>12653</v>
      </c>
      <c r="C3000" t="s">
        <v>7800</v>
      </c>
      <c r="D3000" t="s">
        <v>7801</v>
      </c>
      <c r="E3000" t="s">
        <v>7802</v>
      </c>
      <c r="F3000">
        <v>6</v>
      </c>
      <c r="G3000">
        <v>1092.44</v>
      </c>
      <c r="H3000">
        <v>0</v>
      </c>
      <c r="I3000" s="165">
        <v>6554.64</v>
      </c>
      <c r="J3000" t="s">
        <v>7757</v>
      </c>
      <c r="K3000">
        <v>1</v>
      </c>
      <c r="L3000">
        <v>125</v>
      </c>
      <c r="M3000" t="s">
        <v>7724</v>
      </c>
      <c r="N3000" t="s">
        <v>7713</v>
      </c>
      <c r="O3000" t="s">
        <v>7697</v>
      </c>
      <c r="P3000" t="s">
        <v>10766</v>
      </c>
      <c r="Q3000" t="s">
        <v>10968</v>
      </c>
      <c r="R3000">
        <v>116</v>
      </c>
      <c r="S3000" t="s">
        <v>9296</v>
      </c>
      <c r="T3000" t="s">
        <v>7701</v>
      </c>
      <c r="U3000">
        <v>1</v>
      </c>
      <c r="V3000">
        <v>6</v>
      </c>
      <c r="W3000" t="s">
        <v>7702</v>
      </c>
      <c r="X3000" t="s">
        <v>12654</v>
      </c>
      <c r="Y3000" t="s">
        <v>7703</v>
      </c>
      <c r="Z3000" t="s">
        <v>12655</v>
      </c>
      <c r="AA3000" t="s">
        <v>7760</v>
      </c>
      <c r="AB3000" t="s">
        <v>12656</v>
      </c>
    </row>
    <row r="3001" spans="1:28">
      <c r="A3001" s="241">
        <v>45974</v>
      </c>
      <c r="B3001" t="s">
        <v>12657</v>
      </c>
      <c r="C3001" t="s">
        <v>7999</v>
      </c>
      <c r="D3001" t="s">
        <v>8000</v>
      </c>
      <c r="E3001" t="s">
        <v>8001</v>
      </c>
      <c r="F3001">
        <v>1</v>
      </c>
      <c r="G3001">
        <v>1640</v>
      </c>
      <c r="H3001">
        <v>0</v>
      </c>
      <c r="I3001" s="165">
        <v>1640</v>
      </c>
      <c r="J3001" t="s">
        <v>7743</v>
      </c>
      <c r="K3001">
        <v>1</v>
      </c>
      <c r="L3001">
        <v>2</v>
      </c>
      <c r="M3001" t="s">
        <v>8054</v>
      </c>
      <c r="N3001" t="s">
        <v>7745</v>
      </c>
      <c r="O3001" t="s">
        <v>7697</v>
      </c>
      <c r="P3001" t="s">
        <v>10766</v>
      </c>
      <c r="Q3001" t="s">
        <v>10858</v>
      </c>
      <c r="R3001">
        <v>945</v>
      </c>
      <c r="S3001" t="s">
        <v>9296</v>
      </c>
      <c r="T3001" t="s">
        <v>7701</v>
      </c>
      <c r="U3001">
        <v>1</v>
      </c>
      <c r="V3001">
        <v>1</v>
      </c>
      <c r="W3001" t="s">
        <v>7702</v>
      </c>
      <c r="X3001" t="s">
        <v>12658</v>
      </c>
      <c r="Y3001" t="s">
        <v>7703</v>
      </c>
      <c r="Z3001" t="s">
        <v>12659</v>
      </c>
      <c r="AA3001" t="s">
        <v>8058</v>
      </c>
      <c r="AB3001" t="s">
        <v>12660</v>
      </c>
    </row>
    <row r="3002" spans="1:28">
      <c r="A3002" s="241">
        <v>45974</v>
      </c>
      <c r="B3002" t="s">
        <v>12661</v>
      </c>
      <c r="C3002" t="s">
        <v>7720</v>
      </c>
      <c r="D3002" t="s">
        <v>7721</v>
      </c>
      <c r="E3002" t="s">
        <v>7722</v>
      </c>
      <c r="F3002">
        <v>1</v>
      </c>
      <c r="G3002">
        <v>11900</v>
      </c>
      <c r="H3002">
        <v>357</v>
      </c>
      <c r="I3002" s="165">
        <v>11543</v>
      </c>
      <c r="J3002" t="s">
        <v>7723</v>
      </c>
      <c r="K3002">
        <v>1</v>
      </c>
      <c r="L3002">
        <v>125</v>
      </c>
      <c r="M3002" t="s">
        <v>7724</v>
      </c>
      <c r="N3002" t="s">
        <v>7713</v>
      </c>
      <c r="O3002" t="s">
        <v>7697</v>
      </c>
      <c r="P3002" t="s">
        <v>10766</v>
      </c>
      <c r="Q3002" t="s">
        <v>10771</v>
      </c>
      <c r="R3002">
        <v>117</v>
      </c>
      <c r="S3002" t="s">
        <v>9296</v>
      </c>
      <c r="T3002" t="s">
        <v>7726</v>
      </c>
      <c r="U3002">
        <v>1</v>
      </c>
      <c r="V3002">
        <v>1</v>
      </c>
      <c r="W3002" t="s">
        <v>7702</v>
      </c>
      <c r="X3002" t="s">
        <v>4205</v>
      </c>
      <c r="Y3002" t="s">
        <v>7703</v>
      </c>
      <c r="Z3002" t="s">
        <v>12662</v>
      </c>
      <c r="AA3002" t="s">
        <v>7728</v>
      </c>
      <c r="AB3002" t="s">
        <v>12663</v>
      </c>
    </row>
    <row r="3003" spans="1:28">
      <c r="A3003" s="241">
        <v>45974</v>
      </c>
      <c r="B3003" t="s">
        <v>12664</v>
      </c>
      <c r="C3003" t="s">
        <v>7708</v>
      </c>
      <c r="D3003" t="s">
        <v>7709</v>
      </c>
      <c r="E3003" t="s">
        <v>7710</v>
      </c>
      <c r="F3003">
        <v>4</v>
      </c>
      <c r="G3003">
        <v>1120</v>
      </c>
      <c r="H3003">
        <v>0</v>
      </c>
      <c r="I3003" s="165">
        <v>4480</v>
      </c>
      <c r="J3003" t="s">
        <v>7694</v>
      </c>
      <c r="K3003">
        <v>1</v>
      </c>
      <c r="L3003">
        <v>213</v>
      </c>
      <c r="M3003" t="s">
        <v>7695</v>
      </c>
      <c r="N3003" t="s">
        <v>7696</v>
      </c>
      <c r="O3003" t="s">
        <v>7697</v>
      </c>
      <c r="P3003" t="s">
        <v>10766</v>
      </c>
      <c r="Q3003" t="s">
        <v>10931</v>
      </c>
      <c r="R3003">
        <v>705</v>
      </c>
      <c r="S3003" t="s">
        <v>9296</v>
      </c>
      <c r="T3003" t="s">
        <v>7715</v>
      </c>
      <c r="U3003">
        <v>1</v>
      </c>
      <c r="V3003">
        <v>4</v>
      </c>
      <c r="W3003" t="s">
        <v>7702</v>
      </c>
      <c r="X3003" t="s">
        <v>4211</v>
      </c>
      <c r="Y3003" t="s">
        <v>7703</v>
      </c>
      <c r="Z3003" t="s">
        <v>12665</v>
      </c>
      <c r="AA3003" t="s">
        <v>9993</v>
      </c>
      <c r="AB3003" t="s">
        <v>12666</v>
      </c>
    </row>
    <row r="3004" spans="1:28">
      <c r="A3004" s="241">
        <v>45974</v>
      </c>
      <c r="B3004" t="s">
        <v>12664</v>
      </c>
      <c r="C3004" t="s">
        <v>7822</v>
      </c>
      <c r="D3004" t="s">
        <v>7823</v>
      </c>
      <c r="E3004" t="s">
        <v>7824</v>
      </c>
      <c r="F3004">
        <v>2</v>
      </c>
      <c r="G3004">
        <v>3025.21</v>
      </c>
      <c r="H3004">
        <v>0</v>
      </c>
      <c r="I3004" s="165">
        <v>6050.42</v>
      </c>
      <c r="J3004" t="s">
        <v>7694</v>
      </c>
      <c r="K3004">
        <v>1</v>
      </c>
      <c r="L3004">
        <v>213</v>
      </c>
      <c r="M3004" t="s">
        <v>7695</v>
      </c>
      <c r="N3004" t="s">
        <v>7696</v>
      </c>
      <c r="O3004" t="s">
        <v>7697</v>
      </c>
      <c r="P3004" t="s">
        <v>10766</v>
      </c>
      <c r="Q3004" t="s">
        <v>10931</v>
      </c>
      <c r="R3004">
        <v>705</v>
      </c>
      <c r="S3004" t="s">
        <v>9296</v>
      </c>
      <c r="T3004" t="s">
        <v>7715</v>
      </c>
      <c r="U3004">
        <v>1</v>
      </c>
      <c r="V3004">
        <v>2</v>
      </c>
      <c r="W3004" t="s">
        <v>7702</v>
      </c>
      <c r="X3004" t="s">
        <v>4211</v>
      </c>
      <c r="Y3004" t="s">
        <v>7703</v>
      </c>
      <c r="Z3004" t="s">
        <v>12665</v>
      </c>
      <c r="AA3004" t="s">
        <v>9993</v>
      </c>
      <c r="AB3004" t="s">
        <v>12666</v>
      </c>
    </row>
    <row r="3005" spans="1:28">
      <c r="A3005" s="241">
        <v>45974</v>
      </c>
      <c r="B3005" t="s">
        <v>12667</v>
      </c>
      <c r="C3005" t="s">
        <v>7800</v>
      </c>
      <c r="D3005" t="s">
        <v>7801</v>
      </c>
      <c r="E3005" t="s">
        <v>7802</v>
      </c>
      <c r="F3005">
        <v>6</v>
      </c>
      <c r="G3005">
        <v>1092.44</v>
      </c>
      <c r="H3005">
        <v>0</v>
      </c>
      <c r="I3005" s="165">
        <v>6554.64</v>
      </c>
      <c r="J3005" t="s">
        <v>7723</v>
      </c>
      <c r="K3005">
        <v>1</v>
      </c>
      <c r="L3005">
        <v>125</v>
      </c>
      <c r="M3005" t="s">
        <v>7724</v>
      </c>
      <c r="N3005" t="s">
        <v>7713</v>
      </c>
      <c r="O3005" t="s">
        <v>7697</v>
      </c>
      <c r="P3005" t="s">
        <v>10766</v>
      </c>
      <c r="Q3005" t="s">
        <v>10991</v>
      </c>
      <c r="R3005">
        <v>103</v>
      </c>
      <c r="S3005" t="s">
        <v>9296</v>
      </c>
      <c r="T3005" t="s">
        <v>7701</v>
      </c>
      <c r="U3005">
        <v>1</v>
      </c>
      <c r="V3005">
        <v>6</v>
      </c>
      <c r="W3005" t="s">
        <v>7702</v>
      </c>
      <c r="X3005" t="s">
        <v>4418</v>
      </c>
      <c r="Y3005" t="s">
        <v>7703</v>
      </c>
      <c r="Z3005" t="s">
        <v>12668</v>
      </c>
      <c r="AA3005" t="s">
        <v>8108</v>
      </c>
      <c r="AB3005" t="s">
        <v>12669</v>
      </c>
    </row>
    <row r="3006" spans="1:28">
      <c r="A3006" s="241">
        <v>45974</v>
      </c>
      <c r="B3006" t="s">
        <v>12670</v>
      </c>
      <c r="C3006" t="s">
        <v>8411</v>
      </c>
      <c r="D3006" t="s">
        <v>8412</v>
      </c>
      <c r="E3006" t="s">
        <v>8413</v>
      </c>
      <c r="F3006">
        <v>10</v>
      </c>
      <c r="G3006">
        <v>2227</v>
      </c>
      <c r="H3006">
        <v>0</v>
      </c>
      <c r="I3006" s="165">
        <v>22270</v>
      </c>
      <c r="J3006" t="s">
        <v>7809</v>
      </c>
      <c r="K3006">
        <v>1</v>
      </c>
      <c r="L3006">
        <v>125</v>
      </c>
      <c r="M3006" t="s">
        <v>7724</v>
      </c>
      <c r="N3006" t="s">
        <v>7713</v>
      </c>
      <c r="O3006" t="s">
        <v>7697</v>
      </c>
      <c r="P3006" t="s">
        <v>10766</v>
      </c>
      <c r="Q3006" t="s">
        <v>10988</v>
      </c>
      <c r="R3006">
        <v>113</v>
      </c>
      <c r="S3006" t="s">
        <v>9296</v>
      </c>
      <c r="T3006" t="s">
        <v>7769</v>
      </c>
      <c r="U3006">
        <v>1</v>
      </c>
      <c r="V3006">
        <v>10</v>
      </c>
      <c r="W3006" t="s">
        <v>7702</v>
      </c>
      <c r="X3006" t="s">
        <v>4257</v>
      </c>
      <c r="Y3006" t="s">
        <v>7703</v>
      </c>
      <c r="Z3006" t="s">
        <v>12671</v>
      </c>
      <c r="AA3006" t="s">
        <v>8092</v>
      </c>
      <c r="AB3006" t="s">
        <v>12672</v>
      </c>
    </row>
    <row r="3007" spans="1:28">
      <c r="A3007" s="241">
        <v>45974</v>
      </c>
      <c r="B3007" t="s">
        <v>12673</v>
      </c>
      <c r="C3007" t="s">
        <v>7800</v>
      </c>
      <c r="D3007" t="s">
        <v>7801</v>
      </c>
      <c r="E3007" t="s">
        <v>7802</v>
      </c>
      <c r="F3007">
        <v>10</v>
      </c>
      <c r="G3007">
        <v>1092.44</v>
      </c>
      <c r="H3007">
        <v>0</v>
      </c>
      <c r="I3007" s="165">
        <v>10924.4</v>
      </c>
      <c r="J3007" t="s">
        <v>7723</v>
      </c>
      <c r="K3007">
        <v>1</v>
      </c>
      <c r="L3007">
        <v>125</v>
      </c>
      <c r="M3007" t="s">
        <v>7724</v>
      </c>
      <c r="N3007" t="s">
        <v>7713</v>
      </c>
      <c r="O3007" t="s">
        <v>7697</v>
      </c>
      <c r="P3007" t="s">
        <v>10766</v>
      </c>
      <c r="Q3007" t="s">
        <v>10991</v>
      </c>
      <c r="R3007">
        <v>103</v>
      </c>
      <c r="S3007" t="s">
        <v>9296</v>
      </c>
      <c r="T3007" t="s">
        <v>7701</v>
      </c>
      <c r="U3007">
        <v>1</v>
      </c>
      <c r="V3007">
        <v>10</v>
      </c>
      <c r="W3007" t="s">
        <v>7702</v>
      </c>
      <c r="X3007" t="s">
        <v>4647</v>
      </c>
      <c r="Y3007" t="s">
        <v>7703</v>
      </c>
      <c r="Z3007" t="s">
        <v>12674</v>
      </c>
      <c r="AA3007" t="s">
        <v>8108</v>
      </c>
      <c r="AB3007" t="s">
        <v>12675</v>
      </c>
    </row>
    <row r="3008" spans="1:28">
      <c r="A3008" s="241">
        <v>45974</v>
      </c>
      <c r="B3008" t="s">
        <v>12673</v>
      </c>
      <c r="C3008" t="s">
        <v>7906</v>
      </c>
      <c r="D3008" t="s">
        <v>7907</v>
      </c>
      <c r="E3008" t="s">
        <v>7908</v>
      </c>
      <c r="F3008">
        <v>10</v>
      </c>
      <c r="G3008">
        <v>715</v>
      </c>
      <c r="H3008">
        <v>0</v>
      </c>
      <c r="I3008" s="165">
        <v>7150</v>
      </c>
      <c r="J3008" t="s">
        <v>7723</v>
      </c>
      <c r="K3008">
        <v>1</v>
      </c>
      <c r="L3008">
        <v>125</v>
      </c>
      <c r="M3008" t="s">
        <v>7724</v>
      </c>
      <c r="N3008" t="s">
        <v>7713</v>
      </c>
      <c r="O3008" t="s">
        <v>7697</v>
      </c>
      <c r="P3008" t="s">
        <v>10766</v>
      </c>
      <c r="Q3008" t="s">
        <v>10991</v>
      </c>
      <c r="R3008">
        <v>103</v>
      </c>
      <c r="S3008" t="s">
        <v>9296</v>
      </c>
      <c r="T3008" t="s">
        <v>7701</v>
      </c>
      <c r="U3008">
        <v>1</v>
      </c>
      <c r="V3008">
        <v>10</v>
      </c>
      <c r="W3008" t="s">
        <v>7702</v>
      </c>
      <c r="X3008" t="s">
        <v>4647</v>
      </c>
      <c r="Y3008" t="s">
        <v>7703</v>
      </c>
      <c r="Z3008" t="s">
        <v>12674</v>
      </c>
      <c r="AA3008" t="s">
        <v>8108</v>
      </c>
      <c r="AB3008" t="s">
        <v>12675</v>
      </c>
    </row>
    <row r="3009" spans="1:28">
      <c r="A3009" s="241">
        <v>45974</v>
      </c>
      <c r="B3009" t="s">
        <v>12673</v>
      </c>
      <c r="C3009" t="s">
        <v>7883</v>
      </c>
      <c r="D3009" t="s">
        <v>7884</v>
      </c>
      <c r="E3009" t="s">
        <v>7885</v>
      </c>
      <c r="F3009">
        <v>12</v>
      </c>
      <c r="G3009">
        <v>3025.21</v>
      </c>
      <c r="H3009">
        <v>0</v>
      </c>
      <c r="I3009" s="165">
        <v>36302.519999999997</v>
      </c>
      <c r="J3009" t="s">
        <v>7723</v>
      </c>
      <c r="K3009">
        <v>1</v>
      </c>
      <c r="L3009">
        <v>125</v>
      </c>
      <c r="M3009" t="s">
        <v>7724</v>
      </c>
      <c r="N3009" t="s">
        <v>7713</v>
      </c>
      <c r="O3009" t="s">
        <v>7697</v>
      </c>
      <c r="P3009" t="s">
        <v>10766</v>
      </c>
      <c r="Q3009" t="s">
        <v>10991</v>
      </c>
      <c r="R3009">
        <v>103</v>
      </c>
      <c r="S3009" t="s">
        <v>9296</v>
      </c>
      <c r="T3009" t="s">
        <v>7715</v>
      </c>
      <c r="U3009">
        <v>1</v>
      </c>
      <c r="V3009">
        <v>12</v>
      </c>
      <c r="W3009" t="s">
        <v>7702</v>
      </c>
      <c r="X3009" t="s">
        <v>4647</v>
      </c>
      <c r="Y3009" t="s">
        <v>7703</v>
      </c>
      <c r="Z3009" t="s">
        <v>12674</v>
      </c>
      <c r="AA3009" t="s">
        <v>8108</v>
      </c>
      <c r="AB3009" t="s">
        <v>12675</v>
      </c>
    </row>
    <row r="3010" spans="1:28">
      <c r="A3010" s="241">
        <v>45974</v>
      </c>
      <c r="B3010" t="s">
        <v>12673</v>
      </c>
      <c r="C3010" t="s">
        <v>7787</v>
      </c>
      <c r="D3010" t="s">
        <v>7788</v>
      </c>
      <c r="E3010" t="s">
        <v>7789</v>
      </c>
      <c r="F3010">
        <v>12</v>
      </c>
      <c r="G3010">
        <v>3025.21</v>
      </c>
      <c r="H3010">
        <v>0</v>
      </c>
      <c r="I3010" s="165">
        <v>36302.519999999997</v>
      </c>
      <c r="J3010" t="s">
        <v>7723</v>
      </c>
      <c r="K3010">
        <v>1</v>
      </c>
      <c r="L3010">
        <v>125</v>
      </c>
      <c r="M3010" t="s">
        <v>7724</v>
      </c>
      <c r="N3010" t="s">
        <v>7713</v>
      </c>
      <c r="O3010" t="s">
        <v>7697</v>
      </c>
      <c r="P3010" t="s">
        <v>10766</v>
      </c>
      <c r="Q3010" t="s">
        <v>10991</v>
      </c>
      <c r="R3010">
        <v>103</v>
      </c>
      <c r="S3010" t="s">
        <v>9296</v>
      </c>
      <c r="T3010" t="s">
        <v>7715</v>
      </c>
      <c r="U3010">
        <v>1</v>
      </c>
      <c r="V3010">
        <v>12</v>
      </c>
      <c r="W3010" t="s">
        <v>7702</v>
      </c>
      <c r="X3010" t="s">
        <v>4647</v>
      </c>
      <c r="Y3010" t="s">
        <v>7703</v>
      </c>
      <c r="Z3010" t="s">
        <v>12674</v>
      </c>
      <c r="AA3010" t="s">
        <v>8108</v>
      </c>
      <c r="AB3010" t="s">
        <v>12675</v>
      </c>
    </row>
    <row r="3011" spans="1:28">
      <c r="A3011" s="241">
        <v>45974</v>
      </c>
      <c r="B3011" t="s">
        <v>12673</v>
      </c>
      <c r="C3011" t="s">
        <v>7784</v>
      </c>
      <c r="D3011" t="s">
        <v>7785</v>
      </c>
      <c r="E3011" t="s">
        <v>7786</v>
      </c>
      <c r="F3011">
        <v>12</v>
      </c>
      <c r="G3011">
        <v>3025.21</v>
      </c>
      <c r="H3011">
        <v>0</v>
      </c>
      <c r="I3011" s="165">
        <v>36302.519999999997</v>
      </c>
      <c r="J3011" t="s">
        <v>7723</v>
      </c>
      <c r="K3011">
        <v>1</v>
      </c>
      <c r="L3011">
        <v>125</v>
      </c>
      <c r="M3011" t="s">
        <v>7724</v>
      </c>
      <c r="N3011" t="s">
        <v>7713</v>
      </c>
      <c r="O3011" t="s">
        <v>7697</v>
      </c>
      <c r="P3011" t="s">
        <v>10766</v>
      </c>
      <c r="Q3011" t="s">
        <v>10991</v>
      </c>
      <c r="R3011">
        <v>103</v>
      </c>
      <c r="S3011" t="s">
        <v>9296</v>
      </c>
      <c r="T3011" t="s">
        <v>7715</v>
      </c>
      <c r="U3011">
        <v>1</v>
      </c>
      <c r="V3011">
        <v>12</v>
      </c>
      <c r="W3011" t="s">
        <v>7702</v>
      </c>
      <c r="X3011" t="s">
        <v>4647</v>
      </c>
      <c r="Y3011" t="s">
        <v>7703</v>
      </c>
      <c r="Z3011" t="s">
        <v>12674</v>
      </c>
      <c r="AA3011" t="s">
        <v>8108</v>
      </c>
      <c r="AB3011" t="s">
        <v>12675</v>
      </c>
    </row>
    <row r="3012" spans="1:28">
      <c r="A3012" s="241">
        <v>45974</v>
      </c>
      <c r="B3012" t="s">
        <v>12676</v>
      </c>
      <c r="C3012" t="s">
        <v>7868</v>
      </c>
      <c r="D3012" t="s">
        <v>7869</v>
      </c>
      <c r="E3012" t="s">
        <v>7870</v>
      </c>
      <c r="F3012">
        <v>4</v>
      </c>
      <c r="G3012">
        <v>3000</v>
      </c>
      <c r="H3012">
        <v>0</v>
      </c>
      <c r="I3012" s="165">
        <v>12000</v>
      </c>
      <c r="J3012" t="s">
        <v>8061</v>
      </c>
      <c r="K3012">
        <v>1</v>
      </c>
      <c r="L3012">
        <v>182</v>
      </c>
      <c r="M3012" t="s">
        <v>8740</v>
      </c>
      <c r="N3012" t="s">
        <v>7745</v>
      </c>
      <c r="O3012" t="s">
        <v>7697</v>
      </c>
      <c r="P3012" t="s">
        <v>10766</v>
      </c>
      <c r="Q3012" t="s">
        <v>8063</v>
      </c>
      <c r="R3012">
        <v>905</v>
      </c>
      <c r="S3012" t="s">
        <v>9296</v>
      </c>
      <c r="T3012" t="s">
        <v>7726</v>
      </c>
      <c r="U3012">
        <v>1</v>
      </c>
      <c r="V3012">
        <v>4</v>
      </c>
      <c r="W3012" t="s">
        <v>7702</v>
      </c>
      <c r="X3012" t="s">
        <v>4623</v>
      </c>
      <c r="Y3012" t="s">
        <v>7703</v>
      </c>
      <c r="Z3012" t="s">
        <v>12626</v>
      </c>
      <c r="AA3012" t="s">
        <v>8066</v>
      </c>
      <c r="AB3012" t="s">
        <v>8443</v>
      </c>
    </row>
    <row r="3013" spans="1:28">
      <c r="A3013" s="241">
        <v>45974</v>
      </c>
      <c r="B3013" t="s">
        <v>12677</v>
      </c>
      <c r="C3013" t="s">
        <v>7927</v>
      </c>
      <c r="D3013" t="s">
        <v>7928</v>
      </c>
      <c r="E3013" t="s">
        <v>7929</v>
      </c>
      <c r="F3013">
        <v>1</v>
      </c>
      <c r="G3013">
        <v>1344.54</v>
      </c>
      <c r="H3013">
        <v>0</v>
      </c>
      <c r="I3013" s="165">
        <v>1344.54</v>
      </c>
      <c r="J3013" t="s">
        <v>8069</v>
      </c>
      <c r="K3013">
        <v>1</v>
      </c>
      <c r="L3013">
        <v>212</v>
      </c>
      <c r="M3013" t="s">
        <v>8070</v>
      </c>
      <c r="N3013" t="s">
        <v>7696</v>
      </c>
      <c r="O3013" t="s">
        <v>7697</v>
      </c>
      <c r="P3013" t="s">
        <v>10766</v>
      </c>
      <c r="Q3013" t="s">
        <v>10842</v>
      </c>
      <c r="R3013">
        <v>717</v>
      </c>
      <c r="S3013" t="s">
        <v>9296</v>
      </c>
      <c r="T3013" t="s">
        <v>7701</v>
      </c>
      <c r="U3013">
        <v>1</v>
      </c>
      <c r="V3013">
        <v>1</v>
      </c>
      <c r="W3013" t="s">
        <v>7702</v>
      </c>
      <c r="X3013" t="s">
        <v>4362</v>
      </c>
      <c r="Y3013" t="s">
        <v>7703</v>
      </c>
      <c r="Z3013" t="s">
        <v>12678</v>
      </c>
      <c r="AA3013" t="s">
        <v>10844</v>
      </c>
      <c r="AB3013" t="s">
        <v>12679</v>
      </c>
    </row>
    <row r="3014" spans="1:28">
      <c r="A3014" s="241">
        <v>45974</v>
      </c>
      <c r="B3014" t="s">
        <v>12680</v>
      </c>
      <c r="C3014" t="s">
        <v>7927</v>
      </c>
      <c r="D3014" t="s">
        <v>7928</v>
      </c>
      <c r="E3014" t="s">
        <v>7929</v>
      </c>
      <c r="F3014">
        <v>1</v>
      </c>
      <c r="G3014">
        <v>1344.54</v>
      </c>
      <c r="H3014">
        <v>0</v>
      </c>
      <c r="I3014" s="165">
        <v>1344.54</v>
      </c>
      <c r="J3014" t="s">
        <v>8069</v>
      </c>
      <c r="K3014">
        <v>1</v>
      </c>
      <c r="L3014">
        <v>212</v>
      </c>
      <c r="M3014" t="s">
        <v>8070</v>
      </c>
      <c r="N3014" t="s">
        <v>7696</v>
      </c>
      <c r="O3014" t="s">
        <v>7697</v>
      </c>
      <c r="P3014" t="s">
        <v>10766</v>
      </c>
      <c r="Q3014" t="s">
        <v>10842</v>
      </c>
      <c r="R3014">
        <v>717</v>
      </c>
      <c r="S3014" t="s">
        <v>9296</v>
      </c>
      <c r="T3014" t="s">
        <v>7701</v>
      </c>
      <c r="U3014">
        <v>1</v>
      </c>
      <c r="V3014">
        <v>1</v>
      </c>
      <c r="W3014" t="s">
        <v>7702</v>
      </c>
      <c r="X3014" t="s">
        <v>4342</v>
      </c>
      <c r="Y3014" t="s">
        <v>7703</v>
      </c>
      <c r="Z3014" t="s">
        <v>12681</v>
      </c>
      <c r="AA3014" t="s">
        <v>10844</v>
      </c>
      <c r="AB3014" t="s">
        <v>12682</v>
      </c>
    </row>
    <row r="3015" spans="1:28">
      <c r="A3015" s="241">
        <v>45974</v>
      </c>
      <c r="B3015" t="s">
        <v>12683</v>
      </c>
      <c r="C3015" t="s">
        <v>7927</v>
      </c>
      <c r="D3015" t="s">
        <v>7928</v>
      </c>
      <c r="E3015" t="s">
        <v>7929</v>
      </c>
      <c r="F3015">
        <v>1</v>
      </c>
      <c r="G3015">
        <v>1344.54</v>
      </c>
      <c r="H3015">
        <v>0</v>
      </c>
      <c r="I3015" s="165">
        <v>1344.54</v>
      </c>
      <c r="J3015" t="s">
        <v>8069</v>
      </c>
      <c r="K3015">
        <v>1</v>
      </c>
      <c r="L3015">
        <v>212</v>
      </c>
      <c r="M3015" t="s">
        <v>8070</v>
      </c>
      <c r="N3015" t="s">
        <v>7696</v>
      </c>
      <c r="O3015" t="s">
        <v>7697</v>
      </c>
      <c r="P3015" t="s">
        <v>10766</v>
      </c>
      <c r="Q3015" t="s">
        <v>12563</v>
      </c>
      <c r="R3015">
        <v>717</v>
      </c>
      <c r="S3015" t="s">
        <v>9296</v>
      </c>
      <c r="T3015" t="s">
        <v>7701</v>
      </c>
      <c r="U3015">
        <v>1</v>
      </c>
      <c r="V3015">
        <v>1</v>
      </c>
      <c r="W3015" t="s">
        <v>7702</v>
      </c>
      <c r="X3015" t="s">
        <v>4535</v>
      </c>
      <c r="Y3015" t="s">
        <v>7703</v>
      </c>
      <c r="Z3015" t="s">
        <v>12684</v>
      </c>
      <c r="AA3015" t="s">
        <v>10844</v>
      </c>
      <c r="AB3015" t="s">
        <v>12685</v>
      </c>
    </row>
    <row r="3016" spans="1:28">
      <c r="A3016" s="241">
        <v>45974</v>
      </c>
      <c r="B3016" t="s">
        <v>12686</v>
      </c>
      <c r="C3016" t="s">
        <v>7927</v>
      </c>
      <c r="D3016" t="s">
        <v>7928</v>
      </c>
      <c r="E3016" t="s">
        <v>7929</v>
      </c>
      <c r="F3016">
        <v>1</v>
      </c>
      <c r="G3016">
        <v>1344.54</v>
      </c>
      <c r="H3016">
        <v>0</v>
      </c>
      <c r="I3016" s="165">
        <v>1344.54</v>
      </c>
      <c r="J3016" t="s">
        <v>8069</v>
      </c>
      <c r="K3016">
        <v>1</v>
      </c>
      <c r="L3016">
        <v>212</v>
      </c>
      <c r="M3016" t="s">
        <v>8070</v>
      </c>
      <c r="N3016" t="s">
        <v>7696</v>
      </c>
      <c r="O3016" t="s">
        <v>7697</v>
      </c>
      <c r="P3016" t="s">
        <v>10766</v>
      </c>
      <c r="Q3016" t="s">
        <v>10842</v>
      </c>
      <c r="R3016">
        <v>717</v>
      </c>
      <c r="S3016" t="s">
        <v>9296</v>
      </c>
      <c r="T3016" t="s">
        <v>7701</v>
      </c>
      <c r="U3016">
        <v>1</v>
      </c>
      <c r="V3016">
        <v>1</v>
      </c>
      <c r="W3016" t="s">
        <v>7702</v>
      </c>
      <c r="X3016" t="s">
        <v>4271</v>
      </c>
      <c r="Y3016" t="s">
        <v>7703</v>
      </c>
      <c r="Z3016" t="s">
        <v>12642</v>
      </c>
      <c r="AA3016" t="s">
        <v>10844</v>
      </c>
      <c r="AB3016" t="s">
        <v>12643</v>
      </c>
    </row>
    <row r="3017" spans="1:28">
      <c r="A3017" s="241">
        <v>45974</v>
      </c>
      <c r="B3017" t="s">
        <v>12687</v>
      </c>
      <c r="C3017" t="s">
        <v>7791</v>
      </c>
      <c r="D3017" t="s">
        <v>7792</v>
      </c>
      <c r="E3017" t="s">
        <v>7793</v>
      </c>
      <c r="F3017">
        <v>10</v>
      </c>
      <c r="G3017">
        <v>870</v>
      </c>
      <c r="H3017">
        <v>0</v>
      </c>
      <c r="I3017" s="165">
        <v>8700</v>
      </c>
      <c r="J3017" t="s">
        <v>7816</v>
      </c>
      <c r="K3017">
        <v>1</v>
      </c>
      <c r="L3017">
        <v>125</v>
      </c>
      <c r="M3017" t="s">
        <v>7724</v>
      </c>
      <c r="N3017" t="s">
        <v>7713</v>
      </c>
      <c r="O3017" t="s">
        <v>7697</v>
      </c>
      <c r="P3017" t="s">
        <v>10766</v>
      </c>
      <c r="Q3017" t="s">
        <v>11018</v>
      </c>
      <c r="R3017">
        <v>107</v>
      </c>
      <c r="S3017" t="s">
        <v>9296</v>
      </c>
      <c r="T3017" t="s">
        <v>7701</v>
      </c>
      <c r="U3017">
        <v>1</v>
      </c>
      <c r="V3017">
        <v>10</v>
      </c>
      <c r="W3017" t="s">
        <v>7702</v>
      </c>
      <c r="X3017" t="s">
        <v>4415</v>
      </c>
      <c r="Y3017" t="s">
        <v>7703</v>
      </c>
      <c r="Z3017" t="s">
        <v>12688</v>
      </c>
      <c r="AA3017" t="s">
        <v>8041</v>
      </c>
      <c r="AB3017" t="s">
        <v>12689</v>
      </c>
    </row>
    <row r="3018" spans="1:28">
      <c r="A3018" s="241">
        <v>45974</v>
      </c>
      <c r="B3018" t="s">
        <v>12690</v>
      </c>
      <c r="C3018" t="s">
        <v>7720</v>
      </c>
      <c r="D3018" t="s">
        <v>7721</v>
      </c>
      <c r="E3018" t="s">
        <v>7722</v>
      </c>
      <c r="F3018">
        <v>1</v>
      </c>
      <c r="G3018">
        <v>11900</v>
      </c>
      <c r="H3018">
        <v>0</v>
      </c>
      <c r="I3018" s="165">
        <v>11900</v>
      </c>
      <c r="J3018" t="s">
        <v>7743</v>
      </c>
      <c r="K3018">
        <v>1</v>
      </c>
      <c r="L3018">
        <v>2</v>
      </c>
      <c r="M3018" t="s">
        <v>8054</v>
      </c>
      <c r="N3018" t="s">
        <v>7745</v>
      </c>
      <c r="O3018" t="s">
        <v>7697</v>
      </c>
      <c r="P3018" t="s">
        <v>10766</v>
      </c>
      <c r="Q3018" t="s">
        <v>10858</v>
      </c>
      <c r="R3018">
        <v>945</v>
      </c>
      <c r="S3018" t="s">
        <v>9296</v>
      </c>
      <c r="T3018" t="s">
        <v>7726</v>
      </c>
      <c r="U3018">
        <v>1</v>
      </c>
      <c r="V3018">
        <v>1</v>
      </c>
      <c r="W3018" t="s">
        <v>7702</v>
      </c>
      <c r="X3018" t="s">
        <v>12691</v>
      </c>
      <c r="Y3018" t="s">
        <v>7703</v>
      </c>
      <c r="Z3018" t="s">
        <v>12692</v>
      </c>
      <c r="AA3018" t="s">
        <v>8058</v>
      </c>
      <c r="AB3018" t="s">
        <v>12693</v>
      </c>
    </row>
    <row r="3019" spans="1:28">
      <c r="A3019" s="241">
        <v>45974</v>
      </c>
      <c r="B3019" t="s">
        <v>12694</v>
      </c>
      <c r="C3019" t="s">
        <v>8636</v>
      </c>
      <c r="D3019" t="s">
        <v>8637</v>
      </c>
      <c r="E3019" t="s">
        <v>8638</v>
      </c>
      <c r="F3019">
        <v>1</v>
      </c>
      <c r="G3019">
        <v>13840</v>
      </c>
      <c r="H3019">
        <v>0</v>
      </c>
      <c r="I3019" s="165">
        <v>13840</v>
      </c>
      <c r="J3019" t="s">
        <v>7723</v>
      </c>
      <c r="K3019">
        <v>1</v>
      </c>
      <c r="L3019">
        <v>125</v>
      </c>
      <c r="M3019" t="s">
        <v>7724</v>
      </c>
      <c r="N3019" t="s">
        <v>7713</v>
      </c>
      <c r="O3019" t="s">
        <v>7697</v>
      </c>
      <c r="P3019" t="s">
        <v>10766</v>
      </c>
      <c r="Q3019" t="s">
        <v>10771</v>
      </c>
      <c r="R3019">
        <v>117</v>
      </c>
      <c r="S3019" t="s">
        <v>9296</v>
      </c>
      <c r="T3019" t="s">
        <v>7715</v>
      </c>
      <c r="U3019">
        <v>1</v>
      </c>
      <c r="V3019">
        <v>1</v>
      </c>
      <c r="W3019" t="s">
        <v>7702</v>
      </c>
      <c r="X3019" t="s">
        <v>4175</v>
      </c>
      <c r="Y3019" t="s">
        <v>7703</v>
      </c>
      <c r="Z3019" t="s">
        <v>12695</v>
      </c>
      <c r="AA3019" t="s">
        <v>7728</v>
      </c>
      <c r="AB3019" t="s">
        <v>12696</v>
      </c>
    </row>
    <row r="3020" spans="1:28">
      <c r="A3020" s="241">
        <v>45974</v>
      </c>
      <c r="B3020" t="s">
        <v>12694</v>
      </c>
      <c r="C3020" t="s">
        <v>7750</v>
      </c>
      <c r="D3020" t="s">
        <v>7751</v>
      </c>
      <c r="E3020" t="s">
        <v>7752</v>
      </c>
      <c r="F3020">
        <v>1</v>
      </c>
      <c r="G3020">
        <v>12000</v>
      </c>
      <c r="H3020">
        <v>0</v>
      </c>
      <c r="I3020" s="165">
        <v>12000</v>
      </c>
      <c r="J3020" t="s">
        <v>7723</v>
      </c>
      <c r="K3020">
        <v>1</v>
      </c>
      <c r="L3020">
        <v>125</v>
      </c>
      <c r="M3020" t="s">
        <v>7724</v>
      </c>
      <c r="N3020" t="s">
        <v>7713</v>
      </c>
      <c r="O3020" t="s">
        <v>7697</v>
      </c>
      <c r="P3020" t="s">
        <v>10766</v>
      </c>
      <c r="Q3020" t="s">
        <v>10771</v>
      </c>
      <c r="R3020">
        <v>117</v>
      </c>
      <c r="S3020" t="s">
        <v>9296</v>
      </c>
      <c r="T3020" t="s">
        <v>7715</v>
      </c>
      <c r="U3020">
        <v>1</v>
      </c>
      <c r="V3020">
        <v>1</v>
      </c>
      <c r="W3020" t="s">
        <v>7702</v>
      </c>
      <c r="X3020" t="s">
        <v>4175</v>
      </c>
      <c r="Y3020" t="s">
        <v>7703</v>
      </c>
      <c r="Z3020" t="s">
        <v>12695</v>
      </c>
      <c r="AA3020" t="s">
        <v>7728</v>
      </c>
      <c r="AB3020" t="s">
        <v>12696</v>
      </c>
    </row>
    <row r="3021" spans="1:28">
      <c r="A3021" s="241">
        <v>45974</v>
      </c>
      <c r="B3021" t="s">
        <v>12697</v>
      </c>
      <c r="C3021" t="s">
        <v>10459</v>
      </c>
      <c r="D3021" t="s">
        <v>10460</v>
      </c>
      <c r="E3021" t="s">
        <v>10461</v>
      </c>
      <c r="F3021">
        <v>12</v>
      </c>
      <c r="G3021">
        <v>3320</v>
      </c>
      <c r="H3021">
        <v>0</v>
      </c>
      <c r="I3021" s="165">
        <v>39840</v>
      </c>
      <c r="J3021" t="s">
        <v>7794</v>
      </c>
      <c r="K3021">
        <v>1</v>
      </c>
      <c r="L3021">
        <v>125</v>
      </c>
      <c r="M3021" t="s">
        <v>7724</v>
      </c>
      <c r="N3021" t="s">
        <v>7713</v>
      </c>
      <c r="O3021" t="s">
        <v>7697</v>
      </c>
      <c r="P3021" t="s">
        <v>10766</v>
      </c>
      <c r="Q3021" t="s">
        <v>11115</v>
      </c>
      <c r="R3021">
        <v>104</v>
      </c>
      <c r="S3021" t="s">
        <v>9296</v>
      </c>
      <c r="T3021" t="s">
        <v>7769</v>
      </c>
      <c r="U3021">
        <v>1</v>
      </c>
      <c r="V3021">
        <v>12</v>
      </c>
      <c r="W3021" t="s">
        <v>7702</v>
      </c>
      <c r="X3021" t="s">
        <v>4484</v>
      </c>
      <c r="Y3021" t="s">
        <v>7703</v>
      </c>
      <c r="Z3021" t="s">
        <v>12698</v>
      </c>
      <c r="AA3021" t="s">
        <v>8481</v>
      </c>
      <c r="AB3021" t="s">
        <v>12699</v>
      </c>
    </row>
    <row r="3022" spans="1:28">
      <c r="A3022" s="241">
        <v>45974</v>
      </c>
      <c r="B3022" t="s">
        <v>12697</v>
      </c>
      <c r="C3022" t="s">
        <v>7865</v>
      </c>
      <c r="D3022" t="s">
        <v>7866</v>
      </c>
      <c r="E3022" t="s">
        <v>7867</v>
      </c>
      <c r="F3022">
        <v>6</v>
      </c>
      <c r="G3022">
        <v>3000</v>
      </c>
      <c r="H3022">
        <v>0</v>
      </c>
      <c r="I3022" s="165">
        <v>18000</v>
      </c>
      <c r="J3022" t="s">
        <v>7794</v>
      </c>
      <c r="K3022">
        <v>1</v>
      </c>
      <c r="L3022">
        <v>125</v>
      </c>
      <c r="M3022" t="s">
        <v>7724</v>
      </c>
      <c r="N3022" t="s">
        <v>7713</v>
      </c>
      <c r="O3022" t="s">
        <v>7697</v>
      </c>
      <c r="P3022" t="s">
        <v>10766</v>
      </c>
      <c r="Q3022" t="s">
        <v>11115</v>
      </c>
      <c r="R3022">
        <v>104</v>
      </c>
      <c r="S3022" t="s">
        <v>9296</v>
      </c>
      <c r="T3022" t="s">
        <v>7726</v>
      </c>
      <c r="U3022">
        <v>1</v>
      </c>
      <c r="V3022">
        <v>6</v>
      </c>
      <c r="W3022" t="s">
        <v>7702</v>
      </c>
      <c r="X3022" t="s">
        <v>4484</v>
      </c>
      <c r="Y3022" t="s">
        <v>7703</v>
      </c>
      <c r="Z3022" t="s">
        <v>12698</v>
      </c>
      <c r="AA3022" t="s">
        <v>8481</v>
      </c>
      <c r="AB3022" t="s">
        <v>12699</v>
      </c>
    </row>
    <row r="3023" spans="1:28">
      <c r="A3023" s="241">
        <v>45974</v>
      </c>
      <c r="B3023" t="s">
        <v>12697</v>
      </c>
      <c r="C3023" t="s">
        <v>7899</v>
      </c>
      <c r="D3023" t="s">
        <v>7900</v>
      </c>
      <c r="E3023" t="s">
        <v>7901</v>
      </c>
      <c r="F3023">
        <v>6</v>
      </c>
      <c r="G3023">
        <v>3000</v>
      </c>
      <c r="H3023">
        <v>0</v>
      </c>
      <c r="I3023" s="165">
        <v>18000</v>
      </c>
      <c r="J3023" t="s">
        <v>7794</v>
      </c>
      <c r="K3023">
        <v>1</v>
      </c>
      <c r="L3023">
        <v>125</v>
      </c>
      <c r="M3023" t="s">
        <v>7724</v>
      </c>
      <c r="N3023" t="s">
        <v>7713</v>
      </c>
      <c r="O3023" t="s">
        <v>7697</v>
      </c>
      <c r="P3023" t="s">
        <v>10766</v>
      </c>
      <c r="Q3023" t="s">
        <v>11115</v>
      </c>
      <c r="R3023">
        <v>104</v>
      </c>
      <c r="S3023" t="s">
        <v>9296</v>
      </c>
      <c r="T3023" t="s">
        <v>7726</v>
      </c>
      <c r="U3023">
        <v>1</v>
      </c>
      <c r="V3023">
        <v>6</v>
      </c>
      <c r="W3023" t="s">
        <v>7702</v>
      </c>
      <c r="X3023" t="s">
        <v>4484</v>
      </c>
      <c r="Y3023" t="s">
        <v>7703</v>
      </c>
      <c r="Z3023" t="s">
        <v>12698</v>
      </c>
      <c r="AA3023" t="s">
        <v>8481</v>
      </c>
      <c r="AB3023" t="s">
        <v>12699</v>
      </c>
    </row>
    <row r="3024" spans="1:28">
      <c r="A3024" s="241">
        <v>45974</v>
      </c>
      <c r="B3024" t="s">
        <v>12697</v>
      </c>
      <c r="C3024" t="s">
        <v>7875</v>
      </c>
      <c r="D3024" t="s">
        <v>7876</v>
      </c>
      <c r="E3024" t="s">
        <v>7877</v>
      </c>
      <c r="F3024">
        <v>6</v>
      </c>
      <c r="G3024">
        <v>1218.49</v>
      </c>
      <c r="H3024">
        <v>0</v>
      </c>
      <c r="I3024" s="165">
        <v>7310.94</v>
      </c>
      <c r="J3024" t="s">
        <v>7794</v>
      </c>
      <c r="K3024">
        <v>1</v>
      </c>
      <c r="L3024">
        <v>125</v>
      </c>
      <c r="M3024" t="s">
        <v>7724</v>
      </c>
      <c r="N3024" t="s">
        <v>7713</v>
      </c>
      <c r="O3024" t="s">
        <v>7697</v>
      </c>
      <c r="P3024" t="s">
        <v>10766</v>
      </c>
      <c r="Q3024" t="s">
        <v>11115</v>
      </c>
      <c r="R3024">
        <v>104</v>
      </c>
      <c r="S3024" t="s">
        <v>9296</v>
      </c>
      <c r="T3024" t="s">
        <v>7701</v>
      </c>
      <c r="U3024">
        <v>1</v>
      </c>
      <c r="V3024">
        <v>6</v>
      </c>
      <c r="W3024" t="s">
        <v>7702</v>
      </c>
      <c r="X3024" t="s">
        <v>4484</v>
      </c>
      <c r="Y3024" t="s">
        <v>7703</v>
      </c>
      <c r="Z3024" t="s">
        <v>12698</v>
      </c>
      <c r="AA3024" t="s">
        <v>8481</v>
      </c>
      <c r="AB3024" t="s">
        <v>12699</v>
      </c>
    </row>
    <row r="3025" spans="1:28">
      <c r="A3025" s="241">
        <v>45974</v>
      </c>
      <c r="B3025" t="s">
        <v>12697</v>
      </c>
      <c r="C3025" t="s">
        <v>7880</v>
      </c>
      <c r="D3025" t="s">
        <v>7881</v>
      </c>
      <c r="E3025" t="s">
        <v>7882</v>
      </c>
      <c r="F3025">
        <v>6</v>
      </c>
      <c r="G3025">
        <v>1543</v>
      </c>
      <c r="H3025">
        <v>0</v>
      </c>
      <c r="I3025" s="165">
        <v>9258</v>
      </c>
      <c r="J3025" t="s">
        <v>7794</v>
      </c>
      <c r="K3025">
        <v>1</v>
      </c>
      <c r="L3025">
        <v>125</v>
      </c>
      <c r="M3025" t="s">
        <v>7724</v>
      </c>
      <c r="N3025" t="s">
        <v>7713</v>
      </c>
      <c r="O3025" t="s">
        <v>7697</v>
      </c>
      <c r="P3025" t="s">
        <v>10766</v>
      </c>
      <c r="Q3025" t="s">
        <v>11115</v>
      </c>
      <c r="R3025">
        <v>104</v>
      </c>
      <c r="S3025" t="s">
        <v>9296</v>
      </c>
      <c r="T3025" t="s">
        <v>7701</v>
      </c>
      <c r="U3025">
        <v>1</v>
      </c>
      <c r="V3025">
        <v>6</v>
      </c>
      <c r="W3025" t="s">
        <v>7702</v>
      </c>
      <c r="X3025" t="s">
        <v>4484</v>
      </c>
      <c r="Y3025" t="s">
        <v>7703</v>
      </c>
      <c r="Z3025" t="s">
        <v>12698</v>
      </c>
      <c r="AA3025" t="s">
        <v>8481</v>
      </c>
      <c r="AB3025" t="s">
        <v>12699</v>
      </c>
    </row>
    <row r="3026" spans="1:28">
      <c r="A3026" s="241">
        <v>45974</v>
      </c>
      <c r="B3026" t="s">
        <v>12700</v>
      </c>
      <c r="C3026" t="s">
        <v>7839</v>
      </c>
      <c r="D3026" t="s">
        <v>7840</v>
      </c>
      <c r="E3026" t="s">
        <v>7841</v>
      </c>
      <c r="F3026">
        <v>2</v>
      </c>
      <c r="G3026">
        <v>2645.48</v>
      </c>
      <c r="H3026">
        <v>0</v>
      </c>
      <c r="I3026" s="165">
        <v>5290.96</v>
      </c>
      <c r="J3026" t="s">
        <v>7851</v>
      </c>
      <c r="K3026">
        <v>1</v>
      </c>
      <c r="L3026">
        <v>126</v>
      </c>
      <c r="M3026" t="s">
        <v>7744</v>
      </c>
      <c r="N3026" t="s">
        <v>7745</v>
      </c>
      <c r="O3026" t="s">
        <v>7697</v>
      </c>
      <c r="P3026" t="s">
        <v>10766</v>
      </c>
      <c r="Q3026" t="s">
        <v>11108</v>
      </c>
      <c r="R3026">
        <v>933</v>
      </c>
      <c r="S3026" t="s">
        <v>9296</v>
      </c>
      <c r="T3026" t="s">
        <v>7715</v>
      </c>
      <c r="U3026">
        <v>1</v>
      </c>
      <c r="V3026">
        <v>2</v>
      </c>
      <c r="W3026" t="s">
        <v>7702</v>
      </c>
      <c r="X3026" t="s">
        <v>4629</v>
      </c>
      <c r="Y3026" t="s">
        <v>7703</v>
      </c>
      <c r="Z3026" t="s">
        <v>12701</v>
      </c>
      <c r="AA3026" t="s">
        <v>8696</v>
      </c>
      <c r="AB3026" t="s">
        <v>12702</v>
      </c>
    </row>
    <row r="3027" spans="1:28">
      <c r="A3027" s="241">
        <v>45974</v>
      </c>
      <c r="B3027" t="s">
        <v>12700</v>
      </c>
      <c r="C3027" t="s">
        <v>7778</v>
      </c>
      <c r="D3027" t="s">
        <v>7779</v>
      </c>
      <c r="E3027" t="s">
        <v>7780</v>
      </c>
      <c r="F3027">
        <v>1</v>
      </c>
      <c r="G3027">
        <v>2668.75</v>
      </c>
      <c r="H3027">
        <v>0</v>
      </c>
      <c r="I3027" s="165">
        <v>2668.75</v>
      </c>
      <c r="J3027" t="s">
        <v>7851</v>
      </c>
      <c r="K3027">
        <v>1</v>
      </c>
      <c r="L3027">
        <v>126</v>
      </c>
      <c r="M3027" t="s">
        <v>7744</v>
      </c>
      <c r="N3027" t="s">
        <v>7745</v>
      </c>
      <c r="O3027" t="s">
        <v>7697</v>
      </c>
      <c r="P3027" t="s">
        <v>10766</v>
      </c>
      <c r="Q3027" t="s">
        <v>11108</v>
      </c>
      <c r="R3027">
        <v>933</v>
      </c>
      <c r="S3027" t="s">
        <v>9296</v>
      </c>
      <c r="T3027" t="s">
        <v>7701</v>
      </c>
      <c r="U3027">
        <v>1</v>
      </c>
      <c r="V3027">
        <v>1</v>
      </c>
      <c r="W3027" t="s">
        <v>7702</v>
      </c>
      <c r="X3027" t="s">
        <v>4629</v>
      </c>
      <c r="Y3027" t="s">
        <v>7703</v>
      </c>
      <c r="Z3027" t="s">
        <v>12701</v>
      </c>
      <c r="AA3027" t="s">
        <v>8696</v>
      </c>
      <c r="AB3027" t="s">
        <v>12702</v>
      </c>
    </row>
    <row r="3028" spans="1:28">
      <c r="A3028" s="241">
        <v>45974</v>
      </c>
      <c r="B3028" t="s">
        <v>12703</v>
      </c>
      <c r="C3028" t="s">
        <v>7927</v>
      </c>
      <c r="D3028" t="s">
        <v>7928</v>
      </c>
      <c r="E3028" t="s">
        <v>7929</v>
      </c>
      <c r="F3028">
        <v>1</v>
      </c>
      <c r="G3028">
        <v>1344.54</v>
      </c>
      <c r="H3028">
        <v>0</v>
      </c>
      <c r="I3028" s="165">
        <v>1344.54</v>
      </c>
      <c r="J3028" t="s">
        <v>8069</v>
      </c>
      <c r="K3028">
        <v>1</v>
      </c>
      <c r="L3028">
        <v>212</v>
      </c>
      <c r="M3028" t="s">
        <v>8070</v>
      </c>
      <c r="N3028" t="s">
        <v>7696</v>
      </c>
      <c r="O3028" t="s">
        <v>7697</v>
      </c>
      <c r="P3028" t="s">
        <v>10766</v>
      </c>
      <c r="Q3028" t="s">
        <v>10842</v>
      </c>
      <c r="R3028">
        <v>717</v>
      </c>
      <c r="S3028" t="s">
        <v>9296</v>
      </c>
      <c r="T3028" t="s">
        <v>7701</v>
      </c>
      <c r="U3028">
        <v>1</v>
      </c>
      <c r="V3028">
        <v>1</v>
      </c>
      <c r="W3028" t="s">
        <v>7702</v>
      </c>
      <c r="X3028" t="s">
        <v>4326</v>
      </c>
      <c r="Y3028" t="s">
        <v>7703</v>
      </c>
      <c r="Z3028" t="s">
        <v>12704</v>
      </c>
      <c r="AA3028" t="s">
        <v>10844</v>
      </c>
      <c r="AB3028" t="s">
        <v>12705</v>
      </c>
    </row>
    <row r="3029" spans="1:28">
      <c r="A3029" s="241">
        <v>45974</v>
      </c>
      <c r="B3029" t="s">
        <v>12706</v>
      </c>
      <c r="C3029" t="s">
        <v>7927</v>
      </c>
      <c r="D3029" t="s">
        <v>7928</v>
      </c>
      <c r="E3029" t="s">
        <v>7929</v>
      </c>
      <c r="F3029">
        <v>1</v>
      </c>
      <c r="G3029">
        <v>1344.54</v>
      </c>
      <c r="H3029">
        <v>0</v>
      </c>
      <c r="I3029" s="165">
        <v>1344.54</v>
      </c>
      <c r="J3029" t="s">
        <v>8069</v>
      </c>
      <c r="K3029">
        <v>1</v>
      </c>
      <c r="L3029">
        <v>212</v>
      </c>
      <c r="M3029" t="s">
        <v>8070</v>
      </c>
      <c r="N3029" t="s">
        <v>7696</v>
      </c>
      <c r="O3029" t="s">
        <v>7697</v>
      </c>
      <c r="P3029" t="s">
        <v>10766</v>
      </c>
      <c r="Q3029" t="s">
        <v>10842</v>
      </c>
      <c r="R3029">
        <v>717</v>
      </c>
      <c r="S3029" t="s">
        <v>9296</v>
      </c>
      <c r="T3029" t="s">
        <v>7701</v>
      </c>
      <c r="U3029">
        <v>1</v>
      </c>
      <c r="V3029">
        <v>1</v>
      </c>
      <c r="W3029" t="s">
        <v>7702</v>
      </c>
      <c r="X3029" t="s">
        <v>4316</v>
      </c>
      <c r="Y3029" t="s">
        <v>7703</v>
      </c>
      <c r="Z3029" t="s">
        <v>12707</v>
      </c>
      <c r="AA3029" t="s">
        <v>10844</v>
      </c>
      <c r="AB3029" t="s">
        <v>12708</v>
      </c>
    </row>
    <row r="3030" spans="1:28">
      <c r="A3030" s="241">
        <v>45974</v>
      </c>
      <c r="B3030" t="s">
        <v>12709</v>
      </c>
      <c r="C3030" t="s">
        <v>8596</v>
      </c>
      <c r="D3030" t="s">
        <v>8597</v>
      </c>
      <c r="E3030" t="s">
        <v>8598</v>
      </c>
      <c r="F3030">
        <v>6</v>
      </c>
      <c r="G3030">
        <v>1230</v>
      </c>
      <c r="H3030">
        <v>0</v>
      </c>
      <c r="I3030" s="165">
        <v>7380</v>
      </c>
      <c r="J3030" t="s">
        <v>7743</v>
      </c>
      <c r="K3030">
        <v>1</v>
      </c>
      <c r="L3030">
        <v>2</v>
      </c>
      <c r="M3030" t="s">
        <v>8054</v>
      </c>
      <c r="N3030" t="s">
        <v>7745</v>
      </c>
      <c r="O3030" t="s">
        <v>7697</v>
      </c>
      <c r="P3030" t="s">
        <v>10766</v>
      </c>
      <c r="Q3030" t="s">
        <v>10858</v>
      </c>
      <c r="R3030">
        <v>945</v>
      </c>
      <c r="S3030" t="s">
        <v>9296</v>
      </c>
      <c r="T3030" t="s">
        <v>7715</v>
      </c>
      <c r="U3030">
        <v>1</v>
      </c>
      <c r="V3030">
        <v>6</v>
      </c>
      <c r="W3030" t="s">
        <v>7702</v>
      </c>
      <c r="X3030" t="s">
        <v>12710</v>
      </c>
      <c r="Y3030" t="s">
        <v>7703</v>
      </c>
      <c r="Z3030" t="s">
        <v>12711</v>
      </c>
      <c r="AA3030" t="s">
        <v>8058</v>
      </c>
      <c r="AB3030" t="s">
        <v>8171</v>
      </c>
    </row>
    <row r="3031" spans="1:28">
      <c r="A3031" s="241">
        <v>45974</v>
      </c>
      <c r="B3031" t="s">
        <v>12709</v>
      </c>
      <c r="C3031" t="s">
        <v>7969</v>
      </c>
      <c r="D3031" t="s">
        <v>7970</v>
      </c>
      <c r="E3031" t="s">
        <v>7971</v>
      </c>
      <c r="F3031">
        <v>6</v>
      </c>
      <c r="G3031">
        <v>977</v>
      </c>
      <c r="H3031">
        <v>0</v>
      </c>
      <c r="I3031" s="165">
        <v>5862</v>
      </c>
      <c r="J3031" t="s">
        <v>7743</v>
      </c>
      <c r="K3031">
        <v>1</v>
      </c>
      <c r="L3031">
        <v>2</v>
      </c>
      <c r="M3031" t="s">
        <v>8054</v>
      </c>
      <c r="N3031" t="s">
        <v>7745</v>
      </c>
      <c r="O3031" t="s">
        <v>7697</v>
      </c>
      <c r="P3031" t="s">
        <v>10766</v>
      </c>
      <c r="Q3031" t="s">
        <v>10858</v>
      </c>
      <c r="R3031">
        <v>945</v>
      </c>
      <c r="S3031" t="s">
        <v>9296</v>
      </c>
      <c r="T3031" t="s">
        <v>7715</v>
      </c>
      <c r="U3031">
        <v>1</v>
      </c>
      <c r="V3031">
        <v>6</v>
      </c>
      <c r="W3031" t="s">
        <v>7702</v>
      </c>
      <c r="X3031" t="s">
        <v>12710</v>
      </c>
      <c r="Y3031" t="s">
        <v>7703</v>
      </c>
      <c r="Z3031" t="s">
        <v>12711</v>
      </c>
      <c r="AA3031" t="s">
        <v>8058</v>
      </c>
      <c r="AB3031" t="s">
        <v>8171</v>
      </c>
    </row>
    <row r="3032" spans="1:28">
      <c r="A3032" s="241">
        <v>45974</v>
      </c>
      <c r="B3032" t="s">
        <v>12712</v>
      </c>
      <c r="C3032" t="s">
        <v>7822</v>
      </c>
      <c r="D3032" t="s">
        <v>7823</v>
      </c>
      <c r="E3032" t="s">
        <v>7824</v>
      </c>
      <c r="F3032">
        <v>1</v>
      </c>
      <c r="G3032">
        <v>3025.21</v>
      </c>
      <c r="H3032">
        <v>0</v>
      </c>
      <c r="I3032" s="165">
        <v>3025.21</v>
      </c>
      <c r="J3032" t="s">
        <v>7743</v>
      </c>
      <c r="K3032">
        <v>1</v>
      </c>
      <c r="L3032">
        <v>2</v>
      </c>
      <c r="M3032" t="s">
        <v>8054</v>
      </c>
      <c r="N3032" t="s">
        <v>7745</v>
      </c>
      <c r="O3032" t="s">
        <v>7697</v>
      </c>
      <c r="P3032" t="s">
        <v>10766</v>
      </c>
      <c r="Q3032" t="s">
        <v>10858</v>
      </c>
      <c r="R3032">
        <v>945</v>
      </c>
      <c r="S3032" t="s">
        <v>9296</v>
      </c>
      <c r="T3032" t="s">
        <v>7715</v>
      </c>
      <c r="U3032">
        <v>1</v>
      </c>
      <c r="V3032">
        <v>1</v>
      </c>
      <c r="W3032" t="s">
        <v>7702</v>
      </c>
      <c r="X3032" t="s">
        <v>12713</v>
      </c>
      <c r="Y3032" t="s">
        <v>7703</v>
      </c>
      <c r="Z3032" t="s">
        <v>12714</v>
      </c>
      <c r="AA3032" t="s">
        <v>8058</v>
      </c>
      <c r="AB3032" t="s">
        <v>12715</v>
      </c>
    </row>
    <row r="3033" spans="1:28">
      <c r="A3033" s="241">
        <v>45974</v>
      </c>
      <c r="B3033" t="s">
        <v>12716</v>
      </c>
      <c r="C3033" t="s">
        <v>7999</v>
      </c>
      <c r="D3033" t="s">
        <v>8000</v>
      </c>
      <c r="E3033" t="s">
        <v>8001</v>
      </c>
      <c r="F3033">
        <v>12</v>
      </c>
      <c r="G3033">
        <v>1640</v>
      </c>
      <c r="H3033">
        <v>0</v>
      </c>
      <c r="I3033" s="165">
        <v>19680</v>
      </c>
      <c r="J3033" t="s">
        <v>8069</v>
      </c>
      <c r="K3033">
        <v>1</v>
      </c>
      <c r="L3033">
        <v>212</v>
      </c>
      <c r="M3033" t="s">
        <v>8070</v>
      </c>
      <c r="N3033" t="s">
        <v>7696</v>
      </c>
      <c r="O3033" t="s">
        <v>7697</v>
      </c>
      <c r="P3033" t="s">
        <v>10766</v>
      </c>
      <c r="Q3033" t="s">
        <v>9519</v>
      </c>
      <c r="R3033">
        <v>718</v>
      </c>
      <c r="S3033" t="s">
        <v>9296</v>
      </c>
      <c r="T3033" t="s">
        <v>7701</v>
      </c>
      <c r="U3033">
        <v>1</v>
      </c>
      <c r="V3033">
        <v>12</v>
      </c>
      <c r="W3033" t="s">
        <v>7702</v>
      </c>
      <c r="X3033" t="s">
        <v>4683</v>
      </c>
      <c r="Y3033" t="s">
        <v>7703</v>
      </c>
      <c r="Z3033" t="s">
        <v>12717</v>
      </c>
      <c r="AA3033" t="s">
        <v>8073</v>
      </c>
      <c r="AB3033" t="s">
        <v>12718</v>
      </c>
    </row>
    <row r="3034" spans="1:28">
      <c r="A3034" s="241">
        <v>45974</v>
      </c>
      <c r="B3034" t="s">
        <v>12719</v>
      </c>
      <c r="C3034" t="s">
        <v>7927</v>
      </c>
      <c r="D3034" t="s">
        <v>7928</v>
      </c>
      <c r="E3034" t="s">
        <v>7929</v>
      </c>
      <c r="F3034">
        <v>10</v>
      </c>
      <c r="G3034">
        <v>1344.54</v>
      </c>
      <c r="H3034">
        <v>0</v>
      </c>
      <c r="I3034" s="165">
        <v>13445.4</v>
      </c>
      <c r="J3034" t="s">
        <v>7757</v>
      </c>
      <c r="K3034">
        <v>1</v>
      </c>
      <c r="L3034">
        <v>125</v>
      </c>
      <c r="M3034" t="s">
        <v>7724</v>
      </c>
      <c r="N3034" t="s">
        <v>7713</v>
      </c>
      <c r="O3034" t="s">
        <v>7697</v>
      </c>
      <c r="P3034" t="s">
        <v>10766</v>
      </c>
      <c r="Q3034" t="s">
        <v>10780</v>
      </c>
      <c r="R3034">
        <v>115</v>
      </c>
      <c r="S3034" t="s">
        <v>9296</v>
      </c>
      <c r="T3034" t="s">
        <v>7701</v>
      </c>
      <c r="U3034">
        <v>1</v>
      </c>
      <c r="V3034">
        <v>10</v>
      </c>
      <c r="W3034" t="s">
        <v>7702</v>
      </c>
      <c r="X3034" t="s">
        <v>4711</v>
      </c>
      <c r="Y3034" t="s">
        <v>7703</v>
      </c>
      <c r="Z3034" t="s">
        <v>12720</v>
      </c>
      <c r="AA3034" t="s">
        <v>7772</v>
      </c>
      <c r="AB3034" t="s">
        <v>12721</v>
      </c>
    </row>
    <row r="3035" spans="1:28">
      <c r="A3035" s="241">
        <v>45974</v>
      </c>
      <c r="B3035" t="s">
        <v>12722</v>
      </c>
      <c r="C3035" t="s">
        <v>7806</v>
      </c>
      <c r="D3035" t="s">
        <v>7807</v>
      </c>
      <c r="E3035" t="s">
        <v>7808</v>
      </c>
      <c r="F3035">
        <v>1</v>
      </c>
      <c r="G3035">
        <v>11732.05</v>
      </c>
      <c r="H3035">
        <v>0</v>
      </c>
      <c r="I3035" s="165">
        <v>11732.05</v>
      </c>
      <c r="J3035" t="s">
        <v>7723</v>
      </c>
      <c r="K3035">
        <v>1</v>
      </c>
      <c r="L3035">
        <v>125</v>
      </c>
      <c r="M3035" t="s">
        <v>7724</v>
      </c>
      <c r="N3035" t="s">
        <v>7713</v>
      </c>
      <c r="O3035" t="s">
        <v>7697</v>
      </c>
      <c r="P3035" t="s">
        <v>10766</v>
      </c>
      <c r="Q3035" t="s">
        <v>10771</v>
      </c>
      <c r="R3035">
        <v>117</v>
      </c>
      <c r="S3035" t="s">
        <v>9296</v>
      </c>
      <c r="T3035" t="s">
        <v>7811</v>
      </c>
      <c r="U3035">
        <v>1</v>
      </c>
      <c r="V3035">
        <v>1</v>
      </c>
      <c r="W3035" t="s">
        <v>7702</v>
      </c>
      <c r="X3035" t="s">
        <v>4205</v>
      </c>
      <c r="Y3035" t="s">
        <v>7703</v>
      </c>
      <c r="Z3035" t="s">
        <v>12662</v>
      </c>
      <c r="AA3035" t="s">
        <v>7728</v>
      </c>
      <c r="AB3035" t="s">
        <v>12663</v>
      </c>
    </row>
    <row r="3036" spans="1:28">
      <c r="A3036" s="241">
        <v>45974</v>
      </c>
      <c r="B3036" t="s">
        <v>12723</v>
      </c>
      <c r="C3036" t="s">
        <v>8554</v>
      </c>
      <c r="D3036" t="s">
        <v>8555</v>
      </c>
      <c r="E3036" t="s">
        <v>8556</v>
      </c>
      <c r="F3036">
        <v>1</v>
      </c>
      <c r="G3036">
        <v>26756</v>
      </c>
      <c r="H3036">
        <v>0</v>
      </c>
      <c r="I3036" s="165">
        <v>26756</v>
      </c>
      <c r="J3036" t="s">
        <v>7816</v>
      </c>
      <c r="K3036">
        <v>1</v>
      </c>
      <c r="L3036">
        <v>125</v>
      </c>
      <c r="M3036" t="s">
        <v>7724</v>
      </c>
      <c r="N3036" t="s">
        <v>7713</v>
      </c>
      <c r="O3036" t="s">
        <v>7697</v>
      </c>
      <c r="P3036" t="s">
        <v>10766</v>
      </c>
      <c r="Q3036" t="s">
        <v>11018</v>
      </c>
      <c r="R3036">
        <v>107</v>
      </c>
      <c r="S3036" t="s">
        <v>9296</v>
      </c>
      <c r="T3036" t="s">
        <v>7926</v>
      </c>
      <c r="U3036">
        <v>1</v>
      </c>
      <c r="V3036">
        <v>1</v>
      </c>
      <c r="W3036" t="s">
        <v>7702</v>
      </c>
      <c r="X3036" t="s">
        <v>4241</v>
      </c>
      <c r="Y3036" t="s">
        <v>7703</v>
      </c>
      <c r="Z3036" t="s">
        <v>12724</v>
      </c>
      <c r="AA3036" t="s">
        <v>8041</v>
      </c>
      <c r="AB3036" t="s">
        <v>12725</v>
      </c>
    </row>
    <row r="3037" spans="1:28">
      <c r="A3037" s="241">
        <v>45974</v>
      </c>
      <c r="B3037" t="s">
        <v>12726</v>
      </c>
      <c r="C3037" t="s">
        <v>7787</v>
      </c>
      <c r="D3037" t="s">
        <v>7788</v>
      </c>
      <c r="E3037" t="s">
        <v>7789</v>
      </c>
      <c r="F3037">
        <v>6</v>
      </c>
      <c r="G3037">
        <v>3025.21</v>
      </c>
      <c r="H3037">
        <v>0</v>
      </c>
      <c r="I3037" s="165">
        <v>18151.259999999998</v>
      </c>
      <c r="J3037" t="s">
        <v>7816</v>
      </c>
      <c r="K3037">
        <v>1</v>
      </c>
      <c r="L3037">
        <v>125</v>
      </c>
      <c r="M3037" t="s">
        <v>7724</v>
      </c>
      <c r="N3037" t="s">
        <v>7713</v>
      </c>
      <c r="O3037" t="s">
        <v>7697</v>
      </c>
      <c r="P3037" t="s">
        <v>10766</v>
      </c>
      <c r="Q3037" t="s">
        <v>11018</v>
      </c>
      <c r="R3037">
        <v>107</v>
      </c>
      <c r="S3037" t="s">
        <v>9296</v>
      </c>
      <c r="T3037" t="s">
        <v>7715</v>
      </c>
      <c r="U3037">
        <v>1</v>
      </c>
      <c r="V3037">
        <v>6</v>
      </c>
      <c r="W3037" t="s">
        <v>7702</v>
      </c>
      <c r="X3037" t="s">
        <v>4263</v>
      </c>
      <c r="Y3037" t="s">
        <v>7703</v>
      </c>
      <c r="Z3037" t="s">
        <v>12727</v>
      </c>
      <c r="AA3037" t="s">
        <v>8041</v>
      </c>
      <c r="AB3037" t="s">
        <v>12728</v>
      </c>
    </row>
    <row r="3038" spans="1:28">
      <c r="A3038" s="241">
        <v>45974</v>
      </c>
      <c r="B3038" t="s">
        <v>12726</v>
      </c>
      <c r="C3038" t="s">
        <v>7784</v>
      </c>
      <c r="D3038" t="s">
        <v>7785</v>
      </c>
      <c r="E3038" t="s">
        <v>7786</v>
      </c>
      <c r="F3038">
        <v>5</v>
      </c>
      <c r="G3038">
        <v>3025.21</v>
      </c>
      <c r="H3038">
        <v>0</v>
      </c>
      <c r="I3038" s="165">
        <v>15126.05</v>
      </c>
      <c r="J3038" t="s">
        <v>7816</v>
      </c>
      <c r="K3038">
        <v>1</v>
      </c>
      <c r="L3038">
        <v>125</v>
      </c>
      <c r="M3038" t="s">
        <v>7724</v>
      </c>
      <c r="N3038" t="s">
        <v>7713</v>
      </c>
      <c r="O3038" t="s">
        <v>7697</v>
      </c>
      <c r="P3038" t="s">
        <v>10766</v>
      </c>
      <c r="Q3038" t="s">
        <v>11018</v>
      </c>
      <c r="R3038">
        <v>107</v>
      </c>
      <c r="S3038" t="s">
        <v>9296</v>
      </c>
      <c r="T3038" t="s">
        <v>7715</v>
      </c>
      <c r="U3038">
        <v>1</v>
      </c>
      <c r="V3038">
        <v>5</v>
      </c>
      <c r="W3038" t="s">
        <v>7702</v>
      </c>
      <c r="X3038" t="s">
        <v>4263</v>
      </c>
      <c r="Y3038" t="s">
        <v>7703</v>
      </c>
      <c r="Z3038" t="s">
        <v>12727</v>
      </c>
      <c r="AA3038" t="s">
        <v>8041</v>
      </c>
      <c r="AB3038" t="s">
        <v>12728</v>
      </c>
    </row>
    <row r="3039" spans="1:28">
      <c r="A3039" s="241">
        <v>45974</v>
      </c>
      <c r="B3039" t="s">
        <v>12729</v>
      </c>
      <c r="C3039" t="s">
        <v>7993</v>
      </c>
      <c r="D3039" t="s">
        <v>7994</v>
      </c>
      <c r="E3039" t="s">
        <v>7995</v>
      </c>
      <c r="F3039">
        <v>1</v>
      </c>
      <c r="G3039">
        <v>28655.46</v>
      </c>
      <c r="H3039">
        <v>0</v>
      </c>
      <c r="I3039" s="165">
        <v>28655.46</v>
      </c>
      <c r="J3039" t="s">
        <v>8182</v>
      </c>
      <c r="K3039">
        <v>1</v>
      </c>
      <c r="L3039">
        <v>126</v>
      </c>
      <c r="M3039" t="s">
        <v>7744</v>
      </c>
      <c r="N3039" t="s">
        <v>7745</v>
      </c>
      <c r="O3039" t="s">
        <v>7697</v>
      </c>
      <c r="P3039" t="s">
        <v>10766</v>
      </c>
      <c r="Q3039" t="s">
        <v>10853</v>
      </c>
      <c r="R3039">
        <v>919</v>
      </c>
      <c r="S3039" t="s">
        <v>9296</v>
      </c>
      <c r="T3039" t="s">
        <v>7715</v>
      </c>
      <c r="U3039">
        <v>1</v>
      </c>
      <c r="V3039">
        <v>1</v>
      </c>
      <c r="W3039" t="s">
        <v>7702</v>
      </c>
      <c r="X3039" t="s">
        <v>4615</v>
      </c>
      <c r="Y3039" t="s">
        <v>7703</v>
      </c>
      <c r="Z3039" t="s">
        <v>12730</v>
      </c>
      <c r="AA3039" t="s">
        <v>8185</v>
      </c>
      <c r="AB3039" t="s">
        <v>12731</v>
      </c>
    </row>
    <row r="3040" spans="1:28">
      <c r="A3040" s="241">
        <v>45974</v>
      </c>
      <c r="B3040" t="s">
        <v>12729</v>
      </c>
      <c r="C3040" t="s">
        <v>7973</v>
      </c>
      <c r="D3040" t="s">
        <v>7974</v>
      </c>
      <c r="E3040" t="s">
        <v>7975</v>
      </c>
      <c r="F3040">
        <v>2</v>
      </c>
      <c r="G3040">
        <v>3400</v>
      </c>
      <c r="H3040">
        <v>0</v>
      </c>
      <c r="I3040" s="165">
        <v>6800</v>
      </c>
      <c r="J3040" t="s">
        <v>8182</v>
      </c>
      <c r="K3040">
        <v>1</v>
      </c>
      <c r="L3040">
        <v>126</v>
      </c>
      <c r="M3040" t="s">
        <v>7744</v>
      </c>
      <c r="N3040" t="s">
        <v>7745</v>
      </c>
      <c r="O3040" t="s">
        <v>7697</v>
      </c>
      <c r="P3040" t="s">
        <v>10766</v>
      </c>
      <c r="Q3040" t="s">
        <v>10853</v>
      </c>
      <c r="R3040">
        <v>919</v>
      </c>
      <c r="S3040" t="s">
        <v>9296</v>
      </c>
      <c r="T3040" t="s">
        <v>7715</v>
      </c>
      <c r="U3040">
        <v>1</v>
      </c>
      <c r="V3040">
        <v>2</v>
      </c>
      <c r="W3040" t="s">
        <v>7702</v>
      </c>
      <c r="X3040" t="s">
        <v>4615</v>
      </c>
      <c r="Y3040" t="s">
        <v>7703</v>
      </c>
      <c r="Z3040" t="s">
        <v>12730</v>
      </c>
      <c r="AA3040" t="s">
        <v>8185</v>
      </c>
      <c r="AB3040" t="s">
        <v>12731</v>
      </c>
    </row>
    <row r="3041" spans="1:28">
      <c r="A3041" s="241">
        <v>45974</v>
      </c>
      <c r="B3041" t="s">
        <v>12729</v>
      </c>
      <c r="C3041" t="s">
        <v>7839</v>
      </c>
      <c r="D3041" t="s">
        <v>7840</v>
      </c>
      <c r="E3041" t="s">
        <v>7841</v>
      </c>
      <c r="F3041">
        <v>1</v>
      </c>
      <c r="G3041">
        <v>2645.48</v>
      </c>
      <c r="H3041">
        <v>0</v>
      </c>
      <c r="I3041" s="165">
        <v>2645.48</v>
      </c>
      <c r="J3041" t="s">
        <v>8182</v>
      </c>
      <c r="K3041">
        <v>1</v>
      </c>
      <c r="L3041">
        <v>126</v>
      </c>
      <c r="M3041" t="s">
        <v>7744</v>
      </c>
      <c r="N3041" t="s">
        <v>7745</v>
      </c>
      <c r="O3041" t="s">
        <v>7697</v>
      </c>
      <c r="P3041" t="s">
        <v>10766</v>
      </c>
      <c r="Q3041" t="s">
        <v>10853</v>
      </c>
      <c r="R3041">
        <v>919</v>
      </c>
      <c r="S3041" t="s">
        <v>9296</v>
      </c>
      <c r="T3041" t="s">
        <v>7715</v>
      </c>
      <c r="U3041">
        <v>1</v>
      </c>
      <c r="V3041">
        <v>1</v>
      </c>
      <c r="W3041" t="s">
        <v>7702</v>
      </c>
      <c r="X3041" t="s">
        <v>4615</v>
      </c>
      <c r="Y3041" t="s">
        <v>7703</v>
      </c>
      <c r="Z3041" t="s">
        <v>12730</v>
      </c>
      <c r="AA3041" t="s">
        <v>8185</v>
      </c>
      <c r="AB3041" t="s">
        <v>12731</v>
      </c>
    </row>
    <row r="3042" spans="1:28">
      <c r="A3042" s="241">
        <v>45974</v>
      </c>
      <c r="B3042" t="s">
        <v>12732</v>
      </c>
      <c r="C3042" t="s">
        <v>8596</v>
      </c>
      <c r="D3042" t="s">
        <v>8597</v>
      </c>
      <c r="E3042" t="s">
        <v>8598</v>
      </c>
      <c r="F3042">
        <v>3</v>
      </c>
      <c r="G3042">
        <v>1230</v>
      </c>
      <c r="H3042">
        <v>0</v>
      </c>
      <c r="I3042" s="165">
        <v>3690</v>
      </c>
      <c r="J3042" t="s">
        <v>7816</v>
      </c>
      <c r="K3042">
        <v>1</v>
      </c>
      <c r="L3042">
        <v>125</v>
      </c>
      <c r="M3042" t="s">
        <v>7724</v>
      </c>
      <c r="N3042" t="s">
        <v>7713</v>
      </c>
      <c r="O3042" t="s">
        <v>7697</v>
      </c>
      <c r="P3042" t="s">
        <v>10766</v>
      </c>
      <c r="Q3042" t="s">
        <v>11018</v>
      </c>
      <c r="R3042">
        <v>107</v>
      </c>
      <c r="S3042" t="s">
        <v>9296</v>
      </c>
      <c r="T3042" t="s">
        <v>7715</v>
      </c>
      <c r="U3042">
        <v>1</v>
      </c>
      <c r="V3042">
        <v>3</v>
      </c>
      <c r="W3042" t="s">
        <v>7702</v>
      </c>
      <c r="X3042" t="s">
        <v>4286</v>
      </c>
      <c r="Y3042" t="s">
        <v>7703</v>
      </c>
      <c r="Z3042" t="s">
        <v>12733</v>
      </c>
      <c r="AA3042" t="s">
        <v>8041</v>
      </c>
      <c r="AB3042" t="s">
        <v>12734</v>
      </c>
    </row>
    <row r="3043" spans="1:28">
      <c r="A3043" s="241">
        <v>45974</v>
      </c>
      <c r="B3043" t="s">
        <v>12735</v>
      </c>
      <c r="C3043" t="s">
        <v>8032</v>
      </c>
      <c r="D3043" t="s">
        <v>8033</v>
      </c>
      <c r="E3043" t="s">
        <v>8034</v>
      </c>
      <c r="F3043">
        <v>5</v>
      </c>
      <c r="G3043">
        <v>1092.44</v>
      </c>
      <c r="H3043">
        <v>0</v>
      </c>
      <c r="I3043" s="165">
        <v>5462.2</v>
      </c>
      <c r="J3043" t="s">
        <v>7711</v>
      </c>
      <c r="K3043">
        <v>1</v>
      </c>
      <c r="L3043">
        <v>156</v>
      </c>
      <c r="M3043" t="s">
        <v>7712</v>
      </c>
      <c r="N3043" t="s">
        <v>7713</v>
      </c>
      <c r="O3043" t="s">
        <v>7697</v>
      </c>
      <c r="P3043" t="s">
        <v>10766</v>
      </c>
      <c r="Q3043" t="s">
        <v>12395</v>
      </c>
      <c r="R3043">
        <v>510</v>
      </c>
      <c r="S3043" t="s">
        <v>9296</v>
      </c>
      <c r="T3043" t="s">
        <v>7701</v>
      </c>
      <c r="U3043">
        <v>1</v>
      </c>
      <c r="V3043">
        <v>5</v>
      </c>
      <c r="W3043" t="s">
        <v>7702</v>
      </c>
      <c r="X3043" t="s">
        <v>4733</v>
      </c>
      <c r="Y3043" t="s">
        <v>7703</v>
      </c>
      <c r="Z3043" t="s">
        <v>12736</v>
      </c>
      <c r="AA3043" t="s">
        <v>7717</v>
      </c>
      <c r="AB3043" t="s">
        <v>12737</v>
      </c>
    </row>
    <row r="3044" spans="1:28">
      <c r="A3044" s="241">
        <v>45974</v>
      </c>
      <c r="B3044" t="s">
        <v>12735</v>
      </c>
      <c r="C3044" t="s">
        <v>7730</v>
      </c>
      <c r="D3044" t="s">
        <v>7731</v>
      </c>
      <c r="E3044" t="s">
        <v>7732</v>
      </c>
      <c r="F3044">
        <v>1</v>
      </c>
      <c r="G3044">
        <v>8991.6</v>
      </c>
      <c r="H3044">
        <v>449.58</v>
      </c>
      <c r="I3044" s="165">
        <v>8542.02</v>
      </c>
      <c r="J3044" t="s">
        <v>7711</v>
      </c>
      <c r="K3044">
        <v>1</v>
      </c>
      <c r="L3044">
        <v>156</v>
      </c>
      <c r="M3044" t="s">
        <v>7712</v>
      </c>
      <c r="N3044" t="s">
        <v>7713</v>
      </c>
      <c r="O3044" t="s">
        <v>7697</v>
      </c>
      <c r="P3044" t="s">
        <v>10766</v>
      </c>
      <c r="Q3044" t="s">
        <v>12395</v>
      </c>
      <c r="R3044">
        <v>510</v>
      </c>
      <c r="S3044" t="s">
        <v>9296</v>
      </c>
      <c r="T3044" t="s">
        <v>7715</v>
      </c>
      <c r="U3044">
        <v>1</v>
      </c>
      <c r="V3044">
        <v>1</v>
      </c>
      <c r="W3044" t="s">
        <v>7702</v>
      </c>
      <c r="X3044" t="s">
        <v>4733</v>
      </c>
      <c r="Y3044" t="s">
        <v>7703</v>
      </c>
      <c r="Z3044" t="s">
        <v>12736</v>
      </c>
      <c r="AA3044" t="s">
        <v>7717</v>
      </c>
      <c r="AB3044" t="s">
        <v>12737</v>
      </c>
    </row>
    <row r="3045" spans="1:28">
      <c r="A3045" s="241">
        <v>45974</v>
      </c>
      <c r="B3045" t="s">
        <v>12738</v>
      </c>
      <c r="C3045" t="s">
        <v>7720</v>
      </c>
      <c r="D3045" t="s">
        <v>7721</v>
      </c>
      <c r="E3045" t="s">
        <v>7722</v>
      </c>
      <c r="F3045">
        <v>1</v>
      </c>
      <c r="G3045">
        <v>11900</v>
      </c>
      <c r="H3045">
        <v>357</v>
      </c>
      <c r="I3045" s="165">
        <v>11543</v>
      </c>
      <c r="J3045" t="s">
        <v>7794</v>
      </c>
      <c r="K3045">
        <v>1</v>
      </c>
      <c r="L3045">
        <v>125</v>
      </c>
      <c r="M3045" t="s">
        <v>7724</v>
      </c>
      <c r="N3045" t="s">
        <v>7713</v>
      </c>
      <c r="O3045" t="s">
        <v>7697</v>
      </c>
      <c r="P3045" t="s">
        <v>10766</v>
      </c>
      <c r="Q3045" t="s">
        <v>11115</v>
      </c>
      <c r="R3045">
        <v>104</v>
      </c>
      <c r="S3045" t="s">
        <v>9296</v>
      </c>
      <c r="T3045" t="s">
        <v>7726</v>
      </c>
      <c r="U3045">
        <v>1</v>
      </c>
      <c r="V3045">
        <v>1</v>
      </c>
      <c r="W3045" t="s">
        <v>7702</v>
      </c>
      <c r="X3045" t="s">
        <v>4278</v>
      </c>
      <c r="Y3045" t="s">
        <v>7703</v>
      </c>
      <c r="Z3045" t="s">
        <v>12739</v>
      </c>
      <c r="AA3045" t="s">
        <v>8481</v>
      </c>
      <c r="AB3045" t="s">
        <v>12740</v>
      </c>
    </row>
    <row r="3046" spans="1:28">
      <c r="A3046" s="241">
        <v>45974</v>
      </c>
      <c r="B3046" t="s">
        <v>12741</v>
      </c>
      <c r="C3046" t="s">
        <v>7736</v>
      </c>
      <c r="D3046" t="s">
        <v>7737</v>
      </c>
      <c r="E3046" t="s">
        <v>7738</v>
      </c>
      <c r="F3046">
        <v>2</v>
      </c>
      <c r="G3046">
        <v>6422.4</v>
      </c>
      <c r="H3046">
        <v>0</v>
      </c>
      <c r="I3046" s="165">
        <v>12844.8</v>
      </c>
      <c r="J3046" t="s">
        <v>7794</v>
      </c>
      <c r="K3046">
        <v>1</v>
      </c>
      <c r="L3046">
        <v>125</v>
      </c>
      <c r="M3046" t="s">
        <v>7724</v>
      </c>
      <c r="N3046" t="s">
        <v>7713</v>
      </c>
      <c r="O3046" t="s">
        <v>7697</v>
      </c>
      <c r="P3046" t="s">
        <v>10766</v>
      </c>
      <c r="Q3046" t="s">
        <v>11115</v>
      </c>
      <c r="R3046">
        <v>104</v>
      </c>
      <c r="S3046" t="s">
        <v>9296</v>
      </c>
      <c r="T3046" t="s">
        <v>7701</v>
      </c>
      <c r="U3046">
        <v>1</v>
      </c>
      <c r="V3046">
        <v>2</v>
      </c>
      <c r="W3046" t="s">
        <v>7702</v>
      </c>
      <c r="X3046" t="s">
        <v>4348</v>
      </c>
      <c r="Y3046" t="s">
        <v>7703</v>
      </c>
      <c r="Z3046" t="s">
        <v>12742</v>
      </c>
      <c r="AA3046" t="s">
        <v>8481</v>
      </c>
      <c r="AB3046" t="s">
        <v>12743</v>
      </c>
    </row>
    <row r="3047" spans="1:28">
      <c r="A3047" s="241">
        <v>45974</v>
      </c>
      <c r="B3047" t="s">
        <v>12744</v>
      </c>
      <c r="C3047" t="s">
        <v>8032</v>
      </c>
      <c r="D3047" t="s">
        <v>8033</v>
      </c>
      <c r="E3047" t="s">
        <v>8034</v>
      </c>
      <c r="F3047">
        <v>3</v>
      </c>
      <c r="G3047">
        <v>1092.44</v>
      </c>
      <c r="H3047">
        <v>0</v>
      </c>
      <c r="I3047" s="165">
        <v>3277.32</v>
      </c>
      <c r="J3047" t="s">
        <v>8852</v>
      </c>
      <c r="K3047">
        <v>1</v>
      </c>
      <c r="L3047">
        <v>6</v>
      </c>
      <c r="M3047" t="s">
        <v>8296</v>
      </c>
      <c r="N3047" t="s">
        <v>7939</v>
      </c>
      <c r="O3047" t="s">
        <v>7697</v>
      </c>
      <c r="P3047" t="s">
        <v>10766</v>
      </c>
      <c r="Q3047" t="s">
        <v>11160</v>
      </c>
      <c r="R3047">
        <v>405</v>
      </c>
      <c r="S3047" t="s">
        <v>9296</v>
      </c>
      <c r="T3047" t="s">
        <v>7701</v>
      </c>
      <c r="U3047">
        <v>1</v>
      </c>
      <c r="V3047">
        <v>3</v>
      </c>
      <c r="W3047" t="s">
        <v>7702</v>
      </c>
      <c r="X3047" t="s">
        <v>12745</v>
      </c>
      <c r="Y3047" t="s">
        <v>7703</v>
      </c>
      <c r="Z3047" t="s">
        <v>12746</v>
      </c>
      <c r="AA3047" t="s">
        <v>9034</v>
      </c>
      <c r="AB3047" t="s">
        <v>12747</v>
      </c>
    </row>
    <row r="3048" spans="1:28">
      <c r="A3048" s="241">
        <v>45974</v>
      </c>
      <c r="B3048" t="s">
        <v>12748</v>
      </c>
      <c r="C3048" t="s">
        <v>7730</v>
      </c>
      <c r="D3048" t="s">
        <v>7731</v>
      </c>
      <c r="E3048" t="s">
        <v>7732</v>
      </c>
      <c r="F3048">
        <v>1</v>
      </c>
      <c r="G3048">
        <v>8991.6</v>
      </c>
      <c r="H3048">
        <v>449.58</v>
      </c>
      <c r="I3048" s="165">
        <v>8542.02</v>
      </c>
      <c r="J3048" t="s">
        <v>8271</v>
      </c>
      <c r="K3048">
        <v>1</v>
      </c>
      <c r="L3048">
        <v>126</v>
      </c>
      <c r="M3048" t="s">
        <v>7744</v>
      </c>
      <c r="N3048" t="s">
        <v>7745</v>
      </c>
      <c r="O3048" t="s">
        <v>7697</v>
      </c>
      <c r="P3048" t="s">
        <v>10766</v>
      </c>
      <c r="Q3048" t="s">
        <v>10981</v>
      </c>
      <c r="R3048">
        <v>937</v>
      </c>
      <c r="S3048" t="s">
        <v>9296</v>
      </c>
      <c r="T3048" t="s">
        <v>7715</v>
      </c>
      <c r="U3048">
        <v>1</v>
      </c>
      <c r="V3048">
        <v>1</v>
      </c>
      <c r="W3048" t="s">
        <v>7702</v>
      </c>
      <c r="X3048" t="s">
        <v>4243</v>
      </c>
      <c r="Y3048" t="s">
        <v>7703</v>
      </c>
      <c r="Z3048" t="s">
        <v>12749</v>
      </c>
      <c r="AA3048" t="s">
        <v>8728</v>
      </c>
      <c r="AB3048" t="s">
        <v>12750</v>
      </c>
    </row>
    <row r="3049" spans="1:28">
      <c r="A3049" s="241">
        <v>45974</v>
      </c>
      <c r="B3049" t="s">
        <v>12748</v>
      </c>
      <c r="C3049" t="s">
        <v>8415</v>
      </c>
      <c r="D3049" t="s">
        <v>8416</v>
      </c>
      <c r="E3049" t="s">
        <v>8417</v>
      </c>
      <c r="F3049">
        <v>3</v>
      </c>
      <c r="G3049">
        <v>2700</v>
      </c>
      <c r="H3049">
        <v>0</v>
      </c>
      <c r="I3049" s="165">
        <v>8100</v>
      </c>
      <c r="J3049" t="s">
        <v>8271</v>
      </c>
      <c r="K3049">
        <v>1</v>
      </c>
      <c r="L3049">
        <v>126</v>
      </c>
      <c r="M3049" t="s">
        <v>7744</v>
      </c>
      <c r="N3049" t="s">
        <v>7745</v>
      </c>
      <c r="O3049" t="s">
        <v>7697</v>
      </c>
      <c r="P3049" t="s">
        <v>10766</v>
      </c>
      <c r="Q3049" t="s">
        <v>10981</v>
      </c>
      <c r="R3049">
        <v>937</v>
      </c>
      <c r="S3049" t="s">
        <v>9296</v>
      </c>
      <c r="T3049" t="s">
        <v>7715</v>
      </c>
      <c r="U3049">
        <v>1</v>
      </c>
      <c r="V3049">
        <v>3</v>
      </c>
      <c r="W3049" t="s">
        <v>7702</v>
      </c>
      <c r="X3049" t="s">
        <v>4243</v>
      </c>
      <c r="Y3049" t="s">
        <v>7703</v>
      </c>
      <c r="Z3049" t="s">
        <v>12749</v>
      </c>
      <c r="AA3049" t="s">
        <v>8728</v>
      </c>
      <c r="AB3049" t="s">
        <v>12750</v>
      </c>
    </row>
    <row r="3050" spans="1:28">
      <c r="A3050" s="241">
        <v>45974</v>
      </c>
      <c r="B3050" t="s">
        <v>12748</v>
      </c>
      <c r="C3050" t="s">
        <v>7883</v>
      </c>
      <c r="D3050" t="s">
        <v>7884</v>
      </c>
      <c r="E3050" t="s">
        <v>7885</v>
      </c>
      <c r="F3050">
        <v>2</v>
      </c>
      <c r="G3050">
        <v>3025.21</v>
      </c>
      <c r="H3050">
        <v>0</v>
      </c>
      <c r="I3050" s="165">
        <v>6050.42</v>
      </c>
      <c r="J3050" t="s">
        <v>8271</v>
      </c>
      <c r="K3050">
        <v>1</v>
      </c>
      <c r="L3050">
        <v>126</v>
      </c>
      <c r="M3050" t="s">
        <v>7744</v>
      </c>
      <c r="N3050" t="s">
        <v>7745</v>
      </c>
      <c r="O3050" t="s">
        <v>7697</v>
      </c>
      <c r="P3050" t="s">
        <v>10766</v>
      </c>
      <c r="Q3050" t="s">
        <v>10981</v>
      </c>
      <c r="R3050">
        <v>937</v>
      </c>
      <c r="S3050" t="s">
        <v>9296</v>
      </c>
      <c r="T3050" t="s">
        <v>7715</v>
      </c>
      <c r="U3050">
        <v>1</v>
      </c>
      <c r="V3050">
        <v>2</v>
      </c>
      <c r="W3050" t="s">
        <v>7702</v>
      </c>
      <c r="X3050" t="s">
        <v>4243</v>
      </c>
      <c r="Y3050" t="s">
        <v>7703</v>
      </c>
      <c r="Z3050" t="s">
        <v>12749</v>
      </c>
      <c r="AA3050" t="s">
        <v>8728</v>
      </c>
      <c r="AB3050" t="s">
        <v>12750</v>
      </c>
    </row>
    <row r="3051" spans="1:28">
      <c r="A3051" s="241">
        <v>45974</v>
      </c>
      <c r="B3051" t="s">
        <v>12748</v>
      </c>
      <c r="C3051" t="s">
        <v>7886</v>
      </c>
      <c r="D3051" t="s">
        <v>7887</v>
      </c>
      <c r="E3051" t="s">
        <v>7888</v>
      </c>
      <c r="F3051">
        <v>2</v>
      </c>
      <c r="G3051">
        <v>3025.21</v>
      </c>
      <c r="H3051">
        <v>0</v>
      </c>
      <c r="I3051" s="165">
        <v>6050.42</v>
      </c>
      <c r="J3051" t="s">
        <v>8271</v>
      </c>
      <c r="K3051">
        <v>1</v>
      </c>
      <c r="L3051">
        <v>126</v>
      </c>
      <c r="M3051" t="s">
        <v>7744</v>
      </c>
      <c r="N3051" t="s">
        <v>7745</v>
      </c>
      <c r="O3051" t="s">
        <v>7697</v>
      </c>
      <c r="P3051" t="s">
        <v>10766</v>
      </c>
      <c r="Q3051" t="s">
        <v>10981</v>
      </c>
      <c r="R3051">
        <v>937</v>
      </c>
      <c r="S3051" t="s">
        <v>9296</v>
      </c>
      <c r="T3051" t="s">
        <v>7715</v>
      </c>
      <c r="U3051">
        <v>1</v>
      </c>
      <c r="V3051">
        <v>2</v>
      </c>
      <c r="W3051" t="s">
        <v>7702</v>
      </c>
      <c r="X3051" t="s">
        <v>4243</v>
      </c>
      <c r="Y3051" t="s">
        <v>7703</v>
      </c>
      <c r="Z3051" t="s">
        <v>12749</v>
      </c>
      <c r="AA3051" t="s">
        <v>8728</v>
      </c>
      <c r="AB3051" t="s">
        <v>12750</v>
      </c>
    </row>
    <row r="3052" spans="1:28">
      <c r="A3052" s="241">
        <v>45974</v>
      </c>
      <c r="B3052" t="s">
        <v>12748</v>
      </c>
      <c r="C3052" t="s">
        <v>7787</v>
      </c>
      <c r="D3052" t="s">
        <v>7788</v>
      </c>
      <c r="E3052" t="s">
        <v>7789</v>
      </c>
      <c r="F3052">
        <v>2</v>
      </c>
      <c r="G3052">
        <v>3025.21</v>
      </c>
      <c r="H3052">
        <v>0</v>
      </c>
      <c r="I3052" s="165">
        <v>6050.42</v>
      </c>
      <c r="J3052" t="s">
        <v>8271</v>
      </c>
      <c r="K3052">
        <v>1</v>
      </c>
      <c r="L3052">
        <v>126</v>
      </c>
      <c r="M3052" t="s">
        <v>7744</v>
      </c>
      <c r="N3052" t="s">
        <v>7745</v>
      </c>
      <c r="O3052" t="s">
        <v>7697</v>
      </c>
      <c r="P3052" t="s">
        <v>10766</v>
      </c>
      <c r="Q3052" t="s">
        <v>10981</v>
      </c>
      <c r="R3052">
        <v>937</v>
      </c>
      <c r="S3052" t="s">
        <v>9296</v>
      </c>
      <c r="T3052" t="s">
        <v>7715</v>
      </c>
      <c r="U3052">
        <v>1</v>
      </c>
      <c r="V3052">
        <v>2</v>
      </c>
      <c r="W3052" t="s">
        <v>7702</v>
      </c>
      <c r="X3052" t="s">
        <v>4243</v>
      </c>
      <c r="Y3052" t="s">
        <v>7703</v>
      </c>
      <c r="Z3052" t="s">
        <v>12749</v>
      </c>
      <c r="AA3052" t="s">
        <v>8728</v>
      </c>
      <c r="AB3052" t="s">
        <v>12750</v>
      </c>
    </row>
    <row r="3053" spans="1:28">
      <c r="A3053" s="241">
        <v>45974</v>
      </c>
      <c r="B3053" t="s">
        <v>12751</v>
      </c>
      <c r="C3053" t="s">
        <v>7927</v>
      </c>
      <c r="D3053" t="s">
        <v>7928</v>
      </c>
      <c r="E3053" t="s">
        <v>7929</v>
      </c>
      <c r="F3053">
        <v>12</v>
      </c>
      <c r="G3053">
        <v>1344.54</v>
      </c>
      <c r="H3053">
        <v>0</v>
      </c>
      <c r="I3053" s="165">
        <v>16134.48</v>
      </c>
      <c r="J3053" t="s">
        <v>7723</v>
      </c>
      <c r="K3053">
        <v>1</v>
      </c>
      <c r="L3053">
        <v>125</v>
      </c>
      <c r="M3053" t="s">
        <v>7724</v>
      </c>
      <c r="N3053" t="s">
        <v>7713</v>
      </c>
      <c r="O3053" t="s">
        <v>7697</v>
      </c>
      <c r="P3053" t="s">
        <v>10766</v>
      </c>
      <c r="Q3053" t="s">
        <v>10771</v>
      </c>
      <c r="R3053">
        <v>117</v>
      </c>
      <c r="S3053" t="s">
        <v>9296</v>
      </c>
      <c r="T3053" t="s">
        <v>7701</v>
      </c>
      <c r="U3053">
        <v>1</v>
      </c>
      <c r="V3053">
        <v>12</v>
      </c>
      <c r="W3053" t="s">
        <v>7702</v>
      </c>
      <c r="X3053" t="s">
        <v>4502</v>
      </c>
      <c r="Y3053" t="s">
        <v>7703</v>
      </c>
      <c r="Z3053" t="s">
        <v>12752</v>
      </c>
      <c r="AA3053" t="s">
        <v>7728</v>
      </c>
      <c r="AB3053" t="s">
        <v>12753</v>
      </c>
    </row>
    <row r="3054" spans="1:28">
      <c r="A3054" s="241">
        <v>45974</v>
      </c>
      <c r="B3054" t="s">
        <v>12754</v>
      </c>
      <c r="C3054" t="s">
        <v>7781</v>
      </c>
      <c r="D3054" t="s">
        <v>7782</v>
      </c>
      <c r="E3054" t="s">
        <v>7783</v>
      </c>
      <c r="F3054">
        <v>3</v>
      </c>
      <c r="G3054">
        <v>3025.21</v>
      </c>
      <c r="H3054">
        <v>0</v>
      </c>
      <c r="I3054" s="165">
        <v>9075.6299999999992</v>
      </c>
      <c r="J3054" t="s">
        <v>7743</v>
      </c>
      <c r="K3054">
        <v>1</v>
      </c>
      <c r="L3054">
        <v>126</v>
      </c>
      <c r="M3054" t="s">
        <v>7744</v>
      </c>
      <c r="N3054" t="s">
        <v>7745</v>
      </c>
      <c r="O3054" t="s">
        <v>7697</v>
      </c>
      <c r="P3054" t="s">
        <v>10766</v>
      </c>
      <c r="Q3054" t="s">
        <v>10858</v>
      </c>
      <c r="R3054">
        <v>945</v>
      </c>
      <c r="S3054" t="s">
        <v>9296</v>
      </c>
      <c r="T3054" t="s">
        <v>7715</v>
      </c>
      <c r="U3054">
        <v>1</v>
      </c>
      <c r="V3054">
        <v>3</v>
      </c>
      <c r="W3054" t="s">
        <v>7702</v>
      </c>
      <c r="X3054" t="s">
        <v>4269</v>
      </c>
      <c r="Y3054" t="s">
        <v>7703</v>
      </c>
      <c r="Z3054" t="s">
        <v>12755</v>
      </c>
      <c r="AA3054" t="s">
        <v>8058</v>
      </c>
      <c r="AB3054" t="s">
        <v>12756</v>
      </c>
    </row>
    <row r="3055" spans="1:28">
      <c r="A3055" s="241">
        <v>45974</v>
      </c>
      <c r="B3055" t="s">
        <v>12754</v>
      </c>
      <c r="C3055" t="s">
        <v>7787</v>
      </c>
      <c r="D3055" t="s">
        <v>7788</v>
      </c>
      <c r="E3055" t="s">
        <v>7789</v>
      </c>
      <c r="F3055">
        <v>3</v>
      </c>
      <c r="G3055">
        <v>3025.21</v>
      </c>
      <c r="H3055">
        <v>0</v>
      </c>
      <c r="I3055" s="165">
        <v>9075.6299999999992</v>
      </c>
      <c r="J3055" t="s">
        <v>7743</v>
      </c>
      <c r="K3055">
        <v>1</v>
      </c>
      <c r="L3055">
        <v>126</v>
      </c>
      <c r="M3055" t="s">
        <v>7744</v>
      </c>
      <c r="N3055" t="s">
        <v>7745</v>
      </c>
      <c r="O3055" t="s">
        <v>7697</v>
      </c>
      <c r="P3055" t="s">
        <v>10766</v>
      </c>
      <c r="Q3055" t="s">
        <v>10858</v>
      </c>
      <c r="R3055">
        <v>945</v>
      </c>
      <c r="S3055" t="s">
        <v>9296</v>
      </c>
      <c r="T3055" t="s">
        <v>7715</v>
      </c>
      <c r="U3055">
        <v>1</v>
      </c>
      <c r="V3055">
        <v>3</v>
      </c>
      <c r="W3055" t="s">
        <v>7702</v>
      </c>
      <c r="X3055" t="s">
        <v>4269</v>
      </c>
      <c r="Y3055" t="s">
        <v>7703</v>
      </c>
      <c r="Z3055" t="s">
        <v>12755</v>
      </c>
      <c r="AA3055" t="s">
        <v>8058</v>
      </c>
      <c r="AB3055" t="s">
        <v>12756</v>
      </c>
    </row>
    <row r="3056" spans="1:28">
      <c r="A3056" s="241">
        <v>45974</v>
      </c>
      <c r="B3056" t="s">
        <v>12757</v>
      </c>
      <c r="C3056" t="s">
        <v>8021</v>
      </c>
      <c r="D3056" t="s">
        <v>8022</v>
      </c>
      <c r="E3056" t="s">
        <v>8023</v>
      </c>
      <c r="F3056">
        <v>1</v>
      </c>
      <c r="G3056">
        <v>4882</v>
      </c>
      <c r="H3056">
        <v>0</v>
      </c>
      <c r="I3056" s="165">
        <v>4882</v>
      </c>
      <c r="J3056" t="s">
        <v>7711</v>
      </c>
      <c r="K3056">
        <v>1</v>
      </c>
      <c r="L3056">
        <v>156</v>
      </c>
      <c r="M3056" t="s">
        <v>7712</v>
      </c>
      <c r="N3056" t="s">
        <v>7713</v>
      </c>
      <c r="O3056" t="s">
        <v>7697</v>
      </c>
      <c r="P3056" t="s">
        <v>10766</v>
      </c>
      <c r="Q3056" t="s">
        <v>12395</v>
      </c>
      <c r="R3056">
        <v>510</v>
      </c>
      <c r="S3056" t="s">
        <v>9296</v>
      </c>
      <c r="T3056" t="s">
        <v>7701</v>
      </c>
      <c r="U3056">
        <v>1</v>
      </c>
      <c r="V3056">
        <v>1</v>
      </c>
      <c r="W3056" t="s">
        <v>7702</v>
      </c>
      <c r="X3056" t="s">
        <v>4741</v>
      </c>
      <c r="Y3056" t="s">
        <v>7703</v>
      </c>
      <c r="Z3056" t="s">
        <v>12758</v>
      </c>
      <c r="AA3056" t="s">
        <v>7717</v>
      </c>
      <c r="AB3056" t="s">
        <v>12759</v>
      </c>
    </row>
    <row r="3057" spans="1:28">
      <c r="A3057" s="241">
        <v>45974</v>
      </c>
      <c r="B3057" t="s">
        <v>12760</v>
      </c>
      <c r="C3057" t="s">
        <v>7740</v>
      </c>
      <c r="D3057" t="s">
        <v>7741</v>
      </c>
      <c r="E3057" t="s">
        <v>7742</v>
      </c>
      <c r="F3057">
        <v>1</v>
      </c>
      <c r="G3057">
        <v>3562.19</v>
      </c>
      <c r="H3057">
        <v>0</v>
      </c>
      <c r="I3057" s="165">
        <v>3562.19</v>
      </c>
      <c r="J3057" t="s">
        <v>8182</v>
      </c>
      <c r="K3057">
        <v>1</v>
      </c>
      <c r="L3057">
        <v>126</v>
      </c>
      <c r="M3057" t="s">
        <v>7744</v>
      </c>
      <c r="N3057" t="s">
        <v>7745</v>
      </c>
      <c r="O3057" t="s">
        <v>7697</v>
      </c>
      <c r="P3057" t="s">
        <v>10766</v>
      </c>
      <c r="Q3057" t="s">
        <v>10853</v>
      </c>
      <c r="R3057">
        <v>919</v>
      </c>
      <c r="S3057" t="s">
        <v>9296</v>
      </c>
      <c r="T3057" t="s">
        <v>7715</v>
      </c>
      <c r="U3057">
        <v>1</v>
      </c>
      <c r="V3057">
        <v>1</v>
      </c>
      <c r="W3057" t="s">
        <v>7702</v>
      </c>
      <c r="X3057" t="s">
        <v>4428</v>
      </c>
      <c r="Y3057" t="s">
        <v>7703</v>
      </c>
      <c r="Z3057" t="s">
        <v>12761</v>
      </c>
      <c r="AA3057" t="s">
        <v>8185</v>
      </c>
      <c r="AB3057" t="s">
        <v>9093</v>
      </c>
    </row>
    <row r="3058" spans="1:28">
      <c r="A3058" s="241">
        <v>45974</v>
      </c>
      <c r="B3058" t="s">
        <v>12760</v>
      </c>
      <c r="C3058" t="s">
        <v>7750</v>
      </c>
      <c r="D3058" t="s">
        <v>7751</v>
      </c>
      <c r="E3058" t="s">
        <v>7752</v>
      </c>
      <c r="F3058">
        <v>1</v>
      </c>
      <c r="G3058">
        <v>12000</v>
      </c>
      <c r="H3058">
        <v>0</v>
      </c>
      <c r="I3058" s="165">
        <v>12000</v>
      </c>
      <c r="J3058" t="s">
        <v>8182</v>
      </c>
      <c r="K3058">
        <v>1</v>
      </c>
      <c r="L3058">
        <v>126</v>
      </c>
      <c r="M3058" t="s">
        <v>7744</v>
      </c>
      <c r="N3058" t="s">
        <v>7745</v>
      </c>
      <c r="O3058" t="s">
        <v>7697</v>
      </c>
      <c r="P3058" t="s">
        <v>10766</v>
      </c>
      <c r="Q3058" t="s">
        <v>10853</v>
      </c>
      <c r="R3058">
        <v>919</v>
      </c>
      <c r="S3058" t="s">
        <v>9296</v>
      </c>
      <c r="T3058" t="s">
        <v>7715</v>
      </c>
      <c r="U3058">
        <v>1</v>
      </c>
      <c r="V3058">
        <v>1</v>
      </c>
      <c r="W3058" t="s">
        <v>7702</v>
      </c>
      <c r="X3058" t="s">
        <v>4428</v>
      </c>
      <c r="Y3058" t="s">
        <v>7703</v>
      </c>
      <c r="Z3058" t="s">
        <v>12761</v>
      </c>
      <c r="AA3058" t="s">
        <v>8185</v>
      </c>
      <c r="AB3058" t="s">
        <v>9093</v>
      </c>
    </row>
    <row r="3059" spans="1:28">
      <c r="A3059" s="241">
        <v>45974</v>
      </c>
      <c r="B3059" t="s">
        <v>12762</v>
      </c>
      <c r="C3059" t="s">
        <v>7784</v>
      </c>
      <c r="D3059" t="s">
        <v>7785</v>
      </c>
      <c r="E3059" t="s">
        <v>7786</v>
      </c>
      <c r="F3059">
        <v>2</v>
      </c>
      <c r="G3059">
        <v>3025.21</v>
      </c>
      <c r="H3059">
        <v>0</v>
      </c>
      <c r="I3059" s="165">
        <v>6050.42</v>
      </c>
      <c r="J3059" t="s">
        <v>8182</v>
      </c>
      <c r="K3059">
        <v>1</v>
      </c>
      <c r="L3059">
        <v>126</v>
      </c>
      <c r="M3059" t="s">
        <v>7744</v>
      </c>
      <c r="N3059" t="s">
        <v>7745</v>
      </c>
      <c r="O3059" t="s">
        <v>7697</v>
      </c>
      <c r="P3059" t="s">
        <v>10766</v>
      </c>
      <c r="Q3059" t="s">
        <v>10853</v>
      </c>
      <c r="R3059">
        <v>919</v>
      </c>
      <c r="S3059" t="s">
        <v>9296</v>
      </c>
      <c r="T3059" t="s">
        <v>7715</v>
      </c>
      <c r="U3059">
        <v>1</v>
      </c>
      <c r="V3059">
        <v>2</v>
      </c>
      <c r="W3059" t="s">
        <v>7702</v>
      </c>
      <c r="X3059" t="s">
        <v>4508</v>
      </c>
      <c r="Y3059" t="s">
        <v>7703</v>
      </c>
      <c r="Z3059" t="s">
        <v>12763</v>
      </c>
      <c r="AA3059" t="s">
        <v>8185</v>
      </c>
      <c r="AB3059" t="s">
        <v>7904</v>
      </c>
    </row>
    <row r="3060" spans="1:28">
      <c r="A3060" s="241">
        <v>45974</v>
      </c>
      <c r="B3060" t="s">
        <v>12762</v>
      </c>
      <c r="C3060" t="s">
        <v>8079</v>
      </c>
      <c r="D3060" t="s">
        <v>8080</v>
      </c>
      <c r="E3060" t="s">
        <v>8081</v>
      </c>
      <c r="F3060">
        <v>2</v>
      </c>
      <c r="G3060">
        <v>3180</v>
      </c>
      <c r="H3060">
        <v>0</v>
      </c>
      <c r="I3060" s="165">
        <v>6360</v>
      </c>
      <c r="J3060" t="s">
        <v>8182</v>
      </c>
      <c r="K3060">
        <v>1</v>
      </c>
      <c r="L3060">
        <v>126</v>
      </c>
      <c r="M3060" t="s">
        <v>7744</v>
      </c>
      <c r="N3060" t="s">
        <v>7745</v>
      </c>
      <c r="O3060" t="s">
        <v>7697</v>
      </c>
      <c r="P3060" t="s">
        <v>10766</v>
      </c>
      <c r="Q3060" t="s">
        <v>10853</v>
      </c>
      <c r="R3060">
        <v>919</v>
      </c>
      <c r="S3060" t="s">
        <v>9296</v>
      </c>
      <c r="T3060" t="s">
        <v>7715</v>
      </c>
      <c r="U3060">
        <v>1</v>
      </c>
      <c r="V3060">
        <v>2</v>
      </c>
      <c r="W3060" t="s">
        <v>7702</v>
      </c>
      <c r="X3060" t="s">
        <v>4508</v>
      </c>
      <c r="Y3060" t="s">
        <v>7703</v>
      </c>
      <c r="Z3060" t="s">
        <v>12763</v>
      </c>
      <c r="AA3060" t="s">
        <v>8185</v>
      </c>
      <c r="AB3060" t="s">
        <v>7904</v>
      </c>
    </row>
    <row r="3061" spans="1:28">
      <c r="A3061" s="241">
        <v>45974</v>
      </c>
      <c r="B3061" t="s">
        <v>12764</v>
      </c>
      <c r="C3061" t="s">
        <v>8032</v>
      </c>
      <c r="D3061" t="s">
        <v>8033</v>
      </c>
      <c r="E3061" t="s">
        <v>8034</v>
      </c>
      <c r="F3061">
        <v>24</v>
      </c>
      <c r="G3061">
        <v>1092.44</v>
      </c>
      <c r="H3061">
        <v>0</v>
      </c>
      <c r="I3061" s="165">
        <v>26218.560000000001</v>
      </c>
      <c r="J3061" t="s">
        <v>7794</v>
      </c>
      <c r="K3061">
        <v>1</v>
      </c>
      <c r="L3061">
        <v>125</v>
      </c>
      <c r="M3061" t="s">
        <v>7724</v>
      </c>
      <c r="N3061" t="s">
        <v>7713</v>
      </c>
      <c r="O3061" t="s">
        <v>7697</v>
      </c>
      <c r="P3061" t="s">
        <v>10766</v>
      </c>
      <c r="Q3061" t="s">
        <v>11115</v>
      </c>
      <c r="R3061">
        <v>104</v>
      </c>
      <c r="S3061" t="s">
        <v>9296</v>
      </c>
      <c r="T3061" t="s">
        <v>7701</v>
      </c>
      <c r="U3061">
        <v>1</v>
      </c>
      <c r="V3061">
        <v>24</v>
      </c>
      <c r="W3061" t="s">
        <v>7702</v>
      </c>
      <c r="X3061" t="s">
        <v>4232</v>
      </c>
      <c r="Y3061" t="s">
        <v>7703</v>
      </c>
      <c r="Z3061" t="s">
        <v>12765</v>
      </c>
      <c r="AA3061" t="s">
        <v>8481</v>
      </c>
      <c r="AB3061" t="s">
        <v>12766</v>
      </c>
    </row>
    <row r="3062" spans="1:28">
      <c r="A3062" s="241">
        <v>45974</v>
      </c>
      <c r="B3062" t="s">
        <v>12764</v>
      </c>
      <c r="C3062" t="s">
        <v>7800</v>
      </c>
      <c r="D3062" t="s">
        <v>7801</v>
      </c>
      <c r="E3062" t="s">
        <v>7802</v>
      </c>
      <c r="F3062">
        <v>24</v>
      </c>
      <c r="G3062">
        <v>1092.44</v>
      </c>
      <c r="H3062">
        <v>0</v>
      </c>
      <c r="I3062" s="165">
        <v>26218.560000000001</v>
      </c>
      <c r="J3062" t="s">
        <v>7794</v>
      </c>
      <c r="K3062">
        <v>1</v>
      </c>
      <c r="L3062">
        <v>125</v>
      </c>
      <c r="M3062" t="s">
        <v>7724</v>
      </c>
      <c r="N3062" t="s">
        <v>7713</v>
      </c>
      <c r="O3062" t="s">
        <v>7697</v>
      </c>
      <c r="P3062" t="s">
        <v>10766</v>
      </c>
      <c r="Q3062" t="s">
        <v>11115</v>
      </c>
      <c r="R3062">
        <v>104</v>
      </c>
      <c r="S3062" t="s">
        <v>9296</v>
      </c>
      <c r="T3062" t="s">
        <v>7701</v>
      </c>
      <c r="U3062">
        <v>1</v>
      </c>
      <c r="V3062">
        <v>24</v>
      </c>
      <c r="W3062" t="s">
        <v>7702</v>
      </c>
      <c r="X3062" t="s">
        <v>4232</v>
      </c>
      <c r="Y3062" t="s">
        <v>7703</v>
      </c>
      <c r="Z3062" t="s">
        <v>12765</v>
      </c>
      <c r="AA3062" t="s">
        <v>8481</v>
      </c>
      <c r="AB3062" t="s">
        <v>12766</v>
      </c>
    </row>
    <row r="3063" spans="1:28">
      <c r="A3063" s="241">
        <v>45974</v>
      </c>
      <c r="B3063" t="s">
        <v>12767</v>
      </c>
      <c r="C3063" t="s">
        <v>8415</v>
      </c>
      <c r="D3063" t="s">
        <v>8416</v>
      </c>
      <c r="E3063" t="s">
        <v>8417</v>
      </c>
      <c r="F3063">
        <v>2</v>
      </c>
      <c r="G3063">
        <v>2700</v>
      </c>
      <c r="H3063">
        <v>0</v>
      </c>
      <c r="I3063" s="165">
        <v>5400</v>
      </c>
      <c r="J3063" t="s">
        <v>7743</v>
      </c>
      <c r="K3063">
        <v>1</v>
      </c>
      <c r="L3063">
        <v>2</v>
      </c>
      <c r="M3063" t="s">
        <v>8054</v>
      </c>
      <c r="N3063" t="s">
        <v>7745</v>
      </c>
      <c r="O3063" t="s">
        <v>7697</v>
      </c>
      <c r="P3063" t="s">
        <v>10766</v>
      </c>
      <c r="Q3063" t="s">
        <v>10858</v>
      </c>
      <c r="R3063">
        <v>945</v>
      </c>
      <c r="S3063" t="s">
        <v>9296</v>
      </c>
      <c r="T3063" t="s">
        <v>7715</v>
      </c>
      <c r="U3063">
        <v>1</v>
      </c>
      <c r="V3063">
        <v>2</v>
      </c>
      <c r="W3063" t="s">
        <v>7702</v>
      </c>
      <c r="X3063" t="s">
        <v>12768</v>
      </c>
      <c r="Y3063" t="s">
        <v>7703</v>
      </c>
      <c r="Z3063" t="s">
        <v>12769</v>
      </c>
      <c r="AA3063" t="s">
        <v>8058</v>
      </c>
      <c r="AB3063" t="s">
        <v>12770</v>
      </c>
    </row>
    <row r="3064" spans="1:28">
      <c r="A3064" s="241">
        <v>45974</v>
      </c>
      <c r="B3064" t="s">
        <v>12771</v>
      </c>
      <c r="C3064" t="s">
        <v>7787</v>
      </c>
      <c r="D3064" t="s">
        <v>7788</v>
      </c>
      <c r="E3064" t="s">
        <v>7789</v>
      </c>
      <c r="F3064">
        <v>6</v>
      </c>
      <c r="G3064">
        <v>3025.21</v>
      </c>
      <c r="H3064">
        <v>0</v>
      </c>
      <c r="I3064" s="165">
        <v>18151.259999999998</v>
      </c>
      <c r="J3064" t="s">
        <v>8025</v>
      </c>
      <c r="K3064">
        <v>1</v>
      </c>
      <c r="L3064">
        <v>3</v>
      </c>
      <c r="M3064" t="s">
        <v>8702</v>
      </c>
      <c r="N3064" t="s">
        <v>8027</v>
      </c>
      <c r="O3064" t="s">
        <v>7697</v>
      </c>
      <c r="P3064" t="s">
        <v>10766</v>
      </c>
      <c r="Q3064" t="s">
        <v>11423</v>
      </c>
      <c r="R3064">
        <v>620</v>
      </c>
      <c r="S3064" t="s">
        <v>9296</v>
      </c>
      <c r="T3064" t="s">
        <v>7715</v>
      </c>
      <c r="U3064">
        <v>1</v>
      </c>
      <c r="V3064">
        <v>6</v>
      </c>
      <c r="W3064" t="s">
        <v>7702</v>
      </c>
      <c r="X3064" t="s">
        <v>3828</v>
      </c>
      <c r="Y3064" t="s">
        <v>7703</v>
      </c>
      <c r="Z3064" t="s">
        <v>12772</v>
      </c>
      <c r="AA3064" t="s">
        <v>8030</v>
      </c>
      <c r="AB3064" t="s">
        <v>12773</v>
      </c>
    </row>
    <row r="3065" spans="1:28">
      <c r="A3065" s="241">
        <v>45974</v>
      </c>
      <c r="B3065" t="s">
        <v>12771</v>
      </c>
      <c r="C3065" t="s">
        <v>7781</v>
      </c>
      <c r="D3065" t="s">
        <v>7782</v>
      </c>
      <c r="E3065" t="s">
        <v>7783</v>
      </c>
      <c r="F3065">
        <v>6</v>
      </c>
      <c r="G3065">
        <v>3025.21</v>
      </c>
      <c r="H3065">
        <v>0</v>
      </c>
      <c r="I3065" s="165">
        <v>18151.259999999998</v>
      </c>
      <c r="J3065" t="s">
        <v>8025</v>
      </c>
      <c r="K3065">
        <v>1</v>
      </c>
      <c r="L3065">
        <v>3</v>
      </c>
      <c r="M3065" t="s">
        <v>8702</v>
      </c>
      <c r="N3065" t="s">
        <v>8027</v>
      </c>
      <c r="O3065" t="s">
        <v>7697</v>
      </c>
      <c r="P3065" t="s">
        <v>10766</v>
      </c>
      <c r="Q3065" t="s">
        <v>11423</v>
      </c>
      <c r="R3065">
        <v>620</v>
      </c>
      <c r="S3065" t="s">
        <v>9296</v>
      </c>
      <c r="T3065" t="s">
        <v>7715</v>
      </c>
      <c r="U3065">
        <v>1</v>
      </c>
      <c r="V3065">
        <v>6</v>
      </c>
      <c r="W3065" t="s">
        <v>7702</v>
      </c>
      <c r="X3065" t="s">
        <v>3828</v>
      </c>
      <c r="Y3065" t="s">
        <v>7703</v>
      </c>
      <c r="Z3065" t="s">
        <v>12772</v>
      </c>
      <c r="AA3065" t="s">
        <v>8030</v>
      </c>
      <c r="AB3065" t="s">
        <v>12773</v>
      </c>
    </row>
    <row r="3066" spans="1:28">
      <c r="A3066" s="241">
        <v>45974</v>
      </c>
      <c r="B3066" t="s">
        <v>12774</v>
      </c>
      <c r="C3066" t="s">
        <v>7999</v>
      </c>
      <c r="D3066" t="s">
        <v>8000</v>
      </c>
      <c r="E3066" t="s">
        <v>8001</v>
      </c>
      <c r="F3066">
        <v>2</v>
      </c>
      <c r="G3066">
        <v>1640</v>
      </c>
      <c r="H3066">
        <v>0</v>
      </c>
      <c r="I3066" s="165">
        <v>3280</v>
      </c>
      <c r="J3066" t="s">
        <v>7743</v>
      </c>
      <c r="K3066">
        <v>1</v>
      </c>
      <c r="L3066">
        <v>126</v>
      </c>
      <c r="M3066" t="s">
        <v>7744</v>
      </c>
      <c r="N3066" t="s">
        <v>7745</v>
      </c>
      <c r="O3066" t="s">
        <v>7697</v>
      </c>
      <c r="P3066" t="s">
        <v>10766</v>
      </c>
      <c r="Q3066" t="s">
        <v>10858</v>
      </c>
      <c r="R3066">
        <v>945</v>
      </c>
      <c r="S3066" t="s">
        <v>9296</v>
      </c>
      <c r="T3066" t="s">
        <v>7701</v>
      </c>
      <c r="U3066">
        <v>1</v>
      </c>
      <c r="V3066">
        <v>2</v>
      </c>
      <c r="W3066" t="s">
        <v>7702</v>
      </c>
      <c r="X3066" t="s">
        <v>4154</v>
      </c>
      <c r="Y3066" t="s">
        <v>7703</v>
      </c>
      <c r="Z3066" t="s">
        <v>12775</v>
      </c>
      <c r="AA3066" t="s">
        <v>8058</v>
      </c>
      <c r="AB3066" t="s">
        <v>12776</v>
      </c>
    </row>
    <row r="3067" spans="1:28">
      <c r="A3067" s="241">
        <v>45974</v>
      </c>
      <c r="B3067" t="s">
        <v>12777</v>
      </c>
      <c r="C3067" t="s">
        <v>7883</v>
      </c>
      <c r="D3067" t="s">
        <v>7884</v>
      </c>
      <c r="E3067" t="s">
        <v>7885</v>
      </c>
      <c r="F3067">
        <v>3</v>
      </c>
      <c r="G3067">
        <v>3025.21</v>
      </c>
      <c r="H3067">
        <v>0</v>
      </c>
      <c r="I3067" s="165">
        <v>9075.6299999999992</v>
      </c>
      <c r="J3067" t="s">
        <v>7743</v>
      </c>
      <c r="K3067">
        <v>1</v>
      </c>
      <c r="L3067">
        <v>2</v>
      </c>
      <c r="M3067" t="s">
        <v>8054</v>
      </c>
      <c r="N3067" t="s">
        <v>7745</v>
      </c>
      <c r="O3067" t="s">
        <v>7697</v>
      </c>
      <c r="P3067" t="s">
        <v>10766</v>
      </c>
      <c r="Q3067" t="s">
        <v>10858</v>
      </c>
      <c r="R3067">
        <v>945</v>
      </c>
      <c r="S3067" t="s">
        <v>9296</v>
      </c>
      <c r="T3067" t="s">
        <v>7715</v>
      </c>
      <c r="U3067">
        <v>1</v>
      </c>
      <c r="V3067">
        <v>3</v>
      </c>
      <c r="W3067" t="s">
        <v>7702</v>
      </c>
      <c r="X3067" t="s">
        <v>12778</v>
      </c>
      <c r="Y3067" t="s">
        <v>7703</v>
      </c>
      <c r="Z3067" t="s">
        <v>12779</v>
      </c>
      <c r="AA3067" t="s">
        <v>8058</v>
      </c>
      <c r="AB3067" t="s">
        <v>12780</v>
      </c>
    </row>
    <row r="3068" spans="1:28">
      <c r="A3068" s="241">
        <v>45974</v>
      </c>
      <c r="B3068" t="s">
        <v>12781</v>
      </c>
      <c r="C3068" t="s">
        <v>7806</v>
      </c>
      <c r="D3068" t="s">
        <v>7807</v>
      </c>
      <c r="E3068" t="s">
        <v>7808</v>
      </c>
      <c r="F3068">
        <v>1</v>
      </c>
      <c r="G3068">
        <v>11732.05</v>
      </c>
      <c r="H3068">
        <v>0</v>
      </c>
      <c r="I3068" s="165">
        <v>11732.05</v>
      </c>
      <c r="J3068" t="s">
        <v>7723</v>
      </c>
      <c r="K3068">
        <v>1</v>
      </c>
      <c r="L3068">
        <v>125</v>
      </c>
      <c r="M3068" t="s">
        <v>7724</v>
      </c>
      <c r="N3068" t="s">
        <v>7713</v>
      </c>
      <c r="O3068" t="s">
        <v>7697</v>
      </c>
      <c r="P3068" t="s">
        <v>10766</v>
      </c>
      <c r="Q3068" t="s">
        <v>10771</v>
      </c>
      <c r="R3068">
        <v>117</v>
      </c>
      <c r="S3068" t="s">
        <v>9296</v>
      </c>
      <c r="T3068" t="s">
        <v>7811</v>
      </c>
      <c r="U3068">
        <v>1</v>
      </c>
      <c r="V3068">
        <v>1</v>
      </c>
      <c r="W3068" t="s">
        <v>7702</v>
      </c>
      <c r="X3068" t="s">
        <v>4530</v>
      </c>
      <c r="Y3068" t="s">
        <v>7703</v>
      </c>
      <c r="Z3068" t="s">
        <v>12782</v>
      </c>
      <c r="AA3068" t="s">
        <v>7728</v>
      </c>
      <c r="AB3068" t="s">
        <v>12783</v>
      </c>
    </row>
    <row r="3069" spans="1:28">
      <c r="A3069" s="241">
        <v>45974</v>
      </c>
      <c r="B3069" t="s">
        <v>12784</v>
      </c>
      <c r="C3069" t="s">
        <v>7927</v>
      </c>
      <c r="D3069" t="s">
        <v>7928</v>
      </c>
      <c r="E3069" t="s">
        <v>7929</v>
      </c>
      <c r="F3069">
        <v>6</v>
      </c>
      <c r="G3069">
        <v>1344.54</v>
      </c>
      <c r="H3069">
        <v>0</v>
      </c>
      <c r="I3069" s="165">
        <v>8067.24</v>
      </c>
      <c r="J3069" t="s">
        <v>7711</v>
      </c>
      <c r="K3069">
        <v>1</v>
      </c>
      <c r="L3069">
        <v>156</v>
      </c>
      <c r="M3069" t="s">
        <v>7712</v>
      </c>
      <c r="N3069" t="s">
        <v>7713</v>
      </c>
      <c r="O3069" t="s">
        <v>7697</v>
      </c>
      <c r="P3069" t="s">
        <v>10766</v>
      </c>
      <c r="Q3069" t="s">
        <v>12395</v>
      </c>
      <c r="R3069">
        <v>510</v>
      </c>
      <c r="S3069" t="s">
        <v>9296</v>
      </c>
      <c r="T3069" t="s">
        <v>7701</v>
      </c>
      <c r="U3069">
        <v>1</v>
      </c>
      <c r="V3069">
        <v>6</v>
      </c>
      <c r="W3069" t="s">
        <v>7702</v>
      </c>
      <c r="X3069" t="s">
        <v>4737</v>
      </c>
      <c r="Y3069" t="s">
        <v>7703</v>
      </c>
      <c r="Z3069" t="s">
        <v>12785</v>
      </c>
      <c r="AA3069" t="s">
        <v>7717</v>
      </c>
      <c r="AB3069" t="s">
        <v>12786</v>
      </c>
    </row>
    <row r="3070" spans="1:28">
      <c r="A3070" s="241">
        <v>45974</v>
      </c>
      <c r="B3070" t="s">
        <v>12787</v>
      </c>
      <c r="C3070" t="s">
        <v>8021</v>
      </c>
      <c r="D3070" t="s">
        <v>8022</v>
      </c>
      <c r="E3070" t="s">
        <v>8023</v>
      </c>
      <c r="F3070">
        <v>1</v>
      </c>
      <c r="G3070">
        <v>4882</v>
      </c>
      <c r="H3070">
        <v>0</v>
      </c>
      <c r="I3070" s="165">
        <v>4882</v>
      </c>
      <c r="J3070" t="s">
        <v>7711</v>
      </c>
      <c r="K3070">
        <v>1</v>
      </c>
      <c r="L3070">
        <v>156</v>
      </c>
      <c r="M3070" t="s">
        <v>7712</v>
      </c>
      <c r="N3070" t="s">
        <v>7713</v>
      </c>
      <c r="O3070" t="s">
        <v>7697</v>
      </c>
      <c r="P3070" t="s">
        <v>10766</v>
      </c>
      <c r="Q3070" t="s">
        <v>12395</v>
      </c>
      <c r="R3070">
        <v>510</v>
      </c>
      <c r="S3070" t="s">
        <v>9296</v>
      </c>
      <c r="T3070" t="s">
        <v>7701</v>
      </c>
      <c r="U3070">
        <v>1</v>
      </c>
      <c r="V3070">
        <v>1</v>
      </c>
      <c r="W3070" t="s">
        <v>7702</v>
      </c>
      <c r="X3070" t="s">
        <v>4148</v>
      </c>
      <c r="Y3070" t="s">
        <v>7703</v>
      </c>
      <c r="Z3070" t="s">
        <v>12788</v>
      </c>
      <c r="AA3070" t="s">
        <v>7717</v>
      </c>
      <c r="AB3070" t="s">
        <v>12789</v>
      </c>
    </row>
    <row r="3071" spans="1:28">
      <c r="A3071" s="241">
        <v>45974</v>
      </c>
      <c r="B3071" t="s">
        <v>12787</v>
      </c>
      <c r="C3071" t="s">
        <v>8613</v>
      </c>
      <c r="D3071" t="s">
        <v>8614</v>
      </c>
      <c r="E3071" t="s">
        <v>8615</v>
      </c>
      <c r="F3071">
        <v>6</v>
      </c>
      <c r="G3071">
        <v>714.29</v>
      </c>
      <c r="H3071">
        <v>0</v>
      </c>
      <c r="I3071" s="165">
        <v>4285.74</v>
      </c>
      <c r="J3071" t="s">
        <v>7711</v>
      </c>
      <c r="K3071">
        <v>1</v>
      </c>
      <c r="L3071">
        <v>156</v>
      </c>
      <c r="M3071" t="s">
        <v>7712</v>
      </c>
      <c r="N3071" t="s">
        <v>7713</v>
      </c>
      <c r="O3071" t="s">
        <v>7697</v>
      </c>
      <c r="P3071" t="s">
        <v>10766</v>
      </c>
      <c r="Q3071" t="s">
        <v>12395</v>
      </c>
      <c r="R3071">
        <v>510</v>
      </c>
      <c r="S3071" t="s">
        <v>9296</v>
      </c>
      <c r="T3071" t="s">
        <v>7715</v>
      </c>
      <c r="U3071">
        <v>1</v>
      </c>
      <c r="V3071">
        <v>6</v>
      </c>
      <c r="W3071" t="s">
        <v>7702</v>
      </c>
      <c r="X3071" t="s">
        <v>4148</v>
      </c>
      <c r="Y3071" t="s">
        <v>7703</v>
      </c>
      <c r="Z3071" t="s">
        <v>12788</v>
      </c>
      <c r="AA3071" t="s">
        <v>7717</v>
      </c>
      <c r="AB3071" t="s">
        <v>12789</v>
      </c>
    </row>
    <row r="3072" spans="1:28">
      <c r="A3072" s="241">
        <v>45974</v>
      </c>
      <c r="B3072" t="s">
        <v>12787</v>
      </c>
      <c r="C3072" t="s">
        <v>7754</v>
      </c>
      <c r="D3072" t="s">
        <v>7755</v>
      </c>
      <c r="E3072" t="s">
        <v>7756</v>
      </c>
      <c r="F3072">
        <v>6</v>
      </c>
      <c r="G3072">
        <v>1444</v>
      </c>
      <c r="H3072">
        <v>0</v>
      </c>
      <c r="I3072" s="165">
        <v>8664</v>
      </c>
      <c r="J3072" t="s">
        <v>7711</v>
      </c>
      <c r="K3072">
        <v>1</v>
      </c>
      <c r="L3072">
        <v>156</v>
      </c>
      <c r="M3072" t="s">
        <v>7712</v>
      </c>
      <c r="N3072" t="s">
        <v>7713</v>
      </c>
      <c r="O3072" t="s">
        <v>7697</v>
      </c>
      <c r="P3072" t="s">
        <v>10766</v>
      </c>
      <c r="Q3072" t="s">
        <v>12395</v>
      </c>
      <c r="R3072">
        <v>510</v>
      </c>
      <c r="S3072" t="s">
        <v>9296</v>
      </c>
      <c r="T3072" t="s">
        <v>7701</v>
      </c>
      <c r="U3072">
        <v>1</v>
      </c>
      <c r="V3072">
        <v>6</v>
      </c>
      <c r="W3072" t="s">
        <v>7702</v>
      </c>
      <c r="X3072" t="s">
        <v>4148</v>
      </c>
      <c r="Y3072" t="s">
        <v>7703</v>
      </c>
      <c r="Z3072" t="s">
        <v>12788</v>
      </c>
      <c r="AA3072" t="s">
        <v>7717</v>
      </c>
      <c r="AB3072" t="s">
        <v>12789</v>
      </c>
    </row>
    <row r="3073" spans="1:28">
      <c r="A3073" s="241">
        <v>45974</v>
      </c>
      <c r="B3073" t="s">
        <v>12787</v>
      </c>
      <c r="C3073" t="s">
        <v>7848</v>
      </c>
      <c r="D3073" t="s">
        <v>7849</v>
      </c>
      <c r="E3073" t="s">
        <v>7850</v>
      </c>
      <c r="F3073">
        <v>6</v>
      </c>
      <c r="G3073">
        <v>1260.5</v>
      </c>
      <c r="H3073">
        <v>0</v>
      </c>
      <c r="I3073" s="165">
        <v>7563</v>
      </c>
      <c r="J3073" t="s">
        <v>7711</v>
      </c>
      <c r="K3073">
        <v>1</v>
      </c>
      <c r="L3073">
        <v>156</v>
      </c>
      <c r="M3073" t="s">
        <v>7712</v>
      </c>
      <c r="N3073" t="s">
        <v>7713</v>
      </c>
      <c r="O3073" t="s">
        <v>7697</v>
      </c>
      <c r="P3073" t="s">
        <v>10766</v>
      </c>
      <c r="Q3073" t="s">
        <v>12395</v>
      </c>
      <c r="R3073">
        <v>510</v>
      </c>
      <c r="S3073" t="s">
        <v>9296</v>
      </c>
      <c r="T3073" t="s">
        <v>7701</v>
      </c>
      <c r="U3073">
        <v>1</v>
      </c>
      <c r="V3073">
        <v>6</v>
      </c>
      <c r="W3073" t="s">
        <v>7702</v>
      </c>
      <c r="X3073" t="s">
        <v>4148</v>
      </c>
      <c r="Y3073" t="s">
        <v>7703</v>
      </c>
      <c r="Z3073" t="s">
        <v>12788</v>
      </c>
      <c r="AA3073" t="s">
        <v>7717</v>
      </c>
      <c r="AB3073" t="s">
        <v>12789</v>
      </c>
    </row>
    <row r="3074" spans="1:28">
      <c r="A3074" s="241">
        <v>45974</v>
      </c>
      <c r="B3074" t="s">
        <v>12790</v>
      </c>
      <c r="C3074" t="s">
        <v>9162</v>
      </c>
      <c r="D3074" t="s">
        <v>9163</v>
      </c>
      <c r="E3074" t="s">
        <v>9164</v>
      </c>
      <c r="F3074">
        <v>1</v>
      </c>
      <c r="G3074">
        <v>12016.81</v>
      </c>
      <c r="H3074">
        <v>600.84050000000002</v>
      </c>
      <c r="I3074" s="165">
        <v>11415.969499999999</v>
      </c>
      <c r="J3074" t="s">
        <v>7937</v>
      </c>
      <c r="K3074">
        <v>1</v>
      </c>
      <c r="L3074">
        <v>211</v>
      </c>
      <c r="M3074" t="s">
        <v>7938</v>
      </c>
      <c r="N3074" t="s">
        <v>7939</v>
      </c>
      <c r="O3074" t="s">
        <v>7697</v>
      </c>
      <c r="P3074" t="s">
        <v>10766</v>
      </c>
      <c r="Q3074" t="s">
        <v>10822</v>
      </c>
      <c r="R3074">
        <v>409</v>
      </c>
      <c r="S3074" t="s">
        <v>9296</v>
      </c>
      <c r="T3074" t="s">
        <v>7715</v>
      </c>
      <c r="U3074">
        <v>1</v>
      </c>
      <c r="V3074">
        <v>1</v>
      </c>
      <c r="W3074" t="s">
        <v>7702</v>
      </c>
      <c r="X3074" t="s">
        <v>4253</v>
      </c>
      <c r="Y3074" t="s">
        <v>7703</v>
      </c>
      <c r="Z3074" t="s">
        <v>12791</v>
      </c>
      <c r="AA3074" t="s">
        <v>8145</v>
      </c>
      <c r="AB3074" t="s">
        <v>12792</v>
      </c>
    </row>
    <row r="3075" spans="1:28">
      <c r="A3075" s="241">
        <v>45974</v>
      </c>
      <c r="B3075" t="s">
        <v>12793</v>
      </c>
      <c r="C3075" t="s">
        <v>7806</v>
      </c>
      <c r="D3075" t="s">
        <v>7807</v>
      </c>
      <c r="E3075" t="s">
        <v>7808</v>
      </c>
      <c r="F3075">
        <v>2</v>
      </c>
      <c r="G3075">
        <v>11732.05</v>
      </c>
      <c r="H3075">
        <v>0</v>
      </c>
      <c r="I3075" s="165">
        <v>23464.1</v>
      </c>
      <c r="J3075" t="s">
        <v>8852</v>
      </c>
      <c r="K3075">
        <v>1</v>
      </c>
      <c r="L3075">
        <v>154</v>
      </c>
      <c r="M3075" t="s">
        <v>8678</v>
      </c>
      <c r="N3075" t="s">
        <v>7939</v>
      </c>
      <c r="O3075" t="s">
        <v>7697</v>
      </c>
      <c r="P3075" t="s">
        <v>10766</v>
      </c>
      <c r="Q3075" t="s">
        <v>11160</v>
      </c>
      <c r="R3075">
        <v>405</v>
      </c>
      <c r="S3075" t="s">
        <v>9296</v>
      </c>
      <c r="T3075" t="s">
        <v>7811</v>
      </c>
      <c r="U3075">
        <v>1</v>
      </c>
      <c r="V3075">
        <v>2</v>
      </c>
      <c r="W3075" t="s">
        <v>7702</v>
      </c>
      <c r="X3075" t="s">
        <v>4267</v>
      </c>
      <c r="Y3075" t="s">
        <v>7703</v>
      </c>
      <c r="Z3075" t="s">
        <v>12794</v>
      </c>
      <c r="AA3075" t="s">
        <v>9034</v>
      </c>
      <c r="AB3075" t="s">
        <v>12795</v>
      </c>
    </row>
    <row r="3076" spans="1:28">
      <c r="A3076" s="241">
        <v>45974</v>
      </c>
      <c r="B3076" t="s">
        <v>12793</v>
      </c>
      <c r="C3076" t="s">
        <v>8268</v>
      </c>
      <c r="D3076" t="s">
        <v>8269</v>
      </c>
      <c r="E3076" t="s">
        <v>8270</v>
      </c>
      <c r="F3076">
        <v>2</v>
      </c>
      <c r="G3076">
        <v>864</v>
      </c>
      <c r="H3076">
        <v>0</v>
      </c>
      <c r="I3076" s="165">
        <v>1728</v>
      </c>
      <c r="J3076" t="s">
        <v>8852</v>
      </c>
      <c r="K3076">
        <v>1</v>
      </c>
      <c r="L3076">
        <v>154</v>
      </c>
      <c r="M3076" t="s">
        <v>8678</v>
      </c>
      <c r="N3076" t="s">
        <v>7939</v>
      </c>
      <c r="O3076" t="s">
        <v>7697</v>
      </c>
      <c r="P3076" t="s">
        <v>10766</v>
      </c>
      <c r="Q3076" t="s">
        <v>11160</v>
      </c>
      <c r="R3076">
        <v>405</v>
      </c>
      <c r="S3076" t="s">
        <v>9296</v>
      </c>
      <c r="T3076" t="s">
        <v>7701</v>
      </c>
      <c r="U3076">
        <v>1</v>
      </c>
      <c r="V3076">
        <v>2</v>
      </c>
      <c r="W3076" t="s">
        <v>7702</v>
      </c>
      <c r="X3076" t="s">
        <v>4267</v>
      </c>
      <c r="Y3076" t="s">
        <v>7703</v>
      </c>
      <c r="Z3076" t="s">
        <v>12794</v>
      </c>
      <c r="AA3076" t="s">
        <v>9034</v>
      </c>
      <c r="AB3076" t="s">
        <v>12795</v>
      </c>
    </row>
    <row r="3077" spans="1:28">
      <c r="A3077" s="241">
        <v>45974</v>
      </c>
      <c r="B3077" t="s">
        <v>12793</v>
      </c>
      <c r="C3077" t="s">
        <v>7927</v>
      </c>
      <c r="D3077" t="s">
        <v>7928</v>
      </c>
      <c r="E3077" t="s">
        <v>7929</v>
      </c>
      <c r="F3077">
        <v>3</v>
      </c>
      <c r="G3077">
        <v>1344.54</v>
      </c>
      <c r="H3077">
        <v>0</v>
      </c>
      <c r="I3077" s="165">
        <v>4033.62</v>
      </c>
      <c r="J3077" t="s">
        <v>8852</v>
      </c>
      <c r="K3077">
        <v>1</v>
      </c>
      <c r="L3077">
        <v>154</v>
      </c>
      <c r="M3077" t="s">
        <v>8678</v>
      </c>
      <c r="N3077" t="s">
        <v>7939</v>
      </c>
      <c r="O3077" t="s">
        <v>7697</v>
      </c>
      <c r="P3077" t="s">
        <v>10766</v>
      </c>
      <c r="Q3077" t="s">
        <v>11160</v>
      </c>
      <c r="R3077">
        <v>405</v>
      </c>
      <c r="S3077" t="s">
        <v>9296</v>
      </c>
      <c r="T3077" t="s">
        <v>7701</v>
      </c>
      <c r="U3077">
        <v>1</v>
      </c>
      <c r="V3077">
        <v>3</v>
      </c>
      <c r="W3077" t="s">
        <v>7702</v>
      </c>
      <c r="X3077" t="s">
        <v>4267</v>
      </c>
      <c r="Y3077" t="s">
        <v>7703</v>
      </c>
      <c r="Z3077" t="s">
        <v>12794</v>
      </c>
      <c r="AA3077" t="s">
        <v>9034</v>
      </c>
      <c r="AB3077" t="s">
        <v>12795</v>
      </c>
    </row>
    <row r="3078" spans="1:28">
      <c r="A3078" s="241">
        <v>45974</v>
      </c>
      <c r="B3078" t="s">
        <v>12793</v>
      </c>
      <c r="C3078" t="s">
        <v>8415</v>
      </c>
      <c r="D3078" t="s">
        <v>8416</v>
      </c>
      <c r="E3078" t="s">
        <v>8417</v>
      </c>
      <c r="F3078">
        <v>1</v>
      </c>
      <c r="G3078">
        <v>2700</v>
      </c>
      <c r="H3078">
        <v>0</v>
      </c>
      <c r="I3078" s="165">
        <v>2700</v>
      </c>
      <c r="J3078" t="s">
        <v>8852</v>
      </c>
      <c r="K3078">
        <v>1</v>
      </c>
      <c r="L3078">
        <v>154</v>
      </c>
      <c r="M3078" t="s">
        <v>8678</v>
      </c>
      <c r="N3078" t="s">
        <v>7939</v>
      </c>
      <c r="O3078" t="s">
        <v>7697</v>
      </c>
      <c r="P3078" t="s">
        <v>10766</v>
      </c>
      <c r="Q3078" t="s">
        <v>11160</v>
      </c>
      <c r="R3078">
        <v>405</v>
      </c>
      <c r="S3078" t="s">
        <v>9296</v>
      </c>
      <c r="T3078" t="s">
        <v>7715</v>
      </c>
      <c r="U3078">
        <v>1</v>
      </c>
      <c r="V3078">
        <v>1</v>
      </c>
      <c r="W3078" t="s">
        <v>7702</v>
      </c>
      <c r="X3078" t="s">
        <v>4267</v>
      </c>
      <c r="Y3078" t="s">
        <v>7703</v>
      </c>
      <c r="Z3078" t="s">
        <v>12794</v>
      </c>
      <c r="AA3078" t="s">
        <v>9034</v>
      </c>
      <c r="AB3078" t="s">
        <v>12795</v>
      </c>
    </row>
    <row r="3079" spans="1:28">
      <c r="A3079" s="241">
        <v>45974</v>
      </c>
      <c r="B3079" t="s">
        <v>12796</v>
      </c>
      <c r="C3079" t="s">
        <v>7927</v>
      </c>
      <c r="D3079" t="s">
        <v>7928</v>
      </c>
      <c r="E3079" t="s">
        <v>7929</v>
      </c>
      <c r="F3079">
        <v>10</v>
      </c>
      <c r="G3079">
        <v>1344.54</v>
      </c>
      <c r="H3079">
        <v>0</v>
      </c>
      <c r="I3079" s="165">
        <v>13445.4</v>
      </c>
      <c r="J3079" t="s">
        <v>7794</v>
      </c>
      <c r="K3079">
        <v>1</v>
      </c>
      <c r="L3079">
        <v>125</v>
      </c>
      <c r="M3079" t="s">
        <v>7724</v>
      </c>
      <c r="N3079" t="s">
        <v>7713</v>
      </c>
      <c r="O3079" t="s">
        <v>7697</v>
      </c>
      <c r="P3079" t="s">
        <v>10766</v>
      </c>
      <c r="Q3079" t="s">
        <v>10806</v>
      </c>
      <c r="R3079">
        <v>102</v>
      </c>
      <c r="S3079" t="s">
        <v>9296</v>
      </c>
      <c r="T3079" t="s">
        <v>7701</v>
      </c>
      <c r="U3079">
        <v>1</v>
      </c>
      <c r="V3079">
        <v>10</v>
      </c>
      <c r="W3079" t="s">
        <v>7702</v>
      </c>
      <c r="X3079" t="s">
        <v>4177</v>
      </c>
      <c r="Y3079" t="s">
        <v>7703</v>
      </c>
      <c r="Z3079" t="s">
        <v>12797</v>
      </c>
      <c r="AA3079" t="s">
        <v>7797</v>
      </c>
      <c r="AB3079" t="s">
        <v>12798</v>
      </c>
    </row>
    <row r="3080" spans="1:28">
      <c r="A3080" s="241">
        <v>45974</v>
      </c>
      <c r="B3080" t="s">
        <v>12799</v>
      </c>
      <c r="C3080" t="s">
        <v>8954</v>
      </c>
      <c r="D3080" t="s">
        <v>8955</v>
      </c>
      <c r="E3080" t="s">
        <v>8956</v>
      </c>
      <c r="F3080">
        <v>12</v>
      </c>
      <c r="G3080">
        <v>2615</v>
      </c>
      <c r="H3080">
        <v>0</v>
      </c>
      <c r="I3080" s="165">
        <v>31380</v>
      </c>
      <c r="J3080" t="s">
        <v>7937</v>
      </c>
      <c r="K3080">
        <v>1</v>
      </c>
      <c r="L3080">
        <v>211</v>
      </c>
      <c r="M3080" t="s">
        <v>7938</v>
      </c>
      <c r="N3080" t="s">
        <v>7939</v>
      </c>
      <c r="O3080" t="s">
        <v>7697</v>
      </c>
      <c r="P3080" t="s">
        <v>10766</v>
      </c>
      <c r="Q3080" t="s">
        <v>10822</v>
      </c>
      <c r="R3080">
        <v>409</v>
      </c>
      <c r="S3080" t="s">
        <v>9296</v>
      </c>
      <c r="T3080" t="s">
        <v>7715</v>
      </c>
      <c r="U3080">
        <v>1</v>
      </c>
      <c r="V3080">
        <v>12</v>
      </c>
      <c r="W3080" t="s">
        <v>7702</v>
      </c>
      <c r="X3080" t="s">
        <v>4725</v>
      </c>
      <c r="Y3080" t="s">
        <v>7703</v>
      </c>
      <c r="Z3080" t="s">
        <v>12800</v>
      </c>
      <c r="AA3080" t="s">
        <v>8145</v>
      </c>
      <c r="AB3080" t="s">
        <v>8706</v>
      </c>
    </row>
    <row r="3081" spans="1:28">
      <c r="A3081" s="241">
        <v>45974</v>
      </c>
      <c r="B3081" t="s">
        <v>12799</v>
      </c>
      <c r="C3081" t="s">
        <v>9162</v>
      </c>
      <c r="D3081" t="s">
        <v>9163</v>
      </c>
      <c r="E3081" t="s">
        <v>9164</v>
      </c>
      <c r="F3081">
        <v>1</v>
      </c>
      <c r="G3081">
        <v>12016.81</v>
      </c>
      <c r="H3081">
        <v>600.84050000000002</v>
      </c>
      <c r="I3081" s="165">
        <v>11415.969499999999</v>
      </c>
      <c r="J3081" t="s">
        <v>7937</v>
      </c>
      <c r="K3081">
        <v>1</v>
      </c>
      <c r="L3081">
        <v>211</v>
      </c>
      <c r="M3081" t="s">
        <v>7938</v>
      </c>
      <c r="N3081" t="s">
        <v>7939</v>
      </c>
      <c r="O3081" t="s">
        <v>7697</v>
      </c>
      <c r="P3081" t="s">
        <v>10766</v>
      </c>
      <c r="Q3081" t="s">
        <v>10822</v>
      </c>
      <c r="R3081">
        <v>409</v>
      </c>
      <c r="S3081" t="s">
        <v>9296</v>
      </c>
      <c r="T3081" t="s">
        <v>7715</v>
      </c>
      <c r="U3081">
        <v>1</v>
      </c>
      <c r="V3081">
        <v>1</v>
      </c>
      <c r="W3081" t="s">
        <v>7702</v>
      </c>
      <c r="X3081" t="s">
        <v>4725</v>
      </c>
      <c r="Y3081" t="s">
        <v>7703</v>
      </c>
      <c r="Z3081" t="s">
        <v>12800</v>
      </c>
      <c r="AA3081" t="s">
        <v>8145</v>
      </c>
      <c r="AB3081" t="s">
        <v>8706</v>
      </c>
    </row>
    <row r="3082" spans="1:28">
      <c r="A3082" s="241">
        <v>45974</v>
      </c>
      <c r="B3082" t="s">
        <v>12801</v>
      </c>
      <c r="C3082" t="s">
        <v>7736</v>
      </c>
      <c r="D3082" t="s">
        <v>7737</v>
      </c>
      <c r="E3082" t="s">
        <v>7738</v>
      </c>
      <c r="F3082">
        <v>4</v>
      </c>
      <c r="G3082">
        <v>6422.4</v>
      </c>
      <c r="H3082">
        <v>0</v>
      </c>
      <c r="I3082" s="165">
        <v>25689.599999999999</v>
      </c>
      <c r="J3082" t="s">
        <v>7809</v>
      </c>
      <c r="K3082">
        <v>1</v>
      </c>
      <c r="L3082">
        <v>125</v>
      </c>
      <c r="M3082" t="s">
        <v>7724</v>
      </c>
      <c r="N3082" t="s">
        <v>7713</v>
      </c>
      <c r="O3082" t="s">
        <v>7697</v>
      </c>
      <c r="P3082" t="s">
        <v>10766</v>
      </c>
      <c r="Q3082" t="s">
        <v>11082</v>
      </c>
      <c r="R3082">
        <v>111</v>
      </c>
      <c r="S3082" t="s">
        <v>9296</v>
      </c>
      <c r="T3082" t="s">
        <v>7701</v>
      </c>
      <c r="U3082">
        <v>1</v>
      </c>
      <c r="V3082">
        <v>4</v>
      </c>
      <c r="W3082" t="s">
        <v>7702</v>
      </c>
      <c r="X3082" t="s">
        <v>4643</v>
      </c>
      <c r="Y3082" t="s">
        <v>7703</v>
      </c>
      <c r="Z3082" t="s">
        <v>12802</v>
      </c>
      <c r="AA3082" t="s">
        <v>8618</v>
      </c>
      <c r="AB3082" t="s">
        <v>12803</v>
      </c>
    </row>
    <row r="3083" spans="1:28">
      <c r="A3083" s="241">
        <v>45974</v>
      </c>
      <c r="B3083" t="s">
        <v>12804</v>
      </c>
      <c r="C3083" t="s">
        <v>7720</v>
      </c>
      <c r="D3083" t="s">
        <v>7721</v>
      </c>
      <c r="E3083" t="s">
        <v>7722</v>
      </c>
      <c r="F3083">
        <v>1</v>
      </c>
      <c r="G3083">
        <v>11900</v>
      </c>
      <c r="H3083">
        <v>357</v>
      </c>
      <c r="I3083" s="165">
        <v>11543</v>
      </c>
      <c r="J3083" t="s">
        <v>8166</v>
      </c>
      <c r="K3083">
        <v>1</v>
      </c>
      <c r="L3083">
        <v>126</v>
      </c>
      <c r="M3083" t="s">
        <v>7744</v>
      </c>
      <c r="N3083" t="s">
        <v>7745</v>
      </c>
      <c r="O3083" t="s">
        <v>7697</v>
      </c>
      <c r="P3083" t="s">
        <v>10766</v>
      </c>
      <c r="Q3083" t="s">
        <v>11321</v>
      </c>
      <c r="R3083">
        <v>923</v>
      </c>
      <c r="S3083" t="s">
        <v>9296</v>
      </c>
      <c r="T3083" t="s">
        <v>7726</v>
      </c>
      <c r="U3083">
        <v>1</v>
      </c>
      <c r="V3083">
        <v>1</v>
      </c>
      <c r="W3083" t="s">
        <v>7702</v>
      </c>
      <c r="X3083" t="s">
        <v>4308</v>
      </c>
      <c r="Y3083" t="s">
        <v>7703</v>
      </c>
      <c r="Z3083" t="s">
        <v>12805</v>
      </c>
      <c r="AA3083" t="s">
        <v>8226</v>
      </c>
      <c r="AB3083" t="s">
        <v>12806</v>
      </c>
    </row>
    <row r="3084" spans="1:28">
      <c r="A3084" s="241">
        <v>45974</v>
      </c>
      <c r="B3084" t="s">
        <v>12804</v>
      </c>
      <c r="C3084" t="s">
        <v>7708</v>
      </c>
      <c r="D3084" t="s">
        <v>7709</v>
      </c>
      <c r="E3084" t="s">
        <v>7710</v>
      </c>
      <c r="F3084">
        <v>6</v>
      </c>
      <c r="G3084">
        <v>1120</v>
      </c>
      <c r="H3084">
        <v>0</v>
      </c>
      <c r="I3084" s="165">
        <v>6720</v>
      </c>
      <c r="J3084" t="s">
        <v>8166</v>
      </c>
      <c r="K3084">
        <v>1</v>
      </c>
      <c r="L3084">
        <v>126</v>
      </c>
      <c r="M3084" t="s">
        <v>7744</v>
      </c>
      <c r="N3084" t="s">
        <v>7745</v>
      </c>
      <c r="O3084" t="s">
        <v>7697</v>
      </c>
      <c r="P3084" t="s">
        <v>10766</v>
      </c>
      <c r="Q3084" t="s">
        <v>11321</v>
      </c>
      <c r="R3084">
        <v>923</v>
      </c>
      <c r="S3084" t="s">
        <v>9296</v>
      </c>
      <c r="T3084" t="s">
        <v>7715</v>
      </c>
      <c r="U3084">
        <v>1</v>
      </c>
      <c r="V3084">
        <v>6</v>
      </c>
      <c r="W3084" t="s">
        <v>7702</v>
      </c>
      <c r="X3084" t="s">
        <v>4308</v>
      </c>
      <c r="Y3084" t="s">
        <v>7703</v>
      </c>
      <c r="Z3084" t="s">
        <v>12805</v>
      </c>
      <c r="AA3084" t="s">
        <v>8226</v>
      </c>
      <c r="AB3084" t="s">
        <v>12806</v>
      </c>
    </row>
    <row r="3085" spans="1:28">
      <c r="A3085" s="241">
        <v>45974</v>
      </c>
      <c r="B3085" t="s">
        <v>12804</v>
      </c>
      <c r="C3085" t="s">
        <v>8420</v>
      </c>
      <c r="D3085" t="s">
        <v>8421</v>
      </c>
      <c r="E3085" t="s">
        <v>8422</v>
      </c>
      <c r="F3085">
        <v>6</v>
      </c>
      <c r="G3085">
        <v>1440</v>
      </c>
      <c r="H3085">
        <v>0</v>
      </c>
      <c r="I3085" s="165">
        <v>8640</v>
      </c>
      <c r="J3085" t="s">
        <v>8166</v>
      </c>
      <c r="K3085">
        <v>1</v>
      </c>
      <c r="L3085">
        <v>126</v>
      </c>
      <c r="M3085" t="s">
        <v>7744</v>
      </c>
      <c r="N3085" t="s">
        <v>7745</v>
      </c>
      <c r="O3085" t="s">
        <v>7697</v>
      </c>
      <c r="P3085" t="s">
        <v>10766</v>
      </c>
      <c r="Q3085" t="s">
        <v>11321</v>
      </c>
      <c r="R3085">
        <v>923</v>
      </c>
      <c r="S3085" t="s">
        <v>9296</v>
      </c>
      <c r="T3085" t="s">
        <v>7715</v>
      </c>
      <c r="U3085">
        <v>1</v>
      </c>
      <c r="V3085">
        <v>6</v>
      </c>
      <c r="W3085" t="s">
        <v>7702</v>
      </c>
      <c r="X3085" t="s">
        <v>4308</v>
      </c>
      <c r="Y3085" t="s">
        <v>7703</v>
      </c>
      <c r="Z3085" t="s">
        <v>12805</v>
      </c>
      <c r="AA3085" t="s">
        <v>8226</v>
      </c>
      <c r="AB3085" t="s">
        <v>12806</v>
      </c>
    </row>
    <row r="3086" spans="1:28">
      <c r="A3086" s="241">
        <v>45974</v>
      </c>
      <c r="B3086" t="s">
        <v>12807</v>
      </c>
      <c r="C3086" t="s">
        <v>7720</v>
      </c>
      <c r="D3086" t="s">
        <v>7721</v>
      </c>
      <c r="E3086" t="s">
        <v>7722</v>
      </c>
      <c r="F3086">
        <v>2</v>
      </c>
      <c r="G3086">
        <v>11900</v>
      </c>
      <c r="H3086">
        <v>714</v>
      </c>
      <c r="I3086" s="165">
        <v>23086</v>
      </c>
      <c r="J3086" t="s">
        <v>8166</v>
      </c>
      <c r="K3086">
        <v>1</v>
      </c>
      <c r="L3086">
        <v>126</v>
      </c>
      <c r="M3086" t="s">
        <v>7744</v>
      </c>
      <c r="N3086" t="s">
        <v>7745</v>
      </c>
      <c r="O3086" t="s">
        <v>7697</v>
      </c>
      <c r="P3086" t="s">
        <v>10766</v>
      </c>
      <c r="Q3086" t="s">
        <v>11321</v>
      </c>
      <c r="R3086">
        <v>923</v>
      </c>
      <c r="S3086" t="s">
        <v>9296</v>
      </c>
      <c r="T3086" t="s">
        <v>7726</v>
      </c>
      <c r="U3086">
        <v>1</v>
      </c>
      <c r="V3086">
        <v>2</v>
      </c>
      <c r="W3086" t="s">
        <v>7702</v>
      </c>
      <c r="X3086" t="s">
        <v>4528</v>
      </c>
      <c r="Y3086" t="s">
        <v>7703</v>
      </c>
      <c r="Z3086" t="s">
        <v>12808</v>
      </c>
      <c r="AA3086" t="s">
        <v>8226</v>
      </c>
      <c r="AB3086" t="s">
        <v>4528</v>
      </c>
    </row>
    <row r="3087" spans="1:28">
      <c r="A3087" s="241">
        <v>45974</v>
      </c>
      <c r="B3087" t="s">
        <v>12809</v>
      </c>
      <c r="C3087" t="s">
        <v>7927</v>
      </c>
      <c r="D3087" t="s">
        <v>7928</v>
      </c>
      <c r="E3087" t="s">
        <v>7929</v>
      </c>
      <c r="F3087">
        <v>25</v>
      </c>
      <c r="G3087">
        <v>1344.54</v>
      </c>
      <c r="H3087">
        <v>0</v>
      </c>
      <c r="I3087" s="165">
        <v>33613.5</v>
      </c>
      <c r="J3087" t="s">
        <v>8166</v>
      </c>
      <c r="K3087">
        <v>1</v>
      </c>
      <c r="L3087">
        <v>126</v>
      </c>
      <c r="M3087" t="s">
        <v>7744</v>
      </c>
      <c r="N3087" t="s">
        <v>7745</v>
      </c>
      <c r="O3087" t="s">
        <v>7697</v>
      </c>
      <c r="P3087" t="s">
        <v>10766</v>
      </c>
      <c r="Q3087" t="s">
        <v>11321</v>
      </c>
      <c r="R3087">
        <v>923</v>
      </c>
      <c r="S3087" t="s">
        <v>9296</v>
      </c>
      <c r="T3087" t="s">
        <v>7701</v>
      </c>
      <c r="U3087">
        <v>1</v>
      </c>
      <c r="V3087">
        <v>25</v>
      </c>
      <c r="W3087" t="s">
        <v>7702</v>
      </c>
      <c r="X3087" t="s">
        <v>4543</v>
      </c>
      <c r="Y3087" t="s">
        <v>7703</v>
      </c>
      <c r="Z3087" t="s">
        <v>12810</v>
      </c>
      <c r="AA3087" t="s">
        <v>8226</v>
      </c>
      <c r="AB3087" t="s">
        <v>12811</v>
      </c>
    </row>
    <row r="3088" spans="1:28">
      <c r="A3088" s="241">
        <v>45974</v>
      </c>
      <c r="B3088" t="s">
        <v>12812</v>
      </c>
      <c r="C3088" t="s">
        <v>8954</v>
      </c>
      <c r="D3088" t="s">
        <v>8955</v>
      </c>
      <c r="E3088" t="s">
        <v>8956</v>
      </c>
      <c r="F3088">
        <v>6</v>
      </c>
      <c r="G3088">
        <v>2615</v>
      </c>
      <c r="H3088">
        <v>0</v>
      </c>
      <c r="I3088" s="165">
        <v>15690</v>
      </c>
      <c r="J3088" t="s">
        <v>7937</v>
      </c>
      <c r="K3088">
        <v>1</v>
      </c>
      <c r="L3088">
        <v>211</v>
      </c>
      <c r="M3088" t="s">
        <v>7938</v>
      </c>
      <c r="N3088" t="s">
        <v>7939</v>
      </c>
      <c r="O3088" t="s">
        <v>7697</v>
      </c>
      <c r="P3088" t="s">
        <v>10766</v>
      </c>
      <c r="Q3088" t="s">
        <v>11060</v>
      </c>
      <c r="R3088">
        <v>411</v>
      </c>
      <c r="S3088" t="s">
        <v>9296</v>
      </c>
      <c r="T3088" t="s">
        <v>7715</v>
      </c>
      <c r="U3088">
        <v>1</v>
      </c>
      <c r="V3088">
        <v>6</v>
      </c>
      <c r="W3088" t="s">
        <v>7702</v>
      </c>
      <c r="X3088" t="s">
        <v>4352</v>
      </c>
      <c r="Y3088" t="s">
        <v>7703</v>
      </c>
      <c r="Z3088" t="s">
        <v>12813</v>
      </c>
      <c r="AA3088" t="s">
        <v>8221</v>
      </c>
      <c r="AB3088" t="s">
        <v>12814</v>
      </c>
    </row>
    <row r="3089" spans="1:28">
      <c r="A3089" s="241">
        <v>45974</v>
      </c>
      <c r="B3089" t="s">
        <v>12815</v>
      </c>
      <c r="C3089" t="s">
        <v>8160</v>
      </c>
      <c r="D3089" t="s">
        <v>8161</v>
      </c>
      <c r="E3089" t="s">
        <v>8162</v>
      </c>
      <c r="F3089">
        <v>1</v>
      </c>
      <c r="G3089">
        <v>2541.83</v>
      </c>
      <c r="H3089">
        <v>0</v>
      </c>
      <c r="I3089" s="165">
        <v>2541.83</v>
      </c>
      <c r="J3089" t="s">
        <v>8182</v>
      </c>
      <c r="K3089">
        <v>1</v>
      </c>
      <c r="L3089">
        <v>126</v>
      </c>
      <c r="M3089" t="s">
        <v>7744</v>
      </c>
      <c r="N3089" t="s">
        <v>7745</v>
      </c>
      <c r="O3089" t="s">
        <v>7697</v>
      </c>
      <c r="P3089" t="s">
        <v>10766</v>
      </c>
      <c r="Q3089" t="s">
        <v>11213</v>
      </c>
      <c r="R3089">
        <v>918</v>
      </c>
      <c r="S3089" t="s">
        <v>9296</v>
      </c>
      <c r="T3089" t="s">
        <v>7715</v>
      </c>
      <c r="U3089">
        <v>1</v>
      </c>
      <c r="V3089">
        <v>1</v>
      </c>
      <c r="W3089" t="s">
        <v>7702</v>
      </c>
      <c r="X3089" t="s">
        <v>4581</v>
      </c>
      <c r="Y3089" t="s">
        <v>7703</v>
      </c>
      <c r="Z3089" t="s">
        <v>12816</v>
      </c>
      <c r="AA3089" t="s">
        <v>8013</v>
      </c>
      <c r="AB3089" t="s">
        <v>10642</v>
      </c>
    </row>
    <row r="3090" spans="1:28">
      <c r="A3090" s="241">
        <v>45974</v>
      </c>
      <c r="B3090" t="s">
        <v>12815</v>
      </c>
      <c r="C3090" t="s">
        <v>7979</v>
      </c>
      <c r="D3090" t="s">
        <v>7980</v>
      </c>
      <c r="E3090" t="s">
        <v>7981</v>
      </c>
      <c r="F3090">
        <v>2</v>
      </c>
      <c r="G3090">
        <v>2647.06</v>
      </c>
      <c r="H3090">
        <v>0</v>
      </c>
      <c r="I3090" s="165">
        <v>5294.12</v>
      </c>
      <c r="J3090" t="s">
        <v>8182</v>
      </c>
      <c r="K3090">
        <v>1</v>
      </c>
      <c r="L3090">
        <v>126</v>
      </c>
      <c r="M3090" t="s">
        <v>7744</v>
      </c>
      <c r="N3090" t="s">
        <v>7745</v>
      </c>
      <c r="O3090" t="s">
        <v>7697</v>
      </c>
      <c r="P3090" t="s">
        <v>10766</v>
      </c>
      <c r="Q3090" t="s">
        <v>11213</v>
      </c>
      <c r="R3090">
        <v>918</v>
      </c>
      <c r="S3090" t="s">
        <v>9296</v>
      </c>
      <c r="T3090" t="s">
        <v>7715</v>
      </c>
      <c r="U3090">
        <v>1</v>
      </c>
      <c r="V3090">
        <v>2</v>
      </c>
      <c r="W3090" t="s">
        <v>7702</v>
      </c>
      <c r="X3090" t="s">
        <v>4581</v>
      </c>
      <c r="Y3090" t="s">
        <v>7703</v>
      </c>
      <c r="Z3090" t="s">
        <v>12816</v>
      </c>
      <c r="AA3090" t="s">
        <v>8013</v>
      </c>
      <c r="AB3090" t="s">
        <v>10642</v>
      </c>
    </row>
    <row r="3091" spans="1:28">
      <c r="A3091" s="241">
        <v>45974</v>
      </c>
      <c r="B3091" t="s">
        <v>12815</v>
      </c>
      <c r="C3091" t="s">
        <v>7839</v>
      </c>
      <c r="D3091" t="s">
        <v>7840</v>
      </c>
      <c r="E3091" t="s">
        <v>7841</v>
      </c>
      <c r="F3091">
        <v>1</v>
      </c>
      <c r="G3091">
        <v>2645.48</v>
      </c>
      <c r="H3091">
        <v>0</v>
      </c>
      <c r="I3091" s="165">
        <v>2645.48</v>
      </c>
      <c r="J3091" t="s">
        <v>8182</v>
      </c>
      <c r="K3091">
        <v>1</v>
      </c>
      <c r="L3091">
        <v>126</v>
      </c>
      <c r="M3091" t="s">
        <v>7744</v>
      </c>
      <c r="N3091" t="s">
        <v>7745</v>
      </c>
      <c r="O3091" t="s">
        <v>7697</v>
      </c>
      <c r="P3091" t="s">
        <v>10766</v>
      </c>
      <c r="Q3091" t="s">
        <v>11213</v>
      </c>
      <c r="R3091">
        <v>918</v>
      </c>
      <c r="S3091" t="s">
        <v>9296</v>
      </c>
      <c r="T3091" t="s">
        <v>7715</v>
      </c>
      <c r="U3091">
        <v>1</v>
      </c>
      <c r="V3091">
        <v>1</v>
      </c>
      <c r="W3091" t="s">
        <v>7702</v>
      </c>
      <c r="X3091" t="s">
        <v>4581</v>
      </c>
      <c r="Y3091" t="s">
        <v>7703</v>
      </c>
      <c r="Z3091" t="s">
        <v>12816</v>
      </c>
      <c r="AA3091" t="s">
        <v>8013</v>
      </c>
      <c r="AB3091" t="s">
        <v>10642</v>
      </c>
    </row>
    <row r="3092" spans="1:28">
      <c r="A3092" s="241">
        <v>45974</v>
      </c>
      <c r="B3092" t="s">
        <v>12815</v>
      </c>
      <c r="C3092" t="s">
        <v>7999</v>
      </c>
      <c r="D3092" t="s">
        <v>8000</v>
      </c>
      <c r="E3092" t="s">
        <v>8001</v>
      </c>
      <c r="F3092">
        <v>1</v>
      </c>
      <c r="G3092">
        <v>1640</v>
      </c>
      <c r="H3092">
        <v>0</v>
      </c>
      <c r="I3092" s="165">
        <v>1640</v>
      </c>
      <c r="J3092" t="s">
        <v>8182</v>
      </c>
      <c r="K3092">
        <v>1</v>
      </c>
      <c r="L3092">
        <v>126</v>
      </c>
      <c r="M3092" t="s">
        <v>7744</v>
      </c>
      <c r="N3092" t="s">
        <v>7745</v>
      </c>
      <c r="O3092" t="s">
        <v>7697</v>
      </c>
      <c r="P3092" t="s">
        <v>10766</v>
      </c>
      <c r="Q3092" t="s">
        <v>11213</v>
      </c>
      <c r="R3092">
        <v>918</v>
      </c>
      <c r="S3092" t="s">
        <v>9296</v>
      </c>
      <c r="T3092" t="s">
        <v>7701</v>
      </c>
      <c r="U3092">
        <v>1</v>
      </c>
      <c r="V3092">
        <v>1</v>
      </c>
      <c r="W3092" t="s">
        <v>7702</v>
      </c>
      <c r="X3092" t="s">
        <v>4581</v>
      </c>
      <c r="Y3092" t="s">
        <v>7703</v>
      </c>
      <c r="Z3092" t="s">
        <v>12816</v>
      </c>
      <c r="AA3092" t="s">
        <v>8013</v>
      </c>
      <c r="AB3092" t="s">
        <v>10642</v>
      </c>
    </row>
    <row r="3093" spans="1:28">
      <c r="A3093" s="241">
        <v>45974</v>
      </c>
      <c r="B3093" t="s">
        <v>12817</v>
      </c>
      <c r="C3093" t="s">
        <v>7800</v>
      </c>
      <c r="D3093" t="s">
        <v>7801</v>
      </c>
      <c r="E3093" t="s">
        <v>7802</v>
      </c>
      <c r="F3093">
        <v>1</v>
      </c>
      <c r="G3093">
        <v>1092.44</v>
      </c>
      <c r="H3093">
        <v>0</v>
      </c>
      <c r="I3093" s="165">
        <v>1092.44</v>
      </c>
      <c r="J3093" t="s">
        <v>7743</v>
      </c>
      <c r="K3093">
        <v>1</v>
      </c>
      <c r="L3093">
        <v>126</v>
      </c>
      <c r="M3093" t="s">
        <v>7744</v>
      </c>
      <c r="N3093" t="s">
        <v>7745</v>
      </c>
      <c r="O3093" t="s">
        <v>7697</v>
      </c>
      <c r="P3093" t="s">
        <v>10766</v>
      </c>
      <c r="Q3093" t="s">
        <v>10858</v>
      </c>
      <c r="R3093">
        <v>945</v>
      </c>
      <c r="S3093" t="s">
        <v>9296</v>
      </c>
      <c r="T3093" t="s">
        <v>7701</v>
      </c>
      <c r="U3093">
        <v>1</v>
      </c>
      <c r="V3093">
        <v>1</v>
      </c>
      <c r="W3093" t="s">
        <v>7702</v>
      </c>
      <c r="X3093" t="s">
        <v>4522</v>
      </c>
      <c r="Y3093" t="s">
        <v>7703</v>
      </c>
      <c r="Z3093" t="s">
        <v>12818</v>
      </c>
      <c r="AA3093" t="s">
        <v>8058</v>
      </c>
      <c r="AB3093" t="s">
        <v>12819</v>
      </c>
    </row>
    <row r="3094" spans="1:28">
      <c r="A3094" s="241">
        <v>45974</v>
      </c>
      <c r="B3094" t="s">
        <v>12820</v>
      </c>
      <c r="C3094" t="s">
        <v>7800</v>
      </c>
      <c r="D3094" t="s">
        <v>7801</v>
      </c>
      <c r="E3094" t="s">
        <v>7802</v>
      </c>
      <c r="F3094">
        <v>12</v>
      </c>
      <c r="G3094">
        <v>1092.44</v>
      </c>
      <c r="H3094">
        <v>0</v>
      </c>
      <c r="I3094" s="165">
        <v>13109.28</v>
      </c>
      <c r="J3094" t="s">
        <v>7757</v>
      </c>
      <c r="K3094">
        <v>1</v>
      </c>
      <c r="L3094">
        <v>125</v>
      </c>
      <c r="M3094" t="s">
        <v>7724</v>
      </c>
      <c r="N3094" t="s">
        <v>7713</v>
      </c>
      <c r="O3094" t="s">
        <v>7697</v>
      </c>
      <c r="P3094" t="s">
        <v>10766</v>
      </c>
      <c r="Q3094" t="s">
        <v>10968</v>
      </c>
      <c r="R3094">
        <v>116</v>
      </c>
      <c r="S3094" t="s">
        <v>9296</v>
      </c>
      <c r="T3094" t="s">
        <v>7701</v>
      </c>
      <c r="U3094">
        <v>1</v>
      </c>
      <c r="V3094">
        <v>12</v>
      </c>
      <c r="W3094" t="s">
        <v>7702</v>
      </c>
      <c r="X3094" t="s">
        <v>4310</v>
      </c>
      <c r="Y3094" t="s">
        <v>7703</v>
      </c>
      <c r="Z3094" t="s">
        <v>12821</v>
      </c>
      <c r="AA3094" t="s">
        <v>7760</v>
      </c>
      <c r="AB3094" t="s">
        <v>12822</v>
      </c>
    </row>
    <row r="3095" spans="1:28">
      <c r="A3095" s="241">
        <v>45974</v>
      </c>
      <c r="B3095" t="s">
        <v>12823</v>
      </c>
      <c r="C3095" t="s">
        <v>8626</v>
      </c>
      <c r="D3095" t="s">
        <v>8627</v>
      </c>
      <c r="E3095" t="s">
        <v>8628</v>
      </c>
      <c r="F3095">
        <v>1</v>
      </c>
      <c r="G3095">
        <v>29400</v>
      </c>
      <c r="H3095">
        <v>0</v>
      </c>
      <c r="I3095" s="165">
        <v>29400</v>
      </c>
      <c r="J3095" t="s">
        <v>8295</v>
      </c>
      <c r="K3095">
        <v>1</v>
      </c>
      <c r="L3095">
        <v>154</v>
      </c>
      <c r="M3095" t="s">
        <v>8678</v>
      </c>
      <c r="N3095" t="s">
        <v>7939</v>
      </c>
      <c r="O3095" t="s">
        <v>7697</v>
      </c>
      <c r="P3095" t="s">
        <v>10766</v>
      </c>
      <c r="Q3095" t="s">
        <v>12824</v>
      </c>
      <c r="R3095">
        <v>415</v>
      </c>
      <c r="S3095" t="s">
        <v>9296</v>
      </c>
      <c r="T3095" t="s">
        <v>7726</v>
      </c>
      <c r="U3095">
        <v>1</v>
      </c>
      <c r="V3095">
        <v>1</v>
      </c>
      <c r="W3095" t="s">
        <v>7702</v>
      </c>
      <c r="X3095" t="s">
        <v>4282</v>
      </c>
      <c r="Y3095" t="s">
        <v>7703</v>
      </c>
      <c r="Z3095" t="s">
        <v>12825</v>
      </c>
      <c r="AA3095" t="s">
        <v>9308</v>
      </c>
      <c r="AB3095" t="s">
        <v>12826</v>
      </c>
    </row>
    <row r="3096" spans="1:28">
      <c r="A3096" s="241">
        <v>45974</v>
      </c>
      <c r="B3096" t="s">
        <v>12827</v>
      </c>
      <c r="C3096" t="s">
        <v>7886</v>
      </c>
      <c r="D3096" t="s">
        <v>7887</v>
      </c>
      <c r="E3096" t="s">
        <v>7888</v>
      </c>
      <c r="F3096">
        <v>3</v>
      </c>
      <c r="G3096">
        <v>3025.21</v>
      </c>
      <c r="H3096">
        <v>0</v>
      </c>
      <c r="I3096" s="165">
        <v>9075.6299999999992</v>
      </c>
      <c r="J3096" t="s">
        <v>7743</v>
      </c>
      <c r="K3096">
        <v>1</v>
      </c>
      <c r="L3096">
        <v>126</v>
      </c>
      <c r="M3096" t="s">
        <v>7744</v>
      </c>
      <c r="N3096" t="s">
        <v>7745</v>
      </c>
      <c r="O3096" t="s">
        <v>7697</v>
      </c>
      <c r="P3096" t="s">
        <v>10766</v>
      </c>
      <c r="Q3096" t="s">
        <v>10858</v>
      </c>
      <c r="R3096">
        <v>945</v>
      </c>
      <c r="S3096" t="s">
        <v>9296</v>
      </c>
      <c r="T3096" t="s">
        <v>7715</v>
      </c>
      <c r="U3096">
        <v>1</v>
      </c>
      <c r="V3096">
        <v>3</v>
      </c>
      <c r="W3096" t="s">
        <v>7702</v>
      </c>
      <c r="X3096" t="s">
        <v>4167</v>
      </c>
      <c r="Y3096" t="s">
        <v>7703</v>
      </c>
      <c r="Z3096" t="s">
        <v>12828</v>
      </c>
      <c r="AA3096" t="s">
        <v>8058</v>
      </c>
      <c r="AB3096" t="s">
        <v>12829</v>
      </c>
    </row>
    <row r="3097" spans="1:28">
      <c r="A3097" s="241">
        <v>45974</v>
      </c>
      <c r="B3097" t="s">
        <v>12827</v>
      </c>
      <c r="C3097" t="s">
        <v>7787</v>
      </c>
      <c r="D3097" t="s">
        <v>7788</v>
      </c>
      <c r="E3097" t="s">
        <v>7789</v>
      </c>
      <c r="F3097">
        <v>3</v>
      </c>
      <c r="G3097">
        <v>3025.21</v>
      </c>
      <c r="H3097">
        <v>0</v>
      </c>
      <c r="I3097" s="165">
        <v>9075.6299999999992</v>
      </c>
      <c r="J3097" t="s">
        <v>7743</v>
      </c>
      <c r="K3097">
        <v>1</v>
      </c>
      <c r="L3097">
        <v>126</v>
      </c>
      <c r="M3097" t="s">
        <v>7744</v>
      </c>
      <c r="N3097" t="s">
        <v>7745</v>
      </c>
      <c r="O3097" t="s">
        <v>7697</v>
      </c>
      <c r="P3097" t="s">
        <v>10766</v>
      </c>
      <c r="Q3097" t="s">
        <v>10858</v>
      </c>
      <c r="R3097">
        <v>945</v>
      </c>
      <c r="S3097" t="s">
        <v>9296</v>
      </c>
      <c r="T3097" t="s">
        <v>7715</v>
      </c>
      <c r="U3097">
        <v>1</v>
      </c>
      <c r="V3097">
        <v>3</v>
      </c>
      <c r="W3097" t="s">
        <v>7702</v>
      </c>
      <c r="X3097" t="s">
        <v>4167</v>
      </c>
      <c r="Y3097" t="s">
        <v>7703</v>
      </c>
      <c r="Z3097" t="s">
        <v>12828</v>
      </c>
      <c r="AA3097" t="s">
        <v>8058</v>
      </c>
      <c r="AB3097" t="s">
        <v>12829</v>
      </c>
    </row>
    <row r="3098" spans="1:28">
      <c r="A3098" s="241">
        <v>45974</v>
      </c>
      <c r="B3098" t="s">
        <v>12830</v>
      </c>
      <c r="C3098" t="s">
        <v>7800</v>
      </c>
      <c r="D3098" t="s">
        <v>7801</v>
      </c>
      <c r="E3098" t="s">
        <v>7802</v>
      </c>
      <c r="F3098">
        <v>12</v>
      </c>
      <c r="G3098">
        <v>1092.44</v>
      </c>
      <c r="H3098">
        <v>0</v>
      </c>
      <c r="I3098" s="165">
        <v>13109.28</v>
      </c>
      <c r="J3098" t="s">
        <v>7723</v>
      </c>
      <c r="K3098">
        <v>1</v>
      </c>
      <c r="L3098">
        <v>125</v>
      </c>
      <c r="M3098" t="s">
        <v>7724</v>
      </c>
      <c r="N3098" t="s">
        <v>7713</v>
      </c>
      <c r="O3098" t="s">
        <v>7697</v>
      </c>
      <c r="P3098" t="s">
        <v>10766</v>
      </c>
      <c r="Q3098" t="s">
        <v>10771</v>
      </c>
      <c r="R3098">
        <v>117</v>
      </c>
      <c r="S3098" t="s">
        <v>9296</v>
      </c>
      <c r="T3098" t="s">
        <v>7701</v>
      </c>
      <c r="U3098">
        <v>1</v>
      </c>
      <c r="V3098">
        <v>12</v>
      </c>
      <c r="W3098" t="s">
        <v>7702</v>
      </c>
      <c r="X3098" t="s">
        <v>4470</v>
      </c>
      <c r="Y3098" t="s">
        <v>7703</v>
      </c>
      <c r="Z3098" t="s">
        <v>12831</v>
      </c>
      <c r="AA3098" t="s">
        <v>7728</v>
      </c>
      <c r="AB3098" t="s">
        <v>12832</v>
      </c>
    </row>
    <row r="3099" spans="1:28">
      <c r="A3099" s="241">
        <v>45974</v>
      </c>
      <c r="B3099" t="s">
        <v>12833</v>
      </c>
      <c r="C3099" t="s">
        <v>8051</v>
      </c>
      <c r="D3099" t="s">
        <v>8052</v>
      </c>
      <c r="E3099" t="s">
        <v>8053</v>
      </c>
      <c r="F3099">
        <v>2</v>
      </c>
      <c r="G3099">
        <v>5940</v>
      </c>
      <c r="H3099">
        <v>0</v>
      </c>
      <c r="I3099" s="165">
        <v>11880</v>
      </c>
      <c r="J3099" t="s">
        <v>7743</v>
      </c>
      <c r="K3099">
        <v>1</v>
      </c>
      <c r="L3099">
        <v>126</v>
      </c>
      <c r="M3099" t="s">
        <v>7744</v>
      </c>
      <c r="N3099" t="s">
        <v>7745</v>
      </c>
      <c r="O3099" t="s">
        <v>7697</v>
      </c>
      <c r="P3099" t="s">
        <v>10766</v>
      </c>
      <c r="Q3099" t="s">
        <v>10858</v>
      </c>
      <c r="R3099">
        <v>945</v>
      </c>
      <c r="S3099" t="s">
        <v>9296</v>
      </c>
      <c r="T3099" t="s">
        <v>7701</v>
      </c>
      <c r="U3099">
        <v>1</v>
      </c>
      <c r="V3099">
        <v>2</v>
      </c>
      <c r="W3099" t="s">
        <v>7702</v>
      </c>
      <c r="X3099" t="s">
        <v>4224</v>
      </c>
      <c r="Y3099" t="s">
        <v>7703</v>
      </c>
      <c r="Z3099" t="s">
        <v>12834</v>
      </c>
      <c r="AA3099" t="s">
        <v>8058</v>
      </c>
      <c r="AB3099" t="s">
        <v>12835</v>
      </c>
    </row>
    <row r="3100" spans="1:28">
      <c r="A3100" s="241">
        <v>45974</v>
      </c>
      <c r="B3100" t="s">
        <v>12836</v>
      </c>
      <c r="C3100" t="s">
        <v>7784</v>
      </c>
      <c r="D3100" t="s">
        <v>7785</v>
      </c>
      <c r="E3100" t="s">
        <v>7786</v>
      </c>
      <c r="F3100">
        <v>1</v>
      </c>
      <c r="G3100">
        <v>3025.21</v>
      </c>
      <c r="H3100">
        <v>0</v>
      </c>
      <c r="I3100" s="165">
        <v>3025.21</v>
      </c>
      <c r="J3100" t="s">
        <v>7711</v>
      </c>
      <c r="K3100">
        <v>1</v>
      </c>
      <c r="L3100">
        <v>156</v>
      </c>
      <c r="M3100" t="s">
        <v>7712</v>
      </c>
      <c r="N3100" t="s">
        <v>7713</v>
      </c>
      <c r="O3100" t="s">
        <v>7697</v>
      </c>
      <c r="P3100" t="s">
        <v>10766</v>
      </c>
      <c r="Q3100" t="s">
        <v>12395</v>
      </c>
      <c r="R3100">
        <v>510</v>
      </c>
      <c r="S3100" t="s">
        <v>9296</v>
      </c>
      <c r="T3100" t="s">
        <v>7715</v>
      </c>
      <c r="U3100">
        <v>1</v>
      </c>
      <c r="V3100">
        <v>1</v>
      </c>
      <c r="W3100" t="s">
        <v>7702</v>
      </c>
      <c r="X3100" t="s">
        <v>4729</v>
      </c>
      <c r="Y3100" t="s">
        <v>7703</v>
      </c>
      <c r="Z3100" t="s">
        <v>12837</v>
      </c>
      <c r="AA3100" t="s">
        <v>7717</v>
      </c>
      <c r="AB3100" t="s">
        <v>12838</v>
      </c>
    </row>
    <row r="3101" spans="1:28">
      <c r="A3101" s="241">
        <v>45974</v>
      </c>
      <c r="B3101" t="s">
        <v>12839</v>
      </c>
      <c r="C3101" t="s">
        <v>7822</v>
      </c>
      <c r="D3101" t="s">
        <v>7823</v>
      </c>
      <c r="E3101" t="s">
        <v>7824</v>
      </c>
      <c r="F3101">
        <v>2</v>
      </c>
      <c r="G3101">
        <v>3025.21</v>
      </c>
      <c r="H3101">
        <v>0</v>
      </c>
      <c r="I3101" s="165">
        <v>6050.42</v>
      </c>
      <c r="J3101" t="s">
        <v>7743</v>
      </c>
      <c r="K3101">
        <v>1</v>
      </c>
      <c r="L3101">
        <v>126</v>
      </c>
      <c r="M3101" t="s">
        <v>7744</v>
      </c>
      <c r="N3101" t="s">
        <v>7745</v>
      </c>
      <c r="O3101" t="s">
        <v>7697</v>
      </c>
      <c r="P3101" t="s">
        <v>10766</v>
      </c>
      <c r="Q3101" t="s">
        <v>10832</v>
      </c>
      <c r="R3101">
        <v>946</v>
      </c>
      <c r="S3101" t="s">
        <v>9296</v>
      </c>
      <c r="T3101" t="s">
        <v>7715</v>
      </c>
      <c r="U3101">
        <v>1</v>
      </c>
      <c r="V3101">
        <v>2</v>
      </c>
      <c r="W3101" t="s">
        <v>7702</v>
      </c>
      <c r="X3101" t="s">
        <v>4312</v>
      </c>
      <c r="Y3101" t="s">
        <v>7703</v>
      </c>
      <c r="Z3101" t="s">
        <v>12840</v>
      </c>
      <c r="AA3101" t="s">
        <v>8008</v>
      </c>
      <c r="AB3101" t="s">
        <v>12841</v>
      </c>
    </row>
    <row r="3102" spans="1:28">
      <c r="A3102" s="241">
        <v>45974</v>
      </c>
      <c r="B3102" t="s">
        <v>12839</v>
      </c>
      <c r="C3102" t="s">
        <v>7927</v>
      </c>
      <c r="D3102" t="s">
        <v>7928</v>
      </c>
      <c r="E3102" t="s">
        <v>7929</v>
      </c>
      <c r="F3102">
        <v>3</v>
      </c>
      <c r="G3102">
        <v>1344.54</v>
      </c>
      <c r="H3102">
        <v>0</v>
      </c>
      <c r="I3102" s="165">
        <v>4033.62</v>
      </c>
      <c r="J3102" t="s">
        <v>7743</v>
      </c>
      <c r="K3102">
        <v>1</v>
      </c>
      <c r="L3102">
        <v>126</v>
      </c>
      <c r="M3102" t="s">
        <v>7744</v>
      </c>
      <c r="N3102" t="s">
        <v>7745</v>
      </c>
      <c r="O3102" t="s">
        <v>7697</v>
      </c>
      <c r="P3102" t="s">
        <v>10766</v>
      </c>
      <c r="Q3102" t="s">
        <v>10832</v>
      </c>
      <c r="R3102">
        <v>946</v>
      </c>
      <c r="S3102" t="s">
        <v>9296</v>
      </c>
      <c r="T3102" t="s">
        <v>7701</v>
      </c>
      <c r="U3102">
        <v>1</v>
      </c>
      <c r="V3102">
        <v>3</v>
      </c>
      <c r="W3102" t="s">
        <v>7702</v>
      </c>
      <c r="X3102" t="s">
        <v>4312</v>
      </c>
      <c r="Y3102" t="s">
        <v>7703</v>
      </c>
      <c r="Z3102" t="s">
        <v>12840</v>
      </c>
      <c r="AA3102" t="s">
        <v>8008</v>
      </c>
      <c r="AB3102" t="s">
        <v>12841</v>
      </c>
    </row>
    <row r="3103" spans="1:28">
      <c r="A3103" s="241">
        <v>45974</v>
      </c>
      <c r="B3103" t="s">
        <v>12842</v>
      </c>
      <c r="C3103" t="s">
        <v>7886</v>
      </c>
      <c r="D3103" t="s">
        <v>7887</v>
      </c>
      <c r="E3103" t="s">
        <v>7888</v>
      </c>
      <c r="F3103">
        <v>3</v>
      </c>
      <c r="G3103">
        <v>3025.21</v>
      </c>
      <c r="H3103">
        <v>0</v>
      </c>
      <c r="I3103" s="165">
        <v>9075.6299999999992</v>
      </c>
      <c r="J3103" t="s">
        <v>7743</v>
      </c>
      <c r="K3103">
        <v>1</v>
      </c>
      <c r="L3103">
        <v>126</v>
      </c>
      <c r="M3103" t="s">
        <v>7744</v>
      </c>
      <c r="N3103" t="s">
        <v>7745</v>
      </c>
      <c r="O3103" t="s">
        <v>7697</v>
      </c>
      <c r="P3103" t="s">
        <v>10766</v>
      </c>
      <c r="Q3103" t="s">
        <v>10832</v>
      </c>
      <c r="R3103">
        <v>946</v>
      </c>
      <c r="S3103" t="s">
        <v>9296</v>
      </c>
      <c r="T3103" t="s">
        <v>7715</v>
      </c>
      <c r="U3103">
        <v>1</v>
      </c>
      <c r="V3103">
        <v>3</v>
      </c>
      <c r="W3103" t="s">
        <v>7702</v>
      </c>
      <c r="X3103" t="s">
        <v>4330</v>
      </c>
      <c r="Y3103" t="s">
        <v>7703</v>
      </c>
      <c r="Z3103" t="s">
        <v>12843</v>
      </c>
      <c r="AA3103" t="s">
        <v>8008</v>
      </c>
      <c r="AB3103" t="s">
        <v>12844</v>
      </c>
    </row>
    <row r="3104" spans="1:28">
      <c r="A3104" s="241">
        <v>45974</v>
      </c>
      <c r="B3104" t="s">
        <v>12842</v>
      </c>
      <c r="C3104" t="s">
        <v>7787</v>
      </c>
      <c r="D3104" t="s">
        <v>7788</v>
      </c>
      <c r="E3104" t="s">
        <v>7789</v>
      </c>
      <c r="F3104">
        <v>3</v>
      </c>
      <c r="G3104">
        <v>3025.21</v>
      </c>
      <c r="H3104">
        <v>0</v>
      </c>
      <c r="I3104" s="165">
        <v>9075.6299999999992</v>
      </c>
      <c r="J3104" t="s">
        <v>7743</v>
      </c>
      <c r="K3104">
        <v>1</v>
      </c>
      <c r="L3104">
        <v>126</v>
      </c>
      <c r="M3104" t="s">
        <v>7744</v>
      </c>
      <c r="N3104" t="s">
        <v>7745</v>
      </c>
      <c r="O3104" t="s">
        <v>7697</v>
      </c>
      <c r="P3104" t="s">
        <v>10766</v>
      </c>
      <c r="Q3104" t="s">
        <v>10832</v>
      </c>
      <c r="R3104">
        <v>946</v>
      </c>
      <c r="S3104" t="s">
        <v>9296</v>
      </c>
      <c r="T3104" t="s">
        <v>7715</v>
      </c>
      <c r="U3104">
        <v>1</v>
      </c>
      <c r="V3104">
        <v>3</v>
      </c>
      <c r="W3104" t="s">
        <v>7702</v>
      </c>
      <c r="X3104" t="s">
        <v>4330</v>
      </c>
      <c r="Y3104" t="s">
        <v>7703</v>
      </c>
      <c r="Z3104" t="s">
        <v>12843</v>
      </c>
      <c r="AA3104" t="s">
        <v>8008</v>
      </c>
      <c r="AB3104" t="s">
        <v>12844</v>
      </c>
    </row>
    <row r="3105" spans="1:28">
      <c r="A3105" s="241">
        <v>45974</v>
      </c>
      <c r="B3105" t="s">
        <v>12845</v>
      </c>
      <c r="C3105" t="s">
        <v>7822</v>
      </c>
      <c r="D3105" t="s">
        <v>7823</v>
      </c>
      <c r="E3105" t="s">
        <v>7824</v>
      </c>
      <c r="F3105">
        <v>4</v>
      </c>
      <c r="G3105">
        <v>3025.21</v>
      </c>
      <c r="H3105">
        <v>0</v>
      </c>
      <c r="I3105" s="165">
        <v>12100.84</v>
      </c>
      <c r="J3105" t="s">
        <v>8182</v>
      </c>
      <c r="K3105">
        <v>1</v>
      </c>
      <c r="L3105">
        <v>126</v>
      </c>
      <c r="M3105" t="s">
        <v>7744</v>
      </c>
      <c r="N3105" t="s">
        <v>7745</v>
      </c>
      <c r="O3105" t="s">
        <v>7697</v>
      </c>
      <c r="P3105" t="s">
        <v>10766</v>
      </c>
      <c r="Q3105" t="s">
        <v>11213</v>
      </c>
      <c r="R3105">
        <v>918</v>
      </c>
      <c r="S3105" t="s">
        <v>9296</v>
      </c>
      <c r="T3105" t="s">
        <v>7715</v>
      </c>
      <c r="U3105">
        <v>1</v>
      </c>
      <c r="V3105">
        <v>4</v>
      </c>
      <c r="W3105" t="s">
        <v>7702</v>
      </c>
      <c r="X3105" t="s">
        <v>4697</v>
      </c>
      <c r="Y3105" t="s">
        <v>7703</v>
      </c>
      <c r="Z3105" t="s">
        <v>12846</v>
      </c>
      <c r="AA3105" t="s">
        <v>8013</v>
      </c>
      <c r="AB3105" t="s">
        <v>12847</v>
      </c>
    </row>
    <row r="3106" spans="1:28">
      <c r="A3106" s="241">
        <v>45974</v>
      </c>
      <c r="B3106" t="s">
        <v>12848</v>
      </c>
      <c r="C3106" t="s">
        <v>8079</v>
      </c>
      <c r="D3106" t="s">
        <v>8080</v>
      </c>
      <c r="E3106" t="s">
        <v>8081</v>
      </c>
      <c r="F3106">
        <v>4</v>
      </c>
      <c r="G3106">
        <v>3180</v>
      </c>
      <c r="H3106">
        <v>0</v>
      </c>
      <c r="I3106" s="165">
        <v>12720</v>
      </c>
      <c r="J3106" t="s">
        <v>8182</v>
      </c>
      <c r="K3106">
        <v>1</v>
      </c>
      <c r="L3106">
        <v>126</v>
      </c>
      <c r="M3106" t="s">
        <v>7744</v>
      </c>
      <c r="N3106" t="s">
        <v>7745</v>
      </c>
      <c r="O3106" t="s">
        <v>7697</v>
      </c>
      <c r="P3106" t="s">
        <v>10766</v>
      </c>
      <c r="Q3106" t="s">
        <v>11213</v>
      </c>
      <c r="R3106">
        <v>918</v>
      </c>
      <c r="S3106" t="s">
        <v>9296</v>
      </c>
      <c r="T3106" t="s">
        <v>7715</v>
      </c>
      <c r="U3106">
        <v>1</v>
      </c>
      <c r="V3106">
        <v>4</v>
      </c>
      <c r="W3106" t="s">
        <v>7702</v>
      </c>
      <c r="X3106" t="s">
        <v>4541</v>
      </c>
      <c r="Y3106" t="s">
        <v>7703</v>
      </c>
      <c r="Z3106" t="s">
        <v>12849</v>
      </c>
      <c r="AA3106" t="s">
        <v>8013</v>
      </c>
      <c r="AB3106" t="s">
        <v>12850</v>
      </c>
    </row>
    <row r="3107" spans="1:28">
      <c r="A3107" s="241">
        <v>45974</v>
      </c>
      <c r="B3107" t="s">
        <v>12848</v>
      </c>
      <c r="C3107" t="s">
        <v>7886</v>
      </c>
      <c r="D3107" t="s">
        <v>7887</v>
      </c>
      <c r="E3107" t="s">
        <v>7888</v>
      </c>
      <c r="F3107">
        <v>2</v>
      </c>
      <c r="G3107">
        <v>3025.21</v>
      </c>
      <c r="H3107">
        <v>0</v>
      </c>
      <c r="I3107" s="165">
        <v>6050.42</v>
      </c>
      <c r="J3107" t="s">
        <v>8182</v>
      </c>
      <c r="K3107">
        <v>1</v>
      </c>
      <c r="L3107">
        <v>126</v>
      </c>
      <c r="M3107" t="s">
        <v>7744</v>
      </c>
      <c r="N3107" t="s">
        <v>7745</v>
      </c>
      <c r="O3107" t="s">
        <v>7697</v>
      </c>
      <c r="P3107" t="s">
        <v>10766</v>
      </c>
      <c r="Q3107" t="s">
        <v>11213</v>
      </c>
      <c r="R3107">
        <v>918</v>
      </c>
      <c r="S3107" t="s">
        <v>9296</v>
      </c>
      <c r="T3107" t="s">
        <v>7715</v>
      </c>
      <c r="U3107">
        <v>1</v>
      </c>
      <c r="V3107">
        <v>2</v>
      </c>
      <c r="W3107" t="s">
        <v>7702</v>
      </c>
      <c r="X3107" t="s">
        <v>4541</v>
      </c>
      <c r="Y3107" t="s">
        <v>7703</v>
      </c>
      <c r="Z3107" t="s">
        <v>12849</v>
      </c>
      <c r="AA3107" t="s">
        <v>8013</v>
      </c>
      <c r="AB3107" t="s">
        <v>12850</v>
      </c>
    </row>
    <row r="3108" spans="1:28">
      <c r="A3108" s="241">
        <v>45974</v>
      </c>
      <c r="B3108" t="s">
        <v>12851</v>
      </c>
      <c r="C3108" t="s">
        <v>7822</v>
      </c>
      <c r="D3108" t="s">
        <v>7823</v>
      </c>
      <c r="E3108" t="s">
        <v>7824</v>
      </c>
      <c r="F3108">
        <v>2</v>
      </c>
      <c r="G3108">
        <v>3025.21</v>
      </c>
      <c r="H3108">
        <v>0</v>
      </c>
      <c r="I3108" s="165">
        <v>6050.42</v>
      </c>
      <c r="J3108" t="s">
        <v>8271</v>
      </c>
      <c r="K3108">
        <v>1</v>
      </c>
      <c r="L3108">
        <v>2</v>
      </c>
      <c r="M3108" t="s">
        <v>8054</v>
      </c>
      <c r="N3108" t="s">
        <v>7745</v>
      </c>
      <c r="O3108" t="s">
        <v>7697</v>
      </c>
      <c r="P3108" t="s">
        <v>10766</v>
      </c>
      <c r="Q3108" t="s">
        <v>10876</v>
      </c>
      <c r="R3108">
        <v>936</v>
      </c>
      <c r="S3108" t="s">
        <v>9296</v>
      </c>
      <c r="T3108" t="s">
        <v>7715</v>
      </c>
      <c r="U3108">
        <v>1</v>
      </c>
      <c r="V3108">
        <v>2</v>
      </c>
      <c r="W3108" t="s">
        <v>7702</v>
      </c>
      <c r="X3108" t="s">
        <v>12852</v>
      </c>
      <c r="Y3108" t="s">
        <v>7703</v>
      </c>
      <c r="Z3108" t="s">
        <v>12853</v>
      </c>
      <c r="AA3108" t="s">
        <v>8380</v>
      </c>
      <c r="AB3108" t="s">
        <v>12852</v>
      </c>
    </row>
    <row r="3109" spans="1:28">
      <c r="A3109" s="241">
        <v>45974</v>
      </c>
      <c r="B3109" t="s">
        <v>12854</v>
      </c>
      <c r="C3109" t="s">
        <v>7720</v>
      </c>
      <c r="D3109" t="s">
        <v>7721</v>
      </c>
      <c r="E3109" t="s">
        <v>7722</v>
      </c>
      <c r="F3109">
        <v>1</v>
      </c>
      <c r="G3109">
        <v>11900</v>
      </c>
      <c r="H3109">
        <v>357</v>
      </c>
      <c r="I3109" s="165">
        <v>11543</v>
      </c>
      <c r="J3109" t="s">
        <v>8521</v>
      </c>
      <c r="K3109">
        <v>1</v>
      </c>
      <c r="L3109">
        <v>157</v>
      </c>
      <c r="M3109" t="s">
        <v>8532</v>
      </c>
      <c r="N3109" t="s">
        <v>8027</v>
      </c>
      <c r="O3109" t="s">
        <v>7697</v>
      </c>
      <c r="P3109" t="s">
        <v>10766</v>
      </c>
      <c r="Q3109" t="s">
        <v>11864</v>
      </c>
      <c r="R3109">
        <v>612</v>
      </c>
      <c r="S3109" t="s">
        <v>9296</v>
      </c>
      <c r="T3109" t="s">
        <v>7726</v>
      </c>
      <c r="U3109">
        <v>1</v>
      </c>
      <c r="V3109">
        <v>1</v>
      </c>
      <c r="W3109" t="s">
        <v>7702</v>
      </c>
      <c r="X3109" t="s">
        <v>4251</v>
      </c>
      <c r="Y3109" t="s">
        <v>7703</v>
      </c>
      <c r="Z3109" t="s">
        <v>12855</v>
      </c>
      <c r="AA3109" t="s">
        <v>8535</v>
      </c>
      <c r="AB3109" t="s">
        <v>12856</v>
      </c>
    </row>
    <row r="3110" spans="1:28">
      <c r="A3110" s="241">
        <v>45974</v>
      </c>
      <c r="B3110" t="s">
        <v>12857</v>
      </c>
      <c r="C3110" t="s">
        <v>7822</v>
      </c>
      <c r="D3110" t="s">
        <v>7823</v>
      </c>
      <c r="E3110" t="s">
        <v>7824</v>
      </c>
      <c r="F3110">
        <v>1</v>
      </c>
      <c r="G3110">
        <v>3025.21</v>
      </c>
      <c r="H3110">
        <v>0</v>
      </c>
      <c r="I3110" s="165">
        <v>3025.21</v>
      </c>
      <c r="J3110" t="s">
        <v>8521</v>
      </c>
      <c r="K3110">
        <v>1</v>
      </c>
      <c r="L3110">
        <v>157</v>
      </c>
      <c r="M3110" t="s">
        <v>8532</v>
      </c>
      <c r="N3110" t="s">
        <v>8027</v>
      </c>
      <c r="O3110" t="s">
        <v>7697</v>
      </c>
      <c r="P3110" t="s">
        <v>10766</v>
      </c>
      <c r="Q3110" t="s">
        <v>11864</v>
      </c>
      <c r="R3110">
        <v>612</v>
      </c>
      <c r="S3110" t="s">
        <v>9296</v>
      </c>
      <c r="T3110" t="s">
        <v>7715</v>
      </c>
      <c r="U3110">
        <v>1</v>
      </c>
      <c r="V3110">
        <v>1</v>
      </c>
      <c r="W3110" t="s">
        <v>7702</v>
      </c>
      <c r="X3110" t="s">
        <v>4432</v>
      </c>
      <c r="Y3110" t="s">
        <v>7703</v>
      </c>
      <c r="Z3110" t="s">
        <v>12858</v>
      </c>
      <c r="AA3110" t="s">
        <v>8535</v>
      </c>
      <c r="AB3110" t="s">
        <v>12859</v>
      </c>
    </row>
    <row r="3111" spans="1:28">
      <c r="A3111" s="241">
        <v>45974</v>
      </c>
      <c r="B3111" t="s">
        <v>12860</v>
      </c>
      <c r="C3111" t="s">
        <v>8160</v>
      </c>
      <c r="D3111" t="s">
        <v>8161</v>
      </c>
      <c r="E3111" t="s">
        <v>8162</v>
      </c>
      <c r="F3111">
        <v>1</v>
      </c>
      <c r="G3111">
        <v>2541.83</v>
      </c>
      <c r="H3111">
        <v>0</v>
      </c>
      <c r="I3111" s="165">
        <v>2541.83</v>
      </c>
      <c r="J3111" t="s">
        <v>8166</v>
      </c>
      <c r="K3111">
        <v>1</v>
      </c>
      <c r="L3111">
        <v>126</v>
      </c>
      <c r="M3111" t="s">
        <v>7744</v>
      </c>
      <c r="N3111" t="s">
        <v>7745</v>
      </c>
      <c r="O3111" t="s">
        <v>7697</v>
      </c>
      <c r="P3111" t="s">
        <v>10766</v>
      </c>
      <c r="Q3111" t="s">
        <v>11321</v>
      </c>
      <c r="R3111">
        <v>923</v>
      </c>
      <c r="S3111" t="s">
        <v>9296</v>
      </c>
      <c r="T3111" t="s">
        <v>7715</v>
      </c>
      <c r="U3111">
        <v>1</v>
      </c>
      <c r="V3111">
        <v>1</v>
      </c>
      <c r="W3111" t="s">
        <v>7702</v>
      </c>
      <c r="X3111" t="s">
        <v>4169</v>
      </c>
      <c r="Y3111" t="s">
        <v>7703</v>
      </c>
      <c r="Z3111" t="s">
        <v>12861</v>
      </c>
      <c r="AA3111" t="s">
        <v>8226</v>
      </c>
      <c r="AB3111" t="s">
        <v>12862</v>
      </c>
    </row>
    <row r="3112" spans="1:28">
      <c r="A3112" s="241">
        <v>45974</v>
      </c>
      <c r="B3112" t="s">
        <v>12860</v>
      </c>
      <c r="C3112" t="s">
        <v>7973</v>
      </c>
      <c r="D3112" t="s">
        <v>7974</v>
      </c>
      <c r="E3112" t="s">
        <v>7975</v>
      </c>
      <c r="F3112">
        <v>1</v>
      </c>
      <c r="G3112">
        <v>3400</v>
      </c>
      <c r="H3112">
        <v>0</v>
      </c>
      <c r="I3112" s="165">
        <v>3400</v>
      </c>
      <c r="J3112" t="s">
        <v>8166</v>
      </c>
      <c r="K3112">
        <v>1</v>
      </c>
      <c r="L3112">
        <v>126</v>
      </c>
      <c r="M3112" t="s">
        <v>7744</v>
      </c>
      <c r="N3112" t="s">
        <v>7745</v>
      </c>
      <c r="O3112" t="s">
        <v>7697</v>
      </c>
      <c r="P3112" t="s">
        <v>10766</v>
      </c>
      <c r="Q3112" t="s">
        <v>11321</v>
      </c>
      <c r="R3112">
        <v>923</v>
      </c>
      <c r="S3112" t="s">
        <v>9296</v>
      </c>
      <c r="T3112" t="s">
        <v>7715</v>
      </c>
      <c r="U3112">
        <v>1</v>
      </c>
      <c r="V3112">
        <v>1</v>
      </c>
      <c r="W3112" t="s">
        <v>7702</v>
      </c>
      <c r="X3112" t="s">
        <v>4169</v>
      </c>
      <c r="Y3112" t="s">
        <v>7703</v>
      </c>
      <c r="Z3112" t="s">
        <v>12861</v>
      </c>
      <c r="AA3112" t="s">
        <v>8226</v>
      </c>
      <c r="AB3112" t="s">
        <v>12862</v>
      </c>
    </row>
    <row r="3113" spans="1:28">
      <c r="A3113" s="241">
        <v>45974</v>
      </c>
      <c r="B3113" t="s">
        <v>12860</v>
      </c>
      <c r="C3113" t="s">
        <v>8954</v>
      </c>
      <c r="D3113" t="s">
        <v>8955</v>
      </c>
      <c r="E3113" t="s">
        <v>8956</v>
      </c>
      <c r="F3113">
        <v>1</v>
      </c>
      <c r="G3113">
        <v>2615</v>
      </c>
      <c r="H3113">
        <v>0</v>
      </c>
      <c r="I3113" s="165">
        <v>2615</v>
      </c>
      <c r="J3113" t="s">
        <v>8166</v>
      </c>
      <c r="K3113">
        <v>1</v>
      </c>
      <c r="L3113">
        <v>126</v>
      </c>
      <c r="M3113" t="s">
        <v>7744</v>
      </c>
      <c r="N3113" t="s">
        <v>7745</v>
      </c>
      <c r="O3113" t="s">
        <v>7697</v>
      </c>
      <c r="P3113" t="s">
        <v>10766</v>
      </c>
      <c r="Q3113" t="s">
        <v>11321</v>
      </c>
      <c r="R3113">
        <v>923</v>
      </c>
      <c r="S3113" t="s">
        <v>9296</v>
      </c>
      <c r="T3113" t="s">
        <v>7715</v>
      </c>
      <c r="U3113">
        <v>1</v>
      </c>
      <c r="V3113">
        <v>1</v>
      </c>
      <c r="W3113" t="s">
        <v>7702</v>
      </c>
      <c r="X3113" t="s">
        <v>4169</v>
      </c>
      <c r="Y3113" t="s">
        <v>7703</v>
      </c>
      <c r="Z3113" t="s">
        <v>12861</v>
      </c>
      <c r="AA3113" t="s">
        <v>8226</v>
      </c>
      <c r="AB3113" t="s">
        <v>12862</v>
      </c>
    </row>
    <row r="3114" spans="1:28">
      <c r="A3114" s="241">
        <v>45974</v>
      </c>
      <c r="B3114" t="s">
        <v>12863</v>
      </c>
      <c r="C3114" t="s">
        <v>8032</v>
      </c>
      <c r="D3114" t="s">
        <v>8033</v>
      </c>
      <c r="E3114" t="s">
        <v>8034</v>
      </c>
      <c r="F3114">
        <v>10</v>
      </c>
      <c r="G3114">
        <v>1092.44</v>
      </c>
      <c r="H3114">
        <v>0</v>
      </c>
      <c r="I3114" s="165">
        <v>10924.4</v>
      </c>
      <c r="J3114" t="s">
        <v>7794</v>
      </c>
      <c r="K3114">
        <v>1</v>
      </c>
      <c r="L3114">
        <v>125</v>
      </c>
      <c r="M3114" t="s">
        <v>7724</v>
      </c>
      <c r="N3114" t="s">
        <v>7713</v>
      </c>
      <c r="O3114" t="s">
        <v>7697</v>
      </c>
      <c r="P3114" t="s">
        <v>10766</v>
      </c>
      <c r="Q3114" t="s">
        <v>10806</v>
      </c>
      <c r="R3114">
        <v>102</v>
      </c>
      <c r="S3114" t="s">
        <v>9296</v>
      </c>
      <c r="T3114" t="s">
        <v>7701</v>
      </c>
      <c r="U3114">
        <v>1</v>
      </c>
      <c r="V3114">
        <v>10</v>
      </c>
      <c r="W3114" t="s">
        <v>7702</v>
      </c>
      <c r="X3114" t="s">
        <v>4280</v>
      </c>
      <c r="Y3114" t="s">
        <v>7703</v>
      </c>
      <c r="Z3114" t="s">
        <v>12864</v>
      </c>
      <c r="AA3114" t="s">
        <v>7797</v>
      </c>
      <c r="AB3114" t="s">
        <v>12865</v>
      </c>
    </row>
    <row r="3115" spans="1:28">
      <c r="A3115" s="241">
        <v>45974</v>
      </c>
      <c r="B3115" t="s">
        <v>12863</v>
      </c>
      <c r="C3115" t="s">
        <v>7800</v>
      </c>
      <c r="D3115" t="s">
        <v>7801</v>
      </c>
      <c r="E3115" t="s">
        <v>7802</v>
      </c>
      <c r="F3115">
        <v>12</v>
      </c>
      <c r="G3115">
        <v>1092.44</v>
      </c>
      <c r="H3115">
        <v>0</v>
      </c>
      <c r="I3115" s="165">
        <v>13109.28</v>
      </c>
      <c r="J3115" t="s">
        <v>7794</v>
      </c>
      <c r="K3115">
        <v>1</v>
      </c>
      <c r="L3115">
        <v>125</v>
      </c>
      <c r="M3115" t="s">
        <v>7724</v>
      </c>
      <c r="N3115" t="s">
        <v>7713</v>
      </c>
      <c r="O3115" t="s">
        <v>7697</v>
      </c>
      <c r="P3115" t="s">
        <v>10766</v>
      </c>
      <c r="Q3115" t="s">
        <v>10806</v>
      </c>
      <c r="R3115">
        <v>102</v>
      </c>
      <c r="S3115" t="s">
        <v>9296</v>
      </c>
      <c r="T3115" t="s">
        <v>7701</v>
      </c>
      <c r="U3115">
        <v>1</v>
      </c>
      <c r="V3115">
        <v>12</v>
      </c>
      <c r="W3115" t="s">
        <v>7702</v>
      </c>
      <c r="X3115" t="s">
        <v>4280</v>
      </c>
      <c r="Y3115" t="s">
        <v>7703</v>
      </c>
      <c r="Z3115" t="s">
        <v>12864</v>
      </c>
      <c r="AA3115" t="s">
        <v>7797</v>
      </c>
      <c r="AB3115" t="s">
        <v>12865</v>
      </c>
    </row>
    <row r="3116" spans="1:28">
      <c r="A3116" s="241">
        <v>45974</v>
      </c>
      <c r="B3116" t="s">
        <v>12866</v>
      </c>
      <c r="C3116" t="s">
        <v>7883</v>
      </c>
      <c r="D3116" t="s">
        <v>7884</v>
      </c>
      <c r="E3116" t="s">
        <v>7885</v>
      </c>
      <c r="F3116">
        <v>12</v>
      </c>
      <c r="G3116">
        <v>3025.21</v>
      </c>
      <c r="H3116">
        <v>0</v>
      </c>
      <c r="I3116" s="165">
        <v>36302.519999999997</v>
      </c>
      <c r="J3116" t="s">
        <v>7809</v>
      </c>
      <c r="K3116">
        <v>1</v>
      </c>
      <c r="L3116">
        <v>125</v>
      </c>
      <c r="M3116" t="s">
        <v>7724</v>
      </c>
      <c r="N3116" t="s">
        <v>7713</v>
      </c>
      <c r="O3116" t="s">
        <v>7697</v>
      </c>
      <c r="P3116" t="s">
        <v>10766</v>
      </c>
      <c r="Q3116" t="s">
        <v>10787</v>
      </c>
      <c r="R3116">
        <v>114</v>
      </c>
      <c r="S3116" t="s">
        <v>9296</v>
      </c>
      <c r="T3116" t="s">
        <v>7715</v>
      </c>
      <c r="U3116">
        <v>1</v>
      </c>
      <c r="V3116">
        <v>12</v>
      </c>
      <c r="W3116" t="s">
        <v>7702</v>
      </c>
      <c r="X3116" t="s">
        <v>4434</v>
      </c>
      <c r="Y3116" t="s">
        <v>7703</v>
      </c>
      <c r="Z3116" t="s">
        <v>12867</v>
      </c>
      <c r="AA3116" t="s">
        <v>7813</v>
      </c>
      <c r="AB3116" t="s">
        <v>12868</v>
      </c>
    </row>
    <row r="3117" spans="1:28">
      <c r="A3117" s="241">
        <v>45974</v>
      </c>
      <c r="B3117" t="s">
        <v>12866</v>
      </c>
      <c r="C3117" t="s">
        <v>7787</v>
      </c>
      <c r="D3117" t="s">
        <v>7788</v>
      </c>
      <c r="E3117" t="s">
        <v>7789</v>
      </c>
      <c r="F3117">
        <v>12</v>
      </c>
      <c r="G3117">
        <v>3025.21</v>
      </c>
      <c r="H3117">
        <v>0</v>
      </c>
      <c r="I3117" s="165">
        <v>36302.519999999997</v>
      </c>
      <c r="J3117" t="s">
        <v>7809</v>
      </c>
      <c r="K3117">
        <v>1</v>
      </c>
      <c r="L3117">
        <v>125</v>
      </c>
      <c r="M3117" t="s">
        <v>7724</v>
      </c>
      <c r="N3117" t="s">
        <v>7713</v>
      </c>
      <c r="O3117" t="s">
        <v>7697</v>
      </c>
      <c r="P3117" t="s">
        <v>10766</v>
      </c>
      <c r="Q3117" t="s">
        <v>10787</v>
      </c>
      <c r="R3117">
        <v>114</v>
      </c>
      <c r="S3117" t="s">
        <v>9296</v>
      </c>
      <c r="T3117" t="s">
        <v>7715</v>
      </c>
      <c r="U3117">
        <v>1</v>
      </c>
      <c r="V3117">
        <v>12</v>
      </c>
      <c r="W3117" t="s">
        <v>7702</v>
      </c>
      <c r="X3117" t="s">
        <v>4434</v>
      </c>
      <c r="Y3117" t="s">
        <v>7703</v>
      </c>
      <c r="Z3117" t="s">
        <v>12867</v>
      </c>
      <c r="AA3117" t="s">
        <v>7813</v>
      </c>
      <c r="AB3117" t="s">
        <v>12868</v>
      </c>
    </row>
    <row r="3118" spans="1:28">
      <c r="A3118" s="241">
        <v>45974</v>
      </c>
      <c r="B3118" t="s">
        <v>12869</v>
      </c>
      <c r="C3118" t="s">
        <v>7914</v>
      </c>
      <c r="D3118" t="s">
        <v>7915</v>
      </c>
      <c r="E3118" t="s">
        <v>7916</v>
      </c>
      <c r="F3118">
        <v>3</v>
      </c>
      <c r="G3118">
        <v>2900.04</v>
      </c>
      <c r="H3118">
        <v>0</v>
      </c>
      <c r="I3118" s="165">
        <v>8700.1200000000008</v>
      </c>
      <c r="J3118" t="s">
        <v>7794</v>
      </c>
      <c r="K3118">
        <v>1</v>
      </c>
      <c r="L3118">
        <v>125</v>
      </c>
      <c r="M3118" t="s">
        <v>7724</v>
      </c>
      <c r="N3118" t="s">
        <v>7713</v>
      </c>
      <c r="O3118" t="s">
        <v>7697</v>
      </c>
      <c r="P3118" t="s">
        <v>10766</v>
      </c>
      <c r="Q3118" t="s">
        <v>10806</v>
      </c>
      <c r="R3118">
        <v>102</v>
      </c>
      <c r="S3118" t="s">
        <v>9296</v>
      </c>
      <c r="T3118" t="s">
        <v>7726</v>
      </c>
      <c r="U3118">
        <v>1</v>
      </c>
      <c r="V3118">
        <v>3</v>
      </c>
      <c r="W3118" t="s">
        <v>7702</v>
      </c>
      <c r="X3118" t="s">
        <v>4387</v>
      </c>
      <c r="Y3118" t="s">
        <v>7703</v>
      </c>
      <c r="Z3118" t="s">
        <v>12870</v>
      </c>
      <c r="AA3118" t="s">
        <v>7797</v>
      </c>
      <c r="AB3118" t="s">
        <v>12871</v>
      </c>
    </row>
    <row r="3119" spans="1:28">
      <c r="A3119" s="241">
        <v>45974</v>
      </c>
      <c r="B3119" t="s">
        <v>12869</v>
      </c>
      <c r="C3119" t="s">
        <v>8136</v>
      </c>
      <c r="D3119" t="s">
        <v>8137</v>
      </c>
      <c r="E3119" t="s">
        <v>8138</v>
      </c>
      <c r="F3119">
        <v>2</v>
      </c>
      <c r="G3119">
        <v>12290.73</v>
      </c>
      <c r="H3119">
        <v>0</v>
      </c>
      <c r="I3119" s="165">
        <v>24581.46</v>
      </c>
      <c r="J3119" t="s">
        <v>7794</v>
      </c>
      <c r="K3119">
        <v>1</v>
      </c>
      <c r="L3119">
        <v>125</v>
      </c>
      <c r="M3119" t="s">
        <v>7724</v>
      </c>
      <c r="N3119" t="s">
        <v>7713</v>
      </c>
      <c r="O3119" t="s">
        <v>7697</v>
      </c>
      <c r="P3119" t="s">
        <v>10766</v>
      </c>
      <c r="Q3119" t="s">
        <v>10806</v>
      </c>
      <c r="R3119">
        <v>102</v>
      </c>
      <c r="S3119" t="s">
        <v>9296</v>
      </c>
      <c r="T3119" t="s">
        <v>7726</v>
      </c>
      <c r="U3119">
        <v>1</v>
      </c>
      <c r="V3119">
        <v>2</v>
      </c>
      <c r="W3119" t="s">
        <v>7702</v>
      </c>
      <c r="X3119" t="s">
        <v>4387</v>
      </c>
      <c r="Y3119" t="s">
        <v>7703</v>
      </c>
      <c r="Z3119" t="s">
        <v>12870</v>
      </c>
      <c r="AA3119" t="s">
        <v>7797</v>
      </c>
      <c r="AB3119" t="s">
        <v>12871</v>
      </c>
    </row>
    <row r="3120" spans="1:28">
      <c r="A3120" s="241">
        <v>45974</v>
      </c>
      <c r="B3120" t="s">
        <v>12869</v>
      </c>
      <c r="C3120" t="s">
        <v>8205</v>
      </c>
      <c r="D3120" t="s">
        <v>8206</v>
      </c>
      <c r="E3120" t="s">
        <v>8207</v>
      </c>
      <c r="F3120">
        <v>4</v>
      </c>
      <c r="G3120">
        <v>3000</v>
      </c>
      <c r="H3120">
        <v>0</v>
      </c>
      <c r="I3120" s="165">
        <v>12000</v>
      </c>
      <c r="J3120" t="s">
        <v>7794</v>
      </c>
      <c r="K3120">
        <v>1</v>
      </c>
      <c r="L3120">
        <v>125</v>
      </c>
      <c r="M3120" t="s">
        <v>7724</v>
      </c>
      <c r="N3120" t="s">
        <v>7713</v>
      </c>
      <c r="O3120" t="s">
        <v>7697</v>
      </c>
      <c r="P3120" t="s">
        <v>10766</v>
      </c>
      <c r="Q3120" t="s">
        <v>10806</v>
      </c>
      <c r="R3120">
        <v>102</v>
      </c>
      <c r="S3120" t="s">
        <v>9296</v>
      </c>
      <c r="T3120" t="s">
        <v>7726</v>
      </c>
      <c r="U3120">
        <v>1</v>
      </c>
      <c r="V3120">
        <v>4</v>
      </c>
      <c r="W3120" t="s">
        <v>7702</v>
      </c>
      <c r="X3120" t="s">
        <v>4387</v>
      </c>
      <c r="Y3120" t="s">
        <v>7703</v>
      </c>
      <c r="Z3120" t="s">
        <v>12870</v>
      </c>
      <c r="AA3120" t="s">
        <v>7797</v>
      </c>
      <c r="AB3120" t="s">
        <v>12871</v>
      </c>
    </row>
    <row r="3121" spans="1:28">
      <c r="A3121" s="241">
        <v>45974</v>
      </c>
      <c r="B3121" t="s">
        <v>12872</v>
      </c>
      <c r="C3121" t="s">
        <v>7856</v>
      </c>
      <c r="D3121" t="s">
        <v>7857</v>
      </c>
      <c r="E3121" t="s">
        <v>7858</v>
      </c>
      <c r="F3121">
        <v>1</v>
      </c>
      <c r="G3121">
        <v>4247.1000000000004</v>
      </c>
      <c r="H3121">
        <v>0</v>
      </c>
      <c r="I3121" s="165">
        <v>4247.1000000000004</v>
      </c>
      <c r="J3121" t="s">
        <v>8166</v>
      </c>
      <c r="K3121">
        <v>1</v>
      </c>
      <c r="L3121">
        <v>126</v>
      </c>
      <c r="M3121" t="s">
        <v>7744</v>
      </c>
      <c r="N3121" t="s">
        <v>7745</v>
      </c>
      <c r="O3121" t="s">
        <v>7697</v>
      </c>
      <c r="P3121" t="s">
        <v>10766</v>
      </c>
      <c r="Q3121" t="s">
        <v>11321</v>
      </c>
      <c r="R3121">
        <v>923</v>
      </c>
      <c r="S3121" t="s">
        <v>9296</v>
      </c>
      <c r="T3121" t="s">
        <v>7701</v>
      </c>
      <c r="U3121">
        <v>1</v>
      </c>
      <c r="V3121">
        <v>1</v>
      </c>
      <c r="W3121" t="s">
        <v>7702</v>
      </c>
      <c r="X3121" t="s">
        <v>4199</v>
      </c>
      <c r="Y3121" t="s">
        <v>7703</v>
      </c>
      <c r="Z3121" t="s">
        <v>12873</v>
      </c>
      <c r="AA3121" t="s">
        <v>8226</v>
      </c>
      <c r="AB3121" t="s">
        <v>12874</v>
      </c>
    </row>
    <row r="3122" spans="1:28">
      <c r="A3122" s="241">
        <v>45974</v>
      </c>
      <c r="B3122" t="s">
        <v>12872</v>
      </c>
      <c r="C3122" t="s">
        <v>8268</v>
      </c>
      <c r="D3122" t="s">
        <v>8269</v>
      </c>
      <c r="E3122" t="s">
        <v>8270</v>
      </c>
      <c r="F3122">
        <v>6</v>
      </c>
      <c r="G3122">
        <v>864</v>
      </c>
      <c r="H3122">
        <v>0</v>
      </c>
      <c r="I3122" s="165">
        <v>5184</v>
      </c>
      <c r="J3122" t="s">
        <v>8166</v>
      </c>
      <c r="K3122">
        <v>1</v>
      </c>
      <c r="L3122">
        <v>126</v>
      </c>
      <c r="M3122" t="s">
        <v>7744</v>
      </c>
      <c r="N3122" t="s">
        <v>7745</v>
      </c>
      <c r="O3122" t="s">
        <v>7697</v>
      </c>
      <c r="P3122" t="s">
        <v>10766</v>
      </c>
      <c r="Q3122" t="s">
        <v>11321</v>
      </c>
      <c r="R3122">
        <v>923</v>
      </c>
      <c r="S3122" t="s">
        <v>9296</v>
      </c>
      <c r="T3122" t="s">
        <v>7701</v>
      </c>
      <c r="U3122">
        <v>1</v>
      </c>
      <c r="V3122">
        <v>6</v>
      </c>
      <c r="W3122" t="s">
        <v>7702</v>
      </c>
      <c r="X3122" t="s">
        <v>4199</v>
      </c>
      <c r="Y3122" t="s">
        <v>7703</v>
      </c>
      <c r="Z3122" t="s">
        <v>12873</v>
      </c>
      <c r="AA3122" t="s">
        <v>8226</v>
      </c>
      <c r="AB3122" t="s">
        <v>12874</v>
      </c>
    </row>
    <row r="3123" spans="1:28">
      <c r="A3123" s="241">
        <v>45974</v>
      </c>
      <c r="B3123" t="s">
        <v>12875</v>
      </c>
      <c r="C3123" t="s">
        <v>7934</v>
      </c>
      <c r="D3123" t="s">
        <v>7935</v>
      </c>
      <c r="E3123" t="s">
        <v>7936</v>
      </c>
      <c r="F3123">
        <v>6</v>
      </c>
      <c r="G3123">
        <v>2475</v>
      </c>
      <c r="H3123">
        <v>0</v>
      </c>
      <c r="I3123" s="165">
        <v>14850</v>
      </c>
      <c r="J3123" t="s">
        <v>7937</v>
      </c>
      <c r="K3123">
        <v>1</v>
      </c>
      <c r="L3123">
        <v>211</v>
      </c>
      <c r="M3123" t="s">
        <v>7938</v>
      </c>
      <c r="N3123" t="s">
        <v>7939</v>
      </c>
      <c r="O3123" t="s">
        <v>7697</v>
      </c>
      <c r="P3123" t="s">
        <v>10766</v>
      </c>
      <c r="Q3123" t="s">
        <v>10822</v>
      </c>
      <c r="R3123">
        <v>409</v>
      </c>
      <c r="S3123" t="s">
        <v>9296</v>
      </c>
      <c r="T3123" t="s">
        <v>7715</v>
      </c>
      <c r="U3123">
        <v>1</v>
      </c>
      <c r="V3123">
        <v>6</v>
      </c>
      <c r="W3123" t="s">
        <v>7702</v>
      </c>
      <c r="X3123" t="s">
        <v>4144</v>
      </c>
      <c r="Y3123" t="s">
        <v>7703</v>
      </c>
      <c r="Z3123" t="s">
        <v>12876</v>
      </c>
      <c r="AA3123" t="s">
        <v>8145</v>
      </c>
      <c r="AB3123" t="s">
        <v>8211</v>
      </c>
    </row>
    <row r="3124" spans="1:28">
      <c r="A3124" s="241">
        <v>45974</v>
      </c>
      <c r="B3124" t="s">
        <v>12877</v>
      </c>
      <c r="C3124" t="s">
        <v>7927</v>
      </c>
      <c r="D3124" t="s">
        <v>7928</v>
      </c>
      <c r="E3124" t="s">
        <v>7929</v>
      </c>
      <c r="F3124">
        <v>3</v>
      </c>
      <c r="G3124">
        <v>1344.54</v>
      </c>
      <c r="H3124">
        <v>0</v>
      </c>
      <c r="I3124" s="165">
        <v>4033.62</v>
      </c>
      <c r="J3124" t="s">
        <v>8852</v>
      </c>
      <c r="K3124">
        <v>1</v>
      </c>
      <c r="L3124">
        <v>6</v>
      </c>
      <c r="M3124" t="s">
        <v>8296</v>
      </c>
      <c r="N3124" t="s">
        <v>7939</v>
      </c>
      <c r="O3124" t="s">
        <v>7697</v>
      </c>
      <c r="P3124" t="s">
        <v>10766</v>
      </c>
      <c r="Q3124" t="s">
        <v>11160</v>
      </c>
      <c r="R3124">
        <v>405</v>
      </c>
      <c r="S3124" t="s">
        <v>9296</v>
      </c>
      <c r="T3124" t="s">
        <v>7701</v>
      </c>
      <c r="U3124">
        <v>1</v>
      </c>
      <c r="V3124">
        <v>3</v>
      </c>
      <c r="W3124" t="s">
        <v>7702</v>
      </c>
      <c r="X3124" t="s">
        <v>12878</v>
      </c>
      <c r="Y3124" t="s">
        <v>7703</v>
      </c>
      <c r="Z3124" t="s">
        <v>12879</v>
      </c>
      <c r="AA3124" t="s">
        <v>9034</v>
      </c>
      <c r="AB3124" t="s">
        <v>12880</v>
      </c>
    </row>
    <row r="3125" spans="1:28">
      <c r="A3125" s="241">
        <v>45974</v>
      </c>
      <c r="B3125" t="s">
        <v>12881</v>
      </c>
      <c r="C3125" t="s">
        <v>7720</v>
      </c>
      <c r="D3125" t="s">
        <v>7721</v>
      </c>
      <c r="E3125" t="s">
        <v>7722</v>
      </c>
      <c r="F3125">
        <v>1</v>
      </c>
      <c r="G3125">
        <v>11900</v>
      </c>
      <c r="H3125">
        <v>0</v>
      </c>
      <c r="I3125" s="165">
        <v>11900</v>
      </c>
      <c r="J3125" t="s">
        <v>8852</v>
      </c>
      <c r="K3125">
        <v>1</v>
      </c>
      <c r="L3125">
        <v>6</v>
      </c>
      <c r="M3125" t="s">
        <v>8296</v>
      </c>
      <c r="N3125" t="s">
        <v>7939</v>
      </c>
      <c r="O3125" t="s">
        <v>7697</v>
      </c>
      <c r="P3125" t="s">
        <v>10766</v>
      </c>
      <c r="Q3125" t="s">
        <v>11160</v>
      </c>
      <c r="R3125">
        <v>405</v>
      </c>
      <c r="S3125" t="s">
        <v>9296</v>
      </c>
      <c r="T3125" t="s">
        <v>7726</v>
      </c>
      <c r="U3125">
        <v>1</v>
      </c>
      <c r="V3125">
        <v>1</v>
      </c>
      <c r="W3125" t="s">
        <v>7702</v>
      </c>
      <c r="X3125" t="s">
        <v>12882</v>
      </c>
      <c r="Y3125" t="s">
        <v>7703</v>
      </c>
      <c r="Z3125" t="s">
        <v>12883</v>
      </c>
      <c r="AA3125" t="s">
        <v>9034</v>
      </c>
      <c r="AB3125" t="s">
        <v>12884</v>
      </c>
    </row>
    <row r="3126" spans="1:28">
      <c r="A3126" s="241">
        <v>45974</v>
      </c>
      <c r="B3126" t="s">
        <v>12885</v>
      </c>
      <c r="C3126" t="s">
        <v>7784</v>
      </c>
      <c r="D3126" t="s">
        <v>7785</v>
      </c>
      <c r="E3126" t="s">
        <v>7786</v>
      </c>
      <c r="F3126">
        <v>4</v>
      </c>
      <c r="G3126">
        <v>3025.21</v>
      </c>
      <c r="H3126">
        <v>0</v>
      </c>
      <c r="I3126" s="165">
        <v>12100.84</v>
      </c>
      <c r="J3126" t="s">
        <v>8852</v>
      </c>
      <c r="K3126">
        <v>1</v>
      </c>
      <c r="L3126">
        <v>6</v>
      </c>
      <c r="M3126" t="s">
        <v>8296</v>
      </c>
      <c r="N3126" t="s">
        <v>7939</v>
      </c>
      <c r="O3126" t="s">
        <v>7697</v>
      </c>
      <c r="P3126" t="s">
        <v>10766</v>
      </c>
      <c r="Q3126" t="s">
        <v>11160</v>
      </c>
      <c r="R3126">
        <v>405</v>
      </c>
      <c r="S3126" t="s">
        <v>9296</v>
      </c>
      <c r="T3126" t="s">
        <v>7715</v>
      </c>
      <c r="U3126">
        <v>1</v>
      </c>
      <c r="V3126">
        <v>4</v>
      </c>
      <c r="W3126" t="s">
        <v>7702</v>
      </c>
      <c r="X3126" t="s">
        <v>12886</v>
      </c>
      <c r="Y3126" t="s">
        <v>7703</v>
      </c>
      <c r="Z3126" t="s">
        <v>12887</v>
      </c>
      <c r="AA3126" t="s">
        <v>9034</v>
      </c>
      <c r="AB3126" t="s">
        <v>12888</v>
      </c>
    </row>
    <row r="3127" spans="1:28">
      <c r="A3127" s="241">
        <v>45974</v>
      </c>
      <c r="B3127" t="s">
        <v>12885</v>
      </c>
      <c r="C3127" t="s">
        <v>8449</v>
      </c>
      <c r="D3127" t="s">
        <v>8450</v>
      </c>
      <c r="E3127" t="s">
        <v>8451</v>
      </c>
      <c r="F3127">
        <v>1</v>
      </c>
      <c r="G3127">
        <v>7650</v>
      </c>
      <c r="H3127">
        <v>0</v>
      </c>
      <c r="I3127" s="165">
        <v>7650</v>
      </c>
      <c r="J3127" t="s">
        <v>8852</v>
      </c>
      <c r="K3127">
        <v>1</v>
      </c>
      <c r="L3127">
        <v>6</v>
      </c>
      <c r="M3127" t="s">
        <v>8296</v>
      </c>
      <c r="N3127" t="s">
        <v>7939</v>
      </c>
      <c r="O3127" t="s">
        <v>7697</v>
      </c>
      <c r="P3127" t="s">
        <v>10766</v>
      </c>
      <c r="Q3127" t="s">
        <v>11160</v>
      </c>
      <c r="R3127">
        <v>405</v>
      </c>
      <c r="S3127" t="s">
        <v>9296</v>
      </c>
      <c r="T3127" t="s">
        <v>7726</v>
      </c>
      <c r="U3127">
        <v>1</v>
      </c>
      <c r="V3127">
        <v>1</v>
      </c>
      <c r="W3127" t="s">
        <v>7702</v>
      </c>
      <c r="X3127" t="s">
        <v>12886</v>
      </c>
      <c r="Y3127" t="s">
        <v>7703</v>
      </c>
      <c r="Z3127" t="s">
        <v>12887</v>
      </c>
      <c r="AA3127" t="s">
        <v>9034</v>
      </c>
      <c r="AB3127" t="s">
        <v>12888</v>
      </c>
    </row>
    <row r="3128" spans="1:28">
      <c r="A3128" s="241">
        <v>45974</v>
      </c>
      <c r="B3128" t="s">
        <v>12889</v>
      </c>
      <c r="C3128" t="s">
        <v>7886</v>
      </c>
      <c r="D3128" t="s">
        <v>7887</v>
      </c>
      <c r="E3128" t="s">
        <v>7888</v>
      </c>
      <c r="F3128">
        <v>1</v>
      </c>
      <c r="G3128">
        <v>3025.21</v>
      </c>
      <c r="H3128">
        <v>0</v>
      </c>
      <c r="I3128" s="165">
        <v>3025.21</v>
      </c>
      <c r="J3128" t="s">
        <v>7851</v>
      </c>
      <c r="K3128">
        <v>1</v>
      </c>
      <c r="L3128">
        <v>126</v>
      </c>
      <c r="M3128" t="s">
        <v>7744</v>
      </c>
      <c r="N3128" t="s">
        <v>7745</v>
      </c>
      <c r="O3128" t="s">
        <v>7697</v>
      </c>
      <c r="P3128" t="s">
        <v>10766</v>
      </c>
      <c r="Q3128" t="s">
        <v>10776</v>
      </c>
      <c r="R3128">
        <v>932</v>
      </c>
      <c r="S3128" t="s">
        <v>9296</v>
      </c>
      <c r="T3128" t="s">
        <v>7715</v>
      </c>
      <c r="U3128">
        <v>1</v>
      </c>
      <c r="V3128">
        <v>1</v>
      </c>
      <c r="W3128" t="s">
        <v>7702</v>
      </c>
      <c r="X3128" t="s">
        <v>4438</v>
      </c>
      <c r="Y3128" t="s">
        <v>7703</v>
      </c>
      <c r="Z3128" t="s">
        <v>12890</v>
      </c>
      <c r="AA3128" t="s">
        <v>7854</v>
      </c>
      <c r="AB3128" t="s">
        <v>12891</v>
      </c>
    </row>
    <row r="3129" spans="1:28">
      <c r="A3129" s="241">
        <v>45974</v>
      </c>
      <c r="B3129" t="s">
        <v>12892</v>
      </c>
      <c r="C3129" t="s">
        <v>7733</v>
      </c>
      <c r="D3129" t="s">
        <v>7734</v>
      </c>
      <c r="E3129" t="s">
        <v>7735</v>
      </c>
      <c r="F3129">
        <v>24</v>
      </c>
      <c r="G3129">
        <v>1344.54</v>
      </c>
      <c r="H3129">
        <v>0</v>
      </c>
      <c r="I3129" s="165">
        <v>32268.959999999999</v>
      </c>
      <c r="J3129" t="s">
        <v>8852</v>
      </c>
      <c r="K3129">
        <v>1</v>
      </c>
      <c r="L3129">
        <v>154</v>
      </c>
      <c r="M3129" t="s">
        <v>8678</v>
      </c>
      <c r="N3129" t="s">
        <v>7939</v>
      </c>
      <c r="O3129" t="s">
        <v>7697</v>
      </c>
      <c r="P3129" t="s">
        <v>10766</v>
      </c>
      <c r="Q3129" t="s">
        <v>11160</v>
      </c>
      <c r="R3129">
        <v>405</v>
      </c>
      <c r="S3129" t="s">
        <v>9296</v>
      </c>
      <c r="T3129" t="s">
        <v>7701</v>
      </c>
      <c r="U3129">
        <v>1</v>
      </c>
      <c r="V3129">
        <v>24</v>
      </c>
      <c r="W3129" t="s">
        <v>7702</v>
      </c>
      <c r="X3129" t="s">
        <v>4524</v>
      </c>
      <c r="Y3129" t="s">
        <v>7703</v>
      </c>
      <c r="Z3129" t="s">
        <v>12893</v>
      </c>
      <c r="AA3129" t="s">
        <v>9034</v>
      </c>
      <c r="AB3129" t="s">
        <v>12894</v>
      </c>
    </row>
    <row r="3130" spans="1:28">
      <c r="A3130" s="241">
        <v>45974</v>
      </c>
      <c r="B3130" t="s">
        <v>12892</v>
      </c>
      <c r="C3130" t="s">
        <v>7736</v>
      </c>
      <c r="D3130" t="s">
        <v>7737</v>
      </c>
      <c r="E3130" t="s">
        <v>7738</v>
      </c>
      <c r="F3130">
        <v>16</v>
      </c>
      <c r="G3130">
        <v>6422.4</v>
      </c>
      <c r="H3130">
        <v>0</v>
      </c>
      <c r="I3130" s="165">
        <v>102758.39999999999</v>
      </c>
      <c r="J3130" t="s">
        <v>8852</v>
      </c>
      <c r="K3130">
        <v>1</v>
      </c>
      <c r="L3130">
        <v>154</v>
      </c>
      <c r="M3130" t="s">
        <v>8678</v>
      </c>
      <c r="N3130" t="s">
        <v>7939</v>
      </c>
      <c r="O3130" t="s">
        <v>7697</v>
      </c>
      <c r="P3130" t="s">
        <v>10766</v>
      </c>
      <c r="Q3130" t="s">
        <v>11160</v>
      </c>
      <c r="R3130">
        <v>405</v>
      </c>
      <c r="S3130" t="s">
        <v>9296</v>
      </c>
      <c r="T3130" t="s">
        <v>7701</v>
      </c>
      <c r="U3130">
        <v>1</v>
      </c>
      <c r="V3130">
        <v>16</v>
      </c>
      <c r="W3130" t="s">
        <v>7702</v>
      </c>
      <c r="X3130" t="s">
        <v>4524</v>
      </c>
      <c r="Y3130" t="s">
        <v>7703</v>
      </c>
      <c r="Z3130" t="s">
        <v>12893</v>
      </c>
      <c r="AA3130" t="s">
        <v>9034</v>
      </c>
      <c r="AB3130" t="s">
        <v>12894</v>
      </c>
    </row>
    <row r="3131" spans="1:28">
      <c r="A3131" s="241">
        <v>45974</v>
      </c>
      <c r="B3131" t="s">
        <v>12895</v>
      </c>
      <c r="C3131" t="s">
        <v>7720</v>
      </c>
      <c r="D3131" t="s">
        <v>7721</v>
      </c>
      <c r="E3131" t="s">
        <v>7722</v>
      </c>
      <c r="F3131">
        <v>1</v>
      </c>
      <c r="G3131">
        <v>11900</v>
      </c>
      <c r="H3131">
        <v>357</v>
      </c>
      <c r="I3131" s="165">
        <v>11543</v>
      </c>
      <c r="J3131" t="s">
        <v>7723</v>
      </c>
      <c r="K3131">
        <v>1</v>
      </c>
      <c r="L3131">
        <v>125</v>
      </c>
      <c r="M3131" t="s">
        <v>7724</v>
      </c>
      <c r="N3131" t="s">
        <v>7713</v>
      </c>
      <c r="O3131" t="s">
        <v>7697</v>
      </c>
      <c r="P3131" t="s">
        <v>10766</v>
      </c>
      <c r="Q3131" t="s">
        <v>10771</v>
      </c>
      <c r="R3131">
        <v>117</v>
      </c>
      <c r="S3131" t="s">
        <v>9296</v>
      </c>
      <c r="T3131" t="s">
        <v>7726</v>
      </c>
      <c r="U3131">
        <v>1</v>
      </c>
      <c r="V3131">
        <v>1</v>
      </c>
      <c r="W3131" t="s">
        <v>7702</v>
      </c>
      <c r="X3131" t="s">
        <v>4393</v>
      </c>
      <c r="Y3131" t="s">
        <v>7703</v>
      </c>
      <c r="Z3131" t="s">
        <v>12896</v>
      </c>
      <c r="AA3131" t="s">
        <v>7728</v>
      </c>
      <c r="AB3131" t="s">
        <v>12897</v>
      </c>
    </row>
    <row r="3132" spans="1:28">
      <c r="A3132" s="241">
        <v>45974</v>
      </c>
      <c r="B3132" t="s">
        <v>12898</v>
      </c>
      <c r="C3132" t="s">
        <v>8021</v>
      </c>
      <c r="D3132" t="s">
        <v>8022</v>
      </c>
      <c r="E3132" t="s">
        <v>8023</v>
      </c>
      <c r="F3132">
        <v>1</v>
      </c>
      <c r="G3132">
        <v>4882</v>
      </c>
      <c r="H3132">
        <v>0</v>
      </c>
      <c r="I3132" s="165">
        <v>4882</v>
      </c>
      <c r="J3132" t="s">
        <v>7937</v>
      </c>
      <c r="K3132">
        <v>1</v>
      </c>
      <c r="L3132">
        <v>211</v>
      </c>
      <c r="M3132" t="s">
        <v>7938</v>
      </c>
      <c r="N3132" t="s">
        <v>7939</v>
      </c>
      <c r="O3132" t="s">
        <v>7697</v>
      </c>
      <c r="P3132" t="s">
        <v>10766</v>
      </c>
      <c r="Q3132" t="s">
        <v>11060</v>
      </c>
      <c r="R3132">
        <v>411</v>
      </c>
      <c r="S3132" t="s">
        <v>9296</v>
      </c>
      <c r="T3132" t="s">
        <v>7701</v>
      </c>
      <c r="U3132">
        <v>1</v>
      </c>
      <c r="V3132">
        <v>1</v>
      </c>
      <c r="W3132" t="s">
        <v>7702</v>
      </c>
      <c r="X3132" t="s">
        <v>4132</v>
      </c>
      <c r="Y3132" t="s">
        <v>7703</v>
      </c>
      <c r="Z3132" t="s">
        <v>12899</v>
      </c>
      <c r="AA3132" t="s">
        <v>8221</v>
      </c>
      <c r="AB3132" t="s">
        <v>12900</v>
      </c>
    </row>
    <row r="3133" spans="1:28">
      <c r="A3133" s="241">
        <v>45974</v>
      </c>
      <c r="B3133" t="s">
        <v>12898</v>
      </c>
      <c r="C3133" t="s">
        <v>8268</v>
      </c>
      <c r="D3133" t="s">
        <v>8269</v>
      </c>
      <c r="E3133" t="s">
        <v>8270</v>
      </c>
      <c r="F3133">
        <v>6</v>
      </c>
      <c r="G3133">
        <v>864</v>
      </c>
      <c r="H3133">
        <v>0</v>
      </c>
      <c r="I3133" s="165">
        <v>5184</v>
      </c>
      <c r="J3133" t="s">
        <v>7937</v>
      </c>
      <c r="K3133">
        <v>1</v>
      </c>
      <c r="L3133">
        <v>211</v>
      </c>
      <c r="M3133" t="s">
        <v>7938</v>
      </c>
      <c r="N3133" t="s">
        <v>7939</v>
      </c>
      <c r="O3133" t="s">
        <v>7697</v>
      </c>
      <c r="P3133" t="s">
        <v>10766</v>
      </c>
      <c r="Q3133" t="s">
        <v>11060</v>
      </c>
      <c r="R3133">
        <v>411</v>
      </c>
      <c r="S3133" t="s">
        <v>9296</v>
      </c>
      <c r="T3133" t="s">
        <v>7701</v>
      </c>
      <c r="U3133">
        <v>1</v>
      </c>
      <c r="V3133">
        <v>6</v>
      </c>
      <c r="W3133" t="s">
        <v>7702</v>
      </c>
      <c r="X3133" t="s">
        <v>4132</v>
      </c>
      <c r="Y3133" t="s">
        <v>7703</v>
      </c>
      <c r="Z3133" t="s">
        <v>12899</v>
      </c>
      <c r="AA3133" t="s">
        <v>8221</v>
      </c>
      <c r="AB3133" t="s">
        <v>12900</v>
      </c>
    </row>
    <row r="3134" spans="1:28">
      <c r="A3134" s="241">
        <v>45974</v>
      </c>
      <c r="B3134" t="s">
        <v>12898</v>
      </c>
      <c r="C3134" t="s">
        <v>7832</v>
      </c>
      <c r="D3134" t="s">
        <v>7833</v>
      </c>
      <c r="E3134" t="s">
        <v>7834</v>
      </c>
      <c r="F3134">
        <v>1</v>
      </c>
      <c r="G3134">
        <v>12500</v>
      </c>
      <c r="H3134">
        <v>375</v>
      </c>
      <c r="I3134" s="165">
        <v>12125</v>
      </c>
      <c r="J3134" t="s">
        <v>7937</v>
      </c>
      <c r="K3134">
        <v>1</v>
      </c>
      <c r="L3134">
        <v>211</v>
      </c>
      <c r="M3134" t="s">
        <v>7938</v>
      </c>
      <c r="N3134" t="s">
        <v>7939</v>
      </c>
      <c r="O3134" t="s">
        <v>7697</v>
      </c>
      <c r="P3134" t="s">
        <v>10766</v>
      </c>
      <c r="Q3134" t="s">
        <v>11060</v>
      </c>
      <c r="R3134">
        <v>411</v>
      </c>
      <c r="S3134" t="s">
        <v>9296</v>
      </c>
      <c r="T3134" t="s">
        <v>7726</v>
      </c>
      <c r="U3134">
        <v>1</v>
      </c>
      <c r="V3134">
        <v>1</v>
      </c>
      <c r="W3134" t="s">
        <v>7702</v>
      </c>
      <c r="X3134" t="s">
        <v>4132</v>
      </c>
      <c r="Y3134" t="s">
        <v>7703</v>
      </c>
      <c r="Z3134" t="s">
        <v>12899</v>
      </c>
      <c r="AA3134" t="s">
        <v>8221</v>
      </c>
      <c r="AB3134" t="s">
        <v>12900</v>
      </c>
    </row>
    <row r="3135" spans="1:28">
      <c r="A3135" s="241">
        <v>45974</v>
      </c>
      <c r="B3135" t="s">
        <v>12898</v>
      </c>
      <c r="C3135" t="s">
        <v>7969</v>
      </c>
      <c r="D3135" t="s">
        <v>7970</v>
      </c>
      <c r="E3135" t="s">
        <v>7971</v>
      </c>
      <c r="F3135">
        <v>4</v>
      </c>
      <c r="G3135">
        <v>977</v>
      </c>
      <c r="H3135">
        <v>0</v>
      </c>
      <c r="I3135" s="165">
        <v>3908</v>
      </c>
      <c r="J3135" t="s">
        <v>7937</v>
      </c>
      <c r="K3135">
        <v>1</v>
      </c>
      <c r="L3135">
        <v>211</v>
      </c>
      <c r="M3135" t="s">
        <v>7938</v>
      </c>
      <c r="N3135" t="s">
        <v>7939</v>
      </c>
      <c r="O3135" t="s">
        <v>7697</v>
      </c>
      <c r="P3135" t="s">
        <v>10766</v>
      </c>
      <c r="Q3135" t="s">
        <v>11060</v>
      </c>
      <c r="R3135">
        <v>411</v>
      </c>
      <c r="S3135" t="s">
        <v>9296</v>
      </c>
      <c r="T3135" t="s">
        <v>7715</v>
      </c>
      <c r="U3135">
        <v>1</v>
      </c>
      <c r="V3135">
        <v>4</v>
      </c>
      <c r="W3135" t="s">
        <v>7702</v>
      </c>
      <c r="X3135" t="s">
        <v>4132</v>
      </c>
      <c r="Y3135" t="s">
        <v>7703</v>
      </c>
      <c r="Z3135" t="s">
        <v>12899</v>
      </c>
      <c r="AA3135" t="s">
        <v>8221</v>
      </c>
      <c r="AB3135" t="s">
        <v>12900</v>
      </c>
    </row>
    <row r="3136" spans="1:28">
      <c r="A3136" s="241">
        <v>45974</v>
      </c>
      <c r="B3136" t="s">
        <v>12898</v>
      </c>
      <c r="C3136" t="s">
        <v>7720</v>
      </c>
      <c r="D3136" t="s">
        <v>7721</v>
      </c>
      <c r="E3136" t="s">
        <v>7722</v>
      </c>
      <c r="F3136">
        <v>1</v>
      </c>
      <c r="G3136">
        <v>11900</v>
      </c>
      <c r="H3136">
        <v>357</v>
      </c>
      <c r="I3136" s="165">
        <v>11543</v>
      </c>
      <c r="J3136" t="s">
        <v>7937</v>
      </c>
      <c r="K3136">
        <v>1</v>
      </c>
      <c r="L3136">
        <v>211</v>
      </c>
      <c r="M3136" t="s">
        <v>7938</v>
      </c>
      <c r="N3136" t="s">
        <v>7939</v>
      </c>
      <c r="O3136" t="s">
        <v>7697</v>
      </c>
      <c r="P3136" t="s">
        <v>10766</v>
      </c>
      <c r="Q3136" t="s">
        <v>11060</v>
      </c>
      <c r="R3136">
        <v>411</v>
      </c>
      <c r="S3136" t="s">
        <v>9296</v>
      </c>
      <c r="T3136" t="s">
        <v>7726</v>
      </c>
      <c r="U3136">
        <v>1</v>
      </c>
      <c r="V3136">
        <v>1</v>
      </c>
      <c r="W3136" t="s">
        <v>7702</v>
      </c>
      <c r="X3136" t="s">
        <v>4132</v>
      </c>
      <c r="Y3136" t="s">
        <v>7703</v>
      </c>
      <c r="Z3136" t="s">
        <v>12899</v>
      </c>
      <c r="AA3136" t="s">
        <v>8221</v>
      </c>
      <c r="AB3136" t="s">
        <v>12900</v>
      </c>
    </row>
    <row r="3137" spans="1:28">
      <c r="A3137" s="241">
        <v>45974</v>
      </c>
      <c r="B3137" t="s">
        <v>12898</v>
      </c>
      <c r="C3137" t="s">
        <v>8590</v>
      </c>
      <c r="D3137" t="s">
        <v>8591</v>
      </c>
      <c r="E3137" t="s">
        <v>8592</v>
      </c>
      <c r="F3137">
        <v>1</v>
      </c>
      <c r="G3137">
        <v>35072.400000000001</v>
      </c>
      <c r="H3137">
        <v>0</v>
      </c>
      <c r="I3137" s="165">
        <v>35072.400000000001</v>
      </c>
      <c r="J3137" t="s">
        <v>7937</v>
      </c>
      <c r="K3137">
        <v>1</v>
      </c>
      <c r="L3137">
        <v>211</v>
      </c>
      <c r="M3137" t="s">
        <v>7938</v>
      </c>
      <c r="N3137" t="s">
        <v>7939</v>
      </c>
      <c r="O3137" t="s">
        <v>7697</v>
      </c>
      <c r="P3137" t="s">
        <v>10766</v>
      </c>
      <c r="Q3137" t="s">
        <v>11060</v>
      </c>
      <c r="R3137">
        <v>411</v>
      </c>
      <c r="S3137" t="s">
        <v>9296</v>
      </c>
      <c r="T3137" t="s">
        <v>7726</v>
      </c>
      <c r="U3137">
        <v>1</v>
      </c>
      <c r="V3137">
        <v>1</v>
      </c>
      <c r="W3137" t="s">
        <v>7702</v>
      </c>
      <c r="X3137" t="s">
        <v>4132</v>
      </c>
      <c r="Y3137" t="s">
        <v>7703</v>
      </c>
      <c r="Z3137" t="s">
        <v>12899</v>
      </c>
      <c r="AA3137" t="s">
        <v>8221</v>
      </c>
      <c r="AB3137" t="s">
        <v>12900</v>
      </c>
    </row>
    <row r="3138" spans="1:28">
      <c r="A3138" s="241">
        <v>45974</v>
      </c>
      <c r="B3138" t="s">
        <v>12901</v>
      </c>
      <c r="C3138" t="s">
        <v>7832</v>
      </c>
      <c r="D3138" t="s">
        <v>7833</v>
      </c>
      <c r="E3138" t="s">
        <v>7834</v>
      </c>
      <c r="F3138">
        <v>1</v>
      </c>
      <c r="G3138">
        <v>12500</v>
      </c>
      <c r="H3138">
        <v>375</v>
      </c>
      <c r="I3138" s="165">
        <v>12125</v>
      </c>
      <c r="J3138" t="s">
        <v>7937</v>
      </c>
      <c r="K3138">
        <v>1</v>
      </c>
      <c r="L3138">
        <v>211</v>
      </c>
      <c r="M3138" t="s">
        <v>7938</v>
      </c>
      <c r="N3138" t="s">
        <v>7939</v>
      </c>
      <c r="O3138" t="s">
        <v>7697</v>
      </c>
      <c r="P3138" t="s">
        <v>10766</v>
      </c>
      <c r="Q3138" t="s">
        <v>9196</v>
      </c>
      <c r="R3138">
        <v>413</v>
      </c>
      <c r="S3138" t="s">
        <v>9296</v>
      </c>
      <c r="T3138" t="s">
        <v>7726</v>
      </c>
      <c r="U3138">
        <v>1</v>
      </c>
      <c r="V3138">
        <v>1</v>
      </c>
      <c r="W3138" t="s">
        <v>7702</v>
      </c>
      <c r="X3138" t="s">
        <v>4166</v>
      </c>
      <c r="Y3138" t="s">
        <v>7703</v>
      </c>
      <c r="Z3138" t="s">
        <v>12902</v>
      </c>
      <c r="AA3138" t="s">
        <v>7942</v>
      </c>
      <c r="AB3138" t="s">
        <v>12903</v>
      </c>
    </row>
    <row r="3139" spans="1:28">
      <c r="A3139" s="241">
        <v>45974</v>
      </c>
      <c r="B3139" t="s">
        <v>12904</v>
      </c>
      <c r="C3139" t="s">
        <v>8136</v>
      </c>
      <c r="D3139" t="s">
        <v>8137</v>
      </c>
      <c r="E3139" t="s">
        <v>8138</v>
      </c>
      <c r="F3139">
        <v>1</v>
      </c>
      <c r="G3139">
        <v>12290.73</v>
      </c>
      <c r="H3139">
        <v>0</v>
      </c>
      <c r="I3139" s="165">
        <v>12290.73</v>
      </c>
      <c r="J3139" t="s">
        <v>8271</v>
      </c>
      <c r="K3139">
        <v>1</v>
      </c>
      <c r="L3139">
        <v>126</v>
      </c>
      <c r="M3139" t="s">
        <v>7744</v>
      </c>
      <c r="N3139" t="s">
        <v>7745</v>
      </c>
      <c r="O3139" t="s">
        <v>7697</v>
      </c>
      <c r="P3139" t="s">
        <v>10766</v>
      </c>
      <c r="Q3139" t="s">
        <v>10876</v>
      </c>
      <c r="R3139">
        <v>936</v>
      </c>
      <c r="S3139" t="s">
        <v>9296</v>
      </c>
      <c r="T3139" t="s">
        <v>7726</v>
      </c>
      <c r="U3139">
        <v>1</v>
      </c>
      <c r="V3139">
        <v>1</v>
      </c>
      <c r="W3139" t="s">
        <v>7702</v>
      </c>
      <c r="X3139" t="s">
        <v>4395</v>
      </c>
      <c r="Y3139" t="s">
        <v>7703</v>
      </c>
      <c r="Z3139" t="s">
        <v>12905</v>
      </c>
      <c r="AA3139" t="s">
        <v>8380</v>
      </c>
      <c r="AB3139" t="s">
        <v>4395</v>
      </c>
    </row>
    <row r="3140" spans="1:28">
      <c r="A3140" s="241">
        <v>45974</v>
      </c>
      <c r="B3140" t="s">
        <v>12904</v>
      </c>
      <c r="C3140" t="s">
        <v>7973</v>
      </c>
      <c r="D3140" t="s">
        <v>7974</v>
      </c>
      <c r="E3140" t="s">
        <v>7975</v>
      </c>
      <c r="F3140">
        <v>2</v>
      </c>
      <c r="G3140">
        <v>3400</v>
      </c>
      <c r="H3140">
        <v>0</v>
      </c>
      <c r="I3140" s="165">
        <v>6800</v>
      </c>
      <c r="J3140" t="s">
        <v>8271</v>
      </c>
      <c r="K3140">
        <v>1</v>
      </c>
      <c r="L3140">
        <v>126</v>
      </c>
      <c r="M3140" t="s">
        <v>7744</v>
      </c>
      <c r="N3140" t="s">
        <v>7745</v>
      </c>
      <c r="O3140" t="s">
        <v>7697</v>
      </c>
      <c r="P3140" t="s">
        <v>10766</v>
      </c>
      <c r="Q3140" t="s">
        <v>10876</v>
      </c>
      <c r="R3140">
        <v>936</v>
      </c>
      <c r="S3140" t="s">
        <v>9296</v>
      </c>
      <c r="T3140" t="s">
        <v>7715</v>
      </c>
      <c r="U3140">
        <v>1</v>
      </c>
      <c r="V3140">
        <v>2</v>
      </c>
      <c r="W3140" t="s">
        <v>7702</v>
      </c>
      <c r="X3140" t="s">
        <v>4395</v>
      </c>
      <c r="Y3140" t="s">
        <v>7703</v>
      </c>
      <c r="Z3140" t="s">
        <v>12905</v>
      </c>
      <c r="AA3140" t="s">
        <v>8380</v>
      </c>
      <c r="AB3140" t="s">
        <v>4395</v>
      </c>
    </row>
    <row r="3141" spans="1:28">
      <c r="A3141" s="241">
        <v>45974</v>
      </c>
      <c r="B3141" t="s">
        <v>12904</v>
      </c>
      <c r="C3141" t="s">
        <v>8636</v>
      </c>
      <c r="D3141" t="s">
        <v>8637</v>
      </c>
      <c r="E3141" t="s">
        <v>8638</v>
      </c>
      <c r="F3141">
        <v>1</v>
      </c>
      <c r="G3141">
        <v>13840</v>
      </c>
      <c r="H3141">
        <v>0</v>
      </c>
      <c r="I3141" s="165">
        <v>13840</v>
      </c>
      <c r="J3141" t="s">
        <v>8271</v>
      </c>
      <c r="K3141">
        <v>1</v>
      </c>
      <c r="L3141">
        <v>126</v>
      </c>
      <c r="M3141" t="s">
        <v>7744</v>
      </c>
      <c r="N3141" t="s">
        <v>7745</v>
      </c>
      <c r="O3141" t="s">
        <v>7697</v>
      </c>
      <c r="P3141" t="s">
        <v>10766</v>
      </c>
      <c r="Q3141" t="s">
        <v>10876</v>
      </c>
      <c r="R3141">
        <v>936</v>
      </c>
      <c r="S3141" t="s">
        <v>9296</v>
      </c>
      <c r="T3141" t="s">
        <v>7715</v>
      </c>
      <c r="U3141">
        <v>1</v>
      </c>
      <c r="V3141">
        <v>1</v>
      </c>
      <c r="W3141" t="s">
        <v>7702</v>
      </c>
      <c r="X3141" t="s">
        <v>4395</v>
      </c>
      <c r="Y3141" t="s">
        <v>7703</v>
      </c>
      <c r="Z3141" t="s">
        <v>12905</v>
      </c>
      <c r="AA3141" t="s">
        <v>8380</v>
      </c>
      <c r="AB3141" t="s">
        <v>4395</v>
      </c>
    </row>
    <row r="3142" spans="1:28">
      <c r="A3142" s="241">
        <v>45974</v>
      </c>
      <c r="B3142" t="s">
        <v>12904</v>
      </c>
      <c r="C3142" t="s">
        <v>8554</v>
      </c>
      <c r="D3142" t="s">
        <v>8555</v>
      </c>
      <c r="E3142" t="s">
        <v>8556</v>
      </c>
      <c r="F3142">
        <v>1</v>
      </c>
      <c r="G3142">
        <v>26756</v>
      </c>
      <c r="H3142">
        <v>0</v>
      </c>
      <c r="I3142" s="165">
        <v>26756</v>
      </c>
      <c r="J3142" t="s">
        <v>8271</v>
      </c>
      <c r="K3142">
        <v>1</v>
      </c>
      <c r="L3142">
        <v>126</v>
      </c>
      <c r="M3142" t="s">
        <v>7744</v>
      </c>
      <c r="N3142" t="s">
        <v>7745</v>
      </c>
      <c r="O3142" t="s">
        <v>7697</v>
      </c>
      <c r="P3142" t="s">
        <v>10766</v>
      </c>
      <c r="Q3142" t="s">
        <v>10876</v>
      </c>
      <c r="R3142">
        <v>936</v>
      </c>
      <c r="S3142" t="s">
        <v>9296</v>
      </c>
      <c r="T3142" t="s">
        <v>7926</v>
      </c>
      <c r="U3142">
        <v>1</v>
      </c>
      <c r="V3142">
        <v>1</v>
      </c>
      <c r="W3142" t="s">
        <v>7702</v>
      </c>
      <c r="X3142" t="s">
        <v>4395</v>
      </c>
      <c r="Y3142" t="s">
        <v>7703</v>
      </c>
      <c r="Z3142" t="s">
        <v>12905</v>
      </c>
      <c r="AA3142" t="s">
        <v>8380</v>
      </c>
      <c r="AB3142" t="s">
        <v>4395</v>
      </c>
    </row>
    <row r="3143" spans="1:28">
      <c r="A3143" s="241">
        <v>45974</v>
      </c>
      <c r="B3143" t="s">
        <v>12906</v>
      </c>
      <c r="C3143" t="s">
        <v>8051</v>
      </c>
      <c r="D3143" t="s">
        <v>8052</v>
      </c>
      <c r="E3143" t="s">
        <v>8053</v>
      </c>
      <c r="F3143">
        <v>1</v>
      </c>
      <c r="G3143">
        <v>5940</v>
      </c>
      <c r="H3143">
        <v>0</v>
      </c>
      <c r="I3143" s="165">
        <v>5940</v>
      </c>
      <c r="J3143" t="s">
        <v>8182</v>
      </c>
      <c r="K3143">
        <v>1</v>
      </c>
      <c r="L3143">
        <v>126</v>
      </c>
      <c r="M3143" t="s">
        <v>7744</v>
      </c>
      <c r="N3143" t="s">
        <v>7745</v>
      </c>
      <c r="O3143" t="s">
        <v>7697</v>
      </c>
      <c r="P3143" t="s">
        <v>10766</v>
      </c>
      <c r="Q3143" t="s">
        <v>11213</v>
      </c>
      <c r="R3143">
        <v>918</v>
      </c>
      <c r="S3143" t="s">
        <v>9296</v>
      </c>
      <c r="T3143" t="s">
        <v>7701</v>
      </c>
      <c r="U3143">
        <v>1</v>
      </c>
      <c r="V3143">
        <v>1</v>
      </c>
      <c r="W3143" t="s">
        <v>7702</v>
      </c>
      <c r="X3143" t="s">
        <v>4140</v>
      </c>
      <c r="Y3143" t="s">
        <v>7703</v>
      </c>
      <c r="Z3143" t="s">
        <v>12907</v>
      </c>
      <c r="AA3143" t="s">
        <v>8013</v>
      </c>
      <c r="AB3143" t="s">
        <v>12908</v>
      </c>
    </row>
    <row r="3144" spans="1:28">
      <c r="A3144" s="241">
        <v>45974</v>
      </c>
      <c r="B3144" t="s">
        <v>12906</v>
      </c>
      <c r="C3144" t="s">
        <v>7730</v>
      </c>
      <c r="D3144" t="s">
        <v>7731</v>
      </c>
      <c r="E3144" t="s">
        <v>7732</v>
      </c>
      <c r="F3144">
        <v>1</v>
      </c>
      <c r="G3144">
        <v>8991.6</v>
      </c>
      <c r="H3144">
        <v>449.58</v>
      </c>
      <c r="I3144" s="165">
        <v>8542.02</v>
      </c>
      <c r="J3144" t="s">
        <v>8182</v>
      </c>
      <c r="K3144">
        <v>1</v>
      </c>
      <c r="L3144">
        <v>126</v>
      </c>
      <c r="M3144" t="s">
        <v>7744</v>
      </c>
      <c r="N3144" t="s">
        <v>7745</v>
      </c>
      <c r="O3144" t="s">
        <v>7697</v>
      </c>
      <c r="P3144" t="s">
        <v>10766</v>
      </c>
      <c r="Q3144" t="s">
        <v>11213</v>
      </c>
      <c r="R3144">
        <v>918</v>
      </c>
      <c r="S3144" t="s">
        <v>9296</v>
      </c>
      <c r="T3144" t="s">
        <v>7715</v>
      </c>
      <c r="U3144">
        <v>1</v>
      </c>
      <c r="V3144">
        <v>1</v>
      </c>
      <c r="W3144" t="s">
        <v>7702</v>
      </c>
      <c r="X3144" t="s">
        <v>4140</v>
      </c>
      <c r="Y3144" t="s">
        <v>7703</v>
      </c>
      <c r="Z3144" t="s">
        <v>12907</v>
      </c>
      <c r="AA3144" t="s">
        <v>8013</v>
      </c>
      <c r="AB3144" t="s">
        <v>12908</v>
      </c>
    </row>
    <row r="3145" spans="1:28">
      <c r="A3145" s="241">
        <v>45974</v>
      </c>
      <c r="B3145" t="s">
        <v>12909</v>
      </c>
      <c r="C3145" t="s">
        <v>8905</v>
      </c>
      <c r="D3145" t="s">
        <v>8906</v>
      </c>
      <c r="E3145" t="s">
        <v>8907</v>
      </c>
      <c r="F3145">
        <v>6</v>
      </c>
      <c r="G3145">
        <v>2227</v>
      </c>
      <c r="H3145">
        <v>0</v>
      </c>
      <c r="I3145" s="165">
        <v>13362</v>
      </c>
      <c r="J3145" t="s">
        <v>7794</v>
      </c>
      <c r="K3145">
        <v>1</v>
      </c>
      <c r="L3145">
        <v>125</v>
      </c>
      <c r="M3145" t="s">
        <v>7724</v>
      </c>
      <c r="N3145" t="s">
        <v>7713</v>
      </c>
      <c r="O3145" t="s">
        <v>7697</v>
      </c>
      <c r="P3145" t="s">
        <v>10766</v>
      </c>
      <c r="Q3145" t="s">
        <v>10806</v>
      </c>
      <c r="R3145">
        <v>102</v>
      </c>
      <c r="S3145" t="s">
        <v>9296</v>
      </c>
      <c r="T3145" t="s">
        <v>7769</v>
      </c>
      <c r="U3145">
        <v>1</v>
      </c>
      <c r="V3145">
        <v>6</v>
      </c>
      <c r="W3145" t="s">
        <v>7702</v>
      </c>
      <c r="X3145" t="s">
        <v>4547</v>
      </c>
      <c r="Y3145" t="s">
        <v>7703</v>
      </c>
      <c r="Z3145" t="s">
        <v>12910</v>
      </c>
      <c r="AA3145" t="s">
        <v>7797</v>
      </c>
      <c r="AB3145" t="s">
        <v>12911</v>
      </c>
    </row>
    <row r="3146" spans="1:28">
      <c r="A3146" s="241">
        <v>45974</v>
      </c>
      <c r="B3146" t="s">
        <v>12909</v>
      </c>
      <c r="C3146" t="s">
        <v>8626</v>
      </c>
      <c r="D3146" t="s">
        <v>8627</v>
      </c>
      <c r="E3146" t="s">
        <v>8628</v>
      </c>
      <c r="F3146">
        <v>1</v>
      </c>
      <c r="G3146">
        <v>29400</v>
      </c>
      <c r="H3146">
        <v>0</v>
      </c>
      <c r="I3146" s="165">
        <v>29400</v>
      </c>
      <c r="J3146" t="s">
        <v>7794</v>
      </c>
      <c r="K3146">
        <v>1</v>
      </c>
      <c r="L3146">
        <v>125</v>
      </c>
      <c r="M3146" t="s">
        <v>7724</v>
      </c>
      <c r="N3146" t="s">
        <v>7713</v>
      </c>
      <c r="O3146" t="s">
        <v>7697</v>
      </c>
      <c r="P3146" t="s">
        <v>10766</v>
      </c>
      <c r="Q3146" t="s">
        <v>10806</v>
      </c>
      <c r="R3146">
        <v>102</v>
      </c>
      <c r="S3146" t="s">
        <v>9296</v>
      </c>
      <c r="T3146" t="s">
        <v>7726</v>
      </c>
      <c r="U3146">
        <v>1</v>
      </c>
      <c r="V3146">
        <v>1</v>
      </c>
      <c r="W3146" t="s">
        <v>7702</v>
      </c>
      <c r="X3146" t="s">
        <v>4547</v>
      </c>
      <c r="Y3146" t="s">
        <v>7703</v>
      </c>
      <c r="Z3146" t="s">
        <v>12910</v>
      </c>
      <c r="AA3146" t="s">
        <v>7797</v>
      </c>
      <c r="AB3146" t="s">
        <v>12911</v>
      </c>
    </row>
    <row r="3147" spans="1:28">
      <c r="A3147" s="241">
        <v>45974</v>
      </c>
      <c r="B3147" t="s">
        <v>12909</v>
      </c>
      <c r="C3147" t="s">
        <v>9537</v>
      </c>
      <c r="D3147" t="s">
        <v>9538</v>
      </c>
      <c r="E3147" t="s">
        <v>9539</v>
      </c>
      <c r="F3147">
        <v>2</v>
      </c>
      <c r="G3147">
        <v>19401</v>
      </c>
      <c r="H3147">
        <v>0</v>
      </c>
      <c r="I3147" s="165">
        <v>38802</v>
      </c>
      <c r="J3147" t="s">
        <v>7794</v>
      </c>
      <c r="K3147">
        <v>1</v>
      </c>
      <c r="L3147">
        <v>125</v>
      </c>
      <c r="M3147" t="s">
        <v>7724</v>
      </c>
      <c r="N3147" t="s">
        <v>7713</v>
      </c>
      <c r="O3147" t="s">
        <v>7697</v>
      </c>
      <c r="P3147" t="s">
        <v>10766</v>
      </c>
      <c r="Q3147" t="s">
        <v>10806</v>
      </c>
      <c r="R3147">
        <v>102</v>
      </c>
      <c r="S3147" t="s">
        <v>9296</v>
      </c>
      <c r="T3147" t="s">
        <v>7726</v>
      </c>
      <c r="U3147">
        <v>1</v>
      </c>
      <c r="V3147">
        <v>2</v>
      </c>
      <c r="W3147" t="s">
        <v>7702</v>
      </c>
      <c r="X3147" t="s">
        <v>4547</v>
      </c>
      <c r="Y3147" t="s">
        <v>7703</v>
      </c>
      <c r="Z3147" t="s">
        <v>12910</v>
      </c>
      <c r="AA3147" t="s">
        <v>7797</v>
      </c>
      <c r="AB3147" t="s">
        <v>12911</v>
      </c>
    </row>
    <row r="3148" spans="1:28">
      <c r="A3148" s="241">
        <v>45974</v>
      </c>
      <c r="B3148" t="s">
        <v>12909</v>
      </c>
      <c r="C3148" t="s">
        <v>7860</v>
      </c>
      <c r="D3148" t="s">
        <v>7861</v>
      </c>
      <c r="E3148" t="s">
        <v>7862</v>
      </c>
      <c r="F3148">
        <v>6</v>
      </c>
      <c r="G3148">
        <v>866.2</v>
      </c>
      <c r="H3148">
        <v>0</v>
      </c>
      <c r="I3148" s="165">
        <v>5197.2</v>
      </c>
      <c r="J3148" t="s">
        <v>7794</v>
      </c>
      <c r="K3148">
        <v>1</v>
      </c>
      <c r="L3148">
        <v>125</v>
      </c>
      <c r="M3148" t="s">
        <v>7724</v>
      </c>
      <c r="N3148" t="s">
        <v>7713</v>
      </c>
      <c r="O3148" t="s">
        <v>7697</v>
      </c>
      <c r="P3148" t="s">
        <v>10766</v>
      </c>
      <c r="Q3148" t="s">
        <v>10806</v>
      </c>
      <c r="R3148">
        <v>102</v>
      </c>
      <c r="S3148" t="s">
        <v>9296</v>
      </c>
      <c r="T3148" t="s">
        <v>7701</v>
      </c>
      <c r="U3148">
        <v>1</v>
      </c>
      <c r="V3148">
        <v>6</v>
      </c>
      <c r="W3148" t="s">
        <v>7702</v>
      </c>
      <c r="X3148" t="s">
        <v>4547</v>
      </c>
      <c r="Y3148" t="s">
        <v>7703</v>
      </c>
      <c r="Z3148" t="s">
        <v>12910</v>
      </c>
      <c r="AA3148" t="s">
        <v>7797</v>
      </c>
      <c r="AB3148" t="s">
        <v>12911</v>
      </c>
    </row>
    <row r="3149" spans="1:28">
      <c r="A3149" s="241">
        <v>45974</v>
      </c>
      <c r="B3149" t="s">
        <v>12912</v>
      </c>
      <c r="C3149" t="s">
        <v>7708</v>
      </c>
      <c r="D3149" t="s">
        <v>7709</v>
      </c>
      <c r="E3149" t="s">
        <v>7710</v>
      </c>
      <c r="F3149">
        <v>3</v>
      </c>
      <c r="G3149">
        <v>1120</v>
      </c>
      <c r="H3149">
        <v>0</v>
      </c>
      <c r="I3149" s="165">
        <v>3360</v>
      </c>
      <c r="J3149" t="s">
        <v>7945</v>
      </c>
      <c r="K3149">
        <v>1</v>
      </c>
      <c r="L3149">
        <v>155</v>
      </c>
      <c r="M3149" t="s">
        <v>7946</v>
      </c>
      <c r="N3149" t="s">
        <v>7696</v>
      </c>
      <c r="O3149" t="s">
        <v>7697</v>
      </c>
      <c r="P3149" t="s">
        <v>10766</v>
      </c>
      <c r="Q3149" t="s">
        <v>10835</v>
      </c>
      <c r="R3149">
        <v>720</v>
      </c>
      <c r="S3149" t="s">
        <v>9296</v>
      </c>
      <c r="T3149" t="s">
        <v>7715</v>
      </c>
      <c r="U3149">
        <v>1</v>
      </c>
      <c r="V3149">
        <v>3</v>
      </c>
      <c r="W3149" t="s">
        <v>7702</v>
      </c>
      <c r="X3149" t="s">
        <v>4217</v>
      </c>
      <c r="Y3149" t="s">
        <v>7703</v>
      </c>
      <c r="Z3149" t="s">
        <v>12913</v>
      </c>
      <c r="AA3149" t="s">
        <v>7949</v>
      </c>
      <c r="AB3149" t="s">
        <v>4217</v>
      </c>
    </row>
    <row r="3150" spans="1:28">
      <c r="A3150" s="241">
        <v>45974</v>
      </c>
      <c r="B3150" t="s">
        <v>12914</v>
      </c>
      <c r="C3150" t="s">
        <v>8626</v>
      </c>
      <c r="D3150" t="s">
        <v>8627</v>
      </c>
      <c r="E3150" t="s">
        <v>8628</v>
      </c>
      <c r="F3150">
        <v>1</v>
      </c>
      <c r="G3150">
        <v>29400</v>
      </c>
      <c r="H3150">
        <v>0</v>
      </c>
      <c r="I3150" s="165">
        <v>29400</v>
      </c>
      <c r="J3150" t="s">
        <v>7743</v>
      </c>
      <c r="K3150">
        <v>1</v>
      </c>
      <c r="L3150">
        <v>2</v>
      </c>
      <c r="M3150" t="s">
        <v>8054</v>
      </c>
      <c r="N3150" t="s">
        <v>7745</v>
      </c>
      <c r="O3150" t="s">
        <v>7697</v>
      </c>
      <c r="P3150" t="s">
        <v>10766</v>
      </c>
      <c r="Q3150" t="s">
        <v>10832</v>
      </c>
      <c r="R3150">
        <v>946</v>
      </c>
      <c r="S3150" t="s">
        <v>9296</v>
      </c>
      <c r="T3150" t="s">
        <v>7726</v>
      </c>
      <c r="U3150">
        <v>1</v>
      </c>
      <c r="V3150">
        <v>1</v>
      </c>
      <c r="W3150" t="s">
        <v>7702</v>
      </c>
      <c r="X3150" t="s">
        <v>12915</v>
      </c>
      <c r="Y3150" t="s">
        <v>7703</v>
      </c>
      <c r="Z3150" t="s">
        <v>12916</v>
      </c>
      <c r="AA3150" t="s">
        <v>8008</v>
      </c>
      <c r="AB3150" t="s">
        <v>12917</v>
      </c>
    </row>
    <row r="3151" spans="1:28">
      <c r="A3151" s="241">
        <v>45974</v>
      </c>
      <c r="B3151" t="s">
        <v>12914</v>
      </c>
      <c r="C3151" t="s">
        <v>7832</v>
      </c>
      <c r="D3151" t="s">
        <v>7833</v>
      </c>
      <c r="E3151" t="s">
        <v>7834</v>
      </c>
      <c r="F3151">
        <v>1</v>
      </c>
      <c r="G3151">
        <v>12500</v>
      </c>
      <c r="H3151">
        <v>0</v>
      </c>
      <c r="I3151" s="165">
        <v>12500</v>
      </c>
      <c r="J3151" t="s">
        <v>7743</v>
      </c>
      <c r="K3151">
        <v>1</v>
      </c>
      <c r="L3151">
        <v>2</v>
      </c>
      <c r="M3151" t="s">
        <v>8054</v>
      </c>
      <c r="N3151" t="s">
        <v>7745</v>
      </c>
      <c r="O3151" t="s">
        <v>7697</v>
      </c>
      <c r="P3151" t="s">
        <v>10766</v>
      </c>
      <c r="Q3151" t="s">
        <v>10832</v>
      </c>
      <c r="R3151">
        <v>946</v>
      </c>
      <c r="S3151" t="s">
        <v>9296</v>
      </c>
      <c r="T3151" t="s">
        <v>7726</v>
      </c>
      <c r="U3151">
        <v>1</v>
      </c>
      <c r="V3151">
        <v>1</v>
      </c>
      <c r="W3151" t="s">
        <v>7702</v>
      </c>
      <c r="X3151" t="s">
        <v>12915</v>
      </c>
      <c r="Y3151" t="s">
        <v>7703</v>
      </c>
      <c r="Z3151" t="s">
        <v>12916</v>
      </c>
      <c r="AA3151" t="s">
        <v>8008</v>
      </c>
      <c r="AB3151" t="s">
        <v>12917</v>
      </c>
    </row>
    <row r="3152" spans="1:28">
      <c r="A3152" s="241">
        <v>45974</v>
      </c>
      <c r="B3152" t="s">
        <v>12918</v>
      </c>
      <c r="C3152" t="s">
        <v>7899</v>
      </c>
      <c r="D3152" t="s">
        <v>7900</v>
      </c>
      <c r="E3152" t="s">
        <v>7901</v>
      </c>
      <c r="F3152">
        <v>3</v>
      </c>
      <c r="G3152">
        <v>3000</v>
      </c>
      <c r="H3152">
        <v>0</v>
      </c>
      <c r="I3152" s="165">
        <v>9000</v>
      </c>
      <c r="J3152" t="s">
        <v>8271</v>
      </c>
      <c r="K3152">
        <v>1</v>
      </c>
      <c r="L3152">
        <v>126</v>
      </c>
      <c r="M3152" t="s">
        <v>7744</v>
      </c>
      <c r="N3152" t="s">
        <v>7745</v>
      </c>
      <c r="O3152" t="s">
        <v>7697</v>
      </c>
      <c r="P3152" t="s">
        <v>10766</v>
      </c>
      <c r="Q3152" t="s">
        <v>10876</v>
      </c>
      <c r="R3152">
        <v>936</v>
      </c>
      <c r="S3152" t="s">
        <v>9296</v>
      </c>
      <c r="T3152" t="s">
        <v>7726</v>
      </c>
      <c r="U3152">
        <v>1</v>
      </c>
      <c r="V3152">
        <v>3</v>
      </c>
      <c r="W3152" t="s">
        <v>7702</v>
      </c>
      <c r="X3152" t="s">
        <v>4731</v>
      </c>
      <c r="Y3152" t="s">
        <v>7703</v>
      </c>
      <c r="Z3152" t="s">
        <v>12919</v>
      </c>
      <c r="AA3152" t="s">
        <v>8380</v>
      </c>
      <c r="AB3152" t="s">
        <v>12920</v>
      </c>
    </row>
    <row r="3153" spans="1:28">
      <c r="A3153" s="241">
        <v>45974</v>
      </c>
      <c r="B3153" t="s">
        <v>12918</v>
      </c>
      <c r="C3153" t="s">
        <v>7865</v>
      </c>
      <c r="D3153" t="s">
        <v>7866</v>
      </c>
      <c r="E3153" t="s">
        <v>7867</v>
      </c>
      <c r="F3153">
        <v>3</v>
      </c>
      <c r="G3153">
        <v>3000</v>
      </c>
      <c r="H3153">
        <v>0</v>
      </c>
      <c r="I3153" s="165">
        <v>9000</v>
      </c>
      <c r="J3153" t="s">
        <v>8271</v>
      </c>
      <c r="K3153">
        <v>1</v>
      </c>
      <c r="L3153">
        <v>126</v>
      </c>
      <c r="M3153" t="s">
        <v>7744</v>
      </c>
      <c r="N3153" t="s">
        <v>7745</v>
      </c>
      <c r="O3153" t="s">
        <v>7697</v>
      </c>
      <c r="P3153" t="s">
        <v>10766</v>
      </c>
      <c r="Q3153" t="s">
        <v>10876</v>
      </c>
      <c r="R3153">
        <v>936</v>
      </c>
      <c r="S3153" t="s">
        <v>9296</v>
      </c>
      <c r="T3153" t="s">
        <v>7726</v>
      </c>
      <c r="U3153">
        <v>1</v>
      </c>
      <c r="V3153">
        <v>3</v>
      </c>
      <c r="W3153" t="s">
        <v>7702</v>
      </c>
      <c r="X3153" t="s">
        <v>4731</v>
      </c>
      <c r="Y3153" t="s">
        <v>7703</v>
      </c>
      <c r="Z3153" t="s">
        <v>12919</v>
      </c>
      <c r="AA3153" t="s">
        <v>8380</v>
      </c>
      <c r="AB3153" t="s">
        <v>12920</v>
      </c>
    </row>
    <row r="3154" spans="1:28">
      <c r="A3154" s="241">
        <v>45974</v>
      </c>
      <c r="B3154" t="s">
        <v>12921</v>
      </c>
      <c r="C3154" t="s">
        <v>7800</v>
      </c>
      <c r="D3154" t="s">
        <v>7801</v>
      </c>
      <c r="E3154" t="s">
        <v>7802</v>
      </c>
      <c r="F3154">
        <v>6</v>
      </c>
      <c r="G3154">
        <v>1092.44</v>
      </c>
      <c r="H3154">
        <v>0</v>
      </c>
      <c r="I3154" s="165">
        <v>6554.64</v>
      </c>
      <c r="J3154" t="s">
        <v>7794</v>
      </c>
      <c r="K3154">
        <v>1</v>
      </c>
      <c r="L3154">
        <v>125</v>
      </c>
      <c r="M3154" t="s">
        <v>7724</v>
      </c>
      <c r="N3154" t="s">
        <v>7713</v>
      </c>
      <c r="O3154" t="s">
        <v>7697</v>
      </c>
      <c r="P3154" t="s">
        <v>10766</v>
      </c>
      <c r="Q3154" t="s">
        <v>10806</v>
      </c>
      <c r="R3154">
        <v>102</v>
      </c>
      <c r="S3154" t="s">
        <v>9296</v>
      </c>
      <c r="T3154" t="s">
        <v>7701</v>
      </c>
      <c r="U3154">
        <v>1</v>
      </c>
      <c r="V3154">
        <v>6</v>
      </c>
      <c r="W3154" t="s">
        <v>7702</v>
      </c>
      <c r="X3154" t="s">
        <v>4290</v>
      </c>
      <c r="Y3154" t="s">
        <v>7703</v>
      </c>
      <c r="Z3154" t="s">
        <v>12922</v>
      </c>
      <c r="AA3154" t="s">
        <v>7797</v>
      </c>
      <c r="AB3154" t="s">
        <v>12923</v>
      </c>
    </row>
    <row r="3155" spans="1:28">
      <c r="A3155" s="241">
        <v>45974</v>
      </c>
      <c r="B3155" t="s">
        <v>12924</v>
      </c>
      <c r="C3155" t="s">
        <v>7880</v>
      </c>
      <c r="D3155" t="s">
        <v>7881</v>
      </c>
      <c r="E3155" t="s">
        <v>7882</v>
      </c>
      <c r="F3155">
        <v>6</v>
      </c>
      <c r="G3155">
        <v>1543</v>
      </c>
      <c r="H3155">
        <v>0</v>
      </c>
      <c r="I3155" s="165">
        <v>9258</v>
      </c>
      <c r="J3155" t="s">
        <v>8852</v>
      </c>
      <c r="K3155">
        <v>1</v>
      </c>
      <c r="L3155">
        <v>6</v>
      </c>
      <c r="M3155" t="s">
        <v>8296</v>
      </c>
      <c r="N3155" t="s">
        <v>7939</v>
      </c>
      <c r="O3155" t="s">
        <v>7697</v>
      </c>
      <c r="P3155" t="s">
        <v>10766</v>
      </c>
      <c r="Q3155" t="s">
        <v>11160</v>
      </c>
      <c r="R3155">
        <v>405</v>
      </c>
      <c r="S3155" t="s">
        <v>9296</v>
      </c>
      <c r="T3155" t="s">
        <v>7701</v>
      </c>
      <c r="U3155">
        <v>1</v>
      </c>
      <c r="V3155">
        <v>6</v>
      </c>
      <c r="W3155" t="s">
        <v>7702</v>
      </c>
      <c r="X3155" t="s">
        <v>4723</v>
      </c>
      <c r="Y3155" t="s">
        <v>7703</v>
      </c>
      <c r="Z3155" t="s">
        <v>12925</v>
      </c>
      <c r="AA3155" t="s">
        <v>9034</v>
      </c>
      <c r="AB3155" t="s">
        <v>12926</v>
      </c>
    </row>
    <row r="3156" spans="1:28">
      <c r="A3156" s="241">
        <v>45974</v>
      </c>
      <c r="B3156" t="s">
        <v>12924</v>
      </c>
      <c r="C3156" t="s">
        <v>7778</v>
      </c>
      <c r="D3156" t="s">
        <v>7779</v>
      </c>
      <c r="E3156" t="s">
        <v>7780</v>
      </c>
      <c r="F3156">
        <v>6</v>
      </c>
      <c r="G3156">
        <v>2668.75</v>
      </c>
      <c r="H3156">
        <v>0</v>
      </c>
      <c r="I3156" s="165">
        <v>16012.5</v>
      </c>
      <c r="J3156" t="s">
        <v>8852</v>
      </c>
      <c r="K3156">
        <v>1</v>
      </c>
      <c r="L3156">
        <v>6</v>
      </c>
      <c r="M3156" t="s">
        <v>8296</v>
      </c>
      <c r="N3156" t="s">
        <v>7939</v>
      </c>
      <c r="O3156" t="s">
        <v>7697</v>
      </c>
      <c r="P3156" t="s">
        <v>10766</v>
      </c>
      <c r="Q3156" t="s">
        <v>11160</v>
      </c>
      <c r="R3156">
        <v>405</v>
      </c>
      <c r="S3156" t="s">
        <v>9296</v>
      </c>
      <c r="T3156" t="s">
        <v>7701</v>
      </c>
      <c r="U3156">
        <v>1</v>
      </c>
      <c r="V3156">
        <v>6</v>
      </c>
      <c r="W3156" t="s">
        <v>7702</v>
      </c>
      <c r="X3156" t="s">
        <v>4723</v>
      </c>
      <c r="Y3156" t="s">
        <v>7703</v>
      </c>
      <c r="Z3156" t="s">
        <v>12925</v>
      </c>
      <c r="AA3156" t="s">
        <v>9034</v>
      </c>
      <c r="AB3156" t="s">
        <v>12926</v>
      </c>
    </row>
    <row r="3157" spans="1:28">
      <c r="A3157" s="241">
        <v>45974</v>
      </c>
      <c r="B3157" t="s">
        <v>12924</v>
      </c>
      <c r="C3157" t="s">
        <v>7691</v>
      </c>
      <c r="D3157" t="s">
        <v>7692</v>
      </c>
      <c r="E3157" t="s">
        <v>7693</v>
      </c>
      <c r="F3157">
        <v>2</v>
      </c>
      <c r="G3157">
        <v>4327.7299999999996</v>
      </c>
      <c r="H3157">
        <v>0</v>
      </c>
      <c r="I3157" s="165">
        <v>8655.4599999999991</v>
      </c>
      <c r="J3157" t="s">
        <v>8852</v>
      </c>
      <c r="K3157">
        <v>1</v>
      </c>
      <c r="L3157">
        <v>6</v>
      </c>
      <c r="M3157" t="s">
        <v>8296</v>
      </c>
      <c r="N3157" t="s">
        <v>7939</v>
      </c>
      <c r="O3157" t="s">
        <v>7697</v>
      </c>
      <c r="P3157" t="s">
        <v>10766</v>
      </c>
      <c r="Q3157" t="s">
        <v>11160</v>
      </c>
      <c r="R3157">
        <v>405</v>
      </c>
      <c r="S3157" t="s">
        <v>9296</v>
      </c>
      <c r="T3157" t="s">
        <v>7701</v>
      </c>
      <c r="U3157">
        <v>1</v>
      </c>
      <c r="V3157">
        <v>2</v>
      </c>
      <c r="W3157" t="s">
        <v>7702</v>
      </c>
      <c r="X3157" t="s">
        <v>4723</v>
      </c>
      <c r="Y3157" t="s">
        <v>7703</v>
      </c>
      <c r="Z3157" t="s">
        <v>12925</v>
      </c>
      <c r="AA3157" t="s">
        <v>9034</v>
      </c>
      <c r="AB3157" t="s">
        <v>12926</v>
      </c>
    </row>
    <row r="3158" spans="1:28">
      <c r="A3158" s="241">
        <v>45974</v>
      </c>
      <c r="B3158" t="s">
        <v>12927</v>
      </c>
      <c r="C3158" t="s">
        <v>8415</v>
      </c>
      <c r="D3158" t="s">
        <v>8416</v>
      </c>
      <c r="E3158" t="s">
        <v>8417</v>
      </c>
      <c r="F3158">
        <v>4</v>
      </c>
      <c r="G3158">
        <v>2700</v>
      </c>
      <c r="H3158">
        <v>0</v>
      </c>
      <c r="I3158" s="165">
        <v>10800</v>
      </c>
      <c r="J3158" t="s">
        <v>8166</v>
      </c>
      <c r="K3158">
        <v>1</v>
      </c>
      <c r="L3158">
        <v>126</v>
      </c>
      <c r="M3158" t="s">
        <v>7744</v>
      </c>
      <c r="N3158" t="s">
        <v>7745</v>
      </c>
      <c r="O3158" t="s">
        <v>7697</v>
      </c>
      <c r="P3158" t="s">
        <v>10766</v>
      </c>
      <c r="Q3158" t="s">
        <v>11220</v>
      </c>
      <c r="R3158">
        <v>920</v>
      </c>
      <c r="S3158" t="s">
        <v>9296</v>
      </c>
      <c r="T3158" t="s">
        <v>7715</v>
      </c>
      <c r="U3158">
        <v>1</v>
      </c>
      <c r="V3158">
        <v>4</v>
      </c>
      <c r="W3158" t="s">
        <v>7702</v>
      </c>
      <c r="X3158" t="s">
        <v>4207</v>
      </c>
      <c r="Y3158" t="s">
        <v>7703</v>
      </c>
      <c r="Z3158" t="s">
        <v>12928</v>
      </c>
      <c r="AA3158" t="s">
        <v>8265</v>
      </c>
      <c r="AB3158" t="s">
        <v>12929</v>
      </c>
    </row>
    <row r="3159" spans="1:28">
      <c r="A3159" s="241">
        <v>45974</v>
      </c>
      <c r="B3159" t="s">
        <v>12930</v>
      </c>
      <c r="C3159" t="s">
        <v>7927</v>
      </c>
      <c r="D3159" t="s">
        <v>7928</v>
      </c>
      <c r="E3159" t="s">
        <v>7929</v>
      </c>
      <c r="F3159">
        <v>12</v>
      </c>
      <c r="G3159">
        <v>1344.54</v>
      </c>
      <c r="H3159">
        <v>0</v>
      </c>
      <c r="I3159" s="165">
        <v>16134.48</v>
      </c>
      <c r="J3159" t="s">
        <v>8166</v>
      </c>
      <c r="K3159">
        <v>1</v>
      </c>
      <c r="L3159">
        <v>126</v>
      </c>
      <c r="M3159" t="s">
        <v>7744</v>
      </c>
      <c r="N3159" t="s">
        <v>7745</v>
      </c>
      <c r="O3159" t="s">
        <v>7697</v>
      </c>
      <c r="P3159" t="s">
        <v>10766</v>
      </c>
      <c r="Q3159" t="s">
        <v>11220</v>
      </c>
      <c r="R3159">
        <v>920</v>
      </c>
      <c r="S3159" t="s">
        <v>9296</v>
      </c>
      <c r="T3159" t="s">
        <v>7701</v>
      </c>
      <c r="U3159">
        <v>1</v>
      </c>
      <c r="V3159">
        <v>12</v>
      </c>
      <c r="W3159" t="s">
        <v>7702</v>
      </c>
      <c r="X3159" t="s">
        <v>4181</v>
      </c>
      <c r="Y3159" t="s">
        <v>7703</v>
      </c>
      <c r="Z3159" t="s">
        <v>12931</v>
      </c>
      <c r="AA3159" t="s">
        <v>8265</v>
      </c>
      <c r="AB3159" t="s">
        <v>12932</v>
      </c>
    </row>
    <row r="3160" spans="1:28">
      <c r="A3160" s="241">
        <v>45974</v>
      </c>
      <c r="B3160" t="s">
        <v>12933</v>
      </c>
      <c r="C3160" t="s">
        <v>8563</v>
      </c>
      <c r="D3160" t="s">
        <v>8564</v>
      </c>
      <c r="E3160" t="s">
        <v>8565</v>
      </c>
      <c r="F3160">
        <v>3</v>
      </c>
      <c r="G3160">
        <v>4659</v>
      </c>
      <c r="H3160">
        <v>0</v>
      </c>
      <c r="I3160" s="165">
        <v>13977</v>
      </c>
      <c r="J3160" t="s">
        <v>7937</v>
      </c>
      <c r="K3160">
        <v>1</v>
      </c>
      <c r="L3160">
        <v>211</v>
      </c>
      <c r="M3160" t="s">
        <v>7938</v>
      </c>
      <c r="N3160" t="s">
        <v>7939</v>
      </c>
      <c r="O3160" t="s">
        <v>7697</v>
      </c>
      <c r="P3160" t="s">
        <v>10766</v>
      </c>
      <c r="Q3160" t="s">
        <v>8209</v>
      </c>
      <c r="R3160">
        <v>409</v>
      </c>
      <c r="S3160" t="s">
        <v>9296</v>
      </c>
      <c r="T3160" t="s">
        <v>7715</v>
      </c>
      <c r="U3160">
        <v>1</v>
      </c>
      <c r="V3160">
        <v>3</v>
      </c>
      <c r="W3160" t="s">
        <v>7702</v>
      </c>
      <c r="X3160" t="s">
        <v>4715</v>
      </c>
      <c r="Y3160" t="s">
        <v>7703</v>
      </c>
      <c r="Z3160" t="s">
        <v>12934</v>
      </c>
      <c r="AA3160" t="s">
        <v>8145</v>
      </c>
      <c r="AB3160" t="s">
        <v>12935</v>
      </c>
    </row>
    <row r="3161" spans="1:28">
      <c r="A3161" s="241">
        <v>45974</v>
      </c>
      <c r="B3161" t="s">
        <v>12936</v>
      </c>
      <c r="C3161" t="s">
        <v>7730</v>
      </c>
      <c r="D3161" t="s">
        <v>7731</v>
      </c>
      <c r="E3161" t="s">
        <v>7732</v>
      </c>
      <c r="F3161">
        <v>1</v>
      </c>
      <c r="G3161">
        <v>8991.6</v>
      </c>
      <c r="H3161">
        <v>449.58</v>
      </c>
      <c r="I3161" s="165">
        <v>8542.02</v>
      </c>
      <c r="J3161" t="s">
        <v>8166</v>
      </c>
      <c r="K3161">
        <v>1</v>
      </c>
      <c r="L3161">
        <v>126</v>
      </c>
      <c r="M3161" t="s">
        <v>7744</v>
      </c>
      <c r="N3161" t="s">
        <v>7745</v>
      </c>
      <c r="O3161" t="s">
        <v>7697</v>
      </c>
      <c r="P3161" t="s">
        <v>10766</v>
      </c>
      <c r="Q3161" t="s">
        <v>10995</v>
      </c>
      <c r="R3161">
        <v>925</v>
      </c>
      <c r="S3161" t="s">
        <v>9296</v>
      </c>
      <c r="T3161" t="s">
        <v>7715</v>
      </c>
      <c r="U3161">
        <v>1</v>
      </c>
      <c r="V3161">
        <v>1</v>
      </c>
      <c r="W3161" t="s">
        <v>7702</v>
      </c>
      <c r="X3161" t="s">
        <v>4627</v>
      </c>
      <c r="Y3161" t="s">
        <v>7703</v>
      </c>
      <c r="Z3161" t="s">
        <v>12937</v>
      </c>
      <c r="AA3161" t="s">
        <v>8245</v>
      </c>
      <c r="AB3161" t="s">
        <v>12938</v>
      </c>
    </row>
    <row r="3162" spans="1:28">
      <c r="A3162" s="241">
        <v>45974</v>
      </c>
      <c r="B3162" t="s">
        <v>12939</v>
      </c>
      <c r="C3162" t="s">
        <v>8420</v>
      </c>
      <c r="D3162" t="s">
        <v>8421</v>
      </c>
      <c r="E3162" t="s">
        <v>8422</v>
      </c>
      <c r="F3162">
        <v>7</v>
      </c>
      <c r="G3162">
        <v>1440</v>
      </c>
      <c r="H3162">
        <v>0</v>
      </c>
      <c r="I3162" s="165">
        <v>10080</v>
      </c>
      <c r="J3162" t="s">
        <v>8166</v>
      </c>
      <c r="K3162">
        <v>1</v>
      </c>
      <c r="L3162">
        <v>126</v>
      </c>
      <c r="M3162" t="s">
        <v>7744</v>
      </c>
      <c r="N3162" t="s">
        <v>7745</v>
      </c>
      <c r="O3162" t="s">
        <v>7697</v>
      </c>
      <c r="P3162" t="s">
        <v>10766</v>
      </c>
      <c r="Q3162" t="s">
        <v>11279</v>
      </c>
      <c r="R3162">
        <v>926</v>
      </c>
      <c r="S3162" t="s">
        <v>9296</v>
      </c>
      <c r="T3162" t="s">
        <v>7715</v>
      </c>
      <c r="U3162">
        <v>1</v>
      </c>
      <c r="V3162">
        <v>7</v>
      </c>
      <c r="W3162" t="s">
        <v>7702</v>
      </c>
      <c r="X3162" t="s">
        <v>4494</v>
      </c>
      <c r="Y3162" t="s">
        <v>7703</v>
      </c>
      <c r="Z3162" t="s">
        <v>12940</v>
      </c>
      <c r="AA3162" t="s">
        <v>8170</v>
      </c>
      <c r="AB3162" t="s">
        <v>12941</v>
      </c>
    </row>
    <row r="3163" spans="1:28">
      <c r="A3163" s="241">
        <v>45974</v>
      </c>
      <c r="B3163" t="s">
        <v>12939</v>
      </c>
      <c r="C3163" t="s">
        <v>7708</v>
      </c>
      <c r="D3163" t="s">
        <v>7709</v>
      </c>
      <c r="E3163" t="s">
        <v>7710</v>
      </c>
      <c r="F3163">
        <v>5</v>
      </c>
      <c r="G3163">
        <v>1120</v>
      </c>
      <c r="H3163">
        <v>0</v>
      </c>
      <c r="I3163" s="165">
        <v>5600</v>
      </c>
      <c r="J3163" t="s">
        <v>8166</v>
      </c>
      <c r="K3163">
        <v>1</v>
      </c>
      <c r="L3163">
        <v>126</v>
      </c>
      <c r="M3163" t="s">
        <v>7744</v>
      </c>
      <c r="N3163" t="s">
        <v>7745</v>
      </c>
      <c r="O3163" t="s">
        <v>7697</v>
      </c>
      <c r="P3163" t="s">
        <v>10766</v>
      </c>
      <c r="Q3163" t="s">
        <v>11279</v>
      </c>
      <c r="R3163">
        <v>926</v>
      </c>
      <c r="S3163" t="s">
        <v>9296</v>
      </c>
      <c r="T3163" t="s">
        <v>7715</v>
      </c>
      <c r="U3163">
        <v>1</v>
      </c>
      <c r="V3163">
        <v>5</v>
      </c>
      <c r="W3163" t="s">
        <v>7702</v>
      </c>
      <c r="X3163" t="s">
        <v>4494</v>
      </c>
      <c r="Y3163" t="s">
        <v>7703</v>
      </c>
      <c r="Z3163" t="s">
        <v>12940</v>
      </c>
      <c r="AA3163" t="s">
        <v>8170</v>
      </c>
      <c r="AB3163" t="s">
        <v>12941</v>
      </c>
    </row>
    <row r="3164" spans="1:28">
      <c r="A3164" s="241">
        <v>45974</v>
      </c>
      <c r="B3164" t="s">
        <v>12942</v>
      </c>
      <c r="C3164" t="s">
        <v>8596</v>
      </c>
      <c r="D3164" t="s">
        <v>8597</v>
      </c>
      <c r="E3164" t="s">
        <v>8598</v>
      </c>
      <c r="F3164">
        <v>10</v>
      </c>
      <c r="G3164">
        <v>1230</v>
      </c>
      <c r="H3164">
        <v>0</v>
      </c>
      <c r="I3164" s="165">
        <v>12300</v>
      </c>
      <c r="J3164" t="s">
        <v>7937</v>
      </c>
      <c r="K3164">
        <v>1</v>
      </c>
      <c r="L3164">
        <v>211</v>
      </c>
      <c r="M3164" t="s">
        <v>7938</v>
      </c>
      <c r="N3164" t="s">
        <v>7939</v>
      </c>
      <c r="O3164" t="s">
        <v>7697</v>
      </c>
      <c r="P3164" t="s">
        <v>10766</v>
      </c>
      <c r="Q3164" t="s">
        <v>10822</v>
      </c>
      <c r="R3164">
        <v>409</v>
      </c>
      <c r="S3164" t="s">
        <v>9296</v>
      </c>
      <c r="T3164" t="s">
        <v>7715</v>
      </c>
      <c r="U3164">
        <v>1</v>
      </c>
      <c r="V3164">
        <v>10</v>
      </c>
      <c r="W3164" t="s">
        <v>7702</v>
      </c>
      <c r="X3164" t="s">
        <v>4203</v>
      </c>
      <c r="Y3164" t="s">
        <v>7703</v>
      </c>
      <c r="Z3164" t="s">
        <v>12943</v>
      </c>
      <c r="AA3164" t="s">
        <v>8145</v>
      </c>
      <c r="AB3164" t="s">
        <v>4203</v>
      </c>
    </row>
    <row r="3165" spans="1:28">
      <c r="A3165" s="241">
        <v>45974</v>
      </c>
      <c r="B3165" t="s">
        <v>12942</v>
      </c>
      <c r="C3165" t="s">
        <v>7730</v>
      </c>
      <c r="D3165" t="s">
        <v>7731</v>
      </c>
      <c r="E3165" t="s">
        <v>7732</v>
      </c>
      <c r="F3165">
        <v>1</v>
      </c>
      <c r="G3165">
        <v>8991.6</v>
      </c>
      <c r="H3165">
        <v>449.58</v>
      </c>
      <c r="I3165" s="165">
        <v>8542.02</v>
      </c>
      <c r="J3165" t="s">
        <v>7937</v>
      </c>
      <c r="K3165">
        <v>1</v>
      </c>
      <c r="L3165">
        <v>211</v>
      </c>
      <c r="M3165" t="s">
        <v>7938</v>
      </c>
      <c r="N3165" t="s">
        <v>7939</v>
      </c>
      <c r="O3165" t="s">
        <v>7697</v>
      </c>
      <c r="P3165" t="s">
        <v>10766</v>
      </c>
      <c r="Q3165" t="s">
        <v>10822</v>
      </c>
      <c r="R3165">
        <v>409</v>
      </c>
      <c r="S3165" t="s">
        <v>9296</v>
      </c>
      <c r="T3165" t="s">
        <v>7715</v>
      </c>
      <c r="U3165">
        <v>1</v>
      </c>
      <c r="V3165">
        <v>1</v>
      </c>
      <c r="W3165" t="s">
        <v>7702</v>
      </c>
      <c r="X3165" t="s">
        <v>4203</v>
      </c>
      <c r="Y3165" t="s">
        <v>7703</v>
      </c>
      <c r="Z3165" t="s">
        <v>12943</v>
      </c>
      <c r="AA3165" t="s">
        <v>8145</v>
      </c>
      <c r="AB3165" t="s">
        <v>4203</v>
      </c>
    </row>
    <row r="3166" spans="1:28">
      <c r="A3166" s="241">
        <v>45974</v>
      </c>
      <c r="B3166" t="s">
        <v>12944</v>
      </c>
      <c r="C3166" t="s">
        <v>7730</v>
      </c>
      <c r="D3166" t="s">
        <v>7731</v>
      </c>
      <c r="E3166" t="s">
        <v>7732</v>
      </c>
      <c r="F3166">
        <v>1</v>
      </c>
      <c r="G3166">
        <v>8991.6</v>
      </c>
      <c r="H3166">
        <v>449.58</v>
      </c>
      <c r="I3166" s="165">
        <v>8542.02</v>
      </c>
      <c r="J3166" t="s">
        <v>7937</v>
      </c>
      <c r="K3166">
        <v>1</v>
      </c>
      <c r="L3166">
        <v>211</v>
      </c>
      <c r="M3166" t="s">
        <v>7938</v>
      </c>
      <c r="N3166" t="s">
        <v>7939</v>
      </c>
      <c r="O3166" t="s">
        <v>7697</v>
      </c>
      <c r="P3166" t="s">
        <v>10766</v>
      </c>
      <c r="Q3166" t="s">
        <v>10822</v>
      </c>
      <c r="R3166">
        <v>409</v>
      </c>
      <c r="S3166" t="s">
        <v>9296</v>
      </c>
      <c r="T3166" t="s">
        <v>7715</v>
      </c>
      <c r="U3166">
        <v>1</v>
      </c>
      <c r="V3166">
        <v>1</v>
      </c>
      <c r="W3166" t="s">
        <v>7702</v>
      </c>
      <c r="X3166" t="s">
        <v>4226</v>
      </c>
      <c r="Y3166" t="s">
        <v>7703</v>
      </c>
      <c r="Z3166" t="s">
        <v>12945</v>
      </c>
      <c r="AA3166" t="s">
        <v>8145</v>
      </c>
      <c r="AB3166" t="s">
        <v>12946</v>
      </c>
    </row>
    <row r="3167" spans="1:28">
      <c r="A3167" s="241">
        <v>45974</v>
      </c>
      <c r="B3167" t="s">
        <v>12947</v>
      </c>
      <c r="C3167" t="s">
        <v>8626</v>
      </c>
      <c r="D3167" t="s">
        <v>8627</v>
      </c>
      <c r="E3167" t="s">
        <v>8628</v>
      </c>
      <c r="F3167">
        <v>1</v>
      </c>
      <c r="G3167">
        <v>29400</v>
      </c>
      <c r="H3167">
        <v>0</v>
      </c>
      <c r="I3167" s="165">
        <v>29400</v>
      </c>
      <c r="J3167" t="s">
        <v>8852</v>
      </c>
      <c r="K3167">
        <v>1</v>
      </c>
      <c r="L3167">
        <v>6</v>
      </c>
      <c r="M3167" t="s">
        <v>8296</v>
      </c>
      <c r="N3167" t="s">
        <v>7939</v>
      </c>
      <c r="O3167" t="s">
        <v>7697</v>
      </c>
      <c r="P3167" t="s">
        <v>10766</v>
      </c>
      <c r="Q3167" t="s">
        <v>11160</v>
      </c>
      <c r="R3167">
        <v>405</v>
      </c>
      <c r="S3167" t="s">
        <v>9296</v>
      </c>
      <c r="T3167" t="s">
        <v>7726</v>
      </c>
      <c r="U3167">
        <v>1</v>
      </c>
      <c r="V3167">
        <v>1</v>
      </c>
      <c r="W3167" t="s">
        <v>7702</v>
      </c>
      <c r="X3167" t="s">
        <v>12948</v>
      </c>
      <c r="Y3167" t="s">
        <v>7703</v>
      </c>
      <c r="Z3167" t="s">
        <v>12949</v>
      </c>
      <c r="AA3167" t="s">
        <v>9034</v>
      </c>
      <c r="AB3167" t="s">
        <v>12950</v>
      </c>
    </row>
    <row r="3168" spans="1:28">
      <c r="A3168" s="241">
        <v>45974</v>
      </c>
      <c r="B3168" t="s">
        <v>12951</v>
      </c>
      <c r="C3168" t="s">
        <v>7787</v>
      </c>
      <c r="D3168" t="s">
        <v>7788</v>
      </c>
      <c r="E3168" t="s">
        <v>7789</v>
      </c>
      <c r="F3168">
        <v>10</v>
      </c>
      <c r="G3168">
        <v>3025.21</v>
      </c>
      <c r="H3168">
        <v>0</v>
      </c>
      <c r="I3168" s="165">
        <v>30252.1</v>
      </c>
      <c r="J3168" t="s">
        <v>7723</v>
      </c>
      <c r="K3168">
        <v>1</v>
      </c>
      <c r="L3168">
        <v>125</v>
      </c>
      <c r="M3168" t="s">
        <v>7724</v>
      </c>
      <c r="N3168" t="s">
        <v>7713</v>
      </c>
      <c r="O3168" t="s">
        <v>7697</v>
      </c>
      <c r="P3168" t="s">
        <v>10766</v>
      </c>
      <c r="Q3168" t="s">
        <v>10771</v>
      </c>
      <c r="R3168">
        <v>117</v>
      </c>
      <c r="S3168" t="s">
        <v>9296</v>
      </c>
      <c r="T3168" t="s">
        <v>7715</v>
      </c>
      <c r="U3168">
        <v>1</v>
      </c>
      <c r="V3168">
        <v>10</v>
      </c>
      <c r="W3168" t="s">
        <v>7702</v>
      </c>
      <c r="X3168" t="s">
        <v>4625</v>
      </c>
      <c r="Y3168" t="s">
        <v>7703</v>
      </c>
      <c r="Z3168" t="s">
        <v>12952</v>
      </c>
      <c r="AA3168" t="s">
        <v>7728</v>
      </c>
      <c r="AB3168" t="s">
        <v>12953</v>
      </c>
    </row>
    <row r="3169" spans="1:28">
      <c r="A3169" s="241">
        <v>45974</v>
      </c>
      <c r="B3169" t="s">
        <v>12954</v>
      </c>
      <c r="C3169" t="s">
        <v>7839</v>
      </c>
      <c r="D3169" t="s">
        <v>7840</v>
      </c>
      <c r="E3169" t="s">
        <v>7841</v>
      </c>
      <c r="F3169">
        <v>6</v>
      </c>
      <c r="G3169">
        <v>2645.48</v>
      </c>
      <c r="H3169">
        <v>0</v>
      </c>
      <c r="I3169" s="165">
        <v>15872.88</v>
      </c>
      <c r="J3169" t="s">
        <v>7842</v>
      </c>
      <c r="K3169">
        <v>1</v>
      </c>
      <c r="L3169">
        <v>126</v>
      </c>
      <c r="M3169" t="s">
        <v>7744</v>
      </c>
      <c r="N3169" t="s">
        <v>7745</v>
      </c>
      <c r="O3169" t="s">
        <v>7697</v>
      </c>
      <c r="P3169" t="s">
        <v>10766</v>
      </c>
      <c r="Q3169" t="s">
        <v>11048</v>
      </c>
      <c r="R3169">
        <v>911</v>
      </c>
      <c r="S3169" t="s">
        <v>9296</v>
      </c>
      <c r="T3169" t="s">
        <v>7715</v>
      </c>
      <c r="U3169">
        <v>1</v>
      </c>
      <c r="V3169">
        <v>6</v>
      </c>
      <c r="W3169" t="s">
        <v>7702</v>
      </c>
      <c r="X3169" t="s">
        <v>4520</v>
      </c>
      <c r="Y3169" t="s">
        <v>7703</v>
      </c>
      <c r="Z3169" t="s">
        <v>12955</v>
      </c>
      <c r="AA3169" t="s">
        <v>8546</v>
      </c>
      <c r="AB3169" t="s">
        <v>12956</v>
      </c>
    </row>
    <row r="3170" spans="1:28">
      <c r="A3170" s="241">
        <v>45974</v>
      </c>
      <c r="B3170" t="s">
        <v>12954</v>
      </c>
      <c r="C3170" t="s">
        <v>8563</v>
      </c>
      <c r="D3170" t="s">
        <v>8564</v>
      </c>
      <c r="E3170" t="s">
        <v>8565</v>
      </c>
      <c r="F3170">
        <v>6</v>
      </c>
      <c r="G3170">
        <v>4659</v>
      </c>
      <c r="H3170">
        <v>0</v>
      </c>
      <c r="I3170" s="165">
        <v>27954</v>
      </c>
      <c r="J3170" t="s">
        <v>7842</v>
      </c>
      <c r="K3170">
        <v>1</v>
      </c>
      <c r="L3170">
        <v>126</v>
      </c>
      <c r="M3170" t="s">
        <v>7744</v>
      </c>
      <c r="N3170" t="s">
        <v>7745</v>
      </c>
      <c r="O3170" t="s">
        <v>7697</v>
      </c>
      <c r="P3170" t="s">
        <v>10766</v>
      </c>
      <c r="Q3170" t="s">
        <v>11048</v>
      </c>
      <c r="R3170">
        <v>911</v>
      </c>
      <c r="S3170" t="s">
        <v>9296</v>
      </c>
      <c r="T3170" t="s">
        <v>7715</v>
      </c>
      <c r="U3170">
        <v>1</v>
      </c>
      <c r="V3170">
        <v>6</v>
      </c>
      <c r="W3170" t="s">
        <v>7702</v>
      </c>
      <c r="X3170" t="s">
        <v>4520</v>
      </c>
      <c r="Y3170" t="s">
        <v>7703</v>
      </c>
      <c r="Z3170" t="s">
        <v>12955</v>
      </c>
      <c r="AA3170" t="s">
        <v>8546</v>
      </c>
      <c r="AB3170" t="s">
        <v>12956</v>
      </c>
    </row>
    <row r="3171" spans="1:28">
      <c r="A3171" s="241">
        <v>45974</v>
      </c>
      <c r="B3171" t="s">
        <v>12954</v>
      </c>
      <c r="C3171" t="s">
        <v>8239</v>
      </c>
      <c r="D3171" t="s">
        <v>8240</v>
      </c>
      <c r="E3171" t="s">
        <v>8241</v>
      </c>
      <c r="F3171">
        <v>6</v>
      </c>
      <c r="G3171">
        <v>1180</v>
      </c>
      <c r="H3171">
        <v>0</v>
      </c>
      <c r="I3171" s="165">
        <v>7080</v>
      </c>
      <c r="J3171" t="s">
        <v>7842</v>
      </c>
      <c r="K3171">
        <v>1</v>
      </c>
      <c r="L3171">
        <v>126</v>
      </c>
      <c r="M3171" t="s">
        <v>7744</v>
      </c>
      <c r="N3171" t="s">
        <v>7745</v>
      </c>
      <c r="O3171" t="s">
        <v>7697</v>
      </c>
      <c r="P3171" t="s">
        <v>10766</v>
      </c>
      <c r="Q3171" t="s">
        <v>11048</v>
      </c>
      <c r="R3171">
        <v>911</v>
      </c>
      <c r="S3171" t="s">
        <v>9296</v>
      </c>
      <c r="T3171" t="s">
        <v>7715</v>
      </c>
      <c r="U3171">
        <v>6</v>
      </c>
      <c r="V3171">
        <v>36</v>
      </c>
      <c r="W3171" t="s">
        <v>7702</v>
      </c>
      <c r="X3171" t="s">
        <v>4520</v>
      </c>
      <c r="Y3171" t="s">
        <v>7703</v>
      </c>
      <c r="Z3171" t="s">
        <v>12955</v>
      </c>
      <c r="AA3171" t="s">
        <v>8546</v>
      </c>
      <c r="AB3171" t="s">
        <v>12956</v>
      </c>
    </row>
    <row r="3172" spans="1:28">
      <c r="A3172" s="241">
        <v>45974</v>
      </c>
      <c r="B3172" t="s">
        <v>12957</v>
      </c>
      <c r="C3172" t="s">
        <v>7800</v>
      </c>
      <c r="D3172" t="s">
        <v>7801</v>
      </c>
      <c r="E3172" t="s">
        <v>7802</v>
      </c>
      <c r="F3172">
        <v>12</v>
      </c>
      <c r="G3172">
        <v>1092.44</v>
      </c>
      <c r="H3172">
        <v>0</v>
      </c>
      <c r="I3172" s="165">
        <v>13109.28</v>
      </c>
      <c r="J3172" t="s">
        <v>8213</v>
      </c>
      <c r="K3172">
        <v>1</v>
      </c>
      <c r="L3172">
        <v>155</v>
      </c>
      <c r="M3172" t="s">
        <v>7946</v>
      </c>
      <c r="N3172" t="s">
        <v>7696</v>
      </c>
      <c r="O3172" t="s">
        <v>7697</v>
      </c>
      <c r="P3172" t="s">
        <v>10766</v>
      </c>
      <c r="Q3172" t="s">
        <v>11308</v>
      </c>
      <c r="R3172">
        <v>713</v>
      </c>
      <c r="S3172" t="s">
        <v>9296</v>
      </c>
      <c r="T3172" t="s">
        <v>7701</v>
      </c>
      <c r="U3172">
        <v>1</v>
      </c>
      <c r="V3172">
        <v>12</v>
      </c>
      <c r="W3172" t="s">
        <v>7702</v>
      </c>
      <c r="X3172" t="s">
        <v>4183</v>
      </c>
      <c r="Y3172" t="s">
        <v>7703</v>
      </c>
      <c r="Z3172" t="s">
        <v>12958</v>
      </c>
      <c r="AA3172" t="s">
        <v>8216</v>
      </c>
      <c r="AB3172" t="s">
        <v>12959</v>
      </c>
    </row>
    <row r="3173" spans="1:28">
      <c r="A3173" s="241">
        <v>45974</v>
      </c>
      <c r="B3173" t="s">
        <v>12957</v>
      </c>
      <c r="C3173" t="s">
        <v>7969</v>
      </c>
      <c r="D3173" t="s">
        <v>7970</v>
      </c>
      <c r="E3173" t="s">
        <v>7971</v>
      </c>
      <c r="F3173">
        <v>6</v>
      </c>
      <c r="G3173">
        <v>977</v>
      </c>
      <c r="H3173">
        <v>0</v>
      </c>
      <c r="I3173" s="165">
        <v>5862</v>
      </c>
      <c r="J3173" t="s">
        <v>8213</v>
      </c>
      <c r="K3173">
        <v>1</v>
      </c>
      <c r="L3173">
        <v>155</v>
      </c>
      <c r="M3173" t="s">
        <v>7946</v>
      </c>
      <c r="N3173" t="s">
        <v>7696</v>
      </c>
      <c r="O3173" t="s">
        <v>7697</v>
      </c>
      <c r="P3173" t="s">
        <v>10766</v>
      </c>
      <c r="Q3173" t="s">
        <v>11308</v>
      </c>
      <c r="R3173">
        <v>713</v>
      </c>
      <c r="S3173" t="s">
        <v>9296</v>
      </c>
      <c r="T3173" t="s">
        <v>7715</v>
      </c>
      <c r="U3173">
        <v>1</v>
      </c>
      <c r="V3173">
        <v>6</v>
      </c>
      <c r="W3173" t="s">
        <v>7702</v>
      </c>
      <c r="X3173" t="s">
        <v>4183</v>
      </c>
      <c r="Y3173" t="s">
        <v>7703</v>
      </c>
      <c r="Z3173" t="s">
        <v>12958</v>
      </c>
      <c r="AA3173" t="s">
        <v>8216</v>
      </c>
      <c r="AB3173" t="s">
        <v>12959</v>
      </c>
    </row>
    <row r="3174" spans="1:28">
      <c r="A3174" s="241">
        <v>45974</v>
      </c>
      <c r="B3174" t="s">
        <v>12957</v>
      </c>
      <c r="C3174" t="s">
        <v>7868</v>
      </c>
      <c r="D3174" t="s">
        <v>7869</v>
      </c>
      <c r="E3174" t="s">
        <v>7870</v>
      </c>
      <c r="F3174">
        <v>1</v>
      </c>
      <c r="G3174">
        <v>3000</v>
      </c>
      <c r="H3174">
        <v>0</v>
      </c>
      <c r="I3174" s="165">
        <v>3000</v>
      </c>
      <c r="J3174" t="s">
        <v>8213</v>
      </c>
      <c r="K3174">
        <v>1</v>
      </c>
      <c r="L3174">
        <v>155</v>
      </c>
      <c r="M3174" t="s">
        <v>7946</v>
      </c>
      <c r="N3174" t="s">
        <v>7696</v>
      </c>
      <c r="O3174" t="s">
        <v>7697</v>
      </c>
      <c r="P3174" t="s">
        <v>10766</v>
      </c>
      <c r="Q3174" t="s">
        <v>11308</v>
      </c>
      <c r="R3174">
        <v>713</v>
      </c>
      <c r="S3174" t="s">
        <v>9296</v>
      </c>
      <c r="T3174" t="s">
        <v>7726</v>
      </c>
      <c r="U3174">
        <v>1</v>
      </c>
      <c r="V3174">
        <v>1</v>
      </c>
      <c r="W3174" t="s">
        <v>7702</v>
      </c>
      <c r="X3174" t="s">
        <v>4183</v>
      </c>
      <c r="Y3174" t="s">
        <v>7703</v>
      </c>
      <c r="Z3174" t="s">
        <v>12958</v>
      </c>
      <c r="AA3174" t="s">
        <v>8216</v>
      </c>
      <c r="AB3174" t="s">
        <v>12959</v>
      </c>
    </row>
    <row r="3175" spans="1:28">
      <c r="A3175" s="241">
        <v>45974</v>
      </c>
      <c r="B3175" t="s">
        <v>12960</v>
      </c>
      <c r="C3175" t="s">
        <v>8016</v>
      </c>
      <c r="D3175" t="s">
        <v>8017</v>
      </c>
      <c r="E3175" t="s">
        <v>8018</v>
      </c>
      <c r="F3175">
        <v>2</v>
      </c>
      <c r="G3175">
        <v>4853</v>
      </c>
      <c r="H3175">
        <v>0</v>
      </c>
      <c r="I3175" s="165">
        <v>9706</v>
      </c>
      <c r="J3175" t="s">
        <v>7816</v>
      </c>
      <c r="K3175">
        <v>1</v>
      </c>
      <c r="L3175">
        <v>125</v>
      </c>
      <c r="M3175" t="s">
        <v>7724</v>
      </c>
      <c r="N3175" t="s">
        <v>7713</v>
      </c>
      <c r="O3175" t="s">
        <v>7697</v>
      </c>
      <c r="P3175" t="s">
        <v>10766</v>
      </c>
      <c r="Q3175" t="s">
        <v>11510</v>
      </c>
      <c r="R3175">
        <v>105</v>
      </c>
      <c r="S3175" t="s">
        <v>9296</v>
      </c>
      <c r="T3175">
        <v>0</v>
      </c>
      <c r="U3175">
        <v>1</v>
      </c>
      <c r="V3175">
        <v>2</v>
      </c>
      <c r="W3175" t="s">
        <v>7702</v>
      </c>
      <c r="X3175" t="s">
        <v>4462</v>
      </c>
      <c r="Y3175" t="s">
        <v>7703</v>
      </c>
      <c r="Z3175" t="s">
        <v>12961</v>
      </c>
      <c r="AA3175" t="s">
        <v>7819</v>
      </c>
      <c r="AB3175" t="s">
        <v>12962</v>
      </c>
    </row>
    <row r="3176" spans="1:28">
      <c r="A3176" s="241">
        <v>45974</v>
      </c>
      <c r="B3176" t="s">
        <v>12963</v>
      </c>
      <c r="C3176" t="s">
        <v>8336</v>
      </c>
      <c r="D3176" t="s">
        <v>8337</v>
      </c>
      <c r="E3176" t="s">
        <v>8338</v>
      </c>
      <c r="F3176">
        <v>2</v>
      </c>
      <c r="G3176">
        <v>15550</v>
      </c>
      <c r="H3176">
        <v>0</v>
      </c>
      <c r="I3176" s="165">
        <v>31100</v>
      </c>
      <c r="J3176" t="s">
        <v>8213</v>
      </c>
      <c r="K3176">
        <v>1</v>
      </c>
      <c r="L3176">
        <v>155</v>
      </c>
      <c r="M3176" t="s">
        <v>7946</v>
      </c>
      <c r="N3176" t="s">
        <v>7696</v>
      </c>
      <c r="O3176" t="s">
        <v>7697</v>
      </c>
      <c r="P3176" t="s">
        <v>10766</v>
      </c>
      <c r="Q3176" t="s">
        <v>11308</v>
      </c>
      <c r="R3176">
        <v>713</v>
      </c>
      <c r="S3176" t="s">
        <v>9296</v>
      </c>
      <c r="T3176" t="s">
        <v>7726</v>
      </c>
      <c r="U3176">
        <v>1</v>
      </c>
      <c r="V3176">
        <v>2</v>
      </c>
      <c r="W3176" t="s">
        <v>7702</v>
      </c>
      <c r="X3176" t="s">
        <v>4302</v>
      </c>
      <c r="Y3176" t="s">
        <v>7703</v>
      </c>
      <c r="Z3176" t="s">
        <v>12964</v>
      </c>
      <c r="AA3176" t="s">
        <v>8216</v>
      </c>
      <c r="AB3176" t="s">
        <v>12965</v>
      </c>
    </row>
    <row r="3177" spans="1:28">
      <c r="A3177" s="241">
        <v>45974</v>
      </c>
      <c r="B3177" t="s">
        <v>12966</v>
      </c>
      <c r="C3177" t="s">
        <v>8239</v>
      </c>
      <c r="D3177" t="s">
        <v>8240</v>
      </c>
      <c r="E3177" t="s">
        <v>8241</v>
      </c>
      <c r="F3177">
        <v>4</v>
      </c>
      <c r="G3177">
        <v>1180</v>
      </c>
      <c r="H3177">
        <v>0</v>
      </c>
      <c r="I3177" s="165">
        <v>4720</v>
      </c>
      <c r="J3177" t="s">
        <v>8166</v>
      </c>
      <c r="K3177">
        <v>1</v>
      </c>
      <c r="L3177">
        <v>126</v>
      </c>
      <c r="M3177" t="s">
        <v>7744</v>
      </c>
      <c r="N3177" t="s">
        <v>7745</v>
      </c>
      <c r="O3177" t="s">
        <v>7697</v>
      </c>
      <c r="P3177" t="s">
        <v>10766</v>
      </c>
      <c r="Q3177" t="s">
        <v>11321</v>
      </c>
      <c r="R3177">
        <v>923</v>
      </c>
      <c r="S3177" t="s">
        <v>9296</v>
      </c>
      <c r="T3177" t="s">
        <v>7715</v>
      </c>
      <c r="U3177">
        <v>6</v>
      </c>
      <c r="V3177">
        <v>24</v>
      </c>
      <c r="W3177" t="s">
        <v>7702</v>
      </c>
      <c r="X3177" t="s">
        <v>4695</v>
      </c>
      <c r="Y3177" t="s">
        <v>7703</v>
      </c>
      <c r="Z3177" t="s">
        <v>12967</v>
      </c>
      <c r="AA3177" t="s">
        <v>8226</v>
      </c>
      <c r="AB3177" t="s">
        <v>12968</v>
      </c>
    </row>
    <row r="3178" spans="1:28">
      <c r="A3178" s="241">
        <v>45974</v>
      </c>
      <c r="B3178" t="s">
        <v>12969</v>
      </c>
      <c r="C3178" t="s">
        <v>8626</v>
      </c>
      <c r="D3178" t="s">
        <v>8627</v>
      </c>
      <c r="E3178" t="s">
        <v>8628</v>
      </c>
      <c r="F3178">
        <v>1</v>
      </c>
      <c r="G3178">
        <v>29400</v>
      </c>
      <c r="H3178">
        <v>0</v>
      </c>
      <c r="I3178" s="165">
        <v>29400</v>
      </c>
      <c r="J3178" t="s">
        <v>7743</v>
      </c>
      <c r="K3178">
        <v>1</v>
      </c>
      <c r="L3178">
        <v>126</v>
      </c>
      <c r="M3178" t="s">
        <v>7744</v>
      </c>
      <c r="N3178" t="s">
        <v>7745</v>
      </c>
      <c r="O3178" t="s">
        <v>7697</v>
      </c>
      <c r="P3178" t="s">
        <v>10766</v>
      </c>
      <c r="Q3178" t="s">
        <v>11012</v>
      </c>
      <c r="R3178">
        <v>938</v>
      </c>
      <c r="S3178" t="s">
        <v>9296</v>
      </c>
      <c r="T3178" t="s">
        <v>7726</v>
      </c>
      <c r="U3178">
        <v>1</v>
      </c>
      <c r="V3178">
        <v>1</v>
      </c>
      <c r="W3178" t="s">
        <v>7702</v>
      </c>
      <c r="X3178" t="s">
        <v>12970</v>
      </c>
      <c r="Y3178" t="s">
        <v>7703</v>
      </c>
      <c r="Z3178" t="s">
        <v>12971</v>
      </c>
      <c r="AA3178" t="s">
        <v>7748</v>
      </c>
      <c r="AB3178" t="s">
        <v>12972</v>
      </c>
    </row>
    <row r="3179" spans="1:28">
      <c r="A3179" s="241">
        <v>45974</v>
      </c>
      <c r="B3179" t="s">
        <v>12973</v>
      </c>
      <c r="C3179" t="s">
        <v>8021</v>
      </c>
      <c r="D3179" t="s">
        <v>8022</v>
      </c>
      <c r="E3179" t="s">
        <v>8023</v>
      </c>
      <c r="F3179">
        <v>1</v>
      </c>
      <c r="G3179">
        <v>4882</v>
      </c>
      <c r="H3179">
        <v>0</v>
      </c>
      <c r="I3179" s="165">
        <v>4882</v>
      </c>
      <c r="J3179" t="s">
        <v>7816</v>
      </c>
      <c r="K3179">
        <v>1</v>
      </c>
      <c r="L3179">
        <v>125</v>
      </c>
      <c r="M3179" t="s">
        <v>7724</v>
      </c>
      <c r="N3179" t="s">
        <v>7713</v>
      </c>
      <c r="O3179" t="s">
        <v>7697</v>
      </c>
      <c r="P3179" t="s">
        <v>10766</v>
      </c>
      <c r="Q3179" t="s">
        <v>11510</v>
      </c>
      <c r="R3179">
        <v>105</v>
      </c>
      <c r="S3179" t="s">
        <v>9296</v>
      </c>
      <c r="T3179" t="s">
        <v>7701</v>
      </c>
      <c r="U3179">
        <v>1</v>
      </c>
      <c r="V3179">
        <v>1</v>
      </c>
      <c r="W3179" t="s">
        <v>7702</v>
      </c>
      <c r="X3179" t="s">
        <v>4458</v>
      </c>
      <c r="Y3179" t="s">
        <v>7703</v>
      </c>
      <c r="Z3179" t="s">
        <v>12974</v>
      </c>
      <c r="AA3179" t="s">
        <v>7819</v>
      </c>
      <c r="AB3179" t="s">
        <v>12975</v>
      </c>
    </row>
    <row r="3180" spans="1:28">
      <c r="A3180" s="241">
        <v>45974</v>
      </c>
      <c r="B3180" t="s">
        <v>12976</v>
      </c>
      <c r="C3180" t="s">
        <v>8079</v>
      </c>
      <c r="D3180" t="s">
        <v>8080</v>
      </c>
      <c r="E3180" t="s">
        <v>8081</v>
      </c>
      <c r="F3180">
        <v>3</v>
      </c>
      <c r="G3180">
        <v>3180</v>
      </c>
      <c r="H3180">
        <v>0</v>
      </c>
      <c r="I3180" s="165">
        <v>9540</v>
      </c>
      <c r="J3180" t="s">
        <v>8521</v>
      </c>
      <c r="K3180">
        <v>1</v>
      </c>
      <c r="L3180">
        <v>157</v>
      </c>
      <c r="M3180" t="s">
        <v>8532</v>
      </c>
      <c r="N3180" t="s">
        <v>8027</v>
      </c>
      <c r="O3180" t="s">
        <v>7697</v>
      </c>
      <c r="P3180" t="s">
        <v>10766</v>
      </c>
      <c r="Q3180" t="s">
        <v>11864</v>
      </c>
      <c r="R3180">
        <v>612</v>
      </c>
      <c r="S3180" t="s">
        <v>9296</v>
      </c>
      <c r="T3180" t="s">
        <v>7715</v>
      </c>
      <c r="U3180">
        <v>1</v>
      </c>
      <c r="V3180">
        <v>3</v>
      </c>
      <c r="W3180" t="s">
        <v>7702</v>
      </c>
      <c r="X3180" t="s">
        <v>4422</v>
      </c>
      <c r="Y3180" t="s">
        <v>7703</v>
      </c>
      <c r="Z3180" t="s">
        <v>12977</v>
      </c>
      <c r="AA3180" t="s">
        <v>8535</v>
      </c>
      <c r="AB3180" t="s">
        <v>12978</v>
      </c>
    </row>
    <row r="3181" spans="1:28">
      <c r="A3181" s="241">
        <v>45974</v>
      </c>
      <c r="B3181" t="s">
        <v>12976</v>
      </c>
      <c r="C3181" t="s">
        <v>8493</v>
      </c>
      <c r="D3181" t="s">
        <v>8494</v>
      </c>
      <c r="E3181" t="s">
        <v>8495</v>
      </c>
      <c r="F3181">
        <v>3</v>
      </c>
      <c r="G3181">
        <v>3180</v>
      </c>
      <c r="H3181">
        <v>0</v>
      </c>
      <c r="I3181" s="165">
        <v>9540</v>
      </c>
      <c r="J3181" t="s">
        <v>8521</v>
      </c>
      <c r="K3181">
        <v>1</v>
      </c>
      <c r="L3181">
        <v>157</v>
      </c>
      <c r="M3181" t="s">
        <v>8532</v>
      </c>
      <c r="N3181" t="s">
        <v>8027</v>
      </c>
      <c r="O3181" t="s">
        <v>7697</v>
      </c>
      <c r="P3181" t="s">
        <v>10766</v>
      </c>
      <c r="Q3181" t="s">
        <v>11864</v>
      </c>
      <c r="R3181">
        <v>612</v>
      </c>
      <c r="S3181" t="s">
        <v>9296</v>
      </c>
      <c r="T3181" t="s">
        <v>7715</v>
      </c>
      <c r="U3181">
        <v>1</v>
      </c>
      <c r="V3181">
        <v>3</v>
      </c>
      <c r="W3181" t="s">
        <v>7702</v>
      </c>
      <c r="X3181" t="s">
        <v>4422</v>
      </c>
      <c r="Y3181" t="s">
        <v>7703</v>
      </c>
      <c r="Z3181" t="s">
        <v>12977</v>
      </c>
      <c r="AA3181" t="s">
        <v>8535</v>
      </c>
      <c r="AB3181" t="s">
        <v>12978</v>
      </c>
    </row>
    <row r="3182" spans="1:28">
      <c r="A3182" s="241">
        <v>45974</v>
      </c>
      <c r="B3182" t="s">
        <v>12976</v>
      </c>
      <c r="C3182" t="s">
        <v>7886</v>
      </c>
      <c r="D3182" t="s">
        <v>7887</v>
      </c>
      <c r="E3182" t="s">
        <v>7888</v>
      </c>
      <c r="F3182">
        <v>3</v>
      </c>
      <c r="G3182">
        <v>3025.21</v>
      </c>
      <c r="H3182">
        <v>0</v>
      </c>
      <c r="I3182" s="165">
        <v>9075.6299999999992</v>
      </c>
      <c r="J3182" t="s">
        <v>8521</v>
      </c>
      <c r="K3182">
        <v>1</v>
      </c>
      <c r="L3182">
        <v>157</v>
      </c>
      <c r="M3182" t="s">
        <v>8532</v>
      </c>
      <c r="N3182" t="s">
        <v>8027</v>
      </c>
      <c r="O3182" t="s">
        <v>7697</v>
      </c>
      <c r="P3182" t="s">
        <v>10766</v>
      </c>
      <c r="Q3182" t="s">
        <v>11864</v>
      </c>
      <c r="R3182">
        <v>612</v>
      </c>
      <c r="S3182" t="s">
        <v>9296</v>
      </c>
      <c r="T3182" t="s">
        <v>7715</v>
      </c>
      <c r="U3182">
        <v>1</v>
      </c>
      <c r="V3182">
        <v>3</v>
      </c>
      <c r="W3182" t="s">
        <v>7702</v>
      </c>
      <c r="X3182" t="s">
        <v>4422</v>
      </c>
      <c r="Y3182" t="s">
        <v>7703</v>
      </c>
      <c r="Z3182" t="s">
        <v>12977</v>
      </c>
      <c r="AA3182" t="s">
        <v>8535</v>
      </c>
      <c r="AB3182" t="s">
        <v>12978</v>
      </c>
    </row>
    <row r="3183" spans="1:28">
      <c r="A3183" s="241">
        <v>45974</v>
      </c>
      <c r="B3183" t="s">
        <v>12976</v>
      </c>
      <c r="C3183" t="s">
        <v>7787</v>
      </c>
      <c r="D3183" t="s">
        <v>7788</v>
      </c>
      <c r="E3183" t="s">
        <v>7789</v>
      </c>
      <c r="F3183">
        <v>3</v>
      </c>
      <c r="G3183">
        <v>3025.21</v>
      </c>
      <c r="H3183">
        <v>0</v>
      </c>
      <c r="I3183" s="165">
        <v>9075.6299999999992</v>
      </c>
      <c r="J3183" t="s">
        <v>8521</v>
      </c>
      <c r="K3183">
        <v>1</v>
      </c>
      <c r="L3183">
        <v>157</v>
      </c>
      <c r="M3183" t="s">
        <v>8532</v>
      </c>
      <c r="N3183" t="s">
        <v>8027</v>
      </c>
      <c r="O3183" t="s">
        <v>7697</v>
      </c>
      <c r="P3183" t="s">
        <v>10766</v>
      </c>
      <c r="Q3183" t="s">
        <v>11864</v>
      </c>
      <c r="R3183">
        <v>612</v>
      </c>
      <c r="S3183" t="s">
        <v>9296</v>
      </c>
      <c r="T3183" t="s">
        <v>7715</v>
      </c>
      <c r="U3183">
        <v>1</v>
      </c>
      <c r="V3183">
        <v>3</v>
      </c>
      <c r="W3183" t="s">
        <v>7702</v>
      </c>
      <c r="X3183" t="s">
        <v>4422</v>
      </c>
      <c r="Y3183" t="s">
        <v>7703</v>
      </c>
      <c r="Z3183" t="s">
        <v>12977</v>
      </c>
      <c r="AA3183" t="s">
        <v>8535</v>
      </c>
      <c r="AB3183" t="s">
        <v>12978</v>
      </c>
    </row>
    <row r="3184" spans="1:28">
      <c r="A3184" s="241">
        <v>45974</v>
      </c>
      <c r="B3184" t="s">
        <v>12976</v>
      </c>
      <c r="C3184" t="s">
        <v>7784</v>
      </c>
      <c r="D3184" t="s">
        <v>7785</v>
      </c>
      <c r="E3184" t="s">
        <v>7786</v>
      </c>
      <c r="F3184">
        <v>3</v>
      </c>
      <c r="G3184">
        <v>3025.21</v>
      </c>
      <c r="H3184">
        <v>0</v>
      </c>
      <c r="I3184" s="165">
        <v>9075.6299999999992</v>
      </c>
      <c r="J3184" t="s">
        <v>8521</v>
      </c>
      <c r="K3184">
        <v>1</v>
      </c>
      <c r="L3184">
        <v>157</v>
      </c>
      <c r="M3184" t="s">
        <v>8532</v>
      </c>
      <c r="N3184" t="s">
        <v>8027</v>
      </c>
      <c r="O3184" t="s">
        <v>7697</v>
      </c>
      <c r="P3184" t="s">
        <v>10766</v>
      </c>
      <c r="Q3184" t="s">
        <v>11864</v>
      </c>
      <c r="R3184">
        <v>612</v>
      </c>
      <c r="S3184" t="s">
        <v>9296</v>
      </c>
      <c r="T3184" t="s">
        <v>7715</v>
      </c>
      <c r="U3184">
        <v>1</v>
      </c>
      <c r="V3184">
        <v>3</v>
      </c>
      <c r="W3184" t="s">
        <v>7702</v>
      </c>
      <c r="X3184" t="s">
        <v>4422</v>
      </c>
      <c r="Y3184" t="s">
        <v>7703</v>
      </c>
      <c r="Z3184" t="s">
        <v>12977</v>
      </c>
      <c r="AA3184" t="s">
        <v>8535</v>
      </c>
      <c r="AB3184" t="s">
        <v>12978</v>
      </c>
    </row>
    <row r="3185" spans="1:28">
      <c r="A3185" s="241">
        <v>45974</v>
      </c>
      <c r="B3185" t="s">
        <v>12979</v>
      </c>
      <c r="C3185" t="s">
        <v>7720</v>
      </c>
      <c r="D3185" t="s">
        <v>7721</v>
      </c>
      <c r="E3185" t="s">
        <v>7722</v>
      </c>
      <c r="F3185">
        <v>1</v>
      </c>
      <c r="G3185">
        <v>11900</v>
      </c>
      <c r="H3185">
        <v>357</v>
      </c>
      <c r="I3185" s="165">
        <v>11543</v>
      </c>
      <c r="J3185" t="s">
        <v>8521</v>
      </c>
      <c r="K3185">
        <v>1</v>
      </c>
      <c r="L3185">
        <v>157</v>
      </c>
      <c r="M3185" t="s">
        <v>8532</v>
      </c>
      <c r="N3185" t="s">
        <v>8027</v>
      </c>
      <c r="O3185" t="s">
        <v>7697</v>
      </c>
      <c r="P3185" t="s">
        <v>10766</v>
      </c>
      <c r="Q3185" t="s">
        <v>11864</v>
      </c>
      <c r="R3185">
        <v>612</v>
      </c>
      <c r="S3185" t="s">
        <v>9296</v>
      </c>
      <c r="T3185" t="s">
        <v>7726</v>
      </c>
      <c r="U3185">
        <v>1</v>
      </c>
      <c r="V3185">
        <v>1</v>
      </c>
      <c r="W3185" t="s">
        <v>7702</v>
      </c>
      <c r="X3185" t="s">
        <v>4442</v>
      </c>
      <c r="Y3185" t="s">
        <v>7703</v>
      </c>
      <c r="Z3185" t="s">
        <v>12980</v>
      </c>
      <c r="AA3185" t="s">
        <v>8535</v>
      </c>
      <c r="AB3185" t="s">
        <v>12981</v>
      </c>
    </row>
    <row r="3186" spans="1:28">
      <c r="A3186" s="241">
        <v>45974</v>
      </c>
      <c r="B3186" t="s">
        <v>12979</v>
      </c>
      <c r="C3186" t="s">
        <v>7832</v>
      </c>
      <c r="D3186" t="s">
        <v>7833</v>
      </c>
      <c r="E3186" t="s">
        <v>7834</v>
      </c>
      <c r="F3186">
        <v>1</v>
      </c>
      <c r="G3186">
        <v>12500</v>
      </c>
      <c r="H3186">
        <v>375</v>
      </c>
      <c r="I3186" s="165">
        <v>12125</v>
      </c>
      <c r="J3186" t="s">
        <v>8521</v>
      </c>
      <c r="K3186">
        <v>1</v>
      </c>
      <c r="L3186">
        <v>157</v>
      </c>
      <c r="M3186" t="s">
        <v>8532</v>
      </c>
      <c r="N3186" t="s">
        <v>8027</v>
      </c>
      <c r="O3186" t="s">
        <v>7697</v>
      </c>
      <c r="P3186" t="s">
        <v>10766</v>
      </c>
      <c r="Q3186" t="s">
        <v>11864</v>
      </c>
      <c r="R3186">
        <v>612</v>
      </c>
      <c r="S3186" t="s">
        <v>9296</v>
      </c>
      <c r="T3186" t="s">
        <v>7726</v>
      </c>
      <c r="U3186">
        <v>1</v>
      </c>
      <c r="V3186">
        <v>1</v>
      </c>
      <c r="W3186" t="s">
        <v>7702</v>
      </c>
      <c r="X3186" t="s">
        <v>4442</v>
      </c>
      <c r="Y3186" t="s">
        <v>7703</v>
      </c>
      <c r="Z3186" t="s">
        <v>12980</v>
      </c>
      <c r="AA3186" t="s">
        <v>8535</v>
      </c>
      <c r="AB3186" t="s">
        <v>12981</v>
      </c>
    </row>
    <row r="3187" spans="1:28">
      <c r="A3187" s="241">
        <v>45974</v>
      </c>
      <c r="B3187" t="s">
        <v>12979</v>
      </c>
      <c r="C3187" t="s">
        <v>8590</v>
      </c>
      <c r="D3187" t="s">
        <v>8591</v>
      </c>
      <c r="E3187" t="s">
        <v>8592</v>
      </c>
      <c r="F3187">
        <v>1</v>
      </c>
      <c r="G3187">
        <v>35072.400000000001</v>
      </c>
      <c r="H3187">
        <v>0</v>
      </c>
      <c r="I3187" s="165">
        <v>35072.400000000001</v>
      </c>
      <c r="J3187" t="s">
        <v>8521</v>
      </c>
      <c r="K3187">
        <v>1</v>
      </c>
      <c r="L3187">
        <v>157</v>
      </c>
      <c r="M3187" t="s">
        <v>8532</v>
      </c>
      <c r="N3187" t="s">
        <v>8027</v>
      </c>
      <c r="O3187" t="s">
        <v>7697</v>
      </c>
      <c r="P3187" t="s">
        <v>10766</v>
      </c>
      <c r="Q3187" t="s">
        <v>11864</v>
      </c>
      <c r="R3187">
        <v>612</v>
      </c>
      <c r="S3187" t="s">
        <v>9296</v>
      </c>
      <c r="T3187" t="s">
        <v>7726</v>
      </c>
      <c r="U3187">
        <v>1</v>
      </c>
      <c r="V3187">
        <v>1</v>
      </c>
      <c r="W3187" t="s">
        <v>7702</v>
      </c>
      <c r="X3187" t="s">
        <v>4442</v>
      </c>
      <c r="Y3187" t="s">
        <v>7703</v>
      </c>
      <c r="Z3187" t="s">
        <v>12980</v>
      </c>
      <c r="AA3187" t="s">
        <v>8535</v>
      </c>
      <c r="AB3187" t="s">
        <v>12981</v>
      </c>
    </row>
    <row r="3188" spans="1:28">
      <c r="A3188" s="241">
        <v>45974</v>
      </c>
      <c r="B3188" t="s">
        <v>12979</v>
      </c>
      <c r="C3188" t="s">
        <v>8205</v>
      </c>
      <c r="D3188" t="s">
        <v>8206</v>
      </c>
      <c r="E3188" t="s">
        <v>8207</v>
      </c>
      <c r="F3188">
        <v>6</v>
      </c>
      <c r="G3188">
        <v>3000</v>
      </c>
      <c r="H3188">
        <v>0</v>
      </c>
      <c r="I3188" s="165">
        <v>18000</v>
      </c>
      <c r="J3188" t="s">
        <v>8521</v>
      </c>
      <c r="K3188">
        <v>1</v>
      </c>
      <c r="L3188">
        <v>157</v>
      </c>
      <c r="M3188" t="s">
        <v>8532</v>
      </c>
      <c r="N3188" t="s">
        <v>8027</v>
      </c>
      <c r="O3188" t="s">
        <v>7697</v>
      </c>
      <c r="P3188" t="s">
        <v>10766</v>
      </c>
      <c r="Q3188" t="s">
        <v>11864</v>
      </c>
      <c r="R3188">
        <v>612</v>
      </c>
      <c r="S3188" t="s">
        <v>9296</v>
      </c>
      <c r="T3188" t="s">
        <v>7726</v>
      </c>
      <c r="U3188">
        <v>1</v>
      </c>
      <c r="V3188">
        <v>6</v>
      </c>
      <c r="W3188" t="s">
        <v>7702</v>
      </c>
      <c r="X3188" t="s">
        <v>4442</v>
      </c>
      <c r="Y3188" t="s">
        <v>7703</v>
      </c>
      <c r="Z3188" t="s">
        <v>12980</v>
      </c>
      <c r="AA3188" t="s">
        <v>8535</v>
      </c>
      <c r="AB3188" t="s">
        <v>12981</v>
      </c>
    </row>
    <row r="3189" spans="1:28">
      <c r="A3189" s="241">
        <v>45974</v>
      </c>
      <c r="B3189" t="s">
        <v>12979</v>
      </c>
      <c r="C3189" t="s">
        <v>7868</v>
      </c>
      <c r="D3189" t="s">
        <v>7869</v>
      </c>
      <c r="E3189" t="s">
        <v>7870</v>
      </c>
      <c r="F3189">
        <v>6</v>
      </c>
      <c r="G3189">
        <v>3000</v>
      </c>
      <c r="H3189">
        <v>0</v>
      </c>
      <c r="I3189" s="165">
        <v>18000</v>
      </c>
      <c r="J3189" t="s">
        <v>8521</v>
      </c>
      <c r="K3189">
        <v>1</v>
      </c>
      <c r="L3189">
        <v>157</v>
      </c>
      <c r="M3189" t="s">
        <v>8532</v>
      </c>
      <c r="N3189" t="s">
        <v>8027</v>
      </c>
      <c r="O3189" t="s">
        <v>7697</v>
      </c>
      <c r="P3189" t="s">
        <v>10766</v>
      </c>
      <c r="Q3189" t="s">
        <v>11864</v>
      </c>
      <c r="R3189">
        <v>612</v>
      </c>
      <c r="S3189" t="s">
        <v>9296</v>
      </c>
      <c r="T3189" t="s">
        <v>7726</v>
      </c>
      <c r="U3189">
        <v>1</v>
      </c>
      <c r="V3189">
        <v>6</v>
      </c>
      <c r="W3189" t="s">
        <v>7702</v>
      </c>
      <c r="X3189" t="s">
        <v>4442</v>
      </c>
      <c r="Y3189" t="s">
        <v>7703</v>
      </c>
      <c r="Z3189" t="s">
        <v>12980</v>
      </c>
      <c r="AA3189" t="s">
        <v>8535</v>
      </c>
      <c r="AB3189" t="s">
        <v>12981</v>
      </c>
    </row>
    <row r="3190" spans="1:28">
      <c r="A3190" s="241">
        <v>45974</v>
      </c>
      <c r="B3190" t="s">
        <v>12979</v>
      </c>
      <c r="C3190" t="s">
        <v>7899</v>
      </c>
      <c r="D3190" t="s">
        <v>7900</v>
      </c>
      <c r="E3190" t="s">
        <v>7901</v>
      </c>
      <c r="F3190">
        <v>6</v>
      </c>
      <c r="G3190">
        <v>3000</v>
      </c>
      <c r="H3190">
        <v>0</v>
      </c>
      <c r="I3190" s="165">
        <v>18000</v>
      </c>
      <c r="J3190" t="s">
        <v>8521</v>
      </c>
      <c r="K3190">
        <v>1</v>
      </c>
      <c r="L3190">
        <v>157</v>
      </c>
      <c r="M3190" t="s">
        <v>8532</v>
      </c>
      <c r="N3190" t="s">
        <v>8027</v>
      </c>
      <c r="O3190" t="s">
        <v>7697</v>
      </c>
      <c r="P3190" t="s">
        <v>10766</v>
      </c>
      <c r="Q3190" t="s">
        <v>11864</v>
      </c>
      <c r="R3190">
        <v>612</v>
      </c>
      <c r="S3190" t="s">
        <v>9296</v>
      </c>
      <c r="T3190" t="s">
        <v>7726</v>
      </c>
      <c r="U3190">
        <v>1</v>
      </c>
      <c r="V3190">
        <v>6</v>
      </c>
      <c r="W3190" t="s">
        <v>7702</v>
      </c>
      <c r="X3190" t="s">
        <v>4442</v>
      </c>
      <c r="Y3190" t="s">
        <v>7703</v>
      </c>
      <c r="Z3190" t="s">
        <v>12980</v>
      </c>
      <c r="AA3190" t="s">
        <v>8535</v>
      </c>
      <c r="AB3190" t="s">
        <v>12981</v>
      </c>
    </row>
    <row r="3191" spans="1:28">
      <c r="A3191" s="241">
        <v>45974</v>
      </c>
      <c r="B3191" t="s">
        <v>12982</v>
      </c>
      <c r="C3191" t="s">
        <v>7839</v>
      </c>
      <c r="D3191" t="s">
        <v>7840</v>
      </c>
      <c r="E3191" t="s">
        <v>7841</v>
      </c>
      <c r="F3191">
        <v>1</v>
      </c>
      <c r="G3191">
        <v>2645.48</v>
      </c>
      <c r="H3191">
        <v>0</v>
      </c>
      <c r="I3191" s="165">
        <v>2645.48</v>
      </c>
      <c r="J3191" t="s">
        <v>8061</v>
      </c>
      <c r="K3191">
        <v>1</v>
      </c>
      <c r="L3191">
        <v>182</v>
      </c>
      <c r="M3191" t="s">
        <v>8740</v>
      </c>
      <c r="N3191" t="s">
        <v>7745</v>
      </c>
      <c r="O3191" t="s">
        <v>7697</v>
      </c>
      <c r="P3191" t="s">
        <v>10766</v>
      </c>
      <c r="Q3191" t="s">
        <v>8741</v>
      </c>
      <c r="R3191">
        <v>964</v>
      </c>
      <c r="S3191" t="s">
        <v>9296</v>
      </c>
      <c r="T3191" t="s">
        <v>7715</v>
      </c>
      <c r="U3191">
        <v>1</v>
      </c>
      <c r="V3191">
        <v>1</v>
      </c>
      <c r="W3191" t="s">
        <v>7702</v>
      </c>
      <c r="X3191" t="s">
        <v>4601</v>
      </c>
      <c r="Y3191" t="s">
        <v>7703</v>
      </c>
      <c r="Z3191" t="s">
        <v>12983</v>
      </c>
      <c r="AA3191" t="s">
        <v>8743</v>
      </c>
      <c r="AB3191" t="s">
        <v>12984</v>
      </c>
    </row>
    <row r="3192" spans="1:28">
      <c r="A3192" s="241">
        <v>45974</v>
      </c>
      <c r="B3192" t="s">
        <v>12982</v>
      </c>
      <c r="C3192" t="s">
        <v>7979</v>
      </c>
      <c r="D3192" t="s">
        <v>7980</v>
      </c>
      <c r="E3192" t="s">
        <v>7981</v>
      </c>
      <c r="F3192">
        <v>1</v>
      </c>
      <c r="G3192">
        <v>2647.06</v>
      </c>
      <c r="H3192">
        <v>0</v>
      </c>
      <c r="I3192" s="165">
        <v>2647.06</v>
      </c>
      <c r="J3192" t="s">
        <v>8061</v>
      </c>
      <c r="K3192">
        <v>1</v>
      </c>
      <c r="L3192">
        <v>182</v>
      </c>
      <c r="M3192" t="s">
        <v>8740</v>
      </c>
      <c r="N3192" t="s">
        <v>7745</v>
      </c>
      <c r="O3192" t="s">
        <v>7697</v>
      </c>
      <c r="P3192" t="s">
        <v>10766</v>
      </c>
      <c r="Q3192" t="s">
        <v>8741</v>
      </c>
      <c r="R3192">
        <v>964</v>
      </c>
      <c r="S3192" t="s">
        <v>9296</v>
      </c>
      <c r="T3192" t="s">
        <v>7715</v>
      </c>
      <c r="U3192">
        <v>1</v>
      </c>
      <c r="V3192">
        <v>1</v>
      </c>
      <c r="W3192" t="s">
        <v>7702</v>
      </c>
      <c r="X3192" t="s">
        <v>4601</v>
      </c>
      <c r="Y3192" t="s">
        <v>7703</v>
      </c>
      <c r="Z3192" t="s">
        <v>12983</v>
      </c>
      <c r="AA3192" t="s">
        <v>8743</v>
      </c>
      <c r="AB3192" t="s">
        <v>12984</v>
      </c>
    </row>
    <row r="3193" spans="1:28">
      <c r="A3193" s="241">
        <v>45974</v>
      </c>
      <c r="B3193" t="s">
        <v>12985</v>
      </c>
      <c r="C3193" t="s">
        <v>7883</v>
      </c>
      <c r="D3193" t="s">
        <v>7884</v>
      </c>
      <c r="E3193" t="s">
        <v>7885</v>
      </c>
      <c r="F3193">
        <v>6</v>
      </c>
      <c r="G3193">
        <v>3025.21</v>
      </c>
      <c r="H3193">
        <v>0</v>
      </c>
      <c r="I3193" s="165">
        <v>18151.259999999998</v>
      </c>
      <c r="J3193" t="s">
        <v>8521</v>
      </c>
      <c r="K3193">
        <v>1</v>
      </c>
      <c r="L3193">
        <v>157</v>
      </c>
      <c r="M3193" t="s">
        <v>8532</v>
      </c>
      <c r="N3193" t="s">
        <v>8027</v>
      </c>
      <c r="O3193" t="s">
        <v>7697</v>
      </c>
      <c r="P3193" t="s">
        <v>10766</v>
      </c>
      <c r="Q3193" t="s">
        <v>11864</v>
      </c>
      <c r="R3193">
        <v>612</v>
      </c>
      <c r="S3193" t="s">
        <v>9296</v>
      </c>
      <c r="T3193" t="s">
        <v>7715</v>
      </c>
      <c r="U3193">
        <v>1</v>
      </c>
      <c r="V3193">
        <v>6</v>
      </c>
      <c r="W3193" t="s">
        <v>7702</v>
      </c>
      <c r="X3193" t="s">
        <v>4259</v>
      </c>
      <c r="Y3193" t="s">
        <v>7703</v>
      </c>
      <c r="Z3193" t="s">
        <v>12986</v>
      </c>
      <c r="AA3193" t="s">
        <v>8535</v>
      </c>
      <c r="AB3193" t="s">
        <v>12987</v>
      </c>
    </row>
    <row r="3194" spans="1:28">
      <c r="A3194" s="241">
        <v>45974</v>
      </c>
      <c r="B3194" t="s">
        <v>12985</v>
      </c>
      <c r="C3194" t="s">
        <v>7787</v>
      </c>
      <c r="D3194" t="s">
        <v>7788</v>
      </c>
      <c r="E3194" t="s">
        <v>7789</v>
      </c>
      <c r="F3194">
        <v>6</v>
      </c>
      <c r="G3194">
        <v>3025.21</v>
      </c>
      <c r="H3194">
        <v>0</v>
      </c>
      <c r="I3194" s="165">
        <v>18151.259999999998</v>
      </c>
      <c r="J3194" t="s">
        <v>8521</v>
      </c>
      <c r="K3194">
        <v>1</v>
      </c>
      <c r="L3194">
        <v>157</v>
      </c>
      <c r="M3194" t="s">
        <v>8532</v>
      </c>
      <c r="N3194" t="s">
        <v>8027</v>
      </c>
      <c r="O3194" t="s">
        <v>7697</v>
      </c>
      <c r="P3194" t="s">
        <v>10766</v>
      </c>
      <c r="Q3194" t="s">
        <v>11864</v>
      </c>
      <c r="R3194">
        <v>612</v>
      </c>
      <c r="S3194" t="s">
        <v>9296</v>
      </c>
      <c r="T3194" t="s">
        <v>7715</v>
      </c>
      <c r="U3194">
        <v>1</v>
      </c>
      <c r="V3194">
        <v>6</v>
      </c>
      <c r="W3194" t="s">
        <v>7702</v>
      </c>
      <c r="X3194" t="s">
        <v>4259</v>
      </c>
      <c r="Y3194" t="s">
        <v>7703</v>
      </c>
      <c r="Z3194" t="s">
        <v>12986</v>
      </c>
      <c r="AA3194" t="s">
        <v>8535</v>
      </c>
      <c r="AB3194" t="s">
        <v>12987</v>
      </c>
    </row>
    <row r="3195" spans="1:28">
      <c r="A3195" s="241">
        <v>45974</v>
      </c>
      <c r="B3195" t="s">
        <v>12985</v>
      </c>
      <c r="C3195" t="s">
        <v>7781</v>
      </c>
      <c r="D3195" t="s">
        <v>7782</v>
      </c>
      <c r="E3195" t="s">
        <v>7783</v>
      </c>
      <c r="F3195">
        <v>3</v>
      </c>
      <c r="G3195">
        <v>3025.21</v>
      </c>
      <c r="H3195">
        <v>0</v>
      </c>
      <c r="I3195" s="165">
        <v>9075.6299999999992</v>
      </c>
      <c r="J3195" t="s">
        <v>8521</v>
      </c>
      <c r="K3195">
        <v>1</v>
      </c>
      <c r="L3195">
        <v>157</v>
      </c>
      <c r="M3195" t="s">
        <v>8532</v>
      </c>
      <c r="N3195" t="s">
        <v>8027</v>
      </c>
      <c r="O3195" t="s">
        <v>7697</v>
      </c>
      <c r="P3195" t="s">
        <v>10766</v>
      </c>
      <c r="Q3195" t="s">
        <v>11864</v>
      </c>
      <c r="R3195">
        <v>612</v>
      </c>
      <c r="S3195" t="s">
        <v>9296</v>
      </c>
      <c r="T3195" t="s">
        <v>7715</v>
      </c>
      <c r="U3195">
        <v>1</v>
      </c>
      <c r="V3195">
        <v>3</v>
      </c>
      <c r="W3195" t="s">
        <v>7702</v>
      </c>
      <c r="X3195" t="s">
        <v>4259</v>
      </c>
      <c r="Y3195" t="s">
        <v>7703</v>
      </c>
      <c r="Z3195" t="s">
        <v>12986</v>
      </c>
      <c r="AA3195" t="s">
        <v>8535</v>
      </c>
      <c r="AB3195" t="s">
        <v>12987</v>
      </c>
    </row>
    <row r="3196" spans="1:28">
      <c r="A3196" s="241">
        <v>45974</v>
      </c>
      <c r="B3196" t="s">
        <v>12985</v>
      </c>
      <c r="C3196" t="s">
        <v>8079</v>
      </c>
      <c r="D3196" t="s">
        <v>8080</v>
      </c>
      <c r="E3196" t="s">
        <v>8081</v>
      </c>
      <c r="F3196">
        <v>6</v>
      </c>
      <c r="G3196">
        <v>3180</v>
      </c>
      <c r="H3196">
        <v>0</v>
      </c>
      <c r="I3196" s="165">
        <v>19080</v>
      </c>
      <c r="J3196" t="s">
        <v>8521</v>
      </c>
      <c r="K3196">
        <v>1</v>
      </c>
      <c r="L3196">
        <v>157</v>
      </c>
      <c r="M3196" t="s">
        <v>8532</v>
      </c>
      <c r="N3196" t="s">
        <v>8027</v>
      </c>
      <c r="O3196" t="s">
        <v>7697</v>
      </c>
      <c r="P3196" t="s">
        <v>10766</v>
      </c>
      <c r="Q3196" t="s">
        <v>11864</v>
      </c>
      <c r="R3196">
        <v>612</v>
      </c>
      <c r="S3196" t="s">
        <v>9296</v>
      </c>
      <c r="T3196" t="s">
        <v>7715</v>
      </c>
      <c r="U3196">
        <v>1</v>
      </c>
      <c r="V3196">
        <v>6</v>
      </c>
      <c r="W3196" t="s">
        <v>7702</v>
      </c>
      <c r="X3196" t="s">
        <v>4259</v>
      </c>
      <c r="Y3196" t="s">
        <v>7703</v>
      </c>
      <c r="Z3196" t="s">
        <v>12986</v>
      </c>
      <c r="AA3196" t="s">
        <v>8535</v>
      </c>
      <c r="AB3196" t="s">
        <v>12987</v>
      </c>
    </row>
    <row r="3197" spans="1:28">
      <c r="A3197" s="241">
        <v>45974</v>
      </c>
      <c r="B3197" t="s">
        <v>12985</v>
      </c>
      <c r="C3197" t="s">
        <v>8493</v>
      </c>
      <c r="D3197" t="s">
        <v>8494</v>
      </c>
      <c r="E3197" t="s">
        <v>8495</v>
      </c>
      <c r="F3197">
        <v>3</v>
      </c>
      <c r="G3197">
        <v>3180</v>
      </c>
      <c r="H3197">
        <v>0</v>
      </c>
      <c r="I3197" s="165">
        <v>9540</v>
      </c>
      <c r="J3197" t="s">
        <v>8521</v>
      </c>
      <c r="K3197">
        <v>1</v>
      </c>
      <c r="L3197">
        <v>157</v>
      </c>
      <c r="M3197" t="s">
        <v>8532</v>
      </c>
      <c r="N3197" t="s">
        <v>8027</v>
      </c>
      <c r="O3197" t="s">
        <v>7697</v>
      </c>
      <c r="P3197" t="s">
        <v>10766</v>
      </c>
      <c r="Q3197" t="s">
        <v>11864</v>
      </c>
      <c r="R3197">
        <v>612</v>
      </c>
      <c r="S3197" t="s">
        <v>9296</v>
      </c>
      <c r="T3197" t="s">
        <v>7715</v>
      </c>
      <c r="U3197">
        <v>1</v>
      </c>
      <c r="V3197">
        <v>3</v>
      </c>
      <c r="W3197" t="s">
        <v>7702</v>
      </c>
      <c r="X3197" t="s">
        <v>4259</v>
      </c>
      <c r="Y3197" t="s">
        <v>7703</v>
      </c>
      <c r="Z3197" t="s">
        <v>12986</v>
      </c>
      <c r="AA3197" t="s">
        <v>8535</v>
      </c>
      <c r="AB3197" t="s">
        <v>12987</v>
      </c>
    </row>
    <row r="3198" spans="1:28">
      <c r="A3198" s="241">
        <v>45974</v>
      </c>
      <c r="B3198" t="s">
        <v>12988</v>
      </c>
      <c r="C3198" t="s">
        <v>8954</v>
      </c>
      <c r="D3198" t="s">
        <v>8955</v>
      </c>
      <c r="E3198" t="s">
        <v>8956</v>
      </c>
      <c r="F3198">
        <v>6</v>
      </c>
      <c r="G3198">
        <v>2615</v>
      </c>
      <c r="H3198">
        <v>0</v>
      </c>
      <c r="I3198" s="165">
        <v>15690</v>
      </c>
      <c r="J3198" t="s">
        <v>7711</v>
      </c>
      <c r="K3198">
        <v>1</v>
      </c>
      <c r="L3198">
        <v>156</v>
      </c>
      <c r="M3198" t="s">
        <v>7712</v>
      </c>
      <c r="N3198" t="s">
        <v>7713</v>
      </c>
      <c r="O3198" t="s">
        <v>7697</v>
      </c>
      <c r="P3198" t="s">
        <v>10766</v>
      </c>
      <c r="Q3198" t="s">
        <v>10869</v>
      </c>
      <c r="R3198">
        <v>509</v>
      </c>
      <c r="S3198" t="s">
        <v>9296</v>
      </c>
      <c r="T3198" t="s">
        <v>7715</v>
      </c>
      <c r="U3198">
        <v>1</v>
      </c>
      <c r="V3198">
        <v>6</v>
      </c>
      <c r="W3198" t="s">
        <v>7702</v>
      </c>
      <c r="X3198" t="s">
        <v>4452</v>
      </c>
      <c r="Y3198" t="s">
        <v>7703</v>
      </c>
      <c r="Z3198" t="s">
        <v>12989</v>
      </c>
      <c r="AA3198" t="s">
        <v>8231</v>
      </c>
      <c r="AB3198" t="s">
        <v>12990</v>
      </c>
    </row>
    <row r="3199" spans="1:28">
      <c r="A3199" s="241">
        <v>45974</v>
      </c>
      <c r="B3199" t="s">
        <v>12991</v>
      </c>
      <c r="C3199" t="s">
        <v>7927</v>
      </c>
      <c r="D3199" t="s">
        <v>7928</v>
      </c>
      <c r="E3199" t="s">
        <v>7929</v>
      </c>
      <c r="F3199">
        <v>2</v>
      </c>
      <c r="G3199">
        <v>1344.54</v>
      </c>
      <c r="H3199">
        <v>0</v>
      </c>
      <c r="I3199" s="165">
        <v>2689.08</v>
      </c>
      <c r="J3199" t="s">
        <v>7937</v>
      </c>
      <c r="K3199">
        <v>1</v>
      </c>
      <c r="L3199">
        <v>211</v>
      </c>
      <c r="M3199" t="s">
        <v>7938</v>
      </c>
      <c r="N3199" t="s">
        <v>7939</v>
      </c>
      <c r="O3199" t="s">
        <v>7697</v>
      </c>
      <c r="P3199" t="s">
        <v>10766</v>
      </c>
      <c r="Q3199" t="s">
        <v>11060</v>
      </c>
      <c r="R3199">
        <v>411</v>
      </c>
      <c r="S3199" t="s">
        <v>9296</v>
      </c>
      <c r="T3199" t="s">
        <v>7701</v>
      </c>
      <c r="U3199">
        <v>1</v>
      </c>
      <c r="V3199">
        <v>2</v>
      </c>
      <c r="W3199" t="s">
        <v>7702</v>
      </c>
      <c r="X3199" t="s">
        <v>4590</v>
      </c>
      <c r="Y3199" t="s">
        <v>7703</v>
      </c>
      <c r="Z3199" t="s">
        <v>12992</v>
      </c>
      <c r="AA3199" t="s">
        <v>8221</v>
      </c>
      <c r="AB3199" t="s">
        <v>12993</v>
      </c>
    </row>
    <row r="3200" spans="1:28">
      <c r="A3200" s="241">
        <v>45974</v>
      </c>
      <c r="B3200" t="s">
        <v>12991</v>
      </c>
      <c r="C3200" t="s">
        <v>8268</v>
      </c>
      <c r="D3200" t="s">
        <v>8269</v>
      </c>
      <c r="E3200" t="s">
        <v>8270</v>
      </c>
      <c r="F3200">
        <v>10</v>
      </c>
      <c r="G3200">
        <v>864</v>
      </c>
      <c r="H3200">
        <v>0</v>
      </c>
      <c r="I3200" s="165">
        <v>8640</v>
      </c>
      <c r="J3200" t="s">
        <v>7937</v>
      </c>
      <c r="K3200">
        <v>1</v>
      </c>
      <c r="L3200">
        <v>211</v>
      </c>
      <c r="M3200" t="s">
        <v>7938</v>
      </c>
      <c r="N3200" t="s">
        <v>7939</v>
      </c>
      <c r="O3200" t="s">
        <v>7697</v>
      </c>
      <c r="P3200" t="s">
        <v>10766</v>
      </c>
      <c r="Q3200" t="s">
        <v>11060</v>
      </c>
      <c r="R3200">
        <v>411</v>
      </c>
      <c r="S3200" t="s">
        <v>9296</v>
      </c>
      <c r="T3200" t="s">
        <v>7701</v>
      </c>
      <c r="U3200">
        <v>1</v>
      </c>
      <c r="V3200">
        <v>10</v>
      </c>
      <c r="W3200" t="s">
        <v>7702</v>
      </c>
      <c r="X3200" t="s">
        <v>4590</v>
      </c>
      <c r="Y3200" t="s">
        <v>7703</v>
      </c>
      <c r="Z3200" t="s">
        <v>12992</v>
      </c>
      <c r="AA3200" t="s">
        <v>8221</v>
      </c>
      <c r="AB3200" t="s">
        <v>12993</v>
      </c>
    </row>
    <row r="3201" spans="1:28">
      <c r="A3201" s="241">
        <v>45974</v>
      </c>
      <c r="B3201" t="s">
        <v>12991</v>
      </c>
      <c r="C3201" t="s">
        <v>7832</v>
      </c>
      <c r="D3201" t="s">
        <v>7833</v>
      </c>
      <c r="E3201" t="s">
        <v>7834</v>
      </c>
      <c r="F3201">
        <v>1</v>
      </c>
      <c r="G3201">
        <v>12500</v>
      </c>
      <c r="H3201">
        <v>375</v>
      </c>
      <c r="I3201" s="165">
        <v>12125</v>
      </c>
      <c r="J3201" t="s">
        <v>7937</v>
      </c>
      <c r="K3201">
        <v>1</v>
      </c>
      <c r="L3201">
        <v>211</v>
      </c>
      <c r="M3201" t="s">
        <v>7938</v>
      </c>
      <c r="N3201" t="s">
        <v>7939</v>
      </c>
      <c r="O3201" t="s">
        <v>7697</v>
      </c>
      <c r="P3201" t="s">
        <v>10766</v>
      </c>
      <c r="Q3201" t="s">
        <v>11060</v>
      </c>
      <c r="R3201">
        <v>411</v>
      </c>
      <c r="S3201" t="s">
        <v>9296</v>
      </c>
      <c r="T3201" t="s">
        <v>7726</v>
      </c>
      <c r="U3201">
        <v>1</v>
      </c>
      <c r="V3201">
        <v>1</v>
      </c>
      <c r="W3201" t="s">
        <v>7702</v>
      </c>
      <c r="X3201" t="s">
        <v>4590</v>
      </c>
      <c r="Y3201" t="s">
        <v>7703</v>
      </c>
      <c r="Z3201" t="s">
        <v>12992</v>
      </c>
      <c r="AA3201" t="s">
        <v>8221</v>
      </c>
      <c r="AB3201" t="s">
        <v>12993</v>
      </c>
    </row>
    <row r="3202" spans="1:28">
      <c r="A3202" s="241">
        <v>45974</v>
      </c>
      <c r="B3202" t="s">
        <v>12994</v>
      </c>
      <c r="C3202" t="s">
        <v>8051</v>
      </c>
      <c r="D3202" t="s">
        <v>8052</v>
      </c>
      <c r="E3202" t="s">
        <v>8053</v>
      </c>
      <c r="F3202">
        <v>1</v>
      </c>
      <c r="G3202">
        <v>5940</v>
      </c>
      <c r="H3202">
        <v>0</v>
      </c>
      <c r="I3202" s="165">
        <v>5940</v>
      </c>
      <c r="J3202" t="s">
        <v>8166</v>
      </c>
      <c r="K3202">
        <v>1</v>
      </c>
      <c r="L3202">
        <v>126</v>
      </c>
      <c r="M3202" t="s">
        <v>7744</v>
      </c>
      <c r="N3202" t="s">
        <v>7745</v>
      </c>
      <c r="O3202" t="s">
        <v>7697</v>
      </c>
      <c r="P3202" t="s">
        <v>10766</v>
      </c>
      <c r="Q3202" t="s">
        <v>11321</v>
      </c>
      <c r="R3202">
        <v>923</v>
      </c>
      <c r="S3202" t="s">
        <v>9296</v>
      </c>
      <c r="T3202" t="s">
        <v>7701</v>
      </c>
      <c r="U3202">
        <v>1</v>
      </c>
      <c r="V3202">
        <v>1</v>
      </c>
      <c r="W3202" t="s">
        <v>7702</v>
      </c>
      <c r="X3202" t="s">
        <v>4735</v>
      </c>
      <c r="Y3202" t="s">
        <v>7703</v>
      </c>
      <c r="Z3202" t="s">
        <v>12995</v>
      </c>
      <c r="AA3202" t="s">
        <v>8226</v>
      </c>
      <c r="AB3202" t="s">
        <v>12996</v>
      </c>
    </row>
    <row r="3203" spans="1:28">
      <c r="A3203" s="241">
        <v>45974</v>
      </c>
      <c r="B3203" t="s">
        <v>12997</v>
      </c>
      <c r="C3203" t="s">
        <v>7720</v>
      </c>
      <c r="D3203" t="s">
        <v>7721</v>
      </c>
      <c r="E3203" t="s">
        <v>7722</v>
      </c>
      <c r="F3203">
        <v>1</v>
      </c>
      <c r="G3203">
        <v>11900</v>
      </c>
      <c r="H3203">
        <v>0</v>
      </c>
      <c r="I3203" s="165">
        <v>11900</v>
      </c>
      <c r="J3203" t="s">
        <v>7757</v>
      </c>
      <c r="K3203">
        <v>1</v>
      </c>
      <c r="L3203">
        <v>1</v>
      </c>
      <c r="M3203" t="s">
        <v>7767</v>
      </c>
      <c r="N3203" t="s">
        <v>7713</v>
      </c>
      <c r="O3203" t="s">
        <v>7697</v>
      </c>
      <c r="P3203" t="s">
        <v>10766</v>
      </c>
      <c r="Q3203" t="s">
        <v>11007</v>
      </c>
      <c r="R3203">
        <v>110</v>
      </c>
      <c r="S3203" t="s">
        <v>9296</v>
      </c>
      <c r="T3203" t="s">
        <v>7726</v>
      </c>
      <c r="U3203">
        <v>1</v>
      </c>
      <c r="V3203">
        <v>1</v>
      </c>
      <c r="W3203" t="s">
        <v>7702</v>
      </c>
      <c r="X3203" t="s">
        <v>12998</v>
      </c>
      <c r="Y3203" t="s">
        <v>7703</v>
      </c>
      <c r="Z3203" t="s">
        <v>12999</v>
      </c>
      <c r="AA3203" t="s">
        <v>8552</v>
      </c>
      <c r="AB3203" t="s">
        <v>13000</v>
      </c>
    </row>
    <row r="3204" spans="1:28">
      <c r="A3204" s="241">
        <v>45974</v>
      </c>
      <c r="B3204" t="s">
        <v>12997</v>
      </c>
      <c r="C3204" t="s">
        <v>8136</v>
      </c>
      <c r="D3204" t="s">
        <v>8137</v>
      </c>
      <c r="E3204" t="s">
        <v>8138</v>
      </c>
      <c r="F3204">
        <v>1</v>
      </c>
      <c r="G3204">
        <v>12290.73</v>
      </c>
      <c r="H3204">
        <v>0</v>
      </c>
      <c r="I3204" s="165">
        <v>12290.73</v>
      </c>
      <c r="J3204" t="s">
        <v>7757</v>
      </c>
      <c r="K3204">
        <v>1</v>
      </c>
      <c r="L3204">
        <v>1</v>
      </c>
      <c r="M3204" t="s">
        <v>7767</v>
      </c>
      <c r="N3204" t="s">
        <v>7713</v>
      </c>
      <c r="O3204" t="s">
        <v>7697</v>
      </c>
      <c r="P3204" t="s">
        <v>10766</v>
      </c>
      <c r="Q3204" t="s">
        <v>11007</v>
      </c>
      <c r="R3204">
        <v>110</v>
      </c>
      <c r="S3204" t="s">
        <v>9296</v>
      </c>
      <c r="T3204" t="s">
        <v>7726</v>
      </c>
      <c r="U3204">
        <v>1</v>
      </c>
      <c r="V3204">
        <v>1</v>
      </c>
      <c r="W3204" t="s">
        <v>7702</v>
      </c>
      <c r="X3204" t="s">
        <v>12998</v>
      </c>
      <c r="Y3204" t="s">
        <v>7703</v>
      </c>
      <c r="Z3204" t="s">
        <v>12999</v>
      </c>
      <c r="AA3204" t="s">
        <v>8552</v>
      </c>
      <c r="AB3204" t="s">
        <v>13000</v>
      </c>
    </row>
    <row r="3205" spans="1:28">
      <c r="A3205" s="241">
        <v>45974</v>
      </c>
      <c r="B3205" t="s">
        <v>12997</v>
      </c>
      <c r="C3205" t="s">
        <v>7691</v>
      </c>
      <c r="D3205" t="s">
        <v>7692</v>
      </c>
      <c r="E3205" t="s">
        <v>7693</v>
      </c>
      <c r="F3205">
        <v>2</v>
      </c>
      <c r="G3205">
        <v>4327.7299999999996</v>
      </c>
      <c r="H3205">
        <v>0</v>
      </c>
      <c r="I3205" s="165">
        <v>8655.4599999999991</v>
      </c>
      <c r="J3205" t="s">
        <v>7757</v>
      </c>
      <c r="K3205">
        <v>1</v>
      </c>
      <c r="L3205">
        <v>1</v>
      </c>
      <c r="M3205" t="s">
        <v>7767</v>
      </c>
      <c r="N3205" t="s">
        <v>7713</v>
      </c>
      <c r="O3205" t="s">
        <v>7697</v>
      </c>
      <c r="P3205" t="s">
        <v>10766</v>
      </c>
      <c r="Q3205" t="s">
        <v>11007</v>
      </c>
      <c r="R3205">
        <v>110</v>
      </c>
      <c r="S3205" t="s">
        <v>9296</v>
      </c>
      <c r="T3205" t="s">
        <v>7701</v>
      </c>
      <c r="U3205">
        <v>1</v>
      </c>
      <c r="V3205">
        <v>2</v>
      </c>
      <c r="W3205" t="s">
        <v>7702</v>
      </c>
      <c r="X3205" t="s">
        <v>12998</v>
      </c>
      <c r="Y3205" t="s">
        <v>7703</v>
      </c>
      <c r="Z3205" t="s">
        <v>12999</v>
      </c>
      <c r="AA3205" t="s">
        <v>8552</v>
      </c>
      <c r="AB3205" t="s">
        <v>13000</v>
      </c>
    </row>
    <row r="3206" spans="1:28">
      <c r="A3206" s="241">
        <v>45974</v>
      </c>
      <c r="B3206" t="s">
        <v>12997</v>
      </c>
      <c r="C3206" t="s">
        <v>7880</v>
      </c>
      <c r="D3206" t="s">
        <v>7881</v>
      </c>
      <c r="E3206" t="s">
        <v>7882</v>
      </c>
      <c r="F3206">
        <v>2</v>
      </c>
      <c r="G3206">
        <v>1543</v>
      </c>
      <c r="H3206">
        <v>0</v>
      </c>
      <c r="I3206" s="165">
        <v>3086</v>
      </c>
      <c r="J3206" t="s">
        <v>7757</v>
      </c>
      <c r="K3206">
        <v>1</v>
      </c>
      <c r="L3206">
        <v>1</v>
      </c>
      <c r="M3206" t="s">
        <v>7767</v>
      </c>
      <c r="N3206" t="s">
        <v>7713</v>
      </c>
      <c r="O3206" t="s">
        <v>7697</v>
      </c>
      <c r="P3206" t="s">
        <v>10766</v>
      </c>
      <c r="Q3206" t="s">
        <v>11007</v>
      </c>
      <c r="R3206">
        <v>110</v>
      </c>
      <c r="S3206" t="s">
        <v>9296</v>
      </c>
      <c r="T3206" t="s">
        <v>7701</v>
      </c>
      <c r="U3206">
        <v>1</v>
      </c>
      <c r="V3206">
        <v>2</v>
      </c>
      <c r="W3206" t="s">
        <v>7702</v>
      </c>
      <c r="X3206" t="s">
        <v>12998</v>
      </c>
      <c r="Y3206" t="s">
        <v>7703</v>
      </c>
      <c r="Z3206" t="s">
        <v>12999</v>
      </c>
      <c r="AA3206" t="s">
        <v>8552</v>
      </c>
      <c r="AB3206" t="s">
        <v>13000</v>
      </c>
    </row>
    <row r="3207" spans="1:28">
      <c r="A3207" s="241">
        <v>45974</v>
      </c>
      <c r="B3207" t="s">
        <v>12997</v>
      </c>
      <c r="C3207" t="s">
        <v>7906</v>
      </c>
      <c r="D3207" t="s">
        <v>7907</v>
      </c>
      <c r="E3207" t="s">
        <v>7908</v>
      </c>
      <c r="F3207">
        <v>6</v>
      </c>
      <c r="G3207">
        <v>715</v>
      </c>
      <c r="H3207">
        <v>0</v>
      </c>
      <c r="I3207" s="165">
        <v>4290</v>
      </c>
      <c r="J3207" t="s">
        <v>7757</v>
      </c>
      <c r="K3207">
        <v>1</v>
      </c>
      <c r="L3207">
        <v>1</v>
      </c>
      <c r="M3207" t="s">
        <v>7767</v>
      </c>
      <c r="N3207" t="s">
        <v>7713</v>
      </c>
      <c r="O3207" t="s">
        <v>7697</v>
      </c>
      <c r="P3207" t="s">
        <v>10766</v>
      </c>
      <c r="Q3207" t="s">
        <v>11007</v>
      </c>
      <c r="R3207">
        <v>110</v>
      </c>
      <c r="S3207" t="s">
        <v>9296</v>
      </c>
      <c r="T3207" t="s">
        <v>7701</v>
      </c>
      <c r="U3207">
        <v>1</v>
      </c>
      <c r="V3207">
        <v>6</v>
      </c>
      <c r="W3207" t="s">
        <v>7702</v>
      </c>
      <c r="X3207" t="s">
        <v>12998</v>
      </c>
      <c r="Y3207" t="s">
        <v>7703</v>
      </c>
      <c r="Z3207" t="s">
        <v>12999</v>
      </c>
      <c r="AA3207" t="s">
        <v>8552</v>
      </c>
      <c r="AB3207" t="s">
        <v>13000</v>
      </c>
    </row>
    <row r="3208" spans="1:28">
      <c r="A3208" s="241">
        <v>45974</v>
      </c>
      <c r="B3208" t="s">
        <v>13001</v>
      </c>
      <c r="C3208" t="s">
        <v>7927</v>
      </c>
      <c r="D3208" t="s">
        <v>7928</v>
      </c>
      <c r="E3208" t="s">
        <v>7929</v>
      </c>
      <c r="F3208">
        <v>3</v>
      </c>
      <c r="G3208">
        <v>1344.54</v>
      </c>
      <c r="H3208">
        <v>0</v>
      </c>
      <c r="I3208" s="165">
        <v>4033.62</v>
      </c>
      <c r="J3208" t="s">
        <v>8166</v>
      </c>
      <c r="K3208">
        <v>1</v>
      </c>
      <c r="L3208">
        <v>126</v>
      </c>
      <c r="M3208" t="s">
        <v>7744</v>
      </c>
      <c r="N3208" t="s">
        <v>7745</v>
      </c>
      <c r="O3208" t="s">
        <v>7697</v>
      </c>
      <c r="P3208" t="s">
        <v>10766</v>
      </c>
      <c r="Q3208" t="s">
        <v>11321</v>
      </c>
      <c r="R3208">
        <v>923</v>
      </c>
      <c r="S3208" t="s">
        <v>9296</v>
      </c>
      <c r="T3208" t="s">
        <v>7701</v>
      </c>
      <c r="U3208">
        <v>1</v>
      </c>
      <c r="V3208">
        <v>3</v>
      </c>
      <c r="W3208" t="s">
        <v>7702</v>
      </c>
      <c r="X3208" t="s">
        <v>4160</v>
      </c>
      <c r="Y3208" t="s">
        <v>7703</v>
      </c>
      <c r="Z3208" t="s">
        <v>13002</v>
      </c>
      <c r="AA3208" t="s">
        <v>8226</v>
      </c>
      <c r="AB3208" t="s">
        <v>13003</v>
      </c>
    </row>
    <row r="3209" spans="1:28">
      <c r="A3209" s="241">
        <v>45974</v>
      </c>
      <c r="B3209" t="s">
        <v>13004</v>
      </c>
      <c r="C3209" t="s">
        <v>7839</v>
      </c>
      <c r="D3209" t="s">
        <v>7840</v>
      </c>
      <c r="E3209" t="s">
        <v>7841</v>
      </c>
      <c r="F3209">
        <v>4</v>
      </c>
      <c r="G3209">
        <v>2645.48</v>
      </c>
      <c r="H3209">
        <v>0</v>
      </c>
      <c r="I3209" s="165">
        <v>10581.92</v>
      </c>
      <c r="J3209" t="s">
        <v>7743</v>
      </c>
      <c r="K3209">
        <v>1</v>
      </c>
      <c r="L3209">
        <v>126</v>
      </c>
      <c r="M3209" t="s">
        <v>7744</v>
      </c>
      <c r="N3209" t="s">
        <v>7745</v>
      </c>
      <c r="O3209" t="s">
        <v>7697</v>
      </c>
      <c r="P3209" t="s">
        <v>10766</v>
      </c>
      <c r="Q3209" t="s">
        <v>10832</v>
      </c>
      <c r="R3209">
        <v>946</v>
      </c>
      <c r="S3209" t="s">
        <v>9296</v>
      </c>
      <c r="T3209" t="s">
        <v>7715</v>
      </c>
      <c r="U3209">
        <v>1</v>
      </c>
      <c r="V3209">
        <v>4</v>
      </c>
      <c r="W3209" t="s">
        <v>7702</v>
      </c>
      <c r="X3209" t="s">
        <v>4238</v>
      </c>
      <c r="Y3209" t="s">
        <v>7703</v>
      </c>
      <c r="Z3209" t="s">
        <v>13005</v>
      </c>
      <c r="AA3209" t="s">
        <v>8008</v>
      </c>
      <c r="AB3209" t="s">
        <v>13006</v>
      </c>
    </row>
    <row r="3210" spans="1:28">
      <c r="A3210" s="241">
        <v>45974</v>
      </c>
      <c r="B3210" t="s">
        <v>13007</v>
      </c>
      <c r="C3210" t="s">
        <v>7730</v>
      </c>
      <c r="D3210" t="s">
        <v>7731</v>
      </c>
      <c r="E3210" t="s">
        <v>7732</v>
      </c>
      <c r="F3210">
        <v>1</v>
      </c>
      <c r="G3210">
        <v>8991.6</v>
      </c>
      <c r="H3210">
        <v>449.58</v>
      </c>
      <c r="I3210" s="165">
        <v>8542.02</v>
      </c>
      <c r="J3210" t="s">
        <v>7711</v>
      </c>
      <c r="K3210">
        <v>1</v>
      </c>
      <c r="L3210">
        <v>156</v>
      </c>
      <c r="M3210" t="s">
        <v>7712</v>
      </c>
      <c r="N3210" t="s">
        <v>7713</v>
      </c>
      <c r="O3210" t="s">
        <v>7697</v>
      </c>
      <c r="P3210" t="s">
        <v>10766</v>
      </c>
      <c r="Q3210" t="s">
        <v>10869</v>
      </c>
      <c r="R3210">
        <v>509</v>
      </c>
      <c r="S3210" t="s">
        <v>9296</v>
      </c>
      <c r="T3210" t="s">
        <v>7715</v>
      </c>
      <c r="U3210">
        <v>1</v>
      </c>
      <c r="V3210">
        <v>1</v>
      </c>
      <c r="W3210" t="s">
        <v>7702</v>
      </c>
      <c r="X3210" t="s">
        <v>4411</v>
      </c>
      <c r="Y3210" t="s">
        <v>7703</v>
      </c>
      <c r="Z3210" t="s">
        <v>13008</v>
      </c>
      <c r="AA3210" t="s">
        <v>8231</v>
      </c>
      <c r="AB3210" t="s">
        <v>13009</v>
      </c>
    </row>
    <row r="3211" spans="1:28">
      <c r="A3211" s="241">
        <v>45974</v>
      </c>
      <c r="B3211" t="s">
        <v>13010</v>
      </c>
      <c r="C3211" t="s">
        <v>8051</v>
      </c>
      <c r="D3211" t="s">
        <v>8052</v>
      </c>
      <c r="E3211" t="s">
        <v>8053</v>
      </c>
      <c r="F3211">
        <v>1</v>
      </c>
      <c r="G3211">
        <v>5940</v>
      </c>
      <c r="H3211">
        <v>0</v>
      </c>
      <c r="I3211" s="165">
        <v>5940</v>
      </c>
      <c r="J3211" t="s">
        <v>7842</v>
      </c>
      <c r="K3211">
        <v>1</v>
      </c>
      <c r="L3211">
        <v>126</v>
      </c>
      <c r="M3211" t="s">
        <v>7744</v>
      </c>
      <c r="N3211" t="s">
        <v>7745</v>
      </c>
      <c r="O3211" t="s">
        <v>7697</v>
      </c>
      <c r="P3211" t="s">
        <v>10766</v>
      </c>
      <c r="Q3211" t="s">
        <v>11048</v>
      </c>
      <c r="R3211">
        <v>911</v>
      </c>
      <c r="S3211" t="s">
        <v>9296</v>
      </c>
      <c r="T3211" t="s">
        <v>7701</v>
      </c>
      <c r="U3211">
        <v>1</v>
      </c>
      <c r="V3211">
        <v>1</v>
      </c>
      <c r="W3211" t="s">
        <v>7702</v>
      </c>
      <c r="X3211" t="s">
        <v>4514</v>
      </c>
      <c r="Y3211" t="s">
        <v>7703</v>
      </c>
      <c r="Z3211" t="s">
        <v>13011</v>
      </c>
      <c r="AA3211" t="s">
        <v>8546</v>
      </c>
      <c r="AB3211" t="s">
        <v>13012</v>
      </c>
    </row>
    <row r="3212" spans="1:28">
      <c r="A3212" s="241">
        <v>45974</v>
      </c>
      <c r="B3212" t="s">
        <v>13013</v>
      </c>
      <c r="C3212" t="s">
        <v>8336</v>
      </c>
      <c r="D3212" t="s">
        <v>8337</v>
      </c>
      <c r="E3212" t="s">
        <v>8338</v>
      </c>
      <c r="F3212">
        <v>1</v>
      </c>
      <c r="G3212">
        <v>15550</v>
      </c>
      <c r="H3212">
        <v>0</v>
      </c>
      <c r="I3212" s="165">
        <v>15550</v>
      </c>
      <c r="J3212" t="s">
        <v>8182</v>
      </c>
      <c r="K3212">
        <v>1</v>
      </c>
      <c r="L3212">
        <v>126</v>
      </c>
      <c r="M3212" t="s">
        <v>7744</v>
      </c>
      <c r="N3212" t="s">
        <v>7745</v>
      </c>
      <c r="O3212" t="s">
        <v>7697</v>
      </c>
      <c r="P3212" t="s">
        <v>10766</v>
      </c>
      <c r="Q3212" t="s">
        <v>11051</v>
      </c>
      <c r="R3212">
        <v>921</v>
      </c>
      <c r="S3212" t="s">
        <v>9296</v>
      </c>
      <c r="T3212" t="s">
        <v>7726</v>
      </c>
      <c r="U3212">
        <v>1</v>
      </c>
      <c r="V3212">
        <v>1</v>
      </c>
      <c r="W3212" t="s">
        <v>7702</v>
      </c>
      <c r="X3212" t="s">
        <v>4142</v>
      </c>
      <c r="Y3212" t="s">
        <v>7703</v>
      </c>
      <c r="Z3212" t="s">
        <v>13014</v>
      </c>
      <c r="AA3212" t="s">
        <v>8470</v>
      </c>
      <c r="AB3212" t="s">
        <v>13015</v>
      </c>
    </row>
    <row r="3213" spans="1:28">
      <c r="A3213" s="241">
        <v>45974</v>
      </c>
      <c r="B3213" t="s">
        <v>13016</v>
      </c>
      <c r="C3213" t="s">
        <v>7883</v>
      </c>
      <c r="D3213" t="s">
        <v>7884</v>
      </c>
      <c r="E3213" t="s">
        <v>7885</v>
      </c>
      <c r="F3213">
        <v>4</v>
      </c>
      <c r="G3213">
        <v>3025.21</v>
      </c>
      <c r="H3213">
        <v>0</v>
      </c>
      <c r="I3213" s="165">
        <v>12100.84</v>
      </c>
      <c r="J3213" t="s">
        <v>7809</v>
      </c>
      <c r="K3213">
        <v>1</v>
      </c>
      <c r="L3213">
        <v>125</v>
      </c>
      <c r="M3213" t="s">
        <v>7724</v>
      </c>
      <c r="N3213" t="s">
        <v>7713</v>
      </c>
      <c r="O3213" t="s">
        <v>7697</v>
      </c>
      <c r="P3213" t="s">
        <v>10766</v>
      </c>
      <c r="Q3213" t="s">
        <v>10787</v>
      </c>
      <c r="R3213">
        <v>114</v>
      </c>
      <c r="S3213" t="s">
        <v>9296</v>
      </c>
      <c r="T3213" t="s">
        <v>7715</v>
      </c>
      <c r="U3213">
        <v>1</v>
      </c>
      <c r="V3213">
        <v>4</v>
      </c>
      <c r="W3213" t="s">
        <v>7702</v>
      </c>
      <c r="X3213" t="s">
        <v>4191</v>
      </c>
      <c r="Y3213" t="s">
        <v>7703</v>
      </c>
      <c r="Z3213" t="s">
        <v>13017</v>
      </c>
      <c r="AA3213" t="s">
        <v>7813</v>
      </c>
      <c r="AB3213" t="s">
        <v>13018</v>
      </c>
    </row>
    <row r="3214" spans="1:28">
      <c r="A3214" s="241">
        <v>45974</v>
      </c>
      <c r="B3214" t="s">
        <v>13016</v>
      </c>
      <c r="C3214" t="s">
        <v>7886</v>
      </c>
      <c r="D3214" t="s">
        <v>7887</v>
      </c>
      <c r="E3214" t="s">
        <v>7888</v>
      </c>
      <c r="F3214">
        <v>2</v>
      </c>
      <c r="G3214">
        <v>3025.21</v>
      </c>
      <c r="H3214">
        <v>0</v>
      </c>
      <c r="I3214" s="165">
        <v>6050.42</v>
      </c>
      <c r="J3214" t="s">
        <v>7809</v>
      </c>
      <c r="K3214">
        <v>1</v>
      </c>
      <c r="L3214">
        <v>125</v>
      </c>
      <c r="M3214" t="s">
        <v>7724</v>
      </c>
      <c r="N3214" t="s">
        <v>7713</v>
      </c>
      <c r="O3214" t="s">
        <v>7697</v>
      </c>
      <c r="P3214" t="s">
        <v>10766</v>
      </c>
      <c r="Q3214" t="s">
        <v>10787</v>
      </c>
      <c r="R3214">
        <v>114</v>
      </c>
      <c r="S3214" t="s">
        <v>9296</v>
      </c>
      <c r="T3214" t="s">
        <v>7715</v>
      </c>
      <c r="U3214">
        <v>1</v>
      </c>
      <c r="V3214">
        <v>2</v>
      </c>
      <c r="W3214" t="s">
        <v>7702</v>
      </c>
      <c r="X3214" t="s">
        <v>4191</v>
      </c>
      <c r="Y3214" t="s">
        <v>7703</v>
      </c>
      <c r="Z3214" t="s">
        <v>13017</v>
      </c>
      <c r="AA3214" t="s">
        <v>7813</v>
      </c>
      <c r="AB3214" t="s">
        <v>13018</v>
      </c>
    </row>
    <row r="3215" spans="1:28">
      <c r="A3215" s="241">
        <v>45974</v>
      </c>
      <c r="B3215" t="s">
        <v>13019</v>
      </c>
      <c r="C3215" t="s">
        <v>7832</v>
      </c>
      <c r="D3215" t="s">
        <v>7833</v>
      </c>
      <c r="E3215" t="s">
        <v>7834</v>
      </c>
      <c r="F3215">
        <v>1</v>
      </c>
      <c r="G3215">
        <v>12500</v>
      </c>
      <c r="H3215">
        <v>0</v>
      </c>
      <c r="I3215" s="165">
        <v>12500</v>
      </c>
      <c r="J3215" t="s">
        <v>8166</v>
      </c>
      <c r="K3215">
        <v>1</v>
      </c>
      <c r="L3215">
        <v>2</v>
      </c>
      <c r="M3215" t="s">
        <v>8054</v>
      </c>
      <c r="N3215" t="s">
        <v>7745</v>
      </c>
      <c r="O3215" t="s">
        <v>7697</v>
      </c>
      <c r="P3215" t="s">
        <v>10766</v>
      </c>
      <c r="Q3215" t="s">
        <v>11279</v>
      </c>
      <c r="R3215">
        <v>926</v>
      </c>
      <c r="S3215" t="s">
        <v>9296</v>
      </c>
      <c r="T3215" t="s">
        <v>7726</v>
      </c>
      <c r="U3215">
        <v>1</v>
      </c>
      <c r="V3215">
        <v>1</v>
      </c>
      <c r="W3215" t="s">
        <v>7702</v>
      </c>
      <c r="X3215" t="s">
        <v>13020</v>
      </c>
      <c r="Y3215" t="s">
        <v>7703</v>
      </c>
      <c r="Z3215" t="s">
        <v>13021</v>
      </c>
      <c r="AA3215" t="s">
        <v>8170</v>
      </c>
      <c r="AB3215" t="s">
        <v>13022</v>
      </c>
    </row>
    <row r="3216" spans="1:28">
      <c r="A3216" s="241">
        <v>45974</v>
      </c>
      <c r="B3216" t="s">
        <v>13023</v>
      </c>
      <c r="C3216" t="s">
        <v>7730</v>
      </c>
      <c r="D3216" t="s">
        <v>7731</v>
      </c>
      <c r="E3216" t="s">
        <v>7732</v>
      </c>
      <c r="F3216">
        <v>1</v>
      </c>
      <c r="G3216">
        <v>8991.6</v>
      </c>
      <c r="H3216">
        <v>0</v>
      </c>
      <c r="I3216" s="165">
        <v>8991.6</v>
      </c>
      <c r="J3216" t="s">
        <v>8166</v>
      </c>
      <c r="K3216">
        <v>1</v>
      </c>
      <c r="L3216">
        <v>2</v>
      </c>
      <c r="M3216" t="s">
        <v>8054</v>
      </c>
      <c r="N3216" t="s">
        <v>7745</v>
      </c>
      <c r="O3216" t="s">
        <v>7697</v>
      </c>
      <c r="P3216" t="s">
        <v>10766</v>
      </c>
      <c r="Q3216" t="s">
        <v>11279</v>
      </c>
      <c r="R3216">
        <v>926</v>
      </c>
      <c r="S3216" t="s">
        <v>9296</v>
      </c>
      <c r="T3216" t="s">
        <v>7715</v>
      </c>
      <c r="U3216">
        <v>1</v>
      </c>
      <c r="V3216">
        <v>1</v>
      </c>
      <c r="W3216" t="s">
        <v>7702</v>
      </c>
      <c r="X3216" t="s">
        <v>13024</v>
      </c>
      <c r="Y3216" t="s">
        <v>7703</v>
      </c>
      <c r="Z3216" t="s">
        <v>13025</v>
      </c>
      <c r="AA3216" t="s">
        <v>8170</v>
      </c>
      <c r="AB3216" t="s">
        <v>13026</v>
      </c>
    </row>
    <row r="3217" spans="1:28">
      <c r="A3217" s="241">
        <v>45974</v>
      </c>
      <c r="B3217" t="s">
        <v>13027</v>
      </c>
      <c r="C3217" t="s">
        <v>9162</v>
      </c>
      <c r="D3217" t="s">
        <v>9163</v>
      </c>
      <c r="E3217" t="s">
        <v>9164</v>
      </c>
      <c r="F3217">
        <v>1</v>
      </c>
      <c r="G3217">
        <v>12016.81</v>
      </c>
      <c r="H3217">
        <v>600.84050000000002</v>
      </c>
      <c r="I3217" s="165">
        <v>11415.969499999999</v>
      </c>
      <c r="J3217" t="s">
        <v>8521</v>
      </c>
      <c r="K3217">
        <v>1</v>
      </c>
      <c r="L3217">
        <v>157</v>
      </c>
      <c r="M3217" t="s">
        <v>8532</v>
      </c>
      <c r="N3217" t="s">
        <v>8027</v>
      </c>
      <c r="O3217" t="s">
        <v>7697</v>
      </c>
      <c r="P3217" t="s">
        <v>10766</v>
      </c>
      <c r="Q3217" t="s">
        <v>8523</v>
      </c>
      <c r="R3217">
        <v>605</v>
      </c>
      <c r="S3217" t="s">
        <v>9296</v>
      </c>
      <c r="T3217" t="s">
        <v>7715</v>
      </c>
      <c r="U3217">
        <v>1</v>
      </c>
      <c r="V3217">
        <v>1</v>
      </c>
      <c r="W3217" t="s">
        <v>7702</v>
      </c>
      <c r="X3217" t="s">
        <v>4444</v>
      </c>
      <c r="Y3217" t="s">
        <v>7703</v>
      </c>
      <c r="Z3217" t="s">
        <v>13028</v>
      </c>
      <c r="AA3217" t="s">
        <v>8526</v>
      </c>
      <c r="AB3217" t="s">
        <v>13029</v>
      </c>
    </row>
    <row r="3218" spans="1:28">
      <c r="A3218" s="241">
        <v>45974</v>
      </c>
      <c r="B3218" t="s">
        <v>13027</v>
      </c>
      <c r="C3218" t="s">
        <v>7934</v>
      </c>
      <c r="D3218" t="s">
        <v>7935</v>
      </c>
      <c r="E3218" t="s">
        <v>7936</v>
      </c>
      <c r="F3218">
        <v>2</v>
      </c>
      <c r="G3218">
        <v>2475</v>
      </c>
      <c r="H3218">
        <v>0</v>
      </c>
      <c r="I3218" s="165">
        <v>4950</v>
      </c>
      <c r="J3218" t="s">
        <v>8521</v>
      </c>
      <c r="K3218">
        <v>1</v>
      </c>
      <c r="L3218">
        <v>157</v>
      </c>
      <c r="M3218" t="s">
        <v>8532</v>
      </c>
      <c r="N3218" t="s">
        <v>8027</v>
      </c>
      <c r="O3218" t="s">
        <v>7697</v>
      </c>
      <c r="P3218" t="s">
        <v>10766</v>
      </c>
      <c r="Q3218" t="s">
        <v>8523</v>
      </c>
      <c r="R3218">
        <v>605</v>
      </c>
      <c r="S3218" t="s">
        <v>9296</v>
      </c>
      <c r="T3218" t="s">
        <v>7715</v>
      </c>
      <c r="U3218">
        <v>1</v>
      </c>
      <c r="V3218">
        <v>2</v>
      </c>
      <c r="W3218" t="s">
        <v>7702</v>
      </c>
      <c r="X3218" t="s">
        <v>4444</v>
      </c>
      <c r="Y3218" t="s">
        <v>7703</v>
      </c>
      <c r="Z3218" t="s">
        <v>13028</v>
      </c>
      <c r="AA3218" t="s">
        <v>8526</v>
      </c>
      <c r="AB3218" t="s">
        <v>13029</v>
      </c>
    </row>
    <row r="3219" spans="1:28">
      <c r="A3219" s="241">
        <v>45974</v>
      </c>
      <c r="B3219" t="s">
        <v>13030</v>
      </c>
      <c r="C3219" t="s">
        <v>7730</v>
      </c>
      <c r="D3219" t="s">
        <v>7731</v>
      </c>
      <c r="E3219" t="s">
        <v>7732</v>
      </c>
      <c r="F3219">
        <v>1</v>
      </c>
      <c r="G3219">
        <v>8991.6</v>
      </c>
      <c r="H3219">
        <v>449.58</v>
      </c>
      <c r="I3219" s="165">
        <v>8542.02</v>
      </c>
      <c r="J3219" t="s">
        <v>8182</v>
      </c>
      <c r="K3219">
        <v>1</v>
      </c>
      <c r="L3219">
        <v>126</v>
      </c>
      <c r="M3219" t="s">
        <v>7744</v>
      </c>
      <c r="N3219" t="s">
        <v>7745</v>
      </c>
      <c r="O3219" t="s">
        <v>7697</v>
      </c>
      <c r="P3219" t="s">
        <v>10766</v>
      </c>
      <c r="Q3219" t="s">
        <v>11051</v>
      </c>
      <c r="R3219">
        <v>921</v>
      </c>
      <c r="S3219" t="s">
        <v>9296</v>
      </c>
      <c r="T3219" t="s">
        <v>7715</v>
      </c>
      <c r="U3219">
        <v>1</v>
      </c>
      <c r="V3219">
        <v>1</v>
      </c>
      <c r="W3219" t="s">
        <v>7702</v>
      </c>
      <c r="X3219" t="s">
        <v>4332</v>
      </c>
      <c r="Y3219" t="s">
        <v>7703</v>
      </c>
      <c r="Z3219" t="s">
        <v>13031</v>
      </c>
      <c r="AA3219" t="s">
        <v>8470</v>
      </c>
      <c r="AB3219" t="s">
        <v>13032</v>
      </c>
    </row>
    <row r="3220" spans="1:28">
      <c r="A3220" s="241">
        <v>45974</v>
      </c>
      <c r="B3220" t="s">
        <v>13033</v>
      </c>
      <c r="C3220" t="s">
        <v>7875</v>
      </c>
      <c r="D3220" t="s">
        <v>7876</v>
      </c>
      <c r="E3220" t="s">
        <v>7877</v>
      </c>
      <c r="F3220">
        <v>12</v>
      </c>
      <c r="G3220">
        <v>1218.49</v>
      </c>
      <c r="H3220">
        <v>0</v>
      </c>
      <c r="I3220" s="165">
        <v>14621.88</v>
      </c>
      <c r="J3220" t="s">
        <v>7743</v>
      </c>
      <c r="K3220">
        <v>1</v>
      </c>
      <c r="L3220">
        <v>126</v>
      </c>
      <c r="M3220" t="s">
        <v>7744</v>
      </c>
      <c r="N3220" t="s">
        <v>7745</v>
      </c>
      <c r="O3220" t="s">
        <v>7697</v>
      </c>
      <c r="P3220" t="s">
        <v>10766</v>
      </c>
      <c r="Q3220" t="s">
        <v>10832</v>
      </c>
      <c r="R3220">
        <v>946</v>
      </c>
      <c r="S3220" t="s">
        <v>9296</v>
      </c>
      <c r="T3220" t="s">
        <v>7701</v>
      </c>
      <c r="U3220">
        <v>1</v>
      </c>
      <c r="V3220">
        <v>12</v>
      </c>
      <c r="W3220" t="s">
        <v>7702</v>
      </c>
      <c r="X3220" t="s">
        <v>4304</v>
      </c>
      <c r="Y3220" t="s">
        <v>7703</v>
      </c>
      <c r="Z3220" t="s">
        <v>13034</v>
      </c>
      <c r="AA3220" t="s">
        <v>8008</v>
      </c>
      <c r="AB3220" t="s">
        <v>13035</v>
      </c>
    </row>
    <row r="3221" spans="1:28">
      <c r="A3221" s="241">
        <v>45974</v>
      </c>
      <c r="B3221" t="s">
        <v>13033</v>
      </c>
      <c r="C3221" t="s">
        <v>8666</v>
      </c>
      <c r="D3221" t="s">
        <v>8667</v>
      </c>
      <c r="E3221" t="s">
        <v>8668</v>
      </c>
      <c r="F3221">
        <v>10</v>
      </c>
      <c r="G3221">
        <v>2992.5</v>
      </c>
      <c r="H3221">
        <v>0</v>
      </c>
      <c r="I3221" s="165">
        <v>29925</v>
      </c>
      <c r="J3221" t="s">
        <v>7743</v>
      </c>
      <c r="K3221">
        <v>1</v>
      </c>
      <c r="L3221">
        <v>126</v>
      </c>
      <c r="M3221" t="s">
        <v>7744</v>
      </c>
      <c r="N3221" t="s">
        <v>7745</v>
      </c>
      <c r="O3221" t="s">
        <v>7697</v>
      </c>
      <c r="P3221" t="s">
        <v>10766</v>
      </c>
      <c r="Q3221" t="s">
        <v>10832</v>
      </c>
      <c r="R3221">
        <v>946</v>
      </c>
      <c r="S3221" t="s">
        <v>9296</v>
      </c>
      <c r="T3221" t="s">
        <v>7701</v>
      </c>
      <c r="U3221">
        <v>1</v>
      </c>
      <c r="V3221">
        <v>10</v>
      </c>
      <c r="W3221" t="s">
        <v>7702</v>
      </c>
      <c r="X3221" t="s">
        <v>4304</v>
      </c>
      <c r="Y3221" t="s">
        <v>7703</v>
      </c>
      <c r="Z3221" t="s">
        <v>13034</v>
      </c>
      <c r="AA3221" t="s">
        <v>8008</v>
      </c>
      <c r="AB3221" t="s">
        <v>13035</v>
      </c>
    </row>
    <row r="3222" spans="1:28">
      <c r="A3222" s="241">
        <v>45974</v>
      </c>
      <c r="B3222" t="s">
        <v>13033</v>
      </c>
      <c r="C3222" t="s">
        <v>8051</v>
      </c>
      <c r="D3222" t="s">
        <v>8052</v>
      </c>
      <c r="E3222" t="s">
        <v>8053</v>
      </c>
      <c r="F3222">
        <v>5</v>
      </c>
      <c r="G3222">
        <v>5940</v>
      </c>
      <c r="H3222">
        <v>0</v>
      </c>
      <c r="I3222" s="165">
        <v>29700</v>
      </c>
      <c r="J3222" t="s">
        <v>7743</v>
      </c>
      <c r="K3222">
        <v>1</v>
      </c>
      <c r="L3222">
        <v>126</v>
      </c>
      <c r="M3222" t="s">
        <v>7744</v>
      </c>
      <c r="N3222" t="s">
        <v>7745</v>
      </c>
      <c r="O3222" t="s">
        <v>7697</v>
      </c>
      <c r="P3222" t="s">
        <v>10766</v>
      </c>
      <c r="Q3222" t="s">
        <v>10832</v>
      </c>
      <c r="R3222">
        <v>946</v>
      </c>
      <c r="S3222" t="s">
        <v>9296</v>
      </c>
      <c r="T3222" t="s">
        <v>7701</v>
      </c>
      <c r="U3222">
        <v>1</v>
      </c>
      <c r="V3222">
        <v>5</v>
      </c>
      <c r="W3222" t="s">
        <v>7702</v>
      </c>
      <c r="X3222" t="s">
        <v>4304</v>
      </c>
      <c r="Y3222" t="s">
        <v>7703</v>
      </c>
      <c r="Z3222" t="s">
        <v>13034</v>
      </c>
      <c r="AA3222" t="s">
        <v>8008</v>
      </c>
      <c r="AB3222" t="s">
        <v>13035</v>
      </c>
    </row>
    <row r="3223" spans="1:28">
      <c r="A3223" s="241">
        <v>45974</v>
      </c>
      <c r="B3223" t="s">
        <v>13036</v>
      </c>
      <c r="C3223" t="s">
        <v>9192</v>
      </c>
      <c r="D3223" t="s">
        <v>9193</v>
      </c>
      <c r="E3223" t="s">
        <v>9194</v>
      </c>
      <c r="F3223">
        <v>3</v>
      </c>
      <c r="G3223">
        <v>10241</v>
      </c>
      <c r="H3223">
        <v>0</v>
      </c>
      <c r="I3223" s="165">
        <v>30723</v>
      </c>
      <c r="J3223" t="s">
        <v>7809</v>
      </c>
      <c r="K3223">
        <v>1</v>
      </c>
      <c r="L3223">
        <v>125</v>
      </c>
      <c r="M3223" t="s">
        <v>7724</v>
      </c>
      <c r="N3223" t="s">
        <v>7713</v>
      </c>
      <c r="O3223" t="s">
        <v>7697</v>
      </c>
      <c r="P3223" t="s">
        <v>10766</v>
      </c>
      <c r="Q3223" t="s">
        <v>10787</v>
      </c>
      <c r="R3223">
        <v>114</v>
      </c>
      <c r="S3223" t="s">
        <v>9296</v>
      </c>
      <c r="T3223" t="s">
        <v>7701</v>
      </c>
      <c r="U3223">
        <v>1</v>
      </c>
      <c r="V3223">
        <v>3</v>
      </c>
      <c r="W3223" t="s">
        <v>7702</v>
      </c>
      <c r="X3223" t="s">
        <v>4324</v>
      </c>
      <c r="Y3223" t="s">
        <v>7703</v>
      </c>
      <c r="Z3223" t="s">
        <v>13037</v>
      </c>
      <c r="AA3223" t="s">
        <v>7813</v>
      </c>
      <c r="AB3223" t="s">
        <v>13038</v>
      </c>
    </row>
    <row r="3224" spans="1:28">
      <c r="A3224" s="241">
        <v>45974</v>
      </c>
      <c r="B3224" t="s">
        <v>13036</v>
      </c>
      <c r="C3224" t="s">
        <v>7720</v>
      </c>
      <c r="D3224" t="s">
        <v>7721</v>
      </c>
      <c r="E3224" t="s">
        <v>7722</v>
      </c>
      <c r="F3224">
        <v>1</v>
      </c>
      <c r="G3224">
        <v>11900</v>
      </c>
      <c r="H3224">
        <v>357</v>
      </c>
      <c r="I3224" s="165">
        <v>11543</v>
      </c>
      <c r="J3224" t="s">
        <v>7809</v>
      </c>
      <c r="K3224">
        <v>1</v>
      </c>
      <c r="L3224">
        <v>125</v>
      </c>
      <c r="M3224" t="s">
        <v>7724</v>
      </c>
      <c r="N3224" t="s">
        <v>7713</v>
      </c>
      <c r="O3224" t="s">
        <v>7697</v>
      </c>
      <c r="P3224" t="s">
        <v>10766</v>
      </c>
      <c r="Q3224" t="s">
        <v>10787</v>
      </c>
      <c r="R3224">
        <v>114</v>
      </c>
      <c r="S3224" t="s">
        <v>9296</v>
      </c>
      <c r="T3224" t="s">
        <v>7726</v>
      </c>
      <c r="U3224">
        <v>1</v>
      </c>
      <c r="V3224">
        <v>1</v>
      </c>
      <c r="W3224" t="s">
        <v>7702</v>
      </c>
      <c r="X3224" t="s">
        <v>4324</v>
      </c>
      <c r="Y3224" t="s">
        <v>7703</v>
      </c>
      <c r="Z3224" t="s">
        <v>13037</v>
      </c>
      <c r="AA3224" t="s">
        <v>7813</v>
      </c>
      <c r="AB3224" t="s">
        <v>13038</v>
      </c>
    </row>
    <row r="3225" spans="1:28">
      <c r="A3225" s="241">
        <v>45974</v>
      </c>
      <c r="B3225" t="s">
        <v>13039</v>
      </c>
      <c r="C3225" t="s">
        <v>7730</v>
      </c>
      <c r="D3225" t="s">
        <v>7731</v>
      </c>
      <c r="E3225" t="s">
        <v>7732</v>
      </c>
      <c r="F3225">
        <v>1</v>
      </c>
      <c r="G3225">
        <v>8991.6</v>
      </c>
      <c r="H3225">
        <v>449.58</v>
      </c>
      <c r="I3225" s="165">
        <v>8542.02</v>
      </c>
      <c r="J3225" t="s">
        <v>7794</v>
      </c>
      <c r="K3225">
        <v>1</v>
      </c>
      <c r="L3225">
        <v>125</v>
      </c>
      <c r="M3225" t="s">
        <v>7724</v>
      </c>
      <c r="N3225" t="s">
        <v>7713</v>
      </c>
      <c r="O3225" t="s">
        <v>7697</v>
      </c>
      <c r="P3225" t="s">
        <v>10766</v>
      </c>
      <c r="Q3225" t="s">
        <v>10806</v>
      </c>
      <c r="R3225">
        <v>102</v>
      </c>
      <c r="S3225" t="s">
        <v>9296</v>
      </c>
      <c r="T3225" t="s">
        <v>7715</v>
      </c>
      <c r="U3225">
        <v>1</v>
      </c>
      <c r="V3225">
        <v>1</v>
      </c>
      <c r="W3225" t="s">
        <v>7702</v>
      </c>
      <c r="X3225" t="s">
        <v>4575</v>
      </c>
      <c r="Y3225" t="s">
        <v>7703</v>
      </c>
      <c r="Z3225" t="s">
        <v>13040</v>
      </c>
      <c r="AA3225" t="s">
        <v>7797</v>
      </c>
      <c r="AB3225" t="s">
        <v>13041</v>
      </c>
    </row>
    <row r="3226" spans="1:28">
      <c r="A3226" s="241">
        <v>45974</v>
      </c>
      <c r="B3226" t="s">
        <v>13039</v>
      </c>
      <c r="C3226" t="s">
        <v>7708</v>
      </c>
      <c r="D3226" t="s">
        <v>7709</v>
      </c>
      <c r="E3226" t="s">
        <v>7710</v>
      </c>
      <c r="F3226">
        <v>6</v>
      </c>
      <c r="G3226">
        <v>1120</v>
      </c>
      <c r="H3226">
        <v>0</v>
      </c>
      <c r="I3226" s="165">
        <v>6720</v>
      </c>
      <c r="J3226" t="s">
        <v>7794</v>
      </c>
      <c r="K3226">
        <v>1</v>
      </c>
      <c r="L3226">
        <v>125</v>
      </c>
      <c r="M3226" t="s">
        <v>7724</v>
      </c>
      <c r="N3226" t="s">
        <v>7713</v>
      </c>
      <c r="O3226" t="s">
        <v>7697</v>
      </c>
      <c r="P3226" t="s">
        <v>10766</v>
      </c>
      <c r="Q3226" t="s">
        <v>10806</v>
      </c>
      <c r="R3226">
        <v>102</v>
      </c>
      <c r="S3226" t="s">
        <v>9296</v>
      </c>
      <c r="T3226" t="s">
        <v>7715</v>
      </c>
      <c r="U3226">
        <v>1</v>
      </c>
      <c r="V3226">
        <v>6</v>
      </c>
      <c r="W3226" t="s">
        <v>7702</v>
      </c>
      <c r="X3226" t="s">
        <v>4575</v>
      </c>
      <c r="Y3226" t="s">
        <v>7703</v>
      </c>
      <c r="Z3226" t="s">
        <v>13040</v>
      </c>
      <c r="AA3226" t="s">
        <v>7797</v>
      </c>
      <c r="AB3226" t="s">
        <v>13041</v>
      </c>
    </row>
    <row r="3227" spans="1:28">
      <c r="A3227" s="241">
        <v>45974</v>
      </c>
      <c r="B3227" t="s">
        <v>13039</v>
      </c>
      <c r="C3227" t="s">
        <v>8032</v>
      </c>
      <c r="D3227" t="s">
        <v>8033</v>
      </c>
      <c r="E3227" t="s">
        <v>8034</v>
      </c>
      <c r="F3227">
        <v>3</v>
      </c>
      <c r="G3227">
        <v>1092.44</v>
      </c>
      <c r="H3227">
        <v>0</v>
      </c>
      <c r="I3227" s="165">
        <v>3277.32</v>
      </c>
      <c r="J3227" t="s">
        <v>7794</v>
      </c>
      <c r="K3227">
        <v>1</v>
      </c>
      <c r="L3227">
        <v>125</v>
      </c>
      <c r="M3227" t="s">
        <v>7724</v>
      </c>
      <c r="N3227" t="s">
        <v>7713</v>
      </c>
      <c r="O3227" t="s">
        <v>7697</v>
      </c>
      <c r="P3227" t="s">
        <v>10766</v>
      </c>
      <c r="Q3227" t="s">
        <v>10806</v>
      </c>
      <c r="R3227">
        <v>102</v>
      </c>
      <c r="S3227" t="s">
        <v>9296</v>
      </c>
      <c r="T3227" t="s">
        <v>7701</v>
      </c>
      <c r="U3227">
        <v>1</v>
      </c>
      <c r="V3227">
        <v>3</v>
      </c>
      <c r="W3227" t="s">
        <v>7702</v>
      </c>
      <c r="X3227" t="s">
        <v>4575</v>
      </c>
      <c r="Y3227" t="s">
        <v>7703</v>
      </c>
      <c r="Z3227" t="s">
        <v>13040</v>
      </c>
      <c r="AA3227" t="s">
        <v>7797</v>
      </c>
      <c r="AB3227" t="s">
        <v>13041</v>
      </c>
    </row>
    <row r="3228" spans="1:28">
      <c r="A3228" s="241">
        <v>45974</v>
      </c>
      <c r="B3228" t="s">
        <v>13042</v>
      </c>
      <c r="C3228" t="s">
        <v>7839</v>
      </c>
      <c r="D3228" t="s">
        <v>7840</v>
      </c>
      <c r="E3228" t="s">
        <v>7841</v>
      </c>
      <c r="F3228">
        <v>5</v>
      </c>
      <c r="G3228">
        <v>2645.48</v>
      </c>
      <c r="H3228">
        <v>0</v>
      </c>
      <c r="I3228" s="165">
        <v>13227.4</v>
      </c>
      <c r="J3228" t="s">
        <v>7743</v>
      </c>
      <c r="K3228">
        <v>1</v>
      </c>
      <c r="L3228">
        <v>126</v>
      </c>
      <c r="M3228" t="s">
        <v>7744</v>
      </c>
      <c r="N3228" t="s">
        <v>7745</v>
      </c>
      <c r="O3228" t="s">
        <v>7697</v>
      </c>
      <c r="P3228" t="s">
        <v>10766</v>
      </c>
      <c r="Q3228" t="s">
        <v>10832</v>
      </c>
      <c r="R3228">
        <v>946</v>
      </c>
      <c r="S3228" t="s">
        <v>9296</v>
      </c>
      <c r="T3228" t="s">
        <v>7715</v>
      </c>
      <c r="U3228">
        <v>1</v>
      </c>
      <c r="V3228">
        <v>5</v>
      </c>
      <c r="W3228" t="s">
        <v>7702</v>
      </c>
      <c r="X3228" t="s">
        <v>4586</v>
      </c>
      <c r="Y3228" t="s">
        <v>7703</v>
      </c>
      <c r="Z3228" t="s">
        <v>13043</v>
      </c>
      <c r="AA3228" t="s">
        <v>8008</v>
      </c>
      <c r="AB3228" t="s">
        <v>13044</v>
      </c>
    </row>
    <row r="3229" spans="1:28">
      <c r="A3229" s="241">
        <v>45974</v>
      </c>
      <c r="B3229" t="s">
        <v>13042</v>
      </c>
      <c r="C3229" t="s">
        <v>7868</v>
      </c>
      <c r="D3229" t="s">
        <v>7869</v>
      </c>
      <c r="E3229" t="s">
        <v>7870</v>
      </c>
      <c r="F3229">
        <v>2</v>
      </c>
      <c r="G3229">
        <v>3000</v>
      </c>
      <c r="H3229">
        <v>0</v>
      </c>
      <c r="I3229" s="165">
        <v>6000</v>
      </c>
      <c r="J3229" t="s">
        <v>7743</v>
      </c>
      <c r="K3229">
        <v>1</v>
      </c>
      <c r="L3229">
        <v>126</v>
      </c>
      <c r="M3229" t="s">
        <v>7744</v>
      </c>
      <c r="N3229" t="s">
        <v>7745</v>
      </c>
      <c r="O3229" t="s">
        <v>7697</v>
      </c>
      <c r="P3229" t="s">
        <v>10766</v>
      </c>
      <c r="Q3229" t="s">
        <v>10832</v>
      </c>
      <c r="R3229">
        <v>946</v>
      </c>
      <c r="S3229" t="s">
        <v>9296</v>
      </c>
      <c r="T3229" t="s">
        <v>7726</v>
      </c>
      <c r="U3229">
        <v>1</v>
      </c>
      <c r="V3229">
        <v>2</v>
      </c>
      <c r="W3229" t="s">
        <v>7702</v>
      </c>
      <c r="X3229" t="s">
        <v>4586</v>
      </c>
      <c r="Y3229" t="s">
        <v>7703</v>
      </c>
      <c r="Z3229" t="s">
        <v>13043</v>
      </c>
      <c r="AA3229" t="s">
        <v>8008</v>
      </c>
      <c r="AB3229" t="s">
        <v>13044</v>
      </c>
    </row>
    <row r="3230" spans="1:28">
      <c r="A3230" s="241">
        <v>45974</v>
      </c>
      <c r="B3230" t="s">
        <v>13045</v>
      </c>
      <c r="C3230" t="s">
        <v>7856</v>
      </c>
      <c r="D3230" t="s">
        <v>7857</v>
      </c>
      <c r="E3230" t="s">
        <v>7858</v>
      </c>
      <c r="F3230">
        <v>1</v>
      </c>
      <c r="G3230">
        <v>4247.1000000000004</v>
      </c>
      <c r="H3230">
        <v>0</v>
      </c>
      <c r="I3230" s="165">
        <v>4247.1000000000004</v>
      </c>
      <c r="J3230" t="s">
        <v>8166</v>
      </c>
      <c r="K3230">
        <v>1</v>
      </c>
      <c r="L3230">
        <v>126</v>
      </c>
      <c r="M3230" t="s">
        <v>7744</v>
      </c>
      <c r="N3230" t="s">
        <v>7745</v>
      </c>
      <c r="O3230" t="s">
        <v>7697</v>
      </c>
      <c r="P3230" t="s">
        <v>10766</v>
      </c>
      <c r="Q3230" t="s">
        <v>10995</v>
      </c>
      <c r="R3230">
        <v>925</v>
      </c>
      <c r="S3230" t="s">
        <v>9296</v>
      </c>
      <c r="T3230" t="s">
        <v>7701</v>
      </c>
      <c r="U3230">
        <v>1</v>
      </c>
      <c r="V3230">
        <v>1</v>
      </c>
      <c r="W3230" t="s">
        <v>7702</v>
      </c>
      <c r="X3230" t="s">
        <v>4597</v>
      </c>
      <c r="Y3230" t="s">
        <v>7703</v>
      </c>
      <c r="Z3230" t="s">
        <v>13046</v>
      </c>
      <c r="AA3230" t="s">
        <v>8245</v>
      </c>
      <c r="AB3230" t="s">
        <v>8275</v>
      </c>
    </row>
    <row r="3231" spans="1:28">
      <c r="A3231" s="241">
        <v>45974</v>
      </c>
      <c r="B3231" t="s">
        <v>13047</v>
      </c>
      <c r="C3231" t="s">
        <v>7763</v>
      </c>
      <c r="D3231" t="s">
        <v>7764</v>
      </c>
      <c r="E3231" t="s">
        <v>7765</v>
      </c>
      <c r="F3231">
        <v>2</v>
      </c>
      <c r="G3231">
        <v>9636</v>
      </c>
      <c r="H3231">
        <v>0</v>
      </c>
      <c r="I3231" s="165">
        <v>19272</v>
      </c>
      <c r="J3231" t="s">
        <v>8166</v>
      </c>
      <c r="K3231">
        <v>1</v>
      </c>
      <c r="L3231">
        <v>126</v>
      </c>
      <c r="M3231" t="s">
        <v>7744</v>
      </c>
      <c r="N3231" t="s">
        <v>7745</v>
      </c>
      <c r="O3231" t="s">
        <v>7697</v>
      </c>
      <c r="P3231" t="s">
        <v>10766</v>
      </c>
      <c r="Q3231" t="s">
        <v>10995</v>
      </c>
      <c r="R3231">
        <v>925</v>
      </c>
      <c r="S3231" t="s">
        <v>9296</v>
      </c>
      <c r="T3231" t="s">
        <v>7769</v>
      </c>
      <c r="U3231">
        <v>1</v>
      </c>
      <c r="V3231">
        <v>2</v>
      </c>
      <c r="W3231" t="s">
        <v>7702</v>
      </c>
      <c r="X3231" t="s">
        <v>4637</v>
      </c>
      <c r="Y3231" t="s">
        <v>7703</v>
      </c>
      <c r="Z3231" t="s">
        <v>13048</v>
      </c>
      <c r="AA3231" t="s">
        <v>8245</v>
      </c>
      <c r="AB3231" t="s">
        <v>13049</v>
      </c>
    </row>
    <row r="3232" spans="1:28">
      <c r="A3232" s="241">
        <v>45974</v>
      </c>
      <c r="B3232" t="s">
        <v>13047</v>
      </c>
      <c r="C3232" t="s">
        <v>8032</v>
      </c>
      <c r="D3232" t="s">
        <v>8033</v>
      </c>
      <c r="E3232" t="s">
        <v>8034</v>
      </c>
      <c r="F3232">
        <v>1</v>
      </c>
      <c r="G3232">
        <v>1092.44</v>
      </c>
      <c r="H3232">
        <v>0</v>
      </c>
      <c r="I3232" s="165">
        <v>1092.44</v>
      </c>
      <c r="J3232" t="s">
        <v>8166</v>
      </c>
      <c r="K3232">
        <v>1</v>
      </c>
      <c r="L3232">
        <v>126</v>
      </c>
      <c r="M3232" t="s">
        <v>7744</v>
      </c>
      <c r="N3232" t="s">
        <v>7745</v>
      </c>
      <c r="O3232" t="s">
        <v>7697</v>
      </c>
      <c r="P3232" t="s">
        <v>10766</v>
      </c>
      <c r="Q3232" t="s">
        <v>10995</v>
      </c>
      <c r="R3232">
        <v>925</v>
      </c>
      <c r="S3232" t="s">
        <v>9296</v>
      </c>
      <c r="T3232" t="s">
        <v>7701</v>
      </c>
      <c r="U3232">
        <v>1</v>
      </c>
      <c r="V3232">
        <v>1</v>
      </c>
      <c r="W3232" t="s">
        <v>7702</v>
      </c>
      <c r="X3232" t="s">
        <v>4637</v>
      </c>
      <c r="Y3232" t="s">
        <v>7703</v>
      </c>
      <c r="Z3232" t="s">
        <v>13048</v>
      </c>
      <c r="AA3232" t="s">
        <v>8245</v>
      </c>
      <c r="AB3232" t="s">
        <v>13049</v>
      </c>
    </row>
    <row r="3233" spans="1:28">
      <c r="A3233" s="241">
        <v>45974</v>
      </c>
      <c r="B3233" t="s">
        <v>13050</v>
      </c>
      <c r="C3233" t="s">
        <v>8079</v>
      </c>
      <c r="D3233" t="s">
        <v>8080</v>
      </c>
      <c r="E3233" t="s">
        <v>8081</v>
      </c>
      <c r="F3233">
        <v>3</v>
      </c>
      <c r="G3233">
        <v>3180</v>
      </c>
      <c r="H3233">
        <v>0</v>
      </c>
      <c r="I3233" s="165">
        <v>9540</v>
      </c>
      <c r="J3233" t="s">
        <v>8182</v>
      </c>
      <c r="K3233">
        <v>1</v>
      </c>
      <c r="L3233">
        <v>126</v>
      </c>
      <c r="M3233" t="s">
        <v>7744</v>
      </c>
      <c r="N3233" t="s">
        <v>7745</v>
      </c>
      <c r="O3233" t="s">
        <v>7697</v>
      </c>
      <c r="P3233" t="s">
        <v>10766</v>
      </c>
      <c r="Q3233" t="s">
        <v>11051</v>
      </c>
      <c r="R3233">
        <v>921</v>
      </c>
      <c r="S3233" t="s">
        <v>9296</v>
      </c>
      <c r="T3233" t="s">
        <v>7715</v>
      </c>
      <c r="U3233">
        <v>1</v>
      </c>
      <c r="V3233">
        <v>3</v>
      </c>
      <c r="W3233" t="s">
        <v>7702</v>
      </c>
      <c r="X3233" t="s">
        <v>4236</v>
      </c>
      <c r="Y3233" t="s">
        <v>7703</v>
      </c>
      <c r="Z3233" t="s">
        <v>13051</v>
      </c>
      <c r="AA3233" t="s">
        <v>8470</v>
      </c>
      <c r="AB3233" t="s">
        <v>13052</v>
      </c>
    </row>
    <row r="3234" spans="1:28">
      <c r="A3234" s="241">
        <v>45974</v>
      </c>
      <c r="B3234" t="s">
        <v>13053</v>
      </c>
      <c r="C3234" t="s">
        <v>9881</v>
      </c>
      <c r="D3234" t="s">
        <v>9882</v>
      </c>
      <c r="E3234" t="s">
        <v>9883</v>
      </c>
      <c r="F3234">
        <v>1</v>
      </c>
      <c r="G3234">
        <v>7691.22</v>
      </c>
      <c r="H3234">
        <v>769.12199999999996</v>
      </c>
      <c r="I3234" s="165">
        <v>6922.098</v>
      </c>
      <c r="J3234" t="s">
        <v>8521</v>
      </c>
      <c r="K3234">
        <v>1</v>
      </c>
      <c r="L3234">
        <v>157</v>
      </c>
      <c r="M3234" t="s">
        <v>8532</v>
      </c>
      <c r="N3234" t="s">
        <v>8027</v>
      </c>
      <c r="O3234" t="s">
        <v>7697</v>
      </c>
      <c r="P3234" t="s">
        <v>10766</v>
      </c>
      <c r="Q3234" t="s">
        <v>8523</v>
      </c>
      <c r="R3234">
        <v>605</v>
      </c>
      <c r="S3234" t="s">
        <v>9296</v>
      </c>
      <c r="T3234" t="s">
        <v>7715</v>
      </c>
      <c r="U3234">
        <v>1</v>
      </c>
      <c r="V3234">
        <v>1</v>
      </c>
      <c r="W3234" t="s">
        <v>7702</v>
      </c>
      <c r="X3234" t="s">
        <v>4379</v>
      </c>
      <c r="Y3234" t="s">
        <v>7703</v>
      </c>
      <c r="Z3234" t="s">
        <v>13054</v>
      </c>
      <c r="AA3234" t="s">
        <v>8526</v>
      </c>
      <c r="AB3234" t="s">
        <v>4379</v>
      </c>
    </row>
    <row r="3235" spans="1:28">
      <c r="A3235" s="241">
        <v>45974</v>
      </c>
      <c r="B3235" t="s">
        <v>13055</v>
      </c>
      <c r="C3235" t="s">
        <v>7800</v>
      </c>
      <c r="D3235" t="s">
        <v>7801</v>
      </c>
      <c r="E3235" t="s">
        <v>7802</v>
      </c>
      <c r="F3235">
        <v>100</v>
      </c>
      <c r="G3235">
        <v>1092.44</v>
      </c>
      <c r="H3235">
        <v>0</v>
      </c>
      <c r="I3235" s="165">
        <v>109244</v>
      </c>
      <c r="J3235" t="s">
        <v>7842</v>
      </c>
      <c r="K3235">
        <v>1</v>
      </c>
      <c r="L3235">
        <v>126</v>
      </c>
      <c r="M3235" t="s">
        <v>7744</v>
      </c>
      <c r="N3235" t="s">
        <v>7745</v>
      </c>
      <c r="O3235" t="s">
        <v>7697</v>
      </c>
      <c r="P3235" t="s">
        <v>10766</v>
      </c>
      <c r="Q3235" t="s">
        <v>11048</v>
      </c>
      <c r="R3235">
        <v>911</v>
      </c>
      <c r="S3235" t="s">
        <v>9296</v>
      </c>
      <c r="T3235" t="s">
        <v>7701</v>
      </c>
      <c r="U3235">
        <v>1</v>
      </c>
      <c r="V3235">
        <v>100</v>
      </c>
      <c r="W3235" t="s">
        <v>7702</v>
      </c>
      <c r="X3235" t="s">
        <v>4506</v>
      </c>
      <c r="Y3235" t="s">
        <v>7703</v>
      </c>
      <c r="Z3235" t="s">
        <v>13056</v>
      </c>
      <c r="AA3235" t="s">
        <v>8546</v>
      </c>
      <c r="AB3235" t="s">
        <v>13057</v>
      </c>
    </row>
    <row r="3236" spans="1:28">
      <c r="A3236" s="241">
        <v>45974</v>
      </c>
      <c r="B3236" t="s">
        <v>13058</v>
      </c>
      <c r="C3236" t="s">
        <v>7750</v>
      </c>
      <c r="D3236" t="s">
        <v>7751</v>
      </c>
      <c r="E3236" t="s">
        <v>7752</v>
      </c>
      <c r="F3236">
        <v>2</v>
      </c>
      <c r="G3236">
        <v>12000</v>
      </c>
      <c r="H3236">
        <v>0</v>
      </c>
      <c r="I3236" s="165">
        <v>24000</v>
      </c>
      <c r="J3236" t="s">
        <v>7842</v>
      </c>
      <c r="K3236">
        <v>1</v>
      </c>
      <c r="L3236">
        <v>126</v>
      </c>
      <c r="M3236" t="s">
        <v>7744</v>
      </c>
      <c r="N3236" t="s">
        <v>7745</v>
      </c>
      <c r="O3236" t="s">
        <v>7697</v>
      </c>
      <c r="P3236" t="s">
        <v>10766</v>
      </c>
      <c r="Q3236" t="s">
        <v>11261</v>
      </c>
      <c r="R3236">
        <v>908</v>
      </c>
      <c r="S3236" t="s">
        <v>9296</v>
      </c>
      <c r="T3236" t="s">
        <v>7715</v>
      </c>
      <c r="U3236">
        <v>1</v>
      </c>
      <c r="V3236">
        <v>2</v>
      </c>
      <c r="W3236" t="s">
        <v>7702</v>
      </c>
      <c r="X3236" t="s">
        <v>4703</v>
      </c>
      <c r="Y3236" t="s">
        <v>7703</v>
      </c>
      <c r="Z3236" t="s">
        <v>13059</v>
      </c>
      <c r="AA3236" t="s">
        <v>7845</v>
      </c>
      <c r="AB3236" t="s">
        <v>13060</v>
      </c>
    </row>
    <row r="3237" spans="1:28">
      <c r="A3237" s="241">
        <v>45974</v>
      </c>
      <c r="B3237" t="s">
        <v>13058</v>
      </c>
      <c r="C3237" t="s">
        <v>7886</v>
      </c>
      <c r="D3237" t="s">
        <v>7887</v>
      </c>
      <c r="E3237" t="s">
        <v>7888</v>
      </c>
      <c r="F3237">
        <v>2</v>
      </c>
      <c r="G3237">
        <v>3025.21</v>
      </c>
      <c r="H3237">
        <v>0</v>
      </c>
      <c r="I3237" s="165">
        <v>6050.42</v>
      </c>
      <c r="J3237" t="s">
        <v>7842</v>
      </c>
      <c r="K3237">
        <v>1</v>
      </c>
      <c r="L3237">
        <v>126</v>
      </c>
      <c r="M3237" t="s">
        <v>7744</v>
      </c>
      <c r="N3237" t="s">
        <v>7745</v>
      </c>
      <c r="O3237" t="s">
        <v>7697</v>
      </c>
      <c r="P3237" t="s">
        <v>10766</v>
      </c>
      <c r="Q3237" t="s">
        <v>11261</v>
      </c>
      <c r="R3237">
        <v>908</v>
      </c>
      <c r="S3237" t="s">
        <v>9296</v>
      </c>
      <c r="T3237" t="s">
        <v>7715</v>
      </c>
      <c r="U3237">
        <v>1</v>
      </c>
      <c r="V3237">
        <v>2</v>
      </c>
      <c r="W3237" t="s">
        <v>7702</v>
      </c>
      <c r="X3237" t="s">
        <v>4703</v>
      </c>
      <c r="Y3237" t="s">
        <v>7703</v>
      </c>
      <c r="Z3237" t="s">
        <v>13059</v>
      </c>
      <c r="AA3237" t="s">
        <v>7845</v>
      </c>
      <c r="AB3237" t="s">
        <v>13060</v>
      </c>
    </row>
    <row r="3238" spans="1:28">
      <c r="A3238" s="241">
        <v>45974</v>
      </c>
      <c r="B3238" t="s">
        <v>13058</v>
      </c>
      <c r="C3238" t="s">
        <v>7787</v>
      </c>
      <c r="D3238" t="s">
        <v>7788</v>
      </c>
      <c r="E3238" t="s">
        <v>7789</v>
      </c>
      <c r="F3238">
        <v>2</v>
      </c>
      <c r="G3238">
        <v>3025.21</v>
      </c>
      <c r="H3238">
        <v>0</v>
      </c>
      <c r="I3238" s="165">
        <v>6050.42</v>
      </c>
      <c r="J3238" t="s">
        <v>7842</v>
      </c>
      <c r="K3238">
        <v>1</v>
      </c>
      <c r="L3238">
        <v>126</v>
      </c>
      <c r="M3238" t="s">
        <v>7744</v>
      </c>
      <c r="N3238" t="s">
        <v>7745</v>
      </c>
      <c r="O3238" t="s">
        <v>7697</v>
      </c>
      <c r="P3238" t="s">
        <v>10766</v>
      </c>
      <c r="Q3238" t="s">
        <v>11261</v>
      </c>
      <c r="R3238">
        <v>908</v>
      </c>
      <c r="S3238" t="s">
        <v>9296</v>
      </c>
      <c r="T3238" t="s">
        <v>7715</v>
      </c>
      <c r="U3238">
        <v>1</v>
      </c>
      <c r="V3238">
        <v>2</v>
      </c>
      <c r="W3238" t="s">
        <v>7702</v>
      </c>
      <c r="X3238" t="s">
        <v>4703</v>
      </c>
      <c r="Y3238" t="s">
        <v>7703</v>
      </c>
      <c r="Z3238" t="s">
        <v>13059</v>
      </c>
      <c r="AA3238" t="s">
        <v>7845</v>
      </c>
      <c r="AB3238" t="s">
        <v>13060</v>
      </c>
    </row>
    <row r="3239" spans="1:28">
      <c r="A3239" s="241">
        <v>45974</v>
      </c>
      <c r="B3239" t="s">
        <v>13058</v>
      </c>
      <c r="C3239" t="s">
        <v>7979</v>
      </c>
      <c r="D3239" t="s">
        <v>7980</v>
      </c>
      <c r="E3239" t="s">
        <v>7981</v>
      </c>
      <c r="F3239">
        <v>1</v>
      </c>
      <c r="G3239">
        <v>2647.06</v>
      </c>
      <c r="H3239">
        <v>0</v>
      </c>
      <c r="I3239" s="165">
        <v>2647.06</v>
      </c>
      <c r="J3239" t="s">
        <v>7842</v>
      </c>
      <c r="K3239">
        <v>1</v>
      </c>
      <c r="L3239">
        <v>126</v>
      </c>
      <c r="M3239" t="s">
        <v>7744</v>
      </c>
      <c r="N3239" t="s">
        <v>7745</v>
      </c>
      <c r="O3239" t="s">
        <v>7697</v>
      </c>
      <c r="P3239" t="s">
        <v>10766</v>
      </c>
      <c r="Q3239" t="s">
        <v>11261</v>
      </c>
      <c r="R3239">
        <v>908</v>
      </c>
      <c r="S3239" t="s">
        <v>9296</v>
      </c>
      <c r="T3239" t="s">
        <v>7715</v>
      </c>
      <c r="U3239">
        <v>1</v>
      </c>
      <c r="V3239">
        <v>1</v>
      </c>
      <c r="W3239" t="s">
        <v>7702</v>
      </c>
      <c r="X3239" t="s">
        <v>4703</v>
      </c>
      <c r="Y3239" t="s">
        <v>7703</v>
      </c>
      <c r="Z3239" t="s">
        <v>13059</v>
      </c>
      <c r="AA3239" t="s">
        <v>7845</v>
      </c>
      <c r="AB3239" t="s">
        <v>13060</v>
      </c>
    </row>
    <row r="3240" spans="1:28">
      <c r="A3240" s="241">
        <v>45974</v>
      </c>
      <c r="B3240" t="s">
        <v>13058</v>
      </c>
      <c r="C3240" t="s">
        <v>7839</v>
      </c>
      <c r="D3240" t="s">
        <v>7840</v>
      </c>
      <c r="E3240" t="s">
        <v>7841</v>
      </c>
      <c r="F3240">
        <v>1</v>
      </c>
      <c r="G3240">
        <v>2645.48</v>
      </c>
      <c r="H3240">
        <v>0</v>
      </c>
      <c r="I3240" s="165">
        <v>2645.48</v>
      </c>
      <c r="J3240" t="s">
        <v>7842</v>
      </c>
      <c r="K3240">
        <v>1</v>
      </c>
      <c r="L3240">
        <v>126</v>
      </c>
      <c r="M3240" t="s">
        <v>7744</v>
      </c>
      <c r="N3240" t="s">
        <v>7745</v>
      </c>
      <c r="O3240" t="s">
        <v>7697</v>
      </c>
      <c r="P3240" t="s">
        <v>10766</v>
      </c>
      <c r="Q3240" t="s">
        <v>11261</v>
      </c>
      <c r="R3240">
        <v>908</v>
      </c>
      <c r="S3240" t="s">
        <v>9296</v>
      </c>
      <c r="T3240" t="s">
        <v>7715</v>
      </c>
      <c r="U3240">
        <v>1</v>
      </c>
      <c r="V3240">
        <v>1</v>
      </c>
      <c r="W3240" t="s">
        <v>7702</v>
      </c>
      <c r="X3240" t="s">
        <v>4703</v>
      </c>
      <c r="Y3240" t="s">
        <v>7703</v>
      </c>
      <c r="Z3240" t="s">
        <v>13059</v>
      </c>
      <c r="AA3240" t="s">
        <v>7845</v>
      </c>
      <c r="AB3240" t="s">
        <v>13060</v>
      </c>
    </row>
    <row r="3241" spans="1:28">
      <c r="A3241" s="241">
        <v>45974</v>
      </c>
      <c r="B3241" t="s">
        <v>13061</v>
      </c>
      <c r="C3241" t="s">
        <v>7708</v>
      </c>
      <c r="D3241" t="s">
        <v>7709</v>
      </c>
      <c r="E3241" t="s">
        <v>7710</v>
      </c>
      <c r="F3241">
        <v>8</v>
      </c>
      <c r="G3241">
        <v>1120</v>
      </c>
      <c r="H3241">
        <v>0</v>
      </c>
      <c r="I3241" s="165">
        <v>8960</v>
      </c>
      <c r="J3241" t="s">
        <v>8166</v>
      </c>
      <c r="K3241">
        <v>1</v>
      </c>
      <c r="L3241">
        <v>126</v>
      </c>
      <c r="M3241" t="s">
        <v>7744</v>
      </c>
      <c r="N3241" t="s">
        <v>7745</v>
      </c>
      <c r="O3241" t="s">
        <v>7697</v>
      </c>
      <c r="P3241" t="s">
        <v>10766</v>
      </c>
      <c r="Q3241" t="s">
        <v>10995</v>
      </c>
      <c r="R3241">
        <v>925</v>
      </c>
      <c r="S3241" t="s">
        <v>9296</v>
      </c>
      <c r="T3241" t="s">
        <v>7715</v>
      </c>
      <c r="U3241">
        <v>1</v>
      </c>
      <c r="V3241">
        <v>8</v>
      </c>
      <c r="W3241" t="s">
        <v>7702</v>
      </c>
      <c r="X3241" t="s">
        <v>4617</v>
      </c>
      <c r="Y3241" t="s">
        <v>7703</v>
      </c>
      <c r="Z3241" t="s">
        <v>13062</v>
      </c>
      <c r="AA3241" t="s">
        <v>8245</v>
      </c>
      <c r="AB3241" t="s">
        <v>8171</v>
      </c>
    </row>
    <row r="3242" spans="1:28">
      <c r="A3242" s="241">
        <v>45974</v>
      </c>
      <c r="B3242" t="s">
        <v>13063</v>
      </c>
      <c r="C3242" t="s">
        <v>7999</v>
      </c>
      <c r="D3242" t="s">
        <v>8000</v>
      </c>
      <c r="E3242" t="s">
        <v>8001</v>
      </c>
      <c r="F3242">
        <v>10</v>
      </c>
      <c r="G3242">
        <v>1640</v>
      </c>
      <c r="H3242">
        <v>0</v>
      </c>
      <c r="I3242" s="165">
        <v>16400</v>
      </c>
      <c r="J3242" t="s">
        <v>8271</v>
      </c>
      <c r="K3242">
        <v>1</v>
      </c>
      <c r="L3242">
        <v>126</v>
      </c>
      <c r="M3242" t="s">
        <v>7744</v>
      </c>
      <c r="N3242" t="s">
        <v>7745</v>
      </c>
      <c r="O3242" t="s">
        <v>7697</v>
      </c>
      <c r="P3242" t="s">
        <v>10766</v>
      </c>
      <c r="Q3242" t="s">
        <v>10795</v>
      </c>
      <c r="R3242">
        <v>935</v>
      </c>
      <c r="S3242" t="s">
        <v>9296</v>
      </c>
      <c r="T3242" t="s">
        <v>7701</v>
      </c>
      <c r="U3242">
        <v>1</v>
      </c>
      <c r="V3242">
        <v>10</v>
      </c>
      <c r="W3242" t="s">
        <v>7702</v>
      </c>
      <c r="X3242" t="s">
        <v>4385</v>
      </c>
      <c r="Y3242" t="s">
        <v>7703</v>
      </c>
      <c r="Z3242" t="s">
        <v>13064</v>
      </c>
      <c r="AA3242" t="s">
        <v>8274</v>
      </c>
      <c r="AB3242" t="s">
        <v>13065</v>
      </c>
    </row>
    <row r="3243" spans="1:28">
      <c r="A3243" s="241">
        <v>45974</v>
      </c>
      <c r="B3243" t="s">
        <v>13066</v>
      </c>
      <c r="C3243" t="s">
        <v>7791</v>
      </c>
      <c r="D3243" t="s">
        <v>7792</v>
      </c>
      <c r="E3243" t="s">
        <v>7793</v>
      </c>
      <c r="F3243">
        <v>3</v>
      </c>
      <c r="G3243">
        <v>870</v>
      </c>
      <c r="H3243">
        <v>0</v>
      </c>
      <c r="I3243" s="165">
        <v>2610</v>
      </c>
      <c r="J3243" t="s">
        <v>8061</v>
      </c>
      <c r="K3243">
        <v>1</v>
      </c>
      <c r="L3243">
        <v>182</v>
      </c>
      <c r="M3243" t="s">
        <v>8740</v>
      </c>
      <c r="N3243" t="s">
        <v>7745</v>
      </c>
      <c r="O3243" t="s">
        <v>7697</v>
      </c>
      <c r="P3243" t="s">
        <v>10766</v>
      </c>
      <c r="Q3243" t="s">
        <v>11436</v>
      </c>
      <c r="R3243">
        <v>906</v>
      </c>
      <c r="S3243" t="s">
        <v>9296</v>
      </c>
      <c r="T3243" t="s">
        <v>7701</v>
      </c>
      <c r="U3243">
        <v>1</v>
      </c>
      <c r="V3243">
        <v>3</v>
      </c>
      <c r="W3243" t="s">
        <v>7702</v>
      </c>
      <c r="X3243" t="s">
        <v>4209</v>
      </c>
      <c r="Y3243" t="s">
        <v>7703</v>
      </c>
      <c r="Z3243" t="s">
        <v>13067</v>
      </c>
      <c r="AA3243" t="s">
        <v>8887</v>
      </c>
      <c r="AB3243" t="s">
        <v>13068</v>
      </c>
    </row>
    <row r="3244" spans="1:28">
      <c r="A3244" s="241">
        <v>45974</v>
      </c>
      <c r="B3244" t="s">
        <v>13069</v>
      </c>
      <c r="C3244" t="s">
        <v>7934</v>
      </c>
      <c r="D3244" t="s">
        <v>7935</v>
      </c>
      <c r="E3244" t="s">
        <v>7936</v>
      </c>
      <c r="F3244">
        <v>1</v>
      </c>
      <c r="G3244">
        <v>2475</v>
      </c>
      <c r="H3244">
        <v>0</v>
      </c>
      <c r="I3244" s="165">
        <v>2475</v>
      </c>
      <c r="J3244" t="s">
        <v>8182</v>
      </c>
      <c r="K3244">
        <v>1</v>
      </c>
      <c r="L3244">
        <v>126</v>
      </c>
      <c r="M3244" t="s">
        <v>7744</v>
      </c>
      <c r="N3244" t="s">
        <v>7745</v>
      </c>
      <c r="O3244" t="s">
        <v>7697</v>
      </c>
      <c r="P3244" t="s">
        <v>10766</v>
      </c>
      <c r="Q3244" t="s">
        <v>11051</v>
      </c>
      <c r="R3244">
        <v>921</v>
      </c>
      <c r="S3244" t="s">
        <v>9296</v>
      </c>
      <c r="T3244" t="s">
        <v>7715</v>
      </c>
      <c r="U3244">
        <v>1</v>
      </c>
      <c r="V3244">
        <v>1</v>
      </c>
      <c r="W3244" t="s">
        <v>7702</v>
      </c>
      <c r="X3244" t="s">
        <v>4152</v>
      </c>
      <c r="Y3244" t="s">
        <v>7703</v>
      </c>
      <c r="Z3244" t="s">
        <v>13070</v>
      </c>
      <c r="AA3244" t="s">
        <v>8470</v>
      </c>
      <c r="AB3244" t="s">
        <v>13071</v>
      </c>
    </row>
    <row r="3245" spans="1:28">
      <c r="A3245" s="241">
        <v>45974</v>
      </c>
      <c r="B3245" t="s">
        <v>13072</v>
      </c>
      <c r="C3245" t="s">
        <v>7934</v>
      </c>
      <c r="D3245" t="s">
        <v>7935</v>
      </c>
      <c r="E3245" t="s">
        <v>7936</v>
      </c>
      <c r="F3245">
        <v>6</v>
      </c>
      <c r="G3245">
        <v>2475</v>
      </c>
      <c r="H3245">
        <v>0</v>
      </c>
      <c r="I3245" s="165">
        <v>14850</v>
      </c>
      <c r="J3245" t="s">
        <v>7711</v>
      </c>
      <c r="K3245">
        <v>1</v>
      </c>
      <c r="L3245">
        <v>156</v>
      </c>
      <c r="M3245" t="s">
        <v>7712</v>
      </c>
      <c r="N3245" t="s">
        <v>7713</v>
      </c>
      <c r="O3245" t="s">
        <v>7697</v>
      </c>
      <c r="P3245" t="s">
        <v>10766</v>
      </c>
      <c r="Q3245" t="s">
        <v>10869</v>
      </c>
      <c r="R3245">
        <v>509</v>
      </c>
      <c r="S3245" t="s">
        <v>9296</v>
      </c>
      <c r="T3245" t="s">
        <v>7715</v>
      </c>
      <c r="U3245">
        <v>1</v>
      </c>
      <c r="V3245">
        <v>6</v>
      </c>
      <c r="W3245" t="s">
        <v>7702</v>
      </c>
      <c r="X3245" t="s">
        <v>4436</v>
      </c>
      <c r="Y3245" t="s">
        <v>7703</v>
      </c>
      <c r="Z3245" t="s">
        <v>13073</v>
      </c>
      <c r="AA3245" t="s">
        <v>8231</v>
      </c>
      <c r="AB3245" t="s">
        <v>13074</v>
      </c>
    </row>
    <row r="3246" spans="1:28">
      <c r="A3246" s="241">
        <v>45974</v>
      </c>
      <c r="B3246" t="s">
        <v>13072</v>
      </c>
      <c r="C3246" t="s">
        <v>8954</v>
      </c>
      <c r="D3246" t="s">
        <v>8955</v>
      </c>
      <c r="E3246" t="s">
        <v>8956</v>
      </c>
      <c r="F3246">
        <v>6</v>
      </c>
      <c r="G3246">
        <v>2615</v>
      </c>
      <c r="H3246">
        <v>0</v>
      </c>
      <c r="I3246" s="165">
        <v>15690</v>
      </c>
      <c r="J3246" t="s">
        <v>7711</v>
      </c>
      <c r="K3246">
        <v>1</v>
      </c>
      <c r="L3246">
        <v>156</v>
      </c>
      <c r="M3246" t="s">
        <v>7712</v>
      </c>
      <c r="N3246" t="s">
        <v>7713</v>
      </c>
      <c r="O3246" t="s">
        <v>7697</v>
      </c>
      <c r="P3246" t="s">
        <v>10766</v>
      </c>
      <c r="Q3246" t="s">
        <v>10869</v>
      </c>
      <c r="R3246">
        <v>509</v>
      </c>
      <c r="S3246" t="s">
        <v>9296</v>
      </c>
      <c r="T3246" t="s">
        <v>7715</v>
      </c>
      <c r="U3246">
        <v>1</v>
      </c>
      <c r="V3246">
        <v>6</v>
      </c>
      <c r="W3246" t="s">
        <v>7702</v>
      </c>
      <c r="X3246" t="s">
        <v>4436</v>
      </c>
      <c r="Y3246" t="s">
        <v>7703</v>
      </c>
      <c r="Z3246" t="s">
        <v>13073</v>
      </c>
      <c r="AA3246" t="s">
        <v>8231</v>
      </c>
      <c r="AB3246" t="s">
        <v>13074</v>
      </c>
    </row>
    <row r="3247" spans="1:28">
      <c r="A3247" s="241">
        <v>45974</v>
      </c>
      <c r="B3247" t="s">
        <v>13075</v>
      </c>
      <c r="C3247" t="s">
        <v>7720</v>
      </c>
      <c r="D3247" t="s">
        <v>7721</v>
      </c>
      <c r="E3247" t="s">
        <v>7722</v>
      </c>
      <c r="F3247">
        <v>1</v>
      </c>
      <c r="G3247">
        <v>11900</v>
      </c>
      <c r="H3247">
        <v>357</v>
      </c>
      <c r="I3247" s="165">
        <v>11543</v>
      </c>
      <c r="J3247" t="s">
        <v>8521</v>
      </c>
      <c r="K3247">
        <v>1</v>
      </c>
      <c r="L3247">
        <v>157</v>
      </c>
      <c r="M3247" t="s">
        <v>8532</v>
      </c>
      <c r="N3247" t="s">
        <v>8027</v>
      </c>
      <c r="O3247" t="s">
        <v>7697</v>
      </c>
      <c r="P3247" t="s">
        <v>10766</v>
      </c>
      <c r="Q3247" t="s">
        <v>8523</v>
      </c>
      <c r="R3247">
        <v>605</v>
      </c>
      <c r="S3247" t="s">
        <v>9296</v>
      </c>
      <c r="T3247" t="s">
        <v>7726</v>
      </c>
      <c r="U3247">
        <v>1</v>
      </c>
      <c r="V3247">
        <v>1</v>
      </c>
      <c r="W3247" t="s">
        <v>7702</v>
      </c>
      <c r="X3247" t="s">
        <v>4364</v>
      </c>
      <c r="Y3247" t="s">
        <v>7703</v>
      </c>
      <c r="Z3247" t="s">
        <v>13076</v>
      </c>
      <c r="AA3247" t="s">
        <v>8526</v>
      </c>
      <c r="AB3247" t="s">
        <v>13077</v>
      </c>
    </row>
    <row r="3248" spans="1:28">
      <c r="A3248" s="241">
        <v>45974</v>
      </c>
      <c r="B3248" t="s">
        <v>13075</v>
      </c>
      <c r="C3248" t="s">
        <v>7865</v>
      </c>
      <c r="D3248" t="s">
        <v>7866</v>
      </c>
      <c r="E3248" t="s">
        <v>7867</v>
      </c>
      <c r="F3248">
        <v>4</v>
      </c>
      <c r="G3248">
        <v>3000</v>
      </c>
      <c r="H3248">
        <v>0</v>
      </c>
      <c r="I3248" s="165">
        <v>12000</v>
      </c>
      <c r="J3248" t="s">
        <v>8521</v>
      </c>
      <c r="K3248">
        <v>1</v>
      </c>
      <c r="L3248">
        <v>157</v>
      </c>
      <c r="M3248" t="s">
        <v>8532</v>
      </c>
      <c r="N3248" t="s">
        <v>8027</v>
      </c>
      <c r="O3248" t="s">
        <v>7697</v>
      </c>
      <c r="P3248" t="s">
        <v>10766</v>
      </c>
      <c r="Q3248" t="s">
        <v>8523</v>
      </c>
      <c r="R3248">
        <v>605</v>
      </c>
      <c r="S3248" t="s">
        <v>9296</v>
      </c>
      <c r="T3248" t="s">
        <v>7726</v>
      </c>
      <c r="U3248">
        <v>1</v>
      </c>
      <c r="V3248">
        <v>4</v>
      </c>
      <c r="W3248" t="s">
        <v>7702</v>
      </c>
      <c r="X3248" t="s">
        <v>4364</v>
      </c>
      <c r="Y3248" t="s">
        <v>7703</v>
      </c>
      <c r="Z3248" t="s">
        <v>13076</v>
      </c>
      <c r="AA3248" t="s">
        <v>8526</v>
      </c>
      <c r="AB3248" t="s">
        <v>13077</v>
      </c>
    </row>
    <row r="3249" spans="1:28">
      <c r="A3249" s="241">
        <v>45974</v>
      </c>
      <c r="B3249" t="s">
        <v>13078</v>
      </c>
      <c r="C3249" t="s">
        <v>7730</v>
      </c>
      <c r="D3249" t="s">
        <v>7731</v>
      </c>
      <c r="E3249" t="s">
        <v>7732</v>
      </c>
      <c r="F3249">
        <v>1</v>
      </c>
      <c r="G3249">
        <v>8991.6</v>
      </c>
      <c r="H3249">
        <v>0</v>
      </c>
      <c r="I3249" s="165">
        <v>8991.6</v>
      </c>
      <c r="J3249" t="s">
        <v>8166</v>
      </c>
      <c r="K3249">
        <v>1</v>
      </c>
      <c r="L3249">
        <v>2</v>
      </c>
      <c r="M3249" t="s">
        <v>8054</v>
      </c>
      <c r="N3249" t="s">
        <v>7745</v>
      </c>
      <c r="O3249" t="s">
        <v>7697</v>
      </c>
      <c r="P3249" t="s">
        <v>10766</v>
      </c>
      <c r="Q3249" t="s">
        <v>11279</v>
      </c>
      <c r="R3249">
        <v>926</v>
      </c>
      <c r="S3249" t="s">
        <v>9296</v>
      </c>
      <c r="T3249" t="s">
        <v>7715</v>
      </c>
      <c r="U3249">
        <v>1</v>
      </c>
      <c r="V3249">
        <v>1</v>
      </c>
      <c r="W3249" t="s">
        <v>7702</v>
      </c>
      <c r="X3249" t="s">
        <v>13079</v>
      </c>
      <c r="Y3249" t="s">
        <v>7703</v>
      </c>
      <c r="Z3249" t="s">
        <v>13080</v>
      </c>
      <c r="AA3249" t="s">
        <v>8170</v>
      </c>
      <c r="AB3249" t="s">
        <v>8261</v>
      </c>
    </row>
    <row r="3250" spans="1:28">
      <c r="A3250" s="241">
        <v>45974</v>
      </c>
      <c r="B3250" t="s">
        <v>13081</v>
      </c>
      <c r="C3250" t="s">
        <v>7832</v>
      </c>
      <c r="D3250" t="s">
        <v>7833</v>
      </c>
      <c r="E3250" t="s">
        <v>7834</v>
      </c>
      <c r="F3250">
        <v>1</v>
      </c>
      <c r="G3250">
        <v>12500</v>
      </c>
      <c r="H3250">
        <v>375</v>
      </c>
      <c r="I3250" s="165">
        <v>12125</v>
      </c>
      <c r="J3250" t="s">
        <v>8521</v>
      </c>
      <c r="K3250">
        <v>1</v>
      </c>
      <c r="L3250">
        <v>157</v>
      </c>
      <c r="M3250" t="s">
        <v>8532</v>
      </c>
      <c r="N3250" t="s">
        <v>8027</v>
      </c>
      <c r="O3250" t="s">
        <v>7697</v>
      </c>
      <c r="P3250" t="s">
        <v>10766</v>
      </c>
      <c r="Q3250" t="s">
        <v>8523</v>
      </c>
      <c r="R3250">
        <v>605</v>
      </c>
      <c r="S3250" t="s">
        <v>9296</v>
      </c>
      <c r="T3250" t="s">
        <v>7726</v>
      </c>
      <c r="U3250">
        <v>1</v>
      </c>
      <c r="V3250">
        <v>1</v>
      </c>
      <c r="W3250" t="s">
        <v>7702</v>
      </c>
      <c r="X3250" t="s">
        <v>4653</v>
      </c>
      <c r="Y3250" t="s">
        <v>7703</v>
      </c>
      <c r="Z3250" t="s">
        <v>13082</v>
      </c>
      <c r="AA3250" t="s">
        <v>8526</v>
      </c>
      <c r="AB3250" t="s">
        <v>13083</v>
      </c>
    </row>
    <row r="3251" spans="1:28">
      <c r="A3251" s="241">
        <v>45974</v>
      </c>
      <c r="B3251" t="s">
        <v>13081</v>
      </c>
      <c r="C3251" t="s">
        <v>9881</v>
      </c>
      <c r="D3251" t="s">
        <v>9882</v>
      </c>
      <c r="E3251" t="s">
        <v>9883</v>
      </c>
      <c r="F3251">
        <v>1</v>
      </c>
      <c r="G3251">
        <v>7691.22</v>
      </c>
      <c r="H3251">
        <v>769.12199999999996</v>
      </c>
      <c r="I3251" s="165">
        <v>6922.098</v>
      </c>
      <c r="J3251" t="s">
        <v>8521</v>
      </c>
      <c r="K3251">
        <v>1</v>
      </c>
      <c r="L3251">
        <v>157</v>
      </c>
      <c r="M3251" t="s">
        <v>8532</v>
      </c>
      <c r="N3251" t="s">
        <v>8027</v>
      </c>
      <c r="O3251" t="s">
        <v>7697</v>
      </c>
      <c r="P3251" t="s">
        <v>10766</v>
      </c>
      <c r="Q3251" t="s">
        <v>8523</v>
      </c>
      <c r="R3251">
        <v>605</v>
      </c>
      <c r="S3251" t="s">
        <v>9296</v>
      </c>
      <c r="T3251" t="s">
        <v>7715</v>
      </c>
      <c r="U3251">
        <v>1</v>
      </c>
      <c r="V3251">
        <v>1</v>
      </c>
      <c r="W3251" t="s">
        <v>7702</v>
      </c>
      <c r="X3251" t="s">
        <v>4653</v>
      </c>
      <c r="Y3251" t="s">
        <v>7703</v>
      </c>
      <c r="Z3251" t="s">
        <v>13082</v>
      </c>
      <c r="AA3251" t="s">
        <v>8526</v>
      </c>
      <c r="AB3251" t="s">
        <v>13083</v>
      </c>
    </row>
    <row r="3252" spans="1:28">
      <c r="A3252" s="241">
        <v>45974</v>
      </c>
      <c r="B3252" t="s">
        <v>13084</v>
      </c>
      <c r="C3252" t="s">
        <v>8051</v>
      </c>
      <c r="D3252" t="s">
        <v>8052</v>
      </c>
      <c r="E3252" t="s">
        <v>8053</v>
      </c>
      <c r="F3252">
        <v>6</v>
      </c>
      <c r="G3252">
        <v>5940</v>
      </c>
      <c r="H3252">
        <v>0</v>
      </c>
      <c r="I3252" s="165">
        <v>35640</v>
      </c>
      <c r="J3252" t="s">
        <v>8271</v>
      </c>
      <c r="K3252">
        <v>1</v>
      </c>
      <c r="L3252">
        <v>2</v>
      </c>
      <c r="M3252" t="s">
        <v>8054</v>
      </c>
      <c r="N3252" t="s">
        <v>7745</v>
      </c>
      <c r="O3252" t="s">
        <v>7697</v>
      </c>
      <c r="P3252" t="s">
        <v>10766</v>
      </c>
      <c r="Q3252" t="s">
        <v>10795</v>
      </c>
      <c r="R3252">
        <v>935</v>
      </c>
      <c r="S3252" t="s">
        <v>9296</v>
      </c>
      <c r="T3252" t="s">
        <v>7701</v>
      </c>
      <c r="U3252">
        <v>1</v>
      </c>
      <c r="V3252">
        <v>6</v>
      </c>
      <c r="W3252" t="s">
        <v>7702</v>
      </c>
      <c r="X3252" t="s">
        <v>13085</v>
      </c>
      <c r="Y3252" t="s">
        <v>7703</v>
      </c>
      <c r="Z3252" t="s">
        <v>13086</v>
      </c>
      <c r="AA3252" t="s">
        <v>8274</v>
      </c>
      <c r="AB3252" t="s">
        <v>13087</v>
      </c>
    </row>
    <row r="3253" spans="1:28">
      <c r="A3253" s="241">
        <v>45974</v>
      </c>
      <c r="B3253" t="s">
        <v>13088</v>
      </c>
      <c r="C3253" t="s">
        <v>7750</v>
      </c>
      <c r="D3253" t="s">
        <v>7751</v>
      </c>
      <c r="E3253" t="s">
        <v>7752</v>
      </c>
      <c r="F3253">
        <v>1</v>
      </c>
      <c r="G3253">
        <v>12000</v>
      </c>
      <c r="H3253">
        <v>0</v>
      </c>
      <c r="I3253" s="165">
        <v>12000</v>
      </c>
      <c r="J3253" t="s">
        <v>7743</v>
      </c>
      <c r="K3253">
        <v>1</v>
      </c>
      <c r="L3253">
        <v>126</v>
      </c>
      <c r="M3253" t="s">
        <v>7744</v>
      </c>
      <c r="N3253" t="s">
        <v>7745</v>
      </c>
      <c r="O3253" t="s">
        <v>7697</v>
      </c>
      <c r="P3253" t="s">
        <v>10766</v>
      </c>
      <c r="Q3253" t="s">
        <v>11012</v>
      </c>
      <c r="R3253">
        <v>938</v>
      </c>
      <c r="S3253" t="s">
        <v>9296</v>
      </c>
      <c r="T3253" t="s">
        <v>7715</v>
      </c>
      <c r="U3253">
        <v>1</v>
      </c>
      <c r="V3253">
        <v>1</v>
      </c>
      <c r="W3253" t="s">
        <v>7702</v>
      </c>
      <c r="X3253" t="s">
        <v>4213</v>
      </c>
      <c r="Y3253" t="s">
        <v>7703</v>
      </c>
      <c r="Z3253" t="s">
        <v>13089</v>
      </c>
      <c r="AA3253" t="s">
        <v>7748</v>
      </c>
      <c r="AB3253" t="s">
        <v>13090</v>
      </c>
    </row>
    <row r="3254" spans="1:28">
      <c r="A3254" s="241">
        <v>45974</v>
      </c>
      <c r="B3254" t="s">
        <v>13088</v>
      </c>
      <c r="C3254" t="s">
        <v>7973</v>
      </c>
      <c r="D3254" t="s">
        <v>7974</v>
      </c>
      <c r="E3254" t="s">
        <v>7975</v>
      </c>
      <c r="F3254">
        <v>1</v>
      </c>
      <c r="G3254">
        <v>3400</v>
      </c>
      <c r="H3254">
        <v>0</v>
      </c>
      <c r="I3254" s="165">
        <v>3400</v>
      </c>
      <c r="J3254" t="s">
        <v>7743</v>
      </c>
      <c r="K3254">
        <v>1</v>
      </c>
      <c r="L3254">
        <v>126</v>
      </c>
      <c r="M3254" t="s">
        <v>7744</v>
      </c>
      <c r="N3254" t="s">
        <v>7745</v>
      </c>
      <c r="O3254" t="s">
        <v>7697</v>
      </c>
      <c r="P3254" t="s">
        <v>10766</v>
      </c>
      <c r="Q3254" t="s">
        <v>11012</v>
      </c>
      <c r="R3254">
        <v>938</v>
      </c>
      <c r="S3254" t="s">
        <v>9296</v>
      </c>
      <c r="T3254" t="s">
        <v>7715</v>
      </c>
      <c r="U3254">
        <v>1</v>
      </c>
      <c r="V3254">
        <v>1</v>
      </c>
      <c r="W3254" t="s">
        <v>7702</v>
      </c>
      <c r="X3254" t="s">
        <v>4213</v>
      </c>
      <c r="Y3254" t="s">
        <v>7703</v>
      </c>
      <c r="Z3254" t="s">
        <v>13089</v>
      </c>
      <c r="AA3254" t="s">
        <v>7748</v>
      </c>
      <c r="AB3254" t="s">
        <v>13090</v>
      </c>
    </row>
    <row r="3255" spans="1:28">
      <c r="A3255" s="241">
        <v>45974</v>
      </c>
      <c r="B3255" t="s">
        <v>13091</v>
      </c>
      <c r="C3255" t="s">
        <v>8021</v>
      </c>
      <c r="D3255" t="s">
        <v>8022</v>
      </c>
      <c r="E3255" t="s">
        <v>8023</v>
      </c>
      <c r="F3255">
        <v>2</v>
      </c>
      <c r="G3255">
        <v>4882</v>
      </c>
      <c r="H3255">
        <v>0</v>
      </c>
      <c r="I3255" s="165">
        <v>9764</v>
      </c>
      <c r="J3255" t="s">
        <v>7711</v>
      </c>
      <c r="K3255">
        <v>1</v>
      </c>
      <c r="L3255">
        <v>156</v>
      </c>
      <c r="M3255" t="s">
        <v>7712</v>
      </c>
      <c r="N3255" t="s">
        <v>7713</v>
      </c>
      <c r="O3255" t="s">
        <v>7697</v>
      </c>
      <c r="P3255" t="s">
        <v>10766</v>
      </c>
      <c r="Q3255" t="s">
        <v>12395</v>
      </c>
      <c r="R3255">
        <v>510</v>
      </c>
      <c r="S3255" t="s">
        <v>9296</v>
      </c>
      <c r="T3255" t="s">
        <v>7701</v>
      </c>
      <c r="U3255">
        <v>1</v>
      </c>
      <c r="V3255">
        <v>2</v>
      </c>
      <c r="W3255" t="s">
        <v>7702</v>
      </c>
      <c r="X3255" t="s">
        <v>4121</v>
      </c>
      <c r="Y3255" t="s">
        <v>7703</v>
      </c>
      <c r="Z3255" t="s">
        <v>13092</v>
      </c>
      <c r="AA3255" t="s">
        <v>7717</v>
      </c>
      <c r="AB3255" t="s">
        <v>13093</v>
      </c>
    </row>
    <row r="3256" spans="1:28">
      <c r="A3256" s="241">
        <v>45974</v>
      </c>
      <c r="B3256" t="s">
        <v>13091</v>
      </c>
      <c r="C3256" t="s">
        <v>8675</v>
      </c>
      <c r="D3256" t="s">
        <v>8676</v>
      </c>
      <c r="E3256" t="s">
        <v>8677</v>
      </c>
      <c r="F3256">
        <v>1</v>
      </c>
      <c r="G3256">
        <v>6500</v>
      </c>
      <c r="H3256">
        <v>0</v>
      </c>
      <c r="I3256" s="165">
        <v>6500</v>
      </c>
      <c r="J3256" t="s">
        <v>7711</v>
      </c>
      <c r="K3256">
        <v>1</v>
      </c>
      <c r="L3256">
        <v>156</v>
      </c>
      <c r="M3256" t="s">
        <v>7712</v>
      </c>
      <c r="N3256" t="s">
        <v>7713</v>
      </c>
      <c r="O3256" t="s">
        <v>7697</v>
      </c>
      <c r="P3256" t="s">
        <v>10766</v>
      </c>
      <c r="Q3256" t="s">
        <v>12395</v>
      </c>
      <c r="R3256">
        <v>510</v>
      </c>
      <c r="S3256" t="s">
        <v>9296</v>
      </c>
      <c r="T3256" t="s">
        <v>7701</v>
      </c>
      <c r="U3256">
        <v>1</v>
      </c>
      <c r="V3256">
        <v>1</v>
      </c>
      <c r="W3256" t="s">
        <v>7702</v>
      </c>
      <c r="X3256" t="s">
        <v>4121</v>
      </c>
      <c r="Y3256" t="s">
        <v>7703</v>
      </c>
      <c r="Z3256" t="s">
        <v>13092</v>
      </c>
      <c r="AA3256" t="s">
        <v>7717</v>
      </c>
      <c r="AB3256" t="s">
        <v>13093</v>
      </c>
    </row>
    <row r="3257" spans="1:28">
      <c r="A3257" s="241">
        <v>45974</v>
      </c>
      <c r="B3257" t="s">
        <v>13091</v>
      </c>
      <c r="C3257" t="s">
        <v>7754</v>
      </c>
      <c r="D3257" t="s">
        <v>7755</v>
      </c>
      <c r="E3257" t="s">
        <v>7756</v>
      </c>
      <c r="F3257">
        <v>1</v>
      </c>
      <c r="G3257">
        <v>1444</v>
      </c>
      <c r="H3257">
        <v>0</v>
      </c>
      <c r="I3257" s="165">
        <v>1444</v>
      </c>
      <c r="J3257" t="s">
        <v>7711</v>
      </c>
      <c r="K3257">
        <v>1</v>
      </c>
      <c r="L3257">
        <v>156</v>
      </c>
      <c r="M3257" t="s">
        <v>7712</v>
      </c>
      <c r="N3257" t="s">
        <v>7713</v>
      </c>
      <c r="O3257" t="s">
        <v>7697</v>
      </c>
      <c r="P3257" t="s">
        <v>10766</v>
      </c>
      <c r="Q3257" t="s">
        <v>12395</v>
      </c>
      <c r="R3257">
        <v>510</v>
      </c>
      <c r="S3257" t="s">
        <v>9296</v>
      </c>
      <c r="T3257" t="s">
        <v>7701</v>
      </c>
      <c r="U3257">
        <v>1</v>
      </c>
      <c r="V3257">
        <v>1</v>
      </c>
      <c r="W3257" t="s">
        <v>7702</v>
      </c>
      <c r="X3257" t="s">
        <v>4121</v>
      </c>
      <c r="Y3257" t="s">
        <v>7703</v>
      </c>
      <c r="Z3257" t="s">
        <v>13092</v>
      </c>
      <c r="AA3257" t="s">
        <v>7717</v>
      </c>
      <c r="AB3257" t="s">
        <v>13093</v>
      </c>
    </row>
    <row r="3258" spans="1:28">
      <c r="A3258" s="241">
        <v>45974</v>
      </c>
      <c r="B3258" t="s">
        <v>13091</v>
      </c>
      <c r="C3258" t="s">
        <v>7979</v>
      </c>
      <c r="D3258" t="s">
        <v>7980</v>
      </c>
      <c r="E3258" t="s">
        <v>7981</v>
      </c>
      <c r="F3258">
        <v>2</v>
      </c>
      <c r="G3258">
        <v>2647.06</v>
      </c>
      <c r="H3258">
        <v>0</v>
      </c>
      <c r="I3258" s="165">
        <v>5294.12</v>
      </c>
      <c r="J3258" t="s">
        <v>7711</v>
      </c>
      <c r="K3258">
        <v>1</v>
      </c>
      <c r="L3258">
        <v>156</v>
      </c>
      <c r="M3258" t="s">
        <v>7712</v>
      </c>
      <c r="N3258" t="s">
        <v>7713</v>
      </c>
      <c r="O3258" t="s">
        <v>7697</v>
      </c>
      <c r="P3258" t="s">
        <v>10766</v>
      </c>
      <c r="Q3258" t="s">
        <v>12395</v>
      </c>
      <c r="R3258">
        <v>510</v>
      </c>
      <c r="S3258" t="s">
        <v>9296</v>
      </c>
      <c r="T3258" t="s">
        <v>7715</v>
      </c>
      <c r="U3258">
        <v>1</v>
      </c>
      <c r="V3258">
        <v>2</v>
      </c>
      <c r="W3258" t="s">
        <v>7702</v>
      </c>
      <c r="X3258" t="s">
        <v>4121</v>
      </c>
      <c r="Y3258" t="s">
        <v>7703</v>
      </c>
      <c r="Z3258" t="s">
        <v>13092</v>
      </c>
      <c r="AA3258" t="s">
        <v>7717</v>
      </c>
      <c r="AB3258" t="s">
        <v>13093</v>
      </c>
    </row>
    <row r="3259" spans="1:28">
      <c r="A3259" s="241">
        <v>45974</v>
      </c>
      <c r="B3259" t="s">
        <v>13091</v>
      </c>
      <c r="C3259" t="s">
        <v>7839</v>
      </c>
      <c r="D3259" t="s">
        <v>7840</v>
      </c>
      <c r="E3259" t="s">
        <v>7841</v>
      </c>
      <c r="F3259">
        <v>2</v>
      </c>
      <c r="G3259">
        <v>2645.48</v>
      </c>
      <c r="H3259">
        <v>0</v>
      </c>
      <c r="I3259" s="165">
        <v>5290.96</v>
      </c>
      <c r="J3259" t="s">
        <v>7711</v>
      </c>
      <c r="K3259">
        <v>1</v>
      </c>
      <c r="L3259">
        <v>156</v>
      </c>
      <c r="M3259" t="s">
        <v>7712</v>
      </c>
      <c r="N3259" t="s">
        <v>7713</v>
      </c>
      <c r="O3259" t="s">
        <v>7697</v>
      </c>
      <c r="P3259" t="s">
        <v>10766</v>
      </c>
      <c r="Q3259" t="s">
        <v>12395</v>
      </c>
      <c r="R3259">
        <v>510</v>
      </c>
      <c r="S3259" t="s">
        <v>9296</v>
      </c>
      <c r="T3259" t="s">
        <v>7715</v>
      </c>
      <c r="U3259">
        <v>1</v>
      </c>
      <c r="V3259">
        <v>2</v>
      </c>
      <c r="W3259" t="s">
        <v>7702</v>
      </c>
      <c r="X3259" t="s">
        <v>4121</v>
      </c>
      <c r="Y3259" t="s">
        <v>7703</v>
      </c>
      <c r="Z3259" t="s">
        <v>13092</v>
      </c>
      <c r="AA3259" t="s">
        <v>7717</v>
      </c>
      <c r="AB3259" t="s">
        <v>13093</v>
      </c>
    </row>
    <row r="3260" spans="1:28">
      <c r="A3260" s="241">
        <v>45974</v>
      </c>
      <c r="B3260" t="s">
        <v>13091</v>
      </c>
      <c r="C3260" t="s">
        <v>8954</v>
      </c>
      <c r="D3260" t="s">
        <v>8955</v>
      </c>
      <c r="E3260" t="s">
        <v>8956</v>
      </c>
      <c r="F3260">
        <v>1</v>
      </c>
      <c r="G3260">
        <v>2615</v>
      </c>
      <c r="H3260">
        <v>0</v>
      </c>
      <c r="I3260" s="165">
        <v>2615</v>
      </c>
      <c r="J3260" t="s">
        <v>7711</v>
      </c>
      <c r="K3260">
        <v>1</v>
      </c>
      <c r="L3260">
        <v>156</v>
      </c>
      <c r="M3260" t="s">
        <v>7712</v>
      </c>
      <c r="N3260" t="s">
        <v>7713</v>
      </c>
      <c r="O3260" t="s">
        <v>7697</v>
      </c>
      <c r="P3260" t="s">
        <v>10766</v>
      </c>
      <c r="Q3260" t="s">
        <v>12395</v>
      </c>
      <c r="R3260">
        <v>510</v>
      </c>
      <c r="S3260" t="s">
        <v>9296</v>
      </c>
      <c r="T3260" t="s">
        <v>7715</v>
      </c>
      <c r="U3260">
        <v>1</v>
      </c>
      <c r="V3260">
        <v>1</v>
      </c>
      <c r="W3260" t="s">
        <v>7702</v>
      </c>
      <c r="X3260" t="s">
        <v>4121</v>
      </c>
      <c r="Y3260" t="s">
        <v>7703</v>
      </c>
      <c r="Z3260" t="s">
        <v>13092</v>
      </c>
      <c r="AA3260" t="s">
        <v>7717</v>
      </c>
      <c r="AB3260" t="s">
        <v>13093</v>
      </c>
    </row>
    <row r="3261" spans="1:28">
      <c r="A3261" s="241">
        <v>45974</v>
      </c>
      <c r="B3261" t="s">
        <v>13091</v>
      </c>
      <c r="C3261" t="s">
        <v>7934</v>
      </c>
      <c r="D3261" t="s">
        <v>7935</v>
      </c>
      <c r="E3261" t="s">
        <v>7936</v>
      </c>
      <c r="F3261">
        <v>1</v>
      </c>
      <c r="G3261">
        <v>2475</v>
      </c>
      <c r="H3261">
        <v>0</v>
      </c>
      <c r="I3261" s="165">
        <v>2475</v>
      </c>
      <c r="J3261" t="s">
        <v>7711</v>
      </c>
      <c r="K3261">
        <v>1</v>
      </c>
      <c r="L3261">
        <v>156</v>
      </c>
      <c r="M3261" t="s">
        <v>7712</v>
      </c>
      <c r="N3261" t="s">
        <v>7713</v>
      </c>
      <c r="O3261" t="s">
        <v>7697</v>
      </c>
      <c r="P3261" t="s">
        <v>10766</v>
      </c>
      <c r="Q3261" t="s">
        <v>12395</v>
      </c>
      <c r="R3261">
        <v>510</v>
      </c>
      <c r="S3261" t="s">
        <v>9296</v>
      </c>
      <c r="T3261" t="s">
        <v>7715</v>
      </c>
      <c r="U3261">
        <v>1</v>
      </c>
      <c r="V3261">
        <v>1</v>
      </c>
      <c r="W3261" t="s">
        <v>7702</v>
      </c>
      <c r="X3261" t="s">
        <v>4121</v>
      </c>
      <c r="Y3261" t="s">
        <v>7703</v>
      </c>
      <c r="Z3261" t="s">
        <v>13092</v>
      </c>
      <c r="AA3261" t="s">
        <v>7717</v>
      </c>
      <c r="AB3261" t="s">
        <v>13093</v>
      </c>
    </row>
    <row r="3262" spans="1:28">
      <c r="A3262" s="241">
        <v>45974</v>
      </c>
      <c r="B3262" t="s">
        <v>13091</v>
      </c>
      <c r="C3262" t="s">
        <v>7927</v>
      </c>
      <c r="D3262" t="s">
        <v>7928</v>
      </c>
      <c r="E3262" t="s">
        <v>7929</v>
      </c>
      <c r="F3262">
        <v>3</v>
      </c>
      <c r="G3262">
        <v>1344.54</v>
      </c>
      <c r="H3262">
        <v>0</v>
      </c>
      <c r="I3262" s="165">
        <v>4033.62</v>
      </c>
      <c r="J3262" t="s">
        <v>7711</v>
      </c>
      <c r="K3262">
        <v>1</v>
      </c>
      <c r="L3262">
        <v>156</v>
      </c>
      <c r="M3262" t="s">
        <v>7712</v>
      </c>
      <c r="N3262" t="s">
        <v>7713</v>
      </c>
      <c r="O3262" t="s">
        <v>7697</v>
      </c>
      <c r="P3262" t="s">
        <v>10766</v>
      </c>
      <c r="Q3262" t="s">
        <v>12395</v>
      </c>
      <c r="R3262">
        <v>510</v>
      </c>
      <c r="S3262" t="s">
        <v>9296</v>
      </c>
      <c r="T3262" t="s">
        <v>7701</v>
      </c>
      <c r="U3262">
        <v>1</v>
      </c>
      <c r="V3262">
        <v>3</v>
      </c>
      <c r="W3262" t="s">
        <v>7702</v>
      </c>
      <c r="X3262" t="s">
        <v>4121</v>
      </c>
      <c r="Y3262" t="s">
        <v>7703</v>
      </c>
      <c r="Z3262" t="s">
        <v>13092</v>
      </c>
      <c r="AA3262" t="s">
        <v>7717</v>
      </c>
      <c r="AB3262" t="s">
        <v>13093</v>
      </c>
    </row>
    <row r="3263" spans="1:28">
      <c r="A3263" s="241">
        <v>45974</v>
      </c>
      <c r="B3263" t="s">
        <v>13094</v>
      </c>
      <c r="C3263" t="s">
        <v>7883</v>
      </c>
      <c r="D3263" t="s">
        <v>7884</v>
      </c>
      <c r="E3263" t="s">
        <v>7885</v>
      </c>
      <c r="F3263">
        <v>3</v>
      </c>
      <c r="G3263">
        <v>3025.21</v>
      </c>
      <c r="H3263">
        <v>0</v>
      </c>
      <c r="I3263" s="165">
        <v>9075.6299999999992</v>
      </c>
      <c r="J3263" t="s">
        <v>8271</v>
      </c>
      <c r="K3263">
        <v>1</v>
      </c>
      <c r="L3263">
        <v>126</v>
      </c>
      <c r="M3263" t="s">
        <v>7744</v>
      </c>
      <c r="N3263" t="s">
        <v>7745</v>
      </c>
      <c r="O3263" t="s">
        <v>7697</v>
      </c>
      <c r="P3263" t="s">
        <v>10766</v>
      </c>
      <c r="Q3263" t="s">
        <v>10795</v>
      </c>
      <c r="R3263">
        <v>935</v>
      </c>
      <c r="S3263" t="s">
        <v>9296</v>
      </c>
      <c r="T3263" t="s">
        <v>7715</v>
      </c>
      <c r="U3263">
        <v>1</v>
      </c>
      <c r="V3263">
        <v>3</v>
      </c>
      <c r="W3263" t="s">
        <v>7702</v>
      </c>
      <c r="X3263" t="s">
        <v>4631</v>
      </c>
      <c r="Y3263" t="s">
        <v>7703</v>
      </c>
      <c r="Z3263" t="s">
        <v>13095</v>
      </c>
      <c r="AA3263" t="s">
        <v>8274</v>
      </c>
      <c r="AB3263" t="s">
        <v>13096</v>
      </c>
    </row>
    <row r="3264" spans="1:28">
      <c r="A3264" s="241">
        <v>45974</v>
      </c>
      <c r="B3264" t="s">
        <v>13094</v>
      </c>
      <c r="C3264" t="s">
        <v>7886</v>
      </c>
      <c r="D3264" t="s">
        <v>7887</v>
      </c>
      <c r="E3264" t="s">
        <v>7888</v>
      </c>
      <c r="F3264">
        <v>3</v>
      </c>
      <c r="G3264">
        <v>3025.21</v>
      </c>
      <c r="H3264">
        <v>0</v>
      </c>
      <c r="I3264" s="165">
        <v>9075.6299999999992</v>
      </c>
      <c r="J3264" t="s">
        <v>8271</v>
      </c>
      <c r="K3264">
        <v>1</v>
      </c>
      <c r="L3264">
        <v>126</v>
      </c>
      <c r="M3264" t="s">
        <v>7744</v>
      </c>
      <c r="N3264" t="s">
        <v>7745</v>
      </c>
      <c r="O3264" t="s">
        <v>7697</v>
      </c>
      <c r="P3264" t="s">
        <v>10766</v>
      </c>
      <c r="Q3264" t="s">
        <v>10795</v>
      </c>
      <c r="R3264">
        <v>935</v>
      </c>
      <c r="S3264" t="s">
        <v>9296</v>
      </c>
      <c r="T3264" t="s">
        <v>7715</v>
      </c>
      <c r="U3264">
        <v>1</v>
      </c>
      <c r="V3264">
        <v>3</v>
      </c>
      <c r="W3264" t="s">
        <v>7702</v>
      </c>
      <c r="X3264" t="s">
        <v>4631</v>
      </c>
      <c r="Y3264" t="s">
        <v>7703</v>
      </c>
      <c r="Z3264" t="s">
        <v>13095</v>
      </c>
      <c r="AA3264" t="s">
        <v>8274</v>
      </c>
      <c r="AB3264" t="s">
        <v>13096</v>
      </c>
    </row>
    <row r="3265" spans="1:28">
      <c r="A3265" s="241">
        <v>45974</v>
      </c>
      <c r="B3265" t="s">
        <v>13094</v>
      </c>
      <c r="C3265" t="s">
        <v>7784</v>
      </c>
      <c r="D3265" t="s">
        <v>7785</v>
      </c>
      <c r="E3265" t="s">
        <v>7786</v>
      </c>
      <c r="F3265">
        <v>4</v>
      </c>
      <c r="G3265">
        <v>3025.21</v>
      </c>
      <c r="H3265">
        <v>0</v>
      </c>
      <c r="I3265" s="165">
        <v>12100.84</v>
      </c>
      <c r="J3265" t="s">
        <v>8271</v>
      </c>
      <c r="K3265">
        <v>1</v>
      </c>
      <c r="L3265">
        <v>126</v>
      </c>
      <c r="M3265" t="s">
        <v>7744</v>
      </c>
      <c r="N3265" t="s">
        <v>7745</v>
      </c>
      <c r="O3265" t="s">
        <v>7697</v>
      </c>
      <c r="P3265" t="s">
        <v>10766</v>
      </c>
      <c r="Q3265" t="s">
        <v>10795</v>
      </c>
      <c r="R3265">
        <v>935</v>
      </c>
      <c r="S3265" t="s">
        <v>9296</v>
      </c>
      <c r="T3265" t="s">
        <v>7715</v>
      </c>
      <c r="U3265">
        <v>1</v>
      </c>
      <c r="V3265">
        <v>4</v>
      </c>
      <c r="W3265" t="s">
        <v>7702</v>
      </c>
      <c r="X3265" t="s">
        <v>4631</v>
      </c>
      <c r="Y3265" t="s">
        <v>7703</v>
      </c>
      <c r="Z3265" t="s">
        <v>13095</v>
      </c>
      <c r="AA3265" t="s">
        <v>8274</v>
      </c>
      <c r="AB3265" t="s">
        <v>13096</v>
      </c>
    </row>
    <row r="3266" spans="1:28">
      <c r="A3266" s="241">
        <v>45974</v>
      </c>
      <c r="B3266" t="s">
        <v>13094</v>
      </c>
      <c r="C3266" t="s">
        <v>8563</v>
      </c>
      <c r="D3266" t="s">
        <v>8564</v>
      </c>
      <c r="E3266" t="s">
        <v>8565</v>
      </c>
      <c r="F3266">
        <v>4</v>
      </c>
      <c r="G3266">
        <v>4659</v>
      </c>
      <c r="H3266">
        <v>0</v>
      </c>
      <c r="I3266" s="165">
        <v>18636</v>
      </c>
      <c r="J3266" t="s">
        <v>8271</v>
      </c>
      <c r="K3266">
        <v>1</v>
      </c>
      <c r="L3266">
        <v>126</v>
      </c>
      <c r="M3266" t="s">
        <v>7744</v>
      </c>
      <c r="N3266" t="s">
        <v>7745</v>
      </c>
      <c r="O3266" t="s">
        <v>7697</v>
      </c>
      <c r="P3266" t="s">
        <v>10766</v>
      </c>
      <c r="Q3266" t="s">
        <v>10795</v>
      </c>
      <c r="R3266">
        <v>935</v>
      </c>
      <c r="S3266" t="s">
        <v>9296</v>
      </c>
      <c r="T3266" t="s">
        <v>7715</v>
      </c>
      <c r="U3266">
        <v>1</v>
      </c>
      <c r="V3266">
        <v>4</v>
      </c>
      <c r="W3266" t="s">
        <v>7702</v>
      </c>
      <c r="X3266" t="s">
        <v>4631</v>
      </c>
      <c r="Y3266" t="s">
        <v>7703</v>
      </c>
      <c r="Z3266" t="s">
        <v>13095</v>
      </c>
      <c r="AA3266" t="s">
        <v>8274</v>
      </c>
      <c r="AB3266" t="s">
        <v>13096</v>
      </c>
    </row>
    <row r="3267" spans="1:28">
      <c r="A3267" s="241">
        <v>45974</v>
      </c>
      <c r="B3267" t="s">
        <v>13097</v>
      </c>
      <c r="C3267" t="s">
        <v>7787</v>
      </c>
      <c r="D3267" t="s">
        <v>7788</v>
      </c>
      <c r="E3267" t="s">
        <v>7789</v>
      </c>
      <c r="F3267">
        <v>5</v>
      </c>
      <c r="G3267">
        <v>3025.21</v>
      </c>
      <c r="H3267">
        <v>0</v>
      </c>
      <c r="I3267" s="165">
        <v>15126.05</v>
      </c>
      <c r="J3267" t="s">
        <v>8521</v>
      </c>
      <c r="K3267">
        <v>1</v>
      </c>
      <c r="L3267">
        <v>157</v>
      </c>
      <c r="M3267" t="s">
        <v>8532</v>
      </c>
      <c r="N3267" t="s">
        <v>8027</v>
      </c>
      <c r="O3267" t="s">
        <v>7697</v>
      </c>
      <c r="P3267" t="s">
        <v>10766</v>
      </c>
      <c r="Q3267" t="s">
        <v>9292</v>
      </c>
      <c r="R3267">
        <v>605</v>
      </c>
      <c r="S3267" t="s">
        <v>9296</v>
      </c>
      <c r="T3267" t="s">
        <v>7715</v>
      </c>
      <c r="U3267">
        <v>1</v>
      </c>
      <c r="V3267">
        <v>5</v>
      </c>
      <c r="W3267" t="s">
        <v>7702</v>
      </c>
      <c r="X3267" t="s">
        <v>4705</v>
      </c>
      <c r="Y3267" t="s">
        <v>7703</v>
      </c>
      <c r="Z3267" t="s">
        <v>13098</v>
      </c>
      <c r="AA3267" t="s">
        <v>8526</v>
      </c>
      <c r="AB3267" t="s">
        <v>4705</v>
      </c>
    </row>
    <row r="3268" spans="1:28">
      <c r="A3268" s="241">
        <v>45974</v>
      </c>
      <c r="B3268" t="s">
        <v>13099</v>
      </c>
      <c r="C3268" t="s">
        <v>8336</v>
      </c>
      <c r="D3268" t="s">
        <v>8337</v>
      </c>
      <c r="E3268" t="s">
        <v>8338</v>
      </c>
      <c r="F3268">
        <v>2</v>
      </c>
      <c r="G3268">
        <v>15550</v>
      </c>
      <c r="H3268">
        <v>0</v>
      </c>
      <c r="I3268" s="165">
        <v>31100</v>
      </c>
      <c r="J3268" t="s">
        <v>8166</v>
      </c>
      <c r="K3268">
        <v>1</v>
      </c>
      <c r="L3268">
        <v>126</v>
      </c>
      <c r="M3268" t="s">
        <v>7744</v>
      </c>
      <c r="N3268" t="s">
        <v>7745</v>
      </c>
      <c r="O3268" t="s">
        <v>7697</v>
      </c>
      <c r="P3268" t="s">
        <v>10766</v>
      </c>
      <c r="Q3268" t="s">
        <v>11279</v>
      </c>
      <c r="R3268">
        <v>926</v>
      </c>
      <c r="S3268" t="s">
        <v>9296</v>
      </c>
      <c r="T3268" t="s">
        <v>7726</v>
      </c>
      <c r="U3268">
        <v>1</v>
      </c>
      <c r="V3268">
        <v>2</v>
      </c>
      <c r="W3268" t="s">
        <v>7702</v>
      </c>
      <c r="X3268" t="s">
        <v>4466</v>
      </c>
      <c r="Y3268" t="s">
        <v>7703</v>
      </c>
      <c r="Z3268" t="s">
        <v>13100</v>
      </c>
      <c r="AA3268" t="s">
        <v>8170</v>
      </c>
      <c r="AB3268" t="s">
        <v>13101</v>
      </c>
    </row>
    <row r="3269" spans="1:28">
      <c r="A3269" s="241">
        <v>45974</v>
      </c>
      <c r="B3269" t="s">
        <v>13102</v>
      </c>
      <c r="C3269" t="s">
        <v>7934</v>
      </c>
      <c r="D3269" t="s">
        <v>7935</v>
      </c>
      <c r="E3269" t="s">
        <v>7936</v>
      </c>
      <c r="F3269">
        <v>6</v>
      </c>
      <c r="G3269">
        <v>2475</v>
      </c>
      <c r="H3269">
        <v>0</v>
      </c>
      <c r="I3269" s="165">
        <v>14850</v>
      </c>
      <c r="J3269" t="s">
        <v>8521</v>
      </c>
      <c r="K3269">
        <v>1</v>
      </c>
      <c r="L3269">
        <v>157</v>
      </c>
      <c r="M3269" t="s">
        <v>8532</v>
      </c>
      <c r="N3269" t="s">
        <v>8027</v>
      </c>
      <c r="O3269" t="s">
        <v>7697</v>
      </c>
      <c r="P3269" t="s">
        <v>10766</v>
      </c>
      <c r="Q3269" t="s">
        <v>8523</v>
      </c>
      <c r="R3269">
        <v>605</v>
      </c>
      <c r="S3269" t="s">
        <v>9296</v>
      </c>
      <c r="T3269" t="s">
        <v>7715</v>
      </c>
      <c r="U3269">
        <v>1</v>
      </c>
      <c r="V3269">
        <v>6</v>
      </c>
      <c r="W3269" t="s">
        <v>7702</v>
      </c>
      <c r="X3269" t="s">
        <v>4490</v>
      </c>
      <c r="Y3269" t="s">
        <v>7703</v>
      </c>
      <c r="Z3269" t="s">
        <v>13103</v>
      </c>
      <c r="AA3269" t="s">
        <v>8526</v>
      </c>
      <c r="AB3269" t="s">
        <v>13104</v>
      </c>
    </row>
    <row r="3270" spans="1:28">
      <c r="A3270" s="241">
        <v>45974</v>
      </c>
      <c r="B3270" t="s">
        <v>13102</v>
      </c>
      <c r="C3270" t="s">
        <v>7720</v>
      </c>
      <c r="D3270" t="s">
        <v>7721</v>
      </c>
      <c r="E3270" t="s">
        <v>7722</v>
      </c>
      <c r="F3270">
        <v>1</v>
      </c>
      <c r="G3270">
        <v>11900</v>
      </c>
      <c r="H3270">
        <v>357</v>
      </c>
      <c r="I3270" s="165">
        <v>11543</v>
      </c>
      <c r="J3270" t="s">
        <v>8521</v>
      </c>
      <c r="K3270">
        <v>1</v>
      </c>
      <c r="L3270">
        <v>157</v>
      </c>
      <c r="M3270" t="s">
        <v>8532</v>
      </c>
      <c r="N3270" t="s">
        <v>8027</v>
      </c>
      <c r="O3270" t="s">
        <v>7697</v>
      </c>
      <c r="P3270" t="s">
        <v>10766</v>
      </c>
      <c r="Q3270" t="s">
        <v>8523</v>
      </c>
      <c r="R3270">
        <v>605</v>
      </c>
      <c r="S3270" t="s">
        <v>9296</v>
      </c>
      <c r="T3270" t="s">
        <v>7726</v>
      </c>
      <c r="U3270">
        <v>1</v>
      </c>
      <c r="V3270">
        <v>1</v>
      </c>
      <c r="W3270" t="s">
        <v>7702</v>
      </c>
      <c r="X3270" t="s">
        <v>4490</v>
      </c>
      <c r="Y3270" t="s">
        <v>7703</v>
      </c>
      <c r="Z3270" t="s">
        <v>13103</v>
      </c>
      <c r="AA3270" t="s">
        <v>8526</v>
      </c>
      <c r="AB3270" t="s">
        <v>13104</v>
      </c>
    </row>
    <row r="3271" spans="1:28">
      <c r="A3271" s="241">
        <v>45974</v>
      </c>
      <c r="B3271" t="s">
        <v>13105</v>
      </c>
      <c r="C3271" t="s">
        <v>8558</v>
      </c>
      <c r="D3271" t="s">
        <v>8559</v>
      </c>
      <c r="E3271" t="s">
        <v>8560</v>
      </c>
      <c r="F3271">
        <v>24</v>
      </c>
      <c r="G3271">
        <v>883</v>
      </c>
      <c r="H3271">
        <v>0</v>
      </c>
      <c r="I3271" s="165">
        <v>21192</v>
      </c>
      <c r="J3271" t="s">
        <v>7809</v>
      </c>
      <c r="K3271">
        <v>1</v>
      </c>
      <c r="L3271">
        <v>125</v>
      </c>
      <c r="M3271" t="s">
        <v>7724</v>
      </c>
      <c r="N3271" t="s">
        <v>7713</v>
      </c>
      <c r="O3271" t="s">
        <v>7697</v>
      </c>
      <c r="P3271" t="s">
        <v>10766</v>
      </c>
      <c r="Q3271" t="s">
        <v>11082</v>
      </c>
      <c r="R3271">
        <v>111</v>
      </c>
      <c r="S3271" t="s">
        <v>9296</v>
      </c>
      <c r="T3271" t="s">
        <v>7769</v>
      </c>
      <c r="U3271">
        <v>1</v>
      </c>
      <c r="V3271">
        <v>24</v>
      </c>
      <c r="W3271" t="s">
        <v>7702</v>
      </c>
      <c r="X3271" t="s">
        <v>4635</v>
      </c>
      <c r="Y3271" t="s">
        <v>7703</v>
      </c>
      <c r="Z3271" t="s">
        <v>13106</v>
      </c>
      <c r="AA3271" t="s">
        <v>8618</v>
      </c>
      <c r="AB3271" t="s">
        <v>13107</v>
      </c>
    </row>
    <row r="3272" spans="1:28">
      <c r="A3272" s="241">
        <v>45974</v>
      </c>
      <c r="B3272" t="s">
        <v>13108</v>
      </c>
      <c r="C3272" t="s">
        <v>7875</v>
      </c>
      <c r="D3272" t="s">
        <v>7876</v>
      </c>
      <c r="E3272" t="s">
        <v>7877</v>
      </c>
      <c r="F3272">
        <v>20</v>
      </c>
      <c r="G3272">
        <v>1218.49</v>
      </c>
      <c r="H3272">
        <v>0</v>
      </c>
      <c r="I3272" s="165">
        <v>24369.8</v>
      </c>
      <c r="J3272" t="s">
        <v>7851</v>
      </c>
      <c r="K3272">
        <v>1</v>
      </c>
      <c r="L3272">
        <v>126</v>
      </c>
      <c r="M3272" t="s">
        <v>7744</v>
      </c>
      <c r="N3272" t="s">
        <v>7745</v>
      </c>
      <c r="O3272" t="s">
        <v>7697</v>
      </c>
      <c r="P3272" t="s">
        <v>10766</v>
      </c>
      <c r="Q3272" t="s">
        <v>11264</v>
      </c>
      <c r="R3272">
        <v>934</v>
      </c>
      <c r="S3272" t="s">
        <v>9296</v>
      </c>
      <c r="T3272" t="s">
        <v>7701</v>
      </c>
      <c r="U3272">
        <v>1</v>
      </c>
      <c r="V3272">
        <v>20</v>
      </c>
      <c r="W3272" t="s">
        <v>7702</v>
      </c>
      <c r="X3272" t="s">
        <v>4409</v>
      </c>
      <c r="Y3272" t="s">
        <v>7703</v>
      </c>
      <c r="Z3272" t="s">
        <v>13109</v>
      </c>
      <c r="AA3272" t="s">
        <v>8084</v>
      </c>
      <c r="AB3272" t="s">
        <v>13110</v>
      </c>
    </row>
    <row r="3273" spans="1:28">
      <c r="A3273" s="241">
        <v>45974</v>
      </c>
      <c r="B3273" t="s">
        <v>13111</v>
      </c>
      <c r="C3273" t="s">
        <v>7839</v>
      </c>
      <c r="D3273" t="s">
        <v>7840</v>
      </c>
      <c r="E3273" t="s">
        <v>7841</v>
      </c>
      <c r="F3273">
        <v>1</v>
      </c>
      <c r="G3273">
        <v>2645.48</v>
      </c>
      <c r="H3273">
        <v>0</v>
      </c>
      <c r="I3273" s="165">
        <v>2645.48</v>
      </c>
      <c r="J3273" t="s">
        <v>7851</v>
      </c>
      <c r="K3273">
        <v>1</v>
      </c>
      <c r="L3273">
        <v>126</v>
      </c>
      <c r="M3273" t="s">
        <v>7744</v>
      </c>
      <c r="N3273" t="s">
        <v>7745</v>
      </c>
      <c r="O3273" t="s">
        <v>7697</v>
      </c>
      <c r="P3273" t="s">
        <v>10766</v>
      </c>
      <c r="Q3273" t="s">
        <v>11264</v>
      </c>
      <c r="R3273">
        <v>934</v>
      </c>
      <c r="S3273" t="s">
        <v>9296</v>
      </c>
      <c r="T3273" t="s">
        <v>7715</v>
      </c>
      <c r="U3273">
        <v>1</v>
      </c>
      <c r="V3273">
        <v>1</v>
      </c>
      <c r="W3273" t="s">
        <v>7702</v>
      </c>
      <c r="X3273" t="s">
        <v>4366</v>
      </c>
      <c r="Y3273" t="s">
        <v>7703</v>
      </c>
      <c r="Z3273" t="s">
        <v>13112</v>
      </c>
      <c r="AA3273" t="s">
        <v>8084</v>
      </c>
      <c r="AB3273" t="s">
        <v>13113</v>
      </c>
    </row>
    <row r="3274" spans="1:28">
      <c r="A3274" s="241">
        <v>45974</v>
      </c>
      <c r="B3274" t="s">
        <v>13114</v>
      </c>
      <c r="C3274" t="s">
        <v>8136</v>
      </c>
      <c r="D3274" t="s">
        <v>8137</v>
      </c>
      <c r="E3274" t="s">
        <v>8138</v>
      </c>
      <c r="F3274">
        <v>1</v>
      </c>
      <c r="G3274">
        <v>12290.73</v>
      </c>
      <c r="H3274">
        <v>0</v>
      </c>
      <c r="I3274" s="165">
        <v>12290.73</v>
      </c>
      <c r="J3274" t="s">
        <v>7743</v>
      </c>
      <c r="K3274">
        <v>1</v>
      </c>
      <c r="L3274">
        <v>126</v>
      </c>
      <c r="M3274" t="s">
        <v>7744</v>
      </c>
      <c r="N3274" t="s">
        <v>7745</v>
      </c>
      <c r="O3274" t="s">
        <v>7697</v>
      </c>
      <c r="P3274" t="s">
        <v>10766</v>
      </c>
      <c r="Q3274" t="s">
        <v>11012</v>
      </c>
      <c r="R3274">
        <v>938</v>
      </c>
      <c r="S3274" t="s">
        <v>9296</v>
      </c>
      <c r="T3274" t="s">
        <v>7726</v>
      </c>
      <c r="U3274">
        <v>1</v>
      </c>
      <c r="V3274">
        <v>1</v>
      </c>
      <c r="W3274" t="s">
        <v>7702</v>
      </c>
      <c r="X3274" t="s">
        <v>4356</v>
      </c>
      <c r="Y3274" t="s">
        <v>7703</v>
      </c>
      <c r="Z3274" t="s">
        <v>13115</v>
      </c>
      <c r="AA3274" t="s">
        <v>7748</v>
      </c>
      <c r="AB3274" t="s">
        <v>13116</v>
      </c>
    </row>
    <row r="3275" spans="1:28">
      <c r="A3275" s="241">
        <v>45974</v>
      </c>
      <c r="B3275" t="s">
        <v>13117</v>
      </c>
      <c r="C3275" t="s">
        <v>7934</v>
      </c>
      <c r="D3275" t="s">
        <v>7935</v>
      </c>
      <c r="E3275" t="s">
        <v>7936</v>
      </c>
      <c r="F3275">
        <v>6</v>
      </c>
      <c r="G3275">
        <v>2475</v>
      </c>
      <c r="H3275">
        <v>0</v>
      </c>
      <c r="I3275" s="165">
        <v>14850</v>
      </c>
      <c r="J3275" t="s">
        <v>7711</v>
      </c>
      <c r="K3275">
        <v>1</v>
      </c>
      <c r="L3275">
        <v>156</v>
      </c>
      <c r="M3275" t="s">
        <v>7712</v>
      </c>
      <c r="N3275" t="s">
        <v>7713</v>
      </c>
      <c r="O3275" t="s">
        <v>7697</v>
      </c>
      <c r="P3275" t="s">
        <v>10766</v>
      </c>
      <c r="Q3275" t="s">
        <v>10869</v>
      </c>
      <c r="R3275">
        <v>509</v>
      </c>
      <c r="S3275" t="s">
        <v>9296</v>
      </c>
      <c r="T3275" t="s">
        <v>7715</v>
      </c>
      <c r="U3275">
        <v>1</v>
      </c>
      <c r="V3275">
        <v>6</v>
      </c>
      <c r="W3275" t="s">
        <v>7702</v>
      </c>
      <c r="X3275" t="s">
        <v>4518</v>
      </c>
      <c r="Y3275" t="s">
        <v>7703</v>
      </c>
      <c r="Z3275" t="s">
        <v>13118</v>
      </c>
      <c r="AA3275" t="s">
        <v>8231</v>
      </c>
      <c r="AB3275" t="s">
        <v>13119</v>
      </c>
    </row>
    <row r="3276" spans="1:28">
      <c r="A3276" s="241">
        <v>45974</v>
      </c>
      <c r="B3276" t="s">
        <v>13120</v>
      </c>
      <c r="C3276" t="s">
        <v>7856</v>
      </c>
      <c r="D3276" t="s">
        <v>7857</v>
      </c>
      <c r="E3276" t="s">
        <v>7858</v>
      </c>
      <c r="F3276">
        <v>2</v>
      </c>
      <c r="G3276">
        <v>4247.1000000000004</v>
      </c>
      <c r="H3276">
        <v>0</v>
      </c>
      <c r="I3276" s="165">
        <v>8494.2000000000007</v>
      </c>
      <c r="J3276" t="s">
        <v>8271</v>
      </c>
      <c r="K3276">
        <v>1</v>
      </c>
      <c r="L3276">
        <v>2</v>
      </c>
      <c r="M3276" t="s">
        <v>8054</v>
      </c>
      <c r="N3276" t="s">
        <v>7745</v>
      </c>
      <c r="O3276" t="s">
        <v>7697</v>
      </c>
      <c r="P3276" t="s">
        <v>10766</v>
      </c>
      <c r="Q3276" t="s">
        <v>10795</v>
      </c>
      <c r="R3276">
        <v>935</v>
      </c>
      <c r="S3276" t="s">
        <v>9296</v>
      </c>
      <c r="T3276" t="s">
        <v>7701</v>
      </c>
      <c r="U3276">
        <v>1</v>
      </c>
      <c r="V3276">
        <v>2</v>
      </c>
      <c r="W3276" t="s">
        <v>7702</v>
      </c>
      <c r="X3276" t="s">
        <v>13121</v>
      </c>
      <c r="Y3276" t="s">
        <v>7703</v>
      </c>
      <c r="Z3276" t="s">
        <v>13122</v>
      </c>
      <c r="AA3276" t="s">
        <v>8274</v>
      </c>
      <c r="AB3276" t="s">
        <v>13123</v>
      </c>
    </row>
    <row r="3277" spans="1:28">
      <c r="A3277" s="241">
        <v>45974</v>
      </c>
      <c r="B3277" t="s">
        <v>13124</v>
      </c>
      <c r="C3277" t="s">
        <v>7927</v>
      </c>
      <c r="D3277" t="s">
        <v>7928</v>
      </c>
      <c r="E3277" t="s">
        <v>7929</v>
      </c>
      <c r="F3277">
        <v>5</v>
      </c>
      <c r="G3277">
        <v>1344.54</v>
      </c>
      <c r="H3277">
        <v>0</v>
      </c>
      <c r="I3277" s="165">
        <v>6722.7</v>
      </c>
      <c r="J3277" t="s">
        <v>7766</v>
      </c>
      <c r="K3277">
        <v>1</v>
      </c>
      <c r="L3277">
        <v>1</v>
      </c>
      <c r="M3277" t="s">
        <v>7767</v>
      </c>
      <c r="N3277" t="s">
        <v>7713</v>
      </c>
      <c r="O3277" t="s">
        <v>7697</v>
      </c>
      <c r="P3277" t="s">
        <v>10766</v>
      </c>
      <c r="Q3277" t="s">
        <v>11007</v>
      </c>
      <c r="R3277">
        <v>110</v>
      </c>
      <c r="S3277" t="s">
        <v>9296</v>
      </c>
      <c r="T3277" t="s">
        <v>7701</v>
      </c>
      <c r="U3277">
        <v>1</v>
      </c>
      <c r="V3277">
        <v>5</v>
      </c>
      <c r="W3277" t="s">
        <v>7702</v>
      </c>
      <c r="X3277" t="s">
        <v>13125</v>
      </c>
      <c r="Y3277" t="s">
        <v>7703</v>
      </c>
      <c r="Z3277" t="s">
        <v>13126</v>
      </c>
      <c r="AA3277" t="s">
        <v>8552</v>
      </c>
      <c r="AB3277" t="s">
        <v>13127</v>
      </c>
    </row>
    <row r="3278" spans="1:28">
      <c r="A3278" s="241">
        <v>45974</v>
      </c>
      <c r="B3278" t="s">
        <v>13128</v>
      </c>
      <c r="C3278" t="s">
        <v>7720</v>
      </c>
      <c r="D3278" t="s">
        <v>7721</v>
      </c>
      <c r="E3278" t="s">
        <v>7722</v>
      </c>
      <c r="F3278">
        <v>1</v>
      </c>
      <c r="G3278">
        <v>11900</v>
      </c>
      <c r="H3278">
        <v>357</v>
      </c>
      <c r="I3278" s="165">
        <v>11543</v>
      </c>
      <c r="J3278" t="s">
        <v>7842</v>
      </c>
      <c r="K3278">
        <v>1</v>
      </c>
      <c r="L3278">
        <v>126</v>
      </c>
      <c r="M3278" t="s">
        <v>7744</v>
      </c>
      <c r="N3278" t="s">
        <v>7745</v>
      </c>
      <c r="O3278" t="s">
        <v>7697</v>
      </c>
      <c r="P3278" t="s">
        <v>10766</v>
      </c>
      <c r="Q3278" t="s">
        <v>11208</v>
      </c>
      <c r="R3278">
        <v>907</v>
      </c>
      <c r="S3278" t="s">
        <v>9296</v>
      </c>
      <c r="T3278" t="s">
        <v>7726</v>
      </c>
      <c r="U3278">
        <v>1</v>
      </c>
      <c r="V3278">
        <v>1</v>
      </c>
      <c r="W3278" t="s">
        <v>7702</v>
      </c>
      <c r="X3278" t="s">
        <v>4234</v>
      </c>
      <c r="Y3278" t="s">
        <v>7703</v>
      </c>
      <c r="Z3278" t="s">
        <v>13129</v>
      </c>
      <c r="AA3278" t="s">
        <v>8292</v>
      </c>
      <c r="AB3278" t="s">
        <v>13130</v>
      </c>
    </row>
    <row r="3279" spans="1:28">
      <c r="A3279" s="241">
        <v>45974</v>
      </c>
      <c r="B3279" t="s">
        <v>13128</v>
      </c>
      <c r="C3279" t="s">
        <v>7832</v>
      </c>
      <c r="D3279" t="s">
        <v>7833</v>
      </c>
      <c r="E3279" t="s">
        <v>7834</v>
      </c>
      <c r="F3279">
        <v>1</v>
      </c>
      <c r="G3279">
        <v>12500</v>
      </c>
      <c r="H3279">
        <v>375</v>
      </c>
      <c r="I3279" s="165">
        <v>12125</v>
      </c>
      <c r="J3279" t="s">
        <v>7842</v>
      </c>
      <c r="K3279">
        <v>1</v>
      </c>
      <c r="L3279">
        <v>126</v>
      </c>
      <c r="M3279" t="s">
        <v>7744</v>
      </c>
      <c r="N3279" t="s">
        <v>7745</v>
      </c>
      <c r="O3279" t="s">
        <v>7697</v>
      </c>
      <c r="P3279" t="s">
        <v>10766</v>
      </c>
      <c r="Q3279" t="s">
        <v>11208</v>
      </c>
      <c r="R3279">
        <v>907</v>
      </c>
      <c r="S3279" t="s">
        <v>9296</v>
      </c>
      <c r="T3279" t="s">
        <v>7726</v>
      </c>
      <c r="U3279">
        <v>1</v>
      </c>
      <c r="V3279">
        <v>1</v>
      </c>
      <c r="W3279" t="s">
        <v>7702</v>
      </c>
      <c r="X3279" t="s">
        <v>4234</v>
      </c>
      <c r="Y3279" t="s">
        <v>7703</v>
      </c>
      <c r="Z3279" t="s">
        <v>13129</v>
      </c>
      <c r="AA3279" t="s">
        <v>8292</v>
      </c>
      <c r="AB3279" t="s">
        <v>13130</v>
      </c>
    </row>
    <row r="3280" spans="1:28">
      <c r="A3280" s="241">
        <v>45974</v>
      </c>
      <c r="B3280" t="s">
        <v>13131</v>
      </c>
      <c r="C3280" t="s">
        <v>7934</v>
      </c>
      <c r="D3280" t="s">
        <v>7935</v>
      </c>
      <c r="E3280" t="s">
        <v>7936</v>
      </c>
      <c r="F3280">
        <v>24</v>
      </c>
      <c r="G3280">
        <v>2475</v>
      </c>
      <c r="H3280">
        <v>0</v>
      </c>
      <c r="I3280" s="165">
        <v>59400</v>
      </c>
      <c r="J3280" t="s">
        <v>7743</v>
      </c>
      <c r="K3280">
        <v>1</v>
      </c>
      <c r="L3280">
        <v>126</v>
      </c>
      <c r="M3280" t="s">
        <v>7744</v>
      </c>
      <c r="N3280" t="s">
        <v>7745</v>
      </c>
      <c r="O3280" t="s">
        <v>7697</v>
      </c>
      <c r="P3280" t="s">
        <v>10766</v>
      </c>
      <c r="Q3280" t="s">
        <v>11012</v>
      </c>
      <c r="R3280">
        <v>938</v>
      </c>
      <c r="S3280" t="s">
        <v>9296</v>
      </c>
      <c r="T3280" t="s">
        <v>7715</v>
      </c>
      <c r="U3280">
        <v>1</v>
      </c>
      <c r="V3280">
        <v>24</v>
      </c>
      <c r="W3280" t="s">
        <v>7702</v>
      </c>
      <c r="X3280" t="s">
        <v>4179</v>
      </c>
      <c r="Y3280" t="s">
        <v>7703</v>
      </c>
      <c r="Z3280" t="s">
        <v>13132</v>
      </c>
      <c r="AA3280" t="s">
        <v>7748</v>
      </c>
      <c r="AB3280" t="s">
        <v>13133</v>
      </c>
    </row>
    <row r="3281" spans="1:28">
      <c r="A3281" s="241">
        <v>45974</v>
      </c>
      <c r="B3281" t="s">
        <v>13134</v>
      </c>
      <c r="C3281" t="s">
        <v>7848</v>
      </c>
      <c r="D3281" t="s">
        <v>7849</v>
      </c>
      <c r="E3281" t="s">
        <v>7850</v>
      </c>
      <c r="F3281">
        <v>6</v>
      </c>
      <c r="G3281">
        <v>1260.5</v>
      </c>
      <c r="H3281">
        <v>0</v>
      </c>
      <c r="I3281" s="165">
        <v>7563</v>
      </c>
      <c r="J3281" t="s">
        <v>7711</v>
      </c>
      <c r="K3281">
        <v>1</v>
      </c>
      <c r="L3281">
        <v>156</v>
      </c>
      <c r="M3281" t="s">
        <v>7712</v>
      </c>
      <c r="N3281" t="s">
        <v>7713</v>
      </c>
      <c r="O3281" t="s">
        <v>7697</v>
      </c>
      <c r="P3281" t="s">
        <v>10766</v>
      </c>
      <c r="Q3281" t="s">
        <v>10869</v>
      </c>
      <c r="R3281">
        <v>509</v>
      </c>
      <c r="S3281" t="s">
        <v>9296</v>
      </c>
      <c r="T3281" t="s">
        <v>7701</v>
      </c>
      <c r="U3281">
        <v>1</v>
      </c>
      <c r="V3281">
        <v>6</v>
      </c>
      <c r="W3281" t="s">
        <v>7702</v>
      </c>
      <c r="X3281" t="s">
        <v>4605</v>
      </c>
      <c r="Y3281" t="s">
        <v>7703</v>
      </c>
      <c r="Z3281" t="s">
        <v>13135</v>
      </c>
      <c r="AA3281" t="s">
        <v>8231</v>
      </c>
      <c r="AB3281" t="s">
        <v>13136</v>
      </c>
    </row>
    <row r="3282" spans="1:28">
      <c r="A3282" s="241">
        <v>45974</v>
      </c>
      <c r="B3282" t="s">
        <v>13134</v>
      </c>
      <c r="C3282" t="s">
        <v>7800</v>
      </c>
      <c r="D3282" t="s">
        <v>7801</v>
      </c>
      <c r="E3282" t="s">
        <v>7802</v>
      </c>
      <c r="F3282">
        <v>6</v>
      </c>
      <c r="G3282">
        <v>1092.44</v>
      </c>
      <c r="H3282">
        <v>0</v>
      </c>
      <c r="I3282" s="165">
        <v>6554.64</v>
      </c>
      <c r="J3282" t="s">
        <v>7711</v>
      </c>
      <c r="K3282">
        <v>1</v>
      </c>
      <c r="L3282">
        <v>156</v>
      </c>
      <c r="M3282" t="s">
        <v>7712</v>
      </c>
      <c r="N3282" t="s">
        <v>7713</v>
      </c>
      <c r="O3282" t="s">
        <v>7697</v>
      </c>
      <c r="P3282" t="s">
        <v>10766</v>
      </c>
      <c r="Q3282" t="s">
        <v>10869</v>
      </c>
      <c r="R3282">
        <v>509</v>
      </c>
      <c r="S3282" t="s">
        <v>9296</v>
      </c>
      <c r="T3282" t="s">
        <v>7701</v>
      </c>
      <c r="U3282">
        <v>1</v>
      </c>
      <c r="V3282">
        <v>6</v>
      </c>
      <c r="W3282" t="s">
        <v>7702</v>
      </c>
      <c r="X3282" t="s">
        <v>4605</v>
      </c>
      <c r="Y3282" t="s">
        <v>7703</v>
      </c>
      <c r="Z3282" t="s">
        <v>13135</v>
      </c>
      <c r="AA3282" t="s">
        <v>8231</v>
      </c>
      <c r="AB3282" t="s">
        <v>13136</v>
      </c>
    </row>
    <row r="3283" spans="1:28">
      <c r="A3283" s="241">
        <v>45974</v>
      </c>
      <c r="B3283" t="s">
        <v>13137</v>
      </c>
      <c r="C3283" t="s">
        <v>7979</v>
      </c>
      <c r="D3283" t="s">
        <v>7980</v>
      </c>
      <c r="E3283" t="s">
        <v>7981</v>
      </c>
      <c r="F3283">
        <v>6</v>
      </c>
      <c r="G3283">
        <v>2647.06</v>
      </c>
      <c r="H3283">
        <v>0</v>
      </c>
      <c r="I3283" s="165">
        <v>15882.36</v>
      </c>
      <c r="J3283" t="s">
        <v>7842</v>
      </c>
      <c r="K3283">
        <v>1</v>
      </c>
      <c r="L3283">
        <v>126</v>
      </c>
      <c r="M3283" t="s">
        <v>7744</v>
      </c>
      <c r="N3283" t="s">
        <v>7745</v>
      </c>
      <c r="O3283" t="s">
        <v>7697</v>
      </c>
      <c r="P3283" t="s">
        <v>10766</v>
      </c>
      <c r="Q3283" t="s">
        <v>11208</v>
      </c>
      <c r="R3283">
        <v>907</v>
      </c>
      <c r="S3283" t="s">
        <v>9296</v>
      </c>
      <c r="T3283" t="s">
        <v>7715</v>
      </c>
      <c r="U3283">
        <v>1</v>
      </c>
      <c r="V3283">
        <v>6</v>
      </c>
      <c r="W3283" t="s">
        <v>7702</v>
      </c>
      <c r="X3283" t="s">
        <v>4245</v>
      </c>
      <c r="Y3283" t="s">
        <v>7703</v>
      </c>
      <c r="Z3283" t="s">
        <v>13138</v>
      </c>
      <c r="AA3283" t="s">
        <v>8292</v>
      </c>
      <c r="AB3283" t="s">
        <v>13139</v>
      </c>
    </row>
    <row r="3284" spans="1:28">
      <c r="A3284" s="241">
        <v>45974</v>
      </c>
      <c r="B3284" t="s">
        <v>13137</v>
      </c>
      <c r="C3284" t="s">
        <v>7883</v>
      </c>
      <c r="D3284" t="s">
        <v>7884</v>
      </c>
      <c r="E3284" t="s">
        <v>7885</v>
      </c>
      <c r="F3284">
        <v>3</v>
      </c>
      <c r="G3284">
        <v>3025.21</v>
      </c>
      <c r="H3284">
        <v>0</v>
      </c>
      <c r="I3284" s="165">
        <v>9075.6299999999992</v>
      </c>
      <c r="J3284" t="s">
        <v>7842</v>
      </c>
      <c r="K3284">
        <v>1</v>
      </c>
      <c r="L3284">
        <v>126</v>
      </c>
      <c r="M3284" t="s">
        <v>7744</v>
      </c>
      <c r="N3284" t="s">
        <v>7745</v>
      </c>
      <c r="O3284" t="s">
        <v>7697</v>
      </c>
      <c r="P3284" t="s">
        <v>10766</v>
      </c>
      <c r="Q3284" t="s">
        <v>11208</v>
      </c>
      <c r="R3284">
        <v>907</v>
      </c>
      <c r="S3284" t="s">
        <v>9296</v>
      </c>
      <c r="T3284" t="s">
        <v>7715</v>
      </c>
      <c r="U3284">
        <v>1</v>
      </c>
      <c r="V3284">
        <v>3</v>
      </c>
      <c r="W3284" t="s">
        <v>7702</v>
      </c>
      <c r="X3284" t="s">
        <v>4245</v>
      </c>
      <c r="Y3284" t="s">
        <v>7703</v>
      </c>
      <c r="Z3284" t="s">
        <v>13138</v>
      </c>
      <c r="AA3284" t="s">
        <v>8292</v>
      </c>
      <c r="AB3284" t="s">
        <v>13139</v>
      </c>
    </row>
    <row r="3285" spans="1:28">
      <c r="A3285" s="241">
        <v>45974</v>
      </c>
      <c r="B3285" t="s">
        <v>13137</v>
      </c>
      <c r="C3285" t="s">
        <v>7886</v>
      </c>
      <c r="D3285" t="s">
        <v>7887</v>
      </c>
      <c r="E3285" t="s">
        <v>7888</v>
      </c>
      <c r="F3285">
        <v>3</v>
      </c>
      <c r="G3285">
        <v>3025.21</v>
      </c>
      <c r="H3285">
        <v>0</v>
      </c>
      <c r="I3285" s="165">
        <v>9075.6299999999992</v>
      </c>
      <c r="J3285" t="s">
        <v>7842</v>
      </c>
      <c r="K3285">
        <v>1</v>
      </c>
      <c r="L3285">
        <v>126</v>
      </c>
      <c r="M3285" t="s">
        <v>7744</v>
      </c>
      <c r="N3285" t="s">
        <v>7745</v>
      </c>
      <c r="O3285" t="s">
        <v>7697</v>
      </c>
      <c r="P3285" t="s">
        <v>10766</v>
      </c>
      <c r="Q3285" t="s">
        <v>11208</v>
      </c>
      <c r="R3285">
        <v>907</v>
      </c>
      <c r="S3285" t="s">
        <v>9296</v>
      </c>
      <c r="T3285" t="s">
        <v>7715</v>
      </c>
      <c r="U3285">
        <v>1</v>
      </c>
      <c r="V3285">
        <v>3</v>
      </c>
      <c r="W3285" t="s">
        <v>7702</v>
      </c>
      <c r="X3285" t="s">
        <v>4245</v>
      </c>
      <c r="Y3285" t="s">
        <v>7703</v>
      </c>
      <c r="Z3285" t="s">
        <v>13138</v>
      </c>
      <c r="AA3285" t="s">
        <v>8292</v>
      </c>
      <c r="AB3285" t="s">
        <v>13139</v>
      </c>
    </row>
    <row r="3286" spans="1:28">
      <c r="A3286" s="241">
        <v>45974</v>
      </c>
      <c r="B3286" t="s">
        <v>13140</v>
      </c>
      <c r="C3286" t="s">
        <v>7750</v>
      </c>
      <c r="D3286" t="s">
        <v>7751</v>
      </c>
      <c r="E3286" t="s">
        <v>7752</v>
      </c>
      <c r="F3286">
        <v>1</v>
      </c>
      <c r="G3286">
        <v>12000</v>
      </c>
      <c r="H3286">
        <v>0</v>
      </c>
      <c r="I3286" s="165">
        <v>12000</v>
      </c>
      <c r="J3286" t="s">
        <v>7842</v>
      </c>
      <c r="K3286">
        <v>1</v>
      </c>
      <c r="L3286">
        <v>126</v>
      </c>
      <c r="M3286" t="s">
        <v>7744</v>
      </c>
      <c r="N3286" t="s">
        <v>7745</v>
      </c>
      <c r="O3286" t="s">
        <v>7697</v>
      </c>
      <c r="P3286" t="s">
        <v>10766</v>
      </c>
      <c r="Q3286" t="s">
        <v>11208</v>
      </c>
      <c r="R3286">
        <v>907</v>
      </c>
      <c r="S3286" t="s">
        <v>9296</v>
      </c>
      <c r="T3286" t="s">
        <v>7715</v>
      </c>
      <c r="U3286">
        <v>1</v>
      </c>
      <c r="V3286">
        <v>1</v>
      </c>
      <c r="W3286" t="s">
        <v>7702</v>
      </c>
      <c r="X3286" t="s">
        <v>4220</v>
      </c>
      <c r="Y3286" t="s">
        <v>7703</v>
      </c>
      <c r="Z3286" t="s">
        <v>13141</v>
      </c>
      <c r="AA3286" t="s">
        <v>8292</v>
      </c>
      <c r="AB3286" t="s">
        <v>9093</v>
      </c>
    </row>
    <row r="3287" spans="1:28">
      <c r="A3287" s="241">
        <v>45974</v>
      </c>
      <c r="B3287" t="s">
        <v>13142</v>
      </c>
      <c r="C3287" t="s">
        <v>7839</v>
      </c>
      <c r="D3287" t="s">
        <v>7840</v>
      </c>
      <c r="E3287" t="s">
        <v>7841</v>
      </c>
      <c r="F3287">
        <v>6</v>
      </c>
      <c r="G3287">
        <v>2645.48</v>
      </c>
      <c r="H3287">
        <v>0</v>
      </c>
      <c r="I3287" s="165">
        <v>15872.88</v>
      </c>
      <c r="J3287" t="s">
        <v>7809</v>
      </c>
      <c r="K3287">
        <v>1</v>
      </c>
      <c r="L3287">
        <v>125</v>
      </c>
      <c r="M3287" t="s">
        <v>7724</v>
      </c>
      <c r="N3287" t="s">
        <v>7713</v>
      </c>
      <c r="O3287" t="s">
        <v>7697</v>
      </c>
      <c r="P3287" t="s">
        <v>10766</v>
      </c>
      <c r="Q3287" t="s">
        <v>10012</v>
      </c>
      <c r="R3287">
        <v>111</v>
      </c>
      <c r="S3287" t="s">
        <v>9296</v>
      </c>
      <c r="T3287" t="s">
        <v>7715</v>
      </c>
      <c r="U3287">
        <v>1</v>
      </c>
      <c r="V3287">
        <v>6</v>
      </c>
      <c r="W3287" t="s">
        <v>7702</v>
      </c>
      <c r="X3287" t="s">
        <v>1459</v>
      </c>
      <c r="Y3287" t="s">
        <v>7703</v>
      </c>
      <c r="Z3287" t="s">
        <v>10013</v>
      </c>
      <c r="AA3287" t="s">
        <v>8618</v>
      </c>
      <c r="AB3287" t="s">
        <v>10014</v>
      </c>
    </row>
    <row r="3288" spans="1:28">
      <c r="A3288" s="241">
        <v>45974</v>
      </c>
      <c r="B3288" t="s">
        <v>13142</v>
      </c>
      <c r="C3288" t="s">
        <v>7883</v>
      </c>
      <c r="D3288" t="s">
        <v>7884</v>
      </c>
      <c r="E3288" t="s">
        <v>7885</v>
      </c>
      <c r="F3288">
        <v>4</v>
      </c>
      <c r="G3288">
        <v>3025.21</v>
      </c>
      <c r="H3288">
        <v>0</v>
      </c>
      <c r="I3288" s="165">
        <v>12100.84</v>
      </c>
      <c r="J3288" t="s">
        <v>7809</v>
      </c>
      <c r="K3288">
        <v>1</v>
      </c>
      <c r="L3288">
        <v>125</v>
      </c>
      <c r="M3288" t="s">
        <v>7724</v>
      </c>
      <c r="N3288" t="s">
        <v>7713</v>
      </c>
      <c r="O3288" t="s">
        <v>7697</v>
      </c>
      <c r="P3288" t="s">
        <v>10766</v>
      </c>
      <c r="Q3288" t="s">
        <v>10012</v>
      </c>
      <c r="R3288">
        <v>111</v>
      </c>
      <c r="S3288" t="s">
        <v>9296</v>
      </c>
      <c r="T3288" t="s">
        <v>7715</v>
      </c>
      <c r="U3288">
        <v>1</v>
      </c>
      <c r="V3288">
        <v>4</v>
      </c>
      <c r="W3288" t="s">
        <v>7702</v>
      </c>
      <c r="X3288" t="s">
        <v>1459</v>
      </c>
      <c r="Y3288" t="s">
        <v>7703</v>
      </c>
      <c r="Z3288" t="s">
        <v>10013</v>
      </c>
      <c r="AA3288" t="s">
        <v>8618</v>
      </c>
      <c r="AB3288" t="s">
        <v>10014</v>
      </c>
    </row>
    <row r="3289" spans="1:28">
      <c r="A3289" s="241">
        <v>45974</v>
      </c>
      <c r="B3289" t="s">
        <v>13142</v>
      </c>
      <c r="C3289" t="s">
        <v>7787</v>
      </c>
      <c r="D3289" t="s">
        <v>7788</v>
      </c>
      <c r="E3289" t="s">
        <v>7789</v>
      </c>
      <c r="F3289">
        <v>1</v>
      </c>
      <c r="G3289">
        <v>3025.21</v>
      </c>
      <c r="H3289">
        <v>0</v>
      </c>
      <c r="I3289" s="165">
        <v>3025.21</v>
      </c>
      <c r="J3289" t="s">
        <v>7809</v>
      </c>
      <c r="K3289">
        <v>1</v>
      </c>
      <c r="L3289">
        <v>125</v>
      </c>
      <c r="M3289" t="s">
        <v>7724</v>
      </c>
      <c r="N3289" t="s">
        <v>7713</v>
      </c>
      <c r="O3289" t="s">
        <v>7697</v>
      </c>
      <c r="P3289" t="s">
        <v>10766</v>
      </c>
      <c r="Q3289" t="s">
        <v>10012</v>
      </c>
      <c r="R3289">
        <v>111</v>
      </c>
      <c r="S3289" t="s">
        <v>9296</v>
      </c>
      <c r="T3289" t="s">
        <v>7715</v>
      </c>
      <c r="U3289">
        <v>1</v>
      </c>
      <c r="V3289">
        <v>1</v>
      </c>
      <c r="W3289" t="s">
        <v>7702</v>
      </c>
      <c r="X3289" t="s">
        <v>1459</v>
      </c>
      <c r="Y3289" t="s">
        <v>7703</v>
      </c>
      <c r="Z3289" t="s">
        <v>10013</v>
      </c>
      <c r="AA3289" t="s">
        <v>8618</v>
      </c>
      <c r="AB3289" t="s">
        <v>10014</v>
      </c>
    </row>
    <row r="3290" spans="1:28">
      <c r="A3290" s="241">
        <v>45974</v>
      </c>
      <c r="B3290" t="s">
        <v>13142</v>
      </c>
      <c r="C3290" t="s">
        <v>7865</v>
      </c>
      <c r="D3290" t="s">
        <v>7866</v>
      </c>
      <c r="E3290" t="s">
        <v>7867</v>
      </c>
      <c r="F3290">
        <v>2</v>
      </c>
      <c r="G3290">
        <v>3000</v>
      </c>
      <c r="H3290">
        <v>0</v>
      </c>
      <c r="I3290" s="165">
        <v>6000</v>
      </c>
      <c r="J3290" t="s">
        <v>7809</v>
      </c>
      <c r="K3290">
        <v>1</v>
      </c>
      <c r="L3290">
        <v>125</v>
      </c>
      <c r="M3290" t="s">
        <v>7724</v>
      </c>
      <c r="N3290" t="s">
        <v>7713</v>
      </c>
      <c r="O3290" t="s">
        <v>7697</v>
      </c>
      <c r="P3290" t="s">
        <v>10766</v>
      </c>
      <c r="Q3290" t="s">
        <v>10012</v>
      </c>
      <c r="R3290">
        <v>111</v>
      </c>
      <c r="S3290" t="s">
        <v>9296</v>
      </c>
      <c r="T3290" t="s">
        <v>7726</v>
      </c>
      <c r="U3290">
        <v>1</v>
      </c>
      <c r="V3290">
        <v>2</v>
      </c>
      <c r="W3290" t="s">
        <v>7702</v>
      </c>
      <c r="X3290" t="s">
        <v>1459</v>
      </c>
      <c r="Y3290" t="s">
        <v>7703</v>
      </c>
      <c r="Z3290" t="s">
        <v>10013</v>
      </c>
      <c r="AA3290" t="s">
        <v>8618</v>
      </c>
      <c r="AB3290" t="s">
        <v>10014</v>
      </c>
    </row>
    <row r="3291" spans="1:28">
      <c r="A3291" s="241">
        <v>45974</v>
      </c>
      <c r="B3291" t="s">
        <v>13143</v>
      </c>
      <c r="C3291" t="s">
        <v>7883</v>
      </c>
      <c r="D3291" t="s">
        <v>7884</v>
      </c>
      <c r="E3291" t="s">
        <v>7885</v>
      </c>
      <c r="F3291">
        <v>3</v>
      </c>
      <c r="G3291">
        <v>3025.2100999999998</v>
      </c>
      <c r="H3291">
        <v>0</v>
      </c>
      <c r="I3291" s="165">
        <v>9075.6303000000007</v>
      </c>
      <c r="J3291" t="s">
        <v>9481</v>
      </c>
      <c r="K3291">
        <v>1</v>
      </c>
      <c r="L3291">
        <v>125</v>
      </c>
      <c r="M3291" t="s">
        <v>7724</v>
      </c>
      <c r="N3291" t="s">
        <v>7713</v>
      </c>
      <c r="O3291" t="s">
        <v>7697</v>
      </c>
      <c r="P3291" t="s">
        <v>10766</v>
      </c>
      <c r="Q3291" t="s">
        <v>7795</v>
      </c>
      <c r="R3291">
        <v>102</v>
      </c>
      <c r="S3291" t="s">
        <v>9296</v>
      </c>
      <c r="T3291" t="s">
        <v>7715</v>
      </c>
      <c r="U3291">
        <v>1</v>
      </c>
      <c r="V3291">
        <v>3</v>
      </c>
      <c r="W3291" t="s">
        <v>7702</v>
      </c>
      <c r="X3291" t="s">
        <v>13144</v>
      </c>
      <c r="Y3291" t="s">
        <v>7703</v>
      </c>
      <c r="Z3291" t="s">
        <v>13145</v>
      </c>
      <c r="AA3291" t="s">
        <v>7797</v>
      </c>
      <c r="AB3291" t="s">
        <v>13146</v>
      </c>
    </row>
    <row r="3292" spans="1:28">
      <c r="A3292" s="241">
        <v>45974</v>
      </c>
      <c r="B3292" t="s">
        <v>13143</v>
      </c>
      <c r="C3292" t="s">
        <v>7886</v>
      </c>
      <c r="D3292" t="s">
        <v>7887</v>
      </c>
      <c r="E3292" t="s">
        <v>7888</v>
      </c>
      <c r="F3292">
        <v>3</v>
      </c>
      <c r="G3292">
        <v>3025.2100999999998</v>
      </c>
      <c r="H3292">
        <v>0</v>
      </c>
      <c r="I3292" s="165">
        <v>9075.6303000000007</v>
      </c>
      <c r="J3292" t="s">
        <v>9481</v>
      </c>
      <c r="K3292">
        <v>1</v>
      </c>
      <c r="L3292">
        <v>125</v>
      </c>
      <c r="M3292" t="s">
        <v>7724</v>
      </c>
      <c r="N3292" t="s">
        <v>7713</v>
      </c>
      <c r="O3292" t="s">
        <v>7697</v>
      </c>
      <c r="P3292" t="s">
        <v>10766</v>
      </c>
      <c r="Q3292" t="s">
        <v>7795</v>
      </c>
      <c r="R3292">
        <v>102</v>
      </c>
      <c r="S3292" t="s">
        <v>9296</v>
      </c>
      <c r="T3292" t="s">
        <v>7715</v>
      </c>
      <c r="U3292">
        <v>1</v>
      </c>
      <c r="V3292">
        <v>3</v>
      </c>
      <c r="W3292" t="s">
        <v>7702</v>
      </c>
      <c r="X3292" t="s">
        <v>13144</v>
      </c>
      <c r="Y3292" t="s">
        <v>7703</v>
      </c>
      <c r="Z3292" t="s">
        <v>13145</v>
      </c>
      <c r="AA3292" t="s">
        <v>7797</v>
      </c>
      <c r="AB3292" t="s">
        <v>13146</v>
      </c>
    </row>
    <row r="3293" spans="1:28">
      <c r="A3293" s="241">
        <v>45975</v>
      </c>
      <c r="B3293" t="s">
        <v>13147</v>
      </c>
      <c r="C3293" t="s">
        <v>7934</v>
      </c>
      <c r="D3293" t="s">
        <v>7935</v>
      </c>
      <c r="E3293" t="s">
        <v>7936</v>
      </c>
      <c r="F3293">
        <v>6</v>
      </c>
      <c r="G3293">
        <v>2475</v>
      </c>
      <c r="H3293">
        <v>0</v>
      </c>
      <c r="I3293" s="165">
        <v>14850</v>
      </c>
      <c r="J3293" t="s">
        <v>8271</v>
      </c>
      <c r="K3293">
        <v>1</v>
      </c>
      <c r="L3293">
        <v>126</v>
      </c>
      <c r="M3293" t="s">
        <v>7744</v>
      </c>
      <c r="N3293" t="s">
        <v>7745</v>
      </c>
      <c r="O3293" t="s">
        <v>7697</v>
      </c>
      <c r="P3293" t="s">
        <v>10766</v>
      </c>
      <c r="Q3293" t="s">
        <v>10876</v>
      </c>
      <c r="R3293">
        <v>936</v>
      </c>
      <c r="S3293" t="s">
        <v>9921</v>
      </c>
      <c r="T3293" t="s">
        <v>7715</v>
      </c>
      <c r="U3293">
        <v>1</v>
      </c>
      <c r="V3293">
        <v>6</v>
      </c>
      <c r="W3293" t="s">
        <v>7702</v>
      </c>
      <c r="X3293" t="s">
        <v>4807</v>
      </c>
      <c r="Y3293" t="s">
        <v>7703</v>
      </c>
      <c r="Z3293" t="s">
        <v>13148</v>
      </c>
      <c r="AA3293" t="s">
        <v>8380</v>
      </c>
      <c r="AB3293" t="s">
        <v>4807</v>
      </c>
    </row>
    <row r="3294" spans="1:28">
      <c r="A3294" s="241">
        <v>45975</v>
      </c>
      <c r="B3294" t="s">
        <v>13149</v>
      </c>
      <c r="C3294" t="s">
        <v>7787</v>
      </c>
      <c r="D3294" t="s">
        <v>7788</v>
      </c>
      <c r="E3294" t="s">
        <v>7789</v>
      </c>
      <c r="F3294">
        <v>2</v>
      </c>
      <c r="G3294">
        <v>3025.21</v>
      </c>
      <c r="H3294">
        <v>0</v>
      </c>
      <c r="I3294" s="165">
        <v>6050.42</v>
      </c>
      <c r="J3294" t="s">
        <v>7809</v>
      </c>
      <c r="K3294">
        <v>1</v>
      </c>
      <c r="L3294">
        <v>125</v>
      </c>
      <c r="M3294" t="s">
        <v>7724</v>
      </c>
      <c r="N3294" t="s">
        <v>7713</v>
      </c>
      <c r="O3294" t="s">
        <v>7697</v>
      </c>
      <c r="P3294" t="s">
        <v>10766</v>
      </c>
      <c r="Q3294" t="s">
        <v>10787</v>
      </c>
      <c r="R3294">
        <v>114</v>
      </c>
      <c r="S3294" t="s">
        <v>9921</v>
      </c>
      <c r="T3294" t="s">
        <v>7715</v>
      </c>
      <c r="U3294">
        <v>1</v>
      </c>
      <c r="V3294">
        <v>2</v>
      </c>
      <c r="W3294" t="s">
        <v>7702</v>
      </c>
      <c r="X3294" t="s">
        <v>4773</v>
      </c>
      <c r="Y3294" t="s">
        <v>7703</v>
      </c>
      <c r="Z3294" t="s">
        <v>13150</v>
      </c>
      <c r="AA3294" t="s">
        <v>7813</v>
      </c>
      <c r="AB3294" t="s">
        <v>13151</v>
      </c>
    </row>
    <row r="3295" spans="1:28">
      <c r="A3295" s="241">
        <v>45975</v>
      </c>
      <c r="B3295" t="s">
        <v>13149</v>
      </c>
      <c r="C3295" t="s">
        <v>7886</v>
      </c>
      <c r="D3295" t="s">
        <v>7887</v>
      </c>
      <c r="E3295" t="s">
        <v>7888</v>
      </c>
      <c r="F3295">
        <v>2</v>
      </c>
      <c r="G3295">
        <v>3025.21</v>
      </c>
      <c r="H3295">
        <v>0</v>
      </c>
      <c r="I3295" s="165">
        <v>6050.42</v>
      </c>
      <c r="J3295" t="s">
        <v>7809</v>
      </c>
      <c r="K3295">
        <v>1</v>
      </c>
      <c r="L3295">
        <v>125</v>
      </c>
      <c r="M3295" t="s">
        <v>7724</v>
      </c>
      <c r="N3295" t="s">
        <v>7713</v>
      </c>
      <c r="O3295" t="s">
        <v>7697</v>
      </c>
      <c r="P3295" t="s">
        <v>10766</v>
      </c>
      <c r="Q3295" t="s">
        <v>10787</v>
      </c>
      <c r="R3295">
        <v>114</v>
      </c>
      <c r="S3295" t="s">
        <v>9921</v>
      </c>
      <c r="T3295" t="s">
        <v>7715</v>
      </c>
      <c r="U3295">
        <v>1</v>
      </c>
      <c r="V3295">
        <v>2</v>
      </c>
      <c r="W3295" t="s">
        <v>7702</v>
      </c>
      <c r="X3295" t="s">
        <v>4773</v>
      </c>
      <c r="Y3295" t="s">
        <v>7703</v>
      </c>
      <c r="Z3295" t="s">
        <v>13150</v>
      </c>
      <c r="AA3295" t="s">
        <v>7813</v>
      </c>
      <c r="AB3295" t="s">
        <v>13151</v>
      </c>
    </row>
    <row r="3296" spans="1:28">
      <c r="A3296" s="241">
        <v>45975</v>
      </c>
      <c r="B3296" t="s">
        <v>13152</v>
      </c>
      <c r="C3296" t="s">
        <v>13153</v>
      </c>
      <c r="D3296" t="s">
        <v>13154</v>
      </c>
      <c r="E3296" t="s">
        <v>13155</v>
      </c>
      <c r="F3296">
        <v>1</v>
      </c>
      <c r="G3296">
        <v>13697.48</v>
      </c>
      <c r="H3296">
        <v>1369.748</v>
      </c>
      <c r="I3296" s="165">
        <v>12327.732</v>
      </c>
      <c r="J3296" t="s">
        <v>8061</v>
      </c>
      <c r="K3296">
        <v>1</v>
      </c>
      <c r="L3296">
        <v>182</v>
      </c>
      <c r="M3296" t="s">
        <v>8740</v>
      </c>
      <c r="N3296" t="s">
        <v>7745</v>
      </c>
      <c r="O3296" t="s">
        <v>7697</v>
      </c>
      <c r="P3296" t="s">
        <v>10766</v>
      </c>
      <c r="Q3296" t="s">
        <v>11436</v>
      </c>
      <c r="R3296">
        <v>906</v>
      </c>
      <c r="S3296" t="s">
        <v>9921</v>
      </c>
      <c r="T3296" t="s">
        <v>7701</v>
      </c>
      <c r="U3296">
        <v>1</v>
      </c>
      <c r="V3296">
        <v>1</v>
      </c>
      <c r="W3296" t="s">
        <v>7702</v>
      </c>
      <c r="X3296" t="s">
        <v>4751</v>
      </c>
      <c r="Y3296" t="s">
        <v>7703</v>
      </c>
      <c r="Z3296" t="s">
        <v>13156</v>
      </c>
      <c r="AA3296" t="s">
        <v>8887</v>
      </c>
      <c r="AB3296" t="s">
        <v>4751</v>
      </c>
    </row>
    <row r="3297" spans="1:28">
      <c r="A3297" s="241">
        <v>45975</v>
      </c>
      <c r="B3297" t="s">
        <v>13157</v>
      </c>
      <c r="C3297" t="s">
        <v>7691</v>
      </c>
      <c r="D3297" t="s">
        <v>7692</v>
      </c>
      <c r="E3297" t="s">
        <v>7693</v>
      </c>
      <c r="F3297">
        <v>5</v>
      </c>
      <c r="G3297">
        <v>4327.7299999999996</v>
      </c>
      <c r="H3297">
        <v>0</v>
      </c>
      <c r="I3297" s="165">
        <v>21638.65</v>
      </c>
      <c r="J3297" t="s">
        <v>8295</v>
      </c>
      <c r="K3297">
        <v>1</v>
      </c>
      <c r="L3297">
        <v>154</v>
      </c>
      <c r="M3297" t="s">
        <v>8678</v>
      </c>
      <c r="N3297" t="s">
        <v>7939</v>
      </c>
      <c r="O3297" t="s">
        <v>7697</v>
      </c>
      <c r="P3297" t="s">
        <v>10766</v>
      </c>
      <c r="Q3297" t="s">
        <v>10791</v>
      </c>
      <c r="R3297">
        <v>407</v>
      </c>
      <c r="S3297" t="s">
        <v>9921</v>
      </c>
      <c r="T3297" t="s">
        <v>7701</v>
      </c>
      <c r="U3297">
        <v>1</v>
      </c>
      <c r="V3297">
        <v>5</v>
      </c>
      <c r="W3297" t="s">
        <v>7702</v>
      </c>
      <c r="X3297" t="s">
        <v>4130</v>
      </c>
      <c r="Y3297" t="s">
        <v>7703</v>
      </c>
      <c r="Z3297" t="s">
        <v>12560</v>
      </c>
      <c r="AA3297" t="s">
        <v>8855</v>
      </c>
      <c r="AB3297" t="s">
        <v>12561</v>
      </c>
    </row>
    <row r="3298" spans="1:28">
      <c r="A3298" s="241">
        <v>45975</v>
      </c>
      <c r="B3298" t="s">
        <v>13158</v>
      </c>
      <c r="C3298" t="s">
        <v>7733</v>
      </c>
      <c r="D3298" t="s">
        <v>7734</v>
      </c>
      <c r="E3298" t="s">
        <v>7735</v>
      </c>
      <c r="F3298">
        <v>4</v>
      </c>
      <c r="G3298">
        <v>1344.54</v>
      </c>
      <c r="H3298">
        <v>0</v>
      </c>
      <c r="I3298" s="165">
        <v>5378.16</v>
      </c>
      <c r="J3298" t="s">
        <v>7794</v>
      </c>
      <c r="K3298">
        <v>1</v>
      </c>
      <c r="L3298">
        <v>125</v>
      </c>
      <c r="M3298" t="s">
        <v>7724</v>
      </c>
      <c r="N3298" t="s">
        <v>7713</v>
      </c>
      <c r="O3298" t="s">
        <v>7697</v>
      </c>
      <c r="P3298" t="s">
        <v>10766</v>
      </c>
      <c r="Q3298" t="s">
        <v>11115</v>
      </c>
      <c r="R3298">
        <v>104</v>
      </c>
      <c r="S3298" t="s">
        <v>9921</v>
      </c>
      <c r="T3298" t="s">
        <v>7701</v>
      </c>
      <c r="U3298">
        <v>1</v>
      </c>
      <c r="V3298">
        <v>4</v>
      </c>
      <c r="W3298" t="s">
        <v>7702</v>
      </c>
      <c r="X3298" t="s">
        <v>4826</v>
      </c>
      <c r="Y3298" t="s">
        <v>7703</v>
      </c>
      <c r="Z3298" t="s">
        <v>13159</v>
      </c>
      <c r="AA3298" t="s">
        <v>8481</v>
      </c>
      <c r="AB3298" t="s">
        <v>13160</v>
      </c>
    </row>
    <row r="3299" spans="1:28">
      <c r="A3299" s="241">
        <v>45975</v>
      </c>
      <c r="B3299" t="s">
        <v>13158</v>
      </c>
      <c r="C3299" t="s">
        <v>7736</v>
      </c>
      <c r="D3299" t="s">
        <v>7737</v>
      </c>
      <c r="E3299" t="s">
        <v>7738</v>
      </c>
      <c r="F3299">
        <v>2</v>
      </c>
      <c r="G3299">
        <v>6422.4</v>
      </c>
      <c r="H3299">
        <v>0</v>
      </c>
      <c r="I3299" s="165">
        <v>12844.8</v>
      </c>
      <c r="J3299" t="s">
        <v>7794</v>
      </c>
      <c r="K3299">
        <v>1</v>
      </c>
      <c r="L3299">
        <v>125</v>
      </c>
      <c r="M3299" t="s">
        <v>7724</v>
      </c>
      <c r="N3299" t="s">
        <v>7713</v>
      </c>
      <c r="O3299" t="s">
        <v>7697</v>
      </c>
      <c r="P3299" t="s">
        <v>10766</v>
      </c>
      <c r="Q3299" t="s">
        <v>11115</v>
      </c>
      <c r="R3299">
        <v>104</v>
      </c>
      <c r="S3299" t="s">
        <v>9921</v>
      </c>
      <c r="T3299" t="s">
        <v>7701</v>
      </c>
      <c r="U3299">
        <v>1</v>
      </c>
      <c r="V3299">
        <v>2</v>
      </c>
      <c r="W3299" t="s">
        <v>7702</v>
      </c>
      <c r="X3299" t="s">
        <v>4826</v>
      </c>
      <c r="Y3299" t="s">
        <v>7703</v>
      </c>
      <c r="Z3299" t="s">
        <v>13159</v>
      </c>
      <c r="AA3299" t="s">
        <v>8481</v>
      </c>
      <c r="AB3299" t="s">
        <v>13160</v>
      </c>
    </row>
    <row r="3300" spans="1:28">
      <c r="A3300" s="241">
        <v>45975</v>
      </c>
      <c r="B3300" t="s">
        <v>13161</v>
      </c>
      <c r="C3300" t="s">
        <v>7781</v>
      </c>
      <c r="D3300" t="s">
        <v>7782</v>
      </c>
      <c r="E3300" t="s">
        <v>7783</v>
      </c>
      <c r="F3300">
        <v>4</v>
      </c>
      <c r="G3300">
        <v>3025.21</v>
      </c>
      <c r="H3300">
        <v>0</v>
      </c>
      <c r="I3300" s="165">
        <v>12100.84</v>
      </c>
      <c r="J3300" t="s">
        <v>7809</v>
      </c>
      <c r="K3300">
        <v>1</v>
      </c>
      <c r="L3300">
        <v>125</v>
      </c>
      <c r="M3300" t="s">
        <v>7724</v>
      </c>
      <c r="N3300" t="s">
        <v>7713</v>
      </c>
      <c r="O3300" t="s">
        <v>7697</v>
      </c>
      <c r="P3300" t="s">
        <v>10766</v>
      </c>
      <c r="Q3300" t="s">
        <v>10787</v>
      </c>
      <c r="R3300">
        <v>114</v>
      </c>
      <c r="S3300" t="s">
        <v>9921</v>
      </c>
      <c r="T3300" t="s">
        <v>7715</v>
      </c>
      <c r="U3300">
        <v>1</v>
      </c>
      <c r="V3300">
        <v>4</v>
      </c>
      <c r="W3300" t="s">
        <v>7702</v>
      </c>
      <c r="X3300" t="s">
        <v>4793</v>
      </c>
      <c r="Y3300" t="s">
        <v>7703</v>
      </c>
      <c r="Z3300" t="s">
        <v>13162</v>
      </c>
      <c r="AA3300" t="s">
        <v>7813</v>
      </c>
      <c r="AB3300" t="s">
        <v>13163</v>
      </c>
    </row>
    <row r="3301" spans="1:28">
      <c r="A3301" s="241">
        <v>45975</v>
      </c>
      <c r="B3301" t="s">
        <v>13161</v>
      </c>
      <c r="C3301" t="s">
        <v>7822</v>
      </c>
      <c r="D3301" t="s">
        <v>7823</v>
      </c>
      <c r="E3301" t="s">
        <v>7824</v>
      </c>
      <c r="F3301">
        <v>3</v>
      </c>
      <c r="G3301">
        <v>3025.21</v>
      </c>
      <c r="H3301">
        <v>0</v>
      </c>
      <c r="I3301" s="165">
        <v>9075.6299999999992</v>
      </c>
      <c r="J3301" t="s">
        <v>7809</v>
      </c>
      <c r="K3301">
        <v>1</v>
      </c>
      <c r="L3301">
        <v>125</v>
      </c>
      <c r="M3301" t="s">
        <v>7724</v>
      </c>
      <c r="N3301" t="s">
        <v>7713</v>
      </c>
      <c r="O3301" t="s">
        <v>7697</v>
      </c>
      <c r="P3301" t="s">
        <v>10766</v>
      </c>
      <c r="Q3301" t="s">
        <v>10787</v>
      </c>
      <c r="R3301">
        <v>114</v>
      </c>
      <c r="S3301" t="s">
        <v>9921</v>
      </c>
      <c r="T3301" t="s">
        <v>7715</v>
      </c>
      <c r="U3301">
        <v>1</v>
      </c>
      <c r="V3301">
        <v>3</v>
      </c>
      <c r="W3301" t="s">
        <v>7702</v>
      </c>
      <c r="X3301" t="s">
        <v>4793</v>
      </c>
      <c r="Y3301" t="s">
        <v>7703</v>
      </c>
      <c r="Z3301" t="s">
        <v>13162</v>
      </c>
      <c r="AA3301" t="s">
        <v>7813</v>
      </c>
      <c r="AB3301" t="s">
        <v>13163</v>
      </c>
    </row>
    <row r="3302" spans="1:28">
      <c r="A3302" s="241">
        <v>45975</v>
      </c>
      <c r="B3302" t="s">
        <v>13161</v>
      </c>
      <c r="C3302" t="s">
        <v>7800</v>
      </c>
      <c r="D3302" t="s">
        <v>7801</v>
      </c>
      <c r="E3302" t="s">
        <v>7802</v>
      </c>
      <c r="F3302">
        <v>8</v>
      </c>
      <c r="G3302">
        <v>1092.44</v>
      </c>
      <c r="H3302">
        <v>0</v>
      </c>
      <c r="I3302" s="165">
        <v>8739.52</v>
      </c>
      <c r="J3302" t="s">
        <v>7809</v>
      </c>
      <c r="K3302">
        <v>1</v>
      </c>
      <c r="L3302">
        <v>125</v>
      </c>
      <c r="M3302" t="s">
        <v>7724</v>
      </c>
      <c r="N3302" t="s">
        <v>7713</v>
      </c>
      <c r="O3302" t="s">
        <v>7697</v>
      </c>
      <c r="P3302" t="s">
        <v>10766</v>
      </c>
      <c r="Q3302" t="s">
        <v>10787</v>
      </c>
      <c r="R3302">
        <v>114</v>
      </c>
      <c r="S3302" t="s">
        <v>9921</v>
      </c>
      <c r="T3302" t="s">
        <v>7701</v>
      </c>
      <c r="U3302">
        <v>1</v>
      </c>
      <c r="V3302">
        <v>8</v>
      </c>
      <c r="W3302" t="s">
        <v>7702</v>
      </c>
      <c r="X3302" t="s">
        <v>4793</v>
      </c>
      <c r="Y3302" t="s">
        <v>7703</v>
      </c>
      <c r="Z3302" t="s">
        <v>13162</v>
      </c>
      <c r="AA3302" t="s">
        <v>7813</v>
      </c>
      <c r="AB3302" t="s">
        <v>13163</v>
      </c>
    </row>
    <row r="3303" spans="1:28">
      <c r="A3303" s="241">
        <v>45975</v>
      </c>
      <c r="B3303" t="s">
        <v>13164</v>
      </c>
      <c r="C3303" t="s">
        <v>7720</v>
      </c>
      <c r="D3303" t="s">
        <v>7721</v>
      </c>
      <c r="E3303" t="s">
        <v>7722</v>
      </c>
      <c r="F3303">
        <v>2</v>
      </c>
      <c r="G3303">
        <v>11900</v>
      </c>
      <c r="H3303">
        <v>0</v>
      </c>
      <c r="I3303" s="165">
        <v>23800</v>
      </c>
      <c r="J3303" t="s">
        <v>7757</v>
      </c>
      <c r="K3303">
        <v>1</v>
      </c>
      <c r="L3303">
        <v>1</v>
      </c>
      <c r="M3303" t="s">
        <v>7767</v>
      </c>
      <c r="N3303" t="s">
        <v>7713</v>
      </c>
      <c r="O3303" t="s">
        <v>7697</v>
      </c>
      <c r="P3303" t="s">
        <v>10766</v>
      </c>
      <c r="Q3303" t="s">
        <v>11007</v>
      </c>
      <c r="R3303">
        <v>110</v>
      </c>
      <c r="S3303" t="s">
        <v>9921</v>
      </c>
      <c r="T3303" t="s">
        <v>7726</v>
      </c>
      <c r="U3303">
        <v>1</v>
      </c>
      <c r="V3303">
        <v>2</v>
      </c>
      <c r="W3303" t="s">
        <v>7702</v>
      </c>
      <c r="X3303" t="s">
        <v>13165</v>
      </c>
      <c r="Y3303" t="s">
        <v>7703</v>
      </c>
      <c r="Z3303" t="s">
        <v>13166</v>
      </c>
      <c r="AA3303" t="s">
        <v>8552</v>
      </c>
      <c r="AB3303" t="s">
        <v>13167</v>
      </c>
    </row>
    <row r="3304" spans="1:28">
      <c r="A3304" s="241">
        <v>45975</v>
      </c>
      <c r="B3304" t="s">
        <v>13164</v>
      </c>
      <c r="C3304" t="s">
        <v>9409</v>
      </c>
      <c r="D3304" t="s">
        <v>9410</v>
      </c>
      <c r="E3304" t="s">
        <v>9411</v>
      </c>
      <c r="F3304">
        <v>2</v>
      </c>
      <c r="G3304">
        <v>15550</v>
      </c>
      <c r="H3304">
        <v>0</v>
      </c>
      <c r="I3304" s="165">
        <v>31100</v>
      </c>
      <c r="J3304" t="s">
        <v>7757</v>
      </c>
      <c r="K3304">
        <v>1</v>
      </c>
      <c r="L3304">
        <v>1</v>
      </c>
      <c r="M3304" t="s">
        <v>7767</v>
      </c>
      <c r="N3304" t="s">
        <v>7713</v>
      </c>
      <c r="O3304" t="s">
        <v>7697</v>
      </c>
      <c r="P3304" t="s">
        <v>10766</v>
      </c>
      <c r="Q3304" t="s">
        <v>11007</v>
      </c>
      <c r="R3304">
        <v>110</v>
      </c>
      <c r="S3304" t="s">
        <v>9921</v>
      </c>
      <c r="T3304" t="s">
        <v>7726</v>
      </c>
      <c r="U3304">
        <v>1</v>
      </c>
      <c r="V3304">
        <v>2</v>
      </c>
      <c r="W3304" t="s">
        <v>7702</v>
      </c>
      <c r="X3304" t="s">
        <v>13165</v>
      </c>
      <c r="Y3304" t="s">
        <v>7703</v>
      </c>
      <c r="Z3304" t="s">
        <v>13166</v>
      </c>
      <c r="AA3304" t="s">
        <v>8552</v>
      </c>
      <c r="AB3304" t="s">
        <v>13167</v>
      </c>
    </row>
    <row r="3305" spans="1:28">
      <c r="A3305" s="241">
        <v>45975</v>
      </c>
      <c r="B3305" t="s">
        <v>13164</v>
      </c>
      <c r="C3305" t="s">
        <v>8554</v>
      </c>
      <c r="D3305" t="s">
        <v>8555</v>
      </c>
      <c r="E3305" t="s">
        <v>8556</v>
      </c>
      <c r="F3305">
        <v>2</v>
      </c>
      <c r="G3305">
        <v>26756</v>
      </c>
      <c r="H3305">
        <v>0</v>
      </c>
      <c r="I3305" s="165">
        <v>53512</v>
      </c>
      <c r="J3305" t="s">
        <v>7757</v>
      </c>
      <c r="K3305">
        <v>1</v>
      </c>
      <c r="L3305">
        <v>1</v>
      </c>
      <c r="M3305" t="s">
        <v>7767</v>
      </c>
      <c r="N3305" t="s">
        <v>7713</v>
      </c>
      <c r="O3305" t="s">
        <v>7697</v>
      </c>
      <c r="P3305" t="s">
        <v>10766</v>
      </c>
      <c r="Q3305" t="s">
        <v>11007</v>
      </c>
      <c r="R3305">
        <v>110</v>
      </c>
      <c r="S3305" t="s">
        <v>9921</v>
      </c>
      <c r="T3305" t="s">
        <v>7926</v>
      </c>
      <c r="U3305">
        <v>1</v>
      </c>
      <c r="V3305">
        <v>2</v>
      </c>
      <c r="W3305" t="s">
        <v>7702</v>
      </c>
      <c r="X3305" t="s">
        <v>13165</v>
      </c>
      <c r="Y3305" t="s">
        <v>7703</v>
      </c>
      <c r="Z3305" t="s">
        <v>13166</v>
      </c>
      <c r="AA3305" t="s">
        <v>8552</v>
      </c>
      <c r="AB3305" t="s">
        <v>13167</v>
      </c>
    </row>
    <row r="3306" spans="1:28">
      <c r="A3306" s="241">
        <v>45975</v>
      </c>
      <c r="B3306" t="s">
        <v>13164</v>
      </c>
      <c r="C3306" t="s">
        <v>7733</v>
      </c>
      <c r="D3306" t="s">
        <v>7734</v>
      </c>
      <c r="E3306" t="s">
        <v>7735</v>
      </c>
      <c r="F3306">
        <v>20</v>
      </c>
      <c r="G3306">
        <v>1344.54</v>
      </c>
      <c r="H3306">
        <v>0</v>
      </c>
      <c r="I3306" s="165">
        <v>26890.799999999999</v>
      </c>
      <c r="J3306" t="s">
        <v>7757</v>
      </c>
      <c r="K3306">
        <v>1</v>
      </c>
      <c r="L3306">
        <v>1</v>
      </c>
      <c r="M3306" t="s">
        <v>7767</v>
      </c>
      <c r="N3306" t="s">
        <v>7713</v>
      </c>
      <c r="O3306" t="s">
        <v>7697</v>
      </c>
      <c r="P3306" t="s">
        <v>10766</v>
      </c>
      <c r="Q3306" t="s">
        <v>11007</v>
      </c>
      <c r="R3306">
        <v>110</v>
      </c>
      <c r="S3306" t="s">
        <v>9921</v>
      </c>
      <c r="T3306" t="s">
        <v>7701</v>
      </c>
      <c r="U3306">
        <v>1</v>
      </c>
      <c r="V3306">
        <v>20</v>
      </c>
      <c r="W3306" t="s">
        <v>7702</v>
      </c>
      <c r="X3306" t="s">
        <v>13165</v>
      </c>
      <c r="Y3306" t="s">
        <v>7703</v>
      </c>
      <c r="Z3306" t="s">
        <v>13166</v>
      </c>
      <c r="AA3306" t="s">
        <v>8552</v>
      </c>
      <c r="AB3306" t="s">
        <v>13167</v>
      </c>
    </row>
    <row r="3307" spans="1:28">
      <c r="A3307" s="241">
        <v>45975</v>
      </c>
      <c r="B3307" t="s">
        <v>13164</v>
      </c>
      <c r="C3307" t="s">
        <v>7791</v>
      </c>
      <c r="D3307" t="s">
        <v>7792</v>
      </c>
      <c r="E3307" t="s">
        <v>7793</v>
      </c>
      <c r="F3307">
        <v>20</v>
      </c>
      <c r="G3307">
        <v>870</v>
      </c>
      <c r="H3307">
        <v>0</v>
      </c>
      <c r="I3307" s="165">
        <v>17400</v>
      </c>
      <c r="J3307" t="s">
        <v>7757</v>
      </c>
      <c r="K3307">
        <v>1</v>
      </c>
      <c r="L3307">
        <v>1</v>
      </c>
      <c r="M3307" t="s">
        <v>7767</v>
      </c>
      <c r="N3307" t="s">
        <v>7713</v>
      </c>
      <c r="O3307" t="s">
        <v>7697</v>
      </c>
      <c r="P3307" t="s">
        <v>10766</v>
      </c>
      <c r="Q3307" t="s">
        <v>11007</v>
      </c>
      <c r="R3307">
        <v>110</v>
      </c>
      <c r="S3307" t="s">
        <v>9921</v>
      </c>
      <c r="T3307" t="s">
        <v>7701</v>
      </c>
      <c r="U3307">
        <v>1</v>
      </c>
      <c r="V3307">
        <v>20</v>
      </c>
      <c r="W3307" t="s">
        <v>7702</v>
      </c>
      <c r="X3307" t="s">
        <v>13165</v>
      </c>
      <c r="Y3307" t="s">
        <v>7703</v>
      </c>
      <c r="Z3307" t="s">
        <v>13166</v>
      </c>
      <c r="AA3307" t="s">
        <v>8552</v>
      </c>
      <c r="AB3307" t="s">
        <v>13167</v>
      </c>
    </row>
    <row r="3308" spans="1:28">
      <c r="A3308" s="241">
        <v>45975</v>
      </c>
      <c r="B3308" t="s">
        <v>13168</v>
      </c>
      <c r="C3308" t="s">
        <v>7883</v>
      </c>
      <c r="D3308" t="s">
        <v>7884</v>
      </c>
      <c r="E3308" t="s">
        <v>7885</v>
      </c>
      <c r="F3308">
        <v>6</v>
      </c>
      <c r="G3308">
        <v>3025.21</v>
      </c>
      <c r="H3308">
        <v>0</v>
      </c>
      <c r="I3308" s="165">
        <v>18151.259999999998</v>
      </c>
      <c r="J3308" t="s">
        <v>7809</v>
      </c>
      <c r="K3308">
        <v>1</v>
      </c>
      <c r="L3308">
        <v>125</v>
      </c>
      <c r="M3308" t="s">
        <v>7724</v>
      </c>
      <c r="N3308" t="s">
        <v>7713</v>
      </c>
      <c r="O3308" t="s">
        <v>7697</v>
      </c>
      <c r="P3308" t="s">
        <v>10766</v>
      </c>
      <c r="Q3308" t="s">
        <v>10787</v>
      </c>
      <c r="R3308">
        <v>114</v>
      </c>
      <c r="S3308" t="s">
        <v>9921</v>
      </c>
      <c r="T3308" t="s">
        <v>7715</v>
      </c>
      <c r="U3308">
        <v>1</v>
      </c>
      <c r="V3308">
        <v>6</v>
      </c>
      <c r="W3308" t="s">
        <v>7702</v>
      </c>
      <c r="X3308" t="s">
        <v>4977</v>
      </c>
      <c r="Y3308" t="s">
        <v>7703</v>
      </c>
      <c r="Z3308" t="s">
        <v>13169</v>
      </c>
      <c r="AA3308" t="s">
        <v>7813</v>
      </c>
      <c r="AB3308" t="s">
        <v>13170</v>
      </c>
    </row>
    <row r="3309" spans="1:28">
      <c r="A3309" s="241">
        <v>45975</v>
      </c>
      <c r="B3309" t="s">
        <v>13168</v>
      </c>
      <c r="C3309" t="s">
        <v>7886</v>
      </c>
      <c r="D3309" t="s">
        <v>7887</v>
      </c>
      <c r="E3309" t="s">
        <v>7888</v>
      </c>
      <c r="F3309">
        <v>6</v>
      </c>
      <c r="G3309">
        <v>3025.21</v>
      </c>
      <c r="H3309">
        <v>0</v>
      </c>
      <c r="I3309" s="165">
        <v>18151.259999999998</v>
      </c>
      <c r="J3309" t="s">
        <v>7809</v>
      </c>
      <c r="K3309">
        <v>1</v>
      </c>
      <c r="L3309">
        <v>125</v>
      </c>
      <c r="M3309" t="s">
        <v>7724</v>
      </c>
      <c r="N3309" t="s">
        <v>7713</v>
      </c>
      <c r="O3309" t="s">
        <v>7697</v>
      </c>
      <c r="P3309" t="s">
        <v>10766</v>
      </c>
      <c r="Q3309" t="s">
        <v>10787</v>
      </c>
      <c r="R3309">
        <v>114</v>
      </c>
      <c r="S3309" t="s">
        <v>9921</v>
      </c>
      <c r="T3309" t="s">
        <v>7715</v>
      </c>
      <c r="U3309">
        <v>1</v>
      </c>
      <c r="V3309">
        <v>6</v>
      </c>
      <c r="W3309" t="s">
        <v>7702</v>
      </c>
      <c r="X3309" t="s">
        <v>4977</v>
      </c>
      <c r="Y3309" t="s">
        <v>7703</v>
      </c>
      <c r="Z3309" t="s">
        <v>13169</v>
      </c>
      <c r="AA3309" t="s">
        <v>7813</v>
      </c>
      <c r="AB3309" t="s">
        <v>13170</v>
      </c>
    </row>
    <row r="3310" spans="1:28">
      <c r="A3310" s="241">
        <v>45975</v>
      </c>
      <c r="B3310" t="s">
        <v>13168</v>
      </c>
      <c r="C3310" t="s">
        <v>7787</v>
      </c>
      <c r="D3310" t="s">
        <v>7788</v>
      </c>
      <c r="E3310" t="s">
        <v>7789</v>
      </c>
      <c r="F3310">
        <v>6</v>
      </c>
      <c r="G3310">
        <v>3025.21</v>
      </c>
      <c r="H3310">
        <v>0</v>
      </c>
      <c r="I3310" s="165">
        <v>18151.259999999998</v>
      </c>
      <c r="J3310" t="s">
        <v>7809</v>
      </c>
      <c r="K3310">
        <v>1</v>
      </c>
      <c r="L3310">
        <v>125</v>
      </c>
      <c r="M3310" t="s">
        <v>7724</v>
      </c>
      <c r="N3310" t="s">
        <v>7713</v>
      </c>
      <c r="O3310" t="s">
        <v>7697</v>
      </c>
      <c r="P3310" t="s">
        <v>10766</v>
      </c>
      <c r="Q3310" t="s">
        <v>10787</v>
      </c>
      <c r="R3310">
        <v>114</v>
      </c>
      <c r="S3310" t="s">
        <v>9921</v>
      </c>
      <c r="T3310" t="s">
        <v>7715</v>
      </c>
      <c r="U3310">
        <v>1</v>
      </c>
      <c r="V3310">
        <v>6</v>
      </c>
      <c r="W3310" t="s">
        <v>7702</v>
      </c>
      <c r="X3310" t="s">
        <v>4977</v>
      </c>
      <c r="Y3310" t="s">
        <v>7703</v>
      </c>
      <c r="Z3310" t="s">
        <v>13169</v>
      </c>
      <c r="AA3310" t="s">
        <v>7813</v>
      </c>
      <c r="AB3310" t="s">
        <v>13170</v>
      </c>
    </row>
    <row r="3311" spans="1:28">
      <c r="A3311" s="241">
        <v>45975</v>
      </c>
      <c r="B3311" t="s">
        <v>13168</v>
      </c>
      <c r="C3311" t="s">
        <v>7784</v>
      </c>
      <c r="D3311" t="s">
        <v>7785</v>
      </c>
      <c r="E3311" t="s">
        <v>7786</v>
      </c>
      <c r="F3311">
        <v>6</v>
      </c>
      <c r="G3311">
        <v>3025.21</v>
      </c>
      <c r="H3311">
        <v>0</v>
      </c>
      <c r="I3311" s="165">
        <v>18151.259999999998</v>
      </c>
      <c r="J3311" t="s">
        <v>7809</v>
      </c>
      <c r="K3311">
        <v>1</v>
      </c>
      <c r="L3311">
        <v>125</v>
      </c>
      <c r="M3311" t="s">
        <v>7724</v>
      </c>
      <c r="N3311" t="s">
        <v>7713</v>
      </c>
      <c r="O3311" t="s">
        <v>7697</v>
      </c>
      <c r="P3311" t="s">
        <v>10766</v>
      </c>
      <c r="Q3311" t="s">
        <v>10787</v>
      </c>
      <c r="R3311">
        <v>114</v>
      </c>
      <c r="S3311" t="s">
        <v>9921</v>
      </c>
      <c r="T3311" t="s">
        <v>7715</v>
      </c>
      <c r="U3311">
        <v>1</v>
      </c>
      <c r="V3311">
        <v>6</v>
      </c>
      <c r="W3311" t="s">
        <v>7702</v>
      </c>
      <c r="X3311" t="s">
        <v>4977</v>
      </c>
      <c r="Y3311" t="s">
        <v>7703</v>
      </c>
      <c r="Z3311" t="s">
        <v>13169</v>
      </c>
      <c r="AA3311" t="s">
        <v>7813</v>
      </c>
      <c r="AB3311" t="s">
        <v>13170</v>
      </c>
    </row>
    <row r="3312" spans="1:28">
      <c r="A3312" s="241">
        <v>45975</v>
      </c>
      <c r="B3312" t="s">
        <v>13168</v>
      </c>
      <c r="C3312" t="s">
        <v>7781</v>
      </c>
      <c r="D3312" t="s">
        <v>7782</v>
      </c>
      <c r="E3312" t="s">
        <v>7783</v>
      </c>
      <c r="F3312">
        <v>6</v>
      </c>
      <c r="G3312">
        <v>3025.21</v>
      </c>
      <c r="H3312">
        <v>0</v>
      </c>
      <c r="I3312" s="165">
        <v>18151.259999999998</v>
      </c>
      <c r="J3312" t="s">
        <v>7809</v>
      </c>
      <c r="K3312">
        <v>1</v>
      </c>
      <c r="L3312">
        <v>125</v>
      </c>
      <c r="M3312" t="s">
        <v>7724</v>
      </c>
      <c r="N3312" t="s">
        <v>7713</v>
      </c>
      <c r="O3312" t="s">
        <v>7697</v>
      </c>
      <c r="P3312" t="s">
        <v>10766</v>
      </c>
      <c r="Q3312" t="s">
        <v>10787</v>
      </c>
      <c r="R3312">
        <v>114</v>
      </c>
      <c r="S3312" t="s">
        <v>9921</v>
      </c>
      <c r="T3312" t="s">
        <v>7715</v>
      </c>
      <c r="U3312">
        <v>1</v>
      </c>
      <c r="V3312">
        <v>6</v>
      </c>
      <c r="W3312" t="s">
        <v>7702</v>
      </c>
      <c r="X3312" t="s">
        <v>4977</v>
      </c>
      <c r="Y3312" t="s">
        <v>7703</v>
      </c>
      <c r="Z3312" t="s">
        <v>13169</v>
      </c>
      <c r="AA3312" t="s">
        <v>7813</v>
      </c>
      <c r="AB3312" t="s">
        <v>13170</v>
      </c>
    </row>
    <row r="3313" spans="1:28">
      <c r="A3313" s="241">
        <v>45975</v>
      </c>
      <c r="B3313" t="s">
        <v>13171</v>
      </c>
      <c r="C3313" t="s">
        <v>7720</v>
      </c>
      <c r="D3313" t="s">
        <v>7721</v>
      </c>
      <c r="E3313" t="s">
        <v>7722</v>
      </c>
      <c r="F3313">
        <v>2</v>
      </c>
      <c r="G3313">
        <v>11900</v>
      </c>
      <c r="H3313">
        <v>714</v>
      </c>
      <c r="I3313" s="165">
        <v>23086</v>
      </c>
      <c r="J3313" t="s">
        <v>7794</v>
      </c>
      <c r="K3313">
        <v>1</v>
      </c>
      <c r="L3313">
        <v>125</v>
      </c>
      <c r="M3313" t="s">
        <v>7724</v>
      </c>
      <c r="N3313" t="s">
        <v>7713</v>
      </c>
      <c r="O3313" t="s">
        <v>7697</v>
      </c>
      <c r="P3313" t="s">
        <v>10766</v>
      </c>
      <c r="Q3313" t="s">
        <v>11115</v>
      </c>
      <c r="R3313">
        <v>104</v>
      </c>
      <c r="S3313" t="s">
        <v>9921</v>
      </c>
      <c r="T3313" t="s">
        <v>7726</v>
      </c>
      <c r="U3313">
        <v>1</v>
      </c>
      <c r="V3313">
        <v>2</v>
      </c>
      <c r="W3313" t="s">
        <v>7702</v>
      </c>
      <c r="X3313" t="s">
        <v>4847</v>
      </c>
      <c r="Y3313" t="s">
        <v>7703</v>
      </c>
      <c r="Z3313" t="s">
        <v>13172</v>
      </c>
      <c r="AA3313" t="s">
        <v>8481</v>
      </c>
      <c r="AB3313" t="s">
        <v>13173</v>
      </c>
    </row>
    <row r="3314" spans="1:28">
      <c r="A3314" s="241">
        <v>45975</v>
      </c>
      <c r="B3314" t="s">
        <v>13171</v>
      </c>
      <c r="C3314" t="s">
        <v>7736</v>
      </c>
      <c r="D3314" t="s">
        <v>7737</v>
      </c>
      <c r="E3314" t="s">
        <v>7738</v>
      </c>
      <c r="F3314">
        <v>2</v>
      </c>
      <c r="G3314">
        <v>6422.4</v>
      </c>
      <c r="H3314">
        <v>0</v>
      </c>
      <c r="I3314" s="165">
        <v>12844.8</v>
      </c>
      <c r="J3314" t="s">
        <v>7794</v>
      </c>
      <c r="K3314">
        <v>1</v>
      </c>
      <c r="L3314">
        <v>125</v>
      </c>
      <c r="M3314" t="s">
        <v>7724</v>
      </c>
      <c r="N3314" t="s">
        <v>7713</v>
      </c>
      <c r="O3314" t="s">
        <v>7697</v>
      </c>
      <c r="P3314" t="s">
        <v>10766</v>
      </c>
      <c r="Q3314" t="s">
        <v>11115</v>
      </c>
      <c r="R3314">
        <v>104</v>
      </c>
      <c r="S3314" t="s">
        <v>9921</v>
      </c>
      <c r="T3314" t="s">
        <v>7701</v>
      </c>
      <c r="U3314">
        <v>1</v>
      </c>
      <c r="V3314">
        <v>2</v>
      </c>
      <c r="W3314" t="s">
        <v>7702</v>
      </c>
      <c r="X3314" t="s">
        <v>4847</v>
      </c>
      <c r="Y3314" t="s">
        <v>7703</v>
      </c>
      <c r="Z3314" t="s">
        <v>13172</v>
      </c>
      <c r="AA3314" t="s">
        <v>8481</v>
      </c>
      <c r="AB3314" t="s">
        <v>13173</v>
      </c>
    </row>
    <row r="3315" spans="1:28">
      <c r="A3315" s="241">
        <v>45975</v>
      </c>
      <c r="B3315" t="s">
        <v>13174</v>
      </c>
      <c r="C3315" t="s">
        <v>7832</v>
      </c>
      <c r="D3315" t="s">
        <v>7833</v>
      </c>
      <c r="E3315" t="s">
        <v>7834</v>
      </c>
      <c r="F3315">
        <v>1</v>
      </c>
      <c r="G3315">
        <v>12500</v>
      </c>
      <c r="H3315">
        <v>375</v>
      </c>
      <c r="I3315" s="165">
        <v>12125</v>
      </c>
      <c r="J3315" t="s">
        <v>8295</v>
      </c>
      <c r="K3315">
        <v>1</v>
      </c>
      <c r="L3315">
        <v>154</v>
      </c>
      <c r="M3315" t="s">
        <v>8678</v>
      </c>
      <c r="N3315" t="s">
        <v>7939</v>
      </c>
      <c r="O3315" t="s">
        <v>7697</v>
      </c>
      <c r="P3315" t="s">
        <v>10766</v>
      </c>
      <c r="Q3315" t="s">
        <v>10791</v>
      </c>
      <c r="R3315">
        <v>407</v>
      </c>
      <c r="S3315" t="s">
        <v>9921</v>
      </c>
      <c r="T3315" t="s">
        <v>7726</v>
      </c>
      <c r="U3315">
        <v>1</v>
      </c>
      <c r="V3315">
        <v>1</v>
      </c>
      <c r="W3315" t="s">
        <v>7702</v>
      </c>
      <c r="X3315" t="s">
        <v>5063</v>
      </c>
      <c r="Y3315" t="s">
        <v>7703</v>
      </c>
      <c r="Z3315" t="s">
        <v>13175</v>
      </c>
      <c r="AA3315" t="s">
        <v>8855</v>
      </c>
      <c r="AB3315" t="s">
        <v>13176</v>
      </c>
    </row>
    <row r="3316" spans="1:28">
      <c r="A3316" s="241">
        <v>45975</v>
      </c>
      <c r="B3316" t="s">
        <v>13177</v>
      </c>
      <c r="C3316" t="s">
        <v>7740</v>
      </c>
      <c r="D3316" t="s">
        <v>7741</v>
      </c>
      <c r="E3316" t="s">
        <v>7742</v>
      </c>
      <c r="F3316">
        <v>3</v>
      </c>
      <c r="G3316">
        <v>3562.19</v>
      </c>
      <c r="H3316">
        <v>0</v>
      </c>
      <c r="I3316" s="165">
        <v>10686.57</v>
      </c>
      <c r="J3316" t="s">
        <v>7723</v>
      </c>
      <c r="K3316">
        <v>1</v>
      </c>
      <c r="L3316">
        <v>125</v>
      </c>
      <c r="M3316" t="s">
        <v>7724</v>
      </c>
      <c r="N3316" t="s">
        <v>7713</v>
      </c>
      <c r="O3316" t="s">
        <v>7697</v>
      </c>
      <c r="P3316" t="s">
        <v>10766</v>
      </c>
      <c r="Q3316" t="s">
        <v>10771</v>
      </c>
      <c r="R3316">
        <v>117</v>
      </c>
      <c r="S3316" t="s">
        <v>9921</v>
      </c>
      <c r="T3316" t="s">
        <v>7715</v>
      </c>
      <c r="U3316">
        <v>1</v>
      </c>
      <c r="V3316">
        <v>3</v>
      </c>
      <c r="W3316" t="s">
        <v>7702</v>
      </c>
      <c r="X3316" t="s">
        <v>4779</v>
      </c>
      <c r="Y3316" t="s">
        <v>7703</v>
      </c>
      <c r="Z3316" t="s">
        <v>13178</v>
      </c>
      <c r="AA3316" t="s">
        <v>7728</v>
      </c>
      <c r="AB3316" t="s">
        <v>13179</v>
      </c>
    </row>
    <row r="3317" spans="1:28">
      <c r="A3317" s="241">
        <v>45975</v>
      </c>
      <c r="B3317" t="s">
        <v>13177</v>
      </c>
      <c r="C3317" t="s">
        <v>7720</v>
      </c>
      <c r="D3317" t="s">
        <v>7721</v>
      </c>
      <c r="E3317" t="s">
        <v>7722</v>
      </c>
      <c r="F3317">
        <v>1</v>
      </c>
      <c r="G3317">
        <v>11900</v>
      </c>
      <c r="H3317">
        <v>357</v>
      </c>
      <c r="I3317" s="165">
        <v>11543</v>
      </c>
      <c r="J3317" t="s">
        <v>7723</v>
      </c>
      <c r="K3317">
        <v>1</v>
      </c>
      <c r="L3317">
        <v>125</v>
      </c>
      <c r="M3317" t="s">
        <v>7724</v>
      </c>
      <c r="N3317" t="s">
        <v>7713</v>
      </c>
      <c r="O3317" t="s">
        <v>7697</v>
      </c>
      <c r="P3317" t="s">
        <v>10766</v>
      </c>
      <c r="Q3317" t="s">
        <v>10771</v>
      </c>
      <c r="R3317">
        <v>117</v>
      </c>
      <c r="S3317" t="s">
        <v>9921</v>
      </c>
      <c r="T3317" t="s">
        <v>7726</v>
      </c>
      <c r="U3317">
        <v>1</v>
      </c>
      <c r="V3317">
        <v>1</v>
      </c>
      <c r="W3317" t="s">
        <v>7702</v>
      </c>
      <c r="X3317" t="s">
        <v>4779</v>
      </c>
      <c r="Y3317" t="s">
        <v>7703</v>
      </c>
      <c r="Z3317" t="s">
        <v>13178</v>
      </c>
      <c r="AA3317" t="s">
        <v>7728</v>
      </c>
      <c r="AB3317" t="s">
        <v>13179</v>
      </c>
    </row>
    <row r="3318" spans="1:28">
      <c r="A3318" s="241">
        <v>45975</v>
      </c>
      <c r="B3318" t="s">
        <v>13177</v>
      </c>
      <c r="C3318" t="s">
        <v>7800</v>
      </c>
      <c r="D3318" t="s">
        <v>7801</v>
      </c>
      <c r="E3318" t="s">
        <v>7802</v>
      </c>
      <c r="F3318">
        <v>6</v>
      </c>
      <c r="G3318">
        <v>1092.44</v>
      </c>
      <c r="H3318">
        <v>0</v>
      </c>
      <c r="I3318" s="165">
        <v>6554.64</v>
      </c>
      <c r="J3318" t="s">
        <v>7723</v>
      </c>
      <c r="K3318">
        <v>1</v>
      </c>
      <c r="L3318">
        <v>125</v>
      </c>
      <c r="M3318" t="s">
        <v>7724</v>
      </c>
      <c r="N3318" t="s">
        <v>7713</v>
      </c>
      <c r="O3318" t="s">
        <v>7697</v>
      </c>
      <c r="P3318" t="s">
        <v>10766</v>
      </c>
      <c r="Q3318" t="s">
        <v>10771</v>
      </c>
      <c r="R3318">
        <v>117</v>
      </c>
      <c r="S3318" t="s">
        <v>9921</v>
      </c>
      <c r="T3318" t="s">
        <v>7701</v>
      </c>
      <c r="U3318">
        <v>1</v>
      </c>
      <c r="V3318">
        <v>6</v>
      </c>
      <c r="W3318" t="s">
        <v>7702</v>
      </c>
      <c r="X3318" t="s">
        <v>4779</v>
      </c>
      <c r="Y3318" t="s">
        <v>7703</v>
      </c>
      <c r="Z3318" t="s">
        <v>13178</v>
      </c>
      <c r="AA3318" t="s">
        <v>7728</v>
      </c>
      <c r="AB3318" t="s">
        <v>13179</v>
      </c>
    </row>
    <row r="3319" spans="1:28">
      <c r="A3319" s="241">
        <v>45975</v>
      </c>
      <c r="B3319" t="s">
        <v>13180</v>
      </c>
      <c r="C3319" t="s">
        <v>8954</v>
      </c>
      <c r="D3319" t="s">
        <v>8955</v>
      </c>
      <c r="E3319" t="s">
        <v>8956</v>
      </c>
      <c r="F3319">
        <v>2</v>
      </c>
      <c r="G3319">
        <v>2615</v>
      </c>
      <c r="H3319">
        <v>0</v>
      </c>
      <c r="I3319" s="165">
        <v>5230</v>
      </c>
      <c r="J3319" t="s">
        <v>7743</v>
      </c>
      <c r="K3319">
        <v>1</v>
      </c>
      <c r="L3319">
        <v>126</v>
      </c>
      <c r="M3319" t="s">
        <v>7744</v>
      </c>
      <c r="N3319" t="s">
        <v>7745</v>
      </c>
      <c r="O3319" t="s">
        <v>7697</v>
      </c>
      <c r="P3319" t="s">
        <v>10766</v>
      </c>
      <c r="Q3319" t="s">
        <v>10832</v>
      </c>
      <c r="R3319">
        <v>946</v>
      </c>
      <c r="S3319" t="s">
        <v>9921</v>
      </c>
      <c r="T3319" t="s">
        <v>7715</v>
      </c>
      <c r="U3319">
        <v>1</v>
      </c>
      <c r="V3319">
        <v>2</v>
      </c>
      <c r="W3319" t="s">
        <v>7702</v>
      </c>
      <c r="X3319" t="s">
        <v>5186</v>
      </c>
      <c r="Y3319" t="s">
        <v>7703</v>
      </c>
      <c r="Z3319" t="s">
        <v>13181</v>
      </c>
      <c r="AA3319" t="s">
        <v>8008</v>
      </c>
      <c r="AB3319" t="s">
        <v>13182</v>
      </c>
    </row>
    <row r="3320" spans="1:28">
      <c r="A3320" s="241">
        <v>45975</v>
      </c>
      <c r="B3320" t="s">
        <v>13180</v>
      </c>
      <c r="C3320" t="s">
        <v>8626</v>
      </c>
      <c r="D3320" t="s">
        <v>8627</v>
      </c>
      <c r="E3320" t="s">
        <v>8628</v>
      </c>
      <c r="F3320">
        <v>1</v>
      </c>
      <c r="G3320">
        <v>29400</v>
      </c>
      <c r="H3320">
        <v>0</v>
      </c>
      <c r="I3320" s="165">
        <v>29400</v>
      </c>
      <c r="J3320" t="s">
        <v>7743</v>
      </c>
      <c r="K3320">
        <v>1</v>
      </c>
      <c r="L3320">
        <v>126</v>
      </c>
      <c r="M3320" t="s">
        <v>7744</v>
      </c>
      <c r="N3320" t="s">
        <v>7745</v>
      </c>
      <c r="O3320" t="s">
        <v>7697</v>
      </c>
      <c r="P3320" t="s">
        <v>10766</v>
      </c>
      <c r="Q3320" t="s">
        <v>10832</v>
      </c>
      <c r="R3320">
        <v>946</v>
      </c>
      <c r="S3320" t="s">
        <v>9921</v>
      </c>
      <c r="T3320" t="s">
        <v>7726</v>
      </c>
      <c r="U3320">
        <v>1</v>
      </c>
      <c r="V3320">
        <v>1</v>
      </c>
      <c r="W3320" t="s">
        <v>7702</v>
      </c>
      <c r="X3320" t="s">
        <v>5186</v>
      </c>
      <c r="Y3320" t="s">
        <v>7703</v>
      </c>
      <c r="Z3320" t="s">
        <v>13181</v>
      </c>
      <c r="AA3320" t="s">
        <v>8008</v>
      </c>
      <c r="AB3320" t="s">
        <v>13182</v>
      </c>
    </row>
    <row r="3321" spans="1:28">
      <c r="A3321" s="241">
        <v>45975</v>
      </c>
      <c r="B3321" t="s">
        <v>13183</v>
      </c>
      <c r="C3321" t="s">
        <v>7934</v>
      </c>
      <c r="D3321" t="s">
        <v>7935</v>
      </c>
      <c r="E3321" t="s">
        <v>7936</v>
      </c>
      <c r="F3321">
        <v>6</v>
      </c>
      <c r="G3321">
        <v>2475</v>
      </c>
      <c r="H3321">
        <v>0</v>
      </c>
      <c r="I3321" s="165">
        <v>14850</v>
      </c>
      <c r="J3321" t="s">
        <v>7809</v>
      </c>
      <c r="K3321">
        <v>1</v>
      </c>
      <c r="L3321">
        <v>125</v>
      </c>
      <c r="M3321" t="s">
        <v>7724</v>
      </c>
      <c r="N3321" t="s">
        <v>7713</v>
      </c>
      <c r="O3321" t="s">
        <v>7697</v>
      </c>
      <c r="P3321" t="s">
        <v>10766</v>
      </c>
      <c r="Q3321" t="s">
        <v>10787</v>
      </c>
      <c r="R3321">
        <v>114</v>
      </c>
      <c r="S3321" t="s">
        <v>9921</v>
      </c>
      <c r="T3321" t="s">
        <v>7715</v>
      </c>
      <c r="U3321">
        <v>1</v>
      </c>
      <c r="V3321">
        <v>6</v>
      </c>
      <c r="W3321" t="s">
        <v>7702</v>
      </c>
      <c r="X3321" t="s">
        <v>4970</v>
      </c>
      <c r="Y3321" t="s">
        <v>7703</v>
      </c>
      <c r="Z3321" t="s">
        <v>13184</v>
      </c>
      <c r="AA3321" t="s">
        <v>7813</v>
      </c>
      <c r="AB3321" t="s">
        <v>13185</v>
      </c>
    </row>
    <row r="3322" spans="1:28">
      <c r="A3322" s="241">
        <v>45975</v>
      </c>
      <c r="B3322" t="s">
        <v>13183</v>
      </c>
      <c r="C3322" t="s">
        <v>7822</v>
      </c>
      <c r="D3322" t="s">
        <v>7823</v>
      </c>
      <c r="E3322" t="s">
        <v>7824</v>
      </c>
      <c r="F3322">
        <v>3</v>
      </c>
      <c r="G3322">
        <v>3025.21</v>
      </c>
      <c r="H3322">
        <v>0</v>
      </c>
      <c r="I3322" s="165">
        <v>9075.6299999999992</v>
      </c>
      <c r="J3322" t="s">
        <v>7809</v>
      </c>
      <c r="K3322">
        <v>1</v>
      </c>
      <c r="L3322">
        <v>125</v>
      </c>
      <c r="M3322" t="s">
        <v>7724</v>
      </c>
      <c r="N3322" t="s">
        <v>7713</v>
      </c>
      <c r="O3322" t="s">
        <v>7697</v>
      </c>
      <c r="P3322" t="s">
        <v>10766</v>
      </c>
      <c r="Q3322" t="s">
        <v>10787</v>
      </c>
      <c r="R3322">
        <v>114</v>
      </c>
      <c r="S3322" t="s">
        <v>9921</v>
      </c>
      <c r="T3322" t="s">
        <v>7715</v>
      </c>
      <c r="U3322">
        <v>1</v>
      </c>
      <c r="V3322">
        <v>3</v>
      </c>
      <c r="W3322" t="s">
        <v>7702</v>
      </c>
      <c r="X3322" t="s">
        <v>4970</v>
      </c>
      <c r="Y3322" t="s">
        <v>7703</v>
      </c>
      <c r="Z3322" t="s">
        <v>13184</v>
      </c>
      <c r="AA3322" t="s">
        <v>7813</v>
      </c>
      <c r="AB3322" t="s">
        <v>13185</v>
      </c>
    </row>
    <row r="3323" spans="1:28">
      <c r="A3323" s="241">
        <v>45975</v>
      </c>
      <c r="B3323" t="s">
        <v>13186</v>
      </c>
      <c r="C3323" t="s">
        <v>7720</v>
      </c>
      <c r="D3323" t="s">
        <v>7721</v>
      </c>
      <c r="E3323" t="s">
        <v>7722</v>
      </c>
      <c r="F3323">
        <v>1</v>
      </c>
      <c r="G3323">
        <v>11900</v>
      </c>
      <c r="H3323">
        <v>0</v>
      </c>
      <c r="I3323" s="165">
        <v>11900</v>
      </c>
      <c r="J3323" t="s">
        <v>7757</v>
      </c>
      <c r="K3323">
        <v>1</v>
      </c>
      <c r="L3323">
        <v>1</v>
      </c>
      <c r="M3323" t="s">
        <v>7767</v>
      </c>
      <c r="N3323" t="s">
        <v>7713</v>
      </c>
      <c r="O3323" t="s">
        <v>7697</v>
      </c>
      <c r="P3323" t="s">
        <v>10766</v>
      </c>
      <c r="Q3323" t="s">
        <v>11007</v>
      </c>
      <c r="R3323">
        <v>110</v>
      </c>
      <c r="S3323" t="s">
        <v>9921</v>
      </c>
      <c r="T3323" t="s">
        <v>7726</v>
      </c>
      <c r="U3323">
        <v>1</v>
      </c>
      <c r="V3323">
        <v>1</v>
      </c>
      <c r="W3323" t="s">
        <v>7702</v>
      </c>
      <c r="X3323" t="s">
        <v>13187</v>
      </c>
      <c r="Y3323" t="s">
        <v>7703</v>
      </c>
      <c r="Z3323" t="s">
        <v>13188</v>
      </c>
      <c r="AA3323" t="s">
        <v>8552</v>
      </c>
      <c r="AB3323" t="s">
        <v>11765</v>
      </c>
    </row>
    <row r="3324" spans="1:28">
      <c r="A3324" s="241">
        <v>45975</v>
      </c>
      <c r="B3324" t="s">
        <v>13186</v>
      </c>
      <c r="C3324" t="s">
        <v>7800</v>
      </c>
      <c r="D3324" t="s">
        <v>7801</v>
      </c>
      <c r="E3324" t="s">
        <v>7802</v>
      </c>
      <c r="F3324">
        <v>5</v>
      </c>
      <c r="G3324">
        <v>1092.44</v>
      </c>
      <c r="H3324">
        <v>0</v>
      </c>
      <c r="I3324" s="165">
        <v>5462.2</v>
      </c>
      <c r="J3324" t="s">
        <v>7757</v>
      </c>
      <c r="K3324">
        <v>1</v>
      </c>
      <c r="L3324">
        <v>1</v>
      </c>
      <c r="M3324" t="s">
        <v>7767</v>
      </c>
      <c r="N3324" t="s">
        <v>7713</v>
      </c>
      <c r="O3324" t="s">
        <v>7697</v>
      </c>
      <c r="P3324" t="s">
        <v>10766</v>
      </c>
      <c r="Q3324" t="s">
        <v>11007</v>
      </c>
      <c r="R3324">
        <v>110</v>
      </c>
      <c r="S3324" t="s">
        <v>9921</v>
      </c>
      <c r="T3324" t="s">
        <v>7701</v>
      </c>
      <c r="U3324">
        <v>1</v>
      </c>
      <c r="V3324">
        <v>5</v>
      </c>
      <c r="W3324" t="s">
        <v>7702</v>
      </c>
      <c r="X3324" t="s">
        <v>13187</v>
      </c>
      <c r="Y3324" t="s">
        <v>7703</v>
      </c>
      <c r="Z3324" t="s">
        <v>13188</v>
      </c>
      <c r="AA3324" t="s">
        <v>8552</v>
      </c>
      <c r="AB3324" t="s">
        <v>11765</v>
      </c>
    </row>
    <row r="3325" spans="1:28">
      <c r="A3325" s="241">
        <v>45975</v>
      </c>
      <c r="B3325" t="s">
        <v>13189</v>
      </c>
      <c r="C3325" t="s">
        <v>7875</v>
      </c>
      <c r="D3325" t="s">
        <v>7876</v>
      </c>
      <c r="E3325" t="s">
        <v>7877</v>
      </c>
      <c r="F3325">
        <v>2</v>
      </c>
      <c r="G3325">
        <v>1218.49</v>
      </c>
      <c r="H3325">
        <v>0</v>
      </c>
      <c r="I3325" s="165">
        <v>2436.98</v>
      </c>
      <c r="J3325" t="s">
        <v>7757</v>
      </c>
      <c r="K3325">
        <v>1</v>
      </c>
      <c r="L3325">
        <v>1</v>
      </c>
      <c r="M3325" t="s">
        <v>7767</v>
      </c>
      <c r="N3325" t="s">
        <v>7713</v>
      </c>
      <c r="O3325" t="s">
        <v>7697</v>
      </c>
      <c r="P3325" t="s">
        <v>10766</v>
      </c>
      <c r="Q3325" t="s">
        <v>11007</v>
      </c>
      <c r="R3325">
        <v>110</v>
      </c>
      <c r="S3325" t="s">
        <v>9921</v>
      </c>
      <c r="T3325" t="s">
        <v>7701</v>
      </c>
      <c r="U3325">
        <v>1</v>
      </c>
      <c r="V3325">
        <v>2</v>
      </c>
      <c r="W3325" t="s">
        <v>7702</v>
      </c>
      <c r="X3325" t="s">
        <v>13190</v>
      </c>
      <c r="Y3325" t="s">
        <v>7703</v>
      </c>
      <c r="Z3325" t="s">
        <v>13191</v>
      </c>
      <c r="AA3325" t="s">
        <v>8552</v>
      </c>
      <c r="AB3325" t="s">
        <v>13192</v>
      </c>
    </row>
    <row r="3326" spans="1:28">
      <c r="A3326" s="241">
        <v>45975</v>
      </c>
      <c r="B3326" t="s">
        <v>13193</v>
      </c>
      <c r="C3326" t="s">
        <v>7800</v>
      </c>
      <c r="D3326" t="s">
        <v>7801</v>
      </c>
      <c r="E3326" t="s">
        <v>7802</v>
      </c>
      <c r="F3326">
        <v>8</v>
      </c>
      <c r="G3326">
        <v>1092.44</v>
      </c>
      <c r="H3326">
        <v>0</v>
      </c>
      <c r="I3326" s="165">
        <v>8739.52</v>
      </c>
      <c r="J3326" t="s">
        <v>7757</v>
      </c>
      <c r="K3326">
        <v>1</v>
      </c>
      <c r="L3326">
        <v>1</v>
      </c>
      <c r="M3326" t="s">
        <v>7767</v>
      </c>
      <c r="N3326" t="s">
        <v>7713</v>
      </c>
      <c r="O3326" t="s">
        <v>7697</v>
      </c>
      <c r="P3326" t="s">
        <v>10766</v>
      </c>
      <c r="Q3326" t="s">
        <v>11007</v>
      </c>
      <c r="R3326">
        <v>110</v>
      </c>
      <c r="S3326" t="s">
        <v>9921</v>
      </c>
      <c r="T3326" t="s">
        <v>7701</v>
      </c>
      <c r="U3326">
        <v>1</v>
      </c>
      <c r="V3326">
        <v>8</v>
      </c>
      <c r="W3326" t="s">
        <v>7702</v>
      </c>
      <c r="X3326" t="s">
        <v>13194</v>
      </c>
      <c r="Y3326" t="s">
        <v>7703</v>
      </c>
      <c r="Z3326" t="s">
        <v>13195</v>
      </c>
      <c r="AA3326" t="s">
        <v>8552</v>
      </c>
      <c r="AB3326" t="s">
        <v>13196</v>
      </c>
    </row>
    <row r="3327" spans="1:28">
      <c r="A3327" s="241">
        <v>45975</v>
      </c>
      <c r="B3327" t="s">
        <v>13197</v>
      </c>
      <c r="C3327" t="s">
        <v>7733</v>
      </c>
      <c r="D3327" t="s">
        <v>7734</v>
      </c>
      <c r="E3327" t="s">
        <v>7735</v>
      </c>
      <c r="F3327">
        <v>6</v>
      </c>
      <c r="G3327">
        <v>1344.54</v>
      </c>
      <c r="H3327">
        <v>0</v>
      </c>
      <c r="I3327" s="165">
        <v>8067.24</v>
      </c>
      <c r="J3327" t="s">
        <v>7694</v>
      </c>
      <c r="K3327">
        <v>1</v>
      </c>
      <c r="L3327">
        <v>213</v>
      </c>
      <c r="M3327" t="s">
        <v>7695</v>
      </c>
      <c r="N3327" t="s">
        <v>7696</v>
      </c>
      <c r="O3327" t="s">
        <v>7697</v>
      </c>
      <c r="P3327" t="s">
        <v>10766</v>
      </c>
      <c r="Q3327" t="s">
        <v>10931</v>
      </c>
      <c r="R3327">
        <v>705</v>
      </c>
      <c r="S3327" t="s">
        <v>9921</v>
      </c>
      <c r="T3327" t="s">
        <v>7701</v>
      </c>
      <c r="U3327">
        <v>1</v>
      </c>
      <c r="V3327">
        <v>6</v>
      </c>
      <c r="W3327" t="s">
        <v>7702</v>
      </c>
      <c r="X3327" t="s">
        <v>4849</v>
      </c>
      <c r="Y3327" t="s">
        <v>7703</v>
      </c>
      <c r="Z3327" t="s">
        <v>13198</v>
      </c>
      <c r="AA3327" t="s">
        <v>9993</v>
      </c>
      <c r="AB3327" t="s">
        <v>13199</v>
      </c>
    </row>
    <row r="3328" spans="1:28">
      <c r="A3328" s="241">
        <v>45975</v>
      </c>
      <c r="B3328" t="s">
        <v>13200</v>
      </c>
      <c r="C3328" t="s">
        <v>7993</v>
      </c>
      <c r="D3328" t="s">
        <v>7994</v>
      </c>
      <c r="E3328" t="s">
        <v>7995</v>
      </c>
      <c r="F3328">
        <v>2</v>
      </c>
      <c r="G3328">
        <v>28655.46</v>
      </c>
      <c r="H3328">
        <v>0</v>
      </c>
      <c r="I3328" s="165">
        <v>57310.92</v>
      </c>
      <c r="J3328" t="s">
        <v>7757</v>
      </c>
      <c r="K3328">
        <v>1</v>
      </c>
      <c r="L3328">
        <v>1</v>
      </c>
      <c r="M3328" t="s">
        <v>7767</v>
      </c>
      <c r="N3328" t="s">
        <v>7713</v>
      </c>
      <c r="O3328" t="s">
        <v>7697</v>
      </c>
      <c r="P3328" t="s">
        <v>10766</v>
      </c>
      <c r="Q3328" t="s">
        <v>11007</v>
      </c>
      <c r="R3328">
        <v>110</v>
      </c>
      <c r="S3328" t="s">
        <v>9921</v>
      </c>
      <c r="T3328" t="s">
        <v>7715</v>
      </c>
      <c r="U3328">
        <v>1</v>
      </c>
      <c r="V3328">
        <v>2</v>
      </c>
      <c r="W3328" t="s">
        <v>7702</v>
      </c>
      <c r="X3328" t="s">
        <v>13201</v>
      </c>
      <c r="Y3328" t="s">
        <v>7703</v>
      </c>
      <c r="Z3328" t="s">
        <v>13202</v>
      </c>
      <c r="AA3328" t="s">
        <v>8552</v>
      </c>
      <c r="AB3328" t="s">
        <v>8042</v>
      </c>
    </row>
    <row r="3329" spans="1:28">
      <c r="A3329" s="241">
        <v>45975</v>
      </c>
      <c r="B3329" t="s">
        <v>13203</v>
      </c>
      <c r="C3329" t="s">
        <v>8666</v>
      </c>
      <c r="D3329" t="s">
        <v>8667</v>
      </c>
      <c r="E3329" t="s">
        <v>8668</v>
      </c>
      <c r="F3329">
        <v>2</v>
      </c>
      <c r="G3329">
        <v>2992.5</v>
      </c>
      <c r="H3329">
        <v>0</v>
      </c>
      <c r="I3329" s="165">
        <v>5985</v>
      </c>
      <c r="J3329" t="s">
        <v>8852</v>
      </c>
      <c r="K3329">
        <v>1</v>
      </c>
      <c r="L3329">
        <v>154</v>
      </c>
      <c r="M3329" t="s">
        <v>8678</v>
      </c>
      <c r="N3329" t="s">
        <v>7939</v>
      </c>
      <c r="O3329" t="s">
        <v>7697</v>
      </c>
      <c r="P3329" t="s">
        <v>10766</v>
      </c>
      <c r="Q3329" t="s">
        <v>12017</v>
      </c>
      <c r="R3329">
        <v>410</v>
      </c>
      <c r="S3329" t="s">
        <v>9921</v>
      </c>
      <c r="T3329" t="s">
        <v>7701</v>
      </c>
      <c r="U3329">
        <v>1</v>
      </c>
      <c r="V3329">
        <v>2</v>
      </c>
      <c r="W3329" t="s">
        <v>7702</v>
      </c>
      <c r="X3329" t="s">
        <v>4908</v>
      </c>
      <c r="Y3329" t="s">
        <v>7703</v>
      </c>
      <c r="Z3329" t="s">
        <v>13204</v>
      </c>
      <c r="AA3329" t="s">
        <v>8300</v>
      </c>
      <c r="AB3329" t="s">
        <v>13205</v>
      </c>
    </row>
    <row r="3330" spans="1:28">
      <c r="A3330" s="241">
        <v>45975</v>
      </c>
      <c r="B3330" t="s">
        <v>13203</v>
      </c>
      <c r="C3330" t="s">
        <v>7778</v>
      </c>
      <c r="D3330" t="s">
        <v>7779</v>
      </c>
      <c r="E3330" t="s">
        <v>7780</v>
      </c>
      <c r="F3330">
        <v>1</v>
      </c>
      <c r="G3330">
        <v>2668.75</v>
      </c>
      <c r="H3330">
        <v>0</v>
      </c>
      <c r="I3330" s="165">
        <v>2668.75</v>
      </c>
      <c r="J3330" t="s">
        <v>8852</v>
      </c>
      <c r="K3330">
        <v>1</v>
      </c>
      <c r="L3330">
        <v>154</v>
      </c>
      <c r="M3330" t="s">
        <v>8678</v>
      </c>
      <c r="N3330" t="s">
        <v>7939</v>
      </c>
      <c r="O3330" t="s">
        <v>7697</v>
      </c>
      <c r="P3330" t="s">
        <v>10766</v>
      </c>
      <c r="Q3330" t="s">
        <v>12017</v>
      </c>
      <c r="R3330">
        <v>410</v>
      </c>
      <c r="S3330" t="s">
        <v>9921</v>
      </c>
      <c r="T3330" t="s">
        <v>7701</v>
      </c>
      <c r="U3330">
        <v>1</v>
      </c>
      <c r="V3330">
        <v>1</v>
      </c>
      <c r="W3330" t="s">
        <v>7702</v>
      </c>
      <c r="X3330" t="s">
        <v>4908</v>
      </c>
      <c r="Y3330" t="s">
        <v>7703</v>
      </c>
      <c r="Z3330" t="s">
        <v>13204</v>
      </c>
      <c r="AA3330" t="s">
        <v>8300</v>
      </c>
      <c r="AB3330" t="s">
        <v>13205</v>
      </c>
    </row>
    <row r="3331" spans="1:28">
      <c r="A3331" s="241">
        <v>45975</v>
      </c>
      <c r="B3331" t="s">
        <v>13203</v>
      </c>
      <c r="C3331" t="s">
        <v>7733</v>
      </c>
      <c r="D3331" t="s">
        <v>7734</v>
      </c>
      <c r="E3331" t="s">
        <v>7735</v>
      </c>
      <c r="F3331">
        <v>10</v>
      </c>
      <c r="G3331">
        <v>1344.54</v>
      </c>
      <c r="H3331">
        <v>0</v>
      </c>
      <c r="I3331" s="165">
        <v>13445.4</v>
      </c>
      <c r="J3331" t="s">
        <v>8852</v>
      </c>
      <c r="K3331">
        <v>1</v>
      </c>
      <c r="L3331">
        <v>154</v>
      </c>
      <c r="M3331" t="s">
        <v>8678</v>
      </c>
      <c r="N3331" t="s">
        <v>7939</v>
      </c>
      <c r="O3331" t="s">
        <v>7697</v>
      </c>
      <c r="P3331" t="s">
        <v>10766</v>
      </c>
      <c r="Q3331" t="s">
        <v>12017</v>
      </c>
      <c r="R3331">
        <v>410</v>
      </c>
      <c r="S3331" t="s">
        <v>9921</v>
      </c>
      <c r="T3331" t="s">
        <v>7701</v>
      </c>
      <c r="U3331">
        <v>1</v>
      </c>
      <c r="V3331">
        <v>10</v>
      </c>
      <c r="W3331" t="s">
        <v>7702</v>
      </c>
      <c r="X3331" t="s">
        <v>4908</v>
      </c>
      <c r="Y3331" t="s">
        <v>7703</v>
      </c>
      <c r="Z3331" t="s">
        <v>13204</v>
      </c>
      <c r="AA3331" t="s">
        <v>8300</v>
      </c>
      <c r="AB3331" t="s">
        <v>13205</v>
      </c>
    </row>
    <row r="3332" spans="1:28">
      <c r="A3332" s="241">
        <v>45975</v>
      </c>
      <c r="B3332" t="s">
        <v>13203</v>
      </c>
      <c r="C3332" t="s">
        <v>7791</v>
      </c>
      <c r="D3332" t="s">
        <v>7792</v>
      </c>
      <c r="E3332" t="s">
        <v>7793</v>
      </c>
      <c r="F3332">
        <v>6</v>
      </c>
      <c r="G3332">
        <v>870</v>
      </c>
      <c r="H3332">
        <v>0</v>
      </c>
      <c r="I3332" s="165">
        <v>5220</v>
      </c>
      <c r="J3332" t="s">
        <v>8852</v>
      </c>
      <c r="K3332">
        <v>1</v>
      </c>
      <c r="L3332">
        <v>154</v>
      </c>
      <c r="M3332" t="s">
        <v>8678</v>
      </c>
      <c r="N3332" t="s">
        <v>7939</v>
      </c>
      <c r="O3332" t="s">
        <v>7697</v>
      </c>
      <c r="P3332" t="s">
        <v>10766</v>
      </c>
      <c r="Q3332" t="s">
        <v>12017</v>
      </c>
      <c r="R3332">
        <v>410</v>
      </c>
      <c r="S3332" t="s">
        <v>9921</v>
      </c>
      <c r="T3332" t="s">
        <v>7701</v>
      </c>
      <c r="U3332">
        <v>1</v>
      </c>
      <c r="V3332">
        <v>6</v>
      </c>
      <c r="W3332" t="s">
        <v>7702</v>
      </c>
      <c r="X3332" t="s">
        <v>4908</v>
      </c>
      <c r="Y3332" t="s">
        <v>7703</v>
      </c>
      <c r="Z3332" t="s">
        <v>13204</v>
      </c>
      <c r="AA3332" t="s">
        <v>8300</v>
      </c>
      <c r="AB3332" t="s">
        <v>13205</v>
      </c>
    </row>
    <row r="3333" spans="1:28">
      <c r="A3333" s="241">
        <v>45975</v>
      </c>
      <c r="B3333" t="s">
        <v>13203</v>
      </c>
      <c r="C3333" t="s">
        <v>7736</v>
      </c>
      <c r="D3333" t="s">
        <v>7737</v>
      </c>
      <c r="E3333" t="s">
        <v>7738</v>
      </c>
      <c r="F3333">
        <v>1</v>
      </c>
      <c r="G3333">
        <v>6422.4</v>
      </c>
      <c r="H3333">
        <v>0</v>
      </c>
      <c r="I3333" s="165">
        <v>6422.4</v>
      </c>
      <c r="J3333" t="s">
        <v>8852</v>
      </c>
      <c r="K3333">
        <v>1</v>
      </c>
      <c r="L3333">
        <v>154</v>
      </c>
      <c r="M3333" t="s">
        <v>8678</v>
      </c>
      <c r="N3333" t="s">
        <v>7939</v>
      </c>
      <c r="O3333" t="s">
        <v>7697</v>
      </c>
      <c r="P3333" t="s">
        <v>10766</v>
      </c>
      <c r="Q3333" t="s">
        <v>12017</v>
      </c>
      <c r="R3333">
        <v>410</v>
      </c>
      <c r="S3333" t="s">
        <v>9921</v>
      </c>
      <c r="T3333" t="s">
        <v>7701</v>
      </c>
      <c r="U3333">
        <v>1</v>
      </c>
      <c r="V3333">
        <v>1</v>
      </c>
      <c r="W3333" t="s">
        <v>7702</v>
      </c>
      <c r="X3333" t="s">
        <v>4908</v>
      </c>
      <c r="Y3333" t="s">
        <v>7703</v>
      </c>
      <c r="Z3333" t="s">
        <v>13204</v>
      </c>
      <c r="AA3333" t="s">
        <v>8300</v>
      </c>
      <c r="AB3333" t="s">
        <v>13205</v>
      </c>
    </row>
    <row r="3334" spans="1:28">
      <c r="A3334" s="241">
        <v>45975</v>
      </c>
      <c r="B3334" t="s">
        <v>13206</v>
      </c>
      <c r="C3334" t="s">
        <v>7934</v>
      </c>
      <c r="D3334" t="s">
        <v>7935</v>
      </c>
      <c r="E3334" t="s">
        <v>7936</v>
      </c>
      <c r="F3334">
        <v>6</v>
      </c>
      <c r="G3334">
        <v>2475</v>
      </c>
      <c r="H3334">
        <v>0</v>
      </c>
      <c r="I3334" s="165">
        <v>14850</v>
      </c>
      <c r="J3334" t="s">
        <v>7723</v>
      </c>
      <c r="K3334">
        <v>1</v>
      </c>
      <c r="L3334">
        <v>125</v>
      </c>
      <c r="M3334" t="s">
        <v>7724</v>
      </c>
      <c r="N3334" t="s">
        <v>7713</v>
      </c>
      <c r="O3334" t="s">
        <v>7697</v>
      </c>
      <c r="P3334" t="s">
        <v>10766</v>
      </c>
      <c r="Q3334" t="s">
        <v>10771</v>
      </c>
      <c r="R3334">
        <v>117</v>
      </c>
      <c r="S3334" t="s">
        <v>9921</v>
      </c>
      <c r="T3334" t="s">
        <v>7715</v>
      </c>
      <c r="U3334">
        <v>1</v>
      </c>
      <c r="V3334">
        <v>6</v>
      </c>
      <c r="W3334" t="s">
        <v>7702</v>
      </c>
      <c r="X3334" t="s">
        <v>5239</v>
      </c>
      <c r="Y3334" t="s">
        <v>7703</v>
      </c>
      <c r="Z3334" t="s">
        <v>13207</v>
      </c>
      <c r="AA3334" t="s">
        <v>7728</v>
      </c>
      <c r="AB3334" t="s">
        <v>13208</v>
      </c>
    </row>
    <row r="3335" spans="1:28">
      <c r="A3335" s="241">
        <v>45975</v>
      </c>
      <c r="B3335" t="s">
        <v>13209</v>
      </c>
      <c r="C3335" t="s">
        <v>7720</v>
      </c>
      <c r="D3335" t="s">
        <v>7721</v>
      </c>
      <c r="E3335" t="s">
        <v>7722</v>
      </c>
      <c r="F3335">
        <v>3</v>
      </c>
      <c r="G3335">
        <v>11900</v>
      </c>
      <c r="H3335">
        <v>1071</v>
      </c>
      <c r="I3335" s="165">
        <v>34629</v>
      </c>
      <c r="J3335" t="s">
        <v>7743</v>
      </c>
      <c r="K3335">
        <v>1</v>
      </c>
      <c r="L3335">
        <v>126</v>
      </c>
      <c r="M3335" t="s">
        <v>7744</v>
      </c>
      <c r="N3335" t="s">
        <v>7745</v>
      </c>
      <c r="O3335" t="s">
        <v>7697</v>
      </c>
      <c r="P3335" t="s">
        <v>10766</v>
      </c>
      <c r="Q3335" t="s">
        <v>11012</v>
      </c>
      <c r="R3335">
        <v>938</v>
      </c>
      <c r="S3335" t="s">
        <v>9921</v>
      </c>
      <c r="T3335" t="s">
        <v>7726</v>
      </c>
      <c r="U3335">
        <v>1</v>
      </c>
      <c r="V3335">
        <v>3</v>
      </c>
      <c r="W3335" t="s">
        <v>7702</v>
      </c>
      <c r="X3335" t="s">
        <v>5285</v>
      </c>
      <c r="Y3335" t="s">
        <v>7703</v>
      </c>
      <c r="Z3335" t="s">
        <v>13210</v>
      </c>
      <c r="AA3335" t="s">
        <v>7748</v>
      </c>
      <c r="AB3335" t="s">
        <v>13211</v>
      </c>
    </row>
    <row r="3336" spans="1:28">
      <c r="A3336" s="241">
        <v>45975</v>
      </c>
      <c r="B3336" t="s">
        <v>13212</v>
      </c>
      <c r="C3336" t="s">
        <v>8021</v>
      </c>
      <c r="D3336" t="s">
        <v>8022</v>
      </c>
      <c r="E3336" t="s">
        <v>8023</v>
      </c>
      <c r="F3336">
        <v>4</v>
      </c>
      <c r="G3336">
        <v>4882</v>
      </c>
      <c r="H3336">
        <v>0</v>
      </c>
      <c r="I3336" s="165">
        <v>19528</v>
      </c>
      <c r="J3336" t="s">
        <v>7757</v>
      </c>
      <c r="K3336">
        <v>1</v>
      </c>
      <c r="L3336">
        <v>1</v>
      </c>
      <c r="M3336" t="s">
        <v>7767</v>
      </c>
      <c r="N3336" t="s">
        <v>7713</v>
      </c>
      <c r="O3336" t="s">
        <v>7697</v>
      </c>
      <c r="P3336" t="s">
        <v>10766</v>
      </c>
      <c r="Q3336" t="s">
        <v>11007</v>
      </c>
      <c r="R3336">
        <v>110</v>
      </c>
      <c r="S3336" t="s">
        <v>9921</v>
      </c>
      <c r="T3336" t="s">
        <v>7701</v>
      </c>
      <c r="U3336">
        <v>1</v>
      </c>
      <c r="V3336">
        <v>4</v>
      </c>
      <c r="W3336" t="s">
        <v>7702</v>
      </c>
      <c r="X3336" t="s">
        <v>13213</v>
      </c>
      <c r="Y3336" t="s">
        <v>7703</v>
      </c>
      <c r="Z3336" t="s">
        <v>13214</v>
      </c>
      <c r="AA3336" t="s">
        <v>8552</v>
      </c>
      <c r="AB3336" t="s">
        <v>13215</v>
      </c>
    </row>
    <row r="3337" spans="1:28">
      <c r="A3337" s="241">
        <v>45975</v>
      </c>
      <c r="B3337" t="s">
        <v>13212</v>
      </c>
      <c r="C3337" t="s">
        <v>8016</v>
      </c>
      <c r="D3337" t="s">
        <v>8017</v>
      </c>
      <c r="E3337" t="s">
        <v>8018</v>
      </c>
      <c r="F3337">
        <v>2</v>
      </c>
      <c r="G3337">
        <v>4853</v>
      </c>
      <c r="H3337">
        <v>0</v>
      </c>
      <c r="I3337" s="165">
        <v>9706</v>
      </c>
      <c r="J3337" t="s">
        <v>7757</v>
      </c>
      <c r="K3337">
        <v>1</v>
      </c>
      <c r="L3337">
        <v>1</v>
      </c>
      <c r="M3337" t="s">
        <v>7767</v>
      </c>
      <c r="N3337" t="s">
        <v>7713</v>
      </c>
      <c r="O3337" t="s">
        <v>7697</v>
      </c>
      <c r="P3337" t="s">
        <v>10766</v>
      </c>
      <c r="Q3337" t="s">
        <v>11007</v>
      </c>
      <c r="R3337">
        <v>110</v>
      </c>
      <c r="S3337" t="s">
        <v>9921</v>
      </c>
      <c r="T3337">
        <v>0</v>
      </c>
      <c r="U3337">
        <v>1</v>
      </c>
      <c r="V3337">
        <v>2</v>
      </c>
      <c r="W3337" t="s">
        <v>7702</v>
      </c>
      <c r="X3337" t="s">
        <v>13213</v>
      </c>
      <c r="Y3337" t="s">
        <v>7703</v>
      </c>
      <c r="Z3337" t="s">
        <v>13214</v>
      </c>
      <c r="AA3337" t="s">
        <v>8552</v>
      </c>
      <c r="AB3337" t="s">
        <v>13215</v>
      </c>
    </row>
    <row r="3338" spans="1:28">
      <c r="A3338" s="241">
        <v>45975</v>
      </c>
      <c r="B3338" t="s">
        <v>13216</v>
      </c>
      <c r="C3338" t="s">
        <v>8415</v>
      </c>
      <c r="D3338" t="s">
        <v>8416</v>
      </c>
      <c r="E3338" t="s">
        <v>8417</v>
      </c>
      <c r="F3338">
        <v>6</v>
      </c>
      <c r="G3338">
        <v>2700</v>
      </c>
      <c r="H3338">
        <v>0</v>
      </c>
      <c r="I3338" s="165">
        <v>16200</v>
      </c>
      <c r="J3338" t="s">
        <v>7711</v>
      </c>
      <c r="K3338">
        <v>1</v>
      </c>
      <c r="L3338">
        <v>156</v>
      </c>
      <c r="M3338" t="s">
        <v>7712</v>
      </c>
      <c r="N3338" t="s">
        <v>7713</v>
      </c>
      <c r="O3338" t="s">
        <v>7697</v>
      </c>
      <c r="P3338" t="s">
        <v>10766</v>
      </c>
      <c r="Q3338" t="s">
        <v>10869</v>
      </c>
      <c r="R3338">
        <v>509</v>
      </c>
      <c r="S3338" t="s">
        <v>9921</v>
      </c>
      <c r="T3338" t="s">
        <v>7715</v>
      </c>
      <c r="U3338">
        <v>1</v>
      </c>
      <c r="V3338">
        <v>6</v>
      </c>
      <c r="W3338" t="s">
        <v>7702</v>
      </c>
      <c r="X3338" t="s">
        <v>4910</v>
      </c>
      <c r="Y3338" t="s">
        <v>7703</v>
      </c>
      <c r="Z3338" t="s">
        <v>13217</v>
      </c>
      <c r="AA3338" t="s">
        <v>8231</v>
      </c>
      <c r="AB3338" t="s">
        <v>4910</v>
      </c>
    </row>
    <row r="3339" spans="1:28">
      <c r="A3339" s="241">
        <v>45975</v>
      </c>
      <c r="B3339" t="s">
        <v>13218</v>
      </c>
      <c r="C3339" t="s">
        <v>7927</v>
      </c>
      <c r="D3339" t="s">
        <v>7928</v>
      </c>
      <c r="E3339" t="s">
        <v>7929</v>
      </c>
      <c r="F3339">
        <v>12</v>
      </c>
      <c r="G3339">
        <v>1344.54</v>
      </c>
      <c r="H3339">
        <v>0</v>
      </c>
      <c r="I3339" s="165">
        <v>16134.48</v>
      </c>
      <c r="J3339" t="s">
        <v>7809</v>
      </c>
      <c r="K3339">
        <v>1</v>
      </c>
      <c r="L3339">
        <v>125</v>
      </c>
      <c r="M3339" t="s">
        <v>7724</v>
      </c>
      <c r="N3339" t="s">
        <v>7713</v>
      </c>
      <c r="O3339" t="s">
        <v>7697</v>
      </c>
      <c r="P3339" t="s">
        <v>10766</v>
      </c>
      <c r="Q3339" t="s">
        <v>10787</v>
      </c>
      <c r="R3339">
        <v>114</v>
      </c>
      <c r="S3339" t="s">
        <v>9921</v>
      </c>
      <c r="T3339" t="s">
        <v>7701</v>
      </c>
      <c r="U3339">
        <v>1</v>
      </c>
      <c r="V3339">
        <v>12</v>
      </c>
      <c r="W3339" t="s">
        <v>7702</v>
      </c>
      <c r="X3339" t="s">
        <v>4993</v>
      </c>
      <c r="Y3339" t="s">
        <v>7703</v>
      </c>
      <c r="Z3339" t="s">
        <v>13219</v>
      </c>
      <c r="AA3339" t="s">
        <v>7813</v>
      </c>
      <c r="AB3339" t="s">
        <v>13220</v>
      </c>
    </row>
    <row r="3340" spans="1:28">
      <c r="A3340" s="241">
        <v>45975</v>
      </c>
      <c r="B3340" t="s">
        <v>13221</v>
      </c>
      <c r="C3340" t="s">
        <v>7733</v>
      </c>
      <c r="D3340" t="s">
        <v>7734</v>
      </c>
      <c r="E3340" t="s">
        <v>7735</v>
      </c>
      <c r="F3340">
        <v>3</v>
      </c>
      <c r="G3340">
        <v>1344.54</v>
      </c>
      <c r="H3340">
        <v>0</v>
      </c>
      <c r="I3340" s="165">
        <v>4033.62</v>
      </c>
      <c r="J3340" t="s">
        <v>7694</v>
      </c>
      <c r="K3340">
        <v>1</v>
      </c>
      <c r="L3340">
        <v>213</v>
      </c>
      <c r="M3340" t="s">
        <v>7695</v>
      </c>
      <c r="N3340" t="s">
        <v>7696</v>
      </c>
      <c r="O3340" t="s">
        <v>7697</v>
      </c>
      <c r="P3340" t="s">
        <v>10766</v>
      </c>
      <c r="Q3340" t="s">
        <v>10931</v>
      </c>
      <c r="R3340">
        <v>705</v>
      </c>
      <c r="S3340" t="s">
        <v>9921</v>
      </c>
      <c r="T3340" t="s">
        <v>7701</v>
      </c>
      <c r="U3340">
        <v>1</v>
      </c>
      <c r="V3340">
        <v>3</v>
      </c>
      <c r="W3340" t="s">
        <v>7702</v>
      </c>
      <c r="X3340" t="s">
        <v>4855</v>
      </c>
      <c r="Y3340" t="s">
        <v>7703</v>
      </c>
      <c r="Z3340" t="s">
        <v>13222</v>
      </c>
      <c r="AA3340" t="s">
        <v>9993</v>
      </c>
      <c r="AB3340" t="s">
        <v>13223</v>
      </c>
    </row>
    <row r="3341" spans="1:28">
      <c r="A3341" s="241">
        <v>45975</v>
      </c>
      <c r="B3341" t="s">
        <v>13221</v>
      </c>
      <c r="C3341" t="s">
        <v>8032</v>
      </c>
      <c r="D3341" t="s">
        <v>8033</v>
      </c>
      <c r="E3341" t="s">
        <v>8034</v>
      </c>
      <c r="F3341">
        <v>3</v>
      </c>
      <c r="G3341">
        <v>1092.44</v>
      </c>
      <c r="H3341">
        <v>0</v>
      </c>
      <c r="I3341" s="165">
        <v>3277.32</v>
      </c>
      <c r="J3341" t="s">
        <v>7694</v>
      </c>
      <c r="K3341">
        <v>1</v>
      </c>
      <c r="L3341">
        <v>213</v>
      </c>
      <c r="M3341" t="s">
        <v>7695</v>
      </c>
      <c r="N3341" t="s">
        <v>7696</v>
      </c>
      <c r="O3341" t="s">
        <v>7697</v>
      </c>
      <c r="P3341" t="s">
        <v>10766</v>
      </c>
      <c r="Q3341" t="s">
        <v>10931</v>
      </c>
      <c r="R3341">
        <v>705</v>
      </c>
      <c r="S3341" t="s">
        <v>9921</v>
      </c>
      <c r="T3341" t="s">
        <v>7701</v>
      </c>
      <c r="U3341">
        <v>1</v>
      </c>
      <c r="V3341">
        <v>3</v>
      </c>
      <c r="W3341" t="s">
        <v>7702</v>
      </c>
      <c r="X3341" t="s">
        <v>4855</v>
      </c>
      <c r="Y3341" t="s">
        <v>7703</v>
      </c>
      <c r="Z3341" t="s">
        <v>13222</v>
      </c>
      <c r="AA3341" t="s">
        <v>9993</v>
      </c>
      <c r="AB3341" t="s">
        <v>13223</v>
      </c>
    </row>
    <row r="3342" spans="1:28">
      <c r="A3342" s="241">
        <v>45975</v>
      </c>
      <c r="B3342" t="s">
        <v>13224</v>
      </c>
      <c r="C3342" t="s">
        <v>7720</v>
      </c>
      <c r="D3342" t="s">
        <v>7721</v>
      </c>
      <c r="E3342" t="s">
        <v>7722</v>
      </c>
      <c r="F3342">
        <v>1</v>
      </c>
      <c r="G3342">
        <v>11900</v>
      </c>
      <c r="H3342">
        <v>357</v>
      </c>
      <c r="I3342" s="165">
        <v>11543</v>
      </c>
      <c r="J3342" t="s">
        <v>7743</v>
      </c>
      <c r="K3342">
        <v>1</v>
      </c>
      <c r="L3342">
        <v>126</v>
      </c>
      <c r="M3342" t="s">
        <v>7744</v>
      </c>
      <c r="N3342" t="s">
        <v>7745</v>
      </c>
      <c r="O3342" t="s">
        <v>7697</v>
      </c>
      <c r="P3342" t="s">
        <v>10766</v>
      </c>
      <c r="Q3342" t="s">
        <v>10832</v>
      </c>
      <c r="R3342">
        <v>946</v>
      </c>
      <c r="S3342" t="s">
        <v>9921</v>
      </c>
      <c r="T3342" t="s">
        <v>7726</v>
      </c>
      <c r="U3342">
        <v>1</v>
      </c>
      <c r="V3342">
        <v>1</v>
      </c>
      <c r="W3342" t="s">
        <v>7702</v>
      </c>
      <c r="X3342" t="s">
        <v>4834</v>
      </c>
      <c r="Y3342" t="s">
        <v>7703</v>
      </c>
      <c r="Z3342" t="s">
        <v>13225</v>
      </c>
      <c r="AA3342" t="s">
        <v>8008</v>
      </c>
      <c r="AB3342" t="s">
        <v>13226</v>
      </c>
    </row>
    <row r="3343" spans="1:28">
      <c r="A3343" s="241">
        <v>45975</v>
      </c>
      <c r="B3343" t="s">
        <v>13227</v>
      </c>
      <c r="C3343" t="s">
        <v>7691</v>
      </c>
      <c r="D3343" t="s">
        <v>7692</v>
      </c>
      <c r="E3343" t="s">
        <v>7693</v>
      </c>
      <c r="F3343">
        <v>1</v>
      </c>
      <c r="G3343">
        <v>4327.7299999999996</v>
      </c>
      <c r="H3343">
        <v>0</v>
      </c>
      <c r="I3343" s="165">
        <v>4327.7299999999996</v>
      </c>
      <c r="J3343" t="s">
        <v>7723</v>
      </c>
      <c r="K3343">
        <v>1</v>
      </c>
      <c r="L3343">
        <v>125</v>
      </c>
      <c r="M3343" t="s">
        <v>7724</v>
      </c>
      <c r="N3343" t="s">
        <v>7713</v>
      </c>
      <c r="O3343" t="s">
        <v>7697</v>
      </c>
      <c r="P3343" t="s">
        <v>10766</v>
      </c>
      <c r="Q3343" t="s">
        <v>10771</v>
      </c>
      <c r="R3343">
        <v>117</v>
      </c>
      <c r="S3343" t="s">
        <v>9921</v>
      </c>
      <c r="T3343" t="s">
        <v>7701</v>
      </c>
      <c r="U3343">
        <v>1</v>
      </c>
      <c r="V3343">
        <v>1</v>
      </c>
      <c r="W3343" t="s">
        <v>7702</v>
      </c>
      <c r="X3343" t="s">
        <v>4997</v>
      </c>
      <c r="Y3343" t="s">
        <v>7703</v>
      </c>
      <c r="Z3343" t="s">
        <v>13228</v>
      </c>
      <c r="AA3343" t="s">
        <v>7728</v>
      </c>
      <c r="AB3343" t="s">
        <v>13229</v>
      </c>
    </row>
    <row r="3344" spans="1:28">
      <c r="A3344" s="241">
        <v>45975</v>
      </c>
      <c r="B3344" t="s">
        <v>13227</v>
      </c>
      <c r="C3344" t="s">
        <v>7800</v>
      </c>
      <c r="D3344" t="s">
        <v>7801</v>
      </c>
      <c r="E3344" t="s">
        <v>7802</v>
      </c>
      <c r="F3344">
        <v>6</v>
      </c>
      <c r="G3344">
        <v>1092.44</v>
      </c>
      <c r="H3344">
        <v>0</v>
      </c>
      <c r="I3344" s="165">
        <v>6554.64</v>
      </c>
      <c r="J3344" t="s">
        <v>7723</v>
      </c>
      <c r="K3344">
        <v>1</v>
      </c>
      <c r="L3344">
        <v>125</v>
      </c>
      <c r="M3344" t="s">
        <v>7724</v>
      </c>
      <c r="N3344" t="s">
        <v>7713</v>
      </c>
      <c r="O3344" t="s">
        <v>7697</v>
      </c>
      <c r="P3344" t="s">
        <v>10766</v>
      </c>
      <c r="Q3344" t="s">
        <v>10771</v>
      </c>
      <c r="R3344">
        <v>117</v>
      </c>
      <c r="S3344" t="s">
        <v>9921</v>
      </c>
      <c r="T3344" t="s">
        <v>7701</v>
      </c>
      <c r="U3344">
        <v>1</v>
      </c>
      <c r="V3344">
        <v>6</v>
      </c>
      <c r="W3344" t="s">
        <v>7702</v>
      </c>
      <c r="X3344" t="s">
        <v>4997</v>
      </c>
      <c r="Y3344" t="s">
        <v>7703</v>
      </c>
      <c r="Z3344" t="s">
        <v>13228</v>
      </c>
      <c r="AA3344" t="s">
        <v>7728</v>
      </c>
      <c r="AB3344" t="s">
        <v>13229</v>
      </c>
    </row>
    <row r="3345" spans="1:28">
      <c r="A3345" s="241">
        <v>45975</v>
      </c>
      <c r="B3345" t="s">
        <v>13227</v>
      </c>
      <c r="C3345" t="s">
        <v>7927</v>
      </c>
      <c r="D3345" t="s">
        <v>7928</v>
      </c>
      <c r="E3345" t="s">
        <v>7929</v>
      </c>
      <c r="F3345">
        <v>12</v>
      </c>
      <c r="G3345">
        <v>1344.54</v>
      </c>
      <c r="H3345">
        <v>0</v>
      </c>
      <c r="I3345" s="165">
        <v>16134.48</v>
      </c>
      <c r="J3345" t="s">
        <v>7723</v>
      </c>
      <c r="K3345">
        <v>1</v>
      </c>
      <c r="L3345">
        <v>125</v>
      </c>
      <c r="M3345" t="s">
        <v>7724</v>
      </c>
      <c r="N3345" t="s">
        <v>7713</v>
      </c>
      <c r="O3345" t="s">
        <v>7697</v>
      </c>
      <c r="P3345" t="s">
        <v>10766</v>
      </c>
      <c r="Q3345" t="s">
        <v>10771</v>
      </c>
      <c r="R3345">
        <v>117</v>
      </c>
      <c r="S3345" t="s">
        <v>9921</v>
      </c>
      <c r="T3345" t="s">
        <v>7701</v>
      </c>
      <c r="U3345">
        <v>1</v>
      </c>
      <c r="V3345">
        <v>12</v>
      </c>
      <c r="W3345" t="s">
        <v>7702</v>
      </c>
      <c r="X3345" t="s">
        <v>4997</v>
      </c>
      <c r="Y3345" t="s">
        <v>7703</v>
      </c>
      <c r="Z3345" t="s">
        <v>13228</v>
      </c>
      <c r="AA3345" t="s">
        <v>7728</v>
      </c>
      <c r="AB3345" t="s">
        <v>13229</v>
      </c>
    </row>
    <row r="3346" spans="1:28">
      <c r="A3346" s="241">
        <v>45975</v>
      </c>
      <c r="B3346" t="s">
        <v>13227</v>
      </c>
      <c r="C3346" t="s">
        <v>7906</v>
      </c>
      <c r="D3346" t="s">
        <v>7907</v>
      </c>
      <c r="E3346" t="s">
        <v>7908</v>
      </c>
      <c r="F3346">
        <v>10</v>
      </c>
      <c r="G3346">
        <v>715</v>
      </c>
      <c r="H3346">
        <v>0</v>
      </c>
      <c r="I3346" s="165">
        <v>7150</v>
      </c>
      <c r="J3346" t="s">
        <v>7723</v>
      </c>
      <c r="K3346">
        <v>1</v>
      </c>
      <c r="L3346">
        <v>125</v>
      </c>
      <c r="M3346" t="s">
        <v>7724</v>
      </c>
      <c r="N3346" t="s">
        <v>7713</v>
      </c>
      <c r="O3346" t="s">
        <v>7697</v>
      </c>
      <c r="P3346" t="s">
        <v>10766</v>
      </c>
      <c r="Q3346" t="s">
        <v>10771</v>
      </c>
      <c r="R3346">
        <v>117</v>
      </c>
      <c r="S3346" t="s">
        <v>9921</v>
      </c>
      <c r="T3346" t="s">
        <v>7701</v>
      </c>
      <c r="U3346">
        <v>1</v>
      </c>
      <c r="V3346">
        <v>10</v>
      </c>
      <c r="W3346" t="s">
        <v>7702</v>
      </c>
      <c r="X3346" t="s">
        <v>4997</v>
      </c>
      <c r="Y3346" t="s">
        <v>7703</v>
      </c>
      <c r="Z3346" t="s">
        <v>13228</v>
      </c>
      <c r="AA3346" t="s">
        <v>7728</v>
      </c>
      <c r="AB3346" t="s">
        <v>13229</v>
      </c>
    </row>
    <row r="3347" spans="1:28">
      <c r="A3347" s="241">
        <v>45975</v>
      </c>
      <c r="B3347" t="s">
        <v>13230</v>
      </c>
      <c r="C3347" t="s">
        <v>8626</v>
      </c>
      <c r="D3347" t="s">
        <v>8627</v>
      </c>
      <c r="E3347" t="s">
        <v>8628</v>
      </c>
      <c r="F3347">
        <v>1</v>
      </c>
      <c r="G3347">
        <v>29400</v>
      </c>
      <c r="H3347">
        <v>0</v>
      </c>
      <c r="I3347" s="165">
        <v>29400</v>
      </c>
      <c r="J3347" t="s">
        <v>7809</v>
      </c>
      <c r="K3347">
        <v>1</v>
      </c>
      <c r="L3347">
        <v>125</v>
      </c>
      <c r="M3347" t="s">
        <v>7724</v>
      </c>
      <c r="N3347" t="s">
        <v>7713</v>
      </c>
      <c r="O3347" t="s">
        <v>7697</v>
      </c>
      <c r="P3347" t="s">
        <v>10766</v>
      </c>
      <c r="Q3347" t="s">
        <v>10787</v>
      </c>
      <c r="R3347">
        <v>114</v>
      </c>
      <c r="S3347" t="s">
        <v>9921</v>
      </c>
      <c r="T3347" t="s">
        <v>7726</v>
      </c>
      <c r="U3347">
        <v>1</v>
      </c>
      <c r="V3347">
        <v>1</v>
      </c>
      <c r="W3347" t="s">
        <v>7702</v>
      </c>
      <c r="X3347" t="s">
        <v>4952</v>
      </c>
      <c r="Y3347" t="s">
        <v>7703</v>
      </c>
      <c r="Z3347" t="s">
        <v>13231</v>
      </c>
      <c r="AA3347" t="s">
        <v>7813</v>
      </c>
      <c r="AB3347" t="s">
        <v>13232</v>
      </c>
    </row>
    <row r="3348" spans="1:28">
      <c r="A3348" s="241">
        <v>45975</v>
      </c>
      <c r="B3348" t="s">
        <v>13230</v>
      </c>
      <c r="C3348" t="s">
        <v>7736</v>
      </c>
      <c r="D3348" t="s">
        <v>7737</v>
      </c>
      <c r="E3348" t="s">
        <v>7738</v>
      </c>
      <c r="F3348">
        <v>6</v>
      </c>
      <c r="G3348">
        <v>6422.4</v>
      </c>
      <c r="H3348">
        <v>0</v>
      </c>
      <c r="I3348" s="165">
        <v>38534.400000000001</v>
      </c>
      <c r="J3348" t="s">
        <v>7809</v>
      </c>
      <c r="K3348">
        <v>1</v>
      </c>
      <c r="L3348">
        <v>125</v>
      </c>
      <c r="M3348" t="s">
        <v>7724</v>
      </c>
      <c r="N3348" t="s">
        <v>7713</v>
      </c>
      <c r="O3348" t="s">
        <v>7697</v>
      </c>
      <c r="P3348" t="s">
        <v>10766</v>
      </c>
      <c r="Q3348" t="s">
        <v>10787</v>
      </c>
      <c r="R3348">
        <v>114</v>
      </c>
      <c r="S3348" t="s">
        <v>9921</v>
      </c>
      <c r="T3348" t="s">
        <v>7701</v>
      </c>
      <c r="U3348">
        <v>1</v>
      </c>
      <c r="V3348">
        <v>6</v>
      </c>
      <c r="W3348" t="s">
        <v>7702</v>
      </c>
      <c r="X3348" t="s">
        <v>4952</v>
      </c>
      <c r="Y3348" t="s">
        <v>7703</v>
      </c>
      <c r="Z3348" t="s">
        <v>13231</v>
      </c>
      <c r="AA3348" t="s">
        <v>7813</v>
      </c>
      <c r="AB3348" t="s">
        <v>13232</v>
      </c>
    </row>
    <row r="3349" spans="1:28">
      <c r="A3349" s="241">
        <v>45975</v>
      </c>
      <c r="B3349" t="s">
        <v>13233</v>
      </c>
      <c r="C3349" t="s">
        <v>7839</v>
      </c>
      <c r="D3349" t="s">
        <v>7840</v>
      </c>
      <c r="E3349" t="s">
        <v>7841</v>
      </c>
      <c r="F3349">
        <v>3</v>
      </c>
      <c r="G3349">
        <v>2645.48</v>
      </c>
      <c r="H3349">
        <v>0</v>
      </c>
      <c r="I3349" s="165">
        <v>7936.44</v>
      </c>
      <c r="J3349" t="s">
        <v>7743</v>
      </c>
      <c r="K3349">
        <v>1</v>
      </c>
      <c r="L3349">
        <v>126</v>
      </c>
      <c r="M3349" t="s">
        <v>7744</v>
      </c>
      <c r="N3349" t="s">
        <v>7745</v>
      </c>
      <c r="O3349" t="s">
        <v>7697</v>
      </c>
      <c r="P3349" t="s">
        <v>10766</v>
      </c>
      <c r="Q3349" t="s">
        <v>10832</v>
      </c>
      <c r="R3349">
        <v>946</v>
      </c>
      <c r="S3349" t="s">
        <v>9921</v>
      </c>
      <c r="T3349" t="s">
        <v>7715</v>
      </c>
      <c r="U3349">
        <v>1</v>
      </c>
      <c r="V3349">
        <v>3</v>
      </c>
      <c r="W3349" t="s">
        <v>7702</v>
      </c>
      <c r="X3349" t="s">
        <v>4918</v>
      </c>
      <c r="Y3349" t="s">
        <v>7703</v>
      </c>
      <c r="Z3349" t="s">
        <v>13234</v>
      </c>
      <c r="AA3349" t="s">
        <v>8008</v>
      </c>
      <c r="AB3349" t="s">
        <v>13235</v>
      </c>
    </row>
    <row r="3350" spans="1:28">
      <c r="A3350" s="241">
        <v>45975</v>
      </c>
      <c r="B3350" t="s">
        <v>13233</v>
      </c>
      <c r="C3350" t="s">
        <v>7934</v>
      </c>
      <c r="D3350" t="s">
        <v>7935</v>
      </c>
      <c r="E3350" t="s">
        <v>7936</v>
      </c>
      <c r="F3350">
        <v>6</v>
      </c>
      <c r="G3350">
        <v>2475</v>
      </c>
      <c r="H3350">
        <v>0</v>
      </c>
      <c r="I3350" s="165">
        <v>14850</v>
      </c>
      <c r="J3350" t="s">
        <v>7743</v>
      </c>
      <c r="K3350">
        <v>1</v>
      </c>
      <c r="L3350">
        <v>126</v>
      </c>
      <c r="M3350" t="s">
        <v>7744</v>
      </c>
      <c r="N3350" t="s">
        <v>7745</v>
      </c>
      <c r="O3350" t="s">
        <v>7697</v>
      </c>
      <c r="P3350" t="s">
        <v>10766</v>
      </c>
      <c r="Q3350" t="s">
        <v>10832</v>
      </c>
      <c r="R3350">
        <v>946</v>
      </c>
      <c r="S3350" t="s">
        <v>9921</v>
      </c>
      <c r="T3350" t="s">
        <v>7715</v>
      </c>
      <c r="U3350">
        <v>1</v>
      </c>
      <c r="V3350">
        <v>6</v>
      </c>
      <c r="W3350" t="s">
        <v>7702</v>
      </c>
      <c r="X3350" t="s">
        <v>4918</v>
      </c>
      <c r="Y3350" t="s">
        <v>7703</v>
      </c>
      <c r="Z3350" t="s">
        <v>13234</v>
      </c>
      <c r="AA3350" t="s">
        <v>8008</v>
      </c>
      <c r="AB3350" t="s">
        <v>13235</v>
      </c>
    </row>
    <row r="3351" spans="1:28">
      <c r="A3351" s="241">
        <v>45975</v>
      </c>
      <c r="B3351" t="s">
        <v>13233</v>
      </c>
      <c r="C3351" t="s">
        <v>7784</v>
      </c>
      <c r="D3351" t="s">
        <v>7785</v>
      </c>
      <c r="E3351" t="s">
        <v>7786</v>
      </c>
      <c r="F3351">
        <v>2</v>
      </c>
      <c r="G3351">
        <v>3025.21</v>
      </c>
      <c r="H3351">
        <v>0</v>
      </c>
      <c r="I3351" s="165">
        <v>6050.42</v>
      </c>
      <c r="J3351" t="s">
        <v>7743</v>
      </c>
      <c r="K3351">
        <v>1</v>
      </c>
      <c r="L3351">
        <v>126</v>
      </c>
      <c r="M3351" t="s">
        <v>7744</v>
      </c>
      <c r="N3351" t="s">
        <v>7745</v>
      </c>
      <c r="O3351" t="s">
        <v>7697</v>
      </c>
      <c r="P3351" t="s">
        <v>10766</v>
      </c>
      <c r="Q3351" t="s">
        <v>10832</v>
      </c>
      <c r="R3351">
        <v>946</v>
      </c>
      <c r="S3351" t="s">
        <v>9921</v>
      </c>
      <c r="T3351" t="s">
        <v>7715</v>
      </c>
      <c r="U3351">
        <v>1</v>
      </c>
      <c r="V3351">
        <v>2</v>
      </c>
      <c r="W3351" t="s">
        <v>7702</v>
      </c>
      <c r="X3351" t="s">
        <v>4918</v>
      </c>
      <c r="Y3351" t="s">
        <v>7703</v>
      </c>
      <c r="Z3351" t="s">
        <v>13234</v>
      </c>
      <c r="AA3351" t="s">
        <v>8008</v>
      </c>
      <c r="AB3351" t="s">
        <v>13235</v>
      </c>
    </row>
    <row r="3352" spans="1:28">
      <c r="A3352" s="241">
        <v>45975</v>
      </c>
      <c r="B3352" t="s">
        <v>13233</v>
      </c>
      <c r="C3352" t="s">
        <v>8493</v>
      </c>
      <c r="D3352" t="s">
        <v>8494</v>
      </c>
      <c r="E3352" t="s">
        <v>8495</v>
      </c>
      <c r="F3352">
        <v>2</v>
      </c>
      <c r="G3352">
        <v>3180</v>
      </c>
      <c r="H3352">
        <v>0</v>
      </c>
      <c r="I3352" s="165">
        <v>6360</v>
      </c>
      <c r="J3352" t="s">
        <v>7743</v>
      </c>
      <c r="K3352">
        <v>1</v>
      </c>
      <c r="L3352">
        <v>126</v>
      </c>
      <c r="M3352" t="s">
        <v>7744</v>
      </c>
      <c r="N3352" t="s">
        <v>7745</v>
      </c>
      <c r="O3352" t="s">
        <v>7697</v>
      </c>
      <c r="P3352" t="s">
        <v>10766</v>
      </c>
      <c r="Q3352" t="s">
        <v>10832</v>
      </c>
      <c r="R3352">
        <v>946</v>
      </c>
      <c r="S3352" t="s">
        <v>9921</v>
      </c>
      <c r="T3352" t="s">
        <v>7715</v>
      </c>
      <c r="U3352">
        <v>1</v>
      </c>
      <c r="V3352">
        <v>2</v>
      </c>
      <c r="W3352" t="s">
        <v>7702</v>
      </c>
      <c r="X3352" t="s">
        <v>4918</v>
      </c>
      <c r="Y3352" t="s">
        <v>7703</v>
      </c>
      <c r="Z3352" t="s">
        <v>13234</v>
      </c>
      <c r="AA3352" t="s">
        <v>8008</v>
      </c>
      <c r="AB3352" t="s">
        <v>13235</v>
      </c>
    </row>
    <row r="3353" spans="1:28">
      <c r="A3353" s="241">
        <v>45975</v>
      </c>
      <c r="B3353" t="s">
        <v>13236</v>
      </c>
      <c r="C3353" t="s">
        <v>7720</v>
      </c>
      <c r="D3353" t="s">
        <v>7721</v>
      </c>
      <c r="E3353" t="s">
        <v>7722</v>
      </c>
      <c r="F3353">
        <v>2</v>
      </c>
      <c r="G3353">
        <v>11900</v>
      </c>
      <c r="H3353">
        <v>0</v>
      </c>
      <c r="I3353" s="165">
        <v>23800</v>
      </c>
      <c r="J3353" t="s">
        <v>7757</v>
      </c>
      <c r="K3353">
        <v>1</v>
      </c>
      <c r="L3353">
        <v>1</v>
      </c>
      <c r="M3353" t="s">
        <v>7767</v>
      </c>
      <c r="N3353" t="s">
        <v>7713</v>
      </c>
      <c r="O3353" t="s">
        <v>7697</v>
      </c>
      <c r="P3353" t="s">
        <v>10766</v>
      </c>
      <c r="Q3353" t="s">
        <v>11007</v>
      </c>
      <c r="R3353">
        <v>110</v>
      </c>
      <c r="S3353" t="s">
        <v>9921</v>
      </c>
      <c r="T3353" t="s">
        <v>7726</v>
      </c>
      <c r="U3353">
        <v>1</v>
      </c>
      <c r="V3353">
        <v>2</v>
      </c>
      <c r="W3353" t="s">
        <v>7702</v>
      </c>
      <c r="X3353" t="s">
        <v>13237</v>
      </c>
      <c r="Y3353" t="s">
        <v>7703</v>
      </c>
      <c r="Z3353" t="s">
        <v>13238</v>
      </c>
      <c r="AA3353" t="s">
        <v>8552</v>
      </c>
      <c r="AB3353" t="s">
        <v>13239</v>
      </c>
    </row>
    <row r="3354" spans="1:28">
      <c r="A3354" s="241">
        <v>45975</v>
      </c>
      <c r="B3354" t="s">
        <v>13240</v>
      </c>
      <c r="C3354" t="s">
        <v>7754</v>
      </c>
      <c r="D3354" t="s">
        <v>7755</v>
      </c>
      <c r="E3354" t="s">
        <v>7756</v>
      </c>
      <c r="F3354">
        <v>2</v>
      </c>
      <c r="G3354">
        <v>1444</v>
      </c>
      <c r="H3354">
        <v>0</v>
      </c>
      <c r="I3354" s="165">
        <v>2888</v>
      </c>
      <c r="J3354" t="s">
        <v>7723</v>
      </c>
      <c r="K3354">
        <v>1</v>
      </c>
      <c r="L3354">
        <v>125</v>
      </c>
      <c r="M3354" t="s">
        <v>7724</v>
      </c>
      <c r="N3354" t="s">
        <v>7713</v>
      </c>
      <c r="O3354" t="s">
        <v>7697</v>
      </c>
      <c r="P3354" t="s">
        <v>10766</v>
      </c>
      <c r="Q3354" t="s">
        <v>10771</v>
      </c>
      <c r="R3354">
        <v>117</v>
      </c>
      <c r="S3354" t="s">
        <v>9921</v>
      </c>
      <c r="T3354" t="s">
        <v>7701</v>
      </c>
      <c r="U3354">
        <v>1</v>
      </c>
      <c r="V3354">
        <v>2</v>
      </c>
      <c r="W3354" t="s">
        <v>7702</v>
      </c>
      <c r="X3354" t="s">
        <v>403</v>
      </c>
      <c r="Y3354" t="s">
        <v>7703</v>
      </c>
      <c r="Z3354" t="s">
        <v>13241</v>
      </c>
      <c r="AA3354" t="s">
        <v>7728</v>
      </c>
      <c r="AB3354" t="s">
        <v>13242</v>
      </c>
    </row>
    <row r="3355" spans="1:28">
      <c r="A3355" s="241">
        <v>45975</v>
      </c>
      <c r="B3355" t="s">
        <v>13240</v>
      </c>
      <c r="C3355" t="s">
        <v>8032</v>
      </c>
      <c r="D3355" t="s">
        <v>8033</v>
      </c>
      <c r="E3355" t="s">
        <v>8034</v>
      </c>
      <c r="F3355">
        <v>2</v>
      </c>
      <c r="G3355">
        <v>1092.44</v>
      </c>
      <c r="H3355">
        <v>0</v>
      </c>
      <c r="I3355" s="165">
        <v>2184.88</v>
      </c>
      <c r="J3355" t="s">
        <v>7723</v>
      </c>
      <c r="K3355">
        <v>1</v>
      </c>
      <c r="L3355">
        <v>125</v>
      </c>
      <c r="M3355" t="s">
        <v>7724</v>
      </c>
      <c r="N3355" t="s">
        <v>7713</v>
      </c>
      <c r="O3355" t="s">
        <v>7697</v>
      </c>
      <c r="P3355" t="s">
        <v>10766</v>
      </c>
      <c r="Q3355" t="s">
        <v>10771</v>
      </c>
      <c r="R3355">
        <v>117</v>
      </c>
      <c r="S3355" t="s">
        <v>9921</v>
      </c>
      <c r="T3355" t="s">
        <v>7701</v>
      </c>
      <c r="U3355">
        <v>1</v>
      </c>
      <c r="V3355">
        <v>2</v>
      </c>
      <c r="W3355" t="s">
        <v>7702</v>
      </c>
      <c r="X3355" t="s">
        <v>403</v>
      </c>
      <c r="Y3355" t="s">
        <v>7703</v>
      </c>
      <c r="Z3355" t="s">
        <v>13241</v>
      </c>
      <c r="AA3355" t="s">
        <v>7728</v>
      </c>
      <c r="AB3355" t="s">
        <v>13242</v>
      </c>
    </row>
    <row r="3356" spans="1:28">
      <c r="A3356" s="241">
        <v>45975</v>
      </c>
      <c r="B3356" t="s">
        <v>13243</v>
      </c>
      <c r="C3356" t="s">
        <v>7883</v>
      </c>
      <c r="D3356" t="s">
        <v>7884</v>
      </c>
      <c r="E3356" t="s">
        <v>7885</v>
      </c>
      <c r="F3356">
        <v>3</v>
      </c>
      <c r="G3356">
        <v>3025.21</v>
      </c>
      <c r="H3356">
        <v>0</v>
      </c>
      <c r="I3356" s="165">
        <v>9075.6299999999992</v>
      </c>
      <c r="J3356" t="s">
        <v>13244</v>
      </c>
      <c r="K3356">
        <v>1</v>
      </c>
      <c r="L3356">
        <v>119</v>
      </c>
      <c r="M3356" t="s">
        <v>10285</v>
      </c>
      <c r="N3356" t="s">
        <v>7745</v>
      </c>
      <c r="O3356" t="s">
        <v>7697</v>
      </c>
      <c r="P3356" t="s">
        <v>10766</v>
      </c>
      <c r="Q3356" t="s">
        <v>13245</v>
      </c>
      <c r="R3356">
        <v>963</v>
      </c>
      <c r="S3356" t="s">
        <v>9921</v>
      </c>
      <c r="T3356" t="s">
        <v>7715</v>
      </c>
      <c r="U3356">
        <v>1</v>
      </c>
      <c r="V3356">
        <v>3</v>
      </c>
      <c r="W3356" t="s">
        <v>7702</v>
      </c>
      <c r="X3356" t="s">
        <v>13246</v>
      </c>
      <c r="Y3356" t="s">
        <v>10288</v>
      </c>
      <c r="Z3356" t="s">
        <v>13247</v>
      </c>
      <c r="AA3356" t="s">
        <v>13248</v>
      </c>
      <c r="AB3356" t="s">
        <v>13249</v>
      </c>
    </row>
    <row r="3357" spans="1:28">
      <c r="A3357" s="241">
        <v>45975</v>
      </c>
      <c r="B3357" t="s">
        <v>13243</v>
      </c>
      <c r="C3357" t="s">
        <v>7787</v>
      </c>
      <c r="D3357" t="s">
        <v>7788</v>
      </c>
      <c r="E3357" t="s">
        <v>7789</v>
      </c>
      <c r="F3357">
        <v>3</v>
      </c>
      <c r="G3357">
        <v>3025.21</v>
      </c>
      <c r="H3357">
        <v>0</v>
      </c>
      <c r="I3357" s="165">
        <v>9075.6299999999992</v>
      </c>
      <c r="J3357" t="s">
        <v>13244</v>
      </c>
      <c r="K3357">
        <v>1</v>
      </c>
      <c r="L3357">
        <v>119</v>
      </c>
      <c r="M3357" t="s">
        <v>10285</v>
      </c>
      <c r="N3357" t="s">
        <v>7745</v>
      </c>
      <c r="O3357" t="s">
        <v>7697</v>
      </c>
      <c r="P3357" t="s">
        <v>10766</v>
      </c>
      <c r="Q3357" t="s">
        <v>13245</v>
      </c>
      <c r="R3357">
        <v>963</v>
      </c>
      <c r="S3357" t="s">
        <v>9921</v>
      </c>
      <c r="T3357" t="s">
        <v>7715</v>
      </c>
      <c r="U3357">
        <v>1</v>
      </c>
      <c r="V3357">
        <v>3</v>
      </c>
      <c r="W3357" t="s">
        <v>7702</v>
      </c>
      <c r="X3357" t="s">
        <v>13246</v>
      </c>
      <c r="Y3357" t="s">
        <v>10288</v>
      </c>
      <c r="Z3357" t="s">
        <v>13247</v>
      </c>
      <c r="AA3357" t="s">
        <v>13248</v>
      </c>
      <c r="AB3357" t="s">
        <v>13249</v>
      </c>
    </row>
    <row r="3358" spans="1:28">
      <c r="A3358" s="241">
        <v>45975</v>
      </c>
      <c r="B3358" t="s">
        <v>13250</v>
      </c>
      <c r="C3358" t="s">
        <v>7720</v>
      </c>
      <c r="D3358" t="s">
        <v>7721</v>
      </c>
      <c r="E3358" t="s">
        <v>7722</v>
      </c>
      <c r="F3358">
        <v>1</v>
      </c>
      <c r="G3358">
        <v>11900</v>
      </c>
      <c r="H3358">
        <v>357</v>
      </c>
      <c r="I3358" s="165">
        <v>11543</v>
      </c>
      <c r="J3358" t="s">
        <v>7694</v>
      </c>
      <c r="K3358">
        <v>1</v>
      </c>
      <c r="L3358">
        <v>213</v>
      </c>
      <c r="M3358" t="s">
        <v>7695</v>
      </c>
      <c r="N3358" t="s">
        <v>7696</v>
      </c>
      <c r="O3358" t="s">
        <v>7697</v>
      </c>
      <c r="P3358" t="s">
        <v>10766</v>
      </c>
      <c r="Q3358" t="s">
        <v>7890</v>
      </c>
      <c r="R3358">
        <v>706</v>
      </c>
      <c r="S3358" t="s">
        <v>9921</v>
      </c>
      <c r="T3358" t="s">
        <v>7726</v>
      </c>
      <c r="U3358">
        <v>1</v>
      </c>
      <c r="V3358">
        <v>1</v>
      </c>
      <c r="W3358" t="s">
        <v>7702</v>
      </c>
      <c r="X3358" t="s">
        <v>5043</v>
      </c>
      <c r="Y3358" t="s">
        <v>7703</v>
      </c>
      <c r="Z3358" t="s">
        <v>13251</v>
      </c>
      <c r="AA3358" t="s">
        <v>7705</v>
      </c>
      <c r="AB3358" t="s">
        <v>13252</v>
      </c>
    </row>
    <row r="3359" spans="1:28">
      <c r="A3359" s="241">
        <v>45975</v>
      </c>
      <c r="B3359" t="s">
        <v>13253</v>
      </c>
      <c r="C3359" t="s">
        <v>7800</v>
      </c>
      <c r="D3359" t="s">
        <v>7801</v>
      </c>
      <c r="E3359" t="s">
        <v>7802</v>
      </c>
      <c r="F3359">
        <v>5</v>
      </c>
      <c r="G3359">
        <v>1092.44</v>
      </c>
      <c r="H3359">
        <v>0</v>
      </c>
      <c r="I3359" s="165">
        <v>5462.2</v>
      </c>
      <c r="J3359" t="s">
        <v>7757</v>
      </c>
      <c r="K3359">
        <v>1</v>
      </c>
      <c r="L3359">
        <v>1</v>
      </c>
      <c r="M3359" t="s">
        <v>7767</v>
      </c>
      <c r="N3359" t="s">
        <v>7713</v>
      </c>
      <c r="O3359" t="s">
        <v>7697</v>
      </c>
      <c r="P3359" t="s">
        <v>10766</v>
      </c>
      <c r="Q3359" t="s">
        <v>11007</v>
      </c>
      <c r="R3359">
        <v>110</v>
      </c>
      <c r="S3359" t="s">
        <v>9921</v>
      </c>
      <c r="T3359" t="s">
        <v>7701</v>
      </c>
      <c r="U3359">
        <v>1</v>
      </c>
      <c r="V3359">
        <v>5</v>
      </c>
      <c r="W3359" t="s">
        <v>7702</v>
      </c>
      <c r="X3359" t="s">
        <v>13254</v>
      </c>
      <c r="Y3359" t="s">
        <v>7703</v>
      </c>
      <c r="Z3359" t="s">
        <v>13255</v>
      </c>
      <c r="AA3359" t="s">
        <v>8552</v>
      </c>
      <c r="AB3359" t="s">
        <v>13256</v>
      </c>
    </row>
    <row r="3360" spans="1:28">
      <c r="A3360" s="241">
        <v>45975</v>
      </c>
      <c r="B3360" t="s">
        <v>13253</v>
      </c>
      <c r="C3360" t="s">
        <v>7691</v>
      </c>
      <c r="D3360" t="s">
        <v>7692</v>
      </c>
      <c r="E3360" t="s">
        <v>7693</v>
      </c>
      <c r="F3360">
        <v>1</v>
      </c>
      <c r="G3360">
        <v>4327.7299999999996</v>
      </c>
      <c r="H3360">
        <v>0</v>
      </c>
      <c r="I3360" s="165">
        <v>4327.7299999999996</v>
      </c>
      <c r="J3360" t="s">
        <v>7757</v>
      </c>
      <c r="K3360">
        <v>1</v>
      </c>
      <c r="L3360">
        <v>1</v>
      </c>
      <c r="M3360" t="s">
        <v>7767</v>
      </c>
      <c r="N3360" t="s">
        <v>7713</v>
      </c>
      <c r="O3360" t="s">
        <v>7697</v>
      </c>
      <c r="P3360" t="s">
        <v>10766</v>
      </c>
      <c r="Q3360" t="s">
        <v>11007</v>
      </c>
      <c r="R3360">
        <v>110</v>
      </c>
      <c r="S3360" t="s">
        <v>9921</v>
      </c>
      <c r="T3360" t="s">
        <v>7701</v>
      </c>
      <c r="U3360">
        <v>1</v>
      </c>
      <c r="V3360">
        <v>1</v>
      </c>
      <c r="W3360" t="s">
        <v>7702</v>
      </c>
      <c r="X3360" t="s">
        <v>13254</v>
      </c>
      <c r="Y3360" t="s">
        <v>7703</v>
      </c>
      <c r="Z3360" t="s">
        <v>13255</v>
      </c>
      <c r="AA3360" t="s">
        <v>8552</v>
      </c>
      <c r="AB3360" t="s">
        <v>13256</v>
      </c>
    </row>
    <row r="3361" spans="1:28">
      <c r="A3361" s="241">
        <v>45975</v>
      </c>
      <c r="B3361" t="s">
        <v>13253</v>
      </c>
      <c r="C3361" t="s">
        <v>8268</v>
      </c>
      <c r="D3361" t="s">
        <v>8269</v>
      </c>
      <c r="E3361" t="s">
        <v>8270</v>
      </c>
      <c r="F3361">
        <v>3</v>
      </c>
      <c r="G3361">
        <v>864</v>
      </c>
      <c r="H3361">
        <v>0</v>
      </c>
      <c r="I3361" s="165">
        <v>2592</v>
      </c>
      <c r="J3361" t="s">
        <v>7757</v>
      </c>
      <c r="K3361">
        <v>1</v>
      </c>
      <c r="L3361">
        <v>1</v>
      </c>
      <c r="M3361" t="s">
        <v>7767</v>
      </c>
      <c r="N3361" t="s">
        <v>7713</v>
      </c>
      <c r="O3361" t="s">
        <v>7697</v>
      </c>
      <c r="P3361" t="s">
        <v>10766</v>
      </c>
      <c r="Q3361" t="s">
        <v>11007</v>
      </c>
      <c r="R3361">
        <v>110</v>
      </c>
      <c r="S3361" t="s">
        <v>9921</v>
      </c>
      <c r="T3361" t="s">
        <v>7701</v>
      </c>
      <c r="U3361">
        <v>1</v>
      </c>
      <c r="V3361">
        <v>3</v>
      </c>
      <c r="W3361" t="s">
        <v>7702</v>
      </c>
      <c r="X3361" t="s">
        <v>13254</v>
      </c>
      <c r="Y3361" t="s">
        <v>7703</v>
      </c>
      <c r="Z3361" t="s">
        <v>13255</v>
      </c>
      <c r="AA3361" t="s">
        <v>8552</v>
      </c>
      <c r="AB3361" t="s">
        <v>13256</v>
      </c>
    </row>
    <row r="3362" spans="1:28">
      <c r="A3362" s="241">
        <v>45975</v>
      </c>
      <c r="B3362" t="s">
        <v>13257</v>
      </c>
      <c r="C3362" t="s">
        <v>7899</v>
      </c>
      <c r="D3362" t="s">
        <v>7900</v>
      </c>
      <c r="E3362" t="s">
        <v>7901</v>
      </c>
      <c r="F3362">
        <v>3</v>
      </c>
      <c r="G3362">
        <v>3000</v>
      </c>
      <c r="H3362">
        <v>0</v>
      </c>
      <c r="I3362" s="165">
        <v>9000</v>
      </c>
      <c r="J3362" t="s">
        <v>7694</v>
      </c>
      <c r="K3362">
        <v>1</v>
      </c>
      <c r="L3362">
        <v>213</v>
      </c>
      <c r="M3362" t="s">
        <v>7695</v>
      </c>
      <c r="N3362" t="s">
        <v>7696</v>
      </c>
      <c r="O3362" t="s">
        <v>7697</v>
      </c>
      <c r="P3362" t="s">
        <v>10766</v>
      </c>
      <c r="Q3362" t="s">
        <v>10931</v>
      </c>
      <c r="R3362">
        <v>705</v>
      </c>
      <c r="S3362" t="s">
        <v>9921</v>
      </c>
      <c r="T3362" t="s">
        <v>7726</v>
      </c>
      <c r="U3362">
        <v>1</v>
      </c>
      <c r="V3362">
        <v>3</v>
      </c>
      <c r="W3362" t="s">
        <v>7702</v>
      </c>
      <c r="X3362" t="s">
        <v>4817</v>
      </c>
      <c r="Y3362" t="s">
        <v>7703</v>
      </c>
      <c r="Z3362" t="s">
        <v>13258</v>
      </c>
      <c r="AA3362" t="s">
        <v>9993</v>
      </c>
      <c r="AB3362" t="s">
        <v>13259</v>
      </c>
    </row>
    <row r="3363" spans="1:28">
      <c r="A3363" s="241">
        <v>45975</v>
      </c>
      <c r="B3363" t="s">
        <v>13260</v>
      </c>
      <c r="C3363" t="s">
        <v>7979</v>
      </c>
      <c r="D3363" t="s">
        <v>7980</v>
      </c>
      <c r="E3363" t="s">
        <v>7981</v>
      </c>
      <c r="F3363">
        <v>3</v>
      </c>
      <c r="G3363">
        <v>2647.06</v>
      </c>
      <c r="H3363">
        <v>0</v>
      </c>
      <c r="I3363" s="165">
        <v>7941.18</v>
      </c>
      <c r="J3363" t="s">
        <v>7851</v>
      </c>
      <c r="K3363">
        <v>1</v>
      </c>
      <c r="L3363">
        <v>126</v>
      </c>
      <c r="M3363" t="s">
        <v>7744</v>
      </c>
      <c r="N3363" t="s">
        <v>7745</v>
      </c>
      <c r="O3363" t="s">
        <v>7697</v>
      </c>
      <c r="P3363" t="s">
        <v>10766</v>
      </c>
      <c r="Q3363" t="s">
        <v>11264</v>
      </c>
      <c r="R3363">
        <v>934</v>
      </c>
      <c r="S3363" t="s">
        <v>9921</v>
      </c>
      <c r="T3363" t="s">
        <v>7715</v>
      </c>
      <c r="U3363">
        <v>1</v>
      </c>
      <c r="V3363">
        <v>3</v>
      </c>
      <c r="W3363" t="s">
        <v>7702</v>
      </c>
      <c r="X3363" t="s">
        <v>5029</v>
      </c>
      <c r="Y3363" t="s">
        <v>7703</v>
      </c>
      <c r="Z3363" t="s">
        <v>13261</v>
      </c>
      <c r="AA3363" t="s">
        <v>8084</v>
      </c>
      <c r="AB3363" t="s">
        <v>13262</v>
      </c>
    </row>
    <row r="3364" spans="1:28">
      <c r="A3364" s="241">
        <v>45975</v>
      </c>
      <c r="B3364" t="s">
        <v>13263</v>
      </c>
      <c r="C3364" t="s">
        <v>7730</v>
      </c>
      <c r="D3364" t="s">
        <v>7731</v>
      </c>
      <c r="E3364" t="s">
        <v>7732</v>
      </c>
      <c r="F3364">
        <v>2</v>
      </c>
      <c r="G3364">
        <v>8991.6</v>
      </c>
      <c r="H3364">
        <v>899.16</v>
      </c>
      <c r="I3364" s="165">
        <v>17084.04</v>
      </c>
      <c r="J3364" t="s">
        <v>7816</v>
      </c>
      <c r="K3364">
        <v>1</v>
      </c>
      <c r="L3364">
        <v>125</v>
      </c>
      <c r="M3364" t="s">
        <v>7724</v>
      </c>
      <c r="N3364" t="s">
        <v>7713</v>
      </c>
      <c r="O3364" t="s">
        <v>7697</v>
      </c>
      <c r="P3364" t="s">
        <v>10766</v>
      </c>
      <c r="Q3364" t="s">
        <v>11018</v>
      </c>
      <c r="R3364">
        <v>107</v>
      </c>
      <c r="S3364" t="s">
        <v>9921</v>
      </c>
      <c r="T3364" t="s">
        <v>7715</v>
      </c>
      <c r="U3364">
        <v>1</v>
      </c>
      <c r="V3364">
        <v>2</v>
      </c>
      <c r="W3364" t="s">
        <v>7702</v>
      </c>
      <c r="X3364" t="s">
        <v>4906</v>
      </c>
      <c r="Y3364" t="s">
        <v>7703</v>
      </c>
      <c r="Z3364" t="s">
        <v>13264</v>
      </c>
      <c r="AA3364" t="s">
        <v>8041</v>
      </c>
      <c r="AB3364" t="s">
        <v>13265</v>
      </c>
    </row>
    <row r="3365" spans="1:28">
      <c r="A3365" s="241">
        <v>45975</v>
      </c>
      <c r="B3365" t="s">
        <v>13266</v>
      </c>
      <c r="C3365" t="s">
        <v>7883</v>
      </c>
      <c r="D3365" t="s">
        <v>7884</v>
      </c>
      <c r="E3365" t="s">
        <v>7885</v>
      </c>
      <c r="F3365">
        <v>5</v>
      </c>
      <c r="G3365">
        <v>3025.21</v>
      </c>
      <c r="H3365">
        <v>0</v>
      </c>
      <c r="I3365" s="165">
        <v>15126.05</v>
      </c>
      <c r="J3365" t="s">
        <v>7816</v>
      </c>
      <c r="K3365">
        <v>1</v>
      </c>
      <c r="L3365">
        <v>125</v>
      </c>
      <c r="M3365" t="s">
        <v>7724</v>
      </c>
      <c r="N3365" t="s">
        <v>7713</v>
      </c>
      <c r="O3365" t="s">
        <v>7697</v>
      </c>
      <c r="P3365" t="s">
        <v>10766</v>
      </c>
      <c r="Q3365" t="s">
        <v>11018</v>
      </c>
      <c r="R3365">
        <v>107</v>
      </c>
      <c r="S3365" t="s">
        <v>9921</v>
      </c>
      <c r="T3365" t="s">
        <v>7715</v>
      </c>
      <c r="U3365">
        <v>1</v>
      </c>
      <c r="V3365">
        <v>5</v>
      </c>
      <c r="W3365" t="s">
        <v>7702</v>
      </c>
      <c r="X3365" t="s">
        <v>5162</v>
      </c>
      <c r="Y3365" t="s">
        <v>7703</v>
      </c>
      <c r="Z3365" t="s">
        <v>13267</v>
      </c>
      <c r="AA3365" t="s">
        <v>8041</v>
      </c>
      <c r="AB3365" t="s">
        <v>13268</v>
      </c>
    </row>
    <row r="3366" spans="1:28">
      <c r="A3366" s="241">
        <v>45975</v>
      </c>
      <c r="B3366" t="s">
        <v>13269</v>
      </c>
      <c r="C3366" t="s">
        <v>7883</v>
      </c>
      <c r="D3366" t="s">
        <v>7884</v>
      </c>
      <c r="E3366" t="s">
        <v>7885</v>
      </c>
      <c r="F3366">
        <v>4</v>
      </c>
      <c r="G3366">
        <v>3025.21</v>
      </c>
      <c r="H3366">
        <v>0</v>
      </c>
      <c r="I3366" s="165">
        <v>12100.84</v>
      </c>
      <c r="J3366" t="s">
        <v>7816</v>
      </c>
      <c r="K3366">
        <v>1</v>
      </c>
      <c r="L3366">
        <v>125</v>
      </c>
      <c r="M3366" t="s">
        <v>7724</v>
      </c>
      <c r="N3366" t="s">
        <v>7713</v>
      </c>
      <c r="O3366" t="s">
        <v>7697</v>
      </c>
      <c r="P3366" t="s">
        <v>10766</v>
      </c>
      <c r="Q3366" t="s">
        <v>11018</v>
      </c>
      <c r="R3366">
        <v>107</v>
      </c>
      <c r="S3366" t="s">
        <v>9921</v>
      </c>
      <c r="T3366" t="s">
        <v>7715</v>
      </c>
      <c r="U3366">
        <v>1</v>
      </c>
      <c r="V3366">
        <v>4</v>
      </c>
      <c r="W3366" t="s">
        <v>7702</v>
      </c>
      <c r="X3366" t="s">
        <v>5053</v>
      </c>
      <c r="Y3366" t="s">
        <v>7703</v>
      </c>
      <c r="Z3366" t="s">
        <v>13270</v>
      </c>
      <c r="AA3366" t="s">
        <v>8041</v>
      </c>
      <c r="AB3366" t="s">
        <v>13271</v>
      </c>
    </row>
    <row r="3367" spans="1:28">
      <c r="A3367" s="241">
        <v>45975</v>
      </c>
      <c r="B3367" t="s">
        <v>13269</v>
      </c>
      <c r="C3367" t="s">
        <v>7886</v>
      </c>
      <c r="D3367" t="s">
        <v>7887</v>
      </c>
      <c r="E3367" t="s">
        <v>7888</v>
      </c>
      <c r="F3367">
        <v>4</v>
      </c>
      <c r="G3367">
        <v>3025.21</v>
      </c>
      <c r="H3367">
        <v>0</v>
      </c>
      <c r="I3367" s="165">
        <v>12100.84</v>
      </c>
      <c r="J3367" t="s">
        <v>7816</v>
      </c>
      <c r="K3367">
        <v>1</v>
      </c>
      <c r="L3367">
        <v>125</v>
      </c>
      <c r="M3367" t="s">
        <v>7724</v>
      </c>
      <c r="N3367" t="s">
        <v>7713</v>
      </c>
      <c r="O3367" t="s">
        <v>7697</v>
      </c>
      <c r="P3367" t="s">
        <v>10766</v>
      </c>
      <c r="Q3367" t="s">
        <v>11018</v>
      </c>
      <c r="R3367">
        <v>107</v>
      </c>
      <c r="S3367" t="s">
        <v>9921</v>
      </c>
      <c r="T3367" t="s">
        <v>7715</v>
      </c>
      <c r="U3367">
        <v>1</v>
      </c>
      <c r="V3367">
        <v>4</v>
      </c>
      <c r="W3367" t="s">
        <v>7702</v>
      </c>
      <c r="X3367" t="s">
        <v>5053</v>
      </c>
      <c r="Y3367" t="s">
        <v>7703</v>
      </c>
      <c r="Z3367" t="s">
        <v>13270</v>
      </c>
      <c r="AA3367" t="s">
        <v>8041</v>
      </c>
      <c r="AB3367" t="s">
        <v>13271</v>
      </c>
    </row>
    <row r="3368" spans="1:28">
      <c r="A3368" s="241">
        <v>45975</v>
      </c>
      <c r="B3368" t="s">
        <v>13269</v>
      </c>
      <c r="C3368" t="s">
        <v>7787</v>
      </c>
      <c r="D3368" t="s">
        <v>7788</v>
      </c>
      <c r="E3368" t="s">
        <v>7789</v>
      </c>
      <c r="F3368">
        <v>4</v>
      </c>
      <c r="G3368">
        <v>3025.21</v>
      </c>
      <c r="H3368">
        <v>0</v>
      </c>
      <c r="I3368" s="165">
        <v>12100.84</v>
      </c>
      <c r="J3368" t="s">
        <v>7816</v>
      </c>
      <c r="K3368">
        <v>1</v>
      </c>
      <c r="L3368">
        <v>125</v>
      </c>
      <c r="M3368" t="s">
        <v>7724</v>
      </c>
      <c r="N3368" t="s">
        <v>7713</v>
      </c>
      <c r="O3368" t="s">
        <v>7697</v>
      </c>
      <c r="P3368" t="s">
        <v>10766</v>
      </c>
      <c r="Q3368" t="s">
        <v>11018</v>
      </c>
      <c r="R3368">
        <v>107</v>
      </c>
      <c r="S3368" t="s">
        <v>9921</v>
      </c>
      <c r="T3368" t="s">
        <v>7715</v>
      </c>
      <c r="U3368">
        <v>1</v>
      </c>
      <c r="V3368">
        <v>4</v>
      </c>
      <c r="W3368" t="s">
        <v>7702</v>
      </c>
      <c r="X3368" t="s">
        <v>5053</v>
      </c>
      <c r="Y3368" t="s">
        <v>7703</v>
      </c>
      <c r="Z3368" t="s">
        <v>13270</v>
      </c>
      <c r="AA3368" t="s">
        <v>8041</v>
      </c>
      <c r="AB3368" t="s">
        <v>13271</v>
      </c>
    </row>
    <row r="3369" spans="1:28">
      <c r="A3369" s="241">
        <v>45975</v>
      </c>
      <c r="B3369" t="s">
        <v>13269</v>
      </c>
      <c r="C3369" t="s">
        <v>7784</v>
      </c>
      <c r="D3369" t="s">
        <v>7785</v>
      </c>
      <c r="E3369" t="s">
        <v>7786</v>
      </c>
      <c r="F3369">
        <v>4</v>
      </c>
      <c r="G3369">
        <v>3025.21</v>
      </c>
      <c r="H3369">
        <v>0</v>
      </c>
      <c r="I3369" s="165">
        <v>12100.84</v>
      </c>
      <c r="J3369" t="s">
        <v>7816</v>
      </c>
      <c r="K3369">
        <v>1</v>
      </c>
      <c r="L3369">
        <v>125</v>
      </c>
      <c r="M3369" t="s">
        <v>7724</v>
      </c>
      <c r="N3369" t="s">
        <v>7713</v>
      </c>
      <c r="O3369" t="s">
        <v>7697</v>
      </c>
      <c r="P3369" t="s">
        <v>10766</v>
      </c>
      <c r="Q3369" t="s">
        <v>11018</v>
      </c>
      <c r="R3369">
        <v>107</v>
      </c>
      <c r="S3369" t="s">
        <v>9921</v>
      </c>
      <c r="T3369" t="s">
        <v>7715</v>
      </c>
      <c r="U3369">
        <v>1</v>
      </c>
      <c r="V3369">
        <v>4</v>
      </c>
      <c r="W3369" t="s">
        <v>7702</v>
      </c>
      <c r="X3369" t="s">
        <v>5053</v>
      </c>
      <c r="Y3369" t="s">
        <v>7703</v>
      </c>
      <c r="Z3369" t="s">
        <v>13270</v>
      </c>
      <c r="AA3369" t="s">
        <v>8041</v>
      </c>
      <c r="AB3369" t="s">
        <v>13271</v>
      </c>
    </row>
    <row r="3370" spans="1:28">
      <c r="A3370" s="241">
        <v>45975</v>
      </c>
      <c r="B3370" t="s">
        <v>13269</v>
      </c>
      <c r="C3370" t="s">
        <v>7781</v>
      </c>
      <c r="D3370" t="s">
        <v>7782</v>
      </c>
      <c r="E3370" t="s">
        <v>7783</v>
      </c>
      <c r="F3370">
        <v>1</v>
      </c>
      <c r="G3370">
        <v>3025.21</v>
      </c>
      <c r="H3370">
        <v>0</v>
      </c>
      <c r="I3370" s="165">
        <v>3025.21</v>
      </c>
      <c r="J3370" t="s">
        <v>7816</v>
      </c>
      <c r="K3370">
        <v>1</v>
      </c>
      <c r="L3370">
        <v>125</v>
      </c>
      <c r="M3370" t="s">
        <v>7724</v>
      </c>
      <c r="N3370" t="s">
        <v>7713</v>
      </c>
      <c r="O3370" t="s">
        <v>7697</v>
      </c>
      <c r="P3370" t="s">
        <v>10766</v>
      </c>
      <c r="Q3370" t="s">
        <v>11018</v>
      </c>
      <c r="R3370">
        <v>107</v>
      </c>
      <c r="S3370" t="s">
        <v>9921</v>
      </c>
      <c r="T3370" t="s">
        <v>7715</v>
      </c>
      <c r="U3370">
        <v>1</v>
      </c>
      <c r="V3370">
        <v>1</v>
      </c>
      <c r="W3370" t="s">
        <v>7702</v>
      </c>
      <c r="X3370" t="s">
        <v>5053</v>
      </c>
      <c r="Y3370" t="s">
        <v>7703</v>
      </c>
      <c r="Z3370" t="s">
        <v>13270</v>
      </c>
      <c r="AA3370" t="s">
        <v>8041</v>
      </c>
      <c r="AB3370" t="s">
        <v>13271</v>
      </c>
    </row>
    <row r="3371" spans="1:28">
      <c r="A3371" s="241">
        <v>45975</v>
      </c>
      <c r="B3371" t="s">
        <v>13272</v>
      </c>
      <c r="C3371" t="s">
        <v>7730</v>
      </c>
      <c r="D3371" t="s">
        <v>7731</v>
      </c>
      <c r="E3371" t="s">
        <v>7732</v>
      </c>
      <c r="F3371">
        <v>2</v>
      </c>
      <c r="G3371">
        <v>8991.6</v>
      </c>
      <c r="H3371">
        <v>899.16</v>
      </c>
      <c r="I3371" s="165">
        <v>17084.04</v>
      </c>
      <c r="J3371" t="s">
        <v>7851</v>
      </c>
      <c r="K3371">
        <v>1</v>
      </c>
      <c r="L3371">
        <v>126</v>
      </c>
      <c r="M3371" t="s">
        <v>7744</v>
      </c>
      <c r="N3371" t="s">
        <v>7745</v>
      </c>
      <c r="O3371" t="s">
        <v>7697</v>
      </c>
      <c r="P3371" t="s">
        <v>10766</v>
      </c>
      <c r="Q3371" t="s">
        <v>11108</v>
      </c>
      <c r="R3371">
        <v>933</v>
      </c>
      <c r="S3371" t="s">
        <v>9921</v>
      </c>
      <c r="T3371" t="s">
        <v>7715</v>
      </c>
      <c r="U3371">
        <v>1</v>
      </c>
      <c r="V3371">
        <v>2</v>
      </c>
      <c r="W3371" t="s">
        <v>7702</v>
      </c>
      <c r="X3371" t="s">
        <v>5194</v>
      </c>
      <c r="Y3371" t="s">
        <v>7703</v>
      </c>
      <c r="Z3371" t="s">
        <v>13273</v>
      </c>
      <c r="AA3371" t="s">
        <v>8696</v>
      </c>
      <c r="AB3371" t="s">
        <v>13274</v>
      </c>
    </row>
    <row r="3372" spans="1:28">
      <c r="A3372" s="241">
        <v>45975</v>
      </c>
      <c r="B3372" t="s">
        <v>13275</v>
      </c>
      <c r="C3372" t="s">
        <v>7730</v>
      </c>
      <c r="D3372" t="s">
        <v>7731</v>
      </c>
      <c r="E3372" t="s">
        <v>7732</v>
      </c>
      <c r="F3372">
        <v>1</v>
      </c>
      <c r="G3372">
        <v>8991.6</v>
      </c>
      <c r="H3372">
        <v>449.58</v>
      </c>
      <c r="I3372" s="165">
        <v>8542.02</v>
      </c>
      <c r="J3372" t="s">
        <v>8271</v>
      </c>
      <c r="K3372">
        <v>1</v>
      </c>
      <c r="L3372">
        <v>126</v>
      </c>
      <c r="M3372" t="s">
        <v>7744</v>
      </c>
      <c r="N3372" t="s">
        <v>7745</v>
      </c>
      <c r="O3372" t="s">
        <v>7697</v>
      </c>
      <c r="P3372" t="s">
        <v>10766</v>
      </c>
      <c r="Q3372" t="s">
        <v>10981</v>
      </c>
      <c r="R3372">
        <v>937</v>
      </c>
      <c r="S3372" t="s">
        <v>9921</v>
      </c>
      <c r="T3372" t="s">
        <v>7715</v>
      </c>
      <c r="U3372">
        <v>1</v>
      </c>
      <c r="V3372">
        <v>1</v>
      </c>
      <c r="W3372" t="s">
        <v>7702</v>
      </c>
      <c r="X3372" t="s">
        <v>5031</v>
      </c>
      <c r="Y3372" t="s">
        <v>7703</v>
      </c>
      <c r="Z3372" t="s">
        <v>13276</v>
      </c>
      <c r="AA3372" t="s">
        <v>8728</v>
      </c>
      <c r="AB3372" t="s">
        <v>13277</v>
      </c>
    </row>
    <row r="3373" spans="1:28">
      <c r="A3373" s="241">
        <v>45975</v>
      </c>
      <c r="B3373" t="s">
        <v>13278</v>
      </c>
      <c r="C3373" t="s">
        <v>7750</v>
      </c>
      <c r="D3373" t="s">
        <v>7751</v>
      </c>
      <c r="E3373" t="s">
        <v>7752</v>
      </c>
      <c r="F3373">
        <v>5</v>
      </c>
      <c r="G3373">
        <v>12000</v>
      </c>
      <c r="H3373">
        <v>0</v>
      </c>
      <c r="I3373" s="165">
        <v>60000</v>
      </c>
      <c r="J3373" t="s">
        <v>7757</v>
      </c>
      <c r="K3373">
        <v>1</v>
      </c>
      <c r="L3373">
        <v>1</v>
      </c>
      <c r="M3373" t="s">
        <v>7767</v>
      </c>
      <c r="N3373" t="s">
        <v>7713</v>
      </c>
      <c r="O3373" t="s">
        <v>7697</v>
      </c>
      <c r="P3373" t="s">
        <v>10766</v>
      </c>
      <c r="Q3373" t="s">
        <v>11007</v>
      </c>
      <c r="R3373">
        <v>110</v>
      </c>
      <c r="S3373" t="s">
        <v>9921</v>
      </c>
      <c r="T3373" t="s">
        <v>7715</v>
      </c>
      <c r="U3373">
        <v>1</v>
      </c>
      <c r="V3373">
        <v>5</v>
      </c>
      <c r="W3373" t="s">
        <v>7702</v>
      </c>
      <c r="X3373" t="s">
        <v>13279</v>
      </c>
      <c r="Y3373" t="s">
        <v>7703</v>
      </c>
      <c r="Z3373" t="s">
        <v>13280</v>
      </c>
      <c r="AA3373" t="s">
        <v>8552</v>
      </c>
      <c r="AB3373" t="s">
        <v>13281</v>
      </c>
    </row>
    <row r="3374" spans="1:28">
      <c r="A3374" s="241">
        <v>45975</v>
      </c>
      <c r="B3374" t="s">
        <v>13278</v>
      </c>
      <c r="C3374" t="s">
        <v>7899</v>
      </c>
      <c r="D3374" t="s">
        <v>7900</v>
      </c>
      <c r="E3374" t="s">
        <v>7901</v>
      </c>
      <c r="F3374">
        <v>6</v>
      </c>
      <c r="G3374">
        <v>3000</v>
      </c>
      <c r="H3374">
        <v>0</v>
      </c>
      <c r="I3374" s="165">
        <v>18000</v>
      </c>
      <c r="J3374" t="s">
        <v>7757</v>
      </c>
      <c r="K3374">
        <v>1</v>
      </c>
      <c r="L3374">
        <v>1</v>
      </c>
      <c r="M3374" t="s">
        <v>7767</v>
      </c>
      <c r="N3374" t="s">
        <v>7713</v>
      </c>
      <c r="O3374" t="s">
        <v>7697</v>
      </c>
      <c r="P3374" t="s">
        <v>10766</v>
      </c>
      <c r="Q3374" t="s">
        <v>11007</v>
      </c>
      <c r="R3374">
        <v>110</v>
      </c>
      <c r="S3374" t="s">
        <v>9921</v>
      </c>
      <c r="T3374" t="s">
        <v>7726</v>
      </c>
      <c r="U3374">
        <v>1</v>
      </c>
      <c r="V3374">
        <v>6</v>
      </c>
      <c r="W3374" t="s">
        <v>7702</v>
      </c>
      <c r="X3374" t="s">
        <v>13279</v>
      </c>
      <c r="Y3374" t="s">
        <v>7703</v>
      </c>
      <c r="Z3374" t="s">
        <v>13280</v>
      </c>
      <c r="AA3374" t="s">
        <v>8552</v>
      </c>
      <c r="AB3374" t="s">
        <v>13281</v>
      </c>
    </row>
    <row r="3375" spans="1:28">
      <c r="A3375" s="241">
        <v>45975</v>
      </c>
      <c r="B3375" t="s">
        <v>13282</v>
      </c>
      <c r="C3375" t="s">
        <v>7754</v>
      </c>
      <c r="D3375" t="s">
        <v>7755</v>
      </c>
      <c r="E3375" t="s">
        <v>7756</v>
      </c>
      <c r="F3375">
        <v>8</v>
      </c>
      <c r="G3375">
        <v>1444</v>
      </c>
      <c r="H3375">
        <v>0</v>
      </c>
      <c r="I3375" s="165">
        <v>11552</v>
      </c>
      <c r="J3375" t="s">
        <v>7723</v>
      </c>
      <c r="K3375">
        <v>1</v>
      </c>
      <c r="L3375">
        <v>125</v>
      </c>
      <c r="M3375" t="s">
        <v>7724</v>
      </c>
      <c r="N3375" t="s">
        <v>7713</v>
      </c>
      <c r="O3375" t="s">
        <v>7697</v>
      </c>
      <c r="P3375" t="s">
        <v>10766</v>
      </c>
      <c r="Q3375" t="s">
        <v>10991</v>
      </c>
      <c r="R3375">
        <v>103</v>
      </c>
      <c r="S3375" t="s">
        <v>9921</v>
      </c>
      <c r="T3375" t="s">
        <v>7701</v>
      </c>
      <c r="U3375">
        <v>1</v>
      </c>
      <c r="V3375">
        <v>8</v>
      </c>
      <c r="W3375" t="s">
        <v>7702</v>
      </c>
      <c r="X3375" t="s">
        <v>4894</v>
      </c>
      <c r="Y3375" t="s">
        <v>7703</v>
      </c>
      <c r="Z3375" t="s">
        <v>13283</v>
      </c>
      <c r="AA3375" t="s">
        <v>8108</v>
      </c>
      <c r="AB3375" t="s">
        <v>13284</v>
      </c>
    </row>
    <row r="3376" spans="1:28">
      <c r="A3376" s="241">
        <v>45975</v>
      </c>
      <c r="B3376" t="s">
        <v>13285</v>
      </c>
      <c r="C3376" t="s">
        <v>7787</v>
      </c>
      <c r="D3376" t="s">
        <v>7788</v>
      </c>
      <c r="E3376" t="s">
        <v>7789</v>
      </c>
      <c r="F3376">
        <v>4</v>
      </c>
      <c r="G3376">
        <v>3025.21</v>
      </c>
      <c r="H3376">
        <v>0</v>
      </c>
      <c r="I3376" s="165">
        <v>12100.84</v>
      </c>
      <c r="J3376" t="s">
        <v>7723</v>
      </c>
      <c r="K3376">
        <v>1</v>
      </c>
      <c r="L3376">
        <v>125</v>
      </c>
      <c r="M3376" t="s">
        <v>7724</v>
      </c>
      <c r="N3376" t="s">
        <v>7713</v>
      </c>
      <c r="O3376" t="s">
        <v>7697</v>
      </c>
      <c r="P3376" t="s">
        <v>10766</v>
      </c>
      <c r="Q3376" t="s">
        <v>10991</v>
      </c>
      <c r="R3376">
        <v>103</v>
      </c>
      <c r="S3376" t="s">
        <v>9921</v>
      </c>
      <c r="T3376" t="s">
        <v>7715</v>
      </c>
      <c r="U3376">
        <v>1</v>
      </c>
      <c r="V3376">
        <v>4</v>
      </c>
      <c r="W3376" t="s">
        <v>7702</v>
      </c>
      <c r="X3376" t="s">
        <v>4853</v>
      </c>
      <c r="Y3376" t="s">
        <v>7703</v>
      </c>
      <c r="Z3376" t="s">
        <v>13286</v>
      </c>
      <c r="AA3376" t="s">
        <v>8108</v>
      </c>
      <c r="AB3376" t="s">
        <v>13287</v>
      </c>
    </row>
    <row r="3377" spans="1:28">
      <c r="A3377" s="241">
        <v>45975</v>
      </c>
      <c r="B3377" t="s">
        <v>13285</v>
      </c>
      <c r="C3377" t="s">
        <v>8079</v>
      </c>
      <c r="D3377" t="s">
        <v>8080</v>
      </c>
      <c r="E3377" t="s">
        <v>8081</v>
      </c>
      <c r="F3377">
        <v>3</v>
      </c>
      <c r="G3377">
        <v>3180</v>
      </c>
      <c r="H3377">
        <v>0</v>
      </c>
      <c r="I3377" s="165">
        <v>9540</v>
      </c>
      <c r="J3377" t="s">
        <v>7723</v>
      </c>
      <c r="K3377">
        <v>1</v>
      </c>
      <c r="L3377">
        <v>125</v>
      </c>
      <c r="M3377" t="s">
        <v>7724</v>
      </c>
      <c r="N3377" t="s">
        <v>7713</v>
      </c>
      <c r="O3377" t="s">
        <v>7697</v>
      </c>
      <c r="P3377" t="s">
        <v>10766</v>
      </c>
      <c r="Q3377" t="s">
        <v>10991</v>
      </c>
      <c r="R3377">
        <v>103</v>
      </c>
      <c r="S3377" t="s">
        <v>9921</v>
      </c>
      <c r="T3377" t="s">
        <v>7715</v>
      </c>
      <c r="U3377">
        <v>1</v>
      </c>
      <c r="V3377">
        <v>3</v>
      </c>
      <c r="W3377" t="s">
        <v>7702</v>
      </c>
      <c r="X3377" t="s">
        <v>4853</v>
      </c>
      <c r="Y3377" t="s">
        <v>7703</v>
      </c>
      <c r="Z3377" t="s">
        <v>13286</v>
      </c>
      <c r="AA3377" t="s">
        <v>8108</v>
      </c>
      <c r="AB3377" t="s">
        <v>13287</v>
      </c>
    </row>
    <row r="3378" spans="1:28">
      <c r="A3378" s="241">
        <v>45975</v>
      </c>
      <c r="B3378" t="s">
        <v>13285</v>
      </c>
      <c r="C3378" t="s">
        <v>7883</v>
      </c>
      <c r="D3378" t="s">
        <v>7884</v>
      </c>
      <c r="E3378" t="s">
        <v>7885</v>
      </c>
      <c r="F3378">
        <v>2</v>
      </c>
      <c r="G3378">
        <v>3025.21</v>
      </c>
      <c r="H3378">
        <v>0</v>
      </c>
      <c r="I3378" s="165">
        <v>6050.42</v>
      </c>
      <c r="J3378" t="s">
        <v>7723</v>
      </c>
      <c r="K3378">
        <v>1</v>
      </c>
      <c r="L3378">
        <v>125</v>
      </c>
      <c r="M3378" t="s">
        <v>7724</v>
      </c>
      <c r="N3378" t="s">
        <v>7713</v>
      </c>
      <c r="O3378" t="s">
        <v>7697</v>
      </c>
      <c r="P3378" t="s">
        <v>10766</v>
      </c>
      <c r="Q3378" t="s">
        <v>10991</v>
      </c>
      <c r="R3378">
        <v>103</v>
      </c>
      <c r="S3378" t="s">
        <v>9921</v>
      </c>
      <c r="T3378" t="s">
        <v>7715</v>
      </c>
      <c r="U3378">
        <v>1</v>
      </c>
      <c r="V3378">
        <v>2</v>
      </c>
      <c r="W3378" t="s">
        <v>7702</v>
      </c>
      <c r="X3378" t="s">
        <v>4853</v>
      </c>
      <c r="Y3378" t="s">
        <v>7703</v>
      </c>
      <c r="Z3378" t="s">
        <v>13286</v>
      </c>
      <c r="AA3378" t="s">
        <v>8108</v>
      </c>
      <c r="AB3378" t="s">
        <v>13287</v>
      </c>
    </row>
    <row r="3379" spans="1:28">
      <c r="A3379" s="241">
        <v>45975</v>
      </c>
      <c r="B3379" t="s">
        <v>13285</v>
      </c>
      <c r="C3379" t="s">
        <v>8493</v>
      </c>
      <c r="D3379" t="s">
        <v>8494</v>
      </c>
      <c r="E3379" t="s">
        <v>8495</v>
      </c>
      <c r="F3379">
        <v>1</v>
      </c>
      <c r="G3379">
        <v>3180</v>
      </c>
      <c r="H3379">
        <v>0</v>
      </c>
      <c r="I3379" s="165">
        <v>3180</v>
      </c>
      <c r="J3379" t="s">
        <v>7723</v>
      </c>
      <c r="K3379">
        <v>1</v>
      </c>
      <c r="L3379">
        <v>125</v>
      </c>
      <c r="M3379" t="s">
        <v>7724</v>
      </c>
      <c r="N3379" t="s">
        <v>7713</v>
      </c>
      <c r="O3379" t="s">
        <v>7697</v>
      </c>
      <c r="P3379" t="s">
        <v>10766</v>
      </c>
      <c r="Q3379" t="s">
        <v>10991</v>
      </c>
      <c r="R3379">
        <v>103</v>
      </c>
      <c r="S3379" t="s">
        <v>9921</v>
      </c>
      <c r="T3379" t="s">
        <v>7715</v>
      </c>
      <c r="U3379">
        <v>1</v>
      </c>
      <c r="V3379">
        <v>1</v>
      </c>
      <c r="W3379" t="s">
        <v>7702</v>
      </c>
      <c r="X3379" t="s">
        <v>4853</v>
      </c>
      <c r="Y3379" t="s">
        <v>7703</v>
      </c>
      <c r="Z3379" t="s">
        <v>13286</v>
      </c>
      <c r="AA3379" t="s">
        <v>8108</v>
      </c>
      <c r="AB3379" t="s">
        <v>13287</v>
      </c>
    </row>
    <row r="3380" spans="1:28">
      <c r="A3380" s="241">
        <v>45975</v>
      </c>
      <c r="B3380" t="s">
        <v>13288</v>
      </c>
      <c r="C3380" t="s">
        <v>7740</v>
      </c>
      <c r="D3380" t="s">
        <v>7741</v>
      </c>
      <c r="E3380" t="s">
        <v>7742</v>
      </c>
      <c r="F3380">
        <v>6</v>
      </c>
      <c r="G3380">
        <v>3562.19</v>
      </c>
      <c r="H3380">
        <v>0</v>
      </c>
      <c r="I3380" s="165">
        <v>21373.14</v>
      </c>
      <c r="J3380" t="s">
        <v>7842</v>
      </c>
      <c r="K3380">
        <v>1</v>
      </c>
      <c r="L3380">
        <v>126</v>
      </c>
      <c r="M3380" t="s">
        <v>7744</v>
      </c>
      <c r="N3380" t="s">
        <v>7745</v>
      </c>
      <c r="O3380" t="s">
        <v>7697</v>
      </c>
      <c r="P3380" t="s">
        <v>10766</v>
      </c>
      <c r="Q3380" t="s">
        <v>11261</v>
      </c>
      <c r="R3380">
        <v>908</v>
      </c>
      <c r="S3380" t="s">
        <v>9921</v>
      </c>
      <c r="T3380" t="s">
        <v>7715</v>
      </c>
      <c r="U3380">
        <v>1</v>
      </c>
      <c r="V3380">
        <v>6</v>
      </c>
      <c r="W3380" t="s">
        <v>7702</v>
      </c>
      <c r="X3380" t="s">
        <v>4889</v>
      </c>
      <c r="Y3380" t="s">
        <v>7703</v>
      </c>
      <c r="Z3380" t="s">
        <v>13289</v>
      </c>
      <c r="AA3380" t="s">
        <v>7845</v>
      </c>
      <c r="AB3380" t="s">
        <v>13290</v>
      </c>
    </row>
    <row r="3381" spans="1:28">
      <c r="A3381" s="241">
        <v>45975</v>
      </c>
      <c r="B3381" t="s">
        <v>13288</v>
      </c>
      <c r="C3381" t="s">
        <v>7750</v>
      </c>
      <c r="D3381" t="s">
        <v>7751</v>
      </c>
      <c r="E3381" t="s">
        <v>7752</v>
      </c>
      <c r="F3381">
        <v>3</v>
      </c>
      <c r="G3381">
        <v>12000</v>
      </c>
      <c r="H3381">
        <v>0</v>
      </c>
      <c r="I3381" s="165">
        <v>36000</v>
      </c>
      <c r="J3381" t="s">
        <v>7842</v>
      </c>
      <c r="K3381">
        <v>1</v>
      </c>
      <c r="L3381">
        <v>126</v>
      </c>
      <c r="M3381" t="s">
        <v>7744</v>
      </c>
      <c r="N3381" t="s">
        <v>7745</v>
      </c>
      <c r="O3381" t="s">
        <v>7697</v>
      </c>
      <c r="P3381" t="s">
        <v>10766</v>
      </c>
      <c r="Q3381" t="s">
        <v>11261</v>
      </c>
      <c r="R3381">
        <v>908</v>
      </c>
      <c r="S3381" t="s">
        <v>9921</v>
      </c>
      <c r="T3381" t="s">
        <v>7715</v>
      </c>
      <c r="U3381">
        <v>1</v>
      </c>
      <c r="V3381">
        <v>3</v>
      </c>
      <c r="W3381" t="s">
        <v>7702</v>
      </c>
      <c r="X3381" t="s">
        <v>4889</v>
      </c>
      <c r="Y3381" t="s">
        <v>7703</v>
      </c>
      <c r="Z3381" t="s">
        <v>13289</v>
      </c>
      <c r="AA3381" t="s">
        <v>7845</v>
      </c>
      <c r="AB3381" t="s">
        <v>13290</v>
      </c>
    </row>
    <row r="3382" spans="1:28">
      <c r="A3382" s="241">
        <v>45975</v>
      </c>
      <c r="B3382" t="s">
        <v>13291</v>
      </c>
      <c r="C3382" t="s">
        <v>7839</v>
      </c>
      <c r="D3382" t="s">
        <v>7840</v>
      </c>
      <c r="E3382" t="s">
        <v>7841</v>
      </c>
      <c r="F3382">
        <v>2</v>
      </c>
      <c r="G3382">
        <v>2645.48</v>
      </c>
      <c r="H3382">
        <v>0</v>
      </c>
      <c r="I3382" s="165">
        <v>5290.96</v>
      </c>
      <c r="J3382" t="s">
        <v>7757</v>
      </c>
      <c r="K3382">
        <v>1</v>
      </c>
      <c r="L3382">
        <v>1</v>
      </c>
      <c r="M3382" t="s">
        <v>7767</v>
      </c>
      <c r="N3382" t="s">
        <v>7713</v>
      </c>
      <c r="O3382" t="s">
        <v>7697</v>
      </c>
      <c r="P3382" t="s">
        <v>10766</v>
      </c>
      <c r="Q3382" t="s">
        <v>11007</v>
      </c>
      <c r="R3382">
        <v>110</v>
      </c>
      <c r="S3382" t="s">
        <v>9921</v>
      </c>
      <c r="T3382" t="s">
        <v>7715</v>
      </c>
      <c r="U3382">
        <v>1</v>
      </c>
      <c r="V3382">
        <v>2</v>
      </c>
      <c r="W3382" t="s">
        <v>7702</v>
      </c>
      <c r="X3382" t="s">
        <v>13292</v>
      </c>
      <c r="Y3382" t="s">
        <v>7703</v>
      </c>
      <c r="Z3382" t="s">
        <v>13293</v>
      </c>
      <c r="AA3382" t="s">
        <v>8552</v>
      </c>
      <c r="AB3382" t="s">
        <v>13294</v>
      </c>
    </row>
    <row r="3383" spans="1:28">
      <c r="A3383" s="241">
        <v>45975</v>
      </c>
      <c r="B3383" t="s">
        <v>13291</v>
      </c>
      <c r="C3383" t="s">
        <v>7730</v>
      </c>
      <c r="D3383" t="s">
        <v>7731</v>
      </c>
      <c r="E3383" t="s">
        <v>7732</v>
      </c>
      <c r="F3383">
        <v>2</v>
      </c>
      <c r="G3383">
        <v>8991.6</v>
      </c>
      <c r="H3383">
        <v>0</v>
      </c>
      <c r="I3383" s="165">
        <v>17983.2</v>
      </c>
      <c r="J3383" t="s">
        <v>7757</v>
      </c>
      <c r="K3383">
        <v>1</v>
      </c>
      <c r="L3383">
        <v>1</v>
      </c>
      <c r="M3383" t="s">
        <v>7767</v>
      </c>
      <c r="N3383" t="s">
        <v>7713</v>
      </c>
      <c r="O3383" t="s">
        <v>7697</v>
      </c>
      <c r="P3383" t="s">
        <v>10766</v>
      </c>
      <c r="Q3383" t="s">
        <v>11007</v>
      </c>
      <c r="R3383">
        <v>110</v>
      </c>
      <c r="S3383" t="s">
        <v>9921</v>
      </c>
      <c r="T3383" t="s">
        <v>7715</v>
      </c>
      <c r="U3383">
        <v>1</v>
      </c>
      <c r="V3383">
        <v>2</v>
      </c>
      <c r="W3383" t="s">
        <v>7702</v>
      </c>
      <c r="X3383" t="s">
        <v>13292</v>
      </c>
      <c r="Y3383" t="s">
        <v>7703</v>
      </c>
      <c r="Z3383" t="s">
        <v>13293</v>
      </c>
      <c r="AA3383" t="s">
        <v>8552</v>
      </c>
      <c r="AB3383" t="s">
        <v>13294</v>
      </c>
    </row>
    <row r="3384" spans="1:28">
      <c r="A3384" s="241">
        <v>45975</v>
      </c>
      <c r="B3384" t="s">
        <v>13295</v>
      </c>
      <c r="C3384" t="s">
        <v>7839</v>
      </c>
      <c r="D3384" t="s">
        <v>7840</v>
      </c>
      <c r="E3384" t="s">
        <v>7841</v>
      </c>
      <c r="F3384">
        <v>3</v>
      </c>
      <c r="G3384">
        <v>2645.48</v>
      </c>
      <c r="H3384">
        <v>0</v>
      </c>
      <c r="I3384" s="165">
        <v>7936.44</v>
      </c>
      <c r="J3384" t="s">
        <v>8182</v>
      </c>
      <c r="K3384">
        <v>1</v>
      </c>
      <c r="L3384">
        <v>126</v>
      </c>
      <c r="M3384" t="s">
        <v>7744</v>
      </c>
      <c r="N3384" t="s">
        <v>7745</v>
      </c>
      <c r="O3384" t="s">
        <v>7697</v>
      </c>
      <c r="P3384" t="s">
        <v>10766</v>
      </c>
      <c r="Q3384" t="s">
        <v>11051</v>
      </c>
      <c r="R3384">
        <v>921</v>
      </c>
      <c r="S3384" t="s">
        <v>9921</v>
      </c>
      <c r="T3384" t="s">
        <v>7715</v>
      </c>
      <c r="U3384">
        <v>1</v>
      </c>
      <c r="V3384">
        <v>3</v>
      </c>
      <c r="W3384" t="s">
        <v>7702</v>
      </c>
      <c r="X3384" t="s">
        <v>4767</v>
      </c>
      <c r="Y3384" t="s">
        <v>7703</v>
      </c>
      <c r="Z3384" t="s">
        <v>13296</v>
      </c>
      <c r="AA3384" t="s">
        <v>8470</v>
      </c>
      <c r="AB3384" t="s">
        <v>13297</v>
      </c>
    </row>
    <row r="3385" spans="1:28">
      <c r="A3385" s="241">
        <v>45975</v>
      </c>
      <c r="B3385" t="s">
        <v>13298</v>
      </c>
      <c r="C3385" t="s">
        <v>7720</v>
      </c>
      <c r="D3385" t="s">
        <v>7721</v>
      </c>
      <c r="E3385" t="s">
        <v>7722</v>
      </c>
      <c r="F3385">
        <v>1</v>
      </c>
      <c r="G3385">
        <v>11900</v>
      </c>
      <c r="H3385">
        <v>357</v>
      </c>
      <c r="I3385" s="165">
        <v>11543</v>
      </c>
      <c r="J3385" t="s">
        <v>7816</v>
      </c>
      <c r="K3385">
        <v>1</v>
      </c>
      <c r="L3385">
        <v>125</v>
      </c>
      <c r="M3385" t="s">
        <v>7724</v>
      </c>
      <c r="N3385" t="s">
        <v>7713</v>
      </c>
      <c r="O3385" t="s">
        <v>7697</v>
      </c>
      <c r="P3385" t="s">
        <v>10766</v>
      </c>
      <c r="Q3385" t="s">
        <v>11018</v>
      </c>
      <c r="R3385">
        <v>107</v>
      </c>
      <c r="S3385" t="s">
        <v>9921</v>
      </c>
      <c r="T3385" t="s">
        <v>7726</v>
      </c>
      <c r="U3385">
        <v>1</v>
      </c>
      <c r="V3385">
        <v>1</v>
      </c>
      <c r="W3385" t="s">
        <v>7702</v>
      </c>
      <c r="X3385" t="s">
        <v>4843</v>
      </c>
      <c r="Y3385" t="s">
        <v>7703</v>
      </c>
      <c r="Z3385" t="s">
        <v>13299</v>
      </c>
      <c r="AA3385" t="s">
        <v>8041</v>
      </c>
      <c r="AB3385" t="s">
        <v>13300</v>
      </c>
    </row>
    <row r="3386" spans="1:28">
      <c r="A3386" s="241">
        <v>45975</v>
      </c>
      <c r="B3386" t="s">
        <v>13301</v>
      </c>
      <c r="C3386" t="s">
        <v>7730</v>
      </c>
      <c r="D3386" t="s">
        <v>7731</v>
      </c>
      <c r="E3386" t="s">
        <v>7732</v>
      </c>
      <c r="F3386">
        <v>1</v>
      </c>
      <c r="G3386">
        <v>8991.6</v>
      </c>
      <c r="H3386">
        <v>449.58</v>
      </c>
      <c r="I3386" s="165">
        <v>8542.02</v>
      </c>
      <c r="J3386" t="s">
        <v>7711</v>
      </c>
      <c r="K3386">
        <v>1</v>
      </c>
      <c r="L3386">
        <v>156</v>
      </c>
      <c r="M3386" t="s">
        <v>7712</v>
      </c>
      <c r="N3386" t="s">
        <v>7713</v>
      </c>
      <c r="O3386" t="s">
        <v>7697</v>
      </c>
      <c r="P3386" t="s">
        <v>10766</v>
      </c>
      <c r="Q3386" t="s">
        <v>10869</v>
      </c>
      <c r="R3386">
        <v>509</v>
      </c>
      <c r="S3386" t="s">
        <v>9921</v>
      </c>
      <c r="T3386" t="s">
        <v>7715</v>
      </c>
      <c r="U3386">
        <v>1</v>
      </c>
      <c r="V3386">
        <v>1</v>
      </c>
      <c r="W3386" t="s">
        <v>7702</v>
      </c>
      <c r="X3386" t="s">
        <v>5061</v>
      </c>
      <c r="Y3386" t="s">
        <v>7703</v>
      </c>
      <c r="Z3386" t="s">
        <v>13302</v>
      </c>
      <c r="AA3386" t="s">
        <v>8231</v>
      </c>
      <c r="AB3386" t="s">
        <v>13303</v>
      </c>
    </row>
    <row r="3387" spans="1:28">
      <c r="A3387" s="241">
        <v>45975</v>
      </c>
      <c r="B3387" t="s">
        <v>13304</v>
      </c>
      <c r="C3387" t="s">
        <v>7979</v>
      </c>
      <c r="D3387" t="s">
        <v>7980</v>
      </c>
      <c r="E3387" t="s">
        <v>7981</v>
      </c>
      <c r="F3387">
        <v>2</v>
      </c>
      <c r="G3387">
        <v>2647.06</v>
      </c>
      <c r="H3387">
        <v>0</v>
      </c>
      <c r="I3387" s="165">
        <v>5294.12</v>
      </c>
      <c r="J3387" t="s">
        <v>8182</v>
      </c>
      <c r="K3387">
        <v>1</v>
      </c>
      <c r="L3387">
        <v>126</v>
      </c>
      <c r="M3387" t="s">
        <v>7744</v>
      </c>
      <c r="N3387" t="s">
        <v>7745</v>
      </c>
      <c r="O3387" t="s">
        <v>7697</v>
      </c>
      <c r="P3387" t="s">
        <v>10766</v>
      </c>
      <c r="Q3387" t="s">
        <v>11051</v>
      </c>
      <c r="R3387">
        <v>921</v>
      </c>
      <c r="S3387" t="s">
        <v>9921</v>
      </c>
      <c r="T3387" t="s">
        <v>7715</v>
      </c>
      <c r="U3387">
        <v>1</v>
      </c>
      <c r="V3387">
        <v>2</v>
      </c>
      <c r="W3387" t="s">
        <v>7702</v>
      </c>
      <c r="X3387" t="s">
        <v>4811</v>
      </c>
      <c r="Y3387" t="s">
        <v>7703</v>
      </c>
      <c r="Z3387" t="s">
        <v>13305</v>
      </c>
      <c r="AA3387" t="s">
        <v>8470</v>
      </c>
      <c r="AB3387" t="s">
        <v>13306</v>
      </c>
    </row>
    <row r="3388" spans="1:28">
      <c r="A3388" s="241">
        <v>45975</v>
      </c>
      <c r="B3388" t="s">
        <v>13307</v>
      </c>
      <c r="C3388" t="s">
        <v>8205</v>
      </c>
      <c r="D3388" t="s">
        <v>8206</v>
      </c>
      <c r="E3388" t="s">
        <v>8207</v>
      </c>
      <c r="F3388">
        <v>4</v>
      </c>
      <c r="G3388">
        <v>3000</v>
      </c>
      <c r="H3388">
        <v>0</v>
      </c>
      <c r="I3388" s="165">
        <v>12000</v>
      </c>
      <c r="J3388" t="s">
        <v>7794</v>
      </c>
      <c r="K3388">
        <v>1</v>
      </c>
      <c r="L3388">
        <v>125</v>
      </c>
      <c r="M3388" t="s">
        <v>7724</v>
      </c>
      <c r="N3388" t="s">
        <v>7713</v>
      </c>
      <c r="O3388" t="s">
        <v>7697</v>
      </c>
      <c r="P3388" t="s">
        <v>10766</v>
      </c>
      <c r="Q3388" t="s">
        <v>10806</v>
      </c>
      <c r="R3388">
        <v>102</v>
      </c>
      <c r="S3388" t="s">
        <v>9921</v>
      </c>
      <c r="T3388" t="s">
        <v>7726</v>
      </c>
      <c r="U3388">
        <v>1</v>
      </c>
      <c r="V3388">
        <v>4</v>
      </c>
      <c r="W3388" t="s">
        <v>7702</v>
      </c>
      <c r="X3388" t="s">
        <v>5200</v>
      </c>
      <c r="Y3388" t="s">
        <v>7703</v>
      </c>
      <c r="Z3388" t="s">
        <v>13308</v>
      </c>
      <c r="AA3388" t="s">
        <v>7797</v>
      </c>
      <c r="AB3388" t="s">
        <v>9294</v>
      </c>
    </row>
    <row r="3389" spans="1:28">
      <c r="A3389" s="241">
        <v>45975</v>
      </c>
      <c r="B3389" t="s">
        <v>13307</v>
      </c>
      <c r="C3389" t="s">
        <v>7720</v>
      </c>
      <c r="D3389" t="s">
        <v>7721</v>
      </c>
      <c r="E3389" t="s">
        <v>7722</v>
      </c>
      <c r="F3389">
        <v>1</v>
      </c>
      <c r="G3389">
        <v>11900</v>
      </c>
      <c r="H3389">
        <v>357</v>
      </c>
      <c r="I3389" s="165">
        <v>11543</v>
      </c>
      <c r="J3389" t="s">
        <v>7794</v>
      </c>
      <c r="K3389">
        <v>1</v>
      </c>
      <c r="L3389">
        <v>125</v>
      </c>
      <c r="M3389" t="s">
        <v>7724</v>
      </c>
      <c r="N3389" t="s">
        <v>7713</v>
      </c>
      <c r="O3389" t="s">
        <v>7697</v>
      </c>
      <c r="P3389" t="s">
        <v>10766</v>
      </c>
      <c r="Q3389" t="s">
        <v>10806</v>
      </c>
      <c r="R3389">
        <v>102</v>
      </c>
      <c r="S3389" t="s">
        <v>9921</v>
      </c>
      <c r="T3389" t="s">
        <v>7726</v>
      </c>
      <c r="U3389">
        <v>1</v>
      </c>
      <c r="V3389">
        <v>1</v>
      </c>
      <c r="W3389" t="s">
        <v>7702</v>
      </c>
      <c r="X3389" t="s">
        <v>5200</v>
      </c>
      <c r="Y3389" t="s">
        <v>7703</v>
      </c>
      <c r="Z3389" t="s">
        <v>13308</v>
      </c>
      <c r="AA3389" t="s">
        <v>7797</v>
      </c>
      <c r="AB3389" t="s">
        <v>9294</v>
      </c>
    </row>
    <row r="3390" spans="1:28">
      <c r="A3390" s="241">
        <v>45975</v>
      </c>
      <c r="B3390" t="s">
        <v>13309</v>
      </c>
      <c r="C3390" t="s">
        <v>7883</v>
      </c>
      <c r="D3390" t="s">
        <v>7884</v>
      </c>
      <c r="E3390" t="s">
        <v>7885</v>
      </c>
      <c r="F3390">
        <v>3</v>
      </c>
      <c r="G3390">
        <v>3025.21</v>
      </c>
      <c r="H3390">
        <v>0</v>
      </c>
      <c r="I3390" s="165">
        <v>9075.6299999999992</v>
      </c>
      <c r="J3390" t="s">
        <v>8271</v>
      </c>
      <c r="K3390">
        <v>1</v>
      </c>
      <c r="L3390">
        <v>126</v>
      </c>
      <c r="M3390" t="s">
        <v>7744</v>
      </c>
      <c r="N3390" t="s">
        <v>7745</v>
      </c>
      <c r="O3390" t="s">
        <v>7697</v>
      </c>
      <c r="P3390" t="s">
        <v>10766</v>
      </c>
      <c r="Q3390" t="s">
        <v>10876</v>
      </c>
      <c r="R3390">
        <v>936</v>
      </c>
      <c r="S3390" t="s">
        <v>9921</v>
      </c>
      <c r="T3390" t="s">
        <v>7715</v>
      </c>
      <c r="U3390">
        <v>1</v>
      </c>
      <c r="V3390">
        <v>3</v>
      </c>
      <c r="W3390" t="s">
        <v>7702</v>
      </c>
      <c r="X3390" t="s">
        <v>4999</v>
      </c>
      <c r="Y3390" t="s">
        <v>7703</v>
      </c>
      <c r="Z3390" t="s">
        <v>13310</v>
      </c>
      <c r="AA3390" t="s">
        <v>8380</v>
      </c>
      <c r="AB3390" t="s">
        <v>13311</v>
      </c>
    </row>
    <row r="3391" spans="1:28">
      <c r="A3391" s="241">
        <v>45975</v>
      </c>
      <c r="B3391" t="s">
        <v>13309</v>
      </c>
      <c r="C3391" t="s">
        <v>7787</v>
      </c>
      <c r="D3391" t="s">
        <v>7788</v>
      </c>
      <c r="E3391" t="s">
        <v>7789</v>
      </c>
      <c r="F3391">
        <v>2</v>
      </c>
      <c r="G3391">
        <v>3025.21</v>
      </c>
      <c r="H3391">
        <v>0</v>
      </c>
      <c r="I3391" s="165">
        <v>6050.42</v>
      </c>
      <c r="J3391" t="s">
        <v>8271</v>
      </c>
      <c r="K3391">
        <v>1</v>
      </c>
      <c r="L3391">
        <v>126</v>
      </c>
      <c r="M3391" t="s">
        <v>7744</v>
      </c>
      <c r="N3391" t="s">
        <v>7745</v>
      </c>
      <c r="O3391" t="s">
        <v>7697</v>
      </c>
      <c r="P3391" t="s">
        <v>10766</v>
      </c>
      <c r="Q3391" t="s">
        <v>10876</v>
      </c>
      <c r="R3391">
        <v>936</v>
      </c>
      <c r="S3391" t="s">
        <v>9921</v>
      </c>
      <c r="T3391" t="s">
        <v>7715</v>
      </c>
      <c r="U3391">
        <v>1</v>
      </c>
      <c r="V3391">
        <v>2</v>
      </c>
      <c r="W3391" t="s">
        <v>7702</v>
      </c>
      <c r="X3391" t="s">
        <v>4999</v>
      </c>
      <c r="Y3391" t="s">
        <v>7703</v>
      </c>
      <c r="Z3391" t="s">
        <v>13310</v>
      </c>
      <c r="AA3391" t="s">
        <v>8380</v>
      </c>
      <c r="AB3391" t="s">
        <v>13311</v>
      </c>
    </row>
    <row r="3392" spans="1:28">
      <c r="A3392" s="241">
        <v>45975</v>
      </c>
      <c r="B3392" t="s">
        <v>13309</v>
      </c>
      <c r="C3392" t="s">
        <v>7781</v>
      </c>
      <c r="D3392" t="s">
        <v>7782</v>
      </c>
      <c r="E3392" t="s">
        <v>7783</v>
      </c>
      <c r="F3392">
        <v>1</v>
      </c>
      <c r="G3392">
        <v>3025.21</v>
      </c>
      <c r="H3392">
        <v>0</v>
      </c>
      <c r="I3392" s="165">
        <v>3025.21</v>
      </c>
      <c r="J3392" t="s">
        <v>8271</v>
      </c>
      <c r="K3392">
        <v>1</v>
      </c>
      <c r="L3392">
        <v>126</v>
      </c>
      <c r="M3392" t="s">
        <v>7744</v>
      </c>
      <c r="N3392" t="s">
        <v>7745</v>
      </c>
      <c r="O3392" t="s">
        <v>7697</v>
      </c>
      <c r="P3392" t="s">
        <v>10766</v>
      </c>
      <c r="Q3392" t="s">
        <v>10876</v>
      </c>
      <c r="R3392">
        <v>936</v>
      </c>
      <c r="S3392" t="s">
        <v>9921</v>
      </c>
      <c r="T3392" t="s">
        <v>7715</v>
      </c>
      <c r="U3392">
        <v>1</v>
      </c>
      <c r="V3392">
        <v>1</v>
      </c>
      <c r="W3392" t="s">
        <v>7702</v>
      </c>
      <c r="X3392" t="s">
        <v>4999</v>
      </c>
      <c r="Y3392" t="s">
        <v>7703</v>
      </c>
      <c r="Z3392" t="s">
        <v>13310</v>
      </c>
      <c r="AA3392" t="s">
        <v>8380</v>
      </c>
      <c r="AB3392" t="s">
        <v>13311</v>
      </c>
    </row>
    <row r="3393" spans="1:28">
      <c r="A3393" s="241">
        <v>45975</v>
      </c>
      <c r="B3393" t="s">
        <v>13312</v>
      </c>
      <c r="C3393" t="s">
        <v>8051</v>
      </c>
      <c r="D3393" t="s">
        <v>8052</v>
      </c>
      <c r="E3393" t="s">
        <v>8053</v>
      </c>
      <c r="F3393">
        <v>1</v>
      </c>
      <c r="G3393">
        <v>5940</v>
      </c>
      <c r="H3393">
        <v>0</v>
      </c>
      <c r="I3393" s="165">
        <v>5940</v>
      </c>
      <c r="J3393" t="s">
        <v>8852</v>
      </c>
      <c r="K3393">
        <v>1</v>
      </c>
      <c r="L3393">
        <v>154</v>
      </c>
      <c r="M3393" t="s">
        <v>8678</v>
      </c>
      <c r="N3393" t="s">
        <v>7939</v>
      </c>
      <c r="O3393" t="s">
        <v>7697</v>
      </c>
      <c r="P3393" t="s">
        <v>10766</v>
      </c>
      <c r="Q3393" t="s">
        <v>12017</v>
      </c>
      <c r="R3393">
        <v>410</v>
      </c>
      <c r="S3393" t="s">
        <v>9921</v>
      </c>
      <c r="T3393" t="s">
        <v>7701</v>
      </c>
      <c r="U3393">
        <v>1</v>
      </c>
      <c r="V3393">
        <v>1</v>
      </c>
      <c r="W3393" t="s">
        <v>7702</v>
      </c>
      <c r="X3393" t="s">
        <v>4783</v>
      </c>
      <c r="Y3393" t="s">
        <v>7703</v>
      </c>
      <c r="Z3393" t="s">
        <v>13313</v>
      </c>
      <c r="AA3393" t="s">
        <v>8300</v>
      </c>
      <c r="AB3393" t="s">
        <v>13314</v>
      </c>
    </row>
    <row r="3394" spans="1:28">
      <c r="A3394" s="241">
        <v>45975</v>
      </c>
      <c r="B3394" t="s">
        <v>13315</v>
      </c>
      <c r="C3394" t="s">
        <v>7736</v>
      </c>
      <c r="D3394" t="s">
        <v>7737</v>
      </c>
      <c r="E3394" t="s">
        <v>7738</v>
      </c>
      <c r="F3394">
        <v>3</v>
      </c>
      <c r="G3394">
        <v>6422.4</v>
      </c>
      <c r="H3394">
        <v>0</v>
      </c>
      <c r="I3394" s="165">
        <v>19267.2</v>
      </c>
      <c r="J3394" t="s">
        <v>8852</v>
      </c>
      <c r="K3394">
        <v>1</v>
      </c>
      <c r="L3394">
        <v>154</v>
      </c>
      <c r="M3394" t="s">
        <v>8678</v>
      </c>
      <c r="N3394" t="s">
        <v>7939</v>
      </c>
      <c r="O3394" t="s">
        <v>7697</v>
      </c>
      <c r="P3394" t="s">
        <v>10766</v>
      </c>
      <c r="Q3394" t="s">
        <v>12017</v>
      </c>
      <c r="R3394">
        <v>410</v>
      </c>
      <c r="S3394" t="s">
        <v>9921</v>
      </c>
      <c r="T3394" t="s">
        <v>7701</v>
      </c>
      <c r="U3394">
        <v>1</v>
      </c>
      <c r="V3394">
        <v>3</v>
      </c>
      <c r="W3394" t="s">
        <v>7702</v>
      </c>
      <c r="X3394" t="s">
        <v>4765</v>
      </c>
      <c r="Y3394" t="s">
        <v>7703</v>
      </c>
      <c r="Z3394" t="s">
        <v>13316</v>
      </c>
      <c r="AA3394" t="s">
        <v>8300</v>
      </c>
      <c r="AB3394" t="s">
        <v>13317</v>
      </c>
    </row>
    <row r="3395" spans="1:28">
      <c r="A3395" s="241">
        <v>45975</v>
      </c>
      <c r="B3395" t="s">
        <v>13318</v>
      </c>
      <c r="C3395" t="s">
        <v>7730</v>
      </c>
      <c r="D3395" t="s">
        <v>7731</v>
      </c>
      <c r="E3395" t="s">
        <v>7732</v>
      </c>
      <c r="F3395">
        <v>1</v>
      </c>
      <c r="G3395">
        <v>8991.6</v>
      </c>
      <c r="H3395">
        <v>449.58</v>
      </c>
      <c r="I3395" s="165">
        <v>8542.02</v>
      </c>
      <c r="J3395" t="s">
        <v>8061</v>
      </c>
      <c r="K3395">
        <v>1</v>
      </c>
      <c r="L3395">
        <v>182</v>
      </c>
      <c r="M3395" t="s">
        <v>8740</v>
      </c>
      <c r="N3395" t="s">
        <v>7745</v>
      </c>
      <c r="O3395" t="s">
        <v>7697</v>
      </c>
      <c r="P3395" t="s">
        <v>10766</v>
      </c>
      <c r="Q3395" t="s">
        <v>11436</v>
      </c>
      <c r="R3395">
        <v>906</v>
      </c>
      <c r="S3395" t="s">
        <v>9921</v>
      </c>
      <c r="T3395" t="s">
        <v>7715</v>
      </c>
      <c r="U3395">
        <v>1</v>
      </c>
      <c r="V3395">
        <v>1</v>
      </c>
      <c r="W3395" t="s">
        <v>7702</v>
      </c>
      <c r="X3395" t="s">
        <v>4960</v>
      </c>
      <c r="Y3395" t="s">
        <v>7703</v>
      </c>
      <c r="Z3395" t="s">
        <v>13319</v>
      </c>
      <c r="AA3395" t="s">
        <v>8887</v>
      </c>
      <c r="AB3395" t="s">
        <v>13320</v>
      </c>
    </row>
    <row r="3396" spans="1:28">
      <c r="A3396" s="241">
        <v>45975</v>
      </c>
      <c r="B3396" t="s">
        <v>13321</v>
      </c>
      <c r="C3396" t="s">
        <v>7800</v>
      </c>
      <c r="D3396" t="s">
        <v>7801</v>
      </c>
      <c r="E3396" t="s">
        <v>7802</v>
      </c>
      <c r="F3396">
        <v>6</v>
      </c>
      <c r="G3396">
        <v>1092.44</v>
      </c>
      <c r="H3396">
        <v>0</v>
      </c>
      <c r="I3396" s="165">
        <v>6554.64</v>
      </c>
      <c r="J3396" t="s">
        <v>7723</v>
      </c>
      <c r="K3396">
        <v>1</v>
      </c>
      <c r="L3396">
        <v>125</v>
      </c>
      <c r="M3396" t="s">
        <v>7724</v>
      </c>
      <c r="N3396" t="s">
        <v>7713</v>
      </c>
      <c r="O3396" t="s">
        <v>7697</v>
      </c>
      <c r="P3396" t="s">
        <v>10766</v>
      </c>
      <c r="Q3396" t="s">
        <v>10771</v>
      </c>
      <c r="R3396">
        <v>117</v>
      </c>
      <c r="S3396" t="s">
        <v>9921</v>
      </c>
      <c r="T3396" t="s">
        <v>7701</v>
      </c>
      <c r="U3396">
        <v>1</v>
      </c>
      <c r="V3396">
        <v>6</v>
      </c>
      <c r="W3396" t="s">
        <v>7702</v>
      </c>
      <c r="X3396" t="s">
        <v>5251</v>
      </c>
      <c r="Y3396" t="s">
        <v>7703</v>
      </c>
      <c r="Z3396" t="s">
        <v>13322</v>
      </c>
      <c r="AA3396" t="s">
        <v>7728</v>
      </c>
      <c r="AB3396" t="s">
        <v>13323</v>
      </c>
    </row>
    <row r="3397" spans="1:28">
      <c r="A3397" s="241">
        <v>45975</v>
      </c>
      <c r="B3397" t="s">
        <v>13321</v>
      </c>
      <c r="C3397" t="s">
        <v>8032</v>
      </c>
      <c r="D3397" t="s">
        <v>8033</v>
      </c>
      <c r="E3397" t="s">
        <v>8034</v>
      </c>
      <c r="F3397">
        <v>6</v>
      </c>
      <c r="G3397">
        <v>1092.44</v>
      </c>
      <c r="H3397">
        <v>0</v>
      </c>
      <c r="I3397" s="165">
        <v>6554.64</v>
      </c>
      <c r="J3397" t="s">
        <v>7723</v>
      </c>
      <c r="K3397">
        <v>1</v>
      </c>
      <c r="L3397">
        <v>125</v>
      </c>
      <c r="M3397" t="s">
        <v>7724</v>
      </c>
      <c r="N3397" t="s">
        <v>7713</v>
      </c>
      <c r="O3397" t="s">
        <v>7697</v>
      </c>
      <c r="P3397" t="s">
        <v>10766</v>
      </c>
      <c r="Q3397" t="s">
        <v>10771</v>
      </c>
      <c r="R3397">
        <v>117</v>
      </c>
      <c r="S3397" t="s">
        <v>9921</v>
      </c>
      <c r="T3397" t="s">
        <v>7701</v>
      </c>
      <c r="U3397">
        <v>1</v>
      </c>
      <c r="V3397">
        <v>6</v>
      </c>
      <c r="W3397" t="s">
        <v>7702</v>
      </c>
      <c r="X3397" t="s">
        <v>5251</v>
      </c>
      <c r="Y3397" t="s">
        <v>7703</v>
      </c>
      <c r="Z3397" t="s">
        <v>13322</v>
      </c>
      <c r="AA3397" t="s">
        <v>7728</v>
      </c>
      <c r="AB3397" t="s">
        <v>13323</v>
      </c>
    </row>
    <row r="3398" spans="1:28">
      <c r="A3398" s="241">
        <v>45975</v>
      </c>
      <c r="B3398" t="s">
        <v>13324</v>
      </c>
      <c r="C3398" t="s">
        <v>7733</v>
      </c>
      <c r="D3398" t="s">
        <v>7734</v>
      </c>
      <c r="E3398" t="s">
        <v>7735</v>
      </c>
      <c r="F3398">
        <v>25</v>
      </c>
      <c r="G3398">
        <v>1344.54</v>
      </c>
      <c r="H3398">
        <v>0</v>
      </c>
      <c r="I3398" s="165">
        <v>33613.5</v>
      </c>
      <c r="J3398" t="s">
        <v>7694</v>
      </c>
      <c r="K3398">
        <v>1</v>
      </c>
      <c r="L3398">
        <v>213</v>
      </c>
      <c r="M3398" t="s">
        <v>7695</v>
      </c>
      <c r="N3398" t="s">
        <v>7696</v>
      </c>
      <c r="O3398" t="s">
        <v>7697</v>
      </c>
      <c r="P3398" t="s">
        <v>10766</v>
      </c>
      <c r="Q3398" t="s">
        <v>7890</v>
      </c>
      <c r="R3398">
        <v>706</v>
      </c>
      <c r="S3398" t="s">
        <v>9921</v>
      </c>
      <c r="T3398" t="s">
        <v>7701</v>
      </c>
      <c r="U3398">
        <v>1</v>
      </c>
      <c r="V3398">
        <v>25</v>
      </c>
      <c r="W3398" t="s">
        <v>7702</v>
      </c>
      <c r="X3398" t="s">
        <v>5059</v>
      </c>
      <c r="Y3398" t="s">
        <v>7703</v>
      </c>
      <c r="Z3398" t="s">
        <v>13325</v>
      </c>
      <c r="AA3398" t="s">
        <v>7705</v>
      </c>
      <c r="AB3398" t="s">
        <v>13326</v>
      </c>
    </row>
    <row r="3399" spans="1:28">
      <c r="A3399" s="241">
        <v>45975</v>
      </c>
      <c r="B3399" t="s">
        <v>13327</v>
      </c>
      <c r="C3399" t="s">
        <v>7740</v>
      </c>
      <c r="D3399" t="s">
        <v>7741</v>
      </c>
      <c r="E3399" t="s">
        <v>7742</v>
      </c>
      <c r="F3399">
        <v>1</v>
      </c>
      <c r="G3399">
        <v>3562.19</v>
      </c>
      <c r="H3399">
        <v>0</v>
      </c>
      <c r="I3399" s="165">
        <v>3562.19</v>
      </c>
      <c r="J3399" t="s">
        <v>7851</v>
      </c>
      <c r="K3399">
        <v>1</v>
      </c>
      <c r="L3399">
        <v>126</v>
      </c>
      <c r="M3399" t="s">
        <v>7744</v>
      </c>
      <c r="N3399" t="s">
        <v>7745</v>
      </c>
      <c r="O3399" t="s">
        <v>7697</v>
      </c>
      <c r="P3399" t="s">
        <v>10766</v>
      </c>
      <c r="Q3399" t="s">
        <v>11108</v>
      </c>
      <c r="R3399">
        <v>933</v>
      </c>
      <c r="S3399" t="s">
        <v>9921</v>
      </c>
      <c r="T3399" t="s">
        <v>7715</v>
      </c>
      <c r="U3399">
        <v>1</v>
      </c>
      <c r="V3399">
        <v>1</v>
      </c>
      <c r="W3399" t="s">
        <v>7702</v>
      </c>
      <c r="X3399" t="s">
        <v>5198</v>
      </c>
      <c r="Y3399" t="s">
        <v>7703</v>
      </c>
      <c r="Z3399" t="s">
        <v>13328</v>
      </c>
      <c r="AA3399" t="s">
        <v>8696</v>
      </c>
      <c r="AB3399" t="s">
        <v>9093</v>
      </c>
    </row>
    <row r="3400" spans="1:28">
      <c r="A3400" s="241">
        <v>45975</v>
      </c>
      <c r="B3400" t="s">
        <v>13329</v>
      </c>
      <c r="C3400" t="s">
        <v>7934</v>
      </c>
      <c r="D3400" t="s">
        <v>7935</v>
      </c>
      <c r="E3400" t="s">
        <v>7936</v>
      </c>
      <c r="F3400">
        <v>6</v>
      </c>
      <c r="G3400">
        <v>2475</v>
      </c>
      <c r="H3400">
        <v>0</v>
      </c>
      <c r="I3400" s="165">
        <v>14850</v>
      </c>
      <c r="J3400" t="s">
        <v>7937</v>
      </c>
      <c r="K3400">
        <v>1</v>
      </c>
      <c r="L3400">
        <v>211</v>
      </c>
      <c r="M3400" t="s">
        <v>7938</v>
      </c>
      <c r="N3400" t="s">
        <v>7939</v>
      </c>
      <c r="O3400" t="s">
        <v>7697</v>
      </c>
      <c r="P3400" t="s">
        <v>10766</v>
      </c>
      <c r="Q3400" t="s">
        <v>10822</v>
      </c>
      <c r="R3400">
        <v>409</v>
      </c>
      <c r="S3400" t="s">
        <v>9921</v>
      </c>
      <c r="T3400" t="s">
        <v>7715</v>
      </c>
      <c r="U3400">
        <v>1</v>
      </c>
      <c r="V3400">
        <v>6</v>
      </c>
      <c r="W3400" t="s">
        <v>7702</v>
      </c>
      <c r="X3400" t="s">
        <v>4787</v>
      </c>
      <c r="Y3400" t="s">
        <v>7703</v>
      </c>
      <c r="Z3400" t="s">
        <v>13330</v>
      </c>
      <c r="AA3400" t="s">
        <v>8145</v>
      </c>
      <c r="AB3400" t="s">
        <v>13331</v>
      </c>
    </row>
    <row r="3401" spans="1:28">
      <c r="A3401" s="241">
        <v>45975</v>
      </c>
      <c r="B3401" t="s">
        <v>13332</v>
      </c>
      <c r="C3401" t="s">
        <v>7979</v>
      </c>
      <c r="D3401" t="s">
        <v>7980</v>
      </c>
      <c r="E3401" t="s">
        <v>7981</v>
      </c>
      <c r="F3401">
        <v>1</v>
      </c>
      <c r="G3401">
        <v>2647.06</v>
      </c>
      <c r="H3401">
        <v>0</v>
      </c>
      <c r="I3401" s="165">
        <v>2647.06</v>
      </c>
      <c r="J3401" t="s">
        <v>7711</v>
      </c>
      <c r="K3401">
        <v>1</v>
      </c>
      <c r="L3401">
        <v>156</v>
      </c>
      <c r="M3401" t="s">
        <v>7712</v>
      </c>
      <c r="N3401" t="s">
        <v>7713</v>
      </c>
      <c r="O3401" t="s">
        <v>7697</v>
      </c>
      <c r="P3401" t="s">
        <v>10766</v>
      </c>
      <c r="Q3401" t="s">
        <v>10869</v>
      </c>
      <c r="R3401">
        <v>509</v>
      </c>
      <c r="S3401" t="s">
        <v>9921</v>
      </c>
      <c r="T3401" t="s">
        <v>7715</v>
      </c>
      <c r="U3401">
        <v>1</v>
      </c>
      <c r="V3401">
        <v>1</v>
      </c>
      <c r="W3401" t="s">
        <v>7702</v>
      </c>
      <c r="X3401" t="s">
        <v>5005</v>
      </c>
      <c r="Y3401" t="s">
        <v>7703</v>
      </c>
      <c r="Z3401" t="s">
        <v>13333</v>
      </c>
      <c r="AA3401" t="s">
        <v>8231</v>
      </c>
      <c r="AB3401" t="s">
        <v>13334</v>
      </c>
    </row>
    <row r="3402" spans="1:28">
      <c r="A3402" s="241">
        <v>45975</v>
      </c>
      <c r="B3402" t="s">
        <v>13332</v>
      </c>
      <c r="C3402" t="s">
        <v>7839</v>
      </c>
      <c r="D3402" t="s">
        <v>7840</v>
      </c>
      <c r="E3402" t="s">
        <v>7841</v>
      </c>
      <c r="F3402">
        <v>1</v>
      </c>
      <c r="G3402">
        <v>2645.48</v>
      </c>
      <c r="H3402">
        <v>0</v>
      </c>
      <c r="I3402" s="165">
        <v>2645.48</v>
      </c>
      <c r="J3402" t="s">
        <v>7711</v>
      </c>
      <c r="K3402">
        <v>1</v>
      </c>
      <c r="L3402">
        <v>156</v>
      </c>
      <c r="M3402" t="s">
        <v>7712</v>
      </c>
      <c r="N3402" t="s">
        <v>7713</v>
      </c>
      <c r="O3402" t="s">
        <v>7697</v>
      </c>
      <c r="P3402" t="s">
        <v>10766</v>
      </c>
      <c r="Q3402" t="s">
        <v>10869</v>
      </c>
      <c r="R3402">
        <v>509</v>
      </c>
      <c r="S3402" t="s">
        <v>9921</v>
      </c>
      <c r="T3402" t="s">
        <v>7715</v>
      </c>
      <c r="U3402">
        <v>1</v>
      </c>
      <c r="V3402">
        <v>1</v>
      </c>
      <c r="W3402" t="s">
        <v>7702</v>
      </c>
      <c r="X3402" t="s">
        <v>5005</v>
      </c>
      <c r="Y3402" t="s">
        <v>7703</v>
      </c>
      <c r="Z3402" t="s">
        <v>13333</v>
      </c>
      <c r="AA3402" t="s">
        <v>8231</v>
      </c>
      <c r="AB3402" t="s">
        <v>13334</v>
      </c>
    </row>
    <row r="3403" spans="1:28">
      <c r="A3403" s="241">
        <v>45975</v>
      </c>
      <c r="B3403" t="s">
        <v>13335</v>
      </c>
      <c r="C3403" t="s">
        <v>7730</v>
      </c>
      <c r="D3403" t="s">
        <v>7731</v>
      </c>
      <c r="E3403" t="s">
        <v>7732</v>
      </c>
      <c r="F3403">
        <v>1</v>
      </c>
      <c r="G3403">
        <v>8991.6</v>
      </c>
      <c r="H3403">
        <v>449.58</v>
      </c>
      <c r="I3403" s="165">
        <v>8542.02</v>
      </c>
      <c r="J3403" t="s">
        <v>7842</v>
      </c>
      <c r="K3403">
        <v>1</v>
      </c>
      <c r="L3403">
        <v>126</v>
      </c>
      <c r="M3403" t="s">
        <v>7744</v>
      </c>
      <c r="N3403" t="s">
        <v>7745</v>
      </c>
      <c r="O3403" t="s">
        <v>7697</v>
      </c>
      <c r="P3403" t="s">
        <v>10766</v>
      </c>
      <c r="Q3403" t="s">
        <v>11261</v>
      </c>
      <c r="R3403">
        <v>908</v>
      </c>
      <c r="S3403" t="s">
        <v>9921</v>
      </c>
      <c r="T3403" t="s">
        <v>7715</v>
      </c>
      <c r="U3403">
        <v>1</v>
      </c>
      <c r="V3403">
        <v>1</v>
      </c>
      <c r="W3403" t="s">
        <v>7702</v>
      </c>
      <c r="X3403" t="s">
        <v>5024</v>
      </c>
      <c r="Y3403" t="s">
        <v>7703</v>
      </c>
      <c r="Z3403" t="s">
        <v>13336</v>
      </c>
      <c r="AA3403" t="s">
        <v>7845</v>
      </c>
      <c r="AB3403" t="s">
        <v>13337</v>
      </c>
    </row>
    <row r="3404" spans="1:28">
      <c r="A3404" s="241">
        <v>45975</v>
      </c>
      <c r="B3404" t="s">
        <v>13335</v>
      </c>
      <c r="C3404" t="s">
        <v>7740</v>
      </c>
      <c r="D3404" t="s">
        <v>7741</v>
      </c>
      <c r="E3404" t="s">
        <v>7742</v>
      </c>
      <c r="F3404">
        <v>1</v>
      </c>
      <c r="G3404">
        <v>3562.19</v>
      </c>
      <c r="H3404">
        <v>0</v>
      </c>
      <c r="I3404" s="165">
        <v>3562.19</v>
      </c>
      <c r="J3404" t="s">
        <v>7842</v>
      </c>
      <c r="K3404">
        <v>1</v>
      </c>
      <c r="L3404">
        <v>126</v>
      </c>
      <c r="M3404" t="s">
        <v>7744</v>
      </c>
      <c r="N3404" t="s">
        <v>7745</v>
      </c>
      <c r="O3404" t="s">
        <v>7697</v>
      </c>
      <c r="P3404" t="s">
        <v>10766</v>
      </c>
      <c r="Q3404" t="s">
        <v>11261</v>
      </c>
      <c r="R3404">
        <v>908</v>
      </c>
      <c r="S3404" t="s">
        <v>9921</v>
      </c>
      <c r="T3404" t="s">
        <v>7715</v>
      </c>
      <c r="U3404">
        <v>1</v>
      </c>
      <c r="V3404">
        <v>1</v>
      </c>
      <c r="W3404" t="s">
        <v>7702</v>
      </c>
      <c r="X3404" t="s">
        <v>5024</v>
      </c>
      <c r="Y3404" t="s">
        <v>7703</v>
      </c>
      <c r="Z3404" t="s">
        <v>13336</v>
      </c>
      <c r="AA3404" t="s">
        <v>7845</v>
      </c>
      <c r="AB3404" t="s">
        <v>13337</v>
      </c>
    </row>
    <row r="3405" spans="1:28">
      <c r="A3405" s="241">
        <v>45975</v>
      </c>
      <c r="B3405" t="s">
        <v>13338</v>
      </c>
      <c r="C3405" t="s">
        <v>8554</v>
      </c>
      <c r="D3405" t="s">
        <v>8555</v>
      </c>
      <c r="E3405" t="s">
        <v>8556</v>
      </c>
      <c r="F3405">
        <v>1</v>
      </c>
      <c r="G3405">
        <v>26756</v>
      </c>
      <c r="H3405">
        <v>0</v>
      </c>
      <c r="I3405" s="165">
        <v>26756</v>
      </c>
      <c r="J3405" t="s">
        <v>7794</v>
      </c>
      <c r="K3405">
        <v>1</v>
      </c>
      <c r="L3405">
        <v>125</v>
      </c>
      <c r="M3405" t="s">
        <v>7724</v>
      </c>
      <c r="N3405" t="s">
        <v>7713</v>
      </c>
      <c r="O3405" t="s">
        <v>7697</v>
      </c>
      <c r="P3405" t="s">
        <v>10766</v>
      </c>
      <c r="Q3405" t="s">
        <v>10806</v>
      </c>
      <c r="R3405">
        <v>102</v>
      </c>
      <c r="S3405" t="s">
        <v>9921</v>
      </c>
      <c r="T3405" t="s">
        <v>7926</v>
      </c>
      <c r="U3405">
        <v>1</v>
      </c>
      <c r="V3405">
        <v>1</v>
      </c>
      <c r="W3405" t="s">
        <v>7702</v>
      </c>
      <c r="X3405" t="s">
        <v>5051</v>
      </c>
      <c r="Y3405" t="s">
        <v>7703</v>
      </c>
      <c r="Z3405" t="s">
        <v>13339</v>
      </c>
      <c r="AA3405" t="s">
        <v>7797</v>
      </c>
      <c r="AB3405" t="s">
        <v>13340</v>
      </c>
    </row>
    <row r="3406" spans="1:28">
      <c r="A3406" s="241">
        <v>45975</v>
      </c>
      <c r="B3406" t="s">
        <v>13338</v>
      </c>
      <c r="C3406" t="s">
        <v>7955</v>
      </c>
      <c r="D3406" t="s">
        <v>7956</v>
      </c>
      <c r="E3406" t="s">
        <v>7957</v>
      </c>
      <c r="F3406">
        <v>1</v>
      </c>
      <c r="G3406">
        <v>7500</v>
      </c>
      <c r="H3406">
        <v>750</v>
      </c>
      <c r="I3406" s="165">
        <v>6750</v>
      </c>
      <c r="J3406" t="s">
        <v>7794</v>
      </c>
      <c r="K3406">
        <v>1</v>
      </c>
      <c r="L3406">
        <v>125</v>
      </c>
      <c r="M3406" t="s">
        <v>7724</v>
      </c>
      <c r="N3406" t="s">
        <v>7713</v>
      </c>
      <c r="O3406" t="s">
        <v>7697</v>
      </c>
      <c r="P3406" t="s">
        <v>10766</v>
      </c>
      <c r="Q3406" t="s">
        <v>10806</v>
      </c>
      <c r="R3406">
        <v>102</v>
      </c>
      <c r="S3406" t="s">
        <v>9921</v>
      </c>
      <c r="T3406" t="s">
        <v>7811</v>
      </c>
      <c r="U3406">
        <v>1</v>
      </c>
      <c r="V3406">
        <v>1</v>
      </c>
      <c r="W3406" t="s">
        <v>7702</v>
      </c>
      <c r="X3406" t="s">
        <v>5051</v>
      </c>
      <c r="Y3406" t="s">
        <v>7703</v>
      </c>
      <c r="Z3406" t="s">
        <v>13339</v>
      </c>
      <c r="AA3406" t="s">
        <v>7797</v>
      </c>
      <c r="AB3406" t="s">
        <v>13340</v>
      </c>
    </row>
    <row r="3407" spans="1:28">
      <c r="A3407" s="241">
        <v>45975</v>
      </c>
      <c r="B3407" t="s">
        <v>13341</v>
      </c>
      <c r="C3407" t="s">
        <v>7839</v>
      </c>
      <c r="D3407" t="s">
        <v>7840</v>
      </c>
      <c r="E3407" t="s">
        <v>7841</v>
      </c>
      <c r="F3407">
        <v>3</v>
      </c>
      <c r="G3407">
        <v>2645.48</v>
      </c>
      <c r="H3407">
        <v>0</v>
      </c>
      <c r="I3407" s="165">
        <v>7936.44</v>
      </c>
      <c r="J3407" t="s">
        <v>7816</v>
      </c>
      <c r="K3407">
        <v>1</v>
      </c>
      <c r="L3407">
        <v>125</v>
      </c>
      <c r="M3407" t="s">
        <v>7724</v>
      </c>
      <c r="N3407" t="s">
        <v>7713</v>
      </c>
      <c r="O3407" t="s">
        <v>7697</v>
      </c>
      <c r="P3407" t="s">
        <v>10766</v>
      </c>
      <c r="Q3407" t="s">
        <v>11018</v>
      </c>
      <c r="R3407">
        <v>107</v>
      </c>
      <c r="S3407" t="s">
        <v>9921</v>
      </c>
      <c r="T3407" t="s">
        <v>7715</v>
      </c>
      <c r="U3407">
        <v>1</v>
      </c>
      <c r="V3407">
        <v>3</v>
      </c>
      <c r="W3407" t="s">
        <v>7702</v>
      </c>
      <c r="X3407" t="s">
        <v>4857</v>
      </c>
      <c r="Y3407" t="s">
        <v>7703</v>
      </c>
      <c r="Z3407" t="s">
        <v>13342</v>
      </c>
      <c r="AA3407" t="s">
        <v>8041</v>
      </c>
      <c r="AB3407" t="s">
        <v>13343</v>
      </c>
    </row>
    <row r="3408" spans="1:28">
      <c r="A3408" s="241">
        <v>45975</v>
      </c>
      <c r="B3408" t="s">
        <v>13344</v>
      </c>
      <c r="C3408" t="s">
        <v>7730</v>
      </c>
      <c r="D3408" t="s">
        <v>7731</v>
      </c>
      <c r="E3408" t="s">
        <v>7732</v>
      </c>
      <c r="F3408">
        <v>1</v>
      </c>
      <c r="G3408">
        <v>8991.6</v>
      </c>
      <c r="H3408">
        <v>449.58</v>
      </c>
      <c r="I3408" s="165">
        <v>8542.02</v>
      </c>
      <c r="J3408" t="s">
        <v>7842</v>
      </c>
      <c r="K3408">
        <v>1</v>
      </c>
      <c r="L3408">
        <v>126</v>
      </c>
      <c r="M3408" t="s">
        <v>7744</v>
      </c>
      <c r="N3408" t="s">
        <v>7745</v>
      </c>
      <c r="O3408" t="s">
        <v>7697</v>
      </c>
      <c r="P3408" t="s">
        <v>10766</v>
      </c>
      <c r="Q3408" t="s">
        <v>11261</v>
      </c>
      <c r="R3408">
        <v>908</v>
      </c>
      <c r="S3408" t="s">
        <v>9921</v>
      </c>
      <c r="T3408" t="s">
        <v>7715</v>
      </c>
      <c r="U3408">
        <v>1</v>
      </c>
      <c r="V3408">
        <v>1</v>
      </c>
      <c r="W3408" t="s">
        <v>7702</v>
      </c>
      <c r="X3408" t="s">
        <v>5018</v>
      </c>
      <c r="Y3408" t="s">
        <v>7703</v>
      </c>
      <c r="Z3408" t="s">
        <v>13345</v>
      </c>
      <c r="AA3408" t="s">
        <v>7845</v>
      </c>
      <c r="AB3408" t="s">
        <v>5018</v>
      </c>
    </row>
    <row r="3409" spans="1:28">
      <c r="A3409" s="241">
        <v>45975</v>
      </c>
      <c r="B3409" t="s">
        <v>13346</v>
      </c>
      <c r="C3409" t="s">
        <v>7934</v>
      </c>
      <c r="D3409" t="s">
        <v>7935</v>
      </c>
      <c r="E3409" t="s">
        <v>7936</v>
      </c>
      <c r="F3409">
        <v>10</v>
      </c>
      <c r="G3409">
        <v>2475</v>
      </c>
      <c r="H3409">
        <v>0</v>
      </c>
      <c r="I3409" s="165">
        <v>24750</v>
      </c>
      <c r="J3409" t="s">
        <v>7766</v>
      </c>
      <c r="K3409">
        <v>1</v>
      </c>
      <c r="L3409">
        <v>125</v>
      </c>
      <c r="M3409" t="s">
        <v>7724</v>
      </c>
      <c r="N3409" t="s">
        <v>7713</v>
      </c>
      <c r="O3409" t="s">
        <v>7697</v>
      </c>
      <c r="P3409" t="s">
        <v>10766</v>
      </c>
      <c r="Q3409" t="s">
        <v>10968</v>
      </c>
      <c r="R3409">
        <v>116</v>
      </c>
      <c r="S3409" t="s">
        <v>9921</v>
      </c>
      <c r="T3409" t="s">
        <v>7715</v>
      </c>
      <c r="U3409">
        <v>1</v>
      </c>
      <c r="V3409">
        <v>10</v>
      </c>
      <c r="W3409" t="s">
        <v>7702</v>
      </c>
      <c r="X3409" t="s">
        <v>5214</v>
      </c>
      <c r="Y3409" t="s">
        <v>7703</v>
      </c>
      <c r="Z3409" t="s">
        <v>13347</v>
      </c>
      <c r="AA3409" t="s">
        <v>7760</v>
      </c>
      <c r="AB3409" t="s">
        <v>13348</v>
      </c>
    </row>
    <row r="3410" spans="1:28">
      <c r="A3410" s="241">
        <v>45975</v>
      </c>
      <c r="B3410" t="s">
        <v>13346</v>
      </c>
      <c r="C3410" t="s">
        <v>7800</v>
      </c>
      <c r="D3410" t="s">
        <v>7801</v>
      </c>
      <c r="E3410" t="s">
        <v>7802</v>
      </c>
      <c r="F3410">
        <v>12</v>
      </c>
      <c r="G3410">
        <v>1092.44</v>
      </c>
      <c r="H3410">
        <v>0</v>
      </c>
      <c r="I3410" s="165">
        <v>13109.28</v>
      </c>
      <c r="J3410" t="s">
        <v>7766</v>
      </c>
      <c r="K3410">
        <v>1</v>
      </c>
      <c r="L3410">
        <v>125</v>
      </c>
      <c r="M3410" t="s">
        <v>7724</v>
      </c>
      <c r="N3410" t="s">
        <v>7713</v>
      </c>
      <c r="O3410" t="s">
        <v>7697</v>
      </c>
      <c r="P3410" t="s">
        <v>10766</v>
      </c>
      <c r="Q3410" t="s">
        <v>10968</v>
      </c>
      <c r="R3410">
        <v>116</v>
      </c>
      <c r="S3410" t="s">
        <v>9921</v>
      </c>
      <c r="T3410" t="s">
        <v>7701</v>
      </c>
      <c r="U3410">
        <v>1</v>
      </c>
      <c r="V3410">
        <v>12</v>
      </c>
      <c r="W3410" t="s">
        <v>7702</v>
      </c>
      <c r="X3410" t="s">
        <v>5214</v>
      </c>
      <c r="Y3410" t="s">
        <v>7703</v>
      </c>
      <c r="Z3410" t="s">
        <v>13347</v>
      </c>
      <c r="AA3410" t="s">
        <v>7760</v>
      </c>
      <c r="AB3410" t="s">
        <v>13348</v>
      </c>
    </row>
    <row r="3411" spans="1:28">
      <c r="A3411" s="241">
        <v>45975</v>
      </c>
      <c r="B3411" t="s">
        <v>13346</v>
      </c>
      <c r="C3411" t="s">
        <v>7848</v>
      </c>
      <c r="D3411" t="s">
        <v>7849</v>
      </c>
      <c r="E3411" t="s">
        <v>7850</v>
      </c>
      <c r="F3411">
        <v>10</v>
      </c>
      <c r="G3411">
        <v>1260.5</v>
      </c>
      <c r="H3411">
        <v>0</v>
      </c>
      <c r="I3411" s="165">
        <v>12605</v>
      </c>
      <c r="J3411" t="s">
        <v>7766</v>
      </c>
      <c r="K3411">
        <v>1</v>
      </c>
      <c r="L3411">
        <v>125</v>
      </c>
      <c r="M3411" t="s">
        <v>7724</v>
      </c>
      <c r="N3411" t="s">
        <v>7713</v>
      </c>
      <c r="O3411" t="s">
        <v>7697</v>
      </c>
      <c r="P3411" t="s">
        <v>10766</v>
      </c>
      <c r="Q3411" t="s">
        <v>10968</v>
      </c>
      <c r="R3411">
        <v>116</v>
      </c>
      <c r="S3411" t="s">
        <v>9921</v>
      </c>
      <c r="T3411" t="s">
        <v>7701</v>
      </c>
      <c r="U3411">
        <v>1</v>
      </c>
      <c r="V3411">
        <v>10</v>
      </c>
      <c r="W3411" t="s">
        <v>7702</v>
      </c>
      <c r="X3411" t="s">
        <v>5214</v>
      </c>
      <c r="Y3411" t="s">
        <v>7703</v>
      </c>
      <c r="Z3411" t="s">
        <v>13347</v>
      </c>
      <c r="AA3411" t="s">
        <v>7760</v>
      </c>
      <c r="AB3411" t="s">
        <v>13348</v>
      </c>
    </row>
    <row r="3412" spans="1:28">
      <c r="A3412" s="241">
        <v>45975</v>
      </c>
      <c r="B3412" t="s">
        <v>13349</v>
      </c>
      <c r="C3412" t="s">
        <v>8136</v>
      </c>
      <c r="D3412" t="s">
        <v>8137</v>
      </c>
      <c r="E3412" t="s">
        <v>8138</v>
      </c>
      <c r="F3412">
        <v>1</v>
      </c>
      <c r="G3412">
        <v>12290.73</v>
      </c>
      <c r="H3412">
        <v>0</v>
      </c>
      <c r="I3412" s="165">
        <v>12290.73</v>
      </c>
      <c r="J3412" t="s">
        <v>7842</v>
      </c>
      <c r="K3412">
        <v>1</v>
      </c>
      <c r="L3412">
        <v>126</v>
      </c>
      <c r="M3412" t="s">
        <v>7744</v>
      </c>
      <c r="N3412" t="s">
        <v>7745</v>
      </c>
      <c r="O3412" t="s">
        <v>7697</v>
      </c>
      <c r="P3412" t="s">
        <v>10766</v>
      </c>
      <c r="Q3412" t="s">
        <v>11261</v>
      </c>
      <c r="R3412">
        <v>908</v>
      </c>
      <c r="S3412" t="s">
        <v>9921</v>
      </c>
      <c r="T3412" t="s">
        <v>7726</v>
      </c>
      <c r="U3412">
        <v>1</v>
      </c>
      <c r="V3412">
        <v>1</v>
      </c>
      <c r="W3412" t="s">
        <v>7702</v>
      </c>
      <c r="X3412" t="s">
        <v>5196</v>
      </c>
      <c r="Y3412" t="s">
        <v>7703</v>
      </c>
      <c r="Z3412" t="s">
        <v>13350</v>
      </c>
      <c r="AA3412" t="s">
        <v>7845</v>
      </c>
      <c r="AB3412" t="s">
        <v>13351</v>
      </c>
    </row>
    <row r="3413" spans="1:28">
      <c r="A3413" s="241">
        <v>45975</v>
      </c>
      <c r="B3413" t="s">
        <v>13352</v>
      </c>
      <c r="C3413" t="s">
        <v>7740</v>
      </c>
      <c r="D3413" t="s">
        <v>7741</v>
      </c>
      <c r="E3413" t="s">
        <v>7742</v>
      </c>
      <c r="F3413">
        <v>4</v>
      </c>
      <c r="G3413">
        <v>3562.19</v>
      </c>
      <c r="H3413">
        <v>0</v>
      </c>
      <c r="I3413" s="165">
        <v>14248.76</v>
      </c>
      <c r="J3413" t="s">
        <v>7816</v>
      </c>
      <c r="K3413">
        <v>1</v>
      </c>
      <c r="L3413">
        <v>125</v>
      </c>
      <c r="M3413" t="s">
        <v>7724</v>
      </c>
      <c r="N3413" t="s">
        <v>7713</v>
      </c>
      <c r="O3413" t="s">
        <v>7697</v>
      </c>
      <c r="P3413" t="s">
        <v>10766</v>
      </c>
      <c r="Q3413" t="s">
        <v>11510</v>
      </c>
      <c r="R3413">
        <v>105</v>
      </c>
      <c r="S3413" t="s">
        <v>9921</v>
      </c>
      <c r="T3413" t="s">
        <v>7715</v>
      </c>
      <c r="U3413">
        <v>1</v>
      </c>
      <c r="V3413">
        <v>4</v>
      </c>
      <c r="W3413" t="s">
        <v>7702</v>
      </c>
      <c r="X3413" t="s">
        <v>5261</v>
      </c>
      <c r="Y3413" t="s">
        <v>7703</v>
      </c>
      <c r="Z3413" t="s">
        <v>13353</v>
      </c>
      <c r="AA3413" t="s">
        <v>7819</v>
      </c>
      <c r="AB3413" t="s">
        <v>13354</v>
      </c>
    </row>
    <row r="3414" spans="1:28">
      <c r="A3414" s="241">
        <v>45975</v>
      </c>
      <c r="B3414" t="s">
        <v>13352</v>
      </c>
      <c r="C3414" t="s">
        <v>8596</v>
      </c>
      <c r="D3414" t="s">
        <v>8597</v>
      </c>
      <c r="E3414" t="s">
        <v>8598</v>
      </c>
      <c r="F3414">
        <v>4</v>
      </c>
      <c r="G3414">
        <v>1230</v>
      </c>
      <c r="H3414">
        <v>0</v>
      </c>
      <c r="I3414" s="165">
        <v>4920</v>
      </c>
      <c r="J3414" t="s">
        <v>7816</v>
      </c>
      <c r="K3414">
        <v>1</v>
      </c>
      <c r="L3414">
        <v>125</v>
      </c>
      <c r="M3414" t="s">
        <v>7724</v>
      </c>
      <c r="N3414" t="s">
        <v>7713</v>
      </c>
      <c r="O3414" t="s">
        <v>7697</v>
      </c>
      <c r="P3414" t="s">
        <v>10766</v>
      </c>
      <c r="Q3414" t="s">
        <v>11510</v>
      </c>
      <c r="R3414">
        <v>105</v>
      </c>
      <c r="S3414" t="s">
        <v>9921</v>
      </c>
      <c r="T3414" t="s">
        <v>7715</v>
      </c>
      <c r="U3414">
        <v>1</v>
      </c>
      <c r="V3414">
        <v>4</v>
      </c>
      <c r="W3414" t="s">
        <v>7702</v>
      </c>
      <c r="X3414" t="s">
        <v>5261</v>
      </c>
      <c r="Y3414" t="s">
        <v>7703</v>
      </c>
      <c r="Z3414" t="s">
        <v>13353</v>
      </c>
      <c r="AA3414" t="s">
        <v>7819</v>
      </c>
      <c r="AB3414" t="s">
        <v>13354</v>
      </c>
    </row>
    <row r="3415" spans="1:28">
      <c r="A3415" s="241">
        <v>45975</v>
      </c>
      <c r="B3415" t="s">
        <v>13352</v>
      </c>
      <c r="C3415" t="s">
        <v>7886</v>
      </c>
      <c r="D3415" t="s">
        <v>7887</v>
      </c>
      <c r="E3415" t="s">
        <v>7888</v>
      </c>
      <c r="F3415">
        <v>6</v>
      </c>
      <c r="G3415">
        <v>3025.21</v>
      </c>
      <c r="H3415">
        <v>0</v>
      </c>
      <c r="I3415" s="165">
        <v>18151.259999999998</v>
      </c>
      <c r="J3415" t="s">
        <v>7816</v>
      </c>
      <c r="K3415">
        <v>1</v>
      </c>
      <c r="L3415">
        <v>125</v>
      </c>
      <c r="M3415" t="s">
        <v>7724</v>
      </c>
      <c r="N3415" t="s">
        <v>7713</v>
      </c>
      <c r="O3415" t="s">
        <v>7697</v>
      </c>
      <c r="P3415" t="s">
        <v>10766</v>
      </c>
      <c r="Q3415" t="s">
        <v>11510</v>
      </c>
      <c r="R3415">
        <v>105</v>
      </c>
      <c r="S3415" t="s">
        <v>9921</v>
      </c>
      <c r="T3415" t="s">
        <v>7715</v>
      </c>
      <c r="U3415">
        <v>1</v>
      </c>
      <c r="V3415">
        <v>6</v>
      </c>
      <c r="W3415" t="s">
        <v>7702</v>
      </c>
      <c r="X3415" t="s">
        <v>5261</v>
      </c>
      <c r="Y3415" t="s">
        <v>7703</v>
      </c>
      <c r="Z3415" t="s">
        <v>13353</v>
      </c>
      <c r="AA3415" t="s">
        <v>7819</v>
      </c>
      <c r="AB3415" t="s">
        <v>13354</v>
      </c>
    </row>
    <row r="3416" spans="1:28">
      <c r="A3416" s="241">
        <v>45975</v>
      </c>
      <c r="B3416" t="s">
        <v>13352</v>
      </c>
      <c r="C3416" t="s">
        <v>7787</v>
      </c>
      <c r="D3416" t="s">
        <v>7788</v>
      </c>
      <c r="E3416" t="s">
        <v>7789</v>
      </c>
      <c r="F3416">
        <v>6</v>
      </c>
      <c r="G3416">
        <v>3025.21</v>
      </c>
      <c r="H3416">
        <v>0</v>
      </c>
      <c r="I3416" s="165">
        <v>18151.259999999998</v>
      </c>
      <c r="J3416" t="s">
        <v>7816</v>
      </c>
      <c r="K3416">
        <v>1</v>
      </c>
      <c r="L3416">
        <v>125</v>
      </c>
      <c r="M3416" t="s">
        <v>7724</v>
      </c>
      <c r="N3416" t="s">
        <v>7713</v>
      </c>
      <c r="O3416" t="s">
        <v>7697</v>
      </c>
      <c r="P3416" t="s">
        <v>10766</v>
      </c>
      <c r="Q3416" t="s">
        <v>11510</v>
      </c>
      <c r="R3416">
        <v>105</v>
      </c>
      <c r="S3416" t="s">
        <v>9921</v>
      </c>
      <c r="T3416" t="s">
        <v>7715</v>
      </c>
      <c r="U3416">
        <v>1</v>
      </c>
      <c r="V3416">
        <v>6</v>
      </c>
      <c r="W3416" t="s">
        <v>7702</v>
      </c>
      <c r="X3416" t="s">
        <v>5261</v>
      </c>
      <c r="Y3416" t="s">
        <v>7703</v>
      </c>
      <c r="Z3416" t="s">
        <v>13353</v>
      </c>
      <c r="AA3416" t="s">
        <v>7819</v>
      </c>
      <c r="AB3416" t="s">
        <v>13354</v>
      </c>
    </row>
    <row r="3417" spans="1:28">
      <c r="A3417" s="241">
        <v>45975</v>
      </c>
      <c r="B3417" t="s">
        <v>13352</v>
      </c>
      <c r="C3417" t="s">
        <v>7781</v>
      </c>
      <c r="D3417" t="s">
        <v>7782</v>
      </c>
      <c r="E3417" t="s">
        <v>7783</v>
      </c>
      <c r="F3417">
        <v>5</v>
      </c>
      <c r="G3417">
        <v>3025.21</v>
      </c>
      <c r="H3417">
        <v>0</v>
      </c>
      <c r="I3417" s="165">
        <v>15126.05</v>
      </c>
      <c r="J3417" t="s">
        <v>7816</v>
      </c>
      <c r="K3417">
        <v>1</v>
      </c>
      <c r="L3417">
        <v>125</v>
      </c>
      <c r="M3417" t="s">
        <v>7724</v>
      </c>
      <c r="N3417" t="s">
        <v>7713</v>
      </c>
      <c r="O3417" t="s">
        <v>7697</v>
      </c>
      <c r="P3417" t="s">
        <v>10766</v>
      </c>
      <c r="Q3417" t="s">
        <v>11510</v>
      </c>
      <c r="R3417">
        <v>105</v>
      </c>
      <c r="S3417" t="s">
        <v>9921</v>
      </c>
      <c r="T3417" t="s">
        <v>7715</v>
      </c>
      <c r="U3417">
        <v>1</v>
      </c>
      <c r="V3417">
        <v>5</v>
      </c>
      <c r="W3417" t="s">
        <v>7702</v>
      </c>
      <c r="X3417" t="s">
        <v>5261</v>
      </c>
      <c r="Y3417" t="s">
        <v>7703</v>
      </c>
      <c r="Z3417" t="s">
        <v>13353</v>
      </c>
      <c r="AA3417" t="s">
        <v>7819</v>
      </c>
      <c r="AB3417" t="s">
        <v>13354</v>
      </c>
    </row>
    <row r="3418" spans="1:28">
      <c r="A3418" s="241">
        <v>45975</v>
      </c>
      <c r="B3418" t="s">
        <v>13352</v>
      </c>
      <c r="C3418" t="s">
        <v>8636</v>
      </c>
      <c r="D3418" t="s">
        <v>8637</v>
      </c>
      <c r="E3418" t="s">
        <v>8638</v>
      </c>
      <c r="F3418">
        <v>2</v>
      </c>
      <c r="G3418">
        <v>13840</v>
      </c>
      <c r="H3418">
        <v>0</v>
      </c>
      <c r="I3418" s="165">
        <v>27680</v>
      </c>
      <c r="J3418" t="s">
        <v>7816</v>
      </c>
      <c r="K3418">
        <v>1</v>
      </c>
      <c r="L3418">
        <v>125</v>
      </c>
      <c r="M3418" t="s">
        <v>7724</v>
      </c>
      <c r="N3418" t="s">
        <v>7713</v>
      </c>
      <c r="O3418" t="s">
        <v>7697</v>
      </c>
      <c r="P3418" t="s">
        <v>10766</v>
      </c>
      <c r="Q3418" t="s">
        <v>11510</v>
      </c>
      <c r="R3418">
        <v>105</v>
      </c>
      <c r="S3418" t="s">
        <v>9921</v>
      </c>
      <c r="T3418" t="s">
        <v>7715</v>
      </c>
      <c r="U3418">
        <v>1</v>
      </c>
      <c r="V3418">
        <v>2</v>
      </c>
      <c r="W3418" t="s">
        <v>7702</v>
      </c>
      <c r="X3418" t="s">
        <v>5261</v>
      </c>
      <c r="Y3418" t="s">
        <v>7703</v>
      </c>
      <c r="Z3418" t="s">
        <v>13353</v>
      </c>
      <c r="AA3418" t="s">
        <v>7819</v>
      </c>
      <c r="AB3418" t="s">
        <v>13354</v>
      </c>
    </row>
    <row r="3419" spans="1:28">
      <c r="A3419" s="241">
        <v>45975</v>
      </c>
      <c r="B3419" t="s">
        <v>13352</v>
      </c>
      <c r="C3419" t="s">
        <v>7750</v>
      </c>
      <c r="D3419" t="s">
        <v>7751</v>
      </c>
      <c r="E3419" t="s">
        <v>7752</v>
      </c>
      <c r="F3419">
        <v>5</v>
      </c>
      <c r="G3419">
        <v>12000</v>
      </c>
      <c r="H3419">
        <v>0</v>
      </c>
      <c r="I3419" s="165">
        <v>60000</v>
      </c>
      <c r="J3419" t="s">
        <v>7816</v>
      </c>
      <c r="K3419">
        <v>1</v>
      </c>
      <c r="L3419">
        <v>125</v>
      </c>
      <c r="M3419" t="s">
        <v>7724</v>
      </c>
      <c r="N3419" t="s">
        <v>7713</v>
      </c>
      <c r="O3419" t="s">
        <v>7697</v>
      </c>
      <c r="P3419" t="s">
        <v>10766</v>
      </c>
      <c r="Q3419" t="s">
        <v>11510</v>
      </c>
      <c r="R3419">
        <v>105</v>
      </c>
      <c r="S3419" t="s">
        <v>9921</v>
      </c>
      <c r="T3419" t="s">
        <v>7715</v>
      </c>
      <c r="U3419">
        <v>1</v>
      </c>
      <c r="V3419">
        <v>5</v>
      </c>
      <c r="W3419" t="s">
        <v>7702</v>
      </c>
      <c r="X3419" t="s">
        <v>5261</v>
      </c>
      <c r="Y3419" t="s">
        <v>7703</v>
      </c>
      <c r="Z3419" t="s">
        <v>13353</v>
      </c>
      <c r="AA3419" t="s">
        <v>7819</v>
      </c>
      <c r="AB3419" t="s">
        <v>13354</v>
      </c>
    </row>
    <row r="3420" spans="1:28">
      <c r="A3420" s="241">
        <v>45975</v>
      </c>
      <c r="B3420" t="s">
        <v>13355</v>
      </c>
      <c r="C3420" t="s">
        <v>7927</v>
      </c>
      <c r="D3420" t="s">
        <v>7928</v>
      </c>
      <c r="E3420" t="s">
        <v>7929</v>
      </c>
      <c r="F3420">
        <v>20</v>
      </c>
      <c r="G3420">
        <v>1344.54</v>
      </c>
      <c r="H3420">
        <v>0</v>
      </c>
      <c r="I3420" s="165">
        <v>26890.799999999999</v>
      </c>
      <c r="J3420" t="s">
        <v>7816</v>
      </c>
      <c r="K3420">
        <v>1</v>
      </c>
      <c r="L3420">
        <v>125</v>
      </c>
      <c r="M3420" t="s">
        <v>7724</v>
      </c>
      <c r="N3420" t="s">
        <v>7713</v>
      </c>
      <c r="O3420" t="s">
        <v>7697</v>
      </c>
      <c r="P3420" t="s">
        <v>10766</v>
      </c>
      <c r="Q3420" t="s">
        <v>11510</v>
      </c>
      <c r="R3420">
        <v>105</v>
      </c>
      <c r="S3420" t="s">
        <v>9921</v>
      </c>
      <c r="T3420" t="s">
        <v>7701</v>
      </c>
      <c r="U3420">
        <v>1</v>
      </c>
      <c r="V3420">
        <v>20</v>
      </c>
      <c r="W3420" t="s">
        <v>7702</v>
      </c>
      <c r="X3420" t="s">
        <v>5263</v>
      </c>
      <c r="Y3420" t="s">
        <v>7703</v>
      </c>
      <c r="Z3420" t="s">
        <v>13356</v>
      </c>
      <c r="AA3420" t="s">
        <v>7819</v>
      </c>
      <c r="AB3420" t="s">
        <v>13357</v>
      </c>
    </row>
    <row r="3421" spans="1:28">
      <c r="A3421" s="241">
        <v>45975</v>
      </c>
      <c r="B3421" t="s">
        <v>13355</v>
      </c>
      <c r="C3421" t="s">
        <v>7839</v>
      </c>
      <c r="D3421" t="s">
        <v>7840</v>
      </c>
      <c r="E3421" t="s">
        <v>7841</v>
      </c>
      <c r="F3421">
        <v>6</v>
      </c>
      <c r="G3421">
        <v>2645.48</v>
      </c>
      <c r="H3421">
        <v>0</v>
      </c>
      <c r="I3421" s="165">
        <v>15872.88</v>
      </c>
      <c r="J3421" t="s">
        <v>7816</v>
      </c>
      <c r="K3421">
        <v>1</v>
      </c>
      <c r="L3421">
        <v>125</v>
      </c>
      <c r="M3421" t="s">
        <v>7724</v>
      </c>
      <c r="N3421" t="s">
        <v>7713</v>
      </c>
      <c r="O3421" t="s">
        <v>7697</v>
      </c>
      <c r="P3421" t="s">
        <v>10766</v>
      </c>
      <c r="Q3421" t="s">
        <v>11510</v>
      </c>
      <c r="R3421">
        <v>105</v>
      </c>
      <c r="S3421" t="s">
        <v>9921</v>
      </c>
      <c r="T3421" t="s">
        <v>7715</v>
      </c>
      <c r="U3421">
        <v>1</v>
      </c>
      <c r="V3421">
        <v>6</v>
      </c>
      <c r="W3421" t="s">
        <v>7702</v>
      </c>
      <c r="X3421" t="s">
        <v>5263</v>
      </c>
      <c r="Y3421" t="s">
        <v>7703</v>
      </c>
      <c r="Z3421" t="s">
        <v>13356</v>
      </c>
      <c r="AA3421" t="s">
        <v>7819</v>
      </c>
      <c r="AB3421" t="s">
        <v>13357</v>
      </c>
    </row>
    <row r="3422" spans="1:28">
      <c r="A3422" s="241">
        <v>45975</v>
      </c>
      <c r="B3422" t="s">
        <v>13358</v>
      </c>
      <c r="C3422" t="s">
        <v>7691</v>
      </c>
      <c r="D3422" t="s">
        <v>7692</v>
      </c>
      <c r="E3422" t="s">
        <v>7693</v>
      </c>
      <c r="F3422">
        <v>3</v>
      </c>
      <c r="G3422">
        <v>4327.7299999999996</v>
      </c>
      <c r="H3422">
        <v>0</v>
      </c>
      <c r="I3422" s="165">
        <v>12983.19</v>
      </c>
      <c r="J3422" t="s">
        <v>8271</v>
      </c>
      <c r="K3422">
        <v>1</v>
      </c>
      <c r="L3422">
        <v>2</v>
      </c>
      <c r="M3422" t="s">
        <v>8054</v>
      </c>
      <c r="N3422" t="s">
        <v>7745</v>
      </c>
      <c r="O3422" t="s">
        <v>7697</v>
      </c>
      <c r="P3422" t="s">
        <v>10766</v>
      </c>
      <c r="Q3422" t="s">
        <v>10876</v>
      </c>
      <c r="R3422">
        <v>936</v>
      </c>
      <c r="S3422" t="s">
        <v>9921</v>
      </c>
      <c r="T3422" t="s">
        <v>7701</v>
      </c>
      <c r="U3422">
        <v>1</v>
      </c>
      <c r="V3422">
        <v>3</v>
      </c>
      <c r="W3422" t="s">
        <v>7702</v>
      </c>
      <c r="X3422" t="s">
        <v>13359</v>
      </c>
      <c r="Y3422" t="s">
        <v>7703</v>
      </c>
      <c r="Z3422" t="s">
        <v>13360</v>
      </c>
      <c r="AA3422" t="s">
        <v>8380</v>
      </c>
      <c r="AB3422" t="s">
        <v>13361</v>
      </c>
    </row>
    <row r="3423" spans="1:28">
      <c r="A3423" s="241">
        <v>45975</v>
      </c>
      <c r="B3423" t="s">
        <v>13358</v>
      </c>
      <c r="C3423" t="s">
        <v>8051</v>
      </c>
      <c r="D3423" t="s">
        <v>8052</v>
      </c>
      <c r="E3423" t="s">
        <v>8053</v>
      </c>
      <c r="F3423">
        <v>2</v>
      </c>
      <c r="G3423">
        <v>5940</v>
      </c>
      <c r="H3423">
        <v>0</v>
      </c>
      <c r="I3423" s="165">
        <v>11880</v>
      </c>
      <c r="J3423" t="s">
        <v>8271</v>
      </c>
      <c r="K3423">
        <v>1</v>
      </c>
      <c r="L3423">
        <v>2</v>
      </c>
      <c r="M3423" t="s">
        <v>8054</v>
      </c>
      <c r="N3423" t="s">
        <v>7745</v>
      </c>
      <c r="O3423" t="s">
        <v>7697</v>
      </c>
      <c r="P3423" t="s">
        <v>10766</v>
      </c>
      <c r="Q3423" t="s">
        <v>10876</v>
      </c>
      <c r="R3423">
        <v>936</v>
      </c>
      <c r="S3423" t="s">
        <v>9921</v>
      </c>
      <c r="T3423" t="s">
        <v>7701</v>
      </c>
      <c r="U3423">
        <v>1</v>
      </c>
      <c r="V3423">
        <v>2</v>
      </c>
      <c r="W3423" t="s">
        <v>7702</v>
      </c>
      <c r="X3423" t="s">
        <v>13359</v>
      </c>
      <c r="Y3423" t="s">
        <v>7703</v>
      </c>
      <c r="Z3423" t="s">
        <v>13360</v>
      </c>
      <c r="AA3423" t="s">
        <v>8380</v>
      </c>
      <c r="AB3423" t="s">
        <v>13361</v>
      </c>
    </row>
    <row r="3424" spans="1:28">
      <c r="A3424" s="241">
        <v>45975</v>
      </c>
      <c r="B3424" t="s">
        <v>13358</v>
      </c>
      <c r="C3424" t="s">
        <v>8666</v>
      </c>
      <c r="D3424" t="s">
        <v>8667</v>
      </c>
      <c r="E3424" t="s">
        <v>8668</v>
      </c>
      <c r="F3424">
        <v>2</v>
      </c>
      <c r="G3424">
        <v>2992.5</v>
      </c>
      <c r="H3424">
        <v>0</v>
      </c>
      <c r="I3424" s="165">
        <v>5985</v>
      </c>
      <c r="J3424" t="s">
        <v>8271</v>
      </c>
      <c r="K3424">
        <v>1</v>
      </c>
      <c r="L3424">
        <v>2</v>
      </c>
      <c r="M3424" t="s">
        <v>8054</v>
      </c>
      <c r="N3424" t="s">
        <v>7745</v>
      </c>
      <c r="O3424" t="s">
        <v>7697</v>
      </c>
      <c r="P3424" t="s">
        <v>10766</v>
      </c>
      <c r="Q3424" t="s">
        <v>10876</v>
      </c>
      <c r="R3424">
        <v>936</v>
      </c>
      <c r="S3424" t="s">
        <v>9921</v>
      </c>
      <c r="T3424" t="s">
        <v>7701</v>
      </c>
      <c r="U3424">
        <v>1</v>
      </c>
      <c r="V3424">
        <v>2</v>
      </c>
      <c r="W3424" t="s">
        <v>7702</v>
      </c>
      <c r="X3424" t="s">
        <v>13359</v>
      </c>
      <c r="Y3424" t="s">
        <v>7703</v>
      </c>
      <c r="Z3424" t="s">
        <v>13360</v>
      </c>
      <c r="AA3424" t="s">
        <v>8380</v>
      </c>
      <c r="AB3424" t="s">
        <v>13361</v>
      </c>
    </row>
    <row r="3425" spans="1:28">
      <c r="A3425" s="241">
        <v>45975</v>
      </c>
      <c r="B3425" t="s">
        <v>13358</v>
      </c>
      <c r="C3425" t="s">
        <v>7778</v>
      </c>
      <c r="D3425" t="s">
        <v>7779</v>
      </c>
      <c r="E3425" t="s">
        <v>7780</v>
      </c>
      <c r="F3425">
        <v>2</v>
      </c>
      <c r="G3425">
        <v>2668.75</v>
      </c>
      <c r="H3425">
        <v>0</v>
      </c>
      <c r="I3425" s="165">
        <v>5337.5</v>
      </c>
      <c r="J3425" t="s">
        <v>8271</v>
      </c>
      <c r="K3425">
        <v>1</v>
      </c>
      <c r="L3425">
        <v>2</v>
      </c>
      <c r="M3425" t="s">
        <v>8054</v>
      </c>
      <c r="N3425" t="s">
        <v>7745</v>
      </c>
      <c r="O3425" t="s">
        <v>7697</v>
      </c>
      <c r="P3425" t="s">
        <v>10766</v>
      </c>
      <c r="Q3425" t="s">
        <v>10876</v>
      </c>
      <c r="R3425">
        <v>936</v>
      </c>
      <c r="S3425" t="s">
        <v>9921</v>
      </c>
      <c r="T3425" t="s">
        <v>7701</v>
      </c>
      <c r="U3425">
        <v>1</v>
      </c>
      <c r="V3425">
        <v>2</v>
      </c>
      <c r="W3425" t="s">
        <v>7702</v>
      </c>
      <c r="X3425" t="s">
        <v>13359</v>
      </c>
      <c r="Y3425" t="s">
        <v>7703</v>
      </c>
      <c r="Z3425" t="s">
        <v>13360</v>
      </c>
      <c r="AA3425" t="s">
        <v>8380</v>
      </c>
      <c r="AB3425" t="s">
        <v>13361</v>
      </c>
    </row>
    <row r="3426" spans="1:28">
      <c r="A3426" s="241">
        <v>45975</v>
      </c>
      <c r="B3426" t="s">
        <v>13358</v>
      </c>
      <c r="C3426" t="s">
        <v>7875</v>
      </c>
      <c r="D3426" t="s">
        <v>7876</v>
      </c>
      <c r="E3426" t="s">
        <v>7877</v>
      </c>
      <c r="F3426">
        <v>6</v>
      </c>
      <c r="G3426">
        <v>1218.49</v>
      </c>
      <c r="H3426">
        <v>0</v>
      </c>
      <c r="I3426" s="165">
        <v>7310.94</v>
      </c>
      <c r="J3426" t="s">
        <v>8271</v>
      </c>
      <c r="K3426">
        <v>1</v>
      </c>
      <c r="L3426">
        <v>2</v>
      </c>
      <c r="M3426" t="s">
        <v>8054</v>
      </c>
      <c r="N3426" t="s">
        <v>7745</v>
      </c>
      <c r="O3426" t="s">
        <v>7697</v>
      </c>
      <c r="P3426" t="s">
        <v>10766</v>
      </c>
      <c r="Q3426" t="s">
        <v>10876</v>
      </c>
      <c r="R3426">
        <v>936</v>
      </c>
      <c r="S3426" t="s">
        <v>9921</v>
      </c>
      <c r="T3426" t="s">
        <v>7701</v>
      </c>
      <c r="U3426">
        <v>1</v>
      </c>
      <c r="V3426">
        <v>6</v>
      </c>
      <c r="W3426" t="s">
        <v>7702</v>
      </c>
      <c r="X3426" t="s">
        <v>13359</v>
      </c>
      <c r="Y3426" t="s">
        <v>7703</v>
      </c>
      <c r="Z3426" t="s">
        <v>13360</v>
      </c>
      <c r="AA3426" t="s">
        <v>8380</v>
      </c>
      <c r="AB3426" t="s">
        <v>13361</v>
      </c>
    </row>
    <row r="3427" spans="1:28">
      <c r="A3427" s="241">
        <v>45975</v>
      </c>
      <c r="B3427" t="s">
        <v>13362</v>
      </c>
      <c r="C3427" t="s">
        <v>7927</v>
      </c>
      <c r="D3427" t="s">
        <v>7928</v>
      </c>
      <c r="E3427" t="s">
        <v>7929</v>
      </c>
      <c r="F3427">
        <v>20</v>
      </c>
      <c r="G3427">
        <v>1344.54</v>
      </c>
      <c r="H3427">
        <v>0</v>
      </c>
      <c r="I3427" s="165">
        <v>26890.799999999999</v>
      </c>
      <c r="J3427" t="s">
        <v>7809</v>
      </c>
      <c r="K3427">
        <v>1</v>
      </c>
      <c r="L3427">
        <v>125</v>
      </c>
      <c r="M3427" t="s">
        <v>7724</v>
      </c>
      <c r="N3427" t="s">
        <v>7713</v>
      </c>
      <c r="O3427" t="s">
        <v>7697</v>
      </c>
      <c r="P3427" t="s">
        <v>10766</v>
      </c>
      <c r="Q3427" t="s">
        <v>10988</v>
      </c>
      <c r="R3427">
        <v>113</v>
      </c>
      <c r="S3427" t="s">
        <v>9921</v>
      </c>
      <c r="T3427" t="s">
        <v>7701</v>
      </c>
      <c r="U3427">
        <v>1</v>
      </c>
      <c r="V3427">
        <v>20</v>
      </c>
      <c r="W3427" t="s">
        <v>7702</v>
      </c>
      <c r="X3427" t="s">
        <v>5237</v>
      </c>
      <c r="Y3427" t="s">
        <v>7703</v>
      </c>
      <c r="Z3427" t="s">
        <v>13363</v>
      </c>
      <c r="AA3427" t="s">
        <v>8092</v>
      </c>
      <c r="AB3427" t="s">
        <v>13364</v>
      </c>
    </row>
    <row r="3428" spans="1:28">
      <c r="A3428" s="241">
        <v>45975</v>
      </c>
      <c r="B3428" t="s">
        <v>13365</v>
      </c>
      <c r="C3428" t="s">
        <v>7800</v>
      </c>
      <c r="D3428" t="s">
        <v>7801</v>
      </c>
      <c r="E3428" t="s">
        <v>7802</v>
      </c>
      <c r="F3428">
        <v>12</v>
      </c>
      <c r="G3428">
        <v>1092.44</v>
      </c>
      <c r="H3428">
        <v>0</v>
      </c>
      <c r="I3428" s="165">
        <v>13109.28</v>
      </c>
      <c r="J3428" t="s">
        <v>7809</v>
      </c>
      <c r="K3428">
        <v>1</v>
      </c>
      <c r="L3428">
        <v>125</v>
      </c>
      <c r="M3428" t="s">
        <v>7724</v>
      </c>
      <c r="N3428" t="s">
        <v>7713</v>
      </c>
      <c r="O3428" t="s">
        <v>7697</v>
      </c>
      <c r="P3428" t="s">
        <v>10766</v>
      </c>
      <c r="Q3428" t="s">
        <v>10988</v>
      </c>
      <c r="R3428">
        <v>113</v>
      </c>
      <c r="S3428" t="s">
        <v>9921</v>
      </c>
      <c r="T3428" t="s">
        <v>7701</v>
      </c>
      <c r="U3428">
        <v>1</v>
      </c>
      <c r="V3428">
        <v>12</v>
      </c>
      <c r="W3428" t="s">
        <v>7702</v>
      </c>
      <c r="X3428" t="s">
        <v>4972</v>
      </c>
      <c r="Y3428" t="s">
        <v>7703</v>
      </c>
      <c r="Z3428" t="s">
        <v>13366</v>
      </c>
      <c r="AA3428" t="s">
        <v>8092</v>
      </c>
      <c r="AB3428" t="s">
        <v>4972</v>
      </c>
    </row>
    <row r="3429" spans="1:28">
      <c r="A3429" s="241">
        <v>45975</v>
      </c>
      <c r="B3429" t="s">
        <v>13365</v>
      </c>
      <c r="C3429" t="s">
        <v>7927</v>
      </c>
      <c r="D3429" t="s">
        <v>7928</v>
      </c>
      <c r="E3429" t="s">
        <v>7929</v>
      </c>
      <c r="F3429">
        <v>12</v>
      </c>
      <c r="G3429">
        <v>1344.54</v>
      </c>
      <c r="H3429">
        <v>0</v>
      </c>
      <c r="I3429" s="165">
        <v>16134.48</v>
      </c>
      <c r="J3429" t="s">
        <v>7809</v>
      </c>
      <c r="K3429">
        <v>1</v>
      </c>
      <c r="L3429">
        <v>125</v>
      </c>
      <c r="M3429" t="s">
        <v>7724</v>
      </c>
      <c r="N3429" t="s">
        <v>7713</v>
      </c>
      <c r="O3429" t="s">
        <v>7697</v>
      </c>
      <c r="P3429" t="s">
        <v>10766</v>
      </c>
      <c r="Q3429" t="s">
        <v>10988</v>
      </c>
      <c r="R3429">
        <v>113</v>
      </c>
      <c r="S3429" t="s">
        <v>9921</v>
      </c>
      <c r="T3429" t="s">
        <v>7701</v>
      </c>
      <c r="U3429">
        <v>1</v>
      </c>
      <c r="V3429">
        <v>12</v>
      </c>
      <c r="W3429" t="s">
        <v>7702</v>
      </c>
      <c r="X3429" t="s">
        <v>4972</v>
      </c>
      <c r="Y3429" t="s">
        <v>7703</v>
      </c>
      <c r="Z3429" t="s">
        <v>13366</v>
      </c>
      <c r="AA3429" t="s">
        <v>8092</v>
      </c>
      <c r="AB3429" t="s">
        <v>4972</v>
      </c>
    </row>
    <row r="3430" spans="1:28">
      <c r="A3430" s="241">
        <v>45975</v>
      </c>
      <c r="B3430" t="s">
        <v>13367</v>
      </c>
      <c r="C3430" t="s">
        <v>7934</v>
      </c>
      <c r="D3430" t="s">
        <v>7935</v>
      </c>
      <c r="E3430" t="s">
        <v>7936</v>
      </c>
      <c r="F3430">
        <v>12</v>
      </c>
      <c r="G3430">
        <v>2475</v>
      </c>
      <c r="H3430">
        <v>0</v>
      </c>
      <c r="I3430" s="165">
        <v>29700</v>
      </c>
      <c r="J3430" t="s">
        <v>7937</v>
      </c>
      <c r="K3430">
        <v>1</v>
      </c>
      <c r="L3430">
        <v>211</v>
      </c>
      <c r="M3430" t="s">
        <v>7938</v>
      </c>
      <c r="N3430" t="s">
        <v>7939</v>
      </c>
      <c r="O3430" t="s">
        <v>7697</v>
      </c>
      <c r="P3430" t="s">
        <v>10766</v>
      </c>
      <c r="Q3430" t="s">
        <v>10822</v>
      </c>
      <c r="R3430">
        <v>409</v>
      </c>
      <c r="S3430" t="s">
        <v>9921</v>
      </c>
      <c r="T3430" t="s">
        <v>7715</v>
      </c>
      <c r="U3430">
        <v>1</v>
      </c>
      <c r="V3430">
        <v>12</v>
      </c>
      <c r="W3430" t="s">
        <v>7702</v>
      </c>
      <c r="X3430" t="s">
        <v>4946</v>
      </c>
      <c r="Y3430" t="s">
        <v>7703</v>
      </c>
      <c r="Z3430" t="s">
        <v>13368</v>
      </c>
      <c r="AA3430" t="s">
        <v>8145</v>
      </c>
      <c r="AB3430" t="s">
        <v>13369</v>
      </c>
    </row>
    <row r="3431" spans="1:28">
      <c r="A3431" s="241">
        <v>45975</v>
      </c>
      <c r="B3431" t="s">
        <v>13370</v>
      </c>
      <c r="C3431" t="s">
        <v>8160</v>
      </c>
      <c r="D3431" t="s">
        <v>8161</v>
      </c>
      <c r="E3431" t="s">
        <v>8162</v>
      </c>
      <c r="F3431">
        <v>24</v>
      </c>
      <c r="G3431">
        <v>2541.83</v>
      </c>
      <c r="H3431">
        <v>0</v>
      </c>
      <c r="I3431" s="165">
        <v>61003.92</v>
      </c>
      <c r="J3431" t="s">
        <v>7711</v>
      </c>
      <c r="K3431">
        <v>1</v>
      </c>
      <c r="L3431">
        <v>156</v>
      </c>
      <c r="M3431" t="s">
        <v>7712</v>
      </c>
      <c r="N3431" t="s">
        <v>7713</v>
      </c>
      <c r="O3431" t="s">
        <v>7697</v>
      </c>
      <c r="P3431" t="s">
        <v>10766</v>
      </c>
      <c r="Q3431" t="s">
        <v>10869</v>
      </c>
      <c r="R3431">
        <v>509</v>
      </c>
      <c r="S3431" t="s">
        <v>9921</v>
      </c>
      <c r="T3431" t="s">
        <v>7715</v>
      </c>
      <c r="U3431">
        <v>1</v>
      </c>
      <c r="V3431">
        <v>24</v>
      </c>
      <c r="W3431" t="s">
        <v>7702</v>
      </c>
      <c r="X3431" t="s">
        <v>4987</v>
      </c>
      <c r="Y3431" t="s">
        <v>7703</v>
      </c>
      <c r="Z3431" t="s">
        <v>13371</v>
      </c>
      <c r="AA3431" t="s">
        <v>8231</v>
      </c>
      <c r="AB3431" t="s">
        <v>13372</v>
      </c>
    </row>
    <row r="3432" spans="1:28">
      <c r="A3432" s="241">
        <v>45975</v>
      </c>
      <c r="B3432" t="s">
        <v>13370</v>
      </c>
      <c r="C3432" t="s">
        <v>7883</v>
      </c>
      <c r="D3432" t="s">
        <v>7884</v>
      </c>
      <c r="E3432" t="s">
        <v>7885</v>
      </c>
      <c r="F3432">
        <v>6</v>
      </c>
      <c r="G3432">
        <v>3025.21</v>
      </c>
      <c r="H3432">
        <v>0</v>
      </c>
      <c r="I3432" s="165">
        <v>18151.259999999998</v>
      </c>
      <c r="J3432" t="s">
        <v>7711</v>
      </c>
      <c r="K3432">
        <v>1</v>
      </c>
      <c r="L3432">
        <v>156</v>
      </c>
      <c r="M3432" t="s">
        <v>7712</v>
      </c>
      <c r="N3432" t="s">
        <v>7713</v>
      </c>
      <c r="O3432" t="s">
        <v>7697</v>
      </c>
      <c r="P3432" t="s">
        <v>10766</v>
      </c>
      <c r="Q3432" t="s">
        <v>10869</v>
      </c>
      <c r="R3432">
        <v>509</v>
      </c>
      <c r="S3432" t="s">
        <v>9921</v>
      </c>
      <c r="T3432" t="s">
        <v>7715</v>
      </c>
      <c r="U3432">
        <v>1</v>
      </c>
      <c r="V3432">
        <v>6</v>
      </c>
      <c r="W3432" t="s">
        <v>7702</v>
      </c>
      <c r="X3432" t="s">
        <v>4987</v>
      </c>
      <c r="Y3432" t="s">
        <v>7703</v>
      </c>
      <c r="Z3432" t="s">
        <v>13371</v>
      </c>
      <c r="AA3432" t="s">
        <v>8231</v>
      </c>
      <c r="AB3432" t="s">
        <v>13372</v>
      </c>
    </row>
    <row r="3433" spans="1:28">
      <c r="A3433" s="241">
        <v>45975</v>
      </c>
      <c r="B3433" t="s">
        <v>13373</v>
      </c>
      <c r="C3433" t="s">
        <v>12623</v>
      </c>
      <c r="D3433" t="s">
        <v>12624</v>
      </c>
      <c r="E3433" t="s">
        <v>12625</v>
      </c>
      <c r="F3433">
        <v>6</v>
      </c>
      <c r="G3433">
        <v>3000</v>
      </c>
      <c r="H3433">
        <v>0</v>
      </c>
      <c r="I3433" s="165">
        <v>18000</v>
      </c>
      <c r="J3433" t="s">
        <v>8061</v>
      </c>
      <c r="K3433">
        <v>1</v>
      </c>
      <c r="L3433">
        <v>166</v>
      </c>
      <c r="M3433" t="s">
        <v>8062</v>
      </c>
      <c r="N3433" t="s">
        <v>7745</v>
      </c>
      <c r="O3433" t="s">
        <v>7697</v>
      </c>
      <c r="P3433" t="s">
        <v>10766</v>
      </c>
      <c r="Q3433" t="s">
        <v>8741</v>
      </c>
      <c r="R3433">
        <v>964</v>
      </c>
      <c r="S3433" t="s">
        <v>9921</v>
      </c>
      <c r="T3433" t="s">
        <v>7726</v>
      </c>
      <c r="U3433">
        <v>1</v>
      </c>
      <c r="V3433">
        <v>6</v>
      </c>
      <c r="W3433" t="s">
        <v>7702</v>
      </c>
      <c r="X3433" t="s">
        <v>13374</v>
      </c>
      <c r="Y3433" t="s">
        <v>7703</v>
      </c>
      <c r="Z3433" t="s">
        <v>13375</v>
      </c>
      <c r="AA3433" t="s">
        <v>8743</v>
      </c>
      <c r="AB3433" t="s">
        <v>13376</v>
      </c>
    </row>
    <row r="3434" spans="1:28">
      <c r="A3434" s="241">
        <v>45975</v>
      </c>
      <c r="B3434" t="s">
        <v>13373</v>
      </c>
      <c r="C3434" t="s">
        <v>8205</v>
      </c>
      <c r="D3434" t="s">
        <v>8206</v>
      </c>
      <c r="E3434" t="s">
        <v>8207</v>
      </c>
      <c r="F3434">
        <v>6</v>
      </c>
      <c r="G3434">
        <v>3000</v>
      </c>
      <c r="H3434">
        <v>0</v>
      </c>
      <c r="I3434" s="165">
        <v>18000</v>
      </c>
      <c r="J3434" t="s">
        <v>8061</v>
      </c>
      <c r="K3434">
        <v>1</v>
      </c>
      <c r="L3434">
        <v>166</v>
      </c>
      <c r="M3434" t="s">
        <v>8062</v>
      </c>
      <c r="N3434" t="s">
        <v>7745</v>
      </c>
      <c r="O3434" t="s">
        <v>7697</v>
      </c>
      <c r="P3434" t="s">
        <v>10766</v>
      </c>
      <c r="Q3434" t="s">
        <v>8741</v>
      </c>
      <c r="R3434">
        <v>964</v>
      </c>
      <c r="S3434" t="s">
        <v>9921</v>
      </c>
      <c r="T3434" t="s">
        <v>7726</v>
      </c>
      <c r="U3434">
        <v>1</v>
      </c>
      <c r="V3434">
        <v>6</v>
      </c>
      <c r="W3434" t="s">
        <v>7702</v>
      </c>
      <c r="X3434" t="s">
        <v>13374</v>
      </c>
      <c r="Y3434" t="s">
        <v>7703</v>
      </c>
      <c r="Z3434" t="s">
        <v>13375</v>
      </c>
      <c r="AA3434" t="s">
        <v>8743</v>
      </c>
      <c r="AB3434" t="s">
        <v>13376</v>
      </c>
    </row>
    <row r="3435" spans="1:28">
      <c r="A3435" s="241">
        <v>45975</v>
      </c>
      <c r="B3435" t="s">
        <v>13377</v>
      </c>
      <c r="C3435" t="s">
        <v>8336</v>
      </c>
      <c r="D3435" t="s">
        <v>8337</v>
      </c>
      <c r="E3435" t="s">
        <v>8338</v>
      </c>
      <c r="F3435">
        <v>1</v>
      </c>
      <c r="G3435">
        <v>15550</v>
      </c>
      <c r="H3435">
        <v>0</v>
      </c>
      <c r="I3435" s="165">
        <v>15550</v>
      </c>
      <c r="J3435" t="s">
        <v>7842</v>
      </c>
      <c r="K3435">
        <v>1</v>
      </c>
      <c r="L3435">
        <v>126</v>
      </c>
      <c r="M3435" t="s">
        <v>7744</v>
      </c>
      <c r="N3435" t="s">
        <v>7745</v>
      </c>
      <c r="O3435" t="s">
        <v>7697</v>
      </c>
      <c r="P3435" t="s">
        <v>10766</v>
      </c>
      <c r="Q3435" t="s">
        <v>11261</v>
      </c>
      <c r="R3435">
        <v>908</v>
      </c>
      <c r="S3435" t="s">
        <v>9921</v>
      </c>
      <c r="T3435" t="s">
        <v>7726</v>
      </c>
      <c r="U3435">
        <v>1</v>
      </c>
      <c r="V3435">
        <v>1</v>
      </c>
      <c r="W3435" t="s">
        <v>7702</v>
      </c>
      <c r="X3435" t="s">
        <v>4879</v>
      </c>
      <c r="Y3435" t="s">
        <v>7703</v>
      </c>
      <c r="Z3435" t="s">
        <v>13378</v>
      </c>
      <c r="AA3435" t="s">
        <v>7845</v>
      </c>
      <c r="AB3435" t="s">
        <v>13379</v>
      </c>
    </row>
    <row r="3436" spans="1:28">
      <c r="A3436" s="241">
        <v>45975</v>
      </c>
      <c r="B3436" t="s">
        <v>13380</v>
      </c>
      <c r="C3436" t="s">
        <v>7927</v>
      </c>
      <c r="D3436" t="s">
        <v>7928</v>
      </c>
      <c r="E3436" t="s">
        <v>7929</v>
      </c>
      <c r="F3436">
        <v>6</v>
      </c>
      <c r="G3436">
        <v>1344.54</v>
      </c>
      <c r="H3436">
        <v>0</v>
      </c>
      <c r="I3436" s="165">
        <v>8067.24</v>
      </c>
      <c r="J3436" t="s">
        <v>7757</v>
      </c>
      <c r="K3436">
        <v>1</v>
      </c>
      <c r="L3436">
        <v>1</v>
      </c>
      <c r="M3436" t="s">
        <v>7767</v>
      </c>
      <c r="N3436" t="s">
        <v>7713</v>
      </c>
      <c r="O3436" t="s">
        <v>7697</v>
      </c>
      <c r="P3436" t="s">
        <v>10766</v>
      </c>
      <c r="Q3436" t="s">
        <v>11007</v>
      </c>
      <c r="R3436">
        <v>110</v>
      </c>
      <c r="S3436" t="s">
        <v>9921</v>
      </c>
      <c r="T3436" t="s">
        <v>7701</v>
      </c>
      <c r="U3436">
        <v>1</v>
      </c>
      <c r="V3436">
        <v>6</v>
      </c>
      <c r="W3436" t="s">
        <v>7702</v>
      </c>
      <c r="X3436" t="s">
        <v>13381</v>
      </c>
      <c r="Y3436" t="s">
        <v>7703</v>
      </c>
      <c r="Z3436" t="s">
        <v>13382</v>
      </c>
      <c r="AA3436" t="s">
        <v>8552</v>
      </c>
      <c r="AB3436" t="s">
        <v>13383</v>
      </c>
    </row>
    <row r="3437" spans="1:28">
      <c r="A3437" s="241">
        <v>45975</v>
      </c>
      <c r="B3437" t="s">
        <v>13384</v>
      </c>
      <c r="C3437" t="s">
        <v>8636</v>
      </c>
      <c r="D3437" t="s">
        <v>8637</v>
      </c>
      <c r="E3437" t="s">
        <v>8638</v>
      </c>
      <c r="F3437">
        <v>1</v>
      </c>
      <c r="G3437">
        <v>13840</v>
      </c>
      <c r="H3437">
        <v>0</v>
      </c>
      <c r="I3437" s="165">
        <v>13840</v>
      </c>
      <c r="J3437" t="s">
        <v>7842</v>
      </c>
      <c r="K3437">
        <v>1</v>
      </c>
      <c r="L3437">
        <v>126</v>
      </c>
      <c r="M3437" t="s">
        <v>7744</v>
      </c>
      <c r="N3437" t="s">
        <v>7745</v>
      </c>
      <c r="O3437" t="s">
        <v>7697</v>
      </c>
      <c r="P3437" t="s">
        <v>10766</v>
      </c>
      <c r="Q3437" t="s">
        <v>11261</v>
      </c>
      <c r="R3437">
        <v>908</v>
      </c>
      <c r="S3437" t="s">
        <v>9921</v>
      </c>
      <c r="T3437" t="s">
        <v>7715</v>
      </c>
      <c r="U3437">
        <v>1</v>
      </c>
      <c r="V3437">
        <v>1</v>
      </c>
      <c r="W3437" t="s">
        <v>7702</v>
      </c>
      <c r="X3437" t="s">
        <v>5013</v>
      </c>
      <c r="Y3437" t="s">
        <v>7703</v>
      </c>
      <c r="Z3437" t="s">
        <v>13385</v>
      </c>
      <c r="AA3437" t="s">
        <v>7845</v>
      </c>
      <c r="AB3437" t="s">
        <v>13386</v>
      </c>
    </row>
    <row r="3438" spans="1:28">
      <c r="A3438" s="241">
        <v>45975</v>
      </c>
      <c r="B3438" t="s">
        <v>13387</v>
      </c>
      <c r="C3438" t="s">
        <v>7800</v>
      </c>
      <c r="D3438" t="s">
        <v>7801</v>
      </c>
      <c r="E3438" t="s">
        <v>7802</v>
      </c>
      <c r="F3438">
        <v>12</v>
      </c>
      <c r="G3438">
        <v>1092.44</v>
      </c>
      <c r="H3438">
        <v>0</v>
      </c>
      <c r="I3438" s="165">
        <v>13109.28</v>
      </c>
      <c r="J3438" t="s">
        <v>7723</v>
      </c>
      <c r="K3438">
        <v>1</v>
      </c>
      <c r="L3438">
        <v>125</v>
      </c>
      <c r="M3438" t="s">
        <v>7724</v>
      </c>
      <c r="N3438" t="s">
        <v>7713</v>
      </c>
      <c r="O3438" t="s">
        <v>7697</v>
      </c>
      <c r="P3438" t="s">
        <v>10766</v>
      </c>
      <c r="Q3438" t="s">
        <v>10991</v>
      </c>
      <c r="R3438">
        <v>103</v>
      </c>
      <c r="S3438" t="s">
        <v>9921</v>
      </c>
      <c r="T3438" t="s">
        <v>7701</v>
      </c>
      <c r="U3438">
        <v>1</v>
      </c>
      <c r="V3438">
        <v>12</v>
      </c>
      <c r="W3438" t="s">
        <v>7702</v>
      </c>
      <c r="X3438" t="s">
        <v>5204</v>
      </c>
      <c r="Y3438" t="s">
        <v>7703</v>
      </c>
      <c r="Z3438" t="s">
        <v>13388</v>
      </c>
      <c r="AA3438" t="s">
        <v>8108</v>
      </c>
      <c r="AB3438" t="s">
        <v>13389</v>
      </c>
    </row>
    <row r="3439" spans="1:28">
      <c r="A3439" s="241">
        <v>45975</v>
      </c>
      <c r="B3439" t="s">
        <v>13387</v>
      </c>
      <c r="C3439" t="s">
        <v>8032</v>
      </c>
      <c r="D3439" t="s">
        <v>8033</v>
      </c>
      <c r="E3439" t="s">
        <v>8034</v>
      </c>
      <c r="F3439">
        <v>6</v>
      </c>
      <c r="G3439">
        <v>1092.44</v>
      </c>
      <c r="H3439">
        <v>0</v>
      </c>
      <c r="I3439" s="165">
        <v>6554.64</v>
      </c>
      <c r="J3439" t="s">
        <v>7723</v>
      </c>
      <c r="K3439">
        <v>1</v>
      </c>
      <c r="L3439">
        <v>125</v>
      </c>
      <c r="M3439" t="s">
        <v>7724</v>
      </c>
      <c r="N3439" t="s">
        <v>7713</v>
      </c>
      <c r="O3439" t="s">
        <v>7697</v>
      </c>
      <c r="P3439" t="s">
        <v>10766</v>
      </c>
      <c r="Q3439" t="s">
        <v>10991</v>
      </c>
      <c r="R3439">
        <v>103</v>
      </c>
      <c r="S3439" t="s">
        <v>9921</v>
      </c>
      <c r="T3439" t="s">
        <v>7701</v>
      </c>
      <c r="U3439">
        <v>1</v>
      </c>
      <c r="V3439">
        <v>6</v>
      </c>
      <c r="W3439" t="s">
        <v>7702</v>
      </c>
      <c r="X3439" t="s">
        <v>5204</v>
      </c>
      <c r="Y3439" t="s">
        <v>7703</v>
      </c>
      <c r="Z3439" t="s">
        <v>13388</v>
      </c>
      <c r="AA3439" t="s">
        <v>8108</v>
      </c>
      <c r="AB3439" t="s">
        <v>13389</v>
      </c>
    </row>
    <row r="3440" spans="1:28">
      <c r="A3440" s="241">
        <v>45975</v>
      </c>
      <c r="B3440" t="s">
        <v>13390</v>
      </c>
      <c r="C3440" t="s">
        <v>8196</v>
      </c>
      <c r="D3440" t="s">
        <v>8197</v>
      </c>
      <c r="E3440" t="s">
        <v>8198</v>
      </c>
      <c r="F3440">
        <v>1</v>
      </c>
      <c r="G3440">
        <v>11264.94</v>
      </c>
      <c r="H3440">
        <v>0</v>
      </c>
      <c r="I3440" s="165">
        <v>11264.94</v>
      </c>
      <c r="J3440" t="s">
        <v>7757</v>
      </c>
      <c r="K3440">
        <v>1</v>
      </c>
      <c r="L3440">
        <v>1</v>
      </c>
      <c r="M3440" t="s">
        <v>7767</v>
      </c>
      <c r="N3440" t="s">
        <v>7713</v>
      </c>
      <c r="O3440" t="s">
        <v>7697</v>
      </c>
      <c r="P3440" t="s">
        <v>10766</v>
      </c>
      <c r="Q3440" t="s">
        <v>11007</v>
      </c>
      <c r="R3440">
        <v>110</v>
      </c>
      <c r="S3440" t="s">
        <v>9921</v>
      </c>
      <c r="T3440" t="s">
        <v>7811</v>
      </c>
      <c r="U3440">
        <v>1</v>
      </c>
      <c r="V3440">
        <v>1</v>
      </c>
      <c r="W3440" t="s">
        <v>7702</v>
      </c>
      <c r="X3440" t="s">
        <v>13391</v>
      </c>
      <c r="Y3440" t="s">
        <v>7703</v>
      </c>
      <c r="Z3440" t="s">
        <v>13392</v>
      </c>
      <c r="AA3440" t="s">
        <v>8552</v>
      </c>
      <c r="AB3440" t="s">
        <v>13393</v>
      </c>
    </row>
    <row r="3441" spans="1:28">
      <c r="A3441" s="241">
        <v>45975</v>
      </c>
      <c r="B3441" t="s">
        <v>13390</v>
      </c>
      <c r="C3441" t="s">
        <v>7791</v>
      </c>
      <c r="D3441" t="s">
        <v>7792</v>
      </c>
      <c r="E3441" t="s">
        <v>7793</v>
      </c>
      <c r="F3441">
        <v>4</v>
      </c>
      <c r="G3441">
        <v>870</v>
      </c>
      <c r="H3441">
        <v>0</v>
      </c>
      <c r="I3441" s="165">
        <v>3480</v>
      </c>
      <c r="J3441" t="s">
        <v>7757</v>
      </c>
      <c r="K3441">
        <v>1</v>
      </c>
      <c r="L3441">
        <v>1</v>
      </c>
      <c r="M3441" t="s">
        <v>7767</v>
      </c>
      <c r="N3441" t="s">
        <v>7713</v>
      </c>
      <c r="O3441" t="s">
        <v>7697</v>
      </c>
      <c r="P3441" t="s">
        <v>10766</v>
      </c>
      <c r="Q3441" t="s">
        <v>11007</v>
      </c>
      <c r="R3441">
        <v>110</v>
      </c>
      <c r="S3441" t="s">
        <v>9921</v>
      </c>
      <c r="T3441" t="s">
        <v>7701</v>
      </c>
      <c r="U3441">
        <v>1</v>
      </c>
      <c r="V3441">
        <v>4</v>
      </c>
      <c r="W3441" t="s">
        <v>7702</v>
      </c>
      <c r="X3441" t="s">
        <v>13391</v>
      </c>
      <c r="Y3441" t="s">
        <v>7703</v>
      </c>
      <c r="Z3441" t="s">
        <v>13392</v>
      </c>
      <c r="AA3441" t="s">
        <v>8552</v>
      </c>
      <c r="AB3441" t="s">
        <v>13393</v>
      </c>
    </row>
    <row r="3442" spans="1:28">
      <c r="A3442" s="241">
        <v>45975</v>
      </c>
      <c r="B3442" t="s">
        <v>13390</v>
      </c>
      <c r="C3442" t="s">
        <v>7914</v>
      </c>
      <c r="D3442" t="s">
        <v>7915</v>
      </c>
      <c r="E3442" t="s">
        <v>7916</v>
      </c>
      <c r="F3442">
        <v>3</v>
      </c>
      <c r="G3442">
        <v>2900.04</v>
      </c>
      <c r="H3442">
        <v>0</v>
      </c>
      <c r="I3442" s="165">
        <v>8700.1200000000008</v>
      </c>
      <c r="J3442" t="s">
        <v>7757</v>
      </c>
      <c r="K3442">
        <v>1</v>
      </c>
      <c r="L3442">
        <v>1</v>
      </c>
      <c r="M3442" t="s">
        <v>7767</v>
      </c>
      <c r="N3442" t="s">
        <v>7713</v>
      </c>
      <c r="O3442" t="s">
        <v>7697</v>
      </c>
      <c r="P3442" t="s">
        <v>10766</v>
      </c>
      <c r="Q3442" t="s">
        <v>11007</v>
      </c>
      <c r="R3442">
        <v>110</v>
      </c>
      <c r="S3442" t="s">
        <v>9921</v>
      </c>
      <c r="T3442" t="s">
        <v>7726</v>
      </c>
      <c r="U3442">
        <v>1</v>
      </c>
      <c r="V3442">
        <v>3</v>
      </c>
      <c r="W3442" t="s">
        <v>7702</v>
      </c>
      <c r="X3442" t="s">
        <v>13391</v>
      </c>
      <c r="Y3442" t="s">
        <v>7703</v>
      </c>
      <c r="Z3442" t="s">
        <v>13392</v>
      </c>
      <c r="AA3442" t="s">
        <v>8552</v>
      </c>
      <c r="AB3442" t="s">
        <v>13393</v>
      </c>
    </row>
    <row r="3443" spans="1:28">
      <c r="A3443" s="241">
        <v>45975</v>
      </c>
      <c r="B3443" t="s">
        <v>13394</v>
      </c>
      <c r="C3443" t="s">
        <v>8097</v>
      </c>
      <c r="D3443" t="s">
        <v>8098</v>
      </c>
      <c r="E3443" t="s">
        <v>8099</v>
      </c>
      <c r="F3443">
        <v>4</v>
      </c>
      <c r="G3443">
        <v>2227</v>
      </c>
      <c r="H3443">
        <v>0</v>
      </c>
      <c r="I3443" s="165">
        <v>8908</v>
      </c>
      <c r="J3443" t="s">
        <v>8182</v>
      </c>
      <c r="K3443">
        <v>1</v>
      </c>
      <c r="L3443">
        <v>126</v>
      </c>
      <c r="M3443" t="s">
        <v>7744</v>
      </c>
      <c r="N3443" t="s">
        <v>7745</v>
      </c>
      <c r="O3443" t="s">
        <v>7697</v>
      </c>
      <c r="P3443" t="s">
        <v>10766</v>
      </c>
      <c r="Q3443" t="s">
        <v>11051</v>
      </c>
      <c r="R3443">
        <v>921</v>
      </c>
      <c r="S3443" t="s">
        <v>9921</v>
      </c>
      <c r="T3443" t="s">
        <v>7769</v>
      </c>
      <c r="U3443">
        <v>1</v>
      </c>
      <c r="V3443">
        <v>4</v>
      </c>
      <c r="W3443" t="s">
        <v>7702</v>
      </c>
      <c r="X3443" t="s">
        <v>4837</v>
      </c>
      <c r="Y3443" t="s">
        <v>7703</v>
      </c>
      <c r="Z3443" t="s">
        <v>13395</v>
      </c>
      <c r="AA3443" t="s">
        <v>8470</v>
      </c>
      <c r="AB3443" t="s">
        <v>13396</v>
      </c>
    </row>
    <row r="3444" spans="1:28">
      <c r="A3444" s="241">
        <v>45975</v>
      </c>
      <c r="B3444" t="s">
        <v>13394</v>
      </c>
      <c r="C3444" t="s">
        <v>8411</v>
      </c>
      <c r="D3444" t="s">
        <v>8412</v>
      </c>
      <c r="E3444" t="s">
        <v>8413</v>
      </c>
      <c r="F3444">
        <v>4</v>
      </c>
      <c r="G3444">
        <v>2227</v>
      </c>
      <c r="H3444">
        <v>0</v>
      </c>
      <c r="I3444" s="165">
        <v>8908</v>
      </c>
      <c r="J3444" t="s">
        <v>8182</v>
      </c>
      <c r="K3444">
        <v>1</v>
      </c>
      <c r="L3444">
        <v>126</v>
      </c>
      <c r="M3444" t="s">
        <v>7744</v>
      </c>
      <c r="N3444" t="s">
        <v>7745</v>
      </c>
      <c r="O3444" t="s">
        <v>7697</v>
      </c>
      <c r="P3444" t="s">
        <v>10766</v>
      </c>
      <c r="Q3444" t="s">
        <v>11051</v>
      </c>
      <c r="R3444">
        <v>921</v>
      </c>
      <c r="S3444" t="s">
        <v>9921</v>
      </c>
      <c r="T3444" t="s">
        <v>7769</v>
      </c>
      <c r="U3444">
        <v>1</v>
      </c>
      <c r="V3444">
        <v>4</v>
      </c>
      <c r="W3444" t="s">
        <v>7702</v>
      </c>
      <c r="X3444" t="s">
        <v>4837</v>
      </c>
      <c r="Y3444" t="s">
        <v>7703</v>
      </c>
      <c r="Z3444" t="s">
        <v>13395</v>
      </c>
      <c r="AA3444" t="s">
        <v>8470</v>
      </c>
      <c r="AB3444" t="s">
        <v>13396</v>
      </c>
    </row>
    <row r="3445" spans="1:28">
      <c r="A3445" s="241">
        <v>45975</v>
      </c>
      <c r="B3445" t="s">
        <v>13394</v>
      </c>
      <c r="C3445" t="s">
        <v>7999</v>
      </c>
      <c r="D3445" t="s">
        <v>8000</v>
      </c>
      <c r="E3445" t="s">
        <v>8001</v>
      </c>
      <c r="F3445">
        <v>1</v>
      </c>
      <c r="G3445">
        <v>1640</v>
      </c>
      <c r="H3445">
        <v>0</v>
      </c>
      <c r="I3445" s="165">
        <v>1640</v>
      </c>
      <c r="J3445" t="s">
        <v>8182</v>
      </c>
      <c r="K3445">
        <v>1</v>
      </c>
      <c r="L3445">
        <v>126</v>
      </c>
      <c r="M3445" t="s">
        <v>7744</v>
      </c>
      <c r="N3445" t="s">
        <v>7745</v>
      </c>
      <c r="O3445" t="s">
        <v>7697</v>
      </c>
      <c r="P3445" t="s">
        <v>10766</v>
      </c>
      <c r="Q3445" t="s">
        <v>11051</v>
      </c>
      <c r="R3445">
        <v>921</v>
      </c>
      <c r="S3445" t="s">
        <v>9921</v>
      </c>
      <c r="T3445" t="s">
        <v>7701</v>
      </c>
      <c r="U3445">
        <v>1</v>
      </c>
      <c r="V3445">
        <v>1</v>
      </c>
      <c r="W3445" t="s">
        <v>7702</v>
      </c>
      <c r="X3445" t="s">
        <v>4837</v>
      </c>
      <c r="Y3445" t="s">
        <v>7703</v>
      </c>
      <c r="Z3445" t="s">
        <v>13395</v>
      </c>
      <c r="AA3445" t="s">
        <v>8470</v>
      </c>
      <c r="AB3445" t="s">
        <v>13396</v>
      </c>
    </row>
    <row r="3446" spans="1:28">
      <c r="A3446" s="241">
        <v>45975</v>
      </c>
      <c r="B3446" t="s">
        <v>13394</v>
      </c>
      <c r="C3446" t="s">
        <v>7740</v>
      </c>
      <c r="D3446" t="s">
        <v>7741</v>
      </c>
      <c r="E3446" t="s">
        <v>7742</v>
      </c>
      <c r="F3446">
        <v>3</v>
      </c>
      <c r="G3446">
        <v>3562.19</v>
      </c>
      <c r="H3446">
        <v>0</v>
      </c>
      <c r="I3446" s="165">
        <v>10686.57</v>
      </c>
      <c r="J3446" t="s">
        <v>8182</v>
      </c>
      <c r="K3446">
        <v>1</v>
      </c>
      <c r="L3446">
        <v>126</v>
      </c>
      <c r="M3446" t="s">
        <v>7744</v>
      </c>
      <c r="N3446" t="s">
        <v>7745</v>
      </c>
      <c r="O3446" t="s">
        <v>7697</v>
      </c>
      <c r="P3446" t="s">
        <v>10766</v>
      </c>
      <c r="Q3446" t="s">
        <v>11051</v>
      </c>
      <c r="R3446">
        <v>921</v>
      </c>
      <c r="S3446" t="s">
        <v>9921</v>
      </c>
      <c r="T3446" t="s">
        <v>7715</v>
      </c>
      <c r="U3446">
        <v>1</v>
      </c>
      <c r="V3446">
        <v>3</v>
      </c>
      <c r="W3446" t="s">
        <v>7702</v>
      </c>
      <c r="X3446" t="s">
        <v>4837</v>
      </c>
      <c r="Y3446" t="s">
        <v>7703</v>
      </c>
      <c r="Z3446" t="s">
        <v>13395</v>
      </c>
      <c r="AA3446" t="s">
        <v>8470</v>
      </c>
      <c r="AB3446" t="s">
        <v>13396</v>
      </c>
    </row>
    <row r="3447" spans="1:28">
      <c r="A3447" s="241">
        <v>45975</v>
      </c>
      <c r="B3447" t="s">
        <v>13394</v>
      </c>
      <c r="C3447" t="s">
        <v>7822</v>
      </c>
      <c r="D3447" t="s">
        <v>7823</v>
      </c>
      <c r="E3447" t="s">
        <v>7824</v>
      </c>
      <c r="F3447">
        <v>1</v>
      </c>
      <c r="G3447">
        <v>3025.21</v>
      </c>
      <c r="H3447">
        <v>0</v>
      </c>
      <c r="I3447" s="165">
        <v>3025.21</v>
      </c>
      <c r="J3447" t="s">
        <v>8182</v>
      </c>
      <c r="K3447">
        <v>1</v>
      </c>
      <c r="L3447">
        <v>126</v>
      </c>
      <c r="M3447" t="s">
        <v>7744</v>
      </c>
      <c r="N3447" t="s">
        <v>7745</v>
      </c>
      <c r="O3447" t="s">
        <v>7697</v>
      </c>
      <c r="P3447" t="s">
        <v>10766</v>
      </c>
      <c r="Q3447" t="s">
        <v>11051</v>
      </c>
      <c r="R3447">
        <v>921</v>
      </c>
      <c r="S3447" t="s">
        <v>9921</v>
      </c>
      <c r="T3447" t="s">
        <v>7715</v>
      </c>
      <c r="U3447">
        <v>1</v>
      </c>
      <c r="V3447">
        <v>1</v>
      </c>
      <c r="W3447" t="s">
        <v>7702</v>
      </c>
      <c r="X3447" t="s">
        <v>4837</v>
      </c>
      <c r="Y3447" t="s">
        <v>7703</v>
      </c>
      <c r="Z3447" t="s">
        <v>13395</v>
      </c>
      <c r="AA3447" t="s">
        <v>8470</v>
      </c>
      <c r="AB3447" t="s">
        <v>13396</v>
      </c>
    </row>
    <row r="3448" spans="1:28">
      <c r="A3448" s="241">
        <v>45975</v>
      </c>
      <c r="B3448" t="s">
        <v>13397</v>
      </c>
      <c r="C3448" t="s">
        <v>7927</v>
      </c>
      <c r="D3448" t="s">
        <v>7928</v>
      </c>
      <c r="E3448" t="s">
        <v>7929</v>
      </c>
      <c r="F3448">
        <v>20</v>
      </c>
      <c r="G3448">
        <v>1344.54</v>
      </c>
      <c r="H3448">
        <v>0</v>
      </c>
      <c r="I3448" s="165">
        <v>26890.799999999999</v>
      </c>
      <c r="J3448" t="s">
        <v>7743</v>
      </c>
      <c r="K3448">
        <v>1</v>
      </c>
      <c r="L3448">
        <v>126</v>
      </c>
      <c r="M3448" t="s">
        <v>7744</v>
      </c>
      <c r="N3448" t="s">
        <v>7745</v>
      </c>
      <c r="O3448" t="s">
        <v>7697</v>
      </c>
      <c r="P3448" t="s">
        <v>10766</v>
      </c>
      <c r="Q3448" t="s">
        <v>11012</v>
      </c>
      <c r="R3448">
        <v>938</v>
      </c>
      <c r="S3448" t="s">
        <v>9921</v>
      </c>
      <c r="T3448" t="s">
        <v>7701</v>
      </c>
      <c r="U3448">
        <v>1</v>
      </c>
      <c r="V3448">
        <v>20</v>
      </c>
      <c r="W3448" t="s">
        <v>7702</v>
      </c>
      <c r="X3448" t="s">
        <v>5190</v>
      </c>
      <c r="Y3448" t="s">
        <v>7703</v>
      </c>
      <c r="Z3448" t="s">
        <v>13398</v>
      </c>
      <c r="AA3448" t="s">
        <v>7748</v>
      </c>
      <c r="AB3448" t="s">
        <v>13399</v>
      </c>
    </row>
    <row r="3449" spans="1:28">
      <c r="A3449" s="241">
        <v>45975</v>
      </c>
      <c r="B3449" t="s">
        <v>13400</v>
      </c>
      <c r="C3449" t="s">
        <v>8666</v>
      </c>
      <c r="D3449" t="s">
        <v>8667</v>
      </c>
      <c r="E3449" t="s">
        <v>8668</v>
      </c>
      <c r="F3449">
        <v>3</v>
      </c>
      <c r="G3449">
        <v>2992.5</v>
      </c>
      <c r="H3449">
        <v>0</v>
      </c>
      <c r="I3449" s="165">
        <v>8977.5</v>
      </c>
      <c r="J3449" t="s">
        <v>8182</v>
      </c>
      <c r="K3449">
        <v>1</v>
      </c>
      <c r="L3449">
        <v>126</v>
      </c>
      <c r="M3449" t="s">
        <v>7744</v>
      </c>
      <c r="N3449" t="s">
        <v>7745</v>
      </c>
      <c r="O3449" t="s">
        <v>7697</v>
      </c>
      <c r="P3449" t="s">
        <v>10766</v>
      </c>
      <c r="Q3449" t="s">
        <v>11213</v>
      </c>
      <c r="R3449">
        <v>918</v>
      </c>
      <c r="S3449" t="s">
        <v>9921</v>
      </c>
      <c r="T3449" t="s">
        <v>7701</v>
      </c>
      <c r="U3449">
        <v>1</v>
      </c>
      <c r="V3449">
        <v>3</v>
      </c>
      <c r="W3449" t="s">
        <v>7702</v>
      </c>
      <c r="X3449" t="s">
        <v>5001</v>
      </c>
      <c r="Y3449" t="s">
        <v>7703</v>
      </c>
      <c r="Z3449" t="s">
        <v>13401</v>
      </c>
      <c r="AA3449" t="s">
        <v>8013</v>
      </c>
      <c r="AB3449" t="s">
        <v>13402</v>
      </c>
    </row>
    <row r="3450" spans="1:28">
      <c r="A3450" s="241">
        <v>45975</v>
      </c>
      <c r="B3450" t="s">
        <v>13400</v>
      </c>
      <c r="C3450" t="s">
        <v>7875</v>
      </c>
      <c r="D3450" t="s">
        <v>7876</v>
      </c>
      <c r="E3450" t="s">
        <v>7877</v>
      </c>
      <c r="F3450">
        <v>3</v>
      </c>
      <c r="G3450">
        <v>1218.49</v>
      </c>
      <c r="H3450">
        <v>0</v>
      </c>
      <c r="I3450" s="165">
        <v>3655.47</v>
      </c>
      <c r="J3450" t="s">
        <v>8182</v>
      </c>
      <c r="K3450">
        <v>1</v>
      </c>
      <c r="L3450">
        <v>126</v>
      </c>
      <c r="M3450" t="s">
        <v>7744</v>
      </c>
      <c r="N3450" t="s">
        <v>7745</v>
      </c>
      <c r="O3450" t="s">
        <v>7697</v>
      </c>
      <c r="P3450" t="s">
        <v>10766</v>
      </c>
      <c r="Q3450" t="s">
        <v>11213</v>
      </c>
      <c r="R3450">
        <v>918</v>
      </c>
      <c r="S3450" t="s">
        <v>9921</v>
      </c>
      <c r="T3450" t="s">
        <v>7701</v>
      </c>
      <c r="U3450">
        <v>1</v>
      </c>
      <c r="V3450">
        <v>3</v>
      </c>
      <c r="W3450" t="s">
        <v>7702</v>
      </c>
      <c r="X3450" t="s">
        <v>5001</v>
      </c>
      <c r="Y3450" t="s">
        <v>7703</v>
      </c>
      <c r="Z3450" t="s">
        <v>13401</v>
      </c>
      <c r="AA3450" t="s">
        <v>8013</v>
      </c>
      <c r="AB3450" t="s">
        <v>13402</v>
      </c>
    </row>
    <row r="3451" spans="1:28">
      <c r="A3451" s="241">
        <v>45975</v>
      </c>
      <c r="B3451" t="s">
        <v>13403</v>
      </c>
      <c r="C3451" t="s">
        <v>8954</v>
      </c>
      <c r="D3451" t="s">
        <v>8955</v>
      </c>
      <c r="E3451" t="s">
        <v>8956</v>
      </c>
      <c r="F3451">
        <v>6</v>
      </c>
      <c r="G3451">
        <v>2615</v>
      </c>
      <c r="H3451">
        <v>0</v>
      </c>
      <c r="I3451" s="165">
        <v>15690</v>
      </c>
      <c r="J3451" t="s">
        <v>7937</v>
      </c>
      <c r="K3451">
        <v>1</v>
      </c>
      <c r="L3451">
        <v>211</v>
      </c>
      <c r="M3451" t="s">
        <v>7938</v>
      </c>
      <c r="N3451" t="s">
        <v>7939</v>
      </c>
      <c r="O3451" t="s">
        <v>7697</v>
      </c>
      <c r="P3451" t="s">
        <v>10766</v>
      </c>
      <c r="Q3451" t="s">
        <v>10822</v>
      </c>
      <c r="R3451">
        <v>409</v>
      </c>
      <c r="S3451" t="s">
        <v>9921</v>
      </c>
      <c r="T3451" t="s">
        <v>7715</v>
      </c>
      <c r="U3451">
        <v>1</v>
      </c>
      <c r="V3451">
        <v>6</v>
      </c>
      <c r="W3451" t="s">
        <v>7702</v>
      </c>
      <c r="X3451" t="s">
        <v>4824</v>
      </c>
      <c r="Y3451" t="s">
        <v>7703</v>
      </c>
      <c r="Z3451" t="s">
        <v>13404</v>
      </c>
      <c r="AA3451" t="s">
        <v>8145</v>
      </c>
      <c r="AB3451" t="s">
        <v>13405</v>
      </c>
    </row>
    <row r="3452" spans="1:28">
      <c r="A3452" s="241">
        <v>45975</v>
      </c>
      <c r="B3452" t="s">
        <v>13406</v>
      </c>
      <c r="C3452" t="s">
        <v>8675</v>
      </c>
      <c r="D3452" t="s">
        <v>8676</v>
      </c>
      <c r="E3452" t="s">
        <v>8677</v>
      </c>
      <c r="F3452">
        <v>4</v>
      </c>
      <c r="G3452">
        <v>6500</v>
      </c>
      <c r="H3452">
        <v>0</v>
      </c>
      <c r="I3452" s="165">
        <v>26000</v>
      </c>
      <c r="J3452" t="s">
        <v>7937</v>
      </c>
      <c r="K3452">
        <v>1</v>
      </c>
      <c r="L3452">
        <v>211</v>
      </c>
      <c r="M3452" t="s">
        <v>7938</v>
      </c>
      <c r="N3452" t="s">
        <v>7939</v>
      </c>
      <c r="O3452" t="s">
        <v>7697</v>
      </c>
      <c r="P3452" t="s">
        <v>10766</v>
      </c>
      <c r="Q3452" t="s">
        <v>11060</v>
      </c>
      <c r="R3452">
        <v>411</v>
      </c>
      <c r="S3452" t="s">
        <v>9921</v>
      </c>
      <c r="T3452" t="s">
        <v>7701</v>
      </c>
      <c r="U3452">
        <v>1</v>
      </c>
      <c r="V3452">
        <v>4</v>
      </c>
      <c r="W3452" t="s">
        <v>7702</v>
      </c>
      <c r="X3452" t="s">
        <v>4885</v>
      </c>
      <c r="Y3452" t="s">
        <v>7703</v>
      </c>
      <c r="Z3452" t="s">
        <v>13407</v>
      </c>
      <c r="AA3452" t="s">
        <v>8221</v>
      </c>
      <c r="AB3452" t="s">
        <v>13408</v>
      </c>
    </row>
    <row r="3453" spans="1:28">
      <c r="A3453" s="241">
        <v>45975</v>
      </c>
      <c r="B3453" t="s">
        <v>13406</v>
      </c>
      <c r="C3453" t="s">
        <v>7736</v>
      </c>
      <c r="D3453" t="s">
        <v>7737</v>
      </c>
      <c r="E3453" t="s">
        <v>7738</v>
      </c>
      <c r="F3453">
        <v>4</v>
      </c>
      <c r="G3453">
        <v>6422.4</v>
      </c>
      <c r="H3453">
        <v>0</v>
      </c>
      <c r="I3453" s="165">
        <v>25689.599999999999</v>
      </c>
      <c r="J3453" t="s">
        <v>7937</v>
      </c>
      <c r="K3453">
        <v>1</v>
      </c>
      <c r="L3453">
        <v>211</v>
      </c>
      <c r="M3453" t="s">
        <v>7938</v>
      </c>
      <c r="N3453" t="s">
        <v>7939</v>
      </c>
      <c r="O3453" t="s">
        <v>7697</v>
      </c>
      <c r="P3453" t="s">
        <v>10766</v>
      </c>
      <c r="Q3453" t="s">
        <v>11060</v>
      </c>
      <c r="R3453">
        <v>411</v>
      </c>
      <c r="S3453" t="s">
        <v>9921</v>
      </c>
      <c r="T3453" t="s">
        <v>7701</v>
      </c>
      <c r="U3453">
        <v>1</v>
      </c>
      <c r="V3453">
        <v>4</v>
      </c>
      <c r="W3453" t="s">
        <v>7702</v>
      </c>
      <c r="X3453" t="s">
        <v>4885</v>
      </c>
      <c r="Y3453" t="s">
        <v>7703</v>
      </c>
      <c r="Z3453" t="s">
        <v>13407</v>
      </c>
      <c r="AA3453" t="s">
        <v>8221</v>
      </c>
      <c r="AB3453" t="s">
        <v>13408</v>
      </c>
    </row>
    <row r="3454" spans="1:28">
      <c r="A3454" s="241">
        <v>45975</v>
      </c>
      <c r="B3454" t="s">
        <v>13406</v>
      </c>
      <c r="C3454" t="s">
        <v>8454</v>
      </c>
      <c r="D3454" t="s">
        <v>8455</v>
      </c>
      <c r="E3454" t="s">
        <v>8456</v>
      </c>
      <c r="F3454">
        <v>5</v>
      </c>
      <c r="G3454">
        <v>2016.81</v>
      </c>
      <c r="H3454">
        <v>1008.405</v>
      </c>
      <c r="I3454" s="165">
        <v>9075.6450000000004</v>
      </c>
      <c r="J3454" t="s">
        <v>7937</v>
      </c>
      <c r="K3454">
        <v>1</v>
      </c>
      <c r="L3454">
        <v>211</v>
      </c>
      <c r="M3454" t="s">
        <v>7938</v>
      </c>
      <c r="N3454" t="s">
        <v>7939</v>
      </c>
      <c r="O3454" t="s">
        <v>7697</v>
      </c>
      <c r="P3454" t="s">
        <v>10766</v>
      </c>
      <c r="Q3454" t="s">
        <v>11060</v>
      </c>
      <c r="R3454">
        <v>411</v>
      </c>
      <c r="S3454" t="s">
        <v>9921</v>
      </c>
      <c r="T3454" t="s">
        <v>7701</v>
      </c>
      <c r="U3454">
        <v>1</v>
      </c>
      <c r="V3454">
        <v>5</v>
      </c>
      <c r="W3454" t="s">
        <v>7702</v>
      </c>
      <c r="X3454" t="s">
        <v>4885</v>
      </c>
      <c r="Y3454" t="s">
        <v>7703</v>
      </c>
      <c r="Z3454" t="s">
        <v>13407</v>
      </c>
      <c r="AA3454" t="s">
        <v>8221</v>
      </c>
      <c r="AB3454" t="s">
        <v>13408</v>
      </c>
    </row>
    <row r="3455" spans="1:28">
      <c r="A3455" s="241">
        <v>45975</v>
      </c>
      <c r="B3455" t="s">
        <v>13406</v>
      </c>
      <c r="C3455" t="s">
        <v>7883</v>
      </c>
      <c r="D3455" t="s">
        <v>7884</v>
      </c>
      <c r="E3455" t="s">
        <v>7885</v>
      </c>
      <c r="F3455">
        <v>1</v>
      </c>
      <c r="G3455">
        <v>3025.21</v>
      </c>
      <c r="H3455">
        <v>0</v>
      </c>
      <c r="I3455" s="165">
        <v>3025.21</v>
      </c>
      <c r="J3455" t="s">
        <v>7937</v>
      </c>
      <c r="K3455">
        <v>1</v>
      </c>
      <c r="L3455">
        <v>211</v>
      </c>
      <c r="M3455" t="s">
        <v>7938</v>
      </c>
      <c r="N3455" t="s">
        <v>7939</v>
      </c>
      <c r="O3455" t="s">
        <v>7697</v>
      </c>
      <c r="P3455" t="s">
        <v>10766</v>
      </c>
      <c r="Q3455" t="s">
        <v>11060</v>
      </c>
      <c r="R3455">
        <v>411</v>
      </c>
      <c r="S3455" t="s">
        <v>9921</v>
      </c>
      <c r="T3455" t="s">
        <v>7715</v>
      </c>
      <c r="U3455">
        <v>1</v>
      </c>
      <c r="V3455">
        <v>1</v>
      </c>
      <c r="W3455" t="s">
        <v>7702</v>
      </c>
      <c r="X3455" t="s">
        <v>4885</v>
      </c>
      <c r="Y3455" t="s">
        <v>7703</v>
      </c>
      <c r="Z3455" t="s">
        <v>13407</v>
      </c>
      <c r="AA3455" t="s">
        <v>8221</v>
      </c>
      <c r="AB3455" t="s">
        <v>13408</v>
      </c>
    </row>
    <row r="3456" spans="1:28">
      <c r="A3456" s="241">
        <v>45975</v>
      </c>
      <c r="B3456" t="s">
        <v>13409</v>
      </c>
      <c r="C3456" t="s">
        <v>8596</v>
      </c>
      <c r="D3456" t="s">
        <v>8597</v>
      </c>
      <c r="E3456" t="s">
        <v>8598</v>
      </c>
      <c r="F3456">
        <v>6</v>
      </c>
      <c r="G3456">
        <v>1230</v>
      </c>
      <c r="H3456">
        <v>0</v>
      </c>
      <c r="I3456" s="165">
        <v>7380</v>
      </c>
      <c r="J3456" t="s">
        <v>7937</v>
      </c>
      <c r="K3456">
        <v>1</v>
      </c>
      <c r="L3456">
        <v>211</v>
      </c>
      <c r="M3456" t="s">
        <v>7938</v>
      </c>
      <c r="N3456" t="s">
        <v>7939</v>
      </c>
      <c r="O3456" t="s">
        <v>7697</v>
      </c>
      <c r="P3456" t="s">
        <v>10766</v>
      </c>
      <c r="Q3456" t="s">
        <v>11060</v>
      </c>
      <c r="R3456">
        <v>411</v>
      </c>
      <c r="S3456" t="s">
        <v>9921</v>
      </c>
      <c r="T3456" t="s">
        <v>7715</v>
      </c>
      <c r="U3456">
        <v>1</v>
      </c>
      <c r="V3456">
        <v>6</v>
      </c>
      <c r="W3456" t="s">
        <v>7702</v>
      </c>
      <c r="X3456" t="s">
        <v>4819</v>
      </c>
      <c r="Y3456" t="s">
        <v>7703</v>
      </c>
      <c r="Z3456" t="s">
        <v>13410</v>
      </c>
      <c r="AA3456" t="s">
        <v>8221</v>
      </c>
      <c r="AB3456" t="s">
        <v>13411</v>
      </c>
    </row>
    <row r="3457" spans="1:28">
      <c r="A3457" s="241">
        <v>45975</v>
      </c>
      <c r="B3457" t="s">
        <v>13409</v>
      </c>
      <c r="C3457" t="s">
        <v>7969</v>
      </c>
      <c r="D3457" t="s">
        <v>7970</v>
      </c>
      <c r="E3457" t="s">
        <v>7971</v>
      </c>
      <c r="F3457">
        <v>6</v>
      </c>
      <c r="G3457">
        <v>977</v>
      </c>
      <c r="H3457">
        <v>0</v>
      </c>
      <c r="I3457" s="165">
        <v>5862</v>
      </c>
      <c r="J3457" t="s">
        <v>7937</v>
      </c>
      <c r="K3457">
        <v>1</v>
      </c>
      <c r="L3457">
        <v>211</v>
      </c>
      <c r="M3457" t="s">
        <v>7938</v>
      </c>
      <c r="N3457" t="s">
        <v>7939</v>
      </c>
      <c r="O3457" t="s">
        <v>7697</v>
      </c>
      <c r="P3457" t="s">
        <v>10766</v>
      </c>
      <c r="Q3457" t="s">
        <v>11060</v>
      </c>
      <c r="R3457">
        <v>411</v>
      </c>
      <c r="S3457" t="s">
        <v>9921</v>
      </c>
      <c r="T3457" t="s">
        <v>7715</v>
      </c>
      <c r="U3457">
        <v>1</v>
      </c>
      <c r="V3457">
        <v>6</v>
      </c>
      <c r="W3457" t="s">
        <v>7702</v>
      </c>
      <c r="X3457" t="s">
        <v>4819</v>
      </c>
      <c r="Y3457" t="s">
        <v>7703</v>
      </c>
      <c r="Z3457" t="s">
        <v>13410</v>
      </c>
      <c r="AA3457" t="s">
        <v>8221</v>
      </c>
      <c r="AB3457" t="s">
        <v>13411</v>
      </c>
    </row>
    <row r="3458" spans="1:28">
      <c r="A3458" s="241">
        <v>45975</v>
      </c>
      <c r="B3458" t="s">
        <v>13409</v>
      </c>
      <c r="C3458" t="s">
        <v>8954</v>
      </c>
      <c r="D3458" t="s">
        <v>8955</v>
      </c>
      <c r="E3458" t="s">
        <v>8956</v>
      </c>
      <c r="F3458">
        <v>6</v>
      </c>
      <c r="G3458">
        <v>2615</v>
      </c>
      <c r="H3458">
        <v>0</v>
      </c>
      <c r="I3458" s="165">
        <v>15690</v>
      </c>
      <c r="J3458" t="s">
        <v>7937</v>
      </c>
      <c r="K3458">
        <v>1</v>
      </c>
      <c r="L3458">
        <v>211</v>
      </c>
      <c r="M3458" t="s">
        <v>7938</v>
      </c>
      <c r="N3458" t="s">
        <v>7939</v>
      </c>
      <c r="O3458" t="s">
        <v>7697</v>
      </c>
      <c r="P3458" t="s">
        <v>10766</v>
      </c>
      <c r="Q3458" t="s">
        <v>11060</v>
      </c>
      <c r="R3458">
        <v>411</v>
      </c>
      <c r="S3458" t="s">
        <v>9921</v>
      </c>
      <c r="T3458" t="s">
        <v>7715</v>
      </c>
      <c r="U3458">
        <v>1</v>
      </c>
      <c r="V3458">
        <v>6</v>
      </c>
      <c r="W3458" t="s">
        <v>7702</v>
      </c>
      <c r="X3458" t="s">
        <v>4819</v>
      </c>
      <c r="Y3458" t="s">
        <v>7703</v>
      </c>
      <c r="Z3458" t="s">
        <v>13410</v>
      </c>
      <c r="AA3458" t="s">
        <v>8221</v>
      </c>
      <c r="AB3458" t="s">
        <v>13411</v>
      </c>
    </row>
    <row r="3459" spans="1:28">
      <c r="A3459" s="241">
        <v>45975</v>
      </c>
      <c r="B3459" t="s">
        <v>13412</v>
      </c>
      <c r="C3459" t="s">
        <v>7720</v>
      </c>
      <c r="D3459" t="s">
        <v>7721</v>
      </c>
      <c r="E3459" t="s">
        <v>7722</v>
      </c>
      <c r="F3459">
        <v>1</v>
      </c>
      <c r="G3459">
        <v>11900</v>
      </c>
      <c r="H3459">
        <v>357</v>
      </c>
      <c r="I3459" s="165">
        <v>11543</v>
      </c>
      <c r="J3459" t="s">
        <v>7842</v>
      </c>
      <c r="K3459">
        <v>1</v>
      </c>
      <c r="L3459">
        <v>126</v>
      </c>
      <c r="M3459" t="s">
        <v>7744</v>
      </c>
      <c r="N3459" t="s">
        <v>7745</v>
      </c>
      <c r="O3459" t="s">
        <v>7697</v>
      </c>
      <c r="P3459" t="s">
        <v>10766</v>
      </c>
      <c r="Q3459" t="s">
        <v>11208</v>
      </c>
      <c r="R3459">
        <v>907</v>
      </c>
      <c r="S3459" t="s">
        <v>9921</v>
      </c>
      <c r="T3459" t="s">
        <v>7726</v>
      </c>
      <c r="U3459">
        <v>1</v>
      </c>
      <c r="V3459">
        <v>1</v>
      </c>
      <c r="W3459" t="s">
        <v>7702</v>
      </c>
      <c r="X3459" t="s">
        <v>4896</v>
      </c>
      <c r="Y3459" t="s">
        <v>7703</v>
      </c>
      <c r="Z3459" t="s">
        <v>13413</v>
      </c>
      <c r="AA3459" t="s">
        <v>8292</v>
      </c>
      <c r="AB3459" t="s">
        <v>13414</v>
      </c>
    </row>
    <row r="3460" spans="1:28">
      <c r="A3460" s="241">
        <v>45975</v>
      </c>
      <c r="B3460" t="s">
        <v>13415</v>
      </c>
      <c r="C3460" t="s">
        <v>7927</v>
      </c>
      <c r="D3460" t="s">
        <v>7928</v>
      </c>
      <c r="E3460" t="s">
        <v>7929</v>
      </c>
      <c r="F3460">
        <v>5</v>
      </c>
      <c r="G3460">
        <v>1344.54</v>
      </c>
      <c r="H3460">
        <v>0</v>
      </c>
      <c r="I3460" s="165">
        <v>6722.7</v>
      </c>
      <c r="J3460" t="s">
        <v>7743</v>
      </c>
      <c r="K3460">
        <v>1</v>
      </c>
      <c r="L3460">
        <v>126</v>
      </c>
      <c r="M3460" t="s">
        <v>7744</v>
      </c>
      <c r="N3460" t="s">
        <v>7745</v>
      </c>
      <c r="O3460" t="s">
        <v>7697</v>
      </c>
      <c r="P3460" t="s">
        <v>10766</v>
      </c>
      <c r="Q3460" t="s">
        <v>11012</v>
      </c>
      <c r="R3460">
        <v>938</v>
      </c>
      <c r="S3460" t="s">
        <v>9921</v>
      </c>
      <c r="T3460" t="s">
        <v>7701</v>
      </c>
      <c r="U3460">
        <v>1</v>
      </c>
      <c r="V3460">
        <v>5</v>
      </c>
      <c r="W3460" t="s">
        <v>7702</v>
      </c>
      <c r="X3460" t="s">
        <v>4928</v>
      </c>
      <c r="Y3460" t="s">
        <v>7703</v>
      </c>
      <c r="Z3460" t="s">
        <v>13416</v>
      </c>
      <c r="AA3460" t="s">
        <v>7748</v>
      </c>
      <c r="AB3460" t="s">
        <v>13417</v>
      </c>
    </row>
    <row r="3461" spans="1:28">
      <c r="A3461" s="241">
        <v>45975</v>
      </c>
      <c r="B3461" t="s">
        <v>13418</v>
      </c>
      <c r="C3461" t="s">
        <v>7800</v>
      </c>
      <c r="D3461" t="s">
        <v>7801</v>
      </c>
      <c r="E3461" t="s">
        <v>7802</v>
      </c>
      <c r="F3461">
        <v>10</v>
      </c>
      <c r="G3461">
        <v>1092.44</v>
      </c>
      <c r="H3461">
        <v>0</v>
      </c>
      <c r="I3461" s="165">
        <v>10924.4</v>
      </c>
      <c r="J3461" t="s">
        <v>8182</v>
      </c>
      <c r="K3461">
        <v>1</v>
      </c>
      <c r="L3461">
        <v>126</v>
      </c>
      <c r="M3461" t="s">
        <v>7744</v>
      </c>
      <c r="N3461" t="s">
        <v>7745</v>
      </c>
      <c r="O3461" t="s">
        <v>7697</v>
      </c>
      <c r="P3461" t="s">
        <v>10766</v>
      </c>
      <c r="Q3461" t="s">
        <v>10853</v>
      </c>
      <c r="R3461">
        <v>919</v>
      </c>
      <c r="S3461" t="s">
        <v>9921</v>
      </c>
      <c r="T3461" t="s">
        <v>7701</v>
      </c>
      <c r="U3461">
        <v>1</v>
      </c>
      <c r="V3461">
        <v>10</v>
      </c>
      <c r="W3461" t="s">
        <v>7702</v>
      </c>
      <c r="X3461" t="s">
        <v>4938</v>
      </c>
      <c r="Y3461" t="s">
        <v>7703</v>
      </c>
      <c r="Z3461" t="s">
        <v>13419</v>
      </c>
      <c r="AA3461" t="s">
        <v>8185</v>
      </c>
      <c r="AB3461" t="s">
        <v>13420</v>
      </c>
    </row>
    <row r="3462" spans="1:28">
      <c r="A3462" s="241">
        <v>45975</v>
      </c>
      <c r="B3462" t="s">
        <v>13421</v>
      </c>
      <c r="C3462" t="s">
        <v>7927</v>
      </c>
      <c r="D3462" t="s">
        <v>7928</v>
      </c>
      <c r="E3462" t="s">
        <v>7929</v>
      </c>
      <c r="F3462">
        <v>3</v>
      </c>
      <c r="G3462">
        <v>1344.54</v>
      </c>
      <c r="H3462">
        <v>0</v>
      </c>
      <c r="I3462" s="165">
        <v>4033.62</v>
      </c>
      <c r="J3462" t="s">
        <v>8182</v>
      </c>
      <c r="K3462">
        <v>1</v>
      </c>
      <c r="L3462">
        <v>126</v>
      </c>
      <c r="M3462" t="s">
        <v>7744</v>
      </c>
      <c r="N3462" t="s">
        <v>7745</v>
      </c>
      <c r="O3462" t="s">
        <v>7697</v>
      </c>
      <c r="P3462" t="s">
        <v>10766</v>
      </c>
      <c r="Q3462" t="s">
        <v>10853</v>
      </c>
      <c r="R3462">
        <v>919</v>
      </c>
      <c r="S3462" t="s">
        <v>9921</v>
      </c>
      <c r="T3462" t="s">
        <v>7701</v>
      </c>
      <c r="U3462">
        <v>1</v>
      </c>
      <c r="V3462">
        <v>3</v>
      </c>
      <c r="W3462" t="s">
        <v>7702</v>
      </c>
      <c r="X3462" t="s">
        <v>4867</v>
      </c>
      <c r="Y3462" t="s">
        <v>7703</v>
      </c>
      <c r="Z3462" t="s">
        <v>13422</v>
      </c>
      <c r="AA3462" t="s">
        <v>8185</v>
      </c>
      <c r="AB3462" t="s">
        <v>13423</v>
      </c>
    </row>
    <row r="3463" spans="1:28">
      <c r="A3463" s="241">
        <v>45975</v>
      </c>
      <c r="B3463" t="s">
        <v>13424</v>
      </c>
      <c r="C3463" t="s">
        <v>7720</v>
      </c>
      <c r="D3463" t="s">
        <v>7721</v>
      </c>
      <c r="E3463" t="s">
        <v>7722</v>
      </c>
      <c r="F3463">
        <v>1</v>
      </c>
      <c r="G3463">
        <v>11900</v>
      </c>
      <c r="H3463">
        <v>357</v>
      </c>
      <c r="I3463" s="165">
        <v>11543</v>
      </c>
      <c r="J3463" t="s">
        <v>7757</v>
      </c>
      <c r="K3463">
        <v>1</v>
      </c>
      <c r="L3463">
        <v>125</v>
      </c>
      <c r="M3463" t="s">
        <v>7724</v>
      </c>
      <c r="N3463" t="s">
        <v>7713</v>
      </c>
      <c r="O3463" t="s">
        <v>7697</v>
      </c>
      <c r="P3463" t="s">
        <v>10766</v>
      </c>
      <c r="Q3463" t="s">
        <v>10780</v>
      </c>
      <c r="R3463">
        <v>115</v>
      </c>
      <c r="S3463" t="s">
        <v>9921</v>
      </c>
      <c r="T3463" t="s">
        <v>7726</v>
      </c>
      <c r="U3463">
        <v>1</v>
      </c>
      <c r="V3463">
        <v>1</v>
      </c>
      <c r="W3463" t="s">
        <v>7702</v>
      </c>
      <c r="X3463" t="s">
        <v>5233</v>
      </c>
      <c r="Y3463" t="s">
        <v>7703</v>
      </c>
      <c r="Z3463" t="s">
        <v>13425</v>
      </c>
      <c r="AA3463" t="s">
        <v>7772</v>
      </c>
      <c r="AB3463" t="s">
        <v>13426</v>
      </c>
    </row>
    <row r="3464" spans="1:28">
      <c r="A3464" s="241">
        <v>45975</v>
      </c>
      <c r="B3464" t="s">
        <v>13427</v>
      </c>
      <c r="C3464" t="s">
        <v>7927</v>
      </c>
      <c r="D3464" t="s">
        <v>7928</v>
      </c>
      <c r="E3464" t="s">
        <v>7929</v>
      </c>
      <c r="F3464">
        <v>4</v>
      </c>
      <c r="G3464">
        <v>1344.54</v>
      </c>
      <c r="H3464">
        <v>0</v>
      </c>
      <c r="I3464" s="165">
        <v>5378.16</v>
      </c>
      <c r="J3464" t="s">
        <v>8271</v>
      </c>
      <c r="K3464">
        <v>1</v>
      </c>
      <c r="L3464">
        <v>126</v>
      </c>
      <c r="M3464" t="s">
        <v>7744</v>
      </c>
      <c r="N3464" t="s">
        <v>7745</v>
      </c>
      <c r="O3464" t="s">
        <v>7697</v>
      </c>
      <c r="P3464" t="s">
        <v>10766</v>
      </c>
      <c r="Q3464" t="s">
        <v>10795</v>
      </c>
      <c r="R3464">
        <v>935</v>
      </c>
      <c r="S3464" t="s">
        <v>9921</v>
      </c>
      <c r="T3464" t="s">
        <v>7701</v>
      </c>
      <c r="U3464">
        <v>1</v>
      </c>
      <c r="V3464">
        <v>4</v>
      </c>
      <c r="W3464" t="s">
        <v>7702</v>
      </c>
      <c r="X3464" t="s">
        <v>5255</v>
      </c>
      <c r="Y3464" t="s">
        <v>7703</v>
      </c>
      <c r="Z3464" t="s">
        <v>13428</v>
      </c>
      <c r="AA3464" t="s">
        <v>8274</v>
      </c>
      <c r="AB3464" t="s">
        <v>13429</v>
      </c>
    </row>
    <row r="3465" spans="1:28">
      <c r="A3465" s="241">
        <v>45975</v>
      </c>
      <c r="B3465" t="s">
        <v>13430</v>
      </c>
      <c r="C3465" t="s">
        <v>7856</v>
      </c>
      <c r="D3465" t="s">
        <v>7857</v>
      </c>
      <c r="E3465" t="s">
        <v>7858</v>
      </c>
      <c r="F3465">
        <v>1</v>
      </c>
      <c r="G3465">
        <v>4247.1000000000004</v>
      </c>
      <c r="H3465">
        <v>0</v>
      </c>
      <c r="I3465" s="165">
        <v>4247.1000000000004</v>
      </c>
      <c r="J3465" t="s">
        <v>7842</v>
      </c>
      <c r="K3465">
        <v>1</v>
      </c>
      <c r="L3465">
        <v>126</v>
      </c>
      <c r="M3465" t="s">
        <v>7744</v>
      </c>
      <c r="N3465" t="s">
        <v>7745</v>
      </c>
      <c r="O3465" t="s">
        <v>7697</v>
      </c>
      <c r="P3465" t="s">
        <v>10766</v>
      </c>
      <c r="Q3465" t="s">
        <v>11261</v>
      </c>
      <c r="R3465">
        <v>908</v>
      </c>
      <c r="S3465" t="s">
        <v>9921</v>
      </c>
      <c r="T3465" t="s">
        <v>7701</v>
      </c>
      <c r="U3465">
        <v>1</v>
      </c>
      <c r="V3465">
        <v>1</v>
      </c>
      <c r="W3465" t="s">
        <v>7702</v>
      </c>
      <c r="X3465" t="s">
        <v>4865</v>
      </c>
      <c r="Y3465" t="s">
        <v>7703</v>
      </c>
      <c r="Z3465" t="s">
        <v>13431</v>
      </c>
      <c r="AA3465" t="s">
        <v>7845</v>
      </c>
      <c r="AB3465" t="s">
        <v>13432</v>
      </c>
    </row>
    <row r="3466" spans="1:28">
      <c r="A3466" s="241">
        <v>45975</v>
      </c>
      <c r="B3466" t="s">
        <v>13433</v>
      </c>
      <c r="C3466" t="s">
        <v>9192</v>
      </c>
      <c r="D3466" t="s">
        <v>9193</v>
      </c>
      <c r="E3466" t="s">
        <v>9194</v>
      </c>
      <c r="F3466">
        <v>1</v>
      </c>
      <c r="G3466">
        <v>10241</v>
      </c>
      <c r="H3466">
        <v>0</v>
      </c>
      <c r="I3466" s="165">
        <v>10241</v>
      </c>
      <c r="J3466" t="s">
        <v>7794</v>
      </c>
      <c r="K3466">
        <v>1</v>
      </c>
      <c r="L3466">
        <v>125</v>
      </c>
      <c r="M3466" t="s">
        <v>7724</v>
      </c>
      <c r="N3466" t="s">
        <v>7713</v>
      </c>
      <c r="O3466" t="s">
        <v>7697</v>
      </c>
      <c r="P3466" t="s">
        <v>10766</v>
      </c>
      <c r="Q3466" t="s">
        <v>10806</v>
      </c>
      <c r="R3466">
        <v>102</v>
      </c>
      <c r="S3466" t="s">
        <v>9921</v>
      </c>
      <c r="T3466" t="s">
        <v>7701</v>
      </c>
      <c r="U3466">
        <v>1</v>
      </c>
      <c r="V3466">
        <v>1</v>
      </c>
      <c r="W3466" t="s">
        <v>7702</v>
      </c>
      <c r="X3466" t="s">
        <v>4851</v>
      </c>
      <c r="Y3466" t="s">
        <v>7703</v>
      </c>
      <c r="Z3466" t="s">
        <v>13434</v>
      </c>
      <c r="AA3466" t="s">
        <v>7797</v>
      </c>
      <c r="AB3466" t="s">
        <v>13435</v>
      </c>
    </row>
    <row r="3467" spans="1:28">
      <c r="A3467" s="241">
        <v>45975</v>
      </c>
      <c r="B3467" t="s">
        <v>13436</v>
      </c>
      <c r="C3467" t="s">
        <v>8021</v>
      </c>
      <c r="D3467" t="s">
        <v>8022</v>
      </c>
      <c r="E3467" t="s">
        <v>8023</v>
      </c>
      <c r="F3467">
        <v>1</v>
      </c>
      <c r="G3467">
        <v>4882</v>
      </c>
      <c r="H3467">
        <v>0</v>
      </c>
      <c r="I3467" s="165">
        <v>4882</v>
      </c>
      <c r="J3467" t="s">
        <v>7794</v>
      </c>
      <c r="K3467">
        <v>1</v>
      </c>
      <c r="L3467">
        <v>125</v>
      </c>
      <c r="M3467" t="s">
        <v>7724</v>
      </c>
      <c r="N3467" t="s">
        <v>7713</v>
      </c>
      <c r="O3467" t="s">
        <v>7697</v>
      </c>
      <c r="P3467" t="s">
        <v>10766</v>
      </c>
      <c r="Q3467" t="s">
        <v>10806</v>
      </c>
      <c r="R3467">
        <v>102</v>
      </c>
      <c r="S3467" t="s">
        <v>9921</v>
      </c>
      <c r="T3467" t="s">
        <v>7701</v>
      </c>
      <c r="U3467">
        <v>1</v>
      </c>
      <c r="V3467">
        <v>1</v>
      </c>
      <c r="W3467" t="s">
        <v>7702</v>
      </c>
      <c r="X3467" t="s">
        <v>4887</v>
      </c>
      <c r="Y3467" t="s">
        <v>7703</v>
      </c>
      <c r="Z3467" t="s">
        <v>13437</v>
      </c>
      <c r="AA3467" t="s">
        <v>7797</v>
      </c>
      <c r="AB3467" t="s">
        <v>8275</v>
      </c>
    </row>
    <row r="3468" spans="1:28">
      <c r="A3468" s="241">
        <v>45975</v>
      </c>
      <c r="B3468" t="s">
        <v>13436</v>
      </c>
      <c r="C3468" t="s">
        <v>7691</v>
      </c>
      <c r="D3468" t="s">
        <v>7692</v>
      </c>
      <c r="E3468" t="s">
        <v>7693</v>
      </c>
      <c r="F3468">
        <v>3</v>
      </c>
      <c r="G3468">
        <v>4327.7299999999996</v>
      </c>
      <c r="H3468">
        <v>0</v>
      </c>
      <c r="I3468" s="165">
        <v>12983.19</v>
      </c>
      <c r="J3468" t="s">
        <v>7794</v>
      </c>
      <c r="K3468">
        <v>1</v>
      </c>
      <c r="L3468">
        <v>125</v>
      </c>
      <c r="M3468" t="s">
        <v>7724</v>
      </c>
      <c r="N3468" t="s">
        <v>7713</v>
      </c>
      <c r="O3468" t="s">
        <v>7697</v>
      </c>
      <c r="P3468" t="s">
        <v>10766</v>
      </c>
      <c r="Q3468" t="s">
        <v>10806</v>
      </c>
      <c r="R3468">
        <v>102</v>
      </c>
      <c r="S3468" t="s">
        <v>9921</v>
      </c>
      <c r="T3468" t="s">
        <v>7701</v>
      </c>
      <c r="U3468">
        <v>1</v>
      </c>
      <c r="V3468">
        <v>3</v>
      </c>
      <c r="W3468" t="s">
        <v>7702</v>
      </c>
      <c r="X3468" t="s">
        <v>4887</v>
      </c>
      <c r="Y3468" t="s">
        <v>7703</v>
      </c>
      <c r="Z3468" t="s">
        <v>13437</v>
      </c>
      <c r="AA3468" t="s">
        <v>7797</v>
      </c>
      <c r="AB3468" t="s">
        <v>8275</v>
      </c>
    </row>
    <row r="3469" spans="1:28">
      <c r="A3469" s="241">
        <v>45975</v>
      </c>
      <c r="B3469" t="s">
        <v>13436</v>
      </c>
      <c r="C3469" t="s">
        <v>7778</v>
      </c>
      <c r="D3469" t="s">
        <v>7779</v>
      </c>
      <c r="E3469" t="s">
        <v>7780</v>
      </c>
      <c r="F3469">
        <v>3</v>
      </c>
      <c r="G3469">
        <v>2668.75</v>
      </c>
      <c r="H3469">
        <v>0</v>
      </c>
      <c r="I3469" s="165">
        <v>8006.25</v>
      </c>
      <c r="J3469" t="s">
        <v>7794</v>
      </c>
      <c r="K3469">
        <v>1</v>
      </c>
      <c r="L3469">
        <v>125</v>
      </c>
      <c r="M3469" t="s">
        <v>7724</v>
      </c>
      <c r="N3469" t="s">
        <v>7713</v>
      </c>
      <c r="O3469" t="s">
        <v>7697</v>
      </c>
      <c r="P3469" t="s">
        <v>10766</v>
      </c>
      <c r="Q3469" t="s">
        <v>10806</v>
      </c>
      <c r="R3469">
        <v>102</v>
      </c>
      <c r="S3469" t="s">
        <v>9921</v>
      </c>
      <c r="T3469" t="s">
        <v>7701</v>
      </c>
      <c r="U3469">
        <v>1</v>
      </c>
      <c r="V3469">
        <v>3</v>
      </c>
      <c r="W3469" t="s">
        <v>7702</v>
      </c>
      <c r="X3469" t="s">
        <v>4887</v>
      </c>
      <c r="Y3469" t="s">
        <v>7703</v>
      </c>
      <c r="Z3469" t="s">
        <v>13437</v>
      </c>
      <c r="AA3469" t="s">
        <v>7797</v>
      </c>
      <c r="AB3469" t="s">
        <v>8275</v>
      </c>
    </row>
    <row r="3470" spans="1:28">
      <c r="A3470" s="241">
        <v>45975</v>
      </c>
      <c r="B3470" t="s">
        <v>13436</v>
      </c>
      <c r="C3470" t="s">
        <v>7736</v>
      </c>
      <c r="D3470" t="s">
        <v>7737</v>
      </c>
      <c r="E3470" t="s">
        <v>7738</v>
      </c>
      <c r="F3470">
        <v>1</v>
      </c>
      <c r="G3470">
        <v>6422.4</v>
      </c>
      <c r="H3470">
        <v>0</v>
      </c>
      <c r="I3470" s="165">
        <v>6422.4</v>
      </c>
      <c r="J3470" t="s">
        <v>7794</v>
      </c>
      <c r="K3470">
        <v>1</v>
      </c>
      <c r="L3470">
        <v>125</v>
      </c>
      <c r="M3470" t="s">
        <v>7724</v>
      </c>
      <c r="N3470" t="s">
        <v>7713</v>
      </c>
      <c r="O3470" t="s">
        <v>7697</v>
      </c>
      <c r="P3470" t="s">
        <v>10766</v>
      </c>
      <c r="Q3470" t="s">
        <v>10806</v>
      </c>
      <c r="R3470">
        <v>102</v>
      </c>
      <c r="S3470" t="s">
        <v>9921</v>
      </c>
      <c r="T3470" t="s">
        <v>7701</v>
      </c>
      <c r="U3470">
        <v>1</v>
      </c>
      <c r="V3470">
        <v>1</v>
      </c>
      <c r="W3470" t="s">
        <v>7702</v>
      </c>
      <c r="X3470" t="s">
        <v>4887</v>
      </c>
      <c r="Y3470" t="s">
        <v>7703</v>
      </c>
      <c r="Z3470" t="s">
        <v>13437</v>
      </c>
      <c r="AA3470" t="s">
        <v>7797</v>
      </c>
      <c r="AB3470" t="s">
        <v>8275</v>
      </c>
    </row>
    <row r="3471" spans="1:28">
      <c r="A3471" s="241">
        <v>45975</v>
      </c>
      <c r="B3471" t="s">
        <v>13438</v>
      </c>
      <c r="C3471" t="s">
        <v>7883</v>
      </c>
      <c r="D3471" t="s">
        <v>7884</v>
      </c>
      <c r="E3471" t="s">
        <v>7885</v>
      </c>
      <c r="F3471">
        <v>6</v>
      </c>
      <c r="G3471">
        <v>3025.21</v>
      </c>
      <c r="H3471">
        <v>0</v>
      </c>
      <c r="I3471" s="165">
        <v>18151.259999999998</v>
      </c>
      <c r="J3471" t="s">
        <v>7851</v>
      </c>
      <c r="K3471">
        <v>1</v>
      </c>
      <c r="L3471">
        <v>126</v>
      </c>
      <c r="M3471" t="s">
        <v>7744</v>
      </c>
      <c r="N3471" t="s">
        <v>7745</v>
      </c>
      <c r="O3471" t="s">
        <v>7697</v>
      </c>
      <c r="P3471" t="s">
        <v>10766</v>
      </c>
      <c r="Q3471" t="s">
        <v>11108</v>
      </c>
      <c r="R3471">
        <v>933</v>
      </c>
      <c r="S3471" t="s">
        <v>9921</v>
      </c>
      <c r="T3471" t="s">
        <v>7715</v>
      </c>
      <c r="U3471">
        <v>1</v>
      </c>
      <c r="V3471">
        <v>6</v>
      </c>
      <c r="W3471" t="s">
        <v>7702</v>
      </c>
      <c r="X3471" t="s">
        <v>5166</v>
      </c>
      <c r="Y3471" t="s">
        <v>7703</v>
      </c>
      <c r="Z3471" t="s">
        <v>13439</v>
      </c>
      <c r="AA3471" t="s">
        <v>8696</v>
      </c>
      <c r="AB3471" t="s">
        <v>13440</v>
      </c>
    </row>
    <row r="3472" spans="1:28">
      <c r="A3472" s="241">
        <v>45975</v>
      </c>
      <c r="B3472" t="s">
        <v>13438</v>
      </c>
      <c r="C3472" t="s">
        <v>7886</v>
      </c>
      <c r="D3472" t="s">
        <v>7887</v>
      </c>
      <c r="E3472" t="s">
        <v>7888</v>
      </c>
      <c r="F3472">
        <v>9</v>
      </c>
      <c r="G3472">
        <v>3025.21</v>
      </c>
      <c r="H3472">
        <v>0</v>
      </c>
      <c r="I3472" s="165">
        <v>27226.89</v>
      </c>
      <c r="J3472" t="s">
        <v>7851</v>
      </c>
      <c r="K3472">
        <v>1</v>
      </c>
      <c r="L3472">
        <v>126</v>
      </c>
      <c r="M3472" t="s">
        <v>7744</v>
      </c>
      <c r="N3472" t="s">
        <v>7745</v>
      </c>
      <c r="O3472" t="s">
        <v>7697</v>
      </c>
      <c r="P3472" t="s">
        <v>10766</v>
      </c>
      <c r="Q3472" t="s">
        <v>11108</v>
      </c>
      <c r="R3472">
        <v>933</v>
      </c>
      <c r="S3472" t="s">
        <v>9921</v>
      </c>
      <c r="T3472" t="s">
        <v>7715</v>
      </c>
      <c r="U3472">
        <v>1</v>
      </c>
      <c r="V3472">
        <v>9</v>
      </c>
      <c r="W3472" t="s">
        <v>7702</v>
      </c>
      <c r="X3472" t="s">
        <v>5166</v>
      </c>
      <c r="Y3472" t="s">
        <v>7703</v>
      </c>
      <c r="Z3472" t="s">
        <v>13439</v>
      </c>
      <c r="AA3472" t="s">
        <v>8696</v>
      </c>
      <c r="AB3472" t="s">
        <v>13440</v>
      </c>
    </row>
    <row r="3473" spans="1:28">
      <c r="A3473" s="241">
        <v>45975</v>
      </c>
      <c r="B3473" t="s">
        <v>13438</v>
      </c>
      <c r="C3473" t="s">
        <v>7787</v>
      </c>
      <c r="D3473" t="s">
        <v>7788</v>
      </c>
      <c r="E3473" t="s">
        <v>7789</v>
      </c>
      <c r="F3473">
        <v>5</v>
      </c>
      <c r="G3473">
        <v>3025.21</v>
      </c>
      <c r="H3473">
        <v>0</v>
      </c>
      <c r="I3473" s="165">
        <v>15126.05</v>
      </c>
      <c r="J3473" t="s">
        <v>7851</v>
      </c>
      <c r="K3473">
        <v>1</v>
      </c>
      <c r="L3473">
        <v>126</v>
      </c>
      <c r="M3473" t="s">
        <v>7744</v>
      </c>
      <c r="N3473" t="s">
        <v>7745</v>
      </c>
      <c r="O3473" t="s">
        <v>7697</v>
      </c>
      <c r="P3473" t="s">
        <v>10766</v>
      </c>
      <c r="Q3473" t="s">
        <v>11108</v>
      </c>
      <c r="R3473">
        <v>933</v>
      </c>
      <c r="S3473" t="s">
        <v>9921</v>
      </c>
      <c r="T3473" t="s">
        <v>7715</v>
      </c>
      <c r="U3473">
        <v>1</v>
      </c>
      <c r="V3473">
        <v>5</v>
      </c>
      <c r="W3473" t="s">
        <v>7702</v>
      </c>
      <c r="X3473" t="s">
        <v>5166</v>
      </c>
      <c r="Y3473" t="s">
        <v>7703</v>
      </c>
      <c r="Z3473" t="s">
        <v>13439</v>
      </c>
      <c r="AA3473" t="s">
        <v>8696</v>
      </c>
      <c r="AB3473" t="s">
        <v>13440</v>
      </c>
    </row>
    <row r="3474" spans="1:28">
      <c r="A3474" s="241">
        <v>45975</v>
      </c>
      <c r="B3474" t="s">
        <v>13438</v>
      </c>
      <c r="C3474" t="s">
        <v>7784</v>
      </c>
      <c r="D3474" t="s">
        <v>7785</v>
      </c>
      <c r="E3474" t="s">
        <v>7786</v>
      </c>
      <c r="F3474">
        <v>10</v>
      </c>
      <c r="G3474">
        <v>3025.21</v>
      </c>
      <c r="H3474">
        <v>0</v>
      </c>
      <c r="I3474" s="165">
        <v>30252.1</v>
      </c>
      <c r="J3474" t="s">
        <v>7851</v>
      </c>
      <c r="K3474">
        <v>1</v>
      </c>
      <c r="L3474">
        <v>126</v>
      </c>
      <c r="M3474" t="s">
        <v>7744</v>
      </c>
      <c r="N3474" t="s">
        <v>7745</v>
      </c>
      <c r="O3474" t="s">
        <v>7697</v>
      </c>
      <c r="P3474" t="s">
        <v>10766</v>
      </c>
      <c r="Q3474" t="s">
        <v>11108</v>
      </c>
      <c r="R3474">
        <v>933</v>
      </c>
      <c r="S3474" t="s">
        <v>9921</v>
      </c>
      <c r="T3474" t="s">
        <v>7715</v>
      </c>
      <c r="U3474">
        <v>1</v>
      </c>
      <c r="V3474">
        <v>10</v>
      </c>
      <c r="W3474" t="s">
        <v>7702</v>
      </c>
      <c r="X3474" t="s">
        <v>5166</v>
      </c>
      <c r="Y3474" t="s">
        <v>7703</v>
      </c>
      <c r="Z3474" t="s">
        <v>13439</v>
      </c>
      <c r="AA3474" t="s">
        <v>8696</v>
      </c>
      <c r="AB3474" t="s">
        <v>13440</v>
      </c>
    </row>
    <row r="3475" spans="1:28">
      <c r="A3475" s="241">
        <v>45975</v>
      </c>
      <c r="B3475" t="s">
        <v>13438</v>
      </c>
      <c r="C3475" t="s">
        <v>7781</v>
      </c>
      <c r="D3475" t="s">
        <v>7782</v>
      </c>
      <c r="E3475" t="s">
        <v>7783</v>
      </c>
      <c r="F3475">
        <v>6</v>
      </c>
      <c r="G3475">
        <v>3025.21</v>
      </c>
      <c r="H3475">
        <v>0</v>
      </c>
      <c r="I3475" s="165">
        <v>18151.259999999998</v>
      </c>
      <c r="J3475" t="s">
        <v>7851</v>
      </c>
      <c r="K3475">
        <v>1</v>
      </c>
      <c r="L3475">
        <v>126</v>
      </c>
      <c r="M3475" t="s">
        <v>7744</v>
      </c>
      <c r="N3475" t="s">
        <v>7745</v>
      </c>
      <c r="O3475" t="s">
        <v>7697</v>
      </c>
      <c r="P3475" t="s">
        <v>10766</v>
      </c>
      <c r="Q3475" t="s">
        <v>11108</v>
      </c>
      <c r="R3475">
        <v>933</v>
      </c>
      <c r="S3475" t="s">
        <v>9921</v>
      </c>
      <c r="T3475" t="s">
        <v>7715</v>
      </c>
      <c r="U3475">
        <v>1</v>
      </c>
      <c r="V3475">
        <v>6</v>
      </c>
      <c r="W3475" t="s">
        <v>7702</v>
      </c>
      <c r="X3475" t="s">
        <v>5166</v>
      </c>
      <c r="Y3475" t="s">
        <v>7703</v>
      </c>
      <c r="Z3475" t="s">
        <v>13439</v>
      </c>
      <c r="AA3475" t="s">
        <v>8696</v>
      </c>
      <c r="AB3475" t="s">
        <v>13440</v>
      </c>
    </row>
    <row r="3476" spans="1:28">
      <c r="A3476" s="241">
        <v>45975</v>
      </c>
      <c r="B3476" t="s">
        <v>13441</v>
      </c>
      <c r="C3476" t="s">
        <v>7736</v>
      </c>
      <c r="D3476" t="s">
        <v>7737</v>
      </c>
      <c r="E3476" t="s">
        <v>7738</v>
      </c>
      <c r="F3476">
        <v>12</v>
      </c>
      <c r="G3476">
        <v>6422.4</v>
      </c>
      <c r="H3476">
        <v>0</v>
      </c>
      <c r="I3476" s="165">
        <v>77068.800000000003</v>
      </c>
      <c r="J3476" t="s">
        <v>7794</v>
      </c>
      <c r="K3476">
        <v>1</v>
      </c>
      <c r="L3476">
        <v>125</v>
      </c>
      <c r="M3476" t="s">
        <v>7724</v>
      </c>
      <c r="N3476" t="s">
        <v>7713</v>
      </c>
      <c r="O3476" t="s">
        <v>7697</v>
      </c>
      <c r="P3476" t="s">
        <v>10766</v>
      </c>
      <c r="Q3476" t="s">
        <v>10806</v>
      </c>
      <c r="R3476">
        <v>102</v>
      </c>
      <c r="S3476" t="s">
        <v>9921</v>
      </c>
      <c r="T3476" t="s">
        <v>7701</v>
      </c>
      <c r="U3476">
        <v>1</v>
      </c>
      <c r="V3476">
        <v>12</v>
      </c>
      <c r="W3476" t="s">
        <v>7702</v>
      </c>
      <c r="X3476" t="s">
        <v>4924</v>
      </c>
      <c r="Y3476" t="s">
        <v>7703</v>
      </c>
      <c r="Z3476" t="s">
        <v>13442</v>
      </c>
      <c r="AA3476" t="s">
        <v>7797</v>
      </c>
      <c r="AB3476" t="s">
        <v>13443</v>
      </c>
    </row>
    <row r="3477" spans="1:28">
      <c r="A3477" s="241">
        <v>45975</v>
      </c>
      <c r="B3477" t="s">
        <v>13441</v>
      </c>
      <c r="C3477" t="s">
        <v>7848</v>
      </c>
      <c r="D3477" t="s">
        <v>7849</v>
      </c>
      <c r="E3477" t="s">
        <v>7850</v>
      </c>
      <c r="F3477">
        <v>12</v>
      </c>
      <c r="G3477">
        <v>1260.5</v>
      </c>
      <c r="H3477">
        <v>0</v>
      </c>
      <c r="I3477" s="165">
        <v>15126</v>
      </c>
      <c r="J3477" t="s">
        <v>7794</v>
      </c>
      <c r="K3477">
        <v>1</v>
      </c>
      <c r="L3477">
        <v>125</v>
      </c>
      <c r="M3477" t="s">
        <v>7724</v>
      </c>
      <c r="N3477" t="s">
        <v>7713</v>
      </c>
      <c r="O3477" t="s">
        <v>7697</v>
      </c>
      <c r="P3477" t="s">
        <v>10766</v>
      </c>
      <c r="Q3477" t="s">
        <v>10806</v>
      </c>
      <c r="R3477">
        <v>102</v>
      </c>
      <c r="S3477" t="s">
        <v>9921</v>
      </c>
      <c r="T3477" t="s">
        <v>7701</v>
      </c>
      <c r="U3477">
        <v>1</v>
      </c>
      <c r="V3477">
        <v>12</v>
      </c>
      <c r="W3477" t="s">
        <v>7702</v>
      </c>
      <c r="X3477" t="s">
        <v>4924</v>
      </c>
      <c r="Y3477" t="s">
        <v>7703</v>
      </c>
      <c r="Z3477" t="s">
        <v>13442</v>
      </c>
      <c r="AA3477" t="s">
        <v>7797</v>
      </c>
      <c r="AB3477" t="s">
        <v>13443</v>
      </c>
    </row>
    <row r="3478" spans="1:28">
      <c r="A3478" s="241">
        <v>45975</v>
      </c>
      <c r="B3478" t="s">
        <v>13444</v>
      </c>
      <c r="C3478" t="s">
        <v>7691</v>
      </c>
      <c r="D3478" t="s">
        <v>7692</v>
      </c>
      <c r="E3478" t="s">
        <v>7693</v>
      </c>
      <c r="F3478">
        <v>1</v>
      </c>
      <c r="G3478">
        <v>4327.7299999999996</v>
      </c>
      <c r="H3478">
        <v>0</v>
      </c>
      <c r="I3478" s="165">
        <v>4327.7299999999996</v>
      </c>
      <c r="J3478" t="s">
        <v>8182</v>
      </c>
      <c r="K3478">
        <v>1</v>
      </c>
      <c r="L3478">
        <v>2</v>
      </c>
      <c r="M3478" t="s">
        <v>8054</v>
      </c>
      <c r="N3478" t="s">
        <v>7745</v>
      </c>
      <c r="O3478" t="s">
        <v>7697</v>
      </c>
      <c r="P3478" t="s">
        <v>10766</v>
      </c>
      <c r="Q3478" t="s">
        <v>11051</v>
      </c>
      <c r="R3478">
        <v>921</v>
      </c>
      <c r="S3478" t="s">
        <v>9921</v>
      </c>
      <c r="T3478" t="s">
        <v>7701</v>
      </c>
      <c r="U3478">
        <v>1</v>
      </c>
      <c r="V3478">
        <v>1</v>
      </c>
      <c r="W3478" t="s">
        <v>7702</v>
      </c>
      <c r="X3478" t="s">
        <v>13445</v>
      </c>
      <c r="Y3478" t="s">
        <v>7703</v>
      </c>
      <c r="Z3478" t="s">
        <v>13446</v>
      </c>
      <c r="AA3478" t="s">
        <v>8470</v>
      </c>
      <c r="AB3478" t="s">
        <v>13447</v>
      </c>
    </row>
    <row r="3479" spans="1:28">
      <c r="A3479" s="241">
        <v>45975</v>
      </c>
      <c r="B3479" t="s">
        <v>13448</v>
      </c>
      <c r="C3479" t="s">
        <v>7754</v>
      </c>
      <c r="D3479" t="s">
        <v>7755</v>
      </c>
      <c r="E3479" t="s">
        <v>7756</v>
      </c>
      <c r="F3479">
        <v>1</v>
      </c>
      <c r="G3479">
        <v>1444</v>
      </c>
      <c r="H3479">
        <v>0</v>
      </c>
      <c r="I3479" s="165">
        <v>1444</v>
      </c>
      <c r="J3479" t="s">
        <v>7794</v>
      </c>
      <c r="K3479">
        <v>1</v>
      </c>
      <c r="L3479">
        <v>125</v>
      </c>
      <c r="M3479" t="s">
        <v>7724</v>
      </c>
      <c r="N3479" t="s">
        <v>7713</v>
      </c>
      <c r="O3479" t="s">
        <v>7697</v>
      </c>
      <c r="P3479" t="s">
        <v>10766</v>
      </c>
      <c r="Q3479" t="s">
        <v>10806</v>
      </c>
      <c r="R3479">
        <v>102</v>
      </c>
      <c r="S3479" t="s">
        <v>9921</v>
      </c>
      <c r="T3479" t="s">
        <v>7701</v>
      </c>
      <c r="U3479">
        <v>1</v>
      </c>
      <c r="V3479">
        <v>1</v>
      </c>
      <c r="W3479" t="s">
        <v>7702</v>
      </c>
      <c r="X3479" t="s">
        <v>4968</v>
      </c>
      <c r="Y3479" t="s">
        <v>7703</v>
      </c>
      <c r="Z3479" t="s">
        <v>13449</v>
      </c>
      <c r="AA3479" t="s">
        <v>7797</v>
      </c>
      <c r="AB3479" t="s">
        <v>13450</v>
      </c>
    </row>
    <row r="3480" spans="1:28">
      <c r="A3480" s="241">
        <v>45975</v>
      </c>
      <c r="B3480" t="s">
        <v>13448</v>
      </c>
      <c r="C3480" t="s">
        <v>8675</v>
      </c>
      <c r="D3480" t="s">
        <v>8676</v>
      </c>
      <c r="E3480" t="s">
        <v>8677</v>
      </c>
      <c r="F3480">
        <v>1</v>
      </c>
      <c r="G3480">
        <v>6500</v>
      </c>
      <c r="H3480">
        <v>0</v>
      </c>
      <c r="I3480" s="165">
        <v>6500</v>
      </c>
      <c r="J3480" t="s">
        <v>7794</v>
      </c>
      <c r="K3480">
        <v>1</v>
      </c>
      <c r="L3480">
        <v>125</v>
      </c>
      <c r="M3480" t="s">
        <v>7724</v>
      </c>
      <c r="N3480" t="s">
        <v>7713</v>
      </c>
      <c r="O3480" t="s">
        <v>7697</v>
      </c>
      <c r="P3480" t="s">
        <v>10766</v>
      </c>
      <c r="Q3480" t="s">
        <v>10806</v>
      </c>
      <c r="R3480">
        <v>102</v>
      </c>
      <c r="S3480" t="s">
        <v>9921</v>
      </c>
      <c r="T3480" t="s">
        <v>7701</v>
      </c>
      <c r="U3480">
        <v>1</v>
      </c>
      <c r="V3480">
        <v>1</v>
      </c>
      <c r="W3480" t="s">
        <v>7702</v>
      </c>
      <c r="X3480" t="s">
        <v>4968</v>
      </c>
      <c r="Y3480" t="s">
        <v>7703</v>
      </c>
      <c r="Z3480" t="s">
        <v>13449</v>
      </c>
      <c r="AA3480" t="s">
        <v>7797</v>
      </c>
      <c r="AB3480" t="s">
        <v>13450</v>
      </c>
    </row>
    <row r="3481" spans="1:28">
      <c r="A3481" s="241">
        <v>45975</v>
      </c>
      <c r="B3481" t="s">
        <v>13448</v>
      </c>
      <c r="C3481" t="s">
        <v>9939</v>
      </c>
      <c r="D3481" t="s">
        <v>9940</v>
      </c>
      <c r="E3481" t="s">
        <v>9941</v>
      </c>
      <c r="F3481">
        <v>1</v>
      </c>
      <c r="G3481">
        <v>20256.21</v>
      </c>
      <c r="H3481">
        <v>0</v>
      </c>
      <c r="I3481" s="165">
        <v>20256.21</v>
      </c>
      <c r="J3481" t="s">
        <v>7794</v>
      </c>
      <c r="K3481">
        <v>1</v>
      </c>
      <c r="L3481">
        <v>125</v>
      </c>
      <c r="M3481" t="s">
        <v>7724</v>
      </c>
      <c r="N3481" t="s">
        <v>7713</v>
      </c>
      <c r="O3481" t="s">
        <v>7697</v>
      </c>
      <c r="P3481" t="s">
        <v>10766</v>
      </c>
      <c r="Q3481" t="s">
        <v>10806</v>
      </c>
      <c r="R3481">
        <v>102</v>
      </c>
      <c r="S3481" t="s">
        <v>9921</v>
      </c>
      <c r="T3481" t="s">
        <v>7726</v>
      </c>
      <c r="U3481">
        <v>1</v>
      </c>
      <c r="V3481">
        <v>1</v>
      </c>
      <c r="W3481" t="s">
        <v>7702</v>
      </c>
      <c r="X3481" t="s">
        <v>4968</v>
      </c>
      <c r="Y3481" t="s">
        <v>7703</v>
      </c>
      <c r="Z3481" t="s">
        <v>13449</v>
      </c>
      <c r="AA3481" t="s">
        <v>7797</v>
      </c>
      <c r="AB3481" t="s">
        <v>13450</v>
      </c>
    </row>
    <row r="3482" spans="1:28">
      <c r="A3482" s="241">
        <v>45975</v>
      </c>
      <c r="B3482" t="s">
        <v>13451</v>
      </c>
      <c r="C3482" t="s">
        <v>7730</v>
      </c>
      <c r="D3482" t="s">
        <v>7731</v>
      </c>
      <c r="E3482" t="s">
        <v>7732</v>
      </c>
      <c r="F3482">
        <v>1</v>
      </c>
      <c r="G3482">
        <v>8991.6</v>
      </c>
      <c r="H3482">
        <v>449.58</v>
      </c>
      <c r="I3482" s="165">
        <v>8542.02</v>
      </c>
      <c r="J3482" t="s">
        <v>7711</v>
      </c>
      <c r="K3482">
        <v>1</v>
      </c>
      <c r="L3482">
        <v>156</v>
      </c>
      <c r="M3482" t="s">
        <v>7712</v>
      </c>
      <c r="N3482" t="s">
        <v>7713</v>
      </c>
      <c r="O3482" t="s">
        <v>7697</v>
      </c>
      <c r="P3482" t="s">
        <v>10766</v>
      </c>
      <c r="Q3482" t="s">
        <v>10869</v>
      </c>
      <c r="R3482">
        <v>509</v>
      </c>
      <c r="S3482" t="s">
        <v>9921</v>
      </c>
      <c r="T3482" t="s">
        <v>7715</v>
      </c>
      <c r="U3482">
        <v>1</v>
      </c>
      <c r="V3482">
        <v>1</v>
      </c>
      <c r="W3482" t="s">
        <v>7702</v>
      </c>
      <c r="X3482" t="s">
        <v>5249</v>
      </c>
      <c r="Y3482" t="s">
        <v>7703</v>
      </c>
      <c r="Z3482" t="s">
        <v>13452</v>
      </c>
      <c r="AA3482" t="s">
        <v>8231</v>
      </c>
      <c r="AB3482" t="s">
        <v>13453</v>
      </c>
    </row>
    <row r="3483" spans="1:28">
      <c r="A3483" s="241">
        <v>45975</v>
      </c>
      <c r="B3483" t="s">
        <v>13454</v>
      </c>
      <c r="C3483" t="s">
        <v>7880</v>
      </c>
      <c r="D3483" t="s">
        <v>7881</v>
      </c>
      <c r="E3483" t="s">
        <v>7882</v>
      </c>
      <c r="F3483">
        <v>3</v>
      </c>
      <c r="G3483">
        <v>1543</v>
      </c>
      <c r="H3483">
        <v>0</v>
      </c>
      <c r="I3483" s="165">
        <v>4629</v>
      </c>
      <c r="J3483" t="s">
        <v>7851</v>
      </c>
      <c r="K3483">
        <v>1</v>
      </c>
      <c r="L3483">
        <v>2</v>
      </c>
      <c r="M3483" t="s">
        <v>8054</v>
      </c>
      <c r="N3483" t="s">
        <v>7745</v>
      </c>
      <c r="O3483" t="s">
        <v>7697</v>
      </c>
      <c r="P3483" t="s">
        <v>10766</v>
      </c>
      <c r="Q3483" t="s">
        <v>11108</v>
      </c>
      <c r="R3483">
        <v>933</v>
      </c>
      <c r="S3483" t="s">
        <v>9921</v>
      </c>
      <c r="T3483" t="s">
        <v>7701</v>
      </c>
      <c r="U3483">
        <v>1</v>
      </c>
      <c r="V3483">
        <v>3</v>
      </c>
      <c r="W3483" t="s">
        <v>7702</v>
      </c>
      <c r="X3483" t="s">
        <v>13455</v>
      </c>
      <c r="Y3483" t="s">
        <v>7703</v>
      </c>
      <c r="Z3483" t="s">
        <v>13456</v>
      </c>
      <c r="AA3483" t="s">
        <v>8696</v>
      </c>
      <c r="AB3483" t="s">
        <v>13457</v>
      </c>
    </row>
    <row r="3484" spans="1:28">
      <c r="A3484" s="241">
        <v>45975</v>
      </c>
      <c r="B3484" t="s">
        <v>13458</v>
      </c>
      <c r="C3484" t="s">
        <v>8160</v>
      </c>
      <c r="D3484" t="s">
        <v>8161</v>
      </c>
      <c r="E3484" t="s">
        <v>8162</v>
      </c>
      <c r="F3484">
        <v>3</v>
      </c>
      <c r="G3484">
        <v>2541.83</v>
      </c>
      <c r="H3484">
        <v>0</v>
      </c>
      <c r="I3484" s="165">
        <v>7625.49</v>
      </c>
      <c r="J3484" t="s">
        <v>8182</v>
      </c>
      <c r="K3484">
        <v>1</v>
      </c>
      <c r="L3484">
        <v>126</v>
      </c>
      <c r="M3484" t="s">
        <v>7744</v>
      </c>
      <c r="N3484" t="s">
        <v>7745</v>
      </c>
      <c r="O3484" t="s">
        <v>7697</v>
      </c>
      <c r="P3484" t="s">
        <v>10766</v>
      </c>
      <c r="Q3484" t="s">
        <v>11051</v>
      </c>
      <c r="R3484">
        <v>921</v>
      </c>
      <c r="S3484" t="s">
        <v>9921</v>
      </c>
      <c r="T3484" t="s">
        <v>7715</v>
      </c>
      <c r="U3484">
        <v>1</v>
      </c>
      <c r="V3484">
        <v>3</v>
      </c>
      <c r="W3484" t="s">
        <v>7702</v>
      </c>
      <c r="X3484" t="s">
        <v>5011</v>
      </c>
      <c r="Y3484" t="s">
        <v>7703</v>
      </c>
      <c r="Z3484" t="s">
        <v>13459</v>
      </c>
      <c r="AA3484" t="s">
        <v>8470</v>
      </c>
      <c r="AB3484" t="s">
        <v>13460</v>
      </c>
    </row>
    <row r="3485" spans="1:28">
      <c r="A3485" s="241">
        <v>45975</v>
      </c>
      <c r="B3485" t="s">
        <v>13458</v>
      </c>
      <c r="C3485" t="s">
        <v>7822</v>
      </c>
      <c r="D3485" t="s">
        <v>7823</v>
      </c>
      <c r="E3485" t="s">
        <v>7824</v>
      </c>
      <c r="F3485">
        <v>3</v>
      </c>
      <c r="G3485">
        <v>3025.21</v>
      </c>
      <c r="H3485">
        <v>0</v>
      </c>
      <c r="I3485" s="165">
        <v>9075.6299999999992</v>
      </c>
      <c r="J3485" t="s">
        <v>8182</v>
      </c>
      <c r="K3485">
        <v>1</v>
      </c>
      <c r="L3485">
        <v>126</v>
      </c>
      <c r="M3485" t="s">
        <v>7744</v>
      </c>
      <c r="N3485" t="s">
        <v>7745</v>
      </c>
      <c r="O3485" t="s">
        <v>7697</v>
      </c>
      <c r="P3485" t="s">
        <v>10766</v>
      </c>
      <c r="Q3485" t="s">
        <v>11051</v>
      </c>
      <c r="R3485">
        <v>921</v>
      </c>
      <c r="S3485" t="s">
        <v>9921</v>
      </c>
      <c r="T3485" t="s">
        <v>7715</v>
      </c>
      <c r="U3485">
        <v>1</v>
      </c>
      <c r="V3485">
        <v>3</v>
      </c>
      <c r="W3485" t="s">
        <v>7702</v>
      </c>
      <c r="X3485" t="s">
        <v>5011</v>
      </c>
      <c r="Y3485" t="s">
        <v>7703</v>
      </c>
      <c r="Z3485" t="s">
        <v>13459</v>
      </c>
      <c r="AA3485" t="s">
        <v>8470</v>
      </c>
      <c r="AB3485" t="s">
        <v>13460</v>
      </c>
    </row>
    <row r="3486" spans="1:28">
      <c r="A3486" s="241">
        <v>45975</v>
      </c>
      <c r="B3486" t="s">
        <v>13461</v>
      </c>
      <c r="C3486" t="s">
        <v>7868</v>
      </c>
      <c r="D3486" t="s">
        <v>7869</v>
      </c>
      <c r="E3486" t="s">
        <v>7870</v>
      </c>
      <c r="F3486">
        <v>3</v>
      </c>
      <c r="G3486">
        <v>3000</v>
      </c>
      <c r="H3486">
        <v>0</v>
      </c>
      <c r="I3486" s="165">
        <v>9000</v>
      </c>
      <c r="J3486" t="s">
        <v>8182</v>
      </c>
      <c r="K3486">
        <v>1</v>
      </c>
      <c r="L3486">
        <v>126</v>
      </c>
      <c r="M3486" t="s">
        <v>7744</v>
      </c>
      <c r="N3486" t="s">
        <v>7745</v>
      </c>
      <c r="O3486" t="s">
        <v>7697</v>
      </c>
      <c r="P3486" t="s">
        <v>10766</v>
      </c>
      <c r="Q3486" t="s">
        <v>11213</v>
      </c>
      <c r="R3486">
        <v>918</v>
      </c>
      <c r="S3486" t="s">
        <v>9921</v>
      </c>
      <c r="T3486" t="s">
        <v>7726</v>
      </c>
      <c r="U3486">
        <v>1</v>
      </c>
      <c r="V3486">
        <v>3</v>
      </c>
      <c r="W3486" t="s">
        <v>7702</v>
      </c>
      <c r="X3486" t="s">
        <v>4777</v>
      </c>
      <c r="Y3486" t="s">
        <v>7703</v>
      </c>
      <c r="Z3486" t="s">
        <v>13462</v>
      </c>
      <c r="AA3486" t="s">
        <v>8013</v>
      </c>
      <c r="AB3486" t="s">
        <v>13463</v>
      </c>
    </row>
    <row r="3487" spans="1:28">
      <c r="A3487" s="241">
        <v>45975</v>
      </c>
      <c r="B3487" t="s">
        <v>13461</v>
      </c>
      <c r="C3487" t="s">
        <v>8268</v>
      </c>
      <c r="D3487" t="s">
        <v>8269</v>
      </c>
      <c r="E3487" t="s">
        <v>8270</v>
      </c>
      <c r="F3487">
        <v>6</v>
      </c>
      <c r="G3487">
        <v>864</v>
      </c>
      <c r="H3487">
        <v>0</v>
      </c>
      <c r="I3487" s="165">
        <v>5184</v>
      </c>
      <c r="J3487" t="s">
        <v>8182</v>
      </c>
      <c r="K3487">
        <v>1</v>
      </c>
      <c r="L3487">
        <v>126</v>
      </c>
      <c r="M3487" t="s">
        <v>7744</v>
      </c>
      <c r="N3487" t="s">
        <v>7745</v>
      </c>
      <c r="O3487" t="s">
        <v>7697</v>
      </c>
      <c r="P3487" t="s">
        <v>10766</v>
      </c>
      <c r="Q3487" t="s">
        <v>11213</v>
      </c>
      <c r="R3487">
        <v>918</v>
      </c>
      <c r="S3487" t="s">
        <v>9921</v>
      </c>
      <c r="T3487" t="s">
        <v>7701</v>
      </c>
      <c r="U3487">
        <v>1</v>
      </c>
      <c r="V3487">
        <v>6</v>
      </c>
      <c r="W3487" t="s">
        <v>7702</v>
      </c>
      <c r="X3487" t="s">
        <v>4777</v>
      </c>
      <c r="Y3487" t="s">
        <v>7703</v>
      </c>
      <c r="Z3487" t="s">
        <v>13462</v>
      </c>
      <c r="AA3487" t="s">
        <v>8013</v>
      </c>
      <c r="AB3487" t="s">
        <v>13463</v>
      </c>
    </row>
    <row r="3488" spans="1:28">
      <c r="A3488" s="241">
        <v>45975</v>
      </c>
      <c r="B3488" t="s">
        <v>13464</v>
      </c>
      <c r="C3488" t="s">
        <v>7778</v>
      </c>
      <c r="D3488" t="s">
        <v>7779</v>
      </c>
      <c r="E3488" t="s">
        <v>7780</v>
      </c>
      <c r="F3488">
        <v>6</v>
      </c>
      <c r="G3488">
        <v>2668.75</v>
      </c>
      <c r="H3488">
        <v>0</v>
      </c>
      <c r="I3488" s="165">
        <v>16012.5</v>
      </c>
      <c r="J3488" t="s">
        <v>8271</v>
      </c>
      <c r="K3488">
        <v>1</v>
      </c>
      <c r="L3488">
        <v>2</v>
      </c>
      <c r="M3488" t="s">
        <v>8054</v>
      </c>
      <c r="N3488" t="s">
        <v>7745</v>
      </c>
      <c r="O3488" t="s">
        <v>7697</v>
      </c>
      <c r="P3488" t="s">
        <v>10766</v>
      </c>
      <c r="Q3488" t="s">
        <v>10876</v>
      </c>
      <c r="R3488">
        <v>936</v>
      </c>
      <c r="S3488" t="s">
        <v>9921</v>
      </c>
      <c r="T3488" t="s">
        <v>7701</v>
      </c>
      <c r="U3488">
        <v>1</v>
      </c>
      <c r="V3488">
        <v>6</v>
      </c>
      <c r="W3488" t="s">
        <v>7702</v>
      </c>
      <c r="X3488" t="s">
        <v>13465</v>
      </c>
      <c r="Y3488" t="s">
        <v>7703</v>
      </c>
      <c r="Z3488" t="s">
        <v>13466</v>
      </c>
      <c r="AA3488" t="s">
        <v>8380</v>
      </c>
      <c r="AB3488" t="s">
        <v>13467</v>
      </c>
    </row>
    <row r="3489" spans="1:28">
      <c r="A3489" s="241">
        <v>45975</v>
      </c>
      <c r="B3489" t="s">
        <v>13464</v>
      </c>
      <c r="C3489" t="s">
        <v>8136</v>
      </c>
      <c r="D3489" t="s">
        <v>8137</v>
      </c>
      <c r="E3489" t="s">
        <v>8138</v>
      </c>
      <c r="F3489">
        <v>1</v>
      </c>
      <c r="G3489">
        <v>12290.73</v>
      </c>
      <c r="H3489">
        <v>0</v>
      </c>
      <c r="I3489" s="165">
        <v>12290.73</v>
      </c>
      <c r="J3489" t="s">
        <v>8271</v>
      </c>
      <c r="K3489">
        <v>1</v>
      </c>
      <c r="L3489">
        <v>2</v>
      </c>
      <c r="M3489" t="s">
        <v>8054</v>
      </c>
      <c r="N3489" t="s">
        <v>7745</v>
      </c>
      <c r="O3489" t="s">
        <v>7697</v>
      </c>
      <c r="P3489" t="s">
        <v>10766</v>
      </c>
      <c r="Q3489" t="s">
        <v>10876</v>
      </c>
      <c r="R3489">
        <v>936</v>
      </c>
      <c r="S3489" t="s">
        <v>9921</v>
      </c>
      <c r="T3489" t="s">
        <v>7726</v>
      </c>
      <c r="U3489">
        <v>1</v>
      </c>
      <c r="V3489">
        <v>1</v>
      </c>
      <c r="W3489" t="s">
        <v>7702</v>
      </c>
      <c r="X3489" t="s">
        <v>13465</v>
      </c>
      <c r="Y3489" t="s">
        <v>7703</v>
      </c>
      <c r="Z3489" t="s">
        <v>13466</v>
      </c>
      <c r="AA3489" t="s">
        <v>8380</v>
      </c>
      <c r="AB3489" t="s">
        <v>13467</v>
      </c>
    </row>
    <row r="3490" spans="1:28">
      <c r="A3490" s="241">
        <v>45975</v>
      </c>
      <c r="B3490" t="s">
        <v>13468</v>
      </c>
      <c r="C3490" t="s">
        <v>7781</v>
      </c>
      <c r="D3490" t="s">
        <v>7782</v>
      </c>
      <c r="E3490" t="s">
        <v>7783</v>
      </c>
      <c r="F3490">
        <v>2</v>
      </c>
      <c r="G3490">
        <v>3025.21</v>
      </c>
      <c r="H3490">
        <v>0</v>
      </c>
      <c r="I3490" s="165">
        <v>6050.42</v>
      </c>
      <c r="J3490" t="s">
        <v>7937</v>
      </c>
      <c r="K3490">
        <v>1</v>
      </c>
      <c r="L3490">
        <v>211</v>
      </c>
      <c r="M3490" t="s">
        <v>7938</v>
      </c>
      <c r="N3490" t="s">
        <v>7939</v>
      </c>
      <c r="O3490" t="s">
        <v>7697</v>
      </c>
      <c r="P3490" t="s">
        <v>10766</v>
      </c>
      <c r="Q3490" t="s">
        <v>11060</v>
      </c>
      <c r="R3490">
        <v>411</v>
      </c>
      <c r="S3490" t="s">
        <v>9921</v>
      </c>
      <c r="T3490" t="s">
        <v>7715</v>
      </c>
      <c r="U3490">
        <v>1</v>
      </c>
      <c r="V3490">
        <v>2</v>
      </c>
      <c r="W3490" t="s">
        <v>7702</v>
      </c>
      <c r="X3490" t="s">
        <v>5206</v>
      </c>
      <c r="Y3490" t="s">
        <v>7703</v>
      </c>
      <c r="Z3490" t="s">
        <v>13469</v>
      </c>
      <c r="AA3490" t="s">
        <v>8221</v>
      </c>
      <c r="AB3490" t="s">
        <v>13470</v>
      </c>
    </row>
    <row r="3491" spans="1:28">
      <c r="A3491" s="241">
        <v>45975</v>
      </c>
      <c r="B3491" t="s">
        <v>13468</v>
      </c>
      <c r="C3491" t="s">
        <v>7787</v>
      </c>
      <c r="D3491" t="s">
        <v>7788</v>
      </c>
      <c r="E3491" t="s">
        <v>7789</v>
      </c>
      <c r="F3491">
        <v>2</v>
      </c>
      <c r="G3491">
        <v>3025.21</v>
      </c>
      <c r="H3491">
        <v>0</v>
      </c>
      <c r="I3491" s="165">
        <v>6050.42</v>
      </c>
      <c r="J3491" t="s">
        <v>7937</v>
      </c>
      <c r="K3491">
        <v>1</v>
      </c>
      <c r="L3491">
        <v>211</v>
      </c>
      <c r="M3491" t="s">
        <v>7938</v>
      </c>
      <c r="N3491" t="s">
        <v>7939</v>
      </c>
      <c r="O3491" t="s">
        <v>7697</v>
      </c>
      <c r="P3491" t="s">
        <v>10766</v>
      </c>
      <c r="Q3491" t="s">
        <v>11060</v>
      </c>
      <c r="R3491">
        <v>411</v>
      </c>
      <c r="S3491" t="s">
        <v>9921</v>
      </c>
      <c r="T3491" t="s">
        <v>7715</v>
      </c>
      <c r="U3491">
        <v>1</v>
      </c>
      <c r="V3491">
        <v>2</v>
      </c>
      <c r="W3491" t="s">
        <v>7702</v>
      </c>
      <c r="X3491" t="s">
        <v>5206</v>
      </c>
      <c r="Y3491" t="s">
        <v>7703</v>
      </c>
      <c r="Z3491" t="s">
        <v>13469</v>
      </c>
      <c r="AA3491" t="s">
        <v>8221</v>
      </c>
      <c r="AB3491" t="s">
        <v>13470</v>
      </c>
    </row>
    <row r="3492" spans="1:28">
      <c r="A3492" s="241">
        <v>45975</v>
      </c>
      <c r="B3492" t="s">
        <v>13468</v>
      </c>
      <c r="C3492" t="s">
        <v>7886</v>
      </c>
      <c r="D3492" t="s">
        <v>7887</v>
      </c>
      <c r="E3492" t="s">
        <v>7888</v>
      </c>
      <c r="F3492">
        <v>2</v>
      </c>
      <c r="G3492">
        <v>3025.21</v>
      </c>
      <c r="H3492">
        <v>0</v>
      </c>
      <c r="I3492" s="165">
        <v>6050.42</v>
      </c>
      <c r="J3492" t="s">
        <v>7937</v>
      </c>
      <c r="K3492">
        <v>1</v>
      </c>
      <c r="L3492">
        <v>211</v>
      </c>
      <c r="M3492" t="s">
        <v>7938</v>
      </c>
      <c r="N3492" t="s">
        <v>7939</v>
      </c>
      <c r="O3492" t="s">
        <v>7697</v>
      </c>
      <c r="P3492" t="s">
        <v>10766</v>
      </c>
      <c r="Q3492" t="s">
        <v>11060</v>
      </c>
      <c r="R3492">
        <v>411</v>
      </c>
      <c r="S3492" t="s">
        <v>9921</v>
      </c>
      <c r="T3492" t="s">
        <v>7715</v>
      </c>
      <c r="U3492">
        <v>1</v>
      </c>
      <c r="V3492">
        <v>2</v>
      </c>
      <c r="W3492" t="s">
        <v>7702</v>
      </c>
      <c r="X3492" t="s">
        <v>5206</v>
      </c>
      <c r="Y3492" t="s">
        <v>7703</v>
      </c>
      <c r="Z3492" t="s">
        <v>13469</v>
      </c>
      <c r="AA3492" t="s">
        <v>8221</v>
      </c>
      <c r="AB3492" t="s">
        <v>13470</v>
      </c>
    </row>
    <row r="3493" spans="1:28">
      <c r="A3493" s="241">
        <v>45975</v>
      </c>
      <c r="B3493" t="s">
        <v>13468</v>
      </c>
      <c r="C3493" t="s">
        <v>8454</v>
      </c>
      <c r="D3493" t="s">
        <v>8455</v>
      </c>
      <c r="E3493" t="s">
        <v>8456</v>
      </c>
      <c r="F3493">
        <v>5</v>
      </c>
      <c r="G3493">
        <v>2016.81</v>
      </c>
      <c r="H3493">
        <v>1008.405</v>
      </c>
      <c r="I3493" s="165">
        <v>9075.6450000000004</v>
      </c>
      <c r="J3493" t="s">
        <v>7937</v>
      </c>
      <c r="K3493">
        <v>1</v>
      </c>
      <c r="L3493">
        <v>211</v>
      </c>
      <c r="M3493" t="s">
        <v>7938</v>
      </c>
      <c r="N3493" t="s">
        <v>7939</v>
      </c>
      <c r="O3493" t="s">
        <v>7697</v>
      </c>
      <c r="P3493" t="s">
        <v>10766</v>
      </c>
      <c r="Q3493" t="s">
        <v>11060</v>
      </c>
      <c r="R3493">
        <v>411</v>
      </c>
      <c r="S3493" t="s">
        <v>9921</v>
      </c>
      <c r="T3493" t="s">
        <v>7701</v>
      </c>
      <c r="U3493">
        <v>1</v>
      </c>
      <c r="V3493">
        <v>5</v>
      </c>
      <c r="W3493" t="s">
        <v>7702</v>
      </c>
      <c r="X3493" t="s">
        <v>5206</v>
      </c>
      <c r="Y3493" t="s">
        <v>7703</v>
      </c>
      <c r="Z3493" t="s">
        <v>13469</v>
      </c>
      <c r="AA3493" t="s">
        <v>8221</v>
      </c>
      <c r="AB3493" t="s">
        <v>13470</v>
      </c>
    </row>
    <row r="3494" spans="1:28">
      <c r="A3494" s="241">
        <v>45975</v>
      </c>
      <c r="B3494" t="s">
        <v>13471</v>
      </c>
      <c r="C3494" t="s">
        <v>8626</v>
      </c>
      <c r="D3494" t="s">
        <v>8627</v>
      </c>
      <c r="E3494" t="s">
        <v>8628</v>
      </c>
      <c r="F3494">
        <v>1</v>
      </c>
      <c r="G3494">
        <v>29400</v>
      </c>
      <c r="H3494">
        <v>0</v>
      </c>
      <c r="I3494" s="165">
        <v>29400</v>
      </c>
      <c r="J3494" t="s">
        <v>7743</v>
      </c>
      <c r="K3494">
        <v>1</v>
      </c>
      <c r="L3494">
        <v>126</v>
      </c>
      <c r="M3494" t="s">
        <v>7744</v>
      </c>
      <c r="N3494" t="s">
        <v>7745</v>
      </c>
      <c r="O3494" t="s">
        <v>7697</v>
      </c>
      <c r="P3494" t="s">
        <v>10766</v>
      </c>
      <c r="Q3494" t="s">
        <v>10832</v>
      </c>
      <c r="R3494">
        <v>946</v>
      </c>
      <c r="S3494" t="s">
        <v>9921</v>
      </c>
      <c r="T3494" t="s">
        <v>7726</v>
      </c>
      <c r="U3494">
        <v>1</v>
      </c>
      <c r="V3494">
        <v>1</v>
      </c>
      <c r="W3494" t="s">
        <v>7702</v>
      </c>
      <c r="X3494" t="s">
        <v>5027</v>
      </c>
      <c r="Y3494" t="s">
        <v>7703</v>
      </c>
      <c r="Z3494" t="s">
        <v>13472</v>
      </c>
      <c r="AA3494" t="s">
        <v>8008</v>
      </c>
      <c r="AB3494" t="s">
        <v>13473</v>
      </c>
    </row>
    <row r="3495" spans="1:28">
      <c r="A3495" s="241">
        <v>45975</v>
      </c>
      <c r="B3495" t="s">
        <v>13474</v>
      </c>
      <c r="C3495" t="s">
        <v>7856</v>
      </c>
      <c r="D3495" t="s">
        <v>7857</v>
      </c>
      <c r="E3495" t="s">
        <v>7858</v>
      </c>
      <c r="F3495">
        <v>1</v>
      </c>
      <c r="G3495">
        <v>4247.1000000000004</v>
      </c>
      <c r="H3495">
        <v>0</v>
      </c>
      <c r="I3495" s="165">
        <v>4247.1000000000004</v>
      </c>
      <c r="J3495" t="s">
        <v>7842</v>
      </c>
      <c r="K3495">
        <v>1</v>
      </c>
      <c r="L3495">
        <v>126</v>
      </c>
      <c r="M3495" t="s">
        <v>7744</v>
      </c>
      <c r="N3495" t="s">
        <v>7745</v>
      </c>
      <c r="O3495" t="s">
        <v>7697</v>
      </c>
      <c r="P3495" t="s">
        <v>10766</v>
      </c>
      <c r="Q3495" t="s">
        <v>11048</v>
      </c>
      <c r="R3495">
        <v>911</v>
      </c>
      <c r="S3495" t="s">
        <v>9921</v>
      </c>
      <c r="T3495" t="s">
        <v>7701</v>
      </c>
      <c r="U3495">
        <v>1</v>
      </c>
      <c r="V3495">
        <v>1</v>
      </c>
      <c r="W3495" t="s">
        <v>7702</v>
      </c>
      <c r="X3495" t="s">
        <v>5119</v>
      </c>
      <c r="Y3495" t="s">
        <v>7703</v>
      </c>
      <c r="Z3495" t="s">
        <v>13475</v>
      </c>
      <c r="AA3495" t="s">
        <v>8546</v>
      </c>
      <c r="AB3495" t="s">
        <v>13476</v>
      </c>
    </row>
    <row r="3496" spans="1:28">
      <c r="A3496" s="241">
        <v>45975</v>
      </c>
      <c r="B3496" t="s">
        <v>13477</v>
      </c>
      <c r="C3496" t="s">
        <v>7979</v>
      </c>
      <c r="D3496" t="s">
        <v>7980</v>
      </c>
      <c r="E3496" t="s">
        <v>7981</v>
      </c>
      <c r="F3496">
        <v>1</v>
      </c>
      <c r="G3496">
        <v>2647.06</v>
      </c>
      <c r="H3496">
        <v>0</v>
      </c>
      <c r="I3496" s="165">
        <v>2647.06</v>
      </c>
      <c r="J3496" t="s">
        <v>7842</v>
      </c>
      <c r="K3496">
        <v>1</v>
      </c>
      <c r="L3496">
        <v>2</v>
      </c>
      <c r="M3496" t="s">
        <v>8054</v>
      </c>
      <c r="N3496" t="s">
        <v>7745</v>
      </c>
      <c r="O3496" t="s">
        <v>7697</v>
      </c>
      <c r="P3496" t="s">
        <v>10766</v>
      </c>
      <c r="Q3496" t="s">
        <v>11048</v>
      </c>
      <c r="R3496">
        <v>911</v>
      </c>
      <c r="S3496" t="s">
        <v>9921</v>
      </c>
      <c r="T3496" t="s">
        <v>7715</v>
      </c>
      <c r="U3496">
        <v>1</v>
      </c>
      <c r="V3496">
        <v>1</v>
      </c>
      <c r="W3496" t="s">
        <v>7702</v>
      </c>
      <c r="X3496" t="s">
        <v>13478</v>
      </c>
      <c r="Y3496" t="s">
        <v>7703</v>
      </c>
      <c r="Z3496" t="s">
        <v>13479</v>
      </c>
      <c r="AA3496" t="s">
        <v>8546</v>
      </c>
      <c r="AB3496" t="s">
        <v>13480</v>
      </c>
    </row>
    <row r="3497" spans="1:28">
      <c r="A3497" s="241">
        <v>45975</v>
      </c>
      <c r="B3497" t="s">
        <v>13481</v>
      </c>
      <c r="C3497" t="s">
        <v>7860</v>
      </c>
      <c r="D3497" t="s">
        <v>7861</v>
      </c>
      <c r="E3497" t="s">
        <v>7862</v>
      </c>
      <c r="F3497">
        <v>10</v>
      </c>
      <c r="G3497">
        <v>866.2</v>
      </c>
      <c r="H3497">
        <v>0</v>
      </c>
      <c r="I3497" s="165">
        <v>8662</v>
      </c>
      <c r="J3497" t="s">
        <v>7842</v>
      </c>
      <c r="K3497">
        <v>1</v>
      </c>
      <c r="L3497">
        <v>126</v>
      </c>
      <c r="M3497" t="s">
        <v>7744</v>
      </c>
      <c r="N3497" t="s">
        <v>7745</v>
      </c>
      <c r="O3497" t="s">
        <v>7697</v>
      </c>
      <c r="P3497" t="s">
        <v>10766</v>
      </c>
      <c r="Q3497" t="s">
        <v>11048</v>
      </c>
      <c r="R3497">
        <v>911</v>
      </c>
      <c r="S3497" t="s">
        <v>9921</v>
      </c>
      <c r="T3497" t="s">
        <v>7701</v>
      </c>
      <c r="U3497">
        <v>1</v>
      </c>
      <c r="V3497">
        <v>10</v>
      </c>
      <c r="W3497" t="s">
        <v>7702</v>
      </c>
      <c r="X3497" t="s">
        <v>5113</v>
      </c>
      <c r="Y3497" t="s">
        <v>7703</v>
      </c>
      <c r="Z3497" t="s">
        <v>13482</v>
      </c>
      <c r="AA3497" t="s">
        <v>8546</v>
      </c>
      <c r="AB3497" t="s">
        <v>13483</v>
      </c>
    </row>
    <row r="3498" spans="1:28">
      <c r="A3498" s="241">
        <v>45975</v>
      </c>
      <c r="B3498" t="s">
        <v>13484</v>
      </c>
      <c r="C3498" t="s">
        <v>7822</v>
      </c>
      <c r="D3498" t="s">
        <v>7823</v>
      </c>
      <c r="E3498" t="s">
        <v>7824</v>
      </c>
      <c r="F3498">
        <v>2</v>
      </c>
      <c r="G3498">
        <v>3025.21</v>
      </c>
      <c r="H3498">
        <v>0</v>
      </c>
      <c r="I3498" s="165">
        <v>6050.42</v>
      </c>
      <c r="J3498" t="s">
        <v>7743</v>
      </c>
      <c r="K3498">
        <v>1</v>
      </c>
      <c r="L3498">
        <v>126</v>
      </c>
      <c r="M3498" t="s">
        <v>7744</v>
      </c>
      <c r="N3498" t="s">
        <v>7745</v>
      </c>
      <c r="O3498" t="s">
        <v>7697</v>
      </c>
      <c r="P3498" t="s">
        <v>10766</v>
      </c>
      <c r="Q3498" t="s">
        <v>11012</v>
      </c>
      <c r="R3498">
        <v>938</v>
      </c>
      <c r="S3498" t="s">
        <v>9921</v>
      </c>
      <c r="T3498" t="s">
        <v>7715</v>
      </c>
      <c r="U3498">
        <v>1</v>
      </c>
      <c r="V3498">
        <v>2</v>
      </c>
      <c r="W3498" t="s">
        <v>7702</v>
      </c>
      <c r="X3498" t="s">
        <v>5139</v>
      </c>
      <c r="Y3498" t="s">
        <v>7703</v>
      </c>
      <c r="Z3498" t="s">
        <v>13485</v>
      </c>
      <c r="AA3498" t="s">
        <v>7748</v>
      </c>
      <c r="AB3498" t="s">
        <v>13486</v>
      </c>
    </row>
    <row r="3499" spans="1:28">
      <c r="A3499" s="241">
        <v>45975</v>
      </c>
      <c r="B3499" t="s">
        <v>13484</v>
      </c>
      <c r="C3499" t="s">
        <v>8268</v>
      </c>
      <c r="D3499" t="s">
        <v>8269</v>
      </c>
      <c r="E3499" t="s">
        <v>8270</v>
      </c>
      <c r="F3499">
        <v>6</v>
      </c>
      <c r="G3499">
        <v>864</v>
      </c>
      <c r="H3499">
        <v>0</v>
      </c>
      <c r="I3499" s="165">
        <v>5184</v>
      </c>
      <c r="J3499" t="s">
        <v>7743</v>
      </c>
      <c r="K3499">
        <v>1</v>
      </c>
      <c r="L3499">
        <v>126</v>
      </c>
      <c r="M3499" t="s">
        <v>7744</v>
      </c>
      <c r="N3499" t="s">
        <v>7745</v>
      </c>
      <c r="O3499" t="s">
        <v>7697</v>
      </c>
      <c r="P3499" t="s">
        <v>10766</v>
      </c>
      <c r="Q3499" t="s">
        <v>11012</v>
      </c>
      <c r="R3499">
        <v>938</v>
      </c>
      <c r="S3499" t="s">
        <v>9921</v>
      </c>
      <c r="T3499" t="s">
        <v>7701</v>
      </c>
      <c r="U3499">
        <v>1</v>
      </c>
      <c r="V3499">
        <v>6</v>
      </c>
      <c r="W3499" t="s">
        <v>7702</v>
      </c>
      <c r="X3499" t="s">
        <v>5139</v>
      </c>
      <c r="Y3499" t="s">
        <v>7703</v>
      </c>
      <c r="Z3499" t="s">
        <v>13485</v>
      </c>
      <c r="AA3499" t="s">
        <v>7748</v>
      </c>
      <c r="AB3499" t="s">
        <v>13486</v>
      </c>
    </row>
    <row r="3500" spans="1:28">
      <c r="A3500" s="241">
        <v>45975</v>
      </c>
      <c r="B3500" t="s">
        <v>13487</v>
      </c>
      <c r="C3500" t="s">
        <v>7754</v>
      </c>
      <c r="D3500" t="s">
        <v>7755</v>
      </c>
      <c r="E3500" t="s">
        <v>7756</v>
      </c>
      <c r="F3500">
        <v>6</v>
      </c>
      <c r="G3500">
        <v>1444</v>
      </c>
      <c r="H3500">
        <v>0</v>
      </c>
      <c r="I3500" s="165">
        <v>8664</v>
      </c>
      <c r="J3500" t="s">
        <v>7757</v>
      </c>
      <c r="K3500">
        <v>1</v>
      </c>
      <c r="L3500">
        <v>125</v>
      </c>
      <c r="M3500" t="s">
        <v>7724</v>
      </c>
      <c r="N3500" t="s">
        <v>7713</v>
      </c>
      <c r="O3500" t="s">
        <v>7697</v>
      </c>
      <c r="P3500" t="s">
        <v>10766</v>
      </c>
      <c r="Q3500" t="s">
        <v>10780</v>
      </c>
      <c r="R3500">
        <v>115</v>
      </c>
      <c r="S3500" t="s">
        <v>9921</v>
      </c>
      <c r="T3500" t="s">
        <v>7701</v>
      </c>
      <c r="U3500">
        <v>1</v>
      </c>
      <c r="V3500">
        <v>6</v>
      </c>
      <c r="W3500" t="s">
        <v>7702</v>
      </c>
      <c r="X3500" t="s">
        <v>5226</v>
      </c>
      <c r="Y3500" t="s">
        <v>7703</v>
      </c>
      <c r="Z3500" t="s">
        <v>13488</v>
      </c>
      <c r="AA3500" t="s">
        <v>7772</v>
      </c>
      <c r="AB3500" t="s">
        <v>9919</v>
      </c>
    </row>
    <row r="3501" spans="1:28">
      <c r="A3501" s="241">
        <v>45975</v>
      </c>
      <c r="B3501" t="s">
        <v>13489</v>
      </c>
      <c r="C3501" t="s">
        <v>7883</v>
      </c>
      <c r="D3501" t="s">
        <v>7884</v>
      </c>
      <c r="E3501" t="s">
        <v>7885</v>
      </c>
      <c r="F3501">
        <v>2</v>
      </c>
      <c r="G3501">
        <v>3025.21</v>
      </c>
      <c r="H3501">
        <v>0</v>
      </c>
      <c r="I3501" s="165">
        <v>6050.42</v>
      </c>
      <c r="J3501" t="s">
        <v>7809</v>
      </c>
      <c r="K3501">
        <v>1</v>
      </c>
      <c r="L3501">
        <v>125</v>
      </c>
      <c r="M3501" t="s">
        <v>7724</v>
      </c>
      <c r="N3501" t="s">
        <v>7713</v>
      </c>
      <c r="O3501" t="s">
        <v>7697</v>
      </c>
      <c r="P3501" t="s">
        <v>10766</v>
      </c>
      <c r="Q3501" t="s">
        <v>11082</v>
      </c>
      <c r="R3501">
        <v>111</v>
      </c>
      <c r="S3501" t="s">
        <v>9921</v>
      </c>
      <c r="T3501" t="s">
        <v>7715</v>
      </c>
      <c r="U3501">
        <v>1</v>
      </c>
      <c r="V3501">
        <v>2</v>
      </c>
      <c r="W3501" t="s">
        <v>7702</v>
      </c>
      <c r="X3501" t="s">
        <v>5216</v>
      </c>
      <c r="Y3501" t="s">
        <v>7703</v>
      </c>
      <c r="Z3501" t="s">
        <v>13490</v>
      </c>
      <c r="AA3501" t="s">
        <v>8618</v>
      </c>
      <c r="AB3501" t="s">
        <v>13491</v>
      </c>
    </row>
    <row r="3502" spans="1:28">
      <c r="A3502" s="241">
        <v>45975</v>
      </c>
      <c r="B3502" t="s">
        <v>13489</v>
      </c>
      <c r="C3502" t="s">
        <v>7886</v>
      </c>
      <c r="D3502" t="s">
        <v>7887</v>
      </c>
      <c r="E3502" t="s">
        <v>7888</v>
      </c>
      <c r="F3502">
        <v>2</v>
      </c>
      <c r="G3502">
        <v>3025.21</v>
      </c>
      <c r="H3502">
        <v>0</v>
      </c>
      <c r="I3502" s="165">
        <v>6050.42</v>
      </c>
      <c r="J3502" t="s">
        <v>7809</v>
      </c>
      <c r="K3502">
        <v>1</v>
      </c>
      <c r="L3502">
        <v>125</v>
      </c>
      <c r="M3502" t="s">
        <v>7724</v>
      </c>
      <c r="N3502" t="s">
        <v>7713</v>
      </c>
      <c r="O3502" t="s">
        <v>7697</v>
      </c>
      <c r="P3502" t="s">
        <v>10766</v>
      </c>
      <c r="Q3502" t="s">
        <v>11082</v>
      </c>
      <c r="R3502">
        <v>111</v>
      </c>
      <c r="S3502" t="s">
        <v>9921</v>
      </c>
      <c r="T3502" t="s">
        <v>7715</v>
      </c>
      <c r="U3502">
        <v>1</v>
      </c>
      <c r="V3502">
        <v>2</v>
      </c>
      <c r="W3502" t="s">
        <v>7702</v>
      </c>
      <c r="X3502" t="s">
        <v>5216</v>
      </c>
      <c r="Y3502" t="s">
        <v>7703</v>
      </c>
      <c r="Z3502" t="s">
        <v>13490</v>
      </c>
      <c r="AA3502" t="s">
        <v>8618</v>
      </c>
      <c r="AB3502" t="s">
        <v>13491</v>
      </c>
    </row>
    <row r="3503" spans="1:28">
      <c r="A3503" s="241">
        <v>45975</v>
      </c>
      <c r="B3503" t="s">
        <v>13489</v>
      </c>
      <c r="C3503" t="s">
        <v>7784</v>
      </c>
      <c r="D3503" t="s">
        <v>7785</v>
      </c>
      <c r="E3503" t="s">
        <v>7786</v>
      </c>
      <c r="F3503">
        <v>2</v>
      </c>
      <c r="G3503">
        <v>3025.21</v>
      </c>
      <c r="H3503">
        <v>0</v>
      </c>
      <c r="I3503" s="165">
        <v>6050.42</v>
      </c>
      <c r="J3503" t="s">
        <v>7809</v>
      </c>
      <c r="K3503">
        <v>1</v>
      </c>
      <c r="L3503">
        <v>125</v>
      </c>
      <c r="M3503" t="s">
        <v>7724</v>
      </c>
      <c r="N3503" t="s">
        <v>7713</v>
      </c>
      <c r="O3503" t="s">
        <v>7697</v>
      </c>
      <c r="P3503" t="s">
        <v>10766</v>
      </c>
      <c r="Q3503" t="s">
        <v>11082</v>
      </c>
      <c r="R3503">
        <v>111</v>
      </c>
      <c r="S3503" t="s">
        <v>9921</v>
      </c>
      <c r="T3503" t="s">
        <v>7715</v>
      </c>
      <c r="U3503">
        <v>1</v>
      </c>
      <c r="V3503">
        <v>2</v>
      </c>
      <c r="W3503" t="s">
        <v>7702</v>
      </c>
      <c r="X3503" t="s">
        <v>5216</v>
      </c>
      <c r="Y3503" t="s">
        <v>7703</v>
      </c>
      <c r="Z3503" t="s">
        <v>13490</v>
      </c>
      <c r="AA3503" t="s">
        <v>8618</v>
      </c>
      <c r="AB3503" t="s">
        <v>13491</v>
      </c>
    </row>
    <row r="3504" spans="1:28">
      <c r="A3504" s="241">
        <v>45975</v>
      </c>
      <c r="B3504" t="s">
        <v>13492</v>
      </c>
      <c r="C3504" t="s">
        <v>7934</v>
      </c>
      <c r="D3504" t="s">
        <v>7935</v>
      </c>
      <c r="E3504" t="s">
        <v>7936</v>
      </c>
      <c r="F3504">
        <v>6</v>
      </c>
      <c r="G3504">
        <v>2475</v>
      </c>
      <c r="H3504">
        <v>0</v>
      </c>
      <c r="I3504" s="165">
        <v>14850</v>
      </c>
      <c r="J3504" t="s">
        <v>7711</v>
      </c>
      <c r="K3504">
        <v>1</v>
      </c>
      <c r="L3504">
        <v>156</v>
      </c>
      <c r="M3504" t="s">
        <v>7712</v>
      </c>
      <c r="N3504" t="s">
        <v>7713</v>
      </c>
      <c r="O3504" t="s">
        <v>7697</v>
      </c>
      <c r="P3504" t="s">
        <v>10766</v>
      </c>
      <c r="Q3504" t="s">
        <v>10869</v>
      </c>
      <c r="R3504">
        <v>509</v>
      </c>
      <c r="S3504" t="s">
        <v>9921</v>
      </c>
      <c r="T3504" t="s">
        <v>7715</v>
      </c>
      <c r="U3504">
        <v>1</v>
      </c>
      <c r="V3504">
        <v>6</v>
      </c>
      <c r="W3504" t="s">
        <v>7702</v>
      </c>
      <c r="X3504" t="s">
        <v>4763</v>
      </c>
      <c r="Y3504" t="s">
        <v>7703</v>
      </c>
      <c r="Z3504" t="s">
        <v>13493</v>
      </c>
      <c r="AA3504" t="s">
        <v>8231</v>
      </c>
      <c r="AB3504" t="s">
        <v>13494</v>
      </c>
    </row>
    <row r="3505" spans="1:28">
      <c r="A3505" s="241">
        <v>45975</v>
      </c>
      <c r="B3505" t="s">
        <v>13495</v>
      </c>
      <c r="C3505" t="s">
        <v>7708</v>
      </c>
      <c r="D3505" t="s">
        <v>7709</v>
      </c>
      <c r="E3505" t="s">
        <v>7710</v>
      </c>
      <c r="F3505">
        <v>10</v>
      </c>
      <c r="G3505">
        <v>1120</v>
      </c>
      <c r="H3505">
        <v>0</v>
      </c>
      <c r="I3505" s="165">
        <v>11200</v>
      </c>
      <c r="J3505" t="s">
        <v>7711</v>
      </c>
      <c r="K3505">
        <v>1</v>
      </c>
      <c r="L3505">
        <v>156</v>
      </c>
      <c r="M3505" t="s">
        <v>7712</v>
      </c>
      <c r="N3505" t="s">
        <v>7713</v>
      </c>
      <c r="O3505" t="s">
        <v>7697</v>
      </c>
      <c r="P3505" t="s">
        <v>10766</v>
      </c>
      <c r="Q3505" t="s">
        <v>10869</v>
      </c>
      <c r="R3505">
        <v>509</v>
      </c>
      <c r="S3505" t="s">
        <v>9921</v>
      </c>
      <c r="T3505" t="s">
        <v>7715</v>
      </c>
      <c r="U3505">
        <v>1</v>
      </c>
      <c r="V3505">
        <v>10</v>
      </c>
      <c r="W3505" t="s">
        <v>7702</v>
      </c>
      <c r="X3505" t="s">
        <v>4771</v>
      </c>
      <c r="Y3505" t="s">
        <v>7703</v>
      </c>
      <c r="Z3505" t="s">
        <v>13496</v>
      </c>
      <c r="AA3505" t="s">
        <v>8231</v>
      </c>
      <c r="AB3505" t="s">
        <v>9778</v>
      </c>
    </row>
    <row r="3506" spans="1:28">
      <c r="A3506" s="241">
        <v>45975</v>
      </c>
      <c r="B3506" t="s">
        <v>13495</v>
      </c>
      <c r="C3506" t="s">
        <v>7969</v>
      </c>
      <c r="D3506" t="s">
        <v>7970</v>
      </c>
      <c r="E3506" t="s">
        <v>7971</v>
      </c>
      <c r="F3506">
        <v>11</v>
      </c>
      <c r="G3506">
        <v>977</v>
      </c>
      <c r="H3506">
        <v>0</v>
      </c>
      <c r="I3506" s="165">
        <v>10747</v>
      </c>
      <c r="J3506" t="s">
        <v>7711</v>
      </c>
      <c r="K3506">
        <v>1</v>
      </c>
      <c r="L3506">
        <v>156</v>
      </c>
      <c r="M3506" t="s">
        <v>7712</v>
      </c>
      <c r="N3506" t="s">
        <v>7713</v>
      </c>
      <c r="O3506" t="s">
        <v>7697</v>
      </c>
      <c r="P3506" t="s">
        <v>10766</v>
      </c>
      <c r="Q3506" t="s">
        <v>10869</v>
      </c>
      <c r="R3506">
        <v>509</v>
      </c>
      <c r="S3506" t="s">
        <v>9921</v>
      </c>
      <c r="T3506" t="s">
        <v>7715</v>
      </c>
      <c r="U3506">
        <v>1</v>
      </c>
      <c r="V3506">
        <v>11</v>
      </c>
      <c r="W3506" t="s">
        <v>7702</v>
      </c>
      <c r="X3506" t="s">
        <v>4771</v>
      </c>
      <c r="Y3506" t="s">
        <v>7703</v>
      </c>
      <c r="Z3506" t="s">
        <v>13496</v>
      </c>
      <c r="AA3506" t="s">
        <v>8231</v>
      </c>
      <c r="AB3506" t="s">
        <v>9778</v>
      </c>
    </row>
    <row r="3507" spans="1:28">
      <c r="A3507" s="241">
        <v>45975</v>
      </c>
      <c r="B3507" t="s">
        <v>13495</v>
      </c>
      <c r="C3507" t="s">
        <v>7934</v>
      </c>
      <c r="D3507" t="s">
        <v>7935</v>
      </c>
      <c r="E3507" t="s">
        <v>7936</v>
      </c>
      <c r="F3507">
        <v>6</v>
      </c>
      <c r="G3507">
        <v>2475</v>
      </c>
      <c r="H3507">
        <v>0</v>
      </c>
      <c r="I3507" s="165">
        <v>14850</v>
      </c>
      <c r="J3507" t="s">
        <v>7711</v>
      </c>
      <c r="K3507">
        <v>1</v>
      </c>
      <c r="L3507">
        <v>156</v>
      </c>
      <c r="M3507" t="s">
        <v>7712</v>
      </c>
      <c r="N3507" t="s">
        <v>7713</v>
      </c>
      <c r="O3507" t="s">
        <v>7697</v>
      </c>
      <c r="P3507" t="s">
        <v>10766</v>
      </c>
      <c r="Q3507" t="s">
        <v>10869</v>
      </c>
      <c r="R3507">
        <v>509</v>
      </c>
      <c r="S3507" t="s">
        <v>9921</v>
      </c>
      <c r="T3507" t="s">
        <v>7715</v>
      </c>
      <c r="U3507">
        <v>1</v>
      </c>
      <c r="V3507">
        <v>6</v>
      </c>
      <c r="W3507" t="s">
        <v>7702</v>
      </c>
      <c r="X3507" t="s">
        <v>4771</v>
      </c>
      <c r="Y3507" t="s">
        <v>7703</v>
      </c>
      <c r="Z3507" t="s">
        <v>13496</v>
      </c>
      <c r="AA3507" t="s">
        <v>8231</v>
      </c>
      <c r="AB3507" t="s">
        <v>9778</v>
      </c>
    </row>
    <row r="3508" spans="1:28">
      <c r="A3508" s="241">
        <v>45975</v>
      </c>
      <c r="B3508" t="s">
        <v>13497</v>
      </c>
      <c r="C3508" t="s">
        <v>7720</v>
      </c>
      <c r="D3508" t="s">
        <v>7721</v>
      </c>
      <c r="E3508" t="s">
        <v>7722</v>
      </c>
      <c r="F3508">
        <v>2</v>
      </c>
      <c r="G3508">
        <v>11900</v>
      </c>
      <c r="H3508">
        <v>714</v>
      </c>
      <c r="I3508" s="165">
        <v>23086</v>
      </c>
      <c r="J3508" t="s">
        <v>7757</v>
      </c>
      <c r="K3508">
        <v>1</v>
      </c>
      <c r="L3508">
        <v>125</v>
      </c>
      <c r="M3508" t="s">
        <v>7724</v>
      </c>
      <c r="N3508" t="s">
        <v>7713</v>
      </c>
      <c r="O3508" t="s">
        <v>7697</v>
      </c>
      <c r="P3508" t="s">
        <v>10766</v>
      </c>
      <c r="Q3508" t="s">
        <v>10780</v>
      </c>
      <c r="R3508">
        <v>115</v>
      </c>
      <c r="S3508" t="s">
        <v>9921</v>
      </c>
      <c r="T3508" t="s">
        <v>7726</v>
      </c>
      <c r="U3508">
        <v>1</v>
      </c>
      <c r="V3508">
        <v>2</v>
      </c>
      <c r="W3508" t="s">
        <v>7702</v>
      </c>
      <c r="X3508" t="s">
        <v>5230</v>
      </c>
      <c r="Y3508" t="s">
        <v>7703</v>
      </c>
      <c r="Z3508" t="s">
        <v>13498</v>
      </c>
      <c r="AA3508" t="s">
        <v>7772</v>
      </c>
      <c r="AB3508" t="s">
        <v>13499</v>
      </c>
    </row>
    <row r="3509" spans="1:28">
      <c r="A3509" s="241">
        <v>45975</v>
      </c>
      <c r="B3509" t="s">
        <v>13500</v>
      </c>
      <c r="C3509" t="s">
        <v>8136</v>
      </c>
      <c r="D3509" t="s">
        <v>8137</v>
      </c>
      <c r="E3509" t="s">
        <v>8138</v>
      </c>
      <c r="F3509">
        <v>2</v>
      </c>
      <c r="G3509">
        <v>12290.73</v>
      </c>
      <c r="H3509">
        <v>0</v>
      </c>
      <c r="I3509" s="165">
        <v>24581.46</v>
      </c>
      <c r="J3509" t="s">
        <v>8271</v>
      </c>
      <c r="K3509">
        <v>1</v>
      </c>
      <c r="L3509">
        <v>2</v>
      </c>
      <c r="M3509" t="s">
        <v>8054</v>
      </c>
      <c r="N3509" t="s">
        <v>7745</v>
      </c>
      <c r="O3509" t="s">
        <v>7697</v>
      </c>
      <c r="P3509" t="s">
        <v>10766</v>
      </c>
      <c r="Q3509" t="s">
        <v>13501</v>
      </c>
      <c r="R3509">
        <v>935</v>
      </c>
      <c r="S3509" t="s">
        <v>9921</v>
      </c>
      <c r="T3509" t="s">
        <v>7726</v>
      </c>
      <c r="U3509">
        <v>1</v>
      </c>
      <c r="V3509">
        <v>2</v>
      </c>
      <c r="W3509" t="s">
        <v>7702</v>
      </c>
      <c r="X3509" t="s">
        <v>4687</v>
      </c>
      <c r="Y3509" t="s">
        <v>7703</v>
      </c>
      <c r="Z3509" t="s">
        <v>13502</v>
      </c>
      <c r="AA3509" t="s">
        <v>8274</v>
      </c>
      <c r="AB3509" t="s">
        <v>13503</v>
      </c>
    </row>
    <row r="3510" spans="1:28">
      <c r="A3510" s="241">
        <v>45975</v>
      </c>
      <c r="B3510" t="s">
        <v>13504</v>
      </c>
      <c r="C3510" t="s">
        <v>7720</v>
      </c>
      <c r="D3510" t="s">
        <v>7721</v>
      </c>
      <c r="E3510" t="s">
        <v>7722</v>
      </c>
      <c r="F3510">
        <v>1</v>
      </c>
      <c r="G3510">
        <v>11900</v>
      </c>
      <c r="H3510">
        <v>357</v>
      </c>
      <c r="I3510" s="165">
        <v>11543</v>
      </c>
      <c r="J3510" t="s">
        <v>8213</v>
      </c>
      <c r="K3510">
        <v>1</v>
      </c>
      <c r="L3510">
        <v>155</v>
      </c>
      <c r="M3510" t="s">
        <v>7946</v>
      </c>
      <c r="N3510" t="s">
        <v>7696</v>
      </c>
      <c r="O3510" t="s">
        <v>7697</v>
      </c>
      <c r="P3510" t="s">
        <v>10766</v>
      </c>
      <c r="Q3510" t="s">
        <v>11308</v>
      </c>
      <c r="R3510">
        <v>713</v>
      </c>
      <c r="S3510" t="s">
        <v>9921</v>
      </c>
      <c r="T3510" t="s">
        <v>7726</v>
      </c>
      <c r="U3510">
        <v>1</v>
      </c>
      <c r="V3510">
        <v>1</v>
      </c>
      <c r="W3510" t="s">
        <v>7702</v>
      </c>
      <c r="X3510" t="s">
        <v>4757</v>
      </c>
      <c r="Y3510" t="s">
        <v>7703</v>
      </c>
      <c r="Z3510" t="s">
        <v>13505</v>
      </c>
      <c r="AA3510" t="s">
        <v>8216</v>
      </c>
      <c r="AB3510" t="s">
        <v>13506</v>
      </c>
    </row>
    <row r="3511" spans="1:28">
      <c r="A3511" s="241">
        <v>45975</v>
      </c>
      <c r="B3511" t="s">
        <v>13507</v>
      </c>
      <c r="C3511" t="s">
        <v>8449</v>
      </c>
      <c r="D3511" t="s">
        <v>8450</v>
      </c>
      <c r="E3511" t="s">
        <v>8451</v>
      </c>
      <c r="F3511">
        <v>4</v>
      </c>
      <c r="G3511">
        <v>7650</v>
      </c>
      <c r="H3511">
        <v>0</v>
      </c>
      <c r="I3511" s="165">
        <v>30600</v>
      </c>
      <c r="J3511" t="s">
        <v>8271</v>
      </c>
      <c r="K3511">
        <v>1</v>
      </c>
      <c r="L3511">
        <v>126</v>
      </c>
      <c r="M3511" t="s">
        <v>7744</v>
      </c>
      <c r="N3511" t="s">
        <v>7745</v>
      </c>
      <c r="O3511" t="s">
        <v>7697</v>
      </c>
      <c r="P3511" t="s">
        <v>10766</v>
      </c>
      <c r="Q3511" t="s">
        <v>10795</v>
      </c>
      <c r="R3511">
        <v>935</v>
      </c>
      <c r="S3511" t="s">
        <v>9921</v>
      </c>
      <c r="T3511" t="s">
        <v>7726</v>
      </c>
      <c r="U3511">
        <v>1</v>
      </c>
      <c r="V3511">
        <v>4</v>
      </c>
      <c r="W3511" t="s">
        <v>7702</v>
      </c>
      <c r="X3511" t="s">
        <v>5301</v>
      </c>
      <c r="Y3511" t="s">
        <v>7703</v>
      </c>
      <c r="Z3511" t="s">
        <v>13508</v>
      </c>
      <c r="AA3511" t="s">
        <v>8274</v>
      </c>
      <c r="AB3511" t="s">
        <v>13509</v>
      </c>
    </row>
    <row r="3512" spans="1:28">
      <c r="A3512" s="241">
        <v>45975</v>
      </c>
      <c r="B3512" t="s">
        <v>13507</v>
      </c>
      <c r="C3512" t="s">
        <v>7865</v>
      </c>
      <c r="D3512" t="s">
        <v>7866</v>
      </c>
      <c r="E3512" t="s">
        <v>7867</v>
      </c>
      <c r="F3512">
        <v>12</v>
      </c>
      <c r="G3512">
        <v>3000</v>
      </c>
      <c r="H3512">
        <v>0</v>
      </c>
      <c r="I3512" s="165">
        <v>36000</v>
      </c>
      <c r="J3512" t="s">
        <v>8271</v>
      </c>
      <c r="K3512">
        <v>1</v>
      </c>
      <c r="L3512">
        <v>126</v>
      </c>
      <c r="M3512" t="s">
        <v>7744</v>
      </c>
      <c r="N3512" t="s">
        <v>7745</v>
      </c>
      <c r="O3512" t="s">
        <v>7697</v>
      </c>
      <c r="P3512" t="s">
        <v>10766</v>
      </c>
      <c r="Q3512" t="s">
        <v>10795</v>
      </c>
      <c r="R3512">
        <v>935</v>
      </c>
      <c r="S3512" t="s">
        <v>9921</v>
      </c>
      <c r="T3512" t="s">
        <v>7726</v>
      </c>
      <c r="U3512">
        <v>1</v>
      </c>
      <c r="V3512">
        <v>12</v>
      </c>
      <c r="W3512" t="s">
        <v>7702</v>
      </c>
      <c r="X3512" t="s">
        <v>5301</v>
      </c>
      <c r="Y3512" t="s">
        <v>7703</v>
      </c>
      <c r="Z3512" t="s">
        <v>13508</v>
      </c>
      <c r="AA3512" t="s">
        <v>8274</v>
      </c>
      <c r="AB3512" t="s">
        <v>13509</v>
      </c>
    </row>
    <row r="3513" spans="1:28">
      <c r="A3513" s="241">
        <v>45975</v>
      </c>
      <c r="B3513" t="s">
        <v>13507</v>
      </c>
      <c r="C3513" t="s">
        <v>7899</v>
      </c>
      <c r="D3513" t="s">
        <v>7900</v>
      </c>
      <c r="E3513" t="s">
        <v>7901</v>
      </c>
      <c r="F3513">
        <v>12</v>
      </c>
      <c r="G3513">
        <v>3000</v>
      </c>
      <c r="H3513">
        <v>0</v>
      </c>
      <c r="I3513" s="165">
        <v>36000</v>
      </c>
      <c r="J3513" t="s">
        <v>8271</v>
      </c>
      <c r="K3513">
        <v>1</v>
      </c>
      <c r="L3513">
        <v>126</v>
      </c>
      <c r="M3513" t="s">
        <v>7744</v>
      </c>
      <c r="N3513" t="s">
        <v>7745</v>
      </c>
      <c r="O3513" t="s">
        <v>7697</v>
      </c>
      <c r="P3513" t="s">
        <v>10766</v>
      </c>
      <c r="Q3513" t="s">
        <v>10795</v>
      </c>
      <c r="R3513">
        <v>935</v>
      </c>
      <c r="S3513" t="s">
        <v>9921</v>
      </c>
      <c r="T3513" t="s">
        <v>7726</v>
      </c>
      <c r="U3513">
        <v>1</v>
      </c>
      <c r="V3513">
        <v>12</v>
      </c>
      <c r="W3513" t="s">
        <v>7702</v>
      </c>
      <c r="X3513" t="s">
        <v>5301</v>
      </c>
      <c r="Y3513" t="s">
        <v>7703</v>
      </c>
      <c r="Z3513" t="s">
        <v>13508</v>
      </c>
      <c r="AA3513" t="s">
        <v>8274</v>
      </c>
      <c r="AB3513" t="s">
        <v>13509</v>
      </c>
    </row>
    <row r="3514" spans="1:28">
      <c r="A3514" s="241">
        <v>45975</v>
      </c>
      <c r="B3514" t="s">
        <v>13507</v>
      </c>
      <c r="C3514" t="s">
        <v>8626</v>
      </c>
      <c r="D3514" t="s">
        <v>8627</v>
      </c>
      <c r="E3514" t="s">
        <v>8628</v>
      </c>
      <c r="F3514">
        <v>1</v>
      </c>
      <c r="G3514">
        <v>29400</v>
      </c>
      <c r="H3514">
        <v>0</v>
      </c>
      <c r="I3514" s="165">
        <v>29400</v>
      </c>
      <c r="J3514" t="s">
        <v>8271</v>
      </c>
      <c r="K3514">
        <v>1</v>
      </c>
      <c r="L3514">
        <v>126</v>
      </c>
      <c r="M3514" t="s">
        <v>7744</v>
      </c>
      <c r="N3514" t="s">
        <v>7745</v>
      </c>
      <c r="O3514" t="s">
        <v>7697</v>
      </c>
      <c r="P3514" t="s">
        <v>10766</v>
      </c>
      <c r="Q3514" t="s">
        <v>10795</v>
      </c>
      <c r="R3514">
        <v>935</v>
      </c>
      <c r="S3514" t="s">
        <v>9921</v>
      </c>
      <c r="T3514" t="s">
        <v>7726</v>
      </c>
      <c r="U3514">
        <v>1</v>
      </c>
      <c r="V3514">
        <v>1</v>
      </c>
      <c r="W3514" t="s">
        <v>7702</v>
      </c>
      <c r="X3514" t="s">
        <v>5301</v>
      </c>
      <c r="Y3514" t="s">
        <v>7703</v>
      </c>
      <c r="Z3514" t="s">
        <v>13508</v>
      </c>
      <c r="AA3514" t="s">
        <v>8274</v>
      </c>
      <c r="AB3514" t="s">
        <v>13509</v>
      </c>
    </row>
    <row r="3515" spans="1:28">
      <c r="A3515" s="241">
        <v>45975</v>
      </c>
      <c r="B3515" t="s">
        <v>13507</v>
      </c>
      <c r="C3515" t="s">
        <v>9368</v>
      </c>
      <c r="D3515" t="s">
        <v>9369</v>
      </c>
      <c r="E3515" t="s">
        <v>9370</v>
      </c>
      <c r="F3515">
        <v>3</v>
      </c>
      <c r="G3515">
        <v>7650</v>
      </c>
      <c r="H3515">
        <v>0</v>
      </c>
      <c r="I3515" s="165">
        <v>22950</v>
      </c>
      <c r="J3515" t="s">
        <v>8271</v>
      </c>
      <c r="K3515">
        <v>1</v>
      </c>
      <c r="L3515">
        <v>126</v>
      </c>
      <c r="M3515" t="s">
        <v>7744</v>
      </c>
      <c r="N3515" t="s">
        <v>7745</v>
      </c>
      <c r="O3515" t="s">
        <v>7697</v>
      </c>
      <c r="P3515" t="s">
        <v>10766</v>
      </c>
      <c r="Q3515" t="s">
        <v>10795</v>
      </c>
      <c r="R3515">
        <v>935</v>
      </c>
      <c r="S3515" t="s">
        <v>9921</v>
      </c>
      <c r="T3515" t="s">
        <v>7726</v>
      </c>
      <c r="U3515">
        <v>1</v>
      </c>
      <c r="V3515">
        <v>3</v>
      </c>
      <c r="W3515" t="s">
        <v>7702</v>
      </c>
      <c r="X3515" t="s">
        <v>5301</v>
      </c>
      <c r="Y3515" t="s">
        <v>7703</v>
      </c>
      <c r="Z3515" t="s">
        <v>13508</v>
      </c>
      <c r="AA3515" t="s">
        <v>8274</v>
      </c>
      <c r="AB3515" t="s">
        <v>13509</v>
      </c>
    </row>
    <row r="3516" spans="1:28">
      <c r="A3516" s="241">
        <v>45975</v>
      </c>
      <c r="B3516" t="s">
        <v>13510</v>
      </c>
      <c r="C3516" t="s">
        <v>8021</v>
      </c>
      <c r="D3516" t="s">
        <v>8022</v>
      </c>
      <c r="E3516" t="s">
        <v>8023</v>
      </c>
      <c r="F3516">
        <v>1</v>
      </c>
      <c r="G3516">
        <v>4882</v>
      </c>
      <c r="H3516">
        <v>0</v>
      </c>
      <c r="I3516" s="165">
        <v>4882</v>
      </c>
      <c r="J3516" t="s">
        <v>7711</v>
      </c>
      <c r="K3516">
        <v>1</v>
      </c>
      <c r="L3516">
        <v>156</v>
      </c>
      <c r="M3516" t="s">
        <v>7712</v>
      </c>
      <c r="N3516" t="s">
        <v>7713</v>
      </c>
      <c r="O3516" t="s">
        <v>7697</v>
      </c>
      <c r="P3516" t="s">
        <v>10766</v>
      </c>
      <c r="Q3516" t="s">
        <v>12395</v>
      </c>
      <c r="R3516">
        <v>510</v>
      </c>
      <c r="S3516" t="s">
        <v>9921</v>
      </c>
      <c r="T3516" t="s">
        <v>7701</v>
      </c>
      <c r="U3516">
        <v>1</v>
      </c>
      <c r="V3516">
        <v>1</v>
      </c>
      <c r="W3516" t="s">
        <v>7702</v>
      </c>
      <c r="X3516" t="s">
        <v>5174</v>
      </c>
      <c r="Y3516" t="s">
        <v>7703</v>
      </c>
      <c r="Z3516" t="s">
        <v>13511</v>
      </c>
      <c r="AA3516" t="s">
        <v>7717</v>
      </c>
      <c r="AB3516" t="s">
        <v>13512</v>
      </c>
    </row>
    <row r="3517" spans="1:28">
      <c r="A3517" s="241">
        <v>45975</v>
      </c>
      <c r="B3517" t="s">
        <v>13510</v>
      </c>
      <c r="C3517" t="s">
        <v>7934</v>
      </c>
      <c r="D3517" t="s">
        <v>7935</v>
      </c>
      <c r="E3517" t="s">
        <v>7936</v>
      </c>
      <c r="F3517">
        <v>6</v>
      </c>
      <c r="G3517">
        <v>2475</v>
      </c>
      <c r="H3517">
        <v>0</v>
      </c>
      <c r="I3517" s="165">
        <v>14850</v>
      </c>
      <c r="J3517" t="s">
        <v>7711</v>
      </c>
      <c r="K3517">
        <v>1</v>
      </c>
      <c r="L3517">
        <v>156</v>
      </c>
      <c r="M3517" t="s">
        <v>7712</v>
      </c>
      <c r="N3517" t="s">
        <v>7713</v>
      </c>
      <c r="O3517" t="s">
        <v>7697</v>
      </c>
      <c r="P3517" t="s">
        <v>10766</v>
      </c>
      <c r="Q3517" t="s">
        <v>12395</v>
      </c>
      <c r="R3517">
        <v>510</v>
      </c>
      <c r="S3517" t="s">
        <v>9921</v>
      </c>
      <c r="T3517" t="s">
        <v>7715</v>
      </c>
      <c r="U3517">
        <v>1</v>
      </c>
      <c r="V3517">
        <v>6</v>
      </c>
      <c r="W3517" t="s">
        <v>7702</v>
      </c>
      <c r="X3517" t="s">
        <v>5174</v>
      </c>
      <c r="Y3517" t="s">
        <v>7703</v>
      </c>
      <c r="Z3517" t="s">
        <v>13511</v>
      </c>
      <c r="AA3517" t="s">
        <v>7717</v>
      </c>
      <c r="AB3517" t="s">
        <v>13512</v>
      </c>
    </row>
    <row r="3518" spans="1:28">
      <c r="A3518" s="241">
        <v>45975</v>
      </c>
      <c r="B3518" t="s">
        <v>13513</v>
      </c>
      <c r="C3518" t="s">
        <v>7860</v>
      </c>
      <c r="D3518" t="s">
        <v>7861</v>
      </c>
      <c r="E3518" t="s">
        <v>7862</v>
      </c>
      <c r="F3518">
        <v>12</v>
      </c>
      <c r="G3518">
        <v>866.2</v>
      </c>
      <c r="H3518">
        <v>0</v>
      </c>
      <c r="I3518" s="165">
        <v>10394.4</v>
      </c>
      <c r="J3518" t="s">
        <v>8182</v>
      </c>
      <c r="K3518">
        <v>1</v>
      </c>
      <c r="L3518">
        <v>126</v>
      </c>
      <c r="M3518" t="s">
        <v>7744</v>
      </c>
      <c r="N3518" t="s">
        <v>7745</v>
      </c>
      <c r="O3518" t="s">
        <v>7697</v>
      </c>
      <c r="P3518" t="s">
        <v>10766</v>
      </c>
      <c r="Q3518" t="s">
        <v>10853</v>
      </c>
      <c r="R3518">
        <v>919</v>
      </c>
      <c r="S3518" t="s">
        <v>9921</v>
      </c>
      <c r="T3518" t="s">
        <v>7701</v>
      </c>
      <c r="U3518">
        <v>1</v>
      </c>
      <c r="V3518">
        <v>12</v>
      </c>
      <c r="W3518" t="s">
        <v>7702</v>
      </c>
      <c r="X3518" t="s">
        <v>5253</v>
      </c>
      <c r="Y3518" t="s">
        <v>7703</v>
      </c>
      <c r="Z3518" t="s">
        <v>13514</v>
      </c>
      <c r="AA3518" t="s">
        <v>8185</v>
      </c>
      <c r="AB3518" t="s">
        <v>13515</v>
      </c>
    </row>
    <row r="3519" spans="1:28">
      <c r="A3519" s="241">
        <v>45975</v>
      </c>
      <c r="B3519" t="s">
        <v>13516</v>
      </c>
      <c r="C3519" t="s">
        <v>7800</v>
      </c>
      <c r="D3519" t="s">
        <v>7801</v>
      </c>
      <c r="E3519" t="s">
        <v>7802</v>
      </c>
      <c r="F3519">
        <v>12</v>
      </c>
      <c r="G3519">
        <v>1092.44</v>
      </c>
      <c r="H3519">
        <v>0</v>
      </c>
      <c r="I3519" s="165">
        <v>13109.28</v>
      </c>
      <c r="J3519" t="s">
        <v>7757</v>
      </c>
      <c r="K3519">
        <v>1</v>
      </c>
      <c r="L3519">
        <v>125</v>
      </c>
      <c r="M3519" t="s">
        <v>7724</v>
      </c>
      <c r="N3519" t="s">
        <v>7713</v>
      </c>
      <c r="O3519" t="s">
        <v>7697</v>
      </c>
      <c r="P3519" t="s">
        <v>10766</v>
      </c>
      <c r="Q3519" t="s">
        <v>10780</v>
      </c>
      <c r="R3519">
        <v>115</v>
      </c>
      <c r="S3519" t="s">
        <v>9921</v>
      </c>
      <c r="T3519" t="s">
        <v>7701</v>
      </c>
      <c r="U3519">
        <v>1</v>
      </c>
      <c r="V3519">
        <v>12</v>
      </c>
      <c r="W3519" t="s">
        <v>7702</v>
      </c>
      <c r="X3519" t="s">
        <v>5235</v>
      </c>
      <c r="Y3519" t="s">
        <v>7703</v>
      </c>
      <c r="Z3519" t="s">
        <v>13517</v>
      </c>
      <c r="AA3519" t="s">
        <v>7772</v>
      </c>
      <c r="AB3519" t="s">
        <v>13518</v>
      </c>
    </row>
    <row r="3520" spans="1:28">
      <c r="A3520" s="241">
        <v>45975</v>
      </c>
      <c r="B3520" t="s">
        <v>13519</v>
      </c>
      <c r="C3520" t="s">
        <v>7822</v>
      </c>
      <c r="D3520" t="s">
        <v>7823</v>
      </c>
      <c r="E3520" t="s">
        <v>7824</v>
      </c>
      <c r="F3520">
        <v>3</v>
      </c>
      <c r="G3520">
        <v>3025.21</v>
      </c>
      <c r="H3520">
        <v>0</v>
      </c>
      <c r="I3520" s="165">
        <v>9075.6299999999992</v>
      </c>
      <c r="J3520" t="s">
        <v>8271</v>
      </c>
      <c r="K3520">
        <v>1</v>
      </c>
      <c r="L3520">
        <v>126</v>
      </c>
      <c r="M3520" t="s">
        <v>7744</v>
      </c>
      <c r="N3520" t="s">
        <v>7745</v>
      </c>
      <c r="O3520" t="s">
        <v>7697</v>
      </c>
      <c r="P3520" t="s">
        <v>10766</v>
      </c>
      <c r="Q3520" t="s">
        <v>10795</v>
      </c>
      <c r="R3520">
        <v>935</v>
      </c>
      <c r="S3520" t="s">
        <v>9921</v>
      </c>
      <c r="T3520" t="s">
        <v>7715</v>
      </c>
      <c r="U3520">
        <v>1</v>
      </c>
      <c r="V3520">
        <v>3</v>
      </c>
      <c r="W3520" t="s">
        <v>7702</v>
      </c>
      <c r="X3520" t="s">
        <v>4989</v>
      </c>
      <c r="Y3520" t="s">
        <v>7703</v>
      </c>
      <c r="Z3520" t="s">
        <v>13520</v>
      </c>
      <c r="AA3520" t="s">
        <v>8274</v>
      </c>
      <c r="AB3520" t="s">
        <v>13521</v>
      </c>
    </row>
    <row r="3521" spans="1:28">
      <c r="A3521" s="241">
        <v>45975</v>
      </c>
      <c r="B3521" t="s">
        <v>13519</v>
      </c>
      <c r="C3521" t="s">
        <v>7979</v>
      </c>
      <c r="D3521" t="s">
        <v>7980</v>
      </c>
      <c r="E3521" t="s">
        <v>7981</v>
      </c>
      <c r="F3521">
        <v>4</v>
      </c>
      <c r="G3521">
        <v>2647.06</v>
      </c>
      <c r="H3521">
        <v>0</v>
      </c>
      <c r="I3521" s="165">
        <v>10588.24</v>
      </c>
      <c r="J3521" t="s">
        <v>8271</v>
      </c>
      <c r="K3521">
        <v>1</v>
      </c>
      <c r="L3521">
        <v>126</v>
      </c>
      <c r="M3521" t="s">
        <v>7744</v>
      </c>
      <c r="N3521" t="s">
        <v>7745</v>
      </c>
      <c r="O3521" t="s">
        <v>7697</v>
      </c>
      <c r="P3521" t="s">
        <v>10766</v>
      </c>
      <c r="Q3521" t="s">
        <v>10795</v>
      </c>
      <c r="R3521">
        <v>935</v>
      </c>
      <c r="S3521" t="s">
        <v>9921</v>
      </c>
      <c r="T3521" t="s">
        <v>7715</v>
      </c>
      <c r="U3521">
        <v>1</v>
      </c>
      <c r="V3521">
        <v>4</v>
      </c>
      <c r="W3521" t="s">
        <v>7702</v>
      </c>
      <c r="X3521" t="s">
        <v>4989</v>
      </c>
      <c r="Y3521" t="s">
        <v>7703</v>
      </c>
      <c r="Z3521" t="s">
        <v>13520</v>
      </c>
      <c r="AA3521" t="s">
        <v>8274</v>
      </c>
      <c r="AB3521" t="s">
        <v>13521</v>
      </c>
    </row>
    <row r="3522" spans="1:28">
      <c r="A3522" s="241">
        <v>45975</v>
      </c>
      <c r="B3522" t="s">
        <v>13522</v>
      </c>
      <c r="C3522" t="s">
        <v>7856</v>
      </c>
      <c r="D3522" t="s">
        <v>7857</v>
      </c>
      <c r="E3522" t="s">
        <v>7858</v>
      </c>
      <c r="F3522">
        <v>3</v>
      </c>
      <c r="G3522">
        <v>4247.1000000000004</v>
      </c>
      <c r="H3522">
        <v>0</v>
      </c>
      <c r="I3522" s="165">
        <v>12741.3</v>
      </c>
      <c r="J3522" t="s">
        <v>8271</v>
      </c>
      <c r="K3522">
        <v>1</v>
      </c>
      <c r="L3522">
        <v>2</v>
      </c>
      <c r="M3522" t="s">
        <v>8054</v>
      </c>
      <c r="N3522" t="s">
        <v>7745</v>
      </c>
      <c r="O3522" t="s">
        <v>7697</v>
      </c>
      <c r="P3522" t="s">
        <v>10766</v>
      </c>
      <c r="Q3522" t="s">
        <v>10795</v>
      </c>
      <c r="R3522">
        <v>935</v>
      </c>
      <c r="S3522" t="s">
        <v>9921</v>
      </c>
      <c r="T3522" t="s">
        <v>7701</v>
      </c>
      <c r="U3522">
        <v>1</v>
      </c>
      <c r="V3522">
        <v>3</v>
      </c>
      <c r="W3522" t="s">
        <v>7702</v>
      </c>
      <c r="X3522" t="s">
        <v>13523</v>
      </c>
      <c r="Y3522" t="s">
        <v>7703</v>
      </c>
      <c r="Z3522" t="s">
        <v>13524</v>
      </c>
      <c r="AA3522" t="s">
        <v>8274</v>
      </c>
      <c r="AB3522" t="s">
        <v>13525</v>
      </c>
    </row>
    <row r="3523" spans="1:28">
      <c r="A3523" s="241">
        <v>45975</v>
      </c>
      <c r="B3523" t="s">
        <v>13526</v>
      </c>
      <c r="C3523" t="s">
        <v>8268</v>
      </c>
      <c r="D3523" t="s">
        <v>8269</v>
      </c>
      <c r="E3523" t="s">
        <v>8270</v>
      </c>
      <c r="F3523">
        <v>12</v>
      </c>
      <c r="G3523">
        <v>864</v>
      </c>
      <c r="H3523">
        <v>0</v>
      </c>
      <c r="I3523" s="165">
        <v>10368</v>
      </c>
      <c r="J3523" t="s">
        <v>7711</v>
      </c>
      <c r="K3523">
        <v>1</v>
      </c>
      <c r="L3523">
        <v>156</v>
      </c>
      <c r="M3523" t="s">
        <v>7712</v>
      </c>
      <c r="N3523" t="s">
        <v>7713</v>
      </c>
      <c r="O3523" t="s">
        <v>7697</v>
      </c>
      <c r="P3523" t="s">
        <v>10766</v>
      </c>
      <c r="Q3523" t="s">
        <v>12395</v>
      </c>
      <c r="R3523">
        <v>510</v>
      </c>
      <c r="S3523" t="s">
        <v>9921</v>
      </c>
      <c r="T3523" t="s">
        <v>7701</v>
      </c>
      <c r="U3523">
        <v>1</v>
      </c>
      <c r="V3523">
        <v>12</v>
      </c>
      <c r="W3523" t="s">
        <v>7702</v>
      </c>
      <c r="X3523" t="s">
        <v>5145</v>
      </c>
      <c r="Y3523" t="s">
        <v>7703</v>
      </c>
      <c r="Z3523" t="s">
        <v>13527</v>
      </c>
      <c r="AA3523" t="s">
        <v>7717</v>
      </c>
      <c r="AB3523" t="s">
        <v>13528</v>
      </c>
    </row>
    <row r="3524" spans="1:28">
      <c r="A3524" s="241">
        <v>45975</v>
      </c>
      <c r="B3524" t="s">
        <v>13526</v>
      </c>
      <c r="C3524" t="s">
        <v>8021</v>
      </c>
      <c r="D3524" t="s">
        <v>8022</v>
      </c>
      <c r="E3524" t="s">
        <v>8023</v>
      </c>
      <c r="F3524">
        <v>2</v>
      </c>
      <c r="G3524">
        <v>4882</v>
      </c>
      <c r="H3524">
        <v>0</v>
      </c>
      <c r="I3524" s="165">
        <v>9764</v>
      </c>
      <c r="J3524" t="s">
        <v>7711</v>
      </c>
      <c r="K3524">
        <v>1</v>
      </c>
      <c r="L3524">
        <v>156</v>
      </c>
      <c r="M3524" t="s">
        <v>7712</v>
      </c>
      <c r="N3524" t="s">
        <v>7713</v>
      </c>
      <c r="O3524" t="s">
        <v>7697</v>
      </c>
      <c r="P3524" t="s">
        <v>10766</v>
      </c>
      <c r="Q3524" t="s">
        <v>12395</v>
      </c>
      <c r="R3524">
        <v>510</v>
      </c>
      <c r="S3524" t="s">
        <v>9921</v>
      </c>
      <c r="T3524" t="s">
        <v>7701</v>
      </c>
      <c r="U3524">
        <v>1</v>
      </c>
      <c r="V3524">
        <v>2</v>
      </c>
      <c r="W3524" t="s">
        <v>7702</v>
      </c>
      <c r="X3524" t="s">
        <v>5145</v>
      </c>
      <c r="Y3524" t="s">
        <v>7703</v>
      </c>
      <c r="Z3524" t="s">
        <v>13527</v>
      </c>
      <c r="AA3524" t="s">
        <v>7717</v>
      </c>
      <c r="AB3524" t="s">
        <v>13528</v>
      </c>
    </row>
    <row r="3525" spans="1:28">
      <c r="A3525" s="241">
        <v>45975</v>
      </c>
      <c r="B3525" t="s">
        <v>13529</v>
      </c>
      <c r="C3525" t="s">
        <v>7733</v>
      </c>
      <c r="D3525" t="s">
        <v>7734</v>
      </c>
      <c r="E3525" t="s">
        <v>7735</v>
      </c>
      <c r="F3525">
        <v>3</v>
      </c>
      <c r="G3525">
        <v>1344.54</v>
      </c>
      <c r="H3525">
        <v>0</v>
      </c>
      <c r="I3525" s="165">
        <v>4033.62</v>
      </c>
      <c r="J3525" t="s">
        <v>7816</v>
      </c>
      <c r="K3525">
        <v>1</v>
      </c>
      <c r="L3525">
        <v>125</v>
      </c>
      <c r="M3525" t="s">
        <v>7724</v>
      </c>
      <c r="N3525" t="s">
        <v>7713</v>
      </c>
      <c r="O3525" t="s">
        <v>7697</v>
      </c>
      <c r="P3525" t="s">
        <v>10766</v>
      </c>
      <c r="Q3525" t="s">
        <v>11018</v>
      </c>
      <c r="R3525">
        <v>107</v>
      </c>
      <c r="S3525" t="s">
        <v>9921</v>
      </c>
      <c r="T3525" t="s">
        <v>7701</v>
      </c>
      <c r="U3525">
        <v>1</v>
      </c>
      <c r="V3525">
        <v>3</v>
      </c>
      <c r="W3525" t="s">
        <v>7702</v>
      </c>
      <c r="X3525" t="s">
        <v>4795</v>
      </c>
      <c r="Y3525" t="s">
        <v>7703</v>
      </c>
      <c r="Z3525" t="s">
        <v>13530</v>
      </c>
      <c r="AA3525" t="s">
        <v>8041</v>
      </c>
      <c r="AB3525" t="s">
        <v>13531</v>
      </c>
    </row>
    <row r="3526" spans="1:28">
      <c r="A3526" s="241">
        <v>45975</v>
      </c>
      <c r="B3526" t="s">
        <v>13529</v>
      </c>
      <c r="C3526" t="s">
        <v>7791</v>
      </c>
      <c r="D3526" t="s">
        <v>7792</v>
      </c>
      <c r="E3526" t="s">
        <v>7793</v>
      </c>
      <c r="F3526">
        <v>3</v>
      </c>
      <c r="G3526">
        <v>870</v>
      </c>
      <c r="H3526">
        <v>0</v>
      </c>
      <c r="I3526" s="165">
        <v>2610</v>
      </c>
      <c r="J3526" t="s">
        <v>7816</v>
      </c>
      <c r="K3526">
        <v>1</v>
      </c>
      <c r="L3526">
        <v>125</v>
      </c>
      <c r="M3526" t="s">
        <v>7724</v>
      </c>
      <c r="N3526" t="s">
        <v>7713</v>
      </c>
      <c r="O3526" t="s">
        <v>7697</v>
      </c>
      <c r="P3526" t="s">
        <v>10766</v>
      </c>
      <c r="Q3526" t="s">
        <v>11018</v>
      </c>
      <c r="R3526">
        <v>107</v>
      </c>
      <c r="S3526" t="s">
        <v>9921</v>
      </c>
      <c r="T3526" t="s">
        <v>7701</v>
      </c>
      <c r="U3526">
        <v>1</v>
      </c>
      <c r="V3526">
        <v>3</v>
      </c>
      <c r="W3526" t="s">
        <v>7702</v>
      </c>
      <c r="X3526" t="s">
        <v>4795</v>
      </c>
      <c r="Y3526" t="s">
        <v>7703</v>
      </c>
      <c r="Z3526" t="s">
        <v>13530</v>
      </c>
      <c r="AA3526" t="s">
        <v>8041</v>
      </c>
      <c r="AB3526" t="s">
        <v>13531</v>
      </c>
    </row>
    <row r="3527" spans="1:28">
      <c r="A3527" s="241">
        <v>45975</v>
      </c>
      <c r="B3527" t="s">
        <v>13529</v>
      </c>
      <c r="C3527" t="s">
        <v>7800</v>
      </c>
      <c r="D3527" t="s">
        <v>7801</v>
      </c>
      <c r="E3527" t="s">
        <v>7802</v>
      </c>
      <c r="F3527">
        <v>6</v>
      </c>
      <c r="G3527">
        <v>1092.44</v>
      </c>
      <c r="H3527">
        <v>0</v>
      </c>
      <c r="I3527" s="165">
        <v>6554.64</v>
      </c>
      <c r="J3527" t="s">
        <v>7816</v>
      </c>
      <c r="K3527">
        <v>1</v>
      </c>
      <c r="L3527">
        <v>125</v>
      </c>
      <c r="M3527" t="s">
        <v>7724</v>
      </c>
      <c r="N3527" t="s">
        <v>7713</v>
      </c>
      <c r="O3527" t="s">
        <v>7697</v>
      </c>
      <c r="P3527" t="s">
        <v>10766</v>
      </c>
      <c r="Q3527" t="s">
        <v>11018</v>
      </c>
      <c r="R3527">
        <v>107</v>
      </c>
      <c r="S3527" t="s">
        <v>9921</v>
      </c>
      <c r="T3527" t="s">
        <v>7701</v>
      </c>
      <c r="U3527">
        <v>1</v>
      </c>
      <c r="V3527">
        <v>6</v>
      </c>
      <c r="W3527" t="s">
        <v>7702</v>
      </c>
      <c r="X3527" t="s">
        <v>4795</v>
      </c>
      <c r="Y3527" t="s">
        <v>7703</v>
      </c>
      <c r="Z3527" t="s">
        <v>13530</v>
      </c>
      <c r="AA3527" t="s">
        <v>8041</v>
      </c>
      <c r="AB3527" t="s">
        <v>13531</v>
      </c>
    </row>
    <row r="3528" spans="1:28">
      <c r="A3528" s="241">
        <v>45975</v>
      </c>
      <c r="B3528" t="s">
        <v>13532</v>
      </c>
      <c r="C3528" t="s">
        <v>12268</v>
      </c>
      <c r="D3528" t="s">
        <v>12269</v>
      </c>
      <c r="E3528" t="s">
        <v>12270</v>
      </c>
      <c r="F3528">
        <v>1</v>
      </c>
      <c r="G3528">
        <v>35400</v>
      </c>
      <c r="H3528">
        <v>0</v>
      </c>
      <c r="I3528" s="165">
        <v>35400</v>
      </c>
      <c r="J3528" t="s">
        <v>7842</v>
      </c>
      <c r="K3528">
        <v>1</v>
      </c>
      <c r="L3528">
        <v>126</v>
      </c>
      <c r="M3528" t="s">
        <v>7744</v>
      </c>
      <c r="N3528" t="s">
        <v>7745</v>
      </c>
      <c r="O3528" t="s">
        <v>7697</v>
      </c>
      <c r="P3528" t="s">
        <v>10766</v>
      </c>
      <c r="Q3528" t="s">
        <v>11208</v>
      </c>
      <c r="R3528">
        <v>907</v>
      </c>
      <c r="S3528" t="s">
        <v>9921</v>
      </c>
      <c r="T3528" t="s">
        <v>7726</v>
      </c>
      <c r="U3528">
        <v>1</v>
      </c>
      <c r="V3528">
        <v>1</v>
      </c>
      <c r="W3528" t="s">
        <v>7702</v>
      </c>
      <c r="X3528" t="s">
        <v>4809</v>
      </c>
      <c r="Y3528" t="s">
        <v>7703</v>
      </c>
      <c r="Z3528" t="s">
        <v>13533</v>
      </c>
      <c r="AA3528" t="s">
        <v>8292</v>
      </c>
      <c r="AB3528" t="s">
        <v>13534</v>
      </c>
    </row>
    <row r="3529" spans="1:28">
      <c r="A3529" s="241">
        <v>45975</v>
      </c>
      <c r="B3529" t="s">
        <v>13532</v>
      </c>
      <c r="C3529" t="s">
        <v>7750</v>
      </c>
      <c r="D3529" t="s">
        <v>7751</v>
      </c>
      <c r="E3529" t="s">
        <v>7752</v>
      </c>
      <c r="F3529">
        <v>1</v>
      </c>
      <c r="G3529">
        <v>12000</v>
      </c>
      <c r="H3529">
        <v>0</v>
      </c>
      <c r="I3529" s="165">
        <v>12000</v>
      </c>
      <c r="J3529" t="s">
        <v>7842</v>
      </c>
      <c r="K3529">
        <v>1</v>
      </c>
      <c r="L3529">
        <v>126</v>
      </c>
      <c r="M3529" t="s">
        <v>7744</v>
      </c>
      <c r="N3529" t="s">
        <v>7745</v>
      </c>
      <c r="O3529" t="s">
        <v>7697</v>
      </c>
      <c r="P3529" t="s">
        <v>10766</v>
      </c>
      <c r="Q3529" t="s">
        <v>11208</v>
      </c>
      <c r="R3529">
        <v>907</v>
      </c>
      <c r="S3529" t="s">
        <v>9921</v>
      </c>
      <c r="T3529" t="s">
        <v>7715</v>
      </c>
      <c r="U3529">
        <v>1</v>
      </c>
      <c r="V3529">
        <v>1</v>
      </c>
      <c r="W3529" t="s">
        <v>7702</v>
      </c>
      <c r="X3529" t="s">
        <v>4809</v>
      </c>
      <c r="Y3529" t="s">
        <v>7703</v>
      </c>
      <c r="Z3529" t="s">
        <v>13533</v>
      </c>
      <c r="AA3529" t="s">
        <v>8292</v>
      </c>
      <c r="AB3529" t="s">
        <v>13534</v>
      </c>
    </row>
    <row r="3530" spans="1:28">
      <c r="A3530" s="241">
        <v>45975</v>
      </c>
      <c r="B3530" t="s">
        <v>13532</v>
      </c>
      <c r="C3530" t="s">
        <v>7839</v>
      </c>
      <c r="D3530" t="s">
        <v>7840</v>
      </c>
      <c r="E3530" t="s">
        <v>7841</v>
      </c>
      <c r="F3530">
        <v>1</v>
      </c>
      <c r="G3530">
        <v>2645.48</v>
      </c>
      <c r="H3530">
        <v>0</v>
      </c>
      <c r="I3530" s="165">
        <v>2645.48</v>
      </c>
      <c r="J3530" t="s">
        <v>7842</v>
      </c>
      <c r="K3530">
        <v>1</v>
      </c>
      <c r="L3530">
        <v>126</v>
      </c>
      <c r="M3530" t="s">
        <v>7744</v>
      </c>
      <c r="N3530" t="s">
        <v>7745</v>
      </c>
      <c r="O3530" t="s">
        <v>7697</v>
      </c>
      <c r="P3530" t="s">
        <v>10766</v>
      </c>
      <c r="Q3530" t="s">
        <v>11208</v>
      </c>
      <c r="R3530">
        <v>907</v>
      </c>
      <c r="S3530" t="s">
        <v>9921</v>
      </c>
      <c r="T3530" t="s">
        <v>7715</v>
      </c>
      <c r="U3530">
        <v>1</v>
      </c>
      <c r="V3530">
        <v>1</v>
      </c>
      <c r="W3530" t="s">
        <v>7702</v>
      </c>
      <c r="X3530" t="s">
        <v>4809</v>
      </c>
      <c r="Y3530" t="s">
        <v>7703</v>
      </c>
      <c r="Z3530" t="s">
        <v>13533</v>
      </c>
      <c r="AA3530" t="s">
        <v>8292</v>
      </c>
      <c r="AB3530" t="s">
        <v>13534</v>
      </c>
    </row>
    <row r="3531" spans="1:28">
      <c r="A3531" s="241">
        <v>45975</v>
      </c>
      <c r="B3531" t="s">
        <v>13532</v>
      </c>
      <c r="C3531" t="s">
        <v>7822</v>
      </c>
      <c r="D3531" t="s">
        <v>7823</v>
      </c>
      <c r="E3531" t="s">
        <v>7824</v>
      </c>
      <c r="F3531">
        <v>1</v>
      </c>
      <c r="G3531">
        <v>3025.21</v>
      </c>
      <c r="H3531">
        <v>0</v>
      </c>
      <c r="I3531" s="165">
        <v>3025.21</v>
      </c>
      <c r="J3531" t="s">
        <v>7842</v>
      </c>
      <c r="K3531">
        <v>1</v>
      </c>
      <c r="L3531">
        <v>126</v>
      </c>
      <c r="M3531" t="s">
        <v>7744</v>
      </c>
      <c r="N3531" t="s">
        <v>7745</v>
      </c>
      <c r="O3531" t="s">
        <v>7697</v>
      </c>
      <c r="P3531" t="s">
        <v>10766</v>
      </c>
      <c r="Q3531" t="s">
        <v>11208</v>
      </c>
      <c r="R3531">
        <v>907</v>
      </c>
      <c r="S3531" t="s">
        <v>9921</v>
      </c>
      <c r="T3531" t="s">
        <v>7715</v>
      </c>
      <c r="U3531">
        <v>1</v>
      </c>
      <c r="V3531">
        <v>1</v>
      </c>
      <c r="W3531" t="s">
        <v>7702</v>
      </c>
      <c r="X3531" t="s">
        <v>4809</v>
      </c>
      <c r="Y3531" t="s">
        <v>7703</v>
      </c>
      <c r="Z3531" t="s">
        <v>13533</v>
      </c>
      <c r="AA3531" t="s">
        <v>8292</v>
      </c>
      <c r="AB3531" t="s">
        <v>13534</v>
      </c>
    </row>
    <row r="3532" spans="1:28">
      <c r="A3532" s="241">
        <v>45975</v>
      </c>
      <c r="B3532" t="s">
        <v>13532</v>
      </c>
      <c r="C3532" t="s">
        <v>7883</v>
      </c>
      <c r="D3532" t="s">
        <v>7884</v>
      </c>
      <c r="E3532" t="s">
        <v>7885</v>
      </c>
      <c r="F3532">
        <v>2</v>
      </c>
      <c r="G3532">
        <v>3025.21</v>
      </c>
      <c r="H3532">
        <v>0</v>
      </c>
      <c r="I3532" s="165">
        <v>6050.42</v>
      </c>
      <c r="J3532" t="s">
        <v>7842</v>
      </c>
      <c r="K3532">
        <v>1</v>
      </c>
      <c r="L3532">
        <v>126</v>
      </c>
      <c r="M3532" t="s">
        <v>7744</v>
      </c>
      <c r="N3532" t="s">
        <v>7745</v>
      </c>
      <c r="O3532" t="s">
        <v>7697</v>
      </c>
      <c r="P3532" t="s">
        <v>10766</v>
      </c>
      <c r="Q3532" t="s">
        <v>11208</v>
      </c>
      <c r="R3532">
        <v>907</v>
      </c>
      <c r="S3532" t="s">
        <v>9921</v>
      </c>
      <c r="T3532" t="s">
        <v>7715</v>
      </c>
      <c r="U3532">
        <v>1</v>
      </c>
      <c r="V3532">
        <v>2</v>
      </c>
      <c r="W3532" t="s">
        <v>7702</v>
      </c>
      <c r="X3532" t="s">
        <v>4809</v>
      </c>
      <c r="Y3532" t="s">
        <v>7703</v>
      </c>
      <c r="Z3532" t="s">
        <v>13533</v>
      </c>
      <c r="AA3532" t="s">
        <v>8292</v>
      </c>
      <c r="AB3532" t="s">
        <v>13534</v>
      </c>
    </row>
    <row r="3533" spans="1:28">
      <c r="A3533" s="241">
        <v>45975</v>
      </c>
      <c r="B3533" t="s">
        <v>13532</v>
      </c>
      <c r="C3533" t="s">
        <v>7787</v>
      </c>
      <c r="D3533" t="s">
        <v>7788</v>
      </c>
      <c r="E3533" t="s">
        <v>7789</v>
      </c>
      <c r="F3533">
        <v>2</v>
      </c>
      <c r="G3533">
        <v>3025.21</v>
      </c>
      <c r="H3533">
        <v>0</v>
      </c>
      <c r="I3533" s="165">
        <v>6050.42</v>
      </c>
      <c r="J3533" t="s">
        <v>7842</v>
      </c>
      <c r="K3533">
        <v>1</v>
      </c>
      <c r="L3533">
        <v>126</v>
      </c>
      <c r="M3533" t="s">
        <v>7744</v>
      </c>
      <c r="N3533" t="s">
        <v>7745</v>
      </c>
      <c r="O3533" t="s">
        <v>7697</v>
      </c>
      <c r="P3533" t="s">
        <v>10766</v>
      </c>
      <c r="Q3533" t="s">
        <v>11208</v>
      </c>
      <c r="R3533">
        <v>907</v>
      </c>
      <c r="S3533" t="s">
        <v>9921</v>
      </c>
      <c r="T3533" t="s">
        <v>7715</v>
      </c>
      <c r="U3533">
        <v>1</v>
      </c>
      <c r="V3533">
        <v>2</v>
      </c>
      <c r="W3533" t="s">
        <v>7702</v>
      </c>
      <c r="X3533" t="s">
        <v>4809</v>
      </c>
      <c r="Y3533" t="s">
        <v>7703</v>
      </c>
      <c r="Z3533" t="s">
        <v>13533</v>
      </c>
      <c r="AA3533" t="s">
        <v>8292</v>
      </c>
      <c r="AB3533" t="s">
        <v>13534</v>
      </c>
    </row>
    <row r="3534" spans="1:28">
      <c r="A3534" s="241">
        <v>45975</v>
      </c>
      <c r="B3534" t="s">
        <v>13535</v>
      </c>
      <c r="C3534" t="s">
        <v>8021</v>
      </c>
      <c r="D3534" t="s">
        <v>8022</v>
      </c>
      <c r="E3534" t="s">
        <v>8023</v>
      </c>
      <c r="F3534">
        <v>2</v>
      </c>
      <c r="G3534">
        <v>4882</v>
      </c>
      <c r="H3534">
        <v>0</v>
      </c>
      <c r="I3534" s="165">
        <v>9764</v>
      </c>
      <c r="J3534" t="s">
        <v>7711</v>
      </c>
      <c r="K3534">
        <v>1</v>
      </c>
      <c r="L3534">
        <v>156</v>
      </c>
      <c r="M3534" t="s">
        <v>7712</v>
      </c>
      <c r="N3534" t="s">
        <v>7713</v>
      </c>
      <c r="O3534" t="s">
        <v>7697</v>
      </c>
      <c r="P3534" t="s">
        <v>10766</v>
      </c>
      <c r="Q3534" t="s">
        <v>10869</v>
      </c>
      <c r="R3534">
        <v>509</v>
      </c>
      <c r="S3534" t="s">
        <v>9921</v>
      </c>
      <c r="T3534" t="s">
        <v>7701</v>
      </c>
      <c r="U3534">
        <v>1</v>
      </c>
      <c r="V3534">
        <v>2</v>
      </c>
      <c r="W3534" t="s">
        <v>7702</v>
      </c>
      <c r="X3534" t="s">
        <v>4789</v>
      </c>
      <c r="Y3534" t="s">
        <v>7703</v>
      </c>
      <c r="Z3534" t="s">
        <v>13536</v>
      </c>
      <c r="AA3534" t="s">
        <v>8231</v>
      </c>
      <c r="AB3534" t="s">
        <v>13537</v>
      </c>
    </row>
    <row r="3535" spans="1:28">
      <c r="A3535" s="241">
        <v>45975</v>
      </c>
      <c r="B3535" t="s">
        <v>13538</v>
      </c>
      <c r="C3535" t="s">
        <v>7750</v>
      </c>
      <c r="D3535" t="s">
        <v>7751</v>
      </c>
      <c r="E3535" t="s">
        <v>7752</v>
      </c>
      <c r="F3535">
        <v>1</v>
      </c>
      <c r="G3535">
        <v>12000</v>
      </c>
      <c r="H3535">
        <v>0</v>
      </c>
      <c r="I3535" s="165">
        <v>12000</v>
      </c>
      <c r="J3535" t="s">
        <v>7937</v>
      </c>
      <c r="K3535">
        <v>1</v>
      </c>
      <c r="L3535">
        <v>211</v>
      </c>
      <c r="M3535" t="s">
        <v>7938</v>
      </c>
      <c r="N3535" t="s">
        <v>7939</v>
      </c>
      <c r="O3535" t="s">
        <v>7697</v>
      </c>
      <c r="P3535" t="s">
        <v>10766</v>
      </c>
      <c r="Q3535" t="s">
        <v>9196</v>
      </c>
      <c r="R3535">
        <v>413</v>
      </c>
      <c r="S3535" t="s">
        <v>9921</v>
      </c>
      <c r="T3535" t="s">
        <v>7715</v>
      </c>
      <c r="U3535">
        <v>1</v>
      </c>
      <c r="V3535">
        <v>1</v>
      </c>
      <c r="W3535" t="s">
        <v>7702</v>
      </c>
      <c r="X3535" t="s">
        <v>4875</v>
      </c>
      <c r="Y3535" t="s">
        <v>7703</v>
      </c>
      <c r="Z3535" t="s">
        <v>13539</v>
      </c>
      <c r="AA3535" t="s">
        <v>7942</v>
      </c>
      <c r="AB3535" t="s">
        <v>13540</v>
      </c>
    </row>
    <row r="3536" spans="1:28">
      <c r="A3536" s="241">
        <v>45975</v>
      </c>
      <c r="B3536" t="s">
        <v>13538</v>
      </c>
      <c r="C3536" t="s">
        <v>7736</v>
      </c>
      <c r="D3536" t="s">
        <v>7737</v>
      </c>
      <c r="E3536" t="s">
        <v>7738</v>
      </c>
      <c r="F3536">
        <v>1</v>
      </c>
      <c r="G3536">
        <v>6422.4</v>
      </c>
      <c r="H3536">
        <v>0</v>
      </c>
      <c r="I3536" s="165">
        <v>6422.4</v>
      </c>
      <c r="J3536" t="s">
        <v>7937</v>
      </c>
      <c r="K3536">
        <v>1</v>
      </c>
      <c r="L3536">
        <v>211</v>
      </c>
      <c r="M3536" t="s">
        <v>7938</v>
      </c>
      <c r="N3536" t="s">
        <v>7939</v>
      </c>
      <c r="O3536" t="s">
        <v>7697</v>
      </c>
      <c r="P3536" t="s">
        <v>10766</v>
      </c>
      <c r="Q3536" t="s">
        <v>9196</v>
      </c>
      <c r="R3536">
        <v>413</v>
      </c>
      <c r="S3536" t="s">
        <v>9921</v>
      </c>
      <c r="T3536" t="s">
        <v>7701</v>
      </c>
      <c r="U3536">
        <v>1</v>
      </c>
      <c r="V3536">
        <v>1</v>
      </c>
      <c r="W3536" t="s">
        <v>7702</v>
      </c>
      <c r="X3536" t="s">
        <v>4875</v>
      </c>
      <c r="Y3536" t="s">
        <v>7703</v>
      </c>
      <c r="Z3536" t="s">
        <v>13539</v>
      </c>
      <c r="AA3536" t="s">
        <v>7942</v>
      </c>
      <c r="AB3536" t="s">
        <v>13540</v>
      </c>
    </row>
    <row r="3537" spans="1:28">
      <c r="A3537" s="241">
        <v>45975</v>
      </c>
      <c r="B3537" t="s">
        <v>13541</v>
      </c>
      <c r="C3537" t="s">
        <v>7784</v>
      </c>
      <c r="D3537" t="s">
        <v>7785</v>
      </c>
      <c r="E3537" t="s">
        <v>7786</v>
      </c>
      <c r="F3537">
        <v>4</v>
      </c>
      <c r="G3537">
        <v>3025.21</v>
      </c>
      <c r="H3537">
        <v>0</v>
      </c>
      <c r="I3537" s="165">
        <v>12100.84</v>
      </c>
      <c r="J3537" t="s">
        <v>7937</v>
      </c>
      <c r="K3537">
        <v>1</v>
      </c>
      <c r="L3537">
        <v>211</v>
      </c>
      <c r="M3537" t="s">
        <v>7938</v>
      </c>
      <c r="N3537" t="s">
        <v>7939</v>
      </c>
      <c r="O3537" t="s">
        <v>7697</v>
      </c>
      <c r="P3537" t="s">
        <v>10766</v>
      </c>
      <c r="Q3537" t="s">
        <v>9196</v>
      </c>
      <c r="R3537">
        <v>413</v>
      </c>
      <c r="S3537" t="s">
        <v>9921</v>
      </c>
      <c r="T3537" t="s">
        <v>7715</v>
      </c>
      <c r="U3537">
        <v>1</v>
      </c>
      <c r="V3537">
        <v>4</v>
      </c>
      <c r="W3537" t="s">
        <v>7702</v>
      </c>
      <c r="X3537" t="s">
        <v>4759</v>
      </c>
      <c r="Y3537" t="s">
        <v>7703</v>
      </c>
      <c r="Z3537" t="s">
        <v>13542</v>
      </c>
      <c r="AA3537" t="s">
        <v>7942</v>
      </c>
      <c r="AB3537" t="s">
        <v>13543</v>
      </c>
    </row>
    <row r="3538" spans="1:28">
      <c r="A3538" s="241">
        <v>45975</v>
      </c>
      <c r="B3538" t="s">
        <v>13544</v>
      </c>
      <c r="C3538" t="s">
        <v>7800</v>
      </c>
      <c r="D3538" t="s">
        <v>7801</v>
      </c>
      <c r="E3538" t="s">
        <v>7802</v>
      </c>
      <c r="F3538">
        <v>8</v>
      </c>
      <c r="G3538">
        <v>1092.44</v>
      </c>
      <c r="H3538">
        <v>0</v>
      </c>
      <c r="I3538" s="165">
        <v>8739.52</v>
      </c>
      <c r="J3538" t="s">
        <v>7766</v>
      </c>
      <c r="K3538">
        <v>1</v>
      </c>
      <c r="L3538">
        <v>125</v>
      </c>
      <c r="M3538" t="s">
        <v>7724</v>
      </c>
      <c r="N3538" t="s">
        <v>7713</v>
      </c>
      <c r="O3538" t="s">
        <v>7697</v>
      </c>
      <c r="P3538" t="s">
        <v>10766</v>
      </c>
      <c r="Q3538" t="s">
        <v>10968</v>
      </c>
      <c r="R3538">
        <v>116</v>
      </c>
      <c r="S3538" t="s">
        <v>9921</v>
      </c>
      <c r="T3538" t="s">
        <v>7701</v>
      </c>
      <c r="U3538">
        <v>1</v>
      </c>
      <c r="V3538">
        <v>8</v>
      </c>
      <c r="W3538" t="s">
        <v>7702</v>
      </c>
      <c r="X3538" t="s">
        <v>5220</v>
      </c>
      <c r="Y3538" t="s">
        <v>7703</v>
      </c>
      <c r="Z3538" t="s">
        <v>13545</v>
      </c>
      <c r="AA3538" t="s">
        <v>7760</v>
      </c>
      <c r="AB3538" t="s">
        <v>13546</v>
      </c>
    </row>
    <row r="3539" spans="1:28">
      <c r="A3539" s="241">
        <v>45975</v>
      </c>
      <c r="B3539" t="s">
        <v>13547</v>
      </c>
      <c r="C3539" t="s">
        <v>7927</v>
      </c>
      <c r="D3539" t="s">
        <v>7928</v>
      </c>
      <c r="E3539" t="s">
        <v>7929</v>
      </c>
      <c r="F3539">
        <v>15</v>
      </c>
      <c r="G3539">
        <v>1344.54</v>
      </c>
      <c r="H3539">
        <v>0</v>
      </c>
      <c r="I3539" s="165">
        <v>20168.099999999999</v>
      </c>
      <c r="J3539" t="s">
        <v>7851</v>
      </c>
      <c r="K3539">
        <v>1</v>
      </c>
      <c r="L3539">
        <v>126</v>
      </c>
      <c r="M3539" t="s">
        <v>7744</v>
      </c>
      <c r="N3539" t="s">
        <v>7745</v>
      </c>
      <c r="O3539" t="s">
        <v>7697</v>
      </c>
      <c r="P3539" t="s">
        <v>10766</v>
      </c>
      <c r="Q3539" t="s">
        <v>10776</v>
      </c>
      <c r="R3539">
        <v>932</v>
      </c>
      <c r="S3539" t="s">
        <v>9921</v>
      </c>
      <c r="T3539" t="s">
        <v>7701</v>
      </c>
      <c r="U3539">
        <v>1</v>
      </c>
      <c r="V3539">
        <v>15</v>
      </c>
      <c r="W3539" t="s">
        <v>7702</v>
      </c>
      <c r="X3539" t="s">
        <v>4975</v>
      </c>
      <c r="Y3539" t="s">
        <v>7703</v>
      </c>
      <c r="Z3539" t="s">
        <v>13548</v>
      </c>
      <c r="AA3539" t="s">
        <v>7854</v>
      </c>
      <c r="AB3539" t="s">
        <v>13549</v>
      </c>
    </row>
    <row r="3540" spans="1:28">
      <c r="A3540" s="241">
        <v>45975</v>
      </c>
      <c r="B3540" t="s">
        <v>13550</v>
      </c>
      <c r="C3540" t="s">
        <v>7999</v>
      </c>
      <c r="D3540" t="s">
        <v>8000</v>
      </c>
      <c r="E3540" t="s">
        <v>8001</v>
      </c>
      <c r="F3540">
        <v>4</v>
      </c>
      <c r="G3540">
        <v>1640</v>
      </c>
      <c r="H3540">
        <v>0</v>
      </c>
      <c r="I3540" s="165">
        <v>6560</v>
      </c>
      <c r="J3540" t="s">
        <v>7743</v>
      </c>
      <c r="K3540">
        <v>1</v>
      </c>
      <c r="L3540">
        <v>126</v>
      </c>
      <c r="M3540" t="s">
        <v>7744</v>
      </c>
      <c r="N3540" t="s">
        <v>7745</v>
      </c>
      <c r="O3540" t="s">
        <v>7697</v>
      </c>
      <c r="P3540" t="s">
        <v>10766</v>
      </c>
      <c r="Q3540" t="s">
        <v>10858</v>
      </c>
      <c r="R3540">
        <v>945</v>
      </c>
      <c r="S3540" t="s">
        <v>9921</v>
      </c>
      <c r="T3540" t="s">
        <v>7701</v>
      </c>
      <c r="U3540">
        <v>1</v>
      </c>
      <c r="V3540">
        <v>4</v>
      </c>
      <c r="W3540" t="s">
        <v>7702</v>
      </c>
      <c r="X3540" t="s">
        <v>5072</v>
      </c>
      <c r="Y3540" t="s">
        <v>7703</v>
      </c>
      <c r="Z3540" t="s">
        <v>13551</v>
      </c>
      <c r="AA3540" t="s">
        <v>8058</v>
      </c>
      <c r="AB3540" t="s">
        <v>13552</v>
      </c>
    </row>
    <row r="3541" spans="1:28">
      <c r="A3541" s="241">
        <v>45975</v>
      </c>
      <c r="B3541" t="s">
        <v>13550</v>
      </c>
      <c r="C3541" t="s">
        <v>12383</v>
      </c>
      <c r="D3541" t="s">
        <v>12384</v>
      </c>
      <c r="E3541" t="s">
        <v>12385</v>
      </c>
      <c r="F3541">
        <v>7</v>
      </c>
      <c r="G3541">
        <v>1500</v>
      </c>
      <c r="H3541">
        <v>0</v>
      </c>
      <c r="I3541" s="165">
        <v>10500</v>
      </c>
      <c r="J3541" t="s">
        <v>7743</v>
      </c>
      <c r="K3541">
        <v>1</v>
      </c>
      <c r="L3541">
        <v>126</v>
      </c>
      <c r="M3541" t="s">
        <v>7744</v>
      </c>
      <c r="N3541" t="s">
        <v>7745</v>
      </c>
      <c r="O3541" t="s">
        <v>7697</v>
      </c>
      <c r="P3541" t="s">
        <v>10766</v>
      </c>
      <c r="Q3541" t="s">
        <v>10858</v>
      </c>
      <c r="R3541">
        <v>945</v>
      </c>
      <c r="S3541" t="s">
        <v>9921</v>
      </c>
      <c r="T3541" t="s">
        <v>7926</v>
      </c>
      <c r="U3541">
        <v>1</v>
      </c>
      <c r="V3541">
        <v>7</v>
      </c>
      <c r="W3541" t="s">
        <v>7702</v>
      </c>
      <c r="X3541" t="s">
        <v>5072</v>
      </c>
      <c r="Y3541" t="s">
        <v>7703</v>
      </c>
      <c r="Z3541" t="s">
        <v>13551</v>
      </c>
      <c r="AA3541" t="s">
        <v>8058</v>
      </c>
      <c r="AB3541" t="s">
        <v>13552</v>
      </c>
    </row>
    <row r="3542" spans="1:28">
      <c r="A3542" s="241">
        <v>45975</v>
      </c>
      <c r="B3542" t="s">
        <v>13550</v>
      </c>
      <c r="C3542" t="s">
        <v>7868</v>
      </c>
      <c r="D3542" t="s">
        <v>7869</v>
      </c>
      <c r="E3542" t="s">
        <v>7870</v>
      </c>
      <c r="F3542">
        <v>1</v>
      </c>
      <c r="G3542">
        <v>3000</v>
      </c>
      <c r="H3542">
        <v>0</v>
      </c>
      <c r="I3542" s="165">
        <v>3000</v>
      </c>
      <c r="J3542" t="s">
        <v>7743</v>
      </c>
      <c r="K3542">
        <v>1</v>
      </c>
      <c r="L3542">
        <v>126</v>
      </c>
      <c r="M3542" t="s">
        <v>7744</v>
      </c>
      <c r="N3542" t="s">
        <v>7745</v>
      </c>
      <c r="O3542" t="s">
        <v>7697</v>
      </c>
      <c r="P3542" t="s">
        <v>10766</v>
      </c>
      <c r="Q3542" t="s">
        <v>10858</v>
      </c>
      <c r="R3542">
        <v>945</v>
      </c>
      <c r="S3542" t="s">
        <v>9921</v>
      </c>
      <c r="T3542" t="s">
        <v>7726</v>
      </c>
      <c r="U3542">
        <v>1</v>
      </c>
      <c r="V3542">
        <v>1</v>
      </c>
      <c r="W3542" t="s">
        <v>7702</v>
      </c>
      <c r="X3542" t="s">
        <v>5072</v>
      </c>
      <c r="Y3542" t="s">
        <v>7703</v>
      </c>
      <c r="Z3542" t="s">
        <v>13551</v>
      </c>
      <c r="AA3542" t="s">
        <v>8058</v>
      </c>
      <c r="AB3542" t="s">
        <v>13552</v>
      </c>
    </row>
    <row r="3543" spans="1:28">
      <c r="A3543" s="241">
        <v>45975</v>
      </c>
      <c r="B3543" t="s">
        <v>13553</v>
      </c>
      <c r="C3543" t="s">
        <v>7733</v>
      </c>
      <c r="D3543" t="s">
        <v>7734</v>
      </c>
      <c r="E3543" t="s">
        <v>7735</v>
      </c>
      <c r="F3543">
        <v>12</v>
      </c>
      <c r="G3543">
        <v>1344.54</v>
      </c>
      <c r="H3543">
        <v>0</v>
      </c>
      <c r="I3543" s="165">
        <v>16134.48</v>
      </c>
      <c r="J3543" t="s">
        <v>8213</v>
      </c>
      <c r="K3543">
        <v>1</v>
      </c>
      <c r="L3543">
        <v>155</v>
      </c>
      <c r="M3543" t="s">
        <v>7946</v>
      </c>
      <c r="N3543" t="s">
        <v>7696</v>
      </c>
      <c r="O3543" t="s">
        <v>7697</v>
      </c>
      <c r="P3543" t="s">
        <v>10766</v>
      </c>
      <c r="Q3543" t="s">
        <v>11308</v>
      </c>
      <c r="R3543">
        <v>713</v>
      </c>
      <c r="S3543" t="s">
        <v>9921</v>
      </c>
      <c r="T3543" t="s">
        <v>7701</v>
      </c>
      <c r="U3543">
        <v>1</v>
      </c>
      <c r="V3543">
        <v>12</v>
      </c>
      <c r="W3543" t="s">
        <v>7702</v>
      </c>
      <c r="X3543" t="s">
        <v>4805</v>
      </c>
      <c r="Y3543" t="s">
        <v>7703</v>
      </c>
      <c r="Z3543" t="s">
        <v>13554</v>
      </c>
      <c r="AA3543" t="s">
        <v>8216</v>
      </c>
      <c r="AB3543" t="s">
        <v>13555</v>
      </c>
    </row>
    <row r="3544" spans="1:28">
      <c r="A3544" s="241">
        <v>45975</v>
      </c>
      <c r="B3544" t="s">
        <v>13556</v>
      </c>
      <c r="C3544" t="s">
        <v>7708</v>
      </c>
      <c r="D3544" t="s">
        <v>7709</v>
      </c>
      <c r="E3544" t="s">
        <v>7710</v>
      </c>
      <c r="F3544">
        <v>6</v>
      </c>
      <c r="G3544">
        <v>1120</v>
      </c>
      <c r="H3544">
        <v>0</v>
      </c>
      <c r="I3544" s="165">
        <v>6720</v>
      </c>
      <c r="J3544" t="s">
        <v>7816</v>
      </c>
      <c r="K3544">
        <v>1</v>
      </c>
      <c r="L3544">
        <v>125</v>
      </c>
      <c r="M3544" t="s">
        <v>7724</v>
      </c>
      <c r="N3544" t="s">
        <v>7713</v>
      </c>
      <c r="O3544" t="s">
        <v>7697</v>
      </c>
      <c r="P3544" t="s">
        <v>10766</v>
      </c>
      <c r="Q3544" t="s">
        <v>11510</v>
      </c>
      <c r="R3544">
        <v>105</v>
      </c>
      <c r="S3544" t="s">
        <v>9921</v>
      </c>
      <c r="T3544" t="s">
        <v>7715</v>
      </c>
      <c r="U3544">
        <v>1</v>
      </c>
      <c r="V3544">
        <v>6</v>
      </c>
      <c r="W3544" t="s">
        <v>7702</v>
      </c>
      <c r="X3544" t="s">
        <v>5273</v>
      </c>
      <c r="Y3544" t="s">
        <v>7703</v>
      </c>
      <c r="Z3544" t="s">
        <v>13557</v>
      </c>
      <c r="AA3544" t="s">
        <v>7819</v>
      </c>
      <c r="AB3544" t="s">
        <v>13558</v>
      </c>
    </row>
    <row r="3545" spans="1:28">
      <c r="A3545" s="241">
        <v>45975</v>
      </c>
      <c r="B3545" t="s">
        <v>13556</v>
      </c>
      <c r="C3545" t="s">
        <v>7969</v>
      </c>
      <c r="D3545" t="s">
        <v>7970</v>
      </c>
      <c r="E3545" t="s">
        <v>7971</v>
      </c>
      <c r="F3545">
        <v>6</v>
      </c>
      <c r="G3545">
        <v>977</v>
      </c>
      <c r="H3545">
        <v>0</v>
      </c>
      <c r="I3545" s="165">
        <v>5862</v>
      </c>
      <c r="J3545" t="s">
        <v>7816</v>
      </c>
      <c r="K3545">
        <v>1</v>
      </c>
      <c r="L3545">
        <v>125</v>
      </c>
      <c r="M3545" t="s">
        <v>7724</v>
      </c>
      <c r="N3545" t="s">
        <v>7713</v>
      </c>
      <c r="O3545" t="s">
        <v>7697</v>
      </c>
      <c r="P3545" t="s">
        <v>10766</v>
      </c>
      <c r="Q3545" t="s">
        <v>11510</v>
      </c>
      <c r="R3545">
        <v>105</v>
      </c>
      <c r="S3545" t="s">
        <v>9921</v>
      </c>
      <c r="T3545" t="s">
        <v>7715</v>
      </c>
      <c r="U3545">
        <v>1</v>
      </c>
      <c r="V3545">
        <v>6</v>
      </c>
      <c r="W3545" t="s">
        <v>7702</v>
      </c>
      <c r="X3545" t="s">
        <v>5273</v>
      </c>
      <c r="Y3545" t="s">
        <v>7703</v>
      </c>
      <c r="Z3545" t="s">
        <v>13557</v>
      </c>
      <c r="AA3545" t="s">
        <v>7819</v>
      </c>
      <c r="AB3545" t="s">
        <v>13558</v>
      </c>
    </row>
    <row r="3546" spans="1:28">
      <c r="A3546" s="241">
        <v>45975</v>
      </c>
      <c r="B3546" t="s">
        <v>13556</v>
      </c>
      <c r="C3546" t="s">
        <v>7839</v>
      </c>
      <c r="D3546" t="s">
        <v>7840</v>
      </c>
      <c r="E3546" t="s">
        <v>7841</v>
      </c>
      <c r="F3546">
        <v>3</v>
      </c>
      <c r="G3546">
        <v>2645.48</v>
      </c>
      <c r="H3546">
        <v>0</v>
      </c>
      <c r="I3546" s="165">
        <v>7936.44</v>
      </c>
      <c r="J3546" t="s">
        <v>7816</v>
      </c>
      <c r="K3546">
        <v>1</v>
      </c>
      <c r="L3546">
        <v>125</v>
      </c>
      <c r="M3546" t="s">
        <v>7724</v>
      </c>
      <c r="N3546" t="s">
        <v>7713</v>
      </c>
      <c r="O3546" t="s">
        <v>7697</v>
      </c>
      <c r="P3546" t="s">
        <v>10766</v>
      </c>
      <c r="Q3546" t="s">
        <v>11510</v>
      </c>
      <c r="R3546">
        <v>105</v>
      </c>
      <c r="S3546" t="s">
        <v>9921</v>
      </c>
      <c r="T3546" t="s">
        <v>7715</v>
      </c>
      <c r="U3546">
        <v>1</v>
      </c>
      <c r="V3546">
        <v>3</v>
      </c>
      <c r="W3546" t="s">
        <v>7702</v>
      </c>
      <c r="X3546" t="s">
        <v>5273</v>
      </c>
      <c r="Y3546" t="s">
        <v>7703</v>
      </c>
      <c r="Z3546" t="s">
        <v>13557</v>
      </c>
      <c r="AA3546" t="s">
        <v>7819</v>
      </c>
      <c r="AB3546" t="s">
        <v>13558</v>
      </c>
    </row>
    <row r="3547" spans="1:28">
      <c r="A3547" s="241">
        <v>45975</v>
      </c>
      <c r="B3547" t="s">
        <v>13559</v>
      </c>
      <c r="C3547" t="s">
        <v>7848</v>
      </c>
      <c r="D3547" t="s">
        <v>7849</v>
      </c>
      <c r="E3547" t="s">
        <v>7850</v>
      </c>
      <c r="F3547">
        <v>12</v>
      </c>
      <c r="G3547">
        <v>1260.5</v>
      </c>
      <c r="H3547">
        <v>0</v>
      </c>
      <c r="I3547" s="165">
        <v>15126</v>
      </c>
      <c r="J3547" t="s">
        <v>7757</v>
      </c>
      <c r="K3547">
        <v>1</v>
      </c>
      <c r="L3547">
        <v>125</v>
      </c>
      <c r="M3547" t="s">
        <v>7724</v>
      </c>
      <c r="N3547" t="s">
        <v>7713</v>
      </c>
      <c r="O3547" t="s">
        <v>7697</v>
      </c>
      <c r="P3547" t="s">
        <v>10766</v>
      </c>
      <c r="Q3547" t="s">
        <v>10780</v>
      </c>
      <c r="R3547">
        <v>115</v>
      </c>
      <c r="S3547" t="s">
        <v>9921</v>
      </c>
      <c r="T3547" t="s">
        <v>7701</v>
      </c>
      <c r="U3547">
        <v>1</v>
      </c>
      <c r="V3547">
        <v>12</v>
      </c>
      <c r="W3547" t="s">
        <v>7702</v>
      </c>
      <c r="X3547" t="s">
        <v>4954</v>
      </c>
      <c r="Y3547" t="s">
        <v>7703</v>
      </c>
      <c r="Z3547" t="s">
        <v>13560</v>
      </c>
      <c r="AA3547" t="s">
        <v>7772</v>
      </c>
      <c r="AB3547" t="s">
        <v>13561</v>
      </c>
    </row>
    <row r="3548" spans="1:28">
      <c r="A3548" s="241">
        <v>45975</v>
      </c>
      <c r="B3548" t="s">
        <v>13559</v>
      </c>
      <c r="C3548" t="s">
        <v>8420</v>
      </c>
      <c r="D3548" t="s">
        <v>8421</v>
      </c>
      <c r="E3548" t="s">
        <v>8422</v>
      </c>
      <c r="F3548">
        <v>24</v>
      </c>
      <c r="G3548">
        <v>1440</v>
      </c>
      <c r="H3548">
        <v>0</v>
      </c>
      <c r="I3548" s="165">
        <v>34560</v>
      </c>
      <c r="J3548" t="s">
        <v>7757</v>
      </c>
      <c r="K3548">
        <v>1</v>
      </c>
      <c r="L3548">
        <v>125</v>
      </c>
      <c r="M3548" t="s">
        <v>7724</v>
      </c>
      <c r="N3548" t="s">
        <v>7713</v>
      </c>
      <c r="O3548" t="s">
        <v>7697</v>
      </c>
      <c r="P3548" t="s">
        <v>10766</v>
      </c>
      <c r="Q3548" t="s">
        <v>10780</v>
      </c>
      <c r="R3548">
        <v>115</v>
      </c>
      <c r="S3548" t="s">
        <v>9921</v>
      </c>
      <c r="T3548" t="s">
        <v>7715</v>
      </c>
      <c r="U3548">
        <v>1</v>
      </c>
      <c r="V3548">
        <v>24</v>
      </c>
      <c r="W3548" t="s">
        <v>7702</v>
      </c>
      <c r="X3548" t="s">
        <v>4954</v>
      </c>
      <c r="Y3548" t="s">
        <v>7703</v>
      </c>
      <c r="Z3548" t="s">
        <v>13560</v>
      </c>
      <c r="AA3548" t="s">
        <v>7772</v>
      </c>
      <c r="AB3548" t="s">
        <v>13561</v>
      </c>
    </row>
    <row r="3549" spans="1:28">
      <c r="A3549" s="241">
        <v>45975</v>
      </c>
      <c r="B3549" t="s">
        <v>13562</v>
      </c>
      <c r="C3549" t="s">
        <v>7865</v>
      </c>
      <c r="D3549" t="s">
        <v>7866</v>
      </c>
      <c r="E3549" t="s">
        <v>7867</v>
      </c>
      <c r="F3549">
        <v>4</v>
      </c>
      <c r="G3549">
        <v>3000</v>
      </c>
      <c r="H3549">
        <v>0</v>
      </c>
      <c r="I3549" s="165">
        <v>12000</v>
      </c>
      <c r="J3549" t="s">
        <v>7816</v>
      </c>
      <c r="K3549">
        <v>1</v>
      </c>
      <c r="L3549">
        <v>125</v>
      </c>
      <c r="M3549" t="s">
        <v>7724</v>
      </c>
      <c r="N3549" t="s">
        <v>7713</v>
      </c>
      <c r="O3549" t="s">
        <v>7697</v>
      </c>
      <c r="P3549" t="s">
        <v>10766</v>
      </c>
      <c r="Q3549" t="s">
        <v>11510</v>
      </c>
      <c r="R3549">
        <v>105</v>
      </c>
      <c r="S3549" t="s">
        <v>9921</v>
      </c>
      <c r="T3549" t="s">
        <v>7726</v>
      </c>
      <c r="U3549">
        <v>1</v>
      </c>
      <c r="V3549">
        <v>4</v>
      </c>
      <c r="W3549" t="s">
        <v>7702</v>
      </c>
      <c r="X3549" t="s">
        <v>5306</v>
      </c>
      <c r="Y3549" t="s">
        <v>7703</v>
      </c>
      <c r="Z3549" t="s">
        <v>13563</v>
      </c>
      <c r="AA3549" t="s">
        <v>7819</v>
      </c>
      <c r="AB3549" t="s">
        <v>13564</v>
      </c>
    </row>
    <row r="3550" spans="1:28">
      <c r="A3550" s="241">
        <v>45975</v>
      </c>
      <c r="B3550" t="s">
        <v>13562</v>
      </c>
      <c r="C3550" t="s">
        <v>7720</v>
      </c>
      <c r="D3550" t="s">
        <v>7721</v>
      </c>
      <c r="E3550" t="s">
        <v>7722</v>
      </c>
      <c r="F3550">
        <v>1</v>
      </c>
      <c r="G3550">
        <v>11900</v>
      </c>
      <c r="H3550">
        <v>357</v>
      </c>
      <c r="I3550" s="165">
        <v>11543</v>
      </c>
      <c r="J3550" t="s">
        <v>7816</v>
      </c>
      <c r="K3550">
        <v>1</v>
      </c>
      <c r="L3550">
        <v>125</v>
      </c>
      <c r="M3550" t="s">
        <v>7724</v>
      </c>
      <c r="N3550" t="s">
        <v>7713</v>
      </c>
      <c r="O3550" t="s">
        <v>7697</v>
      </c>
      <c r="P3550" t="s">
        <v>10766</v>
      </c>
      <c r="Q3550" t="s">
        <v>11510</v>
      </c>
      <c r="R3550">
        <v>105</v>
      </c>
      <c r="S3550" t="s">
        <v>9921</v>
      </c>
      <c r="T3550" t="s">
        <v>7726</v>
      </c>
      <c r="U3550">
        <v>1</v>
      </c>
      <c r="V3550">
        <v>1</v>
      </c>
      <c r="W3550" t="s">
        <v>7702</v>
      </c>
      <c r="X3550" t="s">
        <v>5306</v>
      </c>
      <c r="Y3550" t="s">
        <v>7703</v>
      </c>
      <c r="Z3550" t="s">
        <v>13563</v>
      </c>
      <c r="AA3550" t="s">
        <v>7819</v>
      </c>
      <c r="AB3550" t="s">
        <v>13564</v>
      </c>
    </row>
    <row r="3551" spans="1:28">
      <c r="A3551" s="241">
        <v>45975</v>
      </c>
      <c r="B3551" t="s">
        <v>13565</v>
      </c>
      <c r="C3551" t="s">
        <v>7999</v>
      </c>
      <c r="D3551" t="s">
        <v>8000</v>
      </c>
      <c r="E3551" t="s">
        <v>8001</v>
      </c>
      <c r="F3551">
        <v>1</v>
      </c>
      <c r="G3551">
        <v>1640</v>
      </c>
      <c r="H3551">
        <v>0</v>
      </c>
      <c r="I3551" s="165">
        <v>1640</v>
      </c>
      <c r="J3551" t="s">
        <v>7743</v>
      </c>
      <c r="K3551">
        <v>1</v>
      </c>
      <c r="L3551">
        <v>2</v>
      </c>
      <c r="M3551" t="s">
        <v>8054</v>
      </c>
      <c r="N3551" t="s">
        <v>7745</v>
      </c>
      <c r="O3551" t="s">
        <v>7697</v>
      </c>
      <c r="P3551" t="s">
        <v>10766</v>
      </c>
      <c r="Q3551" t="s">
        <v>10858</v>
      </c>
      <c r="R3551">
        <v>945</v>
      </c>
      <c r="S3551" t="s">
        <v>9921</v>
      </c>
      <c r="T3551" t="s">
        <v>7701</v>
      </c>
      <c r="U3551">
        <v>1</v>
      </c>
      <c r="V3551">
        <v>1</v>
      </c>
      <c r="W3551" t="s">
        <v>7702</v>
      </c>
      <c r="X3551" t="s">
        <v>13566</v>
      </c>
      <c r="Y3551" t="s">
        <v>7703</v>
      </c>
      <c r="Z3551" t="s">
        <v>13567</v>
      </c>
      <c r="AA3551" t="s">
        <v>8058</v>
      </c>
      <c r="AB3551" t="s">
        <v>13568</v>
      </c>
    </row>
    <row r="3552" spans="1:28">
      <c r="A3552" s="241">
        <v>45975</v>
      </c>
      <c r="B3552" t="s">
        <v>13569</v>
      </c>
      <c r="C3552" t="s">
        <v>7927</v>
      </c>
      <c r="D3552" t="s">
        <v>7928</v>
      </c>
      <c r="E3552" t="s">
        <v>7929</v>
      </c>
      <c r="F3552">
        <v>6</v>
      </c>
      <c r="G3552">
        <v>1344.54</v>
      </c>
      <c r="H3552">
        <v>0</v>
      </c>
      <c r="I3552" s="165">
        <v>8067.24</v>
      </c>
      <c r="J3552" t="s">
        <v>7809</v>
      </c>
      <c r="K3552">
        <v>1</v>
      </c>
      <c r="L3552">
        <v>125</v>
      </c>
      <c r="M3552" t="s">
        <v>7724</v>
      </c>
      <c r="N3552" t="s">
        <v>7713</v>
      </c>
      <c r="O3552" t="s">
        <v>7697</v>
      </c>
      <c r="P3552" t="s">
        <v>10766</v>
      </c>
      <c r="Q3552" t="s">
        <v>11082</v>
      </c>
      <c r="R3552">
        <v>111</v>
      </c>
      <c r="S3552" t="s">
        <v>9921</v>
      </c>
      <c r="T3552" t="s">
        <v>7701</v>
      </c>
      <c r="U3552">
        <v>1</v>
      </c>
      <c r="V3552">
        <v>6</v>
      </c>
      <c r="W3552" t="s">
        <v>7702</v>
      </c>
      <c r="X3552" t="s">
        <v>4993</v>
      </c>
      <c r="Y3552" t="s">
        <v>7703</v>
      </c>
      <c r="Z3552" t="s">
        <v>13219</v>
      </c>
      <c r="AA3552" t="s">
        <v>8618</v>
      </c>
      <c r="AB3552" t="s">
        <v>13220</v>
      </c>
    </row>
    <row r="3553" spans="1:28">
      <c r="A3553" s="241">
        <v>45975</v>
      </c>
      <c r="B3553" t="s">
        <v>13570</v>
      </c>
      <c r="C3553" t="s">
        <v>7750</v>
      </c>
      <c r="D3553" t="s">
        <v>7751</v>
      </c>
      <c r="E3553" t="s">
        <v>7752</v>
      </c>
      <c r="F3553">
        <v>1</v>
      </c>
      <c r="G3553">
        <v>12000</v>
      </c>
      <c r="H3553">
        <v>0</v>
      </c>
      <c r="I3553" s="165">
        <v>12000</v>
      </c>
      <c r="J3553" t="s">
        <v>7851</v>
      </c>
      <c r="K3553">
        <v>1</v>
      </c>
      <c r="L3553">
        <v>126</v>
      </c>
      <c r="M3553" t="s">
        <v>7744</v>
      </c>
      <c r="N3553" t="s">
        <v>7745</v>
      </c>
      <c r="O3553" t="s">
        <v>7697</v>
      </c>
      <c r="P3553" t="s">
        <v>10766</v>
      </c>
      <c r="Q3553" t="s">
        <v>11264</v>
      </c>
      <c r="R3553">
        <v>934</v>
      </c>
      <c r="S3553" t="s">
        <v>9921</v>
      </c>
      <c r="T3553" t="s">
        <v>7715</v>
      </c>
      <c r="U3553">
        <v>1</v>
      </c>
      <c r="V3553">
        <v>1</v>
      </c>
      <c r="W3553" t="s">
        <v>7702</v>
      </c>
      <c r="X3553" t="s">
        <v>4832</v>
      </c>
      <c r="Y3553" t="s">
        <v>7703</v>
      </c>
      <c r="Z3553" t="s">
        <v>13571</v>
      </c>
      <c r="AA3553" t="s">
        <v>8084</v>
      </c>
      <c r="AB3553" t="s">
        <v>13572</v>
      </c>
    </row>
    <row r="3554" spans="1:28">
      <c r="A3554" s="241">
        <v>45975</v>
      </c>
      <c r="B3554" t="s">
        <v>13570</v>
      </c>
      <c r="C3554" t="s">
        <v>9881</v>
      </c>
      <c r="D3554" t="s">
        <v>9882</v>
      </c>
      <c r="E3554" t="s">
        <v>9883</v>
      </c>
      <c r="F3554">
        <v>1</v>
      </c>
      <c r="G3554">
        <v>7691.22</v>
      </c>
      <c r="H3554">
        <v>769.12199999999996</v>
      </c>
      <c r="I3554" s="165">
        <v>6922.098</v>
      </c>
      <c r="J3554" t="s">
        <v>7851</v>
      </c>
      <c r="K3554">
        <v>1</v>
      </c>
      <c r="L3554">
        <v>126</v>
      </c>
      <c r="M3554" t="s">
        <v>7744</v>
      </c>
      <c r="N3554" t="s">
        <v>7745</v>
      </c>
      <c r="O3554" t="s">
        <v>7697</v>
      </c>
      <c r="P3554" t="s">
        <v>10766</v>
      </c>
      <c r="Q3554" t="s">
        <v>11264</v>
      </c>
      <c r="R3554">
        <v>934</v>
      </c>
      <c r="S3554" t="s">
        <v>9921</v>
      </c>
      <c r="T3554" t="s">
        <v>7715</v>
      </c>
      <c r="U3554">
        <v>1</v>
      </c>
      <c r="V3554">
        <v>1</v>
      </c>
      <c r="W3554" t="s">
        <v>7702</v>
      </c>
      <c r="X3554" t="s">
        <v>4832</v>
      </c>
      <c r="Y3554" t="s">
        <v>7703</v>
      </c>
      <c r="Z3554" t="s">
        <v>13571</v>
      </c>
      <c r="AA3554" t="s">
        <v>8084</v>
      </c>
      <c r="AB3554" t="s">
        <v>13572</v>
      </c>
    </row>
    <row r="3555" spans="1:28">
      <c r="A3555" s="241">
        <v>45975</v>
      </c>
      <c r="B3555" t="s">
        <v>13570</v>
      </c>
      <c r="C3555" t="s">
        <v>7822</v>
      </c>
      <c r="D3555" t="s">
        <v>7823</v>
      </c>
      <c r="E3555" t="s">
        <v>7824</v>
      </c>
      <c r="F3555">
        <v>2</v>
      </c>
      <c r="G3555">
        <v>3025.21</v>
      </c>
      <c r="H3555">
        <v>0</v>
      </c>
      <c r="I3555" s="165">
        <v>6050.42</v>
      </c>
      <c r="J3555" t="s">
        <v>7851</v>
      </c>
      <c r="K3555">
        <v>1</v>
      </c>
      <c r="L3555">
        <v>126</v>
      </c>
      <c r="M3555" t="s">
        <v>7744</v>
      </c>
      <c r="N3555" t="s">
        <v>7745</v>
      </c>
      <c r="O3555" t="s">
        <v>7697</v>
      </c>
      <c r="P3555" t="s">
        <v>10766</v>
      </c>
      <c r="Q3555" t="s">
        <v>11264</v>
      </c>
      <c r="R3555">
        <v>934</v>
      </c>
      <c r="S3555" t="s">
        <v>9921</v>
      </c>
      <c r="T3555" t="s">
        <v>7715</v>
      </c>
      <c r="U3555">
        <v>1</v>
      </c>
      <c r="V3555">
        <v>2</v>
      </c>
      <c r="W3555" t="s">
        <v>7702</v>
      </c>
      <c r="X3555" t="s">
        <v>4832</v>
      </c>
      <c r="Y3555" t="s">
        <v>7703</v>
      </c>
      <c r="Z3555" t="s">
        <v>13571</v>
      </c>
      <c r="AA3555" t="s">
        <v>8084</v>
      </c>
      <c r="AB3555" t="s">
        <v>13572</v>
      </c>
    </row>
    <row r="3556" spans="1:28">
      <c r="A3556" s="241">
        <v>45975</v>
      </c>
      <c r="B3556" t="s">
        <v>13573</v>
      </c>
      <c r="C3556" t="s">
        <v>7969</v>
      </c>
      <c r="D3556" t="s">
        <v>7970</v>
      </c>
      <c r="E3556" t="s">
        <v>7971</v>
      </c>
      <c r="F3556">
        <v>6</v>
      </c>
      <c r="G3556">
        <v>977</v>
      </c>
      <c r="H3556">
        <v>0</v>
      </c>
      <c r="I3556" s="165">
        <v>5862</v>
      </c>
      <c r="J3556" t="s">
        <v>7711</v>
      </c>
      <c r="K3556">
        <v>1</v>
      </c>
      <c r="L3556">
        <v>156</v>
      </c>
      <c r="M3556" t="s">
        <v>7712</v>
      </c>
      <c r="N3556" t="s">
        <v>7713</v>
      </c>
      <c r="O3556" t="s">
        <v>7697</v>
      </c>
      <c r="P3556" t="s">
        <v>10766</v>
      </c>
      <c r="Q3556" t="s">
        <v>12395</v>
      </c>
      <c r="R3556">
        <v>510</v>
      </c>
      <c r="S3556" t="s">
        <v>9921</v>
      </c>
      <c r="T3556" t="s">
        <v>7715</v>
      </c>
      <c r="U3556">
        <v>1</v>
      </c>
      <c r="V3556">
        <v>6</v>
      </c>
      <c r="W3556" t="s">
        <v>7702</v>
      </c>
      <c r="X3556" t="s">
        <v>5154</v>
      </c>
      <c r="Y3556" t="s">
        <v>7703</v>
      </c>
      <c r="Z3556" t="s">
        <v>13574</v>
      </c>
      <c r="AA3556" t="s">
        <v>7717</v>
      </c>
      <c r="AB3556" t="s">
        <v>13575</v>
      </c>
    </row>
    <row r="3557" spans="1:28">
      <c r="A3557" s="241">
        <v>45975</v>
      </c>
      <c r="B3557" t="s">
        <v>13573</v>
      </c>
      <c r="C3557" t="s">
        <v>7754</v>
      </c>
      <c r="D3557" t="s">
        <v>7755</v>
      </c>
      <c r="E3557" t="s">
        <v>7756</v>
      </c>
      <c r="F3557">
        <v>3</v>
      </c>
      <c r="G3557">
        <v>1444</v>
      </c>
      <c r="H3557">
        <v>0</v>
      </c>
      <c r="I3557" s="165">
        <v>4332</v>
      </c>
      <c r="J3557" t="s">
        <v>7711</v>
      </c>
      <c r="K3557">
        <v>1</v>
      </c>
      <c r="L3557">
        <v>156</v>
      </c>
      <c r="M3557" t="s">
        <v>7712</v>
      </c>
      <c r="N3557" t="s">
        <v>7713</v>
      </c>
      <c r="O3557" t="s">
        <v>7697</v>
      </c>
      <c r="P3557" t="s">
        <v>10766</v>
      </c>
      <c r="Q3557" t="s">
        <v>12395</v>
      </c>
      <c r="R3557">
        <v>510</v>
      </c>
      <c r="S3557" t="s">
        <v>9921</v>
      </c>
      <c r="T3557" t="s">
        <v>7701</v>
      </c>
      <c r="U3557">
        <v>1</v>
      </c>
      <c r="V3557">
        <v>3</v>
      </c>
      <c r="W3557" t="s">
        <v>7702</v>
      </c>
      <c r="X3557" t="s">
        <v>5154</v>
      </c>
      <c r="Y3557" t="s">
        <v>7703</v>
      </c>
      <c r="Z3557" t="s">
        <v>13574</v>
      </c>
      <c r="AA3557" t="s">
        <v>7717</v>
      </c>
      <c r="AB3557" t="s">
        <v>13575</v>
      </c>
    </row>
    <row r="3558" spans="1:28">
      <c r="A3558" s="241">
        <v>45975</v>
      </c>
      <c r="B3558" t="s">
        <v>13573</v>
      </c>
      <c r="C3558" t="s">
        <v>8563</v>
      </c>
      <c r="D3558" t="s">
        <v>8564</v>
      </c>
      <c r="E3558" t="s">
        <v>8565</v>
      </c>
      <c r="F3558">
        <v>1</v>
      </c>
      <c r="G3558">
        <v>4659</v>
      </c>
      <c r="H3558">
        <v>0</v>
      </c>
      <c r="I3558" s="165">
        <v>4659</v>
      </c>
      <c r="J3558" t="s">
        <v>7711</v>
      </c>
      <c r="K3558">
        <v>1</v>
      </c>
      <c r="L3558">
        <v>156</v>
      </c>
      <c r="M3558" t="s">
        <v>7712</v>
      </c>
      <c r="N3558" t="s">
        <v>7713</v>
      </c>
      <c r="O3558" t="s">
        <v>7697</v>
      </c>
      <c r="P3558" t="s">
        <v>10766</v>
      </c>
      <c r="Q3558" t="s">
        <v>12395</v>
      </c>
      <c r="R3558">
        <v>510</v>
      </c>
      <c r="S3558" t="s">
        <v>9921</v>
      </c>
      <c r="T3558" t="s">
        <v>7715</v>
      </c>
      <c r="U3558">
        <v>1</v>
      </c>
      <c r="V3558">
        <v>1</v>
      </c>
      <c r="W3558" t="s">
        <v>7702</v>
      </c>
      <c r="X3558" t="s">
        <v>5154</v>
      </c>
      <c r="Y3558" t="s">
        <v>7703</v>
      </c>
      <c r="Z3558" t="s">
        <v>13574</v>
      </c>
      <c r="AA3558" t="s">
        <v>7717</v>
      </c>
      <c r="AB3558" t="s">
        <v>13575</v>
      </c>
    </row>
    <row r="3559" spans="1:28">
      <c r="A3559" s="241">
        <v>45975</v>
      </c>
      <c r="B3559" t="s">
        <v>13573</v>
      </c>
      <c r="C3559" t="s">
        <v>8420</v>
      </c>
      <c r="D3559" t="s">
        <v>8421</v>
      </c>
      <c r="E3559" t="s">
        <v>8422</v>
      </c>
      <c r="F3559">
        <v>3</v>
      </c>
      <c r="G3559">
        <v>1440</v>
      </c>
      <c r="H3559">
        <v>0</v>
      </c>
      <c r="I3559" s="165">
        <v>4320</v>
      </c>
      <c r="J3559" t="s">
        <v>7711</v>
      </c>
      <c r="K3559">
        <v>1</v>
      </c>
      <c r="L3559">
        <v>156</v>
      </c>
      <c r="M3559" t="s">
        <v>7712</v>
      </c>
      <c r="N3559" t="s">
        <v>7713</v>
      </c>
      <c r="O3559" t="s">
        <v>7697</v>
      </c>
      <c r="P3559" t="s">
        <v>10766</v>
      </c>
      <c r="Q3559" t="s">
        <v>12395</v>
      </c>
      <c r="R3559">
        <v>510</v>
      </c>
      <c r="S3559" t="s">
        <v>9921</v>
      </c>
      <c r="T3559" t="s">
        <v>7715</v>
      </c>
      <c r="U3559">
        <v>1</v>
      </c>
      <c r="V3559">
        <v>3</v>
      </c>
      <c r="W3559" t="s">
        <v>7702</v>
      </c>
      <c r="X3559" t="s">
        <v>5154</v>
      </c>
      <c r="Y3559" t="s">
        <v>7703</v>
      </c>
      <c r="Z3559" t="s">
        <v>13574</v>
      </c>
      <c r="AA3559" t="s">
        <v>7717</v>
      </c>
      <c r="AB3559" t="s">
        <v>13575</v>
      </c>
    </row>
    <row r="3560" spans="1:28">
      <c r="A3560" s="241">
        <v>45975</v>
      </c>
      <c r="B3560" t="s">
        <v>13573</v>
      </c>
      <c r="C3560" t="s">
        <v>7934</v>
      </c>
      <c r="D3560" t="s">
        <v>7935</v>
      </c>
      <c r="E3560" t="s">
        <v>7936</v>
      </c>
      <c r="F3560">
        <v>6</v>
      </c>
      <c r="G3560">
        <v>2475</v>
      </c>
      <c r="H3560">
        <v>0</v>
      </c>
      <c r="I3560" s="165">
        <v>14850</v>
      </c>
      <c r="J3560" t="s">
        <v>7711</v>
      </c>
      <c r="K3560">
        <v>1</v>
      </c>
      <c r="L3560">
        <v>156</v>
      </c>
      <c r="M3560" t="s">
        <v>7712</v>
      </c>
      <c r="N3560" t="s">
        <v>7713</v>
      </c>
      <c r="O3560" t="s">
        <v>7697</v>
      </c>
      <c r="P3560" t="s">
        <v>10766</v>
      </c>
      <c r="Q3560" t="s">
        <v>12395</v>
      </c>
      <c r="R3560">
        <v>510</v>
      </c>
      <c r="S3560" t="s">
        <v>9921</v>
      </c>
      <c r="T3560" t="s">
        <v>7715</v>
      </c>
      <c r="U3560">
        <v>1</v>
      </c>
      <c r="V3560">
        <v>6</v>
      </c>
      <c r="W3560" t="s">
        <v>7702</v>
      </c>
      <c r="X3560" t="s">
        <v>5154</v>
      </c>
      <c r="Y3560" t="s">
        <v>7703</v>
      </c>
      <c r="Z3560" t="s">
        <v>13574</v>
      </c>
      <c r="AA3560" t="s">
        <v>7717</v>
      </c>
      <c r="AB3560" t="s">
        <v>13575</v>
      </c>
    </row>
    <row r="3561" spans="1:28">
      <c r="A3561" s="241">
        <v>45975</v>
      </c>
      <c r="B3561" t="s">
        <v>13576</v>
      </c>
      <c r="C3561" t="s">
        <v>7720</v>
      </c>
      <c r="D3561" t="s">
        <v>7721</v>
      </c>
      <c r="E3561" t="s">
        <v>7722</v>
      </c>
      <c r="F3561">
        <v>2</v>
      </c>
      <c r="G3561">
        <v>11900</v>
      </c>
      <c r="H3561">
        <v>714</v>
      </c>
      <c r="I3561" s="165">
        <v>23086</v>
      </c>
      <c r="J3561" t="s">
        <v>7794</v>
      </c>
      <c r="K3561">
        <v>1</v>
      </c>
      <c r="L3561">
        <v>125</v>
      </c>
      <c r="M3561" t="s">
        <v>7724</v>
      </c>
      <c r="N3561" t="s">
        <v>7713</v>
      </c>
      <c r="O3561" t="s">
        <v>7697</v>
      </c>
      <c r="P3561" t="s">
        <v>10766</v>
      </c>
      <c r="Q3561" t="s">
        <v>11115</v>
      </c>
      <c r="R3561">
        <v>104</v>
      </c>
      <c r="S3561" t="s">
        <v>9921</v>
      </c>
      <c r="T3561" t="s">
        <v>7726</v>
      </c>
      <c r="U3561">
        <v>1</v>
      </c>
      <c r="V3561">
        <v>2</v>
      </c>
      <c r="W3561" t="s">
        <v>7702</v>
      </c>
      <c r="X3561" t="s">
        <v>5045</v>
      </c>
      <c r="Y3561" t="s">
        <v>7703</v>
      </c>
      <c r="Z3561" t="s">
        <v>13577</v>
      </c>
      <c r="AA3561" t="s">
        <v>8481</v>
      </c>
      <c r="AB3561" t="s">
        <v>13578</v>
      </c>
    </row>
    <row r="3562" spans="1:28">
      <c r="A3562" s="241">
        <v>45975</v>
      </c>
      <c r="B3562" t="s">
        <v>13579</v>
      </c>
      <c r="C3562" t="s">
        <v>7883</v>
      </c>
      <c r="D3562" t="s">
        <v>7884</v>
      </c>
      <c r="E3562" t="s">
        <v>7885</v>
      </c>
      <c r="F3562">
        <v>6</v>
      </c>
      <c r="G3562">
        <v>3025.21</v>
      </c>
      <c r="H3562">
        <v>0</v>
      </c>
      <c r="I3562" s="165">
        <v>18151.259999999998</v>
      </c>
      <c r="J3562" t="s">
        <v>8852</v>
      </c>
      <c r="K3562">
        <v>1</v>
      </c>
      <c r="L3562">
        <v>6</v>
      </c>
      <c r="M3562" t="s">
        <v>8296</v>
      </c>
      <c r="N3562" t="s">
        <v>7939</v>
      </c>
      <c r="O3562" t="s">
        <v>7697</v>
      </c>
      <c r="P3562" t="s">
        <v>10766</v>
      </c>
      <c r="Q3562" t="s">
        <v>11160</v>
      </c>
      <c r="R3562">
        <v>405</v>
      </c>
      <c r="S3562" t="s">
        <v>9921</v>
      </c>
      <c r="T3562" t="s">
        <v>7715</v>
      </c>
      <c r="U3562">
        <v>1</v>
      </c>
      <c r="V3562">
        <v>6</v>
      </c>
      <c r="W3562" t="s">
        <v>7702</v>
      </c>
      <c r="X3562" t="s">
        <v>13580</v>
      </c>
      <c r="Y3562" t="s">
        <v>7703</v>
      </c>
      <c r="Z3562" t="s">
        <v>13581</v>
      </c>
      <c r="AA3562" t="s">
        <v>9034</v>
      </c>
      <c r="AB3562" t="s">
        <v>13582</v>
      </c>
    </row>
    <row r="3563" spans="1:28">
      <c r="A3563" s="241">
        <v>45975</v>
      </c>
      <c r="B3563" t="s">
        <v>13579</v>
      </c>
      <c r="C3563" t="s">
        <v>7787</v>
      </c>
      <c r="D3563" t="s">
        <v>7788</v>
      </c>
      <c r="E3563" t="s">
        <v>7789</v>
      </c>
      <c r="F3563">
        <v>6</v>
      </c>
      <c r="G3563">
        <v>3025.21</v>
      </c>
      <c r="H3563">
        <v>0</v>
      </c>
      <c r="I3563" s="165">
        <v>18151.259999999998</v>
      </c>
      <c r="J3563" t="s">
        <v>8852</v>
      </c>
      <c r="K3563">
        <v>1</v>
      </c>
      <c r="L3563">
        <v>6</v>
      </c>
      <c r="M3563" t="s">
        <v>8296</v>
      </c>
      <c r="N3563" t="s">
        <v>7939</v>
      </c>
      <c r="O3563" t="s">
        <v>7697</v>
      </c>
      <c r="P3563" t="s">
        <v>10766</v>
      </c>
      <c r="Q3563" t="s">
        <v>11160</v>
      </c>
      <c r="R3563">
        <v>405</v>
      </c>
      <c r="S3563" t="s">
        <v>9921</v>
      </c>
      <c r="T3563" t="s">
        <v>7715</v>
      </c>
      <c r="U3563">
        <v>1</v>
      </c>
      <c r="V3563">
        <v>6</v>
      </c>
      <c r="W3563" t="s">
        <v>7702</v>
      </c>
      <c r="X3563" t="s">
        <v>13580</v>
      </c>
      <c r="Y3563" t="s">
        <v>7703</v>
      </c>
      <c r="Z3563" t="s">
        <v>13581</v>
      </c>
      <c r="AA3563" t="s">
        <v>9034</v>
      </c>
      <c r="AB3563" t="s">
        <v>13582</v>
      </c>
    </row>
    <row r="3564" spans="1:28">
      <c r="A3564" s="241">
        <v>45975</v>
      </c>
      <c r="B3564" t="s">
        <v>13579</v>
      </c>
      <c r="C3564" t="s">
        <v>8136</v>
      </c>
      <c r="D3564" t="s">
        <v>8137</v>
      </c>
      <c r="E3564" t="s">
        <v>8138</v>
      </c>
      <c r="F3564">
        <v>3</v>
      </c>
      <c r="G3564">
        <v>12290.73</v>
      </c>
      <c r="H3564">
        <v>0</v>
      </c>
      <c r="I3564" s="165">
        <v>36872.19</v>
      </c>
      <c r="J3564" t="s">
        <v>8852</v>
      </c>
      <c r="K3564">
        <v>1</v>
      </c>
      <c r="L3564">
        <v>6</v>
      </c>
      <c r="M3564" t="s">
        <v>8296</v>
      </c>
      <c r="N3564" t="s">
        <v>7939</v>
      </c>
      <c r="O3564" t="s">
        <v>7697</v>
      </c>
      <c r="P3564" t="s">
        <v>10766</v>
      </c>
      <c r="Q3564" t="s">
        <v>11160</v>
      </c>
      <c r="R3564">
        <v>405</v>
      </c>
      <c r="S3564" t="s">
        <v>9921</v>
      </c>
      <c r="T3564" t="s">
        <v>7726</v>
      </c>
      <c r="U3564">
        <v>1</v>
      </c>
      <c r="V3564">
        <v>3</v>
      </c>
      <c r="W3564" t="s">
        <v>7702</v>
      </c>
      <c r="X3564" t="s">
        <v>13580</v>
      </c>
      <c r="Y3564" t="s">
        <v>7703</v>
      </c>
      <c r="Z3564" t="s">
        <v>13581</v>
      </c>
      <c r="AA3564" t="s">
        <v>9034</v>
      </c>
      <c r="AB3564" t="s">
        <v>13582</v>
      </c>
    </row>
    <row r="3565" spans="1:28">
      <c r="A3565" s="241">
        <v>45975</v>
      </c>
      <c r="B3565" t="s">
        <v>13579</v>
      </c>
      <c r="C3565" t="s">
        <v>7868</v>
      </c>
      <c r="D3565" t="s">
        <v>7869</v>
      </c>
      <c r="E3565" t="s">
        <v>7870</v>
      </c>
      <c r="F3565">
        <v>6</v>
      </c>
      <c r="G3565">
        <v>3000</v>
      </c>
      <c r="H3565">
        <v>0</v>
      </c>
      <c r="I3565" s="165">
        <v>18000</v>
      </c>
      <c r="J3565" t="s">
        <v>8852</v>
      </c>
      <c r="K3565">
        <v>1</v>
      </c>
      <c r="L3565">
        <v>6</v>
      </c>
      <c r="M3565" t="s">
        <v>8296</v>
      </c>
      <c r="N3565" t="s">
        <v>7939</v>
      </c>
      <c r="O3565" t="s">
        <v>7697</v>
      </c>
      <c r="P3565" t="s">
        <v>10766</v>
      </c>
      <c r="Q3565" t="s">
        <v>11160</v>
      </c>
      <c r="R3565">
        <v>405</v>
      </c>
      <c r="S3565" t="s">
        <v>9921</v>
      </c>
      <c r="T3565" t="s">
        <v>7726</v>
      </c>
      <c r="U3565">
        <v>1</v>
      </c>
      <c r="V3565">
        <v>6</v>
      </c>
      <c r="W3565" t="s">
        <v>7702</v>
      </c>
      <c r="X3565" t="s">
        <v>13580</v>
      </c>
      <c r="Y3565" t="s">
        <v>7703</v>
      </c>
      <c r="Z3565" t="s">
        <v>13581</v>
      </c>
      <c r="AA3565" t="s">
        <v>9034</v>
      </c>
      <c r="AB3565" t="s">
        <v>13582</v>
      </c>
    </row>
    <row r="3566" spans="1:28">
      <c r="A3566" s="241">
        <v>45975</v>
      </c>
      <c r="B3566" t="s">
        <v>13579</v>
      </c>
      <c r="C3566" t="s">
        <v>7917</v>
      </c>
      <c r="D3566" t="s">
        <v>7918</v>
      </c>
      <c r="E3566" t="s">
        <v>7919</v>
      </c>
      <c r="F3566">
        <v>6</v>
      </c>
      <c r="G3566">
        <v>3000</v>
      </c>
      <c r="H3566">
        <v>0</v>
      </c>
      <c r="I3566" s="165">
        <v>18000</v>
      </c>
      <c r="J3566" t="s">
        <v>8852</v>
      </c>
      <c r="K3566">
        <v>1</v>
      </c>
      <c r="L3566">
        <v>6</v>
      </c>
      <c r="M3566" t="s">
        <v>8296</v>
      </c>
      <c r="N3566" t="s">
        <v>7939</v>
      </c>
      <c r="O3566" t="s">
        <v>7697</v>
      </c>
      <c r="P3566" t="s">
        <v>10766</v>
      </c>
      <c r="Q3566" t="s">
        <v>11160</v>
      </c>
      <c r="R3566">
        <v>405</v>
      </c>
      <c r="S3566" t="s">
        <v>9921</v>
      </c>
      <c r="T3566" t="s">
        <v>7726</v>
      </c>
      <c r="U3566">
        <v>1</v>
      </c>
      <c r="V3566">
        <v>6</v>
      </c>
      <c r="W3566" t="s">
        <v>7702</v>
      </c>
      <c r="X3566" t="s">
        <v>13580</v>
      </c>
      <c r="Y3566" t="s">
        <v>7703</v>
      </c>
      <c r="Z3566" t="s">
        <v>13581</v>
      </c>
      <c r="AA3566" t="s">
        <v>9034</v>
      </c>
      <c r="AB3566" t="s">
        <v>13582</v>
      </c>
    </row>
    <row r="3567" spans="1:28">
      <c r="A3567" s="241">
        <v>45975</v>
      </c>
      <c r="B3567" t="s">
        <v>13579</v>
      </c>
      <c r="C3567" t="s">
        <v>8205</v>
      </c>
      <c r="D3567" t="s">
        <v>8206</v>
      </c>
      <c r="E3567" t="s">
        <v>8207</v>
      </c>
      <c r="F3567">
        <v>6</v>
      </c>
      <c r="G3567">
        <v>3000</v>
      </c>
      <c r="H3567">
        <v>0</v>
      </c>
      <c r="I3567" s="165">
        <v>18000</v>
      </c>
      <c r="J3567" t="s">
        <v>8852</v>
      </c>
      <c r="K3567">
        <v>1</v>
      </c>
      <c r="L3567">
        <v>6</v>
      </c>
      <c r="M3567" t="s">
        <v>8296</v>
      </c>
      <c r="N3567" t="s">
        <v>7939</v>
      </c>
      <c r="O3567" t="s">
        <v>7697</v>
      </c>
      <c r="P3567" t="s">
        <v>10766</v>
      </c>
      <c r="Q3567" t="s">
        <v>11160</v>
      </c>
      <c r="R3567">
        <v>405</v>
      </c>
      <c r="S3567" t="s">
        <v>9921</v>
      </c>
      <c r="T3567" t="s">
        <v>7726</v>
      </c>
      <c r="U3567">
        <v>1</v>
      </c>
      <c r="V3567">
        <v>6</v>
      </c>
      <c r="W3567" t="s">
        <v>7702</v>
      </c>
      <c r="X3567" t="s">
        <v>13580</v>
      </c>
      <c r="Y3567" t="s">
        <v>7703</v>
      </c>
      <c r="Z3567" t="s">
        <v>13581</v>
      </c>
      <c r="AA3567" t="s">
        <v>9034</v>
      </c>
      <c r="AB3567" t="s">
        <v>13582</v>
      </c>
    </row>
    <row r="3568" spans="1:28">
      <c r="A3568" s="241">
        <v>45975</v>
      </c>
      <c r="B3568" t="s">
        <v>13583</v>
      </c>
      <c r="C3568" t="s">
        <v>8954</v>
      </c>
      <c r="D3568" t="s">
        <v>8955</v>
      </c>
      <c r="E3568" t="s">
        <v>8956</v>
      </c>
      <c r="F3568">
        <v>6</v>
      </c>
      <c r="G3568">
        <v>2615</v>
      </c>
      <c r="H3568">
        <v>0</v>
      </c>
      <c r="I3568" s="165">
        <v>15690</v>
      </c>
      <c r="J3568" t="s">
        <v>7711</v>
      </c>
      <c r="K3568">
        <v>1</v>
      </c>
      <c r="L3568">
        <v>156</v>
      </c>
      <c r="M3568" t="s">
        <v>7712</v>
      </c>
      <c r="N3568" t="s">
        <v>7713</v>
      </c>
      <c r="O3568" t="s">
        <v>7697</v>
      </c>
      <c r="P3568" t="s">
        <v>10766</v>
      </c>
      <c r="Q3568" t="s">
        <v>12395</v>
      </c>
      <c r="R3568">
        <v>510</v>
      </c>
      <c r="S3568" t="s">
        <v>9921</v>
      </c>
      <c r="T3568" t="s">
        <v>7715</v>
      </c>
      <c r="U3568">
        <v>1</v>
      </c>
      <c r="V3568">
        <v>6</v>
      </c>
      <c r="W3568" t="s">
        <v>7702</v>
      </c>
      <c r="X3568" t="s">
        <v>5141</v>
      </c>
      <c r="Y3568" t="s">
        <v>7703</v>
      </c>
      <c r="Z3568" t="s">
        <v>13584</v>
      </c>
      <c r="AA3568" t="s">
        <v>7717</v>
      </c>
      <c r="AB3568" t="s">
        <v>13585</v>
      </c>
    </row>
    <row r="3569" spans="1:28">
      <c r="A3569" s="241">
        <v>45975</v>
      </c>
      <c r="B3569" t="s">
        <v>13583</v>
      </c>
      <c r="C3569" t="s">
        <v>7934</v>
      </c>
      <c r="D3569" t="s">
        <v>7935</v>
      </c>
      <c r="E3569" t="s">
        <v>7936</v>
      </c>
      <c r="F3569">
        <v>6</v>
      </c>
      <c r="G3569">
        <v>2475</v>
      </c>
      <c r="H3569">
        <v>0</v>
      </c>
      <c r="I3569" s="165">
        <v>14850</v>
      </c>
      <c r="J3569" t="s">
        <v>7711</v>
      </c>
      <c r="K3569">
        <v>1</v>
      </c>
      <c r="L3569">
        <v>156</v>
      </c>
      <c r="M3569" t="s">
        <v>7712</v>
      </c>
      <c r="N3569" t="s">
        <v>7713</v>
      </c>
      <c r="O3569" t="s">
        <v>7697</v>
      </c>
      <c r="P3569" t="s">
        <v>10766</v>
      </c>
      <c r="Q3569" t="s">
        <v>12395</v>
      </c>
      <c r="R3569">
        <v>510</v>
      </c>
      <c r="S3569" t="s">
        <v>9921</v>
      </c>
      <c r="T3569" t="s">
        <v>7715</v>
      </c>
      <c r="U3569">
        <v>1</v>
      </c>
      <c r="V3569">
        <v>6</v>
      </c>
      <c r="W3569" t="s">
        <v>7702</v>
      </c>
      <c r="X3569" t="s">
        <v>5141</v>
      </c>
      <c r="Y3569" t="s">
        <v>7703</v>
      </c>
      <c r="Z3569" t="s">
        <v>13584</v>
      </c>
      <c r="AA3569" t="s">
        <v>7717</v>
      </c>
      <c r="AB3569" t="s">
        <v>13585</v>
      </c>
    </row>
    <row r="3570" spans="1:28">
      <c r="A3570" s="241">
        <v>45975</v>
      </c>
      <c r="B3570" t="s">
        <v>13583</v>
      </c>
      <c r="C3570" t="s">
        <v>7927</v>
      </c>
      <c r="D3570" t="s">
        <v>7928</v>
      </c>
      <c r="E3570" t="s">
        <v>7929</v>
      </c>
      <c r="F3570">
        <v>2</v>
      </c>
      <c r="G3570">
        <v>1344.54</v>
      </c>
      <c r="H3570">
        <v>0</v>
      </c>
      <c r="I3570" s="165">
        <v>2689.08</v>
      </c>
      <c r="J3570" t="s">
        <v>7711</v>
      </c>
      <c r="K3570">
        <v>1</v>
      </c>
      <c r="L3570">
        <v>156</v>
      </c>
      <c r="M3570" t="s">
        <v>7712</v>
      </c>
      <c r="N3570" t="s">
        <v>7713</v>
      </c>
      <c r="O3570" t="s">
        <v>7697</v>
      </c>
      <c r="P3570" t="s">
        <v>10766</v>
      </c>
      <c r="Q3570" t="s">
        <v>12395</v>
      </c>
      <c r="R3570">
        <v>510</v>
      </c>
      <c r="S3570" t="s">
        <v>9921</v>
      </c>
      <c r="T3570" t="s">
        <v>7701</v>
      </c>
      <c r="U3570">
        <v>1</v>
      </c>
      <c r="V3570">
        <v>2</v>
      </c>
      <c r="W3570" t="s">
        <v>7702</v>
      </c>
      <c r="X3570" t="s">
        <v>5141</v>
      </c>
      <c r="Y3570" t="s">
        <v>7703</v>
      </c>
      <c r="Z3570" t="s">
        <v>13584</v>
      </c>
      <c r="AA3570" t="s">
        <v>7717</v>
      </c>
      <c r="AB3570" t="s">
        <v>13585</v>
      </c>
    </row>
    <row r="3571" spans="1:28">
      <c r="A3571" s="241">
        <v>45975</v>
      </c>
      <c r="B3571" t="s">
        <v>13586</v>
      </c>
      <c r="C3571" t="s">
        <v>7720</v>
      </c>
      <c r="D3571" t="s">
        <v>7721</v>
      </c>
      <c r="E3571" t="s">
        <v>7722</v>
      </c>
      <c r="F3571">
        <v>2</v>
      </c>
      <c r="G3571">
        <v>11900</v>
      </c>
      <c r="H3571">
        <v>714</v>
      </c>
      <c r="I3571" s="165">
        <v>23086</v>
      </c>
      <c r="J3571" t="s">
        <v>8521</v>
      </c>
      <c r="K3571">
        <v>1</v>
      </c>
      <c r="L3571">
        <v>157</v>
      </c>
      <c r="M3571" t="s">
        <v>8532</v>
      </c>
      <c r="N3571" t="s">
        <v>8027</v>
      </c>
      <c r="O3571" t="s">
        <v>7697</v>
      </c>
      <c r="P3571" t="s">
        <v>10766</v>
      </c>
      <c r="Q3571" t="s">
        <v>11789</v>
      </c>
      <c r="R3571">
        <v>605</v>
      </c>
      <c r="S3571" t="s">
        <v>9921</v>
      </c>
      <c r="T3571" t="s">
        <v>7726</v>
      </c>
      <c r="U3571">
        <v>1</v>
      </c>
      <c r="V3571">
        <v>2</v>
      </c>
      <c r="W3571" t="s">
        <v>7702</v>
      </c>
      <c r="X3571" t="s">
        <v>5283</v>
      </c>
      <c r="Y3571" t="s">
        <v>7703</v>
      </c>
      <c r="Z3571" t="s">
        <v>13587</v>
      </c>
      <c r="AA3571" t="s">
        <v>8526</v>
      </c>
      <c r="AB3571" t="s">
        <v>13588</v>
      </c>
    </row>
    <row r="3572" spans="1:28">
      <c r="A3572" s="241">
        <v>45975</v>
      </c>
      <c r="B3572" t="s">
        <v>13589</v>
      </c>
      <c r="C3572" t="s">
        <v>7979</v>
      </c>
      <c r="D3572" t="s">
        <v>7980</v>
      </c>
      <c r="E3572" t="s">
        <v>7981</v>
      </c>
      <c r="F3572">
        <v>1</v>
      </c>
      <c r="G3572">
        <v>2647.06</v>
      </c>
      <c r="H3572">
        <v>0</v>
      </c>
      <c r="I3572" s="165">
        <v>2647.06</v>
      </c>
      <c r="J3572" t="s">
        <v>8852</v>
      </c>
      <c r="K3572">
        <v>1</v>
      </c>
      <c r="L3572">
        <v>6</v>
      </c>
      <c r="M3572" t="s">
        <v>8296</v>
      </c>
      <c r="N3572" t="s">
        <v>7939</v>
      </c>
      <c r="O3572" t="s">
        <v>7697</v>
      </c>
      <c r="P3572" t="s">
        <v>10766</v>
      </c>
      <c r="Q3572" t="s">
        <v>11160</v>
      </c>
      <c r="R3572">
        <v>405</v>
      </c>
      <c r="S3572" t="s">
        <v>9921</v>
      </c>
      <c r="T3572" t="s">
        <v>7715</v>
      </c>
      <c r="U3572">
        <v>1</v>
      </c>
      <c r="V3572">
        <v>1</v>
      </c>
      <c r="W3572" t="s">
        <v>7702</v>
      </c>
      <c r="X3572" t="s">
        <v>13590</v>
      </c>
      <c r="Y3572" t="s">
        <v>7703</v>
      </c>
      <c r="Z3572" t="s">
        <v>13591</v>
      </c>
      <c r="AA3572" t="s">
        <v>9034</v>
      </c>
      <c r="AB3572" t="s">
        <v>13592</v>
      </c>
    </row>
    <row r="3573" spans="1:28">
      <c r="A3573" s="241">
        <v>45975</v>
      </c>
      <c r="B3573" t="s">
        <v>13589</v>
      </c>
      <c r="C3573" t="s">
        <v>7733</v>
      </c>
      <c r="D3573" t="s">
        <v>7734</v>
      </c>
      <c r="E3573" t="s">
        <v>7735</v>
      </c>
      <c r="F3573">
        <v>1</v>
      </c>
      <c r="G3573">
        <v>1344.54</v>
      </c>
      <c r="H3573">
        <v>0</v>
      </c>
      <c r="I3573" s="165">
        <v>1344.54</v>
      </c>
      <c r="J3573" t="s">
        <v>8852</v>
      </c>
      <c r="K3573">
        <v>1</v>
      </c>
      <c r="L3573">
        <v>6</v>
      </c>
      <c r="M3573" t="s">
        <v>8296</v>
      </c>
      <c r="N3573" t="s">
        <v>7939</v>
      </c>
      <c r="O3573" t="s">
        <v>7697</v>
      </c>
      <c r="P3573" t="s">
        <v>10766</v>
      </c>
      <c r="Q3573" t="s">
        <v>11160</v>
      </c>
      <c r="R3573">
        <v>405</v>
      </c>
      <c r="S3573" t="s">
        <v>9921</v>
      </c>
      <c r="T3573" t="s">
        <v>7701</v>
      </c>
      <c r="U3573">
        <v>1</v>
      </c>
      <c r="V3573">
        <v>1</v>
      </c>
      <c r="W3573" t="s">
        <v>7702</v>
      </c>
      <c r="X3573" t="s">
        <v>13590</v>
      </c>
      <c r="Y3573" t="s">
        <v>7703</v>
      </c>
      <c r="Z3573" t="s">
        <v>13591</v>
      </c>
      <c r="AA3573" t="s">
        <v>9034</v>
      </c>
      <c r="AB3573" t="s">
        <v>13592</v>
      </c>
    </row>
    <row r="3574" spans="1:28">
      <c r="A3574" s="241">
        <v>45975</v>
      </c>
      <c r="B3574" t="s">
        <v>13593</v>
      </c>
      <c r="C3574" t="s">
        <v>7733</v>
      </c>
      <c r="D3574" t="s">
        <v>7734</v>
      </c>
      <c r="E3574" t="s">
        <v>7735</v>
      </c>
      <c r="F3574">
        <v>6</v>
      </c>
      <c r="G3574">
        <v>1344.54</v>
      </c>
      <c r="H3574">
        <v>0</v>
      </c>
      <c r="I3574" s="165">
        <v>8067.24</v>
      </c>
      <c r="J3574" t="s">
        <v>8852</v>
      </c>
      <c r="K3574">
        <v>1</v>
      </c>
      <c r="L3574">
        <v>154</v>
      </c>
      <c r="M3574" t="s">
        <v>8678</v>
      </c>
      <c r="N3574" t="s">
        <v>7939</v>
      </c>
      <c r="O3574" t="s">
        <v>7697</v>
      </c>
      <c r="P3574" t="s">
        <v>10766</v>
      </c>
      <c r="Q3574" t="s">
        <v>11160</v>
      </c>
      <c r="R3574">
        <v>405</v>
      </c>
      <c r="S3574" t="s">
        <v>9921</v>
      </c>
      <c r="T3574" t="s">
        <v>7701</v>
      </c>
      <c r="U3574">
        <v>1</v>
      </c>
      <c r="V3574">
        <v>6</v>
      </c>
      <c r="W3574" t="s">
        <v>7702</v>
      </c>
      <c r="X3574" t="s">
        <v>5212</v>
      </c>
      <c r="Y3574" t="s">
        <v>7703</v>
      </c>
      <c r="Z3574" t="s">
        <v>13594</v>
      </c>
      <c r="AA3574" t="s">
        <v>9034</v>
      </c>
      <c r="AB3574" t="s">
        <v>13595</v>
      </c>
    </row>
    <row r="3575" spans="1:28">
      <c r="A3575" s="241">
        <v>45975</v>
      </c>
      <c r="B3575" t="s">
        <v>13593</v>
      </c>
      <c r="C3575" t="s">
        <v>7736</v>
      </c>
      <c r="D3575" t="s">
        <v>7737</v>
      </c>
      <c r="E3575" t="s">
        <v>7738</v>
      </c>
      <c r="F3575">
        <v>3</v>
      </c>
      <c r="G3575">
        <v>6422.4</v>
      </c>
      <c r="H3575">
        <v>0</v>
      </c>
      <c r="I3575" s="165">
        <v>19267.2</v>
      </c>
      <c r="J3575" t="s">
        <v>8852</v>
      </c>
      <c r="K3575">
        <v>1</v>
      </c>
      <c r="L3575">
        <v>154</v>
      </c>
      <c r="M3575" t="s">
        <v>8678</v>
      </c>
      <c r="N3575" t="s">
        <v>7939</v>
      </c>
      <c r="O3575" t="s">
        <v>7697</v>
      </c>
      <c r="P3575" t="s">
        <v>10766</v>
      </c>
      <c r="Q3575" t="s">
        <v>11160</v>
      </c>
      <c r="R3575">
        <v>405</v>
      </c>
      <c r="S3575" t="s">
        <v>9921</v>
      </c>
      <c r="T3575" t="s">
        <v>7701</v>
      </c>
      <c r="U3575">
        <v>1</v>
      </c>
      <c r="V3575">
        <v>3</v>
      </c>
      <c r="W3575" t="s">
        <v>7702</v>
      </c>
      <c r="X3575" t="s">
        <v>5212</v>
      </c>
      <c r="Y3575" t="s">
        <v>7703</v>
      </c>
      <c r="Z3575" t="s">
        <v>13594</v>
      </c>
      <c r="AA3575" t="s">
        <v>9034</v>
      </c>
      <c r="AB3575" t="s">
        <v>13595</v>
      </c>
    </row>
    <row r="3576" spans="1:28">
      <c r="A3576" s="241">
        <v>45975</v>
      </c>
      <c r="B3576" t="s">
        <v>13596</v>
      </c>
      <c r="C3576" t="s">
        <v>7839</v>
      </c>
      <c r="D3576" t="s">
        <v>7840</v>
      </c>
      <c r="E3576" t="s">
        <v>7841</v>
      </c>
      <c r="F3576">
        <v>12</v>
      </c>
      <c r="G3576">
        <v>2645.48</v>
      </c>
      <c r="H3576">
        <v>0</v>
      </c>
      <c r="I3576" s="165">
        <v>31745.759999999998</v>
      </c>
      <c r="J3576" t="s">
        <v>8166</v>
      </c>
      <c r="K3576">
        <v>1</v>
      </c>
      <c r="L3576">
        <v>126</v>
      </c>
      <c r="M3576" t="s">
        <v>7744</v>
      </c>
      <c r="N3576" t="s">
        <v>7745</v>
      </c>
      <c r="O3576" t="s">
        <v>7697</v>
      </c>
      <c r="P3576" t="s">
        <v>10766</v>
      </c>
      <c r="Q3576" t="s">
        <v>11321</v>
      </c>
      <c r="R3576">
        <v>923</v>
      </c>
      <c r="S3576" t="s">
        <v>9921</v>
      </c>
      <c r="T3576" t="s">
        <v>7715</v>
      </c>
      <c r="U3576">
        <v>1</v>
      </c>
      <c r="V3576">
        <v>12</v>
      </c>
      <c r="W3576" t="s">
        <v>7702</v>
      </c>
      <c r="X3576" t="s">
        <v>5180</v>
      </c>
      <c r="Y3576" t="s">
        <v>7703</v>
      </c>
      <c r="Z3576" t="s">
        <v>13597</v>
      </c>
      <c r="AA3576" t="s">
        <v>8226</v>
      </c>
      <c r="AB3576" t="s">
        <v>13598</v>
      </c>
    </row>
    <row r="3577" spans="1:28">
      <c r="A3577" s="241">
        <v>45975</v>
      </c>
      <c r="B3577" t="s">
        <v>13599</v>
      </c>
      <c r="C3577" t="s">
        <v>7886</v>
      </c>
      <c r="D3577" t="s">
        <v>7887</v>
      </c>
      <c r="E3577" t="s">
        <v>7888</v>
      </c>
      <c r="F3577">
        <v>6</v>
      </c>
      <c r="G3577">
        <v>3025.21</v>
      </c>
      <c r="H3577">
        <v>0</v>
      </c>
      <c r="I3577" s="165">
        <v>18151.259999999998</v>
      </c>
      <c r="J3577" t="s">
        <v>8166</v>
      </c>
      <c r="K3577">
        <v>1</v>
      </c>
      <c r="L3577">
        <v>126</v>
      </c>
      <c r="M3577" t="s">
        <v>7744</v>
      </c>
      <c r="N3577" t="s">
        <v>7745</v>
      </c>
      <c r="O3577" t="s">
        <v>7697</v>
      </c>
      <c r="P3577" t="s">
        <v>10766</v>
      </c>
      <c r="Q3577" t="s">
        <v>11279</v>
      </c>
      <c r="R3577">
        <v>926</v>
      </c>
      <c r="S3577" t="s">
        <v>9921</v>
      </c>
      <c r="T3577" t="s">
        <v>7715</v>
      </c>
      <c r="U3577">
        <v>1</v>
      </c>
      <c r="V3577">
        <v>6</v>
      </c>
      <c r="W3577" t="s">
        <v>7702</v>
      </c>
      <c r="X3577" t="s">
        <v>5123</v>
      </c>
      <c r="Y3577" t="s">
        <v>7703</v>
      </c>
      <c r="Z3577" t="s">
        <v>13600</v>
      </c>
      <c r="AA3577" t="s">
        <v>8170</v>
      </c>
      <c r="AB3577" t="s">
        <v>13601</v>
      </c>
    </row>
    <row r="3578" spans="1:28">
      <c r="A3578" s="241">
        <v>45975</v>
      </c>
      <c r="B3578" t="s">
        <v>13602</v>
      </c>
      <c r="C3578" t="s">
        <v>7899</v>
      </c>
      <c r="D3578" t="s">
        <v>7900</v>
      </c>
      <c r="E3578" t="s">
        <v>7901</v>
      </c>
      <c r="F3578">
        <v>3</v>
      </c>
      <c r="G3578">
        <v>3000</v>
      </c>
      <c r="H3578">
        <v>0</v>
      </c>
      <c r="I3578" s="165">
        <v>9000</v>
      </c>
      <c r="J3578" t="s">
        <v>7945</v>
      </c>
      <c r="K3578">
        <v>1</v>
      </c>
      <c r="L3578">
        <v>155</v>
      </c>
      <c r="M3578" t="s">
        <v>7946</v>
      </c>
      <c r="N3578" t="s">
        <v>7696</v>
      </c>
      <c r="O3578" t="s">
        <v>7697</v>
      </c>
      <c r="P3578" t="s">
        <v>10766</v>
      </c>
      <c r="Q3578" t="s">
        <v>10835</v>
      </c>
      <c r="R3578">
        <v>720</v>
      </c>
      <c r="S3578" t="s">
        <v>9921</v>
      </c>
      <c r="T3578" t="s">
        <v>7726</v>
      </c>
      <c r="U3578">
        <v>1</v>
      </c>
      <c r="V3578">
        <v>3</v>
      </c>
      <c r="W3578" t="s">
        <v>7702</v>
      </c>
      <c r="X3578" t="s">
        <v>5105</v>
      </c>
      <c r="Y3578" t="s">
        <v>7703</v>
      </c>
      <c r="Z3578" t="s">
        <v>13603</v>
      </c>
      <c r="AA3578" t="s">
        <v>7949</v>
      </c>
      <c r="AB3578" t="s">
        <v>13604</v>
      </c>
    </row>
    <row r="3579" spans="1:28">
      <c r="A3579" s="241">
        <v>45975</v>
      </c>
      <c r="B3579" t="s">
        <v>13602</v>
      </c>
      <c r="C3579" t="s">
        <v>7914</v>
      </c>
      <c r="D3579" t="s">
        <v>7915</v>
      </c>
      <c r="E3579" t="s">
        <v>7916</v>
      </c>
      <c r="F3579">
        <v>4</v>
      </c>
      <c r="G3579">
        <v>2900.04</v>
      </c>
      <c r="H3579">
        <v>0</v>
      </c>
      <c r="I3579" s="165">
        <v>11600.16</v>
      </c>
      <c r="J3579" t="s">
        <v>7945</v>
      </c>
      <c r="K3579">
        <v>1</v>
      </c>
      <c r="L3579">
        <v>155</v>
      </c>
      <c r="M3579" t="s">
        <v>7946</v>
      </c>
      <c r="N3579" t="s">
        <v>7696</v>
      </c>
      <c r="O3579" t="s">
        <v>7697</v>
      </c>
      <c r="P3579" t="s">
        <v>10766</v>
      </c>
      <c r="Q3579" t="s">
        <v>10835</v>
      </c>
      <c r="R3579">
        <v>720</v>
      </c>
      <c r="S3579" t="s">
        <v>9921</v>
      </c>
      <c r="T3579" t="s">
        <v>7726</v>
      </c>
      <c r="U3579">
        <v>1</v>
      </c>
      <c r="V3579">
        <v>4</v>
      </c>
      <c r="W3579" t="s">
        <v>7702</v>
      </c>
      <c r="X3579" t="s">
        <v>5105</v>
      </c>
      <c r="Y3579" t="s">
        <v>7703</v>
      </c>
      <c r="Z3579" t="s">
        <v>13603</v>
      </c>
      <c r="AA3579" t="s">
        <v>7949</v>
      </c>
      <c r="AB3579" t="s">
        <v>13604</v>
      </c>
    </row>
    <row r="3580" spans="1:28">
      <c r="A3580" s="241">
        <v>45975</v>
      </c>
      <c r="B3580" t="s">
        <v>13602</v>
      </c>
      <c r="C3580" t="s">
        <v>7927</v>
      </c>
      <c r="D3580" t="s">
        <v>7928</v>
      </c>
      <c r="E3580" t="s">
        <v>7929</v>
      </c>
      <c r="F3580">
        <v>4</v>
      </c>
      <c r="G3580">
        <v>1344.54</v>
      </c>
      <c r="H3580">
        <v>0</v>
      </c>
      <c r="I3580" s="165">
        <v>5378.16</v>
      </c>
      <c r="J3580" t="s">
        <v>7945</v>
      </c>
      <c r="K3580">
        <v>1</v>
      </c>
      <c r="L3580">
        <v>155</v>
      </c>
      <c r="M3580" t="s">
        <v>7946</v>
      </c>
      <c r="N3580" t="s">
        <v>7696</v>
      </c>
      <c r="O3580" t="s">
        <v>7697</v>
      </c>
      <c r="P3580" t="s">
        <v>10766</v>
      </c>
      <c r="Q3580" t="s">
        <v>10835</v>
      </c>
      <c r="R3580">
        <v>720</v>
      </c>
      <c r="S3580" t="s">
        <v>9921</v>
      </c>
      <c r="T3580" t="s">
        <v>7701</v>
      </c>
      <c r="U3580">
        <v>1</v>
      </c>
      <c r="V3580">
        <v>4</v>
      </c>
      <c r="W3580" t="s">
        <v>7702</v>
      </c>
      <c r="X3580" t="s">
        <v>5105</v>
      </c>
      <c r="Y3580" t="s">
        <v>7703</v>
      </c>
      <c r="Z3580" t="s">
        <v>13603</v>
      </c>
      <c r="AA3580" t="s">
        <v>7949</v>
      </c>
      <c r="AB3580" t="s">
        <v>13604</v>
      </c>
    </row>
    <row r="3581" spans="1:28">
      <c r="A3581" s="241">
        <v>45975</v>
      </c>
      <c r="B3581" t="s">
        <v>13605</v>
      </c>
      <c r="C3581" t="s">
        <v>8051</v>
      </c>
      <c r="D3581" t="s">
        <v>8052</v>
      </c>
      <c r="E3581" t="s">
        <v>8053</v>
      </c>
      <c r="F3581">
        <v>2</v>
      </c>
      <c r="G3581">
        <v>5940</v>
      </c>
      <c r="H3581">
        <v>0</v>
      </c>
      <c r="I3581" s="165">
        <v>11880</v>
      </c>
      <c r="J3581" t="s">
        <v>7945</v>
      </c>
      <c r="K3581">
        <v>1</v>
      </c>
      <c r="L3581">
        <v>155</v>
      </c>
      <c r="M3581" t="s">
        <v>7946</v>
      </c>
      <c r="N3581" t="s">
        <v>7696</v>
      </c>
      <c r="O3581" t="s">
        <v>7697</v>
      </c>
      <c r="P3581" t="s">
        <v>10766</v>
      </c>
      <c r="Q3581" t="s">
        <v>10835</v>
      </c>
      <c r="R3581">
        <v>720</v>
      </c>
      <c r="S3581" t="s">
        <v>9921</v>
      </c>
      <c r="T3581" t="s">
        <v>7701</v>
      </c>
      <c r="U3581">
        <v>1</v>
      </c>
      <c r="V3581">
        <v>2</v>
      </c>
      <c r="W3581" t="s">
        <v>7702</v>
      </c>
      <c r="X3581" t="s">
        <v>5068</v>
      </c>
      <c r="Y3581" t="s">
        <v>7703</v>
      </c>
      <c r="Z3581" t="s">
        <v>13606</v>
      </c>
      <c r="AA3581" t="s">
        <v>7949</v>
      </c>
      <c r="AB3581" t="s">
        <v>13607</v>
      </c>
    </row>
    <row r="3582" spans="1:28">
      <c r="A3582" s="241">
        <v>45975</v>
      </c>
      <c r="B3582" t="s">
        <v>13608</v>
      </c>
      <c r="C3582" t="s">
        <v>7733</v>
      </c>
      <c r="D3582" t="s">
        <v>7734</v>
      </c>
      <c r="E3582" t="s">
        <v>7735</v>
      </c>
      <c r="F3582">
        <v>8</v>
      </c>
      <c r="G3582">
        <v>1344.54</v>
      </c>
      <c r="H3582">
        <v>0</v>
      </c>
      <c r="I3582" s="165">
        <v>10756.32</v>
      </c>
      <c r="J3582" t="s">
        <v>7816</v>
      </c>
      <c r="K3582">
        <v>1</v>
      </c>
      <c r="L3582">
        <v>125</v>
      </c>
      <c r="M3582" t="s">
        <v>7724</v>
      </c>
      <c r="N3582" t="s">
        <v>7713</v>
      </c>
      <c r="O3582" t="s">
        <v>7697</v>
      </c>
      <c r="P3582" t="s">
        <v>10766</v>
      </c>
      <c r="Q3582" t="s">
        <v>11510</v>
      </c>
      <c r="R3582">
        <v>105</v>
      </c>
      <c r="S3582" t="s">
        <v>9921</v>
      </c>
      <c r="T3582" t="s">
        <v>7701</v>
      </c>
      <c r="U3582">
        <v>1</v>
      </c>
      <c r="V3582">
        <v>8</v>
      </c>
      <c r="W3582" t="s">
        <v>7702</v>
      </c>
      <c r="X3582" t="s">
        <v>5271</v>
      </c>
      <c r="Y3582" t="s">
        <v>7703</v>
      </c>
      <c r="Z3582" t="s">
        <v>13609</v>
      </c>
      <c r="AA3582" t="s">
        <v>7819</v>
      </c>
      <c r="AB3582" t="s">
        <v>13610</v>
      </c>
    </row>
    <row r="3583" spans="1:28">
      <c r="A3583" s="241">
        <v>45975</v>
      </c>
      <c r="B3583" t="s">
        <v>13608</v>
      </c>
      <c r="C3583" t="s">
        <v>7736</v>
      </c>
      <c r="D3583" t="s">
        <v>7737</v>
      </c>
      <c r="E3583" t="s">
        <v>7738</v>
      </c>
      <c r="F3583">
        <v>8</v>
      </c>
      <c r="G3583">
        <v>6422.4</v>
      </c>
      <c r="H3583">
        <v>0</v>
      </c>
      <c r="I3583" s="165">
        <v>51379.199999999997</v>
      </c>
      <c r="J3583" t="s">
        <v>7816</v>
      </c>
      <c r="K3583">
        <v>1</v>
      </c>
      <c r="L3583">
        <v>125</v>
      </c>
      <c r="M3583" t="s">
        <v>7724</v>
      </c>
      <c r="N3583" t="s">
        <v>7713</v>
      </c>
      <c r="O3583" t="s">
        <v>7697</v>
      </c>
      <c r="P3583" t="s">
        <v>10766</v>
      </c>
      <c r="Q3583" t="s">
        <v>11510</v>
      </c>
      <c r="R3583">
        <v>105</v>
      </c>
      <c r="S3583" t="s">
        <v>9921</v>
      </c>
      <c r="T3583" t="s">
        <v>7701</v>
      </c>
      <c r="U3583">
        <v>1</v>
      </c>
      <c r="V3583">
        <v>8</v>
      </c>
      <c r="W3583" t="s">
        <v>7702</v>
      </c>
      <c r="X3583" t="s">
        <v>5271</v>
      </c>
      <c r="Y3583" t="s">
        <v>7703</v>
      </c>
      <c r="Z3583" t="s">
        <v>13609</v>
      </c>
      <c r="AA3583" t="s">
        <v>7819</v>
      </c>
      <c r="AB3583" t="s">
        <v>13610</v>
      </c>
    </row>
    <row r="3584" spans="1:28">
      <c r="A3584" s="241">
        <v>45975</v>
      </c>
      <c r="B3584" t="s">
        <v>13611</v>
      </c>
      <c r="C3584" t="s">
        <v>7883</v>
      </c>
      <c r="D3584" t="s">
        <v>7884</v>
      </c>
      <c r="E3584" t="s">
        <v>7885</v>
      </c>
      <c r="F3584">
        <v>4</v>
      </c>
      <c r="G3584">
        <v>3025.21</v>
      </c>
      <c r="H3584">
        <v>0</v>
      </c>
      <c r="I3584" s="165">
        <v>12100.84</v>
      </c>
      <c r="J3584" t="s">
        <v>7711</v>
      </c>
      <c r="K3584">
        <v>1</v>
      </c>
      <c r="L3584">
        <v>156</v>
      </c>
      <c r="M3584" t="s">
        <v>7712</v>
      </c>
      <c r="N3584" t="s">
        <v>7713</v>
      </c>
      <c r="O3584" t="s">
        <v>7697</v>
      </c>
      <c r="P3584" t="s">
        <v>10766</v>
      </c>
      <c r="Q3584" t="s">
        <v>10869</v>
      </c>
      <c r="R3584">
        <v>509</v>
      </c>
      <c r="S3584" t="s">
        <v>9921</v>
      </c>
      <c r="T3584" t="s">
        <v>7715</v>
      </c>
      <c r="U3584">
        <v>1</v>
      </c>
      <c r="V3584">
        <v>4</v>
      </c>
      <c r="W3584" t="s">
        <v>7702</v>
      </c>
      <c r="X3584" t="s">
        <v>4873</v>
      </c>
      <c r="Y3584" t="s">
        <v>7703</v>
      </c>
      <c r="Z3584" t="s">
        <v>13612</v>
      </c>
      <c r="AA3584" t="s">
        <v>8231</v>
      </c>
      <c r="AB3584" t="s">
        <v>13613</v>
      </c>
    </row>
    <row r="3585" spans="1:28">
      <c r="A3585" s="241">
        <v>45975</v>
      </c>
      <c r="B3585" t="s">
        <v>13611</v>
      </c>
      <c r="C3585" t="s">
        <v>7787</v>
      </c>
      <c r="D3585" t="s">
        <v>7788</v>
      </c>
      <c r="E3585" t="s">
        <v>7789</v>
      </c>
      <c r="F3585">
        <v>4</v>
      </c>
      <c r="G3585">
        <v>3025.21</v>
      </c>
      <c r="H3585">
        <v>0</v>
      </c>
      <c r="I3585" s="165">
        <v>12100.84</v>
      </c>
      <c r="J3585" t="s">
        <v>7711</v>
      </c>
      <c r="K3585">
        <v>1</v>
      </c>
      <c r="L3585">
        <v>156</v>
      </c>
      <c r="M3585" t="s">
        <v>7712</v>
      </c>
      <c r="N3585" t="s">
        <v>7713</v>
      </c>
      <c r="O3585" t="s">
        <v>7697</v>
      </c>
      <c r="P3585" t="s">
        <v>10766</v>
      </c>
      <c r="Q3585" t="s">
        <v>10869</v>
      </c>
      <c r="R3585">
        <v>509</v>
      </c>
      <c r="S3585" t="s">
        <v>9921</v>
      </c>
      <c r="T3585" t="s">
        <v>7715</v>
      </c>
      <c r="U3585">
        <v>1</v>
      </c>
      <c r="V3585">
        <v>4</v>
      </c>
      <c r="W3585" t="s">
        <v>7702</v>
      </c>
      <c r="X3585" t="s">
        <v>4873</v>
      </c>
      <c r="Y3585" t="s">
        <v>7703</v>
      </c>
      <c r="Z3585" t="s">
        <v>13612</v>
      </c>
      <c r="AA3585" t="s">
        <v>8231</v>
      </c>
      <c r="AB3585" t="s">
        <v>13613</v>
      </c>
    </row>
    <row r="3586" spans="1:28">
      <c r="A3586" s="241">
        <v>45975</v>
      </c>
      <c r="B3586" t="s">
        <v>13611</v>
      </c>
      <c r="C3586" t="s">
        <v>7781</v>
      </c>
      <c r="D3586" t="s">
        <v>7782</v>
      </c>
      <c r="E3586" t="s">
        <v>7783</v>
      </c>
      <c r="F3586">
        <v>4</v>
      </c>
      <c r="G3586">
        <v>3025.21</v>
      </c>
      <c r="H3586">
        <v>0</v>
      </c>
      <c r="I3586" s="165">
        <v>12100.84</v>
      </c>
      <c r="J3586" t="s">
        <v>7711</v>
      </c>
      <c r="K3586">
        <v>1</v>
      </c>
      <c r="L3586">
        <v>156</v>
      </c>
      <c r="M3586" t="s">
        <v>7712</v>
      </c>
      <c r="N3586" t="s">
        <v>7713</v>
      </c>
      <c r="O3586" t="s">
        <v>7697</v>
      </c>
      <c r="P3586" t="s">
        <v>10766</v>
      </c>
      <c r="Q3586" t="s">
        <v>10869</v>
      </c>
      <c r="R3586">
        <v>509</v>
      </c>
      <c r="S3586" t="s">
        <v>9921</v>
      </c>
      <c r="T3586" t="s">
        <v>7715</v>
      </c>
      <c r="U3586">
        <v>1</v>
      </c>
      <c r="V3586">
        <v>4</v>
      </c>
      <c r="W3586" t="s">
        <v>7702</v>
      </c>
      <c r="X3586" t="s">
        <v>4873</v>
      </c>
      <c r="Y3586" t="s">
        <v>7703</v>
      </c>
      <c r="Z3586" t="s">
        <v>13612</v>
      </c>
      <c r="AA3586" t="s">
        <v>8231</v>
      </c>
      <c r="AB3586" t="s">
        <v>13613</v>
      </c>
    </row>
    <row r="3587" spans="1:28">
      <c r="A3587" s="241">
        <v>45975</v>
      </c>
      <c r="B3587" t="s">
        <v>13614</v>
      </c>
      <c r="C3587" t="s">
        <v>8079</v>
      </c>
      <c r="D3587" t="s">
        <v>8080</v>
      </c>
      <c r="E3587" t="s">
        <v>8081</v>
      </c>
      <c r="F3587">
        <v>2</v>
      </c>
      <c r="G3587">
        <v>3180</v>
      </c>
      <c r="H3587">
        <v>0</v>
      </c>
      <c r="I3587" s="165">
        <v>6360</v>
      </c>
      <c r="J3587" t="s">
        <v>8852</v>
      </c>
      <c r="K3587">
        <v>1</v>
      </c>
      <c r="L3587">
        <v>6</v>
      </c>
      <c r="M3587" t="s">
        <v>8296</v>
      </c>
      <c r="N3587" t="s">
        <v>7939</v>
      </c>
      <c r="O3587" t="s">
        <v>7697</v>
      </c>
      <c r="P3587" t="s">
        <v>10766</v>
      </c>
      <c r="Q3587" t="s">
        <v>11160</v>
      </c>
      <c r="R3587">
        <v>405</v>
      </c>
      <c r="S3587" t="s">
        <v>9921</v>
      </c>
      <c r="T3587" t="s">
        <v>7715</v>
      </c>
      <c r="U3587">
        <v>1</v>
      </c>
      <c r="V3587">
        <v>2</v>
      </c>
      <c r="W3587" t="s">
        <v>7702</v>
      </c>
      <c r="X3587" t="s">
        <v>13615</v>
      </c>
      <c r="Y3587" t="s">
        <v>7703</v>
      </c>
      <c r="Z3587" t="s">
        <v>13616</v>
      </c>
      <c r="AA3587" t="s">
        <v>9034</v>
      </c>
      <c r="AB3587" t="s">
        <v>13617</v>
      </c>
    </row>
    <row r="3588" spans="1:28">
      <c r="A3588" s="241">
        <v>45975</v>
      </c>
      <c r="B3588" t="s">
        <v>13614</v>
      </c>
      <c r="C3588" t="s">
        <v>8493</v>
      </c>
      <c r="D3588" t="s">
        <v>8494</v>
      </c>
      <c r="E3588" t="s">
        <v>8495</v>
      </c>
      <c r="F3588">
        <v>2</v>
      </c>
      <c r="G3588">
        <v>3180</v>
      </c>
      <c r="H3588">
        <v>0</v>
      </c>
      <c r="I3588" s="165">
        <v>6360</v>
      </c>
      <c r="J3588" t="s">
        <v>8852</v>
      </c>
      <c r="K3588">
        <v>1</v>
      </c>
      <c r="L3588">
        <v>6</v>
      </c>
      <c r="M3588" t="s">
        <v>8296</v>
      </c>
      <c r="N3588" t="s">
        <v>7939</v>
      </c>
      <c r="O3588" t="s">
        <v>7697</v>
      </c>
      <c r="P3588" t="s">
        <v>10766</v>
      </c>
      <c r="Q3588" t="s">
        <v>11160</v>
      </c>
      <c r="R3588">
        <v>405</v>
      </c>
      <c r="S3588" t="s">
        <v>9921</v>
      </c>
      <c r="T3588" t="s">
        <v>7715</v>
      </c>
      <c r="U3588">
        <v>1</v>
      </c>
      <c r="V3588">
        <v>2</v>
      </c>
      <c r="W3588" t="s">
        <v>7702</v>
      </c>
      <c r="X3588" t="s">
        <v>13615</v>
      </c>
      <c r="Y3588" t="s">
        <v>7703</v>
      </c>
      <c r="Z3588" t="s">
        <v>13616</v>
      </c>
      <c r="AA3588" t="s">
        <v>9034</v>
      </c>
      <c r="AB3588" t="s">
        <v>13617</v>
      </c>
    </row>
    <row r="3589" spans="1:28">
      <c r="A3589" s="241">
        <v>45975</v>
      </c>
      <c r="B3589" t="s">
        <v>13618</v>
      </c>
      <c r="C3589" t="s">
        <v>8136</v>
      </c>
      <c r="D3589" t="s">
        <v>8137</v>
      </c>
      <c r="E3589" t="s">
        <v>8138</v>
      </c>
      <c r="F3589">
        <v>3</v>
      </c>
      <c r="G3589">
        <v>12290.73</v>
      </c>
      <c r="H3589">
        <v>0</v>
      </c>
      <c r="I3589" s="165">
        <v>36872.19</v>
      </c>
      <c r="J3589" t="s">
        <v>8271</v>
      </c>
      <c r="K3589">
        <v>1</v>
      </c>
      <c r="L3589">
        <v>2</v>
      </c>
      <c r="M3589" t="s">
        <v>8054</v>
      </c>
      <c r="N3589" t="s">
        <v>7745</v>
      </c>
      <c r="O3589" t="s">
        <v>7697</v>
      </c>
      <c r="P3589" t="s">
        <v>10766</v>
      </c>
      <c r="Q3589" t="s">
        <v>10795</v>
      </c>
      <c r="R3589">
        <v>935</v>
      </c>
      <c r="S3589" t="s">
        <v>9921</v>
      </c>
      <c r="T3589" t="s">
        <v>7726</v>
      </c>
      <c r="U3589">
        <v>1</v>
      </c>
      <c r="V3589">
        <v>3</v>
      </c>
      <c r="W3589" t="s">
        <v>7702</v>
      </c>
      <c r="X3589" t="s">
        <v>13619</v>
      </c>
      <c r="Y3589" t="s">
        <v>7703</v>
      </c>
      <c r="Z3589" t="s">
        <v>13620</v>
      </c>
      <c r="AA3589" t="s">
        <v>8274</v>
      </c>
      <c r="AB3589" t="s">
        <v>13621</v>
      </c>
    </row>
    <row r="3590" spans="1:28">
      <c r="A3590" s="241">
        <v>45975</v>
      </c>
      <c r="B3590" t="s">
        <v>13618</v>
      </c>
      <c r="C3590" t="s">
        <v>7720</v>
      </c>
      <c r="D3590" t="s">
        <v>7721</v>
      </c>
      <c r="E3590" t="s">
        <v>7722</v>
      </c>
      <c r="F3590">
        <v>1</v>
      </c>
      <c r="G3590">
        <v>11900</v>
      </c>
      <c r="H3590">
        <v>0</v>
      </c>
      <c r="I3590" s="165">
        <v>11900</v>
      </c>
      <c r="J3590" t="s">
        <v>8271</v>
      </c>
      <c r="K3590">
        <v>1</v>
      </c>
      <c r="L3590">
        <v>2</v>
      </c>
      <c r="M3590" t="s">
        <v>8054</v>
      </c>
      <c r="N3590" t="s">
        <v>7745</v>
      </c>
      <c r="O3590" t="s">
        <v>7697</v>
      </c>
      <c r="P3590" t="s">
        <v>10766</v>
      </c>
      <c r="Q3590" t="s">
        <v>10795</v>
      </c>
      <c r="R3590">
        <v>935</v>
      </c>
      <c r="S3590" t="s">
        <v>9921</v>
      </c>
      <c r="T3590" t="s">
        <v>7726</v>
      </c>
      <c r="U3590">
        <v>1</v>
      </c>
      <c r="V3590">
        <v>1</v>
      </c>
      <c r="W3590" t="s">
        <v>7702</v>
      </c>
      <c r="X3590" t="s">
        <v>13619</v>
      </c>
      <c r="Y3590" t="s">
        <v>7703</v>
      </c>
      <c r="Z3590" t="s">
        <v>13620</v>
      </c>
      <c r="AA3590" t="s">
        <v>8274</v>
      </c>
      <c r="AB3590" t="s">
        <v>13621</v>
      </c>
    </row>
    <row r="3591" spans="1:28">
      <c r="A3591" s="241">
        <v>45975</v>
      </c>
      <c r="B3591" t="s">
        <v>13622</v>
      </c>
      <c r="C3591" t="s">
        <v>7691</v>
      </c>
      <c r="D3591" t="s">
        <v>7692</v>
      </c>
      <c r="E3591" t="s">
        <v>7693</v>
      </c>
      <c r="F3591">
        <v>1</v>
      </c>
      <c r="G3591">
        <v>4327.7299999999996</v>
      </c>
      <c r="H3591">
        <v>0</v>
      </c>
      <c r="I3591" s="165">
        <v>4327.7299999999996</v>
      </c>
      <c r="J3591" t="s">
        <v>7816</v>
      </c>
      <c r="K3591">
        <v>1</v>
      </c>
      <c r="L3591">
        <v>125</v>
      </c>
      <c r="M3591" t="s">
        <v>7724</v>
      </c>
      <c r="N3591" t="s">
        <v>7713</v>
      </c>
      <c r="O3591" t="s">
        <v>7697</v>
      </c>
      <c r="P3591" t="s">
        <v>10766</v>
      </c>
      <c r="Q3591" t="s">
        <v>11510</v>
      </c>
      <c r="R3591">
        <v>105</v>
      </c>
      <c r="S3591" t="s">
        <v>9921</v>
      </c>
      <c r="T3591" t="s">
        <v>7701</v>
      </c>
      <c r="U3591">
        <v>1</v>
      </c>
      <c r="V3591">
        <v>1</v>
      </c>
      <c r="W3591" t="s">
        <v>7702</v>
      </c>
      <c r="X3591" t="s">
        <v>5287</v>
      </c>
      <c r="Y3591" t="s">
        <v>7703</v>
      </c>
      <c r="Z3591" t="s">
        <v>13623</v>
      </c>
      <c r="AA3591" t="s">
        <v>7819</v>
      </c>
      <c r="AB3591" t="s">
        <v>13624</v>
      </c>
    </row>
    <row r="3592" spans="1:28">
      <c r="A3592" s="241">
        <v>45975</v>
      </c>
      <c r="B3592" t="s">
        <v>13622</v>
      </c>
      <c r="C3592" t="s">
        <v>7865</v>
      </c>
      <c r="D3592" t="s">
        <v>7866</v>
      </c>
      <c r="E3592" t="s">
        <v>7867</v>
      </c>
      <c r="F3592">
        <v>6</v>
      </c>
      <c r="G3592">
        <v>3000</v>
      </c>
      <c r="H3592">
        <v>0</v>
      </c>
      <c r="I3592" s="165">
        <v>18000</v>
      </c>
      <c r="J3592" t="s">
        <v>7816</v>
      </c>
      <c r="K3592">
        <v>1</v>
      </c>
      <c r="L3592">
        <v>125</v>
      </c>
      <c r="M3592" t="s">
        <v>7724</v>
      </c>
      <c r="N3592" t="s">
        <v>7713</v>
      </c>
      <c r="O3592" t="s">
        <v>7697</v>
      </c>
      <c r="P3592" t="s">
        <v>10766</v>
      </c>
      <c r="Q3592" t="s">
        <v>11510</v>
      </c>
      <c r="R3592">
        <v>105</v>
      </c>
      <c r="S3592" t="s">
        <v>9921</v>
      </c>
      <c r="T3592" t="s">
        <v>7726</v>
      </c>
      <c r="U3592">
        <v>1</v>
      </c>
      <c r="V3592">
        <v>6</v>
      </c>
      <c r="W3592" t="s">
        <v>7702</v>
      </c>
      <c r="X3592" t="s">
        <v>5287</v>
      </c>
      <c r="Y3592" t="s">
        <v>7703</v>
      </c>
      <c r="Z3592" t="s">
        <v>13623</v>
      </c>
      <c r="AA3592" t="s">
        <v>7819</v>
      </c>
      <c r="AB3592" t="s">
        <v>13624</v>
      </c>
    </row>
    <row r="3593" spans="1:28">
      <c r="A3593" s="241">
        <v>45975</v>
      </c>
      <c r="B3593" t="s">
        <v>13622</v>
      </c>
      <c r="C3593" t="s">
        <v>8032</v>
      </c>
      <c r="D3593" t="s">
        <v>8033</v>
      </c>
      <c r="E3593" t="s">
        <v>8034</v>
      </c>
      <c r="F3593">
        <v>12</v>
      </c>
      <c r="G3593">
        <v>1092.44</v>
      </c>
      <c r="H3593">
        <v>0</v>
      </c>
      <c r="I3593" s="165">
        <v>13109.28</v>
      </c>
      <c r="J3593" t="s">
        <v>7816</v>
      </c>
      <c r="K3593">
        <v>1</v>
      </c>
      <c r="L3593">
        <v>125</v>
      </c>
      <c r="M3593" t="s">
        <v>7724</v>
      </c>
      <c r="N3593" t="s">
        <v>7713</v>
      </c>
      <c r="O3593" t="s">
        <v>7697</v>
      </c>
      <c r="P3593" t="s">
        <v>10766</v>
      </c>
      <c r="Q3593" t="s">
        <v>11510</v>
      </c>
      <c r="R3593">
        <v>105</v>
      </c>
      <c r="S3593" t="s">
        <v>9921</v>
      </c>
      <c r="T3593" t="s">
        <v>7701</v>
      </c>
      <c r="U3593">
        <v>1</v>
      </c>
      <c r="V3593">
        <v>12</v>
      </c>
      <c r="W3593" t="s">
        <v>7702</v>
      </c>
      <c r="X3593" t="s">
        <v>5287</v>
      </c>
      <c r="Y3593" t="s">
        <v>7703</v>
      </c>
      <c r="Z3593" t="s">
        <v>13623</v>
      </c>
      <c r="AA3593" t="s">
        <v>7819</v>
      </c>
      <c r="AB3593" t="s">
        <v>13624</v>
      </c>
    </row>
    <row r="3594" spans="1:28">
      <c r="A3594" s="241">
        <v>45975</v>
      </c>
      <c r="B3594" t="s">
        <v>13625</v>
      </c>
      <c r="C3594" t="s">
        <v>7832</v>
      </c>
      <c r="D3594" t="s">
        <v>7833</v>
      </c>
      <c r="E3594" t="s">
        <v>7834</v>
      </c>
      <c r="F3594">
        <v>1</v>
      </c>
      <c r="G3594">
        <v>12500</v>
      </c>
      <c r="H3594">
        <v>375</v>
      </c>
      <c r="I3594" s="165">
        <v>12125</v>
      </c>
      <c r="J3594" t="s">
        <v>7743</v>
      </c>
      <c r="K3594">
        <v>1</v>
      </c>
      <c r="L3594">
        <v>126</v>
      </c>
      <c r="M3594" t="s">
        <v>7744</v>
      </c>
      <c r="N3594" t="s">
        <v>7745</v>
      </c>
      <c r="O3594" t="s">
        <v>7697</v>
      </c>
      <c r="P3594" t="s">
        <v>10766</v>
      </c>
      <c r="Q3594" t="s">
        <v>10858</v>
      </c>
      <c r="R3594">
        <v>945</v>
      </c>
      <c r="S3594" t="s">
        <v>9921</v>
      </c>
      <c r="T3594" t="s">
        <v>7726</v>
      </c>
      <c r="U3594">
        <v>1</v>
      </c>
      <c r="V3594">
        <v>1</v>
      </c>
      <c r="W3594" t="s">
        <v>7702</v>
      </c>
      <c r="X3594" t="s">
        <v>5020</v>
      </c>
      <c r="Y3594" t="s">
        <v>7703</v>
      </c>
      <c r="Z3594" t="s">
        <v>13626</v>
      </c>
      <c r="AA3594" t="s">
        <v>8058</v>
      </c>
      <c r="AB3594" t="s">
        <v>13627</v>
      </c>
    </row>
    <row r="3595" spans="1:28">
      <c r="A3595" s="241">
        <v>45975</v>
      </c>
      <c r="B3595" t="s">
        <v>13625</v>
      </c>
      <c r="C3595" t="s">
        <v>7720</v>
      </c>
      <c r="D3595" t="s">
        <v>7721</v>
      </c>
      <c r="E3595" t="s">
        <v>7722</v>
      </c>
      <c r="F3595">
        <v>1</v>
      </c>
      <c r="G3595">
        <v>11900</v>
      </c>
      <c r="H3595">
        <v>357</v>
      </c>
      <c r="I3595" s="165">
        <v>11543</v>
      </c>
      <c r="J3595" t="s">
        <v>7743</v>
      </c>
      <c r="K3595">
        <v>1</v>
      </c>
      <c r="L3595">
        <v>126</v>
      </c>
      <c r="M3595" t="s">
        <v>7744</v>
      </c>
      <c r="N3595" t="s">
        <v>7745</v>
      </c>
      <c r="O3595" t="s">
        <v>7697</v>
      </c>
      <c r="P3595" t="s">
        <v>10766</v>
      </c>
      <c r="Q3595" t="s">
        <v>10858</v>
      </c>
      <c r="R3595">
        <v>945</v>
      </c>
      <c r="S3595" t="s">
        <v>9921</v>
      </c>
      <c r="T3595" t="s">
        <v>7726</v>
      </c>
      <c r="U3595">
        <v>1</v>
      </c>
      <c r="V3595">
        <v>1</v>
      </c>
      <c r="W3595" t="s">
        <v>7702</v>
      </c>
      <c r="X3595" t="s">
        <v>5020</v>
      </c>
      <c r="Y3595" t="s">
        <v>7703</v>
      </c>
      <c r="Z3595" t="s">
        <v>13626</v>
      </c>
      <c r="AA3595" t="s">
        <v>8058</v>
      </c>
      <c r="AB3595" t="s">
        <v>13627</v>
      </c>
    </row>
    <row r="3596" spans="1:28">
      <c r="A3596" s="241">
        <v>45975</v>
      </c>
      <c r="B3596" t="s">
        <v>13625</v>
      </c>
      <c r="C3596" t="s">
        <v>8336</v>
      </c>
      <c r="D3596" t="s">
        <v>8337</v>
      </c>
      <c r="E3596" t="s">
        <v>8338</v>
      </c>
      <c r="F3596">
        <v>2</v>
      </c>
      <c r="G3596">
        <v>15550</v>
      </c>
      <c r="H3596">
        <v>0</v>
      </c>
      <c r="I3596" s="165">
        <v>31100</v>
      </c>
      <c r="J3596" t="s">
        <v>7743</v>
      </c>
      <c r="K3596">
        <v>1</v>
      </c>
      <c r="L3596">
        <v>126</v>
      </c>
      <c r="M3596" t="s">
        <v>7744</v>
      </c>
      <c r="N3596" t="s">
        <v>7745</v>
      </c>
      <c r="O3596" t="s">
        <v>7697</v>
      </c>
      <c r="P3596" t="s">
        <v>10766</v>
      </c>
      <c r="Q3596" t="s">
        <v>10858</v>
      </c>
      <c r="R3596">
        <v>945</v>
      </c>
      <c r="S3596" t="s">
        <v>9921</v>
      </c>
      <c r="T3596" t="s">
        <v>7726</v>
      </c>
      <c r="U3596">
        <v>1</v>
      </c>
      <c r="V3596">
        <v>2</v>
      </c>
      <c r="W3596" t="s">
        <v>7702</v>
      </c>
      <c r="X3596" t="s">
        <v>5020</v>
      </c>
      <c r="Y3596" t="s">
        <v>7703</v>
      </c>
      <c r="Z3596" t="s">
        <v>13626</v>
      </c>
      <c r="AA3596" t="s">
        <v>8058</v>
      </c>
      <c r="AB3596" t="s">
        <v>13627</v>
      </c>
    </row>
    <row r="3597" spans="1:28">
      <c r="A3597" s="241">
        <v>45975</v>
      </c>
      <c r="B3597" t="s">
        <v>13625</v>
      </c>
      <c r="C3597" t="s">
        <v>7865</v>
      </c>
      <c r="D3597" t="s">
        <v>7866</v>
      </c>
      <c r="E3597" t="s">
        <v>7867</v>
      </c>
      <c r="F3597">
        <v>6</v>
      </c>
      <c r="G3597">
        <v>3000</v>
      </c>
      <c r="H3597">
        <v>0</v>
      </c>
      <c r="I3597" s="165">
        <v>18000</v>
      </c>
      <c r="J3597" t="s">
        <v>7743</v>
      </c>
      <c r="K3597">
        <v>1</v>
      </c>
      <c r="L3597">
        <v>126</v>
      </c>
      <c r="M3597" t="s">
        <v>7744</v>
      </c>
      <c r="N3597" t="s">
        <v>7745</v>
      </c>
      <c r="O3597" t="s">
        <v>7697</v>
      </c>
      <c r="P3597" t="s">
        <v>10766</v>
      </c>
      <c r="Q3597" t="s">
        <v>10858</v>
      </c>
      <c r="R3597">
        <v>945</v>
      </c>
      <c r="S3597" t="s">
        <v>9921</v>
      </c>
      <c r="T3597" t="s">
        <v>7726</v>
      </c>
      <c r="U3597">
        <v>1</v>
      </c>
      <c r="V3597">
        <v>6</v>
      </c>
      <c r="W3597" t="s">
        <v>7702</v>
      </c>
      <c r="X3597" t="s">
        <v>5020</v>
      </c>
      <c r="Y3597" t="s">
        <v>7703</v>
      </c>
      <c r="Z3597" t="s">
        <v>13626</v>
      </c>
      <c r="AA3597" t="s">
        <v>8058</v>
      </c>
      <c r="AB3597" t="s">
        <v>13627</v>
      </c>
    </row>
    <row r="3598" spans="1:28">
      <c r="A3598" s="241">
        <v>45975</v>
      </c>
      <c r="B3598" t="s">
        <v>13628</v>
      </c>
      <c r="C3598" t="s">
        <v>7875</v>
      </c>
      <c r="D3598" t="s">
        <v>7876</v>
      </c>
      <c r="E3598" t="s">
        <v>7877</v>
      </c>
      <c r="F3598">
        <v>12</v>
      </c>
      <c r="G3598">
        <v>1218.49</v>
      </c>
      <c r="H3598">
        <v>0</v>
      </c>
      <c r="I3598" s="165">
        <v>14621.88</v>
      </c>
      <c r="J3598" t="s">
        <v>8271</v>
      </c>
      <c r="K3598">
        <v>1</v>
      </c>
      <c r="L3598">
        <v>2</v>
      </c>
      <c r="M3598" t="s">
        <v>8054</v>
      </c>
      <c r="N3598" t="s">
        <v>7745</v>
      </c>
      <c r="O3598" t="s">
        <v>7697</v>
      </c>
      <c r="P3598" t="s">
        <v>10766</v>
      </c>
      <c r="Q3598" t="s">
        <v>10795</v>
      </c>
      <c r="R3598">
        <v>935</v>
      </c>
      <c r="S3598" t="s">
        <v>9921</v>
      </c>
      <c r="T3598" t="s">
        <v>7701</v>
      </c>
      <c r="U3598">
        <v>1</v>
      </c>
      <c r="V3598">
        <v>12</v>
      </c>
      <c r="W3598" t="s">
        <v>7702</v>
      </c>
      <c r="X3598" t="s">
        <v>13629</v>
      </c>
      <c r="Y3598" t="s">
        <v>7703</v>
      </c>
      <c r="Z3598" t="s">
        <v>13630</v>
      </c>
      <c r="AA3598" t="s">
        <v>8274</v>
      </c>
      <c r="AB3598" t="s">
        <v>13631</v>
      </c>
    </row>
    <row r="3599" spans="1:28">
      <c r="A3599" s="241">
        <v>45975</v>
      </c>
      <c r="B3599" t="s">
        <v>13632</v>
      </c>
      <c r="C3599" t="s">
        <v>7883</v>
      </c>
      <c r="D3599" t="s">
        <v>7884</v>
      </c>
      <c r="E3599" t="s">
        <v>7885</v>
      </c>
      <c r="F3599">
        <v>6</v>
      </c>
      <c r="G3599">
        <v>3025.21</v>
      </c>
      <c r="H3599">
        <v>0</v>
      </c>
      <c r="I3599" s="165">
        <v>18151.259999999998</v>
      </c>
      <c r="J3599" t="s">
        <v>7711</v>
      </c>
      <c r="K3599">
        <v>1</v>
      </c>
      <c r="L3599">
        <v>156</v>
      </c>
      <c r="M3599" t="s">
        <v>7712</v>
      </c>
      <c r="N3599" t="s">
        <v>7713</v>
      </c>
      <c r="O3599" t="s">
        <v>7697</v>
      </c>
      <c r="P3599" t="s">
        <v>10766</v>
      </c>
      <c r="Q3599" t="s">
        <v>12395</v>
      </c>
      <c r="R3599">
        <v>510</v>
      </c>
      <c r="S3599" t="s">
        <v>9921</v>
      </c>
      <c r="T3599" t="s">
        <v>7715</v>
      </c>
      <c r="U3599">
        <v>1</v>
      </c>
      <c r="V3599">
        <v>6</v>
      </c>
      <c r="W3599" t="s">
        <v>7702</v>
      </c>
      <c r="X3599" t="s">
        <v>5172</v>
      </c>
      <c r="Y3599" t="s">
        <v>7703</v>
      </c>
      <c r="Z3599" t="s">
        <v>13633</v>
      </c>
      <c r="AA3599" t="s">
        <v>7717</v>
      </c>
      <c r="AB3599" t="s">
        <v>13634</v>
      </c>
    </row>
    <row r="3600" spans="1:28">
      <c r="A3600" s="241">
        <v>45975</v>
      </c>
      <c r="B3600" t="s">
        <v>13632</v>
      </c>
      <c r="C3600" t="s">
        <v>7787</v>
      </c>
      <c r="D3600" t="s">
        <v>7788</v>
      </c>
      <c r="E3600" t="s">
        <v>7789</v>
      </c>
      <c r="F3600">
        <v>6</v>
      </c>
      <c r="G3600">
        <v>3025.21</v>
      </c>
      <c r="H3600">
        <v>0</v>
      </c>
      <c r="I3600" s="165">
        <v>18151.259999999998</v>
      </c>
      <c r="J3600" t="s">
        <v>7711</v>
      </c>
      <c r="K3600">
        <v>1</v>
      </c>
      <c r="L3600">
        <v>156</v>
      </c>
      <c r="M3600" t="s">
        <v>7712</v>
      </c>
      <c r="N3600" t="s">
        <v>7713</v>
      </c>
      <c r="O3600" t="s">
        <v>7697</v>
      </c>
      <c r="P3600" t="s">
        <v>10766</v>
      </c>
      <c r="Q3600" t="s">
        <v>12395</v>
      </c>
      <c r="R3600">
        <v>510</v>
      </c>
      <c r="S3600" t="s">
        <v>9921</v>
      </c>
      <c r="T3600" t="s">
        <v>7715</v>
      </c>
      <c r="U3600">
        <v>1</v>
      </c>
      <c r="V3600">
        <v>6</v>
      </c>
      <c r="W3600" t="s">
        <v>7702</v>
      </c>
      <c r="X3600" t="s">
        <v>5172</v>
      </c>
      <c r="Y3600" t="s">
        <v>7703</v>
      </c>
      <c r="Z3600" t="s">
        <v>13633</v>
      </c>
      <c r="AA3600" t="s">
        <v>7717</v>
      </c>
      <c r="AB3600" t="s">
        <v>13634</v>
      </c>
    </row>
    <row r="3601" spans="1:28">
      <c r="A3601" s="241">
        <v>45975</v>
      </c>
      <c r="B3601" t="s">
        <v>13635</v>
      </c>
      <c r="C3601" t="s">
        <v>8268</v>
      </c>
      <c r="D3601" t="s">
        <v>8269</v>
      </c>
      <c r="E3601" t="s">
        <v>8270</v>
      </c>
      <c r="F3601">
        <v>6</v>
      </c>
      <c r="G3601">
        <v>864</v>
      </c>
      <c r="H3601">
        <v>0</v>
      </c>
      <c r="I3601" s="165">
        <v>5184</v>
      </c>
      <c r="J3601" t="s">
        <v>7711</v>
      </c>
      <c r="K3601">
        <v>1</v>
      </c>
      <c r="L3601">
        <v>156</v>
      </c>
      <c r="M3601" t="s">
        <v>7712</v>
      </c>
      <c r="N3601" t="s">
        <v>7713</v>
      </c>
      <c r="O3601" t="s">
        <v>7697</v>
      </c>
      <c r="P3601" t="s">
        <v>10766</v>
      </c>
      <c r="Q3601" t="s">
        <v>12395</v>
      </c>
      <c r="R3601">
        <v>510</v>
      </c>
      <c r="S3601" t="s">
        <v>9921</v>
      </c>
      <c r="T3601" t="s">
        <v>7701</v>
      </c>
      <c r="U3601">
        <v>1</v>
      </c>
      <c r="V3601">
        <v>6</v>
      </c>
      <c r="W3601" t="s">
        <v>7702</v>
      </c>
      <c r="X3601" t="s">
        <v>5182</v>
      </c>
      <c r="Y3601" t="s">
        <v>7703</v>
      </c>
      <c r="Z3601" t="s">
        <v>13636</v>
      </c>
      <c r="AA3601" t="s">
        <v>7717</v>
      </c>
      <c r="AB3601" t="s">
        <v>13637</v>
      </c>
    </row>
    <row r="3602" spans="1:28">
      <c r="A3602" s="241">
        <v>45975</v>
      </c>
      <c r="B3602" t="s">
        <v>13635</v>
      </c>
      <c r="C3602" t="s">
        <v>8021</v>
      </c>
      <c r="D3602" t="s">
        <v>8022</v>
      </c>
      <c r="E3602" t="s">
        <v>8023</v>
      </c>
      <c r="F3602">
        <v>1</v>
      </c>
      <c r="G3602">
        <v>4882</v>
      </c>
      <c r="H3602">
        <v>0</v>
      </c>
      <c r="I3602" s="165">
        <v>4882</v>
      </c>
      <c r="J3602" t="s">
        <v>7711</v>
      </c>
      <c r="K3602">
        <v>1</v>
      </c>
      <c r="L3602">
        <v>156</v>
      </c>
      <c r="M3602" t="s">
        <v>7712</v>
      </c>
      <c r="N3602" t="s">
        <v>7713</v>
      </c>
      <c r="O3602" t="s">
        <v>7697</v>
      </c>
      <c r="P3602" t="s">
        <v>10766</v>
      </c>
      <c r="Q3602" t="s">
        <v>12395</v>
      </c>
      <c r="R3602">
        <v>510</v>
      </c>
      <c r="S3602" t="s">
        <v>9921</v>
      </c>
      <c r="T3602" t="s">
        <v>7701</v>
      </c>
      <c r="U3602">
        <v>1</v>
      </c>
      <c r="V3602">
        <v>1</v>
      </c>
      <c r="W3602" t="s">
        <v>7702</v>
      </c>
      <c r="X3602" t="s">
        <v>5182</v>
      </c>
      <c r="Y3602" t="s">
        <v>7703</v>
      </c>
      <c r="Z3602" t="s">
        <v>13636</v>
      </c>
      <c r="AA3602" t="s">
        <v>7717</v>
      </c>
      <c r="AB3602" t="s">
        <v>13637</v>
      </c>
    </row>
    <row r="3603" spans="1:28">
      <c r="A3603" s="241">
        <v>45975</v>
      </c>
      <c r="B3603" t="s">
        <v>13635</v>
      </c>
      <c r="C3603" t="s">
        <v>8415</v>
      </c>
      <c r="D3603" t="s">
        <v>8416</v>
      </c>
      <c r="E3603" t="s">
        <v>8417</v>
      </c>
      <c r="F3603">
        <v>1</v>
      </c>
      <c r="G3603">
        <v>2700</v>
      </c>
      <c r="H3603">
        <v>0</v>
      </c>
      <c r="I3603" s="165">
        <v>2700</v>
      </c>
      <c r="J3603" t="s">
        <v>7711</v>
      </c>
      <c r="K3603">
        <v>1</v>
      </c>
      <c r="L3603">
        <v>156</v>
      </c>
      <c r="M3603" t="s">
        <v>7712</v>
      </c>
      <c r="N3603" t="s">
        <v>7713</v>
      </c>
      <c r="O3603" t="s">
        <v>7697</v>
      </c>
      <c r="P3603" t="s">
        <v>10766</v>
      </c>
      <c r="Q3603" t="s">
        <v>12395</v>
      </c>
      <c r="R3603">
        <v>510</v>
      </c>
      <c r="S3603" t="s">
        <v>9921</v>
      </c>
      <c r="T3603" t="s">
        <v>7715</v>
      </c>
      <c r="U3603">
        <v>1</v>
      </c>
      <c r="V3603">
        <v>1</v>
      </c>
      <c r="W3603" t="s">
        <v>7702</v>
      </c>
      <c r="X3603" t="s">
        <v>5182</v>
      </c>
      <c r="Y3603" t="s">
        <v>7703</v>
      </c>
      <c r="Z3603" t="s">
        <v>13636</v>
      </c>
      <c r="AA3603" t="s">
        <v>7717</v>
      </c>
      <c r="AB3603" t="s">
        <v>13637</v>
      </c>
    </row>
    <row r="3604" spans="1:28">
      <c r="A3604" s="241">
        <v>45975</v>
      </c>
      <c r="B3604" t="s">
        <v>13638</v>
      </c>
      <c r="C3604" t="s">
        <v>7856</v>
      </c>
      <c r="D3604" t="s">
        <v>7857</v>
      </c>
      <c r="E3604" t="s">
        <v>7858</v>
      </c>
      <c r="F3604">
        <v>1</v>
      </c>
      <c r="G3604">
        <v>4247.1000000000004</v>
      </c>
      <c r="H3604">
        <v>0</v>
      </c>
      <c r="I3604" s="165">
        <v>4247.1000000000004</v>
      </c>
      <c r="J3604" t="s">
        <v>8852</v>
      </c>
      <c r="K3604">
        <v>1</v>
      </c>
      <c r="L3604">
        <v>6</v>
      </c>
      <c r="M3604" t="s">
        <v>8296</v>
      </c>
      <c r="N3604" t="s">
        <v>7939</v>
      </c>
      <c r="O3604" t="s">
        <v>7697</v>
      </c>
      <c r="P3604" t="s">
        <v>10766</v>
      </c>
      <c r="Q3604" t="s">
        <v>11160</v>
      </c>
      <c r="R3604">
        <v>405</v>
      </c>
      <c r="S3604" t="s">
        <v>9921</v>
      </c>
      <c r="T3604" t="s">
        <v>7701</v>
      </c>
      <c r="U3604">
        <v>1</v>
      </c>
      <c r="V3604">
        <v>1</v>
      </c>
      <c r="W3604" t="s">
        <v>7702</v>
      </c>
      <c r="X3604" t="s">
        <v>13639</v>
      </c>
      <c r="Y3604" t="s">
        <v>7703</v>
      </c>
      <c r="Z3604" t="s">
        <v>13640</v>
      </c>
      <c r="AA3604" t="s">
        <v>9034</v>
      </c>
      <c r="AB3604" t="s">
        <v>13641</v>
      </c>
    </row>
    <row r="3605" spans="1:28">
      <c r="A3605" s="241">
        <v>45975</v>
      </c>
      <c r="B3605" t="s">
        <v>13642</v>
      </c>
      <c r="C3605" t="s">
        <v>7720</v>
      </c>
      <c r="D3605" t="s">
        <v>7721</v>
      </c>
      <c r="E3605" t="s">
        <v>7722</v>
      </c>
      <c r="F3605">
        <v>2</v>
      </c>
      <c r="G3605">
        <v>11900</v>
      </c>
      <c r="H3605">
        <v>714</v>
      </c>
      <c r="I3605" s="165">
        <v>23086</v>
      </c>
      <c r="J3605" t="s">
        <v>8521</v>
      </c>
      <c r="K3605">
        <v>1</v>
      </c>
      <c r="L3605">
        <v>157</v>
      </c>
      <c r="M3605" t="s">
        <v>8532</v>
      </c>
      <c r="N3605" t="s">
        <v>8027</v>
      </c>
      <c r="O3605" t="s">
        <v>7697</v>
      </c>
      <c r="P3605" t="s">
        <v>10766</v>
      </c>
      <c r="Q3605" t="s">
        <v>11864</v>
      </c>
      <c r="R3605">
        <v>612</v>
      </c>
      <c r="S3605" t="s">
        <v>9921</v>
      </c>
      <c r="T3605" t="s">
        <v>7726</v>
      </c>
      <c r="U3605">
        <v>1</v>
      </c>
      <c r="V3605">
        <v>2</v>
      </c>
      <c r="W3605" t="s">
        <v>7702</v>
      </c>
      <c r="X3605" t="s">
        <v>5084</v>
      </c>
      <c r="Y3605" t="s">
        <v>7703</v>
      </c>
      <c r="Z3605" t="s">
        <v>13643</v>
      </c>
      <c r="AA3605" t="s">
        <v>8535</v>
      </c>
      <c r="AB3605" t="s">
        <v>13644</v>
      </c>
    </row>
    <row r="3606" spans="1:28">
      <c r="A3606" s="241">
        <v>45975</v>
      </c>
      <c r="B3606" t="s">
        <v>13645</v>
      </c>
      <c r="C3606" t="s">
        <v>8205</v>
      </c>
      <c r="D3606" t="s">
        <v>8206</v>
      </c>
      <c r="E3606" t="s">
        <v>8207</v>
      </c>
      <c r="F3606">
        <v>3</v>
      </c>
      <c r="G3606">
        <v>3000</v>
      </c>
      <c r="H3606">
        <v>0</v>
      </c>
      <c r="I3606" s="165">
        <v>9000</v>
      </c>
      <c r="J3606" t="s">
        <v>8521</v>
      </c>
      <c r="K3606">
        <v>1</v>
      </c>
      <c r="L3606">
        <v>157</v>
      </c>
      <c r="M3606" t="s">
        <v>8532</v>
      </c>
      <c r="N3606" t="s">
        <v>8027</v>
      </c>
      <c r="O3606" t="s">
        <v>7697</v>
      </c>
      <c r="P3606" t="s">
        <v>10766</v>
      </c>
      <c r="Q3606" t="s">
        <v>11864</v>
      </c>
      <c r="R3606">
        <v>612</v>
      </c>
      <c r="S3606" t="s">
        <v>9921</v>
      </c>
      <c r="T3606" t="s">
        <v>7726</v>
      </c>
      <c r="U3606">
        <v>1</v>
      </c>
      <c r="V3606">
        <v>3</v>
      </c>
      <c r="W3606" t="s">
        <v>7702</v>
      </c>
      <c r="X3606" t="s">
        <v>5037</v>
      </c>
      <c r="Y3606" t="s">
        <v>7703</v>
      </c>
      <c r="Z3606" t="s">
        <v>13646</v>
      </c>
      <c r="AA3606" t="s">
        <v>8535</v>
      </c>
      <c r="AB3606" t="s">
        <v>13647</v>
      </c>
    </row>
    <row r="3607" spans="1:28">
      <c r="A3607" s="241">
        <v>45975</v>
      </c>
      <c r="B3607" t="s">
        <v>13645</v>
      </c>
      <c r="C3607" t="s">
        <v>7868</v>
      </c>
      <c r="D3607" t="s">
        <v>7869</v>
      </c>
      <c r="E3607" t="s">
        <v>7870</v>
      </c>
      <c r="F3607">
        <v>6</v>
      </c>
      <c r="G3607">
        <v>3000</v>
      </c>
      <c r="H3607">
        <v>0</v>
      </c>
      <c r="I3607" s="165">
        <v>18000</v>
      </c>
      <c r="J3607" t="s">
        <v>8521</v>
      </c>
      <c r="K3607">
        <v>1</v>
      </c>
      <c r="L3607">
        <v>157</v>
      </c>
      <c r="M3607" t="s">
        <v>8532</v>
      </c>
      <c r="N3607" t="s">
        <v>8027</v>
      </c>
      <c r="O3607" t="s">
        <v>7697</v>
      </c>
      <c r="P3607" t="s">
        <v>10766</v>
      </c>
      <c r="Q3607" t="s">
        <v>11864</v>
      </c>
      <c r="R3607">
        <v>612</v>
      </c>
      <c r="S3607" t="s">
        <v>9921</v>
      </c>
      <c r="T3607" t="s">
        <v>7726</v>
      </c>
      <c r="U3607">
        <v>1</v>
      </c>
      <c r="V3607">
        <v>6</v>
      </c>
      <c r="W3607" t="s">
        <v>7702</v>
      </c>
      <c r="X3607" t="s">
        <v>5037</v>
      </c>
      <c r="Y3607" t="s">
        <v>7703</v>
      </c>
      <c r="Z3607" t="s">
        <v>13646</v>
      </c>
      <c r="AA3607" t="s">
        <v>8535</v>
      </c>
      <c r="AB3607" t="s">
        <v>13647</v>
      </c>
    </row>
    <row r="3608" spans="1:28">
      <c r="A3608" s="241">
        <v>45975</v>
      </c>
      <c r="B3608" t="s">
        <v>13648</v>
      </c>
      <c r="C3608" t="s">
        <v>7730</v>
      </c>
      <c r="D3608" t="s">
        <v>7731</v>
      </c>
      <c r="E3608" t="s">
        <v>7732</v>
      </c>
      <c r="F3608">
        <v>1</v>
      </c>
      <c r="G3608">
        <v>8991.6</v>
      </c>
      <c r="H3608">
        <v>449.58</v>
      </c>
      <c r="I3608" s="165">
        <v>8542.02</v>
      </c>
      <c r="J3608" t="s">
        <v>8852</v>
      </c>
      <c r="K3608">
        <v>1</v>
      </c>
      <c r="L3608">
        <v>154</v>
      </c>
      <c r="M3608" t="s">
        <v>8678</v>
      </c>
      <c r="N3608" t="s">
        <v>7939</v>
      </c>
      <c r="O3608" t="s">
        <v>7697</v>
      </c>
      <c r="P3608" t="s">
        <v>10766</v>
      </c>
      <c r="Q3608" t="s">
        <v>11160</v>
      </c>
      <c r="R3608">
        <v>405</v>
      </c>
      <c r="S3608" t="s">
        <v>9921</v>
      </c>
      <c r="T3608" t="s">
        <v>7715</v>
      </c>
      <c r="U3608">
        <v>1</v>
      </c>
      <c r="V3608">
        <v>1</v>
      </c>
      <c r="W3608" t="s">
        <v>7702</v>
      </c>
      <c r="X3608" t="s">
        <v>4753</v>
      </c>
      <c r="Y3608" t="s">
        <v>7703</v>
      </c>
      <c r="Z3608" t="s">
        <v>13649</v>
      </c>
      <c r="AA3608" t="s">
        <v>9034</v>
      </c>
      <c r="AB3608" t="s">
        <v>13650</v>
      </c>
    </row>
    <row r="3609" spans="1:28">
      <c r="A3609" s="241">
        <v>45975</v>
      </c>
      <c r="B3609" t="s">
        <v>13648</v>
      </c>
      <c r="C3609" t="s">
        <v>8032</v>
      </c>
      <c r="D3609" t="s">
        <v>8033</v>
      </c>
      <c r="E3609" t="s">
        <v>8034</v>
      </c>
      <c r="F3609">
        <v>1</v>
      </c>
      <c r="G3609">
        <v>1092.44</v>
      </c>
      <c r="H3609">
        <v>0</v>
      </c>
      <c r="I3609" s="165">
        <v>1092.44</v>
      </c>
      <c r="J3609" t="s">
        <v>8852</v>
      </c>
      <c r="K3609">
        <v>1</v>
      </c>
      <c r="L3609">
        <v>154</v>
      </c>
      <c r="M3609" t="s">
        <v>8678</v>
      </c>
      <c r="N3609" t="s">
        <v>7939</v>
      </c>
      <c r="O3609" t="s">
        <v>7697</v>
      </c>
      <c r="P3609" t="s">
        <v>10766</v>
      </c>
      <c r="Q3609" t="s">
        <v>11160</v>
      </c>
      <c r="R3609">
        <v>405</v>
      </c>
      <c r="S3609" t="s">
        <v>9921</v>
      </c>
      <c r="T3609" t="s">
        <v>7701</v>
      </c>
      <c r="U3609">
        <v>1</v>
      </c>
      <c r="V3609">
        <v>1</v>
      </c>
      <c r="W3609" t="s">
        <v>7702</v>
      </c>
      <c r="X3609" t="s">
        <v>4753</v>
      </c>
      <c r="Y3609" t="s">
        <v>7703</v>
      </c>
      <c r="Z3609" t="s">
        <v>13649</v>
      </c>
      <c r="AA3609" t="s">
        <v>9034</v>
      </c>
      <c r="AB3609" t="s">
        <v>13650</v>
      </c>
    </row>
    <row r="3610" spans="1:28">
      <c r="A3610" s="241">
        <v>45975</v>
      </c>
      <c r="B3610" t="s">
        <v>13651</v>
      </c>
      <c r="C3610" t="s">
        <v>7778</v>
      </c>
      <c r="D3610" t="s">
        <v>7779</v>
      </c>
      <c r="E3610" t="s">
        <v>7780</v>
      </c>
      <c r="F3610">
        <v>3</v>
      </c>
      <c r="G3610">
        <v>2668.75</v>
      </c>
      <c r="H3610">
        <v>0</v>
      </c>
      <c r="I3610" s="165">
        <v>8006.25</v>
      </c>
      <c r="J3610" t="s">
        <v>8166</v>
      </c>
      <c r="K3610">
        <v>1</v>
      </c>
      <c r="L3610">
        <v>126</v>
      </c>
      <c r="M3610" t="s">
        <v>7744</v>
      </c>
      <c r="N3610" t="s">
        <v>7745</v>
      </c>
      <c r="O3610" t="s">
        <v>7697</v>
      </c>
      <c r="P3610" t="s">
        <v>10766</v>
      </c>
      <c r="Q3610" t="s">
        <v>11321</v>
      </c>
      <c r="R3610">
        <v>923</v>
      </c>
      <c r="S3610" t="s">
        <v>9921</v>
      </c>
      <c r="T3610" t="s">
        <v>7701</v>
      </c>
      <c r="U3610">
        <v>1</v>
      </c>
      <c r="V3610">
        <v>3</v>
      </c>
      <c r="W3610" t="s">
        <v>7702</v>
      </c>
      <c r="X3610" t="s">
        <v>4839</v>
      </c>
      <c r="Y3610" t="s">
        <v>7703</v>
      </c>
      <c r="Z3610" t="s">
        <v>13652</v>
      </c>
      <c r="AA3610" t="s">
        <v>8226</v>
      </c>
      <c r="AB3610" t="s">
        <v>13653</v>
      </c>
    </row>
    <row r="3611" spans="1:28">
      <c r="A3611" s="241">
        <v>45975</v>
      </c>
      <c r="B3611" t="s">
        <v>13651</v>
      </c>
      <c r="C3611" t="s">
        <v>8666</v>
      </c>
      <c r="D3611" t="s">
        <v>8667</v>
      </c>
      <c r="E3611" t="s">
        <v>8668</v>
      </c>
      <c r="F3611">
        <v>3</v>
      </c>
      <c r="G3611">
        <v>2992.5</v>
      </c>
      <c r="H3611">
        <v>0</v>
      </c>
      <c r="I3611" s="165">
        <v>8977.5</v>
      </c>
      <c r="J3611" t="s">
        <v>8166</v>
      </c>
      <c r="K3611">
        <v>1</v>
      </c>
      <c r="L3611">
        <v>126</v>
      </c>
      <c r="M3611" t="s">
        <v>7744</v>
      </c>
      <c r="N3611" t="s">
        <v>7745</v>
      </c>
      <c r="O3611" t="s">
        <v>7697</v>
      </c>
      <c r="P3611" t="s">
        <v>10766</v>
      </c>
      <c r="Q3611" t="s">
        <v>11321</v>
      </c>
      <c r="R3611">
        <v>923</v>
      </c>
      <c r="S3611" t="s">
        <v>9921</v>
      </c>
      <c r="T3611" t="s">
        <v>7701</v>
      </c>
      <c r="U3611">
        <v>1</v>
      </c>
      <c r="V3611">
        <v>3</v>
      </c>
      <c r="W3611" t="s">
        <v>7702</v>
      </c>
      <c r="X3611" t="s">
        <v>4839</v>
      </c>
      <c r="Y3611" t="s">
        <v>7703</v>
      </c>
      <c r="Z3611" t="s">
        <v>13652</v>
      </c>
      <c r="AA3611" t="s">
        <v>8226</v>
      </c>
      <c r="AB3611" t="s">
        <v>13653</v>
      </c>
    </row>
    <row r="3612" spans="1:28">
      <c r="A3612" s="241">
        <v>45975</v>
      </c>
      <c r="B3612" t="s">
        <v>13654</v>
      </c>
      <c r="C3612" t="s">
        <v>7730</v>
      </c>
      <c r="D3612" t="s">
        <v>7731</v>
      </c>
      <c r="E3612" t="s">
        <v>7732</v>
      </c>
      <c r="F3612">
        <v>1</v>
      </c>
      <c r="G3612">
        <v>8991.6</v>
      </c>
      <c r="H3612">
        <v>0</v>
      </c>
      <c r="I3612" s="165">
        <v>8991.6</v>
      </c>
      <c r="J3612" t="s">
        <v>8166</v>
      </c>
      <c r="K3612">
        <v>1</v>
      </c>
      <c r="L3612">
        <v>2</v>
      </c>
      <c r="M3612" t="s">
        <v>8054</v>
      </c>
      <c r="N3612" t="s">
        <v>7745</v>
      </c>
      <c r="O3612" t="s">
        <v>7697</v>
      </c>
      <c r="P3612" t="s">
        <v>10766</v>
      </c>
      <c r="Q3612" t="s">
        <v>11279</v>
      </c>
      <c r="R3612">
        <v>926</v>
      </c>
      <c r="S3612" t="s">
        <v>9921</v>
      </c>
      <c r="T3612" t="s">
        <v>7715</v>
      </c>
      <c r="U3612">
        <v>1</v>
      </c>
      <c r="V3612">
        <v>1</v>
      </c>
      <c r="W3612" t="s">
        <v>7702</v>
      </c>
      <c r="X3612" t="s">
        <v>13655</v>
      </c>
      <c r="Y3612" t="s">
        <v>7703</v>
      </c>
      <c r="Z3612" t="s">
        <v>13656</v>
      </c>
      <c r="AA3612" t="s">
        <v>8170</v>
      </c>
      <c r="AB3612" t="s">
        <v>9137</v>
      </c>
    </row>
    <row r="3613" spans="1:28">
      <c r="A3613" s="241">
        <v>45975</v>
      </c>
      <c r="B3613" t="s">
        <v>13657</v>
      </c>
      <c r="C3613" t="s">
        <v>8239</v>
      </c>
      <c r="D3613" t="s">
        <v>8240</v>
      </c>
      <c r="E3613" t="s">
        <v>8241</v>
      </c>
      <c r="F3613">
        <v>4</v>
      </c>
      <c r="G3613">
        <v>1180</v>
      </c>
      <c r="H3613">
        <v>0</v>
      </c>
      <c r="I3613" s="165">
        <v>4720</v>
      </c>
      <c r="J3613" t="s">
        <v>8166</v>
      </c>
      <c r="K3613">
        <v>1</v>
      </c>
      <c r="L3613">
        <v>126</v>
      </c>
      <c r="M3613" t="s">
        <v>7744</v>
      </c>
      <c r="N3613" t="s">
        <v>7745</v>
      </c>
      <c r="O3613" t="s">
        <v>7697</v>
      </c>
      <c r="P3613" t="s">
        <v>10766</v>
      </c>
      <c r="Q3613" t="s">
        <v>10995</v>
      </c>
      <c r="R3613">
        <v>925</v>
      </c>
      <c r="S3613" t="s">
        <v>9921</v>
      </c>
      <c r="T3613" t="s">
        <v>7715</v>
      </c>
      <c r="U3613">
        <v>6</v>
      </c>
      <c r="V3613">
        <v>24</v>
      </c>
      <c r="W3613" t="s">
        <v>7702</v>
      </c>
      <c r="X3613" t="s">
        <v>5269</v>
      </c>
      <c r="Y3613" t="s">
        <v>7703</v>
      </c>
      <c r="Z3613" t="s">
        <v>13658</v>
      </c>
      <c r="AA3613" t="s">
        <v>8245</v>
      </c>
      <c r="AB3613" t="s">
        <v>13659</v>
      </c>
    </row>
    <row r="3614" spans="1:28">
      <c r="A3614" s="241">
        <v>45975</v>
      </c>
      <c r="B3614" t="s">
        <v>13657</v>
      </c>
      <c r="C3614" t="s">
        <v>7886</v>
      </c>
      <c r="D3614" t="s">
        <v>7887</v>
      </c>
      <c r="E3614" t="s">
        <v>7888</v>
      </c>
      <c r="F3614">
        <v>3</v>
      </c>
      <c r="G3614">
        <v>3025.21</v>
      </c>
      <c r="H3614">
        <v>0</v>
      </c>
      <c r="I3614" s="165">
        <v>9075.6299999999992</v>
      </c>
      <c r="J3614" t="s">
        <v>8166</v>
      </c>
      <c r="K3614">
        <v>1</v>
      </c>
      <c r="L3614">
        <v>126</v>
      </c>
      <c r="M3614" t="s">
        <v>7744</v>
      </c>
      <c r="N3614" t="s">
        <v>7745</v>
      </c>
      <c r="O3614" t="s">
        <v>7697</v>
      </c>
      <c r="P3614" t="s">
        <v>10766</v>
      </c>
      <c r="Q3614" t="s">
        <v>10995</v>
      </c>
      <c r="R3614">
        <v>925</v>
      </c>
      <c r="S3614" t="s">
        <v>9921</v>
      </c>
      <c r="T3614" t="s">
        <v>7715</v>
      </c>
      <c r="U3614">
        <v>1</v>
      </c>
      <c r="V3614">
        <v>3</v>
      </c>
      <c r="W3614" t="s">
        <v>7702</v>
      </c>
      <c r="X3614" t="s">
        <v>5269</v>
      </c>
      <c r="Y3614" t="s">
        <v>7703</v>
      </c>
      <c r="Z3614" t="s">
        <v>13658</v>
      </c>
      <c r="AA3614" t="s">
        <v>8245</v>
      </c>
      <c r="AB3614" t="s">
        <v>13659</v>
      </c>
    </row>
    <row r="3615" spans="1:28">
      <c r="A3615" s="241">
        <v>45975</v>
      </c>
      <c r="B3615" t="s">
        <v>13657</v>
      </c>
      <c r="C3615" t="s">
        <v>7969</v>
      </c>
      <c r="D3615" t="s">
        <v>7970</v>
      </c>
      <c r="E3615" t="s">
        <v>7971</v>
      </c>
      <c r="F3615">
        <v>15</v>
      </c>
      <c r="G3615">
        <v>977</v>
      </c>
      <c r="H3615">
        <v>0</v>
      </c>
      <c r="I3615" s="165">
        <v>14655</v>
      </c>
      <c r="J3615" t="s">
        <v>8166</v>
      </c>
      <c r="K3615">
        <v>1</v>
      </c>
      <c r="L3615">
        <v>126</v>
      </c>
      <c r="M3615" t="s">
        <v>7744</v>
      </c>
      <c r="N3615" t="s">
        <v>7745</v>
      </c>
      <c r="O3615" t="s">
        <v>7697</v>
      </c>
      <c r="P3615" t="s">
        <v>10766</v>
      </c>
      <c r="Q3615" t="s">
        <v>10995</v>
      </c>
      <c r="R3615">
        <v>925</v>
      </c>
      <c r="S3615" t="s">
        <v>9921</v>
      </c>
      <c r="T3615" t="s">
        <v>7715</v>
      </c>
      <c r="U3615">
        <v>1</v>
      </c>
      <c r="V3615">
        <v>15</v>
      </c>
      <c r="W3615" t="s">
        <v>7702</v>
      </c>
      <c r="X3615" t="s">
        <v>5269</v>
      </c>
      <c r="Y3615" t="s">
        <v>7703</v>
      </c>
      <c r="Z3615" t="s">
        <v>13658</v>
      </c>
      <c r="AA3615" t="s">
        <v>8245</v>
      </c>
      <c r="AB3615" t="s">
        <v>13659</v>
      </c>
    </row>
    <row r="3616" spans="1:28">
      <c r="A3616" s="241">
        <v>45975</v>
      </c>
      <c r="B3616" t="s">
        <v>13657</v>
      </c>
      <c r="C3616" t="s">
        <v>7979</v>
      </c>
      <c r="D3616" t="s">
        <v>7980</v>
      </c>
      <c r="E3616" t="s">
        <v>7981</v>
      </c>
      <c r="F3616">
        <v>3</v>
      </c>
      <c r="G3616">
        <v>2647.06</v>
      </c>
      <c r="H3616">
        <v>0</v>
      </c>
      <c r="I3616" s="165">
        <v>7941.18</v>
      </c>
      <c r="J3616" t="s">
        <v>8166</v>
      </c>
      <c r="K3616">
        <v>1</v>
      </c>
      <c r="L3616">
        <v>126</v>
      </c>
      <c r="M3616" t="s">
        <v>7744</v>
      </c>
      <c r="N3616" t="s">
        <v>7745</v>
      </c>
      <c r="O3616" t="s">
        <v>7697</v>
      </c>
      <c r="P3616" t="s">
        <v>10766</v>
      </c>
      <c r="Q3616" t="s">
        <v>10995</v>
      </c>
      <c r="R3616">
        <v>925</v>
      </c>
      <c r="S3616" t="s">
        <v>9921</v>
      </c>
      <c r="T3616" t="s">
        <v>7715</v>
      </c>
      <c r="U3616">
        <v>1</v>
      </c>
      <c r="V3616">
        <v>3</v>
      </c>
      <c r="W3616" t="s">
        <v>7702</v>
      </c>
      <c r="X3616" t="s">
        <v>5269</v>
      </c>
      <c r="Y3616" t="s">
        <v>7703</v>
      </c>
      <c r="Z3616" t="s">
        <v>13658</v>
      </c>
      <c r="AA3616" t="s">
        <v>8245</v>
      </c>
      <c r="AB3616" t="s">
        <v>13659</v>
      </c>
    </row>
    <row r="3617" spans="1:28">
      <c r="A3617" s="241">
        <v>45975</v>
      </c>
      <c r="B3617" t="s">
        <v>13660</v>
      </c>
      <c r="C3617" t="s">
        <v>7720</v>
      </c>
      <c r="D3617" t="s">
        <v>7721</v>
      </c>
      <c r="E3617" t="s">
        <v>7722</v>
      </c>
      <c r="F3617">
        <v>1</v>
      </c>
      <c r="G3617">
        <v>11900</v>
      </c>
      <c r="H3617">
        <v>357</v>
      </c>
      <c r="I3617" s="165">
        <v>11543</v>
      </c>
      <c r="J3617" t="s">
        <v>8166</v>
      </c>
      <c r="K3617">
        <v>1</v>
      </c>
      <c r="L3617">
        <v>126</v>
      </c>
      <c r="M3617" t="s">
        <v>7744</v>
      </c>
      <c r="N3617" t="s">
        <v>7745</v>
      </c>
      <c r="O3617" t="s">
        <v>7697</v>
      </c>
      <c r="P3617" t="s">
        <v>10766</v>
      </c>
      <c r="Q3617" t="s">
        <v>11321</v>
      </c>
      <c r="R3617">
        <v>923</v>
      </c>
      <c r="S3617" t="s">
        <v>9921</v>
      </c>
      <c r="T3617" t="s">
        <v>7726</v>
      </c>
      <c r="U3617">
        <v>1</v>
      </c>
      <c r="V3617">
        <v>1</v>
      </c>
      <c r="W3617" t="s">
        <v>7702</v>
      </c>
      <c r="X3617" t="s">
        <v>4797</v>
      </c>
      <c r="Y3617" t="s">
        <v>7703</v>
      </c>
      <c r="Z3617" t="s">
        <v>13661</v>
      </c>
      <c r="AA3617" t="s">
        <v>8226</v>
      </c>
      <c r="AB3617" t="s">
        <v>13662</v>
      </c>
    </row>
    <row r="3618" spans="1:28">
      <c r="A3618" s="241">
        <v>45975</v>
      </c>
      <c r="B3618" t="s">
        <v>13660</v>
      </c>
      <c r="C3618" t="s">
        <v>8205</v>
      </c>
      <c r="D3618" t="s">
        <v>8206</v>
      </c>
      <c r="E3618" t="s">
        <v>8207</v>
      </c>
      <c r="F3618">
        <v>3</v>
      </c>
      <c r="G3618">
        <v>3000</v>
      </c>
      <c r="H3618">
        <v>0</v>
      </c>
      <c r="I3618" s="165">
        <v>9000</v>
      </c>
      <c r="J3618" t="s">
        <v>8166</v>
      </c>
      <c r="K3618">
        <v>1</v>
      </c>
      <c r="L3618">
        <v>126</v>
      </c>
      <c r="M3618" t="s">
        <v>7744</v>
      </c>
      <c r="N3618" t="s">
        <v>7745</v>
      </c>
      <c r="O3618" t="s">
        <v>7697</v>
      </c>
      <c r="P3618" t="s">
        <v>10766</v>
      </c>
      <c r="Q3618" t="s">
        <v>11321</v>
      </c>
      <c r="R3618">
        <v>923</v>
      </c>
      <c r="S3618" t="s">
        <v>9921</v>
      </c>
      <c r="T3618" t="s">
        <v>7726</v>
      </c>
      <c r="U3618">
        <v>1</v>
      </c>
      <c r="V3618">
        <v>3</v>
      </c>
      <c r="W3618" t="s">
        <v>7702</v>
      </c>
      <c r="X3618" t="s">
        <v>4797</v>
      </c>
      <c r="Y3618" t="s">
        <v>7703</v>
      </c>
      <c r="Z3618" t="s">
        <v>13661</v>
      </c>
      <c r="AA3618" t="s">
        <v>8226</v>
      </c>
      <c r="AB3618" t="s">
        <v>13662</v>
      </c>
    </row>
    <row r="3619" spans="1:28">
      <c r="A3619" s="241">
        <v>45975</v>
      </c>
      <c r="B3619" t="s">
        <v>13660</v>
      </c>
      <c r="C3619" t="s">
        <v>7899</v>
      </c>
      <c r="D3619" t="s">
        <v>7900</v>
      </c>
      <c r="E3619" t="s">
        <v>7901</v>
      </c>
      <c r="F3619">
        <v>3</v>
      </c>
      <c r="G3619">
        <v>3000</v>
      </c>
      <c r="H3619">
        <v>0</v>
      </c>
      <c r="I3619" s="165">
        <v>9000</v>
      </c>
      <c r="J3619" t="s">
        <v>8166</v>
      </c>
      <c r="K3619">
        <v>1</v>
      </c>
      <c r="L3619">
        <v>126</v>
      </c>
      <c r="M3619" t="s">
        <v>7744</v>
      </c>
      <c r="N3619" t="s">
        <v>7745</v>
      </c>
      <c r="O3619" t="s">
        <v>7697</v>
      </c>
      <c r="P3619" t="s">
        <v>10766</v>
      </c>
      <c r="Q3619" t="s">
        <v>11321</v>
      </c>
      <c r="R3619">
        <v>923</v>
      </c>
      <c r="S3619" t="s">
        <v>9921</v>
      </c>
      <c r="T3619" t="s">
        <v>7726</v>
      </c>
      <c r="U3619">
        <v>1</v>
      </c>
      <c r="V3619">
        <v>3</v>
      </c>
      <c r="W3619" t="s">
        <v>7702</v>
      </c>
      <c r="X3619" t="s">
        <v>4797</v>
      </c>
      <c r="Y3619" t="s">
        <v>7703</v>
      </c>
      <c r="Z3619" t="s">
        <v>13661</v>
      </c>
      <c r="AA3619" t="s">
        <v>8226</v>
      </c>
      <c r="AB3619" t="s">
        <v>13662</v>
      </c>
    </row>
    <row r="3620" spans="1:28">
      <c r="A3620" s="241">
        <v>45975</v>
      </c>
      <c r="B3620" t="s">
        <v>13663</v>
      </c>
      <c r="C3620" t="s">
        <v>8051</v>
      </c>
      <c r="D3620" t="s">
        <v>8052</v>
      </c>
      <c r="E3620" t="s">
        <v>8053</v>
      </c>
      <c r="F3620">
        <v>1</v>
      </c>
      <c r="G3620">
        <v>5940</v>
      </c>
      <c r="H3620">
        <v>0</v>
      </c>
      <c r="I3620" s="165">
        <v>5940</v>
      </c>
      <c r="J3620" t="s">
        <v>8166</v>
      </c>
      <c r="K3620">
        <v>1</v>
      </c>
      <c r="L3620">
        <v>2</v>
      </c>
      <c r="M3620" t="s">
        <v>8054</v>
      </c>
      <c r="N3620" t="s">
        <v>7745</v>
      </c>
      <c r="O3620" t="s">
        <v>7697</v>
      </c>
      <c r="P3620" t="s">
        <v>10766</v>
      </c>
      <c r="Q3620" t="s">
        <v>11321</v>
      </c>
      <c r="R3620">
        <v>923</v>
      </c>
      <c r="S3620" t="s">
        <v>9921</v>
      </c>
      <c r="T3620" t="s">
        <v>7701</v>
      </c>
      <c r="U3620">
        <v>1</v>
      </c>
      <c r="V3620">
        <v>1</v>
      </c>
      <c r="W3620" t="s">
        <v>7702</v>
      </c>
      <c r="X3620" t="s">
        <v>13664</v>
      </c>
      <c r="Y3620" t="s">
        <v>7703</v>
      </c>
      <c r="Z3620" t="s">
        <v>13665</v>
      </c>
      <c r="AA3620" t="s">
        <v>8226</v>
      </c>
      <c r="AB3620" t="s">
        <v>9211</v>
      </c>
    </row>
    <row r="3621" spans="1:28">
      <c r="A3621" s="241">
        <v>45975</v>
      </c>
      <c r="B3621" t="s">
        <v>13666</v>
      </c>
      <c r="C3621" t="s">
        <v>7917</v>
      </c>
      <c r="D3621" t="s">
        <v>7918</v>
      </c>
      <c r="E3621" t="s">
        <v>7919</v>
      </c>
      <c r="F3621">
        <v>1</v>
      </c>
      <c r="G3621">
        <v>3000</v>
      </c>
      <c r="H3621">
        <v>600</v>
      </c>
      <c r="I3621" s="165">
        <v>2400</v>
      </c>
      <c r="J3621" t="s">
        <v>13667</v>
      </c>
      <c r="K3621">
        <v>1</v>
      </c>
      <c r="L3621">
        <v>7</v>
      </c>
      <c r="M3621" t="s">
        <v>13668</v>
      </c>
      <c r="N3621" t="s">
        <v>7713</v>
      </c>
      <c r="O3621" t="s">
        <v>7697</v>
      </c>
      <c r="P3621" t="s">
        <v>10766</v>
      </c>
      <c r="Q3621" t="s">
        <v>13669</v>
      </c>
      <c r="R3621" t="s">
        <v>13670</v>
      </c>
      <c r="S3621" t="s">
        <v>9921</v>
      </c>
      <c r="T3621" t="s">
        <v>7726</v>
      </c>
      <c r="U3621">
        <v>1</v>
      </c>
      <c r="V3621">
        <v>1</v>
      </c>
      <c r="W3621" t="s">
        <v>7702</v>
      </c>
      <c r="X3621" t="s">
        <v>13671</v>
      </c>
      <c r="Y3621" t="s">
        <v>13670</v>
      </c>
      <c r="Z3621" t="s">
        <v>13672</v>
      </c>
      <c r="AA3621" t="s">
        <v>13673</v>
      </c>
      <c r="AB3621" t="s">
        <v>13671</v>
      </c>
    </row>
    <row r="3622" spans="1:28">
      <c r="A3622" s="241">
        <v>45975</v>
      </c>
      <c r="B3622" t="s">
        <v>13666</v>
      </c>
      <c r="C3622" t="s">
        <v>7754</v>
      </c>
      <c r="D3622" t="s">
        <v>7755</v>
      </c>
      <c r="E3622" t="s">
        <v>7756</v>
      </c>
      <c r="F3622">
        <v>1</v>
      </c>
      <c r="G3622">
        <v>1444</v>
      </c>
      <c r="H3622">
        <v>288.8</v>
      </c>
      <c r="I3622" s="165">
        <v>1155.2</v>
      </c>
      <c r="J3622" t="s">
        <v>13667</v>
      </c>
      <c r="K3622">
        <v>1</v>
      </c>
      <c r="L3622">
        <v>7</v>
      </c>
      <c r="M3622" t="s">
        <v>13668</v>
      </c>
      <c r="N3622" t="s">
        <v>7713</v>
      </c>
      <c r="O3622" t="s">
        <v>7697</v>
      </c>
      <c r="P3622" t="s">
        <v>10766</v>
      </c>
      <c r="Q3622" t="s">
        <v>13669</v>
      </c>
      <c r="R3622" t="s">
        <v>13670</v>
      </c>
      <c r="S3622" t="s">
        <v>9921</v>
      </c>
      <c r="T3622" t="s">
        <v>7701</v>
      </c>
      <c r="U3622">
        <v>1</v>
      </c>
      <c r="V3622">
        <v>1</v>
      </c>
      <c r="W3622" t="s">
        <v>7702</v>
      </c>
      <c r="X3622" t="s">
        <v>13671</v>
      </c>
      <c r="Y3622" t="s">
        <v>13670</v>
      </c>
      <c r="Z3622" t="s">
        <v>13672</v>
      </c>
      <c r="AA3622" t="s">
        <v>13673</v>
      </c>
      <c r="AB3622" t="s">
        <v>13671</v>
      </c>
    </row>
    <row r="3623" spans="1:28">
      <c r="A3623" s="241">
        <v>45975</v>
      </c>
      <c r="B3623" t="s">
        <v>13666</v>
      </c>
      <c r="C3623" t="s">
        <v>8032</v>
      </c>
      <c r="D3623" t="s">
        <v>8033</v>
      </c>
      <c r="E3623" t="s">
        <v>8034</v>
      </c>
      <c r="F3623">
        <v>1</v>
      </c>
      <c r="G3623">
        <v>1092.43</v>
      </c>
      <c r="H3623">
        <v>218.48599999999999</v>
      </c>
      <c r="I3623" s="165">
        <v>873.94399999999996</v>
      </c>
      <c r="J3623" t="s">
        <v>13667</v>
      </c>
      <c r="K3623">
        <v>1</v>
      </c>
      <c r="L3623">
        <v>7</v>
      </c>
      <c r="M3623" t="s">
        <v>13668</v>
      </c>
      <c r="N3623" t="s">
        <v>7713</v>
      </c>
      <c r="O3623" t="s">
        <v>7697</v>
      </c>
      <c r="P3623" t="s">
        <v>10766</v>
      </c>
      <c r="Q3623" t="s">
        <v>13669</v>
      </c>
      <c r="R3623" t="s">
        <v>13670</v>
      </c>
      <c r="S3623" t="s">
        <v>9921</v>
      </c>
      <c r="T3623" t="s">
        <v>7701</v>
      </c>
      <c r="U3623">
        <v>1</v>
      </c>
      <c r="V3623">
        <v>1</v>
      </c>
      <c r="W3623" t="s">
        <v>7702</v>
      </c>
      <c r="X3623" t="s">
        <v>13671</v>
      </c>
      <c r="Y3623" t="s">
        <v>13670</v>
      </c>
      <c r="Z3623" t="s">
        <v>13672</v>
      </c>
      <c r="AA3623" t="s">
        <v>13673</v>
      </c>
      <c r="AB3623" t="s">
        <v>13671</v>
      </c>
    </row>
    <row r="3624" spans="1:28">
      <c r="A3624" s="241">
        <v>45975</v>
      </c>
      <c r="B3624" t="s">
        <v>13666</v>
      </c>
      <c r="C3624" t="s">
        <v>7822</v>
      </c>
      <c r="D3624" t="s">
        <v>7823</v>
      </c>
      <c r="E3624" t="s">
        <v>7824</v>
      </c>
      <c r="F3624">
        <v>1</v>
      </c>
      <c r="G3624">
        <v>3025.21</v>
      </c>
      <c r="H3624">
        <v>605.04200000000003</v>
      </c>
      <c r="I3624" s="165">
        <v>2420.1680000000001</v>
      </c>
      <c r="J3624" t="s">
        <v>13667</v>
      </c>
      <c r="K3624">
        <v>1</v>
      </c>
      <c r="L3624">
        <v>7</v>
      </c>
      <c r="M3624" t="s">
        <v>13668</v>
      </c>
      <c r="N3624" t="s">
        <v>7713</v>
      </c>
      <c r="O3624" t="s">
        <v>7697</v>
      </c>
      <c r="P3624" t="s">
        <v>10766</v>
      </c>
      <c r="Q3624" t="s">
        <v>13669</v>
      </c>
      <c r="R3624" t="s">
        <v>13670</v>
      </c>
      <c r="S3624" t="s">
        <v>9921</v>
      </c>
      <c r="T3624" t="s">
        <v>7715</v>
      </c>
      <c r="U3624">
        <v>1</v>
      </c>
      <c r="V3624">
        <v>1</v>
      </c>
      <c r="W3624" t="s">
        <v>7702</v>
      </c>
      <c r="X3624" t="s">
        <v>13671</v>
      </c>
      <c r="Y3624" t="s">
        <v>13670</v>
      </c>
      <c r="Z3624" t="s">
        <v>13672</v>
      </c>
      <c r="AA3624" t="s">
        <v>13673</v>
      </c>
      <c r="AB3624" t="s">
        <v>13671</v>
      </c>
    </row>
    <row r="3625" spans="1:28">
      <c r="A3625" s="241">
        <v>45975</v>
      </c>
      <c r="B3625" t="s">
        <v>13666</v>
      </c>
      <c r="C3625" t="s">
        <v>7839</v>
      </c>
      <c r="D3625" t="s">
        <v>7840</v>
      </c>
      <c r="E3625" t="s">
        <v>7841</v>
      </c>
      <c r="F3625">
        <v>1</v>
      </c>
      <c r="G3625">
        <v>2645.47</v>
      </c>
      <c r="H3625">
        <v>529.09400000000005</v>
      </c>
      <c r="I3625" s="165">
        <v>2116.3760000000002</v>
      </c>
      <c r="J3625" t="s">
        <v>13667</v>
      </c>
      <c r="K3625">
        <v>1</v>
      </c>
      <c r="L3625">
        <v>7</v>
      </c>
      <c r="M3625" t="s">
        <v>13668</v>
      </c>
      <c r="N3625" t="s">
        <v>7713</v>
      </c>
      <c r="O3625" t="s">
        <v>7697</v>
      </c>
      <c r="P3625" t="s">
        <v>10766</v>
      </c>
      <c r="Q3625" t="s">
        <v>13669</v>
      </c>
      <c r="R3625" t="s">
        <v>13670</v>
      </c>
      <c r="S3625" t="s">
        <v>9921</v>
      </c>
      <c r="T3625" t="s">
        <v>7715</v>
      </c>
      <c r="U3625">
        <v>1</v>
      </c>
      <c r="V3625">
        <v>1</v>
      </c>
      <c r="W3625" t="s">
        <v>7702</v>
      </c>
      <c r="X3625" t="s">
        <v>13671</v>
      </c>
      <c r="Y3625" t="s">
        <v>13670</v>
      </c>
      <c r="Z3625" t="s">
        <v>13672</v>
      </c>
      <c r="AA3625" t="s">
        <v>13673</v>
      </c>
      <c r="AB3625" t="s">
        <v>13671</v>
      </c>
    </row>
    <row r="3626" spans="1:28">
      <c r="A3626" s="241">
        <v>45975</v>
      </c>
      <c r="B3626" t="s">
        <v>13666</v>
      </c>
      <c r="C3626" t="s">
        <v>7993</v>
      </c>
      <c r="D3626" t="s">
        <v>7994</v>
      </c>
      <c r="E3626" t="s">
        <v>7995</v>
      </c>
      <c r="F3626">
        <v>1</v>
      </c>
      <c r="G3626">
        <v>28655.462</v>
      </c>
      <c r="H3626">
        <v>5731.0924000000005</v>
      </c>
      <c r="I3626" s="165">
        <v>22924.369600000002</v>
      </c>
      <c r="J3626" t="s">
        <v>13667</v>
      </c>
      <c r="K3626">
        <v>1</v>
      </c>
      <c r="L3626">
        <v>7</v>
      </c>
      <c r="M3626" t="s">
        <v>13668</v>
      </c>
      <c r="N3626" t="s">
        <v>7713</v>
      </c>
      <c r="O3626" t="s">
        <v>7697</v>
      </c>
      <c r="P3626" t="s">
        <v>10766</v>
      </c>
      <c r="Q3626" t="s">
        <v>13669</v>
      </c>
      <c r="R3626" t="s">
        <v>13670</v>
      </c>
      <c r="S3626" t="s">
        <v>9921</v>
      </c>
      <c r="T3626" t="s">
        <v>7715</v>
      </c>
      <c r="U3626">
        <v>1</v>
      </c>
      <c r="V3626">
        <v>1</v>
      </c>
      <c r="W3626" t="s">
        <v>7702</v>
      </c>
      <c r="X3626" t="s">
        <v>13671</v>
      </c>
      <c r="Y3626" t="s">
        <v>13670</v>
      </c>
      <c r="Z3626" t="s">
        <v>13672</v>
      </c>
      <c r="AA3626" t="s">
        <v>13673</v>
      </c>
      <c r="AB3626" t="s">
        <v>13671</v>
      </c>
    </row>
    <row r="3627" spans="1:28">
      <c r="A3627" s="241">
        <v>45975</v>
      </c>
      <c r="B3627" t="s">
        <v>13674</v>
      </c>
      <c r="C3627" t="s">
        <v>7800</v>
      </c>
      <c r="D3627" t="s">
        <v>7801</v>
      </c>
      <c r="E3627" t="s">
        <v>7802</v>
      </c>
      <c r="F3627">
        <v>6</v>
      </c>
      <c r="G3627">
        <v>1092.44</v>
      </c>
      <c r="H3627">
        <v>0</v>
      </c>
      <c r="I3627" s="165">
        <v>6554.64</v>
      </c>
      <c r="J3627" t="s">
        <v>7809</v>
      </c>
      <c r="K3627">
        <v>1</v>
      </c>
      <c r="L3627">
        <v>125</v>
      </c>
      <c r="M3627" t="s">
        <v>7724</v>
      </c>
      <c r="N3627" t="s">
        <v>7713</v>
      </c>
      <c r="O3627" t="s">
        <v>7697</v>
      </c>
      <c r="P3627" t="s">
        <v>10766</v>
      </c>
      <c r="Q3627" t="s">
        <v>11082</v>
      </c>
      <c r="R3627">
        <v>111</v>
      </c>
      <c r="S3627" t="s">
        <v>9921</v>
      </c>
      <c r="T3627" t="s">
        <v>7701</v>
      </c>
      <c r="U3627">
        <v>1</v>
      </c>
      <c r="V3627">
        <v>6</v>
      </c>
      <c r="W3627" t="s">
        <v>7702</v>
      </c>
      <c r="X3627" t="s">
        <v>5295</v>
      </c>
      <c r="Y3627" t="s">
        <v>7703</v>
      </c>
      <c r="Z3627" t="s">
        <v>13675</v>
      </c>
      <c r="AA3627" t="s">
        <v>8618</v>
      </c>
      <c r="AB3627" t="s">
        <v>13676</v>
      </c>
    </row>
    <row r="3628" spans="1:28">
      <c r="A3628" s="241">
        <v>45975</v>
      </c>
      <c r="B3628" t="s">
        <v>13674</v>
      </c>
      <c r="C3628" t="s">
        <v>8268</v>
      </c>
      <c r="D3628" t="s">
        <v>8269</v>
      </c>
      <c r="E3628" t="s">
        <v>8270</v>
      </c>
      <c r="F3628">
        <v>3</v>
      </c>
      <c r="G3628">
        <v>864</v>
      </c>
      <c r="H3628">
        <v>0</v>
      </c>
      <c r="I3628" s="165">
        <v>2592</v>
      </c>
      <c r="J3628" t="s">
        <v>7809</v>
      </c>
      <c r="K3628">
        <v>1</v>
      </c>
      <c r="L3628">
        <v>125</v>
      </c>
      <c r="M3628" t="s">
        <v>7724</v>
      </c>
      <c r="N3628" t="s">
        <v>7713</v>
      </c>
      <c r="O3628" t="s">
        <v>7697</v>
      </c>
      <c r="P3628" t="s">
        <v>10766</v>
      </c>
      <c r="Q3628" t="s">
        <v>11082</v>
      </c>
      <c r="R3628">
        <v>111</v>
      </c>
      <c r="S3628" t="s">
        <v>9921</v>
      </c>
      <c r="T3628" t="s">
        <v>7701</v>
      </c>
      <c r="U3628">
        <v>1</v>
      </c>
      <c r="V3628">
        <v>3</v>
      </c>
      <c r="W3628" t="s">
        <v>7702</v>
      </c>
      <c r="X3628" t="s">
        <v>5295</v>
      </c>
      <c r="Y3628" t="s">
        <v>7703</v>
      </c>
      <c r="Z3628" t="s">
        <v>13675</v>
      </c>
      <c r="AA3628" t="s">
        <v>8618</v>
      </c>
      <c r="AB3628" t="s">
        <v>13676</v>
      </c>
    </row>
    <row r="3629" spans="1:28">
      <c r="A3629" s="241">
        <v>45975</v>
      </c>
      <c r="B3629" t="s">
        <v>13677</v>
      </c>
      <c r="C3629" t="s">
        <v>7955</v>
      </c>
      <c r="D3629" t="s">
        <v>7956</v>
      </c>
      <c r="E3629" t="s">
        <v>7957</v>
      </c>
      <c r="F3629">
        <v>2</v>
      </c>
      <c r="G3629">
        <v>7500</v>
      </c>
      <c r="H3629">
        <v>1500</v>
      </c>
      <c r="I3629" s="165">
        <v>13500</v>
      </c>
      <c r="J3629" t="s">
        <v>7816</v>
      </c>
      <c r="K3629">
        <v>1</v>
      </c>
      <c r="L3629">
        <v>125</v>
      </c>
      <c r="M3629" t="s">
        <v>7724</v>
      </c>
      <c r="N3629" t="s">
        <v>7713</v>
      </c>
      <c r="O3629" t="s">
        <v>7697</v>
      </c>
      <c r="P3629" t="s">
        <v>10766</v>
      </c>
      <c r="Q3629" t="s">
        <v>11018</v>
      </c>
      <c r="R3629">
        <v>107</v>
      </c>
      <c r="S3629" t="s">
        <v>9921</v>
      </c>
      <c r="T3629" t="s">
        <v>7811</v>
      </c>
      <c r="U3629">
        <v>1</v>
      </c>
      <c r="V3629">
        <v>2</v>
      </c>
      <c r="W3629" t="s">
        <v>7702</v>
      </c>
      <c r="X3629" t="s">
        <v>5247</v>
      </c>
      <c r="Y3629" t="s">
        <v>7703</v>
      </c>
      <c r="Z3629" t="s">
        <v>13678</v>
      </c>
      <c r="AA3629" t="s">
        <v>8041</v>
      </c>
      <c r="AB3629" t="s">
        <v>13679</v>
      </c>
    </row>
    <row r="3630" spans="1:28">
      <c r="A3630" s="241">
        <v>45975</v>
      </c>
      <c r="B3630" t="s">
        <v>13677</v>
      </c>
      <c r="C3630" t="s">
        <v>7960</v>
      </c>
      <c r="D3630" t="s">
        <v>7961</v>
      </c>
      <c r="E3630" t="s">
        <v>7962</v>
      </c>
      <c r="F3630">
        <v>1</v>
      </c>
      <c r="G3630">
        <v>7500</v>
      </c>
      <c r="H3630">
        <v>750</v>
      </c>
      <c r="I3630" s="165">
        <v>6750</v>
      </c>
      <c r="J3630" t="s">
        <v>7816</v>
      </c>
      <c r="K3630">
        <v>1</v>
      </c>
      <c r="L3630">
        <v>125</v>
      </c>
      <c r="M3630" t="s">
        <v>7724</v>
      </c>
      <c r="N3630" t="s">
        <v>7713</v>
      </c>
      <c r="O3630" t="s">
        <v>7697</v>
      </c>
      <c r="P3630" t="s">
        <v>10766</v>
      </c>
      <c r="Q3630" t="s">
        <v>11018</v>
      </c>
      <c r="R3630">
        <v>107</v>
      </c>
      <c r="S3630" t="s">
        <v>9921</v>
      </c>
      <c r="T3630" t="s">
        <v>7811</v>
      </c>
      <c r="U3630">
        <v>1</v>
      </c>
      <c r="V3630">
        <v>1</v>
      </c>
      <c r="W3630" t="s">
        <v>7702</v>
      </c>
      <c r="X3630" t="s">
        <v>5247</v>
      </c>
      <c r="Y3630" t="s">
        <v>7703</v>
      </c>
      <c r="Z3630" t="s">
        <v>13678</v>
      </c>
      <c r="AA3630" t="s">
        <v>8041</v>
      </c>
      <c r="AB3630" t="s">
        <v>13679</v>
      </c>
    </row>
    <row r="3631" spans="1:28">
      <c r="A3631" s="241">
        <v>45975</v>
      </c>
      <c r="B3631" t="s">
        <v>13677</v>
      </c>
      <c r="C3631" t="s">
        <v>7963</v>
      </c>
      <c r="D3631" t="s">
        <v>7964</v>
      </c>
      <c r="E3631" t="s">
        <v>7965</v>
      </c>
      <c r="F3631">
        <v>1</v>
      </c>
      <c r="G3631">
        <v>7500</v>
      </c>
      <c r="H3631">
        <v>750</v>
      </c>
      <c r="I3631" s="165">
        <v>6750</v>
      </c>
      <c r="J3631" t="s">
        <v>7816</v>
      </c>
      <c r="K3631">
        <v>1</v>
      </c>
      <c r="L3631">
        <v>125</v>
      </c>
      <c r="M3631" t="s">
        <v>7724</v>
      </c>
      <c r="N3631" t="s">
        <v>7713</v>
      </c>
      <c r="O3631" t="s">
        <v>7697</v>
      </c>
      <c r="P3631" t="s">
        <v>10766</v>
      </c>
      <c r="Q3631" t="s">
        <v>11018</v>
      </c>
      <c r="R3631">
        <v>107</v>
      </c>
      <c r="S3631" t="s">
        <v>9921</v>
      </c>
      <c r="T3631" t="s">
        <v>7811</v>
      </c>
      <c r="U3631">
        <v>1</v>
      </c>
      <c r="V3631">
        <v>1</v>
      </c>
      <c r="W3631" t="s">
        <v>7702</v>
      </c>
      <c r="X3631" t="s">
        <v>5247</v>
      </c>
      <c r="Y3631" t="s">
        <v>7703</v>
      </c>
      <c r="Z3631" t="s">
        <v>13678</v>
      </c>
      <c r="AA3631" t="s">
        <v>8041</v>
      </c>
      <c r="AB3631" t="s">
        <v>13679</v>
      </c>
    </row>
    <row r="3632" spans="1:28">
      <c r="A3632" s="241">
        <v>45975</v>
      </c>
      <c r="B3632" t="s">
        <v>13677</v>
      </c>
      <c r="C3632" t="s">
        <v>8411</v>
      </c>
      <c r="D3632" t="s">
        <v>8412</v>
      </c>
      <c r="E3632" t="s">
        <v>8413</v>
      </c>
      <c r="F3632">
        <v>6</v>
      </c>
      <c r="G3632">
        <v>2227</v>
      </c>
      <c r="H3632">
        <v>0</v>
      </c>
      <c r="I3632" s="165">
        <v>13362</v>
      </c>
      <c r="J3632" t="s">
        <v>7816</v>
      </c>
      <c r="K3632">
        <v>1</v>
      </c>
      <c r="L3632">
        <v>125</v>
      </c>
      <c r="M3632" t="s">
        <v>7724</v>
      </c>
      <c r="N3632" t="s">
        <v>7713</v>
      </c>
      <c r="O3632" t="s">
        <v>7697</v>
      </c>
      <c r="P3632" t="s">
        <v>10766</v>
      </c>
      <c r="Q3632" t="s">
        <v>11018</v>
      </c>
      <c r="R3632">
        <v>107</v>
      </c>
      <c r="S3632" t="s">
        <v>9921</v>
      </c>
      <c r="T3632" t="s">
        <v>7769</v>
      </c>
      <c r="U3632">
        <v>1</v>
      </c>
      <c r="V3632">
        <v>6</v>
      </c>
      <c r="W3632" t="s">
        <v>7702</v>
      </c>
      <c r="X3632" t="s">
        <v>5247</v>
      </c>
      <c r="Y3632" t="s">
        <v>7703</v>
      </c>
      <c r="Z3632" t="s">
        <v>13678</v>
      </c>
      <c r="AA3632" t="s">
        <v>8041</v>
      </c>
      <c r="AB3632" t="s">
        <v>13679</v>
      </c>
    </row>
    <row r="3633" spans="1:28">
      <c r="A3633" s="241">
        <v>45975</v>
      </c>
      <c r="B3633" t="s">
        <v>13677</v>
      </c>
      <c r="C3633" t="s">
        <v>7763</v>
      </c>
      <c r="D3633" t="s">
        <v>7764</v>
      </c>
      <c r="E3633" t="s">
        <v>7765</v>
      </c>
      <c r="F3633">
        <v>1</v>
      </c>
      <c r="G3633">
        <v>9636</v>
      </c>
      <c r="H3633">
        <v>0</v>
      </c>
      <c r="I3633" s="165">
        <v>9636</v>
      </c>
      <c r="J3633" t="s">
        <v>7816</v>
      </c>
      <c r="K3633">
        <v>1</v>
      </c>
      <c r="L3633">
        <v>125</v>
      </c>
      <c r="M3633" t="s">
        <v>7724</v>
      </c>
      <c r="N3633" t="s">
        <v>7713</v>
      </c>
      <c r="O3633" t="s">
        <v>7697</v>
      </c>
      <c r="P3633" t="s">
        <v>10766</v>
      </c>
      <c r="Q3633" t="s">
        <v>11018</v>
      </c>
      <c r="R3633">
        <v>107</v>
      </c>
      <c r="S3633" t="s">
        <v>9921</v>
      </c>
      <c r="T3633" t="s">
        <v>7769</v>
      </c>
      <c r="U3633">
        <v>1</v>
      </c>
      <c r="V3633">
        <v>1</v>
      </c>
      <c r="W3633" t="s">
        <v>7702</v>
      </c>
      <c r="X3633" t="s">
        <v>5247</v>
      </c>
      <c r="Y3633" t="s">
        <v>7703</v>
      </c>
      <c r="Z3633" t="s">
        <v>13678</v>
      </c>
      <c r="AA3633" t="s">
        <v>8041</v>
      </c>
      <c r="AB3633" t="s">
        <v>13679</v>
      </c>
    </row>
    <row r="3634" spans="1:28">
      <c r="A3634" s="241">
        <v>45975</v>
      </c>
      <c r="B3634" t="s">
        <v>13677</v>
      </c>
      <c r="C3634" t="s">
        <v>7934</v>
      </c>
      <c r="D3634" t="s">
        <v>7935</v>
      </c>
      <c r="E3634" t="s">
        <v>7936</v>
      </c>
      <c r="F3634">
        <v>6</v>
      </c>
      <c r="G3634">
        <v>2475</v>
      </c>
      <c r="H3634">
        <v>0</v>
      </c>
      <c r="I3634" s="165">
        <v>14850</v>
      </c>
      <c r="J3634" t="s">
        <v>7816</v>
      </c>
      <c r="K3634">
        <v>1</v>
      </c>
      <c r="L3634">
        <v>125</v>
      </c>
      <c r="M3634" t="s">
        <v>7724</v>
      </c>
      <c r="N3634" t="s">
        <v>7713</v>
      </c>
      <c r="O3634" t="s">
        <v>7697</v>
      </c>
      <c r="P3634" t="s">
        <v>10766</v>
      </c>
      <c r="Q3634" t="s">
        <v>11018</v>
      </c>
      <c r="R3634">
        <v>107</v>
      </c>
      <c r="S3634" t="s">
        <v>9921</v>
      </c>
      <c r="T3634" t="s">
        <v>7715</v>
      </c>
      <c r="U3634">
        <v>1</v>
      </c>
      <c r="V3634">
        <v>6</v>
      </c>
      <c r="W3634" t="s">
        <v>7702</v>
      </c>
      <c r="X3634" t="s">
        <v>5247</v>
      </c>
      <c r="Y3634" t="s">
        <v>7703</v>
      </c>
      <c r="Z3634" t="s">
        <v>13678</v>
      </c>
      <c r="AA3634" t="s">
        <v>8041</v>
      </c>
      <c r="AB3634" t="s">
        <v>13679</v>
      </c>
    </row>
    <row r="3635" spans="1:28">
      <c r="A3635" s="241">
        <v>45975</v>
      </c>
      <c r="B3635" t="s">
        <v>13680</v>
      </c>
      <c r="C3635" t="s">
        <v>7927</v>
      </c>
      <c r="D3635" t="s">
        <v>7928</v>
      </c>
      <c r="E3635" t="s">
        <v>7929</v>
      </c>
      <c r="F3635">
        <v>6</v>
      </c>
      <c r="G3635">
        <v>1344.54</v>
      </c>
      <c r="H3635">
        <v>0</v>
      </c>
      <c r="I3635" s="165">
        <v>8067.24</v>
      </c>
      <c r="J3635" t="s">
        <v>7743</v>
      </c>
      <c r="K3635">
        <v>1</v>
      </c>
      <c r="L3635">
        <v>126</v>
      </c>
      <c r="M3635" t="s">
        <v>7744</v>
      </c>
      <c r="N3635" t="s">
        <v>7745</v>
      </c>
      <c r="O3635" t="s">
        <v>7697</v>
      </c>
      <c r="P3635" t="s">
        <v>10766</v>
      </c>
      <c r="Q3635" t="s">
        <v>10858</v>
      </c>
      <c r="R3635">
        <v>945</v>
      </c>
      <c r="S3635" t="s">
        <v>9921</v>
      </c>
      <c r="T3635" t="s">
        <v>7701</v>
      </c>
      <c r="U3635">
        <v>1</v>
      </c>
      <c r="V3635">
        <v>6</v>
      </c>
      <c r="W3635" t="s">
        <v>7702</v>
      </c>
      <c r="X3635" t="s">
        <v>4956</v>
      </c>
      <c r="Y3635" t="s">
        <v>7703</v>
      </c>
      <c r="Z3635" t="s">
        <v>13681</v>
      </c>
      <c r="AA3635" t="s">
        <v>8058</v>
      </c>
      <c r="AB3635" t="s">
        <v>13682</v>
      </c>
    </row>
    <row r="3636" spans="1:28">
      <c r="A3636" s="241">
        <v>45975</v>
      </c>
      <c r="B3636" t="s">
        <v>13680</v>
      </c>
      <c r="C3636" t="s">
        <v>7999</v>
      </c>
      <c r="D3636" t="s">
        <v>8000</v>
      </c>
      <c r="E3636" t="s">
        <v>8001</v>
      </c>
      <c r="F3636">
        <v>6</v>
      </c>
      <c r="G3636">
        <v>1640</v>
      </c>
      <c r="H3636">
        <v>0</v>
      </c>
      <c r="I3636" s="165">
        <v>9840</v>
      </c>
      <c r="J3636" t="s">
        <v>7743</v>
      </c>
      <c r="K3636">
        <v>1</v>
      </c>
      <c r="L3636">
        <v>126</v>
      </c>
      <c r="M3636" t="s">
        <v>7744</v>
      </c>
      <c r="N3636" t="s">
        <v>7745</v>
      </c>
      <c r="O3636" t="s">
        <v>7697</v>
      </c>
      <c r="P3636" t="s">
        <v>10766</v>
      </c>
      <c r="Q3636" t="s">
        <v>10858</v>
      </c>
      <c r="R3636">
        <v>945</v>
      </c>
      <c r="S3636" t="s">
        <v>9921</v>
      </c>
      <c r="T3636" t="s">
        <v>7701</v>
      </c>
      <c r="U3636">
        <v>1</v>
      </c>
      <c r="V3636">
        <v>6</v>
      </c>
      <c r="W3636" t="s">
        <v>7702</v>
      </c>
      <c r="X3636" t="s">
        <v>4956</v>
      </c>
      <c r="Y3636" t="s">
        <v>7703</v>
      </c>
      <c r="Z3636" t="s">
        <v>13681</v>
      </c>
      <c r="AA3636" t="s">
        <v>8058</v>
      </c>
      <c r="AB3636" t="s">
        <v>13682</v>
      </c>
    </row>
    <row r="3637" spans="1:28">
      <c r="A3637" s="241">
        <v>45975</v>
      </c>
      <c r="B3637" t="s">
        <v>13680</v>
      </c>
      <c r="C3637" t="s">
        <v>7787</v>
      </c>
      <c r="D3637" t="s">
        <v>7788</v>
      </c>
      <c r="E3637" t="s">
        <v>7789</v>
      </c>
      <c r="F3637">
        <v>3</v>
      </c>
      <c r="G3637">
        <v>3025.21</v>
      </c>
      <c r="H3637">
        <v>0</v>
      </c>
      <c r="I3637" s="165">
        <v>9075.6299999999992</v>
      </c>
      <c r="J3637" t="s">
        <v>7743</v>
      </c>
      <c r="K3637">
        <v>1</v>
      </c>
      <c r="L3637">
        <v>126</v>
      </c>
      <c r="M3637" t="s">
        <v>7744</v>
      </c>
      <c r="N3637" t="s">
        <v>7745</v>
      </c>
      <c r="O3637" t="s">
        <v>7697</v>
      </c>
      <c r="P3637" t="s">
        <v>10766</v>
      </c>
      <c r="Q3637" t="s">
        <v>10858</v>
      </c>
      <c r="R3637">
        <v>945</v>
      </c>
      <c r="S3637" t="s">
        <v>9921</v>
      </c>
      <c r="T3637" t="s">
        <v>7715</v>
      </c>
      <c r="U3637">
        <v>1</v>
      </c>
      <c r="V3637">
        <v>3</v>
      </c>
      <c r="W3637" t="s">
        <v>7702</v>
      </c>
      <c r="X3637" t="s">
        <v>4956</v>
      </c>
      <c r="Y3637" t="s">
        <v>7703</v>
      </c>
      <c r="Z3637" t="s">
        <v>13681</v>
      </c>
      <c r="AA3637" t="s">
        <v>8058</v>
      </c>
      <c r="AB3637" t="s">
        <v>13682</v>
      </c>
    </row>
    <row r="3638" spans="1:28">
      <c r="A3638" s="241">
        <v>45975</v>
      </c>
      <c r="B3638" t="s">
        <v>13680</v>
      </c>
      <c r="C3638" t="s">
        <v>7784</v>
      </c>
      <c r="D3638" t="s">
        <v>7785</v>
      </c>
      <c r="E3638" t="s">
        <v>7786</v>
      </c>
      <c r="F3638">
        <v>3</v>
      </c>
      <c r="G3638">
        <v>3025.21</v>
      </c>
      <c r="H3638">
        <v>0</v>
      </c>
      <c r="I3638" s="165">
        <v>9075.6299999999992</v>
      </c>
      <c r="J3638" t="s">
        <v>7743</v>
      </c>
      <c r="K3638">
        <v>1</v>
      </c>
      <c r="L3638">
        <v>126</v>
      </c>
      <c r="M3638" t="s">
        <v>7744</v>
      </c>
      <c r="N3638" t="s">
        <v>7745</v>
      </c>
      <c r="O3638" t="s">
        <v>7697</v>
      </c>
      <c r="P3638" t="s">
        <v>10766</v>
      </c>
      <c r="Q3638" t="s">
        <v>10858</v>
      </c>
      <c r="R3638">
        <v>945</v>
      </c>
      <c r="S3638" t="s">
        <v>9921</v>
      </c>
      <c r="T3638" t="s">
        <v>7715</v>
      </c>
      <c r="U3638">
        <v>1</v>
      </c>
      <c r="V3638">
        <v>3</v>
      </c>
      <c r="W3638" t="s">
        <v>7702</v>
      </c>
      <c r="X3638" t="s">
        <v>4956</v>
      </c>
      <c r="Y3638" t="s">
        <v>7703</v>
      </c>
      <c r="Z3638" t="s">
        <v>13681</v>
      </c>
      <c r="AA3638" t="s">
        <v>8058</v>
      </c>
      <c r="AB3638" t="s">
        <v>13682</v>
      </c>
    </row>
    <row r="3639" spans="1:28">
      <c r="A3639" s="241">
        <v>45975</v>
      </c>
      <c r="B3639" t="s">
        <v>13683</v>
      </c>
      <c r="C3639" t="s">
        <v>7791</v>
      </c>
      <c r="D3639" t="s">
        <v>7792</v>
      </c>
      <c r="E3639" t="s">
        <v>7793</v>
      </c>
      <c r="F3639">
        <v>12</v>
      </c>
      <c r="G3639">
        <v>870</v>
      </c>
      <c r="H3639">
        <v>0</v>
      </c>
      <c r="I3639" s="165">
        <v>10440</v>
      </c>
      <c r="J3639" t="s">
        <v>7711</v>
      </c>
      <c r="K3639">
        <v>1</v>
      </c>
      <c r="L3639">
        <v>156</v>
      </c>
      <c r="M3639" t="s">
        <v>7712</v>
      </c>
      <c r="N3639" t="s">
        <v>7713</v>
      </c>
      <c r="O3639" t="s">
        <v>7697</v>
      </c>
      <c r="P3639" t="s">
        <v>10766</v>
      </c>
      <c r="Q3639" t="s">
        <v>12395</v>
      </c>
      <c r="R3639">
        <v>510</v>
      </c>
      <c r="S3639" t="s">
        <v>9921</v>
      </c>
      <c r="T3639" t="s">
        <v>7701</v>
      </c>
      <c r="U3639">
        <v>1</v>
      </c>
      <c r="V3639">
        <v>12</v>
      </c>
      <c r="W3639" t="s">
        <v>7702</v>
      </c>
      <c r="X3639" t="s">
        <v>5137</v>
      </c>
      <c r="Y3639" t="s">
        <v>7703</v>
      </c>
      <c r="Z3639" t="s">
        <v>13684</v>
      </c>
      <c r="AA3639" t="s">
        <v>7717</v>
      </c>
      <c r="AB3639" t="s">
        <v>13685</v>
      </c>
    </row>
    <row r="3640" spans="1:28">
      <c r="A3640" s="241">
        <v>45975</v>
      </c>
      <c r="B3640" t="s">
        <v>13686</v>
      </c>
      <c r="C3640" t="s">
        <v>7934</v>
      </c>
      <c r="D3640" t="s">
        <v>7935</v>
      </c>
      <c r="E3640" t="s">
        <v>7936</v>
      </c>
      <c r="F3640">
        <v>18</v>
      </c>
      <c r="G3640">
        <v>2475</v>
      </c>
      <c r="H3640">
        <v>0</v>
      </c>
      <c r="I3640" s="165">
        <v>44550</v>
      </c>
      <c r="J3640" t="s">
        <v>7711</v>
      </c>
      <c r="K3640">
        <v>1</v>
      </c>
      <c r="L3640">
        <v>156</v>
      </c>
      <c r="M3640" t="s">
        <v>7712</v>
      </c>
      <c r="N3640" t="s">
        <v>7713</v>
      </c>
      <c r="O3640" t="s">
        <v>7697</v>
      </c>
      <c r="P3640" t="s">
        <v>10766</v>
      </c>
      <c r="Q3640" t="s">
        <v>12395</v>
      </c>
      <c r="R3640">
        <v>510</v>
      </c>
      <c r="S3640" t="s">
        <v>9921</v>
      </c>
      <c r="T3640" t="s">
        <v>7715</v>
      </c>
      <c r="U3640">
        <v>1</v>
      </c>
      <c r="V3640">
        <v>18</v>
      </c>
      <c r="W3640" t="s">
        <v>7702</v>
      </c>
      <c r="X3640" t="s">
        <v>5170</v>
      </c>
      <c r="Y3640" t="s">
        <v>7703</v>
      </c>
      <c r="Z3640" t="s">
        <v>13687</v>
      </c>
      <c r="AA3640" t="s">
        <v>7717</v>
      </c>
      <c r="AB3640" t="s">
        <v>13688</v>
      </c>
    </row>
    <row r="3641" spans="1:28">
      <c r="A3641" s="241">
        <v>45975</v>
      </c>
      <c r="B3641" t="s">
        <v>13686</v>
      </c>
      <c r="C3641" t="s">
        <v>8954</v>
      </c>
      <c r="D3641" t="s">
        <v>8955</v>
      </c>
      <c r="E3641" t="s">
        <v>8956</v>
      </c>
      <c r="F3641">
        <v>6</v>
      </c>
      <c r="G3641">
        <v>2615</v>
      </c>
      <c r="H3641">
        <v>0</v>
      </c>
      <c r="I3641" s="165">
        <v>15690</v>
      </c>
      <c r="J3641" t="s">
        <v>7711</v>
      </c>
      <c r="K3641">
        <v>1</v>
      </c>
      <c r="L3641">
        <v>156</v>
      </c>
      <c r="M3641" t="s">
        <v>7712</v>
      </c>
      <c r="N3641" t="s">
        <v>7713</v>
      </c>
      <c r="O3641" t="s">
        <v>7697</v>
      </c>
      <c r="P3641" t="s">
        <v>10766</v>
      </c>
      <c r="Q3641" t="s">
        <v>12395</v>
      </c>
      <c r="R3641">
        <v>510</v>
      </c>
      <c r="S3641" t="s">
        <v>9921</v>
      </c>
      <c r="T3641" t="s">
        <v>7715</v>
      </c>
      <c r="U3641">
        <v>1</v>
      </c>
      <c r="V3641">
        <v>6</v>
      </c>
      <c r="W3641" t="s">
        <v>7702</v>
      </c>
      <c r="X3641" t="s">
        <v>5170</v>
      </c>
      <c r="Y3641" t="s">
        <v>7703</v>
      </c>
      <c r="Z3641" t="s">
        <v>13687</v>
      </c>
      <c r="AA3641" t="s">
        <v>7717</v>
      </c>
      <c r="AB3641" t="s">
        <v>13688</v>
      </c>
    </row>
    <row r="3642" spans="1:28">
      <c r="A3642" s="241">
        <v>45975</v>
      </c>
      <c r="B3642" t="s">
        <v>13689</v>
      </c>
      <c r="C3642" t="s">
        <v>8613</v>
      </c>
      <c r="D3642" t="s">
        <v>8614</v>
      </c>
      <c r="E3642" t="s">
        <v>8615</v>
      </c>
      <c r="F3642">
        <v>12</v>
      </c>
      <c r="G3642">
        <v>714.29</v>
      </c>
      <c r="H3642">
        <v>0</v>
      </c>
      <c r="I3642" s="165">
        <v>8571.48</v>
      </c>
      <c r="J3642" t="s">
        <v>7794</v>
      </c>
      <c r="K3642">
        <v>1</v>
      </c>
      <c r="L3642">
        <v>125</v>
      </c>
      <c r="M3642" t="s">
        <v>7724</v>
      </c>
      <c r="N3642" t="s">
        <v>7713</v>
      </c>
      <c r="O3642" t="s">
        <v>7697</v>
      </c>
      <c r="P3642" t="s">
        <v>10766</v>
      </c>
      <c r="Q3642" t="s">
        <v>11115</v>
      </c>
      <c r="R3642">
        <v>104</v>
      </c>
      <c r="S3642" t="s">
        <v>9921</v>
      </c>
      <c r="T3642" t="s">
        <v>7715</v>
      </c>
      <c r="U3642">
        <v>1</v>
      </c>
      <c r="V3642">
        <v>12</v>
      </c>
      <c r="W3642" t="s">
        <v>7702</v>
      </c>
      <c r="X3642" t="s">
        <v>5076</v>
      </c>
      <c r="Y3642" t="s">
        <v>7703</v>
      </c>
      <c r="Z3642" t="s">
        <v>13690</v>
      </c>
      <c r="AA3642" t="s">
        <v>8481</v>
      </c>
      <c r="AB3642" t="s">
        <v>13691</v>
      </c>
    </row>
    <row r="3643" spans="1:28">
      <c r="A3643" s="241">
        <v>45975</v>
      </c>
      <c r="B3643" t="s">
        <v>13692</v>
      </c>
      <c r="C3643" t="s">
        <v>7832</v>
      </c>
      <c r="D3643" t="s">
        <v>7833</v>
      </c>
      <c r="E3643" t="s">
        <v>7834</v>
      </c>
      <c r="F3643">
        <v>1</v>
      </c>
      <c r="G3643">
        <v>12500</v>
      </c>
      <c r="H3643">
        <v>0</v>
      </c>
      <c r="I3643" s="165">
        <v>12500</v>
      </c>
      <c r="J3643" t="s">
        <v>8166</v>
      </c>
      <c r="K3643">
        <v>1</v>
      </c>
      <c r="L3643">
        <v>2</v>
      </c>
      <c r="M3643" t="s">
        <v>8054</v>
      </c>
      <c r="N3643" t="s">
        <v>7745</v>
      </c>
      <c r="O3643" t="s">
        <v>7697</v>
      </c>
      <c r="P3643" t="s">
        <v>10766</v>
      </c>
      <c r="Q3643" t="s">
        <v>11279</v>
      </c>
      <c r="R3643">
        <v>926</v>
      </c>
      <c r="S3643" t="s">
        <v>9921</v>
      </c>
      <c r="T3643" t="s">
        <v>7726</v>
      </c>
      <c r="U3643">
        <v>1</v>
      </c>
      <c r="V3643">
        <v>1</v>
      </c>
      <c r="W3643" t="s">
        <v>7702</v>
      </c>
      <c r="X3643" t="s">
        <v>13693</v>
      </c>
      <c r="Y3643" t="s">
        <v>7703</v>
      </c>
      <c r="Z3643" t="s">
        <v>13694</v>
      </c>
      <c r="AA3643" t="s">
        <v>8170</v>
      </c>
      <c r="AB3643" t="s">
        <v>13695</v>
      </c>
    </row>
    <row r="3644" spans="1:28">
      <c r="A3644" s="241">
        <v>45975</v>
      </c>
      <c r="B3644" t="s">
        <v>13696</v>
      </c>
      <c r="C3644" t="s">
        <v>7787</v>
      </c>
      <c r="D3644" t="s">
        <v>7788</v>
      </c>
      <c r="E3644" t="s">
        <v>7789</v>
      </c>
      <c r="F3644">
        <v>2</v>
      </c>
      <c r="G3644">
        <v>3025.21</v>
      </c>
      <c r="H3644">
        <v>0</v>
      </c>
      <c r="I3644" s="165">
        <v>6050.42</v>
      </c>
      <c r="J3644" t="s">
        <v>8166</v>
      </c>
      <c r="K3644">
        <v>1</v>
      </c>
      <c r="L3644">
        <v>126</v>
      </c>
      <c r="M3644" t="s">
        <v>7744</v>
      </c>
      <c r="N3644" t="s">
        <v>7745</v>
      </c>
      <c r="O3644" t="s">
        <v>7697</v>
      </c>
      <c r="P3644" t="s">
        <v>10766</v>
      </c>
      <c r="Q3644" t="s">
        <v>11220</v>
      </c>
      <c r="R3644">
        <v>920</v>
      </c>
      <c r="S3644" t="s">
        <v>9921</v>
      </c>
      <c r="T3644" t="s">
        <v>7715</v>
      </c>
      <c r="U3644">
        <v>1</v>
      </c>
      <c r="V3644">
        <v>2</v>
      </c>
      <c r="W3644" t="s">
        <v>7702</v>
      </c>
      <c r="X3644" t="s">
        <v>4891</v>
      </c>
      <c r="Y3644" t="s">
        <v>7703</v>
      </c>
      <c r="Z3644" t="s">
        <v>13697</v>
      </c>
      <c r="AA3644" t="s">
        <v>8265</v>
      </c>
      <c r="AB3644" t="s">
        <v>13698</v>
      </c>
    </row>
    <row r="3645" spans="1:28">
      <c r="A3645" s="241">
        <v>45975</v>
      </c>
      <c r="B3645" t="s">
        <v>13699</v>
      </c>
      <c r="C3645" t="s">
        <v>7979</v>
      </c>
      <c r="D3645" t="s">
        <v>7980</v>
      </c>
      <c r="E3645" t="s">
        <v>7981</v>
      </c>
      <c r="F3645">
        <v>1</v>
      </c>
      <c r="G3645">
        <v>2647.06</v>
      </c>
      <c r="H3645">
        <v>0</v>
      </c>
      <c r="I3645" s="165">
        <v>2647.06</v>
      </c>
      <c r="J3645" t="s">
        <v>8166</v>
      </c>
      <c r="K3645">
        <v>1</v>
      </c>
      <c r="L3645">
        <v>126</v>
      </c>
      <c r="M3645" t="s">
        <v>7744</v>
      </c>
      <c r="N3645" t="s">
        <v>7745</v>
      </c>
      <c r="O3645" t="s">
        <v>7697</v>
      </c>
      <c r="P3645" t="s">
        <v>10766</v>
      </c>
      <c r="Q3645" t="s">
        <v>10995</v>
      </c>
      <c r="R3645">
        <v>925</v>
      </c>
      <c r="S3645" t="s">
        <v>9921</v>
      </c>
      <c r="T3645" t="s">
        <v>7715</v>
      </c>
      <c r="U3645">
        <v>1</v>
      </c>
      <c r="V3645">
        <v>1</v>
      </c>
      <c r="W3645" t="s">
        <v>7702</v>
      </c>
      <c r="X3645" t="s">
        <v>5279</v>
      </c>
      <c r="Y3645" t="s">
        <v>7703</v>
      </c>
      <c r="Z3645" t="s">
        <v>13700</v>
      </c>
      <c r="AA3645" t="s">
        <v>8245</v>
      </c>
      <c r="AB3645" t="s">
        <v>9813</v>
      </c>
    </row>
    <row r="3646" spans="1:28">
      <c r="A3646" s="241">
        <v>45975</v>
      </c>
      <c r="B3646" t="s">
        <v>13699</v>
      </c>
      <c r="C3646" t="s">
        <v>7839</v>
      </c>
      <c r="D3646" t="s">
        <v>7840</v>
      </c>
      <c r="E3646" t="s">
        <v>7841</v>
      </c>
      <c r="F3646">
        <v>1</v>
      </c>
      <c r="G3646">
        <v>2645.48</v>
      </c>
      <c r="H3646">
        <v>0</v>
      </c>
      <c r="I3646" s="165">
        <v>2645.48</v>
      </c>
      <c r="J3646" t="s">
        <v>8166</v>
      </c>
      <c r="K3646">
        <v>1</v>
      </c>
      <c r="L3646">
        <v>126</v>
      </c>
      <c r="M3646" t="s">
        <v>7744</v>
      </c>
      <c r="N3646" t="s">
        <v>7745</v>
      </c>
      <c r="O3646" t="s">
        <v>7697</v>
      </c>
      <c r="P3646" t="s">
        <v>10766</v>
      </c>
      <c r="Q3646" t="s">
        <v>10995</v>
      </c>
      <c r="R3646">
        <v>925</v>
      </c>
      <c r="S3646" t="s">
        <v>9921</v>
      </c>
      <c r="T3646" t="s">
        <v>7715</v>
      </c>
      <c r="U3646">
        <v>1</v>
      </c>
      <c r="V3646">
        <v>1</v>
      </c>
      <c r="W3646" t="s">
        <v>7702</v>
      </c>
      <c r="X3646" t="s">
        <v>5279</v>
      </c>
      <c r="Y3646" t="s">
        <v>7703</v>
      </c>
      <c r="Z3646" t="s">
        <v>13700</v>
      </c>
      <c r="AA3646" t="s">
        <v>8245</v>
      </c>
      <c r="AB3646" t="s">
        <v>9813</v>
      </c>
    </row>
    <row r="3647" spans="1:28">
      <c r="A3647" s="241">
        <v>45975</v>
      </c>
      <c r="B3647" t="s">
        <v>13699</v>
      </c>
      <c r="C3647" t="s">
        <v>7822</v>
      </c>
      <c r="D3647" t="s">
        <v>7823</v>
      </c>
      <c r="E3647" t="s">
        <v>7824</v>
      </c>
      <c r="F3647">
        <v>1</v>
      </c>
      <c r="G3647">
        <v>3025.21</v>
      </c>
      <c r="H3647">
        <v>0</v>
      </c>
      <c r="I3647" s="165">
        <v>3025.21</v>
      </c>
      <c r="J3647" t="s">
        <v>8166</v>
      </c>
      <c r="K3647">
        <v>1</v>
      </c>
      <c r="L3647">
        <v>126</v>
      </c>
      <c r="M3647" t="s">
        <v>7744</v>
      </c>
      <c r="N3647" t="s">
        <v>7745</v>
      </c>
      <c r="O3647" t="s">
        <v>7697</v>
      </c>
      <c r="P3647" t="s">
        <v>10766</v>
      </c>
      <c r="Q3647" t="s">
        <v>10995</v>
      </c>
      <c r="R3647">
        <v>925</v>
      </c>
      <c r="S3647" t="s">
        <v>9921</v>
      </c>
      <c r="T3647" t="s">
        <v>7715</v>
      </c>
      <c r="U3647">
        <v>1</v>
      </c>
      <c r="V3647">
        <v>1</v>
      </c>
      <c r="W3647" t="s">
        <v>7702</v>
      </c>
      <c r="X3647" t="s">
        <v>5279</v>
      </c>
      <c r="Y3647" t="s">
        <v>7703</v>
      </c>
      <c r="Z3647" t="s">
        <v>13700</v>
      </c>
      <c r="AA3647" t="s">
        <v>8245</v>
      </c>
      <c r="AB3647" t="s">
        <v>9813</v>
      </c>
    </row>
    <row r="3648" spans="1:28">
      <c r="A3648" s="241">
        <v>45975</v>
      </c>
      <c r="B3648" t="s">
        <v>13699</v>
      </c>
      <c r="C3648" t="s">
        <v>8160</v>
      </c>
      <c r="D3648" t="s">
        <v>8161</v>
      </c>
      <c r="E3648" t="s">
        <v>8162</v>
      </c>
      <c r="F3648">
        <v>1</v>
      </c>
      <c r="G3648">
        <v>2541.83</v>
      </c>
      <c r="H3648">
        <v>0</v>
      </c>
      <c r="I3648" s="165">
        <v>2541.83</v>
      </c>
      <c r="J3648" t="s">
        <v>8166</v>
      </c>
      <c r="K3648">
        <v>1</v>
      </c>
      <c r="L3648">
        <v>126</v>
      </c>
      <c r="M3648" t="s">
        <v>7744</v>
      </c>
      <c r="N3648" t="s">
        <v>7745</v>
      </c>
      <c r="O3648" t="s">
        <v>7697</v>
      </c>
      <c r="P3648" t="s">
        <v>10766</v>
      </c>
      <c r="Q3648" t="s">
        <v>10995</v>
      </c>
      <c r="R3648">
        <v>925</v>
      </c>
      <c r="S3648" t="s">
        <v>9921</v>
      </c>
      <c r="T3648" t="s">
        <v>7715</v>
      </c>
      <c r="U3648">
        <v>1</v>
      </c>
      <c r="V3648">
        <v>1</v>
      </c>
      <c r="W3648" t="s">
        <v>7702</v>
      </c>
      <c r="X3648" t="s">
        <v>5279</v>
      </c>
      <c r="Y3648" t="s">
        <v>7703</v>
      </c>
      <c r="Z3648" t="s">
        <v>13700</v>
      </c>
      <c r="AA3648" t="s">
        <v>8245</v>
      </c>
      <c r="AB3648" t="s">
        <v>9813</v>
      </c>
    </row>
    <row r="3649" spans="1:28">
      <c r="A3649" s="241">
        <v>45975</v>
      </c>
      <c r="B3649" t="s">
        <v>13699</v>
      </c>
      <c r="C3649" t="s">
        <v>7730</v>
      </c>
      <c r="D3649" t="s">
        <v>7731</v>
      </c>
      <c r="E3649" t="s">
        <v>7732</v>
      </c>
      <c r="F3649">
        <v>1</v>
      </c>
      <c r="G3649">
        <v>8991.6</v>
      </c>
      <c r="H3649">
        <v>449.58</v>
      </c>
      <c r="I3649" s="165">
        <v>8542.02</v>
      </c>
      <c r="J3649" t="s">
        <v>8166</v>
      </c>
      <c r="K3649">
        <v>1</v>
      </c>
      <c r="L3649">
        <v>126</v>
      </c>
      <c r="M3649" t="s">
        <v>7744</v>
      </c>
      <c r="N3649" t="s">
        <v>7745</v>
      </c>
      <c r="O3649" t="s">
        <v>7697</v>
      </c>
      <c r="P3649" t="s">
        <v>10766</v>
      </c>
      <c r="Q3649" t="s">
        <v>10995</v>
      </c>
      <c r="R3649">
        <v>925</v>
      </c>
      <c r="S3649" t="s">
        <v>9921</v>
      </c>
      <c r="T3649" t="s">
        <v>7715</v>
      </c>
      <c r="U3649">
        <v>1</v>
      </c>
      <c r="V3649">
        <v>1</v>
      </c>
      <c r="W3649" t="s">
        <v>7702</v>
      </c>
      <c r="X3649" t="s">
        <v>5279</v>
      </c>
      <c r="Y3649" t="s">
        <v>7703</v>
      </c>
      <c r="Z3649" t="s">
        <v>13700</v>
      </c>
      <c r="AA3649" t="s">
        <v>8245</v>
      </c>
      <c r="AB3649" t="s">
        <v>9813</v>
      </c>
    </row>
    <row r="3650" spans="1:28">
      <c r="A3650" s="241">
        <v>45975</v>
      </c>
      <c r="B3650" t="s">
        <v>13699</v>
      </c>
      <c r="C3650" t="s">
        <v>7778</v>
      </c>
      <c r="D3650" t="s">
        <v>7779</v>
      </c>
      <c r="E3650" t="s">
        <v>7780</v>
      </c>
      <c r="F3650">
        <v>2</v>
      </c>
      <c r="G3650">
        <v>2668.75</v>
      </c>
      <c r="H3650">
        <v>0</v>
      </c>
      <c r="I3650" s="165">
        <v>5337.5</v>
      </c>
      <c r="J3650" t="s">
        <v>8166</v>
      </c>
      <c r="K3650">
        <v>1</v>
      </c>
      <c r="L3650">
        <v>126</v>
      </c>
      <c r="M3650" t="s">
        <v>7744</v>
      </c>
      <c r="N3650" t="s">
        <v>7745</v>
      </c>
      <c r="O3650" t="s">
        <v>7697</v>
      </c>
      <c r="P3650" t="s">
        <v>10766</v>
      </c>
      <c r="Q3650" t="s">
        <v>10995</v>
      </c>
      <c r="R3650">
        <v>925</v>
      </c>
      <c r="S3650" t="s">
        <v>9921</v>
      </c>
      <c r="T3650" t="s">
        <v>7701</v>
      </c>
      <c r="U3650">
        <v>1</v>
      </c>
      <c r="V3650">
        <v>2</v>
      </c>
      <c r="W3650" t="s">
        <v>7702</v>
      </c>
      <c r="X3650" t="s">
        <v>5279</v>
      </c>
      <c r="Y3650" t="s">
        <v>7703</v>
      </c>
      <c r="Z3650" t="s">
        <v>13700</v>
      </c>
      <c r="AA3650" t="s">
        <v>8245</v>
      </c>
      <c r="AB3650" t="s">
        <v>9813</v>
      </c>
    </row>
    <row r="3651" spans="1:28">
      <c r="A3651" s="241">
        <v>45975</v>
      </c>
      <c r="B3651" t="s">
        <v>13699</v>
      </c>
      <c r="C3651" t="s">
        <v>7875</v>
      </c>
      <c r="D3651" t="s">
        <v>7876</v>
      </c>
      <c r="E3651" t="s">
        <v>7877</v>
      </c>
      <c r="F3651">
        <v>3</v>
      </c>
      <c r="G3651">
        <v>1218.49</v>
      </c>
      <c r="H3651">
        <v>0</v>
      </c>
      <c r="I3651" s="165">
        <v>3655.47</v>
      </c>
      <c r="J3651" t="s">
        <v>8166</v>
      </c>
      <c r="K3651">
        <v>1</v>
      </c>
      <c r="L3651">
        <v>126</v>
      </c>
      <c r="M3651" t="s">
        <v>7744</v>
      </c>
      <c r="N3651" t="s">
        <v>7745</v>
      </c>
      <c r="O3651" t="s">
        <v>7697</v>
      </c>
      <c r="P3651" t="s">
        <v>10766</v>
      </c>
      <c r="Q3651" t="s">
        <v>10995</v>
      </c>
      <c r="R3651">
        <v>925</v>
      </c>
      <c r="S3651" t="s">
        <v>9921</v>
      </c>
      <c r="T3651" t="s">
        <v>7701</v>
      </c>
      <c r="U3651">
        <v>1</v>
      </c>
      <c r="V3651">
        <v>3</v>
      </c>
      <c r="W3651" t="s">
        <v>7702</v>
      </c>
      <c r="X3651" t="s">
        <v>5279</v>
      </c>
      <c r="Y3651" t="s">
        <v>7703</v>
      </c>
      <c r="Z3651" t="s">
        <v>13700</v>
      </c>
      <c r="AA3651" t="s">
        <v>8245</v>
      </c>
      <c r="AB3651" t="s">
        <v>9813</v>
      </c>
    </row>
    <row r="3652" spans="1:28">
      <c r="A3652" s="241">
        <v>45975</v>
      </c>
      <c r="B3652" t="s">
        <v>13701</v>
      </c>
      <c r="C3652" t="s">
        <v>7839</v>
      </c>
      <c r="D3652" t="s">
        <v>7840</v>
      </c>
      <c r="E3652" t="s">
        <v>7841</v>
      </c>
      <c r="F3652">
        <v>5</v>
      </c>
      <c r="G3652">
        <v>2645.48</v>
      </c>
      <c r="H3652">
        <v>0</v>
      </c>
      <c r="I3652" s="165">
        <v>13227.4</v>
      </c>
      <c r="J3652" t="s">
        <v>8166</v>
      </c>
      <c r="K3652">
        <v>1</v>
      </c>
      <c r="L3652">
        <v>126</v>
      </c>
      <c r="M3652" t="s">
        <v>7744</v>
      </c>
      <c r="N3652" t="s">
        <v>7745</v>
      </c>
      <c r="O3652" t="s">
        <v>7697</v>
      </c>
      <c r="P3652" t="s">
        <v>10766</v>
      </c>
      <c r="Q3652" t="s">
        <v>10995</v>
      </c>
      <c r="R3652">
        <v>925</v>
      </c>
      <c r="S3652" t="s">
        <v>9921</v>
      </c>
      <c r="T3652" t="s">
        <v>7715</v>
      </c>
      <c r="U3652">
        <v>1</v>
      </c>
      <c r="V3652">
        <v>5</v>
      </c>
      <c r="W3652" t="s">
        <v>7702</v>
      </c>
      <c r="X3652" t="s">
        <v>5245</v>
      </c>
      <c r="Y3652" t="s">
        <v>7703</v>
      </c>
      <c r="Z3652" t="s">
        <v>13702</v>
      </c>
      <c r="AA3652" t="s">
        <v>8245</v>
      </c>
      <c r="AB3652" t="s">
        <v>13703</v>
      </c>
    </row>
    <row r="3653" spans="1:28">
      <c r="A3653" s="241">
        <v>45975</v>
      </c>
      <c r="B3653" t="s">
        <v>13701</v>
      </c>
      <c r="C3653" t="s">
        <v>7979</v>
      </c>
      <c r="D3653" t="s">
        <v>7980</v>
      </c>
      <c r="E3653" t="s">
        <v>7981</v>
      </c>
      <c r="F3653">
        <v>5</v>
      </c>
      <c r="G3653">
        <v>2647.06</v>
      </c>
      <c r="H3653">
        <v>0</v>
      </c>
      <c r="I3653" s="165">
        <v>13235.3</v>
      </c>
      <c r="J3653" t="s">
        <v>8166</v>
      </c>
      <c r="K3653">
        <v>1</v>
      </c>
      <c r="L3653">
        <v>126</v>
      </c>
      <c r="M3653" t="s">
        <v>7744</v>
      </c>
      <c r="N3653" t="s">
        <v>7745</v>
      </c>
      <c r="O3653" t="s">
        <v>7697</v>
      </c>
      <c r="P3653" t="s">
        <v>10766</v>
      </c>
      <c r="Q3653" t="s">
        <v>10995</v>
      </c>
      <c r="R3653">
        <v>925</v>
      </c>
      <c r="S3653" t="s">
        <v>9921</v>
      </c>
      <c r="T3653" t="s">
        <v>7715</v>
      </c>
      <c r="U3653">
        <v>1</v>
      </c>
      <c r="V3653">
        <v>5</v>
      </c>
      <c r="W3653" t="s">
        <v>7702</v>
      </c>
      <c r="X3653" t="s">
        <v>5245</v>
      </c>
      <c r="Y3653" t="s">
        <v>7703</v>
      </c>
      <c r="Z3653" t="s">
        <v>13702</v>
      </c>
      <c r="AA3653" t="s">
        <v>8245</v>
      </c>
      <c r="AB3653" t="s">
        <v>13703</v>
      </c>
    </row>
    <row r="3654" spans="1:28">
      <c r="A3654" s="241">
        <v>45975</v>
      </c>
      <c r="B3654" t="s">
        <v>13704</v>
      </c>
      <c r="C3654" t="s">
        <v>7886</v>
      </c>
      <c r="D3654" t="s">
        <v>7887</v>
      </c>
      <c r="E3654" t="s">
        <v>7888</v>
      </c>
      <c r="F3654">
        <v>2</v>
      </c>
      <c r="G3654">
        <v>3025.21</v>
      </c>
      <c r="H3654">
        <v>0</v>
      </c>
      <c r="I3654" s="165">
        <v>6050.42</v>
      </c>
      <c r="J3654" t="s">
        <v>7794</v>
      </c>
      <c r="K3654">
        <v>1</v>
      </c>
      <c r="L3654">
        <v>125</v>
      </c>
      <c r="M3654" t="s">
        <v>7724</v>
      </c>
      <c r="N3654" t="s">
        <v>7713</v>
      </c>
      <c r="O3654" t="s">
        <v>7697</v>
      </c>
      <c r="P3654" t="s">
        <v>10766</v>
      </c>
      <c r="Q3654" t="s">
        <v>11115</v>
      </c>
      <c r="R3654">
        <v>104</v>
      </c>
      <c r="S3654" t="s">
        <v>9921</v>
      </c>
      <c r="T3654" t="s">
        <v>7715</v>
      </c>
      <c r="U3654">
        <v>1</v>
      </c>
      <c r="V3654">
        <v>2</v>
      </c>
      <c r="W3654" t="s">
        <v>7702</v>
      </c>
      <c r="X3654" t="s">
        <v>5319</v>
      </c>
      <c r="Y3654" t="s">
        <v>7703</v>
      </c>
      <c r="Z3654" t="s">
        <v>13705</v>
      </c>
      <c r="AA3654" t="s">
        <v>8481</v>
      </c>
      <c r="AB3654" t="s">
        <v>13706</v>
      </c>
    </row>
    <row r="3655" spans="1:28">
      <c r="A3655" s="241">
        <v>45975</v>
      </c>
      <c r="B3655" t="s">
        <v>13704</v>
      </c>
      <c r="C3655" t="s">
        <v>7781</v>
      </c>
      <c r="D3655" t="s">
        <v>7782</v>
      </c>
      <c r="E3655" t="s">
        <v>7783</v>
      </c>
      <c r="F3655">
        <v>2</v>
      </c>
      <c r="G3655">
        <v>3025.21</v>
      </c>
      <c r="H3655">
        <v>0</v>
      </c>
      <c r="I3655" s="165">
        <v>6050.42</v>
      </c>
      <c r="J3655" t="s">
        <v>7794</v>
      </c>
      <c r="K3655">
        <v>1</v>
      </c>
      <c r="L3655">
        <v>125</v>
      </c>
      <c r="M3655" t="s">
        <v>7724</v>
      </c>
      <c r="N3655" t="s">
        <v>7713</v>
      </c>
      <c r="O3655" t="s">
        <v>7697</v>
      </c>
      <c r="P3655" t="s">
        <v>10766</v>
      </c>
      <c r="Q3655" t="s">
        <v>11115</v>
      </c>
      <c r="R3655">
        <v>104</v>
      </c>
      <c r="S3655" t="s">
        <v>9921</v>
      </c>
      <c r="T3655" t="s">
        <v>7715</v>
      </c>
      <c r="U3655">
        <v>1</v>
      </c>
      <c r="V3655">
        <v>2</v>
      </c>
      <c r="W3655" t="s">
        <v>7702</v>
      </c>
      <c r="X3655" t="s">
        <v>5319</v>
      </c>
      <c r="Y3655" t="s">
        <v>7703</v>
      </c>
      <c r="Z3655" t="s">
        <v>13705</v>
      </c>
      <c r="AA3655" t="s">
        <v>8481</v>
      </c>
      <c r="AB3655" t="s">
        <v>13706</v>
      </c>
    </row>
    <row r="3656" spans="1:28">
      <c r="A3656" s="241">
        <v>45975</v>
      </c>
      <c r="B3656" t="s">
        <v>13707</v>
      </c>
      <c r="C3656" t="s">
        <v>8032</v>
      </c>
      <c r="D3656" t="s">
        <v>8033</v>
      </c>
      <c r="E3656" t="s">
        <v>8034</v>
      </c>
      <c r="F3656">
        <v>5</v>
      </c>
      <c r="G3656">
        <v>1092.44</v>
      </c>
      <c r="H3656">
        <v>0</v>
      </c>
      <c r="I3656" s="165">
        <v>5462.2</v>
      </c>
      <c r="J3656" t="s">
        <v>8521</v>
      </c>
      <c r="K3656">
        <v>1</v>
      </c>
      <c r="L3656">
        <v>157</v>
      </c>
      <c r="M3656" t="s">
        <v>8532</v>
      </c>
      <c r="N3656" t="s">
        <v>8027</v>
      </c>
      <c r="O3656" t="s">
        <v>7697</v>
      </c>
      <c r="P3656" t="s">
        <v>10766</v>
      </c>
      <c r="Q3656" t="s">
        <v>11789</v>
      </c>
      <c r="R3656">
        <v>605</v>
      </c>
      <c r="S3656" t="s">
        <v>9921</v>
      </c>
      <c r="T3656" t="s">
        <v>7701</v>
      </c>
      <c r="U3656">
        <v>1</v>
      </c>
      <c r="V3656">
        <v>5</v>
      </c>
      <c r="W3656" t="s">
        <v>7702</v>
      </c>
      <c r="X3656" t="s">
        <v>5277</v>
      </c>
      <c r="Y3656" t="s">
        <v>7703</v>
      </c>
      <c r="Z3656" t="s">
        <v>13708</v>
      </c>
      <c r="AA3656" t="s">
        <v>8526</v>
      </c>
      <c r="AB3656" t="s">
        <v>13709</v>
      </c>
    </row>
    <row r="3657" spans="1:28">
      <c r="A3657" s="241">
        <v>45975</v>
      </c>
      <c r="B3657" t="s">
        <v>13710</v>
      </c>
      <c r="C3657" t="s">
        <v>7720</v>
      </c>
      <c r="D3657" t="s">
        <v>7721</v>
      </c>
      <c r="E3657" t="s">
        <v>7722</v>
      </c>
      <c r="F3657">
        <v>1</v>
      </c>
      <c r="G3657">
        <v>11900</v>
      </c>
      <c r="H3657">
        <v>357</v>
      </c>
      <c r="I3657" s="165">
        <v>11543</v>
      </c>
      <c r="J3657" t="s">
        <v>8521</v>
      </c>
      <c r="K3657">
        <v>1</v>
      </c>
      <c r="L3657">
        <v>157</v>
      </c>
      <c r="M3657" t="s">
        <v>8532</v>
      </c>
      <c r="N3657" t="s">
        <v>8027</v>
      </c>
      <c r="O3657" t="s">
        <v>7697</v>
      </c>
      <c r="P3657" t="s">
        <v>10766</v>
      </c>
      <c r="Q3657" t="s">
        <v>11789</v>
      </c>
      <c r="R3657">
        <v>605</v>
      </c>
      <c r="S3657" t="s">
        <v>9921</v>
      </c>
      <c r="T3657" t="s">
        <v>7726</v>
      </c>
      <c r="U3657">
        <v>1</v>
      </c>
      <c r="V3657">
        <v>1</v>
      </c>
      <c r="W3657" t="s">
        <v>7702</v>
      </c>
      <c r="X3657" t="s">
        <v>5168</v>
      </c>
      <c r="Y3657" t="s">
        <v>7703</v>
      </c>
      <c r="Z3657" t="s">
        <v>13711</v>
      </c>
      <c r="AA3657" t="s">
        <v>8526</v>
      </c>
      <c r="AB3657" t="s">
        <v>13712</v>
      </c>
    </row>
    <row r="3658" spans="1:28">
      <c r="A3658" s="241">
        <v>45975</v>
      </c>
      <c r="B3658" t="s">
        <v>13713</v>
      </c>
      <c r="C3658" t="s">
        <v>7848</v>
      </c>
      <c r="D3658" t="s">
        <v>7849</v>
      </c>
      <c r="E3658" t="s">
        <v>7850</v>
      </c>
      <c r="F3658">
        <v>5</v>
      </c>
      <c r="G3658">
        <v>1260.5</v>
      </c>
      <c r="H3658">
        <v>0</v>
      </c>
      <c r="I3658" s="165">
        <v>6302.5</v>
      </c>
      <c r="J3658" t="s">
        <v>8521</v>
      </c>
      <c r="K3658">
        <v>1</v>
      </c>
      <c r="L3658">
        <v>157</v>
      </c>
      <c r="M3658" t="s">
        <v>8532</v>
      </c>
      <c r="N3658" t="s">
        <v>8027</v>
      </c>
      <c r="O3658" t="s">
        <v>7697</v>
      </c>
      <c r="P3658" t="s">
        <v>10766</v>
      </c>
      <c r="Q3658" t="s">
        <v>11789</v>
      </c>
      <c r="R3658">
        <v>605</v>
      </c>
      <c r="S3658" t="s">
        <v>9921</v>
      </c>
      <c r="T3658" t="s">
        <v>7701</v>
      </c>
      <c r="U3658">
        <v>1</v>
      </c>
      <c r="V3658">
        <v>5</v>
      </c>
      <c r="W3658" t="s">
        <v>7702</v>
      </c>
      <c r="X3658" t="s">
        <v>5289</v>
      </c>
      <c r="Y3658" t="s">
        <v>7703</v>
      </c>
      <c r="Z3658" t="s">
        <v>13714</v>
      </c>
      <c r="AA3658" t="s">
        <v>8526</v>
      </c>
      <c r="AB3658" t="s">
        <v>13715</v>
      </c>
    </row>
    <row r="3659" spans="1:28">
      <c r="A3659" s="241">
        <v>45975</v>
      </c>
      <c r="B3659" t="s">
        <v>13713</v>
      </c>
      <c r="C3659" t="s">
        <v>7736</v>
      </c>
      <c r="D3659" t="s">
        <v>7737</v>
      </c>
      <c r="E3659" t="s">
        <v>7738</v>
      </c>
      <c r="F3659">
        <v>3</v>
      </c>
      <c r="G3659">
        <v>6422.4</v>
      </c>
      <c r="H3659">
        <v>0</v>
      </c>
      <c r="I3659" s="165">
        <v>19267.2</v>
      </c>
      <c r="J3659" t="s">
        <v>8521</v>
      </c>
      <c r="K3659">
        <v>1</v>
      </c>
      <c r="L3659">
        <v>157</v>
      </c>
      <c r="M3659" t="s">
        <v>8532</v>
      </c>
      <c r="N3659" t="s">
        <v>8027</v>
      </c>
      <c r="O3659" t="s">
        <v>7697</v>
      </c>
      <c r="P3659" t="s">
        <v>10766</v>
      </c>
      <c r="Q3659" t="s">
        <v>11789</v>
      </c>
      <c r="R3659">
        <v>605</v>
      </c>
      <c r="S3659" t="s">
        <v>9921</v>
      </c>
      <c r="T3659" t="s">
        <v>7701</v>
      </c>
      <c r="U3659">
        <v>1</v>
      </c>
      <c r="V3659">
        <v>3</v>
      </c>
      <c r="W3659" t="s">
        <v>7702</v>
      </c>
      <c r="X3659" t="s">
        <v>5289</v>
      </c>
      <c r="Y3659" t="s">
        <v>7703</v>
      </c>
      <c r="Z3659" t="s">
        <v>13714</v>
      </c>
      <c r="AA3659" t="s">
        <v>8526</v>
      </c>
      <c r="AB3659" t="s">
        <v>13715</v>
      </c>
    </row>
    <row r="3660" spans="1:28">
      <c r="A3660" s="241">
        <v>45975</v>
      </c>
      <c r="B3660" t="s">
        <v>13716</v>
      </c>
      <c r="C3660" t="s">
        <v>7979</v>
      </c>
      <c r="D3660" t="s">
        <v>7980</v>
      </c>
      <c r="E3660" t="s">
        <v>7981</v>
      </c>
      <c r="F3660">
        <v>10</v>
      </c>
      <c r="G3660">
        <v>2647.0587999999998</v>
      </c>
      <c r="H3660">
        <v>0</v>
      </c>
      <c r="I3660" s="165">
        <v>26470.588</v>
      </c>
      <c r="J3660" t="s">
        <v>7743</v>
      </c>
      <c r="K3660">
        <v>1</v>
      </c>
      <c r="L3660">
        <v>2</v>
      </c>
      <c r="M3660" t="s">
        <v>8054</v>
      </c>
      <c r="N3660" t="s">
        <v>7745</v>
      </c>
      <c r="O3660" t="s">
        <v>7697</v>
      </c>
      <c r="P3660" t="s">
        <v>10766</v>
      </c>
      <c r="Q3660" t="s">
        <v>13717</v>
      </c>
      <c r="R3660">
        <v>938</v>
      </c>
      <c r="S3660" t="s">
        <v>9921</v>
      </c>
      <c r="T3660" t="s">
        <v>7715</v>
      </c>
      <c r="U3660">
        <v>1</v>
      </c>
      <c r="V3660">
        <v>10</v>
      </c>
      <c r="W3660" t="s">
        <v>7702</v>
      </c>
      <c r="X3660" t="s">
        <v>5080</v>
      </c>
      <c r="Y3660" t="s">
        <v>7703</v>
      </c>
      <c r="Z3660" t="s">
        <v>13718</v>
      </c>
      <c r="AA3660" t="s">
        <v>7748</v>
      </c>
      <c r="AB3660" t="s">
        <v>5080</v>
      </c>
    </row>
    <row r="3661" spans="1:28">
      <c r="A3661" s="241">
        <v>45975</v>
      </c>
      <c r="B3661" t="s">
        <v>13716</v>
      </c>
      <c r="C3661" t="s">
        <v>8954</v>
      </c>
      <c r="D3661" t="s">
        <v>8955</v>
      </c>
      <c r="E3661" t="s">
        <v>8956</v>
      </c>
      <c r="F3661">
        <v>17</v>
      </c>
      <c r="G3661">
        <v>2615</v>
      </c>
      <c r="H3661">
        <v>0</v>
      </c>
      <c r="I3661" s="165">
        <v>44455</v>
      </c>
      <c r="J3661" t="s">
        <v>7743</v>
      </c>
      <c r="K3661">
        <v>1</v>
      </c>
      <c r="L3661">
        <v>2</v>
      </c>
      <c r="M3661" t="s">
        <v>8054</v>
      </c>
      <c r="N3661" t="s">
        <v>7745</v>
      </c>
      <c r="O3661" t="s">
        <v>7697</v>
      </c>
      <c r="P3661" t="s">
        <v>10766</v>
      </c>
      <c r="Q3661" t="s">
        <v>13717</v>
      </c>
      <c r="R3661">
        <v>938</v>
      </c>
      <c r="S3661" t="s">
        <v>9921</v>
      </c>
      <c r="T3661" t="s">
        <v>7715</v>
      </c>
      <c r="U3661">
        <v>1</v>
      </c>
      <c r="V3661">
        <v>17</v>
      </c>
      <c r="W3661" t="s">
        <v>7702</v>
      </c>
      <c r="X3661" t="s">
        <v>5080</v>
      </c>
      <c r="Y3661" t="s">
        <v>7703</v>
      </c>
      <c r="Z3661" t="s">
        <v>13718</v>
      </c>
      <c r="AA3661" t="s">
        <v>7748</v>
      </c>
      <c r="AB3661" t="s">
        <v>5080</v>
      </c>
    </row>
    <row r="3662" spans="1:28">
      <c r="A3662" s="241">
        <v>45975</v>
      </c>
      <c r="B3662" t="s">
        <v>13719</v>
      </c>
      <c r="C3662" t="s">
        <v>7800</v>
      </c>
      <c r="D3662" t="s">
        <v>7801</v>
      </c>
      <c r="E3662" t="s">
        <v>7802</v>
      </c>
      <c r="F3662">
        <v>24</v>
      </c>
      <c r="G3662">
        <v>1092.44</v>
      </c>
      <c r="H3662">
        <v>0</v>
      </c>
      <c r="I3662" s="165">
        <v>26218.560000000001</v>
      </c>
      <c r="J3662" t="s">
        <v>8166</v>
      </c>
      <c r="K3662">
        <v>1</v>
      </c>
      <c r="L3662">
        <v>126</v>
      </c>
      <c r="M3662" t="s">
        <v>7744</v>
      </c>
      <c r="N3662" t="s">
        <v>7745</v>
      </c>
      <c r="O3662" t="s">
        <v>7697</v>
      </c>
      <c r="P3662" t="s">
        <v>10766</v>
      </c>
      <c r="Q3662" t="s">
        <v>11279</v>
      </c>
      <c r="R3662">
        <v>926</v>
      </c>
      <c r="S3662" t="s">
        <v>9921</v>
      </c>
      <c r="T3662" t="s">
        <v>7701</v>
      </c>
      <c r="U3662">
        <v>1</v>
      </c>
      <c r="V3662">
        <v>24</v>
      </c>
      <c r="W3662" t="s">
        <v>7702</v>
      </c>
      <c r="X3662" t="s">
        <v>5125</v>
      </c>
      <c r="Y3662" t="s">
        <v>7703</v>
      </c>
      <c r="Z3662" t="s">
        <v>13720</v>
      </c>
      <c r="AA3662" t="s">
        <v>8170</v>
      </c>
      <c r="AB3662" t="s">
        <v>8712</v>
      </c>
    </row>
    <row r="3663" spans="1:28">
      <c r="A3663" s="241">
        <v>45975</v>
      </c>
      <c r="B3663" t="s">
        <v>13721</v>
      </c>
      <c r="C3663" t="s">
        <v>7720</v>
      </c>
      <c r="D3663" t="s">
        <v>7721</v>
      </c>
      <c r="E3663" t="s">
        <v>7722</v>
      </c>
      <c r="F3663">
        <v>1</v>
      </c>
      <c r="G3663">
        <v>11900</v>
      </c>
      <c r="H3663">
        <v>357</v>
      </c>
      <c r="I3663" s="165">
        <v>11543</v>
      </c>
      <c r="J3663" t="s">
        <v>8166</v>
      </c>
      <c r="K3663">
        <v>1</v>
      </c>
      <c r="L3663">
        <v>126</v>
      </c>
      <c r="M3663" t="s">
        <v>7744</v>
      </c>
      <c r="N3663" t="s">
        <v>7745</v>
      </c>
      <c r="O3663" t="s">
        <v>7697</v>
      </c>
      <c r="P3663" t="s">
        <v>10766</v>
      </c>
      <c r="Q3663" t="s">
        <v>11321</v>
      </c>
      <c r="R3663">
        <v>923</v>
      </c>
      <c r="S3663" t="s">
        <v>9921</v>
      </c>
      <c r="T3663" t="s">
        <v>7726</v>
      </c>
      <c r="U3663">
        <v>1</v>
      </c>
      <c r="V3663">
        <v>1</v>
      </c>
      <c r="W3663" t="s">
        <v>7702</v>
      </c>
      <c r="X3663" t="s">
        <v>5291</v>
      </c>
      <c r="Y3663" t="s">
        <v>7703</v>
      </c>
      <c r="Z3663" t="s">
        <v>13722</v>
      </c>
      <c r="AA3663" t="s">
        <v>8226</v>
      </c>
      <c r="AB3663" t="s">
        <v>13723</v>
      </c>
    </row>
    <row r="3664" spans="1:28">
      <c r="A3664" s="241">
        <v>45979</v>
      </c>
      <c r="B3664" t="s">
        <v>13724</v>
      </c>
      <c r="C3664" t="s">
        <v>7733</v>
      </c>
      <c r="D3664" t="s">
        <v>7734</v>
      </c>
      <c r="E3664" t="s">
        <v>7735</v>
      </c>
      <c r="F3664">
        <v>6</v>
      </c>
      <c r="G3664">
        <v>1344.54</v>
      </c>
      <c r="H3664">
        <v>0</v>
      </c>
      <c r="I3664" s="165">
        <v>8067.24</v>
      </c>
      <c r="J3664" t="s">
        <v>8295</v>
      </c>
      <c r="K3664">
        <v>1</v>
      </c>
      <c r="L3664">
        <v>154</v>
      </c>
      <c r="M3664" t="s">
        <v>8678</v>
      </c>
      <c r="N3664" t="s">
        <v>7939</v>
      </c>
      <c r="O3664" t="s">
        <v>7697</v>
      </c>
      <c r="P3664" t="s">
        <v>13725</v>
      </c>
      <c r="Q3664" t="s">
        <v>13726</v>
      </c>
      <c r="R3664">
        <v>407</v>
      </c>
      <c r="S3664" t="s">
        <v>7700</v>
      </c>
      <c r="T3664" t="s">
        <v>7701</v>
      </c>
      <c r="U3664">
        <v>1</v>
      </c>
      <c r="V3664">
        <v>6</v>
      </c>
      <c r="W3664" t="s">
        <v>7702</v>
      </c>
      <c r="X3664" t="s">
        <v>5732</v>
      </c>
      <c r="Y3664" t="s">
        <v>7703</v>
      </c>
      <c r="Z3664" t="s">
        <v>13727</v>
      </c>
      <c r="AA3664" t="s">
        <v>8855</v>
      </c>
      <c r="AB3664" t="s">
        <v>13728</v>
      </c>
    </row>
    <row r="3665" spans="1:28">
      <c r="A3665" s="241">
        <v>45979</v>
      </c>
      <c r="B3665" t="s">
        <v>13724</v>
      </c>
      <c r="C3665" t="s">
        <v>8675</v>
      </c>
      <c r="D3665" t="s">
        <v>8676</v>
      </c>
      <c r="E3665" t="s">
        <v>8677</v>
      </c>
      <c r="F3665">
        <v>1</v>
      </c>
      <c r="G3665">
        <v>6500</v>
      </c>
      <c r="H3665">
        <v>0</v>
      </c>
      <c r="I3665" s="165">
        <v>6500</v>
      </c>
      <c r="J3665" t="s">
        <v>8295</v>
      </c>
      <c r="K3665">
        <v>1</v>
      </c>
      <c r="L3665">
        <v>154</v>
      </c>
      <c r="M3665" t="s">
        <v>8678</v>
      </c>
      <c r="N3665" t="s">
        <v>7939</v>
      </c>
      <c r="O3665" t="s">
        <v>7697</v>
      </c>
      <c r="P3665" t="s">
        <v>13725</v>
      </c>
      <c r="Q3665" t="s">
        <v>13726</v>
      </c>
      <c r="R3665">
        <v>407</v>
      </c>
      <c r="S3665" t="s">
        <v>7700</v>
      </c>
      <c r="T3665" t="s">
        <v>7701</v>
      </c>
      <c r="U3665">
        <v>1</v>
      </c>
      <c r="V3665">
        <v>1</v>
      </c>
      <c r="W3665" t="s">
        <v>7702</v>
      </c>
      <c r="X3665" t="s">
        <v>5732</v>
      </c>
      <c r="Y3665" t="s">
        <v>7703</v>
      </c>
      <c r="Z3665" t="s">
        <v>13727</v>
      </c>
      <c r="AA3665" t="s">
        <v>8855</v>
      </c>
      <c r="AB3665" t="s">
        <v>13728</v>
      </c>
    </row>
    <row r="3666" spans="1:28">
      <c r="A3666" s="241">
        <v>45979</v>
      </c>
      <c r="B3666" t="s">
        <v>13729</v>
      </c>
      <c r="C3666" t="s">
        <v>7720</v>
      </c>
      <c r="D3666" t="s">
        <v>7721</v>
      </c>
      <c r="E3666" t="s">
        <v>7722</v>
      </c>
      <c r="F3666">
        <v>2</v>
      </c>
      <c r="G3666">
        <v>11900</v>
      </c>
      <c r="H3666">
        <v>714</v>
      </c>
      <c r="I3666" s="165">
        <v>23086</v>
      </c>
      <c r="J3666" t="s">
        <v>7723</v>
      </c>
      <c r="K3666">
        <v>1</v>
      </c>
      <c r="L3666">
        <v>125</v>
      </c>
      <c r="M3666" t="s">
        <v>7724</v>
      </c>
      <c r="N3666" t="s">
        <v>7713</v>
      </c>
      <c r="O3666" t="s">
        <v>7697</v>
      </c>
      <c r="P3666" t="s">
        <v>13725</v>
      </c>
      <c r="Q3666" t="s">
        <v>13730</v>
      </c>
      <c r="R3666">
        <v>117</v>
      </c>
      <c r="S3666" t="s">
        <v>7700</v>
      </c>
      <c r="T3666" t="s">
        <v>7726</v>
      </c>
      <c r="U3666">
        <v>1</v>
      </c>
      <c r="V3666">
        <v>2</v>
      </c>
      <c r="W3666" t="s">
        <v>7702</v>
      </c>
      <c r="X3666" t="s">
        <v>5559</v>
      </c>
      <c r="Y3666" t="s">
        <v>7703</v>
      </c>
      <c r="Z3666" t="s">
        <v>13731</v>
      </c>
      <c r="AA3666" t="s">
        <v>7728</v>
      </c>
      <c r="AB3666" t="s">
        <v>13732</v>
      </c>
    </row>
    <row r="3667" spans="1:28">
      <c r="A3667" s="241">
        <v>45979</v>
      </c>
      <c r="B3667" t="s">
        <v>13733</v>
      </c>
      <c r="C3667" t="s">
        <v>7730</v>
      </c>
      <c r="D3667" t="s">
        <v>7731</v>
      </c>
      <c r="E3667" t="s">
        <v>7732</v>
      </c>
      <c r="F3667">
        <v>3</v>
      </c>
      <c r="G3667">
        <v>8991.6</v>
      </c>
      <c r="H3667">
        <v>1348.74</v>
      </c>
      <c r="I3667" s="165">
        <v>25626.06</v>
      </c>
      <c r="J3667" t="s">
        <v>7694</v>
      </c>
      <c r="K3667">
        <v>1</v>
      </c>
      <c r="L3667">
        <v>213</v>
      </c>
      <c r="M3667" t="s">
        <v>7695</v>
      </c>
      <c r="N3667" t="s">
        <v>7696</v>
      </c>
      <c r="O3667" t="s">
        <v>7697</v>
      </c>
      <c r="P3667" t="s">
        <v>13725</v>
      </c>
      <c r="Q3667" t="s">
        <v>10931</v>
      </c>
      <c r="R3667">
        <v>705</v>
      </c>
      <c r="S3667" t="s">
        <v>7700</v>
      </c>
      <c r="T3667" t="s">
        <v>7715</v>
      </c>
      <c r="U3667">
        <v>1</v>
      </c>
      <c r="V3667">
        <v>3</v>
      </c>
      <c r="W3667" t="s">
        <v>7702</v>
      </c>
      <c r="X3667" t="s">
        <v>5547</v>
      </c>
      <c r="Y3667" t="s">
        <v>7703</v>
      </c>
      <c r="Z3667" t="s">
        <v>13734</v>
      </c>
      <c r="AA3667" t="s">
        <v>9993</v>
      </c>
      <c r="AB3667" t="s">
        <v>13735</v>
      </c>
    </row>
    <row r="3668" spans="1:28">
      <c r="A3668" s="241">
        <v>45979</v>
      </c>
      <c r="B3668" t="s">
        <v>13733</v>
      </c>
      <c r="C3668" t="s">
        <v>7875</v>
      </c>
      <c r="D3668" t="s">
        <v>7876</v>
      </c>
      <c r="E3668" t="s">
        <v>7877</v>
      </c>
      <c r="F3668">
        <v>12</v>
      </c>
      <c r="G3668">
        <v>1218.49</v>
      </c>
      <c r="H3668">
        <v>0</v>
      </c>
      <c r="I3668" s="165">
        <v>14621.88</v>
      </c>
      <c r="J3668" t="s">
        <v>7694</v>
      </c>
      <c r="K3668">
        <v>1</v>
      </c>
      <c r="L3668">
        <v>213</v>
      </c>
      <c r="M3668" t="s">
        <v>7695</v>
      </c>
      <c r="N3668" t="s">
        <v>7696</v>
      </c>
      <c r="O3668" t="s">
        <v>7697</v>
      </c>
      <c r="P3668" t="s">
        <v>13725</v>
      </c>
      <c r="Q3668" t="s">
        <v>10931</v>
      </c>
      <c r="R3668">
        <v>705</v>
      </c>
      <c r="S3668" t="s">
        <v>7700</v>
      </c>
      <c r="T3668" t="s">
        <v>7701</v>
      </c>
      <c r="U3668">
        <v>1</v>
      </c>
      <c r="V3668">
        <v>12</v>
      </c>
      <c r="W3668" t="s">
        <v>7702</v>
      </c>
      <c r="X3668" t="s">
        <v>5547</v>
      </c>
      <c r="Y3668" t="s">
        <v>7703</v>
      </c>
      <c r="Z3668" t="s">
        <v>13734</v>
      </c>
      <c r="AA3668" t="s">
        <v>9993</v>
      </c>
      <c r="AB3668" t="s">
        <v>13735</v>
      </c>
    </row>
    <row r="3669" spans="1:28">
      <c r="A3669" s="241">
        <v>45979</v>
      </c>
      <c r="B3669" t="s">
        <v>13736</v>
      </c>
      <c r="C3669" t="s">
        <v>8051</v>
      </c>
      <c r="D3669" t="s">
        <v>8052</v>
      </c>
      <c r="E3669" t="s">
        <v>8053</v>
      </c>
      <c r="F3669">
        <v>4</v>
      </c>
      <c r="G3669">
        <v>5940</v>
      </c>
      <c r="H3669">
        <v>0</v>
      </c>
      <c r="I3669" s="165">
        <v>23760</v>
      </c>
      <c r="J3669" t="s">
        <v>8852</v>
      </c>
      <c r="K3669">
        <v>1</v>
      </c>
      <c r="L3669">
        <v>154</v>
      </c>
      <c r="M3669" t="s">
        <v>8678</v>
      </c>
      <c r="N3669" t="s">
        <v>7939</v>
      </c>
      <c r="O3669" t="s">
        <v>7697</v>
      </c>
      <c r="P3669" t="s">
        <v>13725</v>
      </c>
      <c r="Q3669" t="s">
        <v>8297</v>
      </c>
      <c r="R3669">
        <v>410</v>
      </c>
      <c r="S3669" t="s">
        <v>7700</v>
      </c>
      <c r="T3669" t="s">
        <v>7701</v>
      </c>
      <c r="U3669">
        <v>1</v>
      </c>
      <c r="V3669">
        <v>4</v>
      </c>
      <c r="W3669" t="s">
        <v>7702</v>
      </c>
      <c r="X3669" t="s">
        <v>5344</v>
      </c>
      <c r="Y3669" t="s">
        <v>7703</v>
      </c>
      <c r="Z3669" t="s">
        <v>13737</v>
      </c>
      <c r="AA3669" t="s">
        <v>8300</v>
      </c>
      <c r="AB3669" t="s">
        <v>13738</v>
      </c>
    </row>
    <row r="3670" spans="1:28">
      <c r="A3670" s="241">
        <v>45979</v>
      </c>
      <c r="B3670" t="s">
        <v>13736</v>
      </c>
      <c r="C3670" t="s">
        <v>7691</v>
      </c>
      <c r="D3670" t="s">
        <v>7692</v>
      </c>
      <c r="E3670" t="s">
        <v>7693</v>
      </c>
      <c r="F3670">
        <v>2</v>
      </c>
      <c r="G3670">
        <v>4327.7299999999996</v>
      </c>
      <c r="H3670">
        <v>0</v>
      </c>
      <c r="I3670" s="165">
        <v>8655.4599999999991</v>
      </c>
      <c r="J3670" t="s">
        <v>8852</v>
      </c>
      <c r="K3670">
        <v>1</v>
      </c>
      <c r="L3670">
        <v>154</v>
      </c>
      <c r="M3670" t="s">
        <v>8678</v>
      </c>
      <c r="N3670" t="s">
        <v>7939</v>
      </c>
      <c r="O3670" t="s">
        <v>7697</v>
      </c>
      <c r="P3670" t="s">
        <v>13725</v>
      </c>
      <c r="Q3670" t="s">
        <v>8297</v>
      </c>
      <c r="R3670">
        <v>410</v>
      </c>
      <c r="S3670" t="s">
        <v>7700</v>
      </c>
      <c r="T3670" t="s">
        <v>7701</v>
      </c>
      <c r="U3670">
        <v>1</v>
      </c>
      <c r="V3670">
        <v>2</v>
      </c>
      <c r="W3670" t="s">
        <v>7702</v>
      </c>
      <c r="X3670" t="s">
        <v>5344</v>
      </c>
      <c r="Y3670" t="s">
        <v>7703</v>
      </c>
      <c r="Z3670" t="s">
        <v>13737</v>
      </c>
      <c r="AA3670" t="s">
        <v>8300</v>
      </c>
      <c r="AB3670" t="s">
        <v>13738</v>
      </c>
    </row>
    <row r="3671" spans="1:28">
      <c r="A3671" s="241">
        <v>45979</v>
      </c>
      <c r="B3671" t="s">
        <v>13739</v>
      </c>
      <c r="C3671" t="s">
        <v>7993</v>
      </c>
      <c r="D3671" t="s">
        <v>7994</v>
      </c>
      <c r="E3671" t="s">
        <v>7995</v>
      </c>
      <c r="F3671">
        <v>2</v>
      </c>
      <c r="G3671">
        <v>28655.46</v>
      </c>
      <c r="H3671">
        <v>0</v>
      </c>
      <c r="I3671" s="165">
        <v>57310.92</v>
      </c>
      <c r="J3671" t="s">
        <v>8271</v>
      </c>
      <c r="K3671">
        <v>1</v>
      </c>
      <c r="L3671">
        <v>2</v>
      </c>
      <c r="M3671" t="s">
        <v>8054</v>
      </c>
      <c r="N3671" t="s">
        <v>7745</v>
      </c>
      <c r="O3671" t="s">
        <v>7697</v>
      </c>
      <c r="P3671" t="s">
        <v>13725</v>
      </c>
      <c r="Q3671" t="s">
        <v>9285</v>
      </c>
      <c r="R3671">
        <v>937</v>
      </c>
      <c r="S3671" t="s">
        <v>7700</v>
      </c>
      <c r="T3671" t="s">
        <v>7715</v>
      </c>
      <c r="U3671">
        <v>1</v>
      </c>
      <c r="V3671">
        <v>2</v>
      </c>
      <c r="W3671" t="s">
        <v>7702</v>
      </c>
      <c r="X3671" t="s">
        <v>13740</v>
      </c>
      <c r="Y3671" t="s">
        <v>7703</v>
      </c>
      <c r="Z3671" t="s">
        <v>13741</v>
      </c>
      <c r="AA3671" t="s">
        <v>8728</v>
      </c>
      <c r="AB3671" t="s">
        <v>13742</v>
      </c>
    </row>
    <row r="3672" spans="1:28">
      <c r="A3672" s="241">
        <v>45979</v>
      </c>
      <c r="B3672" t="s">
        <v>13739</v>
      </c>
      <c r="C3672" t="s">
        <v>7750</v>
      </c>
      <c r="D3672" t="s">
        <v>7751</v>
      </c>
      <c r="E3672" t="s">
        <v>7752</v>
      </c>
      <c r="F3672">
        <v>1</v>
      </c>
      <c r="G3672">
        <v>12000</v>
      </c>
      <c r="H3672">
        <v>0</v>
      </c>
      <c r="I3672" s="165">
        <v>12000</v>
      </c>
      <c r="J3672" t="s">
        <v>8271</v>
      </c>
      <c r="K3672">
        <v>1</v>
      </c>
      <c r="L3672">
        <v>2</v>
      </c>
      <c r="M3672" t="s">
        <v>8054</v>
      </c>
      <c r="N3672" t="s">
        <v>7745</v>
      </c>
      <c r="O3672" t="s">
        <v>7697</v>
      </c>
      <c r="P3672" t="s">
        <v>13725</v>
      </c>
      <c r="Q3672" t="s">
        <v>9285</v>
      </c>
      <c r="R3672">
        <v>937</v>
      </c>
      <c r="S3672" t="s">
        <v>7700</v>
      </c>
      <c r="T3672" t="s">
        <v>7715</v>
      </c>
      <c r="U3672">
        <v>1</v>
      </c>
      <c r="V3672">
        <v>1</v>
      </c>
      <c r="W3672" t="s">
        <v>7702</v>
      </c>
      <c r="X3672" t="s">
        <v>13740</v>
      </c>
      <c r="Y3672" t="s">
        <v>7703</v>
      </c>
      <c r="Z3672" t="s">
        <v>13741</v>
      </c>
      <c r="AA3672" t="s">
        <v>8728</v>
      </c>
      <c r="AB3672" t="s">
        <v>13742</v>
      </c>
    </row>
    <row r="3673" spans="1:28">
      <c r="A3673" s="241">
        <v>45979</v>
      </c>
      <c r="B3673" t="s">
        <v>13743</v>
      </c>
      <c r="C3673" t="s">
        <v>7839</v>
      </c>
      <c r="D3673" t="s">
        <v>7840</v>
      </c>
      <c r="E3673" t="s">
        <v>7841</v>
      </c>
      <c r="F3673">
        <v>6</v>
      </c>
      <c r="G3673">
        <v>2645.48</v>
      </c>
      <c r="H3673">
        <v>0</v>
      </c>
      <c r="I3673" s="165">
        <v>15872.88</v>
      </c>
      <c r="J3673" t="s">
        <v>8166</v>
      </c>
      <c r="K3673">
        <v>1</v>
      </c>
      <c r="L3673">
        <v>126</v>
      </c>
      <c r="M3673" t="s">
        <v>7744</v>
      </c>
      <c r="N3673" t="s">
        <v>7745</v>
      </c>
      <c r="O3673" t="s">
        <v>7697</v>
      </c>
      <c r="P3673" t="s">
        <v>13725</v>
      </c>
      <c r="Q3673" t="s">
        <v>13744</v>
      </c>
      <c r="R3673">
        <v>925</v>
      </c>
      <c r="S3673" t="s">
        <v>7700</v>
      </c>
      <c r="T3673" t="s">
        <v>7715</v>
      </c>
      <c r="U3673">
        <v>1</v>
      </c>
      <c r="V3673">
        <v>6</v>
      </c>
      <c r="W3673" t="s">
        <v>7702</v>
      </c>
      <c r="X3673" t="s">
        <v>5722</v>
      </c>
      <c r="Y3673" t="s">
        <v>7703</v>
      </c>
      <c r="Z3673" t="s">
        <v>13745</v>
      </c>
      <c r="AA3673" t="s">
        <v>8245</v>
      </c>
      <c r="AB3673" t="s">
        <v>13746</v>
      </c>
    </row>
    <row r="3674" spans="1:28">
      <c r="A3674" s="241">
        <v>45979</v>
      </c>
      <c r="B3674" t="s">
        <v>13747</v>
      </c>
      <c r="C3674" t="s">
        <v>7839</v>
      </c>
      <c r="D3674" t="s">
        <v>7840</v>
      </c>
      <c r="E3674" t="s">
        <v>7841</v>
      </c>
      <c r="F3674">
        <v>1</v>
      </c>
      <c r="G3674">
        <v>2645.48</v>
      </c>
      <c r="H3674">
        <v>0</v>
      </c>
      <c r="I3674" s="165">
        <v>2645.48</v>
      </c>
      <c r="J3674" t="s">
        <v>7743</v>
      </c>
      <c r="K3674">
        <v>1</v>
      </c>
      <c r="L3674">
        <v>126</v>
      </c>
      <c r="M3674" t="s">
        <v>7744</v>
      </c>
      <c r="N3674" t="s">
        <v>7745</v>
      </c>
      <c r="O3674" t="s">
        <v>7697</v>
      </c>
      <c r="P3674" t="s">
        <v>13725</v>
      </c>
      <c r="Q3674" t="s">
        <v>13717</v>
      </c>
      <c r="R3674">
        <v>938</v>
      </c>
      <c r="S3674" t="s">
        <v>7700</v>
      </c>
      <c r="T3674" t="s">
        <v>7715</v>
      </c>
      <c r="U3674">
        <v>1</v>
      </c>
      <c r="V3674">
        <v>1</v>
      </c>
      <c r="W3674" t="s">
        <v>7702</v>
      </c>
      <c r="X3674" t="s">
        <v>5561</v>
      </c>
      <c r="Y3674" t="s">
        <v>7703</v>
      </c>
      <c r="Z3674" t="s">
        <v>13748</v>
      </c>
      <c r="AA3674" t="s">
        <v>7748</v>
      </c>
      <c r="AB3674" t="s">
        <v>13749</v>
      </c>
    </row>
    <row r="3675" spans="1:28">
      <c r="A3675" s="241">
        <v>45979</v>
      </c>
      <c r="B3675" t="s">
        <v>13747</v>
      </c>
      <c r="C3675" t="s">
        <v>7875</v>
      </c>
      <c r="D3675" t="s">
        <v>7876</v>
      </c>
      <c r="E3675" t="s">
        <v>7877</v>
      </c>
      <c r="F3675">
        <v>12</v>
      </c>
      <c r="G3675">
        <v>1218.49</v>
      </c>
      <c r="H3675">
        <v>0</v>
      </c>
      <c r="I3675" s="165">
        <v>14621.88</v>
      </c>
      <c r="J3675" t="s">
        <v>7743</v>
      </c>
      <c r="K3675">
        <v>1</v>
      </c>
      <c r="L3675">
        <v>126</v>
      </c>
      <c r="M3675" t="s">
        <v>7744</v>
      </c>
      <c r="N3675" t="s">
        <v>7745</v>
      </c>
      <c r="O3675" t="s">
        <v>7697</v>
      </c>
      <c r="P3675" t="s">
        <v>13725</v>
      </c>
      <c r="Q3675" t="s">
        <v>13717</v>
      </c>
      <c r="R3675">
        <v>938</v>
      </c>
      <c r="S3675" t="s">
        <v>7700</v>
      </c>
      <c r="T3675" t="s">
        <v>7701</v>
      </c>
      <c r="U3675">
        <v>1</v>
      </c>
      <c r="V3675">
        <v>12</v>
      </c>
      <c r="W3675" t="s">
        <v>7702</v>
      </c>
      <c r="X3675" t="s">
        <v>5561</v>
      </c>
      <c r="Y3675" t="s">
        <v>7703</v>
      </c>
      <c r="Z3675" t="s">
        <v>13748</v>
      </c>
      <c r="AA3675" t="s">
        <v>7748</v>
      </c>
      <c r="AB3675" t="s">
        <v>13749</v>
      </c>
    </row>
    <row r="3676" spans="1:28">
      <c r="A3676" s="241">
        <v>45979</v>
      </c>
      <c r="B3676" t="s">
        <v>13750</v>
      </c>
      <c r="C3676" t="s">
        <v>7917</v>
      </c>
      <c r="D3676" t="s">
        <v>7918</v>
      </c>
      <c r="E3676" t="s">
        <v>7919</v>
      </c>
      <c r="F3676">
        <v>3</v>
      </c>
      <c r="G3676">
        <v>3000</v>
      </c>
      <c r="H3676">
        <v>0</v>
      </c>
      <c r="I3676" s="165">
        <v>9000</v>
      </c>
      <c r="J3676" t="s">
        <v>7851</v>
      </c>
      <c r="K3676">
        <v>1</v>
      </c>
      <c r="L3676">
        <v>126</v>
      </c>
      <c r="M3676" t="s">
        <v>7744</v>
      </c>
      <c r="N3676" t="s">
        <v>7745</v>
      </c>
      <c r="O3676" t="s">
        <v>7697</v>
      </c>
      <c r="P3676" t="s">
        <v>13725</v>
      </c>
      <c r="Q3676" t="s">
        <v>13751</v>
      </c>
      <c r="R3676">
        <v>932</v>
      </c>
      <c r="S3676" t="s">
        <v>7700</v>
      </c>
      <c r="T3676" t="s">
        <v>7726</v>
      </c>
      <c r="U3676">
        <v>1</v>
      </c>
      <c r="V3676">
        <v>3</v>
      </c>
      <c r="W3676" t="s">
        <v>7702</v>
      </c>
      <c r="X3676" t="s">
        <v>5638</v>
      </c>
      <c r="Y3676" t="s">
        <v>7703</v>
      </c>
      <c r="Z3676" t="s">
        <v>13752</v>
      </c>
      <c r="AA3676" t="s">
        <v>7854</v>
      </c>
      <c r="AB3676" t="s">
        <v>10229</v>
      </c>
    </row>
    <row r="3677" spans="1:28">
      <c r="A3677" s="241">
        <v>45979</v>
      </c>
      <c r="B3677" t="s">
        <v>13753</v>
      </c>
      <c r="C3677" t="s">
        <v>7883</v>
      </c>
      <c r="D3677" t="s">
        <v>7884</v>
      </c>
      <c r="E3677" t="s">
        <v>7885</v>
      </c>
      <c r="F3677">
        <v>2</v>
      </c>
      <c r="G3677">
        <v>3025.21</v>
      </c>
      <c r="H3677">
        <v>0</v>
      </c>
      <c r="I3677" s="165">
        <v>6050.42</v>
      </c>
      <c r="J3677" t="s">
        <v>7794</v>
      </c>
      <c r="K3677">
        <v>1</v>
      </c>
      <c r="L3677">
        <v>125</v>
      </c>
      <c r="M3677" t="s">
        <v>7724</v>
      </c>
      <c r="N3677" t="s">
        <v>7713</v>
      </c>
      <c r="O3677" t="s">
        <v>7697</v>
      </c>
      <c r="P3677" t="s">
        <v>13725</v>
      </c>
      <c r="Q3677" t="s">
        <v>12488</v>
      </c>
      <c r="R3677">
        <v>102</v>
      </c>
      <c r="S3677" t="s">
        <v>7700</v>
      </c>
      <c r="T3677" t="s">
        <v>7715</v>
      </c>
      <c r="U3677">
        <v>1</v>
      </c>
      <c r="V3677">
        <v>2</v>
      </c>
      <c r="W3677" t="s">
        <v>7702</v>
      </c>
      <c r="X3677" t="s">
        <v>5340</v>
      </c>
      <c r="Y3677" t="s">
        <v>7703</v>
      </c>
      <c r="Z3677" t="s">
        <v>13754</v>
      </c>
      <c r="AA3677" t="s">
        <v>7797</v>
      </c>
      <c r="AB3677" t="s">
        <v>13755</v>
      </c>
    </row>
    <row r="3678" spans="1:28">
      <c r="A3678" s="241">
        <v>45979</v>
      </c>
      <c r="B3678" t="s">
        <v>13753</v>
      </c>
      <c r="C3678" t="s">
        <v>7787</v>
      </c>
      <c r="D3678" t="s">
        <v>7788</v>
      </c>
      <c r="E3678" t="s">
        <v>7789</v>
      </c>
      <c r="F3678">
        <v>4</v>
      </c>
      <c r="G3678">
        <v>3025.21</v>
      </c>
      <c r="H3678">
        <v>0</v>
      </c>
      <c r="I3678" s="165">
        <v>12100.84</v>
      </c>
      <c r="J3678" t="s">
        <v>7794</v>
      </c>
      <c r="K3678">
        <v>1</v>
      </c>
      <c r="L3678">
        <v>125</v>
      </c>
      <c r="M3678" t="s">
        <v>7724</v>
      </c>
      <c r="N3678" t="s">
        <v>7713</v>
      </c>
      <c r="O3678" t="s">
        <v>7697</v>
      </c>
      <c r="P3678" t="s">
        <v>13725</v>
      </c>
      <c r="Q3678" t="s">
        <v>12488</v>
      </c>
      <c r="R3678">
        <v>102</v>
      </c>
      <c r="S3678" t="s">
        <v>7700</v>
      </c>
      <c r="T3678" t="s">
        <v>7715</v>
      </c>
      <c r="U3678">
        <v>1</v>
      </c>
      <c r="V3678">
        <v>4</v>
      </c>
      <c r="W3678" t="s">
        <v>7702</v>
      </c>
      <c r="X3678" t="s">
        <v>5340</v>
      </c>
      <c r="Y3678" t="s">
        <v>7703</v>
      </c>
      <c r="Z3678" t="s">
        <v>13754</v>
      </c>
      <c r="AA3678" t="s">
        <v>7797</v>
      </c>
      <c r="AB3678" t="s">
        <v>13755</v>
      </c>
    </row>
    <row r="3679" spans="1:28">
      <c r="A3679" s="241">
        <v>45979</v>
      </c>
      <c r="B3679" t="s">
        <v>13756</v>
      </c>
      <c r="C3679" t="s">
        <v>7736</v>
      </c>
      <c r="D3679" t="s">
        <v>7737</v>
      </c>
      <c r="E3679" t="s">
        <v>7738</v>
      </c>
      <c r="F3679">
        <v>1</v>
      </c>
      <c r="G3679">
        <v>6422.4</v>
      </c>
      <c r="H3679">
        <v>0</v>
      </c>
      <c r="I3679" s="165">
        <v>6422.4</v>
      </c>
      <c r="J3679" t="s">
        <v>7809</v>
      </c>
      <c r="K3679">
        <v>1</v>
      </c>
      <c r="L3679">
        <v>125</v>
      </c>
      <c r="M3679" t="s">
        <v>7724</v>
      </c>
      <c r="N3679" t="s">
        <v>7713</v>
      </c>
      <c r="O3679" t="s">
        <v>7697</v>
      </c>
      <c r="P3679" t="s">
        <v>13725</v>
      </c>
      <c r="Q3679" t="s">
        <v>13757</v>
      </c>
      <c r="R3679">
        <v>114</v>
      </c>
      <c r="S3679" t="s">
        <v>7700</v>
      </c>
      <c r="T3679" t="s">
        <v>7701</v>
      </c>
      <c r="U3679">
        <v>1</v>
      </c>
      <c r="V3679">
        <v>1</v>
      </c>
      <c r="W3679" t="s">
        <v>7702</v>
      </c>
      <c r="X3679" t="s">
        <v>5440</v>
      </c>
      <c r="Y3679" t="s">
        <v>7703</v>
      </c>
      <c r="Z3679" t="s">
        <v>13758</v>
      </c>
      <c r="AA3679" t="s">
        <v>7813</v>
      </c>
      <c r="AB3679" t="s">
        <v>13759</v>
      </c>
    </row>
    <row r="3680" spans="1:28">
      <c r="A3680" s="241">
        <v>45979</v>
      </c>
      <c r="B3680" t="s">
        <v>13760</v>
      </c>
      <c r="C3680" t="s">
        <v>8160</v>
      </c>
      <c r="D3680" t="s">
        <v>8161</v>
      </c>
      <c r="E3680" t="s">
        <v>8162</v>
      </c>
      <c r="F3680">
        <v>2</v>
      </c>
      <c r="G3680">
        <v>2541.83</v>
      </c>
      <c r="H3680">
        <v>0</v>
      </c>
      <c r="I3680" s="165">
        <v>5083.66</v>
      </c>
      <c r="J3680" t="s">
        <v>8271</v>
      </c>
      <c r="K3680">
        <v>1</v>
      </c>
      <c r="L3680">
        <v>2</v>
      </c>
      <c r="M3680" t="s">
        <v>8054</v>
      </c>
      <c r="N3680" t="s">
        <v>7745</v>
      </c>
      <c r="O3680" t="s">
        <v>7697</v>
      </c>
      <c r="P3680" t="s">
        <v>13725</v>
      </c>
      <c r="Q3680" t="s">
        <v>9285</v>
      </c>
      <c r="R3680">
        <v>937</v>
      </c>
      <c r="S3680" t="s">
        <v>7700</v>
      </c>
      <c r="T3680" t="s">
        <v>7715</v>
      </c>
      <c r="U3680">
        <v>1</v>
      </c>
      <c r="V3680">
        <v>2</v>
      </c>
      <c r="W3680" t="s">
        <v>7702</v>
      </c>
      <c r="X3680" t="s">
        <v>13761</v>
      </c>
      <c r="Y3680" t="s">
        <v>7703</v>
      </c>
      <c r="Z3680" t="s">
        <v>13762</v>
      </c>
      <c r="AA3680" t="s">
        <v>8728</v>
      </c>
      <c r="AB3680" t="s">
        <v>13761</v>
      </c>
    </row>
    <row r="3681" spans="1:28">
      <c r="A3681" s="241">
        <v>45979</v>
      </c>
      <c r="B3681" t="s">
        <v>13760</v>
      </c>
      <c r="C3681" t="s">
        <v>7822</v>
      </c>
      <c r="D3681" t="s">
        <v>7823</v>
      </c>
      <c r="E3681" t="s">
        <v>7824</v>
      </c>
      <c r="F3681">
        <v>2</v>
      </c>
      <c r="G3681">
        <v>3025.21</v>
      </c>
      <c r="H3681">
        <v>0</v>
      </c>
      <c r="I3681" s="165">
        <v>6050.42</v>
      </c>
      <c r="J3681" t="s">
        <v>8271</v>
      </c>
      <c r="K3681">
        <v>1</v>
      </c>
      <c r="L3681">
        <v>2</v>
      </c>
      <c r="M3681" t="s">
        <v>8054</v>
      </c>
      <c r="N3681" t="s">
        <v>7745</v>
      </c>
      <c r="O3681" t="s">
        <v>7697</v>
      </c>
      <c r="P3681" t="s">
        <v>13725</v>
      </c>
      <c r="Q3681" t="s">
        <v>9285</v>
      </c>
      <c r="R3681">
        <v>937</v>
      </c>
      <c r="S3681" t="s">
        <v>7700</v>
      </c>
      <c r="T3681" t="s">
        <v>7715</v>
      </c>
      <c r="U3681">
        <v>1</v>
      </c>
      <c r="V3681">
        <v>2</v>
      </c>
      <c r="W3681" t="s">
        <v>7702</v>
      </c>
      <c r="X3681" t="s">
        <v>13761</v>
      </c>
      <c r="Y3681" t="s">
        <v>7703</v>
      </c>
      <c r="Z3681" t="s">
        <v>13762</v>
      </c>
      <c r="AA3681" t="s">
        <v>8728</v>
      </c>
      <c r="AB3681" t="s">
        <v>13761</v>
      </c>
    </row>
    <row r="3682" spans="1:28">
      <c r="A3682" s="241">
        <v>45979</v>
      </c>
      <c r="B3682" t="s">
        <v>13763</v>
      </c>
      <c r="C3682" t="s">
        <v>7839</v>
      </c>
      <c r="D3682" t="s">
        <v>7840</v>
      </c>
      <c r="E3682" t="s">
        <v>7841</v>
      </c>
      <c r="F3682">
        <v>6</v>
      </c>
      <c r="G3682">
        <v>2645.48</v>
      </c>
      <c r="H3682">
        <v>0</v>
      </c>
      <c r="I3682" s="165">
        <v>15872.88</v>
      </c>
      <c r="J3682" t="s">
        <v>7723</v>
      </c>
      <c r="K3682">
        <v>1</v>
      </c>
      <c r="L3682">
        <v>125</v>
      </c>
      <c r="M3682" t="s">
        <v>7724</v>
      </c>
      <c r="N3682" t="s">
        <v>7713</v>
      </c>
      <c r="O3682" t="s">
        <v>7697</v>
      </c>
      <c r="P3682" t="s">
        <v>13725</v>
      </c>
      <c r="Q3682" t="s">
        <v>13764</v>
      </c>
      <c r="R3682">
        <v>103</v>
      </c>
      <c r="S3682" t="s">
        <v>7700</v>
      </c>
      <c r="T3682" t="s">
        <v>7715</v>
      </c>
      <c r="U3682">
        <v>1</v>
      </c>
      <c r="V3682">
        <v>6</v>
      </c>
      <c r="W3682" t="s">
        <v>7702</v>
      </c>
      <c r="X3682" t="s">
        <v>5358</v>
      </c>
      <c r="Y3682" t="s">
        <v>7703</v>
      </c>
      <c r="Z3682" t="s">
        <v>13765</v>
      </c>
      <c r="AA3682" t="s">
        <v>8108</v>
      </c>
      <c r="AB3682" t="s">
        <v>13766</v>
      </c>
    </row>
    <row r="3683" spans="1:28">
      <c r="A3683" s="241">
        <v>45979</v>
      </c>
      <c r="B3683" t="s">
        <v>13763</v>
      </c>
      <c r="C3683" t="s">
        <v>8079</v>
      </c>
      <c r="D3683" t="s">
        <v>8080</v>
      </c>
      <c r="E3683" t="s">
        <v>8081</v>
      </c>
      <c r="F3683">
        <v>6</v>
      </c>
      <c r="G3683">
        <v>3180</v>
      </c>
      <c r="H3683">
        <v>0</v>
      </c>
      <c r="I3683" s="165">
        <v>19080</v>
      </c>
      <c r="J3683" t="s">
        <v>7723</v>
      </c>
      <c r="K3683">
        <v>1</v>
      </c>
      <c r="L3683">
        <v>125</v>
      </c>
      <c r="M3683" t="s">
        <v>7724</v>
      </c>
      <c r="N3683" t="s">
        <v>7713</v>
      </c>
      <c r="O3683" t="s">
        <v>7697</v>
      </c>
      <c r="P3683" t="s">
        <v>13725</v>
      </c>
      <c r="Q3683" t="s">
        <v>13764</v>
      </c>
      <c r="R3683">
        <v>103</v>
      </c>
      <c r="S3683" t="s">
        <v>7700</v>
      </c>
      <c r="T3683" t="s">
        <v>7715</v>
      </c>
      <c r="U3683">
        <v>1</v>
      </c>
      <c r="V3683">
        <v>6</v>
      </c>
      <c r="W3683" t="s">
        <v>7702</v>
      </c>
      <c r="X3683" t="s">
        <v>5358</v>
      </c>
      <c r="Y3683" t="s">
        <v>7703</v>
      </c>
      <c r="Z3683" t="s">
        <v>13765</v>
      </c>
      <c r="AA3683" t="s">
        <v>8108</v>
      </c>
      <c r="AB3683" t="s">
        <v>13766</v>
      </c>
    </row>
    <row r="3684" spans="1:28">
      <c r="A3684" s="241">
        <v>45979</v>
      </c>
      <c r="B3684" t="s">
        <v>13763</v>
      </c>
      <c r="C3684" t="s">
        <v>8493</v>
      </c>
      <c r="D3684" t="s">
        <v>8494</v>
      </c>
      <c r="E3684" t="s">
        <v>8495</v>
      </c>
      <c r="F3684">
        <v>6</v>
      </c>
      <c r="G3684">
        <v>3180</v>
      </c>
      <c r="H3684">
        <v>0</v>
      </c>
      <c r="I3684" s="165">
        <v>19080</v>
      </c>
      <c r="J3684" t="s">
        <v>7723</v>
      </c>
      <c r="K3684">
        <v>1</v>
      </c>
      <c r="L3684">
        <v>125</v>
      </c>
      <c r="M3684" t="s">
        <v>7724</v>
      </c>
      <c r="N3684" t="s">
        <v>7713</v>
      </c>
      <c r="O3684" t="s">
        <v>7697</v>
      </c>
      <c r="P3684" t="s">
        <v>13725</v>
      </c>
      <c r="Q3684" t="s">
        <v>13764</v>
      </c>
      <c r="R3684">
        <v>103</v>
      </c>
      <c r="S3684" t="s">
        <v>7700</v>
      </c>
      <c r="T3684" t="s">
        <v>7715</v>
      </c>
      <c r="U3684">
        <v>1</v>
      </c>
      <c r="V3684">
        <v>6</v>
      </c>
      <c r="W3684" t="s">
        <v>7702</v>
      </c>
      <c r="X3684" t="s">
        <v>5358</v>
      </c>
      <c r="Y3684" t="s">
        <v>7703</v>
      </c>
      <c r="Z3684" t="s">
        <v>13765</v>
      </c>
      <c r="AA3684" t="s">
        <v>8108</v>
      </c>
      <c r="AB3684" t="s">
        <v>13766</v>
      </c>
    </row>
    <row r="3685" spans="1:28">
      <c r="A3685" s="241">
        <v>45979</v>
      </c>
      <c r="B3685" t="s">
        <v>13767</v>
      </c>
      <c r="C3685" t="s">
        <v>8046</v>
      </c>
      <c r="D3685" t="s">
        <v>8047</v>
      </c>
      <c r="E3685" t="s">
        <v>8048</v>
      </c>
      <c r="F3685">
        <v>3</v>
      </c>
      <c r="G3685">
        <v>6350</v>
      </c>
      <c r="H3685">
        <v>1905</v>
      </c>
      <c r="I3685" s="165">
        <v>17145</v>
      </c>
      <c r="J3685" t="s">
        <v>8511</v>
      </c>
      <c r="K3685">
        <v>1</v>
      </c>
      <c r="L3685">
        <v>125</v>
      </c>
      <c r="M3685" t="s">
        <v>7724</v>
      </c>
      <c r="N3685" t="s">
        <v>7713</v>
      </c>
      <c r="O3685" t="s">
        <v>7697</v>
      </c>
      <c r="P3685" t="s">
        <v>13725</v>
      </c>
      <c r="Q3685" t="s">
        <v>13768</v>
      </c>
      <c r="R3685">
        <v>113</v>
      </c>
      <c r="S3685" t="s">
        <v>7700</v>
      </c>
      <c r="T3685" t="s">
        <v>8049</v>
      </c>
      <c r="U3685">
        <v>1</v>
      </c>
      <c r="V3685">
        <v>3</v>
      </c>
      <c r="W3685" t="s">
        <v>7702</v>
      </c>
      <c r="X3685" t="s">
        <v>5677</v>
      </c>
      <c r="Y3685" t="s">
        <v>7703</v>
      </c>
      <c r="Z3685" t="s">
        <v>13769</v>
      </c>
      <c r="AA3685" t="s">
        <v>8092</v>
      </c>
      <c r="AB3685" t="s">
        <v>13770</v>
      </c>
    </row>
    <row r="3686" spans="1:28">
      <c r="A3686" s="241">
        <v>45979</v>
      </c>
      <c r="B3686" t="s">
        <v>13767</v>
      </c>
      <c r="C3686" t="s">
        <v>7800</v>
      </c>
      <c r="D3686" t="s">
        <v>7801</v>
      </c>
      <c r="E3686" t="s">
        <v>7802</v>
      </c>
      <c r="F3686">
        <v>6</v>
      </c>
      <c r="G3686">
        <v>1092.44</v>
      </c>
      <c r="H3686">
        <v>0</v>
      </c>
      <c r="I3686" s="165">
        <v>6554.64</v>
      </c>
      <c r="J3686" t="s">
        <v>8511</v>
      </c>
      <c r="K3686">
        <v>1</v>
      </c>
      <c r="L3686">
        <v>125</v>
      </c>
      <c r="M3686" t="s">
        <v>7724</v>
      </c>
      <c r="N3686" t="s">
        <v>7713</v>
      </c>
      <c r="O3686" t="s">
        <v>7697</v>
      </c>
      <c r="P3686" t="s">
        <v>13725</v>
      </c>
      <c r="Q3686" t="s">
        <v>13768</v>
      </c>
      <c r="R3686">
        <v>113</v>
      </c>
      <c r="S3686" t="s">
        <v>7700</v>
      </c>
      <c r="T3686" t="s">
        <v>7701</v>
      </c>
      <c r="U3686">
        <v>1</v>
      </c>
      <c r="V3686">
        <v>6</v>
      </c>
      <c r="W3686" t="s">
        <v>7702</v>
      </c>
      <c r="X3686" t="s">
        <v>5677</v>
      </c>
      <c r="Y3686" t="s">
        <v>7703</v>
      </c>
      <c r="Z3686" t="s">
        <v>13769</v>
      </c>
      <c r="AA3686" t="s">
        <v>8092</v>
      </c>
      <c r="AB3686" t="s">
        <v>13770</v>
      </c>
    </row>
    <row r="3687" spans="1:28">
      <c r="A3687" s="241">
        <v>45979</v>
      </c>
      <c r="B3687" t="s">
        <v>13767</v>
      </c>
      <c r="C3687" t="s">
        <v>8268</v>
      </c>
      <c r="D3687" t="s">
        <v>8269</v>
      </c>
      <c r="E3687" t="s">
        <v>8270</v>
      </c>
      <c r="F3687">
        <v>6</v>
      </c>
      <c r="G3687">
        <v>864</v>
      </c>
      <c r="H3687">
        <v>0</v>
      </c>
      <c r="I3687" s="165">
        <v>5184</v>
      </c>
      <c r="J3687" t="s">
        <v>8511</v>
      </c>
      <c r="K3687">
        <v>1</v>
      </c>
      <c r="L3687">
        <v>125</v>
      </c>
      <c r="M3687" t="s">
        <v>7724</v>
      </c>
      <c r="N3687" t="s">
        <v>7713</v>
      </c>
      <c r="O3687" t="s">
        <v>7697</v>
      </c>
      <c r="P3687" t="s">
        <v>13725</v>
      </c>
      <c r="Q3687" t="s">
        <v>13768</v>
      </c>
      <c r="R3687">
        <v>113</v>
      </c>
      <c r="S3687" t="s">
        <v>7700</v>
      </c>
      <c r="T3687" t="s">
        <v>7701</v>
      </c>
      <c r="U3687">
        <v>1</v>
      </c>
      <c r="V3687">
        <v>6</v>
      </c>
      <c r="W3687" t="s">
        <v>7702</v>
      </c>
      <c r="X3687" t="s">
        <v>5677</v>
      </c>
      <c r="Y3687" t="s">
        <v>7703</v>
      </c>
      <c r="Z3687" t="s">
        <v>13769</v>
      </c>
      <c r="AA3687" t="s">
        <v>8092</v>
      </c>
      <c r="AB3687" t="s">
        <v>13770</v>
      </c>
    </row>
    <row r="3688" spans="1:28">
      <c r="A3688" s="241">
        <v>45979</v>
      </c>
      <c r="B3688" t="s">
        <v>13771</v>
      </c>
      <c r="C3688" t="s">
        <v>7736</v>
      </c>
      <c r="D3688" t="s">
        <v>7737</v>
      </c>
      <c r="E3688" t="s">
        <v>7738</v>
      </c>
      <c r="F3688">
        <v>4</v>
      </c>
      <c r="G3688">
        <v>6422.4</v>
      </c>
      <c r="H3688">
        <v>0</v>
      </c>
      <c r="I3688" s="165">
        <v>25689.599999999999</v>
      </c>
      <c r="J3688" t="s">
        <v>7757</v>
      </c>
      <c r="K3688">
        <v>1</v>
      </c>
      <c r="L3688">
        <v>1</v>
      </c>
      <c r="M3688" t="s">
        <v>7767</v>
      </c>
      <c r="N3688" t="s">
        <v>7713</v>
      </c>
      <c r="O3688" t="s">
        <v>7697</v>
      </c>
      <c r="P3688" t="s">
        <v>13725</v>
      </c>
      <c r="Q3688" t="s">
        <v>13772</v>
      </c>
      <c r="R3688">
        <v>110</v>
      </c>
      <c r="S3688" t="s">
        <v>7700</v>
      </c>
      <c r="T3688" t="s">
        <v>7701</v>
      </c>
      <c r="U3688">
        <v>1</v>
      </c>
      <c r="V3688">
        <v>4</v>
      </c>
      <c r="W3688" t="s">
        <v>7702</v>
      </c>
      <c r="X3688" t="s">
        <v>13773</v>
      </c>
      <c r="Y3688" t="s">
        <v>7703</v>
      </c>
      <c r="Z3688" t="s">
        <v>13774</v>
      </c>
      <c r="AA3688" t="s">
        <v>8552</v>
      </c>
      <c r="AB3688" t="s">
        <v>13775</v>
      </c>
    </row>
    <row r="3689" spans="1:28">
      <c r="A3689" s="241">
        <v>45979</v>
      </c>
      <c r="B3689" t="s">
        <v>13776</v>
      </c>
      <c r="C3689" t="s">
        <v>7880</v>
      </c>
      <c r="D3689" t="s">
        <v>7881</v>
      </c>
      <c r="E3689" t="s">
        <v>7882</v>
      </c>
      <c r="F3689">
        <v>12</v>
      </c>
      <c r="G3689">
        <v>1543</v>
      </c>
      <c r="H3689">
        <v>0</v>
      </c>
      <c r="I3689" s="165">
        <v>18516</v>
      </c>
      <c r="J3689" t="s">
        <v>8852</v>
      </c>
      <c r="K3689">
        <v>1</v>
      </c>
      <c r="L3689">
        <v>154</v>
      </c>
      <c r="M3689" t="s">
        <v>8678</v>
      </c>
      <c r="N3689" t="s">
        <v>7939</v>
      </c>
      <c r="O3689" t="s">
        <v>7697</v>
      </c>
      <c r="P3689" t="s">
        <v>13725</v>
      </c>
      <c r="Q3689" t="s">
        <v>8297</v>
      </c>
      <c r="R3689">
        <v>410</v>
      </c>
      <c r="S3689" t="s">
        <v>7700</v>
      </c>
      <c r="T3689" t="s">
        <v>7701</v>
      </c>
      <c r="U3689">
        <v>1</v>
      </c>
      <c r="V3689">
        <v>12</v>
      </c>
      <c r="W3689" t="s">
        <v>7702</v>
      </c>
      <c r="X3689" t="s">
        <v>5327</v>
      </c>
      <c r="Y3689" t="s">
        <v>7703</v>
      </c>
      <c r="Z3689" t="s">
        <v>13777</v>
      </c>
      <c r="AA3689" t="s">
        <v>8300</v>
      </c>
      <c r="AB3689" t="s">
        <v>13778</v>
      </c>
    </row>
    <row r="3690" spans="1:28">
      <c r="A3690" s="241">
        <v>45979</v>
      </c>
      <c r="B3690" t="s">
        <v>13779</v>
      </c>
      <c r="C3690" t="s">
        <v>8032</v>
      </c>
      <c r="D3690" t="s">
        <v>8033</v>
      </c>
      <c r="E3690" t="s">
        <v>8034</v>
      </c>
      <c r="F3690">
        <v>12</v>
      </c>
      <c r="G3690">
        <v>1092.44</v>
      </c>
      <c r="H3690">
        <v>0</v>
      </c>
      <c r="I3690" s="165">
        <v>13109.28</v>
      </c>
      <c r="J3690" t="s">
        <v>7816</v>
      </c>
      <c r="K3690">
        <v>1</v>
      </c>
      <c r="L3690">
        <v>125</v>
      </c>
      <c r="M3690" t="s">
        <v>7724</v>
      </c>
      <c r="N3690" t="s">
        <v>7713</v>
      </c>
      <c r="O3690" t="s">
        <v>7697</v>
      </c>
      <c r="P3690" t="s">
        <v>13725</v>
      </c>
      <c r="Q3690" t="s">
        <v>13780</v>
      </c>
      <c r="R3690">
        <v>105</v>
      </c>
      <c r="S3690" t="s">
        <v>7700</v>
      </c>
      <c r="T3690" t="s">
        <v>7701</v>
      </c>
      <c r="U3690">
        <v>1</v>
      </c>
      <c r="V3690">
        <v>12</v>
      </c>
      <c r="W3690" t="s">
        <v>7702</v>
      </c>
      <c r="X3690" t="s">
        <v>5835</v>
      </c>
      <c r="Y3690" t="s">
        <v>7703</v>
      </c>
      <c r="Z3690" t="s">
        <v>13781</v>
      </c>
      <c r="AA3690" t="s">
        <v>7819</v>
      </c>
      <c r="AB3690" t="s">
        <v>13782</v>
      </c>
    </row>
    <row r="3691" spans="1:28">
      <c r="A3691" s="241">
        <v>45979</v>
      </c>
      <c r="B3691" t="s">
        <v>13779</v>
      </c>
      <c r="C3691" t="s">
        <v>7720</v>
      </c>
      <c r="D3691" t="s">
        <v>7721</v>
      </c>
      <c r="E3691" t="s">
        <v>7722</v>
      </c>
      <c r="F3691">
        <v>1</v>
      </c>
      <c r="G3691">
        <v>11900</v>
      </c>
      <c r="H3691">
        <v>357</v>
      </c>
      <c r="I3691" s="165">
        <v>11543</v>
      </c>
      <c r="J3691" t="s">
        <v>7816</v>
      </c>
      <c r="K3691">
        <v>1</v>
      </c>
      <c r="L3691">
        <v>125</v>
      </c>
      <c r="M3691" t="s">
        <v>7724</v>
      </c>
      <c r="N3691" t="s">
        <v>7713</v>
      </c>
      <c r="O3691" t="s">
        <v>7697</v>
      </c>
      <c r="P3691" t="s">
        <v>13725</v>
      </c>
      <c r="Q3691" t="s">
        <v>13780</v>
      </c>
      <c r="R3691">
        <v>105</v>
      </c>
      <c r="S3691" t="s">
        <v>7700</v>
      </c>
      <c r="T3691" t="s">
        <v>7726</v>
      </c>
      <c r="U3691">
        <v>1</v>
      </c>
      <c r="V3691">
        <v>1</v>
      </c>
      <c r="W3691" t="s">
        <v>7702</v>
      </c>
      <c r="X3691" t="s">
        <v>5835</v>
      </c>
      <c r="Y3691" t="s">
        <v>7703</v>
      </c>
      <c r="Z3691" t="s">
        <v>13781</v>
      </c>
      <c r="AA3691" t="s">
        <v>7819</v>
      </c>
      <c r="AB3691" t="s">
        <v>13782</v>
      </c>
    </row>
    <row r="3692" spans="1:28">
      <c r="A3692" s="241">
        <v>45979</v>
      </c>
      <c r="B3692" t="s">
        <v>13783</v>
      </c>
      <c r="C3692" t="s">
        <v>7750</v>
      </c>
      <c r="D3692" t="s">
        <v>7751</v>
      </c>
      <c r="E3692" t="s">
        <v>7752</v>
      </c>
      <c r="F3692">
        <v>2</v>
      </c>
      <c r="G3692">
        <v>12000</v>
      </c>
      <c r="H3692">
        <v>0</v>
      </c>
      <c r="I3692" s="165">
        <v>24000</v>
      </c>
      <c r="J3692" t="s">
        <v>7743</v>
      </c>
      <c r="K3692">
        <v>1</v>
      </c>
      <c r="L3692">
        <v>126</v>
      </c>
      <c r="M3692" t="s">
        <v>7744</v>
      </c>
      <c r="N3692" t="s">
        <v>7745</v>
      </c>
      <c r="O3692" t="s">
        <v>7697</v>
      </c>
      <c r="P3692" t="s">
        <v>13725</v>
      </c>
      <c r="Q3692" t="s">
        <v>13717</v>
      </c>
      <c r="R3692">
        <v>938</v>
      </c>
      <c r="S3692" t="s">
        <v>7700</v>
      </c>
      <c r="T3692" t="s">
        <v>7715</v>
      </c>
      <c r="U3692">
        <v>1</v>
      </c>
      <c r="V3692">
        <v>2</v>
      </c>
      <c r="W3692" t="s">
        <v>7702</v>
      </c>
      <c r="X3692" t="s">
        <v>5348</v>
      </c>
      <c r="Y3692" t="s">
        <v>7703</v>
      </c>
      <c r="Z3692" t="s">
        <v>13784</v>
      </c>
      <c r="AA3692" t="s">
        <v>7748</v>
      </c>
      <c r="AB3692" t="s">
        <v>13785</v>
      </c>
    </row>
    <row r="3693" spans="1:28">
      <c r="A3693" s="241">
        <v>45979</v>
      </c>
      <c r="B3693" t="s">
        <v>13783</v>
      </c>
      <c r="C3693" t="s">
        <v>7973</v>
      </c>
      <c r="D3693" t="s">
        <v>7974</v>
      </c>
      <c r="E3693" t="s">
        <v>7975</v>
      </c>
      <c r="F3693">
        <v>1</v>
      </c>
      <c r="G3693">
        <v>3400</v>
      </c>
      <c r="H3693">
        <v>0</v>
      </c>
      <c r="I3693" s="165">
        <v>3400</v>
      </c>
      <c r="J3693" t="s">
        <v>7743</v>
      </c>
      <c r="K3693">
        <v>1</v>
      </c>
      <c r="L3693">
        <v>126</v>
      </c>
      <c r="M3693" t="s">
        <v>7744</v>
      </c>
      <c r="N3693" t="s">
        <v>7745</v>
      </c>
      <c r="O3693" t="s">
        <v>7697</v>
      </c>
      <c r="P3693" t="s">
        <v>13725</v>
      </c>
      <c r="Q3693" t="s">
        <v>13717</v>
      </c>
      <c r="R3693">
        <v>938</v>
      </c>
      <c r="S3693" t="s">
        <v>7700</v>
      </c>
      <c r="T3693" t="s">
        <v>7715</v>
      </c>
      <c r="U3693">
        <v>1</v>
      </c>
      <c r="V3693">
        <v>1</v>
      </c>
      <c r="W3693" t="s">
        <v>7702</v>
      </c>
      <c r="X3693" t="s">
        <v>5348</v>
      </c>
      <c r="Y3693" t="s">
        <v>7703</v>
      </c>
      <c r="Z3693" t="s">
        <v>13784</v>
      </c>
      <c r="AA3693" t="s">
        <v>7748</v>
      </c>
      <c r="AB3693" t="s">
        <v>13785</v>
      </c>
    </row>
    <row r="3694" spans="1:28">
      <c r="A3694" s="241">
        <v>45979</v>
      </c>
      <c r="B3694" t="s">
        <v>13783</v>
      </c>
      <c r="C3694" t="s">
        <v>7740</v>
      </c>
      <c r="D3694" t="s">
        <v>7741</v>
      </c>
      <c r="E3694" t="s">
        <v>7742</v>
      </c>
      <c r="F3694">
        <v>2</v>
      </c>
      <c r="G3694">
        <v>3562.19</v>
      </c>
      <c r="H3694">
        <v>0</v>
      </c>
      <c r="I3694" s="165">
        <v>7124.38</v>
      </c>
      <c r="J3694" t="s">
        <v>7743</v>
      </c>
      <c r="K3694">
        <v>1</v>
      </c>
      <c r="L3694">
        <v>126</v>
      </c>
      <c r="M3694" t="s">
        <v>7744</v>
      </c>
      <c r="N3694" t="s">
        <v>7745</v>
      </c>
      <c r="O3694" t="s">
        <v>7697</v>
      </c>
      <c r="P3694" t="s">
        <v>13725</v>
      </c>
      <c r="Q3694" t="s">
        <v>13717</v>
      </c>
      <c r="R3694">
        <v>938</v>
      </c>
      <c r="S3694" t="s">
        <v>7700</v>
      </c>
      <c r="T3694" t="s">
        <v>7715</v>
      </c>
      <c r="U3694">
        <v>1</v>
      </c>
      <c r="V3694">
        <v>2</v>
      </c>
      <c r="W3694" t="s">
        <v>7702</v>
      </c>
      <c r="X3694" t="s">
        <v>5348</v>
      </c>
      <c r="Y3694" t="s">
        <v>7703</v>
      </c>
      <c r="Z3694" t="s">
        <v>13784</v>
      </c>
      <c r="AA3694" t="s">
        <v>7748</v>
      </c>
      <c r="AB3694" t="s">
        <v>13785</v>
      </c>
    </row>
    <row r="3695" spans="1:28">
      <c r="A3695" s="241">
        <v>45979</v>
      </c>
      <c r="B3695" t="s">
        <v>13783</v>
      </c>
      <c r="C3695" t="s">
        <v>7927</v>
      </c>
      <c r="D3695" t="s">
        <v>7928</v>
      </c>
      <c r="E3695" t="s">
        <v>7929</v>
      </c>
      <c r="F3695">
        <v>3</v>
      </c>
      <c r="G3695">
        <v>1344.54</v>
      </c>
      <c r="H3695">
        <v>0</v>
      </c>
      <c r="I3695" s="165">
        <v>4033.62</v>
      </c>
      <c r="J3695" t="s">
        <v>7743</v>
      </c>
      <c r="K3695">
        <v>1</v>
      </c>
      <c r="L3695">
        <v>126</v>
      </c>
      <c r="M3695" t="s">
        <v>7744</v>
      </c>
      <c r="N3695" t="s">
        <v>7745</v>
      </c>
      <c r="O3695" t="s">
        <v>7697</v>
      </c>
      <c r="P3695" t="s">
        <v>13725</v>
      </c>
      <c r="Q3695" t="s">
        <v>13717</v>
      </c>
      <c r="R3695">
        <v>938</v>
      </c>
      <c r="S3695" t="s">
        <v>7700</v>
      </c>
      <c r="T3695" t="s">
        <v>7701</v>
      </c>
      <c r="U3695">
        <v>1</v>
      </c>
      <c r="V3695">
        <v>3</v>
      </c>
      <c r="W3695" t="s">
        <v>7702</v>
      </c>
      <c r="X3695" t="s">
        <v>5348</v>
      </c>
      <c r="Y3695" t="s">
        <v>7703</v>
      </c>
      <c r="Z3695" t="s">
        <v>13784</v>
      </c>
      <c r="AA3695" t="s">
        <v>7748</v>
      </c>
      <c r="AB3695" t="s">
        <v>13785</v>
      </c>
    </row>
    <row r="3696" spans="1:28">
      <c r="A3696" s="241">
        <v>45979</v>
      </c>
      <c r="B3696" t="s">
        <v>13786</v>
      </c>
      <c r="C3696" t="s">
        <v>8613</v>
      </c>
      <c r="D3696" t="s">
        <v>8614</v>
      </c>
      <c r="E3696" t="s">
        <v>8615</v>
      </c>
      <c r="F3696">
        <v>7</v>
      </c>
      <c r="G3696">
        <v>714.29</v>
      </c>
      <c r="H3696">
        <v>0</v>
      </c>
      <c r="I3696" s="165">
        <v>5000.03</v>
      </c>
      <c r="J3696" t="s">
        <v>7851</v>
      </c>
      <c r="K3696">
        <v>1</v>
      </c>
      <c r="L3696">
        <v>126</v>
      </c>
      <c r="M3696" t="s">
        <v>7744</v>
      </c>
      <c r="N3696" t="s">
        <v>7745</v>
      </c>
      <c r="O3696" t="s">
        <v>7697</v>
      </c>
      <c r="P3696" t="s">
        <v>13725</v>
      </c>
      <c r="Q3696" t="s">
        <v>13751</v>
      </c>
      <c r="R3696">
        <v>932</v>
      </c>
      <c r="S3696" t="s">
        <v>7700</v>
      </c>
      <c r="T3696" t="s">
        <v>7715</v>
      </c>
      <c r="U3696">
        <v>1</v>
      </c>
      <c r="V3696">
        <v>7</v>
      </c>
      <c r="W3696" t="s">
        <v>7702</v>
      </c>
      <c r="X3696" t="s">
        <v>5563</v>
      </c>
      <c r="Y3696" t="s">
        <v>7703</v>
      </c>
      <c r="Z3696" t="s">
        <v>13787</v>
      </c>
      <c r="AA3696" t="s">
        <v>7854</v>
      </c>
      <c r="AB3696" t="s">
        <v>13788</v>
      </c>
    </row>
    <row r="3697" spans="1:28">
      <c r="A3697" s="241">
        <v>45979</v>
      </c>
      <c r="B3697" t="s">
        <v>13789</v>
      </c>
      <c r="C3697" t="s">
        <v>7875</v>
      </c>
      <c r="D3697" t="s">
        <v>7876</v>
      </c>
      <c r="E3697" t="s">
        <v>7877</v>
      </c>
      <c r="F3697">
        <v>12</v>
      </c>
      <c r="G3697">
        <v>1218.49</v>
      </c>
      <c r="H3697">
        <v>0</v>
      </c>
      <c r="I3697" s="165">
        <v>14621.88</v>
      </c>
      <c r="J3697" t="s">
        <v>7743</v>
      </c>
      <c r="K3697">
        <v>1</v>
      </c>
      <c r="L3697">
        <v>2</v>
      </c>
      <c r="M3697" t="s">
        <v>8054</v>
      </c>
      <c r="N3697" t="s">
        <v>7745</v>
      </c>
      <c r="O3697" t="s">
        <v>7697</v>
      </c>
      <c r="P3697" t="s">
        <v>13725</v>
      </c>
      <c r="Q3697" t="s">
        <v>13790</v>
      </c>
      <c r="R3697">
        <v>945</v>
      </c>
      <c r="S3697" t="s">
        <v>7700</v>
      </c>
      <c r="T3697" t="s">
        <v>7701</v>
      </c>
      <c r="U3697">
        <v>1</v>
      </c>
      <c r="V3697">
        <v>12</v>
      </c>
      <c r="W3697" t="s">
        <v>7702</v>
      </c>
      <c r="X3697" t="s">
        <v>13791</v>
      </c>
      <c r="Y3697" t="s">
        <v>7703</v>
      </c>
      <c r="Z3697" t="s">
        <v>13792</v>
      </c>
      <c r="AA3697" t="s">
        <v>8058</v>
      </c>
      <c r="AB3697" t="s">
        <v>8275</v>
      </c>
    </row>
    <row r="3698" spans="1:28">
      <c r="A3698" s="241">
        <v>45979</v>
      </c>
      <c r="B3698" t="s">
        <v>13793</v>
      </c>
      <c r="C3698" t="s">
        <v>7839</v>
      </c>
      <c r="D3698" t="s">
        <v>7840</v>
      </c>
      <c r="E3698" t="s">
        <v>7841</v>
      </c>
      <c r="F3698">
        <v>3</v>
      </c>
      <c r="G3698">
        <v>2645.48</v>
      </c>
      <c r="H3698">
        <v>0</v>
      </c>
      <c r="I3698" s="165">
        <v>7936.44</v>
      </c>
      <c r="J3698" t="s">
        <v>7794</v>
      </c>
      <c r="K3698">
        <v>1</v>
      </c>
      <c r="L3698">
        <v>125</v>
      </c>
      <c r="M3698" t="s">
        <v>7724</v>
      </c>
      <c r="N3698" t="s">
        <v>7713</v>
      </c>
      <c r="O3698" t="s">
        <v>7697</v>
      </c>
      <c r="P3698" t="s">
        <v>13725</v>
      </c>
      <c r="Q3698" t="s">
        <v>12488</v>
      </c>
      <c r="R3698">
        <v>102</v>
      </c>
      <c r="S3698" t="s">
        <v>7700</v>
      </c>
      <c r="T3698" t="s">
        <v>7715</v>
      </c>
      <c r="U3698">
        <v>1</v>
      </c>
      <c r="V3698">
        <v>3</v>
      </c>
      <c r="W3698" t="s">
        <v>7702</v>
      </c>
      <c r="X3698" t="s">
        <v>5350</v>
      </c>
      <c r="Y3698" t="s">
        <v>7703</v>
      </c>
      <c r="Z3698" t="s">
        <v>13794</v>
      </c>
      <c r="AA3698" t="s">
        <v>7797</v>
      </c>
      <c r="AB3698" t="s">
        <v>11543</v>
      </c>
    </row>
    <row r="3699" spans="1:28">
      <c r="A3699" s="241">
        <v>45979</v>
      </c>
      <c r="B3699" t="s">
        <v>13795</v>
      </c>
      <c r="C3699" t="s">
        <v>8626</v>
      </c>
      <c r="D3699" t="s">
        <v>8627</v>
      </c>
      <c r="E3699" t="s">
        <v>8628</v>
      </c>
      <c r="F3699">
        <v>1</v>
      </c>
      <c r="G3699">
        <v>29400</v>
      </c>
      <c r="H3699">
        <v>0</v>
      </c>
      <c r="I3699" s="165">
        <v>29400</v>
      </c>
      <c r="J3699" t="s">
        <v>8852</v>
      </c>
      <c r="K3699">
        <v>1</v>
      </c>
      <c r="L3699">
        <v>154</v>
      </c>
      <c r="M3699" t="s">
        <v>8678</v>
      </c>
      <c r="N3699" t="s">
        <v>7939</v>
      </c>
      <c r="O3699" t="s">
        <v>7697</v>
      </c>
      <c r="P3699" t="s">
        <v>13725</v>
      </c>
      <c r="Q3699" t="s">
        <v>8297</v>
      </c>
      <c r="R3699">
        <v>410</v>
      </c>
      <c r="S3699" t="s">
        <v>7700</v>
      </c>
      <c r="T3699" t="s">
        <v>7726</v>
      </c>
      <c r="U3699">
        <v>1</v>
      </c>
      <c r="V3699">
        <v>1</v>
      </c>
      <c r="W3699" t="s">
        <v>7702</v>
      </c>
      <c r="X3699" t="s">
        <v>5503</v>
      </c>
      <c r="Y3699" t="s">
        <v>7703</v>
      </c>
      <c r="Z3699" t="s">
        <v>13796</v>
      </c>
      <c r="AA3699" t="s">
        <v>8300</v>
      </c>
      <c r="AB3699" t="s">
        <v>13797</v>
      </c>
    </row>
    <row r="3700" spans="1:28">
      <c r="A3700" s="241">
        <v>45979</v>
      </c>
      <c r="B3700" t="s">
        <v>13798</v>
      </c>
      <c r="C3700" t="s">
        <v>7883</v>
      </c>
      <c r="D3700" t="s">
        <v>7884</v>
      </c>
      <c r="E3700" t="s">
        <v>7885</v>
      </c>
      <c r="F3700">
        <v>6</v>
      </c>
      <c r="G3700">
        <v>3025.21</v>
      </c>
      <c r="H3700">
        <v>0</v>
      </c>
      <c r="I3700" s="165">
        <v>18151.259999999998</v>
      </c>
      <c r="J3700" t="s">
        <v>7816</v>
      </c>
      <c r="K3700">
        <v>1</v>
      </c>
      <c r="L3700">
        <v>125</v>
      </c>
      <c r="M3700" t="s">
        <v>7724</v>
      </c>
      <c r="N3700" t="s">
        <v>7713</v>
      </c>
      <c r="O3700" t="s">
        <v>7697</v>
      </c>
      <c r="P3700" t="s">
        <v>13725</v>
      </c>
      <c r="Q3700" t="s">
        <v>13780</v>
      </c>
      <c r="R3700">
        <v>105</v>
      </c>
      <c r="S3700" t="s">
        <v>7700</v>
      </c>
      <c r="T3700" t="s">
        <v>7715</v>
      </c>
      <c r="U3700">
        <v>1</v>
      </c>
      <c r="V3700">
        <v>6</v>
      </c>
      <c r="W3700" t="s">
        <v>7702</v>
      </c>
      <c r="X3700" t="s">
        <v>5841</v>
      </c>
      <c r="Y3700" t="s">
        <v>7703</v>
      </c>
      <c r="Z3700" t="s">
        <v>13799</v>
      </c>
      <c r="AA3700" t="s">
        <v>7819</v>
      </c>
      <c r="AB3700" t="s">
        <v>13800</v>
      </c>
    </row>
    <row r="3701" spans="1:28">
      <c r="A3701" s="241">
        <v>45979</v>
      </c>
      <c r="B3701" t="s">
        <v>13798</v>
      </c>
      <c r="C3701" t="s">
        <v>7886</v>
      </c>
      <c r="D3701" t="s">
        <v>7887</v>
      </c>
      <c r="E3701" t="s">
        <v>7888</v>
      </c>
      <c r="F3701">
        <v>6</v>
      </c>
      <c r="G3701">
        <v>3025.21</v>
      </c>
      <c r="H3701">
        <v>0</v>
      </c>
      <c r="I3701" s="165">
        <v>18151.259999999998</v>
      </c>
      <c r="J3701" t="s">
        <v>7816</v>
      </c>
      <c r="K3701">
        <v>1</v>
      </c>
      <c r="L3701">
        <v>125</v>
      </c>
      <c r="M3701" t="s">
        <v>7724</v>
      </c>
      <c r="N3701" t="s">
        <v>7713</v>
      </c>
      <c r="O3701" t="s">
        <v>7697</v>
      </c>
      <c r="P3701" t="s">
        <v>13725</v>
      </c>
      <c r="Q3701" t="s">
        <v>13780</v>
      </c>
      <c r="R3701">
        <v>105</v>
      </c>
      <c r="S3701" t="s">
        <v>7700</v>
      </c>
      <c r="T3701" t="s">
        <v>7715</v>
      </c>
      <c r="U3701">
        <v>1</v>
      </c>
      <c r="V3701">
        <v>6</v>
      </c>
      <c r="W3701" t="s">
        <v>7702</v>
      </c>
      <c r="X3701" t="s">
        <v>5841</v>
      </c>
      <c r="Y3701" t="s">
        <v>7703</v>
      </c>
      <c r="Z3701" t="s">
        <v>13799</v>
      </c>
      <c r="AA3701" t="s">
        <v>7819</v>
      </c>
      <c r="AB3701" t="s">
        <v>13800</v>
      </c>
    </row>
    <row r="3702" spans="1:28">
      <c r="A3702" s="241">
        <v>45979</v>
      </c>
      <c r="B3702" t="s">
        <v>13801</v>
      </c>
      <c r="C3702" t="s">
        <v>7691</v>
      </c>
      <c r="D3702" t="s">
        <v>7692</v>
      </c>
      <c r="E3702" t="s">
        <v>7693</v>
      </c>
      <c r="F3702">
        <v>5</v>
      </c>
      <c r="G3702">
        <v>4327.7299999999996</v>
      </c>
      <c r="H3702">
        <v>0</v>
      </c>
      <c r="I3702" s="165">
        <v>21638.65</v>
      </c>
      <c r="J3702" t="s">
        <v>8271</v>
      </c>
      <c r="K3702">
        <v>1</v>
      </c>
      <c r="L3702">
        <v>126</v>
      </c>
      <c r="M3702" t="s">
        <v>7744</v>
      </c>
      <c r="N3702" t="s">
        <v>7745</v>
      </c>
      <c r="O3702" t="s">
        <v>7697</v>
      </c>
      <c r="P3702" t="s">
        <v>13725</v>
      </c>
      <c r="Q3702" t="s">
        <v>9285</v>
      </c>
      <c r="R3702">
        <v>937</v>
      </c>
      <c r="S3702" t="s">
        <v>7700</v>
      </c>
      <c r="T3702" t="s">
        <v>7701</v>
      </c>
      <c r="U3702">
        <v>1</v>
      </c>
      <c r="V3702">
        <v>5</v>
      </c>
      <c r="W3702" t="s">
        <v>7702</v>
      </c>
      <c r="X3702" t="s">
        <v>5587</v>
      </c>
      <c r="Y3702" t="s">
        <v>7703</v>
      </c>
      <c r="Z3702" t="s">
        <v>13802</v>
      </c>
      <c r="AA3702" t="s">
        <v>8728</v>
      </c>
      <c r="AB3702" t="s">
        <v>13803</v>
      </c>
    </row>
    <row r="3703" spans="1:28">
      <c r="A3703" s="241">
        <v>45979</v>
      </c>
      <c r="B3703" t="s">
        <v>13804</v>
      </c>
      <c r="C3703" t="s">
        <v>7730</v>
      </c>
      <c r="D3703" t="s">
        <v>7731</v>
      </c>
      <c r="E3703" t="s">
        <v>7732</v>
      </c>
      <c r="F3703">
        <v>2</v>
      </c>
      <c r="G3703">
        <v>8991.6</v>
      </c>
      <c r="H3703">
        <v>899.16</v>
      </c>
      <c r="I3703" s="165">
        <v>17084.04</v>
      </c>
      <c r="J3703" t="s">
        <v>8511</v>
      </c>
      <c r="K3703">
        <v>1</v>
      </c>
      <c r="L3703">
        <v>125</v>
      </c>
      <c r="M3703" t="s">
        <v>7724</v>
      </c>
      <c r="N3703" t="s">
        <v>7713</v>
      </c>
      <c r="O3703" t="s">
        <v>7697</v>
      </c>
      <c r="P3703" t="s">
        <v>13725</v>
      </c>
      <c r="Q3703" t="s">
        <v>13768</v>
      </c>
      <c r="R3703">
        <v>113</v>
      </c>
      <c r="S3703" t="s">
        <v>7700</v>
      </c>
      <c r="T3703" t="s">
        <v>7715</v>
      </c>
      <c r="U3703">
        <v>1</v>
      </c>
      <c r="V3703">
        <v>2</v>
      </c>
      <c r="W3703" t="s">
        <v>7702</v>
      </c>
      <c r="X3703" t="s">
        <v>5831</v>
      </c>
      <c r="Y3703" t="s">
        <v>7703</v>
      </c>
      <c r="Z3703" t="s">
        <v>13805</v>
      </c>
      <c r="AA3703" t="s">
        <v>8092</v>
      </c>
      <c r="AB3703" t="s">
        <v>13806</v>
      </c>
    </row>
    <row r="3704" spans="1:28">
      <c r="A3704" s="241">
        <v>45979</v>
      </c>
      <c r="B3704" t="s">
        <v>13807</v>
      </c>
      <c r="C3704" t="s">
        <v>8032</v>
      </c>
      <c r="D3704" t="s">
        <v>8033</v>
      </c>
      <c r="E3704" t="s">
        <v>8034</v>
      </c>
      <c r="F3704">
        <v>6</v>
      </c>
      <c r="G3704">
        <v>1092.44</v>
      </c>
      <c r="H3704">
        <v>0</v>
      </c>
      <c r="I3704" s="165">
        <v>6554.64</v>
      </c>
      <c r="J3704" t="s">
        <v>7694</v>
      </c>
      <c r="K3704">
        <v>1</v>
      </c>
      <c r="L3704">
        <v>213</v>
      </c>
      <c r="M3704" t="s">
        <v>7695</v>
      </c>
      <c r="N3704" t="s">
        <v>7696</v>
      </c>
      <c r="O3704" t="s">
        <v>7697</v>
      </c>
      <c r="P3704" t="s">
        <v>13725</v>
      </c>
      <c r="Q3704" t="s">
        <v>11506</v>
      </c>
      <c r="R3704">
        <v>705</v>
      </c>
      <c r="S3704" t="s">
        <v>7700</v>
      </c>
      <c r="T3704" t="s">
        <v>7701</v>
      </c>
      <c r="U3704">
        <v>1</v>
      </c>
      <c r="V3704">
        <v>6</v>
      </c>
      <c r="W3704" t="s">
        <v>7702</v>
      </c>
      <c r="X3704" t="s">
        <v>5608</v>
      </c>
      <c r="Y3704" t="s">
        <v>7703</v>
      </c>
      <c r="Z3704" t="s">
        <v>13808</v>
      </c>
      <c r="AA3704" t="s">
        <v>9993</v>
      </c>
      <c r="AB3704" t="s">
        <v>13809</v>
      </c>
    </row>
    <row r="3705" spans="1:28">
      <c r="A3705" s="241">
        <v>45979</v>
      </c>
      <c r="B3705" t="s">
        <v>13810</v>
      </c>
      <c r="C3705" t="s">
        <v>7740</v>
      </c>
      <c r="D3705" t="s">
        <v>7741</v>
      </c>
      <c r="E3705" t="s">
        <v>7742</v>
      </c>
      <c r="F3705">
        <v>12</v>
      </c>
      <c r="G3705">
        <v>3562.19</v>
      </c>
      <c r="H3705">
        <v>0</v>
      </c>
      <c r="I3705" s="165">
        <v>42746.28</v>
      </c>
      <c r="J3705" t="s">
        <v>7809</v>
      </c>
      <c r="K3705">
        <v>1</v>
      </c>
      <c r="L3705">
        <v>125</v>
      </c>
      <c r="M3705" t="s">
        <v>7724</v>
      </c>
      <c r="N3705" t="s">
        <v>7713</v>
      </c>
      <c r="O3705" t="s">
        <v>7697</v>
      </c>
      <c r="P3705" t="s">
        <v>13725</v>
      </c>
      <c r="Q3705" t="s">
        <v>13757</v>
      </c>
      <c r="R3705">
        <v>114</v>
      </c>
      <c r="S3705" t="s">
        <v>7700</v>
      </c>
      <c r="T3705" t="s">
        <v>7715</v>
      </c>
      <c r="U3705">
        <v>1</v>
      </c>
      <c r="V3705">
        <v>12</v>
      </c>
      <c r="W3705" t="s">
        <v>7702</v>
      </c>
      <c r="X3705" t="s">
        <v>5329</v>
      </c>
      <c r="Y3705" t="s">
        <v>7703</v>
      </c>
      <c r="Z3705" t="s">
        <v>13811</v>
      </c>
      <c r="AA3705" t="s">
        <v>7813</v>
      </c>
      <c r="AB3705" t="s">
        <v>13812</v>
      </c>
    </row>
    <row r="3706" spans="1:28">
      <c r="A3706" s="241">
        <v>45979</v>
      </c>
      <c r="B3706" t="s">
        <v>13813</v>
      </c>
      <c r="C3706" t="s">
        <v>8051</v>
      </c>
      <c r="D3706" t="s">
        <v>8052</v>
      </c>
      <c r="E3706" t="s">
        <v>8053</v>
      </c>
      <c r="F3706">
        <v>1</v>
      </c>
      <c r="G3706">
        <v>5940</v>
      </c>
      <c r="H3706">
        <v>0</v>
      </c>
      <c r="I3706" s="165">
        <v>5940</v>
      </c>
      <c r="J3706" t="s">
        <v>7945</v>
      </c>
      <c r="K3706">
        <v>1</v>
      </c>
      <c r="L3706">
        <v>155</v>
      </c>
      <c r="M3706" t="s">
        <v>7946</v>
      </c>
      <c r="N3706" t="s">
        <v>7696</v>
      </c>
      <c r="O3706" t="s">
        <v>7697</v>
      </c>
      <c r="P3706" t="s">
        <v>13725</v>
      </c>
      <c r="Q3706" t="s">
        <v>13814</v>
      </c>
      <c r="R3706">
        <v>720</v>
      </c>
      <c r="S3706" t="s">
        <v>7700</v>
      </c>
      <c r="T3706" t="s">
        <v>7701</v>
      </c>
      <c r="U3706">
        <v>1</v>
      </c>
      <c r="V3706">
        <v>1</v>
      </c>
      <c r="W3706" t="s">
        <v>7702</v>
      </c>
      <c r="X3706" t="s">
        <v>5479</v>
      </c>
      <c r="Y3706" t="s">
        <v>7703</v>
      </c>
      <c r="Z3706" t="s">
        <v>13815</v>
      </c>
      <c r="AA3706" t="s">
        <v>7949</v>
      </c>
      <c r="AB3706" t="s">
        <v>13816</v>
      </c>
    </row>
    <row r="3707" spans="1:28">
      <c r="A3707" s="241">
        <v>45979</v>
      </c>
      <c r="B3707" t="s">
        <v>13817</v>
      </c>
      <c r="C3707" t="s">
        <v>7875</v>
      </c>
      <c r="D3707" t="s">
        <v>7876</v>
      </c>
      <c r="E3707" t="s">
        <v>7877</v>
      </c>
      <c r="F3707">
        <v>4</v>
      </c>
      <c r="G3707">
        <v>1218.49</v>
      </c>
      <c r="H3707">
        <v>0</v>
      </c>
      <c r="I3707" s="165">
        <v>4873.96</v>
      </c>
      <c r="J3707" t="s">
        <v>7851</v>
      </c>
      <c r="K3707">
        <v>1</v>
      </c>
      <c r="L3707">
        <v>126</v>
      </c>
      <c r="M3707" t="s">
        <v>7744</v>
      </c>
      <c r="N3707" t="s">
        <v>7745</v>
      </c>
      <c r="O3707" t="s">
        <v>7697</v>
      </c>
      <c r="P3707" t="s">
        <v>13725</v>
      </c>
      <c r="Q3707" t="s">
        <v>13751</v>
      </c>
      <c r="R3707">
        <v>932</v>
      </c>
      <c r="S3707" t="s">
        <v>7700</v>
      </c>
      <c r="T3707" t="s">
        <v>7701</v>
      </c>
      <c r="U3707">
        <v>1</v>
      </c>
      <c r="V3707">
        <v>4</v>
      </c>
      <c r="W3707" t="s">
        <v>7702</v>
      </c>
      <c r="X3707" t="s">
        <v>5509</v>
      </c>
      <c r="Y3707" t="s">
        <v>7703</v>
      </c>
      <c r="Z3707" t="s">
        <v>13818</v>
      </c>
      <c r="AA3707" t="s">
        <v>7854</v>
      </c>
      <c r="AB3707" t="s">
        <v>13819</v>
      </c>
    </row>
    <row r="3708" spans="1:28">
      <c r="A3708" s="241">
        <v>45979</v>
      </c>
      <c r="B3708" t="s">
        <v>13820</v>
      </c>
      <c r="C3708" t="s">
        <v>8051</v>
      </c>
      <c r="D3708" t="s">
        <v>8052</v>
      </c>
      <c r="E3708" t="s">
        <v>8053</v>
      </c>
      <c r="F3708">
        <v>3</v>
      </c>
      <c r="G3708">
        <v>5940</v>
      </c>
      <c r="H3708">
        <v>0</v>
      </c>
      <c r="I3708" s="165">
        <v>17820</v>
      </c>
      <c r="J3708" t="s">
        <v>7945</v>
      </c>
      <c r="K3708">
        <v>1</v>
      </c>
      <c r="L3708">
        <v>155</v>
      </c>
      <c r="M3708" t="s">
        <v>7946</v>
      </c>
      <c r="N3708" t="s">
        <v>7696</v>
      </c>
      <c r="O3708" t="s">
        <v>7697</v>
      </c>
      <c r="P3708" t="s">
        <v>13725</v>
      </c>
      <c r="Q3708" t="s">
        <v>13814</v>
      </c>
      <c r="R3708">
        <v>720</v>
      </c>
      <c r="S3708" t="s">
        <v>7700</v>
      </c>
      <c r="T3708" t="s">
        <v>7701</v>
      </c>
      <c r="U3708">
        <v>1</v>
      </c>
      <c r="V3708">
        <v>3</v>
      </c>
      <c r="W3708" t="s">
        <v>7702</v>
      </c>
      <c r="X3708" t="s">
        <v>5395</v>
      </c>
      <c r="Y3708" t="s">
        <v>7703</v>
      </c>
      <c r="Z3708" t="s">
        <v>13821</v>
      </c>
      <c r="AA3708" t="s">
        <v>7949</v>
      </c>
      <c r="AB3708" t="s">
        <v>13822</v>
      </c>
    </row>
    <row r="3709" spans="1:28">
      <c r="A3709" s="241">
        <v>45979</v>
      </c>
      <c r="B3709" t="s">
        <v>13823</v>
      </c>
      <c r="C3709" t="s">
        <v>7730</v>
      </c>
      <c r="D3709" t="s">
        <v>7731</v>
      </c>
      <c r="E3709" t="s">
        <v>7732</v>
      </c>
      <c r="F3709">
        <v>1</v>
      </c>
      <c r="G3709">
        <v>8991.6</v>
      </c>
      <c r="H3709">
        <v>449.58</v>
      </c>
      <c r="I3709" s="165">
        <v>8542.02</v>
      </c>
      <c r="J3709" t="s">
        <v>8166</v>
      </c>
      <c r="K3709">
        <v>1</v>
      </c>
      <c r="L3709">
        <v>126</v>
      </c>
      <c r="M3709" t="s">
        <v>7744</v>
      </c>
      <c r="N3709" t="s">
        <v>7745</v>
      </c>
      <c r="O3709" t="s">
        <v>7697</v>
      </c>
      <c r="P3709" t="s">
        <v>13725</v>
      </c>
      <c r="Q3709" t="s">
        <v>13824</v>
      </c>
      <c r="R3709">
        <v>926</v>
      </c>
      <c r="S3709" t="s">
        <v>7700</v>
      </c>
      <c r="T3709" t="s">
        <v>7715</v>
      </c>
      <c r="U3709">
        <v>1</v>
      </c>
      <c r="V3709">
        <v>1</v>
      </c>
      <c r="W3709" t="s">
        <v>7702</v>
      </c>
      <c r="X3709" t="s">
        <v>5650</v>
      </c>
      <c r="Y3709" t="s">
        <v>7703</v>
      </c>
      <c r="Z3709" t="s">
        <v>13825</v>
      </c>
      <c r="AA3709" t="s">
        <v>8170</v>
      </c>
      <c r="AB3709" t="s">
        <v>5650</v>
      </c>
    </row>
    <row r="3710" spans="1:28">
      <c r="A3710" s="241">
        <v>45979</v>
      </c>
      <c r="B3710" t="s">
        <v>13826</v>
      </c>
      <c r="C3710" t="s">
        <v>8268</v>
      </c>
      <c r="D3710" t="s">
        <v>8269</v>
      </c>
      <c r="E3710" t="s">
        <v>8270</v>
      </c>
      <c r="F3710">
        <v>6</v>
      </c>
      <c r="G3710">
        <v>864</v>
      </c>
      <c r="H3710">
        <v>0</v>
      </c>
      <c r="I3710" s="165">
        <v>5184</v>
      </c>
      <c r="J3710" t="s">
        <v>7743</v>
      </c>
      <c r="K3710">
        <v>1</v>
      </c>
      <c r="L3710">
        <v>2</v>
      </c>
      <c r="M3710" t="s">
        <v>8054</v>
      </c>
      <c r="N3710" t="s">
        <v>7745</v>
      </c>
      <c r="O3710" t="s">
        <v>7697</v>
      </c>
      <c r="P3710" t="s">
        <v>13725</v>
      </c>
      <c r="Q3710" t="s">
        <v>13790</v>
      </c>
      <c r="R3710">
        <v>945</v>
      </c>
      <c r="S3710" t="s">
        <v>7700</v>
      </c>
      <c r="T3710" t="s">
        <v>7701</v>
      </c>
      <c r="U3710">
        <v>1</v>
      </c>
      <c r="V3710">
        <v>6</v>
      </c>
      <c r="W3710" t="s">
        <v>7702</v>
      </c>
      <c r="X3710" t="s">
        <v>13827</v>
      </c>
      <c r="Y3710" t="s">
        <v>7703</v>
      </c>
      <c r="Z3710" t="s">
        <v>13828</v>
      </c>
      <c r="AA3710" t="s">
        <v>8058</v>
      </c>
      <c r="AB3710" t="s">
        <v>13829</v>
      </c>
    </row>
    <row r="3711" spans="1:28">
      <c r="A3711" s="241">
        <v>45979</v>
      </c>
      <c r="B3711" t="s">
        <v>13826</v>
      </c>
      <c r="C3711" t="s">
        <v>7778</v>
      </c>
      <c r="D3711" t="s">
        <v>7779</v>
      </c>
      <c r="E3711" t="s">
        <v>7780</v>
      </c>
      <c r="F3711">
        <v>2</v>
      </c>
      <c r="G3711">
        <v>2668.75</v>
      </c>
      <c r="H3711">
        <v>0</v>
      </c>
      <c r="I3711" s="165">
        <v>5337.5</v>
      </c>
      <c r="J3711" t="s">
        <v>7743</v>
      </c>
      <c r="K3711">
        <v>1</v>
      </c>
      <c r="L3711">
        <v>2</v>
      </c>
      <c r="M3711" t="s">
        <v>8054</v>
      </c>
      <c r="N3711" t="s">
        <v>7745</v>
      </c>
      <c r="O3711" t="s">
        <v>7697</v>
      </c>
      <c r="P3711" t="s">
        <v>13725</v>
      </c>
      <c r="Q3711" t="s">
        <v>13790</v>
      </c>
      <c r="R3711">
        <v>945</v>
      </c>
      <c r="S3711" t="s">
        <v>7700</v>
      </c>
      <c r="T3711" t="s">
        <v>7701</v>
      </c>
      <c r="U3711">
        <v>1</v>
      </c>
      <c r="V3711">
        <v>2</v>
      </c>
      <c r="W3711" t="s">
        <v>7702</v>
      </c>
      <c r="X3711" t="s">
        <v>13827</v>
      </c>
      <c r="Y3711" t="s">
        <v>7703</v>
      </c>
      <c r="Z3711" t="s">
        <v>13828</v>
      </c>
      <c r="AA3711" t="s">
        <v>8058</v>
      </c>
      <c r="AB3711" t="s">
        <v>13829</v>
      </c>
    </row>
    <row r="3712" spans="1:28">
      <c r="A3712" s="241">
        <v>45979</v>
      </c>
      <c r="B3712" t="s">
        <v>13830</v>
      </c>
      <c r="C3712" t="s">
        <v>7720</v>
      </c>
      <c r="D3712" t="s">
        <v>7721</v>
      </c>
      <c r="E3712" t="s">
        <v>7722</v>
      </c>
      <c r="F3712">
        <v>1</v>
      </c>
      <c r="G3712">
        <v>11900</v>
      </c>
      <c r="H3712">
        <v>357</v>
      </c>
      <c r="I3712" s="165">
        <v>11543</v>
      </c>
      <c r="J3712" t="s">
        <v>7816</v>
      </c>
      <c r="K3712">
        <v>1</v>
      </c>
      <c r="L3712">
        <v>125</v>
      </c>
      <c r="M3712" t="s">
        <v>7724</v>
      </c>
      <c r="N3712" t="s">
        <v>7713</v>
      </c>
      <c r="O3712" t="s">
        <v>7697</v>
      </c>
      <c r="P3712" t="s">
        <v>13725</v>
      </c>
      <c r="Q3712" t="s">
        <v>13780</v>
      </c>
      <c r="R3712">
        <v>105</v>
      </c>
      <c r="S3712" t="s">
        <v>7700</v>
      </c>
      <c r="T3712" t="s">
        <v>7726</v>
      </c>
      <c r="U3712">
        <v>1</v>
      </c>
      <c r="V3712">
        <v>1</v>
      </c>
      <c r="W3712" t="s">
        <v>7702</v>
      </c>
      <c r="X3712" t="s">
        <v>5837</v>
      </c>
      <c r="Y3712" t="s">
        <v>7703</v>
      </c>
      <c r="Z3712" t="s">
        <v>13831</v>
      </c>
      <c r="AA3712" t="s">
        <v>7819</v>
      </c>
      <c r="AB3712" t="s">
        <v>13832</v>
      </c>
    </row>
    <row r="3713" spans="1:28">
      <c r="A3713" s="241">
        <v>45979</v>
      </c>
      <c r="B3713" t="s">
        <v>13833</v>
      </c>
      <c r="C3713" t="s">
        <v>7839</v>
      </c>
      <c r="D3713" t="s">
        <v>7840</v>
      </c>
      <c r="E3713" t="s">
        <v>7841</v>
      </c>
      <c r="F3713">
        <v>1</v>
      </c>
      <c r="G3713">
        <v>2645.48</v>
      </c>
      <c r="H3713">
        <v>0</v>
      </c>
      <c r="I3713" s="165">
        <v>2645.48</v>
      </c>
      <c r="J3713" t="s">
        <v>8182</v>
      </c>
      <c r="K3713">
        <v>1</v>
      </c>
      <c r="L3713">
        <v>126</v>
      </c>
      <c r="M3713" t="s">
        <v>7744</v>
      </c>
      <c r="N3713" t="s">
        <v>7745</v>
      </c>
      <c r="O3713" t="s">
        <v>7697</v>
      </c>
      <c r="P3713" t="s">
        <v>13725</v>
      </c>
      <c r="Q3713" t="s">
        <v>13834</v>
      </c>
      <c r="R3713">
        <v>918</v>
      </c>
      <c r="S3713" t="s">
        <v>7700</v>
      </c>
      <c r="T3713" t="s">
        <v>7715</v>
      </c>
      <c r="U3713">
        <v>1</v>
      </c>
      <c r="V3713">
        <v>1</v>
      </c>
      <c r="W3713" t="s">
        <v>7702</v>
      </c>
      <c r="X3713" t="s">
        <v>5403</v>
      </c>
      <c r="Y3713" t="s">
        <v>7703</v>
      </c>
      <c r="Z3713" t="s">
        <v>13835</v>
      </c>
      <c r="AA3713" t="s">
        <v>8013</v>
      </c>
      <c r="AB3713" t="s">
        <v>13836</v>
      </c>
    </row>
    <row r="3714" spans="1:28">
      <c r="A3714" s="241">
        <v>45979</v>
      </c>
      <c r="B3714" t="s">
        <v>13833</v>
      </c>
      <c r="C3714" t="s">
        <v>7979</v>
      </c>
      <c r="D3714" t="s">
        <v>7980</v>
      </c>
      <c r="E3714" t="s">
        <v>7981</v>
      </c>
      <c r="F3714">
        <v>1</v>
      </c>
      <c r="G3714">
        <v>2647.06</v>
      </c>
      <c r="H3714">
        <v>0</v>
      </c>
      <c r="I3714" s="165">
        <v>2647.06</v>
      </c>
      <c r="J3714" t="s">
        <v>8182</v>
      </c>
      <c r="K3714">
        <v>1</v>
      </c>
      <c r="L3714">
        <v>126</v>
      </c>
      <c r="M3714" t="s">
        <v>7744</v>
      </c>
      <c r="N3714" t="s">
        <v>7745</v>
      </c>
      <c r="O3714" t="s">
        <v>7697</v>
      </c>
      <c r="P3714" t="s">
        <v>13725</v>
      </c>
      <c r="Q3714" t="s">
        <v>13834</v>
      </c>
      <c r="R3714">
        <v>918</v>
      </c>
      <c r="S3714" t="s">
        <v>7700</v>
      </c>
      <c r="T3714" t="s">
        <v>7715</v>
      </c>
      <c r="U3714">
        <v>1</v>
      </c>
      <c r="V3714">
        <v>1</v>
      </c>
      <c r="W3714" t="s">
        <v>7702</v>
      </c>
      <c r="X3714" t="s">
        <v>5403</v>
      </c>
      <c r="Y3714" t="s">
        <v>7703</v>
      </c>
      <c r="Z3714" t="s">
        <v>13835</v>
      </c>
      <c r="AA3714" t="s">
        <v>8013</v>
      </c>
      <c r="AB3714" t="s">
        <v>13836</v>
      </c>
    </row>
    <row r="3715" spans="1:28">
      <c r="A3715" s="241">
        <v>45979</v>
      </c>
      <c r="B3715" t="s">
        <v>13837</v>
      </c>
      <c r="C3715" t="s">
        <v>7973</v>
      </c>
      <c r="D3715" t="s">
        <v>7974</v>
      </c>
      <c r="E3715" t="s">
        <v>7975</v>
      </c>
      <c r="F3715">
        <v>4</v>
      </c>
      <c r="G3715">
        <v>3400</v>
      </c>
      <c r="H3715">
        <v>0</v>
      </c>
      <c r="I3715" s="165">
        <v>13600</v>
      </c>
      <c r="J3715" t="s">
        <v>8271</v>
      </c>
      <c r="K3715">
        <v>1</v>
      </c>
      <c r="L3715">
        <v>126</v>
      </c>
      <c r="M3715" t="s">
        <v>7744</v>
      </c>
      <c r="N3715" t="s">
        <v>7745</v>
      </c>
      <c r="O3715" t="s">
        <v>7697</v>
      </c>
      <c r="P3715" t="s">
        <v>13725</v>
      </c>
      <c r="Q3715" t="s">
        <v>9285</v>
      </c>
      <c r="R3715">
        <v>937</v>
      </c>
      <c r="S3715" t="s">
        <v>7700</v>
      </c>
      <c r="T3715" t="s">
        <v>7715</v>
      </c>
      <c r="U3715">
        <v>1</v>
      </c>
      <c r="V3715">
        <v>4</v>
      </c>
      <c r="W3715" t="s">
        <v>7702</v>
      </c>
      <c r="X3715" t="s">
        <v>5573</v>
      </c>
      <c r="Y3715" t="s">
        <v>7703</v>
      </c>
      <c r="Z3715" t="s">
        <v>13838</v>
      </c>
      <c r="AA3715" t="s">
        <v>8728</v>
      </c>
      <c r="AB3715" t="s">
        <v>13839</v>
      </c>
    </row>
    <row r="3716" spans="1:28">
      <c r="A3716" s="241">
        <v>45979</v>
      </c>
      <c r="B3716" t="s">
        <v>13837</v>
      </c>
      <c r="C3716" t="s">
        <v>8239</v>
      </c>
      <c r="D3716" t="s">
        <v>8240</v>
      </c>
      <c r="E3716" t="s">
        <v>8241</v>
      </c>
      <c r="F3716">
        <v>5</v>
      </c>
      <c r="G3716">
        <v>1180</v>
      </c>
      <c r="H3716">
        <v>0</v>
      </c>
      <c r="I3716" s="165">
        <v>5900</v>
      </c>
      <c r="J3716" t="s">
        <v>8271</v>
      </c>
      <c r="K3716">
        <v>1</v>
      </c>
      <c r="L3716">
        <v>126</v>
      </c>
      <c r="M3716" t="s">
        <v>7744</v>
      </c>
      <c r="N3716" t="s">
        <v>7745</v>
      </c>
      <c r="O3716" t="s">
        <v>7697</v>
      </c>
      <c r="P3716" t="s">
        <v>13725</v>
      </c>
      <c r="Q3716" t="s">
        <v>9285</v>
      </c>
      <c r="R3716">
        <v>937</v>
      </c>
      <c r="S3716" t="s">
        <v>7700</v>
      </c>
      <c r="T3716" t="s">
        <v>7715</v>
      </c>
      <c r="U3716">
        <v>6</v>
      </c>
      <c r="V3716">
        <v>30</v>
      </c>
      <c r="W3716" t="s">
        <v>7702</v>
      </c>
      <c r="X3716" t="s">
        <v>5573</v>
      </c>
      <c r="Y3716" t="s">
        <v>7703</v>
      </c>
      <c r="Z3716" t="s">
        <v>13838</v>
      </c>
      <c r="AA3716" t="s">
        <v>8728</v>
      </c>
      <c r="AB3716" t="s">
        <v>13839</v>
      </c>
    </row>
    <row r="3717" spans="1:28">
      <c r="A3717" s="241">
        <v>45979</v>
      </c>
      <c r="B3717" t="s">
        <v>13837</v>
      </c>
      <c r="C3717" t="s">
        <v>7839</v>
      </c>
      <c r="D3717" t="s">
        <v>7840</v>
      </c>
      <c r="E3717" t="s">
        <v>7841</v>
      </c>
      <c r="F3717">
        <v>1</v>
      </c>
      <c r="G3717">
        <v>2645.48</v>
      </c>
      <c r="H3717">
        <v>0</v>
      </c>
      <c r="I3717" s="165">
        <v>2645.48</v>
      </c>
      <c r="J3717" t="s">
        <v>8271</v>
      </c>
      <c r="K3717">
        <v>1</v>
      </c>
      <c r="L3717">
        <v>126</v>
      </c>
      <c r="M3717" t="s">
        <v>7744</v>
      </c>
      <c r="N3717" t="s">
        <v>7745</v>
      </c>
      <c r="O3717" t="s">
        <v>7697</v>
      </c>
      <c r="P3717" t="s">
        <v>13725</v>
      </c>
      <c r="Q3717" t="s">
        <v>9285</v>
      </c>
      <c r="R3717">
        <v>937</v>
      </c>
      <c r="S3717" t="s">
        <v>7700</v>
      </c>
      <c r="T3717" t="s">
        <v>7715</v>
      </c>
      <c r="U3717">
        <v>1</v>
      </c>
      <c r="V3717">
        <v>1</v>
      </c>
      <c r="W3717" t="s">
        <v>7702</v>
      </c>
      <c r="X3717" t="s">
        <v>5573</v>
      </c>
      <c r="Y3717" t="s">
        <v>7703</v>
      </c>
      <c r="Z3717" t="s">
        <v>13838</v>
      </c>
      <c r="AA3717" t="s">
        <v>8728</v>
      </c>
      <c r="AB3717" t="s">
        <v>13839</v>
      </c>
    </row>
    <row r="3718" spans="1:28">
      <c r="A3718" s="241">
        <v>45979</v>
      </c>
      <c r="B3718" t="s">
        <v>13840</v>
      </c>
      <c r="C3718" t="s">
        <v>7927</v>
      </c>
      <c r="D3718" t="s">
        <v>7928</v>
      </c>
      <c r="E3718" t="s">
        <v>7929</v>
      </c>
      <c r="F3718">
        <v>6</v>
      </c>
      <c r="G3718">
        <v>1344.54</v>
      </c>
      <c r="H3718">
        <v>0</v>
      </c>
      <c r="I3718" s="165">
        <v>8067.24</v>
      </c>
      <c r="J3718" t="s">
        <v>7743</v>
      </c>
      <c r="K3718">
        <v>1</v>
      </c>
      <c r="L3718">
        <v>126</v>
      </c>
      <c r="M3718" t="s">
        <v>7744</v>
      </c>
      <c r="N3718" t="s">
        <v>7745</v>
      </c>
      <c r="O3718" t="s">
        <v>7697</v>
      </c>
      <c r="P3718" t="s">
        <v>13725</v>
      </c>
      <c r="Q3718" t="s">
        <v>13717</v>
      </c>
      <c r="R3718">
        <v>938</v>
      </c>
      <c r="S3718" t="s">
        <v>7700</v>
      </c>
      <c r="T3718" t="s">
        <v>7701</v>
      </c>
      <c r="U3718">
        <v>1</v>
      </c>
      <c r="V3718">
        <v>6</v>
      </c>
      <c r="W3718" t="s">
        <v>7702</v>
      </c>
      <c r="X3718" t="s">
        <v>5669</v>
      </c>
      <c r="Y3718" t="s">
        <v>7703</v>
      </c>
      <c r="Z3718" t="s">
        <v>13841</v>
      </c>
      <c r="AA3718" t="s">
        <v>7748</v>
      </c>
      <c r="AB3718" t="s">
        <v>13842</v>
      </c>
    </row>
    <row r="3719" spans="1:28">
      <c r="A3719" s="241">
        <v>45979</v>
      </c>
      <c r="B3719" t="s">
        <v>13840</v>
      </c>
      <c r="C3719" t="s">
        <v>7979</v>
      </c>
      <c r="D3719" t="s">
        <v>7980</v>
      </c>
      <c r="E3719" t="s">
        <v>7981</v>
      </c>
      <c r="F3719">
        <v>3</v>
      </c>
      <c r="G3719">
        <v>2647.06</v>
      </c>
      <c r="H3719">
        <v>0</v>
      </c>
      <c r="I3719" s="165">
        <v>7941.18</v>
      </c>
      <c r="J3719" t="s">
        <v>7743</v>
      </c>
      <c r="K3719">
        <v>1</v>
      </c>
      <c r="L3719">
        <v>126</v>
      </c>
      <c r="M3719" t="s">
        <v>7744</v>
      </c>
      <c r="N3719" t="s">
        <v>7745</v>
      </c>
      <c r="O3719" t="s">
        <v>7697</v>
      </c>
      <c r="P3719" t="s">
        <v>13725</v>
      </c>
      <c r="Q3719" t="s">
        <v>13717</v>
      </c>
      <c r="R3719">
        <v>938</v>
      </c>
      <c r="S3719" t="s">
        <v>7700</v>
      </c>
      <c r="T3719" t="s">
        <v>7715</v>
      </c>
      <c r="U3719">
        <v>1</v>
      </c>
      <c r="V3719">
        <v>3</v>
      </c>
      <c r="W3719" t="s">
        <v>7702</v>
      </c>
      <c r="X3719" t="s">
        <v>5669</v>
      </c>
      <c r="Y3719" t="s">
        <v>7703</v>
      </c>
      <c r="Z3719" t="s">
        <v>13841</v>
      </c>
      <c r="AA3719" t="s">
        <v>7748</v>
      </c>
      <c r="AB3719" t="s">
        <v>13842</v>
      </c>
    </row>
    <row r="3720" spans="1:28">
      <c r="A3720" s="241">
        <v>45979</v>
      </c>
      <c r="B3720" t="s">
        <v>13843</v>
      </c>
      <c r="C3720" t="s">
        <v>7875</v>
      </c>
      <c r="D3720" t="s">
        <v>7876</v>
      </c>
      <c r="E3720" t="s">
        <v>7877</v>
      </c>
      <c r="F3720">
        <v>6</v>
      </c>
      <c r="G3720">
        <v>1218.49</v>
      </c>
      <c r="H3720">
        <v>0</v>
      </c>
      <c r="I3720" s="165">
        <v>7310.94</v>
      </c>
      <c r="J3720" t="s">
        <v>8166</v>
      </c>
      <c r="K3720">
        <v>1</v>
      </c>
      <c r="L3720">
        <v>2</v>
      </c>
      <c r="M3720" t="s">
        <v>8054</v>
      </c>
      <c r="N3720" t="s">
        <v>7745</v>
      </c>
      <c r="O3720" t="s">
        <v>7697</v>
      </c>
      <c r="P3720" t="s">
        <v>13725</v>
      </c>
      <c r="Q3720" t="s">
        <v>13824</v>
      </c>
      <c r="R3720">
        <v>926</v>
      </c>
      <c r="S3720" t="s">
        <v>7700</v>
      </c>
      <c r="T3720" t="s">
        <v>7701</v>
      </c>
      <c r="U3720">
        <v>1</v>
      </c>
      <c r="V3720">
        <v>6</v>
      </c>
      <c r="W3720" t="s">
        <v>7702</v>
      </c>
      <c r="X3720" t="s">
        <v>13844</v>
      </c>
      <c r="Y3720" t="s">
        <v>7703</v>
      </c>
      <c r="Z3720" t="s">
        <v>13845</v>
      </c>
      <c r="AA3720" t="s">
        <v>8170</v>
      </c>
      <c r="AB3720" t="s">
        <v>13844</v>
      </c>
    </row>
    <row r="3721" spans="1:28">
      <c r="A3721" s="241">
        <v>45979</v>
      </c>
      <c r="B3721" t="s">
        <v>13843</v>
      </c>
      <c r="C3721" t="s">
        <v>7883</v>
      </c>
      <c r="D3721" t="s">
        <v>7884</v>
      </c>
      <c r="E3721" t="s">
        <v>7885</v>
      </c>
      <c r="F3721">
        <v>1</v>
      </c>
      <c r="G3721">
        <v>3025.21</v>
      </c>
      <c r="H3721">
        <v>0</v>
      </c>
      <c r="I3721" s="165">
        <v>3025.21</v>
      </c>
      <c r="J3721" t="s">
        <v>8166</v>
      </c>
      <c r="K3721">
        <v>1</v>
      </c>
      <c r="L3721">
        <v>2</v>
      </c>
      <c r="M3721" t="s">
        <v>8054</v>
      </c>
      <c r="N3721" t="s">
        <v>7745</v>
      </c>
      <c r="O3721" t="s">
        <v>7697</v>
      </c>
      <c r="P3721" t="s">
        <v>13725</v>
      </c>
      <c r="Q3721" t="s">
        <v>13824</v>
      </c>
      <c r="R3721">
        <v>926</v>
      </c>
      <c r="S3721" t="s">
        <v>7700</v>
      </c>
      <c r="T3721" t="s">
        <v>7715</v>
      </c>
      <c r="U3721">
        <v>1</v>
      </c>
      <c r="V3721">
        <v>1</v>
      </c>
      <c r="W3721" t="s">
        <v>7702</v>
      </c>
      <c r="X3721" t="s">
        <v>13844</v>
      </c>
      <c r="Y3721" t="s">
        <v>7703</v>
      </c>
      <c r="Z3721" t="s">
        <v>13845</v>
      </c>
      <c r="AA3721" t="s">
        <v>8170</v>
      </c>
      <c r="AB3721" t="s">
        <v>13844</v>
      </c>
    </row>
    <row r="3722" spans="1:28">
      <c r="A3722" s="241">
        <v>45979</v>
      </c>
      <c r="B3722" t="s">
        <v>13843</v>
      </c>
      <c r="C3722" t="s">
        <v>8051</v>
      </c>
      <c r="D3722" t="s">
        <v>8052</v>
      </c>
      <c r="E3722" t="s">
        <v>8053</v>
      </c>
      <c r="F3722">
        <v>1</v>
      </c>
      <c r="G3722">
        <v>5940</v>
      </c>
      <c r="H3722">
        <v>0</v>
      </c>
      <c r="I3722" s="165">
        <v>5940</v>
      </c>
      <c r="J3722" t="s">
        <v>8166</v>
      </c>
      <c r="K3722">
        <v>1</v>
      </c>
      <c r="L3722">
        <v>2</v>
      </c>
      <c r="M3722" t="s">
        <v>8054</v>
      </c>
      <c r="N3722" t="s">
        <v>7745</v>
      </c>
      <c r="O3722" t="s">
        <v>7697</v>
      </c>
      <c r="P3722" t="s">
        <v>13725</v>
      </c>
      <c r="Q3722" t="s">
        <v>13824</v>
      </c>
      <c r="R3722">
        <v>926</v>
      </c>
      <c r="S3722" t="s">
        <v>7700</v>
      </c>
      <c r="T3722" t="s">
        <v>7701</v>
      </c>
      <c r="U3722">
        <v>1</v>
      </c>
      <c r="V3722">
        <v>1</v>
      </c>
      <c r="W3722" t="s">
        <v>7702</v>
      </c>
      <c r="X3722" t="s">
        <v>13844</v>
      </c>
      <c r="Y3722" t="s">
        <v>7703</v>
      </c>
      <c r="Z3722" t="s">
        <v>13845</v>
      </c>
      <c r="AA3722" t="s">
        <v>8170</v>
      </c>
      <c r="AB3722" t="s">
        <v>13844</v>
      </c>
    </row>
    <row r="3723" spans="1:28">
      <c r="A3723" s="241">
        <v>45979</v>
      </c>
      <c r="B3723" t="s">
        <v>13846</v>
      </c>
      <c r="C3723" t="s">
        <v>7720</v>
      </c>
      <c r="D3723" t="s">
        <v>7721</v>
      </c>
      <c r="E3723" t="s">
        <v>7722</v>
      </c>
      <c r="F3723">
        <v>1</v>
      </c>
      <c r="G3723">
        <v>11900</v>
      </c>
      <c r="H3723">
        <v>357</v>
      </c>
      <c r="I3723" s="165">
        <v>11543</v>
      </c>
      <c r="J3723" t="s">
        <v>7723</v>
      </c>
      <c r="K3723">
        <v>1</v>
      </c>
      <c r="L3723">
        <v>125</v>
      </c>
      <c r="M3723" t="s">
        <v>7724</v>
      </c>
      <c r="N3723" t="s">
        <v>7713</v>
      </c>
      <c r="O3723" t="s">
        <v>7697</v>
      </c>
      <c r="P3723" t="s">
        <v>13725</v>
      </c>
      <c r="Q3723" t="s">
        <v>13764</v>
      </c>
      <c r="R3723">
        <v>103</v>
      </c>
      <c r="S3723" t="s">
        <v>7700</v>
      </c>
      <c r="T3723" t="s">
        <v>7726</v>
      </c>
      <c r="U3723">
        <v>1</v>
      </c>
      <c r="V3723">
        <v>1</v>
      </c>
      <c r="W3723" t="s">
        <v>7702</v>
      </c>
      <c r="X3723" t="s">
        <v>5392</v>
      </c>
      <c r="Y3723" t="s">
        <v>7703</v>
      </c>
      <c r="Z3723" t="s">
        <v>13847</v>
      </c>
      <c r="AA3723" t="s">
        <v>8108</v>
      </c>
      <c r="AB3723" t="s">
        <v>13848</v>
      </c>
    </row>
    <row r="3724" spans="1:28">
      <c r="A3724" s="241">
        <v>45979</v>
      </c>
      <c r="B3724" t="s">
        <v>13849</v>
      </c>
      <c r="C3724" t="s">
        <v>8268</v>
      </c>
      <c r="D3724" t="s">
        <v>8269</v>
      </c>
      <c r="E3724" t="s">
        <v>8270</v>
      </c>
      <c r="F3724">
        <v>6</v>
      </c>
      <c r="G3724">
        <v>864</v>
      </c>
      <c r="H3724">
        <v>0</v>
      </c>
      <c r="I3724" s="165">
        <v>5184</v>
      </c>
      <c r="J3724" t="s">
        <v>8271</v>
      </c>
      <c r="K3724">
        <v>1</v>
      </c>
      <c r="L3724">
        <v>2</v>
      </c>
      <c r="M3724" t="s">
        <v>8054</v>
      </c>
      <c r="N3724" t="s">
        <v>7745</v>
      </c>
      <c r="O3724" t="s">
        <v>7697</v>
      </c>
      <c r="P3724" t="s">
        <v>13725</v>
      </c>
      <c r="Q3724" t="s">
        <v>9285</v>
      </c>
      <c r="R3724">
        <v>937</v>
      </c>
      <c r="S3724" t="s">
        <v>7700</v>
      </c>
      <c r="T3724" t="s">
        <v>7701</v>
      </c>
      <c r="U3724">
        <v>1</v>
      </c>
      <c r="V3724">
        <v>6</v>
      </c>
      <c r="W3724" t="s">
        <v>7702</v>
      </c>
      <c r="X3724" t="s">
        <v>13850</v>
      </c>
      <c r="Y3724" t="s">
        <v>7703</v>
      </c>
      <c r="Z3724" t="s">
        <v>13851</v>
      </c>
      <c r="AA3724" t="s">
        <v>8728</v>
      </c>
      <c r="AB3724" t="s">
        <v>13852</v>
      </c>
    </row>
    <row r="3725" spans="1:28">
      <c r="A3725" s="241">
        <v>45979</v>
      </c>
      <c r="B3725" t="s">
        <v>13849</v>
      </c>
      <c r="C3725" t="s">
        <v>7875</v>
      </c>
      <c r="D3725" t="s">
        <v>7876</v>
      </c>
      <c r="E3725" t="s">
        <v>7877</v>
      </c>
      <c r="F3725">
        <v>2</v>
      </c>
      <c r="G3725">
        <v>1218.49</v>
      </c>
      <c r="H3725">
        <v>0</v>
      </c>
      <c r="I3725" s="165">
        <v>2436.98</v>
      </c>
      <c r="J3725" t="s">
        <v>8271</v>
      </c>
      <c r="K3725">
        <v>1</v>
      </c>
      <c r="L3725">
        <v>2</v>
      </c>
      <c r="M3725" t="s">
        <v>8054</v>
      </c>
      <c r="N3725" t="s">
        <v>7745</v>
      </c>
      <c r="O3725" t="s">
        <v>7697</v>
      </c>
      <c r="P3725" t="s">
        <v>13725</v>
      </c>
      <c r="Q3725" t="s">
        <v>9285</v>
      </c>
      <c r="R3725">
        <v>937</v>
      </c>
      <c r="S3725" t="s">
        <v>7700</v>
      </c>
      <c r="T3725" t="s">
        <v>7701</v>
      </c>
      <c r="U3725">
        <v>1</v>
      </c>
      <c r="V3725">
        <v>2</v>
      </c>
      <c r="W3725" t="s">
        <v>7702</v>
      </c>
      <c r="X3725" t="s">
        <v>13850</v>
      </c>
      <c r="Y3725" t="s">
        <v>7703</v>
      </c>
      <c r="Z3725" t="s">
        <v>13851</v>
      </c>
      <c r="AA3725" t="s">
        <v>8728</v>
      </c>
      <c r="AB3725" t="s">
        <v>13852</v>
      </c>
    </row>
    <row r="3726" spans="1:28">
      <c r="A3726" s="241">
        <v>45979</v>
      </c>
      <c r="B3726" t="s">
        <v>13849</v>
      </c>
      <c r="C3726" t="s">
        <v>7778</v>
      </c>
      <c r="D3726" t="s">
        <v>7779</v>
      </c>
      <c r="E3726" t="s">
        <v>7780</v>
      </c>
      <c r="F3726">
        <v>2</v>
      </c>
      <c r="G3726">
        <v>2668.75</v>
      </c>
      <c r="H3726">
        <v>0</v>
      </c>
      <c r="I3726" s="165">
        <v>5337.5</v>
      </c>
      <c r="J3726" t="s">
        <v>8271</v>
      </c>
      <c r="K3726">
        <v>1</v>
      </c>
      <c r="L3726">
        <v>2</v>
      </c>
      <c r="M3726" t="s">
        <v>8054</v>
      </c>
      <c r="N3726" t="s">
        <v>7745</v>
      </c>
      <c r="O3726" t="s">
        <v>7697</v>
      </c>
      <c r="P3726" t="s">
        <v>13725</v>
      </c>
      <c r="Q3726" t="s">
        <v>9285</v>
      </c>
      <c r="R3726">
        <v>937</v>
      </c>
      <c r="S3726" t="s">
        <v>7700</v>
      </c>
      <c r="T3726" t="s">
        <v>7701</v>
      </c>
      <c r="U3726">
        <v>1</v>
      </c>
      <c r="V3726">
        <v>2</v>
      </c>
      <c r="W3726" t="s">
        <v>7702</v>
      </c>
      <c r="X3726" t="s">
        <v>13850</v>
      </c>
      <c r="Y3726" t="s">
        <v>7703</v>
      </c>
      <c r="Z3726" t="s">
        <v>13851</v>
      </c>
      <c r="AA3726" t="s">
        <v>8728</v>
      </c>
      <c r="AB3726" t="s">
        <v>13852</v>
      </c>
    </row>
    <row r="3727" spans="1:28">
      <c r="A3727" s="241">
        <v>45979</v>
      </c>
      <c r="B3727" t="s">
        <v>13853</v>
      </c>
      <c r="C3727" t="s">
        <v>7927</v>
      </c>
      <c r="D3727" t="s">
        <v>7928</v>
      </c>
      <c r="E3727" t="s">
        <v>7929</v>
      </c>
      <c r="F3727">
        <v>8</v>
      </c>
      <c r="G3727">
        <v>1344.54</v>
      </c>
      <c r="H3727">
        <v>0</v>
      </c>
      <c r="I3727" s="165">
        <v>10756.32</v>
      </c>
      <c r="J3727" t="s">
        <v>8061</v>
      </c>
      <c r="K3727">
        <v>1</v>
      </c>
      <c r="L3727">
        <v>182</v>
      </c>
      <c r="M3727" t="s">
        <v>8740</v>
      </c>
      <c r="N3727" t="s">
        <v>7745</v>
      </c>
      <c r="O3727" t="s">
        <v>7697</v>
      </c>
      <c r="P3727" t="s">
        <v>13725</v>
      </c>
      <c r="Q3727" t="s">
        <v>8741</v>
      </c>
      <c r="R3727">
        <v>964</v>
      </c>
      <c r="S3727" t="s">
        <v>7700</v>
      </c>
      <c r="T3727" t="s">
        <v>7701</v>
      </c>
      <c r="U3727">
        <v>1</v>
      </c>
      <c r="V3727">
        <v>8</v>
      </c>
      <c r="W3727" t="s">
        <v>7702</v>
      </c>
      <c r="X3727" t="s">
        <v>5768</v>
      </c>
      <c r="Y3727" t="s">
        <v>7703</v>
      </c>
      <c r="Z3727" t="s">
        <v>13854</v>
      </c>
      <c r="AA3727" t="s">
        <v>8743</v>
      </c>
      <c r="AB3727" t="s">
        <v>13855</v>
      </c>
    </row>
    <row r="3728" spans="1:28">
      <c r="A3728" s="241">
        <v>45979</v>
      </c>
      <c r="B3728" t="s">
        <v>13856</v>
      </c>
      <c r="C3728" t="s">
        <v>7927</v>
      </c>
      <c r="D3728" t="s">
        <v>7928</v>
      </c>
      <c r="E3728" t="s">
        <v>7929</v>
      </c>
      <c r="F3728">
        <v>10</v>
      </c>
      <c r="G3728">
        <v>1344.54</v>
      </c>
      <c r="H3728">
        <v>0</v>
      </c>
      <c r="I3728" s="165">
        <v>13445.4</v>
      </c>
      <c r="J3728" t="s">
        <v>7723</v>
      </c>
      <c r="K3728">
        <v>1</v>
      </c>
      <c r="L3728">
        <v>125</v>
      </c>
      <c r="M3728" t="s">
        <v>7724</v>
      </c>
      <c r="N3728" t="s">
        <v>7713</v>
      </c>
      <c r="O3728" t="s">
        <v>7697</v>
      </c>
      <c r="P3728" t="s">
        <v>13725</v>
      </c>
      <c r="Q3728" t="s">
        <v>13730</v>
      </c>
      <c r="R3728">
        <v>117</v>
      </c>
      <c r="S3728" t="s">
        <v>7700</v>
      </c>
      <c r="T3728" t="s">
        <v>7701</v>
      </c>
      <c r="U3728">
        <v>1</v>
      </c>
      <c r="V3728">
        <v>10</v>
      </c>
      <c r="W3728" t="s">
        <v>7702</v>
      </c>
      <c r="X3728" t="s">
        <v>5499</v>
      </c>
      <c r="Y3728" t="s">
        <v>7703</v>
      </c>
      <c r="Z3728" t="s">
        <v>13857</v>
      </c>
      <c r="AA3728" t="s">
        <v>7728</v>
      </c>
      <c r="AB3728" t="s">
        <v>13858</v>
      </c>
    </row>
    <row r="3729" spans="1:28">
      <c r="A3729" s="241">
        <v>45979</v>
      </c>
      <c r="B3729" t="s">
        <v>13859</v>
      </c>
      <c r="C3729" t="s">
        <v>7730</v>
      </c>
      <c r="D3729" t="s">
        <v>7731</v>
      </c>
      <c r="E3729" t="s">
        <v>7732</v>
      </c>
      <c r="F3729">
        <v>1</v>
      </c>
      <c r="G3729">
        <v>8991.6</v>
      </c>
      <c r="H3729">
        <v>449.58</v>
      </c>
      <c r="I3729" s="165">
        <v>8542.02</v>
      </c>
      <c r="J3729" t="s">
        <v>7694</v>
      </c>
      <c r="K3729">
        <v>1</v>
      </c>
      <c r="L3729">
        <v>213</v>
      </c>
      <c r="M3729" t="s">
        <v>7695</v>
      </c>
      <c r="N3729" t="s">
        <v>7696</v>
      </c>
      <c r="O3729" t="s">
        <v>7697</v>
      </c>
      <c r="P3729" t="s">
        <v>13725</v>
      </c>
      <c r="Q3729" t="s">
        <v>10931</v>
      </c>
      <c r="R3729">
        <v>705</v>
      </c>
      <c r="S3729" t="s">
        <v>7700</v>
      </c>
      <c r="T3729" t="s">
        <v>7715</v>
      </c>
      <c r="U3729">
        <v>1</v>
      </c>
      <c r="V3729">
        <v>1</v>
      </c>
      <c r="W3729" t="s">
        <v>7702</v>
      </c>
      <c r="X3729" t="s">
        <v>5419</v>
      </c>
      <c r="Y3729" t="s">
        <v>7703</v>
      </c>
      <c r="Z3729" t="s">
        <v>13860</v>
      </c>
      <c r="AA3729" t="s">
        <v>9993</v>
      </c>
      <c r="AB3729" t="s">
        <v>13861</v>
      </c>
    </row>
    <row r="3730" spans="1:28">
      <c r="A3730" s="241">
        <v>45979</v>
      </c>
      <c r="B3730" t="s">
        <v>13862</v>
      </c>
      <c r="C3730" t="s">
        <v>7886</v>
      </c>
      <c r="D3730" t="s">
        <v>7887</v>
      </c>
      <c r="E3730" t="s">
        <v>7888</v>
      </c>
      <c r="F3730">
        <v>3</v>
      </c>
      <c r="G3730">
        <v>3025.21</v>
      </c>
      <c r="H3730">
        <v>0</v>
      </c>
      <c r="I3730" s="165">
        <v>9075.6299999999992</v>
      </c>
      <c r="J3730" t="s">
        <v>7694</v>
      </c>
      <c r="K3730">
        <v>1</v>
      </c>
      <c r="L3730">
        <v>213</v>
      </c>
      <c r="M3730" t="s">
        <v>7695</v>
      </c>
      <c r="N3730" t="s">
        <v>7696</v>
      </c>
      <c r="O3730" t="s">
        <v>7697</v>
      </c>
      <c r="P3730" t="s">
        <v>13725</v>
      </c>
      <c r="Q3730" t="s">
        <v>10931</v>
      </c>
      <c r="R3730">
        <v>705</v>
      </c>
      <c r="S3730" t="s">
        <v>7700</v>
      </c>
      <c r="T3730" t="s">
        <v>7715</v>
      </c>
      <c r="U3730">
        <v>1</v>
      </c>
      <c r="V3730">
        <v>3</v>
      </c>
      <c r="W3730" t="s">
        <v>7702</v>
      </c>
      <c r="X3730" t="s">
        <v>5419</v>
      </c>
      <c r="Y3730" t="s">
        <v>7703</v>
      </c>
      <c r="Z3730" t="s">
        <v>13860</v>
      </c>
      <c r="AA3730" t="s">
        <v>9993</v>
      </c>
      <c r="AB3730" t="s">
        <v>13861</v>
      </c>
    </row>
    <row r="3731" spans="1:28">
      <c r="A3731" s="241">
        <v>45979</v>
      </c>
      <c r="B3731" t="s">
        <v>13863</v>
      </c>
      <c r="C3731" t="s">
        <v>8079</v>
      </c>
      <c r="D3731" t="s">
        <v>8080</v>
      </c>
      <c r="E3731" t="s">
        <v>8081</v>
      </c>
      <c r="F3731">
        <v>5</v>
      </c>
      <c r="G3731">
        <v>3180</v>
      </c>
      <c r="H3731">
        <v>0</v>
      </c>
      <c r="I3731" s="165">
        <v>15900</v>
      </c>
      <c r="J3731" t="s">
        <v>7809</v>
      </c>
      <c r="K3731">
        <v>1</v>
      </c>
      <c r="L3731">
        <v>125</v>
      </c>
      <c r="M3731" t="s">
        <v>7724</v>
      </c>
      <c r="N3731" t="s">
        <v>7713</v>
      </c>
      <c r="O3731" t="s">
        <v>7697</v>
      </c>
      <c r="P3731" t="s">
        <v>13725</v>
      </c>
      <c r="Q3731" t="s">
        <v>13757</v>
      </c>
      <c r="R3731">
        <v>114</v>
      </c>
      <c r="S3731" t="s">
        <v>7700</v>
      </c>
      <c r="T3731" t="s">
        <v>7715</v>
      </c>
      <c r="U3731">
        <v>1</v>
      </c>
      <c r="V3731">
        <v>5</v>
      </c>
      <c r="W3731" t="s">
        <v>7702</v>
      </c>
      <c r="X3731" t="s">
        <v>5338</v>
      </c>
      <c r="Y3731" t="s">
        <v>7703</v>
      </c>
      <c r="Z3731" t="s">
        <v>13864</v>
      </c>
      <c r="AA3731" t="s">
        <v>7813</v>
      </c>
      <c r="AB3731" t="s">
        <v>13865</v>
      </c>
    </row>
    <row r="3732" spans="1:28">
      <c r="A3732" s="241">
        <v>45979</v>
      </c>
      <c r="B3732" t="s">
        <v>13863</v>
      </c>
      <c r="C3732" t="s">
        <v>8493</v>
      </c>
      <c r="D3732" t="s">
        <v>8494</v>
      </c>
      <c r="E3732" t="s">
        <v>8495</v>
      </c>
      <c r="F3732">
        <v>5</v>
      </c>
      <c r="G3732">
        <v>3180</v>
      </c>
      <c r="H3732">
        <v>0</v>
      </c>
      <c r="I3732" s="165">
        <v>15900</v>
      </c>
      <c r="J3732" t="s">
        <v>7809</v>
      </c>
      <c r="K3732">
        <v>1</v>
      </c>
      <c r="L3732">
        <v>125</v>
      </c>
      <c r="M3732" t="s">
        <v>7724</v>
      </c>
      <c r="N3732" t="s">
        <v>7713</v>
      </c>
      <c r="O3732" t="s">
        <v>7697</v>
      </c>
      <c r="P3732" t="s">
        <v>13725</v>
      </c>
      <c r="Q3732" t="s">
        <v>13757</v>
      </c>
      <c r="R3732">
        <v>114</v>
      </c>
      <c r="S3732" t="s">
        <v>7700</v>
      </c>
      <c r="T3732" t="s">
        <v>7715</v>
      </c>
      <c r="U3732">
        <v>1</v>
      </c>
      <c r="V3732">
        <v>5</v>
      </c>
      <c r="W3732" t="s">
        <v>7702</v>
      </c>
      <c r="X3732" t="s">
        <v>5338</v>
      </c>
      <c r="Y3732" t="s">
        <v>7703</v>
      </c>
      <c r="Z3732" t="s">
        <v>13864</v>
      </c>
      <c r="AA3732" t="s">
        <v>7813</v>
      </c>
      <c r="AB3732" t="s">
        <v>13865</v>
      </c>
    </row>
    <row r="3733" spans="1:28">
      <c r="A3733" s="241">
        <v>45979</v>
      </c>
      <c r="B3733" t="s">
        <v>13866</v>
      </c>
      <c r="C3733" t="s">
        <v>7787</v>
      </c>
      <c r="D3733" t="s">
        <v>7788</v>
      </c>
      <c r="E3733" t="s">
        <v>7789</v>
      </c>
      <c r="F3733">
        <v>2</v>
      </c>
      <c r="G3733">
        <v>3025.21</v>
      </c>
      <c r="H3733">
        <v>0</v>
      </c>
      <c r="I3733" s="165">
        <v>6050.42</v>
      </c>
      <c r="J3733" t="s">
        <v>7723</v>
      </c>
      <c r="K3733">
        <v>1</v>
      </c>
      <c r="L3733">
        <v>125</v>
      </c>
      <c r="M3733" t="s">
        <v>7724</v>
      </c>
      <c r="N3733" t="s">
        <v>7713</v>
      </c>
      <c r="O3733" t="s">
        <v>7697</v>
      </c>
      <c r="P3733" t="s">
        <v>13725</v>
      </c>
      <c r="Q3733" t="s">
        <v>13730</v>
      </c>
      <c r="R3733">
        <v>117</v>
      </c>
      <c r="S3733" t="s">
        <v>7700</v>
      </c>
      <c r="T3733" t="s">
        <v>7715</v>
      </c>
      <c r="U3733">
        <v>1</v>
      </c>
      <c r="V3733">
        <v>2</v>
      </c>
      <c r="W3733" t="s">
        <v>7702</v>
      </c>
      <c r="X3733" t="s">
        <v>5665</v>
      </c>
      <c r="Y3733" t="s">
        <v>7703</v>
      </c>
      <c r="Z3733" t="s">
        <v>13867</v>
      </c>
      <c r="AA3733" t="s">
        <v>7728</v>
      </c>
      <c r="AB3733" t="s">
        <v>13868</v>
      </c>
    </row>
    <row r="3734" spans="1:28">
      <c r="A3734" s="241">
        <v>45979</v>
      </c>
      <c r="B3734" t="s">
        <v>13866</v>
      </c>
      <c r="C3734" t="s">
        <v>7927</v>
      </c>
      <c r="D3734" t="s">
        <v>7928</v>
      </c>
      <c r="E3734" t="s">
        <v>7929</v>
      </c>
      <c r="F3734">
        <v>4</v>
      </c>
      <c r="G3734">
        <v>1344.54</v>
      </c>
      <c r="H3734">
        <v>0</v>
      </c>
      <c r="I3734" s="165">
        <v>5378.16</v>
      </c>
      <c r="J3734" t="s">
        <v>7723</v>
      </c>
      <c r="K3734">
        <v>1</v>
      </c>
      <c r="L3734">
        <v>125</v>
      </c>
      <c r="M3734" t="s">
        <v>7724</v>
      </c>
      <c r="N3734" t="s">
        <v>7713</v>
      </c>
      <c r="O3734" t="s">
        <v>7697</v>
      </c>
      <c r="P3734" t="s">
        <v>13725</v>
      </c>
      <c r="Q3734" t="s">
        <v>13730</v>
      </c>
      <c r="R3734">
        <v>117</v>
      </c>
      <c r="S3734" t="s">
        <v>7700</v>
      </c>
      <c r="T3734" t="s">
        <v>7701</v>
      </c>
      <c r="U3734">
        <v>1</v>
      </c>
      <c r="V3734">
        <v>4</v>
      </c>
      <c r="W3734" t="s">
        <v>7702</v>
      </c>
      <c r="X3734" t="s">
        <v>5665</v>
      </c>
      <c r="Y3734" t="s">
        <v>7703</v>
      </c>
      <c r="Z3734" t="s">
        <v>13867</v>
      </c>
      <c r="AA3734" t="s">
        <v>7728</v>
      </c>
      <c r="AB3734" t="s">
        <v>13868</v>
      </c>
    </row>
    <row r="3735" spans="1:28">
      <c r="A3735" s="241">
        <v>45979</v>
      </c>
      <c r="B3735" t="s">
        <v>13866</v>
      </c>
      <c r="C3735" t="s">
        <v>9192</v>
      </c>
      <c r="D3735" t="s">
        <v>9193</v>
      </c>
      <c r="E3735" t="s">
        <v>9194</v>
      </c>
      <c r="F3735">
        <v>1</v>
      </c>
      <c r="G3735">
        <v>10241</v>
      </c>
      <c r="H3735">
        <v>0</v>
      </c>
      <c r="I3735" s="165">
        <v>10241</v>
      </c>
      <c r="J3735" t="s">
        <v>7723</v>
      </c>
      <c r="K3735">
        <v>1</v>
      </c>
      <c r="L3735">
        <v>125</v>
      </c>
      <c r="M3735" t="s">
        <v>7724</v>
      </c>
      <c r="N3735" t="s">
        <v>7713</v>
      </c>
      <c r="O3735" t="s">
        <v>7697</v>
      </c>
      <c r="P3735" t="s">
        <v>13725</v>
      </c>
      <c r="Q3735" t="s">
        <v>13730</v>
      </c>
      <c r="R3735">
        <v>117</v>
      </c>
      <c r="S3735" t="s">
        <v>7700</v>
      </c>
      <c r="T3735" t="s">
        <v>7701</v>
      </c>
      <c r="U3735">
        <v>1</v>
      </c>
      <c r="V3735">
        <v>1</v>
      </c>
      <c r="W3735" t="s">
        <v>7702</v>
      </c>
      <c r="X3735" t="s">
        <v>5665</v>
      </c>
      <c r="Y3735" t="s">
        <v>7703</v>
      </c>
      <c r="Z3735" t="s">
        <v>13867</v>
      </c>
      <c r="AA3735" t="s">
        <v>7728</v>
      </c>
      <c r="AB3735" t="s">
        <v>13868</v>
      </c>
    </row>
    <row r="3736" spans="1:28">
      <c r="A3736" s="241">
        <v>45979</v>
      </c>
      <c r="B3736" t="s">
        <v>13869</v>
      </c>
      <c r="C3736" t="s">
        <v>7733</v>
      </c>
      <c r="D3736" t="s">
        <v>7734</v>
      </c>
      <c r="E3736" t="s">
        <v>7735</v>
      </c>
      <c r="F3736">
        <v>10</v>
      </c>
      <c r="G3736">
        <v>1344.54</v>
      </c>
      <c r="H3736">
        <v>0</v>
      </c>
      <c r="I3736" s="165">
        <v>13445.4</v>
      </c>
      <c r="J3736" t="s">
        <v>7694</v>
      </c>
      <c r="K3736">
        <v>1</v>
      </c>
      <c r="L3736">
        <v>213</v>
      </c>
      <c r="M3736" t="s">
        <v>7695</v>
      </c>
      <c r="N3736" t="s">
        <v>7696</v>
      </c>
      <c r="O3736" t="s">
        <v>7697</v>
      </c>
      <c r="P3736" t="s">
        <v>13725</v>
      </c>
      <c r="Q3736" t="s">
        <v>10931</v>
      </c>
      <c r="R3736">
        <v>705</v>
      </c>
      <c r="S3736" t="s">
        <v>7700</v>
      </c>
      <c r="T3736" t="s">
        <v>7701</v>
      </c>
      <c r="U3736">
        <v>1</v>
      </c>
      <c r="V3736">
        <v>10</v>
      </c>
      <c r="W3736" t="s">
        <v>7702</v>
      </c>
      <c r="X3736" t="s">
        <v>5331</v>
      </c>
      <c r="Y3736" t="s">
        <v>7703</v>
      </c>
      <c r="Z3736" t="s">
        <v>13870</v>
      </c>
      <c r="AA3736" t="s">
        <v>9993</v>
      </c>
      <c r="AB3736" t="s">
        <v>13871</v>
      </c>
    </row>
    <row r="3737" spans="1:28">
      <c r="A3737" s="241">
        <v>45979</v>
      </c>
      <c r="B3737" t="s">
        <v>13872</v>
      </c>
      <c r="C3737" t="s">
        <v>7993</v>
      </c>
      <c r="D3737" t="s">
        <v>7994</v>
      </c>
      <c r="E3737" t="s">
        <v>7995</v>
      </c>
      <c r="F3737">
        <v>2</v>
      </c>
      <c r="G3737">
        <v>28655.46</v>
      </c>
      <c r="H3737">
        <v>0</v>
      </c>
      <c r="I3737" s="165">
        <v>57310.92</v>
      </c>
      <c r="J3737" t="s">
        <v>7743</v>
      </c>
      <c r="K3737">
        <v>1</v>
      </c>
      <c r="L3737">
        <v>126</v>
      </c>
      <c r="M3737" t="s">
        <v>7744</v>
      </c>
      <c r="N3737" t="s">
        <v>7745</v>
      </c>
      <c r="O3737" t="s">
        <v>7697</v>
      </c>
      <c r="P3737" t="s">
        <v>13725</v>
      </c>
      <c r="Q3737" t="s">
        <v>13717</v>
      </c>
      <c r="R3737">
        <v>938</v>
      </c>
      <c r="S3737" t="s">
        <v>7700</v>
      </c>
      <c r="T3737" t="s">
        <v>7715</v>
      </c>
      <c r="U3737">
        <v>1</v>
      </c>
      <c r="V3737">
        <v>2</v>
      </c>
      <c r="W3737" t="s">
        <v>7702</v>
      </c>
      <c r="X3737" t="s">
        <v>5356</v>
      </c>
      <c r="Y3737" t="s">
        <v>7703</v>
      </c>
      <c r="Z3737" t="s">
        <v>13873</v>
      </c>
      <c r="AA3737" t="s">
        <v>7748</v>
      </c>
      <c r="AB3737" t="s">
        <v>13874</v>
      </c>
    </row>
    <row r="3738" spans="1:28">
      <c r="A3738" s="241">
        <v>45979</v>
      </c>
      <c r="B3738" t="s">
        <v>13875</v>
      </c>
      <c r="C3738" t="s">
        <v>8160</v>
      </c>
      <c r="D3738" t="s">
        <v>8161</v>
      </c>
      <c r="E3738" t="s">
        <v>8162</v>
      </c>
      <c r="F3738">
        <v>6</v>
      </c>
      <c r="G3738">
        <v>2541.83</v>
      </c>
      <c r="H3738">
        <v>0</v>
      </c>
      <c r="I3738" s="165">
        <v>15250.98</v>
      </c>
      <c r="J3738" t="s">
        <v>7743</v>
      </c>
      <c r="K3738">
        <v>1</v>
      </c>
      <c r="L3738">
        <v>126</v>
      </c>
      <c r="M3738" t="s">
        <v>7744</v>
      </c>
      <c r="N3738" t="s">
        <v>7745</v>
      </c>
      <c r="O3738" t="s">
        <v>7697</v>
      </c>
      <c r="P3738" t="s">
        <v>13725</v>
      </c>
      <c r="Q3738" t="s">
        <v>13717</v>
      </c>
      <c r="R3738">
        <v>938</v>
      </c>
      <c r="S3738" t="s">
        <v>7700</v>
      </c>
      <c r="T3738" t="s">
        <v>7715</v>
      </c>
      <c r="U3738">
        <v>1</v>
      </c>
      <c r="V3738">
        <v>6</v>
      </c>
      <c r="W3738" t="s">
        <v>7702</v>
      </c>
      <c r="X3738" t="s">
        <v>5415</v>
      </c>
      <c r="Y3738" t="s">
        <v>7703</v>
      </c>
      <c r="Z3738" t="s">
        <v>13876</v>
      </c>
      <c r="AA3738" t="s">
        <v>7748</v>
      </c>
      <c r="AB3738" t="s">
        <v>13877</v>
      </c>
    </row>
    <row r="3739" spans="1:28">
      <c r="A3739" s="241">
        <v>45979</v>
      </c>
      <c r="B3739" t="s">
        <v>13875</v>
      </c>
      <c r="C3739" t="s">
        <v>7979</v>
      </c>
      <c r="D3739" t="s">
        <v>7980</v>
      </c>
      <c r="E3739" t="s">
        <v>7981</v>
      </c>
      <c r="F3739">
        <v>12</v>
      </c>
      <c r="G3739">
        <v>2647.06</v>
      </c>
      <c r="H3739">
        <v>0</v>
      </c>
      <c r="I3739" s="165">
        <v>31764.720000000001</v>
      </c>
      <c r="J3739" t="s">
        <v>7743</v>
      </c>
      <c r="K3739">
        <v>1</v>
      </c>
      <c r="L3739">
        <v>126</v>
      </c>
      <c r="M3739" t="s">
        <v>7744</v>
      </c>
      <c r="N3739" t="s">
        <v>7745</v>
      </c>
      <c r="O3739" t="s">
        <v>7697</v>
      </c>
      <c r="P3739" t="s">
        <v>13725</v>
      </c>
      <c r="Q3739" t="s">
        <v>13717</v>
      </c>
      <c r="R3739">
        <v>938</v>
      </c>
      <c r="S3739" t="s">
        <v>7700</v>
      </c>
      <c r="T3739" t="s">
        <v>7715</v>
      </c>
      <c r="U3739">
        <v>1</v>
      </c>
      <c r="V3739">
        <v>12</v>
      </c>
      <c r="W3739" t="s">
        <v>7702</v>
      </c>
      <c r="X3739" t="s">
        <v>5415</v>
      </c>
      <c r="Y3739" t="s">
        <v>7703</v>
      </c>
      <c r="Z3739" t="s">
        <v>13876</v>
      </c>
      <c r="AA3739" t="s">
        <v>7748</v>
      </c>
      <c r="AB3739" t="s">
        <v>13877</v>
      </c>
    </row>
    <row r="3740" spans="1:28">
      <c r="A3740" s="241">
        <v>45979</v>
      </c>
      <c r="B3740" t="s">
        <v>13875</v>
      </c>
      <c r="C3740" t="s">
        <v>8954</v>
      </c>
      <c r="D3740" t="s">
        <v>8955</v>
      </c>
      <c r="E3740" t="s">
        <v>8956</v>
      </c>
      <c r="F3740">
        <v>3</v>
      </c>
      <c r="G3740">
        <v>2615</v>
      </c>
      <c r="H3740">
        <v>0</v>
      </c>
      <c r="I3740" s="165">
        <v>7845</v>
      </c>
      <c r="J3740" t="s">
        <v>7743</v>
      </c>
      <c r="K3740">
        <v>1</v>
      </c>
      <c r="L3740">
        <v>126</v>
      </c>
      <c r="M3740" t="s">
        <v>7744</v>
      </c>
      <c r="N3740" t="s">
        <v>7745</v>
      </c>
      <c r="O3740" t="s">
        <v>7697</v>
      </c>
      <c r="P3740" t="s">
        <v>13725</v>
      </c>
      <c r="Q3740" t="s">
        <v>13717</v>
      </c>
      <c r="R3740">
        <v>938</v>
      </c>
      <c r="S3740" t="s">
        <v>7700</v>
      </c>
      <c r="T3740" t="s">
        <v>7715</v>
      </c>
      <c r="U3740">
        <v>1</v>
      </c>
      <c r="V3740">
        <v>3</v>
      </c>
      <c r="W3740" t="s">
        <v>7702</v>
      </c>
      <c r="X3740" t="s">
        <v>5415</v>
      </c>
      <c r="Y3740" t="s">
        <v>7703</v>
      </c>
      <c r="Z3740" t="s">
        <v>13876</v>
      </c>
      <c r="AA3740" t="s">
        <v>7748</v>
      </c>
      <c r="AB3740" t="s">
        <v>13877</v>
      </c>
    </row>
    <row r="3741" spans="1:28">
      <c r="A3741" s="241">
        <v>45979</v>
      </c>
      <c r="B3741" t="s">
        <v>13878</v>
      </c>
      <c r="C3741" t="s">
        <v>8336</v>
      </c>
      <c r="D3741" t="s">
        <v>8337</v>
      </c>
      <c r="E3741" t="s">
        <v>8338</v>
      </c>
      <c r="F3741">
        <v>1</v>
      </c>
      <c r="G3741">
        <v>15550</v>
      </c>
      <c r="H3741">
        <v>0</v>
      </c>
      <c r="I3741" s="165">
        <v>15550</v>
      </c>
      <c r="J3741" t="s">
        <v>7743</v>
      </c>
      <c r="K3741">
        <v>1</v>
      </c>
      <c r="L3741">
        <v>126</v>
      </c>
      <c r="M3741" t="s">
        <v>7744</v>
      </c>
      <c r="N3741" t="s">
        <v>7745</v>
      </c>
      <c r="O3741" t="s">
        <v>7697</v>
      </c>
      <c r="P3741" t="s">
        <v>13725</v>
      </c>
      <c r="Q3741" t="s">
        <v>13790</v>
      </c>
      <c r="R3741">
        <v>945</v>
      </c>
      <c r="S3741" t="s">
        <v>7700</v>
      </c>
      <c r="T3741" t="s">
        <v>7726</v>
      </c>
      <c r="U3741">
        <v>1</v>
      </c>
      <c r="V3741">
        <v>1</v>
      </c>
      <c r="W3741" t="s">
        <v>7702</v>
      </c>
      <c r="X3741" t="s">
        <v>5491</v>
      </c>
      <c r="Y3741" t="s">
        <v>7703</v>
      </c>
      <c r="Z3741" t="s">
        <v>13879</v>
      </c>
      <c r="AA3741" t="s">
        <v>8058</v>
      </c>
      <c r="AB3741" t="s">
        <v>13880</v>
      </c>
    </row>
    <row r="3742" spans="1:28">
      <c r="A3742" s="241">
        <v>45979</v>
      </c>
      <c r="B3742" t="s">
        <v>13881</v>
      </c>
      <c r="C3742" t="s">
        <v>7720</v>
      </c>
      <c r="D3742" t="s">
        <v>7721</v>
      </c>
      <c r="E3742" t="s">
        <v>7722</v>
      </c>
      <c r="F3742">
        <v>2</v>
      </c>
      <c r="G3742">
        <v>11900</v>
      </c>
      <c r="H3742">
        <v>714</v>
      </c>
      <c r="I3742" s="165">
        <v>23086</v>
      </c>
      <c r="J3742" t="s">
        <v>7794</v>
      </c>
      <c r="K3742">
        <v>1</v>
      </c>
      <c r="L3742">
        <v>125</v>
      </c>
      <c r="M3742" t="s">
        <v>7724</v>
      </c>
      <c r="N3742" t="s">
        <v>7713</v>
      </c>
      <c r="O3742" t="s">
        <v>7697</v>
      </c>
      <c r="P3742" t="s">
        <v>13725</v>
      </c>
      <c r="Q3742" t="s">
        <v>12488</v>
      </c>
      <c r="R3742">
        <v>102</v>
      </c>
      <c r="S3742" t="s">
        <v>7700</v>
      </c>
      <c r="T3742" t="s">
        <v>7726</v>
      </c>
      <c r="U3742">
        <v>1</v>
      </c>
      <c r="V3742">
        <v>2</v>
      </c>
      <c r="W3742" t="s">
        <v>7702</v>
      </c>
      <c r="X3742" t="s">
        <v>5493</v>
      </c>
      <c r="Y3742" t="s">
        <v>7703</v>
      </c>
      <c r="Z3742" t="s">
        <v>13882</v>
      </c>
      <c r="AA3742" t="s">
        <v>7797</v>
      </c>
      <c r="AB3742" t="s">
        <v>13883</v>
      </c>
    </row>
    <row r="3743" spans="1:28">
      <c r="A3743" s="241">
        <v>45979</v>
      </c>
      <c r="B3743" t="s">
        <v>13884</v>
      </c>
      <c r="C3743" t="s">
        <v>8268</v>
      </c>
      <c r="D3743" t="s">
        <v>8269</v>
      </c>
      <c r="E3743" t="s">
        <v>8270</v>
      </c>
      <c r="F3743">
        <v>12</v>
      </c>
      <c r="G3743">
        <v>864</v>
      </c>
      <c r="H3743">
        <v>0</v>
      </c>
      <c r="I3743" s="165">
        <v>10368</v>
      </c>
      <c r="J3743" t="s">
        <v>8166</v>
      </c>
      <c r="K3743">
        <v>1</v>
      </c>
      <c r="L3743">
        <v>126</v>
      </c>
      <c r="M3743" t="s">
        <v>7744</v>
      </c>
      <c r="N3743" t="s">
        <v>7745</v>
      </c>
      <c r="O3743" t="s">
        <v>7697</v>
      </c>
      <c r="P3743" t="s">
        <v>13725</v>
      </c>
      <c r="Q3743" t="s">
        <v>13824</v>
      </c>
      <c r="R3743">
        <v>926</v>
      </c>
      <c r="S3743" t="s">
        <v>7700</v>
      </c>
      <c r="T3743" t="s">
        <v>7701</v>
      </c>
      <c r="U3743">
        <v>1</v>
      </c>
      <c r="V3743">
        <v>12</v>
      </c>
      <c r="W3743" t="s">
        <v>7702</v>
      </c>
      <c r="X3743" t="s">
        <v>5539</v>
      </c>
      <c r="Y3743" t="s">
        <v>7703</v>
      </c>
      <c r="Z3743" t="s">
        <v>13885</v>
      </c>
      <c r="AA3743" t="s">
        <v>8170</v>
      </c>
      <c r="AB3743" t="s">
        <v>8819</v>
      </c>
    </row>
    <row r="3744" spans="1:28">
      <c r="A3744" s="241">
        <v>45979</v>
      </c>
      <c r="B3744" t="s">
        <v>13886</v>
      </c>
      <c r="C3744" t="s">
        <v>7800</v>
      </c>
      <c r="D3744" t="s">
        <v>7801</v>
      </c>
      <c r="E3744" t="s">
        <v>7802</v>
      </c>
      <c r="F3744">
        <v>12</v>
      </c>
      <c r="G3744">
        <v>1092.44</v>
      </c>
      <c r="H3744">
        <v>0</v>
      </c>
      <c r="I3744" s="165">
        <v>13109.28</v>
      </c>
      <c r="J3744" t="s">
        <v>7816</v>
      </c>
      <c r="K3744">
        <v>1</v>
      </c>
      <c r="L3744">
        <v>125</v>
      </c>
      <c r="M3744" t="s">
        <v>7724</v>
      </c>
      <c r="N3744" t="s">
        <v>7713</v>
      </c>
      <c r="O3744" t="s">
        <v>7697</v>
      </c>
      <c r="P3744" t="s">
        <v>13725</v>
      </c>
      <c r="Q3744" t="s">
        <v>13780</v>
      </c>
      <c r="R3744">
        <v>105</v>
      </c>
      <c r="S3744" t="s">
        <v>7700</v>
      </c>
      <c r="T3744" t="s">
        <v>7701</v>
      </c>
      <c r="U3744">
        <v>1</v>
      </c>
      <c r="V3744">
        <v>12</v>
      </c>
      <c r="W3744" t="s">
        <v>7702</v>
      </c>
      <c r="X3744" t="s">
        <v>5845</v>
      </c>
      <c r="Y3744" t="s">
        <v>7703</v>
      </c>
      <c r="Z3744" t="s">
        <v>13887</v>
      </c>
      <c r="AA3744" t="s">
        <v>7819</v>
      </c>
      <c r="AB3744" t="s">
        <v>13888</v>
      </c>
    </row>
    <row r="3745" spans="1:28">
      <c r="A3745" s="241">
        <v>45979</v>
      </c>
      <c r="B3745" t="s">
        <v>13886</v>
      </c>
      <c r="C3745" t="s">
        <v>8032</v>
      </c>
      <c r="D3745" t="s">
        <v>8033</v>
      </c>
      <c r="E3745" t="s">
        <v>8034</v>
      </c>
      <c r="F3745">
        <v>12</v>
      </c>
      <c r="G3745">
        <v>1092.44</v>
      </c>
      <c r="H3745">
        <v>0</v>
      </c>
      <c r="I3745" s="165">
        <v>13109.28</v>
      </c>
      <c r="J3745" t="s">
        <v>7816</v>
      </c>
      <c r="K3745">
        <v>1</v>
      </c>
      <c r="L3745">
        <v>125</v>
      </c>
      <c r="M3745" t="s">
        <v>7724</v>
      </c>
      <c r="N3745" t="s">
        <v>7713</v>
      </c>
      <c r="O3745" t="s">
        <v>7697</v>
      </c>
      <c r="P3745" t="s">
        <v>13725</v>
      </c>
      <c r="Q3745" t="s">
        <v>13780</v>
      </c>
      <c r="R3745">
        <v>105</v>
      </c>
      <c r="S3745" t="s">
        <v>7700</v>
      </c>
      <c r="T3745" t="s">
        <v>7701</v>
      </c>
      <c r="U3745">
        <v>1</v>
      </c>
      <c r="V3745">
        <v>12</v>
      </c>
      <c r="W3745" t="s">
        <v>7702</v>
      </c>
      <c r="X3745" t="s">
        <v>5845</v>
      </c>
      <c r="Y3745" t="s">
        <v>7703</v>
      </c>
      <c r="Z3745" t="s">
        <v>13887</v>
      </c>
      <c r="AA3745" t="s">
        <v>7819</v>
      </c>
      <c r="AB3745" t="s">
        <v>13888</v>
      </c>
    </row>
    <row r="3746" spans="1:28">
      <c r="A3746" s="241">
        <v>45979</v>
      </c>
      <c r="B3746" t="s">
        <v>13889</v>
      </c>
      <c r="C3746" t="s">
        <v>7787</v>
      </c>
      <c r="D3746" t="s">
        <v>7788</v>
      </c>
      <c r="E3746" t="s">
        <v>7789</v>
      </c>
      <c r="F3746">
        <v>2</v>
      </c>
      <c r="G3746">
        <v>3025.21</v>
      </c>
      <c r="H3746">
        <v>0</v>
      </c>
      <c r="I3746" s="165">
        <v>6050.42</v>
      </c>
      <c r="J3746" t="s">
        <v>7743</v>
      </c>
      <c r="K3746">
        <v>1</v>
      </c>
      <c r="L3746">
        <v>2</v>
      </c>
      <c r="M3746" t="s">
        <v>8054</v>
      </c>
      <c r="N3746" t="s">
        <v>7745</v>
      </c>
      <c r="O3746" t="s">
        <v>7697</v>
      </c>
      <c r="P3746" t="s">
        <v>13725</v>
      </c>
      <c r="Q3746" t="s">
        <v>13790</v>
      </c>
      <c r="R3746">
        <v>945</v>
      </c>
      <c r="S3746" t="s">
        <v>7700</v>
      </c>
      <c r="T3746" t="s">
        <v>7715</v>
      </c>
      <c r="U3746">
        <v>1</v>
      </c>
      <c r="V3746">
        <v>2</v>
      </c>
      <c r="W3746" t="s">
        <v>7702</v>
      </c>
      <c r="X3746" t="s">
        <v>13890</v>
      </c>
      <c r="Y3746" t="s">
        <v>7703</v>
      </c>
      <c r="Z3746" t="s">
        <v>13891</v>
      </c>
      <c r="AA3746" t="s">
        <v>8058</v>
      </c>
      <c r="AB3746" t="s">
        <v>13892</v>
      </c>
    </row>
    <row r="3747" spans="1:28">
      <c r="A3747" s="241">
        <v>45979</v>
      </c>
      <c r="B3747" t="s">
        <v>13889</v>
      </c>
      <c r="C3747" t="s">
        <v>7883</v>
      </c>
      <c r="D3747" t="s">
        <v>7884</v>
      </c>
      <c r="E3747" t="s">
        <v>7885</v>
      </c>
      <c r="F3747">
        <v>2</v>
      </c>
      <c r="G3747">
        <v>3025.21</v>
      </c>
      <c r="H3747">
        <v>0</v>
      </c>
      <c r="I3747" s="165">
        <v>6050.42</v>
      </c>
      <c r="J3747" t="s">
        <v>7743</v>
      </c>
      <c r="K3747">
        <v>1</v>
      </c>
      <c r="L3747">
        <v>2</v>
      </c>
      <c r="M3747" t="s">
        <v>8054</v>
      </c>
      <c r="N3747" t="s">
        <v>7745</v>
      </c>
      <c r="O3747" t="s">
        <v>7697</v>
      </c>
      <c r="P3747" t="s">
        <v>13725</v>
      </c>
      <c r="Q3747" t="s">
        <v>13790</v>
      </c>
      <c r="R3747">
        <v>945</v>
      </c>
      <c r="S3747" t="s">
        <v>7700</v>
      </c>
      <c r="T3747" t="s">
        <v>7715</v>
      </c>
      <c r="U3747">
        <v>1</v>
      </c>
      <c r="V3747">
        <v>2</v>
      </c>
      <c r="W3747" t="s">
        <v>7702</v>
      </c>
      <c r="X3747" t="s">
        <v>13890</v>
      </c>
      <c r="Y3747" t="s">
        <v>7703</v>
      </c>
      <c r="Z3747" t="s">
        <v>13891</v>
      </c>
      <c r="AA3747" t="s">
        <v>8058</v>
      </c>
      <c r="AB3747" t="s">
        <v>13892</v>
      </c>
    </row>
    <row r="3748" spans="1:28">
      <c r="A3748" s="241">
        <v>45979</v>
      </c>
      <c r="B3748" t="s">
        <v>13893</v>
      </c>
      <c r="C3748" t="s">
        <v>7979</v>
      </c>
      <c r="D3748" t="s">
        <v>7980</v>
      </c>
      <c r="E3748" t="s">
        <v>7981</v>
      </c>
      <c r="F3748">
        <v>4</v>
      </c>
      <c r="G3748">
        <v>2647.06</v>
      </c>
      <c r="H3748">
        <v>0</v>
      </c>
      <c r="I3748" s="165">
        <v>10588.24</v>
      </c>
      <c r="J3748" t="s">
        <v>8271</v>
      </c>
      <c r="K3748">
        <v>1</v>
      </c>
      <c r="L3748">
        <v>2</v>
      </c>
      <c r="M3748" t="s">
        <v>8054</v>
      </c>
      <c r="N3748" t="s">
        <v>7745</v>
      </c>
      <c r="O3748" t="s">
        <v>7697</v>
      </c>
      <c r="P3748" t="s">
        <v>13725</v>
      </c>
      <c r="Q3748" t="s">
        <v>9285</v>
      </c>
      <c r="R3748">
        <v>937</v>
      </c>
      <c r="S3748" t="s">
        <v>7700</v>
      </c>
      <c r="T3748" t="s">
        <v>7715</v>
      </c>
      <c r="U3748">
        <v>1</v>
      </c>
      <c r="V3748">
        <v>4</v>
      </c>
      <c r="W3748" t="s">
        <v>7702</v>
      </c>
      <c r="X3748" t="s">
        <v>13894</v>
      </c>
      <c r="Y3748" t="s">
        <v>7703</v>
      </c>
      <c r="Z3748" t="s">
        <v>13895</v>
      </c>
      <c r="AA3748" t="s">
        <v>8728</v>
      </c>
      <c r="AB3748" t="s">
        <v>13896</v>
      </c>
    </row>
    <row r="3749" spans="1:28">
      <c r="A3749" s="241">
        <v>45979</v>
      </c>
      <c r="B3749" t="s">
        <v>13897</v>
      </c>
      <c r="C3749" t="s">
        <v>7691</v>
      </c>
      <c r="D3749" t="s">
        <v>7692</v>
      </c>
      <c r="E3749" t="s">
        <v>7693</v>
      </c>
      <c r="F3749">
        <v>6</v>
      </c>
      <c r="G3749">
        <v>4327.7299999999996</v>
      </c>
      <c r="H3749">
        <v>0</v>
      </c>
      <c r="I3749" s="165">
        <v>25966.38</v>
      </c>
      <c r="J3749" t="s">
        <v>7842</v>
      </c>
      <c r="K3749">
        <v>1</v>
      </c>
      <c r="L3749">
        <v>126</v>
      </c>
      <c r="M3749" t="s">
        <v>7744</v>
      </c>
      <c r="N3749" t="s">
        <v>7745</v>
      </c>
      <c r="O3749" t="s">
        <v>7697</v>
      </c>
      <c r="P3749" t="s">
        <v>13725</v>
      </c>
      <c r="Q3749" t="s">
        <v>13898</v>
      </c>
      <c r="R3749">
        <v>911</v>
      </c>
      <c r="S3749" t="s">
        <v>7700</v>
      </c>
      <c r="T3749" t="s">
        <v>7701</v>
      </c>
      <c r="U3749">
        <v>1</v>
      </c>
      <c r="V3749">
        <v>6</v>
      </c>
      <c r="W3749" t="s">
        <v>7702</v>
      </c>
      <c r="X3749" t="s">
        <v>5659</v>
      </c>
      <c r="Y3749" t="s">
        <v>7703</v>
      </c>
      <c r="Z3749" t="s">
        <v>13899</v>
      </c>
      <c r="AA3749" t="s">
        <v>8546</v>
      </c>
      <c r="AB3749" t="s">
        <v>13900</v>
      </c>
    </row>
    <row r="3750" spans="1:28">
      <c r="A3750" s="241">
        <v>45979</v>
      </c>
      <c r="B3750" t="s">
        <v>13901</v>
      </c>
      <c r="C3750" t="s">
        <v>8021</v>
      </c>
      <c r="D3750" t="s">
        <v>8022</v>
      </c>
      <c r="E3750" t="s">
        <v>8023</v>
      </c>
      <c r="F3750">
        <v>1</v>
      </c>
      <c r="G3750">
        <v>4882</v>
      </c>
      <c r="H3750">
        <v>0</v>
      </c>
      <c r="I3750" s="165">
        <v>4882</v>
      </c>
      <c r="J3750" t="s">
        <v>7794</v>
      </c>
      <c r="K3750">
        <v>1</v>
      </c>
      <c r="L3750">
        <v>125</v>
      </c>
      <c r="M3750" t="s">
        <v>7724</v>
      </c>
      <c r="N3750" t="s">
        <v>7713</v>
      </c>
      <c r="O3750" t="s">
        <v>7697</v>
      </c>
      <c r="P3750" t="s">
        <v>13725</v>
      </c>
      <c r="Q3750" t="s">
        <v>12488</v>
      </c>
      <c r="R3750">
        <v>102</v>
      </c>
      <c r="S3750" t="s">
        <v>7700</v>
      </c>
      <c r="T3750" t="s">
        <v>7701</v>
      </c>
      <c r="U3750">
        <v>1</v>
      </c>
      <c r="V3750">
        <v>1</v>
      </c>
      <c r="W3750" t="s">
        <v>7702</v>
      </c>
      <c r="X3750" t="s">
        <v>5485</v>
      </c>
      <c r="Y3750" t="s">
        <v>7703</v>
      </c>
      <c r="Z3750" t="s">
        <v>13902</v>
      </c>
      <c r="AA3750" t="s">
        <v>7797</v>
      </c>
      <c r="AB3750" t="s">
        <v>13903</v>
      </c>
    </row>
    <row r="3751" spans="1:28">
      <c r="A3751" s="241">
        <v>45979</v>
      </c>
      <c r="B3751" t="s">
        <v>13901</v>
      </c>
      <c r="C3751" t="s">
        <v>8016</v>
      </c>
      <c r="D3751" t="s">
        <v>8017</v>
      </c>
      <c r="E3751" t="s">
        <v>8018</v>
      </c>
      <c r="F3751">
        <v>1</v>
      </c>
      <c r="G3751">
        <v>4853</v>
      </c>
      <c r="H3751">
        <v>0</v>
      </c>
      <c r="I3751" s="165">
        <v>4853</v>
      </c>
      <c r="J3751" t="s">
        <v>7794</v>
      </c>
      <c r="K3751">
        <v>1</v>
      </c>
      <c r="L3751">
        <v>125</v>
      </c>
      <c r="M3751" t="s">
        <v>7724</v>
      </c>
      <c r="N3751" t="s">
        <v>7713</v>
      </c>
      <c r="O3751" t="s">
        <v>7697</v>
      </c>
      <c r="P3751" t="s">
        <v>13725</v>
      </c>
      <c r="Q3751" t="s">
        <v>12488</v>
      </c>
      <c r="R3751">
        <v>102</v>
      </c>
      <c r="S3751" t="s">
        <v>7700</v>
      </c>
      <c r="T3751">
        <v>0</v>
      </c>
      <c r="U3751">
        <v>1</v>
      </c>
      <c r="V3751">
        <v>1</v>
      </c>
      <c r="W3751" t="s">
        <v>7702</v>
      </c>
      <c r="X3751" t="s">
        <v>5485</v>
      </c>
      <c r="Y3751" t="s">
        <v>7703</v>
      </c>
      <c r="Z3751" t="s">
        <v>13902</v>
      </c>
      <c r="AA3751" t="s">
        <v>7797</v>
      </c>
      <c r="AB3751" t="s">
        <v>13903</v>
      </c>
    </row>
    <row r="3752" spans="1:28">
      <c r="A3752" s="241">
        <v>45979</v>
      </c>
      <c r="B3752" t="s">
        <v>13901</v>
      </c>
      <c r="C3752" t="s">
        <v>7860</v>
      </c>
      <c r="D3752" t="s">
        <v>7861</v>
      </c>
      <c r="E3752" t="s">
        <v>7862</v>
      </c>
      <c r="F3752">
        <v>10</v>
      </c>
      <c r="G3752">
        <v>866.2</v>
      </c>
      <c r="H3752">
        <v>0</v>
      </c>
      <c r="I3752" s="165">
        <v>8662</v>
      </c>
      <c r="J3752" t="s">
        <v>7794</v>
      </c>
      <c r="K3752">
        <v>1</v>
      </c>
      <c r="L3752">
        <v>125</v>
      </c>
      <c r="M3752" t="s">
        <v>7724</v>
      </c>
      <c r="N3752" t="s">
        <v>7713</v>
      </c>
      <c r="O3752" t="s">
        <v>7697</v>
      </c>
      <c r="P3752" t="s">
        <v>13725</v>
      </c>
      <c r="Q3752" t="s">
        <v>12488</v>
      </c>
      <c r="R3752">
        <v>102</v>
      </c>
      <c r="S3752" t="s">
        <v>7700</v>
      </c>
      <c r="T3752" t="s">
        <v>7701</v>
      </c>
      <c r="U3752">
        <v>1</v>
      </c>
      <c r="V3752">
        <v>10</v>
      </c>
      <c r="W3752" t="s">
        <v>7702</v>
      </c>
      <c r="X3752" t="s">
        <v>5485</v>
      </c>
      <c r="Y3752" t="s">
        <v>7703</v>
      </c>
      <c r="Z3752" t="s">
        <v>13902</v>
      </c>
      <c r="AA3752" t="s">
        <v>7797</v>
      </c>
      <c r="AB3752" t="s">
        <v>13903</v>
      </c>
    </row>
    <row r="3753" spans="1:28">
      <c r="A3753" s="241">
        <v>45979</v>
      </c>
      <c r="B3753" t="s">
        <v>13904</v>
      </c>
      <c r="C3753" t="s">
        <v>7730</v>
      </c>
      <c r="D3753" t="s">
        <v>7731</v>
      </c>
      <c r="E3753" t="s">
        <v>7732</v>
      </c>
      <c r="F3753">
        <v>1</v>
      </c>
      <c r="G3753">
        <v>8991.6</v>
      </c>
      <c r="H3753">
        <v>449.58</v>
      </c>
      <c r="I3753" s="165">
        <v>8542.02</v>
      </c>
      <c r="J3753" t="s">
        <v>8271</v>
      </c>
      <c r="K3753">
        <v>1</v>
      </c>
      <c r="L3753">
        <v>126</v>
      </c>
      <c r="M3753" t="s">
        <v>7744</v>
      </c>
      <c r="N3753" t="s">
        <v>7745</v>
      </c>
      <c r="O3753" t="s">
        <v>7697</v>
      </c>
      <c r="P3753" t="s">
        <v>13725</v>
      </c>
      <c r="Q3753" t="s">
        <v>13905</v>
      </c>
      <c r="R3753">
        <v>936</v>
      </c>
      <c r="S3753" t="s">
        <v>7700</v>
      </c>
      <c r="T3753" t="s">
        <v>7715</v>
      </c>
      <c r="U3753">
        <v>1</v>
      </c>
      <c r="V3753">
        <v>1</v>
      </c>
      <c r="W3753" t="s">
        <v>7702</v>
      </c>
      <c r="X3753" t="s">
        <v>5468</v>
      </c>
      <c r="Y3753" t="s">
        <v>7703</v>
      </c>
      <c r="Z3753" t="s">
        <v>13906</v>
      </c>
      <c r="AA3753" t="s">
        <v>8380</v>
      </c>
      <c r="AB3753" t="s">
        <v>13907</v>
      </c>
    </row>
    <row r="3754" spans="1:28">
      <c r="A3754" s="241">
        <v>45979</v>
      </c>
      <c r="B3754" t="s">
        <v>13908</v>
      </c>
      <c r="C3754" t="s">
        <v>8205</v>
      </c>
      <c r="D3754" t="s">
        <v>8206</v>
      </c>
      <c r="E3754" t="s">
        <v>8207</v>
      </c>
      <c r="F3754">
        <v>6</v>
      </c>
      <c r="G3754">
        <v>3000</v>
      </c>
      <c r="H3754">
        <v>0</v>
      </c>
      <c r="I3754" s="165">
        <v>18000</v>
      </c>
      <c r="J3754" t="s">
        <v>7809</v>
      </c>
      <c r="K3754">
        <v>1</v>
      </c>
      <c r="L3754">
        <v>125</v>
      </c>
      <c r="M3754" t="s">
        <v>7724</v>
      </c>
      <c r="N3754" t="s">
        <v>7713</v>
      </c>
      <c r="O3754" t="s">
        <v>7697</v>
      </c>
      <c r="P3754" t="s">
        <v>13725</v>
      </c>
      <c r="Q3754" t="s">
        <v>13757</v>
      </c>
      <c r="R3754">
        <v>114</v>
      </c>
      <c r="S3754" t="s">
        <v>7700</v>
      </c>
      <c r="T3754" t="s">
        <v>7726</v>
      </c>
      <c r="U3754">
        <v>1</v>
      </c>
      <c r="V3754">
        <v>6</v>
      </c>
      <c r="W3754" t="s">
        <v>7702</v>
      </c>
      <c r="X3754" t="s">
        <v>5553</v>
      </c>
      <c r="Y3754" t="s">
        <v>7703</v>
      </c>
      <c r="Z3754" t="s">
        <v>13909</v>
      </c>
      <c r="AA3754" t="s">
        <v>7813</v>
      </c>
      <c r="AB3754" t="s">
        <v>13910</v>
      </c>
    </row>
    <row r="3755" spans="1:28">
      <c r="A3755" s="241">
        <v>45979</v>
      </c>
      <c r="B3755" t="s">
        <v>13908</v>
      </c>
      <c r="C3755" t="s">
        <v>10459</v>
      </c>
      <c r="D3755" t="s">
        <v>10460</v>
      </c>
      <c r="E3755" t="s">
        <v>10461</v>
      </c>
      <c r="F3755">
        <v>24</v>
      </c>
      <c r="G3755">
        <v>3320</v>
      </c>
      <c r="H3755">
        <v>0</v>
      </c>
      <c r="I3755" s="165">
        <v>79680</v>
      </c>
      <c r="J3755" t="s">
        <v>7809</v>
      </c>
      <c r="K3755">
        <v>1</v>
      </c>
      <c r="L3755">
        <v>125</v>
      </c>
      <c r="M3755" t="s">
        <v>7724</v>
      </c>
      <c r="N3755" t="s">
        <v>7713</v>
      </c>
      <c r="O3755" t="s">
        <v>7697</v>
      </c>
      <c r="P3755" t="s">
        <v>13725</v>
      </c>
      <c r="Q3755" t="s">
        <v>13757</v>
      </c>
      <c r="R3755">
        <v>114</v>
      </c>
      <c r="S3755" t="s">
        <v>7700</v>
      </c>
      <c r="T3755" t="s">
        <v>7769</v>
      </c>
      <c r="U3755">
        <v>1</v>
      </c>
      <c r="V3755">
        <v>24</v>
      </c>
      <c r="W3755" t="s">
        <v>7702</v>
      </c>
      <c r="X3755" t="s">
        <v>5553</v>
      </c>
      <c r="Y3755" t="s">
        <v>7703</v>
      </c>
      <c r="Z3755" t="s">
        <v>13909</v>
      </c>
      <c r="AA3755" t="s">
        <v>7813</v>
      </c>
      <c r="AB3755" t="s">
        <v>13910</v>
      </c>
    </row>
    <row r="3756" spans="1:28">
      <c r="A3756" s="241">
        <v>45979</v>
      </c>
      <c r="B3756" t="s">
        <v>13911</v>
      </c>
      <c r="C3756" t="s">
        <v>7787</v>
      </c>
      <c r="D3756" t="s">
        <v>7788</v>
      </c>
      <c r="E3756" t="s">
        <v>7789</v>
      </c>
      <c r="F3756">
        <v>3</v>
      </c>
      <c r="G3756">
        <v>3025.21</v>
      </c>
      <c r="H3756">
        <v>0</v>
      </c>
      <c r="I3756" s="165">
        <v>9075.6299999999992</v>
      </c>
      <c r="J3756" t="s">
        <v>8271</v>
      </c>
      <c r="K3756">
        <v>1</v>
      </c>
      <c r="L3756">
        <v>2</v>
      </c>
      <c r="M3756" t="s">
        <v>8054</v>
      </c>
      <c r="N3756" t="s">
        <v>7745</v>
      </c>
      <c r="O3756" t="s">
        <v>7697</v>
      </c>
      <c r="P3756" t="s">
        <v>13725</v>
      </c>
      <c r="Q3756" t="s">
        <v>13905</v>
      </c>
      <c r="R3756">
        <v>936</v>
      </c>
      <c r="S3756" t="s">
        <v>7700</v>
      </c>
      <c r="T3756" t="s">
        <v>7715</v>
      </c>
      <c r="U3756">
        <v>1</v>
      </c>
      <c r="V3756">
        <v>3</v>
      </c>
      <c r="W3756" t="s">
        <v>7702</v>
      </c>
      <c r="X3756" t="s">
        <v>13912</v>
      </c>
      <c r="Y3756" t="s">
        <v>7703</v>
      </c>
      <c r="Z3756" t="s">
        <v>13913</v>
      </c>
      <c r="AA3756" t="s">
        <v>8380</v>
      </c>
      <c r="AB3756" t="s">
        <v>13914</v>
      </c>
    </row>
    <row r="3757" spans="1:28">
      <c r="A3757" s="241">
        <v>45979</v>
      </c>
      <c r="B3757" t="s">
        <v>13911</v>
      </c>
      <c r="C3757" t="s">
        <v>7781</v>
      </c>
      <c r="D3757" t="s">
        <v>7782</v>
      </c>
      <c r="E3757" t="s">
        <v>7783</v>
      </c>
      <c r="F3757">
        <v>3</v>
      </c>
      <c r="G3757">
        <v>3025.21</v>
      </c>
      <c r="H3757">
        <v>0</v>
      </c>
      <c r="I3757" s="165">
        <v>9075.6299999999992</v>
      </c>
      <c r="J3757" t="s">
        <v>8271</v>
      </c>
      <c r="K3757">
        <v>1</v>
      </c>
      <c r="L3757">
        <v>2</v>
      </c>
      <c r="M3757" t="s">
        <v>8054</v>
      </c>
      <c r="N3757" t="s">
        <v>7745</v>
      </c>
      <c r="O3757" t="s">
        <v>7697</v>
      </c>
      <c r="P3757" t="s">
        <v>13725</v>
      </c>
      <c r="Q3757" t="s">
        <v>13905</v>
      </c>
      <c r="R3757">
        <v>936</v>
      </c>
      <c r="S3757" t="s">
        <v>7700</v>
      </c>
      <c r="T3757" t="s">
        <v>7715</v>
      </c>
      <c r="U3757">
        <v>1</v>
      </c>
      <c r="V3757">
        <v>3</v>
      </c>
      <c r="W3757" t="s">
        <v>7702</v>
      </c>
      <c r="X3757" t="s">
        <v>13912</v>
      </c>
      <c r="Y3757" t="s">
        <v>7703</v>
      </c>
      <c r="Z3757" t="s">
        <v>13913</v>
      </c>
      <c r="AA3757" t="s">
        <v>8380</v>
      </c>
      <c r="AB3757" t="s">
        <v>13914</v>
      </c>
    </row>
    <row r="3758" spans="1:28">
      <c r="A3758" s="241">
        <v>45979</v>
      </c>
      <c r="B3758" t="s">
        <v>13915</v>
      </c>
      <c r="C3758" t="s">
        <v>8021</v>
      </c>
      <c r="D3758" t="s">
        <v>8022</v>
      </c>
      <c r="E3758" t="s">
        <v>8023</v>
      </c>
      <c r="F3758">
        <v>1</v>
      </c>
      <c r="G3758">
        <v>4882</v>
      </c>
      <c r="H3758">
        <v>0</v>
      </c>
      <c r="I3758" s="165">
        <v>4882</v>
      </c>
      <c r="J3758" t="s">
        <v>7711</v>
      </c>
      <c r="K3758">
        <v>1</v>
      </c>
      <c r="L3758">
        <v>156</v>
      </c>
      <c r="M3758" t="s">
        <v>7712</v>
      </c>
      <c r="N3758" t="s">
        <v>7713</v>
      </c>
      <c r="O3758" t="s">
        <v>7697</v>
      </c>
      <c r="P3758" t="s">
        <v>13725</v>
      </c>
      <c r="Q3758" t="s">
        <v>13916</v>
      </c>
      <c r="R3758">
        <v>510</v>
      </c>
      <c r="S3758" t="s">
        <v>7700</v>
      </c>
      <c r="T3758" t="s">
        <v>7701</v>
      </c>
      <c r="U3758">
        <v>1</v>
      </c>
      <c r="V3758">
        <v>1</v>
      </c>
      <c r="W3758" t="s">
        <v>7702</v>
      </c>
      <c r="X3758" t="s">
        <v>5321</v>
      </c>
      <c r="Y3758" t="s">
        <v>7703</v>
      </c>
      <c r="Z3758" t="s">
        <v>13917</v>
      </c>
      <c r="AA3758" t="s">
        <v>7717</v>
      </c>
      <c r="AB3758" t="s">
        <v>13918</v>
      </c>
    </row>
    <row r="3759" spans="1:28">
      <c r="A3759" s="241">
        <v>45979</v>
      </c>
      <c r="B3759" t="s">
        <v>13919</v>
      </c>
      <c r="C3759" t="s">
        <v>7856</v>
      </c>
      <c r="D3759" t="s">
        <v>7857</v>
      </c>
      <c r="E3759" t="s">
        <v>7858</v>
      </c>
      <c r="F3759">
        <v>1</v>
      </c>
      <c r="G3759">
        <v>4247.1000000000004</v>
      </c>
      <c r="H3759">
        <v>0</v>
      </c>
      <c r="I3759" s="165">
        <v>4247.1000000000004</v>
      </c>
      <c r="J3759" t="s">
        <v>7842</v>
      </c>
      <c r="K3759">
        <v>1</v>
      </c>
      <c r="L3759">
        <v>2</v>
      </c>
      <c r="M3759" t="s">
        <v>8054</v>
      </c>
      <c r="N3759" t="s">
        <v>7745</v>
      </c>
      <c r="O3759" t="s">
        <v>7697</v>
      </c>
      <c r="P3759" t="s">
        <v>13725</v>
      </c>
      <c r="Q3759" t="s">
        <v>13898</v>
      </c>
      <c r="R3759">
        <v>911</v>
      </c>
      <c r="S3759" t="s">
        <v>7700</v>
      </c>
      <c r="T3759" t="s">
        <v>7701</v>
      </c>
      <c r="U3759">
        <v>1</v>
      </c>
      <c r="V3759">
        <v>1</v>
      </c>
      <c r="W3759" t="s">
        <v>7702</v>
      </c>
      <c r="X3759" t="s">
        <v>13920</v>
      </c>
      <c r="Y3759" t="s">
        <v>7703</v>
      </c>
      <c r="Z3759" t="s">
        <v>13921</v>
      </c>
      <c r="AA3759" t="s">
        <v>8546</v>
      </c>
      <c r="AB3759" t="s">
        <v>13922</v>
      </c>
    </row>
    <row r="3760" spans="1:28">
      <c r="A3760" s="241">
        <v>45979</v>
      </c>
      <c r="B3760" t="s">
        <v>13923</v>
      </c>
      <c r="C3760" t="s">
        <v>8596</v>
      </c>
      <c r="D3760" t="s">
        <v>8597</v>
      </c>
      <c r="E3760" t="s">
        <v>8598</v>
      </c>
      <c r="F3760">
        <v>10</v>
      </c>
      <c r="G3760">
        <v>1230</v>
      </c>
      <c r="H3760">
        <v>0</v>
      </c>
      <c r="I3760" s="165">
        <v>12300</v>
      </c>
      <c r="J3760" t="s">
        <v>8025</v>
      </c>
      <c r="K3760">
        <v>1</v>
      </c>
      <c r="L3760">
        <v>171</v>
      </c>
      <c r="M3760" t="s">
        <v>8026</v>
      </c>
      <c r="N3760" t="s">
        <v>8027</v>
      </c>
      <c r="O3760" t="s">
        <v>7697</v>
      </c>
      <c r="P3760" t="s">
        <v>13725</v>
      </c>
      <c r="Q3760" t="s">
        <v>11423</v>
      </c>
      <c r="R3760">
        <v>620</v>
      </c>
      <c r="S3760" t="s">
        <v>7700</v>
      </c>
      <c r="T3760" t="s">
        <v>7715</v>
      </c>
      <c r="U3760">
        <v>1</v>
      </c>
      <c r="V3760">
        <v>10</v>
      </c>
      <c r="W3760" t="s">
        <v>7702</v>
      </c>
      <c r="X3760" t="s">
        <v>5477</v>
      </c>
      <c r="Y3760" t="s">
        <v>7703</v>
      </c>
      <c r="Z3760" t="s">
        <v>13924</v>
      </c>
      <c r="AA3760" t="s">
        <v>8030</v>
      </c>
      <c r="AB3760" t="s">
        <v>13925</v>
      </c>
    </row>
    <row r="3761" spans="1:28">
      <c r="A3761" s="241">
        <v>45979</v>
      </c>
      <c r="B3761" t="s">
        <v>13926</v>
      </c>
      <c r="C3761" t="s">
        <v>7979</v>
      </c>
      <c r="D3761" t="s">
        <v>7980</v>
      </c>
      <c r="E3761" t="s">
        <v>7981</v>
      </c>
      <c r="F3761">
        <v>6</v>
      </c>
      <c r="G3761">
        <v>2647.06</v>
      </c>
      <c r="H3761">
        <v>0</v>
      </c>
      <c r="I3761" s="165">
        <v>15882.36</v>
      </c>
      <c r="J3761" t="s">
        <v>8166</v>
      </c>
      <c r="K3761">
        <v>1</v>
      </c>
      <c r="L3761">
        <v>126</v>
      </c>
      <c r="M3761" t="s">
        <v>7744</v>
      </c>
      <c r="N3761" t="s">
        <v>7745</v>
      </c>
      <c r="O3761" t="s">
        <v>7697</v>
      </c>
      <c r="P3761" t="s">
        <v>13725</v>
      </c>
      <c r="Q3761" t="s">
        <v>13927</v>
      </c>
      <c r="R3761">
        <v>923</v>
      </c>
      <c r="S3761" t="s">
        <v>7700</v>
      </c>
      <c r="T3761" t="s">
        <v>7715</v>
      </c>
      <c r="U3761">
        <v>1</v>
      </c>
      <c r="V3761">
        <v>6</v>
      </c>
      <c r="W3761" t="s">
        <v>7702</v>
      </c>
      <c r="X3761" t="s">
        <v>5799</v>
      </c>
      <c r="Y3761" t="s">
        <v>7703</v>
      </c>
      <c r="Z3761" t="s">
        <v>13928</v>
      </c>
      <c r="AA3761" t="s">
        <v>8226</v>
      </c>
      <c r="AB3761" t="s">
        <v>13929</v>
      </c>
    </row>
    <row r="3762" spans="1:28">
      <c r="A3762" s="241">
        <v>45979</v>
      </c>
      <c r="B3762" t="s">
        <v>13930</v>
      </c>
      <c r="C3762" t="s">
        <v>8032</v>
      </c>
      <c r="D3762" t="s">
        <v>8033</v>
      </c>
      <c r="E3762" t="s">
        <v>8034</v>
      </c>
      <c r="F3762">
        <v>5</v>
      </c>
      <c r="G3762">
        <v>1092.44</v>
      </c>
      <c r="H3762">
        <v>0</v>
      </c>
      <c r="I3762" s="165">
        <v>5462.2</v>
      </c>
      <c r="J3762" t="s">
        <v>7851</v>
      </c>
      <c r="K3762">
        <v>1</v>
      </c>
      <c r="L3762">
        <v>126</v>
      </c>
      <c r="M3762" t="s">
        <v>7744</v>
      </c>
      <c r="N3762" t="s">
        <v>7745</v>
      </c>
      <c r="O3762" t="s">
        <v>7697</v>
      </c>
      <c r="P3762" t="s">
        <v>13725</v>
      </c>
      <c r="Q3762" t="s">
        <v>13931</v>
      </c>
      <c r="R3762">
        <v>933</v>
      </c>
      <c r="S3762" t="s">
        <v>7700</v>
      </c>
      <c r="T3762" t="s">
        <v>7701</v>
      </c>
      <c r="U3762">
        <v>1</v>
      </c>
      <c r="V3762">
        <v>5</v>
      </c>
      <c r="W3762" t="s">
        <v>7702</v>
      </c>
      <c r="X3762" t="s">
        <v>5795</v>
      </c>
      <c r="Y3762" t="s">
        <v>7703</v>
      </c>
      <c r="Z3762" t="s">
        <v>13932</v>
      </c>
      <c r="AA3762" t="s">
        <v>8696</v>
      </c>
      <c r="AB3762" t="s">
        <v>13933</v>
      </c>
    </row>
    <row r="3763" spans="1:28">
      <c r="A3763" s="241">
        <v>45979</v>
      </c>
      <c r="B3763" t="s">
        <v>13930</v>
      </c>
      <c r="C3763" t="s">
        <v>7832</v>
      </c>
      <c r="D3763" t="s">
        <v>7833</v>
      </c>
      <c r="E3763" t="s">
        <v>7834</v>
      </c>
      <c r="F3763">
        <v>1</v>
      </c>
      <c r="G3763">
        <v>12500</v>
      </c>
      <c r="H3763">
        <v>375</v>
      </c>
      <c r="I3763" s="165">
        <v>12125</v>
      </c>
      <c r="J3763" t="s">
        <v>7851</v>
      </c>
      <c r="K3763">
        <v>1</v>
      </c>
      <c r="L3763">
        <v>126</v>
      </c>
      <c r="M3763" t="s">
        <v>7744</v>
      </c>
      <c r="N3763" t="s">
        <v>7745</v>
      </c>
      <c r="O3763" t="s">
        <v>7697</v>
      </c>
      <c r="P3763" t="s">
        <v>13725</v>
      </c>
      <c r="Q3763" t="s">
        <v>13931</v>
      </c>
      <c r="R3763">
        <v>933</v>
      </c>
      <c r="S3763" t="s">
        <v>7700</v>
      </c>
      <c r="T3763" t="s">
        <v>7726</v>
      </c>
      <c r="U3763">
        <v>1</v>
      </c>
      <c r="V3763">
        <v>1</v>
      </c>
      <c r="W3763" t="s">
        <v>7702</v>
      </c>
      <c r="X3763" t="s">
        <v>5795</v>
      </c>
      <c r="Y3763" t="s">
        <v>7703</v>
      </c>
      <c r="Z3763" t="s">
        <v>13932</v>
      </c>
      <c r="AA3763" t="s">
        <v>8696</v>
      </c>
      <c r="AB3763" t="s">
        <v>13933</v>
      </c>
    </row>
    <row r="3764" spans="1:28">
      <c r="A3764" s="241">
        <v>45979</v>
      </c>
      <c r="B3764" t="s">
        <v>13930</v>
      </c>
      <c r="C3764" t="s">
        <v>7720</v>
      </c>
      <c r="D3764" t="s">
        <v>7721</v>
      </c>
      <c r="E3764" t="s">
        <v>7722</v>
      </c>
      <c r="F3764">
        <v>1</v>
      </c>
      <c r="G3764">
        <v>11900</v>
      </c>
      <c r="H3764">
        <v>357</v>
      </c>
      <c r="I3764" s="165">
        <v>11543</v>
      </c>
      <c r="J3764" t="s">
        <v>7851</v>
      </c>
      <c r="K3764">
        <v>1</v>
      </c>
      <c r="L3764">
        <v>126</v>
      </c>
      <c r="M3764" t="s">
        <v>7744</v>
      </c>
      <c r="N3764" t="s">
        <v>7745</v>
      </c>
      <c r="O3764" t="s">
        <v>7697</v>
      </c>
      <c r="P3764" t="s">
        <v>13725</v>
      </c>
      <c r="Q3764" t="s">
        <v>13931</v>
      </c>
      <c r="R3764">
        <v>933</v>
      </c>
      <c r="S3764" t="s">
        <v>7700</v>
      </c>
      <c r="T3764" t="s">
        <v>7726</v>
      </c>
      <c r="U3764">
        <v>1</v>
      </c>
      <c r="V3764">
        <v>1</v>
      </c>
      <c r="W3764" t="s">
        <v>7702</v>
      </c>
      <c r="X3764" t="s">
        <v>5795</v>
      </c>
      <c r="Y3764" t="s">
        <v>7703</v>
      </c>
      <c r="Z3764" t="s">
        <v>13932</v>
      </c>
      <c r="AA3764" t="s">
        <v>8696</v>
      </c>
      <c r="AB3764" t="s">
        <v>13933</v>
      </c>
    </row>
    <row r="3765" spans="1:28">
      <c r="A3765" s="241">
        <v>45979</v>
      </c>
      <c r="B3765" t="s">
        <v>13934</v>
      </c>
      <c r="C3765" t="s">
        <v>7993</v>
      </c>
      <c r="D3765" t="s">
        <v>7994</v>
      </c>
      <c r="E3765" t="s">
        <v>7995</v>
      </c>
      <c r="F3765">
        <v>1</v>
      </c>
      <c r="G3765">
        <v>28655.46</v>
      </c>
      <c r="H3765">
        <v>0</v>
      </c>
      <c r="I3765" s="165">
        <v>28655.46</v>
      </c>
      <c r="J3765" t="s">
        <v>7743</v>
      </c>
      <c r="K3765">
        <v>1</v>
      </c>
      <c r="L3765">
        <v>126</v>
      </c>
      <c r="M3765" t="s">
        <v>7744</v>
      </c>
      <c r="N3765" t="s">
        <v>7745</v>
      </c>
      <c r="O3765" t="s">
        <v>7697</v>
      </c>
      <c r="P3765" t="s">
        <v>13725</v>
      </c>
      <c r="Q3765" t="s">
        <v>13790</v>
      </c>
      <c r="R3765">
        <v>945</v>
      </c>
      <c r="S3765" t="s">
        <v>7700</v>
      </c>
      <c r="T3765" t="s">
        <v>7715</v>
      </c>
      <c r="U3765">
        <v>1</v>
      </c>
      <c r="V3765">
        <v>1</v>
      </c>
      <c r="W3765" t="s">
        <v>7702</v>
      </c>
      <c r="X3765" t="s">
        <v>5362</v>
      </c>
      <c r="Y3765" t="s">
        <v>7703</v>
      </c>
      <c r="Z3765" t="s">
        <v>13935</v>
      </c>
      <c r="AA3765" t="s">
        <v>8058</v>
      </c>
      <c r="AB3765" t="s">
        <v>13936</v>
      </c>
    </row>
    <row r="3766" spans="1:28">
      <c r="A3766" s="241">
        <v>45979</v>
      </c>
      <c r="B3766" t="s">
        <v>13937</v>
      </c>
      <c r="C3766" t="s">
        <v>8268</v>
      </c>
      <c r="D3766" t="s">
        <v>8269</v>
      </c>
      <c r="E3766" t="s">
        <v>8270</v>
      </c>
      <c r="F3766">
        <v>6</v>
      </c>
      <c r="G3766">
        <v>864</v>
      </c>
      <c r="H3766">
        <v>0</v>
      </c>
      <c r="I3766" s="165">
        <v>5184</v>
      </c>
      <c r="J3766" t="s">
        <v>7794</v>
      </c>
      <c r="K3766">
        <v>1</v>
      </c>
      <c r="L3766">
        <v>125</v>
      </c>
      <c r="M3766" t="s">
        <v>7724</v>
      </c>
      <c r="N3766" t="s">
        <v>7713</v>
      </c>
      <c r="O3766" t="s">
        <v>7697</v>
      </c>
      <c r="P3766" t="s">
        <v>13725</v>
      </c>
      <c r="Q3766" t="s">
        <v>12488</v>
      </c>
      <c r="R3766">
        <v>102</v>
      </c>
      <c r="S3766" t="s">
        <v>7700</v>
      </c>
      <c r="T3766" t="s">
        <v>7701</v>
      </c>
      <c r="U3766">
        <v>1</v>
      </c>
      <c r="V3766">
        <v>6</v>
      </c>
      <c r="W3766" t="s">
        <v>7702</v>
      </c>
      <c r="X3766" t="s">
        <v>5589</v>
      </c>
      <c r="Y3766" t="s">
        <v>7703</v>
      </c>
      <c r="Z3766" t="s">
        <v>13938</v>
      </c>
      <c r="AA3766" t="s">
        <v>7797</v>
      </c>
      <c r="AB3766" t="s">
        <v>13939</v>
      </c>
    </row>
    <row r="3767" spans="1:28">
      <c r="A3767" s="241">
        <v>45979</v>
      </c>
      <c r="B3767" t="s">
        <v>13937</v>
      </c>
      <c r="C3767" t="s">
        <v>8016</v>
      </c>
      <c r="D3767" t="s">
        <v>8017</v>
      </c>
      <c r="E3767" t="s">
        <v>8018</v>
      </c>
      <c r="F3767">
        <v>2</v>
      </c>
      <c r="G3767">
        <v>4853</v>
      </c>
      <c r="H3767">
        <v>0</v>
      </c>
      <c r="I3767" s="165">
        <v>9706</v>
      </c>
      <c r="J3767" t="s">
        <v>7794</v>
      </c>
      <c r="K3767">
        <v>1</v>
      </c>
      <c r="L3767">
        <v>125</v>
      </c>
      <c r="M3767" t="s">
        <v>7724</v>
      </c>
      <c r="N3767" t="s">
        <v>7713</v>
      </c>
      <c r="O3767" t="s">
        <v>7697</v>
      </c>
      <c r="P3767" t="s">
        <v>13725</v>
      </c>
      <c r="Q3767" t="s">
        <v>12488</v>
      </c>
      <c r="R3767">
        <v>102</v>
      </c>
      <c r="S3767" t="s">
        <v>7700</v>
      </c>
      <c r="T3767">
        <v>0</v>
      </c>
      <c r="U3767">
        <v>1</v>
      </c>
      <c r="V3767">
        <v>2</v>
      </c>
      <c r="W3767" t="s">
        <v>7702</v>
      </c>
      <c r="X3767" t="s">
        <v>5589</v>
      </c>
      <c r="Y3767" t="s">
        <v>7703</v>
      </c>
      <c r="Z3767" t="s">
        <v>13938</v>
      </c>
      <c r="AA3767" t="s">
        <v>7797</v>
      </c>
      <c r="AB3767" t="s">
        <v>13939</v>
      </c>
    </row>
    <row r="3768" spans="1:28">
      <c r="A3768" s="241">
        <v>45979</v>
      </c>
      <c r="B3768" t="s">
        <v>13937</v>
      </c>
      <c r="C3768" t="s">
        <v>8021</v>
      </c>
      <c r="D3768" t="s">
        <v>8022</v>
      </c>
      <c r="E3768" t="s">
        <v>8023</v>
      </c>
      <c r="F3768">
        <v>1</v>
      </c>
      <c r="G3768">
        <v>4882</v>
      </c>
      <c r="H3768">
        <v>0</v>
      </c>
      <c r="I3768" s="165">
        <v>4882</v>
      </c>
      <c r="J3768" t="s">
        <v>7794</v>
      </c>
      <c r="K3768">
        <v>1</v>
      </c>
      <c r="L3768">
        <v>125</v>
      </c>
      <c r="M3768" t="s">
        <v>7724</v>
      </c>
      <c r="N3768" t="s">
        <v>7713</v>
      </c>
      <c r="O3768" t="s">
        <v>7697</v>
      </c>
      <c r="P3768" t="s">
        <v>13725</v>
      </c>
      <c r="Q3768" t="s">
        <v>12488</v>
      </c>
      <c r="R3768">
        <v>102</v>
      </c>
      <c r="S3768" t="s">
        <v>7700</v>
      </c>
      <c r="T3768" t="s">
        <v>7701</v>
      </c>
      <c r="U3768">
        <v>1</v>
      </c>
      <c r="V3768">
        <v>1</v>
      </c>
      <c r="W3768" t="s">
        <v>7702</v>
      </c>
      <c r="X3768" t="s">
        <v>5589</v>
      </c>
      <c r="Y3768" t="s">
        <v>7703</v>
      </c>
      <c r="Z3768" t="s">
        <v>13938</v>
      </c>
      <c r="AA3768" t="s">
        <v>7797</v>
      </c>
      <c r="AB3768" t="s">
        <v>13939</v>
      </c>
    </row>
    <row r="3769" spans="1:28">
      <c r="A3769" s="241">
        <v>45979</v>
      </c>
      <c r="B3769" t="s">
        <v>13937</v>
      </c>
      <c r="C3769" t="s">
        <v>8097</v>
      </c>
      <c r="D3769" t="s">
        <v>8098</v>
      </c>
      <c r="E3769" t="s">
        <v>8099</v>
      </c>
      <c r="F3769">
        <v>6</v>
      </c>
      <c r="G3769">
        <v>2227</v>
      </c>
      <c r="H3769">
        <v>0</v>
      </c>
      <c r="I3769" s="165">
        <v>13362</v>
      </c>
      <c r="J3769" t="s">
        <v>7794</v>
      </c>
      <c r="K3769">
        <v>1</v>
      </c>
      <c r="L3769">
        <v>125</v>
      </c>
      <c r="M3769" t="s">
        <v>7724</v>
      </c>
      <c r="N3769" t="s">
        <v>7713</v>
      </c>
      <c r="O3769" t="s">
        <v>7697</v>
      </c>
      <c r="P3769" t="s">
        <v>13725</v>
      </c>
      <c r="Q3769" t="s">
        <v>12488</v>
      </c>
      <c r="R3769">
        <v>102</v>
      </c>
      <c r="S3769" t="s">
        <v>7700</v>
      </c>
      <c r="T3769" t="s">
        <v>7769</v>
      </c>
      <c r="U3769">
        <v>1</v>
      </c>
      <c r="V3769">
        <v>6</v>
      </c>
      <c r="W3769" t="s">
        <v>7702</v>
      </c>
      <c r="X3769" t="s">
        <v>5589</v>
      </c>
      <c r="Y3769" t="s">
        <v>7703</v>
      </c>
      <c r="Z3769" t="s">
        <v>13938</v>
      </c>
      <c r="AA3769" t="s">
        <v>7797</v>
      </c>
      <c r="AB3769" t="s">
        <v>13939</v>
      </c>
    </row>
    <row r="3770" spans="1:28">
      <c r="A3770" s="241">
        <v>45979</v>
      </c>
      <c r="B3770" t="s">
        <v>13940</v>
      </c>
      <c r="C3770" t="s">
        <v>7720</v>
      </c>
      <c r="D3770" t="s">
        <v>7721</v>
      </c>
      <c r="E3770" t="s">
        <v>7722</v>
      </c>
      <c r="F3770">
        <v>2</v>
      </c>
      <c r="G3770">
        <v>11900</v>
      </c>
      <c r="H3770">
        <v>714</v>
      </c>
      <c r="I3770" s="165">
        <v>23086</v>
      </c>
      <c r="J3770" t="s">
        <v>8166</v>
      </c>
      <c r="K3770">
        <v>1</v>
      </c>
      <c r="L3770">
        <v>126</v>
      </c>
      <c r="M3770" t="s">
        <v>7744</v>
      </c>
      <c r="N3770" t="s">
        <v>7745</v>
      </c>
      <c r="O3770" t="s">
        <v>7697</v>
      </c>
      <c r="P3770" t="s">
        <v>13725</v>
      </c>
      <c r="Q3770" t="s">
        <v>13927</v>
      </c>
      <c r="R3770">
        <v>923</v>
      </c>
      <c r="S3770" t="s">
        <v>7700</v>
      </c>
      <c r="T3770" t="s">
        <v>7726</v>
      </c>
      <c r="U3770">
        <v>1</v>
      </c>
      <c r="V3770">
        <v>2</v>
      </c>
      <c r="W3770" t="s">
        <v>7702</v>
      </c>
      <c r="X3770" t="s">
        <v>5454</v>
      </c>
      <c r="Y3770" t="s">
        <v>7703</v>
      </c>
      <c r="Z3770" t="s">
        <v>13941</v>
      </c>
      <c r="AA3770" t="s">
        <v>8226</v>
      </c>
      <c r="AB3770" t="s">
        <v>13942</v>
      </c>
    </row>
    <row r="3771" spans="1:28">
      <c r="A3771" s="241">
        <v>45979</v>
      </c>
      <c r="B3771" t="s">
        <v>13940</v>
      </c>
      <c r="C3771" t="s">
        <v>7839</v>
      </c>
      <c r="D3771" t="s">
        <v>7840</v>
      </c>
      <c r="E3771" t="s">
        <v>7841</v>
      </c>
      <c r="F3771">
        <v>6</v>
      </c>
      <c r="G3771">
        <v>2645.48</v>
      </c>
      <c r="H3771">
        <v>0</v>
      </c>
      <c r="I3771" s="165">
        <v>15872.88</v>
      </c>
      <c r="J3771" t="s">
        <v>8166</v>
      </c>
      <c r="K3771">
        <v>1</v>
      </c>
      <c r="L3771">
        <v>126</v>
      </c>
      <c r="M3771" t="s">
        <v>7744</v>
      </c>
      <c r="N3771" t="s">
        <v>7745</v>
      </c>
      <c r="O3771" t="s">
        <v>7697</v>
      </c>
      <c r="P3771" t="s">
        <v>13725</v>
      </c>
      <c r="Q3771" t="s">
        <v>13927</v>
      </c>
      <c r="R3771">
        <v>923</v>
      </c>
      <c r="S3771" t="s">
        <v>7700</v>
      </c>
      <c r="T3771" t="s">
        <v>7715</v>
      </c>
      <c r="U3771">
        <v>1</v>
      </c>
      <c r="V3771">
        <v>6</v>
      </c>
      <c r="W3771" t="s">
        <v>7702</v>
      </c>
      <c r="X3771" t="s">
        <v>5454</v>
      </c>
      <c r="Y3771" t="s">
        <v>7703</v>
      </c>
      <c r="Z3771" t="s">
        <v>13941</v>
      </c>
      <c r="AA3771" t="s">
        <v>8226</v>
      </c>
      <c r="AB3771" t="s">
        <v>13942</v>
      </c>
    </row>
    <row r="3772" spans="1:28">
      <c r="A3772" s="241">
        <v>45979</v>
      </c>
      <c r="B3772" t="s">
        <v>13943</v>
      </c>
      <c r="C3772" t="s">
        <v>7800</v>
      </c>
      <c r="D3772" t="s">
        <v>7801</v>
      </c>
      <c r="E3772" t="s">
        <v>7802</v>
      </c>
      <c r="F3772">
        <v>12</v>
      </c>
      <c r="G3772">
        <v>1092.44</v>
      </c>
      <c r="H3772">
        <v>0</v>
      </c>
      <c r="I3772" s="165">
        <v>13109.28</v>
      </c>
      <c r="J3772" t="s">
        <v>8166</v>
      </c>
      <c r="K3772">
        <v>1</v>
      </c>
      <c r="L3772">
        <v>126</v>
      </c>
      <c r="M3772" t="s">
        <v>7744</v>
      </c>
      <c r="N3772" t="s">
        <v>7745</v>
      </c>
      <c r="O3772" t="s">
        <v>7697</v>
      </c>
      <c r="P3772" t="s">
        <v>13725</v>
      </c>
      <c r="Q3772" t="s">
        <v>13927</v>
      </c>
      <c r="R3772">
        <v>923</v>
      </c>
      <c r="S3772" t="s">
        <v>7700</v>
      </c>
      <c r="T3772" t="s">
        <v>7701</v>
      </c>
      <c r="U3772">
        <v>1</v>
      </c>
      <c r="V3772">
        <v>12</v>
      </c>
      <c r="W3772" t="s">
        <v>7702</v>
      </c>
      <c r="X3772" t="s">
        <v>5535</v>
      </c>
      <c r="Y3772" t="s">
        <v>7703</v>
      </c>
      <c r="Z3772" t="s">
        <v>13944</v>
      </c>
      <c r="AA3772" t="s">
        <v>8226</v>
      </c>
      <c r="AB3772" t="s">
        <v>13945</v>
      </c>
    </row>
    <row r="3773" spans="1:28">
      <c r="A3773" s="241">
        <v>45979</v>
      </c>
      <c r="B3773" t="s">
        <v>13946</v>
      </c>
      <c r="C3773" t="s">
        <v>7750</v>
      </c>
      <c r="D3773" t="s">
        <v>7751</v>
      </c>
      <c r="E3773" t="s">
        <v>7752</v>
      </c>
      <c r="F3773">
        <v>1</v>
      </c>
      <c r="G3773">
        <v>12000</v>
      </c>
      <c r="H3773">
        <v>0</v>
      </c>
      <c r="I3773" s="165">
        <v>12000</v>
      </c>
      <c r="J3773" t="s">
        <v>7743</v>
      </c>
      <c r="K3773">
        <v>1</v>
      </c>
      <c r="L3773">
        <v>126</v>
      </c>
      <c r="M3773" t="s">
        <v>7744</v>
      </c>
      <c r="N3773" t="s">
        <v>7745</v>
      </c>
      <c r="O3773" t="s">
        <v>7697</v>
      </c>
      <c r="P3773" t="s">
        <v>13725</v>
      </c>
      <c r="Q3773" t="s">
        <v>13790</v>
      </c>
      <c r="R3773">
        <v>945</v>
      </c>
      <c r="S3773" t="s">
        <v>7700</v>
      </c>
      <c r="T3773" t="s">
        <v>7715</v>
      </c>
      <c r="U3773">
        <v>1</v>
      </c>
      <c r="V3773">
        <v>1</v>
      </c>
      <c r="W3773" t="s">
        <v>7702</v>
      </c>
      <c r="X3773" t="s">
        <v>5376</v>
      </c>
      <c r="Y3773" t="s">
        <v>7703</v>
      </c>
      <c r="Z3773" t="s">
        <v>13947</v>
      </c>
      <c r="AA3773" t="s">
        <v>8058</v>
      </c>
      <c r="AB3773" t="s">
        <v>13948</v>
      </c>
    </row>
    <row r="3774" spans="1:28">
      <c r="A3774" s="241">
        <v>45979</v>
      </c>
      <c r="B3774" t="s">
        <v>13946</v>
      </c>
      <c r="C3774" t="s">
        <v>7740</v>
      </c>
      <c r="D3774" t="s">
        <v>7741</v>
      </c>
      <c r="E3774" t="s">
        <v>7742</v>
      </c>
      <c r="F3774">
        <v>1</v>
      </c>
      <c r="G3774">
        <v>3562.19</v>
      </c>
      <c r="H3774">
        <v>0</v>
      </c>
      <c r="I3774" s="165">
        <v>3562.19</v>
      </c>
      <c r="J3774" t="s">
        <v>7743</v>
      </c>
      <c r="K3774">
        <v>1</v>
      </c>
      <c r="L3774">
        <v>126</v>
      </c>
      <c r="M3774" t="s">
        <v>7744</v>
      </c>
      <c r="N3774" t="s">
        <v>7745</v>
      </c>
      <c r="O3774" t="s">
        <v>7697</v>
      </c>
      <c r="P3774" t="s">
        <v>13725</v>
      </c>
      <c r="Q3774" t="s">
        <v>13790</v>
      </c>
      <c r="R3774">
        <v>945</v>
      </c>
      <c r="S3774" t="s">
        <v>7700</v>
      </c>
      <c r="T3774" t="s">
        <v>7715</v>
      </c>
      <c r="U3774">
        <v>1</v>
      </c>
      <c r="V3774">
        <v>1</v>
      </c>
      <c r="W3774" t="s">
        <v>7702</v>
      </c>
      <c r="X3774" t="s">
        <v>5376</v>
      </c>
      <c r="Y3774" t="s">
        <v>7703</v>
      </c>
      <c r="Z3774" t="s">
        <v>13947</v>
      </c>
      <c r="AA3774" t="s">
        <v>8058</v>
      </c>
      <c r="AB3774" t="s">
        <v>13948</v>
      </c>
    </row>
    <row r="3775" spans="1:28">
      <c r="A3775" s="241">
        <v>45979</v>
      </c>
      <c r="B3775" t="s">
        <v>13946</v>
      </c>
      <c r="C3775" t="s">
        <v>8449</v>
      </c>
      <c r="D3775" t="s">
        <v>8450</v>
      </c>
      <c r="E3775" t="s">
        <v>8451</v>
      </c>
      <c r="F3775">
        <v>1</v>
      </c>
      <c r="G3775">
        <v>7650</v>
      </c>
      <c r="H3775">
        <v>0</v>
      </c>
      <c r="I3775" s="165">
        <v>7650</v>
      </c>
      <c r="J3775" t="s">
        <v>7743</v>
      </c>
      <c r="K3775">
        <v>1</v>
      </c>
      <c r="L3775">
        <v>126</v>
      </c>
      <c r="M3775" t="s">
        <v>7744</v>
      </c>
      <c r="N3775" t="s">
        <v>7745</v>
      </c>
      <c r="O3775" t="s">
        <v>7697</v>
      </c>
      <c r="P3775" t="s">
        <v>13725</v>
      </c>
      <c r="Q3775" t="s">
        <v>13790</v>
      </c>
      <c r="R3775">
        <v>945</v>
      </c>
      <c r="S3775" t="s">
        <v>7700</v>
      </c>
      <c r="T3775" t="s">
        <v>7726</v>
      </c>
      <c r="U3775">
        <v>1</v>
      </c>
      <c r="V3775">
        <v>1</v>
      </c>
      <c r="W3775" t="s">
        <v>7702</v>
      </c>
      <c r="X3775" t="s">
        <v>5376</v>
      </c>
      <c r="Y3775" t="s">
        <v>7703</v>
      </c>
      <c r="Z3775" t="s">
        <v>13947</v>
      </c>
      <c r="AA3775" t="s">
        <v>8058</v>
      </c>
      <c r="AB3775" t="s">
        <v>13948</v>
      </c>
    </row>
    <row r="3776" spans="1:28">
      <c r="A3776" s="241">
        <v>45979</v>
      </c>
      <c r="B3776" t="s">
        <v>13946</v>
      </c>
      <c r="C3776" t="s">
        <v>9368</v>
      </c>
      <c r="D3776" t="s">
        <v>9369</v>
      </c>
      <c r="E3776" t="s">
        <v>9370</v>
      </c>
      <c r="F3776">
        <v>1</v>
      </c>
      <c r="G3776">
        <v>7650</v>
      </c>
      <c r="H3776">
        <v>0</v>
      </c>
      <c r="I3776" s="165">
        <v>7650</v>
      </c>
      <c r="J3776" t="s">
        <v>7743</v>
      </c>
      <c r="K3776">
        <v>1</v>
      </c>
      <c r="L3776">
        <v>126</v>
      </c>
      <c r="M3776" t="s">
        <v>7744</v>
      </c>
      <c r="N3776" t="s">
        <v>7745</v>
      </c>
      <c r="O3776" t="s">
        <v>7697</v>
      </c>
      <c r="P3776" t="s">
        <v>13725</v>
      </c>
      <c r="Q3776" t="s">
        <v>13790</v>
      </c>
      <c r="R3776">
        <v>945</v>
      </c>
      <c r="S3776" t="s">
        <v>7700</v>
      </c>
      <c r="T3776" t="s">
        <v>7726</v>
      </c>
      <c r="U3776">
        <v>1</v>
      </c>
      <c r="V3776">
        <v>1</v>
      </c>
      <c r="W3776" t="s">
        <v>7702</v>
      </c>
      <c r="X3776" t="s">
        <v>5376</v>
      </c>
      <c r="Y3776" t="s">
        <v>7703</v>
      </c>
      <c r="Z3776" t="s">
        <v>13947</v>
      </c>
      <c r="AA3776" t="s">
        <v>8058</v>
      </c>
      <c r="AB3776" t="s">
        <v>13948</v>
      </c>
    </row>
    <row r="3777" spans="1:28">
      <c r="A3777" s="241">
        <v>45979</v>
      </c>
      <c r="B3777" t="s">
        <v>13949</v>
      </c>
      <c r="C3777" t="s">
        <v>7736</v>
      </c>
      <c r="D3777" t="s">
        <v>7737</v>
      </c>
      <c r="E3777" t="s">
        <v>7738</v>
      </c>
      <c r="F3777">
        <v>6</v>
      </c>
      <c r="G3777">
        <v>6422.4</v>
      </c>
      <c r="H3777">
        <v>0</v>
      </c>
      <c r="I3777" s="165">
        <v>38534.400000000001</v>
      </c>
      <c r="J3777" t="s">
        <v>7794</v>
      </c>
      <c r="K3777">
        <v>1</v>
      </c>
      <c r="L3777">
        <v>125</v>
      </c>
      <c r="M3777" t="s">
        <v>7724</v>
      </c>
      <c r="N3777" t="s">
        <v>7713</v>
      </c>
      <c r="O3777" t="s">
        <v>7697</v>
      </c>
      <c r="P3777" t="s">
        <v>13725</v>
      </c>
      <c r="Q3777" t="s">
        <v>12488</v>
      </c>
      <c r="R3777">
        <v>102</v>
      </c>
      <c r="S3777" t="s">
        <v>7700</v>
      </c>
      <c r="T3777" t="s">
        <v>7701</v>
      </c>
      <c r="U3777">
        <v>1</v>
      </c>
      <c r="V3777">
        <v>6</v>
      </c>
      <c r="W3777" t="s">
        <v>7702</v>
      </c>
      <c r="X3777" t="s">
        <v>5620</v>
      </c>
      <c r="Y3777" t="s">
        <v>7703</v>
      </c>
      <c r="Z3777" t="s">
        <v>13950</v>
      </c>
      <c r="AA3777" t="s">
        <v>7797</v>
      </c>
      <c r="AB3777" t="s">
        <v>13951</v>
      </c>
    </row>
    <row r="3778" spans="1:28">
      <c r="A3778" s="241">
        <v>45979</v>
      </c>
      <c r="B3778" t="s">
        <v>13949</v>
      </c>
      <c r="C3778" t="s">
        <v>7720</v>
      </c>
      <c r="D3778" t="s">
        <v>7721</v>
      </c>
      <c r="E3778" t="s">
        <v>7722</v>
      </c>
      <c r="F3778">
        <v>1</v>
      </c>
      <c r="G3778">
        <v>11900</v>
      </c>
      <c r="H3778">
        <v>357</v>
      </c>
      <c r="I3778" s="165">
        <v>11543</v>
      </c>
      <c r="J3778" t="s">
        <v>7794</v>
      </c>
      <c r="K3778">
        <v>1</v>
      </c>
      <c r="L3778">
        <v>125</v>
      </c>
      <c r="M3778" t="s">
        <v>7724</v>
      </c>
      <c r="N3778" t="s">
        <v>7713</v>
      </c>
      <c r="O3778" t="s">
        <v>7697</v>
      </c>
      <c r="P3778" t="s">
        <v>13725</v>
      </c>
      <c r="Q3778" t="s">
        <v>12488</v>
      </c>
      <c r="R3778">
        <v>102</v>
      </c>
      <c r="S3778" t="s">
        <v>7700</v>
      </c>
      <c r="T3778" t="s">
        <v>7726</v>
      </c>
      <c r="U3778">
        <v>1</v>
      </c>
      <c r="V3778">
        <v>1</v>
      </c>
      <c r="W3778" t="s">
        <v>7702</v>
      </c>
      <c r="X3778" t="s">
        <v>5620</v>
      </c>
      <c r="Y3778" t="s">
        <v>7703</v>
      </c>
      <c r="Z3778" t="s">
        <v>13950</v>
      </c>
      <c r="AA3778" t="s">
        <v>7797</v>
      </c>
      <c r="AB3778" t="s">
        <v>13951</v>
      </c>
    </row>
    <row r="3779" spans="1:28">
      <c r="A3779" s="241">
        <v>45979</v>
      </c>
      <c r="B3779" t="s">
        <v>13952</v>
      </c>
      <c r="C3779" t="s">
        <v>8675</v>
      </c>
      <c r="D3779" t="s">
        <v>8676</v>
      </c>
      <c r="E3779" t="s">
        <v>8677</v>
      </c>
      <c r="F3779">
        <v>4</v>
      </c>
      <c r="G3779">
        <v>6500</v>
      </c>
      <c r="H3779">
        <v>0</v>
      </c>
      <c r="I3779" s="165">
        <v>26000</v>
      </c>
      <c r="J3779" t="s">
        <v>8511</v>
      </c>
      <c r="K3779">
        <v>1</v>
      </c>
      <c r="L3779">
        <v>125</v>
      </c>
      <c r="M3779" t="s">
        <v>7724</v>
      </c>
      <c r="N3779" t="s">
        <v>7713</v>
      </c>
      <c r="O3779" t="s">
        <v>7697</v>
      </c>
      <c r="P3779" t="s">
        <v>13725</v>
      </c>
      <c r="Q3779" t="s">
        <v>10012</v>
      </c>
      <c r="R3779">
        <v>111</v>
      </c>
      <c r="S3779" t="s">
        <v>7700</v>
      </c>
      <c r="T3779" t="s">
        <v>7701</v>
      </c>
      <c r="U3779">
        <v>1</v>
      </c>
      <c r="V3779">
        <v>4</v>
      </c>
      <c r="W3779" t="s">
        <v>7702</v>
      </c>
      <c r="X3779" t="s">
        <v>5370</v>
      </c>
      <c r="Y3779" t="s">
        <v>7703</v>
      </c>
      <c r="Z3779" t="s">
        <v>13953</v>
      </c>
      <c r="AA3779" t="s">
        <v>8618</v>
      </c>
      <c r="AB3779" t="s">
        <v>13954</v>
      </c>
    </row>
    <row r="3780" spans="1:28">
      <c r="A3780" s="241">
        <v>45979</v>
      </c>
      <c r="B3780" t="s">
        <v>13952</v>
      </c>
      <c r="C3780" t="s">
        <v>7856</v>
      </c>
      <c r="D3780" t="s">
        <v>7857</v>
      </c>
      <c r="E3780" t="s">
        <v>7858</v>
      </c>
      <c r="F3780">
        <v>1</v>
      </c>
      <c r="G3780">
        <v>4247.1000000000004</v>
      </c>
      <c r="H3780">
        <v>0</v>
      </c>
      <c r="I3780" s="165">
        <v>4247.1000000000004</v>
      </c>
      <c r="J3780" t="s">
        <v>8511</v>
      </c>
      <c r="K3780">
        <v>1</v>
      </c>
      <c r="L3780">
        <v>125</v>
      </c>
      <c r="M3780" t="s">
        <v>7724</v>
      </c>
      <c r="N3780" t="s">
        <v>7713</v>
      </c>
      <c r="O3780" t="s">
        <v>7697</v>
      </c>
      <c r="P3780" t="s">
        <v>13725</v>
      </c>
      <c r="Q3780" t="s">
        <v>10012</v>
      </c>
      <c r="R3780">
        <v>111</v>
      </c>
      <c r="S3780" t="s">
        <v>7700</v>
      </c>
      <c r="T3780" t="s">
        <v>7701</v>
      </c>
      <c r="U3780">
        <v>1</v>
      </c>
      <c r="V3780">
        <v>1</v>
      </c>
      <c r="W3780" t="s">
        <v>7702</v>
      </c>
      <c r="X3780" t="s">
        <v>5370</v>
      </c>
      <c r="Y3780" t="s">
        <v>7703</v>
      </c>
      <c r="Z3780" t="s">
        <v>13953</v>
      </c>
      <c r="AA3780" t="s">
        <v>8618</v>
      </c>
      <c r="AB3780" t="s">
        <v>13954</v>
      </c>
    </row>
    <row r="3781" spans="1:28">
      <c r="A3781" s="241">
        <v>45979</v>
      </c>
      <c r="B3781" t="s">
        <v>13955</v>
      </c>
      <c r="C3781" t="s">
        <v>8160</v>
      </c>
      <c r="D3781" t="s">
        <v>8161</v>
      </c>
      <c r="E3781" t="s">
        <v>8162</v>
      </c>
      <c r="F3781">
        <v>1</v>
      </c>
      <c r="G3781">
        <v>2541.83</v>
      </c>
      <c r="H3781">
        <v>0</v>
      </c>
      <c r="I3781" s="165">
        <v>2541.83</v>
      </c>
      <c r="J3781" t="s">
        <v>7743</v>
      </c>
      <c r="K3781">
        <v>1</v>
      </c>
      <c r="L3781">
        <v>126</v>
      </c>
      <c r="M3781" t="s">
        <v>7744</v>
      </c>
      <c r="N3781" t="s">
        <v>7745</v>
      </c>
      <c r="O3781" t="s">
        <v>7697</v>
      </c>
      <c r="P3781" t="s">
        <v>13725</v>
      </c>
      <c r="Q3781" t="s">
        <v>13956</v>
      </c>
      <c r="R3781">
        <v>946</v>
      </c>
      <c r="S3781" t="s">
        <v>7700</v>
      </c>
      <c r="T3781" t="s">
        <v>7715</v>
      </c>
      <c r="U3781">
        <v>1</v>
      </c>
      <c r="V3781">
        <v>1</v>
      </c>
      <c r="W3781" t="s">
        <v>7702</v>
      </c>
      <c r="X3781" t="s">
        <v>5364</v>
      </c>
      <c r="Y3781" t="s">
        <v>7703</v>
      </c>
      <c r="Z3781" t="s">
        <v>13957</v>
      </c>
      <c r="AA3781" t="s">
        <v>8008</v>
      </c>
      <c r="AB3781" t="s">
        <v>10817</v>
      </c>
    </row>
    <row r="3782" spans="1:28">
      <c r="A3782" s="241">
        <v>45979</v>
      </c>
      <c r="B3782" t="s">
        <v>13955</v>
      </c>
      <c r="C3782" t="s">
        <v>8563</v>
      </c>
      <c r="D3782" t="s">
        <v>8564</v>
      </c>
      <c r="E3782" t="s">
        <v>8565</v>
      </c>
      <c r="F3782">
        <v>1</v>
      </c>
      <c r="G3782">
        <v>4659</v>
      </c>
      <c r="H3782">
        <v>0</v>
      </c>
      <c r="I3782" s="165">
        <v>4659</v>
      </c>
      <c r="J3782" t="s">
        <v>7743</v>
      </c>
      <c r="K3782">
        <v>1</v>
      </c>
      <c r="L3782">
        <v>126</v>
      </c>
      <c r="M3782" t="s">
        <v>7744</v>
      </c>
      <c r="N3782" t="s">
        <v>7745</v>
      </c>
      <c r="O3782" t="s">
        <v>7697</v>
      </c>
      <c r="P3782" t="s">
        <v>13725</v>
      </c>
      <c r="Q3782" t="s">
        <v>13956</v>
      </c>
      <c r="R3782">
        <v>946</v>
      </c>
      <c r="S3782" t="s">
        <v>7700</v>
      </c>
      <c r="T3782" t="s">
        <v>7715</v>
      </c>
      <c r="U3782">
        <v>1</v>
      </c>
      <c r="V3782">
        <v>1</v>
      </c>
      <c r="W3782" t="s">
        <v>7702</v>
      </c>
      <c r="X3782" t="s">
        <v>5364</v>
      </c>
      <c r="Y3782" t="s">
        <v>7703</v>
      </c>
      <c r="Z3782" t="s">
        <v>13957</v>
      </c>
      <c r="AA3782" t="s">
        <v>8008</v>
      </c>
      <c r="AB3782" t="s">
        <v>10817</v>
      </c>
    </row>
    <row r="3783" spans="1:28">
      <c r="A3783" s="241">
        <v>45979</v>
      </c>
      <c r="B3783" t="s">
        <v>13955</v>
      </c>
      <c r="C3783" t="s">
        <v>8032</v>
      </c>
      <c r="D3783" t="s">
        <v>8033</v>
      </c>
      <c r="E3783" t="s">
        <v>8034</v>
      </c>
      <c r="F3783">
        <v>3</v>
      </c>
      <c r="G3783">
        <v>1092.44</v>
      </c>
      <c r="H3783">
        <v>0</v>
      </c>
      <c r="I3783" s="165">
        <v>3277.32</v>
      </c>
      <c r="J3783" t="s">
        <v>7743</v>
      </c>
      <c r="K3783">
        <v>1</v>
      </c>
      <c r="L3783">
        <v>126</v>
      </c>
      <c r="M3783" t="s">
        <v>7744</v>
      </c>
      <c r="N3783" t="s">
        <v>7745</v>
      </c>
      <c r="O3783" t="s">
        <v>7697</v>
      </c>
      <c r="P3783" t="s">
        <v>13725</v>
      </c>
      <c r="Q3783" t="s">
        <v>13956</v>
      </c>
      <c r="R3783">
        <v>946</v>
      </c>
      <c r="S3783" t="s">
        <v>7700</v>
      </c>
      <c r="T3783" t="s">
        <v>7701</v>
      </c>
      <c r="U3783">
        <v>1</v>
      </c>
      <c r="V3783">
        <v>3</v>
      </c>
      <c r="W3783" t="s">
        <v>7702</v>
      </c>
      <c r="X3783" t="s">
        <v>5364</v>
      </c>
      <c r="Y3783" t="s">
        <v>7703</v>
      </c>
      <c r="Z3783" t="s">
        <v>13957</v>
      </c>
      <c r="AA3783" t="s">
        <v>8008</v>
      </c>
      <c r="AB3783" t="s">
        <v>10817</v>
      </c>
    </row>
    <row r="3784" spans="1:28">
      <c r="A3784" s="241">
        <v>45979</v>
      </c>
      <c r="B3784" t="s">
        <v>13958</v>
      </c>
      <c r="C3784" t="s">
        <v>8905</v>
      </c>
      <c r="D3784" t="s">
        <v>8906</v>
      </c>
      <c r="E3784" t="s">
        <v>8907</v>
      </c>
      <c r="F3784">
        <v>3</v>
      </c>
      <c r="G3784">
        <v>2227</v>
      </c>
      <c r="H3784">
        <v>0</v>
      </c>
      <c r="I3784" s="165">
        <v>6681</v>
      </c>
      <c r="J3784" t="s">
        <v>7937</v>
      </c>
      <c r="K3784">
        <v>1</v>
      </c>
      <c r="L3784">
        <v>211</v>
      </c>
      <c r="M3784" t="s">
        <v>7938</v>
      </c>
      <c r="N3784" t="s">
        <v>7939</v>
      </c>
      <c r="O3784" t="s">
        <v>7697</v>
      </c>
      <c r="P3784" t="s">
        <v>13725</v>
      </c>
      <c r="Q3784" t="s">
        <v>8209</v>
      </c>
      <c r="R3784">
        <v>409</v>
      </c>
      <c r="S3784" t="s">
        <v>7700</v>
      </c>
      <c r="T3784" t="s">
        <v>7769</v>
      </c>
      <c r="U3784">
        <v>1</v>
      </c>
      <c r="V3784">
        <v>3</v>
      </c>
      <c r="W3784" t="s">
        <v>7702</v>
      </c>
      <c r="X3784" t="s">
        <v>5405</v>
      </c>
      <c r="Y3784" t="s">
        <v>7703</v>
      </c>
      <c r="Z3784" t="s">
        <v>13959</v>
      </c>
      <c r="AA3784" t="s">
        <v>8145</v>
      </c>
      <c r="AB3784" t="s">
        <v>5405</v>
      </c>
    </row>
    <row r="3785" spans="1:28">
      <c r="A3785" s="241">
        <v>45979</v>
      </c>
      <c r="B3785" t="s">
        <v>13958</v>
      </c>
      <c r="C3785" t="s">
        <v>9368</v>
      </c>
      <c r="D3785" t="s">
        <v>9369</v>
      </c>
      <c r="E3785" t="s">
        <v>9370</v>
      </c>
      <c r="F3785">
        <v>1</v>
      </c>
      <c r="G3785">
        <v>7650</v>
      </c>
      <c r="H3785">
        <v>0</v>
      </c>
      <c r="I3785" s="165">
        <v>7650</v>
      </c>
      <c r="J3785" t="s">
        <v>7937</v>
      </c>
      <c r="K3785">
        <v>1</v>
      </c>
      <c r="L3785">
        <v>211</v>
      </c>
      <c r="M3785" t="s">
        <v>7938</v>
      </c>
      <c r="N3785" t="s">
        <v>7939</v>
      </c>
      <c r="O3785" t="s">
        <v>7697</v>
      </c>
      <c r="P3785" t="s">
        <v>13725</v>
      </c>
      <c r="Q3785" t="s">
        <v>8209</v>
      </c>
      <c r="R3785">
        <v>409</v>
      </c>
      <c r="S3785" t="s">
        <v>7700</v>
      </c>
      <c r="T3785" t="s">
        <v>7726</v>
      </c>
      <c r="U3785">
        <v>1</v>
      </c>
      <c r="V3785">
        <v>1</v>
      </c>
      <c r="W3785" t="s">
        <v>7702</v>
      </c>
      <c r="X3785" t="s">
        <v>5405</v>
      </c>
      <c r="Y3785" t="s">
        <v>7703</v>
      </c>
      <c r="Z3785" t="s">
        <v>13959</v>
      </c>
      <c r="AA3785" t="s">
        <v>8145</v>
      </c>
      <c r="AB3785" t="s">
        <v>5405</v>
      </c>
    </row>
    <row r="3786" spans="1:28">
      <c r="A3786" s="241">
        <v>45979</v>
      </c>
      <c r="B3786" t="s">
        <v>13958</v>
      </c>
      <c r="C3786" t="s">
        <v>7868</v>
      </c>
      <c r="D3786" t="s">
        <v>7869</v>
      </c>
      <c r="E3786" t="s">
        <v>7870</v>
      </c>
      <c r="F3786">
        <v>3</v>
      </c>
      <c r="G3786">
        <v>3000</v>
      </c>
      <c r="H3786">
        <v>0</v>
      </c>
      <c r="I3786" s="165">
        <v>9000</v>
      </c>
      <c r="J3786" t="s">
        <v>7937</v>
      </c>
      <c r="K3786">
        <v>1</v>
      </c>
      <c r="L3786">
        <v>211</v>
      </c>
      <c r="M3786" t="s">
        <v>7938</v>
      </c>
      <c r="N3786" t="s">
        <v>7939</v>
      </c>
      <c r="O3786" t="s">
        <v>7697</v>
      </c>
      <c r="P3786" t="s">
        <v>13725</v>
      </c>
      <c r="Q3786" t="s">
        <v>8209</v>
      </c>
      <c r="R3786">
        <v>409</v>
      </c>
      <c r="S3786" t="s">
        <v>7700</v>
      </c>
      <c r="T3786" t="s">
        <v>7726</v>
      </c>
      <c r="U3786">
        <v>1</v>
      </c>
      <c r="V3786">
        <v>3</v>
      </c>
      <c r="W3786" t="s">
        <v>7702</v>
      </c>
      <c r="X3786" t="s">
        <v>5405</v>
      </c>
      <c r="Y3786" t="s">
        <v>7703</v>
      </c>
      <c r="Z3786" t="s">
        <v>13959</v>
      </c>
      <c r="AA3786" t="s">
        <v>8145</v>
      </c>
      <c r="AB3786" t="s">
        <v>5405</v>
      </c>
    </row>
    <row r="3787" spans="1:28">
      <c r="A3787" s="241">
        <v>45979</v>
      </c>
      <c r="B3787" t="s">
        <v>13960</v>
      </c>
      <c r="C3787" t="s">
        <v>7979</v>
      </c>
      <c r="D3787" t="s">
        <v>7980</v>
      </c>
      <c r="E3787" t="s">
        <v>7981</v>
      </c>
      <c r="F3787">
        <v>4</v>
      </c>
      <c r="G3787">
        <v>2647.06</v>
      </c>
      <c r="H3787">
        <v>0</v>
      </c>
      <c r="I3787" s="165">
        <v>10588.24</v>
      </c>
      <c r="J3787" t="s">
        <v>7743</v>
      </c>
      <c r="K3787">
        <v>1</v>
      </c>
      <c r="L3787">
        <v>2</v>
      </c>
      <c r="M3787" t="s">
        <v>8054</v>
      </c>
      <c r="N3787" t="s">
        <v>7745</v>
      </c>
      <c r="O3787" t="s">
        <v>7697</v>
      </c>
      <c r="P3787" t="s">
        <v>13725</v>
      </c>
      <c r="Q3787" t="s">
        <v>13956</v>
      </c>
      <c r="R3787">
        <v>946</v>
      </c>
      <c r="S3787" t="s">
        <v>7700</v>
      </c>
      <c r="T3787" t="s">
        <v>7715</v>
      </c>
      <c r="U3787">
        <v>1</v>
      </c>
      <c r="V3787">
        <v>4</v>
      </c>
      <c r="W3787" t="s">
        <v>7702</v>
      </c>
      <c r="X3787" t="s">
        <v>13961</v>
      </c>
      <c r="Y3787" t="s">
        <v>7703</v>
      </c>
      <c r="Z3787" t="s">
        <v>13962</v>
      </c>
      <c r="AA3787" t="s">
        <v>8008</v>
      </c>
      <c r="AB3787" t="s">
        <v>13963</v>
      </c>
    </row>
    <row r="3788" spans="1:28">
      <c r="A3788" s="241">
        <v>45979</v>
      </c>
      <c r="B3788" t="s">
        <v>13964</v>
      </c>
      <c r="C3788" t="s">
        <v>8626</v>
      </c>
      <c r="D3788" t="s">
        <v>8627</v>
      </c>
      <c r="E3788" t="s">
        <v>8628</v>
      </c>
      <c r="F3788">
        <v>1</v>
      </c>
      <c r="G3788">
        <v>29400</v>
      </c>
      <c r="H3788">
        <v>0</v>
      </c>
      <c r="I3788" s="165">
        <v>29400</v>
      </c>
      <c r="J3788" t="s">
        <v>8852</v>
      </c>
      <c r="K3788">
        <v>1</v>
      </c>
      <c r="L3788">
        <v>6</v>
      </c>
      <c r="M3788" t="s">
        <v>8296</v>
      </c>
      <c r="N3788" t="s">
        <v>7939</v>
      </c>
      <c r="O3788" t="s">
        <v>7697</v>
      </c>
      <c r="P3788" t="s">
        <v>13725</v>
      </c>
      <c r="Q3788" t="s">
        <v>13965</v>
      </c>
      <c r="R3788">
        <v>405</v>
      </c>
      <c r="S3788" t="s">
        <v>7700</v>
      </c>
      <c r="T3788" t="s">
        <v>7726</v>
      </c>
      <c r="U3788">
        <v>1</v>
      </c>
      <c r="V3788">
        <v>1</v>
      </c>
      <c r="W3788" t="s">
        <v>7702</v>
      </c>
      <c r="X3788" t="s">
        <v>13966</v>
      </c>
      <c r="Y3788" t="s">
        <v>7703</v>
      </c>
      <c r="Z3788" t="s">
        <v>13967</v>
      </c>
      <c r="AA3788" t="s">
        <v>9034</v>
      </c>
      <c r="AB3788" t="s">
        <v>13968</v>
      </c>
    </row>
    <row r="3789" spans="1:28">
      <c r="A3789" s="241">
        <v>45979</v>
      </c>
      <c r="B3789" t="s">
        <v>13969</v>
      </c>
      <c r="C3789" t="s">
        <v>7736</v>
      </c>
      <c r="D3789" t="s">
        <v>7737</v>
      </c>
      <c r="E3789" t="s">
        <v>7738</v>
      </c>
      <c r="F3789">
        <v>2</v>
      </c>
      <c r="G3789">
        <v>6422.4</v>
      </c>
      <c r="H3789">
        <v>0</v>
      </c>
      <c r="I3789" s="165">
        <v>12844.8</v>
      </c>
      <c r="J3789" t="s">
        <v>7809</v>
      </c>
      <c r="K3789">
        <v>1</v>
      </c>
      <c r="L3789">
        <v>125</v>
      </c>
      <c r="M3789" t="s">
        <v>7724</v>
      </c>
      <c r="N3789" t="s">
        <v>7713</v>
      </c>
      <c r="O3789" t="s">
        <v>7697</v>
      </c>
      <c r="P3789" t="s">
        <v>13725</v>
      </c>
      <c r="Q3789" t="s">
        <v>10012</v>
      </c>
      <c r="R3789">
        <v>111</v>
      </c>
      <c r="S3789" t="s">
        <v>7700</v>
      </c>
      <c r="T3789" t="s">
        <v>7701</v>
      </c>
      <c r="U3789">
        <v>1</v>
      </c>
      <c r="V3789">
        <v>2</v>
      </c>
      <c r="W3789" t="s">
        <v>7702</v>
      </c>
      <c r="X3789" t="s">
        <v>5790</v>
      </c>
      <c r="Y3789" t="s">
        <v>7703</v>
      </c>
      <c r="Z3789" t="s">
        <v>13970</v>
      </c>
      <c r="AA3789" t="s">
        <v>8618</v>
      </c>
      <c r="AB3789" t="s">
        <v>13971</v>
      </c>
    </row>
    <row r="3790" spans="1:28">
      <c r="A3790" s="241">
        <v>45979</v>
      </c>
      <c r="B3790" t="s">
        <v>13969</v>
      </c>
      <c r="C3790" t="s">
        <v>7963</v>
      </c>
      <c r="D3790" t="s">
        <v>7964</v>
      </c>
      <c r="E3790" t="s">
        <v>7965</v>
      </c>
      <c r="F3790">
        <v>1</v>
      </c>
      <c r="G3790">
        <v>7500</v>
      </c>
      <c r="H3790">
        <v>750</v>
      </c>
      <c r="I3790" s="165">
        <v>6750</v>
      </c>
      <c r="J3790" t="s">
        <v>7809</v>
      </c>
      <c r="K3790">
        <v>1</v>
      </c>
      <c r="L3790">
        <v>125</v>
      </c>
      <c r="M3790" t="s">
        <v>7724</v>
      </c>
      <c r="N3790" t="s">
        <v>7713</v>
      </c>
      <c r="O3790" t="s">
        <v>7697</v>
      </c>
      <c r="P3790" t="s">
        <v>13725</v>
      </c>
      <c r="Q3790" t="s">
        <v>10012</v>
      </c>
      <c r="R3790">
        <v>111</v>
      </c>
      <c r="S3790" t="s">
        <v>7700</v>
      </c>
      <c r="T3790" t="s">
        <v>7811</v>
      </c>
      <c r="U3790">
        <v>1</v>
      </c>
      <c r="V3790">
        <v>1</v>
      </c>
      <c r="W3790" t="s">
        <v>7702</v>
      </c>
      <c r="X3790" t="s">
        <v>5790</v>
      </c>
      <c r="Y3790" t="s">
        <v>7703</v>
      </c>
      <c r="Z3790" t="s">
        <v>13970</v>
      </c>
      <c r="AA3790" t="s">
        <v>8618</v>
      </c>
      <c r="AB3790" t="s">
        <v>13971</v>
      </c>
    </row>
    <row r="3791" spans="1:28">
      <c r="A3791" s="241">
        <v>45979</v>
      </c>
      <c r="B3791" t="s">
        <v>13972</v>
      </c>
      <c r="C3791" t="s">
        <v>7730</v>
      </c>
      <c r="D3791" t="s">
        <v>7731</v>
      </c>
      <c r="E3791" t="s">
        <v>7732</v>
      </c>
      <c r="F3791">
        <v>1</v>
      </c>
      <c r="G3791">
        <v>8991.6</v>
      </c>
      <c r="H3791">
        <v>449.58</v>
      </c>
      <c r="I3791" s="165">
        <v>8542.02</v>
      </c>
      <c r="J3791" t="s">
        <v>7842</v>
      </c>
      <c r="K3791">
        <v>1</v>
      </c>
      <c r="L3791">
        <v>126</v>
      </c>
      <c r="M3791" t="s">
        <v>7744</v>
      </c>
      <c r="N3791" t="s">
        <v>7745</v>
      </c>
      <c r="O3791" t="s">
        <v>7697</v>
      </c>
      <c r="P3791" t="s">
        <v>13725</v>
      </c>
      <c r="Q3791" t="s">
        <v>13898</v>
      </c>
      <c r="R3791">
        <v>911</v>
      </c>
      <c r="S3791" t="s">
        <v>7700</v>
      </c>
      <c r="T3791" t="s">
        <v>7715</v>
      </c>
      <c r="U3791">
        <v>1</v>
      </c>
      <c r="V3791">
        <v>1</v>
      </c>
      <c r="W3791" t="s">
        <v>7702</v>
      </c>
      <c r="X3791" t="s">
        <v>5648</v>
      </c>
      <c r="Y3791" t="s">
        <v>7703</v>
      </c>
      <c r="Z3791" t="s">
        <v>13973</v>
      </c>
      <c r="AA3791" t="s">
        <v>8546</v>
      </c>
      <c r="AB3791" t="s">
        <v>13974</v>
      </c>
    </row>
    <row r="3792" spans="1:28">
      <c r="A3792" s="241">
        <v>45979</v>
      </c>
      <c r="B3792" t="s">
        <v>13975</v>
      </c>
      <c r="C3792" t="s">
        <v>8136</v>
      </c>
      <c r="D3792" t="s">
        <v>8137</v>
      </c>
      <c r="E3792" t="s">
        <v>8138</v>
      </c>
      <c r="F3792">
        <v>1</v>
      </c>
      <c r="G3792">
        <v>12290.73</v>
      </c>
      <c r="H3792">
        <v>0</v>
      </c>
      <c r="I3792" s="165">
        <v>12290.73</v>
      </c>
      <c r="J3792" t="s">
        <v>7766</v>
      </c>
      <c r="K3792">
        <v>1</v>
      </c>
      <c r="L3792">
        <v>125</v>
      </c>
      <c r="M3792" t="s">
        <v>7724</v>
      </c>
      <c r="N3792" t="s">
        <v>7713</v>
      </c>
      <c r="O3792" t="s">
        <v>7697</v>
      </c>
      <c r="P3792" t="s">
        <v>13725</v>
      </c>
      <c r="Q3792" t="s">
        <v>13757</v>
      </c>
      <c r="R3792">
        <v>114</v>
      </c>
      <c r="S3792" t="s">
        <v>7700</v>
      </c>
      <c r="T3792" t="s">
        <v>7726</v>
      </c>
      <c r="U3792">
        <v>1</v>
      </c>
      <c r="V3792">
        <v>1</v>
      </c>
      <c r="W3792" t="s">
        <v>7702</v>
      </c>
      <c r="X3792" t="s">
        <v>5823</v>
      </c>
      <c r="Y3792" t="s">
        <v>7703</v>
      </c>
      <c r="Z3792" t="s">
        <v>13976</v>
      </c>
      <c r="AA3792" t="s">
        <v>7813</v>
      </c>
      <c r="AB3792" t="s">
        <v>13977</v>
      </c>
    </row>
    <row r="3793" spans="1:28">
      <c r="A3793" s="241">
        <v>45979</v>
      </c>
      <c r="B3793" t="s">
        <v>13975</v>
      </c>
      <c r="C3793" t="s">
        <v>7733</v>
      </c>
      <c r="D3793" t="s">
        <v>7734</v>
      </c>
      <c r="E3793" t="s">
        <v>7735</v>
      </c>
      <c r="F3793">
        <v>6</v>
      </c>
      <c r="G3793">
        <v>1344.54</v>
      </c>
      <c r="H3793">
        <v>0</v>
      </c>
      <c r="I3793" s="165">
        <v>8067.24</v>
      </c>
      <c r="J3793" t="s">
        <v>7766</v>
      </c>
      <c r="K3793">
        <v>1</v>
      </c>
      <c r="L3793">
        <v>125</v>
      </c>
      <c r="M3793" t="s">
        <v>7724</v>
      </c>
      <c r="N3793" t="s">
        <v>7713</v>
      </c>
      <c r="O3793" t="s">
        <v>7697</v>
      </c>
      <c r="P3793" t="s">
        <v>13725</v>
      </c>
      <c r="Q3793" t="s">
        <v>13757</v>
      </c>
      <c r="R3793">
        <v>114</v>
      </c>
      <c r="S3793" t="s">
        <v>7700</v>
      </c>
      <c r="T3793" t="s">
        <v>7701</v>
      </c>
      <c r="U3793">
        <v>1</v>
      </c>
      <c r="V3793">
        <v>6</v>
      </c>
      <c r="W3793" t="s">
        <v>7702</v>
      </c>
      <c r="X3793" t="s">
        <v>5823</v>
      </c>
      <c r="Y3793" t="s">
        <v>7703</v>
      </c>
      <c r="Z3793" t="s">
        <v>13976</v>
      </c>
      <c r="AA3793" t="s">
        <v>7813</v>
      </c>
      <c r="AB3793" t="s">
        <v>13977</v>
      </c>
    </row>
    <row r="3794" spans="1:28">
      <c r="A3794" s="241">
        <v>45979</v>
      </c>
      <c r="B3794" t="s">
        <v>13975</v>
      </c>
      <c r="C3794" t="s">
        <v>7736</v>
      </c>
      <c r="D3794" t="s">
        <v>7737</v>
      </c>
      <c r="E3794" t="s">
        <v>7738</v>
      </c>
      <c r="F3794">
        <v>1</v>
      </c>
      <c r="G3794">
        <v>6422.4</v>
      </c>
      <c r="H3794">
        <v>0</v>
      </c>
      <c r="I3794" s="165">
        <v>6422.4</v>
      </c>
      <c r="J3794" t="s">
        <v>7766</v>
      </c>
      <c r="K3794">
        <v>1</v>
      </c>
      <c r="L3794">
        <v>125</v>
      </c>
      <c r="M3794" t="s">
        <v>7724</v>
      </c>
      <c r="N3794" t="s">
        <v>7713</v>
      </c>
      <c r="O3794" t="s">
        <v>7697</v>
      </c>
      <c r="P3794" t="s">
        <v>13725</v>
      </c>
      <c r="Q3794" t="s">
        <v>13757</v>
      </c>
      <c r="R3794">
        <v>114</v>
      </c>
      <c r="S3794" t="s">
        <v>7700</v>
      </c>
      <c r="T3794" t="s">
        <v>7701</v>
      </c>
      <c r="U3794">
        <v>1</v>
      </c>
      <c r="V3794">
        <v>1</v>
      </c>
      <c r="W3794" t="s">
        <v>7702</v>
      </c>
      <c r="X3794" t="s">
        <v>5823</v>
      </c>
      <c r="Y3794" t="s">
        <v>7703</v>
      </c>
      <c r="Z3794" t="s">
        <v>13976</v>
      </c>
      <c r="AA3794" t="s">
        <v>7813</v>
      </c>
      <c r="AB3794" t="s">
        <v>13977</v>
      </c>
    </row>
    <row r="3795" spans="1:28">
      <c r="A3795" s="241">
        <v>45979</v>
      </c>
      <c r="B3795" t="s">
        <v>13978</v>
      </c>
      <c r="C3795" t="s">
        <v>7720</v>
      </c>
      <c r="D3795" t="s">
        <v>7721</v>
      </c>
      <c r="E3795" t="s">
        <v>7722</v>
      </c>
      <c r="F3795">
        <v>1</v>
      </c>
      <c r="G3795">
        <v>11900</v>
      </c>
      <c r="H3795">
        <v>357</v>
      </c>
      <c r="I3795" s="165">
        <v>11543</v>
      </c>
      <c r="J3795" t="s">
        <v>7794</v>
      </c>
      <c r="K3795">
        <v>1</v>
      </c>
      <c r="L3795">
        <v>125</v>
      </c>
      <c r="M3795" t="s">
        <v>7724</v>
      </c>
      <c r="N3795" t="s">
        <v>7713</v>
      </c>
      <c r="O3795" t="s">
        <v>7697</v>
      </c>
      <c r="P3795" t="s">
        <v>13725</v>
      </c>
      <c r="Q3795" t="s">
        <v>12488</v>
      </c>
      <c r="R3795">
        <v>102</v>
      </c>
      <c r="S3795" t="s">
        <v>7700</v>
      </c>
      <c r="T3795" t="s">
        <v>7726</v>
      </c>
      <c r="U3795">
        <v>1</v>
      </c>
      <c r="V3795">
        <v>1</v>
      </c>
      <c r="W3795" t="s">
        <v>7702</v>
      </c>
      <c r="X3795" t="s">
        <v>5557</v>
      </c>
      <c r="Y3795" t="s">
        <v>7703</v>
      </c>
      <c r="Z3795" t="s">
        <v>13979</v>
      </c>
      <c r="AA3795" t="s">
        <v>7797</v>
      </c>
      <c r="AB3795" t="s">
        <v>13980</v>
      </c>
    </row>
    <row r="3796" spans="1:28">
      <c r="A3796" s="241">
        <v>45979</v>
      </c>
      <c r="B3796" t="s">
        <v>13981</v>
      </c>
      <c r="C3796" t="s">
        <v>7730</v>
      </c>
      <c r="D3796" t="s">
        <v>7731</v>
      </c>
      <c r="E3796" t="s">
        <v>7732</v>
      </c>
      <c r="F3796">
        <v>1</v>
      </c>
      <c r="G3796">
        <v>8991.6</v>
      </c>
      <c r="H3796">
        <v>0</v>
      </c>
      <c r="I3796" s="165">
        <v>8991.6</v>
      </c>
      <c r="J3796" t="s">
        <v>8213</v>
      </c>
      <c r="K3796">
        <v>1</v>
      </c>
      <c r="L3796">
        <v>9</v>
      </c>
      <c r="M3796" t="s">
        <v>8684</v>
      </c>
      <c r="N3796" t="s">
        <v>7696</v>
      </c>
      <c r="O3796" t="s">
        <v>7697</v>
      </c>
      <c r="P3796" t="s">
        <v>13725</v>
      </c>
      <c r="Q3796" t="s">
        <v>13982</v>
      </c>
      <c r="R3796">
        <v>714</v>
      </c>
      <c r="S3796" t="s">
        <v>7700</v>
      </c>
      <c r="T3796" t="s">
        <v>7715</v>
      </c>
      <c r="U3796">
        <v>1</v>
      </c>
      <c r="V3796">
        <v>1</v>
      </c>
      <c r="W3796" t="s">
        <v>7702</v>
      </c>
      <c r="X3796" t="s">
        <v>13983</v>
      </c>
      <c r="Y3796" t="s">
        <v>7703</v>
      </c>
      <c r="Z3796" t="s">
        <v>13984</v>
      </c>
      <c r="AA3796" t="s">
        <v>8688</v>
      </c>
      <c r="AB3796" t="s">
        <v>13985</v>
      </c>
    </row>
    <row r="3797" spans="1:28">
      <c r="A3797" s="241">
        <v>45979</v>
      </c>
      <c r="B3797" t="s">
        <v>13986</v>
      </c>
      <c r="C3797" t="s">
        <v>7883</v>
      </c>
      <c r="D3797" t="s">
        <v>7884</v>
      </c>
      <c r="E3797" t="s">
        <v>7885</v>
      </c>
      <c r="F3797">
        <v>6</v>
      </c>
      <c r="G3797">
        <v>3025.21</v>
      </c>
      <c r="H3797">
        <v>0</v>
      </c>
      <c r="I3797" s="165">
        <v>18151.259999999998</v>
      </c>
      <c r="J3797" t="s">
        <v>8271</v>
      </c>
      <c r="K3797">
        <v>1</v>
      </c>
      <c r="L3797">
        <v>126</v>
      </c>
      <c r="M3797" t="s">
        <v>7744</v>
      </c>
      <c r="N3797" t="s">
        <v>7745</v>
      </c>
      <c r="O3797" t="s">
        <v>7697</v>
      </c>
      <c r="P3797" t="s">
        <v>13725</v>
      </c>
      <c r="Q3797" t="s">
        <v>13905</v>
      </c>
      <c r="R3797">
        <v>936</v>
      </c>
      <c r="S3797" t="s">
        <v>7700</v>
      </c>
      <c r="T3797" t="s">
        <v>7715</v>
      </c>
      <c r="U3797">
        <v>1</v>
      </c>
      <c r="V3797">
        <v>6</v>
      </c>
      <c r="W3797" t="s">
        <v>7702</v>
      </c>
      <c r="X3797" t="s">
        <v>5417</v>
      </c>
      <c r="Y3797" t="s">
        <v>7703</v>
      </c>
      <c r="Z3797" t="s">
        <v>13987</v>
      </c>
      <c r="AA3797" t="s">
        <v>8380</v>
      </c>
      <c r="AB3797" t="s">
        <v>13988</v>
      </c>
    </row>
    <row r="3798" spans="1:28">
      <c r="A3798" s="241">
        <v>45979</v>
      </c>
      <c r="B3798" t="s">
        <v>13986</v>
      </c>
      <c r="C3798" t="s">
        <v>7787</v>
      </c>
      <c r="D3798" t="s">
        <v>7788</v>
      </c>
      <c r="E3798" t="s">
        <v>7789</v>
      </c>
      <c r="F3798">
        <v>6</v>
      </c>
      <c r="G3798">
        <v>3025.21</v>
      </c>
      <c r="H3798">
        <v>0</v>
      </c>
      <c r="I3798" s="165">
        <v>18151.259999999998</v>
      </c>
      <c r="J3798" t="s">
        <v>8271</v>
      </c>
      <c r="K3798">
        <v>1</v>
      </c>
      <c r="L3798">
        <v>126</v>
      </c>
      <c r="M3798" t="s">
        <v>7744</v>
      </c>
      <c r="N3798" t="s">
        <v>7745</v>
      </c>
      <c r="O3798" t="s">
        <v>7697</v>
      </c>
      <c r="P3798" t="s">
        <v>13725</v>
      </c>
      <c r="Q3798" t="s">
        <v>13905</v>
      </c>
      <c r="R3798">
        <v>936</v>
      </c>
      <c r="S3798" t="s">
        <v>7700</v>
      </c>
      <c r="T3798" t="s">
        <v>7715</v>
      </c>
      <c r="U3798">
        <v>1</v>
      </c>
      <c r="V3798">
        <v>6</v>
      </c>
      <c r="W3798" t="s">
        <v>7702</v>
      </c>
      <c r="X3798" t="s">
        <v>5417</v>
      </c>
      <c r="Y3798" t="s">
        <v>7703</v>
      </c>
      <c r="Z3798" t="s">
        <v>13987</v>
      </c>
      <c r="AA3798" t="s">
        <v>8380</v>
      </c>
      <c r="AB3798" t="s">
        <v>13988</v>
      </c>
    </row>
    <row r="3799" spans="1:28">
      <c r="A3799" s="241">
        <v>45979</v>
      </c>
      <c r="B3799" t="s">
        <v>13989</v>
      </c>
      <c r="C3799" t="s">
        <v>7750</v>
      </c>
      <c r="D3799" t="s">
        <v>7751</v>
      </c>
      <c r="E3799" t="s">
        <v>7752</v>
      </c>
      <c r="F3799">
        <v>2</v>
      </c>
      <c r="G3799">
        <v>12000</v>
      </c>
      <c r="H3799">
        <v>0</v>
      </c>
      <c r="I3799" s="165">
        <v>24000</v>
      </c>
      <c r="J3799" t="s">
        <v>7743</v>
      </c>
      <c r="K3799">
        <v>1</v>
      </c>
      <c r="L3799">
        <v>126</v>
      </c>
      <c r="M3799" t="s">
        <v>7744</v>
      </c>
      <c r="N3799" t="s">
        <v>7745</v>
      </c>
      <c r="O3799" t="s">
        <v>7697</v>
      </c>
      <c r="P3799" t="s">
        <v>13725</v>
      </c>
      <c r="Q3799" t="s">
        <v>13956</v>
      </c>
      <c r="R3799">
        <v>946</v>
      </c>
      <c r="S3799" t="s">
        <v>7700</v>
      </c>
      <c r="T3799" t="s">
        <v>7715</v>
      </c>
      <c r="U3799">
        <v>1</v>
      </c>
      <c r="V3799">
        <v>2</v>
      </c>
      <c r="W3799" t="s">
        <v>7702</v>
      </c>
      <c r="X3799" t="s">
        <v>5483</v>
      </c>
      <c r="Y3799" t="s">
        <v>7703</v>
      </c>
      <c r="Z3799" t="s">
        <v>13990</v>
      </c>
      <c r="AA3799" t="s">
        <v>8008</v>
      </c>
      <c r="AB3799" t="s">
        <v>13991</v>
      </c>
    </row>
    <row r="3800" spans="1:28">
      <c r="A3800" s="241">
        <v>45979</v>
      </c>
      <c r="B3800" t="s">
        <v>13992</v>
      </c>
      <c r="C3800" t="s">
        <v>8021</v>
      </c>
      <c r="D3800" t="s">
        <v>8022</v>
      </c>
      <c r="E3800" t="s">
        <v>8023</v>
      </c>
      <c r="F3800">
        <v>1</v>
      </c>
      <c r="G3800">
        <v>4882</v>
      </c>
      <c r="H3800">
        <v>0</v>
      </c>
      <c r="I3800" s="165">
        <v>4882</v>
      </c>
      <c r="J3800" t="s">
        <v>7937</v>
      </c>
      <c r="K3800">
        <v>1</v>
      </c>
      <c r="L3800">
        <v>211</v>
      </c>
      <c r="M3800" t="s">
        <v>7938</v>
      </c>
      <c r="N3800" t="s">
        <v>7939</v>
      </c>
      <c r="O3800" t="s">
        <v>7697</v>
      </c>
      <c r="P3800" t="s">
        <v>13725</v>
      </c>
      <c r="Q3800" t="s">
        <v>8209</v>
      </c>
      <c r="R3800">
        <v>409</v>
      </c>
      <c r="S3800" t="s">
        <v>7700</v>
      </c>
      <c r="T3800" t="s">
        <v>7701</v>
      </c>
      <c r="U3800">
        <v>1</v>
      </c>
      <c r="V3800">
        <v>1</v>
      </c>
      <c r="W3800" t="s">
        <v>7702</v>
      </c>
      <c r="X3800" t="s">
        <v>5452</v>
      </c>
      <c r="Y3800" t="s">
        <v>7703</v>
      </c>
      <c r="Z3800" t="s">
        <v>13993</v>
      </c>
      <c r="AA3800" t="s">
        <v>8145</v>
      </c>
      <c r="AB3800" t="s">
        <v>13994</v>
      </c>
    </row>
    <row r="3801" spans="1:28">
      <c r="A3801" s="241">
        <v>45979</v>
      </c>
      <c r="B3801" t="s">
        <v>13992</v>
      </c>
      <c r="C3801" t="s">
        <v>7868</v>
      </c>
      <c r="D3801" t="s">
        <v>7869</v>
      </c>
      <c r="E3801" t="s">
        <v>7870</v>
      </c>
      <c r="F3801">
        <v>1</v>
      </c>
      <c r="G3801">
        <v>3000</v>
      </c>
      <c r="H3801">
        <v>0</v>
      </c>
      <c r="I3801" s="165">
        <v>3000</v>
      </c>
      <c r="J3801" t="s">
        <v>7937</v>
      </c>
      <c r="K3801">
        <v>1</v>
      </c>
      <c r="L3801">
        <v>211</v>
      </c>
      <c r="M3801" t="s">
        <v>7938</v>
      </c>
      <c r="N3801" t="s">
        <v>7939</v>
      </c>
      <c r="O3801" t="s">
        <v>7697</v>
      </c>
      <c r="P3801" t="s">
        <v>13725</v>
      </c>
      <c r="Q3801" t="s">
        <v>8209</v>
      </c>
      <c r="R3801">
        <v>409</v>
      </c>
      <c r="S3801" t="s">
        <v>7700</v>
      </c>
      <c r="T3801" t="s">
        <v>7726</v>
      </c>
      <c r="U3801">
        <v>1</v>
      </c>
      <c r="V3801">
        <v>1</v>
      </c>
      <c r="W3801" t="s">
        <v>7702</v>
      </c>
      <c r="X3801" t="s">
        <v>5452</v>
      </c>
      <c r="Y3801" t="s">
        <v>7703</v>
      </c>
      <c r="Z3801" t="s">
        <v>13993</v>
      </c>
      <c r="AA3801" t="s">
        <v>8145</v>
      </c>
      <c r="AB3801" t="s">
        <v>13994</v>
      </c>
    </row>
    <row r="3802" spans="1:28">
      <c r="A3802" s="241">
        <v>45979</v>
      </c>
      <c r="B3802" t="s">
        <v>13992</v>
      </c>
      <c r="C3802" t="s">
        <v>9368</v>
      </c>
      <c r="D3802" t="s">
        <v>9369</v>
      </c>
      <c r="E3802" t="s">
        <v>9370</v>
      </c>
      <c r="F3802">
        <v>2</v>
      </c>
      <c r="G3802">
        <v>7650</v>
      </c>
      <c r="H3802">
        <v>0</v>
      </c>
      <c r="I3802" s="165">
        <v>15300</v>
      </c>
      <c r="J3802" t="s">
        <v>7937</v>
      </c>
      <c r="K3802">
        <v>1</v>
      </c>
      <c r="L3802">
        <v>211</v>
      </c>
      <c r="M3802" t="s">
        <v>7938</v>
      </c>
      <c r="N3802" t="s">
        <v>7939</v>
      </c>
      <c r="O3802" t="s">
        <v>7697</v>
      </c>
      <c r="P3802" t="s">
        <v>13725</v>
      </c>
      <c r="Q3802" t="s">
        <v>8209</v>
      </c>
      <c r="R3802">
        <v>409</v>
      </c>
      <c r="S3802" t="s">
        <v>7700</v>
      </c>
      <c r="T3802" t="s">
        <v>7726</v>
      </c>
      <c r="U3802">
        <v>1</v>
      </c>
      <c r="V3802">
        <v>2</v>
      </c>
      <c r="W3802" t="s">
        <v>7702</v>
      </c>
      <c r="X3802" t="s">
        <v>5452</v>
      </c>
      <c r="Y3802" t="s">
        <v>7703</v>
      </c>
      <c r="Z3802" t="s">
        <v>13993</v>
      </c>
      <c r="AA3802" t="s">
        <v>8145</v>
      </c>
      <c r="AB3802" t="s">
        <v>13994</v>
      </c>
    </row>
    <row r="3803" spans="1:28">
      <c r="A3803" s="241">
        <v>45979</v>
      </c>
      <c r="B3803" t="s">
        <v>13992</v>
      </c>
      <c r="C3803" t="s">
        <v>7763</v>
      </c>
      <c r="D3803" t="s">
        <v>7764</v>
      </c>
      <c r="E3803" t="s">
        <v>7765</v>
      </c>
      <c r="F3803">
        <v>1</v>
      </c>
      <c r="G3803">
        <v>9636</v>
      </c>
      <c r="H3803">
        <v>0</v>
      </c>
      <c r="I3803" s="165">
        <v>9636</v>
      </c>
      <c r="J3803" t="s">
        <v>7937</v>
      </c>
      <c r="K3803">
        <v>1</v>
      </c>
      <c r="L3803">
        <v>211</v>
      </c>
      <c r="M3803" t="s">
        <v>7938</v>
      </c>
      <c r="N3803" t="s">
        <v>7939</v>
      </c>
      <c r="O3803" t="s">
        <v>7697</v>
      </c>
      <c r="P3803" t="s">
        <v>13725</v>
      </c>
      <c r="Q3803" t="s">
        <v>8209</v>
      </c>
      <c r="R3803">
        <v>409</v>
      </c>
      <c r="S3803" t="s">
        <v>7700</v>
      </c>
      <c r="T3803" t="s">
        <v>7769</v>
      </c>
      <c r="U3803">
        <v>1</v>
      </c>
      <c r="V3803">
        <v>1</v>
      </c>
      <c r="W3803" t="s">
        <v>7702</v>
      </c>
      <c r="X3803" t="s">
        <v>5452</v>
      </c>
      <c r="Y3803" t="s">
        <v>7703</v>
      </c>
      <c r="Z3803" t="s">
        <v>13993</v>
      </c>
      <c r="AA3803" t="s">
        <v>8145</v>
      </c>
      <c r="AB3803" t="s">
        <v>13994</v>
      </c>
    </row>
    <row r="3804" spans="1:28">
      <c r="A3804" s="241">
        <v>45979</v>
      </c>
      <c r="B3804" t="s">
        <v>13995</v>
      </c>
      <c r="C3804" t="s">
        <v>8415</v>
      </c>
      <c r="D3804" t="s">
        <v>8416</v>
      </c>
      <c r="E3804" t="s">
        <v>8417</v>
      </c>
      <c r="F3804">
        <v>2</v>
      </c>
      <c r="G3804">
        <v>2700</v>
      </c>
      <c r="H3804">
        <v>0</v>
      </c>
      <c r="I3804" s="165">
        <v>5400</v>
      </c>
      <c r="J3804" t="s">
        <v>7743</v>
      </c>
      <c r="K3804">
        <v>1</v>
      </c>
      <c r="L3804">
        <v>126</v>
      </c>
      <c r="M3804" t="s">
        <v>7744</v>
      </c>
      <c r="N3804" t="s">
        <v>7745</v>
      </c>
      <c r="O3804" t="s">
        <v>7697</v>
      </c>
      <c r="P3804" t="s">
        <v>13725</v>
      </c>
      <c r="Q3804" t="s">
        <v>13956</v>
      </c>
      <c r="R3804">
        <v>946</v>
      </c>
      <c r="S3804" t="s">
        <v>7700</v>
      </c>
      <c r="T3804" t="s">
        <v>7715</v>
      </c>
      <c r="U3804">
        <v>1</v>
      </c>
      <c r="V3804">
        <v>2</v>
      </c>
      <c r="W3804" t="s">
        <v>7702</v>
      </c>
      <c r="X3804" t="s">
        <v>5438</v>
      </c>
      <c r="Y3804" t="s">
        <v>7703</v>
      </c>
      <c r="Z3804" t="s">
        <v>13996</v>
      </c>
      <c r="AA3804" t="s">
        <v>8008</v>
      </c>
      <c r="AB3804" t="s">
        <v>13997</v>
      </c>
    </row>
    <row r="3805" spans="1:28">
      <c r="A3805" s="241">
        <v>45979</v>
      </c>
      <c r="B3805" t="s">
        <v>13998</v>
      </c>
      <c r="C3805" t="s">
        <v>8160</v>
      </c>
      <c r="D3805" t="s">
        <v>8161</v>
      </c>
      <c r="E3805" t="s">
        <v>8162</v>
      </c>
      <c r="F3805">
        <v>2</v>
      </c>
      <c r="G3805">
        <v>2541.83</v>
      </c>
      <c r="H3805">
        <v>0</v>
      </c>
      <c r="I3805" s="165">
        <v>5083.66</v>
      </c>
      <c r="J3805" t="s">
        <v>7794</v>
      </c>
      <c r="K3805">
        <v>1</v>
      </c>
      <c r="L3805">
        <v>125</v>
      </c>
      <c r="M3805" t="s">
        <v>7724</v>
      </c>
      <c r="N3805" t="s">
        <v>7713</v>
      </c>
      <c r="O3805" t="s">
        <v>7697</v>
      </c>
      <c r="P3805" t="s">
        <v>13725</v>
      </c>
      <c r="Q3805" t="s">
        <v>13999</v>
      </c>
      <c r="R3805">
        <v>104</v>
      </c>
      <c r="S3805" t="s">
        <v>7700</v>
      </c>
      <c r="T3805" t="s">
        <v>7715</v>
      </c>
      <c r="U3805">
        <v>1</v>
      </c>
      <c r="V3805">
        <v>2</v>
      </c>
      <c r="W3805" t="s">
        <v>7702</v>
      </c>
      <c r="X3805" t="s">
        <v>5819</v>
      </c>
      <c r="Y3805" t="s">
        <v>7703</v>
      </c>
      <c r="Z3805" t="s">
        <v>14000</v>
      </c>
      <c r="AA3805" t="s">
        <v>8481</v>
      </c>
      <c r="AB3805" t="s">
        <v>14001</v>
      </c>
    </row>
    <row r="3806" spans="1:28">
      <c r="A3806" s="241">
        <v>45979</v>
      </c>
      <c r="B3806" t="s">
        <v>13998</v>
      </c>
      <c r="C3806" t="s">
        <v>7754</v>
      </c>
      <c r="D3806" t="s">
        <v>7755</v>
      </c>
      <c r="E3806" t="s">
        <v>7756</v>
      </c>
      <c r="F3806">
        <v>10</v>
      </c>
      <c r="G3806">
        <v>1444</v>
      </c>
      <c r="H3806">
        <v>0</v>
      </c>
      <c r="I3806" s="165">
        <v>14440</v>
      </c>
      <c r="J3806" t="s">
        <v>7794</v>
      </c>
      <c r="K3806">
        <v>1</v>
      </c>
      <c r="L3806">
        <v>125</v>
      </c>
      <c r="M3806" t="s">
        <v>7724</v>
      </c>
      <c r="N3806" t="s">
        <v>7713</v>
      </c>
      <c r="O3806" t="s">
        <v>7697</v>
      </c>
      <c r="P3806" t="s">
        <v>13725</v>
      </c>
      <c r="Q3806" t="s">
        <v>13999</v>
      </c>
      <c r="R3806">
        <v>104</v>
      </c>
      <c r="S3806" t="s">
        <v>7700</v>
      </c>
      <c r="T3806" t="s">
        <v>7701</v>
      </c>
      <c r="U3806">
        <v>1</v>
      </c>
      <c r="V3806">
        <v>10</v>
      </c>
      <c r="W3806" t="s">
        <v>7702</v>
      </c>
      <c r="X3806" t="s">
        <v>5819</v>
      </c>
      <c r="Y3806" t="s">
        <v>7703</v>
      </c>
      <c r="Z3806" t="s">
        <v>14000</v>
      </c>
      <c r="AA3806" t="s">
        <v>8481</v>
      </c>
      <c r="AB3806" t="s">
        <v>14001</v>
      </c>
    </row>
    <row r="3807" spans="1:28">
      <c r="A3807" s="241">
        <v>45979</v>
      </c>
      <c r="B3807" t="s">
        <v>14002</v>
      </c>
      <c r="C3807" t="s">
        <v>8666</v>
      </c>
      <c r="D3807" t="s">
        <v>8667</v>
      </c>
      <c r="E3807" t="s">
        <v>8668</v>
      </c>
      <c r="F3807">
        <v>1</v>
      </c>
      <c r="G3807">
        <v>2992.5</v>
      </c>
      <c r="H3807">
        <v>0</v>
      </c>
      <c r="I3807" s="165">
        <v>2992.5</v>
      </c>
      <c r="J3807" t="s">
        <v>7694</v>
      </c>
      <c r="K3807">
        <v>1</v>
      </c>
      <c r="L3807">
        <v>213</v>
      </c>
      <c r="M3807" t="s">
        <v>7695</v>
      </c>
      <c r="N3807" t="s">
        <v>7696</v>
      </c>
      <c r="O3807" t="s">
        <v>7697</v>
      </c>
      <c r="P3807" t="s">
        <v>13725</v>
      </c>
      <c r="Q3807" t="s">
        <v>7890</v>
      </c>
      <c r="R3807">
        <v>706</v>
      </c>
      <c r="S3807" t="s">
        <v>7700</v>
      </c>
      <c r="T3807" t="s">
        <v>7701</v>
      </c>
      <c r="U3807">
        <v>1</v>
      </c>
      <c r="V3807">
        <v>1</v>
      </c>
      <c r="W3807" t="s">
        <v>7702</v>
      </c>
      <c r="X3807" t="s">
        <v>5870</v>
      </c>
      <c r="Y3807" t="s">
        <v>7703</v>
      </c>
      <c r="Z3807" t="s">
        <v>14003</v>
      </c>
      <c r="AA3807" t="s">
        <v>7705</v>
      </c>
      <c r="AB3807" t="s">
        <v>14004</v>
      </c>
    </row>
    <row r="3808" spans="1:28">
      <c r="A3808" s="241">
        <v>45979</v>
      </c>
      <c r="B3808" t="s">
        <v>14002</v>
      </c>
      <c r="C3808" t="s">
        <v>7999</v>
      </c>
      <c r="D3808" t="s">
        <v>8000</v>
      </c>
      <c r="E3808" t="s">
        <v>8001</v>
      </c>
      <c r="F3808">
        <v>2</v>
      </c>
      <c r="G3808">
        <v>1640</v>
      </c>
      <c r="H3808">
        <v>0</v>
      </c>
      <c r="I3808" s="165">
        <v>3280</v>
      </c>
      <c r="J3808" t="s">
        <v>7694</v>
      </c>
      <c r="K3808">
        <v>1</v>
      </c>
      <c r="L3808">
        <v>213</v>
      </c>
      <c r="M3808" t="s">
        <v>7695</v>
      </c>
      <c r="N3808" t="s">
        <v>7696</v>
      </c>
      <c r="O3808" t="s">
        <v>7697</v>
      </c>
      <c r="P3808" t="s">
        <v>13725</v>
      </c>
      <c r="Q3808" t="s">
        <v>7890</v>
      </c>
      <c r="R3808">
        <v>706</v>
      </c>
      <c r="S3808" t="s">
        <v>7700</v>
      </c>
      <c r="T3808" t="s">
        <v>7701</v>
      </c>
      <c r="U3808">
        <v>1</v>
      </c>
      <c r="V3808">
        <v>2</v>
      </c>
      <c r="W3808" t="s">
        <v>7702</v>
      </c>
      <c r="X3808" t="s">
        <v>5870</v>
      </c>
      <c r="Y3808" t="s">
        <v>7703</v>
      </c>
      <c r="Z3808" t="s">
        <v>14003</v>
      </c>
      <c r="AA3808" t="s">
        <v>7705</v>
      </c>
      <c r="AB3808" t="s">
        <v>14004</v>
      </c>
    </row>
    <row r="3809" spans="1:28">
      <c r="A3809" s="241">
        <v>45979</v>
      </c>
      <c r="B3809" t="s">
        <v>14005</v>
      </c>
      <c r="C3809" t="s">
        <v>7979</v>
      </c>
      <c r="D3809" t="s">
        <v>7980</v>
      </c>
      <c r="E3809" t="s">
        <v>7981</v>
      </c>
      <c r="F3809">
        <v>3</v>
      </c>
      <c r="G3809">
        <v>2647.06</v>
      </c>
      <c r="H3809">
        <v>0</v>
      </c>
      <c r="I3809" s="165">
        <v>7941.18</v>
      </c>
      <c r="J3809" t="s">
        <v>7743</v>
      </c>
      <c r="K3809">
        <v>1</v>
      </c>
      <c r="L3809">
        <v>126</v>
      </c>
      <c r="M3809" t="s">
        <v>7744</v>
      </c>
      <c r="N3809" t="s">
        <v>7745</v>
      </c>
      <c r="O3809" t="s">
        <v>7697</v>
      </c>
      <c r="P3809" t="s">
        <v>13725</v>
      </c>
      <c r="Q3809" t="s">
        <v>13790</v>
      </c>
      <c r="R3809">
        <v>945</v>
      </c>
      <c r="S3809" t="s">
        <v>7700</v>
      </c>
      <c r="T3809" t="s">
        <v>7715</v>
      </c>
      <c r="U3809">
        <v>1</v>
      </c>
      <c r="V3809">
        <v>3</v>
      </c>
      <c r="W3809" t="s">
        <v>7702</v>
      </c>
      <c r="X3809" t="s">
        <v>5399</v>
      </c>
      <c r="Y3809" t="s">
        <v>7703</v>
      </c>
      <c r="Z3809" t="s">
        <v>14006</v>
      </c>
      <c r="AA3809" t="s">
        <v>8058</v>
      </c>
      <c r="AB3809" t="s">
        <v>14007</v>
      </c>
    </row>
    <row r="3810" spans="1:28">
      <c r="A3810" s="241">
        <v>45979</v>
      </c>
      <c r="B3810" t="s">
        <v>14008</v>
      </c>
      <c r="C3810" t="s">
        <v>7934</v>
      </c>
      <c r="D3810" t="s">
        <v>7935</v>
      </c>
      <c r="E3810" t="s">
        <v>7936</v>
      </c>
      <c r="F3810">
        <v>12</v>
      </c>
      <c r="G3810">
        <v>2475</v>
      </c>
      <c r="H3810">
        <v>0</v>
      </c>
      <c r="I3810" s="165">
        <v>29700</v>
      </c>
      <c r="J3810" t="s">
        <v>8025</v>
      </c>
      <c r="K3810">
        <v>1</v>
      </c>
      <c r="L3810">
        <v>171</v>
      </c>
      <c r="M3810" t="s">
        <v>8026</v>
      </c>
      <c r="N3810" t="s">
        <v>8027</v>
      </c>
      <c r="O3810" t="s">
        <v>7697</v>
      </c>
      <c r="P3810" t="s">
        <v>13725</v>
      </c>
      <c r="Q3810" t="s">
        <v>11423</v>
      </c>
      <c r="R3810">
        <v>620</v>
      </c>
      <c r="S3810" t="s">
        <v>7700</v>
      </c>
      <c r="T3810" t="s">
        <v>7715</v>
      </c>
      <c r="U3810">
        <v>1</v>
      </c>
      <c r="V3810">
        <v>12</v>
      </c>
      <c r="W3810" t="s">
        <v>7702</v>
      </c>
      <c r="X3810" t="s">
        <v>5529</v>
      </c>
      <c r="Y3810" t="s">
        <v>7703</v>
      </c>
      <c r="Z3810" t="s">
        <v>14009</v>
      </c>
      <c r="AA3810" t="s">
        <v>8030</v>
      </c>
      <c r="AB3810" t="s">
        <v>14010</v>
      </c>
    </row>
    <row r="3811" spans="1:28">
      <c r="A3811" s="241">
        <v>45979</v>
      </c>
      <c r="B3811" t="s">
        <v>14011</v>
      </c>
      <c r="C3811" t="s">
        <v>8563</v>
      </c>
      <c r="D3811" t="s">
        <v>8564</v>
      </c>
      <c r="E3811" t="s">
        <v>8565</v>
      </c>
      <c r="F3811">
        <v>1</v>
      </c>
      <c r="G3811">
        <v>4659</v>
      </c>
      <c r="H3811">
        <v>0</v>
      </c>
      <c r="I3811" s="165">
        <v>4659</v>
      </c>
      <c r="J3811" t="s">
        <v>7711</v>
      </c>
      <c r="K3811">
        <v>1</v>
      </c>
      <c r="L3811">
        <v>7</v>
      </c>
      <c r="M3811" t="s">
        <v>13668</v>
      </c>
      <c r="N3811" t="s">
        <v>7713</v>
      </c>
      <c r="O3811" t="s">
        <v>7697</v>
      </c>
      <c r="P3811" t="s">
        <v>13725</v>
      </c>
      <c r="Q3811" t="s">
        <v>13916</v>
      </c>
      <c r="R3811">
        <v>510</v>
      </c>
      <c r="S3811" t="s">
        <v>7700</v>
      </c>
      <c r="T3811" t="s">
        <v>7715</v>
      </c>
      <c r="U3811">
        <v>1</v>
      </c>
      <c r="V3811">
        <v>1</v>
      </c>
      <c r="W3811" t="s">
        <v>7702</v>
      </c>
      <c r="X3811" t="s">
        <v>14012</v>
      </c>
      <c r="Y3811" t="s">
        <v>7703</v>
      </c>
      <c r="Z3811" t="s">
        <v>14013</v>
      </c>
      <c r="AA3811" t="s">
        <v>7717</v>
      </c>
      <c r="AB3811" t="s">
        <v>14014</v>
      </c>
    </row>
    <row r="3812" spans="1:28">
      <c r="A3812" s="241">
        <v>45979</v>
      </c>
      <c r="B3812" t="s">
        <v>14015</v>
      </c>
      <c r="C3812" t="s">
        <v>9368</v>
      </c>
      <c r="D3812" t="s">
        <v>9369</v>
      </c>
      <c r="E3812" t="s">
        <v>9370</v>
      </c>
      <c r="F3812">
        <v>3</v>
      </c>
      <c r="G3812">
        <v>7650</v>
      </c>
      <c r="H3812">
        <v>0</v>
      </c>
      <c r="I3812" s="165">
        <v>22950</v>
      </c>
      <c r="J3812" t="s">
        <v>7809</v>
      </c>
      <c r="K3812">
        <v>1</v>
      </c>
      <c r="L3812">
        <v>125</v>
      </c>
      <c r="M3812" t="s">
        <v>7724</v>
      </c>
      <c r="N3812" t="s">
        <v>7713</v>
      </c>
      <c r="O3812" t="s">
        <v>7697</v>
      </c>
      <c r="P3812" t="s">
        <v>13725</v>
      </c>
      <c r="Q3812" t="s">
        <v>13768</v>
      </c>
      <c r="R3812">
        <v>113</v>
      </c>
      <c r="S3812" t="s">
        <v>7700</v>
      </c>
      <c r="T3812" t="s">
        <v>7726</v>
      </c>
      <c r="U3812">
        <v>1</v>
      </c>
      <c r="V3812">
        <v>3</v>
      </c>
      <c r="W3812" t="s">
        <v>7702</v>
      </c>
      <c r="X3812" t="s">
        <v>5519</v>
      </c>
      <c r="Y3812" t="s">
        <v>7703</v>
      </c>
      <c r="Z3812" t="s">
        <v>14016</v>
      </c>
      <c r="AA3812" t="s">
        <v>8092</v>
      </c>
      <c r="AB3812" t="s">
        <v>14017</v>
      </c>
    </row>
    <row r="3813" spans="1:28">
      <c r="A3813" s="241">
        <v>45979</v>
      </c>
      <c r="B3813" t="s">
        <v>14015</v>
      </c>
      <c r="C3813" t="s">
        <v>7868</v>
      </c>
      <c r="D3813" t="s">
        <v>7869</v>
      </c>
      <c r="E3813" t="s">
        <v>7870</v>
      </c>
      <c r="F3813">
        <v>1</v>
      </c>
      <c r="G3813">
        <v>3000</v>
      </c>
      <c r="H3813">
        <v>0</v>
      </c>
      <c r="I3813" s="165">
        <v>3000</v>
      </c>
      <c r="J3813" t="s">
        <v>7809</v>
      </c>
      <c r="K3813">
        <v>1</v>
      </c>
      <c r="L3813">
        <v>125</v>
      </c>
      <c r="M3813" t="s">
        <v>7724</v>
      </c>
      <c r="N3813" t="s">
        <v>7713</v>
      </c>
      <c r="O3813" t="s">
        <v>7697</v>
      </c>
      <c r="P3813" t="s">
        <v>13725</v>
      </c>
      <c r="Q3813" t="s">
        <v>13768</v>
      </c>
      <c r="R3813">
        <v>113</v>
      </c>
      <c r="S3813" t="s">
        <v>7700</v>
      </c>
      <c r="T3813" t="s">
        <v>7726</v>
      </c>
      <c r="U3813">
        <v>1</v>
      </c>
      <c r="V3813">
        <v>1</v>
      </c>
      <c r="W3813" t="s">
        <v>7702</v>
      </c>
      <c r="X3813" t="s">
        <v>5519</v>
      </c>
      <c r="Y3813" t="s">
        <v>7703</v>
      </c>
      <c r="Z3813" t="s">
        <v>14016</v>
      </c>
      <c r="AA3813" t="s">
        <v>8092</v>
      </c>
      <c r="AB3813" t="s">
        <v>14017</v>
      </c>
    </row>
    <row r="3814" spans="1:28">
      <c r="A3814" s="241">
        <v>45979</v>
      </c>
      <c r="B3814" t="s">
        <v>14018</v>
      </c>
      <c r="C3814" t="s">
        <v>7979</v>
      </c>
      <c r="D3814" t="s">
        <v>7980</v>
      </c>
      <c r="E3814" t="s">
        <v>7981</v>
      </c>
      <c r="F3814">
        <v>2</v>
      </c>
      <c r="G3814">
        <v>2647.06</v>
      </c>
      <c r="H3814">
        <v>0</v>
      </c>
      <c r="I3814" s="165">
        <v>5294.12</v>
      </c>
      <c r="J3814" t="s">
        <v>7851</v>
      </c>
      <c r="K3814">
        <v>1</v>
      </c>
      <c r="L3814">
        <v>126</v>
      </c>
      <c r="M3814" t="s">
        <v>7744</v>
      </c>
      <c r="N3814" t="s">
        <v>7745</v>
      </c>
      <c r="O3814" t="s">
        <v>7697</v>
      </c>
      <c r="P3814" t="s">
        <v>13725</v>
      </c>
      <c r="Q3814" t="s">
        <v>13931</v>
      </c>
      <c r="R3814">
        <v>933</v>
      </c>
      <c r="S3814" t="s">
        <v>7700</v>
      </c>
      <c r="T3814" t="s">
        <v>7715</v>
      </c>
      <c r="U3814">
        <v>1</v>
      </c>
      <c r="V3814">
        <v>2</v>
      </c>
      <c r="W3814" t="s">
        <v>7702</v>
      </c>
      <c r="X3814" t="s">
        <v>5784</v>
      </c>
      <c r="Y3814" t="s">
        <v>7703</v>
      </c>
      <c r="Z3814" t="s">
        <v>14019</v>
      </c>
      <c r="AA3814" t="s">
        <v>8696</v>
      </c>
      <c r="AB3814" t="s">
        <v>14020</v>
      </c>
    </row>
    <row r="3815" spans="1:28">
      <c r="A3815" s="241">
        <v>45979</v>
      </c>
      <c r="B3815" t="s">
        <v>14021</v>
      </c>
      <c r="C3815" t="s">
        <v>7763</v>
      </c>
      <c r="D3815" t="s">
        <v>7764</v>
      </c>
      <c r="E3815" t="s">
        <v>7765</v>
      </c>
      <c r="F3815">
        <v>1</v>
      </c>
      <c r="G3815">
        <v>9636</v>
      </c>
      <c r="H3815">
        <v>0</v>
      </c>
      <c r="I3815" s="165">
        <v>9636</v>
      </c>
      <c r="J3815" t="s">
        <v>7842</v>
      </c>
      <c r="K3815">
        <v>1</v>
      </c>
      <c r="L3815">
        <v>126</v>
      </c>
      <c r="M3815" t="s">
        <v>7744</v>
      </c>
      <c r="N3815" t="s">
        <v>7745</v>
      </c>
      <c r="O3815" t="s">
        <v>7697</v>
      </c>
      <c r="P3815" t="s">
        <v>13725</v>
      </c>
      <c r="Q3815" t="s">
        <v>13898</v>
      </c>
      <c r="R3815">
        <v>911</v>
      </c>
      <c r="S3815" t="s">
        <v>7700</v>
      </c>
      <c r="T3815" t="s">
        <v>7769</v>
      </c>
      <c r="U3815">
        <v>1</v>
      </c>
      <c r="V3815">
        <v>1</v>
      </c>
      <c r="W3815" t="s">
        <v>7702</v>
      </c>
      <c r="X3815" t="s">
        <v>5642</v>
      </c>
      <c r="Y3815" t="s">
        <v>7703</v>
      </c>
      <c r="Z3815" t="s">
        <v>14022</v>
      </c>
      <c r="AA3815" t="s">
        <v>8546</v>
      </c>
      <c r="AB3815" t="s">
        <v>5642</v>
      </c>
    </row>
    <row r="3816" spans="1:28">
      <c r="A3816" s="241">
        <v>45979</v>
      </c>
      <c r="B3816" t="s">
        <v>14021</v>
      </c>
      <c r="C3816" t="s">
        <v>7839</v>
      </c>
      <c r="D3816" t="s">
        <v>7840</v>
      </c>
      <c r="E3816" t="s">
        <v>7841</v>
      </c>
      <c r="F3816">
        <v>1</v>
      </c>
      <c r="G3816">
        <v>2645.48</v>
      </c>
      <c r="H3816">
        <v>0</v>
      </c>
      <c r="I3816" s="165">
        <v>2645.48</v>
      </c>
      <c r="J3816" t="s">
        <v>7842</v>
      </c>
      <c r="K3816">
        <v>1</v>
      </c>
      <c r="L3816">
        <v>126</v>
      </c>
      <c r="M3816" t="s">
        <v>7744</v>
      </c>
      <c r="N3816" t="s">
        <v>7745</v>
      </c>
      <c r="O3816" t="s">
        <v>7697</v>
      </c>
      <c r="P3816" t="s">
        <v>13725</v>
      </c>
      <c r="Q3816" t="s">
        <v>13898</v>
      </c>
      <c r="R3816">
        <v>911</v>
      </c>
      <c r="S3816" t="s">
        <v>7700</v>
      </c>
      <c r="T3816" t="s">
        <v>7715</v>
      </c>
      <c r="U3816">
        <v>1</v>
      </c>
      <c r="V3816">
        <v>1</v>
      </c>
      <c r="W3816" t="s">
        <v>7702</v>
      </c>
      <c r="X3816" t="s">
        <v>5642</v>
      </c>
      <c r="Y3816" t="s">
        <v>7703</v>
      </c>
      <c r="Z3816" t="s">
        <v>14022</v>
      </c>
      <c r="AA3816" t="s">
        <v>8546</v>
      </c>
      <c r="AB3816" t="s">
        <v>5642</v>
      </c>
    </row>
    <row r="3817" spans="1:28">
      <c r="A3817" s="241">
        <v>45979</v>
      </c>
      <c r="B3817" t="s">
        <v>14021</v>
      </c>
      <c r="C3817" t="s">
        <v>8415</v>
      </c>
      <c r="D3817" t="s">
        <v>8416</v>
      </c>
      <c r="E3817" t="s">
        <v>8417</v>
      </c>
      <c r="F3817">
        <v>1</v>
      </c>
      <c r="G3817">
        <v>2700</v>
      </c>
      <c r="H3817">
        <v>0</v>
      </c>
      <c r="I3817" s="165">
        <v>2700</v>
      </c>
      <c r="J3817" t="s">
        <v>7842</v>
      </c>
      <c r="K3817">
        <v>1</v>
      </c>
      <c r="L3817">
        <v>126</v>
      </c>
      <c r="M3817" t="s">
        <v>7744</v>
      </c>
      <c r="N3817" t="s">
        <v>7745</v>
      </c>
      <c r="O3817" t="s">
        <v>7697</v>
      </c>
      <c r="P3817" t="s">
        <v>13725</v>
      </c>
      <c r="Q3817" t="s">
        <v>13898</v>
      </c>
      <c r="R3817">
        <v>911</v>
      </c>
      <c r="S3817" t="s">
        <v>7700</v>
      </c>
      <c r="T3817" t="s">
        <v>7715</v>
      </c>
      <c r="U3817">
        <v>1</v>
      </c>
      <c r="V3817">
        <v>1</v>
      </c>
      <c r="W3817" t="s">
        <v>7702</v>
      </c>
      <c r="X3817" t="s">
        <v>5642</v>
      </c>
      <c r="Y3817" t="s">
        <v>7703</v>
      </c>
      <c r="Z3817" t="s">
        <v>14022</v>
      </c>
      <c r="AA3817" t="s">
        <v>8546</v>
      </c>
      <c r="AB3817" t="s">
        <v>5642</v>
      </c>
    </row>
    <row r="3818" spans="1:28">
      <c r="A3818" s="241">
        <v>45979</v>
      </c>
      <c r="B3818" t="s">
        <v>14021</v>
      </c>
      <c r="C3818" t="s">
        <v>7822</v>
      </c>
      <c r="D3818" t="s">
        <v>7823</v>
      </c>
      <c r="E3818" t="s">
        <v>7824</v>
      </c>
      <c r="F3818">
        <v>1</v>
      </c>
      <c r="G3818">
        <v>3025.21</v>
      </c>
      <c r="H3818">
        <v>0</v>
      </c>
      <c r="I3818" s="165">
        <v>3025.21</v>
      </c>
      <c r="J3818" t="s">
        <v>7842</v>
      </c>
      <c r="K3818">
        <v>1</v>
      </c>
      <c r="L3818">
        <v>126</v>
      </c>
      <c r="M3818" t="s">
        <v>7744</v>
      </c>
      <c r="N3818" t="s">
        <v>7745</v>
      </c>
      <c r="O3818" t="s">
        <v>7697</v>
      </c>
      <c r="P3818" t="s">
        <v>13725</v>
      </c>
      <c r="Q3818" t="s">
        <v>13898</v>
      </c>
      <c r="R3818">
        <v>911</v>
      </c>
      <c r="S3818" t="s">
        <v>7700</v>
      </c>
      <c r="T3818" t="s">
        <v>7715</v>
      </c>
      <c r="U3818">
        <v>1</v>
      </c>
      <c r="V3818">
        <v>1</v>
      </c>
      <c r="W3818" t="s">
        <v>7702</v>
      </c>
      <c r="X3818" t="s">
        <v>5642</v>
      </c>
      <c r="Y3818" t="s">
        <v>7703</v>
      </c>
      <c r="Z3818" t="s">
        <v>14022</v>
      </c>
      <c r="AA3818" t="s">
        <v>8546</v>
      </c>
      <c r="AB3818" t="s">
        <v>5642</v>
      </c>
    </row>
    <row r="3819" spans="1:28">
      <c r="A3819" s="241">
        <v>45979</v>
      </c>
      <c r="B3819" t="s">
        <v>14023</v>
      </c>
      <c r="C3819" t="s">
        <v>7720</v>
      </c>
      <c r="D3819" t="s">
        <v>7721</v>
      </c>
      <c r="E3819" t="s">
        <v>7722</v>
      </c>
      <c r="F3819">
        <v>1</v>
      </c>
      <c r="G3819">
        <v>11900</v>
      </c>
      <c r="H3819">
        <v>357</v>
      </c>
      <c r="I3819" s="165">
        <v>11543</v>
      </c>
      <c r="J3819" t="s">
        <v>7723</v>
      </c>
      <c r="K3819">
        <v>1</v>
      </c>
      <c r="L3819">
        <v>125</v>
      </c>
      <c r="M3819" t="s">
        <v>7724</v>
      </c>
      <c r="N3819" t="s">
        <v>7713</v>
      </c>
      <c r="O3819" t="s">
        <v>7697</v>
      </c>
      <c r="P3819" t="s">
        <v>13725</v>
      </c>
      <c r="Q3819" t="s">
        <v>13764</v>
      </c>
      <c r="R3819">
        <v>103</v>
      </c>
      <c r="S3819" t="s">
        <v>7700</v>
      </c>
      <c r="T3819" t="s">
        <v>7726</v>
      </c>
      <c r="U3819">
        <v>1</v>
      </c>
      <c r="V3819">
        <v>1</v>
      </c>
      <c r="W3819" t="s">
        <v>7702</v>
      </c>
      <c r="X3819" t="s">
        <v>5809</v>
      </c>
      <c r="Y3819" t="s">
        <v>7703</v>
      </c>
      <c r="Z3819" t="s">
        <v>14024</v>
      </c>
      <c r="AA3819" t="s">
        <v>8108</v>
      </c>
      <c r="AB3819" t="s">
        <v>14025</v>
      </c>
    </row>
    <row r="3820" spans="1:28">
      <c r="A3820" s="241">
        <v>45979</v>
      </c>
      <c r="B3820" t="s">
        <v>14026</v>
      </c>
      <c r="C3820" t="s">
        <v>7720</v>
      </c>
      <c r="D3820" t="s">
        <v>7721</v>
      </c>
      <c r="E3820" t="s">
        <v>7722</v>
      </c>
      <c r="F3820">
        <v>1</v>
      </c>
      <c r="G3820">
        <v>11900</v>
      </c>
      <c r="H3820">
        <v>357</v>
      </c>
      <c r="I3820" s="165">
        <v>11543</v>
      </c>
      <c r="J3820" t="s">
        <v>7809</v>
      </c>
      <c r="K3820">
        <v>1</v>
      </c>
      <c r="L3820">
        <v>125</v>
      </c>
      <c r="M3820" t="s">
        <v>7724</v>
      </c>
      <c r="N3820" t="s">
        <v>7713</v>
      </c>
      <c r="O3820" t="s">
        <v>7697</v>
      </c>
      <c r="P3820" t="s">
        <v>13725</v>
      </c>
      <c r="Q3820" t="s">
        <v>13768</v>
      </c>
      <c r="R3820">
        <v>113</v>
      </c>
      <c r="S3820" t="s">
        <v>7700</v>
      </c>
      <c r="T3820" t="s">
        <v>7726</v>
      </c>
      <c r="U3820">
        <v>1</v>
      </c>
      <c r="V3820">
        <v>1</v>
      </c>
      <c r="W3820" t="s">
        <v>7702</v>
      </c>
      <c r="X3820" t="s">
        <v>5579</v>
      </c>
      <c r="Y3820" t="s">
        <v>7703</v>
      </c>
      <c r="Z3820" t="s">
        <v>14027</v>
      </c>
      <c r="AA3820" t="s">
        <v>8092</v>
      </c>
      <c r="AB3820" t="s">
        <v>9154</v>
      </c>
    </row>
    <row r="3821" spans="1:28">
      <c r="A3821" s="241">
        <v>45979</v>
      </c>
      <c r="B3821" t="s">
        <v>14028</v>
      </c>
      <c r="C3821" t="s">
        <v>7787</v>
      </c>
      <c r="D3821" t="s">
        <v>7788</v>
      </c>
      <c r="E3821" t="s">
        <v>7789</v>
      </c>
      <c r="F3821">
        <v>4</v>
      </c>
      <c r="G3821">
        <v>3025.21</v>
      </c>
      <c r="H3821">
        <v>0</v>
      </c>
      <c r="I3821" s="165">
        <v>12100.84</v>
      </c>
      <c r="J3821" t="s">
        <v>8213</v>
      </c>
      <c r="K3821">
        <v>1</v>
      </c>
      <c r="L3821">
        <v>155</v>
      </c>
      <c r="M3821" t="s">
        <v>7946</v>
      </c>
      <c r="N3821" t="s">
        <v>7696</v>
      </c>
      <c r="O3821" t="s">
        <v>7697</v>
      </c>
      <c r="P3821" t="s">
        <v>13725</v>
      </c>
      <c r="Q3821" t="s">
        <v>12072</v>
      </c>
      <c r="R3821">
        <v>715</v>
      </c>
      <c r="S3821" t="s">
        <v>7700</v>
      </c>
      <c r="T3821" t="s">
        <v>7715</v>
      </c>
      <c r="U3821">
        <v>1</v>
      </c>
      <c r="V3821">
        <v>4</v>
      </c>
      <c r="W3821" t="s">
        <v>7702</v>
      </c>
      <c r="X3821" t="s">
        <v>5581</v>
      </c>
      <c r="Y3821" t="s">
        <v>7703</v>
      </c>
      <c r="Z3821" t="s">
        <v>14029</v>
      </c>
      <c r="AA3821" t="s">
        <v>8406</v>
      </c>
      <c r="AB3821" t="s">
        <v>14030</v>
      </c>
    </row>
    <row r="3822" spans="1:28">
      <c r="A3822" s="241">
        <v>45979</v>
      </c>
      <c r="B3822" t="s">
        <v>14028</v>
      </c>
      <c r="C3822" t="s">
        <v>7781</v>
      </c>
      <c r="D3822" t="s">
        <v>7782</v>
      </c>
      <c r="E3822" t="s">
        <v>7783</v>
      </c>
      <c r="F3822">
        <v>4</v>
      </c>
      <c r="G3822">
        <v>3025.21</v>
      </c>
      <c r="H3822">
        <v>0</v>
      </c>
      <c r="I3822" s="165">
        <v>12100.84</v>
      </c>
      <c r="J3822" t="s">
        <v>8213</v>
      </c>
      <c r="K3822">
        <v>1</v>
      </c>
      <c r="L3822">
        <v>155</v>
      </c>
      <c r="M3822" t="s">
        <v>7946</v>
      </c>
      <c r="N3822" t="s">
        <v>7696</v>
      </c>
      <c r="O3822" t="s">
        <v>7697</v>
      </c>
      <c r="P3822" t="s">
        <v>13725</v>
      </c>
      <c r="Q3822" t="s">
        <v>12072</v>
      </c>
      <c r="R3822">
        <v>715</v>
      </c>
      <c r="S3822" t="s">
        <v>7700</v>
      </c>
      <c r="T3822" t="s">
        <v>7715</v>
      </c>
      <c r="U3822">
        <v>1</v>
      </c>
      <c r="V3822">
        <v>4</v>
      </c>
      <c r="W3822" t="s">
        <v>7702</v>
      </c>
      <c r="X3822" t="s">
        <v>5581</v>
      </c>
      <c r="Y3822" t="s">
        <v>7703</v>
      </c>
      <c r="Z3822" t="s">
        <v>14029</v>
      </c>
      <c r="AA3822" t="s">
        <v>8406</v>
      </c>
      <c r="AB3822" t="s">
        <v>14030</v>
      </c>
    </row>
    <row r="3823" spans="1:28">
      <c r="A3823" s="241">
        <v>45979</v>
      </c>
      <c r="B3823" t="s">
        <v>14031</v>
      </c>
      <c r="C3823" t="s">
        <v>8666</v>
      </c>
      <c r="D3823" t="s">
        <v>8667</v>
      </c>
      <c r="E3823" t="s">
        <v>8668</v>
      </c>
      <c r="F3823">
        <v>3</v>
      </c>
      <c r="G3823">
        <v>2992.5</v>
      </c>
      <c r="H3823">
        <v>0</v>
      </c>
      <c r="I3823" s="165">
        <v>8977.5</v>
      </c>
      <c r="J3823" t="s">
        <v>7937</v>
      </c>
      <c r="K3823">
        <v>1</v>
      </c>
      <c r="L3823">
        <v>211</v>
      </c>
      <c r="M3823" t="s">
        <v>7938</v>
      </c>
      <c r="N3823" t="s">
        <v>7939</v>
      </c>
      <c r="O3823" t="s">
        <v>7697</v>
      </c>
      <c r="P3823" t="s">
        <v>13725</v>
      </c>
      <c r="Q3823" t="s">
        <v>14032</v>
      </c>
      <c r="R3823">
        <v>411</v>
      </c>
      <c r="S3823" t="s">
        <v>7700</v>
      </c>
      <c r="T3823" t="s">
        <v>7701</v>
      </c>
      <c r="U3823">
        <v>1</v>
      </c>
      <c r="V3823">
        <v>3</v>
      </c>
      <c r="W3823" t="s">
        <v>7702</v>
      </c>
      <c r="X3823" t="s">
        <v>5811</v>
      </c>
      <c r="Y3823" t="s">
        <v>7703</v>
      </c>
      <c r="Z3823" t="s">
        <v>14033</v>
      </c>
      <c r="AA3823" t="s">
        <v>8221</v>
      </c>
      <c r="AB3823" t="s">
        <v>14034</v>
      </c>
    </row>
    <row r="3824" spans="1:28">
      <c r="A3824" s="241">
        <v>45979</v>
      </c>
      <c r="B3824" t="s">
        <v>14035</v>
      </c>
      <c r="C3824" t="s">
        <v>8954</v>
      </c>
      <c r="D3824" t="s">
        <v>8955</v>
      </c>
      <c r="E3824" t="s">
        <v>8956</v>
      </c>
      <c r="F3824">
        <v>6</v>
      </c>
      <c r="G3824">
        <v>2615</v>
      </c>
      <c r="H3824">
        <v>0</v>
      </c>
      <c r="I3824" s="165">
        <v>15690</v>
      </c>
      <c r="J3824" t="s">
        <v>7937</v>
      </c>
      <c r="K3824">
        <v>1</v>
      </c>
      <c r="L3824">
        <v>211</v>
      </c>
      <c r="M3824" t="s">
        <v>7938</v>
      </c>
      <c r="N3824" t="s">
        <v>7939</v>
      </c>
      <c r="O3824" t="s">
        <v>7697</v>
      </c>
      <c r="P3824" t="s">
        <v>13725</v>
      </c>
      <c r="Q3824" t="s">
        <v>10822</v>
      </c>
      <c r="R3824">
        <v>409</v>
      </c>
      <c r="S3824" t="s">
        <v>7700</v>
      </c>
      <c r="T3824" t="s">
        <v>7715</v>
      </c>
      <c r="U3824">
        <v>1</v>
      </c>
      <c r="V3824">
        <v>6</v>
      </c>
      <c r="W3824" t="s">
        <v>7702</v>
      </c>
      <c r="X3824" t="s">
        <v>5346</v>
      </c>
      <c r="Y3824" t="s">
        <v>7703</v>
      </c>
      <c r="Z3824" t="s">
        <v>14036</v>
      </c>
      <c r="AA3824" t="s">
        <v>8145</v>
      </c>
      <c r="AB3824" t="s">
        <v>14037</v>
      </c>
    </row>
    <row r="3825" spans="1:28">
      <c r="A3825" s="241">
        <v>45979</v>
      </c>
      <c r="B3825" t="s">
        <v>14038</v>
      </c>
      <c r="C3825" t="s">
        <v>7886</v>
      </c>
      <c r="D3825" t="s">
        <v>7887</v>
      </c>
      <c r="E3825" t="s">
        <v>7888</v>
      </c>
      <c r="F3825">
        <v>3</v>
      </c>
      <c r="G3825">
        <v>3025.21</v>
      </c>
      <c r="H3825">
        <v>0</v>
      </c>
      <c r="I3825" s="165">
        <v>9075.6299999999992</v>
      </c>
      <c r="J3825" t="s">
        <v>7743</v>
      </c>
      <c r="K3825">
        <v>1</v>
      </c>
      <c r="L3825">
        <v>126</v>
      </c>
      <c r="M3825" t="s">
        <v>7744</v>
      </c>
      <c r="N3825" t="s">
        <v>7745</v>
      </c>
      <c r="O3825" t="s">
        <v>7697</v>
      </c>
      <c r="P3825" t="s">
        <v>13725</v>
      </c>
      <c r="Q3825" t="s">
        <v>13956</v>
      </c>
      <c r="R3825">
        <v>946</v>
      </c>
      <c r="S3825" t="s">
        <v>7700</v>
      </c>
      <c r="T3825" t="s">
        <v>7715</v>
      </c>
      <c r="U3825">
        <v>1</v>
      </c>
      <c r="V3825">
        <v>3</v>
      </c>
      <c r="W3825" t="s">
        <v>7702</v>
      </c>
      <c r="X3825" t="s">
        <v>5537</v>
      </c>
      <c r="Y3825" t="s">
        <v>7703</v>
      </c>
      <c r="Z3825" t="s">
        <v>14039</v>
      </c>
      <c r="AA3825" t="s">
        <v>8008</v>
      </c>
      <c r="AB3825" t="s">
        <v>14040</v>
      </c>
    </row>
    <row r="3826" spans="1:28">
      <c r="A3826" s="241">
        <v>45979</v>
      </c>
      <c r="B3826" t="s">
        <v>14041</v>
      </c>
      <c r="C3826" t="s">
        <v>7927</v>
      </c>
      <c r="D3826" t="s">
        <v>7928</v>
      </c>
      <c r="E3826" t="s">
        <v>7929</v>
      </c>
      <c r="F3826">
        <v>20</v>
      </c>
      <c r="G3826">
        <v>1344.54</v>
      </c>
      <c r="H3826">
        <v>0</v>
      </c>
      <c r="I3826" s="165">
        <v>26890.799999999999</v>
      </c>
      <c r="J3826" t="s">
        <v>8511</v>
      </c>
      <c r="K3826">
        <v>1</v>
      </c>
      <c r="L3826">
        <v>125</v>
      </c>
      <c r="M3826" t="s">
        <v>7724</v>
      </c>
      <c r="N3826" t="s">
        <v>7713</v>
      </c>
      <c r="O3826" t="s">
        <v>7697</v>
      </c>
      <c r="P3826" t="s">
        <v>13725</v>
      </c>
      <c r="Q3826" t="s">
        <v>10012</v>
      </c>
      <c r="R3826">
        <v>111</v>
      </c>
      <c r="S3826" t="s">
        <v>7700</v>
      </c>
      <c r="T3826" t="s">
        <v>7701</v>
      </c>
      <c r="U3826">
        <v>1</v>
      </c>
      <c r="V3826">
        <v>20</v>
      </c>
      <c r="W3826" t="s">
        <v>7702</v>
      </c>
      <c r="X3826" t="s">
        <v>5628</v>
      </c>
      <c r="Y3826" t="s">
        <v>7703</v>
      </c>
      <c r="Z3826" t="s">
        <v>14042</v>
      </c>
      <c r="AA3826" t="s">
        <v>8618</v>
      </c>
      <c r="AB3826" t="s">
        <v>14043</v>
      </c>
    </row>
    <row r="3827" spans="1:28">
      <c r="A3827" s="241">
        <v>45979</v>
      </c>
      <c r="B3827" t="s">
        <v>14044</v>
      </c>
      <c r="C3827" t="s">
        <v>7875</v>
      </c>
      <c r="D3827" t="s">
        <v>7876</v>
      </c>
      <c r="E3827" t="s">
        <v>7877</v>
      </c>
      <c r="F3827">
        <v>4</v>
      </c>
      <c r="G3827">
        <v>1218.49</v>
      </c>
      <c r="H3827">
        <v>0</v>
      </c>
      <c r="I3827" s="165">
        <v>4873.96</v>
      </c>
      <c r="J3827" t="s">
        <v>7743</v>
      </c>
      <c r="K3827">
        <v>1</v>
      </c>
      <c r="L3827">
        <v>126</v>
      </c>
      <c r="M3827" t="s">
        <v>7744</v>
      </c>
      <c r="N3827" t="s">
        <v>7745</v>
      </c>
      <c r="O3827" t="s">
        <v>7697</v>
      </c>
      <c r="P3827" t="s">
        <v>13725</v>
      </c>
      <c r="Q3827" t="s">
        <v>13956</v>
      </c>
      <c r="R3827">
        <v>946</v>
      </c>
      <c r="S3827" t="s">
        <v>7700</v>
      </c>
      <c r="T3827" t="s">
        <v>7701</v>
      </c>
      <c r="U3827">
        <v>1</v>
      </c>
      <c r="V3827">
        <v>4</v>
      </c>
      <c r="W3827" t="s">
        <v>7702</v>
      </c>
      <c r="X3827" t="s">
        <v>5591</v>
      </c>
      <c r="Y3827" t="s">
        <v>7703</v>
      </c>
      <c r="Z3827" t="s">
        <v>14045</v>
      </c>
      <c r="AA3827" t="s">
        <v>8008</v>
      </c>
      <c r="AB3827" t="s">
        <v>14046</v>
      </c>
    </row>
    <row r="3828" spans="1:28">
      <c r="A3828" s="241">
        <v>45979</v>
      </c>
      <c r="B3828" t="s">
        <v>14044</v>
      </c>
      <c r="C3828" t="s">
        <v>8666</v>
      </c>
      <c r="D3828" t="s">
        <v>8667</v>
      </c>
      <c r="E3828" t="s">
        <v>8668</v>
      </c>
      <c r="F3828">
        <v>3</v>
      </c>
      <c r="G3828">
        <v>2992.5</v>
      </c>
      <c r="H3828">
        <v>0</v>
      </c>
      <c r="I3828" s="165">
        <v>8977.5</v>
      </c>
      <c r="J3828" t="s">
        <v>7743</v>
      </c>
      <c r="K3828">
        <v>1</v>
      </c>
      <c r="L3828">
        <v>126</v>
      </c>
      <c r="M3828" t="s">
        <v>7744</v>
      </c>
      <c r="N3828" t="s">
        <v>7745</v>
      </c>
      <c r="O3828" t="s">
        <v>7697</v>
      </c>
      <c r="P3828" t="s">
        <v>13725</v>
      </c>
      <c r="Q3828" t="s">
        <v>13956</v>
      </c>
      <c r="R3828">
        <v>946</v>
      </c>
      <c r="S3828" t="s">
        <v>7700</v>
      </c>
      <c r="T3828" t="s">
        <v>7701</v>
      </c>
      <c r="U3828">
        <v>1</v>
      </c>
      <c r="V3828">
        <v>3</v>
      </c>
      <c r="W3828" t="s">
        <v>7702</v>
      </c>
      <c r="X3828" t="s">
        <v>5591</v>
      </c>
      <c r="Y3828" t="s">
        <v>7703</v>
      </c>
      <c r="Z3828" t="s">
        <v>14045</v>
      </c>
      <c r="AA3828" t="s">
        <v>8008</v>
      </c>
      <c r="AB3828" t="s">
        <v>14046</v>
      </c>
    </row>
    <row r="3829" spans="1:28">
      <c r="A3829" s="241">
        <v>45979</v>
      </c>
      <c r="B3829" t="s">
        <v>14044</v>
      </c>
      <c r="C3829" t="s">
        <v>7778</v>
      </c>
      <c r="D3829" t="s">
        <v>7779</v>
      </c>
      <c r="E3829" t="s">
        <v>7780</v>
      </c>
      <c r="F3829">
        <v>3</v>
      </c>
      <c r="G3829">
        <v>2668.75</v>
      </c>
      <c r="H3829">
        <v>0</v>
      </c>
      <c r="I3829" s="165">
        <v>8006.25</v>
      </c>
      <c r="J3829" t="s">
        <v>7743</v>
      </c>
      <c r="K3829">
        <v>1</v>
      </c>
      <c r="L3829">
        <v>126</v>
      </c>
      <c r="M3829" t="s">
        <v>7744</v>
      </c>
      <c r="N3829" t="s">
        <v>7745</v>
      </c>
      <c r="O3829" t="s">
        <v>7697</v>
      </c>
      <c r="P3829" t="s">
        <v>13725</v>
      </c>
      <c r="Q3829" t="s">
        <v>13956</v>
      </c>
      <c r="R3829">
        <v>946</v>
      </c>
      <c r="S3829" t="s">
        <v>7700</v>
      </c>
      <c r="T3829" t="s">
        <v>7701</v>
      </c>
      <c r="U3829">
        <v>1</v>
      </c>
      <c r="V3829">
        <v>3</v>
      </c>
      <c r="W3829" t="s">
        <v>7702</v>
      </c>
      <c r="X3829" t="s">
        <v>5591</v>
      </c>
      <c r="Y3829" t="s">
        <v>7703</v>
      </c>
      <c r="Z3829" t="s">
        <v>14045</v>
      </c>
      <c r="AA3829" t="s">
        <v>8008</v>
      </c>
      <c r="AB3829" t="s">
        <v>14046</v>
      </c>
    </row>
    <row r="3830" spans="1:28">
      <c r="A3830" s="241">
        <v>45979</v>
      </c>
      <c r="B3830" t="s">
        <v>14044</v>
      </c>
      <c r="C3830" t="s">
        <v>7691</v>
      </c>
      <c r="D3830" t="s">
        <v>7692</v>
      </c>
      <c r="E3830" t="s">
        <v>7693</v>
      </c>
      <c r="F3830">
        <v>2</v>
      </c>
      <c r="G3830">
        <v>4327.7299999999996</v>
      </c>
      <c r="H3830">
        <v>0</v>
      </c>
      <c r="I3830" s="165">
        <v>8655.4599999999991</v>
      </c>
      <c r="J3830" t="s">
        <v>7743</v>
      </c>
      <c r="K3830">
        <v>1</v>
      </c>
      <c r="L3830">
        <v>126</v>
      </c>
      <c r="M3830" t="s">
        <v>7744</v>
      </c>
      <c r="N3830" t="s">
        <v>7745</v>
      </c>
      <c r="O3830" t="s">
        <v>7697</v>
      </c>
      <c r="P3830" t="s">
        <v>13725</v>
      </c>
      <c r="Q3830" t="s">
        <v>13956</v>
      </c>
      <c r="R3830">
        <v>946</v>
      </c>
      <c r="S3830" t="s">
        <v>7700</v>
      </c>
      <c r="T3830" t="s">
        <v>7701</v>
      </c>
      <c r="U3830">
        <v>1</v>
      </c>
      <c r="V3830">
        <v>2</v>
      </c>
      <c r="W3830" t="s">
        <v>7702</v>
      </c>
      <c r="X3830" t="s">
        <v>5591</v>
      </c>
      <c r="Y3830" t="s">
        <v>7703</v>
      </c>
      <c r="Z3830" t="s">
        <v>14045</v>
      </c>
      <c r="AA3830" t="s">
        <v>8008</v>
      </c>
      <c r="AB3830" t="s">
        <v>14046</v>
      </c>
    </row>
    <row r="3831" spans="1:28">
      <c r="A3831" s="241">
        <v>45979</v>
      </c>
      <c r="B3831" t="s">
        <v>14044</v>
      </c>
      <c r="C3831" t="s">
        <v>7856</v>
      </c>
      <c r="D3831" t="s">
        <v>7857</v>
      </c>
      <c r="E3831" t="s">
        <v>7858</v>
      </c>
      <c r="F3831">
        <v>1</v>
      </c>
      <c r="G3831">
        <v>4247.1000000000004</v>
      </c>
      <c r="H3831">
        <v>0</v>
      </c>
      <c r="I3831" s="165">
        <v>4247.1000000000004</v>
      </c>
      <c r="J3831" t="s">
        <v>7743</v>
      </c>
      <c r="K3831">
        <v>1</v>
      </c>
      <c r="L3831">
        <v>126</v>
      </c>
      <c r="M3831" t="s">
        <v>7744</v>
      </c>
      <c r="N3831" t="s">
        <v>7745</v>
      </c>
      <c r="O3831" t="s">
        <v>7697</v>
      </c>
      <c r="P3831" t="s">
        <v>13725</v>
      </c>
      <c r="Q3831" t="s">
        <v>13956</v>
      </c>
      <c r="R3831">
        <v>946</v>
      </c>
      <c r="S3831" t="s">
        <v>7700</v>
      </c>
      <c r="T3831" t="s">
        <v>7701</v>
      </c>
      <c r="U3831">
        <v>1</v>
      </c>
      <c r="V3831">
        <v>1</v>
      </c>
      <c r="W3831" t="s">
        <v>7702</v>
      </c>
      <c r="X3831" t="s">
        <v>5591</v>
      </c>
      <c r="Y3831" t="s">
        <v>7703</v>
      </c>
      <c r="Z3831" t="s">
        <v>14045</v>
      </c>
      <c r="AA3831" t="s">
        <v>8008</v>
      </c>
      <c r="AB3831" t="s">
        <v>14046</v>
      </c>
    </row>
    <row r="3832" spans="1:28">
      <c r="A3832" s="241">
        <v>45979</v>
      </c>
      <c r="B3832" t="s">
        <v>14044</v>
      </c>
      <c r="C3832" t="s">
        <v>7979</v>
      </c>
      <c r="D3832" t="s">
        <v>7980</v>
      </c>
      <c r="E3832" t="s">
        <v>7981</v>
      </c>
      <c r="F3832">
        <v>3</v>
      </c>
      <c r="G3832">
        <v>2647.06</v>
      </c>
      <c r="H3832">
        <v>0</v>
      </c>
      <c r="I3832" s="165">
        <v>7941.18</v>
      </c>
      <c r="J3832" t="s">
        <v>7743</v>
      </c>
      <c r="K3832">
        <v>1</v>
      </c>
      <c r="L3832">
        <v>126</v>
      </c>
      <c r="M3832" t="s">
        <v>7744</v>
      </c>
      <c r="N3832" t="s">
        <v>7745</v>
      </c>
      <c r="O3832" t="s">
        <v>7697</v>
      </c>
      <c r="P3832" t="s">
        <v>13725</v>
      </c>
      <c r="Q3832" t="s">
        <v>13956</v>
      </c>
      <c r="R3832">
        <v>946</v>
      </c>
      <c r="S3832" t="s">
        <v>7700</v>
      </c>
      <c r="T3832" t="s">
        <v>7715</v>
      </c>
      <c r="U3832">
        <v>1</v>
      </c>
      <c r="V3832">
        <v>3</v>
      </c>
      <c r="W3832" t="s">
        <v>7702</v>
      </c>
      <c r="X3832" t="s">
        <v>5591</v>
      </c>
      <c r="Y3832" t="s">
        <v>7703</v>
      </c>
      <c r="Z3832" t="s">
        <v>14045</v>
      </c>
      <c r="AA3832" t="s">
        <v>8008</v>
      </c>
      <c r="AB3832" t="s">
        <v>14046</v>
      </c>
    </row>
    <row r="3833" spans="1:28">
      <c r="A3833" s="241">
        <v>45979</v>
      </c>
      <c r="B3833" t="s">
        <v>14044</v>
      </c>
      <c r="C3833" t="s">
        <v>8613</v>
      </c>
      <c r="D3833" t="s">
        <v>8614</v>
      </c>
      <c r="E3833" t="s">
        <v>8615</v>
      </c>
      <c r="F3833">
        <v>3</v>
      </c>
      <c r="G3833">
        <v>714.29</v>
      </c>
      <c r="H3833">
        <v>0</v>
      </c>
      <c r="I3833" s="165">
        <v>2142.87</v>
      </c>
      <c r="J3833" t="s">
        <v>7743</v>
      </c>
      <c r="K3833">
        <v>1</v>
      </c>
      <c r="L3833">
        <v>126</v>
      </c>
      <c r="M3833" t="s">
        <v>7744</v>
      </c>
      <c r="N3833" t="s">
        <v>7745</v>
      </c>
      <c r="O3833" t="s">
        <v>7697</v>
      </c>
      <c r="P3833" t="s">
        <v>13725</v>
      </c>
      <c r="Q3833" t="s">
        <v>13956</v>
      </c>
      <c r="R3833">
        <v>946</v>
      </c>
      <c r="S3833" t="s">
        <v>7700</v>
      </c>
      <c r="T3833" t="s">
        <v>7715</v>
      </c>
      <c r="U3833">
        <v>1</v>
      </c>
      <c r="V3833">
        <v>3</v>
      </c>
      <c r="W3833" t="s">
        <v>7702</v>
      </c>
      <c r="X3833" t="s">
        <v>5591</v>
      </c>
      <c r="Y3833" t="s">
        <v>7703</v>
      </c>
      <c r="Z3833" t="s">
        <v>14045</v>
      </c>
      <c r="AA3833" t="s">
        <v>8008</v>
      </c>
      <c r="AB3833" t="s">
        <v>14046</v>
      </c>
    </row>
    <row r="3834" spans="1:28">
      <c r="A3834" s="241">
        <v>45979</v>
      </c>
      <c r="B3834" t="s">
        <v>14047</v>
      </c>
      <c r="C3834" t="s">
        <v>7791</v>
      </c>
      <c r="D3834" t="s">
        <v>7792</v>
      </c>
      <c r="E3834" t="s">
        <v>7793</v>
      </c>
      <c r="F3834">
        <v>12</v>
      </c>
      <c r="G3834">
        <v>870</v>
      </c>
      <c r="H3834">
        <v>0</v>
      </c>
      <c r="I3834" s="165">
        <v>10440</v>
      </c>
      <c r="J3834" t="s">
        <v>7816</v>
      </c>
      <c r="K3834">
        <v>1</v>
      </c>
      <c r="L3834">
        <v>125</v>
      </c>
      <c r="M3834" t="s">
        <v>7724</v>
      </c>
      <c r="N3834" t="s">
        <v>7713</v>
      </c>
      <c r="O3834" t="s">
        <v>7697</v>
      </c>
      <c r="P3834" t="s">
        <v>13725</v>
      </c>
      <c r="Q3834" t="s">
        <v>14048</v>
      </c>
      <c r="R3834">
        <v>107</v>
      </c>
      <c r="S3834" t="s">
        <v>7700</v>
      </c>
      <c r="T3834" t="s">
        <v>7701</v>
      </c>
      <c r="U3834">
        <v>1</v>
      </c>
      <c r="V3834">
        <v>12</v>
      </c>
      <c r="W3834" t="s">
        <v>7702</v>
      </c>
      <c r="X3834" t="s">
        <v>5513</v>
      </c>
      <c r="Y3834" t="s">
        <v>7703</v>
      </c>
      <c r="Z3834" t="s">
        <v>14049</v>
      </c>
      <c r="AA3834" t="s">
        <v>8041</v>
      </c>
      <c r="AB3834" t="s">
        <v>14050</v>
      </c>
    </row>
    <row r="3835" spans="1:28">
      <c r="A3835" s="241">
        <v>45979</v>
      </c>
      <c r="B3835" t="s">
        <v>14051</v>
      </c>
      <c r="C3835" t="s">
        <v>8021</v>
      </c>
      <c r="D3835" t="s">
        <v>8022</v>
      </c>
      <c r="E3835" t="s">
        <v>8023</v>
      </c>
      <c r="F3835">
        <v>2</v>
      </c>
      <c r="G3835">
        <v>4882</v>
      </c>
      <c r="H3835">
        <v>0</v>
      </c>
      <c r="I3835" s="165">
        <v>9764</v>
      </c>
      <c r="J3835" t="s">
        <v>7816</v>
      </c>
      <c r="K3835">
        <v>1</v>
      </c>
      <c r="L3835">
        <v>125</v>
      </c>
      <c r="M3835" t="s">
        <v>7724</v>
      </c>
      <c r="N3835" t="s">
        <v>7713</v>
      </c>
      <c r="O3835" t="s">
        <v>7697</v>
      </c>
      <c r="P3835" t="s">
        <v>13725</v>
      </c>
      <c r="Q3835" t="s">
        <v>14048</v>
      </c>
      <c r="R3835">
        <v>107</v>
      </c>
      <c r="S3835" t="s">
        <v>7700</v>
      </c>
      <c r="T3835" t="s">
        <v>7701</v>
      </c>
      <c r="U3835">
        <v>1</v>
      </c>
      <c r="V3835">
        <v>2</v>
      </c>
      <c r="W3835" t="s">
        <v>7702</v>
      </c>
      <c r="X3835" t="s">
        <v>5695</v>
      </c>
      <c r="Y3835" t="s">
        <v>7703</v>
      </c>
      <c r="Z3835" t="s">
        <v>14052</v>
      </c>
      <c r="AA3835" t="s">
        <v>8041</v>
      </c>
      <c r="AB3835" t="s">
        <v>14053</v>
      </c>
    </row>
    <row r="3836" spans="1:28">
      <c r="A3836" s="241">
        <v>45979</v>
      </c>
      <c r="B3836" t="s">
        <v>14051</v>
      </c>
      <c r="C3836" t="s">
        <v>7781</v>
      </c>
      <c r="D3836" t="s">
        <v>7782</v>
      </c>
      <c r="E3836" t="s">
        <v>7783</v>
      </c>
      <c r="F3836">
        <v>12</v>
      </c>
      <c r="G3836">
        <v>3025.21</v>
      </c>
      <c r="H3836">
        <v>0</v>
      </c>
      <c r="I3836" s="165">
        <v>36302.519999999997</v>
      </c>
      <c r="J3836" t="s">
        <v>7816</v>
      </c>
      <c r="K3836">
        <v>1</v>
      </c>
      <c r="L3836">
        <v>125</v>
      </c>
      <c r="M3836" t="s">
        <v>7724</v>
      </c>
      <c r="N3836" t="s">
        <v>7713</v>
      </c>
      <c r="O3836" t="s">
        <v>7697</v>
      </c>
      <c r="P3836" t="s">
        <v>13725</v>
      </c>
      <c r="Q3836" t="s">
        <v>14048</v>
      </c>
      <c r="R3836">
        <v>107</v>
      </c>
      <c r="S3836" t="s">
        <v>7700</v>
      </c>
      <c r="T3836" t="s">
        <v>7715</v>
      </c>
      <c r="U3836">
        <v>1</v>
      </c>
      <c r="V3836">
        <v>12</v>
      </c>
      <c r="W3836" t="s">
        <v>7702</v>
      </c>
      <c r="X3836" t="s">
        <v>5695</v>
      </c>
      <c r="Y3836" t="s">
        <v>7703</v>
      </c>
      <c r="Z3836" t="s">
        <v>14052</v>
      </c>
      <c r="AA3836" t="s">
        <v>8041</v>
      </c>
      <c r="AB3836" t="s">
        <v>14053</v>
      </c>
    </row>
    <row r="3837" spans="1:28">
      <c r="A3837" s="241">
        <v>45979</v>
      </c>
      <c r="B3837" t="s">
        <v>14051</v>
      </c>
      <c r="C3837" t="s">
        <v>7856</v>
      </c>
      <c r="D3837" t="s">
        <v>7857</v>
      </c>
      <c r="E3837" t="s">
        <v>7858</v>
      </c>
      <c r="F3837">
        <v>1</v>
      </c>
      <c r="G3837">
        <v>4247.1000000000004</v>
      </c>
      <c r="H3837">
        <v>0</v>
      </c>
      <c r="I3837" s="165">
        <v>4247.1000000000004</v>
      </c>
      <c r="J3837" t="s">
        <v>7816</v>
      </c>
      <c r="K3837">
        <v>1</v>
      </c>
      <c r="L3837">
        <v>125</v>
      </c>
      <c r="M3837" t="s">
        <v>7724</v>
      </c>
      <c r="N3837" t="s">
        <v>7713</v>
      </c>
      <c r="O3837" t="s">
        <v>7697</v>
      </c>
      <c r="P3837" t="s">
        <v>13725</v>
      </c>
      <c r="Q3837" t="s">
        <v>14048</v>
      </c>
      <c r="R3837">
        <v>107</v>
      </c>
      <c r="S3837" t="s">
        <v>7700</v>
      </c>
      <c r="T3837" t="s">
        <v>7701</v>
      </c>
      <c r="U3837">
        <v>1</v>
      </c>
      <c r="V3837">
        <v>1</v>
      </c>
      <c r="W3837" t="s">
        <v>7702</v>
      </c>
      <c r="X3837" t="s">
        <v>5695</v>
      </c>
      <c r="Y3837" t="s">
        <v>7703</v>
      </c>
      <c r="Z3837" t="s">
        <v>14052</v>
      </c>
      <c r="AA3837" t="s">
        <v>8041</v>
      </c>
      <c r="AB3837" t="s">
        <v>14053</v>
      </c>
    </row>
    <row r="3838" spans="1:28">
      <c r="A3838" s="241">
        <v>45979</v>
      </c>
      <c r="B3838" t="s">
        <v>14051</v>
      </c>
      <c r="C3838" t="s">
        <v>7906</v>
      </c>
      <c r="D3838" t="s">
        <v>7907</v>
      </c>
      <c r="E3838" t="s">
        <v>7908</v>
      </c>
      <c r="F3838">
        <v>24</v>
      </c>
      <c r="G3838">
        <v>715</v>
      </c>
      <c r="H3838">
        <v>0</v>
      </c>
      <c r="I3838" s="165">
        <v>17160</v>
      </c>
      <c r="J3838" t="s">
        <v>7816</v>
      </c>
      <c r="K3838">
        <v>1</v>
      </c>
      <c r="L3838">
        <v>125</v>
      </c>
      <c r="M3838" t="s">
        <v>7724</v>
      </c>
      <c r="N3838" t="s">
        <v>7713</v>
      </c>
      <c r="O3838" t="s">
        <v>7697</v>
      </c>
      <c r="P3838" t="s">
        <v>13725</v>
      </c>
      <c r="Q3838" t="s">
        <v>14048</v>
      </c>
      <c r="R3838">
        <v>107</v>
      </c>
      <c r="S3838" t="s">
        <v>7700</v>
      </c>
      <c r="T3838" t="s">
        <v>7701</v>
      </c>
      <c r="U3838">
        <v>1</v>
      </c>
      <c r="V3838">
        <v>24</v>
      </c>
      <c r="W3838" t="s">
        <v>7702</v>
      </c>
      <c r="X3838" t="s">
        <v>5695</v>
      </c>
      <c r="Y3838" t="s">
        <v>7703</v>
      </c>
      <c r="Z3838" t="s">
        <v>14052</v>
      </c>
      <c r="AA3838" t="s">
        <v>8041</v>
      </c>
      <c r="AB3838" t="s">
        <v>14053</v>
      </c>
    </row>
    <row r="3839" spans="1:28">
      <c r="A3839" s="241">
        <v>45979</v>
      </c>
      <c r="B3839" t="s">
        <v>14054</v>
      </c>
      <c r="C3839" t="s">
        <v>7720</v>
      </c>
      <c r="D3839" t="s">
        <v>7721</v>
      </c>
      <c r="E3839" t="s">
        <v>7722</v>
      </c>
      <c r="F3839">
        <v>1</v>
      </c>
      <c r="G3839">
        <v>11900</v>
      </c>
      <c r="H3839">
        <v>357</v>
      </c>
      <c r="I3839" s="165">
        <v>11543</v>
      </c>
      <c r="J3839" t="s">
        <v>7851</v>
      </c>
      <c r="K3839">
        <v>1</v>
      </c>
      <c r="L3839">
        <v>126</v>
      </c>
      <c r="M3839" t="s">
        <v>7744</v>
      </c>
      <c r="N3839" t="s">
        <v>7745</v>
      </c>
      <c r="O3839" t="s">
        <v>7697</v>
      </c>
      <c r="P3839" t="s">
        <v>13725</v>
      </c>
      <c r="Q3839" t="s">
        <v>14055</v>
      </c>
      <c r="R3839">
        <v>934</v>
      </c>
      <c r="S3839" t="s">
        <v>7700</v>
      </c>
      <c r="T3839" t="s">
        <v>7726</v>
      </c>
      <c r="U3839">
        <v>1</v>
      </c>
      <c r="V3839">
        <v>1</v>
      </c>
      <c r="W3839" t="s">
        <v>7702</v>
      </c>
      <c r="X3839" t="s">
        <v>5616</v>
      </c>
      <c r="Y3839" t="s">
        <v>7703</v>
      </c>
      <c r="Z3839" t="s">
        <v>14056</v>
      </c>
      <c r="AA3839" t="s">
        <v>8084</v>
      </c>
      <c r="AB3839" t="s">
        <v>8819</v>
      </c>
    </row>
    <row r="3840" spans="1:28">
      <c r="A3840" s="241">
        <v>45979</v>
      </c>
      <c r="B3840" t="s">
        <v>14057</v>
      </c>
      <c r="C3840" t="s">
        <v>7839</v>
      </c>
      <c r="D3840" t="s">
        <v>7840</v>
      </c>
      <c r="E3840" t="s">
        <v>7841</v>
      </c>
      <c r="F3840">
        <v>6</v>
      </c>
      <c r="G3840">
        <v>2645.48</v>
      </c>
      <c r="H3840">
        <v>0</v>
      </c>
      <c r="I3840" s="165">
        <v>15872.88</v>
      </c>
      <c r="J3840" t="s">
        <v>7743</v>
      </c>
      <c r="K3840">
        <v>1</v>
      </c>
      <c r="L3840">
        <v>126</v>
      </c>
      <c r="M3840" t="s">
        <v>7744</v>
      </c>
      <c r="N3840" t="s">
        <v>7745</v>
      </c>
      <c r="O3840" t="s">
        <v>7697</v>
      </c>
      <c r="P3840" t="s">
        <v>13725</v>
      </c>
      <c r="Q3840" t="s">
        <v>13956</v>
      </c>
      <c r="R3840">
        <v>946</v>
      </c>
      <c r="S3840" t="s">
        <v>7700</v>
      </c>
      <c r="T3840" t="s">
        <v>7715</v>
      </c>
      <c r="U3840">
        <v>1</v>
      </c>
      <c r="V3840">
        <v>6</v>
      </c>
      <c r="W3840" t="s">
        <v>7702</v>
      </c>
      <c r="X3840" t="s">
        <v>5634</v>
      </c>
      <c r="Y3840" t="s">
        <v>7703</v>
      </c>
      <c r="Z3840" t="s">
        <v>14058</v>
      </c>
      <c r="AA3840" t="s">
        <v>8008</v>
      </c>
      <c r="AB3840" t="s">
        <v>14059</v>
      </c>
    </row>
    <row r="3841" spans="1:28">
      <c r="A3841" s="241">
        <v>45979</v>
      </c>
      <c r="B3841" t="s">
        <v>14057</v>
      </c>
      <c r="C3841" t="s">
        <v>8415</v>
      </c>
      <c r="D3841" t="s">
        <v>8416</v>
      </c>
      <c r="E3841" t="s">
        <v>8417</v>
      </c>
      <c r="F3841">
        <v>6</v>
      </c>
      <c r="G3841">
        <v>2700</v>
      </c>
      <c r="H3841">
        <v>0</v>
      </c>
      <c r="I3841" s="165">
        <v>16200</v>
      </c>
      <c r="J3841" t="s">
        <v>7743</v>
      </c>
      <c r="K3841">
        <v>1</v>
      </c>
      <c r="L3841">
        <v>126</v>
      </c>
      <c r="M3841" t="s">
        <v>7744</v>
      </c>
      <c r="N3841" t="s">
        <v>7745</v>
      </c>
      <c r="O3841" t="s">
        <v>7697</v>
      </c>
      <c r="P3841" t="s">
        <v>13725</v>
      </c>
      <c r="Q3841" t="s">
        <v>13956</v>
      </c>
      <c r="R3841">
        <v>946</v>
      </c>
      <c r="S3841" t="s">
        <v>7700</v>
      </c>
      <c r="T3841" t="s">
        <v>7715</v>
      </c>
      <c r="U3841">
        <v>1</v>
      </c>
      <c r="V3841">
        <v>6</v>
      </c>
      <c r="W3841" t="s">
        <v>7702</v>
      </c>
      <c r="X3841" t="s">
        <v>5634</v>
      </c>
      <c r="Y3841" t="s">
        <v>7703</v>
      </c>
      <c r="Z3841" t="s">
        <v>14058</v>
      </c>
      <c r="AA3841" t="s">
        <v>8008</v>
      </c>
      <c r="AB3841" t="s">
        <v>14059</v>
      </c>
    </row>
    <row r="3842" spans="1:28">
      <c r="A3842" s="241">
        <v>45979</v>
      </c>
      <c r="B3842" t="s">
        <v>14057</v>
      </c>
      <c r="C3842" t="s">
        <v>7886</v>
      </c>
      <c r="D3842" t="s">
        <v>7887</v>
      </c>
      <c r="E3842" t="s">
        <v>7888</v>
      </c>
      <c r="F3842">
        <v>6</v>
      </c>
      <c r="G3842">
        <v>3025.21</v>
      </c>
      <c r="H3842">
        <v>0</v>
      </c>
      <c r="I3842" s="165">
        <v>18151.259999999998</v>
      </c>
      <c r="J3842" t="s">
        <v>7743</v>
      </c>
      <c r="K3842">
        <v>1</v>
      </c>
      <c r="L3842">
        <v>126</v>
      </c>
      <c r="M3842" t="s">
        <v>7744</v>
      </c>
      <c r="N3842" t="s">
        <v>7745</v>
      </c>
      <c r="O3842" t="s">
        <v>7697</v>
      </c>
      <c r="P3842" t="s">
        <v>13725</v>
      </c>
      <c r="Q3842" t="s">
        <v>13956</v>
      </c>
      <c r="R3842">
        <v>946</v>
      </c>
      <c r="S3842" t="s">
        <v>7700</v>
      </c>
      <c r="T3842" t="s">
        <v>7715</v>
      </c>
      <c r="U3842">
        <v>1</v>
      </c>
      <c r="V3842">
        <v>6</v>
      </c>
      <c r="W3842" t="s">
        <v>7702</v>
      </c>
      <c r="X3842" t="s">
        <v>5634</v>
      </c>
      <c r="Y3842" t="s">
        <v>7703</v>
      </c>
      <c r="Z3842" t="s">
        <v>14058</v>
      </c>
      <c r="AA3842" t="s">
        <v>8008</v>
      </c>
      <c r="AB3842" t="s">
        <v>14059</v>
      </c>
    </row>
    <row r="3843" spans="1:28">
      <c r="A3843" s="241">
        <v>45979</v>
      </c>
      <c r="B3843" t="s">
        <v>14060</v>
      </c>
      <c r="C3843" t="s">
        <v>7778</v>
      </c>
      <c r="D3843" t="s">
        <v>7779</v>
      </c>
      <c r="E3843" t="s">
        <v>7780</v>
      </c>
      <c r="F3843">
        <v>6</v>
      </c>
      <c r="G3843">
        <v>2668.75</v>
      </c>
      <c r="H3843">
        <v>0</v>
      </c>
      <c r="I3843" s="165">
        <v>16012.5</v>
      </c>
      <c r="J3843" t="s">
        <v>7851</v>
      </c>
      <c r="K3843">
        <v>1</v>
      </c>
      <c r="L3843">
        <v>2</v>
      </c>
      <c r="M3843" t="s">
        <v>8054</v>
      </c>
      <c r="N3843" t="s">
        <v>7745</v>
      </c>
      <c r="O3843" t="s">
        <v>7697</v>
      </c>
      <c r="P3843" t="s">
        <v>13725</v>
      </c>
      <c r="Q3843" t="s">
        <v>13931</v>
      </c>
      <c r="R3843">
        <v>933</v>
      </c>
      <c r="S3843" t="s">
        <v>7700</v>
      </c>
      <c r="T3843" t="s">
        <v>7701</v>
      </c>
      <c r="U3843">
        <v>1</v>
      </c>
      <c r="V3843">
        <v>6</v>
      </c>
      <c r="W3843" t="s">
        <v>7702</v>
      </c>
      <c r="X3843" t="s">
        <v>14061</v>
      </c>
      <c r="Y3843" t="s">
        <v>7703</v>
      </c>
      <c r="Z3843" t="s">
        <v>14062</v>
      </c>
      <c r="AA3843" t="s">
        <v>8696</v>
      </c>
      <c r="AB3843" t="s">
        <v>14063</v>
      </c>
    </row>
    <row r="3844" spans="1:28">
      <c r="A3844" s="241">
        <v>45979</v>
      </c>
      <c r="B3844" t="s">
        <v>14060</v>
      </c>
      <c r="C3844" t="s">
        <v>8666</v>
      </c>
      <c r="D3844" t="s">
        <v>8667</v>
      </c>
      <c r="E3844" t="s">
        <v>8668</v>
      </c>
      <c r="F3844">
        <v>4</v>
      </c>
      <c r="G3844">
        <v>2992.5</v>
      </c>
      <c r="H3844">
        <v>0</v>
      </c>
      <c r="I3844" s="165">
        <v>11970</v>
      </c>
      <c r="J3844" t="s">
        <v>7851</v>
      </c>
      <c r="K3844">
        <v>1</v>
      </c>
      <c r="L3844">
        <v>2</v>
      </c>
      <c r="M3844" t="s">
        <v>8054</v>
      </c>
      <c r="N3844" t="s">
        <v>7745</v>
      </c>
      <c r="O3844" t="s">
        <v>7697</v>
      </c>
      <c r="P3844" t="s">
        <v>13725</v>
      </c>
      <c r="Q3844" t="s">
        <v>13931</v>
      </c>
      <c r="R3844">
        <v>933</v>
      </c>
      <c r="S3844" t="s">
        <v>7700</v>
      </c>
      <c r="T3844" t="s">
        <v>7701</v>
      </c>
      <c r="U3844">
        <v>1</v>
      </c>
      <c r="V3844">
        <v>4</v>
      </c>
      <c r="W3844" t="s">
        <v>7702</v>
      </c>
      <c r="X3844" t="s">
        <v>14061</v>
      </c>
      <c r="Y3844" t="s">
        <v>7703</v>
      </c>
      <c r="Z3844" t="s">
        <v>14062</v>
      </c>
      <c r="AA3844" t="s">
        <v>8696</v>
      </c>
      <c r="AB3844" t="s">
        <v>14063</v>
      </c>
    </row>
    <row r="3845" spans="1:28">
      <c r="A3845" s="241">
        <v>45979</v>
      </c>
      <c r="B3845" t="s">
        <v>14060</v>
      </c>
      <c r="C3845" t="s">
        <v>7691</v>
      </c>
      <c r="D3845" t="s">
        <v>7692</v>
      </c>
      <c r="E3845" t="s">
        <v>7693</v>
      </c>
      <c r="F3845">
        <v>4</v>
      </c>
      <c r="G3845">
        <v>4327.7299999999996</v>
      </c>
      <c r="H3845">
        <v>0</v>
      </c>
      <c r="I3845" s="165">
        <v>17310.919999999998</v>
      </c>
      <c r="J3845" t="s">
        <v>7851</v>
      </c>
      <c r="K3845">
        <v>1</v>
      </c>
      <c r="L3845">
        <v>2</v>
      </c>
      <c r="M3845" t="s">
        <v>8054</v>
      </c>
      <c r="N3845" t="s">
        <v>7745</v>
      </c>
      <c r="O3845" t="s">
        <v>7697</v>
      </c>
      <c r="P3845" t="s">
        <v>13725</v>
      </c>
      <c r="Q3845" t="s">
        <v>13931</v>
      </c>
      <c r="R3845">
        <v>933</v>
      </c>
      <c r="S3845" t="s">
        <v>7700</v>
      </c>
      <c r="T3845" t="s">
        <v>7701</v>
      </c>
      <c r="U3845">
        <v>1</v>
      </c>
      <c r="V3845">
        <v>4</v>
      </c>
      <c r="W3845" t="s">
        <v>7702</v>
      </c>
      <c r="X3845" t="s">
        <v>14061</v>
      </c>
      <c r="Y3845" t="s">
        <v>7703</v>
      </c>
      <c r="Z3845" t="s">
        <v>14062</v>
      </c>
      <c r="AA3845" t="s">
        <v>8696</v>
      </c>
      <c r="AB3845" t="s">
        <v>14063</v>
      </c>
    </row>
    <row r="3846" spans="1:28">
      <c r="A3846" s="241">
        <v>45979</v>
      </c>
      <c r="B3846" t="s">
        <v>14064</v>
      </c>
      <c r="C3846" t="s">
        <v>7720</v>
      </c>
      <c r="D3846" t="s">
        <v>7721</v>
      </c>
      <c r="E3846" t="s">
        <v>7722</v>
      </c>
      <c r="F3846">
        <v>1</v>
      </c>
      <c r="G3846">
        <v>11900</v>
      </c>
      <c r="H3846">
        <v>595</v>
      </c>
      <c r="I3846" s="165">
        <v>11305</v>
      </c>
      <c r="J3846" t="s">
        <v>8025</v>
      </c>
      <c r="K3846">
        <v>1</v>
      </c>
      <c r="L3846">
        <v>3</v>
      </c>
      <c r="M3846" t="s">
        <v>8702</v>
      </c>
      <c r="N3846" t="s">
        <v>8027</v>
      </c>
      <c r="O3846" t="s">
        <v>7697</v>
      </c>
      <c r="P3846" t="s">
        <v>13725</v>
      </c>
      <c r="Q3846" t="s">
        <v>11423</v>
      </c>
      <c r="R3846">
        <v>620</v>
      </c>
      <c r="S3846" t="s">
        <v>7700</v>
      </c>
      <c r="T3846" t="s">
        <v>7726</v>
      </c>
      <c r="U3846">
        <v>1</v>
      </c>
      <c r="V3846">
        <v>1</v>
      </c>
      <c r="W3846" t="s">
        <v>7702</v>
      </c>
      <c r="X3846" t="s">
        <v>14065</v>
      </c>
      <c r="Y3846" t="s">
        <v>7703</v>
      </c>
      <c r="Z3846" t="s">
        <v>14066</v>
      </c>
      <c r="AA3846" t="s">
        <v>8030</v>
      </c>
      <c r="AB3846" t="s">
        <v>14067</v>
      </c>
    </row>
    <row r="3847" spans="1:28">
      <c r="A3847" s="241">
        <v>45979</v>
      </c>
      <c r="B3847" t="s">
        <v>14068</v>
      </c>
      <c r="C3847" t="s">
        <v>7969</v>
      </c>
      <c r="D3847" t="s">
        <v>7970</v>
      </c>
      <c r="E3847" t="s">
        <v>7971</v>
      </c>
      <c r="F3847">
        <v>6</v>
      </c>
      <c r="G3847">
        <v>977</v>
      </c>
      <c r="H3847">
        <v>0</v>
      </c>
      <c r="I3847" s="165">
        <v>5862</v>
      </c>
      <c r="J3847" t="s">
        <v>7757</v>
      </c>
      <c r="K3847">
        <v>1</v>
      </c>
      <c r="L3847">
        <v>125</v>
      </c>
      <c r="M3847" t="s">
        <v>7724</v>
      </c>
      <c r="N3847" t="s">
        <v>7713</v>
      </c>
      <c r="O3847" t="s">
        <v>7697</v>
      </c>
      <c r="P3847" t="s">
        <v>13725</v>
      </c>
      <c r="Q3847" t="s">
        <v>14069</v>
      </c>
      <c r="R3847">
        <v>115</v>
      </c>
      <c r="S3847" t="s">
        <v>7700</v>
      </c>
      <c r="T3847" t="s">
        <v>7715</v>
      </c>
      <c r="U3847">
        <v>1</v>
      </c>
      <c r="V3847">
        <v>6</v>
      </c>
      <c r="W3847" t="s">
        <v>7702</v>
      </c>
      <c r="X3847" t="s">
        <v>5425</v>
      </c>
      <c r="Y3847" t="s">
        <v>7703</v>
      </c>
      <c r="Z3847" t="s">
        <v>14070</v>
      </c>
      <c r="AA3847" t="s">
        <v>7772</v>
      </c>
      <c r="AB3847" t="s">
        <v>14071</v>
      </c>
    </row>
    <row r="3848" spans="1:28">
      <c r="A3848" s="241">
        <v>45979</v>
      </c>
      <c r="B3848" t="s">
        <v>14072</v>
      </c>
      <c r="C3848" t="s">
        <v>7733</v>
      </c>
      <c r="D3848" t="s">
        <v>7734</v>
      </c>
      <c r="E3848" t="s">
        <v>7735</v>
      </c>
      <c r="F3848">
        <v>6</v>
      </c>
      <c r="G3848">
        <v>1344.54</v>
      </c>
      <c r="H3848">
        <v>0</v>
      </c>
      <c r="I3848" s="165">
        <v>8067.24</v>
      </c>
      <c r="J3848" t="s">
        <v>7794</v>
      </c>
      <c r="K3848">
        <v>1</v>
      </c>
      <c r="L3848">
        <v>125</v>
      </c>
      <c r="M3848" t="s">
        <v>7724</v>
      </c>
      <c r="N3848" t="s">
        <v>7713</v>
      </c>
      <c r="O3848" t="s">
        <v>7697</v>
      </c>
      <c r="P3848" t="s">
        <v>13725</v>
      </c>
      <c r="Q3848" t="s">
        <v>12488</v>
      </c>
      <c r="R3848">
        <v>102</v>
      </c>
      <c r="S3848" t="s">
        <v>7700</v>
      </c>
      <c r="T3848" t="s">
        <v>7701</v>
      </c>
      <c r="U3848">
        <v>1</v>
      </c>
      <c r="V3848">
        <v>6</v>
      </c>
      <c r="W3848" t="s">
        <v>7702</v>
      </c>
      <c r="X3848" t="s">
        <v>5614</v>
      </c>
      <c r="Y3848" t="s">
        <v>7703</v>
      </c>
      <c r="Z3848" t="s">
        <v>14073</v>
      </c>
      <c r="AA3848" t="s">
        <v>7797</v>
      </c>
      <c r="AB3848" t="s">
        <v>14074</v>
      </c>
    </row>
    <row r="3849" spans="1:28">
      <c r="A3849" s="241">
        <v>45979</v>
      </c>
      <c r="B3849" t="s">
        <v>14075</v>
      </c>
      <c r="C3849" t="s">
        <v>7848</v>
      </c>
      <c r="D3849" t="s">
        <v>7849</v>
      </c>
      <c r="E3849" t="s">
        <v>7850</v>
      </c>
      <c r="F3849">
        <v>4</v>
      </c>
      <c r="G3849">
        <v>1260.5</v>
      </c>
      <c r="H3849">
        <v>0</v>
      </c>
      <c r="I3849" s="165">
        <v>5042</v>
      </c>
      <c r="J3849" t="s">
        <v>7711</v>
      </c>
      <c r="K3849">
        <v>1</v>
      </c>
      <c r="L3849">
        <v>156</v>
      </c>
      <c r="M3849" t="s">
        <v>7712</v>
      </c>
      <c r="N3849" t="s">
        <v>7713</v>
      </c>
      <c r="O3849" t="s">
        <v>7697</v>
      </c>
      <c r="P3849" t="s">
        <v>13725</v>
      </c>
      <c r="Q3849" t="s">
        <v>13916</v>
      </c>
      <c r="R3849">
        <v>510</v>
      </c>
      <c r="S3849" t="s">
        <v>7700</v>
      </c>
      <c r="T3849" t="s">
        <v>7701</v>
      </c>
      <c r="U3849">
        <v>1</v>
      </c>
      <c r="V3849">
        <v>4</v>
      </c>
      <c r="W3849" t="s">
        <v>7702</v>
      </c>
      <c r="X3849" t="s">
        <v>5861</v>
      </c>
      <c r="Y3849" t="s">
        <v>7703</v>
      </c>
      <c r="Z3849" t="s">
        <v>14076</v>
      </c>
      <c r="AA3849" t="s">
        <v>7717</v>
      </c>
      <c r="AB3849" t="s">
        <v>14077</v>
      </c>
    </row>
    <row r="3850" spans="1:28">
      <c r="A3850" s="241">
        <v>45979</v>
      </c>
      <c r="B3850" t="s">
        <v>14078</v>
      </c>
      <c r="C3850" t="s">
        <v>14079</v>
      </c>
      <c r="D3850" t="s">
        <v>14080</v>
      </c>
      <c r="E3850" t="s">
        <v>14081</v>
      </c>
      <c r="F3850">
        <v>2</v>
      </c>
      <c r="G3850">
        <v>16210.35</v>
      </c>
      <c r="H3850">
        <v>0</v>
      </c>
      <c r="I3850" s="165">
        <v>32420.7</v>
      </c>
      <c r="J3850" t="s">
        <v>7794</v>
      </c>
      <c r="K3850">
        <v>1</v>
      </c>
      <c r="L3850">
        <v>125</v>
      </c>
      <c r="M3850" t="s">
        <v>7724</v>
      </c>
      <c r="N3850" t="s">
        <v>7713</v>
      </c>
      <c r="O3850" t="s">
        <v>7697</v>
      </c>
      <c r="P3850" t="s">
        <v>13725</v>
      </c>
      <c r="Q3850" t="s">
        <v>13999</v>
      </c>
      <c r="R3850">
        <v>104</v>
      </c>
      <c r="S3850" t="s">
        <v>7700</v>
      </c>
      <c r="T3850" t="s">
        <v>7726</v>
      </c>
      <c r="U3850">
        <v>1</v>
      </c>
      <c r="V3850">
        <v>2</v>
      </c>
      <c r="W3850" t="s">
        <v>7702</v>
      </c>
      <c r="X3850" t="s">
        <v>5853</v>
      </c>
      <c r="Y3850" t="s">
        <v>7703</v>
      </c>
      <c r="Z3850" t="s">
        <v>14082</v>
      </c>
      <c r="AA3850" t="s">
        <v>8481</v>
      </c>
      <c r="AB3850" t="s">
        <v>5853</v>
      </c>
    </row>
    <row r="3851" spans="1:28">
      <c r="A3851" s="241">
        <v>45979</v>
      </c>
      <c r="B3851" t="s">
        <v>14078</v>
      </c>
      <c r="C3851" t="s">
        <v>7917</v>
      </c>
      <c r="D3851" t="s">
        <v>7918</v>
      </c>
      <c r="E3851" t="s">
        <v>7919</v>
      </c>
      <c r="F3851">
        <v>1</v>
      </c>
      <c r="G3851">
        <v>3000</v>
      </c>
      <c r="H3851">
        <v>0</v>
      </c>
      <c r="I3851" s="165">
        <v>3000</v>
      </c>
      <c r="J3851" t="s">
        <v>7794</v>
      </c>
      <c r="K3851">
        <v>1</v>
      </c>
      <c r="L3851">
        <v>125</v>
      </c>
      <c r="M3851" t="s">
        <v>7724</v>
      </c>
      <c r="N3851" t="s">
        <v>7713</v>
      </c>
      <c r="O3851" t="s">
        <v>7697</v>
      </c>
      <c r="P3851" t="s">
        <v>13725</v>
      </c>
      <c r="Q3851" t="s">
        <v>13999</v>
      </c>
      <c r="R3851">
        <v>104</v>
      </c>
      <c r="S3851" t="s">
        <v>7700</v>
      </c>
      <c r="T3851" t="s">
        <v>7726</v>
      </c>
      <c r="U3851">
        <v>1</v>
      </c>
      <c r="V3851">
        <v>1</v>
      </c>
      <c r="W3851" t="s">
        <v>7702</v>
      </c>
      <c r="X3851" t="s">
        <v>5853</v>
      </c>
      <c r="Y3851" t="s">
        <v>7703</v>
      </c>
      <c r="Z3851" t="s">
        <v>14082</v>
      </c>
      <c r="AA3851" t="s">
        <v>8481</v>
      </c>
      <c r="AB3851" t="s">
        <v>5853</v>
      </c>
    </row>
    <row r="3852" spans="1:28">
      <c r="A3852" s="241">
        <v>45979</v>
      </c>
      <c r="B3852" t="s">
        <v>14078</v>
      </c>
      <c r="C3852" t="s">
        <v>7914</v>
      </c>
      <c r="D3852" t="s">
        <v>7915</v>
      </c>
      <c r="E3852" t="s">
        <v>7916</v>
      </c>
      <c r="F3852">
        <v>2</v>
      </c>
      <c r="G3852">
        <v>2900.04</v>
      </c>
      <c r="H3852">
        <v>0</v>
      </c>
      <c r="I3852" s="165">
        <v>5800.08</v>
      </c>
      <c r="J3852" t="s">
        <v>7794</v>
      </c>
      <c r="K3852">
        <v>1</v>
      </c>
      <c r="L3852">
        <v>125</v>
      </c>
      <c r="M3852" t="s">
        <v>7724</v>
      </c>
      <c r="N3852" t="s">
        <v>7713</v>
      </c>
      <c r="O3852" t="s">
        <v>7697</v>
      </c>
      <c r="P3852" t="s">
        <v>13725</v>
      </c>
      <c r="Q3852" t="s">
        <v>13999</v>
      </c>
      <c r="R3852">
        <v>104</v>
      </c>
      <c r="S3852" t="s">
        <v>7700</v>
      </c>
      <c r="T3852" t="s">
        <v>7726</v>
      </c>
      <c r="U3852">
        <v>1</v>
      </c>
      <c r="V3852">
        <v>2</v>
      </c>
      <c r="W3852" t="s">
        <v>7702</v>
      </c>
      <c r="X3852" t="s">
        <v>5853</v>
      </c>
      <c r="Y3852" t="s">
        <v>7703</v>
      </c>
      <c r="Z3852" t="s">
        <v>14082</v>
      </c>
      <c r="AA3852" t="s">
        <v>8481</v>
      </c>
      <c r="AB3852" t="s">
        <v>5853</v>
      </c>
    </row>
    <row r="3853" spans="1:28">
      <c r="A3853" s="241">
        <v>45979</v>
      </c>
      <c r="B3853" t="s">
        <v>14078</v>
      </c>
      <c r="C3853" t="s">
        <v>7730</v>
      </c>
      <c r="D3853" t="s">
        <v>7731</v>
      </c>
      <c r="E3853" t="s">
        <v>7732</v>
      </c>
      <c r="F3853">
        <v>3</v>
      </c>
      <c r="G3853">
        <v>8991.6</v>
      </c>
      <c r="H3853">
        <v>1348.74</v>
      </c>
      <c r="I3853" s="165">
        <v>25626.06</v>
      </c>
      <c r="J3853" t="s">
        <v>7794</v>
      </c>
      <c r="K3853">
        <v>1</v>
      </c>
      <c r="L3853">
        <v>125</v>
      </c>
      <c r="M3853" t="s">
        <v>7724</v>
      </c>
      <c r="N3853" t="s">
        <v>7713</v>
      </c>
      <c r="O3853" t="s">
        <v>7697</v>
      </c>
      <c r="P3853" t="s">
        <v>13725</v>
      </c>
      <c r="Q3853" t="s">
        <v>13999</v>
      </c>
      <c r="R3853">
        <v>104</v>
      </c>
      <c r="S3853" t="s">
        <v>7700</v>
      </c>
      <c r="T3853" t="s">
        <v>7715</v>
      </c>
      <c r="U3853">
        <v>1</v>
      </c>
      <c r="V3853">
        <v>3</v>
      </c>
      <c r="W3853" t="s">
        <v>7702</v>
      </c>
      <c r="X3853" t="s">
        <v>5853</v>
      </c>
      <c r="Y3853" t="s">
        <v>7703</v>
      </c>
      <c r="Z3853" t="s">
        <v>14082</v>
      </c>
      <c r="AA3853" t="s">
        <v>8481</v>
      </c>
      <c r="AB3853" t="s">
        <v>5853</v>
      </c>
    </row>
    <row r="3854" spans="1:28">
      <c r="A3854" s="241">
        <v>45979</v>
      </c>
      <c r="B3854" t="s">
        <v>14078</v>
      </c>
      <c r="C3854" t="s">
        <v>9162</v>
      </c>
      <c r="D3854" t="s">
        <v>9163</v>
      </c>
      <c r="E3854" t="s">
        <v>9164</v>
      </c>
      <c r="F3854">
        <v>1</v>
      </c>
      <c r="G3854">
        <v>12016.81</v>
      </c>
      <c r="H3854">
        <v>600.84050000000002</v>
      </c>
      <c r="I3854" s="165">
        <v>11415.969499999999</v>
      </c>
      <c r="J3854" t="s">
        <v>7794</v>
      </c>
      <c r="K3854">
        <v>1</v>
      </c>
      <c r="L3854">
        <v>125</v>
      </c>
      <c r="M3854" t="s">
        <v>7724</v>
      </c>
      <c r="N3854" t="s">
        <v>7713</v>
      </c>
      <c r="O3854" t="s">
        <v>7697</v>
      </c>
      <c r="P3854" t="s">
        <v>13725</v>
      </c>
      <c r="Q3854" t="s">
        <v>13999</v>
      </c>
      <c r="R3854">
        <v>104</v>
      </c>
      <c r="S3854" t="s">
        <v>7700</v>
      </c>
      <c r="T3854" t="s">
        <v>7715</v>
      </c>
      <c r="U3854">
        <v>1</v>
      </c>
      <c r="V3854">
        <v>1</v>
      </c>
      <c r="W3854" t="s">
        <v>7702</v>
      </c>
      <c r="X3854" t="s">
        <v>5853</v>
      </c>
      <c r="Y3854" t="s">
        <v>7703</v>
      </c>
      <c r="Z3854" t="s">
        <v>14082</v>
      </c>
      <c r="AA3854" t="s">
        <v>8481</v>
      </c>
      <c r="AB3854" t="s">
        <v>5853</v>
      </c>
    </row>
    <row r="3855" spans="1:28">
      <c r="A3855" s="241">
        <v>45979</v>
      </c>
      <c r="B3855" t="s">
        <v>14078</v>
      </c>
      <c r="C3855" t="s">
        <v>8160</v>
      </c>
      <c r="D3855" t="s">
        <v>8161</v>
      </c>
      <c r="E3855" t="s">
        <v>8162</v>
      </c>
      <c r="F3855">
        <v>2</v>
      </c>
      <c r="G3855">
        <v>2541.83</v>
      </c>
      <c r="H3855">
        <v>0</v>
      </c>
      <c r="I3855" s="165">
        <v>5083.66</v>
      </c>
      <c r="J3855" t="s">
        <v>7794</v>
      </c>
      <c r="K3855">
        <v>1</v>
      </c>
      <c r="L3855">
        <v>125</v>
      </c>
      <c r="M3855" t="s">
        <v>7724</v>
      </c>
      <c r="N3855" t="s">
        <v>7713</v>
      </c>
      <c r="O3855" t="s">
        <v>7697</v>
      </c>
      <c r="P3855" t="s">
        <v>13725</v>
      </c>
      <c r="Q3855" t="s">
        <v>13999</v>
      </c>
      <c r="R3855">
        <v>104</v>
      </c>
      <c r="S3855" t="s">
        <v>7700</v>
      </c>
      <c r="T3855" t="s">
        <v>7715</v>
      </c>
      <c r="U3855">
        <v>1</v>
      </c>
      <c r="V3855">
        <v>2</v>
      </c>
      <c r="W3855" t="s">
        <v>7702</v>
      </c>
      <c r="X3855" t="s">
        <v>5853</v>
      </c>
      <c r="Y3855" t="s">
        <v>7703</v>
      </c>
      <c r="Z3855" t="s">
        <v>14082</v>
      </c>
      <c r="AA3855" t="s">
        <v>8481</v>
      </c>
      <c r="AB3855" t="s">
        <v>5853</v>
      </c>
    </row>
    <row r="3856" spans="1:28">
      <c r="A3856" s="241">
        <v>45979</v>
      </c>
      <c r="B3856" t="s">
        <v>14083</v>
      </c>
      <c r="C3856" t="s">
        <v>7720</v>
      </c>
      <c r="D3856" t="s">
        <v>7721</v>
      </c>
      <c r="E3856" t="s">
        <v>7722</v>
      </c>
      <c r="F3856">
        <v>1</v>
      </c>
      <c r="G3856">
        <v>11900</v>
      </c>
      <c r="H3856">
        <v>357</v>
      </c>
      <c r="I3856" s="165">
        <v>11543</v>
      </c>
      <c r="J3856" t="s">
        <v>7757</v>
      </c>
      <c r="K3856">
        <v>1</v>
      </c>
      <c r="L3856">
        <v>125</v>
      </c>
      <c r="M3856" t="s">
        <v>7724</v>
      </c>
      <c r="N3856" t="s">
        <v>7713</v>
      </c>
      <c r="O3856" t="s">
        <v>7697</v>
      </c>
      <c r="P3856" t="s">
        <v>13725</v>
      </c>
      <c r="Q3856" t="s">
        <v>14069</v>
      </c>
      <c r="R3856">
        <v>115</v>
      </c>
      <c r="S3856" t="s">
        <v>7700</v>
      </c>
      <c r="T3856" t="s">
        <v>7726</v>
      </c>
      <c r="U3856">
        <v>1</v>
      </c>
      <c r="V3856">
        <v>1</v>
      </c>
      <c r="W3856" t="s">
        <v>7702</v>
      </c>
      <c r="X3856" t="s">
        <v>5744</v>
      </c>
      <c r="Y3856" t="s">
        <v>7703</v>
      </c>
      <c r="Z3856" t="s">
        <v>14084</v>
      </c>
      <c r="AA3856" t="s">
        <v>7772</v>
      </c>
      <c r="AB3856" t="s">
        <v>9691</v>
      </c>
    </row>
    <row r="3857" spans="1:28">
      <c r="A3857" s="241">
        <v>45979</v>
      </c>
      <c r="B3857" t="s">
        <v>14085</v>
      </c>
      <c r="C3857" t="s">
        <v>7839</v>
      </c>
      <c r="D3857" t="s">
        <v>7840</v>
      </c>
      <c r="E3857" t="s">
        <v>7841</v>
      </c>
      <c r="F3857">
        <v>5</v>
      </c>
      <c r="G3857">
        <v>2645.48</v>
      </c>
      <c r="H3857">
        <v>0</v>
      </c>
      <c r="I3857" s="165">
        <v>13227.4</v>
      </c>
      <c r="J3857" t="s">
        <v>7743</v>
      </c>
      <c r="K3857">
        <v>1</v>
      </c>
      <c r="L3857">
        <v>126</v>
      </c>
      <c r="M3857" t="s">
        <v>7744</v>
      </c>
      <c r="N3857" t="s">
        <v>7745</v>
      </c>
      <c r="O3857" t="s">
        <v>7697</v>
      </c>
      <c r="P3857" t="s">
        <v>13725</v>
      </c>
      <c r="Q3857" t="s">
        <v>13790</v>
      </c>
      <c r="R3857">
        <v>945</v>
      </c>
      <c r="S3857" t="s">
        <v>7700</v>
      </c>
      <c r="T3857" t="s">
        <v>7715</v>
      </c>
      <c r="U3857">
        <v>1</v>
      </c>
      <c r="V3857">
        <v>5</v>
      </c>
      <c r="W3857" t="s">
        <v>7702</v>
      </c>
      <c r="X3857" t="s">
        <v>5673</v>
      </c>
      <c r="Y3857" t="s">
        <v>7703</v>
      </c>
      <c r="Z3857" t="s">
        <v>14086</v>
      </c>
      <c r="AA3857" t="s">
        <v>8058</v>
      </c>
      <c r="AB3857" t="s">
        <v>14087</v>
      </c>
    </row>
    <row r="3858" spans="1:28">
      <c r="A3858" s="241">
        <v>45979</v>
      </c>
      <c r="B3858" t="s">
        <v>14085</v>
      </c>
      <c r="C3858" t="s">
        <v>7979</v>
      </c>
      <c r="D3858" t="s">
        <v>7980</v>
      </c>
      <c r="E3858" t="s">
        <v>7981</v>
      </c>
      <c r="F3858">
        <v>4</v>
      </c>
      <c r="G3858">
        <v>2647.06</v>
      </c>
      <c r="H3858">
        <v>0</v>
      </c>
      <c r="I3858" s="165">
        <v>10588.24</v>
      </c>
      <c r="J3858" t="s">
        <v>7743</v>
      </c>
      <c r="K3858">
        <v>1</v>
      </c>
      <c r="L3858">
        <v>126</v>
      </c>
      <c r="M3858" t="s">
        <v>7744</v>
      </c>
      <c r="N3858" t="s">
        <v>7745</v>
      </c>
      <c r="O3858" t="s">
        <v>7697</v>
      </c>
      <c r="P3858" t="s">
        <v>13725</v>
      </c>
      <c r="Q3858" t="s">
        <v>13790</v>
      </c>
      <c r="R3858">
        <v>945</v>
      </c>
      <c r="S3858" t="s">
        <v>7700</v>
      </c>
      <c r="T3858" t="s">
        <v>7715</v>
      </c>
      <c r="U3858">
        <v>1</v>
      </c>
      <c r="V3858">
        <v>4</v>
      </c>
      <c r="W3858" t="s">
        <v>7702</v>
      </c>
      <c r="X3858" t="s">
        <v>5673</v>
      </c>
      <c r="Y3858" t="s">
        <v>7703</v>
      </c>
      <c r="Z3858" t="s">
        <v>14086</v>
      </c>
      <c r="AA3858" t="s">
        <v>8058</v>
      </c>
      <c r="AB3858" t="s">
        <v>14087</v>
      </c>
    </row>
    <row r="3859" spans="1:28">
      <c r="A3859" s="241">
        <v>45979</v>
      </c>
      <c r="B3859" t="s">
        <v>14085</v>
      </c>
      <c r="C3859" t="s">
        <v>8954</v>
      </c>
      <c r="D3859" t="s">
        <v>8955</v>
      </c>
      <c r="E3859" t="s">
        <v>8956</v>
      </c>
      <c r="F3859">
        <v>4</v>
      </c>
      <c r="G3859">
        <v>2615</v>
      </c>
      <c r="H3859">
        <v>0</v>
      </c>
      <c r="I3859" s="165">
        <v>10460</v>
      </c>
      <c r="J3859" t="s">
        <v>7743</v>
      </c>
      <c r="K3859">
        <v>1</v>
      </c>
      <c r="L3859">
        <v>126</v>
      </c>
      <c r="M3859" t="s">
        <v>7744</v>
      </c>
      <c r="N3859" t="s">
        <v>7745</v>
      </c>
      <c r="O3859" t="s">
        <v>7697</v>
      </c>
      <c r="P3859" t="s">
        <v>13725</v>
      </c>
      <c r="Q3859" t="s">
        <v>13790</v>
      </c>
      <c r="R3859">
        <v>945</v>
      </c>
      <c r="S3859" t="s">
        <v>7700</v>
      </c>
      <c r="T3859" t="s">
        <v>7715</v>
      </c>
      <c r="U3859">
        <v>1</v>
      </c>
      <c r="V3859">
        <v>4</v>
      </c>
      <c r="W3859" t="s">
        <v>7702</v>
      </c>
      <c r="X3859" t="s">
        <v>5673</v>
      </c>
      <c r="Y3859" t="s">
        <v>7703</v>
      </c>
      <c r="Z3859" t="s">
        <v>14086</v>
      </c>
      <c r="AA3859" t="s">
        <v>8058</v>
      </c>
      <c r="AB3859" t="s">
        <v>14087</v>
      </c>
    </row>
    <row r="3860" spans="1:28">
      <c r="A3860" s="241">
        <v>45979</v>
      </c>
      <c r="B3860" t="s">
        <v>14085</v>
      </c>
      <c r="C3860" t="s">
        <v>7822</v>
      </c>
      <c r="D3860" t="s">
        <v>7823</v>
      </c>
      <c r="E3860" t="s">
        <v>7824</v>
      </c>
      <c r="F3860">
        <v>4</v>
      </c>
      <c r="G3860">
        <v>3025.21</v>
      </c>
      <c r="H3860">
        <v>0</v>
      </c>
      <c r="I3860" s="165">
        <v>12100.84</v>
      </c>
      <c r="J3860" t="s">
        <v>7743</v>
      </c>
      <c r="K3860">
        <v>1</v>
      </c>
      <c r="L3860">
        <v>126</v>
      </c>
      <c r="M3860" t="s">
        <v>7744</v>
      </c>
      <c r="N3860" t="s">
        <v>7745</v>
      </c>
      <c r="O3860" t="s">
        <v>7697</v>
      </c>
      <c r="P3860" t="s">
        <v>13725</v>
      </c>
      <c r="Q3860" t="s">
        <v>13790</v>
      </c>
      <c r="R3860">
        <v>945</v>
      </c>
      <c r="S3860" t="s">
        <v>7700</v>
      </c>
      <c r="T3860" t="s">
        <v>7715</v>
      </c>
      <c r="U3860">
        <v>1</v>
      </c>
      <c r="V3860">
        <v>4</v>
      </c>
      <c r="W3860" t="s">
        <v>7702</v>
      </c>
      <c r="X3860" t="s">
        <v>5673</v>
      </c>
      <c r="Y3860" t="s">
        <v>7703</v>
      </c>
      <c r="Z3860" t="s">
        <v>14086</v>
      </c>
      <c r="AA3860" t="s">
        <v>8058</v>
      </c>
      <c r="AB3860" t="s">
        <v>14087</v>
      </c>
    </row>
    <row r="3861" spans="1:28">
      <c r="A3861" s="241">
        <v>45979</v>
      </c>
      <c r="B3861" t="s">
        <v>14085</v>
      </c>
      <c r="C3861" t="s">
        <v>8160</v>
      </c>
      <c r="D3861" t="s">
        <v>8161</v>
      </c>
      <c r="E3861" t="s">
        <v>8162</v>
      </c>
      <c r="F3861">
        <v>3</v>
      </c>
      <c r="G3861">
        <v>2541.83</v>
      </c>
      <c r="H3861">
        <v>0</v>
      </c>
      <c r="I3861" s="165">
        <v>7625.49</v>
      </c>
      <c r="J3861" t="s">
        <v>7743</v>
      </c>
      <c r="K3861">
        <v>1</v>
      </c>
      <c r="L3861">
        <v>126</v>
      </c>
      <c r="M3861" t="s">
        <v>7744</v>
      </c>
      <c r="N3861" t="s">
        <v>7745</v>
      </c>
      <c r="O3861" t="s">
        <v>7697</v>
      </c>
      <c r="P3861" t="s">
        <v>13725</v>
      </c>
      <c r="Q3861" t="s">
        <v>13790</v>
      </c>
      <c r="R3861">
        <v>945</v>
      </c>
      <c r="S3861" t="s">
        <v>7700</v>
      </c>
      <c r="T3861" t="s">
        <v>7715</v>
      </c>
      <c r="U3861">
        <v>1</v>
      </c>
      <c r="V3861">
        <v>3</v>
      </c>
      <c r="W3861" t="s">
        <v>7702</v>
      </c>
      <c r="X3861" t="s">
        <v>5673</v>
      </c>
      <c r="Y3861" t="s">
        <v>7703</v>
      </c>
      <c r="Z3861" t="s">
        <v>14086</v>
      </c>
      <c r="AA3861" t="s">
        <v>8058</v>
      </c>
      <c r="AB3861" t="s">
        <v>14087</v>
      </c>
    </row>
    <row r="3862" spans="1:28">
      <c r="A3862" s="241">
        <v>45979</v>
      </c>
      <c r="B3862" t="s">
        <v>14085</v>
      </c>
      <c r="C3862" t="s">
        <v>7883</v>
      </c>
      <c r="D3862" t="s">
        <v>7884</v>
      </c>
      <c r="E3862" t="s">
        <v>7885</v>
      </c>
      <c r="F3862">
        <v>4</v>
      </c>
      <c r="G3862">
        <v>3025.21</v>
      </c>
      <c r="H3862">
        <v>0</v>
      </c>
      <c r="I3862" s="165">
        <v>12100.84</v>
      </c>
      <c r="J3862" t="s">
        <v>7743</v>
      </c>
      <c r="K3862">
        <v>1</v>
      </c>
      <c r="L3862">
        <v>126</v>
      </c>
      <c r="M3862" t="s">
        <v>7744</v>
      </c>
      <c r="N3862" t="s">
        <v>7745</v>
      </c>
      <c r="O3862" t="s">
        <v>7697</v>
      </c>
      <c r="P3862" t="s">
        <v>13725</v>
      </c>
      <c r="Q3862" t="s">
        <v>13790</v>
      </c>
      <c r="R3862">
        <v>945</v>
      </c>
      <c r="S3862" t="s">
        <v>7700</v>
      </c>
      <c r="T3862" t="s">
        <v>7715</v>
      </c>
      <c r="U3862">
        <v>1</v>
      </c>
      <c r="V3862">
        <v>4</v>
      </c>
      <c r="W3862" t="s">
        <v>7702</v>
      </c>
      <c r="X3862" t="s">
        <v>5673</v>
      </c>
      <c r="Y3862" t="s">
        <v>7703</v>
      </c>
      <c r="Z3862" t="s">
        <v>14086</v>
      </c>
      <c r="AA3862" t="s">
        <v>8058</v>
      </c>
      <c r="AB3862" t="s">
        <v>14087</v>
      </c>
    </row>
    <row r="3863" spans="1:28">
      <c r="A3863" s="241">
        <v>45979</v>
      </c>
      <c r="B3863" t="s">
        <v>14085</v>
      </c>
      <c r="C3863" t="s">
        <v>7886</v>
      </c>
      <c r="D3863" t="s">
        <v>7887</v>
      </c>
      <c r="E3863" t="s">
        <v>7888</v>
      </c>
      <c r="F3863">
        <v>4</v>
      </c>
      <c r="G3863">
        <v>3025.21</v>
      </c>
      <c r="H3863">
        <v>0</v>
      </c>
      <c r="I3863" s="165">
        <v>12100.84</v>
      </c>
      <c r="J3863" t="s">
        <v>7743</v>
      </c>
      <c r="K3863">
        <v>1</v>
      </c>
      <c r="L3863">
        <v>126</v>
      </c>
      <c r="M3863" t="s">
        <v>7744</v>
      </c>
      <c r="N3863" t="s">
        <v>7745</v>
      </c>
      <c r="O3863" t="s">
        <v>7697</v>
      </c>
      <c r="P3863" t="s">
        <v>13725</v>
      </c>
      <c r="Q3863" t="s">
        <v>13790</v>
      </c>
      <c r="R3863">
        <v>945</v>
      </c>
      <c r="S3863" t="s">
        <v>7700</v>
      </c>
      <c r="T3863" t="s">
        <v>7715</v>
      </c>
      <c r="U3863">
        <v>1</v>
      </c>
      <c r="V3863">
        <v>4</v>
      </c>
      <c r="W3863" t="s">
        <v>7702</v>
      </c>
      <c r="X3863" t="s">
        <v>5673</v>
      </c>
      <c r="Y3863" t="s">
        <v>7703</v>
      </c>
      <c r="Z3863" t="s">
        <v>14086</v>
      </c>
      <c r="AA3863" t="s">
        <v>8058</v>
      </c>
      <c r="AB3863" t="s">
        <v>14087</v>
      </c>
    </row>
    <row r="3864" spans="1:28">
      <c r="A3864" s="241">
        <v>45979</v>
      </c>
      <c r="B3864" t="s">
        <v>14088</v>
      </c>
      <c r="C3864" t="s">
        <v>7883</v>
      </c>
      <c r="D3864" t="s">
        <v>7884</v>
      </c>
      <c r="E3864" t="s">
        <v>7885</v>
      </c>
      <c r="F3864">
        <v>2</v>
      </c>
      <c r="G3864">
        <v>3025.21</v>
      </c>
      <c r="H3864">
        <v>0</v>
      </c>
      <c r="I3864" s="165">
        <v>6050.42</v>
      </c>
      <c r="J3864" t="s">
        <v>7842</v>
      </c>
      <c r="K3864">
        <v>1</v>
      </c>
      <c r="L3864">
        <v>126</v>
      </c>
      <c r="M3864" t="s">
        <v>7744</v>
      </c>
      <c r="N3864" t="s">
        <v>7745</v>
      </c>
      <c r="O3864" t="s">
        <v>7697</v>
      </c>
      <c r="P3864" t="s">
        <v>13725</v>
      </c>
      <c r="Q3864" t="s">
        <v>14089</v>
      </c>
      <c r="R3864">
        <v>908</v>
      </c>
      <c r="S3864" t="s">
        <v>7700</v>
      </c>
      <c r="T3864" t="s">
        <v>7715</v>
      </c>
      <c r="U3864">
        <v>1</v>
      </c>
      <c r="V3864">
        <v>2</v>
      </c>
      <c r="W3864" t="s">
        <v>7702</v>
      </c>
      <c r="X3864" t="s">
        <v>5709</v>
      </c>
      <c r="Y3864" t="s">
        <v>7703</v>
      </c>
      <c r="Z3864" t="s">
        <v>14090</v>
      </c>
      <c r="AA3864" t="s">
        <v>7845</v>
      </c>
      <c r="AB3864" t="s">
        <v>14091</v>
      </c>
    </row>
    <row r="3865" spans="1:28">
      <c r="A3865" s="241">
        <v>45979</v>
      </c>
      <c r="B3865" t="s">
        <v>14088</v>
      </c>
      <c r="C3865" t="s">
        <v>7886</v>
      </c>
      <c r="D3865" t="s">
        <v>7887</v>
      </c>
      <c r="E3865" t="s">
        <v>7888</v>
      </c>
      <c r="F3865">
        <v>2</v>
      </c>
      <c r="G3865">
        <v>3025.21</v>
      </c>
      <c r="H3865">
        <v>0</v>
      </c>
      <c r="I3865" s="165">
        <v>6050.42</v>
      </c>
      <c r="J3865" t="s">
        <v>7842</v>
      </c>
      <c r="K3865">
        <v>1</v>
      </c>
      <c r="L3865">
        <v>126</v>
      </c>
      <c r="M3865" t="s">
        <v>7744</v>
      </c>
      <c r="N3865" t="s">
        <v>7745</v>
      </c>
      <c r="O3865" t="s">
        <v>7697</v>
      </c>
      <c r="P3865" t="s">
        <v>13725</v>
      </c>
      <c r="Q3865" t="s">
        <v>14089</v>
      </c>
      <c r="R3865">
        <v>908</v>
      </c>
      <c r="S3865" t="s">
        <v>7700</v>
      </c>
      <c r="T3865" t="s">
        <v>7715</v>
      </c>
      <c r="U3865">
        <v>1</v>
      </c>
      <c r="V3865">
        <v>2</v>
      </c>
      <c r="W3865" t="s">
        <v>7702</v>
      </c>
      <c r="X3865" t="s">
        <v>5709</v>
      </c>
      <c r="Y3865" t="s">
        <v>7703</v>
      </c>
      <c r="Z3865" t="s">
        <v>14090</v>
      </c>
      <c r="AA3865" t="s">
        <v>7845</v>
      </c>
      <c r="AB3865" t="s">
        <v>14091</v>
      </c>
    </row>
    <row r="3866" spans="1:28">
      <c r="A3866" s="241">
        <v>45979</v>
      </c>
      <c r="B3866" t="s">
        <v>14088</v>
      </c>
      <c r="C3866" t="s">
        <v>7787</v>
      </c>
      <c r="D3866" t="s">
        <v>7788</v>
      </c>
      <c r="E3866" t="s">
        <v>7789</v>
      </c>
      <c r="F3866">
        <v>2</v>
      </c>
      <c r="G3866">
        <v>3025.21</v>
      </c>
      <c r="H3866">
        <v>0</v>
      </c>
      <c r="I3866" s="165">
        <v>6050.42</v>
      </c>
      <c r="J3866" t="s">
        <v>7842</v>
      </c>
      <c r="K3866">
        <v>1</v>
      </c>
      <c r="L3866">
        <v>126</v>
      </c>
      <c r="M3866" t="s">
        <v>7744</v>
      </c>
      <c r="N3866" t="s">
        <v>7745</v>
      </c>
      <c r="O3866" t="s">
        <v>7697</v>
      </c>
      <c r="P3866" t="s">
        <v>13725</v>
      </c>
      <c r="Q3866" t="s">
        <v>14089</v>
      </c>
      <c r="R3866">
        <v>908</v>
      </c>
      <c r="S3866" t="s">
        <v>7700</v>
      </c>
      <c r="T3866" t="s">
        <v>7715</v>
      </c>
      <c r="U3866">
        <v>1</v>
      </c>
      <c r="V3866">
        <v>2</v>
      </c>
      <c r="W3866" t="s">
        <v>7702</v>
      </c>
      <c r="X3866" t="s">
        <v>5709</v>
      </c>
      <c r="Y3866" t="s">
        <v>7703</v>
      </c>
      <c r="Z3866" t="s">
        <v>14090</v>
      </c>
      <c r="AA3866" t="s">
        <v>7845</v>
      </c>
      <c r="AB3866" t="s">
        <v>14091</v>
      </c>
    </row>
    <row r="3867" spans="1:28">
      <c r="A3867" s="241">
        <v>45979</v>
      </c>
      <c r="B3867" t="s">
        <v>14088</v>
      </c>
      <c r="C3867" t="s">
        <v>7784</v>
      </c>
      <c r="D3867" t="s">
        <v>7785</v>
      </c>
      <c r="E3867" t="s">
        <v>7786</v>
      </c>
      <c r="F3867">
        <v>3</v>
      </c>
      <c r="G3867">
        <v>3025.21</v>
      </c>
      <c r="H3867">
        <v>0</v>
      </c>
      <c r="I3867" s="165">
        <v>9075.6299999999992</v>
      </c>
      <c r="J3867" t="s">
        <v>7842</v>
      </c>
      <c r="K3867">
        <v>1</v>
      </c>
      <c r="L3867">
        <v>126</v>
      </c>
      <c r="M3867" t="s">
        <v>7744</v>
      </c>
      <c r="N3867" t="s">
        <v>7745</v>
      </c>
      <c r="O3867" t="s">
        <v>7697</v>
      </c>
      <c r="P3867" t="s">
        <v>13725</v>
      </c>
      <c r="Q3867" t="s">
        <v>14089</v>
      </c>
      <c r="R3867">
        <v>908</v>
      </c>
      <c r="S3867" t="s">
        <v>7700</v>
      </c>
      <c r="T3867" t="s">
        <v>7715</v>
      </c>
      <c r="U3867">
        <v>1</v>
      </c>
      <c r="V3867">
        <v>3</v>
      </c>
      <c r="W3867" t="s">
        <v>7702</v>
      </c>
      <c r="X3867" t="s">
        <v>5709</v>
      </c>
      <c r="Y3867" t="s">
        <v>7703</v>
      </c>
      <c r="Z3867" t="s">
        <v>14090</v>
      </c>
      <c r="AA3867" t="s">
        <v>7845</v>
      </c>
      <c r="AB3867" t="s">
        <v>14091</v>
      </c>
    </row>
    <row r="3868" spans="1:28">
      <c r="A3868" s="241">
        <v>45979</v>
      </c>
      <c r="B3868" t="s">
        <v>14092</v>
      </c>
      <c r="C3868" t="s">
        <v>7750</v>
      </c>
      <c r="D3868" t="s">
        <v>7751</v>
      </c>
      <c r="E3868" t="s">
        <v>7752</v>
      </c>
      <c r="F3868">
        <v>1</v>
      </c>
      <c r="G3868">
        <v>12000</v>
      </c>
      <c r="H3868">
        <v>0</v>
      </c>
      <c r="I3868" s="165">
        <v>12000</v>
      </c>
      <c r="J3868" t="s">
        <v>8166</v>
      </c>
      <c r="K3868">
        <v>1</v>
      </c>
      <c r="L3868">
        <v>126</v>
      </c>
      <c r="M3868" t="s">
        <v>7744</v>
      </c>
      <c r="N3868" t="s">
        <v>7745</v>
      </c>
      <c r="O3868" t="s">
        <v>7697</v>
      </c>
      <c r="P3868" t="s">
        <v>13725</v>
      </c>
      <c r="Q3868" t="s">
        <v>13744</v>
      </c>
      <c r="R3868">
        <v>925</v>
      </c>
      <c r="S3868" t="s">
        <v>7700</v>
      </c>
      <c r="T3868" t="s">
        <v>7715</v>
      </c>
      <c r="U3868">
        <v>1</v>
      </c>
      <c r="V3868">
        <v>1</v>
      </c>
      <c r="W3868" t="s">
        <v>7702</v>
      </c>
      <c r="X3868" t="s">
        <v>5730</v>
      </c>
      <c r="Y3868" t="s">
        <v>7703</v>
      </c>
      <c r="Z3868" t="s">
        <v>14093</v>
      </c>
      <c r="AA3868" t="s">
        <v>8245</v>
      </c>
      <c r="AB3868" t="s">
        <v>14094</v>
      </c>
    </row>
    <row r="3869" spans="1:28">
      <c r="A3869" s="241">
        <v>45979</v>
      </c>
      <c r="B3869" t="s">
        <v>14095</v>
      </c>
      <c r="C3869" t="s">
        <v>12383</v>
      </c>
      <c r="D3869" t="s">
        <v>12384</v>
      </c>
      <c r="E3869" t="s">
        <v>12385</v>
      </c>
      <c r="F3869">
        <v>2</v>
      </c>
      <c r="G3869">
        <v>1500</v>
      </c>
      <c r="H3869">
        <v>0</v>
      </c>
      <c r="I3869" s="165">
        <v>3000</v>
      </c>
      <c r="J3869" t="s">
        <v>7937</v>
      </c>
      <c r="K3869">
        <v>1</v>
      </c>
      <c r="L3869">
        <v>211</v>
      </c>
      <c r="M3869" t="s">
        <v>7938</v>
      </c>
      <c r="N3869" t="s">
        <v>7939</v>
      </c>
      <c r="O3869" t="s">
        <v>7697</v>
      </c>
      <c r="P3869" t="s">
        <v>13725</v>
      </c>
      <c r="Q3869" t="s">
        <v>14032</v>
      </c>
      <c r="R3869">
        <v>411</v>
      </c>
      <c r="S3869" t="s">
        <v>7700</v>
      </c>
      <c r="T3869" t="s">
        <v>7926</v>
      </c>
      <c r="U3869">
        <v>1</v>
      </c>
      <c r="V3869">
        <v>2</v>
      </c>
      <c r="W3869" t="s">
        <v>7702</v>
      </c>
      <c r="X3869" t="s">
        <v>5807</v>
      </c>
      <c r="Y3869" t="s">
        <v>7703</v>
      </c>
      <c r="Z3869" t="s">
        <v>14096</v>
      </c>
      <c r="AA3869" t="s">
        <v>8221</v>
      </c>
      <c r="AB3869" t="s">
        <v>14097</v>
      </c>
    </row>
    <row r="3870" spans="1:28">
      <c r="A3870" s="241">
        <v>45979</v>
      </c>
      <c r="B3870" t="s">
        <v>14095</v>
      </c>
      <c r="C3870" t="s">
        <v>7720</v>
      </c>
      <c r="D3870" t="s">
        <v>7721</v>
      </c>
      <c r="E3870" t="s">
        <v>7722</v>
      </c>
      <c r="F3870">
        <v>1</v>
      </c>
      <c r="G3870">
        <v>11900</v>
      </c>
      <c r="H3870">
        <v>357</v>
      </c>
      <c r="I3870" s="165">
        <v>11543</v>
      </c>
      <c r="J3870" t="s">
        <v>7937</v>
      </c>
      <c r="K3870">
        <v>1</v>
      </c>
      <c r="L3870">
        <v>211</v>
      </c>
      <c r="M3870" t="s">
        <v>7938</v>
      </c>
      <c r="N3870" t="s">
        <v>7939</v>
      </c>
      <c r="O3870" t="s">
        <v>7697</v>
      </c>
      <c r="P3870" t="s">
        <v>13725</v>
      </c>
      <c r="Q3870" t="s">
        <v>14032</v>
      </c>
      <c r="R3870">
        <v>411</v>
      </c>
      <c r="S3870" t="s">
        <v>7700</v>
      </c>
      <c r="T3870" t="s">
        <v>7726</v>
      </c>
      <c r="U3870">
        <v>1</v>
      </c>
      <c r="V3870">
        <v>1</v>
      </c>
      <c r="W3870" t="s">
        <v>7702</v>
      </c>
      <c r="X3870" t="s">
        <v>5807</v>
      </c>
      <c r="Y3870" t="s">
        <v>7703</v>
      </c>
      <c r="Z3870" t="s">
        <v>14096</v>
      </c>
      <c r="AA3870" t="s">
        <v>8221</v>
      </c>
      <c r="AB3870" t="s">
        <v>14097</v>
      </c>
    </row>
    <row r="3871" spans="1:28">
      <c r="A3871" s="241">
        <v>45979</v>
      </c>
      <c r="B3871" t="s">
        <v>14095</v>
      </c>
      <c r="C3871" t="s">
        <v>8411</v>
      </c>
      <c r="D3871" t="s">
        <v>8412</v>
      </c>
      <c r="E3871" t="s">
        <v>8413</v>
      </c>
      <c r="F3871">
        <v>2</v>
      </c>
      <c r="G3871">
        <v>2227</v>
      </c>
      <c r="H3871">
        <v>0</v>
      </c>
      <c r="I3871" s="165">
        <v>4454</v>
      </c>
      <c r="J3871" t="s">
        <v>7937</v>
      </c>
      <c r="K3871">
        <v>1</v>
      </c>
      <c r="L3871">
        <v>211</v>
      </c>
      <c r="M3871" t="s">
        <v>7938</v>
      </c>
      <c r="N3871" t="s">
        <v>7939</v>
      </c>
      <c r="O3871" t="s">
        <v>7697</v>
      </c>
      <c r="P3871" t="s">
        <v>13725</v>
      </c>
      <c r="Q3871" t="s">
        <v>14032</v>
      </c>
      <c r="R3871">
        <v>411</v>
      </c>
      <c r="S3871" t="s">
        <v>7700</v>
      </c>
      <c r="T3871" t="s">
        <v>7769</v>
      </c>
      <c r="U3871">
        <v>1</v>
      </c>
      <c r="V3871">
        <v>2</v>
      </c>
      <c r="W3871" t="s">
        <v>7702</v>
      </c>
      <c r="X3871" t="s">
        <v>5807</v>
      </c>
      <c r="Y3871" t="s">
        <v>7703</v>
      </c>
      <c r="Z3871" t="s">
        <v>14096</v>
      </c>
      <c r="AA3871" t="s">
        <v>8221</v>
      </c>
      <c r="AB3871" t="s">
        <v>14097</v>
      </c>
    </row>
    <row r="3872" spans="1:28">
      <c r="A3872" s="241">
        <v>45979</v>
      </c>
      <c r="B3872" t="s">
        <v>14095</v>
      </c>
      <c r="C3872" t="s">
        <v>7871</v>
      </c>
      <c r="D3872" t="s">
        <v>7872</v>
      </c>
      <c r="E3872" t="s">
        <v>7873</v>
      </c>
      <c r="F3872">
        <v>2</v>
      </c>
      <c r="G3872">
        <v>2227</v>
      </c>
      <c r="H3872">
        <v>0</v>
      </c>
      <c r="I3872" s="165">
        <v>4454</v>
      </c>
      <c r="J3872" t="s">
        <v>7937</v>
      </c>
      <c r="K3872">
        <v>1</v>
      </c>
      <c r="L3872">
        <v>211</v>
      </c>
      <c r="M3872" t="s">
        <v>7938</v>
      </c>
      <c r="N3872" t="s">
        <v>7939</v>
      </c>
      <c r="O3872" t="s">
        <v>7697</v>
      </c>
      <c r="P3872" t="s">
        <v>13725</v>
      </c>
      <c r="Q3872" t="s">
        <v>14032</v>
      </c>
      <c r="R3872">
        <v>411</v>
      </c>
      <c r="S3872" t="s">
        <v>7700</v>
      </c>
      <c r="T3872" t="s">
        <v>7769</v>
      </c>
      <c r="U3872">
        <v>1</v>
      </c>
      <c r="V3872">
        <v>2</v>
      </c>
      <c r="W3872" t="s">
        <v>7702</v>
      </c>
      <c r="X3872" t="s">
        <v>5807</v>
      </c>
      <c r="Y3872" t="s">
        <v>7703</v>
      </c>
      <c r="Z3872" t="s">
        <v>14096</v>
      </c>
      <c r="AA3872" t="s">
        <v>8221</v>
      </c>
      <c r="AB3872" t="s">
        <v>14097</v>
      </c>
    </row>
    <row r="3873" spans="1:28">
      <c r="A3873" s="241">
        <v>45979</v>
      </c>
      <c r="B3873" t="s">
        <v>14095</v>
      </c>
      <c r="C3873" t="s">
        <v>8046</v>
      </c>
      <c r="D3873" t="s">
        <v>8047</v>
      </c>
      <c r="E3873" t="s">
        <v>8048</v>
      </c>
      <c r="F3873">
        <v>1</v>
      </c>
      <c r="G3873">
        <v>6350</v>
      </c>
      <c r="H3873">
        <v>635</v>
      </c>
      <c r="I3873" s="165">
        <v>5715</v>
      </c>
      <c r="J3873" t="s">
        <v>7937</v>
      </c>
      <c r="K3873">
        <v>1</v>
      </c>
      <c r="L3873">
        <v>211</v>
      </c>
      <c r="M3873" t="s">
        <v>7938</v>
      </c>
      <c r="N3873" t="s">
        <v>7939</v>
      </c>
      <c r="O3873" t="s">
        <v>7697</v>
      </c>
      <c r="P3873" t="s">
        <v>13725</v>
      </c>
      <c r="Q3873" t="s">
        <v>14032</v>
      </c>
      <c r="R3873">
        <v>411</v>
      </c>
      <c r="S3873" t="s">
        <v>7700</v>
      </c>
      <c r="T3873" t="s">
        <v>8049</v>
      </c>
      <c r="U3873">
        <v>1</v>
      </c>
      <c r="V3873">
        <v>1</v>
      </c>
      <c r="W3873" t="s">
        <v>7702</v>
      </c>
      <c r="X3873" t="s">
        <v>5807</v>
      </c>
      <c r="Y3873" t="s">
        <v>7703</v>
      </c>
      <c r="Z3873" t="s">
        <v>14096</v>
      </c>
      <c r="AA3873" t="s">
        <v>8221</v>
      </c>
      <c r="AB3873" t="s">
        <v>14097</v>
      </c>
    </row>
    <row r="3874" spans="1:28">
      <c r="A3874" s="241">
        <v>45979</v>
      </c>
      <c r="B3874" t="s">
        <v>14095</v>
      </c>
      <c r="C3874" t="s">
        <v>7787</v>
      </c>
      <c r="D3874" t="s">
        <v>7788</v>
      </c>
      <c r="E3874" t="s">
        <v>7789</v>
      </c>
      <c r="F3874">
        <v>1</v>
      </c>
      <c r="G3874">
        <v>3025.21</v>
      </c>
      <c r="H3874">
        <v>0</v>
      </c>
      <c r="I3874" s="165">
        <v>3025.21</v>
      </c>
      <c r="J3874" t="s">
        <v>7937</v>
      </c>
      <c r="K3874">
        <v>1</v>
      </c>
      <c r="L3874">
        <v>211</v>
      </c>
      <c r="M3874" t="s">
        <v>7938</v>
      </c>
      <c r="N3874" t="s">
        <v>7939</v>
      </c>
      <c r="O3874" t="s">
        <v>7697</v>
      </c>
      <c r="P3874" t="s">
        <v>13725</v>
      </c>
      <c r="Q3874" t="s">
        <v>14032</v>
      </c>
      <c r="R3874">
        <v>411</v>
      </c>
      <c r="S3874" t="s">
        <v>7700</v>
      </c>
      <c r="T3874" t="s">
        <v>7715</v>
      </c>
      <c r="U3874">
        <v>1</v>
      </c>
      <c r="V3874">
        <v>1</v>
      </c>
      <c r="W3874" t="s">
        <v>7702</v>
      </c>
      <c r="X3874" t="s">
        <v>5807</v>
      </c>
      <c r="Y3874" t="s">
        <v>7703</v>
      </c>
      <c r="Z3874" t="s">
        <v>14096</v>
      </c>
      <c r="AA3874" t="s">
        <v>8221</v>
      </c>
      <c r="AB3874" t="s">
        <v>14097</v>
      </c>
    </row>
    <row r="3875" spans="1:28">
      <c r="A3875" s="241">
        <v>45979</v>
      </c>
      <c r="B3875" t="s">
        <v>14098</v>
      </c>
      <c r="C3875" t="s">
        <v>8021</v>
      </c>
      <c r="D3875" t="s">
        <v>8022</v>
      </c>
      <c r="E3875" t="s">
        <v>8023</v>
      </c>
      <c r="F3875">
        <v>1</v>
      </c>
      <c r="G3875">
        <v>4882</v>
      </c>
      <c r="H3875">
        <v>0</v>
      </c>
      <c r="I3875" s="165">
        <v>4882</v>
      </c>
      <c r="J3875" t="s">
        <v>7937</v>
      </c>
      <c r="K3875">
        <v>1</v>
      </c>
      <c r="L3875">
        <v>176</v>
      </c>
      <c r="M3875" t="s">
        <v>9245</v>
      </c>
      <c r="N3875" t="s">
        <v>7939</v>
      </c>
      <c r="O3875" t="s">
        <v>7697</v>
      </c>
      <c r="P3875" t="s">
        <v>13725</v>
      </c>
      <c r="Q3875" t="s">
        <v>14032</v>
      </c>
      <c r="R3875">
        <v>411</v>
      </c>
      <c r="S3875" t="s">
        <v>7700</v>
      </c>
      <c r="T3875" t="s">
        <v>7701</v>
      </c>
      <c r="U3875">
        <v>1</v>
      </c>
      <c r="V3875">
        <v>1</v>
      </c>
      <c r="W3875" t="s">
        <v>7702</v>
      </c>
      <c r="X3875" t="s">
        <v>14099</v>
      </c>
      <c r="Y3875" t="s">
        <v>7703</v>
      </c>
      <c r="Z3875" t="s">
        <v>14100</v>
      </c>
      <c r="AA3875" t="s">
        <v>8221</v>
      </c>
      <c r="AB3875" t="s">
        <v>14101</v>
      </c>
    </row>
    <row r="3876" spans="1:28">
      <c r="A3876" s="241">
        <v>45979</v>
      </c>
      <c r="B3876" t="s">
        <v>14098</v>
      </c>
      <c r="C3876" t="s">
        <v>8016</v>
      </c>
      <c r="D3876" t="s">
        <v>8017</v>
      </c>
      <c r="E3876" t="s">
        <v>8018</v>
      </c>
      <c r="F3876">
        <v>1</v>
      </c>
      <c r="G3876">
        <v>4853</v>
      </c>
      <c r="H3876">
        <v>0</v>
      </c>
      <c r="I3876" s="165">
        <v>4853</v>
      </c>
      <c r="J3876" t="s">
        <v>7937</v>
      </c>
      <c r="K3876">
        <v>1</v>
      </c>
      <c r="L3876">
        <v>176</v>
      </c>
      <c r="M3876" t="s">
        <v>9245</v>
      </c>
      <c r="N3876" t="s">
        <v>7939</v>
      </c>
      <c r="O3876" t="s">
        <v>7697</v>
      </c>
      <c r="P3876" t="s">
        <v>13725</v>
      </c>
      <c r="Q3876" t="s">
        <v>14032</v>
      </c>
      <c r="R3876">
        <v>411</v>
      </c>
      <c r="S3876" t="s">
        <v>7700</v>
      </c>
      <c r="T3876">
        <v>0</v>
      </c>
      <c r="U3876">
        <v>1</v>
      </c>
      <c r="V3876">
        <v>1</v>
      </c>
      <c r="W3876" t="s">
        <v>7702</v>
      </c>
      <c r="X3876" t="s">
        <v>14099</v>
      </c>
      <c r="Y3876" t="s">
        <v>7703</v>
      </c>
      <c r="Z3876" t="s">
        <v>14100</v>
      </c>
      <c r="AA3876" t="s">
        <v>8221</v>
      </c>
      <c r="AB3876" t="s">
        <v>14101</v>
      </c>
    </row>
    <row r="3877" spans="1:28">
      <c r="A3877" s="241">
        <v>45979</v>
      </c>
      <c r="B3877" t="s">
        <v>14102</v>
      </c>
      <c r="C3877" t="s">
        <v>9162</v>
      </c>
      <c r="D3877" t="s">
        <v>9163</v>
      </c>
      <c r="E3877" t="s">
        <v>9164</v>
      </c>
      <c r="F3877">
        <v>1</v>
      </c>
      <c r="G3877">
        <v>12016.81</v>
      </c>
      <c r="H3877">
        <v>600.84050000000002</v>
      </c>
      <c r="I3877" s="165">
        <v>11415.969499999999</v>
      </c>
      <c r="J3877" t="s">
        <v>7937</v>
      </c>
      <c r="K3877">
        <v>1</v>
      </c>
      <c r="L3877">
        <v>211</v>
      </c>
      <c r="M3877" t="s">
        <v>7938</v>
      </c>
      <c r="N3877" t="s">
        <v>7939</v>
      </c>
      <c r="O3877" t="s">
        <v>7697</v>
      </c>
      <c r="P3877" t="s">
        <v>13725</v>
      </c>
      <c r="Q3877" t="s">
        <v>14032</v>
      </c>
      <c r="R3877">
        <v>411</v>
      </c>
      <c r="S3877" t="s">
        <v>7700</v>
      </c>
      <c r="T3877" t="s">
        <v>7715</v>
      </c>
      <c r="U3877">
        <v>1</v>
      </c>
      <c r="V3877">
        <v>1</v>
      </c>
      <c r="W3877" t="s">
        <v>7702</v>
      </c>
      <c r="X3877" t="s">
        <v>5333</v>
      </c>
      <c r="Y3877" t="s">
        <v>7703</v>
      </c>
      <c r="Z3877" t="s">
        <v>14103</v>
      </c>
      <c r="AA3877" t="s">
        <v>8221</v>
      </c>
      <c r="AB3877" t="s">
        <v>14104</v>
      </c>
    </row>
    <row r="3878" spans="1:28">
      <c r="A3878" s="241">
        <v>45979</v>
      </c>
      <c r="B3878" t="s">
        <v>14105</v>
      </c>
      <c r="C3878" t="s">
        <v>8021</v>
      </c>
      <c r="D3878" t="s">
        <v>8022</v>
      </c>
      <c r="E3878" t="s">
        <v>8023</v>
      </c>
      <c r="F3878">
        <v>1</v>
      </c>
      <c r="G3878">
        <v>4882</v>
      </c>
      <c r="H3878">
        <v>0</v>
      </c>
      <c r="I3878" s="165">
        <v>4882</v>
      </c>
      <c r="J3878" t="s">
        <v>7937</v>
      </c>
      <c r="K3878">
        <v>1</v>
      </c>
      <c r="L3878">
        <v>176</v>
      </c>
      <c r="M3878" t="s">
        <v>9245</v>
      </c>
      <c r="N3878" t="s">
        <v>7939</v>
      </c>
      <c r="O3878" t="s">
        <v>7697</v>
      </c>
      <c r="P3878" t="s">
        <v>13725</v>
      </c>
      <c r="Q3878" t="s">
        <v>11060</v>
      </c>
      <c r="R3878">
        <v>411</v>
      </c>
      <c r="S3878" t="s">
        <v>7700</v>
      </c>
      <c r="T3878" t="s">
        <v>7701</v>
      </c>
      <c r="U3878">
        <v>1</v>
      </c>
      <c r="V3878">
        <v>1</v>
      </c>
      <c r="W3878" t="s">
        <v>7702</v>
      </c>
      <c r="X3878" t="s">
        <v>14106</v>
      </c>
      <c r="Y3878" t="s">
        <v>7703</v>
      </c>
      <c r="Z3878" t="s">
        <v>14107</v>
      </c>
      <c r="AA3878" t="s">
        <v>8221</v>
      </c>
      <c r="AB3878" t="s">
        <v>14108</v>
      </c>
    </row>
    <row r="3879" spans="1:28">
      <c r="A3879" s="241">
        <v>45979</v>
      </c>
      <c r="B3879" t="s">
        <v>14109</v>
      </c>
      <c r="C3879" t="s">
        <v>7730</v>
      </c>
      <c r="D3879" t="s">
        <v>7731</v>
      </c>
      <c r="E3879" t="s">
        <v>7732</v>
      </c>
      <c r="F3879">
        <v>1</v>
      </c>
      <c r="G3879">
        <v>8991.6</v>
      </c>
      <c r="H3879">
        <v>449.58</v>
      </c>
      <c r="I3879" s="165">
        <v>8542.02</v>
      </c>
      <c r="J3879" t="s">
        <v>7937</v>
      </c>
      <c r="K3879">
        <v>1</v>
      </c>
      <c r="L3879">
        <v>211</v>
      </c>
      <c r="M3879" t="s">
        <v>7938</v>
      </c>
      <c r="N3879" t="s">
        <v>7939</v>
      </c>
      <c r="O3879" t="s">
        <v>7697</v>
      </c>
      <c r="P3879" t="s">
        <v>13725</v>
      </c>
      <c r="Q3879" t="s">
        <v>8209</v>
      </c>
      <c r="R3879">
        <v>409</v>
      </c>
      <c r="S3879" t="s">
        <v>7700</v>
      </c>
      <c r="T3879" t="s">
        <v>7715</v>
      </c>
      <c r="U3879">
        <v>1</v>
      </c>
      <c r="V3879">
        <v>1</v>
      </c>
      <c r="W3879" t="s">
        <v>7702</v>
      </c>
      <c r="X3879" t="s">
        <v>5325</v>
      </c>
      <c r="Y3879" t="s">
        <v>7703</v>
      </c>
      <c r="Z3879" t="s">
        <v>14110</v>
      </c>
      <c r="AA3879" t="s">
        <v>8145</v>
      </c>
      <c r="AB3879" t="s">
        <v>14111</v>
      </c>
    </row>
    <row r="3880" spans="1:28">
      <c r="A3880" s="241">
        <v>45979</v>
      </c>
      <c r="B3880" t="s">
        <v>14109</v>
      </c>
      <c r="C3880" t="s">
        <v>8239</v>
      </c>
      <c r="D3880" t="s">
        <v>8240</v>
      </c>
      <c r="E3880" t="s">
        <v>8241</v>
      </c>
      <c r="F3880">
        <v>2</v>
      </c>
      <c r="G3880">
        <v>1180</v>
      </c>
      <c r="H3880">
        <v>0</v>
      </c>
      <c r="I3880" s="165">
        <v>2360</v>
      </c>
      <c r="J3880" t="s">
        <v>7937</v>
      </c>
      <c r="K3880">
        <v>1</v>
      </c>
      <c r="L3880">
        <v>211</v>
      </c>
      <c r="M3880" t="s">
        <v>7938</v>
      </c>
      <c r="N3880" t="s">
        <v>7939</v>
      </c>
      <c r="O3880" t="s">
        <v>7697</v>
      </c>
      <c r="P3880" t="s">
        <v>13725</v>
      </c>
      <c r="Q3880" t="s">
        <v>8209</v>
      </c>
      <c r="R3880">
        <v>409</v>
      </c>
      <c r="S3880" t="s">
        <v>7700</v>
      </c>
      <c r="T3880" t="s">
        <v>7715</v>
      </c>
      <c r="U3880">
        <v>6</v>
      </c>
      <c r="V3880">
        <v>12</v>
      </c>
      <c r="W3880" t="s">
        <v>7702</v>
      </c>
      <c r="X3880" t="s">
        <v>5325</v>
      </c>
      <c r="Y3880" t="s">
        <v>7703</v>
      </c>
      <c r="Z3880" t="s">
        <v>14110</v>
      </c>
      <c r="AA3880" t="s">
        <v>8145</v>
      </c>
      <c r="AB3880" t="s">
        <v>14111</v>
      </c>
    </row>
    <row r="3881" spans="1:28">
      <c r="A3881" s="241">
        <v>45979</v>
      </c>
      <c r="B3881" t="s">
        <v>14109</v>
      </c>
      <c r="C3881" t="s">
        <v>8613</v>
      </c>
      <c r="D3881" t="s">
        <v>8614</v>
      </c>
      <c r="E3881" t="s">
        <v>8615</v>
      </c>
      <c r="F3881">
        <v>6</v>
      </c>
      <c r="G3881">
        <v>714.29</v>
      </c>
      <c r="H3881">
        <v>0</v>
      </c>
      <c r="I3881" s="165">
        <v>4285.74</v>
      </c>
      <c r="J3881" t="s">
        <v>7937</v>
      </c>
      <c r="K3881">
        <v>1</v>
      </c>
      <c r="L3881">
        <v>211</v>
      </c>
      <c r="M3881" t="s">
        <v>7938</v>
      </c>
      <c r="N3881" t="s">
        <v>7939</v>
      </c>
      <c r="O3881" t="s">
        <v>7697</v>
      </c>
      <c r="P3881" t="s">
        <v>13725</v>
      </c>
      <c r="Q3881" t="s">
        <v>8209</v>
      </c>
      <c r="R3881">
        <v>409</v>
      </c>
      <c r="S3881" t="s">
        <v>7700</v>
      </c>
      <c r="T3881" t="s">
        <v>7715</v>
      </c>
      <c r="U3881">
        <v>1</v>
      </c>
      <c r="V3881">
        <v>6</v>
      </c>
      <c r="W3881" t="s">
        <v>7702</v>
      </c>
      <c r="X3881" t="s">
        <v>5325</v>
      </c>
      <c r="Y3881" t="s">
        <v>7703</v>
      </c>
      <c r="Z3881" t="s">
        <v>14110</v>
      </c>
      <c r="AA3881" t="s">
        <v>8145</v>
      </c>
      <c r="AB3881" t="s">
        <v>14111</v>
      </c>
    </row>
    <row r="3882" spans="1:28">
      <c r="A3882" s="241">
        <v>45979</v>
      </c>
      <c r="B3882" t="s">
        <v>14109</v>
      </c>
      <c r="C3882" t="s">
        <v>8016</v>
      </c>
      <c r="D3882" t="s">
        <v>8017</v>
      </c>
      <c r="E3882" t="s">
        <v>8018</v>
      </c>
      <c r="F3882">
        <v>1</v>
      </c>
      <c r="G3882">
        <v>4853</v>
      </c>
      <c r="H3882">
        <v>0</v>
      </c>
      <c r="I3882" s="165">
        <v>4853</v>
      </c>
      <c r="J3882" t="s">
        <v>7937</v>
      </c>
      <c r="K3882">
        <v>1</v>
      </c>
      <c r="L3882">
        <v>211</v>
      </c>
      <c r="M3882" t="s">
        <v>7938</v>
      </c>
      <c r="N3882" t="s">
        <v>7939</v>
      </c>
      <c r="O3882" t="s">
        <v>7697</v>
      </c>
      <c r="P3882" t="s">
        <v>13725</v>
      </c>
      <c r="Q3882" t="s">
        <v>8209</v>
      </c>
      <c r="R3882">
        <v>409</v>
      </c>
      <c r="S3882" t="s">
        <v>7700</v>
      </c>
      <c r="T3882">
        <v>0</v>
      </c>
      <c r="U3882">
        <v>1</v>
      </c>
      <c r="V3882">
        <v>1</v>
      </c>
      <c r="W3882" t="s">
        <v>7702</v>
      </c>
      <c r="X3882" t="s">
        <v>5325</v>
      </c>
      <c r="Y3882" t="s">
        <v>7703</v>
      </c>
      <c r="Z3882" t="s">
        <v>14110</v>
      </c>
      <c r="AA3882" t="s">
        <v>8145</v>
      </c>
      <c r="AB3882" t="s">
        <v>14111</v>
      </c>
    </row>
    <row r="3883" spans="1:28">
      <c r="A3883" s="241">
        <v>45979</v>
      </c>
      <c r="B3883" t="s">
        <v>14109</v>
      </c>
      <c r="C3883" t="s">
        <v>8021</v>
      </c>
      <c r="D3883" t="s">
        <v>8022</v>
      </c>
      <c r="E3883" t="s">
        <v>8023</v>
      </c>
      <c r="F3883">
        <v>1</v>
      </c>
      <c r="G3883">
        <v>4882</v>
      </c>
      <c r="H3883">
        <v>0</v>
      </c>
      <c r="I3883" s="165">
        <v>4882</v>
      </c>
      <c r="J3883" t="s">
        <v>7937</v>
      </c>
      <c r="K3883">
        <v>1</v>
      </c>
      <c r="L3883">
        <v>211</v>
      </c>
      <c r="M3883" t="s">
        <v>7938</v>
      </c>
      <c r="N3883" t="s">
        <v>7939</v>
      </c>
      <c r="O3883" t="s">
        <v>7697</v>
      </c>
      <c r="P3883" t="s">
        <v>13725</v>
      </c>
      <c r="Q3883" t="s">
        <v>8209</v>
      </c>
      <c r="R3883">
        <v>409</v>
      </c>
      <c r="S3883" t="s">
        <v>7700</v>
      </c>
      <c r="T3883" t="s">
        <v>7701</v>
      </c>
      <c r="U3883">
        <v>1</v>
      </c>
      <c r="V3883">
        <v>1</v>
      </c>
      <c r="W3883" t="s">
        <v>7702</v>
      </c>
      <c r="X3883" t="s">
        <v>5325</v>
      </c>
      <c r="Y3883" t="s">
        <v>7703</v>
      </c>
      <c r="Z3883" t="s">
        <v>14110</v>
      </c>
      <c r="AA3883" t="s">
        <v>8145</v>
      </c>
      <c r="AB3883" t="s">
        <v>14111</v>
      </c>
    </row>
    <row r="3884" spans="1:28">
      <c r="A3884" s="241">
        <v>45979</v>
      </c>
      <c r="B3884" t="s">
        <v>14112</v>
      </c>
      <c r="C3884" t="s">
        <v>7787</v>
      </c>
      <c r="D3884" t="s">
        <v>7788</v>
      </c>
      <c r="E3884" t="s">
        <v>7789</v>
      </c>
      <c r="F3884">
        <v>3</v>
      </c>
      <c r="G3884">
        <v>3025.21</v>
      </c>
      <c r="H3884">
        <v>0</v>
      </c>
      <c r="I3884" s="165">
        <v>9075.6299999999992</v>
      </c>
      <c r="J3884" t="s">
        <v>7757</v>
      </c>
      <c r="K3884">
        <v>1</v>
      </c>
      <c r="L3884">
        <v>125</v>
      </c>
      <c r="M3884" t="s">
        <v>7724</v>
      </c>
      <c r="N3884" t="s">
        <v>7713</v>
      </c>
      <c r="O3884" t="s">
        <v>7697</v>
      </c>
      <c r="P3884" t="s">
        <v>13725</v>
      </c>
      <c r="Q3884" t="s">
        <v>14113</v>
      </c>
      <c r="R3884">
        <v>116</v>
      </c>
      <c r="S3884" t="s">
        <v>7700</v>
      </c>
      <c r="T3884" t="s">
        <v>7715</v>
      </c>
      <c r="U3884">
        <v>1</v>
      </c>
      <c r="V3884">
        <v>3</v>
      </c>
      <c r="W3884" t="s">
        <v>7702</v>
      </c>
      <c r="X3884" t="s">
        <v>5728</v>
      </c>
      <c r="Y3884" t="s">
        <v>7703</v>
      </c>
      <c r="Z3884" t="s">
        <v>14114</v>
      </c>
      <c r="AA3884" t="s">
        <v>7760</v>
      </c>
      <c r="AB3884" t="s">
        <v>14115</v>
      </c>
    </row>
    <row r="3885" spans="1:28">
      <c r="A3885" s="241">
        <v>45979</v>
      </c>
      <c r="B3885" t="s">
        <v>14112</v>
      </c>
      <c r="C3885" t="s">
        <v>7927</v>
      </c>
      <c r="D3885" t="s">
        <v>7928</v>
      </c>
      <c r="E3885" t="s">
        <v>7929</v>
      </c>
      <c r="F3885">
        <v>4</v>
      </c>
      <c r="G3885">
        <v>1344.54</v>
      </c>
      <c r="H3885">
        <v>0</v>
      </c>
      <c r="I3885" s="165">
        <v>5378.16</v>
      </c>
      <c r="J3885" t="s">
        <v>7757</v>
      </c>
      <c r="K3885">
        <v>1</v>
      </c>
      <c r="L3885">
        <v>125</v>
      </c>
      <c r="M3885" t="s">
        <v>7724</v>
      </c>
      <c r="N3885" t="s">
        <v>7713</v>
      </c>
      <c r="O3885" t="s">
        <v>7697</v>
      </c>
      <c r="P3885" t="s">
        <v>13725</v>
      </c>
      <c r="Q3885" t="s">
        <v>14113</v>
      </c>
      <c r="R3885">
        <v>116</v>
      </c>
      <c r="S3885" t="s">
        <v>7700</v>
      </c>
      <c r="T3885" t="s">
        <v>7701</v>
      </c>
      <c r="U3885">
        <v>1</v>
      </c>
      <c r="V3885">
        <v>4</v>
      </c>
      <c r="W3885" t="s">
        <v>7702</v>
      </c>
      <c r="X3885" t="s">
        <v>5728</v>
      </c>
      <c r="Y3885" t="s">
        <v>7703</v>
      </c>
      <c r="Z3885" t="s">
        <v>14114</v>
      </c>
      <c r="AA3885" t="s">
        <v>7760</v>
      </c>
      <c r="AB3885" t="s">
        <v>14115</v>
      </c>
    </row>
    <row r="3886" spans="1:28">
      <c r="A3886" s="241">
        <v>45979</v>
      </c>
      <c r="B3886" t="s">
        <v>14116</v>
      </c>
      <c r="C3886" t="s">
        <v>7934</v>
      </c>
      <c r="D3886" t="s">
        <v>7935</v>
      </c>
      <c r="E3886" t="s">
        <v>7936</v>
      </c>
      <c r="F3886">
        <v>6</v>
      </c>
      <c r="G3886">
        <v>2475</v>
      </c>
      <c r="H3886">
        <v>0</v>
      </c>
      <c r="I3886" s="165">
        <v>14850</v>
      </c>
      <c r="J3886" t="s">
        <v>7937</v>
      </c>
      <c r="K3886">
        <v>1</v>
      </c>
      <c r="L3886">
        <v>211</v>
      </c>
      <c r="M3886" t="s">
        <v>7938</v>
      </c>
      <c r="N3886" t="s">
        <v>7939</v>
      </c>
      <c r="O3886" t="s">
        <v>7697</v>
      </c>
      <c r="P3886" t="s">
        <v>13725</v>
      </c>
      <c r="Q3886" t="s">
        <v>8209</v>
      </c>
      <c r="R3886">
        <v>409</v>
      </c>
      <c r="S3886" t="s">
        <v>7700</v>
      </c>
      <c r="T3886" t="s">
        <v>7715</v>
      </c>
      <c r="U3886">
        <v>1</v>
      </c>
      <c r="V3886">
        <v>6</v>
      </c>
      <c r="W3886" t="s">
        <v>7702</v>
      </c>
      <c r="X3886" t="s">
        <v>5382</v>
      </c>
      <c r="Y3886" t="s">
        <v>7703</v>
      </c>
      <c r="Z3886" t="s">
        <v>14117</v>
      </c>
      <c r="AA3886" t="s">
        <v>8145</v>
      </c>
      <c r="AB3886" t="s">
        <v>14118</v>
      </c>
    </row>
    <row r="3887" spans="1:28">
      <c r="A3887" s="241">
        <v>45979</v>
      </c>
      <c r="B3887" t="s">
        <v>14116</v>
      </c>
      <c r="C3887" t="s">
        <v>8954</v>
      </c>
      <c r="D3887" t="s">
        <v>8955</v>
      </c>
      <c r="E3887" t="s">
        <v>8956</v>
      </c>
      <c r="F3887">
        <v>6</v>
      </c>
      <c r="G3887">
        <v>2615</v>
      </c>
      <c r="H3887">
        <v>0</v>
      </c>
      <c r="I3887" s="165">
        <v>15690</v>
      </c>
      <c r="J3887" t="s">
        <v>7937</v>
      </c>
      <c r="K3887">
        <v>1</v>
      </c>
      <c r="L3887">
        <v>211</v>
      </c>
      <c r="M3887" t="s">
        <v>7938</v>
      </c>
      <c r="N3887" t="s">
        <v>7939</v>
      </c>
      <c r="O3887" t="s">
        <v>7697</v>
      </c>
      <c r="P3887" t="s">
        <v>13725</v>
      </c>
      <c r="Q3887" t="s">
        <v>8209</v>
      </c>
      <c r="R3887">
        <v>409</v>
      </c>
      <c r="S3887" t="s">
        <v>7700</v>
      </c>
      <c r="T3887" t="s">
        <v>7715</v>
      </c>
      <c r="U3887">
        <v>1</v>
      </c>
      <c r="V3887">
        <v>6</v>
      </c>
      <c r="W3887" t="s">
        <v>7702</v>
      </c>
      <c r="X3887" t="s">
        <v>5382</v>
      </c>
      <c r="Y3887" t="s">
        <v>7703</v>
      </c>
      <c r="Z3887" t="s">
        <v>14117</v>
      </c>
      <c r="AA3887" t="s">
        <v>8145</v>
      </c>
      <c r="AB3887" t="s">
        <v>14118</v>
      </c>
    </row>
    <row r="3888" spans="1:28">
      <c r="A3888" s="241">
        <v>45979</v>
      </c>
      <c r="B3888" t="s">
        <v>14116</v>
      </c>
      <c r="C3888" t="s">
        <v>7691</v>
      </c>
      <c r="D3888" t="s">
        <v>7692</v>
      </c>
      <c r="E3888" t="s">
        <v>7693</v>
      </c>
      <c r="F3888">
        <v>3</v>
      </c>
      <c r="G3888">
        <v>4327.7299999999996</v>
      </c>
      <c r="H3888">
        <v>0</v>
      </c>
      <c r="I3888" s="165">
        <v>12983.19</v>
      </c>
      <c r="J3888" t="s">
        <v>7937</v>
      </c>
      <c r="K3888">
        <v>1</v>
      </c>
      <c r="L3888">
        <v>211</v>
      </c>
      <c r="M3888" t="s">
        <v>7938</v>
      </c>
      <c r="N3888" t="s">
        <v>7939</v>
      </c>
      <c r="O3888" t="s">
        <v>7697</v>
      </c>
      <c r="P3888" t="s">
        <v>13725</v>
      </c>
      <c r="Q3888" t="s">
        <v>8209</v>
      </c>
      <c r="R3888">
        <v>409</v>
      </c>
      <c r="S3888" t="s">
        <v>7700</v>
      </c>
      <c r="T3888" t="s">
        <v>7701</v>
      </c>
      <c r="U3888">
        <v>1</v>
      </c>
      <c r="V3888">
        <v>3</v>
      </c>
      <c r="W3888" t="s">
        <v>7702</v>
      </c>
      <c r="X3888" t="s">
        <v>5382</v>
      </c>
      <c r="Y3888" t="s">
        <v>7703</v>
      </c>
      <c r="Z3888" t="s">
        <v>14117</v>
      </c>
      <c r="AA3888" t="s">
        <v>8145</v>
      </c>
      <c r="AB3888" t="s">
        <v>14118</v>
      </c>
    </row>
    <row r="3889" spans="1:28">
      <c r="A3889" s="241">
        <v>45979</v>
      </c>
      <c r="B3889" t="s">
        <v>14119</v>
      </c>
      <c r="C3889" t="s">
        <v>7979</v>
      </c>
      <c r="D3889" t="s">
        <v>7980</v>
      </c>
      <c r="E3889" t="s">
        <v>7981</v>
      </c>
      <c r="F3889">
        <v>3</v>
      </c>
      <c r="G3889">
        <v>2647.06</v>
      </c>
      <c r="H3889">
        <v>0</v>
      </c>
      <c r="I3889" s="165">
        <v>7941.18</v>
      </c>
      <c r="J3889" t="s">
        <v>8271</v>
      </c>
      <c r="K3889">
        <v>1</v>
      </c>
      <c r="L3889">
        <v>2</v>
      </c>
      <c r="M3889" t="s">
        <v>8054</v>
      </c>
      <c r="N3889" t="s">
        <v>7745</v>
      </c>
      <c r="O3889" t="s">
        <v>7697</v>
      </c>
      <c r="P3889" t="s">
        <v>13725</v>
      </c>
      <c r="Q3889" t="s">
        <v>13501</v>
      </c>
      <c r="R3889">
        <v>935</v>
      </c>
      <c r="S3889" t="s">
        <v>7700</v>
      </c>
      <c r="T3889" t="s">
        <v>7715</v>
      </c>
      <c r="U3889">
        <v>1</v>
      </c>
      <c r="V3889">
        <v>3</v>
      </c>
      <c r="W3889" t="s">
        <v>7702</v>
      </c>
      <c r="X3889" t="s">
        <v>14120</v>
      </c>
      <c r="Y3889" t="s">
        <v>7703</v>
      </c>
      <c r="Z3889" t="s">
        <v>14121</v>
      </c>
      <c r="AA3889" t="s">
        <v>8274</v>
      </c>
      <c r="AB3889" t="s">
        <v>14122</v>
      </c>
    </row>
    <row r="3890" spans="1:28">
      <c r="A3890" s="241">
        <v>45979</v>
      </c>
      <c r="B3890" t="s">
        <v>14123</v>
      </c>
      <c r="C3890" t="s">
        <v>8079</v>
      </c>
      <c r="D3890" t="s">
        <v>8080</v>
      </c>
      <c r="E3890" t="s">
        <v>8081</v>
      </c>
      <c r="F3890">
        <v>6</v>
      </c>
      <c r="G3890">
        <v>3180</v>
      </c>
      <c r="H3890">
        <v>0</v>
      </c>
      <c r="I3890" s="165">
        <v>19080</v>
      </c>
      <c r="J3890" t="s">
        <v>7743</v>
      </c>
      <c r="K3890">
        <v>1</v>
      </c>
      <c r="L3890">
        <v>126</v>
      </c>
      <c r="M3890" t="s">
        <v>7744</v>
      </c>
      <c r="N3890" t="s">
        <v>7745</v>
      </c>
      <c r="O3890" t="s">
        <v>7697</v>
      </c>
      <c r="P3890" t="s">
        <v>13725</v>
      </c>
      <c r="Q3890" t="s">
        <v>13956</v>
      </c>
      <c r="R3890">
        <v>946</v>
      </c>
      <c r="S3890" t="s">
        <v>7700</v>
      </c>
      <c r="T3890" t="s">
        <v>7715</v>
      </c>
      <c r="U3890">
        <v>1</v>
      </c>
      <c r="V3890">
        <v>6</v>
      </c>
      <c r="W3890" t="s">
        <v>7702</v>
      </c>
      <c r="X3890" t="s">
        <v>5525</v>
      </c>
      <c r="Y3890" t="s">
        <v>7703</v>
      </c>
      <c r="Z3890" t="s">
        <v>14124</v>
      </c>
      <c r="AA3890" t="s">
        <v>8008</v>
      </c>
      <c r="AB3890" t="s">
        <v>8171</v>
      </c>
    </row>
    <row r="3891" spans="1:28">
      <c r="A3891" s="241">
        <v>45979</v>
      </c>
      <c r="B3891" t="s">
        <v>14125</v>
      </c>
      <c r="C3891" t="s">
        <v>8016</v>
      </c>
      <c r="D3891" t="s">
        <v>8017</v>
      </c>
      <c r="E3891" t="s">
        <v>8018</v>
      </c>
      <c r="F3891">
        <v>6</v>
      </c>
      <c r="G3891">
        <v>4853</v>
      </c>
      <c r="H3891">
        <v>0</v>
      </c>
      <c r="I3891" s="165">
        <v>29118</v>
      </c>
      <c r="J3891" t="s">
        <v>7937</v>
      </c>
      <c r="K3891">
        <v>1</v>
      </c>
      <c r="L3891">
        <v>211</v>
      </c>
      <c r="M3891" t="s">
        <v>7938</v>
      </c>
      <c r="N3891" t="s">
        <v>7939</v>
      </c>
      <c r="O3891" t="s">
        <v>7697</v>
      </c>
      <c r="P3891" t="s">
        <v>13725</v>
      </c>
      <c r="Q3891" t="s">
        <v>10822</v>
      </c>
      <c r="R3891">
        <v>409</v>
      </c>
      <c r="S3891" t="s">
        <v>7700</v>
      </c>
      <c r="T3891">
        <v>0</v>
      </c>
      <c r="U3891">
        <v>1</v>
      </c>
      <c r="V3891">
        <v>6</v>
      </c>
      <c r="W3891" t="s">
        <v>7702</v>
      </c>
      <c r="X3891" t="s">
        <v>5585</v>
      </c>
      <c r="Y3891" t="s">
        <v>7703</v>
      </c>
      <c r="Z3891" t="s">
        <v>14126</v>
      </c>
      <c r="AA3891" t="s">
        <v>8145</v>
      </c>
      <c r="AB3891" t="s">
        <v>10817</v>
      </c>
    </row>
    <row r="3892" spans="1:28">
      <c r="A3892" s="241">
        <v>45979</v>
      </c>
      <c r="B3892" t="s">
        <v>14125</v>
      </c>
      <c r="C3892" t="s">
        <v>8021</v>
      </c>
      <c r="D3892" t="s">
        <v>8022</v>
      </c>
      <c r="E3892" t="s">
        <v>8023</v>
      </c>
      <c r="F3892">
        <v>6</v>
      </c>
      <c r="G3892">
        <v>4882</v>
      </c>
      <c r="H3892">
        <v>0</v>
      </c>
      <c r="I3892" s="165">
        <v>29292</v>
      </c>
      <c r="J3892" t="s">
        <v>7937</v>
      </c>
      <c r="K3892">
        <v>1</v>
      </c>
      <c r="L3892">
        <v>211</v>
      </c>
      <c r="M3892" t="s">
        <v>7938</v>
      </c>
      <c r="N3892" t="s">
        <v>7939</v>
      </c>
      <c r="O3892" t="s">
        <v>7697</v>
      </c>
      <c r="P3892" t="s">
        <v>13725</v>
      </c>
      <c r="Q3892" t="s">
        <v>10822</v>
      </c>
      <c r="R3892">
        <v>409</v>
      </c>
      <c r="S3892" t="s">
        <v>7700</v>
      </c>
      <c r="T3892" t="s">
        <v>7701</v>
      </c>
      <c r="U3892">
        <v>1</v>
      </c>
      <c r="V3892">
        <v>6</v>
      </c>
      <c r="W3892" t="s">
        <v>7702</v>
      </c>
      <c r="X3892" t="s">
        <v>5585</v>
      </c>
      <c r="Y3892" t="s">
        <v>7703</v>
      </c>
      <c r="Z3892" t="s">
        <v>14126</v>
      </c>
      <c r="AA3892" t="s">
        <v>8145</v>
      </c>
      <c r="AB3892" t="s">
        <v>10817</v>
      </c>
    </row>
    <row r="3893" spans="1:28">
      <c r="A3893" s="241">
        <v>45979</v>
      </c>
      <c r="B3893" t="s">
        <v>14127</v>
      </c>
      <c r="C3893" t="s">
        <v>8032</v>
      </c>
      <c r="D3893" t="s">
        <v>8033</v>
      </c>
      <c r="E3893" t="s">
        <v>8034</v>
      </c>
      <c r="F3893">
        <v>10</v>
      </c>
      <c r="G3893">
        <v>1092.44</v>
      </c>
      <c r="H3893">
        <v>0</v>
      </c>
      <c r="I3893" s="165">
        <v>10924.4</v>
      </c>
      <c r="J3893" t="s">
        <v>7794</v>
      </c>
      <c r="K3893">
        <v>1</v>
      </c>
      <c r="L3893">
        <v>125</v>
      </c>
      <c r="M3893" t="s">
        <v>7724</v>
      </c>
      <c r="N3893" t="s">
        <v>7713</v>
      </c>
      <c r="O3893" t="s">
        <v>7697</v>
      </c>
      <c r="P3893" t="s">
        <v>13725</v>
      </c>
      <c r="Q3893" t="s">
        <v>13999</v>
      </c>
      <c r="R3893">
        <v>104</v>
      </c>
      <c r="S3893" t="s">
        <v>7700</v>
      </c>
      <c r="T3893" t="s">
        <v>7701</v>
      </c>
      <c r="U3893">
        <v>1</v>
      </c>
      <c r="V3893">
        <v>10</v>
      </c>
      <c r="W3893" t="s">
        <v>7702</v>
      </c>
      <c r="X3893" t="s">
        <v>5656</v>
      </c>
      <c r="Y3893" t="s">
        <v>7703</v>
      </c>
      <c r="Z3893" t="s">
        <v>14128</v>
      </c>
      <c r="AA3893" t="s">
        <v>8481</v>
      </c>
      <c r="AB3893" t="s">
        <v>14129</v>
      </c>
    </row>
    <row r="3894" spans="1:28">
      <c r="A3894" s="241">
        <v>45979</v>
      </c>
      <c r="B3894" t="s">
        <v>14130</v>
      </c>
      <c r="C3894" t="s">
        <v>7720</v>
      </c>
      <c r="D3894" t="s">
        <v>7721</v>
      </c>
      <c r="E3894" t="s">
        <v>7722</v>
      </c>
      <c r="F3894">
        <v>1</v>
      </c>
      <c r="G3894">
        <v>11900</v>
      </c>
      <c r="H3894">
        <v>357</v>
      </c>
      <c r="I3894" s="165">
        <v>11543</v>
      </c>
      <c r="J3894" t="s">
        <v>7743</v>
      </c>
      <c r="K3894">
        <v>1</v>
      </c>
      <c r="L3894">
        <v>126</v>
      </c>
      <c r="M3894" t="s">
        <v>7744</v>
      </c>
      <c r="N3894" t="s">
        <v>7745</v>
      </c>
      <c r="O3894" t="s">
        <v>7697</v>
      </c>
      <c r="P3894" t="s">
        <v>13725</v>
      </c>
      <c r="Q3894" t="s">
        <v>13956</v>
      </c>
      <c r="R3894">
        <v>946</v>
      </c>
      <c r="S3894" t="s">
        <v>7700</v>
      </c>
      <c r="T3894" t="s">
        <v>7726</v>
      </c>
      <c r="U3894">
        <v>1</v>
      </c>
      <c r="V3894">
        <v>1</v>
      </c>
      <c r="W3894" t="s">
        <v>7702</v>
      </c>
      <c r="X3894" t="s">
        <v>5505</v>
      </c>
      <c r="Y3894" t="s">
        <v>7703</v>
      </c>
      <c r="Z3894" t="s">
        <v>14131</v>
      </c>
      <c r="AA3894" t="s">
        <v>8008</v>
      </c>
      <c r="AB3894" t="s">
        <v>10817</v>
      </c>
    </row>
    <row r="3895" spans="1:28">
      <c r="A3895" s="241">
        <v>45979</v>
      </c>
      <c r="B3895" t="s">
        <v>14132</v>
      </c>
      <c r="C3895" t="s">
        <v>7800</v>
      </c>
      <c r="D3895" t="s">
        <v>7801</v>
      </c>
      <c r="E3895" t="s">
        <v>7802</v>
      </c>
      <c r="F3895">
        <v>12</v>
      </c>
      <c r="G3895">
        <v>1092.44</v>
      </c>
      <c r="H3895">
        <v>0</v>
      </c>
      <c r="I3895" s="165">
        <v>13109.28</v>
      </c>
      <c r="J3895" t="s">
        <v>7816</v>
      </c>
      <c r="K3895">
        <v>1</v>
      </c>
      <c r="L3895">
        <v>125</v>
      </c>
      <c r="M3895" t="s">
        <v>7724</v>
      </c>
      <c r="N3895" t="s">
        <v>7713</v>
      </c>
      <c r="O3895" t="s">
        <v>7697</v>
      </c>
      <c r="P3895" t="s">
        <v>13725</v>
      </c>
      <c r="Q3895" t="s">
        <v>14048</v>
      </c>
      <c r="R3895">
        <v>107</v>
      </c>
      <c r="S3895" t="s">
        <v>7700</v>
      </c>
      <c r="T3895" t="s">
        <v>7701</v>
      </c>
      <c r="U3895">
        <v>1</v>
      </c>
      <c r="V3895">
        <v>12</v>
      </c>
      <c r="W3895" t="s">
        <v>7702</v>
      </c>
      <c r="X3895" t="s">
        <v>5497</v>
      </c>
      <c r="Y3895" t="s">
        <v>7703</v>
      </c>
      <c r="Z3895" t="s">
        <v>14133</v>
      </c>
      <c r="AA3895" t="s">
        <v>8041</v>
      </c>
      <c r="AB3895" t="s">
        <v>14134</v>
      </c>
    </row>
    <row r="3896" spans="1:28">
      <c r="A3896" s="241">
        <v>45979</v>
      </c>
      <c r="B3896" t="s">
        <v>14132</v>
      </c>
      <c r="C3896" t="s">
        <v>7736</v>
      </c>
      <c r="D3896" t="s">
        <v>7737</v>
      </c>
      <c r="E3896" t="s">
        <v>7738</v>
      </c>
      <c r="F3896">
        <v>4</v>
      </c>
      <c r="G3896">
        <v>6422.4</v>
      </c>
      <c r="H3896">
        <v>0</v>
      </c>
      <c r="I3896" s="165">
        <v>25689.599999999999</v>
      </c>
      <c r="J3896" t="s">
        <v>7816</v>
      </c>
      <c r="K3896">
        <v>1</v>
      </c>
      <c r="L3896">
        <v>125</v>
      </c>
      <c r="M3896" t="s">
        <v>7724</v>
      </c>
      <c r="N3896" t="s">
        <v>7713</v>
      </c>
      <c r="O3896" t="s">
        <v>7697</v>
      </c>
      <c r="P3896" t="s">
        <v>13725</v>
      </c>
      <c r="Q3896" t="s">
        <v>14048</v>
      </c>
      <c r="R3896">
        <v>107</v>
      </c>
      <c r="S3896" t="s">
        <v>7700</v>
      </c>
      <c r="T3896" t="s">
        <v>7701</v>
      </c>
      <c r="U3896">
        <v>1</v>
      </c>
      <c r="V3896">
        <v>4</v>
      </c>
      <c r="W3896" t="s">
        <v>7702</v>
      </c>
      <c r="X3896" t="s">
        <v>5497</v>
      </c>
      <c r="Y3896" t="s">
        <v>7703</v>
      </c>
      <c r="Z3896" t="s">
        <v>14133</v>
      </c>
      <c r="AA3896" t="s">
        <v>8041</v>
      </c>
      <c r="AB3896" t="s">
        <v>14134</v>
      </c>
    </row>
    <row r="3897" spans="1:28">
      <c r="A3897" s="241">
        <v>45979</v>
      </c>
      <c r="B3897" t="s">
        <v>14132</v>
      </c>
      <c r="C3897" t="s">
        <v>7787</v>
      </c>
      <c r="D3897" t="s">
        <v>7788</v>
      </c>
      <c r="E3897" t="s">
        <v>7789</v>
      </c>
      <c r="F3897">
        <v>4</v>
      </c>
      <c r="G3897">
        <v>3025.21</v>
      </c>
      <c r="H3897">
        <v>0</v>
      </c>
      <c r="I3897" s="165">
        <v>12100.84</v>
      </c>
      <c r="J3897" t="s">
        <v>7816</v>
      </c>
      <c r="K3897">
        <v>1</v>
      </c>
      <c r="L3897">
        <v>125</v>
      </c>
      <c r="M3897" t="s">
        <v>7724</v>
      </c>
      <c r="N3897" t="s">
        <v>7713</v>
      </c>
      <c r="O3897" t="s">
        <v>7697</v>
      </c>
      <c r="P3897" t="s">
        <v>13725</v>
      </c>
      <c r="Q3897" t="s">
        <v>14048</v>
      </c>
      <c r="R3897">
        <v>107</v>
      </c>
      <c r="S3897" t="s">
        <v>7700</v>
      </c>
      <c r="T3897" t="s">
        <v>7715</v>
      </c>
      <c r="U3897">
        <v>1</v>
      </c>
      <c r="V3897">
        <v>4</v>
      </c>
      <c r="W3897" t="s">
        <v>7702</v>
      </c>
      <c r="X3897" t="s">
        <v>5497</v>
      </c>
      <c r="Y3897" t="s">
        <v>7703</v>
      </c>
      <c r="Z3897" t="s">
        <v>14133</v>
      </c>
      <c r="AA3897" t="s">
        <v>8041</v>
      </c>
      <c r="AB3897" t="s">
        <v>14134</v>
      </c>
    </row>
    <row r="3898" spans="1:28">
      <c r="A3898" s="241">
        <v>45979</v>
      </c>
      <c r="B3898" t="s">
        <v>14132</v>
      </c>
      <c r="C3898" t="s">
        <v>8626</v>
      </c>
      <c r="D3898" t="s">
        <v>8627</v>
      </c>
      <c r="E3898" t="s">
        <v>8628</v>
      </c>
      <c r="F3898">
        <v>1</v>
      </c>
      <c r="G3898">
        <v>29400</v>
      </c>
      <c r="H3898">
        <v>0</v>
      </c>
      <c r="I3898" s="165">
        <v>29400</v>
      </c>
      <c r="J3898" t="s">
        <v>7816</v>
      </c>
      <c r="K3898">
        <v>1</v>
      </c>
      <c r="L3898">
        <v>125</v>
      </c>
      <c r="M3898" t="s">
        <v>7724</v>
      </c>
      <c r="N3898" t="s">
        <v>7713</v>
      </c>
      <c r="O3898" t="s">
        <v>7697</v>
      </c>
      <c r="P3898" t="s">
        <v>13725</v>
      </c>
      <c r="Q3898" t="s">
        <v>14048</v>
      </c>
      <c r="R3898">
        <v>107</v>
      </c>
      <c r="S3898" t="s">
        <v>7700</v>
      </c>
      <c r="T3898" t="s">
        <v>7726</v>
      </c>
      <c r="U3898">
        <v>1</v>
      </c>
      <c r="V3898">
        <v>1</v>
      </c>
      <c r="W3898" t="s">
        <v>7702</v>
      </c>
      <c r="X3898" t="s">
        <v>5497</v>
      </c>
      <c r="Y3898" t="s">
        <v>7703</v>
      </c>
      <c r="Z3898" t="s">
        <v>14133</v>
      </c>
      <c r="AA3898" t="s">
        <v>8041</v>
      </c>
      <c r="AB3898" t="s">
        <v>14134</v>
      </c>
    </row>
    <row r="3899" spans="1:28">
      <c r="A3899" s="241">
        <v>45979</v>
      </c>
      <c r="B3899" t="s">
        <v>14135</v>
      </c>
      <c r="C3899" t="s">
        <v>7832</v>
      </c>
      <c r="D3899" t="s">
        <v>7833</v>
      </c>
      <c r="E3899" t="s">
        <v>7834</v>
      </c>
      <c r="F3899">
        <v>1</v>
      </c>
      <c r="G3899">
        <v>12500</v>
      </c>
      <c r="H3899">
        <v>0</v>
      </c>
      <c r="I3899" s="165">
        <v>12500</v>
      </c>
      <c r="J3899" t="s">
        <v>8852</v>
      </c>
      <c r="K3899">
        <v>1</v>
      </c>
      <c r="L3899">
        <v>6</v>
      </c>
      <c r="M3899" t="s">
        <v>8296</v>
      </c>
      <c r="N3899" t="s">
        <v>7939</v>
      </c>
      <c r="O3899" t="s">
        <v>7697</v>
      </c>
      <c r="P3899" t="s">
        <v>13725</v>
      </c>
      <c r="Q3899" t="s">
        <v>13965</v>
      </c>
      <c r="R3899">
        <v>405</v>
      </c>
      <c r="S3899" t="s">
        <v>7700</v>
      </c>
      <c r="T3899" t="s">
        <v>7726</v>
      </c>
      <c r="U3899">
        <v>1</v>
      </c>
      <c r="V3899">
        <v>1</v>
      </c>
      <c r="W3899" t="s">
        <v>7702</v>
      </c>
      <c r="X3899" t="s">
        <v>14136</v>
      </c>
      <c r="Y3899" t="s">
        <v>7703</v>
      </c>
      <c r="Z3899" t="s">
        <v>14137</v>
      </c>
      <c r="AA3899" t="s">
        <v>9034</v>
      </c>
      <c r="AB3899" t="s">
        <v>14138</v>
      </c>
    </row>
    <row r="3900" spans="1:28">
      <c r="A3900" s="241">
        <v>45979</v>
      </c>
      <c r="B3900" t="s">
        <v>14135</v>
      </c>
      <c r="C3900" t="s">
        <v>7951</v>
      </c>
      <c r="D3900" t="s">
        <v>7952</v>
      </c>
      <c r="E3900" t="s">
        <v>7953</v>
      </c>
      <c r="F3900">
        <v>1</v>
      </c>
      <c r="G3900">
        <v>13500</v>
      </c>
      <c r="H3900">
        <v>0</v>
      </c>
      <c r="I3900" s="165">
        <v>13500</v>
      </c>
      <c r="J3900" t="s">
        <v>8852</v>
      </c>
      <c r="K3900">
        <v>1</v>
      </c>
      <c r="L3900">
        <v>6</v>
      </c>
      <c r="M3900" t="s">
        <v>8296</v>
      </c>
      <c r="N3900" t="s">
        <v>7939</v>
      </c>
      <c r="O3900" t="s">
        <v>7697</v>
      </c>
      <c r="P3900" t="s">
        <v>13725</v>
      </c>
      <c r="Q3900" t="s">
        <v>13965</v>
      </c>
      <c r="R3900">
        <v>405</v>
      </c>
      <c r="S3900" t="s">
        <v>7700</v>
      </c>
      <c r="T3900" t="s">
        <v>7726</v>
      </c>
      <c r="U3900">
        <v>1</v>
      </c>
      <c r="V3900">
        <v>1</v>
      </c>
      <c r="W3900" t="s">
        <v>7702</v>
      </c>
      <c r="X3900" t="s">
        <v>14136</v>
      </c>
      <c r="Y3900" t="s">
        <v>7703</v>
      </c>
      <c r="Z3900" t="s">
        <v>14137</v>
      </c>
      <c r="AA3900" t="s">
        <v>9034</v>
      </c>
      <c r="AB3900" t="s">
        <v>14138</v>
      </c>
    </row>
    <row r="3901" spans="1:28">
      <c r="A3901" s="241">
        <v>45979</v>
      </c>
      <c r="B3901" t="s">
        <v>14135</v>
      </c>
      <c r="C3901" t="s">
        <v>7720</v>
      </c>
      <c r="D3901" t="s">
        <v>7721</v>
      </c>
      <c r="E3901" t="s">
        <v>7722</v>
      </c>
      <c r="F3901">
        <v>1</v>
      </c>
      <c r="G3901">
        <v>11900</v>
      </c>
      <c r="H3901">
        <v>0</v>
      </c>
      <c r="I3901" s="165">
        <v>11900</v>
      </c>
      <c r="J3901" t="s">
        <v>8852</v>
      </c>
      <c r="K3901">
        <v>1</v>
      </c>
      <c r="L3901">
        <v>6</v>
      </c>
      <c r="M3901" t="s">
        <v>8296</v>
      </c>
      <c r="N3901" t="s">
        <v>7939</v>
      </c>
      <c r="O3901" t="s">
        <v>7697</v>
      </c>
      <c r="P3901" t="s">
        <v>13725</v>
      </c>
      <c r="Q3901" t="s">
        <v>13965</v>
      </c>
      <c r="R3901">
        <v>405</v>
      </c>
      <c r="S3901" t="s">
        <v>7700</v>
      </c>
      <c r="T3901" t="s">
        <v>7726</v>
      </c>
      <c r="U3901">
        <v>1</v>
      </c>
      <c r="V3901">
        <v>1</v>
      </c>
      <c r="W3901" t="s">
        <v>7702</v>
      </c>
      <c r="X3901" t="s">
        <v>14136</v>
      </c>
      <c r="Y3901" t="s">
        <v>7703</v>
      </c>
      <c r="Z3901" t="s">
        <v>14137</v>
      </c>
      <c r="AA3901" t="s">
        <v>9034</v>
      </c>
      <c r="AB3901" t="s">
        <v>14138</v>
      </c>
    </row>
    <row r="3902" spans="1:28">
      <c r="A3902" s="241">
        <v>45979</v>
      </c>
      <c r="B3902" t="s">
        <v>14139</v>
      </c>
      <c r="C3902" t="s">
        <v>7927</v>
      </c>
      <c r="D3902" t="s">
        <v>7928</v>
      </c>
      <c r="E3902" t="s">
        <v>7929</v>
      </c>
      <c r="F3902">
        <v>10</v>
      </c>
      <c r="G3902">
        <v>1344.54</v>
      </c>
      <c r="H3902">
        <v>0</v>
      </c>
      <c r="I3902" s="165">
        <v>13445.4</v>
      </c>
      <c r="J3902" t="s">
        <v>7794</v>
      </c>
      <c r="K3902">
        <v>1</v>
      </c>
      <c r="L3902">
        <v>125</v>
      </c>
      <c r="M3902" t="s">
        <v>7724</v>
      </c>
      <c r="N3902" t="s">
        <v>7713</v>
      </c>
      <c r="O3902" t="s">
        <v>7697</v>
      </c>
      <c r="P3902" t="s">
        <v>13725</v>
      </c>
      <c r="Q3902" t="s">
        <v>13999</v>
      </c>
      <c r="R3902">
        <v>104</v>
      </c>
      <c r="S3902" t="s">
        <v>7700</v>
      </c>
      <c r="T3902" t="s">
        <v>7701</v>
      </c>
      <c r="U3902">
        <v>1</v>
      </c>
      <c r="V3902">
        <v>10</v>
      </c>
      <c r="W3902" t="s">
        <v>7702</v>
      </c>
      <c r="X3902" t="s">
        <v>5599</v>
      </c>
      <c r="Y3902" t="s">
        <v>7703</v>
      </c>
      <c r="Z3902" t="s">
        <v>14140</v>
      </c>
      <c r="AA3902" t="s">
        <v>8481</v>
      </c>
      <c r="AB3902" t="s">
        <v>14141</v>
      </c>
    </row>
    <row r="3903" spans="1:28">
      <c r="A3903" s="241">
        <v>45979</v>
      </c>
      <c r="B3903" t="s">
        <v>14142</v>
      </c>
      <c r="C3903" t="s">
        <v>7733</v>
      </c>
      <c r="D3903" t="s">
        <v>7734</v>
      </c>
      <c r="E3903" t="s">
        <v>7735</v>
      </c>
      <c r="F3903">
        <v>12</v>
      </c>
      <c r="G3903">
        <v>1344.54</v>
      </c>
      <c r="H3903">
        <v>0</v>
      </c>
      <c r="I3903" s="165">
        <v>16134.48</v>
      </c>
      <c r="J3903" t="s">
        <v>7816</v>
      </c>
      <c r="K3903">
        <v>1</v>
      </c>
      <c r="L3903">
        <v>125</v>
      </c>
      <c r="M3903" t="s">
        <v>7724</v>
      </c>
      <c r="N3903" t="s">
        <v>7713</v>
      </c>
      <c r="O3903" t="s">
        <v>7697</v>
      </c>
      <c r="P3903" t="s">
        <v>13725</v>
      </c>
      <c r="Q3903" t="s">
        <v>13780</v>
      </c>
      <c r="R3903">
        <v>105</v>
      </c>
      <c r="S3903" t="s">
        <v>7700</v>
      </c>
      <c r="T3903" t="s">
        <v>7701</v>
      </c>
      <c r="U3903">
        <v>1</v>
      </c>
      <c r="V3903">
        <v>12</v>
      </c>
      <c r="W3903" t="s">
        <v>7702</v>
      </c>
      <c r="X3903" t="s">
        <v>5839</v>
      </c>
      <c r="Y3903" t="s">
        <v>7703</v>
      </c>
      <c r="Z3903" t="s">
        <v>14143</v>
      </c>
      <c r="AA3903" t="s">
        <v>7819</v>
      </c>
      <c r="AB3903" t="s">
        <v>14144</v>
      </c>
    </row>
    <row r="3904" spans="1:28">
      <c r="A3904" s="241">
        <v>45979</v>
      </c>
      <c r="B3904" t="s">
        <v>14145</v>
      </c>
      <c r="C3904" t="s">
        <v>7720</v>
      </c>
      <c r="D3904" t="s">
        <v>7721</v>
      </c>
      <c r="E3904" t="s">
        <v>7722</v>
      </c>
      <c r="F3904">
        <v>1</v>
      </c>
      <c r="G3904">
        <v>11900</v>
      </c>
      <c r="H3904">
        <v>357</v>
      </c>
      <c r="I3904" s="165">
        <v>11543</v>
      </c>
      <c r="J3904" t="s">
        <v>7842</v>
      </c>
      <c r="K3904">
        <v>1</v>
      </c>
      <c r="L3904">
        <v>126</v>
      </c>
      <c r="M3904" t="s">
        <v>7744</v>
      </c>
      <c r="N3904" t="s">
        <v>7745</v>
      </c>
      <c r="O3904" t="s">
        <v>7697</v>
      </c>
      <c r="P3904" t="s">
        <v>13725</v>
      </c>
      <c r="Q3904" t="s">
        <v>14146</v>
      </c>
      <c r="R3904">
        <v>907</v>
      </c>
      <c r="S3904" t="s">
        <v>7700</v>
      </c>
      <c r="T3904" t="s">
        <v>7726</v>
      </c>
      <c r="U3904">
        <v>1</v>
      </c>
      <c r="V3904">
        <v>1</v>
      </c>
      <c r="W3904" t="s">
        <v>7702</v>
      </c>
      <c r="X3904" t="s">
        <v>5843</v>
      </c>
      <c r="Y3904" t="s">
        <v>7703</v>
      </c>
      <c r="Z3904" t="s">
        <v>14147</v>
      </c>
      <c r="AA3904" t="s">
        <v>8292</v>
      </c>
      <c r="AB3904" t="s">
        <v>14148</v>
      </c>
    </row>
    <row r="3905" spans="1:28">
      <c r="A3905" s="241">
        <v>45979</v>
      </c>
      <c r="B3905" t="s">
        <v>14149</v>
      </c>
      <c r="C3905" t="s">
        <v>7883</v>
      </c>
      <c r="D3905" t="s">
        <v>7884</v>
      </c>
      <c r="E3905" t="s">
        <v>7885</v>
      </c>
      <c r="F3905">
        <v>3</v>
      </c>
      <c r="G3905">
        <v>3025.21</v>
      </c>
      <c r="H3905">
        <v>0</v>
      </c>
      <c r="I3905" s="165">
        <v>9075.6299999999992</v>
      </c>
      <c r="J3905" t="s">
        <v>8182</v>
      </c>
      <c r="K3905">
        <v>1</v>
      </c>
      <c r="L3905">
        <v>126</v>
      </c>
      <c r="M3905" t="s">
        <v>7744</v>
      </c>
      <c r="N3905" t="s">
        <v>7745</v>
      </c>
      <c r="O3905" t="s">
        <v>7697</v>
      </c>
      <c r="P3905" t="s">
        <v>13725</v>
      </c>
      <c r="Q3905" t="s">
        <v>13834</v>
      </c>
      <c r="R3905">
        <v>918</v>
      </c>
      <c r="S3905" t="s">
        <v>7700</v>
      </c>
      <c r="T3905" t="s">
        <v>7715</v>
      </c>
      <c r="U3905">
        <v>1</v>
      </c>
      <c r="V3905">
        <v>3</v>
      </c>
      <c r="W3905" t="s">
        <v>7702</v>
      </c>
      <c r="X3905" t="s">
        <v>5555</v>
      </c>
      <c r="Y3905" t="s">
        <v>7703</v>
      </c>
      <c r="Z3905" t="s">
        <v>14150</v>
      </c>
      <c r="AA3905" t="s">
        <v>8013</v>
      </c>
      <c r="AB3905" t="s">
        <v>14151</v>
      </c>
    </row>
    <row r="3906" spans="1:28">
      <c r="A3906" s="241">
        <v>45979</v>
      </c>
      <c r="B3906" t="s">
        <v>14149</v>
      </c>
      <c r="C3906" t="s">
        <v>7886</v>
      </c>
      <c r="D3906" t="s">
        <v>7887</v>
      </c>
      <c r="E3906" t="s">
        <v>7888</v>
      </c>
      <c r="F3906">
        <v>3</v>
      </c>
      <c r="G3906">
        <v>3025.21</v>
      </c>
      <c r="H3906">
        <v>0</v>
      </c>
      <c r="I3906" s="165">
        <v>9075.6299999999992</v>
      </c>
      <c r="J3906" t="s">
        <v>8182</v>
      </c>
      <c r="K3906">
        <v>1</v>
      </c>
      <c r="L3906">
        <v>126</v>
      </c>
      <c r="M3906" t="s">
        <v>7744</v>
      </c>
      <c r="N3906" t="s">
        <v>7745</v>
      </c>
      <c r="O3906" t="s">
        <v>7697</v>
      </c>
      <c r="P3906" t="s">
        <v>13725</v>
      </c>
      <c r="Q3906" t="s">
        <v>13834</v>
      </c>
      <c r="R3906">
        <v>918</v>
      </c>
      <c r="S3906" t="s">
        <v>7700</v>
      </c>
      <c r="T3906" t="s">
        <v>7715</v>
      </c>
      <c r="U3906">
        <v>1</v>
      </c>
      <c r="V3906">
        <v>3</v>
      </c>
      <c r="W3906" t="s">
        <v>7702</v>
      </c>
      <c r="X3906" t="s">
        <v>5555</v>
      </c>
      <c r="Y3906" t="s">
        <v>7703</v>
      </c>
      <c r="Z3906" t="s">
        <v>14150</v>
      </c>
      <c r="AA3906" t="s">
        <v>8013</v>
      </c>
      <c r="AB3906" t="s">
        <v>14151</v>
      </c>
    </row>
    <row r="3907" spans="1:28">
      <c r="A3907" s="241">
        <v>45979</v>
      </c>
      <c r="B3907" t="s">
        <v>14152</v>
      </c>
      <c r="C3907" t="s">
        <v>8051</v>
      </c>
      <c r="D3907" t="s">
        <v>8052</v>
      </c>
      <c r="E3907" t="s">
        <v>8053</v>
      </c>
      <c r="F3907">
        <v>1</v>
      </c>
      <c r="G3907">
        <v>5940</v>
      </c>
      <c r="H3907">
        <v>0</v>
      </c>
      <c r="I3907" s="165">
        <v>5940</v>
      </c>
      <c r="J3907" t="s">
        <v>8521</v>
      </c>
      <c r="K3907">
        <v>1</v>
      </c>
      <c r="L3907">
        <v>157</v>
      </c>
      <c r="M3907" t="s">
        <v>8532</v>
      </c>
      <c r="N3907" t="s">
        <v>8027</v>
      </c>
      <c r="O3907" t="s">
        <v>7697</v>
      </c>
      <c r="P3907" t="s">
        <v>13725</v>
      </c>
      <c r="Q3907" t="s">
        <v>11789</v>
      </c>
      <c r="R3907">
        <v>605</v>
      </c>
      <c r="S3907" t="s">
        <v>7700</v>
      </c>
      <c r="T3907" t="s">
        <v>7701</v>
      </c>
      <c r="U3907">
        <v>1</v>
      </c>
      <c r="V3907">
        <v>1</v>
      </c>
      <c r="W3907" t="s">
        <v>7702</v>
      </c>
      <c r="X3907" t="s">
        <v>5427</v>
      </c>
      <c r="Y3907" t="s">
        <v>7703</v>
      </c>
      <c r="Z3907" t="s">
        <v>14153</v>
      </c>
      <c r="AA3907" t="s">
        <v>8526</v>
      </c>
      <c r="AB3907" t="s">
        <v>14154</v>
      </c>
    </row>
    <row r="3908" spans="1:28">
      <c r="A3908" s="241">
        <v>45979</v>
      </c>
      <c r="B3908" t="s">
        <v>14155</v>
      </c>
      <c r="C3908" t="s">
        <v>7927</v>
      </c>
      <c r="D3908" t="s">
        <v>7928</v>
      </c>
      <c r="E3908" t="s">
        <v>7929</v>
      </c>
      <c r="F3908">
        <v>3</v>
      </c>
      <c r="G3908">
        <v>1344.54</v>
      </c>
      <c r="H3908">
        <v>0</v>
      </c>
      <c r="I3908" s="165">
        <v>4033.62</v>
      </c>
      <c r="J3908" t="s">
        <v>8182</v>
      </c>
      <c r="K3908">
        <v>1</v>
      </c>
      <c r="L3908">
        <v>126</v>
      </c>
      <c r="M3908" t="s">
        <v>7744</v>
      </c>
      <c r="N3908" t="s">
        <v>7745</v>
      </c>
      <c r="O3908" t="s">
        <v>7697</v>
      </c>
      <c r="P3908" t="s">
        <v>13725</v>
      </c>
      <c r="Q3908" t="s">
        <v>12521</v>
      </c>
      <c r="R3908">
        <v>919</v>
      </c>
      <c r="S3908" t="s">
        <v>7700</v>
      </c>
      <c r="T3908" t="s">
        <v>7701</v>
      </c>
      <c r="U3908">
        <v>1</v>
      </c>
      <c r="V3908">
        <v>3</v>
      </c>
      <c r="W3908" t="s">
        <v>7702</v>
      </c>
      <c r="X3908" t="s">
        <v>5610</v>
      </c>
      <c r="Y3908" t="s">
        <v>7703</v>
      </c>
      <c r="Z3908" t="s">
        <v>14156</v>
      </c>
      <c r="AA3908" t="s">
        <v>8185</v>
      </c>
      <c r="AB3908" t="s">
        <v>5610</v>
      </c>
    </row>
    <row r="3909" spans="1:28">
      <c r="A3909" s="241">
        <v>45979</v>
      </c>
      <c r="B3909" t="s">
        <v>14155</v>
      </c>
      <c r="C3909" t="s">
        <v>7730</v>
      </c>
      <c r="D3909" t="s">
        <v>7731</v>
      </c>
      <c r="E3909" t="s">
        <v>7732</v>
      </c>
      <c r="F3909">
        <v>1</v>
      </c>
      <c r="G3909">
        <v>8991.6</v>
      </c>
      <c r="H3909">
        <v>449.58</v>
      </c>
      <c r="I3909" s="165">
        <v>8542.02</v>
      </c>
      <c r="J3909" t="s">
        <v>8182</v>
      </c>
      <c r="K3909">
        <v>1</v>
      </c>
      <c r="L3909">
        <v>126</v>
      </c>
      <c r="M3909" t="s">
        <v>7744</v>
      </c>
      <c r="N3909" t="s">
        <v>7745</v>
      </c>
      <c r="O3909" t="s">
        <v>7697</v>
      </c>
      <c r="P3909" t="s">
        <v>13725</v>
      </c>
      <c r="Q3909" t="s">
        <v>12521</v>
      </c>
      <c r="R3909">
        <v>919</v>
      </c>
      <c r="S3909" t="s">
        <v>7700</v>
      </c>
      <c r="T3909" t="s">
        <v>7715</v>
      </c>
      <c r="U3909">
        <v>1</v>
      </c>
      <c r="V3909">
        <v>1</v>
      </c>
      <c r="W3909" t="s">
        <v>7702</v>
      </c>
      <c r="X3909" t="s">
        <v>5610</v>
      </c>
      <c r="Y3909" t="s">
        <v>7703</v>
      </c>
      <c r="Z3909" t="s">
        <v>14156</v>
      </c>
      <c r="AA3909" t="s">
        <v>8185</v>
      </c>
      <c r="AB3909" t="s">
        <v>5610</v>
      </c>
    </row>
    <row r="3910" spans="1:28">
      <c r="A3910" s="241">
        <v>45979</v>
      </c>
      <c r="B3910" t="s">
        <v>14155</v>
      </c>
      <c r="C3910" t="s">
        <v>8505</v>
      </c>
      <c r="D3910" t="s">
        <v>8506</v>
      </c>
      <c r="E3910" t="s">
        <v>8507</v>
      </c>
      <c r="F3910">
        <v>1</v>
      </c>
      <c r="G3910">
        <v>3742</v>
      </c>
      <c r="H3910">
        <v>0</v>
      </c>
      <c r="I3910" s="165">
        <v>3742</v>
      </c>
      <c r="J3910" t="s">
        <v>8182</v>
      </c>
      <c r="K3910">
        <v>1</v>
      </c>
      <c r="L3910">
        <v>126</v>
      </c>
      <c r="M3910" t="s">
        <v>7744</v>
      </c>
      <c r="N3910" t="s">
        <v>7745</v>
      </c>
      <c r="O3910" t="s">
        <v>7697</v>
      </c>
      <c r="P3910" t="s">
        <v>13725</v>
      </c>
      <c r="Q3910" t="s">
        <v>12521</v>
      </c>
      <c r="R3910">
        <v>919</v>
      </c>
      <c r="S3910" t="s">
        <v>7700</v>
      </c>
      <c r="T3910" t="s">
        <v>7715</v>
      </c>
      <c r="U3910">
        <v>1</v>
      </c>
      <c r="V3910">
        <v>1</v>
      </c>
      <c r="W3910" t="s">
        <v>7702</v>
      </c>
      <c r="X3910" t="s">
        <v>5610</v>
      </c>
      <c r="Y3910" t="s">
        <v>7703</v>
      </c>
      <c r="Z3910" t="s">
        <v>14156</v>
      </c>
      <c r="AA3910" t="s">
        <v>8185</v>
      </c>
      <c r="AB3910" t="s">
        <v>5610</v>
      </c>
    </row>
    <row r="3911" spans="1:28">
      <c r="A3911" s="241">
        <v>45979</v>
      </c>
      <c r="B3911" t="s">
        <v>14157</v>
      </c>
      <c r="C3911" t="s">
        <v>8626</v>
      </c>
      <c r="D3911" t="s">
        <v>8627</v>
      </c>
      <c r="E3911" t="s">
        <v>8628</v>
      </c>
      <c r="F3911">
        <v>1</v>
      </c>
      <c r="G3911">
        <v>29400</v>
      </c>
      <c r="H3911">
        <v>0</v>
      </c>
      <c r="I3911" s="165">
        <v>29400</v>
      </c>
      <c r="J3911" t="s">
        <v>8295</v>
      </c>
      <c r="K3911">
        <v>1</v>
      </c>
      <c r="L3911">
        <v>154</v>
      </c>
      <c r="M3911" t="s">
        <v>8678</v>
      </c>
      <c r="N3911" t="s">
        <v>7939</v>
      </c>
      <c r="O3911" t="s">
        <v>7697</v>
      </c>
      <c r="P3911" t="s">
        <v>13725</v>
      </c>
      <c r="Q3911" t="s">
        <v>13726</v>
      </c>
      <c r="R3911">
        <v>407</v>
      </c>
      <c r="S3911" t="s">
        <v>7700</v>
      </c>
      <c r="T3911" t="s">
        <v>7726</v>
      </c>
      <c r="U3911">
        <v>1</v>
      </c>
      <c r="V3911">
        <v>1</v>
      </c>
      <c r="W3911" t="s">
        <v>7702</v>
      </c>
      <c r="X3911" t="s">
        <v>5721</v>
      </c>
      <c r="Y3911" t="s">
        <v>7703</v>
      </c>
      <c r="Z3911" t="s">
        <v>14158</v>
      </c>
      <c r="AA3911" t="s">
        <v>8855</v>
      </c>
      <c r="AB3911" t="s">
        <v>14159</v>
      </c>
    </row>
    <row r="3912" spans="1:28">
      <c r="A3912" s="241">
        <v>45979</v>
      </c>
      <c r="B3912" t="s">
        <v>14160</v>
      </c>
      <c r="C3912" t="s">
        <v>7754</v>
      </c>
      <c r="D3912" t="s">
        <v>7755</v>
      </c>
      <c r="E3912" t="s">
        <v>7756</v>
      </c>
      <c r="F3912">
        <v>4</v>
      </c>
      <c r="G3912">
        <v>1444</v>
      </c>
      <c r="H3912">
        <v>0</v>
      </c>
      <c r="I3912" s="165">
        <v>5776</v>
      </c>
      <c r="J3912" t="s">
        <v>8295</v>
      </c>
      <c r="K3912">
        <v>1</v>
      </c>
      <c r="L3912">
        <v>154</v>
      </c>
      <c r="M3912" t="s">
        <v>8678</v>
      </c>
      <c r="N3912" t="s">
        <v>7939</v>
      </c>
      <c r="O3912" t="s">
        <v>7697</v>
      </c>
      <c r="P3912" t="s">
        <v>13725</v>
      </c>
      <c r="Q3912" t="s">
        <v>13726</v>
      </c>
      <c r="R3912">
        <v>407</v>
      </c>
      <c r="S3912" t="s">
        <v>7700</v>
      </c>
      <c r="T3912" t="s">
        <v>7701</v>
      </c>
      <c r="U3912">
        <v>1</v>
      </c>
      <c r="V3912">
        <v>4</v>
      </c>
      <c r="W3912" t="s">
        <v>7702</v>
      </c>
      <c r="X3912" t="s">
        <v>5746</v>
      </c>
      <c r="Y3912" t="s">
        <v>7703</v>
      </c>
      <c r="Z3912" t="s">
        <v>14161</v>
      </c>
      <c r="AA3912" t="s">
        <v>8855</v>
      </c>
      <c r="AB3912" t="s">
        <v>8712</v>
      </c>
    </row>
    <row r="3913" spans="1:28">
      <c r="A3913" s="241">
        <v>45979</v>
      </c>
      <c r="B3913" t="s">
        <v>14162</v>
      </c>
      <c r="C3913" t="s">
        <v>8613</v>
      </c>
      <c r="D3913" t="s">
        <v>8614</v>
      </c>
      <c r="E3913" t="s">
        <v>8615</v>
      </c>
      <c r="F3913">
        <v>12</v>
      </c>
      <c r="G3913">
        <v>714.29</v>
      </c>
      <c r="H3913">
        <v>0</v>
      </c>
      <c r="I3913" s="165">
        <v>8571.48</v>
      </c>
      <c r="J3913" t="s">
        <v>7711</v>
      </c>
      <c r="K3913">
        <v>1</v>
      </c>
      <c r="L3913">
        <v>156</v>
      </c>
      <c r="M3913" t="s">
        <v>7712</v>
      </c>
      <c r="N3913" t="s">
        <v>7713</v>
      </c>
      <c r="O3913" t="s">
        <v>7697</v>
      </c>
      <c r="P3913" t="s">
        <v>13725</v>
      </c>
      <c r="Q3913" t="s">
        <v>14163</v>
      </c>
      <c r="R3913">
        <v>509</v>
      </c>
      <c r="S3913" t="s">
        <v>7700</v>
      </c>
      <c r="T3913" t="s">
        <v>7715</v>
      </c>
      <c r="U3913">
        <v>1</v>
      </c>
      <c r="V3913">
        <v>12</v>
      </c>
      <c r="W3913" t="s">
        <v>7702</v>
      </c>
      <c r="X3913" t="s">
        <v>5374</v>
      </c>
      <c r="Y3913" t="s">
        <v>7703</v>
      </c>
      <c r="Z3913" t="s">
        <v>14164</v>
      </c>
      <c r="AA3913" t="s">
        <v>8231</v>
      </c>
      <c r="AB3913" t="s">
        <v>14165</v>
      </c>
    </row>
    <row r="3914" spans="1:28">
      <c r="A3914" s="241">
        <v>45979</v>
      </c>
      <c r="B3914" t="s">
        <v>14166</v>
      </c>
      <c r="C3914" t="s">
        <v>7754</v>
      </c>
      <c r="D3914" t="s">
        <v>7755</v>
      </c>
      <c r="E3914" t="s">
        <v>7756</v>
      </c>
      <c r="F3914">
        <v>6</v>
      </c>
      <c r="G3914">
        <v>1444</v>
      </c>
      <c r="H3914">
        <v>0</v>
      </c>
      <c r="I3914" s="165">
        <v>8664</v>
      </c>
      <c r="J3914" t="s">
        <v>8852</v>
      </c>
      <c r="K3914">
        <v>1</v>
      </c>
      <c r="L3914">
        <v>6</v>
      </c>
      <c r="M3914" t="s">
        <v>8296</v>
      </c>
      <c r="N3914" t="s">
        <v>7939</v>
      </c>
      <c r="O3914" t="s">
        <v>7697</v>
      </c>
      <c r="P3914" t="s">
        <v>13725</v>
      </c>
      <c r="Q3914" t="s">
        <v>13965</v>
      </c>
      <c r="R3914">
        <v>405</v>
      </c>
      <c r="S3914" t="s">
        <v>7700</v>
      </c>
      <c r="T3914" t="s">
        <v>7701</v>
      </c>
      <c r="U3914">
        <v>1</v>
      </c>
      <c r="V3914">
        <v>6</v>
      </c>
      <c r="W3914" t="s">
        <v>7702</v>
      </c>
      <c r="X3914" t="s">
        <v>14167</v>
      </c>
      <c r="Y3914" t="s">
        <v>7703</v>
      </c>
      <c r="Z3914" t="s">
        <v>14168</v>
      </c>
      <c r="AA3914" t="s">
        <v>9034</v>
      </c>
      <c r="AB3914" t="s">
        <v>14169</v>
      </c>
    </row>
    <row r="3915" spans="1:28">
      <c r="A3915" s="241">
        <v>45979</v>
      </c>
      <c r="B3915" t="s">
        <v>14166</v>
      </c>
      <c r="C3915" t="s">
        <v>8046</v>
      </c>
      <c r="D3915" t="s">
        <v>8047</v>
      </c>
      <c r="E3915" t="s">
        <v>8048</v>
      </c>
      <c r="F3915">
        <v>1</v>
      </c>
      <c r="G3915">
        <v>6350</v>
      </c>
      <c r="H3915">
        <v>0</v>
      </c>
      <c r="I3915" s="165">
        <v>6350</v>
      </c>
      <c r="J3915" t="s">
        <v>8852</v>
      </c>
      <c r="K3915">
        <v>1</v>
      </c>
      <c r="L3915">
        <v>6</v>
      </c>
      <c r="M3915" t="s">
        <v>8296</v>
      </c>
      <c r="N3915" t="s">
        <v>7939</v>
      </c>
      <c r="O3915" t="s">
        <v>7697</v>
      </c>
      <c r="P3915" t="s">
        <v>13725</v>
      </c>
      <c r="Q3915" t="s">
        <v>13965</v>
      </c>
      <c r="R3915">
        <v>405</v>
      </c>
      <c r="S3915" t="s">
        <v>7700</v>
      </c>
      <c r="T3915" t="s">
        <v>8049</v>
      </c>
      <c r="U3915">
        <v>1</v>
      </c>
      <c r="V3915">
        <v>1</v>
      </c>
      <c r="W3915" t="s">
        <v>7702</v>
      </c>
      <c r="X3915" t="s">
        <v>14167</v>
      </c>
      <c r="Y3915" t="s">
        <v>7703</v>
      </c>
      <c r="Z3915" t="s">
        <v>14168</v>
      </c>
      <c r="AA3915" t="s">
        <v>9034</v>
      </c>
      <c r="AB3915" t="s">
        <v>14169</v>
      </c>
    </row>
    <row r="3916" spans="1:28">
      <c r="A3916" s="241">
        <v>45979</v>
      </c>
      <c r="B3916" t="s">
        <v>14170</v>
      </c>
      <c r="C3916" t="s">
        <v>7720</v>
      </c>
      <c r="D3916" t="s">
        <v>7721</v>
      </c>
      <c r="E3916" t="s">
        <v>7722</v>
      </c>
      <c r="F3916">
        <v>1</v>
      </c>
      <c r="G3916">
        <v>11900</v>
      </c>
      <c r="H3916">
        <v>357</v>
      </c>
      <c r="I3916" s="165">
        <v>11543</v>
      </c>
      <c r="J3916" t="s">
        <v>7794</v>
      </c>
      <c r="K3916">
        <v>1</v>
      </c>
      <c r="L3916">
        <v>125</v>
      </c>
      <c r="M3916" t="s">
        <v>7724</v>
      </c>
      <c r="N3916" t="s">
        <v>7713</v>
      </c>
      <c r="O3916" t="s">
        <v>7697</v>
      </c>
      <c r="P3916" t="s">
        <v>13725</v>
      </c>
      <c r="Q3916" t="s">
        <v>13999</v>
      </c>
      <c r="R3916">
        <v>104</v>
      </c>
      <c r="S3916" t="s">
        <v>7700</v>
      </c>
      <c r="T3916" t="s">
        <v>7726</v>
      </c>
      <c r="U3916">
        <v>1</v>
      </c>
      <c r="V3916">
        <v>1</v>
      </c>
      <c r="W3916" t="s">
        <v>7702</v>
      </c>
      <c r="X3916" t="s">
        <v>5679</v>
      </c>
      <c r="Y3916" t="s">
        <v>7703</v>
      </c>
      <c r="Z3916" t="s">
        <v>14171</v>
      </c>
      <c r="AA3916" t="s">
        <v>8481</v>
      </c>
      <c r="AB3916" t="s">
        <v>14172</v>
      </c>
    </row>
    <row r="3917" spans="1:28">
      <c r="A3917" s="241">
        <v>45979</v>
      </c>
      <c r="B3917" t="s">
        <v>14173</v>
      </c>
      <c r="C3917" t="s">
        <v>8415</v>
      </c>
      <c r="D3917" t="s">
        <v>8416</v>
      </c>
      <c r="E3917" t="s">
        <v>8417</v>
      </c>
      <c r="F3917">
        <v>3</v>
      </c>
      <c r="G3917">
        <v>2700</v>
      </c>
      <c r="H3917">
        <v>0</v>
      </c>
      <c r="I3917" s="165">
        <v>8100</v>
      </c>
      <c r="J3917" t="s">
        <v>7816</v>
      </c>
      <c r="K3917">
        <v>1</v>
      </c>
      <c r="L3917">
        <v>125</v>
      </c>
      <c r="M3917" t="s">
        <v>7724</v>
      </c>
      <c r="N3917" t="s">
        <v>7713</v>
      </c>
      <c r="O3917" t="s">
        <v>7697</v>
      </c>
      <c r="P3917" t="s">
        <v>13725</v>
      </c>
      <c r="Q3917" t="s">
        <v>14048</v>
      </c>
      <c r="R3917">
        <v>107</v>
      </c>
      <c r="S3917" t="s">
        <v>7700</v>
      </c>
      <c r="T3917" t="s">
        <v>7715</v>
      </c>
      <c r="U3917">
        <v>1</v>
      </c>
      <c r="V3917">
        <v>3</v>
      </c>
      <c r="W3917" t="s">
        <v>7702</v>
      </c>
      <c r="X3917" t="s">
        <v>5430</v>
      </c>
      <c r="Y3917" t="s">
        <v>7703</v>
      </c>
      <c r="Z3917" t="s">
        <v>14174</v>
      </c>
      <c r="AA3917" t="s">
        <v>8041</v>
      </c>
      <c r="AB3917" t="s">
        <v>14175</v>
      </c>
    </row>
    <row r="3918" spans="1:28">
      <c r="A3918" s="241">
        <v>45979</v>
      </c>
      <c r="B3918" t="s">
        <v>14176</v>
      </c>
      <c r="C3918" t="s">
        <v>7993</v>
      </c>
      <c r="D3918" t="s">
        <v>7994</v>
      </c>
      <c r="E3918" t="s">
        <v>7995</v>
      </c>
      <c r="F3918">
        <v>1</v>
      </c>
      <c r="G3918">
        <v>28655.46</v>
      </c>
      <c r="H3918">
        <v>0</v>
      </c>
      <c r="I3918" s="165">
        <v>28655.46</v>
      </c>
      <c r="J3918" t="s">
        <v>7809</v>
      </c>
      <c r="K3918">
        <v>1</v>
      </c>
      <c r="L3918">
        <v>125</v>
      </c>
      <c r="M3918" t="s">
        <v>7724</v>
      </c>
      <c r="N3918" t="s">
        <v>7713</v>
      </c>
      <c r="O3918" t="s">
        <v>7697</v>
      </c>
      <c r="P3918" t="s">
        <v>13725</v>
      </c>
      <c r="Q3918" t="s">
        <v>10012</v>
      </c>
      <c r="R3918">
        <v>111</v>
      </c>
      <c r="S3918" t="s">
        <v>7700</v>
      </c>
      <c r="T3918" t="s">
        <v>7715</v>
      </c>
      <c r="U3918">
        <v>1</v>
      </c>
      <c r="V3918">
        <v>1</v>
      </c>
      <c r="W3918" t="s">
        <v>7702</v>
      </c>
      <c r="X3918" t="s">
        <v>5827</v>
      </c>
      <c r="Y3918" t="s">
        <v>7703</v>
      </c>
      <c r="Z3918" t="s">
        <v>14177</v>
      </c>
      <c r="AA3918" t="s">
        <v>8618</v>
      </c>
      <c r="AB3918" t="s">
        <v>14178</v>
      </c>
    </row>
    <row r="3919" spans="1:28">
      <c r="A3919" s="241">
        <v>45979</v>
      </c>
      <c r="B3919" t="s">
        <v>14176</v>
      </c>
      <c r="C3919" t="s">
        <v>8675</v>
      </c>
      <c r="D3919" t="s">
        <v>8676</v>
      </c>
      <c r="E3919" t="s">
        <v>8677</v>
      </c>
      <c r="F3919">
        <v>2</v>
      </c>
      <c r="G3919">
        <v>6500</v>
      </c>
      <c r="H3919">
        <v>0</v>
      </c>
      <c r="I3919" s="165">
        <v>13000</v>
      </c>
      <c r="J3919" t="s">
        <v>7809</v>
      </c>
      <c r="K3919">
        <v>1</v>
      </c>
      <c r="L3919">
        <v>125</v>
      </c>
      <c r="M3919" t="s">
        <v>7724</v>
      </c>
      <c r="N3919" t="s">
        <v>7713</v>
      </c>
      <c r="O3919" t="s">
        <v>7697</v>
      </c>
      <c r="P3919" t="s">
        <v>13725</v>
      </c>
      <c r="Q3919" t="s">
        <v>10012</v>
      </c>
      <c r="R3919">
        <v>111</v>
      </c>
      <c r="S3919" t="s">
        <v>7700</v>
      </c>
      <c r="T3919" t="s">
        <v>7701</v>
      </c>
      <c r="U3919">
        <v>1</v>
      </c>
      <c r="V3919">
        <v>2</v>
      </c>
      <c r="W3919" t="s">
        <v>7702</v>
      </c>
      <c r="X3919" t="s">
        <v>5827</v>
      </c>
      <c r="Y3919" t="s">
        <v>7703</v>
      </c>
      <c r="Z3919" t="s">
        <v>14177</v>
      </c>
      <c r="AA3919" t="s">
        <v>8618</v>
      </c>
      <c r="AB3919" t="s">
        <v>14178</v>
      </c>
    </row>
    <row r="3920" spans="1:28">
      <c r="A3920" s="241">
        <v>45979</v>
      </c>
      <c r="B3920" t="s">
        <v>14176</v>
      </c>
      <c r="C3920" t="s">
        <v>7848</v>
      </c>
      <c r="D3920" t="s">
        <v>7849</v>
      </c>
      <c r="E3920" t="s">
        <v>7850</v>
      </c>
      <c r="F3920">
        <v>3</v>
      </c>
      <c r="G3920">
        <v>1260.5</v>
      </c>
      <c r="H3920">
        <v>0</v>
      </c>
      <c r="I3920" s="165">
        <v>3781.5</v>
      </c>
      <c r="J3920" t="s">
        <v>7809</v>
      </c>
      <c r="K3920">
        <v>1</v>
      </c>
      <c r="L3920">
        <v>125</v>
      </c>
      <c r="M3920" t="s">
        <v>7724</v>
      </c>
      <c r="N3920" t="s">
        <v>7713</v>
      </c>
      <c r="O3920" t="s">
        <v>7697</v>
      </c>
      <c r="P3920" t="s">
        <v>13725</v>
      </c>
      <c r="Q3920" t="s">
        <v>10012</v>
      </c>
      <c r="R3920">
        <v>111</v>
      </c>
      <c r="S3920" t="s">
        <v>7700</v>
      </c>
      <c r="T3920" t="s">
        <v>7701</v>
      </c>
      <c r="U3920">
        <v>1</v>
      </c>
      <c r="V3920">
        <v>3</v>
      </c>
      <c r="W3920" t="s">
        <v>7702</v>
      </c>
      <c r="X3920" t="s">
        <v>5827</v>
      </c>
      <c r="Y3920" t="s">
        <v>7703</v>
      </c>
      <c r="Z3920" t="s">
        <v>14177</v>
      </c>
      <c r="AA3920" t="s">
        <v>8618</v>
      </c>
      <c r="AB3920" t="s">
        <v>14178</v>
      </c>
    </row>
    <row r="3921" spans="1:28">
      <c r="A3921" s="241">
        <v>45979</v>
      </c>
      <c r="B3921" t="s">
        <v>14179</v>
      </c>
      <c r="C3921" t="s">
        <v>7730</v>
      </c>
      <c r="D3921" t="s">
        <v>7731</v>
      </c>
      <c r="E3921" t="s">
        <v>7732</v>
      </c>
      <c r="F3921">
        <v>1</v>
      </c>
      <c r="G3921">
        <v>8991.6</v>
      </c>
      <c r="H3921">
        <v>449.58</v>
      </c>
      <c r="I3921" s="165">
        <v>8542.02</v>
      </c>
      <c r="J3921" t="s">
        <v>7743</v>
      </c>
      <c r="K3921">
        <v>1</v>
      </c>
      <c r="L3921">
        <v>126</v>
      </c>
      <c r="M3921" t="s">
        <v>7744</v>
      </c>
      <c r="N3921" t="s">
        <v>7745</v>
      </c>
      <c r="O3921" t="s">
        <v>7697</v>
      </c>
      <c r="P3921" t="s">
        <v>13725</v>
      </c>
      <c r="Q3921" t="s">
        <v>13956</v>
      </c>
      <c r="R3921">
        <v>946</v>
      </c>
      <c r="S3921" t="s">
        <v>7700</v>
      </c>
      <c r="T3921" t="s">
        <v>7715</v>
      </c>
      <c r="U3921">
        <v>1</v>
      </c>
      <c r="V3921">
        <v>1</v>
      </c>
      <c r="W3921" t="s">
        <v>7702</v>
      </c>
      <c r="X3921" t="s">
        <v>5551</v>
      </c>
      <c r="Y3921" t="s">
        <v>7703</v>
      </c>
      <c r="Z3921" t="s">
        <v>14180</v>
      </c>
      <c r="AA3921" t="s">
        <v>8008</v>
      </c>
      <c r="AB3921" t="s">
        <v>14181</v>
      </c>
    </row>
    <row r="3922" spans="1:28">
      <c r="A3922" s="241">
        <v>45979</v>
      </c>
      <c r="B3922" t="s">
        <v>14179</v>
      </c>
      <c r="C3922" t="s">
        <v>8415</v>
      </c>
      <c r="D3922" t="s">
        <v>8416</v>
      </c>
      <c r="E3922" t="s">
        <v>8417</v>
      </c>
      <c r="F3922">
        <v>6</v>
      </c>
      <c r="G3922">
        <v>2700</v>
      </c>
      <c r="H3922">
        <v>0</v>
      </c>
      <c r="I3922" s="165">
        <v>16200</v>
      </c>
      <c r="J3922" t="s">
        <v>7743</v>
      </c>
      <c r="K3922">
        <v>1</v>
      </c>
      <c r="L3922">
        <v>126</v>
      </c>
      <c r="M3922" t="s">
        <v>7744</v>
      </c>
      <c r="N3922" t="s">
        <v>7745</v>
      </c>
      <c r="O3922" t="s">
        <v>7697</v>
      </c>
      <c r="P3922" t="s">
        <v>13725</v>
      </c>
      <c r="Q3922" t="s">
        <v>13956</v>
      </c>
      <c r="R3922">
        <v>946</v>
      </c>
      <c r="S3922" t="s">
        <v>7700</v>
      </c>
      <c r="T3922" t="s">
        <v>7715</v>
      </c>
      <c r="U3922">
        <v>1</v>
      </c>
      <c r="V3922">
        <v>6</v>
      </c>
      <c r="W3922" t="s">
        <v>7702</v>
      </c>
      <c r="X3922" t="s">
        <v>5551</v>
      </c>
      <c r="Y3922" t="s">
        <v>7703</v>
      </c>
      <c r="Z3922" t="s">
        <v>14180</v>
      </c>
      <c r="AA3922" t="s">
        <v>8008</v>
      </c>
      <c r="AB3922" t="s">
        <v>14181</v>
      </c>
    </row>
    <row r="3923" spans="1:28">
      <c r="A3923" s="241">
        <v>45979</v>
      </c>
      <c r="B3923" t="s">
        <v>14179</v>
      </c>
      <c r="C3923" t="s">
        <v>7886</v>
      </c>
      <c r="D3923" t="s">
        <v>7887</v>
      </c>
      <c r="E3923" t="s">
        <v>7888</v>
      </c>
      <c r="F3923">
        <v>6</v>
      </c>
      <c r="G3923">
        <v>3025.21</v>
      </c>
      <c r="H3923">
        <v>0</v>
      </c>
      <c r="I3923" s="165">
        <v>18151.259999999998</v>
      </c>
      <c r="J3923" t="s">
        <v>7743</v>
      </c>
      <c r="K3923">
        <v>1</v>
      </c>
      <c r="L3923">
        <v>126</v>
      </c>
      <c r="M3923" t="s">
        <v>7744</v>
      </c>
      <c r="N3923" t="s">
        <v>7745</v>
      </c>
      <c r="O3923" t="s">
        <v>7697</v>
      </c>
      <c r="P3923" t="s">
        <v>13725</v>
      </c>
      <c r="Q3923" t="s">
        <v>13956</v>
      </c>
      <c r="R3923">
        <v>946</v>
      </c>
      <c r="S3923" t="s">
        <v>7700</v>
      </c>
      <c r="T3923" t="s">
        <v>7715</v>
      </c>
      <c r="U3923">
        <v>1</v>
      </c>
      <c r="V3923">
        <v>6</v>
      </c>
      <c r="W3923" t="s">
        <v>7702</v>
      </c>
      <c r="X3923" t="s">
        <v>5551</v>
      </c>
      <c r="Y3923" t="s">
        <v>7703</v>
      </c>
      <c r="Z3923" t="s">
        <v>14180</v>
      </c>
      <c r="AA3923" t="s">
        <v>8008</v>
      </c>
      <c r="AB3923" t="s">
        <v>14181</v>
      </c>
    </row>
    <row r="3924" spans="1:28">
      <c r="A3924" s="241">
        <v>45979</v>
      </c>
      <c r="B3924" t="s">
        <v>14182</v>
      </c>
      <c r="C3924" t="s">
        <v>7860</v>
      </c>
      <c r="D3924" t="s">
        <v>7861</v>
      </c>
      <c r="E3924" t="s">
        <v>7862</v>
      </c>
      <c r="F3924">
        <v>20</v>
      </c>
      <c r="G3924">
        <v>866.2</v>
      </c>
      <c r="H3924">
        <v>0</v>
      </c>
      <c r="I3924" s="165">
        <v>17324</v>
      </c>
      <c r="J3924" t="s">
        <v>7816</v>
      </c>
      <c r="K3924">
        <v>1</v>
      </c>
      <c r="L3924">
        <v>125</v>
      </c>
      <c r="M3924" t="s">
        <v>7724</v>
      </c>
      <c r="N3924" t="s">
        <v>7713</v>
      </c>
      <c r="O3924" t="s">
        <v>7697</v>
      </c>
      <c r="P3924" t="s">
        <v>13725</v>
      </c>
      <c r="Q3924" t="s">
        <v>14048</v>
      </c>
      <c r="R3924">
        <v>107</v>
      </c>
      <c r="S3924" t="s">
        <v>7700</v>
      </c>
      <c r="T3924" t="s">
        <v>7701</v>
      </c>
      <c r="U3924">
        <v>1</v>
      </c>
      <c r="V3924">
        <v>20</v>
      </c>
      <c r="W3924" t="s">
        <v>7702</v>
      </c>
      <c r="X3924" t="s">
        <v>5829</v>
      </c>
      <c r="Y3924" t="s">
        <v>7703</v>
      </c>
      <c r="Z3924" t="s">
        <v>14183</v>
      </c>
      <c r="AA3924" t="s">
        <v>8041</v>
      </c>
      <c r="AB3924" t="s">
        <v>14184</v>
      </c>
    </row>
    <row r="3925" spans="1:28">
      <c r="A3925" s="241">
        <v>45979</v>
      </c>
      <c r="B3925" t="s">
        <v>14185</v>
      </c>
      <c r="C3925" t="s">
        <v>8136</v>
      </c>
      <c r="D3925" t="s">
        <v>8137</v>
      </c>
      <c r="E3925" t="s">
        <v>8138</v>
      </c>
      <c r="F3925">
        <v>2</v>
      </c>
      <c r="G3925">
        <v>12290.73</v>
      </c>
      <c r="H3925">
        <v>0</v>
      </c>
      <c r="I3925" s="165">
        <v>24581.46</v>
      </c>
      <c r="J3925" t="s">
        <v>8182</v>
      </c>
      <c r="K3925">
        <v>1</v>
      </c>
      <c r="L3925">
        <v>126</v>
      </c>
      <c r="M3925" t="s">
        <v>7744</v>
      </c>
      <c r="N3925" t="s">
        <v>7745</v>
      </c>
      <c r="O3925" t="s">
        <v>7697</v>
      </c>
      <c r="P3925" t="s">
        <v>13725</v>
      </c>
      <c r="Q3925" t="s">
        <v>14186</v>
      </c>
      <c r="R3925">
        <v>921</v>
      </c>
      <c r="S3925" t="s">
        <v>7700</v>
      </c>
      <c r="T3925" t="s">
        <v>7726</v>
      </c>
      <c r="U3925">
        <v>1</v>
      </c>
      <c r="V3925">
        <v>2</v>
      </c>
      <c r="W3925" t="s">
        <v>7702</v>
      </c>
      <c r="X3925" t="s">
        <v>5352</v>
      </c>
      <c r="Y3925" t="s">
        <v>7703</v>
      </c>
      <c r="Z3925" t="s">
        <v>14187</v>
      </c>
      <c r="AA3925" t="s">
        <v>8470</v>
      </c>
      <c r="AB3925" t="s">
        <v>14188</v>
      </c>
    </row>
    <row r="3926" spans="1:28">
      <c r="A3926" s="241">
        <v>45979</v>
      </c>
      <c r="B3926" t="s">
        <v>14185</v>
      </c>
      <c r="C3926" t="s">
        <v>8032</v>
      </c>
      <c r="D3926" t="s">
        <v>8033</v>
      </c>
      <c r="E3926" t="s">
        <v>8034</v>
      </c>
      <c r="F3926">
        <v>4</v>
      </c>
      <c r="G3926">
        <v>1092.44</v>
      </c>
      <c r="H3926">
        <v>0</v>
      </c>
      <c r="I3926" s="165">
        <v>4369.76</v>
      </c>
      <c r="J3926" t="s">
        <v>8182</v>
      </c>
      <c r="K3926">
        <v>1</v>
      </c>
      <c r="L3926">
        <v>126</v>
      </c>
      <c r="M3926" t="s">
        <v>7744</v>
      </c>
      <c r="N3926" t="s">
        <v>7745</v>
      </c>
      <c r="O3926" t="s">
        <v>7697</v>
      </c>
      <c r="P3926" t="s">
        <v>13725</v>
      </c>
      <c r="Q3926" t="s">
        <v>14186</v>
      </c>
      <c r="R3926">
        <v>921</v>
      </c>
      <c r="S3926" t="s">
        <v>7700</v>
      </c>
      <c r="T3926" t="s">
        <v>7701</v>
      </c>
      <c r="U3926">
        <v>1</v>
      </c>
      <c r="V3926">
        <v>4</v>
      </c>
      <c r="W3926" t="s">
        <v>7702</v>
      </c>
      <c r="X3926" t="s">
        <v>5352</v>
      </c>
      <c r="Y3926" t="s">
        <v>7703</v>
      </c>
      <c r="Z3926" t="s">
        <v>14187</v>
      </c>
      <c r="AA3926" t="s">
        <v>8470</v>
      </c>
      <c r="AB3926" t="s">
        <v>14188</v>
      </c>
    </row>
    <row r="3927" spans="1:28">
      <c r="A3927" s="241">
        <v>45979</v>
      </c>
      <c r="B3927" t="s">
        <v>14189</v>
      </c>
      <c r="C3927" t="s">
        <v>7800</v>
      </c>
      <c r="D3927" t="s">
        <v>7801</v>
      </c>
      <c r="E3927" t="s">
        <v>7802</v>
      </c>
      <c r="F3927">
        <v>12</v>
      </c>
      <c r="G3927">
        <v>1092.44</v>
      </c>
      <c r="H3927">
        <v>0</v>
      </c>
      <c r="I3927" s="165">
        <v>13109.28</v>
      </c>
      <c r="J3927" t="s">
        <v>7816</v>
      </c>
      <c r="K3927">
        <v>1</v>
      </c>
      <c r="L3927">
        <v>125</v>
      </c>
      <c r="M3927" t="s">
        <v>7724</v>
      </c>
      <c r="N3927" t="s">
        <v>7713</v>
      </c>
      <c r="O3927" t="s">
        <v>7697</v>
      </c>
      <c r="P3927" t="s">
        <v>13725</v>
      </c>
      <c r="Q3927" t="s">
        <v>14048</v>
      </c>
      <c r="R3927">
        <v>107</v>
      </c>
      <c r="S3927" t="s">
        <v>7700</v>
      </c>
      <c r="T3927" t="s">
        <v>7701</v>
      </c>
      <c r="U3927">
        <v>1</v>
      </c>
      <c r="V3927">
        <v>12</v>
      </c>
      <c r="W3927" t="s">
        <v>7702</v>
      </c>
      <c r="X3927" t="s">
        <v>5857</v>
      </c>
      <c r="Y3927" t="s">
        <v>7703</v>
      </c>
      <c r="Z3927" t="s">
        <v>14190</v>
      </c>
      <c r="AA3927" t="s">
        <v>8041</v>
      </c>
      <c r="AB3927" t="s">
        <v>14191</v>
      </c>
    </row>
    <row r="3928" spans="1:28">
      <c r="A3928" s="241">
        <v>45979</v>
      </c>
      <c r="B3928" t="s">
        <v>14192</v>
      </c>
      <c r="C3928" t="s">
        <v>7883</v>
      </c>
      <c r="D3928" t="s">
        <v>7884</v>
      </c>
      <c r="E3928" t="s">
        <v>7885</v>
      </c>
      <c r="F3928">
        <v>2</v>
      </c>
      <c r="G3928">
        <v>3025.21</v>
      </c>
      <c r="H3928">
        <v>0</v>
      </c>
      <c r="I3928" s="165">
        <v>6050.42</v>
      </c>
      <c r="J3928" t="s">
        <v>7842</v>
      </c>
      <c r="K3928">
        <v>1</v>
      </c>
      <c r="L3928">
        <v>126</v>
      </c>
      <c r="M3928" t="s">
        <v>7744</v>
      </c>
      <c r="N3928" t="s">
        <v>7745</v>
      </c>
      <c r="O3928" t="s">
        <v>7697</v>
      </c>
      <c r="P3928" t="s">
        <v>13725</v>
      </c>
      <c r="Q3928" t="s">
        <v>14146</v>
      </c>
      <c r="R3928">
        <v>907</v>
      </c>
      <c r="S3928" t="s">
        <v>7700</v>
      </c>
      <c r="T3928" t="s">
        <v>7715</v>
      </c>
      <c r="U3928">
        <v>1</v>
      </c>
      <c r="V3928">
        <v>2</v>
      </c>
      <c r="W3928" t="s">
        <v>7702</v>
      </c>
      <c r="X3928" t="s">
        <v>5533</v>
      </c>
      <c r="Y3928" t="s">
        <v>7703</v>
      </c>
      <c r="Z3928" t="s">
        <v>14193</v>
      </c>
      <c r="AA3928" t="s">
        <v>8292</v>
      </c>
      <c r="AB3928" t="s">
        <v>14194</v>
      </c>
    </row>
    <row r="3929" spans="1:28">
      <c r="A3929" s="241">
        <v>45979</v>
      </c>
      <c r="B3929" t="s">
        <v>14195</v>
      </c>
      <c r="C3929" t="s">
        <v>7999</v>
      </c>
      <c r="D3929" t="s">
        <v>8000</v>
      </c>
      <c r="E3929" t="s">
        <v>8001</v>
      </c>
      <c r="F3929">
        <v>2</v>
      </c>
      <c r="G3929">
        <v>1640</v>
      </c>
      <c r="H3929">
        <v>0</v>
      </c>
      <c r="I3929" s="165">
        <v>3280</v>
      </c>
      <c r="J3929" t="s">
        <v>8182</v>
      </c>
      <c r="K3929">
        <v>1</v>
      </c>
      <c r="L3929">
        <v>126</v>
      </c>
      <c r="M3929" t="s">
        <v>7744</v>
      </c>
      <c r="N3929" t="s">
        <v>7745</v>
      </c>
      <c r="O3929" t="s">
        <v>7697</v>
      </c>
      <c r="P3929" t="s">
        <v>13725</v>
      </c>
      <c r="Q3929" t="s">
        <v>13834</v>
      </c>
      <c r="R3929">
        <v>918</v>
      </c>
      <c r="S3929" t="s">
        <v>7700</v>
      </c>
      <c r="T3929" t="s">
        <v>7701</v>
      </c>
      <c r="U3929">
        <v>1</v>
      </c>
      <c r="V3929">
        <v>2</v>
      </c>
      <c r="W3929" t="s">
        <v>7702</v>
      </c>
      <c r="X3929" t="s">
        <v>5475</v>
      </c>
      <c r="Y3929" t="s">
        <v>7703</v>
      </c>
      <c r="Z3929" t="s">
        <v>14196</v>
      </c>
      <c r="AA3929" t="s">
        <v>8013</v>
      </c>
      <c r="AB3929" t="s">
        <v>14197</v>
      </c>
    </row>
    <row r="3930" spans="1:28">
      <c r="A3930" s="241">
        <v>45979</v>
      </c>
      <c r="B3930" t="s">
        <v>14198</v>
      </c>
      <c r="C3930" t="s">
        <v>7800</v>
      </c>
      <c r="D3930" t="s">
        <v>7801</v>
      </c>
      <c r="E3930" t="s">
        <v>7802</v>
      </c>
      <c r="F3930">
        <v>12</v>
      </c>
      <c r="G3930">
        <v>1092.44</v>
      </c>
      <c r="H3930">
        <v>0</v>
      </c>
      <c r="I3930" s="165">
        <v>13109.28</v>
      </c>
      <c r="J3930" t="s">
        <v>7809</v>
      </c>
      <c r="K3930">
        <v>1</v>
      </c>
      <c r="L3930">
        <v>125</v>
      </c>
      <c r="M3930" t="s">
        <v>7724</v>
      </c>
      <c r="N3930" t="s">
        <v>7713</v>
      </c>
      <c r="O3930" t="s">
        <v>7697</v>
      </c>
      <c r="P3930" t="s">
        <v>13725</v>
      </c>
      <c r="Q3930" t="s">
        <v>10012</v>
      </c>
      <c r="R3930">
        <v>111</v>
      </c>
      <c r="S3930" t="s">
        <v>7700</v>
      </c>
      <c r="T3930" t="s">
        <v>7701</v>
      </c>
      <c r="U3930">
        <v>1</v>
      </c>
      <c r="V3930">
        <v>12</v>
      </c>
      <c r="W3930" t="s">
        <v>7702</v>
      </c>
      <c r="X3930" t="s">
        <v>5849</v>
      </c>
      <c r="Y3930" t="s">
        <v>7703</v>
      </c>
      <c r="Z3930" t="s">
        <v>14199</v>
      </c>
      <c r="AA3930" t="s">
        <v>8618</v>
      </c>
      <c r="AB3930" t="s">
        <v>14200</v>
      </c>
    </row>
    <row r="3931" spans="1:28">
      <c r="A3931" s="241">
        <v>45979</v>
      </c>
      <c r="B3931" t="s">
        <v>14201</v>
      </c>
      <c r="C3931" t="s">
        <v>8051</v>
      </c>
      <c r="D3931" t="s">
        <v>8052</v>
      </c>
      <c r="E3931" t="s">
        <v>8053</v>
      </c>
      <c r="F3931">
        <v>1</v>
      </c>
      <c r="G3931">
        <v>5940</v>
      </c>
      <c r="H3931">
        <v>0</v>
      </c>
      <c r="I3931" s="165">
        <v>5940</v>
      </c>
      <c r="J3931" t="s">
        <v>8521</v>
      </c>
      <c r="K3931">
        <v>1</v>
      </c>
      <c r="L3931">
        <v>157</v>
      </c>
      <c r="M3931" t="s">
        <v>8532</v>
      </c>
      <c r="N3931" t="s">
        <v>8027</v>
      </c>
      <c r="O3931" t="s">
        <v>7697</v>
      </c>
      <c r="P3931" t="s">
        <v>13725</v>
      </c>
      <c r="Q3931" t="s">
        <v>11789</v>
      </c>
      <c r="R3931">
        <v>605</v>
      </c>
      <c r="S3931" t="s">
        <v>7700</v>
      </c>
      <c r="T3931" t="s">
        <v>7701</v>
      </c>
      <c r="U3931">
        <v>1</v>
      </c>
      <c r="V3931">
        <v>1</v>
      </c>
      <c r="W3931" t="s">
        <v>7702</v>
      </c>
      <c r="X3931" t="s">
        <v>5515</v>
      </c>
      <c r="Y3931" t="s">
        <v>7703</v>
      </c>
      <c r="Z3931" t="s">
        <v>14202</v>
      </c>
      <c r="AA3931" t="s">
        <v>8526</v>
      </c>
      <c r="AB3931" t="s">
        <v>14203</v>
      </c>
    </row>
    <row r="3932" spans="1:28">
      <c r="A3932" s="241">
        <v>45979</v>
      </c>
      <c r="B3932" t="s">
        <v>14204</v>
      </c>
      <c r="C3932" t="s">
        <v>7730</v>
      </c>
      <c r="D3932" t="s">
        <v>7731</v>
      </c>
      <c r="E3932" t="s">
        <v>7732</v>
      </c>
      <c r="F3932">
        <v>1</v>
      </c>
      <c r="G3932">
        <v>8991.6</v>
      </c>
      <c r="H3932">
        <v>449.58</v>
      </c>
      <c r="I3932" s="165">
        <v>8542.02</v>
      </c>
      <c r="J3932" t="s">
        <v>8182</v>
      </c>
      <c r="K3932">
        <v>1</v>
      </c>
      <c r="L3932">
        <v>126</v>
      </c>
      <c r="M3932" t="s">
        <v>7744</v>
      </c>
      <c r="N3932" t="s">
        <v>7745</v>
      </c>
      <c r="O3932" t="s">
        <v>7697</v>
      </c>
      <c r="P3932" t="s">
        <v>13725</v>
      </c>
      <c r="Q3932" t="s">
        <v>12521</v>
      </c>
      <c r="R3932">
        <v>919</v>
      </c>
      <c r="S3932" t="s">
        <v>7700</v>
      </c>
      <c r="T3932" t="s">
        <v>7715</v>
      </c>
      <c r="U3932">
        <v>1</v>
      </c>
      <c r="V3932">
        <v>1</v>
      </c>
      <c r="W3932" t="s">
        <v>7702</v>
      </c>
      <c r="X3932" t="s">
        <v>5624</v>
      </c>
      <c r="Y3932" t="s">
        <v>7703</v>
      </c>
      <c r="Z3932" t="s">
        <v>14205</v>
      </c>
      <c r="AA3932" t="s">
        <v>8185</v>
      </c>
      <c r="AB3932" t="s">
        <v>14206</v>
      </c>
    </row>
    <row r="3933" spans="1:28">
      <c r="A3933" s="241">
        <v>45979</v>
      </c>
      <c r="B3933" t="s">
        <v>14204</v>
      </c>
      <c r="C3933" t="s">
        <v>7822</v>
      </c>
      <c r="D3933" t="s">
        <v>7823</v>
      </c>
      <c r="E3933" t="s">
        <v>7824</v>
      </c>
      <c r="F3933">
        <v>1</v>
      </c>
      <c r="G3933">
        <v>3025.21</v>
      </c>
      <c r="H3933">
        <v>0</v>
      </c>
      <c r="I3933" s="165">
        <v>3025.21</v>
      </c>
      <c r="J3933" t="s">
        <v>8182</v>
      </c>
      <c r="K3933">
        <v>1</v>
      </c>
      <c r="L3933">
        <v>126</v>
      </c>
      <c r="M3933" t="s">
        <v>7744</v>
      </c>
      <c r="N3933" t="s">
        <v>7745</v>
      </c>
      <c r="O3933" t="s">
        <v>7697</v>
      </c>
      <c r="P3933" t="s">
        <v>13725</v>
      </c>
      <c r="Q3933" t="s">
        <v>12521</v>
      </c>
      <c r="R3933">
        <v>919</v>
      </c>
      <c r="S3933" t="s">
        <v>7700</v>
      </c>
      <c r="T3933" t="s">
        <v>7715</v>
      </c>
      <c r="U3933">
        <v>1</v>
      </c>
      <c r="V3933">
        <v>1</v>
      </c>
      <c r="W3933" t="s">
        <v>7702</v>
      </c>
      <c r="X3933" t="s">
        <v>5624</v>
      </c>
      <c r="Y3933" t="s">
        <v>7703</v>
      </c>
      <c r="Z3933" t="s">
        <v>14205</v>
      </c>
      <c r="AA3933" t="s">
        <v>8185</v>
      </c>
      <c r="AB3933" t="s">
        <v>14206</v>
      </c>
    </row>
    <row r="3934" spans="1:28">
      <c r="A3934" s="241">
        <v>45979</v>
      </c>
      <c r="B3934" t="s">
        <v>14204</v>
      </c>
      <c r="C3934" t="s">
        <v>7856</v>
      </c>
      <c r="D3934" t="s">
        <v>7857</v>
      </c>
      <c r="E3934" t="s">
        <v>7858</v>
      </c>
      <c r="F3934">
        <v>1</v>
      </c>
      <c r="G3934">
        <v>4247.1000000000004</v>
      </c>
      <c r="H3934">
        <v>0</v>
      </c>
      <c r="I3934" s="165">
        <v>4247.1000000000004</v>
      </c>
      <c r="J3934" t="s">
        <v>8182</v>
      </c>
      <c r="K3934">
        <v>1</v>
      </c>
      <c r="L3934">
        <v>126</v>
      </c>
      <c r="M3934" t="s">
        <v>7744</v>
      </c>
      <c r="N3934" t="s">
        <v>7745</v>
      </c>
      <c r="O3934" t="s">
        <v>7697</v>
      </c>
      <c r="P3934" t="s">
        <v>13725</v>
      </c>
      <c r="Q3934" t="s">
        <v>12521</v>
      </c>
      <c r="R3934">
        <v>919</v>
      </c>
      <c r="S3934" t="s">
        <v>7700</v>
      </c>
      <c r="T3934" t="s">
        <v>7701</v>
      </c>
      <c r="U3934">
        <v>1</v>
      </c>
      <c r="V3934">
        <v>1</v>
      </c>
      <c r="W3934" t="s">
        <v>7702</v>
      </c>
      <c r="X3934" t="s">
        <v>5624</v>
      </c>
      <c r="Y3934" t="s">
        <v>7703</v>
      </c>
      <c r="Z3934" t="s">
        <v>14205</v>
      </c>
      <c r="AA3934" t="s">
        <v>8185</v>
      </c>
      <c r="AB3934" t="s">
        <v>14206</v>
      </c>
    </row>
    <row r="3935" spans="1:28">
      <c r="A3935" s="241">
        <v>45979</v>
      </c>
      <c r="B3935" t="s">
        <v>14207</v>
      </c>
      <c r="C3935" t="s">
        <v>8016</v>
      </c>
      <c r="D3935" t="s">
        <v>8017</v>
      </c>
      <c r="E3935" t="s">
        <v>8018</v>
      </c>
      <c r="F3935">
        <v>1</v>
      </c>
      <c r="G3935">
        <v>4853</v>
      </c>
      <c r="H3935">
        <v>0</v>
      </c>
      <c r="I3935" s="165">
        <v>4853</v>
      </c>
      <c r="J3935" t="s">
        <v>8852</v>
      </c>
      <c r="K3935">
        <v>1</v>
      </c>
      <c r="L3935">
        <v>6</v>
      </c>
      <c r="M3935" t="s">
        <v>8296</v>
      </c>
      <c r="N3935" t="s">
        <v>7939</v>
      </c>
      <c r="O3935" t="s">
        <v>7697</v>
      </c>
      <c r="P3935" t="s">
        <v>13725</v>
      </c>
      <c r="Q3935" t="s">
        <v>13965</v>
      </c>
      <c r="R3935">
        <v>405</v>
      </c>
      <c r="S3935" t="s">
        <v>7700</v>
      </c>
      <c r="T3935">
        <v>0</v>
      </c>
      <c r="U3935">
        <v>1</v>
      </c>
      <c r="V3935">
        <v>1</v>
      </c>
      <c r="W3935" t="s">
        <v>7702</v>
      </c>
      <c r="X3935" t="s">
        <v>14208</v>
      </c>
      <c r="Y3935" t="s">
        <v>7703</v>
      </c>
      <c r="Z3935" t="s">
        <v>14209</v>
      </c>
      <c r="AA3935" t="s">
        <v>9034</v>
      </c>
      <c r="AB3935" t="s">
        <v>14210</v>
      </c>
    </row>
    <row r="3936" spans="1:28">
      <c r="A3936" s="241">
        <v>45979</v>
      </c>
      <c r="B3936" t="s">
        <v>14211</v>
      </c>
      <c r="C3936" t="s">
        <v>7787</v>
      </c>
      <c r="D3936" t="s">
        <v>7788</v>
      </c>
      <c r="E3936" t="s">
        <v>7789</v>
      </c>
      <c r="F3936">
        <v>6</v>
      </c>
      <c r="G3936">
        <v>3025.21</v>
      </c>
      <c r="H3936">
        <v>0</v>
      </c>
      <c r="I3936" s="165">
        <v>18151.259999999998</v>
      </c>
      <c r="J3936" t="s">
        <v>8852</v>
      </c>
      <c r="K3936">
        <v>1</v>
      </c>
      <c r="L3936">
        <v>6</v>
      </c>
      <c r="M3936" t="s">
        <v>8296</v>
      </c>
      <c r="N3936" t="s">
        <v>7939</v>
      </c>
      <c r="O3936" t="s">
        <v>7697</v>
      </c>
      <c r="P3936" t="s">
        <v>13725</v>
      </c>
      <c r="Q3936" t="s">
        <v>13965</v>
      </c>
      <c r="R3936">
        <v>405</v>
      </c>
      <c r="S3936" t="s">
        <v>7700</v>
      </c>
      <c r="T3936" t="s">
        <v>7715</v>
      </c>
      <c r="U3936">
        <v>1</v>
      </c>
      <c r="V3936">
        <v>6</v>
      </c>
      <c r="W3936" t="s">
        <v>7702</v>
      </c>
      <c r="X3936" t="s">
        <v>14212</v>
      </c>
      <c r="Y3936" t="s">
        <v>7703</v>
      </c>
      <c r="Z3936" t="s">
        <v>14213</v>
      </c>
      <c r="AA3936" t="s">
        <v>9034</v>
      </c>
      <c r="AB3936" t="s">
        <v>14214</v>
      </c>
    </row>
    <row r="3937" spans="1:28">
      <c r="A3937" s="241">
        <v>45979</v>
      </c>
      <c r="B3937" t="s">
        <v>14215</v>
      </c>
      <c r="C3937" t="s">
        <v>7800</v>
      </c>
      <c r="D3937" t="s">
        <v>7801</v>
      </c>
      <c r="E3937" t="s">
        <v>7802</v>
      </c>
      <c r="F3937">
        <v>12</v>
      </c>
      <c r="G3937">
        <v>1092.44</v>
      </c>
      <c r="H3937">
        <v>0</v>
      </c>
      <c r="I3937" s="165">
        <v>13109.28</v>
      </c>
      <c r="J3937" t="s">
        <v>7816</v>
      </c>
      <c r="K3937">
        <v>1</v>
      </c>
      <c r="L3937">
        <v>125</v>
      </c>
      <c r="M3937" t="s">
        <v>7724</v>
      </c>
      <c r="N3937" t="s">
        <v>7713</v>
      </c>
      <c r="O3937" t="s">
        <v>7697</v>
      </c>
      <c r="P3937" t="s">
        <v>13725</v>
      </c>
      <c r="Q3937" t="s">
        <v>14048</v>
      </c>
      <c r="R3937">
        <v>107</v>
      </c>
      <c r="S3937" t="s">
        <v>7700</v>
      </c>
      <c r="T3937" t="s">
        <v>7701</v>
      </c>
      <c r="U3937">
        <v>1</v>
      </c>
      <c r="V3937">
        <v>12</v>
      </c>
      <c r="W3937" t="s">
        <v>7702</v>
      </c>
      <c r="X3937" t="s">
        <v>5772</v>
      </c>
      <c r="Y3937" t="s">
        <v>7703</v>
      </c>
      <c r="Z3937" t="s">
        <v>14216</v>
      </c>
      <c r="AA3937" t="s">
        <v>8041</v>
      </c>
      <c r="AB3937" t="s">
        <v>14217</v>
      </c>
    </row>
    <row r="3938" spans="1:28">
      <c r="A3938" s="241">
        <v>45979</v>
      </c>
      <c r="B3938" t="s">
        <v>14218</v>
      </c>
      <c r="C3938" t="s">
        <v>7875</v>
      </c>
      <c r="D3938" t="s">
        <v>7876</v>
      </c>
      <c r="E3938" t="s">
        <v>7877</v>
      </c>
      <c r="F3938">
        <v>4</v>
      </c>
      <c r="G3938">
        <v>1218.49</v>
      </c>
      <c r="H3938">
        <v>0</v>
      </c>
      <c r="I3938" s="165">
        <v>4873.96</v>
      </c>
      <c r="J3938" t="s">
        <v>7851</v>
      </c>
      <c r="K3938">
        <v>1</v>
      </c>
      <c r="L3938">
        <v>126</v>
      </c>
      <c r="M3938" t="s">
        <v>7744</v>
      </c>
      <c r="N3938" t="s">
        <v>7745</v>
      </c>
      <c r="O3938" t="s">
        <v>7697</v>
      </c>
      <c r="P3938" t="s">
        <v>13725</v>
      </c>
      <c r="Q3938" t="s">
        <v>13751</v>
      </c>
      <c r="R3938">
        <v>932</v>
      </c>
      <c r="S3938" t="s">
        <v>7700</v>
      </c>
      <c r="T3938" t="s">
        <v>7701</v>
      </c>
      <c r="U3938">
        <v>1</v>
      </c>
      <c r="V3938">
        <v>4</v>
      </c>
      <c r="W3938" t="s">
        <v>7702</v>
      </c>
      <c r="X3938" t="s">
        <v>5360</v>
      </c>
      <c r="Y3938" t="s">
        <v>7703</v>
      </c>
      <c r="Z3938" t="s">
        <v>14219</v>
      </c>
      <c r="AA3938" t="s">
        <v>7854</v>
      </c>
      <c r="AB3938" t="s">
        <v>14220</v>
      </c>
    </row>
    <row r="3939" spans="1:28">
      <c r="A3939" s="241">
        <v>45979</v>
      </c>
      <c r="B3939" t="s">
        <v>14221</v>
      </c>
      <c r="C3939" t="s">
        <v>7754</v>
      </c>
      <c r="D3939" t="s">
        <v>7755</v>
      </c>
      <c r="E3939" t="s">
        <v>7756</v>
      </c>
      <c r="F3939">
        <v>6</v>
      </c>
      <c r="G3939">
        <v>1444</v>
      </c>
      <c r="H3939">
        <v>0</v>
      </c>
      <c r="I3939" s="165">
        <v>8664</v>
      </c>
      <c r="J3939" t="s">
        <v>7711</v>
      </c>
      <c r="K3939">
        <v>1</v>
      </c>
      <c r="L3939">
        <v>156</v>
      </c>
      <c r="M3939" t="s">
        <v>7712</v>
      </c>
      <c r="N3939" t="s">
        <v>7713</v>
      </c>
      <c r="O3939" t="s">
        <v>7697</v>
      </c>
      <c r="P3939" t="s">
        <v>13725</v>
      </c>
      <c r="Q3939" t="s">
        <v>12395</v>
      </c>
      <c r="R3939">
        <v>510</v>
      </c>
      <c r="S3939" t="s">
        <v>7700</v>
      </c>
      <c r="T3939" t="s">
        <v>7701</v>
      </c>
      <c r="U3939">
        <v>1</v>
      </c>
      <c r="V3939">
        <v>6</v>
      </c>
      <c r="W3939" t="s">
        <v>7702</v>
      </c>
      <c r="X3939" t="s">
        <v>4747</v>
      </c>
      <c r="Y3939" t="s">
        <v>7703</v>
      </c>
      <c r="Z3939" t="s">
        <v>14222</v>
      </c>
      <c r="AA3939" t="s">
        <v>7717</v>
      </c>
      <c r="AB3939" t="s">
        <v>14223</v>
      </c>
    </row>
    <row r="3940" spans="1:28">
      <c r="A3940" s="241">
        <v>45979</v>
      </c>
      <c r="B3940" t="s">
        <v>14221</v>
      </c>
      <c r="C3940" t="s">
        <v>7787</v>
      </c>
      <c r="D3940" t="s">
        <v>7788</v>
      </c>
      <c r="E3940" t="s">
        <v>7789</v>
      </c>
      <c r="F3940">
        <v>6</v>
      </c>
      <c r="G3940">
        <v>3025.21</v>
      </c>
      <c r="H3940">
        <v>0</v>
      </c>
      <c r="I3940" s="165">
        <v>18151.259999999998</v>
      </c>
      <c r="J3940" t="s">
        <v>7711</v>
      </c>
      <c r="K3940">
        <v>1</v>
      </c>
      <c r="L3940">
        <v>156</v>
      </c>
      <c r="M3940" t="s">
        <v>7712</v>
      </c>
      <c r="N3940" t="s">
        <v>7713</v>
      </c>
      <c r="O3940" t="s">
        <v>7697</v>
      </c>
      <c r="P3940" t="s">
        <v>13725</v>
      </c>
      <c r="Q3940" t="s">
        <v>12395</v>
      </c>
      <c r="R3940">
        <v>510</v>
      </c>
      <c r="S3940" t="s">
        <v>7700</v>
      </c>
      <c r="T3940" t="s">
        <v>7715</v>
      </c>
      <c r="U3940">
        <v>1</v>
      </c>
      <c r="V3940">
        <v>6</v>
      </c>
      <c r="W3940" t="s">
        <v>7702</v>
      </c>
      <c r="X3940" t="s">
        <v>4747</v>
      </c>
      <c r="Y3940" t="s">
        <v>7703</v>
      </c>
      <c r="Z3940" t="s">
        <v>14222</v>
      </c>
      <c r="AA3940" t="s">
        <v>7717</v>
      </c>
      <c r="AB3940" t="s">
        <v>14223</v>
      </c>
    </row>
    <row r="3941" spans="1:28">
      <c r="A3941" s="241">
        <v>45979</v>
      </c>
      <c r="B3941" t="s">
        <v>14221</v>
      </c>
      <c r="C3941" t="s">
        <v>8954</v>
      </c>
      <c r="D3941" t="s">
        <v>8955</v>
      </c>
      <c r="E3941" t="s">
        <v>8956</v>
      </c>
      <c r="F3941">
        <v>5</v>
      </c>
      <c r="G3941">
        <v>2615</v>
      </c>
      <c r="H3941">
        <v>0</v>
      </c>
      <c r="I3941" s="165">
        <v>13075</v>
      </c>
      <c r="J3941" t="s">
        <v>7711</v>
      </c>
      <c r="K3941">
        <v>1</v>
      </c>
      <c r="L3941">
        <v>156</v>
      </c>
      <c r="M3941" t="s">
        <v>7712</v>
      </c>
      <c r="N3941" t="s">
        <v>7713</v>
      </c>
      <c r="O3941" t="s">
        <v>7697</v>
      </c>
      <c r="P3941" t="s">
        <v>13725</v>
      </c>
      <c r="Q3941" t="s">
        <v>12395</v>
      </c>
      <c r="R3941">
        <v>510</v>
      </c>
      <c r="S3941" t="s">
        <v>7700</v>
      </c>
      <c r="T3941" t="s">
        <v>7715</v>
      </c>
      <c r="U3941">
        <v>1</v>
      </c>
      <c r="V3941">
        <v>5</v>
      </c>
      <c r="W3941" t="s">
        <v>7702</v>
      </c>
      <c r="X3941" t="s">
        <v>4747</v>
      </c>
      <c r="Y3941" t="s">
        <v>7703</v>
      </c>
      <c r="Z3941" t="s">
        <v>14222</v>
      </c>
      <c r="AA3941" t="s">
        <v>7717</v>
      </c>
      <c r="AB3941" t="s">
        <v>14223</v>
      </c>
    </row>
    <row r="3942" spans="1:28">
      <c r="A3942" s="241">
        <v>45979</v>
      </c>
      <c r="B3942" t="s">
        <v>14224</v>
      </c>
      <c r="C3942" t="s">
        <v>7787</v>
      </c>
      <c r="D3942" t="s">
        <v>7788</v>
      </c>
      <c r="E3942" t="s">
        <v>7789</v>
      </c>
      <c r="F3942">
        <v>1</v>
      </c>
      <c r="G3942">
        <v>3025.21</v>
      </c>
      <c r="H3942">
        <v>0</v>
      </c>
      <c r="I3942" s="165">
        <v>3025.21</v>
      </c>
      <c r="J3942" t="s">
        <v>8182</v>
      </c>
      <c r="K3942">
        <v>1</v>
      </c>
      <c r="L3942">
        <v>2</v>
      </c>
      <c r="M3942" t="s">
        <v>8054</v>
      </c>
      <c r="N3942" t="s">
        <v>7745</v>
      </c>
      <c r="O3942" t="s">
        <v>7697</v>
      </c>
      <c r="P3942" t="s">
        <v>13725</v>
      </c>
      <c r="Q3942" t="s">
        <v>8576</v>
      </c>
      <c r="R3942">
        <v>920</v>
      </c>
      <c r="S3942" t="s">
        <v>7700</v>
      </c>
      <c r="T3942" t="s">
        <v>7715</v>
      </c>
      <c r="U3942">
        <v>1</v>
      </c>
      <c r="V3942">
        <v>1</v>
      </c>
      <c r="W3942" t="s">
        <v>7702</v>
      </c>
      <c r="X3942" t="s">
        <v>14225</v>
      </c>
      <c r="Y3942" t="s">
        <v>7703</v>
      </c>
      <c r="Z3942" t="s">
        <v>14226</v>
      </c>
      <c r="AA3942" t="s">
        <v>8265</v>
      </c>
      <c r="AB3942" t="s">
        <v>14227</v>
      </c>
    </row>
    <row r="3943" spans="1:28">
      <c r="A3943" s="241">
        <v>45979</v>
      </c>
      <c r="B3943" t="s">
        <v>14224</v>
      </c>
      <c r="C3943" t="s">
        <v>7886</v>
      </c>
      <c r="D3943" t="s">
        <v>7887</v>
      </c>
      <c r="E3943" t="s">
        <v>7888</v>
      </c>
      <c r="F3943">
        <v>1</v>
      </c>
      <c r="G3943">
        <v>3025.21</v>
      </c>
      <c r="H3943">
        <v>0</v>
      </c>
      <c r="I3943" s="165">
        <v>3025.21</v>
      </c>
      <c r="J3943" t="s">
        <v>8182</v>
      </c>
      <c r="K3943">
        <v>1</v>
      </c>
      <c r="L3943">
        <v>2</v>
      </c>
      <c r="M3943" t="s">
        <v>8054</v>
      </c>
      <c r="N3943" t="s">
        <v>7745</v>
      </c>
      <c r="O3943" t="s">
        <v>7697</v>
      </c>
      <c r="P3943" t="s">
        <v>13725</v>
      </c>
      <c r="Q3943" t="s">
        <v>8576</v>
      </c>
      <c r="R3943">
        <v>920</v>
      </c>
      <c r="S3943" t="s">
        <v>7700</v>
      </c>
      <c r="T3943" t="s">
        <v>7715</v>
      </c>
      <c r="U3943">
        <v>1</v>
      </c>
      <c r="V3943">
        <v>1</v>
      </c>
      <c r="W3943" t="s">
        <v>7702</v>
      </c>
      <c r="X3943" t="s">
        <v>14225</v>
      </c>
      <c r="Y3943" t="s">
        <v>7703</v>
      </c>
      <c r="Z3943" t="s">
        <v>14226</v>
      </c>
      <c r="AA3943" t="s">
        <v>8265</v>
      </c>
      <c r="AB3943" t="s">
        <v>14227</v>
      </c>
    </row>
    <row r="3944" spans="1:28">
      <c r="A3944" s="241">
        <v>45979</v>
      </c>
      <c r="B3944" t="s">
        <v>14228</v>
      </c>
      <c r="C3944" t="s">
        <v>7787</v>
      </c>
      <c r="D3944" t="s">
        <v>7788</v>
      </c>
      <c r="E3944" t="s">
        <v>7789</v>
      </c>
      <c r="F3944">
        <v>1</v>
      </c>
      <c r="G3944">
        <v>3025.21</v>
      </c>
      <c r="H3944">
        <v>0</v>
      </c>
      <c r="I3944" s="165">
        <v>3025.21</v>
      </c>
      <c r="J3944" t="s">
        <v>8182</v>
      </c>
      <c r="K3944">
        <v>1</v>
      </c>
      <c r="L3944">
        <v>2</v>
      </c>
      <c r="M3944" t="s">
        <v>8054</v>
      </c>
      <c r="N3944" t="s">
        <v>7745</v>
      </c>
      <c r="O3944" t="s">
        <v>7697</v>
      </c>
      <c r="P3944" t="s">
        <v>13725</v>
      </c>
      <c r="Q3944" t="s">
        <v>8576</v>
      </c>
      <c r="R3944">
        <v>920</v>
      </c>
      <c r="S3944" t="s">
        <v>7700</v>
      </c>
      <c r="T3944" t="s">
        <v>7715</v>
      </c>
      <c r="U3944">
        <v>1</v>
      </c>
      <c r="V3944">
        <v>1</v>
      </c>
      <c r="W3944" t="s">
        <v>7702</v>
      </c>
      <c r="X3944" t="s">
        <v>14229</v>
      </c>
      <c r="Y3944" t="s">
        <v>7703</v>
      </c>
      <c r="Z3944" t="s">
        <v>14230</v>
      </c>
      <c r="AA3944" t="s">
        <v>8265</v>
      </c>
      <c r="AB3944" t="s">
        <v>14231</v>
      </c>
    </row>
    <row r="3945" spans="1:28">
      <c r="A3945" s="241">
        <v>45979</v>
      </c>
      <c r="B3945" t="s">
        <v>14232</v>
      </c>
      <c r="C3945" t="s">
        <v>7730</v>
      </c>
      <c r="D3945" t="s">
        <v>7731</v>
      </c>
      <c r="E3945" t="s">
        <v>7732</v>
      </c>
      <c r="F3945">
        <v>1</v>
      </c>
      <c r="G3945">
        <v>8991.6</v>
      </c>
      <c r="H3945">
        <v>449.58</v>
      </c>
      <c r="I3945" s="165">
        <v>8542.02</v>
      </c>
      <c r="J3945" t="s">
        <v>7711</v>
      </c>
      <c r="K3945">
        <v>1</v>
      </c>
      <c r="L3945">
        <v>156</v>
      </c>
      <c r="M3945" t="s">
        <v>7712</v>
      </c>
      <c r="N3945" t="s">
        <v>7713</v>
      </c>
      <c r="O3945" t="s">
        <v>7697</v>
      </c>
      <c r="P3945" t="s">
        <v>13725</v>
      </c>
      <c r="Q3945" t="s">
        <v>14163</v>
      </c>
      <c r="R3945">
        <v>509</v>
      </c>
      <c r="S3945" t="s">
        <v>7700</v>
      </c>
      <c r="T3945" t="s">
        <v>7715</v>
      </c>
      <c r="U3945">
        <v>1</v>
      </c>
      <c r="V3945">
        <v>1</v>
      </c>
      <c r="W3945" t="s">
        <v>7702</v>
      </c>
      <c r="X3945" t="s">
        <v>5487</v>
      </c>
      <c r="Y3945" t="s">
        <v>7703</v>
      </c>
      <c r="Z3945" t="s">
        <v>14233</v>
      </c>
      <c r="AA3945" t="s">
        <v>8231</v>
      </c>
      <c r="AB3945" t="s">
        <v>14234</v>
      </c>
    </row>
    <row r="3946" spans="1:28">
      <c r="A3946" s="241">
        <v>45979</v>
      </c>
      <c r="B3946" t="s">
        <v>14235</v>
      </c>
      <c r="C3946" t="s">
        <v>7730</v>
      </c>
      <c r="D3946" t="s">
        <v>7731</v>
      </c>
      <c r="E3946" t="s">
        <v>7732</v>
      </c>
      <c r="F3946">
        <v>2</v>
      </c>
      <c r="G3946">
        <v>8991.6</v>
      </c>
      <c r="H3946">
        <v>899.16</v>
      </c>
      <c r="I3946" s="165">
        <v>17084.04</v>
      </c>
      <c r="J3946" t="s">
        <v>7711</v>
      </c>
      <c r="K3946">
        <v>1</v>
      </c>
      <c r="L3946">
        <v>156</v>
      </c>
      <c r="M3946" t="s">
        <v>7712</v>
      </c>
      <c r="N3946" t="s">
        <v>7713</v>
      </c>
      <c r="O3946" t="s">
        <v>7697</v>
      </c>
      <c r="P3946" t="s">
        <v>13725</v>
      </c>
      <c r="Q3946" t="s">
        <v>14163</v>
      </c>
      <c r="R3946">
        <v>509</v>
      </c>
      <c r="S3946" t="s">
        <v>7700</v>
      </c>
      <c r="T3946" t="s">
        <v>7715</v>
      </c>
      <c r="U3946">
        <v>1</v>
      </c>
      <c r="V3946">
        <v>2</v>
      </c>
      <c r="W3946" t="s">
        <v>7702</v>
      </c>
      <c r="X3946" t="s">
        <v>5606</v>
      </c>
      <c r="Y3946" t="s">
        <v>7703</v>
      </c>
      <c r="Z3946" t="s">
        <v>14236</v>
      </c>
      <c r="AA3946" t="s">
        <v>8231</v>
      </c>
      <c r="AB3946" t="s">
        <v>14237</v>
      </c>
    </row>
    <row r="3947" spans="1:28">
      <c r="A3947" s="241">
        <v>45979</v>
      </c>
      <c r="B3947" t="s">
        <v>14238</v>
      </c>
      <c r="C3947" t="s">
        <v>8160</v>
      </c>
      <c r="D3947" t="s">
        <v>8161</v>
      </c>
      <c r="E3947" t="s">
        <v>8162</v>
      </c>
      <c r="F3947">
        <v>2</v>
      </c>
      <c r="G3947">
        <v>2541.83</v>
      </c>
      <c r="H3947">
        <v>0</v>
      </c>
      <c r="I3947" s="165">
        <v>5083.66</v>
      </c>
      <c r="J3947" t="s">
        <v>8182</v>
      </c>
      <c r="K3947">
        <v>1</v>
      </c>
      <c r="L3947">
        <v>126</v>
      </c>
      <c r="M3947" t="s">
        <v>7744</v>
      </c>
      <c r="N3947" t="s">
        <v>7745</v>
      </c>
      <c r="O3947" t="s">
        <v>7697</v>
      </c>
      <c r="P3947" t="s">
        <v>13725</v>
      </c>
      <c r="Q3947" t="s">
        <v>14186</v>
      </c>
      <c r="R3947">
        <v>921</v>
      </c>
      <c r="S3947" t="s">
        <v>7700</v>
      </c>
      <c r="T3947" t="s">
        <v>7715</v>
      </c>
      <c r="U3947">
        <v>1</v>
      </c>
      <c r="V3947">
        <v>2</v>
      </c>
      <c r="W3947" t="s">
        <v>7702</v>
      </c>
      <c r="X3947" t="s">
        <v>5442</v>
      </c>
      <c r="Y3947" t="s">
        <v>7703</v>
      </c>
      <c r="Z3947" t="s">
        <v>14239</v>
      </c>
      <c r="AA3947" t="s">
        <v>8470</v>
      </c>
      <c r="AB3947" t="s">
        <v>14240</v>
      </c>
    </row>
    <row r="3948" spans="1:28">
      <c r="A3948" s="241">
        <v>45979</v>
      </c>
      <c r="B3948" t="s">
        <v>14238</v>
      </c>
      <c r="C3948" t="s">
        <v>7822</v>
      </c>
      <c r="D3948" t="s">
        <v>7823</v>
      </c>
      <c r="E3948" t="s">
        <v>7824</v>
      </c>
      <c r="F3948">
        <v>2</v>
      </c>
      <c r="G3948">
        <v>3025.21</v>
      </c>
      <c r="H3948">
        <v>0</v>
      </c>
      <c r="I3948" s="165">
        <v>6050.42</v>
      </c>
      <c r="J3948" t="s">
        <v>8182</v>
      </c>
      <c r="K3948">
        <v>1</v>
      </c>
      <c r="L3948">
        <v>126</v>
      </c>
      <c r="M3948" t="s">
        <v>7744</v>
      </c>
      <c r="N3948" t="s">
        <v>7745</v>
      </c>
      <c r="O3948" t="s">
        <v>7697</v>
      </c>
      <c r="P3948" t="s">
        <v>13725</v>
      </c>
      <c r="Q3948" t="s">
        <v>14186</v>
      </c>
      <c r="R3948">
        <v>921</v>
      </c>
      <c r="S3948" t="s">
        <v>7700</v>
      </c>
      <c r="T3948" t="s">
        <v>7715</v>
      </c>
      <c r="U3948">
        <v>1</v>
      </c>
      <c r="V3948">
        <v>2</v>
      </c>
      <c r="W3948" t="s">
        <v>7702</v>
      </c>
      <c r="X3948" t="s">
        <v>5442</v>
      </c>
      <c r="Y3948" t="s">
        <v>7703</v>
      </c>
      <c r="Z3948" t="s">
        <v>14239</v>
      </c>
      <c r="AA3948" t="s">
        <v>8470</v>
      </c>
      <c r="AB3948" t="s">
        <v>14240</v>
      </c>
    </row>
    <row r="3949" spans="1:28">
      <c r="A3949" s="241">
        <v>45979</v>
      </c>
      <c r="B3949" t="s">
        <v>14238</v>
      </c>
      <c r="C3949" t="s">
        <v>8079</v>
      </c>
      <c r="D3949" t="s">
        <v>8080</v>
      </c>
      <c r="E3949" t="s">
        <v>8081</v>
      </c>
      <c r="F3949">
        <v>1</v>
      </c>
      <c r="G3949">
        <v>3180</v>
      </c>
      <c r="H3949">
        <v>0</v>
      </c>
      <c r="I3949" s="165">
        <v>3180</v>
      </c>
      <c r="J3949" t="s">
        <v>8182</v>
      </c>
      <c r="K3949">
        <v>1</v>
      </c>
      <c r="L3949">
        <v>126</v>
      </c>
      <c r="M3949" t="s">
        <v>7744</v>
      </c>
      <c r="N3949" t="s">
        <v>7745</v>
      </c>
      <c r="O3949" t="s">
        <v>7697</v>
      </c>
      <c r="P3949" t="s">
        <v>13725</v>
      </c>
      <c r="Q3949" t="s">
        <v>14186</v>
      </c>
      <c r="R3949">
        <v>921</v>
      </c>
      <c r="S3949" t="s">
        <v>7700</v>
      </c>
      <c r="T3949" t="s">
        <v>7715</v>
      </c>
      <c r="U3949">
        <v>1</v>
      </c>
      <c r="V3949">
        <v>1</v>
      </c>
      <c r="W3949" t="s">
        <v>7702</v>
      </c>
      <c r="X3949" t="s">
        <v>5442</v>
      </c>
      <c r="Y3949" t="s">
        <v>7703</v>
      </c>
      <c r="Z3949" t="s">
        <v>14239</v>
      </c>
      <c r="AA3949" t="s">
        <v>8470</v>
      </c>
      <c r="AB3949" t="s">
        <v>14240</v>
      </c>
    </row>
    <row r="3950" spans="1:28">
      <c r="A3950" s="241">
        <v>45979</v>
      </c>
      <c r="B3950" t="s">
        <v>14241</v>
      </c>
      <c r="C3950" t="s">
        <v>8079</v>
      </c>
      <c r="D3950" t="s">
        <v>8080</v>
      </c>
      <c r="E3950" t="s">
        <v>8081</v>
      </c>
      <c r="F3950">
        <v>2</v>
      </c>
      <c r="G3950">
        <v>3180</v>
      </c>
      <c r="H3950">
        <v>0</v>
      </c>
      <c r="I3950" s="165">
        <v>6360</v>
      </c>
      <c r="J3950" t="s">
        <v>8182</v>
      </c>
      <c r="K3950">
        <v>1</v>
      </c>
      <c r="L3950">
        <v>126</v>
      </c>
      <c r="M3950" t="s">
        <v>7744</v>
      </c>
      <c r="N3950" t="s">
        <v>7745</v>
      </c>
      <c r="O3950" t="s">
        <v>7697</v>
      </c>
      <c r="P3950" t="s">
        <v>13725</v>
      </c>
      <c r="Q3950" t="s">
        <v>8576</v>
      </c>
      <c r="R3950">
        <v>920</v>
      </c>
      <c r="S3950" t="s">
        <v>7700</v>
      </c>
      <c r="T3950" t="s">
        <v>7715</v>
      </c>
      <c r="U3950">
        <v>1</v>
      </c>
      <c r="V3950">
        <v>2</v>
      </c>
      <c r="W3950" t="s">
        <v>7702</v>
      </c>
      <c r="X3950" t="s">
        <v>5632</v>
      </c>
      <c r="Y3950" t="s">
        <v>7703</v>
      </c>
      <c r="Z3950" t="s">
        <v>14242</v>
      </c>
      <c r="AA3950" t="s">
        <v>8265</v>
      </c>
      <c r="AB3950" t="s">
        <v>14243</v>
      </c>
    </row>
    <row r="3951" spans="1:28">
      <c r="A3951" s="241">
        <v>45979</v>
      </c>
      <c r="B3951" t="s">
        <v>14241</v>
      </c>
      <c r="C3951" t="s">
        <v>7822</v>
      </c>
      <c r="D3951" t="s">
        <v>7823</v>
      </c>
      <c r="E3951" t="s">
        <v>7824</v>
      </c>
      <c r="F3951">
        <v>1</v>
      </c>
      <c r="G3951">
        <v>3025.21</v>
      </c>
      <c r="H3951">
        <v>0</v>
      </c>
      <c r="I3951" s="165">
        <v>3025.21</v>
      </c>
      <c r="J3951" t="s">
        <v>8182</v>
      </c>
      <c r="K3951">
        <v>1</v>
      </c>
      <c r="L3951">
        <v>126</v>
      </c>
      <c r="M3951" t="s">
        <v>7744</v>
      </c>
      <c r="N3951" t="s">
        <v>7745</v>
      </c>
      <c r="O3951" t="s">
        <v>7697</v>
      </c>
      <c r="P3951" t="s">
        <v>13725</v>
      </c>
      <c r="Q3951" t="s">
        <v>8576</v>
      </c>
      <c r="R3951">
        <v>920</v>
      </c>
      <c r="S3951" t="s">
        <v>7700</v>
      </c>
      <c r="T3951" t="s">
        <v>7715</v>
      </c>
      <c r="U3951">
        <v>1</v>
      </c>
      <c r="V3951">
        <v>1</v>
      </c>
      <c r="W3951" t="s">
        <v>7702</v>
      </c>
      <c r="X3951" t="s">
        <v>5632</v>
      </c>
      <c r="Y3951" t="s">
        <v>7703</v>
      </c>
      <c r="Z3951" t="s">
        <v>14242</v>
      </c>
      <c r="AA3951" t="s">
        <v>8265</v>
      </c>
      <c r="AB3951" t="s">
        <v>14243</v>
      </c>
    </row>
    <row r="3952" spans="1:28">
      <c r="A3952" s="241">
        <v>45979</v>
      </c>
      <c r="B3952" t="s">
        <v>14241</v>
      </c>
      <c r="C3952" t="s">
        <v>7839</v>
      </c>
      <c r="D3952" t="s">
        <v>7840</v>
      </c>
      <c r="E3952" t="s">
        <v>7841</v>
      </c>
      <c r="F3952">
        <v>2</v>
      </c>
      <c r="G3952">
        <v>2645.48</v>
      </c>
      <c r="H3952">
        <v>0</v>
      </c>
      <c r="I3952" s="165">
        <v>5290.96</v>
      </c>
      <c r="J3952" t="s">
        <v>8182</v>
      </c>
      <c r="K3952">
        <v>1</v>
      </c>
      <c r="L3952">
        <v>126</v>
      </c>
      <c r="M3952" t="s">
        <v>7744</v>
      </c>
      <c r="N3952" t="s">
        <v>7745</v>
      </c>
      <c r="O3952" t="s">
        <v>7697</v>
      </c>
      <c r="P3952" t="s">
        <v>13725</v>
      </c>
      <c r="Q3952" t="s">
        <v>8576</v>
      </c>
      <c r="R3952">
        <v>920</v>
      </c>
      <c r="S3952" t="s">
        <v>7700</v>
      </c>
      <c r="T3952" t="s">
        <v>7715</v>
      </c>
      <c r="U3952">
        <v>1</v>
      </c>
      <c r="V3952">
        <v>2</v>
      </c>
      <c r="W3952" t="s">
        <v>7702</v>
      </c>
      <c r="X3952" t="s">
        <v>5632</v>
      </c>
      <c r="Y3952" t="s">
        <v>7703</v>
      </c>
      <c r="Z3952" t="s">
        <v>14242</v>
      </c>
      <c r="AA3952" t="s">
        <v>8265</v>
      </c>
      <c r="AB3952" t="s">
        <v>14243</v>
      </c>
    </row>
    <row r="3953" spans="1:28">
      <c r="A3953" s="241">
        <v>45979</v>
      </c>
      <c r="B3953" t="s">
        <v>14244</v>
      </c>
      <c r="C3953" t="s">
        <v>7800</v>
      </c>
      <c r="D3953" t="s">
        <v>7801</v>
      </c>
      <c r="E3953" t="s">
        <v>7802</v>
      </c>
      <c r="F3953">
        <v>12</v>
      </c>
      <c r="G3953">
        <v>1092.44</v>
      </c>
      <c r="H3953">
        <v>0</v>
      </c>
      <c r="I3953" s="165">
        <v>13109.28</v>
      </c>
      <c r="J3953" t="s">
        <v>8182</v>
      </c>
      <c r="K3953">
        <v>1</v>
      </c>
      <c r="L3953">
        <v>126</v>
      </c>
      <c r="M3953" t="s">
        <v>7744</v>
      </c>
      <c r="N3953" t="s">
        <v>7745</v>
      </c>
      <c r="O3953" t="s">
        <v>7697</v>
      </c>
      <c r="P3953" t="s">
        <v>13725</v>
      </c>
      <c r="Q3953" t="s">
        <v>8576</v>
      </c>
      <c r="R3953">
        <v>920</v>
      </c>
      <c r="S3953" t="s">
        <v>7700</v>
      </c>
      <c r="T3953" t="s">
        <v>7701</v>
      </c>
      <c r="U3953">
        <v>1</v>
      </c>
      <c r="V3953">
        <v>12</v>
      </c>
      <c r="W3953" t="s">
        <v>7702</v>
      </c>
      <c r="X3953" t="s">
        <v>5683</v>
      </c>
      <c r="Y3953" t="s">
        <v>7703</v>
      </c>
      <c r="Z3953" t="s">
        <v>14245</v>
      </c>
      <c r="AA3953" t="s">
        <v>8265</v>
      </c>
      <c r="AB3953" t="s">
        <v>14246</v>
      </c>
    </row>
    <row r="3954" spans="1:28">
      <c r="A3954" s="241">
        <v>45979</v>
      </c>
      <c r="B3954" t="s">
        <v>14247</v>
      </c>
      <c r="C3954" t="s">
        <v>7787</v>
      </c>
      <c r="D3954" t="s">
        <v>7788</v>
      </c>
      <c r="E3954" t="s">
        <v>7789</v>
      </c>
      <c r="F3954">
        <v>6</v>
      </c>
      <c r="G3954">
        <v>3025.21</v>
      </c>
      <c r="H3954">
        <v>0</v>
      </c>
      <c r="I3954" s="165">
        <v>18151.259999999998</v>
      </c>
      <c r="J3954" t="s">
        <v>7842</v>
      </c>
      <c r="K3954">
        <v>1</v>
      </c>
      <c r="L3954">
        <v>126</v>
      </c>
      <c r="M3954" t="s">
        <v>7744</v>
      </c>
      <c r="N3954" t="s">
        <v>7745</v>
      </c>
      <c r="O3954" t="s">
        <v>7697</v>
      </c>
      <c r="P3954" t="s">
        <v>13725</v>
      </c>
      <c r="Q3954" t="s">
        <v>14146</v>
      </c>
      <c r="R3954">
        <v>907</v>
      </c>
      <c r="S3954" t="s">
        <v>7700</v>
      </c>
      <c r="T3954" t="s">
        <v>7715</v>
      </c>
      <c r="U3954">
        <v>1</v>
      </c>
      <c r="V3954">
        <v>6</v>
      </c>
      <c r="W3954" t="s">
        <v>7702</v>
      </c>
      <c r="X3954" t="s">
        <v>5531</v>
      </c>
      <c r="Y3954" t="s">
        <v>7703</v>
      </c>
      <c r="Z3954" t="s">
        <v>14248</v>
      </c>
      <c r="AA3954" t="s">
        <v>8292</v>
      </c>
      <c r="AB3954" t="s">
        <v>14249</v>
      </c>
    </row>
    <row r="3955" spans="1:28">
      <c r="A3955" s="241">
        <v>45979</v>
      </c>
      <c r="B3955" t="s">
        <v>14250</v>
      </c>
      <c r="C3955" t="s">
        <v>8239</v>
      </c>
      <c r="D3955" t="s">
        <v>8240</v>
      </c>
      <c r="E3955" t="s">
        <v>8241</v>
      </c>
      <c r="F3955">
        <v>1</v>
      </c>
      <c r="G3955">
        <v>1180</v>
      </c>
      <c r="H3955">
        <v>0</v>
      </c>
      <c r="I3955" s="165">
        <v>1180</v>
      </c>
      <c r="J3955" t="s">
        <v>7842</v>
      </c>
      <c r="K3955">
        <v>1</v>
      </c>
      <c r="L3955">
        <v>2</v>
      </c>
      <c r="M3955" t="s">
        <v>8054</v>
      </c>
      <c r="N3955" t="s">
        <v>7745</v>
      </c>
      <c r="O3955" t="s">
        <v>7697</v>
      </c>
      <c r="P3955" t="s">
        <v>13725</v>
      </c>
      <c r="Q3955" t="s">
        <v>14146</v>
      </c>
      <c r="R3955">
        <v>907</v>
      </c>
      <c r="S3955" t="s">
        <v>7700</v>
      </c>
      <c r="T3955" t="s">
        <v>7715</v>
      </c>
      <c r="U3955">
        <v>6</v>
      </c>
      <c r="V3955">
        <v>6</v>
      </c>
      <c r="W3955" t="s">
        <v>7702</v>
      </c>
      <c r="X3955" t="s">
        <v>14251</v>
      </c>
      <c r="Y3955" t="s">
        <v>7703</v>
      </c>
      <c r="Z3955" t="s">
        <v>14252</v>
      </c>
      <c r="AA3955" t="s">
        <v>8292</v>
      </c>
      <c r="AB3955" t="s">
        <v>8171</v>
      </c>
    </row>
    <row r="3956" spans="1:28">
      <c r="A3956" s="241">
        <v>45979</v>
      </c>
      <c r="B3956" t="s">
        <v>14250</v>
      </c>
      <c r="C3956" t="s">
        <v>7883</v>
      </c>
      <c r="D3956" t="s">
        <v>7884</v>
      </c>
      <c r="E3956" t="s">
        <v>7885</v>
      </c>
      <c r="F3956">
        <v>2</v>
      </c>
      <c r="G3956">
        <v>3025.21</v>
      </c>
      <c r="H3956">
        <v>0</v>
      </c>
      <c r="I3956" s="165">
        <v>6050.42</v>
      </c>
      <c r="J3956" t="s">
        <v>7842</v>
      </c>
      <c r="K3956">
        <v>1</v>
      </c>
      <c r="L3956">
        <v>2</v>
      </c>
      <c r="M3956" t="s">
        <v>8054</v>
      </c>
      <c r="N3956" t="s">
        <v>7745</v>
      </c>
      <c r="O3956" t="s">
        <v>7697</v>
      </c>
      <c r="P3956" t="s">
        <v>13725</v>
      </c>
      <c r="Q3956" t="s">
        <v>14146</v>
      </c>
      <c r="R3956">
        <v>907</v>
      </c>
      <c r="S3956" t="s">
        <v>7700</v>
      </c>
      <c r="T3956" t="s">
        <v>7715</v>
      </c>
      <c r="U3956">
        <v>1</v>
      </c>
      <c r="V3956">
        <v>2</v>
      </c>
      <c r="W3956" t="s">
        <v>7702</v>
      </c>
      <c r="X3956" t="s">
        <v>14251</v>
      </c>
      <c r="Y3956" t="s">
        <v>7703</v>
      </c>
      <c r="Z3956" t="s">
        <v>14252</v>
      </c>
      <c r="AA3956" t="s">
        <v>8292</v>
      </c>
      <c r="AB3956" t="s">
        <v>8171</v>
      </c>
    </row>
    <row r="3957" spans="1:28">
      <c r="A3957" s="241">
        <v>45979</v>
      </c>
      <c r="B3957" t="s">
        <v>14250</v>
      </c>
      <c r="C3957" t="s">
        <v>7787</v>
      </c>
      <c r="D3957" t="s">
        <v>7788</v>
      </c>
      <c r="E3957" t="s">
        <v>7789</v>
      </c>
      <c r="F3957">
        <v>2</v>
      </c>
      <c r="G3957">
        <v>3025.21</v>
      </c>
      <c r="H3957">
        <v>0</v>
      </c>
      <c r="I3957" s="165">
        <v>6050.42</v>
      </c>
      <c r="J3957" t="s">
        <v>7842</v>
      </c>
      <c r="K3957">
        <v>1</v>
      </c>
      <c r="L3957">
        <v>2</v>
      </c>
      <c r="M3957" t="s">
        <v>8054</v>
      </c>
      <c r="N3957" t="s">
        <v>7745</v>
      </c>
      <c r="O3957" t="s">
        <v>7697</v>
      </c>
      <c r="P3957" t="s">
        <v>13725</v>
      </c>
      <c r="Q3957" t="s">
        <v>14146</v>
      </c>
      <c r="R3957">
        <v>907</v>
      </c>
      <c r="S3957" t="s">
        <v>7700</v>
      </c>
      <c r="T3957" t="s">
        <v>7715</v>
      </c>
      <c r="U3957">
        <v>1</v>
      </c>
      <c r="V3957">
        <v>2</v>
      </c>
      <c r="W3957" t="s">
        <v>7702</v>
      </c>
      <c r="X3957" t="s">
        <v>14251</v>
      </c>
      <c r="Y3957" t="s">
        <v>7703</v>
      </c>
      <c r="Z3957" t="s">
        <v>14252</v>
      </c>
      <c r="AA3957" t="s">
        <v>8292</v>
      </c>
      <c r="AB3957" t="s">
        <v>8171</v>
      </c>
    </row>
    <row r="3958" spans="1:28">
      <c r="A3958" s="241">
        <v>45979</v>
      </c>
      <c r="B3958" t="s">
        <v>14253</v>
      </c>
      <c r="C3958" t="s">
        <v>8954</v>
      </c>
      <c r="D3958" t="s">
        <v>8955</v>
      </c>
      <c r="E3958" t="s">
        <v>8956</v>
      </c>
      <c r="F3958">
        <v>6</v>
      </c>
      <c r="G3958">
        <v>2615</v>
      </c>
      <c r="H3958">
        <v>0</v>
      </c>
      <c r="I3958" s="165">
        <v>15690</v>
      </c>
      <c r="J3958" t="s">
        <v>7842</v>
      </c>
      <c r="K3958">
        <v>1</v>
      </c>
      <c r="L3958">
        <v>126</v>
      </c>
      <c r="M3958" t="s">
        <v>7744</v>
      </c>
      <c r="N3958" t="s">
        <v>7745</v>
      </c>
      <c r="O3958" t="s">
        <v>7697</v>
      </c>
      <c r="P3958" t="s">
        <v>13725</v>
      </c>
      <c r="Q3958" t="s">
        <v>14146</v>
      </c>
      <c r="R3958">
        <v>907</v>
      </c>
      <c r="S3958" t="s">
        <v>7700</v>
      </c>
      <c r="T3958" t="s">
        <v>7715</v>
      </c>
      <c r="U3958">
        <v>1</v>
      </c>
      <c r="V3958">
        <v>6</v>
      </c>
      <c r="W3958" t="s">
        <v>7702</v>
      </c>
      <c r="X3958" t="s">
        <v>5671</v>
      </c>
      <c r="Y3958" t="s">
        <v>7703</v>
      </c>
      <c r="Z3958" t="s">
        <v>14254</v>
      </c>
      <c r="AA3958" t="s">
        <v>8292</v>
      </c>
      <c r="AB3958" t="s">
        <v>8261</v>
      </c>
    </row>
    <row r="3959" spans="1:28">
      <c r="A3959" s="241">
        <v>45979</v>
      </c>
      <c r="B3959" t="s">
        <v>14253</v>
      </c>
      <c r="C3959" t="s">
        <v>8032</v>
      </c>
      <c r="D3959" t="s">
        <v>8033</v>
      </c>
      <c r="E3959" t="s">
        <v>8034</v>
      </c>
      <c r="F3959">
        <v>4</v>
      </c>
      <c r="G3959">
        <v>1092.44</v>
      </c>
      <c r="H3959">
        <v>0</v>
      </c>
      <c r="I3959" s="165">
        <v>4369.76</v>
      </c>
      <c r="J3959" t="s">
        <v>7842</v>
      </c>
      <c r="K3959">
        <v>1</v>
      </c>
      <c r="L3959">
        <v>126</v>
      </c>
      <c r="M3959" t="s">
        <v>7744</v>
      </c>
      <c r="N3959" t="s">
        <v>7745</v>
      </c>
      <c r="O3959" t="s">
        <v>7697</v>
      </c>
      <c r="P3959" t="s">
        <v>13725</v>
      </c>
      <c r="Q3959" t="s">
        <v>14146</v>
      </c>
      <c r="R3959">
        <v>907</v>
      </c>
      <c r="S3959" t="s">
        <v>7700</v>
      </c>
      <c r="T3959" t="s">
        <v>7701</v>
      </c>
      <c r="U3959">
        <v>1</v>
      </c>
      <c r="V3959">
        <v>4</v>
      </c>
      <c r="W3959" t="s">
        <v>7702</v>
      </c>
      <c r="X3959" t="s">
        <v>5671</v>
      </c>
      <c r="Y3959" t="s">
        <v>7703</v>
      </c>
      <c r="Z3959" t="s">
        <v>14254</v>
      </c>
      <c r="AA3959" t="s">
        <v>8292</v>
      </c>
      <c r="AB3959" t="s">
        <v>8261</v>
      </c>
    </row>
    <row r="3960" spans="1:28">
      <c r="A3960" s="241">
        <v>45979</v>
      </c>
      <c r="B3960" t="s">
        <v>14255</v>
      </c>
      <c r="C3960" t="s">
        <v>7883</v>
      </c>
      <c r="D3960" t="s">
        <v>7884</v>
      </c>
      <c r="E3960" t="s">
        <v>7885</v>
      </c>
      <c r="F3960">
        <v>3</v>
      </c>
      <c r="G3960">
        <v>3025.21</v>
      </c>
      <c r="H3960">
        <v>0</v>
      </c>
      <c r="I3960" s="165">
        <v>9075.6299999999992</v>
      </c>
      <c r="J3960" t="s">
        <v>7842</v>
      </c>
      <c r="K3960">
        <v>1</v>
      </c>
      <c r="L3960">
        <v>126</v>
      </c>
      <c r="M3960" t="s">
        <v>7744</v>
      </c>
      <c r="N3960" t="s">
        <v>7745</v>
      </c>
      <c r="O3960" t="s">
        <v>7697</v>
      </c>
      <c r="P3960" t="s">
        <v>13725</v>
      </c>
      <c r="Q3960" t="s">
        <v>14089</v>
      </c>
      <c r="R3960">
        <v>908</v>
      </c>
      <c r="S3960" t="s">
        <v>7700</v>
      </c>
      <c r="T3960" t="s">
        <v>7715</v>
      </c>
      <c r="U3960">
        <v>1</v>
      </c>
      <c r="V3960">
        <v>3</v>
      </c>
      <c r="W3960" t="s">
        <v>7702</v>
      </c>
      <c r="X3960" t="s">
        <v>5703</v>
      </c>
      <c r="Y3960" t="s">
        <v>7703</v>
      </c>
      <c r="Z3960" t="s">
        <v>14256</v>
      </c>
      <c r="AA3960" t="s">
        <v>7845</v>
      </c>
      <c r="AB3960" t="s">
        <v>9118</v>
      </c>
    </row>
    <row r="3961" spans="1:28">
      <c r="A3961" s="241">
        <v>45979</v>
      </c>
      <c r="B3961" t="s">
        <v>14257</v>
      </c>
      <c r="C3961" t="s">
        <v>7708</v>
      </c>
      <c r="D3961" t="s">
        <v>7709</v>
      </c>
      <c r="E3961" t="s">
        <v>7710</v>
      </c>
      <c r="F3961">
        <v>10</v>
      </c>
      <c r="G3961">
        <v>1120</v>
      </c>
      <c r="H3961">
        <v>0</v>
      </c>
      <c r="I3961" s="165">
        <v>11200</v>
      </c>
      <c r="J3961" t="s">
        <v>8521</v>
      </c>
      <c r="K3961">
        <v>1</v>
      </c>
      <c r="L3961">
        <v>157</v>
      </c>
      <c r="M3961" t="s">
        <v>8532</v>
      </c>
      <c r="N3961" t="s">
        <v>8027</v>
      </c>
      <c r="O3961" t="s">
        <v>7697</v>
      </c>
      <c r="P3961" t="s">
        <v>13725</v>
      </c>
      <c r="Q3961" t="s">
        <v>11789</v>
      </c>
      <c r="R3961">
        <v>605</v>
      </c>
      <c r="S3961" t="s">
        <v>7700</v>
      </c>
      <c r="T3961" t="s">
        <v>7715</v>
      </c>
      <c r="U3961">
        <v>1</v>
      </c>
      <c r="V3961">
        <v>10</v>
      </c>
      <c r="W3961" t="s">
        <v>7702</v>
      </c>
      <c r="X3961" t="s">
        <v>5595</v>
      </c>
      <c r="Y3961" t="s">
        <v>7703</v>
      </c>
      <c r="Z3961" t="s">
        <v>14258</v>
      </c>
      <c r="AA3961" t="s">
        <v>8526</v>
      </c>
      <c r="AB3961" t="s">
        <v>14259</v>
      </c>
    </row>
    <row r="3962" spans="1:28">
      <c r="A3962" s="241">
        <v>45979</v>
      </c>
      <c r="B3962" t="s">
        <v>14257</v>
      </c>
      <c r="C3962" t="s">
        <v>7750</v>
      </c>
      <c r="D3962" t="s">
        <v>7751</v>
      </c>
      <c r="E3962" t="s">
        <v>7752</v>
      </c>
      <c r="F3962">
        <v>1</v>
      </c>
      <c r="G3962">
        <v>12000</v>
      </c>
      <c r="H3962">
        <v>0</v>
      </c>
      <c r="I3962" s="165">
        <v>12000</v>
      </c>
      <c r="J3962" t="s">
        <v>8521</v>
      </c>
      <c r="K3962">
        <v>1</v>
      </c>
      <c r="L3962">
        <v>157</v>
      </c>
      <c r="M3962" t="s">
        <v>8532</v>
      </c>
      <c r="N3962" t="s">
        <v>8027</v>
      </c>
      <c r="O3962" t="s">
        <v>7697</v>
      </c>
      <c r="P3962" t="s">
        <v>13725</v>
      </c>
      <c r="Q3962" t="s">
        <v>11789</v>
      </c>
      <c r="R3962">
        <v>605</v>
      </c>
      <c r="S3962" t="s">
        <v>7700</v>
      </c>
      <c r="T3962" t="s">
        <v>7715</v>
      </c>
      <c r="U3962">
        <v>1</v>
      </c>
      <c r="V3962">
        <v>1</v>
      </c>
      <c r="W3962" t="s">
        <v>7702</v>
      </c>
      <c r="X3962" t="s">
        <v>5595</v>
      </c>
      <c r="Y3962" t="s">
        <v>7703</v>
      </c>
      <c r="Z3962" t="s">
        <v>14258</v>
      </c>
      <c r="AA3962" t="s">
        <v>8526</v>
      </c>
      <c r="AB3962" t="s">
        <v>14259</v>
      </c>
    </row>
    <row r="3963" spans="1:28">
      <c r="A3963" s="241">
        <v>45979</v>
      </c>
      <c r="B3963" t="s">
        <v>14260</v>
      </c>
      <c r="C3963" t="s">
        <v>7730</v>
      </c>
      <c r="D3963" t="s">
        <v>7731</v>
      </c>
      <c r="E3963" t="s">
        <v>7732</v>
      </c>
      <c r="F3963">
        <v>1</v>
      </c>
      <c r="G3963">
        <v>8991.6</v>
      </c>
      <c r="H3963">
        <v>449.58</v>
      </c>
      <c r="I3963" s="165">
        <v>8542.02</v>
      </c>
      <c r="J3963" t="s">
        <v>8521</v>
      </c>
      <c r="K3963">
        <v>1</v>
      </c>
      <c r="L3963">
        <v>157</v>
      </c>
      <c r="M3963" t="s">
        <v>8532</v>
      </c>
      <c r="N3963" t="s">
        <v>8027</v>
      </c>
      <c r="O3963" t="s">
        <v>7697</v>
      </c>
      <c r="P3963" t="s">
        <v>13725</v>
      </c>
      <c r="Q3963" t="s">
        <v>11789</v>
      </c>
      <c r="R3963">
        <v>605</v>
      </c>
      <c r="S3963" t="s">
        <v>7700</v>
      </c>
      <c r="T3963" t="s">
        <v>7715</v>
      </c>
      <c r="U3963">
        <v>1</v>
      </c>
      <c r="V3963">
        <v>1</v>
      </c>
      <c r="W3963" t="s">
        <v>7702</v>
      </c>
      <c r="X3963" t="s">
        <v>5521</v>
      </c>
      <c r="Y3963" t="s">
        <v>7703</v>
      </c>
      <c r="Z3963" t="s">
        <v>14261</v>
      </c>
      <c r="AA3963" t="s">
        <v>8526</v>
      </c>
      <c r="AB3963" t="s">
        <v>14262</v>
      </c>
    </row>
    <row r="3964" spans="1:28">
      <c r="A3964" s="241">
        <v>45979</v>
      </c>
      <c r="B3964" t="s">
        <v>14260</v>
      </c>
      <c r="C3964" t="s">
        <v>7832</v>
      </c>
      <c r="D3964" t="s">
        <v>7833</v>
      </c>
      <c r="E3964" t="s">
        <v>7834</v>
      </c>
      <c r="F3964">
        <v>1</v>
      </c>
      <c r="G3964">
        <v>12500</v>
      </c>
      <c r="H3964">
        <v>375</v>
      </c>
      <c r="I3964" s="165">
        <v>12125</v>
      </c>
      <c r="J3964" t="s">
        <v>8521</v>
      </c>
      <c r="K3964">
        <v>1</v>
      </c>
      <c r="L3964">
        <v>157</v>
      </c>
      <c r="M3964" t="s">
        <v>8532</v>
      </c>
      <c r="N3964" t="s">
        <v>8027</v>
      </c>
      <c r="O3964" t="s">
        <v>7697</v>
      </c>
      <c r="P3964" t="s">
        <v>13725</v>
      </c>
      <c r="Q3964" t="s">
        <v>11789</v>
      </c>
      <c r="R3964">
        <v>605</v>
      </c>
      <c r="S3964" t="s">
        <v>7700</v>
      </c>
      <c r="T3964" t="s">
        <v>7726</v>
      </c>
      <c r="U3964">
        <v>1</v>
      </c>
      <c r="V3964">
        <v>1</v>
      </c>
      <c r="W3964" t="s">
        <v>7702</v>
      </c>
      <c r="X3964" t="s">
        <v>5521</v>
      </c>
      <c r="Y3964" t="s">
        <v>7703</v>
      </c>
      <c r="Z3964" t="s">
        <v>14261</v>
      </c>
      <c r="AA3964" t="s">
        <v>8526</v>
      </c>
      <c r="AB3964" t="s">
        <v>14262</v>
      </c>
    </row>
    <row r="3965" spans="1:28">
      <c r="A3965" s="241">
        <v>45979</v>
      </c>
      <c r="B3965" t="s">
        <v>14263</v>
      </c>
      <c r="C3965" t="s">
        <v>7883</v>
      </c>
      <c r="D3965" t="s">
        <v>7884</v>
      </c>
      <c r="E3965" t="s">
        <v>7885</v>
      </c>
      <c r="F3965">
        <v>2</v>
      </c>
      <c r="G3965">
        <v>3025.21</v>
      </c>
      <c r="H3965">
        <v>0</v>
      </c>
      <c r="I3965" s="165">
        <v>6050.42</v>
      </c>
      <c r="J3965" t="s">
        <v>7711</v>
      </c>
      <c r="K3965">
        <v>1</v>
      </c>
      <c r="L3965">
        <v>156</v>
      </c>
      <c r="M3965" t="s">
        <v>7712</v>
      </c>
      <c r="N3965" t="s">
        <v>7713</v>
      </c>
      <c r="O3965" t="s">
        <v>7697</v>
      </c>
      <c r="P3965" t="s">
        <v>13725</v>
      </c>
      <c r="Q3965" t="s">
        <v>14163</v>
      </c>
      <c r="R3965">
        <v>509</v>
      </c>
      <c r="S3965" t="s">
        <v>7700</v>
      </c>
      <c r="T3965" t="s">
        <v>7715</v>
      </c>
      <c r="U3965">
        <v>1</v>
      </c>
      <c r="V3965">
        <v>2</v>
      </c>
      <c r="W3965" t="s">
        <v>7702</v>
      </c>
      <c r="X3965" t="s">
        <v>5450</v>
      </c>
      <c r="Y3965" t="s">
        <v>7703</v>
      </c>
      <c r="Z3965" t="s">
        <v>14264</v>
      </c>
      <c r="AA3965" t="s">
        <v>8231</v>
      </c>
      <c r="AB3965" t="s">
        <v>14265</v>
      </c>
    </row>
    <row r="3966" spans="1:28">
      <c r="A3966" s="241">
        <v>45979</v>
      </c>
      <c r="B3966" t="s">
        <v>14263</v>
      </c>
      <c r="C3966" t="s">
        <v>7787</v>
      </c>
      <c r="D3966" t="s">
        <v>7788</v>
      </c>
      <c r="E3966" t="s">
        <v>7789</v>
      </c>
      <c r="F3966">
        <v>2</v>
      </c>
      <c r="G3966">
        <v>3025.21</v>
      </c>
      <c r="H3966">
        <v>0</v>
      </c>
      <c r="I3966" s="165">
        <v>6050.42</v>
      </c>
      <c r="J3966" t="s">
        <v>7711</v>
      </c>
      <c r="K3966">
        <v>1</v>
      </c>
      <c r="L3966">
        <v>156</v>
      </c>
      <c r="M3966" t="s">
        <v>7712</v>
      </c>
      <c r="N3966" t="s">
        <v>7713</v>
      </c>
      <c r="O3966" t="s">
        <v>7697</v>
      </c>
      <c r="P3966" t="s">
        <v>13725</v>
      </c>
      <c r="Q3966" t="s">
        <v>14163</v>
      </c>
      <c r="R3966">
        <v>509</v>
      </c>
      <c r="S3966" t="s">
        <v>7700</v>
      </c>
      <c r="T3966" t="s">
        <v>7715</v>
      </c>
      <c r="U3966">
        <v>1</v>
      </c>
      <c r="V3966">
        <v>2</v>
      </c>
      <c r="W3966" t="s">
        <v>7702</v>
      </c>
      <c r="X3966" t="s">
        <v>5450</v>
      </c>
      <c r="Y3966" t="s">
        <v>7703</v>
      </c>
      <c r="Z3966" t="s">
        <v>14264</v>
      </c>
      <c r="AA3966" t="s">
        <v>8231</v>
      </c>
      <c r="AB3966" t="s">
        <v>14265</v>
      </c>
    </row>
    <row r="3967" spans="1:28">
      <c r="A3967" s="241">
        <v>45979</v>
      </c>
      <c r="B3967" t="s">
        <v>14263</v>
      </c>
      <c r="C3967" t="s">
        <v>7781</v>
      </c>
      <c r="D3967" t="s">
        <v>7782</v>
      </c>
      <c r="E3967" t="s">
        <v>7783</v>
      </c>
      <c r="F3967">
        <v>2</v>
      </c>
      <c r="G3967">
        <v>3025.21</v>
      </c>
      <c r="H3967">
        <v>0</v>
      </c>
      <c r="I3967" s="165">
        <v>6050.42</v>
      </c>
      <c r="J3967" t="s">
        <v>7711</v>
      </c>
      <c r="K3967">
        <v>1</v>
      </c>
      <c r="L3967">
        <v>156</v>
      </c>
      <c r="M3967" t="s">
        <v>7712</v>
      </c>
      <c r="N3967" t="s">
        <v>7713</v>
      </c>
      <c r="O3967" t="s">
        <v>7697</v>
      </c>
      <c r="P3967" t="s">
        <v>13725</v>
      </c>
      <c r="Q3967" t="s">
        <v>14163</v>
      </c>
      <c r="R3967">
        <v>509</v>
      </c>
      <c r="S3967" t="s">
        <v>7700</v>
      </c>
      <c r="T3967" t="s">
        <v>7715</v>
      </c>
      <c r="U3967">
        <v>1</v>
      </c>
      <c r="V3967">
        <v>2</v>
      </c>
      <c r="W3967" t="s">
        <v>7702</v>
      </c>
      <c r="X3967" t="s">
        <v>5450</v>
      </c>
      <c r="Y3967" t="s">
        <v>7703</v>
      </c>
      <c r="Z3967" t="s">
        <v>14264</v>
      </c>
      <c r="AA3967" t="s">
        <v>8231</v>
      </c>
      <c r="AB3967" t="s">
        <v>14265</v>
      </c>
    </row>
    <row r="3968" spans="1:28">
      <c r="A3968" s="241">
        <v>45979</v>
      </c>
      <c r="B3968" t="s">
        <v>14266</v>
      </c>
      <c r="C3968" t="s">
        <v>7880</v>
      </c>
      <c r="D3968" t="s">
        <v>7881</v>
      </c>
      <c r="E3968" t="s">
        <v>7882</v>
      </c>
      <c r="F3968">
        <v>5</v>
      </c>
      <c r="G3968">
        <v>1543</v>
      </c>
      <c r="H3968">
        <v>0</v>
      </c>
      <c r="I3968" s="165">
        <v>7715</v>
      </c>
      <c r="J3968" t="s">
        <v>8061</v>
      </c>
      <c r="K3968">
        <v>1</v>
      </c>
      <c r="L3968">
        <v>182</v>
      </c>
      <c r="M3968" t="s">
        <v>8740</v>
      </c>
      <c r="N3968" t="s">
        <v>7745</v>
      </c>
      <c r="O3968" t="s">
        <v>7697</v>
      </c>
      <c r="P3968" t="s">
        <v>13725</v>
      </c>
      <c r="Q3968" t="s">
        <v>8741</v>
      </c>
      <c r="R3968">
        <v>964</v>
      </c>
      <c r="S3968" t="s">
        <v>7700</v>
      </c>
      <c r="T3968" t="s">
        <v>7701</v>
      </c>
      <c r="U3968">
        <v>1</v>
      </c>
      <c r="V3968">
        <v>5</v>
      </c>
      <c r="W3968" t="s">
        <v>7702</v>
      </c>
      <c r="X3968" t="s">
        <v>5701</v>
      </c>
      <c r="Y3968" t="s">
        <v>7703</v>
      </c>
      <c r="Z3968" t="s">
        <v>14267</v>
      </c>
      <c r="AA3968" t="s">
        <v>8743</v>
      </c>
      <c r="AB3968" t="s">
        <v>14268</v>
      </c>
    </row>
    <row r="3969" spans="1:28">
      <c r="A3969" s="241">
        <v>45979</v>
      </c>
      <c r="B3969" t="s">
        <v>14269</v>
      </c>
      <c r="C3969" t="s">
        <v>8563</v>
      </c>
      <c r="D3969" t="s">
        <v>8564</v>
      </c>
      <c r="E3969" t="s">
        <v>8565</v>
      </c>
      <c r="F3969">
        <v>2</v>
      </c>
      <c r="G3969">
        <v>4659</v>
      </c>
      <c r="H3969">
        <v>0</v>
      </c>
      <c r="I3969" s="165">
        <v>9318</v>
      </c>
      <c r="J3969" t="s">
        <v>7711</v>
      </c>
      <c r="K3969">
        <v>1</v>
      </c>
      <c r="L3969">
        <v>156</v>
      </c>
      <c r="M3969" t="s">
        <v>7712</v>
      </c>
      <c r="N3969" t="s">
        <v>7713</v>
      </c>
      <c r="O3969" t="s">
        <v>7697</v>
      </c>
      <c r="P3969" t="s">
        <v>13725</v>
      </c>
      <c r="Q3969" t="s">
        <v>14163</v>
      </c>
      <c r="R3969">
        <v>509</v>
      </c>
      <c r="S3969" t="s">
        <v>7700</v>
      </c>
      <c r="T3969" t="s">
        <v>7715</v>
      </c>
      <c r="U3969">
        <v>1</v>
      </c>
      <c r="V3969">
        <v>2</v>
      </c>
      <c r="W3969" t="s">
        <v>7702</v>
      </c>
      <c r="X3969" t="s">
        <v>5687</v>
      </c>
      <c r="Y3969" t="s">
        <v>7703</v>
      </c>
      <c r="Z3969" t="s">
        <v>14270</v>
      </c>
      <c r="AA3969" t="s">
        <v>8231</v>
      </c>
      <c r="AB3969" t="s">
        <v>14271</v>
      </c>
    </row>
    <row r="3970" spans="1:28">
      <c r="A3970" s="241">
        <v>45979</v>
      </c>
      <c r="B3970" t="s">
        <v>14269</v>
      </c>
      <c r="C3970" t="s">
        <v>7730</v>
      </c>
      <c r="D3970" t="s">
        <v>7731</v>
      </c>
      <c r="E3970" t="s">
        <v>7732</v>
      </c>
      <c r="F3970">
        <v>1</v>
      </c>
      <c r="G3970">
        <v>8991.6</v>
      </c>
      <c r="H3970">
        <v>449.58</v>
      </c>
      <c r="I3970" s="165">
        <v>8542.02</v>
      </c>
      <c r="J3970" t="s">
        <v>7711</v>
      </c>
      <c r="K3970">
        <v>1</v>
      </c>
      <c r="L3970">
        <v>156</v>
      </c>
      <c r="M3970" t="s">
        <v>7712</v>
      </c>
      <c r="N3970" t="s">
        <v>7713</v>
      </c>
      <c r="O3970" t="s">
        <v>7697</v>
      </c>
      <c r="P3970" t="s">
        <v>13725</v>
      </c>
      <c r="Q3970" t="s">
        <v>14163</v>
      </c>
      <c r="R3970">
        <v>509</v>
      </c>
      <c r="S3970" t="s">
        <v>7700</v>
      </c>
      <c r="T3970" t="s">
        <v>7715</v>
      </c>
      <c r="U3970">
        <v>1</v>
      </c>
      <c r="V3970">
        <v>1</v>
      </c>
      <c r="W3970" t="s">
        <v>7702</v>
      </c>
      <c r="X3970" t="s">
        <v>5687</v>
      </c>
      <c r="Y3970" t="s">
        <v>7703</v>
      </c>
      <c r="Z3970" t="s">
        <v>14270</v>
      </c>
      <c r="AA3970" t="s">
        <v>8231</v>
      </c>
      <c r="AB3970" t="s">
        <v>14271</v>
      </c>
    </row>
    <row r="3971" spans="1:28">
      <c r="A3971" s="241">
        <v>45979</v>
      </c>
      <c r="B3971" t="s">
        <v>14269</v>
      </c>
      <c r="C3971" t="s">
        <v>7730</v>
      </c>
      <c r="D3971" t="s">
        <v>7731</v>
      </c>
      <c r="E3971" t="s">
        <v>7732</v>
      </c>
      <c r="F3971">
        <v>1</v>
      </c>
      <c r="G3971">
        <v>8991.6</v>
      </c>
      <c r="H3971">
        <v>449.58</v>
      </c>
      <c r="I3971" s="165">
        <v>8542.02</v>
      </c>
      <c r="J3971" t="s">
        <v>7711</v>
      </c>
      <c r="K3971">
        <v>1</v>
      </c>
      <c r="L3971">
        <v>156</v>
      </c>
      <c r="M3971" t="s">
        <v>7712</v>
      </c>
      <c r="N3971" t="s">
        <v>7713</v>
      </c>
      <c r="O3971" t="s">
        <v>7697</v>
      </c>
      <c r="P3971" t="s">
        <v>13725</v>
      </c>
      <c r="Q3971" t="s">
        <v>14163</v>
      </c>
      <c r="R3971">
        <v>509</v>
      </c>
      <c r="S3971" t="s">
        <v>7700</v>
      </c>
      <c r="T3971" t="s">
        <v>7715</v>
      </c>
      <c r="U3971">
        <v>1</v>
      </c>
      <c r="V3971">
        <v>1</v>
      </c>
      <c r="W3971" t="s">
        <v>7702</v>
      </c>
      <c r="X3971" t="s">
        <v>5687</v>
      </c>
      <c r="Y3971" t="s">
        <v>7703</v>
      </c>
      <c r="Z3971" t="s">
        <v>14270</v>
      </c>
      <c r="AA3971" t="s">
        <v>8231</v>
      </c>
      <c r="AB3971" t="s">
        <v>14271</v>
      </c>
    </row>
    <row r="3972" spans="1:28">
      <c r="A3972" s="241">
        <v>45980</v>
      </c>
      <c r="B3972" t="s">
        <v>14272</v>
      </c>
      <c r="C3972" t="s">
        <v>7856</v>
      </c>
      <c r="D3972" t="s">
        <v>7857</v>
      </c>
      <c r="E3972" t="s">
        <v>7858</v>
      </c>
      <c r="F3972">
        <v>1</v>
      </c>
      <c r="G3972">
        <v>4247.1000000000004</v>
      </c>
      <c r="H3972">
        <v>0</v>
      </c>
      <c r="I3972" s="165">
        <v>4247.1000000000004</v>
      </c>
      <c r="J3972" t="s">
        <v>7694</v>
      </c>
      <c r="K3972">
        <v>1</v>
      </c>
      <c r="L3972">
        <v>213</v>
      </c>
      <c r="M3972" t="s">
        <v>7695</v>
      </c>
      <c r="N3972" t="s">
        <v>7696</v>
      </c>
      <c r="O3972" t="s">
        <v>7697</v>
      </c>
      <c r="P3972" t="s">
        <v>13725</v>
      </c>
      <c r="Q3972" t="s">
        <v>7775</v>
      </c>
      <c r="R3972">
        <v>706</v>
      </c>
      <c r="S3972" t="s">
        <v>8680</v>
      </c>
      <c r="T3972" t="s">
        <v>7701</v>
      </c>
      <c r="U3972">
        <v>1</v>
      </c>
      <c r="V3972">
        <v>1</v>
      </c>
      <c r="W3972" t="s">
        <v>7702</v>
      </c>
      <c r="X3972" t="s">
        <v>6208</v>
      </c>
      <c r="Y3972" t="s">
        <v>7703</v>
      </c>
      <c r="Z3972" t="s">
        <v>14273</v>
      </c>
      <c r="AA3972" t="s">
        <v>7705</v>
      </c>
      <c r="AB3972" t="s">
        <v>14274</v>
      </c>
    </row>
    <row r="3973" spans="1:28">
      <c r="A3973" s="241">
        <v>45980</v>
      </c>
      <c r="B3973" t="s">
        <v>14272</v>
      </c>
      <c r="C3973" t="s">
        <v>8021</v>
      </c>
      <c r="D3973" t="s">
        <v>8022</v>
      </c>
      <c r="E3973" t="s">
        <v>8023</v>
      </c>
      <c r="F3973">
        <v>1</v>
      </c>
      <c r="G3973">
        <v>4882</v>
      </c>
      <c r="H3973">
        <v>0</v>
      </c>
      <c r="I3973" s="165">
        <v>4882</v>
      </c>
      <c r="J3973" t="s">
        <v>7694</v>
      </c>
      <c r="K3973">
        <v>1</v>
      </c>
      <c r="L3973">
        <v>213</v>
      </c>
      <c r="M3973" t="s">
        <v>7695</v>
      </c>
      <c r="N3973" t="s">
        <v>7696</v>
      </c>
      <c r="O3973" t="s">
        <v>7697</v>
      </c>
      <c r="P3973" t="s">
        <v>13725</v>
      </c>
      <c r="Q3973" t="s">
        <v>7775</v>
      </c>
      <c r="R3973">
        <v>706</v>
      </c>
      <c r="S3973" t="s">
        <v>8680</v>
      </c>
      <c r="T3973" t="s">
        <v>7701</v>
      </c>
      <c r="U3973">
        <v>1</v>
      </c>
      <c r="V3973">
        <v>1</v>
      </c>
      <c r="W3973" t="s">
        <v>7702</v>
      </c>
      <c r="X3973" t="s">
        <v>6208</v>
      </c>
      <c r="Y3973" t="s">
        <v>7703</v>
      </c>
      <c r="Z3973" t="s">
        <v>14273</v>
      </c>
      <c r="AA3973" t="s">
        <v>7705</v>
      </c>
      <c r="AB3973" t="s">
        <v>14274</v>
      </c>
    </row>
    <row r="3974" spans="1:28">
      <c r="A3974" s="241">
        <v>45980</v>
      </c>
      <c r="B3974" t="s">
        <v>14272</v>
      </c>
      <c r="C3974" t="s">
        <v>7839</v>
      </c>
      <c r="D3974" t="s">
        <v>7840</v>
      </c>
      <c r="E3974" t="s">
        <v>7841</v>
      </c>
      <c r="F3974">
        <v>1</v>
      </c>
      <c r="G3974">
        <v>2645.48</v>
      </c>
      <c r="H3974">
        <v>0</v>
      </c>
      <c r="I3974" s="165">
        <v>2645.48</v>
      </c>
      <c r="J3974" t="s">
        <v>7694</v>
      </c>
      <c r="K3974">
        <v>1</v>
      </c>
      <c r="L3974">
        <v>213</v>
      </c>
      <c r="M3974" t="s">
        <v>7695</v>
      </c>
      <c r="N3974" t="s">
        <v>7696</v>
      </c>
      <c r="O3974" t="s">
        <v>7697</v>
      </c>
      <c r="P3974" t="s">
        <v>13725</v>
      </c>
      <c r="Q3974" t="s">
        <v>7775</v>
      </c>
      <c r="R3974">
        <v>706</v>
      </c>
      <c r="S3974" t="s">
        <v>8680</v>
      </c>
      <c r="T3974" t="s">
        <v>7715</v>
      </c>
      <c r="U3974">
        <v>1</v>
      </c>
      <c r="V3974">
        <v>1</v>
      </c>
      <c r="W3974" t="s">
        <v>7702</v>
      </c>
      <c r="X3974" t="s">
        <v>6208</v>
      </c>
      <c r="Y3974" t="s">
        <v>7703</v>
      </c>
      <c r="Z3974" t="s">
        <v>14273</v>
      </c>
      <c r="AA3974" t="s">
        <v>7705</v>
      </c>
      <c r="AB3974" t="s">
        <v>14274</v>
      </c>
    </row>
    <row r="3975" spans="1:28">
      <c r="A3975" s="241">
        <v>45980</v>
      </c>
      <c r="B3975" t="s">
        <v>14275</v>
      </c>
      <c r="C3975" t="s">
        <v>7914</v>
      </c>
      <c r="D3975" t="s">
        <v>7915</v>
      </c>
      <c r="E3975" t="s">
        <v>7916</v>
      </c>
      <c r="F3975">
        <v>1</v>
      </c>
      <c r="G3975">
        <v>2900.04</v>
      </c>
      <c r="H3975">
        <v>0</v>
      </c>
      <c r="I3975" s="165">
        <v>2900.04</v>
      </c>
      <c r="J3975" t="s">
        <v>7694</v>
      </c>
      <c r="K3975">
        <v>1</v>
      </c>
      <c r="L3975">
        <v>9</v>
      </c>
      <c r="M3975" t="s">
        <v>8684</v>
      </c>
      <c r="N3975" t="s">
        <v>7696</v>
      </c>
      <c r="O3975" t="s">
        <v>7697</v>
      </c>
      <c r="P3975" t="s">
        <v>13725</v>
      </c>
      <c r="Q3975" t="s">
        <v>7775</v>
      </c>
      <c r="R3975">
        <v>706</v>
      </c>
      <c r="S3975" t="s">
        <v>8680</v>
      </c>
      <c r="T3975" t="s">
        <v>7726</v>
      </c>
      <c r="U3975">
        <v>1</v>
      </c>
      <c r="V3975">
        <v>1</v>
      </c>
      <c r="W3975" t="s">
        <v>7702</v>
      </c>
      <c r="X3975" t="s">
        <v>14276</v>
      </c>
      <c r="Y3975" t="s">
        <v>7703</v>
      </c>
      <c r="Z3975" t="s">
        <v>14277</v>
      </c>
      <c r="AA3975" t="s">
        <v>7705</v>
      </c>
      <c r="AB3975" t="s">
        <v>12617</v>
      </c>
    </row>
    <row r="3976" spans="1:28">
      <c r="A3976" s="241">
        <v>45980</v>
      </c>
      <c r="B3976" t="s">
        <v>14278</v>
      </c>
      <c r="C3976" t="s">
        <v>7720</v>
      </c>
      <c r="D3976" t="s">
        <v>7721</v>
      </c>
      <c r="E3976" t="s">
        <v>7722</v>
      </c>
      <c r="F3976">
        <v>2</v>
      </c>
      <c r="G3976">
        <v>11900</v>
      </c>
      <c r="H3976">
        <v>0</v>
      </c>
      <c r="I3976" s="165">
        <v>23800</v>
      </c>
      <c r="J3976" t="s">
        <v>7816</v>
      </c>
      <c r="K3976">
        <v>1</v>
      </c>
      <c r="L3976">
        <v>1</v>
      </c>
      <c r="M3976" t="s">
        <v>7767</v>
      </c>
      <c r="N3976" t="s">
        <v>7713</v>
      </c>
      <c r="O3976" t="s">
        <v>7697</v>
      </c>
      <c r="P3976" t="s">
        <v>13725</v>
      </c>
      <c r="Q3976" t="s">
        <v>14048</v>
      </c>
      <c r="R3976">
        <v>107</v>
      </c>
      <c r="S3976" t="s">
        <v>8680</v>
      </c>
      <c r="T3976" t="s">
        <v>7726</v>
      </c>
      <c r="U3976">
        <v>1</v>
      </c>
      <c r="V3976">
        <v>2</v>
      </c>
      <c r="W3976" t="s">
        <v>7702</v>
      </c>
      <c r="X3976" t="s">
        <v>14279</v>
      </c>
      <c r="Y3976" t="s">
        <v>7703</v>
      </c>
      <c r="Z3976" t="s">
        <v>14280</v>
      </c>
      <c r="AA3976" t="s">
        <v>8041</v>
      </c>
      <c r="AB3976" t="s">
        <v>14281</v>
      </c>
    </row>
    <row r="3977" spans="1:28">
      <c r="A3977" s="241">
        <v>45980</v>
      </c>
      <c r="B3977" t="s">
        <v>14282</v>
      </c>
      <c r="C3977" t="s">
        <v>7750</v>
      </c>
      <c r="D3977" t="s">
        <v>7751</v>
      </c>
      <c r="E3977" t="s">
        <v>7752</v>
      </c>
      <c r="F3977">
        <v>2</v>
      </c>
      <c r="G3977">
        <v>12000</v>
      </c>
      <c r="H3977">
        <v>0</v>
      </c>
      <c r="I3977" s="165">
        <v>24000</v>
      </c>
      <c r="J3977" t="s">
        <v>7723</v>
      </c>
      <c r="K3977">
        <v>1</v>
      </c>
      <c r="L3977">
        <v>125</v>
      </c>
      <c r="M3977" t="s">
        <v>7724</v>
      </c>
      <c r="N3977" t="s">
        <v>7713</v>
      </c>
      <c r="O3977" t="s">
        <v>7697</v>
      </c>
      <c r="P3977" t="s">
        <v>13725</v>
      </c>
      <c r="Q3977" t="s">
        <v>13730</v>
      </c>
      <c r="R3977">
        <v>117</v>
      </c>
      <c r="S3977" t="s">
        <v>8680</v>
      </c>
      <c r="T3977" t="s">
        <v>7715</v>
      </c>
      <c r="U3977">
        <v>1</v>
      </c>
      <c r="V3977">
        <v>2</v>
      </c>
      <c r="W3977" t="s">
        <v>7702</v>
      </c>
      <c r="X3977" t="s">
        <v>6276</v>
      </c>
      <c r="Y3977" t="s">
        <v>7703</v>
      </c>
      <c r="Z3977" t="s">
        <v>14283</v>
      </c>
      <c r="AA3977" t="s">
        <v>7728</v>
      </c>
      <c r="AB3977" t="s">
        <v>14284</v>
      </c>
    </row>
    <row r="3978" spans="1:28">
      <c r="A3978" s="241">
        <v>45980</v>
      </c>
      <c r="B3978" t="s">
        <v>14285</v>
      </c>
      <c r="C3978" t="s">
        <v>8675</v>
      </c>
      <c r="D3978" t="s">
        <v>8676</v>
      </c>
      <c r="E3978" t="s">
        <v>8677</v>
      </c>
      <c r="F3978">
        <v>2</v>
      </c>
      <c r="G3978">
        <v>6500</v>
      </c>
      <c r="H3978">
        <v>0</v>
      </c>
      <c r="I3978" s="165">
        <v>13000</v>
      </c>
      <c r="J3978" t="s">
        <v>8295</v>
      </c>
      <c r="K3978">
        <v>1</v>
      </c>
      <c r="L3978">
        <v>6</v>
      </c>
      <c r="M3978" t="s">
        <v>8296</v>
      </c>
      <c r="N3978" t="s">
        <v>7939</v>
      </c>
      <c r="O3978" t="s">
        <v>7697</v>
      </c>
      <c r="P3978" t="s">
        <v>13725</v>
      </c>
      <c r="Q3978" t="s">
        <v>14286</v>
      </c>
      <c r="R3978">
        <v>415</v>
      </c>
      <c r="S3978" t="s">
        <v>8680</v>
      </c>
      <c r="T3978" t="s">
        <v>7701</v>
      </c>
      <c r="U3978">
        <v>1</v>
      </c>
      <c r="V3978">
        <v>2</v>
      </c>
      <c r="W3978" t="s">
        <v>7702</v>
      </c>
      <c r="X3978" t="s">
        <v>14287</v>
      </c>
      <c r="Y3978" t="s">
        <v>7703</v>
      </c>
      <c r="Z3978" t="s">
        <v>14288</v>
      </c>
      <c r="AA3978" t="s">
        <v>9308</v>
      </c>
      <c r="AB3978" t="s">
        <v>14289</v>
      </c>
    </row>
    <row r="3979" spans="1:28">
      <c r="A3979" s="241">
        <v>45980</v>
      </c>
      <c r="B3979" t="s">
        <v>14285</v>
      </c>
      <c r="C3979" t="s">
        <v>7856</v>
      </c>
      <c r="D3979" t="s">
        <v>7857</v>
      </c>
      <c r="E3979" t="s">
        <v>7858</v>
      </c>
      <c r="F3979">
        <v>1</v>
      </c>
      <c r="G3979">
        <v>4247.1000000000004</v>
      </c>
      <c r="H3979">
        <v>0</v>
      </c>
      <c r="I3979" s="165">
        <v>4247.1000000000004</v>
      </c>
      <c r="J3979" t="s">
        <v>8295</v>
      </c>
      <c r="K3979">
        <v>1</v>
      </c>
      <c r="L3979">
        <v>6</v>
      </c>
      <c r="M3979" t="s">
        <v>8296</v>
      </c>
      <c r="N3979" t="s">
        <v>7939</v>
      </c>
      <c r="O3979" t="s">
        <v>7697</v>
      </c>
      <c r="P3979" t="s">
        <v>13725</v>
      </c>
      <c r="Q3979" t="s">
        <v>14286</v>
      </c>
      <c r="R3979">
        <v>415</v>
      </c>
      <c r="S3979" t="s">
        <v>8680</v>
      </c>
      <c r="T3979" t="s">
        <v>7701</v>
      </c>
      <c r="U3979">
        <v>1</v>
      </c>
      <c r="V3979">
        <v>1</v>
      </c>
      <c r="W3979" t="s">
        <v>7702</v>
      </c>
      <c r="X3979" t="s">
        <v>14287</v>
      </c>
      <c r="Y3979" t="s">
        <v>7703</v>
      </c>
      <c r="Z3979" t="s">
        <v>14288</v>
      </c>
      <c r="AA3979" t="s">
        <v>9308</v>
      </c>
      <c r="AB3979" t="s">
        <v>14289</v>
      </c>
    </row>
    <row r="3980" spans="1:28">
      <c r="A3980" s="241">
        <v>45980</v>
      </c>
      <c r="B3980" t="s">
        <v>14285</v>
      </c>
      <c r="C3980" t="s">
        <v>8268</v>
      </c>
      <c r="D3980" t="s">
        <v>8269</v>
      </c>
      <c r="E3980" t="s">
        <v>8270</v>
      </c>
      <c r="F3980">
        <v>3</v>
      </c>
      <c r="G3980">
        <v>864</v>
      </c>
      <c r="H3980">
        <v>0</v>
      </c>
      <c r="I3980" s="165">
        <v>2592</v>
      </c>
      <c r="J3980" t="s">
        <v>8295</v>
      </c>
      <c r="K3980">
        <v>1</v>
      </c>
      <c r="L3980">
        <v>6</v>
      </c>
      <c r="M3980" t="s">
        <v>8296</v>
      </c>
      <c r="N3980" t="s">
        <v>7939</v>
      </c>
      <c r="O3980" t="s">
        <v>7697</v>
      </c>
      <c r="P3980" t="s">
        <v>13725</v>
      </c>
      <c r="Q3980" t="s">
        <v>14286</v>
      </c>
      <c r="R3980">
        <v>415</v>
      </c>
      <c r="S3980" t="s">
        <v>8680</v>
      </c>
      <c r="T3980" t="s">
        <v>7701</v>
      </c>
      <c r="U3980">
        <v>1</v>
      </c>
      <c r="V3980">
        <v>3</v>
      </c>
      <c r="W3980" t="s">
        <v>7702</v>
      </c>
      <c r="X3980" t="s">
        <v>14287</v>
      </c>
      <c r="Y3980" t="s">
        <v>7703</v>
      </c>
      <c r="Z3980" t="s">
        <v>14288</v>
      </c>
      <c r="AA3980" t="s">
        <v>9308</v>
      </c>
      <c r="AB3980" t="s">
        <v>14289</v>
      </c>
    </row>
    <row r="3981" spans="1:28">
      <c r="A3981" s="241">
        <v>45980</v>
      </c>
      <c r="B3981" t="s">
        <v>14285</v>
      </c>
      <c r="C3981" t="s">
        <v>7927</v>
      </c>
      <c r="D3981" t="s">
        <v>7928</v>
      </c>
      <c r="E3981" t="s">
        <v>7929</v>
      </c>
      <c r="F3981">
        <v>3</v>
      </c>
      <c r="G3981">
        <v>1344.54</v>
      </c>
      <c r="H3981">
        <v>0</v>
      </c>
      <c r="I3981" s="165">
        <v>4033.62</v>
      </c>
      <c r="J3981" t="s">
        <v>8295</v>
      </c>
      <c r="K3981">
        <v>1</v>
      </c>
      <c r="L3981">
        <v>6</v>
      </c>
      <c r="M3981" t="s">
        <v>8296</v>
      </c>
      <c r="N3981" t="s">
        <v>7939</v>
      </c>
      <c r="O3981" t="s">
        <v>7697</v>
      </c>
      <c r="P3981" t="s">
        <v>13725</v>
      </c>
      <c r="Q3981" t="s">
        <v>14286</v>
      </c>
      <c r="R3981">
        <v>415</v>
      </c>
      <c r="S3981" t="s">
        <v>8680</v>
      </c>
      <c r="T3981" t="s">
        <v>7701</v>
      </c>
      <c r="U3981">
        <v>1</v>
      </c>
      <c r="V3981">
        <v>3</v>
      </c>
      <c r="W3981" t="s">
        <v>7702</v>
      </c>
      <c r="X3981" t="s">
        <v>14287</v>
      </c>
      <c r="Y3981" t="s">
        <v>7703</v>
      </c>
      <c r="Z3981" t="s">
        <v>14288</v>
      </c>
      <c r="AA3981" t="s">
        <v>9308</v>
      </c>
      <c r="AB3981" t="s">
        <v>14289</v>
      </c>
    </row>
    <row r="3982" spans="1:28">
      <c r="A3982" s="241">
        <v>45980</v>
      </c>
      <c r="B3982" t="s">
        <v>14285</v>
      </c>
      <c r="C3982" t="s">
        <v>7875</v>
      </c>
      <c r="D3982" t="s">
        <v>7876</v>
      </c>
      <c r="E3982" t="s">
        <v>7877</v>
      </c>
      <c r="F3982">
        <v>6</v>
      </c>
      <c r="G3982">
        <v>1218.49</v>
      </c>
      <c r="H3982">
        <v>0</v>
      </c>
      <c r="I3982" s="165">
        <v>7310.94</v>
      </c>
      <c r="J3982" t="s">
        <v>8295</v>
      </c>
      <c r="K3982">
        <v>1</v>
      </c>
      <c r="L3982">
        <v>6</v>
      </c>
      <c r="M3982" t="s">
        <v>8296</v>
      </c>
      <c r="N3982" t="s">
        <v>7939</v>
      </c>
      <c r="O3982" t="s">
        <v>7697</v>
      </c>
      <c r="P3982" t="s">
        <v>13725</v>
      </c>
      <c r="Q3982" t="s">
        <v>14286</v>
      </c>
      <c r="R3982">
        <v>415</v>
      </c>
      <c r="S3982" t="s">
        <v>8680</v>
      </c>
      <c r="T3982" t="s">
        <v>7701</v>
      </c>
      <c r="U3982">
        <v>1</v>
      </c>
      <c r="V3982">
        <v>6</v>
      </c>
      <c r="W3982" t="s">
        <v>7702</v>
      </c>
      <c r="X3982" t="s">
        <v>14287</v>
      </c>
      <c r="Y3982" t="s">
        <v>7703</v>
      </c>
      <c r="Z3982" t="s">
        <v>14288</v>
      </c>
      <c r="AA3982" t="s">
        <v>9308</v>
      </c>
      <c r="AB3982" t="s">
        <v>14289</v>
      </c>
    </row>
    <row r="3983" spans="1:28">
      <c r="A3983" s="241">
        <v>45980</v>
      </c>
      <c r="B3983" t="s">
        <v>14285</v>
      </c>
      <c r="C3983" t="s">
        <v>7880</v>
      </c>
      <c r="D3983" t="s">
        <v>7881</v>
      </c>
      <c r="E3983" t="s">
        <v>7882</v>
      </c>
      <c r="F3983">
        <v>3</v>
      </c>
      <c r="G3983">
        <v>1543</v>
      </c>
      <c r="H3983">
        <v>0</v>
      </c>
      <c r="I3983" s="165">
        <v>4629</v>
      </c>
      <c r="J3983" t="s">
        <v>8295</v>
      </c>
      <c r="K3983">
        <v>1</v>
      </c>
      <c r="L3983">
        <v>6</v>
      </c>
      <c r="M3983" t="s">
        <v>8296</v>
      </c>
      <c r="N3983" t="s">
        <v>7939</v>
      </c>
      <c r="O3983" t="s">
        <v>7697</v>
      </c>
      <c r="P3983" t="s">
        <v>13725</v>
      </c>
      <c r="Q3983" t="s">
        <v>14286</v>
      </c>
      <c r="R3983">
        <v>415</v>
      </c>
      <c r="S3983" t="s">
        <v>8680</v>
      </c>
      <c r="T3983" t="s">
        <v>7701</v>
      </c>
      <c r="U3983">
        <v>1</v>
      </c>
      <c r="V3983">
        <v>3</v>
      </c>
      <c r="W3983" t="s">
        <v>7702</v>
      </c>
      <c r="X3983" t="s">
        <v>14287</v>
      </c>
      <c r="Y3983" t="s">
        <v>7703</v>
      </c>
      <c r="Z3983" t="s">
        <v>14288</v>
      </c>
      <c r="AA3983" t="s">
        <v>9308</v>
      </c>
      <c r="AB3983" t="s">
        <v>14289</v>
      </c>
    </row>
    <row r="3984" spans="1:28">
      <c r="A3984" s="241">
        <v>45980</v>
      </c>
      <c r="B3984" t="s">
        <v>14285</v>
      </c>
      <c r="C3984" t="s">
        <v>7778</v>
      </c>
      <c r="D3984" t="s">
        <v>7779</v>
      </c>
      <c r="E3984" t="s">
        <v>7780</v>
      </c>
      <c r="F3984">
        <v>3</v>
      </c>
      <c r="G3984">
        <v>2668.75</v>
      </c>
      <c r="H3984">
        <v>0</v>
      </c>
      <c r="I3984" s="165">
        <v>8006.25</v>
      </c>
      <c r="J3984" t="s">
        <v>8295</v>
      </c>
      <c r="K3984">
        <v>1</v>
      </c>
      <c r="L3984">
        <v>6</v>
      </c>
      <c r="M3984" t="s">
        <v>8296</v>
      </c>
      <c r="N3984" t="s">
        <v>7939</v>
      </c>
      <c r="O3984" t="s">
        <v>7697</v>
      </c>
      <c r="P3984" t="s">
        <v>13725</v>
      </c>
      <c r="Q3984" t="s">
        <v>14286</v>
      </c>
      <c r="R3984">
        <v>415</v>
      </c>
      <c r="S3984" t="s">
        <v>8680</v>
      </c>
      <c r="T3984" t="s">
        <v>7701</v>
      </c>
      <c r="U3984">
        <v>1</v>
      </c>
      <c r="V3984">
        <v>3</v>
      </c>
      <c r="W3984" t="s">
        <v>7702</v>
      </c>
      <c r="X3984" t="s">
        <v>14287</v>
      </c>
      <c r="Y3984" t="s">
        <v>7703</v>
      </c>
      <c r="Z3984" t="s">
        <v>14288</v>
      </c>
      <c r="AA3984" t="s">
        <v>9308</v>
      </c>
      <c r="AB3984" t="s">
        <v>14289</v>
      </c>
    </row>
    <row r="3985" spans="1:28">
      <c r="A3985" s="241">
        <v>45980</v>
      </c>
      <c r="B3985" t="s">
        <v>14290</v>
      </c>
      <c r="C3985" t="s">
        <v>8590</v>
      </c>
      <c r="D3985" t="s">
        <v>8591</v>
      </c>
      <c r="E3985" t="s">
        <v>8592</v>
      </c>
      <c r="F3985">
        <v>1</v>
      </c>
      <c r="G3985">
        <v>35072.400000000001</v>
      </c>
      <c r="H3985">
        <v>0</v>
      </c>
      <c r="I3985" s="165">
        <v>35072.400000000001</v>
      </c>
      <c r="J3985" t="s">
        <v>8069</v>
      </c>
      <c r="K3985">
        <v>1</v>
      </c>
      <c r="L3985">
        <v>212</v>
      </c>
      <c r="M3985" t="s">
        <v>8070</v>
      </c>
      <c r="N3985" t="s">
        <v>7696</v>
      </c>
      <c r="O3985" t="s">
        <v>7697</v>
      </c>
      <c r="P3985" t="s">
        <v>13725</v>
      </c>
      <c r="Q3985" t="s">
        <v>14291</v>
      </c>
      <c r="R3985">
        <v>718</v>
      </c>
      <c r="S3985" t="s">
        <v>8680</v>
      </c>
      <c r="T3985" t="s">
        <v>7726</v>
      </c>
      <c r="U3985">
        <v>1</v>
      </c>
      <c r="V3985">
        <v>1</v>
      </c>
      <c r="W3985" t="s">
        <v>7702</v>
      </c>
      <c r="X3985" t="s">
        <v>6123</v>
      </c>
      <c r="Y3985" t="s">
        <v>7703</v>
      </c>
      <c r="Z3985" t="s">
        <v>14292</v>
      </c>
      <c r="AA3985" t="s">
        <v>8073</v>
      </c>
      <c r="AB3985" t="s">
        <v>14293</v>
      </c>
    </row>
    <row r="3986" spans="1:28">
      <c r="A3986" s="241">
        <v>45980</v>
      </c>
      <c r="B3986" t="s">
        <v>14294</v>
      </c>
      <c r="C3986" t="s">
        <v>7883</v>
      </c>
      <c r="D3986" t="s">
        <v>7884</v>
      </c>
      <c r="E3986" t="s">
        <v>7885</v>
      </c>
      <c r="F3986">
        <v>6</v>
      </c>
      <c r="G3986">
        <v>3025.21</v>
      </c>
      <c r="H3986">
        <v>0</v>
      </c>
      <c r="I3986" s="165">
        <v>18151.259999999998</v>
      </c>
      <c r="J3986" t="s">
        <v>7723</v>
      </c>
      <c r="K3986">
        <v>1</v>
      </c>
      <c r="L3986">
        <v>125</v>
      </c>
      <c r="M3986" t="s">
        <v>7724</v>
      </c>
      <c r="N3986" t="s">
        <v>7713</v>
      </c>
      <c r="O3986" t="s">
        <v>7697</v>
      </c>
      <c r="P3986" t="s">
        <v>13725</v>
      </c>
      <c r="Q3986" t="s">
        <v>13730</v>
      </c>
      <c r="R3986">
        <v>117</v>
      </c>
      <c r="S3986" t="s">
        <v>8680</v>
      </c>
      <c r="T3986" t="s">
        <v>7715</v>
      </c>
      <c r="U3986">
        <v>1</v>
      </c>
      <c r="V3986">
        <v>6</v>
      </c>
      <c r="W3986" t="s">
        <v>7702</v>
      </c>
      <c r="X3986" t="s">
        <v>6028</v>
      </c>
      <c r="Y3986" t="s">
        <v>7703</v>
      </c>
      <c r="Z3986" t="s">
        <v>14295</v>
      </c>
      <c r="AA3986" t="s">
        <v>7728</v>
      </c>
      <c r="AB3986" t="s">
        <v>14296</v>
      </c>
    </row>
    <row r="3987" spans="1:28">
      <c r="A3987" s="241">
        <v>45980</v>
      </c>
      <c r="B3987" t="s">
        <v>14294</v>
      </c>
      <c r="C3987" t="s">
        <v>7886</v>
      </c>
      <c r="D3987" t="s">
        <v>7887</v>
      </c>
      <c r="E3987" t="s">
        <v>7888</v>
      </c>
      <c r="F3987">
        <v>6</v>
      </c>
      <c r="G3987">
        <v>3025.21</v>
      </c>
      <c r="H3987">
        <v>0</v>
      </c>
      <c r="I3987" s="165">
        <v>18151.259999999998</v>
      </c>
      <c r="J3987" t="s">
        <v>7723</v>
      </c>
      <c r="K3987">
        <v>1</v>
      </c>
      <c r="L3987">
        <v>125</v>
      </c>
      <c r="M3987" t="s">
        <v>7724</v>
      </c>
      <c r="N3987" t="s">
        <v>7713</v>
      </c>
      <c r="O3987" t="s">
        <v>7697</v>
      </c>
      <c r="P3987" t="s">
        <v>13725</v>
      </c>
      <c r="Q3987" t="s">
        <v>13730</v>
      </c>
      <c r="R3987">
        <v>117</v>
      </c>
      <c r="S3987" t="s">
        <v>8680</v>
      </c>
      <c r="T3987" t="s">
        <v>7715</v>
      </c>
      <c r="U3987">
        <v>1</v>
      </c>
      <c r="V3987">
        <v>6</v>
      </c>
      <c r="W3987" t="s">
        <v>7702</v>
      </c>
      <c r="X3987" t="s">
        <v>6028</v>
      </c>
      <c r="Y3987" t="s">
        <v>7703</v>
      </c>
      <c r="Z3987" t="s">
        <v>14295</v>
      </c>
      <c r="AA3987" t="s">
        <v>7728</v>
      </c>
      <c r="AB3987" t="s">
        <v>14296</v>
      </c>
    </row>
    <row r="3988" spans="1:28">
      <c r="A3988" s="241">
        <v>45980</v>
      </c>
      <c r="B3988" t="s">
        <v>14294</v>
      </c>
      <c r="C3988" t="s">
        <v>7787</v>
      </c>
      <c r="D3988" t="s">
        <v>7788</v>
      </c>
      <c r="E3988" t="s">
        <v>7789</v>
      </c>
      <c r="F3988">
        <v>6</v>
      </c>
      <c r="G3988">
        <v>3025.21</v>
      </c>
      <c r="H3988">
        <v>0</v>
      </c>
      <c r="I3988" s="165">
        <v>18151.259999999998</v>
      </c>
      <c r="J3988" t="s">
        <v>7723</v>
      </c>
      <c r="K3988">
        <v>1</v>
      </c>
      <c r="L3988">
        <v>125</v>
      </c>
      <c r="M3988" t="s">
        <v>7724</v>
      </c>
      <c r="N3988" t="s">
        <v>7713</v>
      </c>
      <c r="O3988" t="s">
        <v>7697</v>
      </c>
      <c r="P3988" t="s">
        <v>13725</v>
      </c>
      <c r="Q3988" t="s">
        <v>13730</v>
      </c>
      <c r="R3988">
        <v>117</v>
      </c>
      <c r="S3988" t="s">
        <v>8680</v>
      </c>
      <c r="T3988" t="s">
        <v>7715</v>
      </c>
      <c r="U3988">
        <v>1</v>
      </c>
      <c r="V3988">
        <v>6</v>
      </c>
      <c r="W3988" t="s">
        <v>7702</v>
      </c>
      <c r="X3988" t="s">
        <v>6028</v>
      </c>
      <c r="Y3988" t="s">
        <v>7703</v>
      </c>
      <c r="Z3988" t="s">
        <v>14295</v>
      </c>
      <c r="AA3988" t="s">
        <v>7728</v>
      </c>
      <c r="AB3988" t="s">
        <v>14296</v>
      </c>
    </row>
    <row r="3989" spans="1:28">
      <c r="A3989" s="241">
        <v>45980</v>
      </c>
      <c r="B3989" t="s">
        <v>14297</v>
      </c>
      <c r="C3989" t="s">
        <v>7979</v>
      </c>
      <c r="D3989" t="s">
        <v>7980</v>
      </c>
      <c r="E3989" t="s">
        <v>7981</v>
      </c>
      <c r="F3989">
        <v>1</v>
      </c>
      <c r="G3989">
        <v>2647.06</v>
      </c>
      <c r="H3989">
        <v>0</v>
      </c>
      <c r="I3989" s="165">
        <v>2647.06</v>
      </c>
      <c r="J3989" t="s">
        <v>7743</v>
      </c>
      <c r="K3989">
        <v>1</v>
      </c>
      <c r="L3989">
        <v>2</v>
      </c>
      <c r="M3989" t="s">
        <v>8054</v>
      </c>
      <c r="N3989" t="s">
        <v>7745</v>
      </c>
      <c r="O3989" t="s">
        <v>7697</v>
      </c>
      <c r="P3989" t="s">
        <v>13725</v>
      </c>
      <c r="Q3989" t="s">
        <v>13717</v>
      </c>
      <c r="R3989">
        <v>938</v>
      </c>
      <c r="S3989" t="s">
        <v>8680</v>
      </c>
      <c r="T3989" t="s">
        <v>7715</v>
      </c>
      <c r="U3989">
        <v>1</v>
      </c>
      <c r="V3989">
        <v>1</v>
      </c>
      <c r="W3989" t="s">
        <v>7702</v>
      </c>
      <c r="X3989" t="s">
        <v>14298</v>
      </c>
      <c r="Y3989" t="s">
        <v>7703</v>
      </c>
      <c r="Z3989" t="s">
        <v>14299</v>
      </c>
      <c r="AA3989" t="s">
        <v>7748</v>
      </c>
      <c r="AB3989" t="s">
        <v>14300</v>
      </c>
    </row>
    <row r="3990" spans="1:28">
      <c r="A3990" s="241">
        <v>45980</v>
      </c>
      <c r="B3990" t="s">
        <v>14301</v>
      </c>
      <c r="C3990" t="s">
        <v>7927</v>
      </c>
      <c r="D3990" t="s">
        <v>7928</v>
      </c>
      <c r="E3990" t="s">
        <v>7929</v>
      </c>
      <c r="F3990">
        <v>3</v>
      </c>
      <c r="G3990">
        <v>1344.54</v>
      </c>
      <c r="H3990">
        <v>0</v>
      </c>
      <c r="I3990" s="165">
        <v>4033.62</v>
      </c>
      <c r="J3990" t="s">
        <v>7723</v>
      </c>
      <c r="K3990">
        <v>1</v>
      </c>
      <c r="L3990">
        <v>125</v>
      </c>
      <c r="M3990" t="s">
        <v>7724</v>
      </c>
      <c r="N3990" t="s">
        <v>7713</v>
      </c>
      <c r="O3990" t="s">
        <v>7697</v>
      </c>
      <c r="P3990" t="s">
        <v>13725</v>
      </c>
      <c r="Q3990" t="s">
        <v>13730</v>
      </c>
      <c r="R3990">
        <v>117</v>
      </c>
      <c r="S3990" t="s">
        <v>8680</v>
      </c>
      <c r="T3990" t="s">
        <v>7701</v>
      </c>
      <c r="U3990">
        <v>1</v>
      </c>
      <c r="V3990">
        <v>3</v>
      </c>
      <c r="W3990" t="s">
        <v>7702</v>
      </c>
      <c r="X3990" t="s">
        <v>5936</v>
      </c>
      <c r="Y3990" t="s">
        <v>7703</v>
      </c>
      <c r="Z3990" t="s">
        <v>14302</v>
      </c>
      <c r="AA3990" t="s">
        <v>7728</v>
      </c>
      <c r="AB3990" t="s">
        <v>14303</v>
      </c>
    </row>
    <row r="3991" spans="1:28">
      <c r="A3991" s="241">
        <v>45980</v>
      </c>
      <c r="B3991" t="s">
        <v>14301</v>
      </c>
      <c r="C3991" t="s">
        <v>7875</v>
      </c>
      <c r="D3991" t="s">
        <v>7876</v>
      </c>
      <c r="E3991" t="s">
        <v>7877</v>
      </c>
      <c r="F3991">
        <v>6</v>
      </c>
      <c r="G3991">
        <v>1218.49</v>
      </c>
      <c r="H3991">
        <v>0</v>
      </c>
      <c r="I3991" s="165">
        <v>7310.94</v>
      </c>
      <c r="J3991" t="s">
        <v>7723</v>
      </c>
      <c r="K3991">
        <v>1</v>
      </c>
      <c r="L3991">
        <v>125</v>
      </c>
      <c r="M3991" t="s">
        <v>7724</v>
      </c>
      <c r="N3991" t="s">
        <v>7713</v>
      </c>
      <c r="O3991" t="s">
        <v>7697</v>
      </c>
      <c r="P3991" t="s">
        <v>13725</v>
      </c>
      <c r="Q3991" t="s">
        <v>13730</v>
      </c>
      <c r="R3991">
        <v>117</v>
      </c>
      <c r="S3991" t="s">
        <v>8680</v>
      </c>
      <c r="T3991" t="s">
        <v>7701</v>
      </c>
      <c r="U3991">
        <v>1</v>
      </c>
      <c r="V3991">
        <v>6</v>
      </c>
      <c r="W3991" t="s">
        <v>7702</v>
      </c>
      <c r="X3991" t="s">
        <v>5936</v>
      </c>
      <c r="Y3991" t="s">
        <v>7703</v>
      </c>
      <c r="Z3991" t="s">
        <v>14302</v>
      </c>
      <c r="AA3991" t="s">
        <v>7728</v>
      </c>
      <c r="AB3991" t="s">
        <v>14303</v>
      </c>
    </row>
    <row r="3992" spans="1:28">
      <c r="A3992" s="241">
        <v>45980</v>
      </c>
      <c r="B3992" t="s">
        <v>14301</v>
      </c>
      <c r="C3992" t="s">
        <v>7691</v>
      </c>
      <c r="D3992" t="s">
        <v>7692</v>
      </c>
      <c r="E3992" t="s">
        <v>7693</v>
      </c>
      <c r="F3992">
        <v>6</v>
      </c>
      <c r="G3992">
        <v>4327.7299999999996</v>
      </c>
      <c r="H3992">
        <v>0</v>
      </c>
      <c r="I3992" s="165">
        <v>25966.38</v>
      </c>
      <c r="J3992" t="s">
        <v>7723</v>
      </c>
      <c r="K3992">
        <v>1</v>
      </c>
      <c r="L3992">
        <v>125</v>
      </c>
      <c r="M3992" t="s">
        <v>7724</v>
      </c>
      <c r="N3992" t="s">
        <v>7713</v>
      </c>
      <c r="O3992" t="s">
        <v>7697</v>
      </c>
      <c r="P3992" t="s">
        <v>13725</v>
      </c>
      <c r="Q3992" t="s">
        <v>13730</v>
      </c>
      <c r="R3992">
        <v>117</v>
      </c>
      <c r="S3992" t="s">
        <v>8680</v>
      </c>
      <c r="T3992" t="s">
        <v>7701</v>
      </c>
      <c r="U3992">
        <v>1</v>
      </c>
      <c r="V3992">
        <v>6</v>
      </c>
      <c r="W3992" t="s">
        <v>7702</v>
      </c>
      <c r="X3992" t="s">
        <v>5936</v>
      </c>
      <c r="Y3992" t="s">
        <v>7703</v>
      </c>
      <c r="Z3992" t="s">
        <v>14302</v>
      </c>
      <c r="AA3992" t="s">
        <v>7728</v>
      </c>
      <c r="AB3992" t="s">
        <v>14303</v>
      </c>
    </row>
    <row r="3993" spans="1:28">
      <c r="A3993" s="241">
        <v>45980</v>
      </c>
      <c r="B3993" t="s">
        <v>14304</v>
      </c>
      <c r="C3993" t="s">
        <v>14079</v>
      </c>
      <c r="D3993" t="s">
        <v>14080</v>
      </c>
      <c r="E3993" t="s">
        <v>14081</v>
      </c>
      <c r="F3993">
        <v>1</v>
      </c>
      <c r="G3993">
        <v>16210.35</v>
      </c>
      <c r="H3993">
        <v>0</v>
      </c>
      <c r="I3993" s="165">
        <v>16210.35</v>
      </c>
      <c r="J3993" t="s">
        <v>7816</v>
      </c>
      <c r="K3993">
        <v>1</v>
      </c>
      <c r="L3993">
        <v>125</v>
      </c>
      <c r="M3993" t="s">
        <v>7724</v>
      </c>
      <c r="N3993" t="s">
        <v>7713</v>
      </c>
      <c r="O3993" t="s">
        <v>7697</v>
      </c>
      <c r="P3993" t="s">
        <v>13725</v>
      </c>
      <c r="Q3993" t="s">
        <v>14048</v>
      </c>
      <c r="R3993">
        <v>107</v>
      </c>
      <c r="S3993" t="s">
        <v>8680</v>
      </c>
      <c r="T3993" t="s">
        <v>7726</v>
      </c>
      <c r="U3993">
        <v>1</v>
      </c>
      <c r="V3993">
        <v>1</v>
      </c>
      <c r="W3993" t="s">
        <v>7702</v>
      </c>
      <c r="X3993" t="s">
        <v>5900</v>
      </c>
      <c r="Y3993" t="s">
        <v>7703</v>
      </c>
      <c r="Z3993" t="s">
        <v>14305</v>
      </c>
      <c r="AA3993" t="s">
        <v>8041</v>
      </c>
      <c r="AB3993" t="s">
        <v>14306</v>
      </c>
    </row>
    <row r="3994" spans="1:28">
      <c r="A3994" s="241">
        <v>45980</v>
      </c>
      <c r="B3994" t="s">
        <v>14307</v>
      </c>
      <c r="C3994" t="s">
        <v>8905</v>
      </c>
      <c r="D3994" t="s">
        <v>8906</v>
      </c>
      <c r="E3994" t="s">
        <v>8907</v>
      </c>
      <c r="F3994">
        <v>3</v>
      </c>
      <c r="G3994">
        <v>2227</v>
      </c>
      <c r="H3994">
        <v>0</v>
      </c>
      <c r="I3994" s="165">
        <v>6681</v>
      </c>
      <c r="J3994" t="s">
        <v>7723</v>
      </c>
      <c r="K3994">
        <v>1</v>
      </c>
      <c r="L3994">
        <v>125</v>
      </c>
      <c r="M3994" t="s">
        <v>7724</v>
      </c>
      <c r="N3994" t="s">
        <v>7713</v>
      </c>
      <c r="O3994" t="s">
        <v>7697</v>
      </c>
      <c r="P3994" t="s">
        <v>13725</v>
      </c>
      <c r="Q3994" t="s">
        <v>13730</v>
      </c>
      <c r="R3994">
        <v>117</v>
      </c>
      <c r="S3994" t="s">
        <v>8680</v>
      </c>
      <c r="T3994" t="s">
        <v>7769</v>
      </c>
      <c r="U3994">
        <v>1</v>
      </c>
      <c r="V3994">
        <v>3</v>
      </c>
      <c r="W3994" t="s">
        <v>7702</v>
      </c>
      <c r="X3994" t="s">
        <v>5942</v>
      </c>
      <c r="Y3994" t="s">
        <v>7703</v>
      </c>
      <c r="Z3994" t="s">
        <v>14308</v>
      </c>
      <c r="AA3994" t="s">
        <v>7728</v>
      </c>
      <c r="AB3994" t="s">
        <v>14309</v>
      </c>
    </row>
    <row r="3995" spans="1:28">
      <c r="A3995" s="241">
        <v>45980</v>
      </c>
      <c r="B3995" t="s">
        <v>14307</v>
      </c>
      <c r="C3995" t="s">
        <v>8411</v>
      </c>
      <c r="D3995" t="s">
        <v>8412</v>
      </c>
      <c r="E3995" t="s">
        <v>8413</v>
      </c>
      <c r="F3995">
        <v>3</v>
      </c>
      <c r="G3995">
        <v>2227</v>
      </c>
      <c r="H3995">
        <v>0</v>
      </c>
      <c r="I3995" s="165">
        <v>6681</v>
      </c>
      <c r="J3995" t="s">
        <v>7723</v>
      </c>
      <c r="K3995">
        <v>1</v>
      </c>
      <c r="L3995">
        <v>125</v>
      </c>
      <c r="M3995" t="s">
        <v>7724</v>
      </c>
      <c r="N3995" t="s">
        <v>7713</v>
      </c>
      <c r="O3995" t="s">
        <v>7697</v>
      </c>
      <c r="P3995" t="s">
        <v>13725</v>
      </c>
      <c r="Q3995" t="s">
        <v>13730</v>
      </c>
      <c r="R3995">
        <v>117</v>
      </c>
      <c r="S3995" t="s">
        <v>8680</v>
      </c>
      <c r="T3995" t="s">
        <v>7769</v>
      </c>
      <c r="U3995">
        <v>1</v>
      </c>
      <c r="V3995">
        <v>3</v>
      </c>
      <c r="W3995" t="s">
        <v>7702</v>
      </c>
      <c r="X3995" t="s">
        <v>5942</v>
      </c>
      <c r="Y3995" t="s">
        <v>7703</v>
      </c>
      <c r="Z3995" t="s">
        <v>14308</v>
      </c>
      <c r="AA3995" t="s">
        <v>7728</v>
      </c>
      <c r="AB3995" t="s">
        <v>14309</v>
      </c>
    </row>
    <row r="3996" spans="1:28">
      <c r="A3996" s="241">
        <v>45980</v>
      </c>
      <c r="B3996" t="s">
        <v>14307</v>
      </c>
      <c r="C3996" t="s">
        <v>7871</v>
      </c>
      <c r="D3996" t="s">
        <v>7872</v>
      </c>
      <c r="E3996" t="s">
        <v>7873</v>
      </c>
      <c r="F3996">
        <v>3</v>
      </c>
      <c r="G3996">
        <v>2227</v>
      </c>
      <c r="H3996">
        <v>0</v>
      </c>
      <c r="I3996" s="165">
        <v>6681</v>
      </c>
      <c r="J3996" t="s">
        <v>7723</v>
      </c>
      <c r="K3996">
        <v>1</v>
      </c>
      <c r="L3996">
        <v>125</v>
      </c>
      <c r="M3996" t="s">
        <v>7724</v>
      </c>
      <c r="N3996" t="s">
        <v>7713</v>
      </c>
      <c r="O3996" t="s">
        <v>7697</v>
      </c>
      <c r="P3996" t="s">
        <v>13725</v>
      </c>
      <c r="Q3996" t="s">
        <v>13730</v>
      </c>
      <c r="R3996">
        <v>117</v>
      </c>
      <c r="S3996" t="s">
        <v>8680</v>
      </c>
      <c r="T3996" t="s">
        <v>7769</v>
      </c>
      <c r="U3996">
        <v>1</v>
      </c>
      <c r="V3996">
        <v>3</v>
      </c>
      <c r="W3996" t="s">
        <v>7702</v>
      </c>
      <c r="X3996" t="s">
        <v>5942</v>
      </c>
      <c r="Y3996" t="s">
        <v>7703</v>
      </c>
      <c r="Z3996" t="s">
        <v>14308</v>
      </c>
      <c r="AA3996" t="s">
        <v>7728</v>
      </c>
      <c r="AB3996" t="s">
        <v>14309</v>
      </c>
    </row>
    <row r="3997" spans="1:28">
      <c r="A3997" s="241">
        <v>45980</v>
      </c>
      <c r="B3997" t="s">
        <v>14307</v>
      </c>
      <c r="C3997" t="s">
        <v>8566</v>
      </c>
      <c r="D3997" t="s">
        <v>8567</v>
      </c>
      <c r="E3997" t="s">
        <v>8568</v>
      </c>
      <c r="F3997">
        <v>3</v>
      </c>
      <c r="G3997">
        <v>2731</v>
      </c>
      <c r="H3997">
        <v>0</v>
      </c>
      <c r="I3997" s="165">
        <v>8193</v>
      </c>
      <c r="J3997" t="s">
        <v>7723</v>
      </c>
      <c r="K3997">
        <v>1</v>
      </c>
      <c r="L3997">
        <v>125</v>
      </c>
      <c r="M3997" t="s">
        <v>7724</v>
      </c>
      <c r="N3997" t="s">
        <v>7713</v>
      </c>
      <c r="O3997" t="s">
        <v>7697</v>
      </c>
      <c r="P3997" t="s">
        <v>13725</v>
      </c>
      <c r="Q3997" t="s">
        <v>13730</v>
      </c>
      <c r="R3997">
        <v>117</v>
      </c>
      <c r="S3997" t="s">
        <v>8680</v>
      </c>
      <c r="T3997" t="s">
        <v>7769</v>
      </c>
      <c r="U3997">
        <v>1</v>
      </c>
      <c r="V3997">
        <v>3</v>
      </c>
      <c r="W3997" t="s">
        <v>7702</v>
      </c>
      <c r="X3997" t="s">
        <v>5942</v>
      </c>
      <c r="Y3997" t="s">
        <v>7703</v>
      </c>
      <c r="Z3997" t="s">
        <v>14308</v>
      </c>
      <c r="AA3997" t="s">
        <v>7728</v>
      </c>
      <c r="AB3997" t="s">
        <v>14309</v>
      </c>
    </row>
    <row r="3998" spans="1:28">
      <c r="A3998" s="241">
        <v>45980</v>
      </c>
      <c r="B3998" t="s">
        <v>14307</v>
      </c>
      <c r="C3998" t="s">
        <v>8097</v>
      </c>
      <c r="D3998" t="s">
        <v>8098</v>
      </c>
      <c r="E3998" t="s">
        <v>8099</v>
      </c>
      <c r="F3998">
        <v>3</v>
      </c>
      <c r="G3998">
        <v>2227</v>
      </c>
      <c r="H3998">
        <v>0</v>
      </c>
      <c r="I3998" s="165">
        <v>6681</v>
      </c>
      <c r="J3998" t="s">
        <v>7723</v>
      </c>
      <c r="K3998">
        <v>1</v>
      </c>
      <c r="L3998">
        <v>125</v>
      </c>
      <c r="M3998" t="s">
        <v>7724</v>
      </c>
      <c r="N3998" t="s">
        <v>7713</v>
      </c>
      <c r="O3998" t="s">
        <v>7697</v>
      </c>
      <c r="P3998" t="s">
        <v>13725</v>
      </c>
      <c r="Q3998" t="s">
        <v>13730</v>
      </c>
      <c r="R3998">
        <v>117</v>
      </c>
      <c r="S3998" t="s">
        <v>8680</v>
      </c>
      <c r="T3998" t="s">
        <v>7769</v>
      </c>
      <c r="U3998">
        <v>1</v>
      </c>
      <c r="V3998">
        <v>3</v>
      </c>
      <c r="W3998" t="s">
        <v>7702</v>
      </c>
      <c r="X3998" t="s">
        <v>5942</v>
      </c>
      <c r="Y3998" t="s">
        <v>7703</v>
      </c>
      <c r="Z3998" t="s">
        <v>14308</v>
      </c>
      <c r="AA3998" t="s">
        <v>7728</v>
      </c>
      <c r="AB3998" t="s">
        <v>14309</v>
      </c>
    </row>
    <row r="3999" spans="1:28">
      <c r="A3999" s="241">
        <v>45980</v>
      </c>
      <c r="B3999" t="s">
        <v>14310</v>
      </c>
      <c r="C3999" t="s">
        <v>7720</v>
      </c>
      <c r="D3999" t="s">
        <v>7721</v>
      </c>
      <c r="E3999" t="s">
        <v>7722</v>
      </c>
      <c r="F3999">
        <v>1</v>
      </c>
      <c r="G3999">
        <v>11900</v>
      </c>
      <c r="H3999">
        <v>357</v>
      </c>
      <c r="I3999" s="165">
        <v>11543</v>
      </c>
      <c r="J3999" t="s">
        <v>8069</v>
      </c>
      <c r="K3999">
        <v>1</v>
      </c>
      <c r="L3999">
        <v>212</v>
      </c>
      <c r="M3999" t="s">
        <v>8070</v>
      </c>
      <c r="N3999" t="s">
        <v>7696</v>
      </c>
      <c r="O3999" t="s">
        <v>7697</v>
      </c>
      <c r="P3999" t="s">
        <v>13725</v>
      </c>
      <c r="Q3999" t="s">
        <v>14291</v>
      </c>
      <c r="R3999">
        <v>718</v>
      </c>
      <c r="S3999" t="s">
        <v>8680</v>
      </c>
      <c r="T3999" t="s">
        <v>7726</v>
      </c>
      <c r="U3999">
        <v>1</v>
      </c>
      <c r="V3999">
        <v>1</v>
      </c>
      <c r="W3999" t="s">
        <v>7702</v>
      </c>
      <c r="X3999" t="s">
        <v>6127</v>
      </c>
      <c r="Y3999" t="s">
        <v>7703</v>
      </c>
      <c r="Z3999" t="s">
        <v>14311</v>
      </c>
      <c r="AA3999" t="s">
        <v>8073</v>
      </c>
      <c r="AB3999" t="s">
        <v>14312</v>
      </c>
    </row>
    <row r="4000" spans="1:28">
      <c r="A4000" s="241">
        <v>45980</v>
      </c>
      <c r="B4000" t="s">
        <v>14313</v>
      </c>
      <c r="C4000" t="s">
        <v>7934</v>
      </c>
      <c r="D4000" t="s">
        <v>7935</v>
      </c>
      <c r="E4000" t="s">
        <v>7936</v>
      </c>
      <c r="F4000">
        <v>1</v>
      </c>
      <c r="G4000">
        <v>2475</v>
      </c>
      <c r="H4000">
        <v>0</v>
      </c>
      <c r="I4000" s="165">
        <v>2475</v>
      </c>
      <c r="J4000" t="s">
        <v>7842</v>
      </c>
      <c r="K4000">
        <v>1</v>
      </c>
      <c r="L4000">
        <v>2</v>
      </c>
      <c r="M4000" t="s">
        <v>8054</v>
      </c>
      <c r="N4000" t="s">
        <v>7745</v>
      </c>
      <c r="O4000" t="s">
        <v>7697</v>
      </c>
      <c r="P4000" t="s">
        <v>13725</v>
      </c>
      <c r="Q4000" t="s">
        <v>14146</v>
      </c>
      <c r="R4000">
        <v>907</v>
      </c>
      <c r="S4000" t="s">
        <v>8680</v>
      </c>
      <c r="T4000" t="s">
        <v>7715</v>
      </c>
      <c r="U4000">
        <v>1</v>
      </c>
      <c r="V4000">
        <v>1</v>
      </c>
      <c r="W4000" t="s">
        <v>7702</v>
      </c>
      <c r="X4000" t="s">
        <v>14314</v>
      </c>
      <c r="Y4000" t="s">
        <v>7703</v>
      </c>
      <c r="Z4000" t="s">
        <v>14315</v>
      </c>
      <c r="AA4000" t="s">
        <v>8292</v>
      </c>
      <c r="AB4000" t="s">
        <v>14316</v>
      </c>
    </row>
    <row r="4001" spans="1:28">
      <c r="A4001" s="241">
        <v>45980</v>
      </c>
      <c r="B4001" t="s">
        <v>14317</v>
      </c>
      <c r="C4001" t="s">
        <v>8666</v>
      </c>
      <c r="D4001" t="s">
        <v>8667</v>
      </c>
      <c r="E4001" t="s">
        <v>8668</v>
      </c>
      <c r="F4001">
        <v>1</v>
      </c>
      <c r="G4001">
        <v>2992.5</v>
      </c>
      <c r="H4001">
        <v>0</v>
      </c>
      <c r="I4001" s="165">
        <v>2992.5</v>
      </c>
      <c r="J4001" t="s">
        <v>7743</v>
      </c>
      <c r="K4001">
        <v>1</v>
      </c>
      <c r="L4001">
        <v>2</v>
      </c>
      <c r="M4001" t="s">
        <v>8054</v>
      </c>
      <c r="N4001" t="s">
        <v>7745</v>
      </c>
      <c r="O4001" t="s">
        <v>7697</v>
      </c>
      <c r="P4001" t="s">
        <v>13725</v>
      </c>
      <c r="Q4001" t="s">
        <v>13717</v>
      </c>
      <c r="R4001">
        <v>938</v>
      </c>
      <c r="S4001" t="s">
        <v>8680</v>
      </c>
      <c r="T4001" t="s">
        <v>7701</v>
      </c>
      <c r="U4001">
        <v>1</v>
      </c>
      <c r="V4001">
        <v>1</v>
      </c>
      <c r="W4001" t="s">
        <v>7702</v>
      </c>
      <c r="X4001" t="s">
        <v>14318</v>
      </c>
      <c r="Y4001" t="s">
        <v>7703</v>
      </c>
      <c r="Z4001" t="s">
        <v>14319</v>
      </c>
      <c r="AA4001" t="s">
        <v>7748</v>
      </c>
      <c r="AB4001" t="s">
        <v>14320</v>
      </c>
    </row>
    <row r="4002" spans="1:28">
      <c r="A4002" s="241">
        <v>45980</v>
      </c>
      <c r="B4002" t="s">
        <v>14317</v>
      </c>
      <c r="C4002" t="s">
        <v>7691</v>
      </c>
      <c r="D4002" t="s">
        <v>7692</v>
      </c>
      <c r="E4002" t="s">
        <v>7693</v>
      </c>
      <c r="F4002">
        <v>1</v>
      </c>
      <c r="G4002">
        <v>4327.7299999999996</v>
      </c>
      <c r="H4002">
        <v>0</v>
      </c>
      <c r="I4002" s="165">
        <v>4327.7299999999996</v>
      </c>
      <c r="J4002" t="s">
        <v>7743</v>
      </c>
      <c r="K4002">
        <v>1</v>
      </c>
      <c r="L4002">
        <v>2</v>
      </c>
      <c r="M4002" t="s">
        <v>8054</v>
      </c>
      <c r="N4002" t="s">
        <v>7745</v>
      </c>
      <c r="O4002" t="s">
        <v>7697</v>
      </c>
      <c r="P4002" t="s">
        <v>13725</v>
      </c>
      <c r="Q4002" t="s">
        <v>13717</v>
      </c>
      <c r="R4002">
        <v>938</v>
      </c>
      <c r="S4002" t="s">
        <v>8680</v>
      </c>
      <c r="T4002" t="s">
        <v>7701</v>
      </c>
      <c r="U4002">
        <v>1</v>
      </c>
      <c r="V4002">
        <v>1</v>
      </c>
      <c r="W4002" t="s">
        <v>7702</v>
      </c>
      <c r="X4002" t="s">
        <v>14318</v>
      </c>
      <c r="Y4002" t="s">
        <v>7703</v>
      </c>
      <c r="Z4002" t="s">
        <v>14319</v>
      </c>
      <c r="AA4002" t="s">
        <v>7748</v>
      </c>
      <c r="AB4002" t="s">
        <v>14320</v>
      </c>
    </row>
    <row r="4003" spans="1:28">
      <c r="A4003" s="241">
        <v>45980</v>
      </c>
      <c r="B4003" t="s">
        <v>14317</v>
      </c>
      <c r="C4003" t="s">
        <v>8051</v>
      </c>
      <c r="D4003" t="s">
        <v>8052</v>
      </c>
      <c r="E4003" t="s">
        <v>8053</v>
      </c>
      <c r="F4003">
        <v>1</v>
      </c>
      <c r="G4003">
        <v>5940</v>
      </c>
      <c r="H4003">
        <v>0</v>
      </c>
      <c r="I4003" s="165">
        <v>5940</v>
      </c>
      <c r="J4003" t="s">
        <v>7743</v>
      </c>
      <c r="K4003">
        <v>1</v>
      </c>
      <c r="L4003">
        <v>2</v>
      </c>
      <c r="M4003" t="s">
        <v>8054</v>
      </c>
      <c r="N4003" t="s">
        <v>7745</v>
      </c>
      <c r="O4003" t="s">
        <v>7697</v>
      </c>
      <c r="P4003" t="s">
        <v>13725</v>
      </c>
      <c r="Q4003" t="s">
        <v>13717</v>
      </c>
      <c r="R4003">
        <v>938</v>
      </c>
      <c r="S4003" t="s">
        <v>8680</v>
      </c>
      <c r="T4003" t="s">
        <v>7701</v>
      </c>
      <c r="U4003">
        <v>1</v>
      </c>
      <c r="V4003">
        <v>1</v>
      </c>
      <c r="W4003" t="s">
        <v>7702</v>
      </c>
      <c r="X4003" t="s">
        <v>14318</v>
      </c>
      <c r="Y4003" t="s">
        <v>7703</v>
      </c>
      <c r="Z4003" t="s">
        <v>14319</v>
      </c>
      <c r="AA4003" t="s">
        <v>7748</v>
      </c>
      <c r="AB4003" t="s">
        <v>14320</v>
      </c>
    </row>
    <row r="4004" spans="1:28">
      <c r="A4004" s="241">
        <v>45980</v>
      </c>
      <c r="B4004" t="s">
        <v>14321</v>
      </c>
      <c r="C4004" t="s">
        <v>7839</v>
      </c>
      <c r="D4004" t="s">
        <v>7840</v>
      </c>
      <c r="E4004" t="s">
        <v>7841</v>
      </c>
      <c r="F4004">
        <v>4</v>
      </c>
      <c r="G4004">
        <v>2645.48</v>
      </c>
      <c r="H4004">
        <v>0</v>
      </c>
      <c r="I4004" s="165">
        <v>10581.92</v>
      </c>
      <c r="J4004" t="s">
        <v>8182</v>
      </c>
      <c r="K4004">
        <v>1</v>
      </c>
      <c r="L4004">
        <v>126</v>
      </c>
      <c r="M4004" t="s">
        <v>7744</v>
      </c>
      <c r="N4004" t="s">
        <v>7745</v>
      </c>
      <c r="O4004" t="s">
        <v>7697</v>
      </c>
      <c r="P4004" t="s">
        <v>13725</v>
      </c>
      <c r="Q4004" t="s">
        <v>12521</v>
      </c>
      <c r="R4004">
        <v>919</v>
      </c>
      <c r="S4004" t="s">
        <v>8680</v>
      </c>
      <c r="T4004" t="s">
        <v>7715</v>
      </c>
      <c r="U4004">
        <v>1</v>
      </c>
      <c r="V4004">
        <v>4</v>
      </c>
      <c r="W4004" t="s">
        <v>7702</v>
      </c>
      <c r="X4004" t="s">
        <v>5890</v>
      </c>
      <c r="Y4004" t="s">
        <v>7703</v>
      </c>
      <c r="Z4004" t="s">
        <v>14322</v>
      </c>
      <c r="AA4004" t="s">
        <v>8185</v>
      </c>
      <c r="AB4004" t="s">
        <v>14323</v>
      </c>
    </row>
    <row r="4005" spans="1:28">
      <c r="A4005" s="241">
        <v>45980</v>
      </c>
      <c r="B4005" t="s">
        <v>14324</v>
      </c>
      <c r="C4005" t="s">
        <v>7733</v>
      </c>
      <c r="D4005" t="s">
        <v>7734</v>
      </c>
      <c r="E4005" t="s">
        <v>7735</v>
      </c>
      <c r="F4005">
        <v>12</v>
      </c>
      <c r="G4005">
        <v>1344.54</v>
      </c>
      <c r="H4005">
        <v>0</v>
      </c>
      <c r="I4005" s="165">
        <v>16134.48</v>
      </c>
      <c r="J4005" t="s">
        <v>8852</v>
      </c>
      <c r="K4005">
        <v>1</v>
      </c>
      <c r="L4005">
        <v>154</v>
      </c>
      <c r="M4005" t="s">
        <v>8678</v>
      </c>
      <c r="N4005" t="s">
        <v>7939</v>
      </c>
      <c r="O4005" t="s">
        <v>7697</v>
      </c>
      <c r="P4005" t="s">
        <v>13725</v>
      </c>
      <c r="Q4005" t="s">
        <v>13965</v>
      </c>
      <c r="R4005">
        <v>405</v>
      </c>
      <c r="S4005" t="s">
        <v>8680</v>
      </c>
      <c r="T4005" t="s">
        <v>7701</v>
      </c>
      <c r="U4005">
        <v>1</v>
      </c>
      <c r="V4005">
        <v>12</v>
      </c>
      <c r="W4005" t="s">
        <v>7702</v>
      </c>
      <c r="X4005" t="s">
        <v>6086</v>
      </c>
      <c r="Y4005" t="s">
        <v>7703</v>
      </c>
      <c r="Z4005" t="s">
        <v>14325</v>
      </c>
      <c r="AA4005" t="s">
        <v>9034</v>
      </c>
      <c r="AB4005" t="s">
        <v>14326</v>
      </c>
    </row>
    <row r="4006" spans="1:28">
      <c r="A4006" s="241">
        <v>45980</v>
      </c>
      <c r="B4006" t="s">
        <v>14324</v>
      </c>
      <c r="C4006" t="s">
        <v>7848</v>
      </c>
      <c r="D4006" t="s">
        <v>7849</v>
      </c>
      <c r="E4006" t="s">
        <v>7850</v>
      </c>
      <c r="F4006">
        <v>12</v>
      </c>
      <c r="G4006">
        <v>1260.5</v>
      </c>
      <c r="H4006">
        <v>0</v>
      </c>
      <c r="I4006" s="165">
        <v>15126</v>
      </c>
      <c r="J4006" t="s">
        <v>8852</v>
      </c>
      <c r="K4006">
        <v>1</v>
      </c>
      <c r="L4006">
        <v>154</v>
      </c>
      <c r="M4006" t="s">
        <v>8678</v>
      </c>
      <c r="N4006" t="s">
        <v>7939</v>
      </c>
      <c r="O4006" t="s">
        <v>7697</v>
      </c>
      <c r="P4006" t="s">
        <v>13725</v>
      </c>
      <c r="Q4006" t="s">
        <v>13965</v>
      </c>
      <c r="R4006">
        <v>405</v>
      </c>
      <c r="S4006" t="s">
        <v>8680</v>
      </c>
      <c r="T4006" t="s">
        <v>7701</v>
      </c>
      <c r="U4006">
        <v>1</v>
      </c>
      <c r="V4006">
        <v>12</v>
      </c>
      <c r="W4006" t="s">
        <v>7702</v>
      </c>
      <c r="X4006" t="s">
        <v>6086</v>
      </c>
      <c r="Y4006" t="s">
        <v>7703</v>
      </c>
      <c r="Z4006" t="s">
        <v>14325</v>
      </c>
      <c r="AA4006" t="s">
        <v>9034</v>
      </c>
      <c r="AB4006" t="s">
        <v>14326</v>
      </c>
    </row>
    <row r="4007" spans="1:28">
      <c r="A4007" s="241">
        <v>45980</v>
      </c>
      <c r="B4007" t="s">
        <v>14324</v>
      </c>
      <c r="C4007" t="s">
        <v>8626</v>
      </c>
      <c r="D4007" t="s">
        <v>8627</v>
      </c>
      <c r="E4007" t="s">
        <v>8628</v>
      </c>
      <c r="F4007">
        <v>1</v>
      </c>
      <c r="G4007">
        <v>29400</v>
      </c>
      <c r="H4007">
        <v>0</v>
      </c>
      <c r="I4007" s="165">
        <v>29400</v>
      </c>
      <c r="J4007" t="s">
        <v>8852</v>
      </c>
      <c r="K4007">
        <v>1</v>
      </c>
      <c r="L4007">
        <v>154</v>
      </c>
      <c r="M4007" t="s">
        <v>8678</v>
      </c>
      <c r="N4007" t="s">
        <v>7939</v>
      </c>
      <c r="O4007" t="s">
        <v>7697</v>
      </c>
      <c r="P4007" t="s">
        <v>13725</v>
      </c>
      <c r="Q4007" t="s">
        <v>13965</v>
      </c>
      <c r="R4007">
        <v>405</v>
      </c>
      <c r="S4007" t="s">
        <v>8680</v>
      </c>
      <c r="T4007" t="s">
        <v>7726</v>
      </c>
      <c r="U4007">
        <v>1</v>
      </c>
      <c r="V4007">
        <v>1</v>
      </c>
      <c r="W4007" t="s">
        <v>7702</v>
      </c>
      <c r="X4007" t="s">
        <v>6086</v>
      </c>
      <c r="Y4007" t="s">
        <v>7703</v>
      </c>
      <c r="Z4007" t="s">
        <v>14325</v>
      </c>
      <c r="AA4007" t="s">
        <v>9034</v>
      </c>
      <c r="AB4007" t="s">
        <v>14326</v>
      </c>
    </row>
    <row r="4008" spans="1:28">
      <c r="A4008" s="241">
        <v>45980</v>
      </c>
      <c r="B4008" t="s">
        <v>14324</v>
      </c>
      <c r="C4008" t="s">
        <v>7914</v>
      </c>
      <c r="D4008" t="s">
        <v>7915</v>
      </c>
      <c r="E4008" t="s">
        <v>7916</v>
      </c>
      <c r="F4008">
        <v>4</v>
      </c>
      <c r="G4008">
        <v>2900.04</v>
      </c>
      <c r="H4008">
        <v>0</v>
      </c>
      <c r="I4008" s="165">
        <v>11600.16</v>
      </c>
      <c r="J4008" t="s">
        <v>8852</v>
      </c>
      <c r="K4008">
        <v>1</v>
      </c>
      <c r="L4008">
        <v>154</v>
      </c>
      <c r="M4008" t="s">
        <v>8678</v>
      </c>
      <c r="N4008" t="s">
        <v>7939</v>
      </c>
      <c r="O4008" t="s">
        <v>7697</v>
      </c>
      <c r="P4008" t="s">
        <v>13725</v>
      </c>
      <c r="Q4008" t="s">
        <v>13965</v>
      </c>
      <c r="R4008">
        <v>405</v>
      </c>
      <c r="S4008" t="s">
        <v>8680</v>
      </c>
      <c r="T4008" t="s">
        <v>7726</v>
      </c>
      <c r="U4008">
        <v>1</v>
      </c>
      <c r="V4008">
        <v>4</v>
      </c>
      <c r="W4008" t="s">
        <v>7702</v>
      </c>
      <c r="X4008" t="s">
        <v>6086</v>
      </c>
      <c r="Y4008" t="s">
        <v>7703</v>
      </c>
      <c r="Z4008" t="s">
        <v>14325</v>
      </c>
      <c r="AA4008" t="s">
        <v>9034</v>
      </c>
      <c r="AB4008" t="s">
        <v>14326</v>
      </c>
    </row>
    <row r="4009" spans="1:28">
      <c r="A4009" s="241">
        <v>45980</v>
      </c>
      <c r="B4009" t="s">
        <v>14324</v>
      </c>
      <c r="C4009" t="s">
        <v>7832</v>
      </c>
      <c r="D4009" t="s">
        <v>7833</v>
      </c>
      <c r="E4009" t="s">
        <v>7834</v>
      </c>
      <c r="F4009">
        <v>1</v>
      </c>
      <c r="G4009">
        <v>12500</v>
      </c>
      <c r="H4009">
        <v>375</v>
      </c>
      <c r="I4009" s="165">
        <v>12125</v>
      </c>
      <c r="J4009" t="s">
        <v>8852</v>
      </c>
      <c r="K4009">
        <v>1</v>
      </c>
      <c r="L4009">
        <v>154</v>
      </c>
      <c r="M4009" t="s">
        <v>8678</v>
      </c>
      <c r="N4009" t="s">
        <v>7939</v>
      </c>
      <c r="O4009" t="s">
        <v>7697</v>
      </c>
      <c r="P4009" t="s">
        <v>13725</v>
      </c>
      <c r="Q4009" t="s">
        <v>13965</v>
      </c>
      <c r="R4009">
        <v>405</v>
      </c>
      <c r="S4009" t="s">
        <v>8680</v>
      </c>
      <c r="T4009" t="s">
        <v>7726</v>
      </c>
      <c r="U4009">
        <v>1</v>
      </c>
      <c r="V4009">
        <v>1</v>
      </c>
      <c r="W4009" t="s">
        <v>7702</v>
      </c>
      <c r="X4009" t="s">
        <v>6086</v>
      </c>
      <c r="Y4009" t="s">
        <v>7703</v>
      </c>
      <c r="Z4009" t="s">
        <v>14325</v>
      </c>
      <c r="AA4009" t="s">
        <v>9034</v>
      </c>
      <c r="AB4009" t="s">
        <v>14326</v>
      </c>
    </row>
    <row r="4010" spans="1:28">
      <c r="A4010" s="241">
        <v>45980</v>
      </c>
      <c r="B4010" t="s">
        <v>14324</v>
      </c>
      <c r="C4010" t="s">
        <v>7979</v>
      </c>
      <c r="D4010" t="s">
        <v>7980</v>
      </c>
      <c r="E4010" t="s">
        <v>7981</v>
      </c>
      <c r="F4010">
        <v>2</v>
      </c>
      <c r="G4010">
        <v>2647.06</v>
      </c>
      <c r="H4010">
        <v>0</v>
      </c>
      <c r="I4010" s="165">
        <v>5294.12</v>
      </c>
      <c r="J4010" t="s">
        <v>8852</v>
      </c>
      <c r="K4010">
        <v>1</v>
      </c>
      <c r="L4010">
        <v>154</v>
      </c>
      <c r="M4010" t="s">
        <v>8678</v>
      </c>
      <c r="N4010" t="s">
        <v>7939</v>
      </c>
      <c r="O4010" t="s">
        <v>7697</v>
      </c>
      <c r="P4010" t="s">
        <v>13725</v>
      </c>
      <c r="Q4010" t="s">
        <v>13965</v>
      </c>
      <c r="R4010">
        <v>405</v>
      </c>
      <c r="S4010" t="s">
        <v>8680</v>
      </c>
      <c r="T4010" t="s">
        <v>7715</v>
      </c>
      <c r="U4010">
        <v>1</v>
      </c>
      <c r="V4010">
        <v>2</v>
      </c>
      <c r="W4010" t="s">
        <v>7702</v>
      </c>
      <c r="X4010" t="s">
        <v>6086</v>
      </c>
      <c r="Y4010" t="s">
        <v>7703</v>
      </c>
      <c r="Z4010" t="s">
        <v>14325</v>
      </c>
      <c r="AA4010" t="s">
        <v>9034</v>
      </c>
      <c r="AB4010" t="s">
        <v>14326</v>
      </c>
    </row>
    <row r="4011" spans="1:28">
      <c r="A4011" s="241">
        <v>45980</v>
      </c>
      <c r="B4011" t="s">
        <v>14324</v>
      </c>
      <c r="C4011" t="s">
        <v>7778</v>
      </c>
      <c r="D4011" t="s">
        <v>7779</v>
      </c>
      <c r="E4011" t="s">
        <v>7780</v>
      </c>
      <c r="F4011">
        <v>3</v>
      </c>
      <c r="G4011">
        <v>2668.75</v>
      </c>
      <c r="H4011">
        <v>0</v>
      </c>
      <c r="I4011" s="165">
        <v>8006.25</v>
      </c>
      <c r="J4011" t="s">
        <v>8852</v>
      </c>
      <c r="K4011">
        <v>1</v>
      </c>
      <c r="L4011">
        <v>154</v>
      </c>
      <c r="M4011" t="s">
        <v>8678</v>
      </c>
      <c r="N4011" t="s">
        <v>7939</v>
      </c>
      <c r="O4011" t="s">
        <v>7697</v>
      </c>
      <c r="P4011" t="s">
        <v>13725</v>
      </c>
      <c r="Q4011" t="s">
        <v>13965</v>
      </c>
      <c r="R4011">
        <v>405</v>
      </c>
      <c r="S4011" t="s">
        <v>8680</v>
      </c>
      <c r="T4011" t="s">
        <v>7701</v>
      </c>
      <c r="U4011">
        <v>1</v>
      </c>
      <c r="V4011">
        <v>3</v>
      </c>
      <c r="W4011" t="s">
        <v>7702</v>
      </c>
      <c r="X4011" t="s">
        <v>6086</v>
      </c>
      <c r="Y4011" t="s">
        <v>7703</v>
      </c>
      <c r="Z4011" t="s">
        <v>14325</v>
      </c>
      <c r="AA4011" t="s">
        <v>9034</v>
      </c>
      <c r="AB4011" t="s">
        <v>14326</v>
      </c>
    </row>
    <row r="4012" spans="1:28">
      <c r="A4012" s="241">
        <v>45980</v>
      </c>
      <c r="B4012" t="s">
        <v>14324</v>
      </c>
      <c r="C4012" t="s">
        <v>7800</v>
      </c>
      <c r="D4012" t="s">
        <v>7801</v>
      </c>
      <c r="E4012" t="s">
        <v>7802</v>
      </c>
      <c r="F4012">
        <v>6</v>
      </c>
      <c r="G4012">
        <v>1092.44</v>
      </c>
      <c r="H4012">
        <v>0</v>
      </c>
      <c r="I4012" s="165">
        <v>6554.64</v>
      </c>
      <c r="J4012" t="s">
        <v>8852</v>
      </c>
      <c r="K4012">
        <v>1</v>
      </c>
      <c r="L4012">
        <v>154</v>
      </c>
      <c r="M4012" t="s">
        <v>8678</v>
      </c>
      <c r="N4012" t="s">
        <v>7939</v>
      </c>
      <c r="O4012" t="s">
        <v>7697</v>
      </c>
      <c r="P4012" t="s">
        <v>13725</v>
      </c>
      <c r="Q4012" t="s">
        <v>13965</v>
      </c>
      <c r="R4012">
        <v>405</v>
      </c>
      <c r="S4012" t="s">
        <v>8680</v>
      </c>
      <c r="T4012" t="s">
        <v>7701</v>
      </c>
      <c r="U4012">
        <v>1</v>
      </c>
      <c r="V4012">
        <v>6</v>
      </c>
      <c r="W4012" t="s">
        <v>7702</v>
      </c>
      <c r="X4012" t="s">
        <v>6086</v>
      </c>
      <c r="Y4012" t="s">
        <v>7703</v>
      </c>
      <c r="Z4012" t="s">
        <v>14325</v>
      </c>
      <c r="AA4012" t="s">
        <v>9034</v>
      </c>
      <c r="AB4012" t="s">
        <v>14326</v>
      </c>
    </row>
    <row r="4013" spans="1:28">
      <c r="A4013" s="241">
        <v>45980</v>
      </c>
      <c r="B4013" t="s">
        <v>14324</v>
      </c>
      <c r="C4013" t="s">
        <v>8032</v>
      </c>
      <c r="D4013" t="s">
        <v>8033</v>
      </c>
      <c r="E4013" t="s">
        <v>8034</v>
      </c>
      <c r="F4013">
        <v>3</v>
      </c>
      <c r="G4013">
        <v>1092.44</v>
      </c>
      <c r="H4013">
        <v>0</v>
      </c>
      <c r="I4013" s="165">
        <v>3277.32</v>
      </c>
      <c r="J4013" t="s">
        <v>8852</v>
      </c>
      <c r="K4013">
        <v>1</v>
      </c>
      <c r="L4013">
        <v>154</v>
      </c>
      <c r="M4013" t="s">
        <v>8678</v>
      </c>
      <c r="N4013" t="s">
        <v>7939</v>
      </c>
      <c r="O4013" t="s">
        <v>7697</v>
      </c>
      <c r="P4013" t="s">
        <v>13725</v>
      </c>
      <c r="Q4013" t="s">
        <v>13965</v>
      </c>
      <c r="R4013">
        <v>405</v>
      </c>
      <c r="S4013" t="s">
        <v>8680</v>
      </c>
      <c r="T4013" t="s">
        <v>7701</v>
      </c>
      <c r="U4013">
        <v>1</v>
      </c>
      <c r="V4013">
        <v>3</v>
      </c>
      <c r="W4013" t="s">
        <v>7702</v>
      </c>
      <c r="X4013" t="s">
        <v>6086</v>
      </c>
      <c r="Y4013" t="s">
        <v>7703</v>
      </c>
      <c r="Z4013" t="s">
        <v>14325</v>
      </c>
      <c r="AA4013" t="s">
        <v>9034</v>
      </c>
      <c r="AB4013" t="s">
        <v>14326</v>
      </c>
    </row>
    <row r="4014" spans="1:28">
      <c r="A4014" s="241">
        <v>45980</v>
      </c>
      <c r="B4014" t="s">
        <v>14327</v>
      </c>
      <c r="C4014" t="s">
        <v>7934</v>
      </c>
      <c r="D4014" t="s">
        <v>7935</v>
      </c>
      <c r="E4014" t="s">
        <v>7936</v>
      </c>
      <c r="F4014">
        <v>3</v>
      </c>
      <c r="G4014">
        <v>2475</v>
      </c>
      <c r="H4014">
        <v>0</v>
      </c>
      <c r="I4014" s="165">
        <v>7425</v>
      </c>
      <c r="J4014" t="s">
        <v>8025</v>
      </c>
      <c r="K4014">
        <v>1</v>
      </c>
      <c r="L4014">
        <v>3</v>
      </c>
      <c r="M4014" t="s">
        <v>8702</v>
      </c>
      <c r="N4014" t="s">
        <v>8027</v>
      </c>
      <c r="O4014" t="s">
        <v>7697</v>
      </c>
      <c r="P4014" t="s">
        <v>13725</v>
      </c>
      <c r="Q4014" t="s">
        <v>8028</v>
      </c>
      <c r="R4014">
        <v>620</v>
      </c>
      <c r="S4014" t="s">
        <v>8680</v>
      </c>
      <c r="T4014" t="s">
        <v>7715</v>
      </c>
      <c r="U4014">
        <v>1</v>
      </c>
      <c r="V4014">
        <v>3</v>
      </c>
      <c r="W4014" t="s">
        <v>7702</v>
      </c>
      <c r="X4014" t="s">
        <v>14328</v>
      </c>
      <c r="Y4014" t="s">
        <v>7703</v>
      </c>
      <c r="Z4014" t="s">
        <v>14329</v>
      </c>
      <c r="AA4014" t="s">
        <v>8030</v>
      </c>
      <c r="AB4014" t="s">
        <v>14330</v>
      </c>
    </row>
    <row r="4015" spans="1:28">
      <c r="A4015" s="241">
        <v>45980</v>
      </c>
      <c r="B4015" t="s">
        <v>14327</v>
      </c>
      <c r="C4015" t="s">
        <v>7787</v>
      </c>
      <c r="D4015" t="s">
        <v>7788</v>
      </c>
      <c r="E4015" t="s">
        <v>7789</v>
      </c>
      <c r="F4015">
        <v>6</v>
      </c>
      <c r="G4015">
        <v>3025.21</v>
      </c>
      <c r="H4015">
        <v>0</v>
      </c>
      <c r="I4015" s="165">
        <v>18151.259999999998</v>
      </c>
      <c r="J4015" t="s">
        <v>8025</v>
      </c>
      <c r="K4015">
        <v>1</v>
      </c>
      <c r="L4015">
        <v>3</v>
      </c>
      <c r="M4015" t="s">
        <v>8702</v>
      </c>
      <c r="N4015" t="s">
        <v>8027</v>
      </c>
      <c r="O4015" t="s">
        <v>7697</v>
      </c>
      <c r="P4015" t="s">
        <v>13725</v>
      </c>
      <c r="Q4015" t="s">
        <v>8028</v>
      </c>
      <c r="R4015">
        <v>620</v>
      </c>
      <c r="S4015" t="s">
        <v>8680</v>
      </c>
      <c r="T4015" t="s">
        <v>7715</v>
      </c>
      <c r="U4015">
        <v>1</v>
      </c>
      <c r="V4015">
        <v>6</v>
      </c>
      <c r="W4015" t="s">
        <v>7702</v>
      </c>
      <c r="X4015" t="s">
        <v>14328</v>
      </c>
      <c r="Y4015" t="s">
        <v>7703</v>
      </c>
      <c r="Z4015" t="s">
        <v>14329</v>
      </c>
      <c r="AA4015" t="s">
        <v>8030</v>
      </c>
      <c r="AB4015" t="s">
        <v>14330</v>
      </c>
    </row>
    <row r="4016" spans="1:28">
      <c r="A4016" s="241">
        <v>45980</v>
      </c>
      <c r="B4016" t="s">
        <v>14331</v>
      </c>
      <c r="C4016" t="s">
        <v>7800</v>
      </c>
      <c r="D4016" t="s">
        <v>7801</v>
      </c>
      <c r="E4016" t="s">
        <v>7802</v>
      </c>
      <c r="F4016">
        <v>12</v>
      </c>
      <c r="G4016">
        <v>1092.44</v>
      </c>
      <c r="H4016">
        <v>0</v>
      </c>
      <c r="I4016" s="165">
        <v>13109.28</v>
      </c>
      <c r="J4016" t="s">
        <v>7809</v>
      </c>
      <c r="K4016">
        <v>1</v>
      </c>
      <c r="L4016">
        <v>125</v>
      </c>
      <c r="M4016" t="s">
        <v>7724</v>
      </c>
      <c r="N4016" t="s">
        <v>7713</v>
      </c>
      <c r="O4016" t="s">
        <v>7697</v>
      </c>
      <c r="P4016" t="s">
        <v>13725</v>
      </c>
      <c r="Q4016" t="s">
        <v>10012</v>
      </c>
      <c r="R4016">
        <v>111</v>
      </c>
      <c r="S4016" t="s">
        <v>8680</v>
      </c>
      <c r="T4016" t="s">
        <v>7701</v>
      </c>
      <c r="U4016">
        <v>1</v>
      </c>
      <c r="V4016">
        <v>12</v>
      </c>
      <c r="W4016" t="s">
        <v>7702</v>
      </c>
      <c r="X4016" t="s">
        <v>6069</v>
      </c>
      <c r="Y4016" t="s">
        <v>7703</v>
      </c>
      <c r="Z4016" t="s">
        <v>14332</v>
      </c>
      <c r="AA4016" t="s">
        <v>8618</v>
      </c>
      <c r="AB4016" t="s">
        <v>14333</v>
      </c>
    </row>
    <row r="4017" spans="1:28">
      <c r="A4017" s="241">
        <v>45980</v>
      </c>
      <c r="B4017" t="s">
        <v>14331</v>
      </c>
      <c r="C4017" t="s">
        <v>7860</v>
      </c>
      <c r="D4017" t="s">
        <v>7861</v>
      </c>
      <c r="E4017" t="s">
        <v>7862</v>
      </c>
      <c r="F4017">
        <v>24</v>
      </c>
      <c r="G4017">
        <v>866.2</v>
      </c>
      <c r="H4017">
        <v>0</v>
      </c>
      <c r="I4017" s="165">
        <v>20788.8</v>
      </c>
      <c r="J4017" t="s">
        <v>7809</v>
      </c>
      <c r="K4017">
        <v>1</v>
      </c>
      <c r="L4017">
        <v>125</v>
      </c>
      <c r="M4017" t="s">
        <v>7724</v>
      </c>
      <c r="N4017" t="s">
        <v>7713</v>
      </c>
      <c r="O4017" t="s">
        <v>7697</v>
      </c>
      <c r="P4017" t="s">
        <v>13725</v>
      </c>
      <c r="Q4017" t="s">
        <v>10012</v>
      </c>
      <c r="R4017">
        <v>111</v>
      </c>
      <c r="S4017" t="s">
        <v>8680</v>
      </c>
      <c r="T4017" t="s">
        <v>7701</v>
      </c>
      <c r="U4017">
        <v>1</v>
      </c>
      <c r="V4017">
        <v>24</v>
      </c>
      <c r="W4017" t="s">
        <v>7702</v>
      </c>
      <c r="X4017" t="s">
        <v>6069</v>
      </c>
      <c r="Y4017" t="s">
        <v>7703</v>
      </c>
      <c r="Z4017" t="s">
        <v>14332</v>
      </c>
      <c r="AA4017" t="s">
        <v>8618</v>
      </c>
      <c r="AB4017" t="s">
        <v>14333</v>
      </c>
    </row>
    <row r="4018" spans="1:28">
      <c r="A4018" s="241">
        <v>45980</v>
      </c>
      <c r="B4018" t="s">
        <v>14331</v>
      </c>
      <c r="C4018" t="s">
        <v>8032</v>
      </c>
      <c r="D4018" t="s">
        <v>8033</v>
      </c>
      <c r="E4018" t="s">
        <v>8034</v>
      </c>
      <c r="F4018">
        <v>10</v>
      </c>
      <c r="G4018">
        <v>1092.44</v>
      </c>
      <c r="H4018">
        <v>0</v>
      </c>
      <c r="I4018" s="165">
        <v>10924.4</v>
      </c>
      <c r="J4018" t="s">
        <v>7809</v>
      </c>
      <c r="K4018">
        <v>1</v>
      </c>
      <c r="L4018">
        <v>125</v>
      </c>
      <c r="M4018" t="s">
        <v>7724</v>
      </c>
      <c r="N4018" t="s">
        <v>7713</v>
      </c>
      <c r="O4018" t="s">
        <v>7697</v>
      </c>
      <c r="P4018" t="s">
        <v>13725</v>
      </c>
      <c r="Q4018" t="s">
        <v>10012</v>
      </c>
      <c r="R4018">
        <v>111</v>
      </c>
      <c r="S4018" t="s">
        <v>8680</v>
      </c>
      <c r="T4018" t="s">
        <v>7701</v>
      </c>
      <c r="U4018">
        <v>1</v>
      </c>
      <c r="V4018">
        <v>10</v>
      </c>
      <c r="W4018" t="s">
        <v>7702</v>
      </c>
      <c r="X4018" t="s">
        <v>6069</v>
      </c>
      <c r="Y4018" t="s">
        <v>7703</v>
      </c>
      <c r="Z4018" t="s">
        <v>14332</v>
      </c>
      <c r="AA4018" t="s">
        <v>8618</v>
      </c>
      <c r="AB4018" t="s">
        <v>14333</v>
      </c>
    </row>
    <row r="4019" spans="1:28">
      <c r="A4019" s="241">
        <v>45980</v>
      </c>
      <c r="B4019" t="s">
        <v>14334</v>
      </c>
      <c r="C4019" t="s">
        <v>7720</v>
      </c>
      <c r="D4019" t="s">
        <v>7721</v>
      </c>
      <c r="E4019" t="s">
        <v>7722</v>
      </c>
      <c r="F4019">
        <v>1</v>
      </c>
      <c r="G4019">
        <v>11900</v>
      </c>
      <c r="H4019">
        <v>357</v>
      </c>
      <c r="I4019" s="165">
        <v>11543</v>
      </c>
      <c r="J4019" t="s">
        <v>7816</v>
      </c>
      <c r="K4019">
        <v>1</v>
      </c>
      <c r="L4019">
        <v>125</v>
      </c>
      <c r="M4019" t="s">
        <v>7724</v>
      </c>
      <c r="N4019" t="s">
        <v>7713</v>
      </c>
      <c r="O4019" t="s">
        <v>7697</v>
      </c>
      <c r="P4019" t="s">
        <v>13725</v>
      </c>
      <c r="Q4019" t="s">
        <v>14048</v>
      </c>
      <c r="R4019">
        <v>107</v>
      </c>
      <c r="S4019" t="s">
        <v>8680</v>
      </c>
      <c r="T4019" t="s">
        <v>7726</v>
      </c>
      <c r="U4019">
        <v>1</v>
      </c>
      <c r="V4019">
        <v>1</v>
      </c>
      <c r="W4019" t="s">
        <v>7702</v>
      </c>
      <c r="X4019" t="s">
        <v>6018</v>
      </c>
      <c r="Y4019" t="s">
        <v>7703</v>
      </c>
      <c r="Z4019" t="s">
        <v>14335</v>
      </c>
      <c r="AA4019" t="s">
        <v>8041</v>
      </c>
      <c r="AB4019" t="s">
        <v>14336</v>
      </c>
    </row>
    <row r="4020" spans="1:28">
      <c r="A4020" s="241">
        <v>45980</v>
      </c>
      <c r="B4020" t="s">
        <v>14334</v>
      </c>
      <c r="C4020" t="s">
        <v>8032</v>
      </c>
      <c r="D4020" t="s">
        <v>8033</v>
      </c>
      <c r="E4020" t="s">
        <v>8034</v>
      </c>
      <c r="F4020">
        <v>6</v>
      </c>
      <c r="G4020">
        <v>1092.44</v>
      </c>
      <c r="H4020">
        <v>0</v>
      </c>
      <c r="I4020" s="165">
        <v>6554.64</v>
      </c>
      <c r="J4020" t="s">
        <v>7816</v>
      </c>
      <c r="K4020">
        <v>1</v>
      </c>
      <c r="L4020">
        <v>125</v>
      </c>
      <c r="M4020" t="s">
        <v>7724</v>
      </c>
      <c r="N4020" t="s">
        <v>7713</v>
      </c>
      <c r="O4020" t="s">
        <v>7697</v>
      </c>
      <c r="P4020" t="s">
        <v>13725</v>
      </c>
      <c r="Q4020" t="s">
        <v>14048</v>
      </c>
      <c r="R4020">
        <v>107</v>
      </c>
      <c r="S4020" t="s">
        <v>8680</v>
      </c>
      <c r="T4020" t="s">
        <v>7701</v>
      </c>
      <c r="U4020">
        <v>1</v>
      </c>
      <c r="V4020">
        <v>6</v>
      </c>
      <c r="W4020" t="s">
        <v>7702</v>
      </c>
      <c r="X4020" t="s">
        <v>6018</v>
      </c>
      <c r="Y4020" t="s">
        <v>7703</v>
      </c>
      <c r="Z4020" t="s">
        <v>14335</v>
      </c>
      <c r="AA4020" t="s">
        <v>8041</v>
      </c>
      <c r="AB4020" t="s">
        <v>14336</v>
      </c>
    </row>
    <row r="4021" spans="1:28">
      <c r="A4021" s="241">
        <v>45980</v>
      </c>
      <c r="B4021" t="s">
        <v>14334</v>
      </c>
      <c r="C4021" t="s">
        <v>8626</v>
      </c>
      <c r="D4021" t="s">
        <v>8627</v>
      </c>
      <c r="E4021" t="s">
        <v>8628</v>
      </c>
      <c r="F4021">
        <v>1</v>
      </c>
      <c r="G4021">
        <v>29400</v>
      </c>
      <c r="H4021">
        <v>0</v>
      </c>
      <c r="I4021" s="165">
        <v>29400</v>
      </c>
      <c r="J4021" t="s">
        <v>7816</v>
      </c>
      <c r="K4021">
        <v>1</v>
      </c>
      <c r="L4021">
        <v>125</v>
      </c>
      <c r="M4021" t="s">
        <v>7724</v>
      </c>
      <c r="N4021" t="s">
        <v>7713</v>
      </c>
      <c r="O4021" t="s">
        <v>7697</v>
      </c>
      <c r="P4021" t="s">
        <v>13725</v>
      </c>
      <c r="Q4021" t="s">
        <v>14048</v>
      </c>
      <c r="R4021">
        <v>107</v>
      </c>
      <c r="S4021" t="s">
        <v>8680</v>
      </c>
      <c r="T4021" t="s">
        <v>7726</v>
      </c>
      <c r="U4021">
        <v>1</v>
      </c>
      <c r="V4021">
        <v>1</v>
      </c>
      <c r="W4021" t="s">
        <v>7702</v>
      </c>
      <c r="X4021" t="s">
        <v>6018</v>
      </c>
      <c r="Y4021" t="s">
        <v>7703</v>
      </c>
      <c r="Z4021" t="s">
        <v>14335</v>
      </c>
      <c r="AA4021" t="s">
        <v>8041</v>
      </c>
      <c r="AB4021" t="s">
        <v>14336</v>
      </c>
    </row>
    <row r="4022" spans="1:28">
      <c r="A4022" s="241">
        <v>45980</v>
      </c>
      <c r="B4022" t="s">
        <v>14337</v>
      </c>
      <c r="C4022" t="s">
        <v>8032</v>
      </c>
      <c r="D4022" t="s">
        <v>8033</v>
      </c>
      <c r="E4022" t="s">
        <v>8034</v>
      </c>
      <c r="F4022">
        <v>6</v>
      </c>
      <c r="G4022">
        <v>1092.44</v>
      </c>
      <c r="H4022">
        <v>0</v>
      </c>
      <c r="I4022" s="165">
        <v>6554.64</v>
      </c>
      <c r="J4022" t="s">
        <v>8025</v>
      </c>
      <c r="K4022">
        <v>1</v>
      </c>
      <c r="L4022">
        <v>3</v>
      </c>
      <c r="M4022" t="s">
        <v>8702</v>
      </c>
      <c r="N4022" t="s">
        <v>8027</v>
      </c>
      <c r="O4022" t="s">
        <v>7697</v>
      </c>
      <c r="P4022" t="s">
        <v>13725</v>
      </c>
      <c r="Q4022" t="s">
        <v>11423</v>
      </c>
      <c r="R4022">
        <v>620</v>
      </c>
      <c r="S4022" t="s">
        <v>8680</v>
      </c>
      <c r="T4022" t="s">
        <v>7701</v>
      </c>
      <c r="U4022">
        <v>1</v>
      </c>
      <c r="V4022">
        <v>6</v>
      </c>
      <c r="W4022" t="s">
        <v>7702</v>
      </c>
      <c r="X4022" t="s">
        <v>14338</v>
      </c>
      <c r="Y4022" t="s">
        <v>7703</v>
      </c>
      <c r="Z4022" t="s">
        <v>14339</v>
      </c>
      <c r="AA4022" t="s">
        <v>8030</v>
      </c>
      <c r="AB4022" t="s">
        <v>14340</v>
      </c>
    </row>
    <row r="4023" spans="1:28">
      <c r="A4023" s="241">
        <v>45980</v>
      </c>
      <c r="B4023" t="s">
        <v>14341</v>
      </c>
      <c r="C4023" t="s">
        <v>7736</v>
      </c>
      <c r="D4023" t="s">
        <v>7737</v>
      </c>
      <c r="E4023" t="s">
        <v>7738</v>
      </c>
      <c r="F4023">
        <v>1</v>
      </c>
      <c r="G4023">
        <v>6422.4</v>
      </c>
      <c r="H4023">
        <v>0</v>
      </c>
      <c r="I4023" s="165">
        <v>6422.4</v>
      </c>
      <c r="J4023" t="s">
        <v>8852</v>
      </c>
      <c r="K4023">
        <v>1</v>
      </c>
      <c r="L4023">
        <v>6</v>
      </c>
      <c r="M4023" t="s">
        <v>8296</v>
      </c>
      <c r="N4023" t="s">
        <v>7939</v>
      </c>
      <c r="O4023" t="s">
        <v>7697</v>
      </c>
      <c r="P4023" t="s">
        <v>13725</v>
      </c>
      <c r="Q4023" t="s">
        <v>8297</v>
      </c>
      <c r="R4023">
        <v>410</v>
      </c>
      <c r="S4023" t="s">
        <v>8680</v>
      </c>
      <c r="T4023" t="s">
        <v>7701</v>
      </c>
      <c r="U4023">
        <v>1</v>
      </c>
      <c r="V4023">
        <v>1</v>
      </c>
      <c r="W4023" t="s">
        <v>7702</v>
      </c>
      <c r="X4023" t="s">
        <v>14342</v>
      </c>
      <c r="Y4023" t="s">
        <v>7703</v>
      </c>
      <c r="Z4023" t="s">
        <v>14343</v>
      </c>
      <c r="AA4023" t="s">
        <v>8300</v>
      </c>
      <c r="AB4023" t="s">
        <v>14344</v>
      </c>
    </row>
    <row r="4024" spans="1:28">
      <c r="A4024" s="241">
        <v>45980</v>
      </c>
      <c r="B4024" t="s">
        <v>14345</v>
      </c>
      <c r="C4024" t="s">
        <v>7883</v>
      </c>
      <c r="D4024" t="s">
        <v>7884</v>
      </c>
      <c r="E4024" t="s">
        <v>7885</v>
      </c>
      <c r="F4024">
        <v>4</v>
      </c>
      <c r="G4024">
        <v>3025.21</v>
      </c>
      <c r="H4024">
        <v>0</v>
      </c>
      <c r="I4024" s="165">
        <v>12100.84</v>
      </c>
      <c r="J4024" t="s">
        <v>7723</v>
      </c>
      <c r="K4024">
        <v>1</v>
      </c>
      <c r="L4024">
        <v>125</v>
      </c>
      <c r="M4024" t="s">
        <v>7724</v>
      </c>
      <c r="N4024" t="s">
        <v>7713</v>
      </c>
      <c r="O4024" t="s">
        <v>7697</v>
      </c>
      <c r="P4024" t="s">
        <v>13725</v>
      </c>
      <c r="Q4024" t="s">
        <v>13730</v>
      </c>
      <c r="R4024">
        <v>117</v>
      </c>
      <c r="S4024" t="s">
        <v>8680</v>
      </c>
      <c r="T4024" t="s">
        <v>7715</v>
      </c>
      <c r="U4024">
        <v>1</v>
      </c>
      <c r="V4024">
        <v>4</v>
      </c>
      <c r="W4024" t="s">
        <v>7702</v>
      </c>
      <c r="X4024" t="s">
        <v>5876</v>
      </c>
      <c r="Y4024" t="s">
        <v>7703</v>
      </c>
      <c r="Z4024" t="s">
        <v>14346</v>
      </c>
      <c r="AA4024" t="s">
        <v>7728</v>
      </c>
      <c r="AB4024" t="s">
        <v>14347</v>
      </c>
    </row>
    <row r="4025" spans="1:28">
      <c r="A4025" s="241">
        <v>45980</v>
      </c>
      <c r="B4025" t="s">
        <v>14348</v>
      </c>
      <c r="C4025" t="s">
        <v>7934</v>
      </c>
      <c r="D4025" t="s">
        <v>7935</v>
      </c>
      <c r="E4025" t="s">
        <v>7936</v>
      </c>
      <c r="F4025">
        <v>6</v>
      </c>
      <c r="G4025">
        <v>2475</v>
      </c>
      <c r="H4025">
        <v>0</v>
      </c>
      <c r="I4025" s="165">
        <v>14850</v>
      </c>
      <c r="J4025" t="s">
        <v>8025</v>
      </c>
      <c r="K4025">
        <v>1</v>
      </c>
      <c r="L4025">
        <v>3</v>
      </c>
      <c r="M4025" t="s">
        <v>8702</v>
      </c>
      <c r="N4025" t="s">
        <v>8027</v>
      </c>
      <c r="O4025" t="s">
        <v>7697</v>
      </c>
      <c r="P4025" t="s">
        <v>13725</v>
      </c>
      <c r="Q4025" t="s">
        <v>8028</v>
      </c>
      <c r="R4025">
        <v>620</v>
      </c>
      <c r="S4025" t="s">
        <v>8680</v>
      </c>
      <c r="T4025" t="s">
        <v>7715</v>
      </c>
      <c r="U4025">
        <v>1</v>
      </c>
      <c r="V4025">
        <v>6</v>
      </c>
      <c r="W4025" t="s">
        <v>7702</v>
      </c>
      <c r="X4025" t="s">
        <v>14349</v>
      </c>
      <c r="Y4025" t="s">
        <v>7703</v>
      </c>
      <c r="Z4025" t="s">
        <v>14350</v>
      </c>
      <c r="AA4025" t="s">
        <v>8030</v>
      </c>
      <c r="AB4025" t="s">
        <v>14351</v>
      </c>
    </row>
    <row r="4026" spans="1:28">
      <c r="A4026" s="241">
        <v>45980</v>
      </c>
      <c r="B4026" t="s">
        <v>14352</v>
      </c>
      <c r="C4026" t="s">
        <v>11648</v>
      </c>
      <c r="D4026" t="s">
        <v>11649</v>
      </c>
      <c r="E4026" t="s">
        <v>11650</v>
      </c>
      <c r="F4026">
        <v>1</v>
      </c>
      <c r="G4026">
        <v>15579.83</v>
      </c>
      <c r="H4026">
        <v>778.99149999999997</v>
      </c>
      <c r="I4026" s="165">
        <v>14800.8385</v>
      </c>
      <c r="J4026" t="s">
        <v>8166</v>
      </c>
      <c r="K4026">
        <v>1</v>
      </c>
      <c r="L4026">
        <v>126</v>
      </c>
      <c r="M4026" t="s">
        <v>7744</v>
      </c>
      <c r="N4026" t="s">
        <v>7745</v>
      </c>
      <c r="O4026" t="s">
        <v>7697</v>
      </c>
      <c r="P4026" t="s">
        <v>13725</v>
      </c>
      <c r="Q4026" t="s">
        <v>13927</v>
      </c>
      <c r="R4026">
        <v>923</v>
      </c>
      <c r="S4026" t="s">
        <v>8680</v>
      </c>
      <c r="T4026" t="s">
        <v>7726</v>
      </c>
      <c r="U4026">
        <v>1</v>
      </c>
      <c r="V4026">
        <v>1</v>
      </c>
      <c r="W4026" t="s">
        <v>7702</v>
      </c>
      <c r="X4026" t="s">
        <v>5996</v>
      </c>
      <c r="Y4026" t="s">
        <v>7703</v>
      </c>
      <c r="Z4026" t="s">
        <v>14353</v>
      </c>
      <c r="AA4026" t="s">
        <v>8226</v>
      </c>
      <c r="AB4026" t="s">
        <v>5996</v>
      </c>
    </row>
    <row r="4027" spans="1:28">
      <c r="A4027" s="241">
        <v>45980</v>
      </c>
      <c r="B4027" t="s">
        <v>14352</v>
      </c>
      <c r="C4027" t="s">
        <v>7832</v>
      </c>
      <c r="D4027" t="s">
        <v>7833</v>
      </c>
      <c r="E4027" t="s">
        <v>7834</v>
      </c>
      <c r="F4027">
        <v>1</v>
      </c>
      <c r="G4027">
        <v>12500</v>
      </c>
      <c r="H4027">
        <v>375</v>
      </c>
      <c r="I4027" s="165">
        <v>12125</v>
      </c>
      <c r="J4027" t="s">
        <v>8166</v>
      </c>
      <c r="K4027">
        <v>1</v>
      </c>
      <c r="L4027">
        <v>126</v>
      </c>
      <c r="M4027" t="s">
        <v>7744</v>
      </c>
      <c r="N4027" t="s">
        <v>7745</v>
      </c>
      <c r="O4027" t="s">
        <v>7697</v>
      </c>
      <c r="P4027" t="s">
        <v>13725</v>
      </c>
      <c r="Q4027" t="s">
        <v>13927</v>
      </c>
      <c r="R4027">
        <v>923</v>
      </c>
      <c r="S4027" t="s">
        <v>8680</v>
      </c>
      <c r="T4027" t="s">
        <v>7726</v>
      </c>
      <c r="U4027">
        <v>1</v>
      </c>
      <c r="V4027">
        <v>1</v>
      </c>
      <c r="W4027" t="s">
        <v>7702</v>
      </c>
      <c r="X4027" t="s">
        <v>5996</v>
      </c>
      <c r="Y4027" t="s">
        <v>7703</v>
      </c>
      <c r="Z4027" t="s">
        <v>14353</v>
      </c>
      <c r="AA4027" t="s">
        <v>8226</v>
      </c>
      <c r="AB4027" t="s">
        <v>5996</v>
      </c>
    </row>
    <row r="4028" spans="1:28">
      <c r="A4028" s="241">
        <v>45980</v>
      </c>
      <c r="B4028" t="s">
        <v>14354</v>
      </c>
      <c r="C4028" t="s">
        <v>7763</v>
      </c>
      <c r="D4028" t="s">
        <v>7764</v>
      </c>
      <c r="E4028" t="s">
        <v>7765</v>
      </c>
      <c r="F4028">
        <v>1</v>
      </c>
      <c r="G4028">
        <v>9636</v>
      </c>
      <c r="H4028">
        <v>0</v>
      </c>
      <c r="I4028" s="165">
        <v>9636</v>
      </c>
      <c r="J4028" t="s">
        <v>7816</v>
      </c>
      <c r="K4028">
        <v>1</v>
      </c>
      <c r="L4028">
        <v>125</v>
      </c>
      <c r="M4028" t="s">
        <v>7724</v>
      </c>
      <c r="N4028" t="s">
        <v>7713</v>
      </c>
      <c r="O4028" t="s">
        <v>7697</v>
      </c>
      <c r="P4028" t="s">
        <v>13725</v>
      </c>
      <c r="Q4028" t="s">
        <v>14048</v>
      </c>
      <c r="R4028">
        <v>107</v>
      </c>
      <c r="S4028" t="s">
        <v>8680</v>
      </c>
      <c r="T4028" t="s">
        <v>7769</v>
      </c>
      <c r="U4028">
        <v>1</v>
      </c>
      <c r="V4028">
        <v>1</v>
      </c>
      <c r="W4028" t="s">
        <v>7702</v>
      </c>
      <c r="X4028" t="s">
        <v>5932</v>
      </c>
      <c r="Y4028" t="s">
        <v>7703</v>
      </c>
      <c r="Z4028" t="s">
        <v>14355</v>
      </c>
      <c r="AA4028" t="s">
        <v>8041</v>
      </c>
      <c r="AB4028" t="s">
        <v>14356</v>
      </c>
    </row>
    <row r="4029" spans="1:28">
      <c r="A4029" s="241">
        <v>45980</v>
      </c>
      <c r="B4029" t="s">
        <v>14354</v>
      </c>
      <c r="C4029" t="s">
        <v>7871</v>
      </c>
      <c r="D4029" t="s">
        <v>7872</v>
      </c>
      <c r="E4029" t="s">
        <v>7873</v>
      </c>
      <c r="F4029">
        <v>2</v>
      </c>
      <c r="G4029">
        <v>2227</v>
      </c>
      <c r="H4029">
        <v>0</v>
      </c>
      <c r="I4029" s="165">
        <v>4454</v>
      </c>
      <c r="J4029" t="s">
        <v>7816</v>
      </c>
      <c r="K4029">
        <v>1</v>
      </c>
      <c r="L4029">
        <v>125</v>
      </c>
      <c r="M4029" t="s">
        <v>7724</v>
      </c>
      <c r="N4029" t="s">
        <v>7713</v>
      </c>
      <c r="O4029" t="s">
        <v>7697</v>
      </c>
      <c r="P4029" t="s">
        <v>13725</v>
      </c>
      <c r="Q4029" t="s">
        <v>14048</v>
      </c>
      <c r="R4029">
        <v>107</v>
      </c>
      <c r="S4029" t="s">
        <v>8680</v>
      </c>
      <c r="T4029" t="s">
        <v>7769</v>
      </c>
      <c r="U4029">
        <v>1</v>
      </c>
      <c r="V4029">
        <v>2</v>
      </c>
      <c r="W4029" t="s">
        <v>7702</v>
      </c>
      <c r="X4029" t="s">
        <v>5932</v>
      </c>
      <c r="Y4029" t="s">
        <v>7703</v>
      </c>
      <c r="Z4029" t="s">
        <v>14355</v>
      </c>
      <c r="AA4029" t="s">
        <v>8041</v>
      </c>
      <c r="AB4029" t="s">
        <v>14356</v>
      </c>
    </row>
    <row r="4030" spans="1:28">
      <c r="A4030" s="241">
        <v>45980</v>
      </c>
      <c r="B4030" t="s">
        <v>14354</v>
      </c>
      <c r="C4030" t="s">
        <v>8905</v>
      </c>
      <c r="D4030" t="s">
        <v>8906</v>
      </c>
      <c r="E4030" t="s">
        <v>8907</v>
      </c>
      <c r="F4030">
        <v>2</v>
      </c>
      <c r="G4030">
        <v>2227</v>
      </c>
      <c r="H4030">
        <v>0</v>
      </c>
      <c r="I4030" s="165">
        <v>4454</v>
      </c>
      <c r="J4030" t="s">
        <v>7816</v>
      </c>
      <c r="K4030">
        <v>1</v>
      </c>
      <c r="L4030">
        <v>125</v>
      </c>
      <c r="M4030" t="s">
        <v>7724</v>
      </c>
      <c r="N4030" t="s">
        <v>7713</v>
      </c>
      <c r="O4030" t="s">
        <v>7697</v>
      </c>
      <c r="P4030" t="s">
        <v>13725</v>
      </c>
      <c r="Q4030" t="s">
        <v>14048</v>
      </c>
      <c r="R4030">
        <v>107</v>
      </c>
      <c r="S4030" t="s">
        <v>8680</v>
      </c>
      <c r="T4030" t="s">
        <v>7769</v>
      </c>
      <c r="U4030">
        <v>1</v>
      </c>
      <c r="V4030">
        <v>2</v>
      </c>
      <c r="W4030" t="s">
        <v>7702</v>
      </c>
      <c r="X4030" t="s">
        <v>5932</v>
      </c>
      <c r="Y4030" t="s">
        <v>7703</v>
      </c>
      <c r="Z4030" t="s">
        <v>14355</v>
      </c>
      <c r="AA4030" t="s">
        <v>8041</v>
      </c>
      <c r="AB4030" t="s">
        <v>14356</v>
      </c>
    </row>
    <row r="4031" spans="1:28">
      <c r="A4031" s="241">
        <v>45980</v>
      </c>
      <c r="B4031" t="s">
        <v>14354</v>
      </c>
      <c r="C4031" t="s">
        <v>8097</v>
      </c>
      <c r="D4031" t="s">
        <v>8098</v>
      </c>
      <c r="E4031" t="s">
        <v>8099</v>
      </c>
      <c r="F4031">
        <v>2</v>
      </c>
      <c r="G4031">
        <v>2227</v>
      </c>
      <c r="H4031">
        <v>0</v>
      </c>
      <c r="I4031" s="165">
        <v>4454</v>
      </c>
      <c r="J4031" t="s">
        <v>7816</v>
      </c>
      <c r="K4031">
        <v>1</v>
      </c>
      <c r="L4031">
        <v>125</v>
      </c>
      <c r="M4031" t="s">
        <v>7724</v>
      </c>
      <c r="N4031" t="s">
        <v>7713</v>
      </c>
      <c r="O4031" t="s">
        <v>7697</v>
      </c>
      <c r="P4031" t="s">
        <v>13725</v>
      </c>
      <c r="Q4031" t="s">
        <v>14048</v>
      </c>
      <c r="R4031">
        <v>107</v>
      </c>
      <c r="S4031" t="s">
        <v>8680</v>
      </c>
      <c r="T4031" t="s">
        <v>7769</v>
      </c>
      <c r="U4031">
        <v>1</v>
      </c>
      <c r="V4031">
        <v>2</v>
      </c>
      <c r="W4031" t="s">
        <v>7702</v>
      </c>
      <c r="X4031" t="s">
        <v>5932</v>
      </c>
      <c r="Y4031" t="s">
        <v>7703</v>
      </c>
      <c r="Z4031" t="s">
        <v>14355</v>
      </c>
      <c r="AA4031" t="s">
        <v>8041</v>
      </c>
      <c r="AB4031" t="s">
        <v>14356</v>
      </c>
    </row>
    <row r="4032" spans="1:28">
      <c r="A4032" s="241">
        <v>45980</v>
      </c>
      <c r="B4032" t="s">
        <v>14354</v>
      </c>
      <c r="C4032" t="s">
        <v>8415</v>
      </c>
      <c r="D4032" t="s">
        <v>8416</v>
      </c>
      <c r="E4032" t="s">
        <v>8417</v>
      </c>
      <c r="F4032">
        <v>1</v>
      </c>
      <c r="G4032">
        <v>2700</v>
      </c>
      <c r="H4032">
        <v>0</v>
      </c>
      <c r="I4032" s="165">
        <v>2700</v>
      </c>
      <c r="J4032" t="s">
        <v>7816</v>
      </c>
      <c r="K4032">
        <v>1</v>
      </c>
      <c r="L4032">
        <v>125</v>
      </c>
      <c r="M4032" t="s">
        <v>7724</v>
      </c>
      <c r="N4032" t="s">
        <v>7713</v>
      </c>
      <c r="O4032" t="s">
        <v>7697</v>
      </c>
      <c r="P4032" t="s">
        <v>13725</v>
      </c>
      <c r="Q4032" t="s">
        <v>14048</v>
      </c>
      <c r="R4032">
        <v>107</v>
      </c>
      <c r="S4032" t="s">
        <v>8680</v>
      </c>
      <c r="T4032" t="s">
        <v>7715</v>
      </c>
      <c r="U4032">
        <v>1</v>
      </c>
      <c r="V4032">
        <v>1</v>
      </c>
      <c r="W4032" t="s">
        <v>7702</v>
      </c>
      <c r="X4032" t="s">
        <v>5932</v>
      </c>
      <c r="Y4032" t="s">
        <v>7703</v>
      </c>
      <c r="Z4032" t="s">
        <v>14355</v>
      </c>
      <c r="AA4032" t="s">
        <v>8041</v>
      </c>
      <c r="AB4032" t="s">
        <v>14356</v>
      </c>
    </row>
    <row r="4033" spans="1:28">
      <c r="A4033" s="241">
        <v>45980</v>
      </c>
      <c r="B4033" t="s">
        <v>14354</v>
      </c>
      <c r="C4033" t="s">
        <v>7839</v>
      </c>
      <c r="D4033" t="s">
        <v>7840</v>
      </c>
      <c r="E4033" t="s">
        <v>7841</v>
      </c>
      <c r="F4033">
        <v>1</v>
      </c>
      <c r="G4033">
        <v>2645.48</v>
      </c>
      <c r="H4033">
        <v>0</v>
      </c>
      <c r="I4033" s="165">
        <v>2645.48</v>
      </c>
      <c r="J4033" t="s">
        <v>7816</v>
      </c>
      <c r="K4033">
        <v>1</v>
      </c>
      <c r="L4033">
        <v>125</v>
      </c>
      <c r="M4033" t="s">
        <v>7724</v>
      </c>
      <c r="N4033" t="s">
        <v>7713</v>
      </c>
      <c r="O4033" t="s">
        <v>7697</v>
      </c>
      <c r="P4033" t="s">
        <v>13725</v>
      </c>
      <c r="Q4033" t="s">
        <v>14048</v>
      </c>
      <c r="R4033">
        <v>107</v>
      </c>
      <c r="S4033" t="s">
        <v>8680</v>
      </c>
      <c r="T4033" t="s">
        <v>7715</v>
      </c>
      <c r="U4033">
        <v>1</v>
      </c>
      <c r="V4033">
        <v>1</v>
      </c>
      <c r="W4033" t="s">
        <v>7702</v>
      </c>
      <c r="X4033" t="s">
        <v>5932</v>
      </c>
      <c r="Y4033" t="s">
        <v>7703</v>
      </c>
      <c r="Z4033" t="s">
        <v>14355</v>
      </c>
      <c r="AA4033" t="s">
        <v>8041</v>
      </c>
      <c r="AB4033" t="s">
        <v>14356</v>
      </c>
    </row>
    <row r="4034" spans="1:28">
      <c r="A4034" s="241">
        <v>45980</v>
      </c>
      <c r="B4034" t="s">
        <v>14354</v>
      </c>
      <c r="C4034" t="s">
        <v>7993</v>
      </c>
      <c r="D4034" t="s">
        <v>7994</v>
      </c>
      <c r="E4034" t="s">
        <v>7995</v>
      </c>
      <c r="F4034">
        <v>1</v>
      </c>
      <c r="G4034">
        <v>28655.46</v>
      </c>
      <c r="H4034">
        <v>0</v>
      </c>
      <c r="I4034" s="165">
        <v>28655.46</v>
      </c>
      <c r="J4034" t="s">
        <v>7816</v>
      </c>
      <c r="K4034">
        <v>1</v>
      </c>
      <c r="L4034">
        <v>125</v>
      </c>
      <c r="M4034" t="s">
        <v>7724</v>
      </c>
      <c r="N4034" t="s">
        <v>7713</v>
      </c>
      <c r="O4034" t="s">
        <v>7697</v>
      </c>
      <c r="P4034" t="s">
        <v>13725</v>
      </c>
      <c r="Q4034" t="s">
        <v>14048</v>
      </c>
      <c r="R4034">
        <v>107</v>
      </c>
      <c r="S4034" t="s">
        <v>8680</v>
      </c>
      <c r="T4034" t="s">
        <v>7715</v>
      </c>
      <c r="U4034">
        <v>1</v>
      </c>
      <c r="V4034">
        <v>1</v>
      </c>
      <c r="W4034" t="s">
        <v>7702</v>
      </c>
      <c r="X4034" t="s">
        <v>5932</v>
      </c>
      <c r="Y4034" t="s">
        <v>7703</v>
      </c>
      <c r="Z4034" t="s">
        <v>14355</v>
      </c>
      <c r="AA4034" t="s">
        <v>8041</v>
      </c>
      <c r="AB4034" t="s">
        <v>14356</v>
      </c>
    </row>
    <row r="4035" spans="1:28">
      <c r="A4035" s="241">
        <v>45980</v>
      </c>
      <c r="B4035" t="s">
        <v>14357</v>
      </c>
      <c r="C4035" t="s">
        <v>7800</v>
      </c>
      <c r="D4035" t="s">
        <v>7801</v>
      </c>
      <c r="E4035" t="s">
        <v>7802</v>
      </c>
      <c r="F4035">
        <v>10</v>
      </c>
      <c r="G4035">
        <v>1092.44</v>
      </c>
      <c r="H4035">
        <v>0</v>
      </c>
      <c r="I4035" s="165">
        <v>10924.4</v>
      </c>
      <c r="J4035" t="s">
        <v>7757</v>
      </c>
      <c r="K4035">
        <v>1</v>
      </c>
      <c r="L4035">
        <v>125</v>
      </c>
      <c r="M4035" t="s">
        <v>7724</v>
      </c>
      <c r="N4035" t="s">
        <v>7713</v>
      </c>
      <c r="O4035" t="s">
        <v>7697</v>
      </c>
      <c r="P4035" t="s">
        <v>13725</v>
      </c>
      <c r="Q4035" t="s">
        <v>14069</v>
      </c>
      <c r="R4035">
        <v>115</v>
      </c>
      <c r="S4035" t="s">
        <v>8680</v>
      </c>
      <c r="T4035" t="s">
        <v>7701</v>
      </c>
      <c r="U4035">
        <v>1</v>
      </c>
      <c r="V4035">
        <v>10</v>
      </c>
      <c r="W4035" t="s">
        <v>7702</v>
      </c>
      <c r="X4035" t="s">
        <v>6282</v>
      </c>
      <c r="Y4035" t="s">
        <v>7703</v>
      </c>
      <c r="Z4035" t="s">
        <v>14358</v>
      </c>
      <c r="AA4035" t="s">
        <v>7772</v>
      </c>
      <c r="AB4035" t="s">
        <v>14359</v>
      </c>
    </row>
    <row r="4036" spans="1:28">
      <c r="A4036" s="241">
        <v>45980</v>
      </c>
      <c r="B4036" t="s">
        <v>14357</v>
      </c>
      <c r="C4036" t="s">
        <v>8268</v>
      </c>
      <c r="D4036" t="s">
        <v>8269</v>
      </c>
      <c r="E4036" t="s">
        <v>8270</v>
      </c>
      <c r="F4036">
        <v>6</v>
      </c>
      <c r="G4036">
        <v>864</v>
      </c>
      <c r="H4036">
        <v>0</v>
      </c>
      <c r="I4036" s="165">
        <v>5184</v>
      </c>
      <c r="J4036" t="s">
        <v>7757</v>
      </c>
      <c r="K4036">
        <v>1</v>
      </c>
      <c r="L4036">
        <v>125</v>
      </c>
      <c r="M4036" t="s">
        <v>7724</v>
      </c>
      <c r="N4036" t="s">
        <v>7713</v>
      </c>
      <c r="O4036" t="s">
        <v>7697</v>
      </c>
      <c r="P4036" t="s">
        <v>13725</v>
      </c>
      <c r="Q4036" t="s">
        <v>14069</v>
      </c>
      <c r="R4036">
        <v>115</v>
      </c>
      <c r="S4036" t="s">
        <v>8680</v>
      </c>
      <c r="T4036" t="s">
        <v>7701</v>
      </c>
      <c r="U4036">
        <v>1</v>
      </c>
      <c r="V4036">
        <v>6</v>
      </c>
      <c r="W4036" t="s">
        <v>7702</v>
      </c>
      <c r="X4036" t="s">
        <v>6282</v>
      </c>
      <c r="Y4036" t="s">
        <v>7703</v>
      </c>
      <c r="Z4036" t="s">
        <v>14358</v>
      </c>
      <c r="AA4036" t="s">
        <v>7772</v>
      </c>
      <c r="AB4036" t="s">
        <v>14359</v>
      </c>
    </row>
    <row r="4037" spans="1:28">
      <c r="A4037" s="241">
        <v>45980</v>
      </c>
      <c r="B4037" t="s">
        <v>14360</v>
      </c>
      <c r="C4037" t="s">
        <v>7691</v>
      </c>
      <c r="D4037" t="s">
        <v>7692</v>
      </c>
      <c r="E4037" t="s">
        <v>7693</v>
      </c>
      <c r="F4037">
        <v>2</v>
      </c>
      <c r="G4037">
        <v>4327.7299999999996</v>
      </c>
      <c r="H4037">
        <v>0</v>
      </c>
      <c r="I4037" s="165">
        <v>8655.4599999999991</v>
      </c>
      <c r="J4037" t="s">
        <v>7945</v>
      </c>
      <c r="K4037">
        <v>1</v>
      </c>
      <c r="L4037">
        <v>155</v>
      </c>
      <c r="M4037" t="s">
        <v>7946</v>
      </c>
      <c r="N4037" t="s">
        <v>7696</v>
      </c>
      <c r="O4037" t="s">
        <v>7697</v>
      </c>
      <c r="P4037" t="s">
        <v>13725</v>
      </c>
      <c r="Q4037" t="s">
        <v>13814</v>
      </c>
      <c r="R4037">
        <v>720</v>
      </c>
      <c r="S4037" t="s">
        <v>8680</v>
      </c>
      <c r="T4037" t="s">
        <v>7701</v>
      </c>
      <c r="U4037">
        <v>1</v>
      </c>
      <c r="V4037">
        <v>2</v>
      </c>
      <c r="W4037" t="s">
        <v>7702</v>
      </c>
      <c r="X4037" t="s">
        <v>5990</v>
      </c>
      <c r="Y4037" t="s">
        <v>7703</v>
      </c>
      <c r="Z4037" t="s">
        <v>14361</v>
      </c>
      <c r="AA4037" t="s">
        <v>7949</v>
      </c>
      <c r="AB4037" t="s">
        <v>14362</v>
      </c>
    </row>
    <row r="4038" spans="1:28">
      <c r="A4038" s="241">
        <v>45980</v>
      </c>
      <c r="B4038" t="s">
        <v>14360</v>
      </c>
      <c r="C4038" t="s">
        <v>7787</v>
      </c>
      <c r="D4038" t="s">
        <v>7788</v>
      </c>
      <c r="E4038" t="s">
        <v>7789</v>
      </c>
      <c r="F4038">
        <v>6</v>
      </c>
      <c r="G4038">
        <v>3025.21</v>
      </c>
      <c r="H4038">
        <v>0</v>
      </c>
      <c r="I4038" s="165">
        <v>18151.259999999998</v>
      </c>
      <c r="J4038" t="s">
        <v>7945</v>
      </c>
      <c r="K4038">
        <v>1</v>
      </c>
      <c r="L4038">
        <v>155</v>
      </c>
      <c r="M4038" t="s">
        <v>7946</v>
      </c>
      <c r="N4038" t="s">
        <v>7696</v>
      </c>
      <c r="O4038" t="s">
        <v>7697</v>
      </c>
      <c r="P4038" t="s">
        <v>13725</v>
      </c>
      <c r="Q4038" t="s">
        <v>13814</v>
      </c>
      <c r="R4038">
        <v>720</v>
      </c>
      <c r="S4038" t="s">
        <v>8680</v>
      </c>
      <c r="T4038" t="s">
        <v>7715</v>
      </c>
      <c r="U4038">
        <v>1</v>
      </c>
      <c r="V4038">
        <v>6</v>
      </c>
      <c r="W4038" t="s">
        <v>7702</v>
      </c>
      <c r="X4038" t="s">
        <v>5990</v>
      </c>
      <c r="Y4038" t="s">
        <v>7703</v>
      </c>
      <c r="Z4038" t="s">
        <v>14361</v>
      </c>
      <c r="AA4038" t="s">
        <v>7949</v>
      </c>
      <c r="AB4038" t="s">
        <v>14362</v>
      </c>
    </row>
    <row r="4039" spans="1:28">
      <c r="A4039" s="241">
        <v>45980</v>
      </c>
      <c r="B4039" t="s">
        <v>14363</v>
      </c>
      <c r="C4039" t="s">
        <v>8268</v>
      </c>
      <c r="D4039" t="s">
        <v>8269</v>
      </c>
      <c r="E4039" t="s">
        <v>8270</v>
      </c>
      <c r="F4039">
        <v>24</v>
      </c>
      <c r="G4039">
        <v>864</v>
      </c>
      <c r="H4039">
        <v>0</v>
      </c>
      <c r="I4039" s="165">
        <v>20736</v>
      </c>
      <c r="J4039" t="s">
        <v>7816</v>
      </c>
      <c r="K4039">
        <v>1</v>
      </c>
      <c r="L4039">
        <v>125</v>
      </c>
      <c r="M4039" t="s">
        <v>7724</v>
      </c>
      <c r="N4039" t="s">
        <v>7713</v>
      </c>
      <c r="O4039" t="s">
        <v>7697</v>
      </c>
      <c r="P4039" t="s">
        <v>13725</v>
      </c>
      <c r="Q4039" t="s">
        <v>14048</v>
      </c>
      <c r="R4039">
        <v>107</v>
      </c>
      <c r="S4039" t="s">
        <v>8680</v>
      </c>
      <c r="T4039" t="s">
        <v>7701</v>
      </c>
      <c r="U4039">
        <v>1</v>
      </c>
      <c r="V4039">
        <v>24</v>
      </c>
      <c r="W4039" t="s">
        <v>7702</v>
      </c>
      <c r="X4039" t="s">
        <v>5882</v>
      </c>
      <c r="Y4039" t="s">
        <v>7703</v>
      </c>
      <c r="Z4039" t="s">
        <v>14364</v>
      </c>
      <c r="AA4039" t="s">
        <v>8041</v>
      </c>
      <c r="AB4039" t="s">
        <v>5882</v>
      </c>
    </row>
    <row r="4040" spans="1:28">
      <c r="A4040" s="241">
        <v>45980</v>
      </c>
      <c r="B4040" t="s">
        <v>14365</v>
      </c>
      <c r="C4040" t="s">
        <v>7883</v>
      </c>
      <c r="D4040" t="s">
        <v>7884</v>
      </c>
      <c r="E4040" t="s">
        <v>7885</v>
      </c>
      <c r="F4040">
        <v>3</v>
      </c>
      <c r="G4040">
        <v>3025.21</v>
      </c>
      <c r="H4040">
        <v>0</v>
      </c>
      <c r="I4040" s="165">
        <v>9075.6299999999992</v>
      </c>
      <c r="J4040" t="s">
        <v>7694</v>
      </c>
      <c r="K4040">
        <v>1</v>
      </c>
      <c r="L4040">
        <v>213</v>
      </c>
      <c r="M4040" t="s">
        <v>7695</v>
      </c>
      <c r="N4040" t="s">
        <v>7696</v>
      </c>
      <c r="O4040" t="s">
        <v>7697</v>
      </c>
      <c r="P4040" t="s">
        <v>13725</v>
      </c>
      <c r="Q4040" t="s">
        <v>11506</v>
      </c>
      <c r="R4040">
        <v>705</v>
      </c>
      <c r="S4040" t="s">
        <v>8680</v>
      </c>
      <c r="T4040" t="s">
        <v>7715</v>
      </c>
      <c r="U4040">
        <v>1</v>
      </c>
      <c r="V4040">
        <v>3</v>
      </c>
      <c r="W4040" t="s">
        <v>7702</v>
      </c>
      <c r="X4040" t="s">
        <v>6050</v>
      </c>
      <c r="Y4040" t="s">
        <v>7703</v>
      </c>
      <c r="Z4040" t="s">
        <v>14366</v>
      </c>
      <c r="AA4040" t="s">
        <v>9993</v>
      </c>
      <c r="AB4040" t="s">
        <v>14367</v>
      </c>
    </row>
    <row r="4041" spans="1:28">
      <c r="A4041" s="241">
        <v>45980</v>
      </c>
      <c r="B4041" t="s">
        <v>14365</v>
      </c>
      <c r="C4041" t="s">
        <v>7886</v>
      </c>
      <c r="D4041" t="s">
        <v>7887</v>
      </c>
      <c r="E4041" t="s">
        <v>7888</v>
      </c>
      <c r="F4041">
        <v>3</v>
      </c>
      <c r="G4041">
        <v>3025.21</v>
      </c>
      <c r="H4041">
        <v>0</v>
      </c>
      <c r="I4041" s="165">
        <v>9075.6299999999992</v>
      </c>
      <c r="J4041" t="s">
        <v>7694</v>
      </c>
      <c r="K4041">
        <v>1</v>
      </c>
      <c r="L4041">
        <v>213</v>
      </c>
      <c r="M4041" t="s">
        <v>7695</v>
      </c>
      <c r="N4041" t="s">
        <v>7696</v>
      </c>
      <c r="O4041" t="s">
        <v>7697</v>
      </c>
      <c r="P4041" t="s">
        <v>13725</v>
      </c>
      <c r="Q4041" t="s">
        <v>11506</v>
      </c>
      <c r="R4041">
        <v>705</v>
      </c>
      <c r="S4041" t="s">
        <v>8680</v>
      </c>
      <c r="T4041" t="s">
        <v>7715</v>
      </c>
      <c r="U4041">
        <v>1</v>
      </c>
      <c r="V4041">
        <v>3</v>
      </c>
      <c r="W4041" t="s">
        <v>7702</v>
      </c>
      <c r="X4041" t="s">
        <v>6050</v>
      </c>
      <c r="Y4041" t="s">
        <v>7703</v>
      </c>
      <c r="Z4041" t="s">
        <v>14366</v>
      </c>
      <c r="AA4041" t="s">
        <v>9993</v>
      </c>
      <c r="AB4041" t="s">
        <v>14367</v>
      </c>
    </row>
    <row r="4042" spans="1:28">
      <c r="A4042" s="241">
        <v>45980</v>
      </c>
      <c r="B4042" t="s">
        <v>14365</v>
      </c>
      <c r="C4042" t="s">
        <v>7781</v>
      </c>
      <c r="D4042" t="s">
        <v>7782</v>
      </c>
      <c r="E4042" t="s">
        <v>7783</v>
      </c>
      <c r="F4042">
        <v>3</v>
      </c>
      <c r="G4042">
        <v>3025.21</v>
      </c>
      <c r="H4042">
        <v>0</v>
      </c>
      <c r="I4042" s="165">
        <v>9075.6299999999992</v>
      </c>
      <c r="J4042" t="s">
        <v>7694</v>
      </c>
      <c r="K4042">
        <v>1</v>
      </c>
      <c r="L4042">
        <v>213</v>
      </c>
      <c r="M4042" t="s">
        <v>7695</v>
      </c>
      <c r="N4042" t="s">
        <v>7696</v>
      </c>
      <c r="O4042" t="s">
        <v>7697</v>
      </c>
      <c r="P4042" t="s">
        <v>13725</v>
      </c>
      <c r="Q4042" t="s">
        <v>11506</v>
      </c>
      <c r="R4042">
        <v>705</v>
      </c>
      <c r="S4042" t="s">
        <v>8680</v>
      </c>
      <c r="T4042" t="s">
        <v>7715</v>
      </c>
      <c r="U4042">
        <v>1</v>
      </c>
      <c r="V4042">
        <v>3</v>
      </c>
      <c r="W4042" t="s">
        <v>7702</v>
      </c>
      <c r="X4042" t="s">
        <v>6050</v>
      </c>
      <c r="Y4042" t="s">
        <v>7703</v>
      </c>
      <c r="Z4042" t="s">
        <v>14366</v>
      </c>
      <c r="AA4042" t="s">
        <v>9993</v>
      </c>
      <c r="AB4042" t="s">
        <v>14367</v>
      </c>
    </row>
    <row r="4043" spans="1:28">
      <c r="A4043" s="241">
        <v>45980</v>
      </c>
      <c r="B4043" t="s">
        <v>14368</v>
      </c>
      <c r="C4043" t="s">
        <v>8160</v>
      </c>
      <c r="D4043" t="s">
        <v>8161</v>
      </c>
      <c r="E4043" t="s">
        <v>8162</v>
      </c>
      <c r="F4043">
        <v>1</v>
      </c>
      <c r="G4043">
        <v>2541.83</v>
      </c>
      <c r="H4043">
        <v>0</v>
      </c>
      <c r="I4043" s="165">
        <v>2541.83</v>
      </c>
      <c r="J4043" t="s">
        <v>7816</v>
      </c>
      <c r="K4043">
        <v>1</v>
      </c>
      <c r="L4043">
        <v>125</v>
      </c>
      <c r="M4043" t="s">
        <v>7724</v>
      </c>
      <c r="N4043" t="s">
        <v>7713</v>
      </c>
      <c r="O4043" t="s">
        <v>7697</v>
      </c>
      <c r="P4043" t="s">
        <v>13725</v>
      </c>
      <c r="Q4043" t="s">
        <v>14048</v>
      </c>
      <c r="R4043">
        <v>107</v>
      </c>
      <c r="S4043" t="s">
        <v>8680</v>
      </c>
      <c r="T4043" t="s">
        <v>7715</v>
      </c>
      <c r="U4043">
        <v>1</v>
      </c>
      <c r="V4043">
        <v>1</v>
      </c>
      <c r="W4043" t="s">
        <v>7702</v>
      </c>
      <c r="X4043" t="s">
        <v>14369</v>
      </c>
      <c r="Y4043" t="s">
        <v>7703</v>
      </c>
      <c r="Z4043" t="s">
        <v>14370</v>
      </c>
      <c r="AA4043" t="s">
        <v>8041</v>
      </c>
      <c r="AB4043" t="s">
        <v>14371</v>
      </c>
    </row>
    <row r="4044" spans="1:28">
      <c r="A4044" s="241">
        <v>45980</v>
      </c>
      <c r="B4044" t="s">
        <v>14372</v>
      </c>
      <c r="C4044" t="s">
        <v>7969</v>
      </c>
      <c r="D4044" t="s">
        <v>7970</v>
      </c>
      <c r="E4044" t="s">
        <v>7971</v>
      </c>
      <c r="F4044">
        <v>3</v>
      </c>
      <c r="G4044">
        <v>977</v>
      </c>
      <c r="H4044">
        <v>0</v>
      </c>
      <c r="I4044" s="165">
        <v>2931</v>
      </c>
      <c r="J4044" t="s">
        <v>7937</v>
      </c>
      <c r="K4044">
        <v>1</v>
      </c>
      <c r="L4044">
        <v>211</v>
      </c>
      <c r="M4044" t="s">
        <v>7938</v>
      </c>
      <c r="N4044" t="s">
        <v>7939</v>
      </c>
      <c r="O4044" t="s">
        <v>7697</v>
      </c>
      <c r="P4044" t="s">
        <v>13725</v>
      </c>
      <c r="Q4044" t="s">
        <v>14032</v>
      </c>
      <c r="R4044">
        <v>411</v>
      </c>
      <c r="S4044" t="s">
        <v>8680</v>
      </c>
      <c r="T4044" t="s">
        <v>7715</v>
      </c>
      <c r="U4044">
        <v>1</v>
      </c>
      <c r="V4044">
        <v>3</v>
      </c>
      <c r="W4044" t="s">
        <v>7702</v>
      </c>
      <c r="X4044" t="s">
        <v>6228</v>
      </c>
      <c r="Y4044" t="s">
        <v>7703</v>
      </c>
      <c r="Z4044" t="s">
        <v>14373</v>
      </c>
      <c r="AA4044" t="s">
        <v>8221</v>
      </c>
      <c r="AB4044" t="s">
        <v>14374</v>
      </c>
    </row>
    <row r="4045" spans="1:28">
      <c r="A4045" s="241">
        <v>45980</v>
      </c>
      <c r="B4045" t="s">
        <v>14372</v>
      </c>
      <c r="C4045" t="s">
        <v>7708</v>
      </c>
      <c r="D4045" t="s">
        <v>7709</v>
      </c>
      <c r="E4045" t="s">
        <v>7710</v>
      </c>
      <c r="F4045">
        <v>6</v>
      </c>
      <c r="G4045">
        <v>1120</v>
      </c>
      <c r="H4045">
        <v>0</v>
      </c>
      <c r="I4045" s="165">
        <v>6720</v>
      </c>
      <c r="J4045" t="s">
        <v>7937</v>
      </c>
      <c r="K4045">
        <v>1</v>
      </c>
      <c r="L4045">
        <v>211</v>
      </c>
      <c r="M4045" t="s">
        <v>7938</v>
      </c>
      <c r="N4045" t="s">
        <v>7939</v>
      </c>
      <c r="O4045" t="s">
        <v>7697</v>
      </c>
      <c r="P4045" t="s">
        <v>13725</v>
      </c>
      <c r="Q4045" t="s">
        <v>14032</v>
      </c>
      <c r="R4045">
        <v>411</v>
      </c>
      <c r="S4045" t="s">
        <v>8680</v>
      </c>
      <c r="T4045" t="s">
        <v>7715</v>
      </c>
      <c r="U4045">
        <v>1</v>
      </c>
      <c r="V4045">
        <v>6</v>
      </c>
      <c r="W4045" t="s">
        <v>7702</v>
      </c>
      <c r="X4045" t="s">
        <v>6228</v>
      </c>
      <c r="Y4045" t="s">
        <v>7703</v>
      </c>
      <c r="Z4045" t="s">
        <v>14373</v>
      </c>
      <c r="AA4045" t="s">
        <v>8221</v>
      </c>
      <c r="AB4045" t="s">
        <v>14374</v>
      </c>
    </row>
    <row r="4046" spans="1:28">
      <c r="A4046" s="241">
        <v>45980</v>
      </c>
      <c r="B4046" t="s">
        <v>14375</v>
      </c>
      <c r="C4046" t="s">
        <v>7934</v>
      </c>
      <c r="D4046" t="s">
        <v>7935</v>
      </c>
      <c r="E4046" t="s">
        <v>7936</v>
      </c>
      <c r="F4046">
        <v>5</v>
      </c>
      <c r="G4046">
        <v>2475</v>
      </c>
      <c r="H4046">
        <v>0</v>
      </c>
      <c r="I4046" s="165">
        <v>12375</v>
      </c>
      <c r="J4046" t="s">
        <v>7743</v>
      </c>
      <c r="K4046">
        <v>1</v>
      </c>
      <c r="L4046">
        <v>2</v>
      </c>
      <c r="M4046" t="s">
        <v>8054</v>
      </c>
      <c r="N4046" t="s">
        <v>7745</v>
      </c>
      <c r="O4046" t="s">
        <v>7697</v>
      </c>
      <c r="P4046" t="s">
        <v>13725</v>
      </c>
      <c r="Q4046" t="s">
        <v>13717</v>
      </c>
      <c r="R4046">
        <v>938</v>
      </c>
      <c r="S4046" t="s">
        <v>8680</v>
      </c>
      <c r="T4046" t="s">
        <v>7715</v>
      </c>
      <c r="U4046">
        <v>1</v>
      </c>
      <c r="V4046">
        <v>5</v>
      </c>
      <c r="W4046" t="s">
        <v>7702</v>
      </c>
      <c r="X4046" t="s">
        <v>14376</v>
      </c>
      <c r="Y4046" t="s">
        <v>7703</v>
      </c>
      <c r="Z4046" t="s">
        <v>14377</v>
      </c>
      <c r="AA4046" t="s">
        <v>7748</v>
      </c>
      <c r="AB4046" t="s">
        <v>14376</v>
      </c>
    </row>
    <row r="4047" spans="1:28">
      <c r="A4047" s="241">
        <v>45980</v>
      </c>
      <c r="B4047" t="s">
        <v>14375</v>
      </c>
      <c r="C4047" t="s">
        <v>7740</v>
      </c>
      <c r="D4047" t="s">
        <v>7741</v>
      </c>
      <c r="E4047" t="s">
        <v>7742</v>
      </c>
      <c r="F4047">
        <v>8</v>
      </c>
      <c r="G4047">
        <v>3562.19</v>
      </c>
      <c r="H4047">
        <v>0</v>
      </c>
      <c r="I4047" s="165">
        <v>28497.52</v>
      </c>
      <c r="J4047" t="s">
        <v>7743</v>
      </c>
      <c r="K4047">
        <v>1</v>
      </c>
      <c r="L4047">
        <v>2</v>
      </c>
      <c r="M4047" t="s">
        <v>8054</v>
      </c>
      <c r="N4047" t="s">
        <v>7745</v>
      </c>
      <c r="O4047" t="s">
        <v>7697</v>
      </c>
      <c r="P4047" t="s">
        <v>13725</v>
      </c>
      <c r="Q4047" t="s">
        <v>13717</v>
      </c>
      <c r="R4047">
        <v>938</v>
      </c>
      <c r="S4047" t="s">
        <v>8680</v>
      </c>
      <c r="T4047" t="s">
        <v>7715</v>
      </c>
      <c r="U4047">
        <v>1</v>
      </c>
      <c r="V4047">
        <v>8</v>
      </c>
      <c r="W4047" t="s">
        <v>7702</v>
      </c>
      <c r="X4047" t="s">
        <v>14376</v>
      </c>
      <c r="Y4047" t="s">
        <v>7703</v>
      </c>
      <c r="Z4047" t="s">
        <v>14377</v>
      </c>
      <c r="AA4047" t="s">
        <v>7748</v>
      </c>
      <c r="AB4047" t="s">
        <v>14376</v>
      </c>
    </row>
    <row r="4048" spans="1:28">
      <c r="A4048" s="241">
        <v>45980</v>
      </c>
      <c r="B4048" t="s">
        <v>14375</v>
      </c>
      <c r="C4048" t="s">
        <v>8596</v>
      </c>
      <c r="D4048" t="s">
        <v>8597</v>
      </c>
      <c r="E4048" t="s">
        <v>8598</v>
      </c>
      <c r="F4048">
        <v>6</v>
      </c>
      <c r="G4048">
        <v>1230</v>
      </c>
      <c r="H4048">
        <v>0</v>
      </c>
      <c r="I4048" s="165">
        <v>7380</v>
      </c>
      <c r="J4048" t="s">
        <v>7743</v>
      </c>
      <c r="K4048">
        <v>1</v>
      </c>
      <c r="L4048">
        <v>2</v>
      </c>
      <c r="M4048" t="s">
        <v>8054</v>
      </c>
      <c r="N4048" t="s">
        <v>7745</v>
      </c>
      <c r="O4048" t="s">
        <v>7697</v>
      </c>
      <c r="P4048" t="s">
        <v>13725</v>
      </c>
      <c r="Q4048" t="s">
        <v>13717</v>
      </c>
      <c r="R4048">
        <v>938</v>
      </c>
      <c r="S4048" t="s">
        <v>8680</v>
      </c>
      <c r="T4048" t="s">
        <v>7715</v>
      </c>
      <c r="U4048">
        <v>1</v>
      </c>
      <c r="V4048">
        <v>6</v>
      </c>
      <c r="W4048" t="s">
        <v>7702</v>
      </c>
      <c r="X4048" t="s">
        <v>14376</v>
      </c>
      <c r="Y4048" t="s">
        <v>7703</v>
      </c>
      <c r="Z4048" t="s">
        <v>14377</v>
      </c>
      <c r="AA4048" t="s">
        <v>7748</v>
      </c>
      <c r="AB4048" t="s">
        <v>14376</v>
      </c>
    </row>
    <row r="4049" spans="1:28">
      <c r="A4049" s="241">
        <v>45980</v>
      </c>
      <c r="B4049" t="s">
        <v>14375</v>
      </c>
      <c r="C4049" t="s">
        <v>8079</v>
      </c>
      <c r="D4049" t="s">
        <v>8080</v>
      </c>
      <c r="E4049" t="s">
        <v>8081</v>
      </c>
      <c r="F4049">
        <v>6</v>
      </c>
      <c r="G4049">
        <v>3180</v>
      </c>
      <c r="H4049">
        <v>0</v>
      </c>
      <c r="I4049" s="165">
        <v>19080</v>
      </c>
      <c r="J4049" t="s">
        <v>7743</v>
      </c>
      <c r="K4049">
        <v>1</v>
      </c>
      <c r="L4049">
        <v>2</v>
      </c>
      <c r="M4049" t="s">
        <v>8054</v>
      </c>
      <c r="N4049" t="s">
        <v>7745</v>
      </c>
      <c r="O4049" t="s">
        <v>7697</v>
      </c>
      <c r="P4049" t="s">
        <v>13725</v>
      </c>
      <c r="Q4049" t="s">
        <v>13717</v>
      </c>
      <c r="R4049">
        <v>938</v>
      </c>
      <c r="S4049" t="s">
        <v>8680</v>
      </c>
      <c r="T4049" t="s">
        <v>7715</v>
      </c>
      <c r="U4049">
        <v>1</v>
      </c>
      <c r="V4049">
        <v>6</v>
      </c>
      <c r="W4049" t="s">
        <v>7702</v>
      </c>
      <c r="X4049" t="s">
        <v>14376</v>
      </c>
      <c r="Y4049" t="s">
        <v>7703</v>
      </c>
      <c r="Z4049" t="s">
        <v>14377</v>
      </c>
      <c r="AA4049" t="s">
        <v>7748</v>
      </c>
      <c r="AB4049" t="s">
        <v>14376</v>
      </c>
    </row>
    <row r="4050" spans="1:28">
      <c r="A4050" s="241">
        <v>45980</v>
      </c>
      <c r="B4050" t="s">
        <v>14375</v>
      </c>
      <c r="C4050" t="s">
        <v>8160</v>
      </c>
      <c r="D4050" t="s">
        <v>8161</v>
      </c>
      <c r="E4050" t="s">
        <v>8162</v>
      </c>
      <c r="F4050">
        <v>4</v>
      </c>
      <c r="G4050">
        <v>2541.83</v>
      </c>
      <c r="H4050">
        <v>0</v>
      </c>
      <c r="I4050" s="165">
        <v>10167.32</v>
      </c>
      <c r="J4050" t="s">
        <v>7743</v>
      </c>
      <c r="K4050">
        <v>1</v>
      </c>
      <c r="L4050">
        <v>2</v>
      </c>
      <c r="M4050" t="s">
        <v>8054</v>
      </c>
      <c r="N4050" t="s">
        <v>7745</v>
      </c>
      <c r="O4050" t="s">
        <v>7697</v>
      </c>
      <c r="P4050" t="s">
        <v>13725</v>
      </c>
      <c r="Q4050" t="s">
        <v>13717</v>
      </c>
      <c r="R4050">
        <v>938</v>
      </c>
      <c r="S4050" t="s">
        <v>8680</v>
      </c>
      <c r="T4050" t="s">
        <v>7715</v>
      </c>
      <c r="U4050">
        <v>1</v>
      </c>
      <c r="V4050">
        <v>4</v>
      </c>
      <c r="W4050" t="s">
        <v>7702</v>
      </c>
      <c r="X4050" t="s">
        <v>14376</v>
      </c>
      <c r="Y4050" t="s">
        <v>7703</v>
      </c>
      <c r="Z4050" t="s">
        <v>14377</v>
      </c>
      <c r="AA4050" t="s">
        <v>7748</v>
      </c>
      <c r="AB4050" t="s">
        <v>14376</v>
      </c>
    </row>
    <row r="4051" spans="1:28">
      <c r="A4051" s="241">
        <v>45980</v>
      </c>
      <c r="B4051" t="s">
        <v>14375</v>
      </c>
      <c r="C4051" t="s">
        <v>8626</v>
      </c>
      <c r="D4051" t="s">
        <v>8627</v>
      </c>
      <c r="E4051" t="s">
        <v>8628</v>
      </c>
      <c r="F4051">
        <v>1</v>
      </c>
      <c r="G4051">
        <v>29400</v>
      </c>
      <c r="H4051">
        <v>0</v>
      </c>
      <c r="I4051" s="165">
        <v>29400</v>
      </c>
      <c r="J4051" t="s">
        <v>7743</v>
      </c>
      <c r="K4051">
        <v>1</v>
      </c>
      <c r="L4051">
        <v>2</v>
      </c>
      <c r="M4051" t="s">
        <v>8054</v>
      </c>
      <c r="N4051" t="s">
        <v>7745</v>
      </c>
      <c r="O4051" t="s">
        <v>7697</v>
      </c>
      <c r="P4051" t="s">
        <v>13725</v>
      </c>
      <c r="Q4051" t="s">
        <v>13717</v>
      </c>
      <c r="R4051">
        <v>938</v>
      </c>
      <c r="S4051" t="s">
        <v>8680</v>
      </c>
      <c r="T4051" t="s">
        <v>7726</v>
      </c>
      <c r="U4051">
        <v>1</v>
      </c>
      <c r="V4051">
        <v>1</v>
      </c>
      <c r="W4051" t="s">
        <v>7702</v>
      </c>
      <c r="X4051" t="s">
        <v>14376</v>
      </c>
      <c r="Y4051" t="s">
        <v>7703</v>
      </c>
      <c r="Z4051" t="s">
        <v>14377</v>
      </c>
      <c r="AA4051" t="s">
        <v>7748</v>
      </c>
      <c r="AB4051" t="s">
        <v>14376</v>
      </c>
    </row>
    <row r="4052" spans="1:28">
      <c r="A4052" s="241">
        <v>45980</v>
      </c>
      <c r="B4052" t="s">
        <v>14378</v>
      </c>
      <c r="C4052" t="s">
        <v>7934</v>
      </c>
      <c r="D4052" t="s">
        <v>7935</v>
      </c>
      <c r="E4052" t="s">
        <v>7936</v>
      </c>
      <c r="F4052">
        <v>12</v>
      </c>
      <c r="G4052">
        <v>2475</v>
      </c>
      <c r="H4052">
        <v>0</v>
      </c>
      <c r="I4052" s="165">
        <v>29700</v>
      </c>
      <c r="J4052" t="s">
        <v>7809</v>
      </c>
      <c r="K4052">
        <v>1</v>
      </c>
      <c r="L4052">
        <v>125</v>
      </c>
      <c r="M4052" t="s">
        <v>7724</v>
      </c>
      <c r="N4052" t="s">
        <v>7713</v>
      </c>
      <c r="O4052" t="s">
        <v>7697</v>
      </c>
      <c r="P4052" t="s">
        <v>13725</v>
      </c>
      <c r="Q4052" t="s">
        <v>10012</v>
      </c>
      <c r="R4052">
        <v>111</v>
      </c>
      <c r="S4052" t="s">
        <v>8680</v>
      </c>
      <c r="T4052" t="s">
        <v>7715</v>
      </c>
      <c r="U4052">
        <v>1</v>
      </c>
      <c r="V4052">
        <v>12</v>
      </c>
      <c r="W4052" t="s">
        <v>7702</v>
      </c>
      <c r="X4052" t="s">
        <v>5922</v>
      </c>
      <c r="Y4052" t="s">
        <v>7703</v>
      </c>
      <c r="Z4052" t="s">
        <v>14379</v>
      </c>
      <c r="AA4052" t="s">
        <v>8618</v>
      </c>
      <c r="AB4052" t="s">
        <v>14380</v>
      </c>
    </row>
    <row r="4053" spans="1:28">
      <c r="A4053" s="241">
        <v>45980</v>
      </c>
      <c r="B4053" t="s">
        <v>14381</v>
      </c>
      <c r="C4053" t="s">
        <v>7993</v>
      </c>
      <c r="D4053" t="s">
        <v>7994</v>
      </c>
      <c r="E4053" t="s">
        <v>7995</v>
      </c>
      <c r="F4053">
        <v>2</v>
      </c>
      <c r="G4053">
        <v>28655.46</v>
      </c>
      <c r="H4053">
        <v>0</v>
      </c>
      <c r="I4053" s="165">
        <v>57310.92</v>
      </c>
      <c r="J4053" t="s">
        <v>8182</v>
      </c>
      <c r="K4053">
        <v>1</v>
      </c>
      <c r="L4053">
        <v>126</v>
      </c>
      <c r="M4053" t="s">
        <v>7744</v>
      </c>
      <c r="N4053" t="s">
        <v>7745</v>
      </c>
      <c r="O4053" t="s">
        <v>7697</v>
      </c>
      <c r="P4053" t="s">
        <v>13725</v>
      </c>
      <c r="Q4053" t="s">
        <v>8576</v>
      </c>
      <c r="R4053">
        <v>920</v>
      </c>
      <c r="S4053" t="s">
        <v>8680</v>
      </c>
      <c r="T4053" t="s">
        <v>7715</v>
      </c>
      <c r="U4053">
        <v>1</v>
      </c>
      <c r="V4053">
        <v>2</v>
      </c>
      <c r="W4053" t="s">
        <v>7702</v>
      </c>
      <c r="X4053" t="s">
        <v>5888</v>
      </c>
      <c r="Y4053" t="s">
        <v>7703</v>
      </c>
      <c r="Z4053" t="s">
        <v>14382</v>
      </c>
      <c r="AA4053" t="s">
        <v>8265</v>
      </c>
      <c r="AB4053" t="s">
        <v>10598</v>
      </c>
    </row>
    <row r="4054" spans="1:28">
      <c r="A4054" s="241">
        <v>45980</v>
      </c>
      <c r="B4054" t="s">
        <v>14383</v>
      </c>
      <c r="C4054" t="s">
        <v>7832</v>
      </c>
      <c r="D4054" t="s">
        <v>7833</v>
      </c>
      <c r="E4054" t="s">
        <v>7834</v>
      </c>
      <c r="F4054">
        <v>1</v>
      </c>
      <c r="G4054">
        <v>12500</v>
      </c>
      <c r="H4054">
        <v>375</v>
      </c>
      <c r="I4054" s="165">
        <v>12125</v>
      </c>
      <c r="J4054" t="s">
        <v>8166</v>
      </c>
      <c r="K4054">
        <v>1</v>
      </c>
      <c r="L4054">
        <v>126</v>
      </c>
      <c r="M4054" t="s">
        <v>7744</v>
      </c>
      <c r="N4054" t="s">
        <v>7745</v>
      </c>
      <c r="O4054" t="s">
        <v>7697</v>
      </c>
      <c r="P4054" t="s">
        <v>13725</v>
      </c>
      <c r="Q4054" t="s">
        <v>13927</v>
      </c>
      <c r="R4054">
        <v>923</v>
      </c>
      <c r="S4054" t="s">
        <v>8680</v>
      </c>
      <c r="T4054" t="s">
        <v>7726</v>
      </c>
      <c r="U4054">
        <v>1</v>
      </c>
      <c r="V4054">
        <v>1</v>
      </c>
      <c r="W4054" t="s">
        <v>7702</v>
      </c>
      <c r="X4054" t="s">
        <v>6046</v>
      </c>
      <c r="Y4054" t="s">
        <v>7703</v>
      </c>
      <c r="Z4054" t="s">
        <v>14384</v>
      </c>
      <c r="AA4054" t="s">
        <v>8226</v>
      </c>
      <c r="AB4054" t="s">
        <v>6046</v>
      </c>
    </row>
    <row r="4055" spans="1:28">
      <c r="A4055" s="241">
        <v>45980</v>
      </c>
      <c r="B4055" t="s">
        <v>14385</v>
      </c>
      <c r="C4055" t="s">
        <v>7720</v>
      </c>
      <c r="D4055" t="s">
        <v>7721</v>
      </c>
      <c r="E4055" t="s">
        <v>7722</v>
      </c>
      <c r="F4055">
        <v>1</v>
      </c>
      <c r="G4055">
        <v>11900</v>
      </c>
      <c r="H4055">
        <v>357</v>
      </c>
      <c r="I4055" s="165">
        <v>11543</v>
      </c>
      <c r="J4055" t="s">
        <v>7809</v>
      </c>
      <c r="K4055">
        <v>1</v>
      </c>
      <c r="L4055">
        <v>125</v>
      </c>
      <c r="M4055" t="s">
        <v>7724</v>
      </c>
      <c r="N4055" t="s">
        <v>7713</v>
      </c>
      <c r="O4055" t="s">
        <v>7697</v>
      </c>
      <c r="P4055" t="s">
        <v>13725</v>
      </c>
      <c r="Q4055" t="s">
        <v>10012</v>
      </c>
      <c r="R4055">
        <v>111</v>
      </c>
      <c r="S4055" t="s">
        <v>8680</v>
      </c>
      <c r="T4055" t="s">
        <v>7726</v>
      </c>
      <c r="U4055">
        <v>1</v>
      </c>
      <c r="V4055">
        <v>1</v>
      </c>
      <c r="W4055" t="s">
        <v>7702</v>
      </c>
      <c r="X4055" t="s">
        <v>6226</v>
      </c>
      <c r="Y4055" t="s">
        <v>7703</v>
      </c>
      <c r="Z4055" t="s">
        <v>14386</v>
      </c>
      <c r="AA4055" t="s">
        <v>8618</v>
      </c>
      <c r="AB4055" t="s">
        <v>14387</v>
      </c>
    </row>
    <row r="4056" spans="1:28">
      <c r="A4056" s="241">
        <v>45980</v>
      </c>
      <c r="B4056" t="s">
        <v>14388</v>
      </c>
      <c r="C4056" t="s">
        <v>7832</v>
      </c>
      <c r="D4056" t="s">
        <v>7833</v>
      </c>
      <c r="E4056" t="s">
        <v>7834</v>
      </c>
      <c r="F4056">
        <v>1</v>
      </c>
      <c r="G4056">
        <v>12500</v>
      </c>
      <c r="H4056">
        <v>375</v>
      </c>
      <c r="I4056" s="165">
        <v>12125</v>
      </c>
      <c r="J4056" t="s">
        <v>8166</v>
      </c>
      <c r="K4056">
        <v>1</v>
      </c>
      <c r="L4056">
        <v>126</v>
      </c>
      <c r="M4056" t="s">
        <v>7744</v>
      </c>
      <c r="N4056" t="s">
        <v>7745</v>
      </c>
      <c r="O4056" t="s">
        <v>7697</v>
      </c>
      <c r="P4056" t="s">
        <v>13725</v>
      </c>
      <c r="Q4056" t="s">
        <v>13927</v>
      </c>
      <c r="R4056">
        <v>923</v>
      </c>
      <c r="S4056" t="s">
        <v>8680</v>
      </c>
      <c r="T4056" t="s">
        <v>7726</v>
      </c>
      <c r="U4056">
        <v>1</v>
      </c>
      <c r="V4056">
        <v>1</v>
      </c>
      <c r="W4056" t="s">
        <v>7702</v>
      </c>
      <c r="X4056" t="s">
        <v>6038</v>
      </c>
      <c r="Y4056" t="s">
        <v>7703</v>
      </c>
      <c r="Z4056" t="s">
        <v>14389</v>
      </c>
      <c r="AA4056" t="s">
        <v>8226</v>
      </c>
      <c r="AB4056" t="s">
        <v>14390</v>
      </c>
    </row>
    <row r="4057" spans="1:28">
      <c r="A4057" s="241">
        <v>45980</v>
      </c>
      <c r="B4057" t="s">
        <v>14391</v>
      </c>
      <c r="C4057" t="s">
        <v>7914</v>
      </c>
      <c r="D4057" t="s">
        <v>7915</v>
      </c>
      <c r="E4057" t="s">
        <v>7916</v>
      </c>
      <c r="F4057">
        <v>2</v>
      </c>
      <c r="G4057">
        <v>2900.04</v>
      </c>
      <c r="H4057">
        <v>0</v>
      </c>
      <c r="I4057" s="165">
        <v>5800.08</v>
      </c>
      <c r="J4057" t="s">
        <v>7809</v>
      </c>
      <c r="K4057">
        <v>1</v>
      </c>
      <c r="L4057">
        <v>125</v>
      </c>
      <c r="M4057" t="s">
        <v>7724</v>
      </c>
      <c r="N4057" t="s">
        <v>7713</v>
      </c>
      <c r="O4057" t="s">
        <v>7697</v>
      </c>
      <c r="P4057" t="s">
        <v>13725</v>
      </c>
      <c r="Q4057" t="s">
        <v>10012</v>
      </c>
      <c r="R4057">
        <v>111</v>
      </c>
      <c r="S4057" t="s">
        <v>8680</v>
      </c>
      <c r="T4057" t="s">
        <v>7726</v>
      </c>
      <c r="U4057">
        <v>1</v>
      </c>
      <c r="V4057">
        <v>2</v>
      </c>
      <c r="W4057" t="s">
        <v>7702</v>
      </c>
      <c r="X4057" t="s">
        <v>5973</v>
      </c>
      <c r="Y4057" t="s">
        <v>7703</v>
      </c>
      <c r="Z4057" t="s">
        <v>14392</v>
      </c>
      <c r="AA4057" t="s">
        <v>8618</v>
      </c>
      <c r="AB4057" t="s">
        <v>14393</v>
      </c>
    </row>
    <row r="4058" spans="1:28">
      <c r="A4058" s="241">
        <v>45980</v>
      </c>
      <c r="B4058" t="s">
        <v>14391</v>
      </c>
      <c r="C4058" t="s">
        <v>8136</v>
      </c>
      <c r="D4058" t="s">
        <v>8137</v>
      </c>
      <c r="E4058" t="s">
        <v>8138</v>
      </c>
      <c r="F4058">
        <v>1</v>
      </c>
      <c r="G4058">
        <v>12290.73</v>
      </c>
      <c r="H4058">
        <v>0</v>
      </c>
      <c r="I4058" s="165">
        <v>12290.73</v>
      </c>
      <c r="J4058" t="s">
        <v>7809</v>
      </c>
      <c r="K4058">
        <v>1</v>
      </c>
      <c r="L4058">
        <v>125</v>
      </c>
      <c r="M4058" t="s">
        <v>7724</v>
      </c>
      <c r="N4058" t="s">
        <v>7713</v>
      </c>
      <c r="O4058" t="s">
        <v>7697</v>
      </c>
      <c r="P4058" t="s">
        <v>13725</v>
      </c>
      <c r="Q4058" t="s">
        <v>10012</v>
      </c>
      <c r="R4058">
        <v>111</v>
      </c>
      <c r="S4058" t="s">
        <v>8680</v>
      </c>
      <c r="T4058" t="s">
        <v>7726</v>
      </c>
      <c r="U4058">
        <v>1</v>
      </c>
      <c r="V4058">
        <v>1</v>
      </c>
      <c r="W4058" t="s">
        <v>7702</v>
      </c>
      <c r="X4058" t="s">
        <v>5973</v>
      </c>
      <c r="Y4058" t="s">
        <v>7703</v>
      </c>
      <c r="Z4058" t="s">
        <v>14392</v>
      </c>
      <c r="AA4058" t="s">
        <v>8618</v>
      </c>
      <c r="AB4058" t="s">
        <v>14393</v>
      </c>
    </row>
    <row r="4059" spans="1:28">
      <c r="A4059" s="241">
        <v>45980</v>
      </c>
      <c r="B4059" t="s">
        <v>14394</v>
      </c>
      <c r="C4059" t="s">
        <v>7868</v>
      </c>
      <c r="D4059" t="s">
        <v>7869</v>
      </c>
      <c r="E4059" t="s">
        <v>7870</v>
      </c>
      <c r="F4059">
        <v>6</v>
      </c>
      <c r="G4059">
        <v>3000</v>
      </c>
      <c r="H4059">
        <v>0</v>
      </c>
      <c r="I4059" s="165">
        <v>18000</v>
      </c>
      <c r="J4059" t="s">
        <v>7694</v>
      </c>
      <c r="K4059">
        <v>1</v>
      </c>
      <c r="L4059">
        <v>213</v>
      </c>
      <c r="M4059" t="s">
        <v>7695</v>
      </c>
      <c r="N4059" t="s">
        <v>7696</v>
      </c>
      <c r="O4059" t="s">
        <v>7697</v>
      </c>
      <c r="P4059" t="s">
        <v>13725</v>
      </c>
      <c r="Q4059" t="s">
        <v>7890</v>
      </c>
      <c r="R4059">
        <v>706</v>
      </c>
      <c r="S4059" t="s">
        <v>8680</v>
      </c>
      <c r="T4059" t="s">
        <v>7726</v>
      </c>
      <c r="U4059">
        <v>1</v>
      </c>
      <c r="V4059">
        <v>6</v>
      </c>
      <c r="W4059" t="s">
        <v>7702</v>
      </c>
      <c r="X4059" t="s">
        <v>6278</v>
      </c>
      <c r="Y4059" t="s">
        <v>7703</v>
      </c>
      <c r="Z4059" t="s">
        <v>14395</v>
      </c>
      <c r="AA4059" t="s">
        <v>7705</v>
      </c>
      <c r="AB4059" t="s">
        <v>14396</v>
      </c>
    </row>
    <row r="4060" spans="1:28">
      <c r="A4060" s="241">
        <v>45980</v>
      </c>
      <c r="B4060" t="s">
        <v>14394</v>
      </c>
      <c r="C4060" t="s">
        <v>7832</v>
      </c>
      <c r="D4060" t="s">
        <v>7833</v>
      </c>
      <c r="E4060" t="s">
        <v>7834</v>
      </c>
      <c r="F4060">
        <v>1</v>
      </c>
      <c r="G4060">
        <v>12500</v>
      </c>
      <c r="H4060">
        <v>375</v>
      </c>
      <c r="I4060" s="165">
        <v>12125</v>
      </c>
      <c r="J4060" t="s">
        <v>7694</v>
      </c>
      <c r="K4060">
        <v>1</v>
      </c>
      <c r="L4060">
        <v>213</v>
      </c>
      <c r="M4060" t="s">
        <v>7695</v>
      </c>
      <c r="N4060" t="s">
        <v>7696</v>
      </c>
      <c r="O4060" t="s">
        <v>7697</v>
      </c>
      <c r="P4060" t="s">
        <v>13725</v>
      </c>
      <c r="Q4060" t="s">
        <v>7890</v>
      </c>
      <c r="R4060">
        <v>706</v>
      </c>
      <c r="S4060" t="s">
        <v>8680</v>
      </c>
      <c r="T4060" t="s">
        <v>7726</v>
      </c>
      <c r="U4060">
        <v>1</v>
      </c>
      <c r="V4060">
        <v>1</v>
      </c>
      <c r="W4060" t="s">
        <v>7702</v>
      </c>
      <c r="X4060" t="s">
        <v>6278</v>
      </c>
      <c r="Y4060" t="s">
        <v>7703</v>
      </c>
      <c r="Z4060" t="s">
        <v>14395</v>
      </c>
      <c r="AA4060" t="s">
        <v>7705</v>
      </c>
      <c r="AB4060" t="s">
        <v>14396</v>
      </c>
    </row>
    <row r="4061" spans="1:28">
      <c r="A4061" s="241">
        <v>45980</v>
      </c>
      <c r="B4061" t="s">
        <v>14394</v>
      </c>
      <c r="C4061" t="s">
        <v>7720</v>
      </c>
      <c r="D4061" t="s">
        <v>7721</v>
      </c>
      <c r="E4061" t="s">
        <v>7722</v>
      </c>
      <c r="F4061">
        <v>1</v>
      </c>
      <c r="G4061">
        <v>11900</v>
      </c>
      <c r="H4061">
        <v>357</v>
      </c>
      <c r="I4061" s="165">
        <v>11543</v>
      </c>
      <c r="J4061" t="s">
        <v>7694</v>
      </c>
      <c r="K4061">
        <v>1</v>
      </c>
      <c r="L4061">
        <v>213</v>
      </c>
      <c r="M4061" t="s">
        <v>7695</v>
      </c>
      <c r="N4061" t="s">
        <v>7696</v>
      </c>
      <c r="O4061" t="s">
        <v>7697</v>
      </c>
      <c r="P4061" t="s">
        <v>13725</v>
      </c>
      <c r="Q4061" t="s">
        <v>7890</v>
      </c>
      <c r="R4061">
        <v>706</v>
      </c>
      <c r="S4061" t="s">
        <v>8680</v>
      </c>
      <c r="T4061" t="s">
        <v>7726</v>
      </c>
      <c r="U4061">
        <v>1</v>
      </c>
      <c r="V4061">
        <v>1</v>
      </c>
      <c r="W4061" t="s">
        <v>7702</v>
      </c>
      <c r="X4061" t="s">
        <v>6278</v>
      </c>
      <c r="Y4061" t="s">
        <v>7703</v>
      </c>
      <c r="Z4061" t="s">
        <v>14395</v>
      </c>
      <c r="AA4061" t="s">
        <v>7705</v>
      </c>
      <c r="AB4061" t="s">
        <v>14396</v>
      </c>
    </row>
    <row r="4062" spans="1:28">
      <c r="A4062" s="241">
        <v>45980</v>
      </c>
      <c r="B4062" t="s">
        <v>14397</v>
      </c>
      <c r="C4062" t="s">
        <v>7979</v>
      </c>
      <c r="D4062" t="s">
        <v>7980</v>
      </c>
      <c r="E4062" t="s">
        <v>7981</v>
      </c>
      <c r="F4062">
        <v>1</v>
      </c>
      <c r="G4062">
        <v>2647.06</v>
      </c>
      <c r="H4062">
        <v>0</v>
      </c>
      <c r="I4062" s="165">
        <v>2647.06</v>
      </c>
      <c r="J4062" t="s">
        <v>7816</v>
      </c>
      <c r="K4062">
        <v>1</v>
      </c>
      <c r="L4062">
        <v>125</v>
      </c>
      <c r="M4062" t="s">
        <v>7724</v>
      </c>
      <c r="N4062" t="s">
        <v>7713</v>
      </c>
      <c r="O4062" t="s">
        <v>7697</v>
      </c>
      <c r="P4062" t="s">
        <v>13725</v>
      </c>
      <c r="Q4062" t="s">
        <v>14048</v>
      </c>
      <c r="R4062">
        <v>107</v>
      </c>
      <c r="S4062" t="s">
        <v>8680</v>
      </c>
      <c r="T4062" t="s">
        <v>7715</v>
      </c>
      <c r="U4062">
        <v>1</v>
      </c>
      <c r="V4062">
        <v>1</v>
      </c>
      <c r="W4062" t="s">
        <v>7702</v>
      </c>
      <c r="X4062" t="s">
        <v>6155</v>
      </c>
      <c r="Y4062" t="s">
        <v>7703</v>
      </c>
      <c r="Z4062" t="s">
        <v>14398</v>
      </c>
      <c r="AA4062" t="s">
        <v>8041</v>
      </c>
      <c r="AB4062" t="s">
        <v>14399</v>
      </c>
    </row>
    <row r="4063" spans="1:28">
      <c r="A4063" s="241">
        <v>45980</v>
      </c>
      <c r="B4063" t="s">
        <v>14400</v>
      </c>
      <c r="C4063" t="s">
        <v>7730</v>
      </c>
      <c r="D4063" t="s">
        <v>7731</v>
      </c>
      <c r="E4063" t="s">
        <v>7732</v>
      </c>
      <c r="F4063">
        <v>1</v>
      </c>
      <c r="G4063">
        <v>8991.6</v>
      </c>
      <c r="H4063">
        <v>0</v>
      </c>
      <c r="I4063" s="165">
        <v>8991.6</v>
      </c>
      <c r="J4063" t="s">
        <v>7842</v>
      </c>
      <c r="K4063">
        <v>1</v>
      </c>
      <c r="L4063">
        <v>2</v>
      </c>
      <c r="M4063" t="s">
        <v>8054</v>
      </c>
      <c r="N4063" t="s">
        <v>7745</v>
      </c>
      <c r="O4063" t="s">
        <v>7697</v>
      </c>
      <c r="P4063" t="s">
        <v>13725</v>
      </c>
      <c r="Q4063" t="s">
        <v>14146</v>
      </c>
      <c r="R4063">
        <v>907</v>
      </c>
      <c r="S4063" t="s">
        <v>8680</v>
      </c>
      <c r="T4063" t="s">
        <v>7715</v>
      </c>
      <c r="U4063">
        <v>1</v>
      </c>
      <c r="V4063">
        <v>1</v>
      </c>
      <c r="W4063" t="s">
        <v>7702</v>
      </c>
      <c r="X4063" t="s">
        <v>14401</v>
      </c>
      <c r="Y4063" t="s">
        <v>7703</v>
      </c>
      <c r="Z4063" t="s">
        <v>14402</v>
      </c>
      <c r="AA4063" t="s">
        <v>8292</v>
      </c>
      <c r="AB4063" t="s">
        <v>8447</v>
      </c>
    </row>
    <row r="4064" spans="1:28">
      <c r="A4064" s="241">
        <v>45980</v>
      </c>
      <c r="B4064" t="s">
        <v>14400</v>
      </c>
      <c r="C4064" t="s">
        <v>7839</v>
      </c>
      <c r="D4064" t="s">
        <v>7840</v>
      </c>
      <c r="E4064" t="s">
        <v>7841</v>
      </c>
      <c r="F4064">
        <v>1</v>
      </c>
      <c r="G4064">
        <v>2645.48</v>
      </c>
      <c r="H4064">
        <v>0</v>
      </c>
      <c r="I4064" s="165">
        <v>2645.48</v>
      </c>
      <c r="J4064" t="s">
        <v>7842</v>
      </c>
      <c r="K4064">
        <v>1</v>
      </c>
      <c r="L4064">
        <v>2</v>
      </c>
      <c r="M4064" t="s">
        <v>8054</v>
      </c>
      <c r="N4064" t="s">
        <v>7745</v>
      </c>
      <c r="O4064" t="s">
        <v>7697</v>
      </c>
      <c r="P4064" t="s">
        <v>13725</v>
      </c>
      <c r="Q4064" t="s">
        <v>14146</v>
      </c>
      <c r="R4064">
        <v>907</v>
      </c>
      <c r="S4064" t="s">
        <v>8680</v>
      </c>
      <c r="T4064" t="s">
        <v>7715</v>
      </c>
      <c r="U4064">
        <v>1</v>
      </c>
      <c r="V4064">
        <v>1</v>
      </c>
      <c r="W4064" t="s">
        <v>7702</v>
      </c>
      <c r="X4064" t="s">
        <v>14401</v>
      </c>
      <c r="Y4064" t="s">
        <v>7703</v>
      </c>
      <c r="Z4064" t="s">
        <v>14402</v>
      </c>
      <c r="AA4064" t="s">
        <v>8292</v>
      </c>
      <c r="AB4064" t="s">
        <v>8447</v>
      </c>
    </row>
    <row r="4065" spans="1:28">
      <c r="A4065" s="241">
        <v>45980</v>
      </c>
      <c r="B4065" t="s">
        <v>14403</v>
      </c>
      <c r="C4065" t="s">
        <v>7787</v>
      </c>
      <c r="D4065" t="s">
        <v>7788</v>
      </c>
      <c r="E4065" t="s">
        <v>7789</v>
      </c>
      <c r="F4065">
        <v>2</v>
      </c>
      <c r="G4065">
        <v>3025.21</v>
      </c>
      <c r="H4065">
        <v>0</v>
      </c>
      <c r="I4065" s="165">
        <v>6050.42</v>
      </c>
      <c r="J4065" t="s">
        <v>7809</v>
      </c>
      <c r="K4065">
        <v>1</v>
      </c>
      <c r="L4065">
        <v>125</v>
      </c>
      <c r="M4065" t="s">
        <v>7724</v>
      </c>
      <c r="N4065" t="s">
        <v>7713</v>
      </c>
      <c r="O4065" t="s">
        <v>7697</v>
      </c>
      <c r="P4065" t="s">
        <v>13725</v>
      </c>
      <c r="Q4065" t="s">
        <v>10012</v>
      </c>
      <c r="R4065">
        <v>111</v>
      </c>
      <c r="S4065" t="s">
        <v>8680</v>
      </c>
      <c r="T4065" t="s">
        <v>7715</v>
      </c>
      <c r="U4065">
        <v>1</v>
      </c>
      <c r="V4065">
        <v>2</v>
      </c>
      <c r="W4065" t="s">
        <v>7702</v>
      </c>
      <c r="X4065" t="s">
        <v>6216</v>
      </c>
      <c r="Y4065" t="s">
        <v>7703</v>
      </c>
      <c r="Z4065" t="s">
        <v>14404</v>
      </c>
      <c r="AA4065" t="s">
        <v>8618</v>
      </c>
      <c r="AB4065" t="s">
        <v>14405</v>
      </c>
    </row>
    <row r="4066" spans="1:28">
      <c r="A4066" s="241">
        <v>45980</v>
      </c>
      <c r="B4066" t="s">
        <v>14403</v>
      </c>
      <c r="C4066" t="s">
        <v>7883</v>
      </c>
      <c r="D4066" t="s">
        <v>7884</v>
      </c>
      <c r="E4066" t="s">
        <v>7885</v>
      </c>
      <c r="F4066">
        <v>2</v>
      </c>
      <c r="G4066">
        <v>3025.21</v>
      </c>
      <c r="H4066">
        <v>0</v>
      </c>
      <c r="I4066" s="165">
        <v>6050.42</v>
      </c>
      <c r="J4066" t="s">
        <v>7809</v>
      </c>
      <c r="K4066">
        <v>1</v>
      </c>
      <c r="L4066">
        <v>125</v>
      </c>
      <c r="M4066" t="s">
        <v>7724</v>
      </c>
      <c r="N4066" t="s">
        <v>7713</v>
      </c>
      <c r="O4066" t="s">
        <v>7697</v>
      </c>
      <c r="P4066" t="s">
        <v>13725</v>
      </c>
      <c r="Q4066" t="s">
        <v>10012</v>
      </c>
      <c r="R4066">
        <v>111</v>
      </c>
      <c r="S4066" t="s">
        <v>8680</v>
      </c>
      <c r="T4066" t="s">
        <v>7715</v>
      </c>
      <c r="U4066">
        <v>1</v>
      </c>
      <c r="V4066">
        <v>2</v>
      </c>
      <c r="W4066" t="s">
        <v>7702</v>
      </c>
      <c r="X4066" t="s">
        <v>6216</v>
      </c>
      <c r="Y4066" t="s">
        <v>7703</v>
      </c>
      <c r="Z4066" t="s">
        <v>14404</v>
      </c>
      <c r="AA4066" t="s">
        <v>8618</v>
      </c>
      <c r="AB4066" t="s">
        <v>14405</v>
      </c>
    </row>
    <row r="4067" spans="1:28">
      <c r="A4067" s="241">
        <v>45980</v>
      </c>
      <c r="B4067" t="s">
        <v>14403</v>
      </c>
      <c r="C4067" t="s">
        <v>7886</v>
      </c>
      <c r="D4067" t="s">
        <v>7887</v>
      </c>
      <c r="E4067" t="s">
        <v>7888</v>
      </c>
      <c r="F4067">
        <v>2</v>
      </c>
      <c r="G4067">
        <v>3025.21</v>
      </c>
      <c r="H4067">
        <v>0</v>
      </c>
      <c r="I4067" s="165">
        <v>6050.42</v>
      </c>
      <c r="J4067" t="s">
        <v>7809</v>
      </c>
      <c r="K4067">
        <v>1</v>
      </c>
      <c r="L4067">
        <v>125</v>
      </c>
      <c r="M4067" t="s">
        <v>7724</v>
      </c>
      <c r="N4067" t="s">
        <v>7713</v>
      </c>
      <c r="O4067" t="s">
        <v>7697</v>
      </c>
      <c r="P4067" t="s">
        <v>13725</v>
      </c>
      <c r="Q4067" t="s">
        <v>10012</v>
      </c>
      <c r="R4067">
        <v>111</v>
      </c>
      <c r="S4067" t="s">
        <v>8680</v>
      </c>
      <c r="T4067" t="s">
        <v>7715</v>
      </c>
      <c r="U4067">
        <v>1</v>
      </c>
      <c r="V4067">
        <v>2</v>
      </c>
      <c r="W4067" t="s">
        <v>7702</v>
      </c>
      <c r="X4067" t="s">
        <v>6216</v>
      </c>
      <c r="Y4067" t="s">
        <v>7703</v>
      </c>
      <c r="Z4067" t="s">
        <v>14404</v>
      </c>
      <c r="AA4067" t="s">
        <v>8618</v>
      </c>
      <c r="AB4067" t="s">
        <v>14405</v>
      </c>
    </row>
    <row r="4068" spans="1:28">
      <c r="A4068" s="241">
        <v>45980</v>
      </c>
      <c r="B4068" t="s">
        <v>14403</v>
      </c>
      <c r="C4068" t="s">
        <v>7784</v>
      </c>
      <c r="D4068" t="s">
        <v>7785</v>
      </c>
      <c r="E4068" t="s">
        <v>7786</v>
      </c>
      <c r="F4068">
        <v>2</v>
      </c>
      <c r="G4068">
        <v>3025.21</v>
      </c>
      <c r="H4068">
        <v>0</v>
      </c>
      <c r="I4068" s="165">
        <v>6050.42</v>
      </c>
      <c r="J4068" t="s">
        <v>7809</v>
      </c>
      <c r="K4068">
        <v>1</v>
      </c>
      <c r="L4068">
        <v>125</v>
      </c>
      <c r="M4068" t="s">
        <v>7724</v>
      </c>
      <c r="N4068" t="s">
        <v>7713</v>
      </c>
      <c r="O4068" t="s">
        <v>7697</v>
      </c>
      <c r="P4068" t="s">
        <v>13725</v>
      </c>
      <c r="Q4068" t="s">
        <v>10012</v>
      </c>
      <c r="R4068">
        <v>111</v>
      </c>
      <c r="S4068" t="s">
        <v>8680</v>
      </c>
      <c r="T4068" t="s">
        <v>7715</v>
      </c>
      <c r="U4068">
        <v>1</v>
      </c>
      <c r="V4068">
        <v>2</v>
      </c>
      <c r="W4068" t="s">
        <v>7702</v>
      </c>
      <c r="X4068" t="s">
        <v>6216</v>
      </c>
      <c r="Y4068" t="s">
        <v>7703</v>
      </c>
      <c r="Z4068" t="s">
        <v>14404</v>
      </c>
      <c r="AA4068" t="s">
        <v>8618</v>
      </c>
      <c r="AB4068" t="s">
        <v>14405</v>
      </c>
    </row>
    <row r="4069" spans="1:28">
      <c r="A4069" s="241">
        <v>45980</v>
      </c>
      <c r="B4069" t="s">
        <v>14403</v>
      </c>
      <c r="C4069" t="s">
        <v>7781</v>
      </c>
      <c r="D4069" t="s">
        <v>7782</v>
      </c>
      <c r="E4069" t="s">
        <v>7783</v>
      </c>
      <c r="F4069">
        <v>2</v>
      </c>
      <c r="G4069">
        <v>3025.21</v>
      </c>
      <c r="H4069">
        <v>0</v>
      </c>
      <c r="I4069" s="165">
        <v>6050.42</v>
      </c>
      <c r="J4069" t="s">
        <v>7809</v>
      </c>
      <c r="K4069">
        <v>1</v>
      </c>
      <c r="L4069">
        <v>125</v>
      </c>
      <c r="M4069" t="s">
        <v>7724</v>
      </c>
      <c r="N4069" t="s">
        <v>7713</v>
      </c>
      <c r="O4069" t="s">
        <v>7697</v>
      </c>
      <c r="P4069" t="s">
        <v>13725</v>
      </c>
      <c r="Q4069" t="s">
        <v>10012</v>
      </c>
      <c r="R4069">
        <v>111</v>
      </c>
      <c r="S4069" t="s">
        <v>8680</v>
      </c>
      <c r="T4069" t="s">
        <v>7715</v>
      </c>
      <c r="U4069">
        <v>1</v>
      </c>
      <c r="V4069">
        <v>2</v>
      </c>
      <c r="W4069" t="s">
        <v>7702</v>
      </c>
      <c r="X4069" t="s">
        <v>6216</v>
      </c>
      <c r="Y4069" t="s">
        <v>7703</v>
      </c>
      <c r="Z4069" t="s">
        <v>14404</v>
      </c>
      <c r="AA4069" t="s">
        <v>8618</v>
      </c>
      <c r="AB4069" t="s">
        <v>14405</v>
      </c>
    </row>
    <row r="4070" spans="1:28">
      <c r="A4070" s="241">
        <v>45980</v>
      </c>
      <c r="B4070" t="s">
        <v>14406</v>
      </c>
      <c r="C4070" t="s">
        <v>7691</v>
      </c>
      <c r="D4070" t="s">
        <v>7692</v>
      </c>
      <c r="E4070" t="s">
        <v>7693</v>
      </c>
      <c r="F4070">
        <v>1</v>
      </c>
      <c r="G4070">
        <v>4327.7299999999996</v>
      </c>
      <c r="H4070">
        <v>0</v>
      </c>
      <c r="I4070" s="165">
        <v>4327.7299999999996</v>
      </c>
      <c r="J4070" t="s">
        <v>8166</v>
      </c>
      <c r="K4070">
        <v>1</v>
      </c>
      <c r="L4070">
        <v>126</v>
      </c>
      <c r="M4070" t="s">
        <v>7744</v>
      </c>
      <c r="N4070" t="s">
        <v>7745</v>
      </c>
      <c r="O4070" t="s">
        <v>7697</v>
      </c>
      <c r="P4070" t="s">
        <v>13725</v>
      </c>
      <c r="Q4070" t="s">
        <v>13824</v>
      </c>
      <c r="R4070">
        <v>926</v>
      </c>
      <c r="S4070" t="s">
        <v>8680</v>
      </c>
      <c r="T4070" t="s">
        <v>7701</v>
      </c>
      <c r="U4070">
        <v>1</v>
      </c>
      <c r="V4070">
        <v>1</v>
      </c>
      <c r="W4070" t="s">
        <v>7702</v>
      </c>
      <c r="X4070" t="s">
        <v>5950</v>
      </c>
      <c r="Y4070" t="s">
        <v>7703</v>
      </c>
      <c r="Z4070" t="s">
        <v>14407</v>
      </c>
      <c r="AA4070" t="s">
        <v>8170</v>
      </c>
      <c r="AB4070" t="s">
        <v>5950</v>
      </c>
    </row>
    <row r="4071" spans="1:28">
      <c r="A4071" s="241">
        <v>45980</v>
      </c>
      <c r="B4071" t="s">
        <v>14408</v>
      </c>
      <c r="C4071" t="s">
        <v>8268</v>
      </c>
      <c r="D4071" t="s">
        <v>8269</v>
      </c>
      <c r="E4071" t="s">
        <v>8270</v>
      </c>
      <c r="F4071">
        <v>2</v>
      </c>
      <c r="G4071">
        <v>864</v>
      </c>
      <c r="H4071">
        <v>0</v>
      </c>
      <c r="I4071" s="165">
        <v>1728</v>
      </c>
      <c r="J4071" t="s">
        <v>7743</v>
      </c>
      <c r="K4071">
        <v>1</v>
      </c>
      <c r="L4071">
        <v>2</v>
      </c>
      <c r="M4071" t="s">
        <v>8054</v>
      </c>
      <c r="N4071" t="s">
        <v>7745</v>
      </c>
      <c r="O4071" t="s">
        <v>7697</v>
      </c>
      <c r="P4071" t="s">
        <v>13725</v>
      </c>
      <c r="Q4071" t="s">
        <v>13790</v>
      </c>
      <c r="R4071">
        <v>945</v>
      </c>
      <c r="S4071" t="s">
        <v>8680</v>
      </c>
      <c r="T4071" t="s">
        <v>7701</v>
      </c>
      <c r="U4071">
        <v>1</v>
      </c>
      <c r="V4071">
        <v>2</v>
      </c>
      <c r="W4071" t="s">
        <v>7702</v>
      </c>
      <c r="X4071" t="s">
        <v>14409</v>
      </c>
      <c r="Y4071" t="s">
        <v>7703</v>
      </c>
      <c r="Z4071" t="s">
        <v>14410</v>
      </c>
      <c r="AA4071" t="s">
        <v>8058</v>
      </c>
      <c r="AB4071" t="s">
        <v>14411</v>
      </c>
    </row>
    <row r="4072" spans="1:28">
      <c r="A4072" s="241">
        <v>45980</v>
      </c>
      <c r="B4072" t="s">
        <v>14408</v>
      </c>
      <c r="C4072" t="s">
        <v>7822</v>
      </c>
      <c r="D4072" t="s">
        <v>7823</v>
      </c>
      <c r="E4072" t="s">
        <v>7824</v>
      </c>
      <c r="F4072">
        <v>3</v>
      </c>
      <c r="G4072">
        <v>3025.21</v>
      </c>
      <c r="H4072">
        <v>0</v>
      </c>
      <c r="I4072" s="165">
        <v>9075.6299999999992</v>
      </c>
      <c r="J4072" t="s">
        <v>7743</v>
      </c>
      <c r="K4072">
        <v>1</v>
      </c>
      <c r="L4072">
        <v>2</v>
      </c>
      <c r="M4072" t="s">
        <v>8054</v>
      </c>
      <c r="N4072" t="s">
        <v>7745</v>
      </c>
      <c r="O4072" t="s">
        <v>7697</v>
      </c>
      <c r="P4072" t="s">
        <v>13725</v>
      </c>
      <c r="Q4072" t="s">
        <v>13790</v>
      </c>
      <c r="R4072">
        <v>945</v>
      </c>
      <c r="S4072" t="s">
        <v>8680</v>
      </c>
      <c r="T4072" t="s">
        <v>7715</v>
      </c>
      <c r="U4072">
        <v>1</v>
      </c>
      <c r="V4072">
        <v>3</v>
      </c>
      <c r="W4072" t="s">
        <v>7702</v>
      </c>
      <c r="X4072" t="s">
        <v>14409</v>
      </c>
      <c r="Y4072" t="s">
        <v>7703</v>
      </c>
      <c r="Z4072" t="s">
        <v>14410</v>
      </c>
      <c r="AA4072" t="s">
        <v>8058</v>
      </c>
      <c r="AB4072" t="s">
        <v>14411</v>
      </c>
    </row>
    <row r="4073" spans="1:28">
      <c r="A4073" s="241">
        <v>45980</v>
      </c>
      <c r="B4073" t="s">
        <v>14412</v>
      </c>
      <c r="C4073" t="s">
        <v>7993</v>
      </c>
      <c r="D4073" t="s">
        <v>7994</v>
      </c>
      <c r="E4073" t="s">
        <v>7995</v>
      </c>
      <c r="F4073">
        <v>2</v>
      </c>
      <c r="G4073">
        <v>28655.46</v>
      </c>
      <c r="H4073">
        <v>0</v>
      </c>
      <c r="I4073" s="165">
        <v>57310.92</v>
      </c>
      <c r="J4073" t="s">
        <v>8166</v>
      </c>
      <c r="K4073">
        <v>1</v>
      </c>
      <c r="L4073">
        <v>2</v>
      </c>
      <c r="M4073" t="s">
        <v>8054</v>
      </c>
      <c r="N4073" t="s">
        <v>7745</v>
      </c>
      <c r="O4073" t="s">
        <v>7697</v>
      </c>
      <c r="P4073" t="s">
        <v>13725</v>
      </c>
      <c r="Q4073" t="s">
        <v>13824</v>
      </c>
      <c r="R4073">
        <v>926</v>
      </c>
      <c r="S4073" t="s">
        <v>8680</v>
      </c>
      <c r="T4073" t="s">
        <v>7715</v>
      </c>
      <c r="U4073">
        <v>1</v>
      </c>
      <c r="V4073">
        <v>2</v>
      </c>
      <c r="W4073" t="s">
        <v>7702</v>
      </c>
      <c r="X4073" t="s">
        <v>14413</v>
      </c>
      <c r="Y4073" t="s">
        <v>7703</v>
      </c>
      <c r="Z4073" t="s">
        <v>14414</v>
      </c>
      <c r="AA4073" t="s">
        <v>8170</v>
      </c>
      <c r="AB4073" t="s">
        <v>14413</v>
      </c>
    </row>
    <row r="4074" spans="1:28">
      <c r="A4074" s="241">
        <v>45980</v>
      </c>
      <c r="B4074" t="s">
        <v>14412</v>
      </c>
      <c r="C4074" t="s">
        <v>8636</v>
      </c>
      <c r="D4074" t="s">
        <v>8637</v>
      </c>
      <c r="E4074" t="s">
        <v>8638</v>
      </c>
      <c r="F4074">
        <v>1</v>
      </c>
      <c r="G4074">
        <v>13840</v>
      </c>
      <c r="H4074">
        <v>0</v>
      </c>
      <c r="I4074" s="165">
        <v>13840</v>
      </c>
      <c r="J4074" t="s">
        <v>8166</v>
      </c>
      <c r="K4074">
        <v>1</v>
      </c>
      <c r="L4074">
        <v>2</v>
      </c>
      <c r="M4074" t="s">
        <v>8054</v>
      </c>
      <c r="N4074" t="s">
        <v>7745</v>
      </c>
      <c r="O4074" t="s">
        <v>7697</v>
      </c>
      <c r="P4074" t="s">
        <v>13725</v>
      </c>
      <c r="Q4074" t="s">
        <v>13824</v>
      </c>
      <c r="R4074">
        <v>926</v>
      </c>
      <c r="S4074" t="s">
        <v>8680</v>
      </c>
      <c r="T4074" t="s">
        <v>7715</v>
      </c>
      <c r="U4074">
        <v>1</v>
      </c>
      <c r="V4074">
        <v>1</v>
      </c>
      <c r="W4074" t="s">
        <v>7702</v>
      </c>
      <c r="X4074" t="s">
        <v>14413</v>
      </c>
      <c r="Y4074" t="s">
        <v>7703</v>
      </c>
      <c r="Z4074" t="s">
        <v>14414</v>
      </c>
      <c r="AA4074" t="s">
        <v>8170</v>
      </c>
      <c r="AB4074" t="s">
        <v>14413</v>
      </c>
    </row>
    <row r="4075" spans="1:28">
      <c r="A4075" s="241">
        <v>45980</v>
      </c>
      <c r="B4075" t="s">
        <v>14415</v>
      </c>
      <c r="C4075" t="s">
        <v>7927</v>
      </c>
      <c r="D4075" t="s">
        <v>7928</v>
      </c>
      <c r="E4075" t="s">
        <v>7929</v>
      </c>
      <c r="F4075">
        <v>10</v>
      </c>
      <c r="G4075">
        <v>1344.54</v>
      </c>
      <c r="H4075">
        <v>0</v>
      </c>
      <c r="I4075" s="165">
        <v>13445.4</v>
      </c>
      <c r="J4075" t="s">
        <v>7723</v>
      </c>
      <c r="K4075">
        <v>1</v>
      </c>
      <c r="L4075">
        <v>125</v>
      </c>
      <c r="M4075" t="s">
        <v>7724</v>
      </c>
      <c r="N4075" t="s">
        <v>7713</v>
      </c>
      <c r="O4075" t="s">
        <v>7697</v>
      </c>
      <c r="P4075" t="s">
        <v>13725</v>
      </c>
      <c r="Q4075" t="s">
        <v>13764</v>
      </c>
      <c r="R4075">
        <v>103</v>
      </c>
      <c r="S4075" t="s">
        <v>8680</v>
      </c>
      <c r="T4075" t="s">
        <v>7701</v>
      </c>
      <c r="U4075">
        <v>1</v>
      </c>
      <c r="V4075">
        <v>10</v>
      </c>
      <c r="W4075" t="s">
        <v>7702</v>
      </c>
      <c r="X4075" t="s">
        <v>5910</v>
      </c>
      <c r="Y4075" t="s">
        <v>7703</v>
      </c>
      <c r="Z4075" t="s">
        <v>14416</v>
      </c>
      <c r="AA4075" t="s">
        <v>8108</v>
      </c>
      <c r="AB4075" t="s">
        <v>14417</v>
      </c>
    </row>
    <row r="4076" spans="1:28">
      <c r="A4076" s="241">
        <v>45980</v>
      </c>
      <c r="B4076" t="s">
        <v>14418</v>
      </c>
      <c r="C4076" t="s">
        <v>7736</v>
      </c>
      <c r="D4076" t="s">
        <v>7737</v>
      </c>
      <c r="E4076" t="s">
        <v>7738</v>
      </c>
      <c r="F4076">
        <v>4</v>
      </c>
      <c r="G4076">
        <v>6422.4</v>
      </c>
      <c r="H4076">
        <v>0</v>
      </c>
      <c r="I4076" s="165">
        <v>25689.599999999999</v>
      </c>
      <c r="J4076" t="s">
        <v>7809</v>
      </c>
      <c r="K4076">
        <v>1</v>
      </c>
      <c r="L4076">
        <v>125</v>
      </c>
      <c r="M4076" t="s">
        <v>7724</v>
      </c>
      <c r="N4076" t="s">
        <v>7713</v>
      </c>
      <c r="O4076" t="s">
        <v>7697</v>
      </c>
      <c r="P4076" t="s">
        <v>13725</v>
      </c>
      <c r="Q4076" t="s">
        <v>13768</v>
      </c>
      <c r="R4076">
        <v>113</v>
      </c>
      <c r="S4076" t="s">
        <v>8680</v>
      </c>
      <c r="T4076" t="s">
        <v>7701</v>
      </c>
      <c r="U4076">
        <v>1</v>
      </c>
      <c r="V4076">
        <v>4</v>
      </c>
      <c r="W4076" t="s">
        <v>7702</v>
      </c>
      <c r="X4076" t="s">
        <v>6222</v>
      </c>
      <c r="Y4076" t="s">
        <v>7703</v>
      </c>
      <c r="Z4076" t="s">
        <v>14419</v>
      </c>
      <c r="AA4076" t="s">
        <v>8092</v>
      </c>
      <c r="AB4076" t="s">
        <v>14420</v>
      </c>
    </row>
    <row r="4077" spans="1:28">
      <c r="A4077" s="241">
        <v>45980</v>
      </c>
      <c r="B4077" t="s">
        <v>14418</v>
      </c>
      <c r="C4077" t="s">
        <v>7800</v>
      </c>
      <c r="D4077" t="s">
        <v>7801</v>
      </c>
      <c r="E4077" t="s">
        <v>7802</v>
      </c>
      <c r="F4077">
        <v>6</v>
      </c>
      <c r="G4077">
        <v>1092.44</v>
      </c>
      <c r="H4077">
        <v>0</v>
      </c>
      <c r="I4077" s="165">
        <v>6554.64</v>
      </c>
      <c r="J4077" t="s">
        <v>7809</v>
      </c>
      <c r="K4077">
        <v>1</v>
      </c>
      <c r="L4077">
        <v>125</v>
      </c>
      <c r="M4077" t="s">
        <v>7724</v>
      </c>
      <c r="N4077" t="s">
        <v>7713</v>
      </c>
      <c r="O4077" t="s">
        <v>7697</v>
      </c>
      <c r="P4077" t="s">
        <v>13725</v>
      </c>
      <c r="Q4077" t="s">
        <v>13768</v>
      </c>
      <c r="R4077">
        <v>113</v>
      </c>
      <c r="S4077" t="s">
        <v>8680</v>
      </c>
      <c r="T4077" t="s">
        <v>7701</v>
      </c>
      <c r="U4077">
        <v>1</v>
      </c>
      <c r="V4077">
        <v>6</v>
      </c>
      <c r="W4077" t="s">
        <v>7702</v>
      </c>
      <c r="X4077" t="s">
        <v>6222</v>
      </c>
      <c r="Y4077" t="s">
        <v>7703</v>
      </c>
      <c r="Z4077" t="s">
        <v>14419</v>
      </c>
      <c r="AA4077" t="s">
        <v>8092</v>
      </c>
      <c r="AB4077" t="s">
        <v>14420</v>
      </c>
    </row>
    <row r="4078" spans="1:28">
      <c r="A4078" s="241">
        <v>45980</v>
      </c>
      <c r="B4078" t="s">
        <v>14421</v>
      </c>
      <c r="C4078" t="s">
        <v>8493</v>
      </c>
      <c r="D4078" t="s">
        <v>8494</v>
      </c>
      <c r="E4078" t="s">
        <v>8495</v>
      </c>
      <c r="F4078">
        <v>3</v>
      </c>
      <c r="G4078">
        <v>3180</v>
      </c>
      <c r="H4078">
        <v>0</v>
      </c>
      <c r="I4078" s="165">
        <v>9540</v>
      </c>
      <c r="J4078" t="s">
        <v>7743</v>
      </c>
      <c r="K4078">
        <v>1</v>
      </c>
      <c r="L4078">
        <v>2</v>
      </c>
      <c r="M4078" t="s">
        <v>8054</v>
      </c>
      <c r="N4078" t="s">
        <v>7745</v>
      </c>
      <c r="O4078" t="s">
        <v>7697</v>
      </c>
      <c r="P4078" t="s">
        <v>13725</v>
      </c>
      <c r="Q4078" t="s">
        <v>13790</v>
      </c>
      <c r="R4078">
        <v>945</v>
      </c>
      <c r="S4078" t="s">
        <v>8680</v>
      </c>
      <c r="T4078" t="s">
        <v>7715</v>
      </c>
      <c r="U4078">
        <v>1</v>
      </c>
      <c r="V4078">
        <v>3</v>
      </c>
      <c r="W4078" t="s">
        <v>7702</v>
      </c>
      <c r="X4078" t="s">
        <v>14422</v>
      </c>
      <c r="Y4078" t="s">
        <v>7703</v>
      </c>
      <c r="Z4078" t="s">
        <v>14423</v>
      </c>
      <c r="AA4078" t="s">
        <v>8058</v>
      </c>
      <c r="AB4078" t="s">
        <v>14424</v>
      </c>
    </row>
    <row r="4079" spans="1:28">
      <c r="A4079" s="241">
        <v>45980</v>
      </c>
      <c r="B4079" t="s">
        <v>14425</v>
      </c>
      <c r="C4079" t="s">
        <v>7750</v>
      </c>
      <c r="D4079" t="s">
        <v>7751</v>
      </c>
      <c r="E4079" t="s">
        <v>7752</v>
      </c>
      <c r="F4079">
        <v>2</v>
      </c>
      <c r="G4079">
        <v>12000</v>
      </c>
      <c r="H4079">
        <v>0</v>
      </c>
      <c r="I4079" s="165">
        <v>24000</v>
      </c>
      <c r="J4079" t="s">
        <v>7842</v>
      </c>
      <c r="K4079">
        <v>1</v>
      </c>
      <c r="L4079">
        <v>126</v>
      </c>
      <c r="M4079" t="s">
        <v>7744</v>
      </c>
      <c r="N4079" t="s">
        <v>7745</v>
      </c>
      <c r="O4079" t="s">
        <v>7697</v>
      </c>
      <c r="P4079" t="s">
        <v>13725</v>
      </c>
      <c r="Q4079" t="s">
        <v>14146</v>
      </c>
      <c r="R4079">
        <v>907</v>
      </c>
      <c r="S4079" t="s">
        <v>8680</v>
      </c>
      <c r="T4079" t="s">
        <v>7715</v>
      </c>
      <c r="U4079">
        <v>1</v>
      </c>
      <c r="V4079">
        <v>2</v>
      </c>
      <c r="W4079" t="s">
        <v>7702</v>
      </c>
      <c r="X4079" t="s">
        <v>5957</v>
      </c>
      <c r="Y4079" t="s">
        <v>7703</v>
      </c>
      <c r="Z4079" t="s">
        <v>14426</v>
      </c>
      <c r="AA4079" t="s">
        <v>8292</v>
      </c>
      <c r="AB4079" t="s">
        <v>5957</v>
      </c>
    </row>
    <row r="4080" spans="1:28">
      <c r="A4080" s="241">
        <v>45980</v>
      </c>
      <c r="B4080" t="s">
        <v>14427</v>
      </c>
      <c r="C4080" t="s">
        <v>8505</v>
      </c>
      <c r="D4080" t="s">
        <v>8506</v>
      </c>
      <c r="E4080" t="s">
        <v>8507</v>
      </c>
      <c r="F4080">
        <v>1</v>
      </c>
      <c r="G4080">
        <v>3742</v>
      </c>
      <c r="H4080">
        <v>0</v>
      </c>
      <c r="I4080" s="165">
        <v>3742</v>
      </c>
      <c r="J4080" t="s">
        <v>7743</v>
      </c>
      <c r="K4080">
        <v>1</v>
      </c>
      <c r="L4080">
        <v>2</v>
      </c>
      <c r="M4080" t="s">
        <v>8054</v>
      </c>
      <c r="N4080" t="s">
        <v>7745</v>
      </c>
      <c r="O4080" t="s">
        <v>7697</v>
      </c>
      <c r="P4080" t="s">
        <v>13725</v>
      </c>
      <c r="Q4080" t="s">
        <v>13956</v>
      </c>
      <c r="R4080">
        <v>946</v>
      </c>
      <c r="S4080" t="s">
        <v>8680</v>
      </c>
      <c r="T4080" t="s">
        <v>7715</v>
      </c>
      <c r="U4080">
        <v>1</v>
      </c>
      <c r="V4080">
        <v>1</v>
      </c>
      <c r="W4080" t="s">
        <v>7702</v>
      </c>
      <c r="X4080" t="s">
        <v>14428</v>
      </c>
      <c r="Y4080" t="s">
        <v>7703</v>
      </c>
      <c r="Z4080" t="s">
        <v>14429</v>
      </c>
      <c r="AA4080" t="s">
        <v>8008</v>
      </c>
      <c r="AB4080" t="s">
        <v>14430</v>
      </c>
    </row>
    <row r="4081" spans="1:28">
      <c r="A4081" s="241">
        <v>45980</v>
      </c>
      <c r="B4081" t="s">
        <v>14427</v>
      </c>
      <c r="C4081" t="s">
        <v>7750</v>
      </c>
      <c r="D4081" t="s">
        <v>7751</v>
      </c>
      <c r="E4081" t="s">
        <v>7752</v>
      </c>
      <c r="F4081">
        <v>2</v>
      </c>
      <c r="G4081">
        <v>12000</v>
      </c>
      <c r="H4081">
        <v>0</v>
      </c>
      <c r="I4081" s="165">
        <v>24000</v>
      </c>
      <c r="J4081" t="s">
        <v>7743</v>
      </c>
      <c r="K4081">
        <v>1</v>
      </c>
      <c r="L4081">
        <v>2</v>
      </c>
      <c r="M4081" t="s">
        <v>8054</v>
      </c>
      <c r="N4081" t="s">
        <v>7745</v>
      </c>
      <c r="O4081" t="s">
        <v>7697</v>
      </c>
      <c r="P4081" t="s">
        <v>13725</v>
      </c>
      <c r="Q4081" t="s">
        <v>13956</v>
      </c>
      <c r="R4081">
        <v>946</v>
      </c>
      <c r="S4081" t="s">
        <v>8680</v>
      </c>
      <c r="T4081" t="s">
        <v>7715</v>
      </c>
      <c r="U4081">
        <v>1</v>
      </c>
      <c r="V4081">
        <v>2</v>
      </c>
      <c r="W4081" t="s">
        <v>7702</v>
      </c>
      <c r="X4081" t="s">
        <v>14428</v>
      </c>
      <c r="Y4081" t="s">
        <v>7703</v>
      </c>
      <c r="Z4081" t="s">
        <v>14429</v>
      </c>
      <c r="AA4081" t="s">
        <v>8008</v>
      </c>
      <c r="AB4081" t="s">
        <v>14430</v>
      </c>
    </row>
    <row r="4082" spans="1:28">
      <c r="A4082" s="241">
        <v>45980</v>
      </c>
      <c r="B4082" t="s">
        <v>14427</v>
      </c>
      <c r="C4082" t="s">
        <v>7839</v>
      </c>
      <c r="D4082" t="s">
        <v>7840</v>
      </c>
      <c r="E4082" t="s">
        <v>7841</v>
      </c>
      <c r="F4082">
        <v>1</v>
      </c>
      <c r="G4082">
        <v>2645.48</v>
      </c>
      <c r="H4082">
        <v>0</v>
      </c>
      <c r="I4082" s="165">
        <v>2645.48</v>
      </c>
      <c r="J4082" t="s">
        <v>7743</v>
      </c>
      <c r="K4082">
        <v>1</v>
      </c>
      <c r="L4082">
        <v>2</v>
      </c>
      <c r="M4082" t="s">
        <v>8054</v>
      </c>
      <c r="N4082" t="s">
        <v>7745</v>
      </c>
      <c r="O4082" t="s">
        <v>7697</v>
      </c>
      <c r="P4082" t="s">
        <v>13725</v>
      </c>
      <c r="Q4082" t="s">
        <v>13956</v>
      </c>
      <c r="R4082">
        <v>946</v>
      </c>
      <c r="S4082" t="s">
        <v>8680</v>
      </c>
      <c r="T4082" t="s">
        <v>7715</v>
      </c>
      <c r="U4082">
        <v>1</v>
      </c>
      <c r="V4082">
        <v>1</v>
      </c>
      <c r="W4082" t="s">
        <v>7702</v>
      </c>
      <c r="X4082" t="s">
        <v>14428</v>
      </c>
      <c r="Y4082" t="s">
        <v>7703</v>
      </c>
      <c r="Z4082" t="s">
        <v>14429</v>
      </c>
      <c r="AA4082" t="s">
        <v>8008</v>
      </c>
      <c r="AB4082" t="s">
        <v>14430</v>
      </c>
    </row>
    <row r="4083" spans="1:28">
      <c r="A4083" s="241">
        <v>45980</v>
      </c>
      <c r="B4083" t="s">
        <v>14431</v>
      </c>
      <c r="C4083" t="s">
        <v>8336</v>
      </c>
      <c r="D4083" t="s">
        <v>8337</v>
      </c>
      <c r="E4083" t="s">
        <v>8338</v>
      </c>
      <c r="F4083">
        <v>1</v>
      </c>
      <c r="G4083">
        <v>15550</v>
      </c>
      <c r="H4083">
        <v>0</v>
      </c>
      <c r="I4083" s="165">
        <v>15550</v>
      </c>
      <c r="J4083" t="s">
        <v>8182</v>
      </c>
      <c r="K4083">
        <v>1</v>
      </c>
      <c r="L4083">
        <v>126</v>
      </c>
      <c r="M4083" t="s">
        <v>7744</v>
      </c>
      <c r="N4083" t="s">
        <v>7745</v>
      </c>
      <c r="O4083" t="s">
        <v>7697</v>
      </c>
      <c r="P4083" t="s">
        <v>13725</v>
      </c>
      <c r="Q4083" t="s">
        <v>8576</v>
      </c>
      <c r="R4083">
        <v>920</v>
      </c>
      <c r="S4083" t="s">
        <v>8680</v>
      </c>
      <c r="T4083" t="s">
        <v>7726</v>
      </c>
      <c r="U4083">
        <v>1</v>
      </c>
      <c r="V4083">
        <v>1</v>
      </c>
      <c r="W4083" t="s">
        <v>7702</v>
      </c>
      <c r="X4083" t="s">
        <v>5946</v>
      </c>
      <c r="Y4083" t="s">
        <v>7703</v>
      </c>
      <c r="Z4083" t="s">
        <v>14432</v>
      </c>
      <c r="AA4083" t="s">
        <v>8265</v>
      </c>
      <c r="AB4083" t="s">
        <v>14433</v>
      </c>
    </row>
    <row r="4084" spans="1:28">
      <c r="A4084" s="241">
        <v>45980</v>
      </c>
      <c r="B4084" t="s">
        <v>14431</v>
      </c>
      <c r="C4084" t="s">
        <v>8613</v>
      </c>
      <c r="D4084" t="s">
        <v>8614</v>
      </c>
      <c r="E4084" t="s">
        <v>8615</v>
      </c>
      <c r="F4084">
        <v>6</v>
      </c>
      <c r="G4084">
        <v>714.29</v>
      </c>
      <c r="H4084">
        <v>0</v>
      </c>
      <c r="I4084" s="165">
        <v>4285.74</v>
      </c>
      <c r="J4084" t="s">
        <v>8182</v>
      </c>
      <c r="K4084">
        <v>1</v>
      </c>
      <c r="L4084">
        <v>126</v>
      </c>
      <c r="M4084" t="s">
        <v>7744</v>
      </c>
      <c r="N4084" t="s">
        <v>7745</v>
      </c>
      <c r="O4084" t="s">
        <v>7697</v>
      </c>
      <c r="P4084" t="s">
        <v>13725</v>
      </c>
      <c r="Q4084" t="s">
        <v>8576</v>
      </c>
      <c r="R4084">
        <v>920</v>
      </c>
      <c r="S4084" t="s">
        <v>8680</v>
      </c>
      <c r="T4084" t="s">
        <v>7715</v>
      </c>
      <c r="U4084">
        <v>1</v>
      </c>
      <c r="V4084">
        <v>6</v>
      </c>
      <c r="W4084" t="s">
        <v>7702</v>
      </c>
      <c r="X4084" t="s">
        <v>5946</v>
      </c>
      <c r="Y4084" t="s">
        <v>7703</v>
      </c>
      <c r="Z4084" t="s">
        <v>14432</v>
      </c>
      <c r="AA4084" t="s">
        <v>8265</v>
      </c>
      <c r="AB4084" t="s">
        <v>14433</v>
      </c>
    </row>
    <row r="4085" spans="1:28">
      <c r="A4085" s="241">
        <v>45980</v>
      </c>
      <c r="B4085" t="s">
        <v>14431</v>
      </c>
      <c r="C4085" t="s">
        <v>7969</v>
      </c>
      <c r="D4085" t="s">
        <v>7970</v>
      </c>
      <c r="E4085" t="s">
        <v>7971</v>
      </c>
      <c r="F4085">
        <v>5</v>
      </c>
      <c r="G4085">
        <v>977</v>
      </c>
      <c r="H4085">
        <v>0</v>
      </c>
      <c r="I4085" s="165">
        <v>4885</v>
      </c>
      <c r="J4085" t="s">
        <v>8182</v>
      </c>
      <c r="K4085">
        <v>1</v>
      </c>
      <c r="L4085">
        <v>126</v>
      </c>
      <c r="M4085" t="s">
        <v>7744</v>
      </c>
      <c r="N4085" t="s">
        <v>7745</v>
      </c>
      <c r="O4085" t="s">
        <v>7697</v>
      </c>
      <c r="P4085" t="s">
        <v>13725</v>
      </c>
      <c r="Q4085" t="s">
        <v>8576</v>
      </c>
      <c r="R4085">
        <v>920</v>
      </c>
      <c r="S4085" t="s">
        <v>8680</v>
      </c>
      <c r="T4085" t="s">
        <v>7715</v>
      </c>
      <c r="U4085">
        <v>1</v>
      </c>
      <c r="V4085">
        <v>5</v>
      </c>
      <c r="W4085" t="s">
        <v>7702</v>
      </c>
      <c r="X4085" t="s">
        <v>5946</v>
      </c>
      <c r="Y4085" t="s">
        <v>7703</v>
      </c>
      <c r="Z4085" t="s">
        <v>14432</v>
      </c>
      <c r="AA4085" t="s">
        <v>8265</v>
      </c>
      <c r="AB4085" t="s">
        <v>14433</v>
      </c>
    </row>
    <row r="4086" spans="1:28">
      <c r="A4086" s="241">
        <v>45980</v>
      </c>
      <c r="B4086" t="s">
        <v>14434</v>
      </c>
      <c r="C4086" t="s">
        <v>7979</v>
      </c>
      <c r="D4086" t="s">
        <v>7980</v>
      </c>
      <c r="E4086" t="s">
        <v>7981</v>
      </c>
      <c r="F4086">
        <v>3</v>
      </c>
      <c r="G4086">
        <v>2647.06</v>
      </c>
      <c r="H4086">
        <v>0</v>
      </c>
      <c r="I4086" s="165">
        <v>7941.18</v>
      </c>
      <c r="J4086" t="s">
        <v>8182</v>
      </c>
      <c r="K4086">
        <v>1</v>
      </c>
      <c r="L4086">
        <v>126</v>
      </c>
      <c r="M4086" t="s">
        <v>7744</v>
      </c>
      <c r="N4086" t="s">
        <v>7745</v>
      </c>
      <c r="O4086" t="s">
        <v>7697</v>
      </c>
      <c r="P4086" t="s">
        <v>13725</v>
      </c>
      <c r="Q4086" t="s">
        <v>8576</v>
      </c>
      <c r="R4086">
        <v>920</v>
      </c>
      <c r="S4086" t="s">
        <v>8680</v>
      </c>
      <c r="T4086" t="s">
        <v>7715</v>
      </c>
      <c r="U4086">
        <v>1</v>
      </c>
      <c r="V4086">
        <v>3</v>
      </c>
      <c r="W4086" t="s">
        <v>7702</v>
      </c>
      <c r="X4086" t="s">
        <v>5998</v>
      </c>
      <c r="Y4086" t="s">
        <v>7703</v>
      </c>
      <c r="Z4086" t="s">
        <v>14435</v>
      </c>
      <c r="AA4086" t="s">
        <v>8265</v>
      </c>
      <c r="AB4086" t="s">
        <v>14436</v>
      </c>
    </row>
    <row r="4087" spans="1:28">
      <c r="A4087" s="241">
        <v>45980</v>
      </c>
      <c r="B4087" t="s">
        <v>14434</v>
      </c>
      <c r="C4087" t="s">
        <v>7860</v>
      </c>
      <c r="D4087" t="s">
        <v>7861</v>
      </c>
      <c r="E4087" t="s">
        <v>7862</v>
      </c>
      <c r="F4087">
        <v>4</v>
      </c>
      <c r="G4087">
        <v>866.2</v>
      </c>
      <c r="H4087">
        <v>0</v>
      </c>
      <c r="I4087" s="165">
        <v>3464.8</v>
      </c>
      <c r="J4087" t="s">
        <v>8182</v>
      </c>
      <c r="K4087">
        <v>1</v>
      </c>
      <c r="L4087">
        <v>126</v>
      </c>
      <c r="M4087" t="s">
        <v>7744</v>
      </c>
      <c r="N4087" t="s">
        <v>7745</v>
      </c>
      <c r="O4087" t="s">
        <v>7697</v>
      </c>
      <c r="P4087" t="s">
        <v>13725</v>
      </c>
      <c r="Q4087" t="s">
        <v>8576</v>
      </c>
      <c r="R4087">
        <v>920</v>
      </c>
      <c r="S4087" t="s">
        <v>8680</v>
      </c>
      <c r="T4087" t="s">
        <v>7701</v>
      </c>
      <c r="U4087">
        <v>1</v>
      </c>
      <c r="V4087">
        <v>4</v>
      </c>
      <c r="W4087" t="s">
        <v>7702</v>
      </c>
      <c r="X4087" t="s">
        <v>5998</v>
      </c>
      <c r="Y4087" t="s">
        <v>7703</v>
      </c>
      <c r="Z4087" t="s">
        <v>14435</v>
      </c>
      <c r="AA4087" t="s">
        <v>8265</v>
      </c>
      <c r="AB4087" t="s">
        <v>14436</v>
      </c>
    </row>
    <row r="4088" spans="1:28">
      <c r="A4088" s="241">
        <v>45980</v>
      </c>
      <c r="B4088" t="s">
        <v>14434</v>
      </c>
      <c r="C4088" t="s">
        <v>9881</v>
      </c>
      <c r="D4088" t="s">
        <v>9882</v>
      </c>
      <c r="E4088" t="s">
        <v>9883</v>
      </c>
      <c r="F4088">
        <v>1</v>
      </c>
      <c r="G4088">
        <v>7691.22</v>
      </c>
      <c r="H4088">
        <v>769.12199999999996</v>
      </c>
      <c r="I4088" s="165">
        <v>6922.098</v>
      </c>
      <c r="J4088" t="s">
        <v>8182</v>
      </c>
      <c r="K4088">
        <v>1</v>
      </c>
      <c r="L4088">
        <v>126</v>
      </c>
      <c r="M4088" t="s">
        <v>7744</v>
      </c>
      <c r="N4088" t="s">
        <v>7745</v>
      </c>
      <c r="O4088" t="s">
        <v>7697</v>
      </c>
      <c r="P4088" t="s">
        <v>13725</v>
      </c>
      <c r="Q4088" t="s">
        <v>8576</v>
      </c>
      <c r="R4088">
        <v>920</v>
      </c>
      <c r="S4088" t="s">
        <v>8680</v>
      </c>
      <c r="T4088" t="s">
        <v>7715</v>
      </c>
      <c r="U4088">
        <v>1</v>
      </c>
      <c r="V4088">
        <v>1</v>
      </c>
      <c r="W4088" t="s">
        <v>7702</v>
      </c>
      <c r="X4088" t="s">
        <v>5998</v>
      </c>
      <c r="Y4088" t="s">
        <v>7703</v>
      </c>
      <c r="Z4088" t="s">
        <v>14435</v>
      </c>
      <c r="AA4088" t="s">
        <v>8265</v>
      </c>
      <c r="AB4088" t="s">
        <v>14436</v>
      </c>
    </row>
    <row r="4089" spans="1:28">
      <c r="A4089" s="241">
        <v>45980</v>
      </c>
      <c r="B4089" t="s">
        <v>14437</v>
      </c>
      <c r="C4089" t="s">
        <v>7720</v>
      </c>
      <c r="D4089" t="s">
        <v>7721</v>
      </c>
      <c r="E4089" t="s">
        <v>7722</v>
      </c>
      <c r="F4089">
        <v>1</v>
      </c>
      <c r="G4089">
        <v>11900</v>
      </c>
      <c r="H4089">
        <v>357</v>
      </c>
      <c r="I4089" s="165">
        <v>11543</v>
      </c>
      <c r="J4089" t="s">
        <v>7766</v>
      </c>
      <c r="K4089">
        <v>1</v>
      </c>
      <c r="L4089">
        <v>125</v>
      </c>
      <c r="M4089" t="s">
        <v>7724</v>
      </c>
      <c r="N4089" t="s">
        <v>7713</v>
      </c>
      <c r="O4089" t="s">
        <v>7697</v>
      </c>
      <c r="P4089" t="s">
        <v>13725</v>
      </c>
      <c r="Q4089" t="s">
        <v>12488</v>
      </c>
      <c r="R4089">
        <v>102</v>
      </c>
      <c r="S4089" t="s">
        <v>8680</v>
      </c>
      <c r="T4089" t="s">
        <v>7726</v>
      </c>
      <c r="U4089">
        <v>1</v>
      </c>
      <c r="V4089">
        <v>1</v>
      </c>
      <c r="W4089" t="s">
        <v>7702</v>
      </c>
      <c r="X4089" t="s">
        <v>6290</v>
      </c>
      <c r="Y4089" t="s">
        <v>7703</v>
      </c>
      <c r="Z4089" t="s">
        <v>14438</v>
      </c>
      <c r="AA4089" t="s">
        <v>7797</v>
      </c>
      <c r="AB4089" t="s">
        <v>14439</v>
      </c>
    </row>
    <row r="4090" spans="1:28">
      <c r="A4090" s="241">
        <v>45980</v>
      </c>
      <c r="B4090" t="s">
        <v>14440</v>
      </c>
      <c r="C4090" t="s">
        <v>7822</v>
      </c>
      <c r="D4090" t="s">
        <v>7823</v>
      </c>
      <c r="E4090" t="s">
        <v>7824</v>
      </c>
      <c r="F4090">
        <v>1</v>
      </c>
      <c r="G4090">
        <v>3025.21</v>
      </c>
      <c r="H4090">
        <v>0</v>
      </c>
      <c r="I4090" s="165">
        <v>3025.21</v>
      </c>
      <c r="J4090" t="s">
        <v>8295</v>
      </c>
      <c r="K4090">
        <v>1</v>
      </c>
      <c r="L4090">
        <v>154</v>
      </c>
      <c r="M4090" t="s">
        <v>8678</v>
      </c>
      <c r="N4090" t="s">
        <v>7939</v>
      </c>
      <c r="O4090" t="s">
        <v>7697</v>
      </c>
      <c r="P4090" t="s">
        <v>13725</v>
      </c>
      <c r="Q4090" t="s">
        <v>13726</v>
      </c>
      <c r="R4090">
        <v>407</v>
      </c>
      <c r="S4090" t="s">
        <v>8680</v>
      </c>
      <c r="T4090" t="s">
        <v>7715</v>
      </c>
      <c r="U4090">
        <v>1</v>
      </c>
      <c r="V4090">
        <v>1</v>
      </c>
      <c r="W4090" t="s">
        <v>7702</v>
      </c>
      <c r="X4090" t="s">
        <v>6294</v>
      </c>
      <c r="Y4090" t="s">
        <v>7703</v>
      </c>
      <c r="Z4090" t="s">
        <v>14441</v>
      </c>
      <c r="AA4090" t="s">
        <v>8855</v>
      </c>
      <c r="AB4090" t="s">
        <v>14442</v>
      </c>
    </row>
    <row r="4091" spans="1:28">
      <c r="A4091" s="241">
        <v>45980</v>
      </c>
      <c r="B4091" t="s">
        <v>14440</v>
      </c>
      <c r="C4091" t="s">
        <v>8160</v>
      </c>
      <c r="D4091" t="s">
        <v>8161</v>
      </c>
      <c r="E4091" t="s">
        <v>8162</v>
      </c>
      <c r="F4091">
        <v>1</v>
      </c>
      <c r="G4091">
        <v>2541.83</v>
      </c>
      <c r="H4091">
        <v>0</v>
      </c>
      <c r="I4091" s="165">
        <v>2541.83</v>
      </c>
      <c r="J4091" t="s">
        <v>8295</v>
      </c>
      <c r="K4091">
        <v>1</v>
      </c>
      <c r="L4091">
        <v>154</v>
      </c>
      <c r="M4091" t="s">
        <v>8678</v>
      </c>
      <c r="N4091" t="s">
        <v>7939</v>
      </c>
      <c r="O4091" t="s">
        <v>7697</v>
      </c>
      <c r="P4091" t="s">
        <v>13725</v>
      </c>
      <c r="Q4091" t="s">
        <v>13726</v>
      </c>
      <c r="R4091">
        <v>407</v>
      </c>
      <c r="S4091" t="s">
        <v>8680</v>
      </c>
      <c r="T4091" t="s">
        <v>7715</v>
      </c>
      <c r="U4091">
        <v>1</v>
      </c>
      <c r="V4091">
        <v>1</v>
      </c>
      <c r="W4091" t="s">
        <v>7702</v>
      </c>
      <c r="X4091" t="s">
        <v>6294</v>
      </c>
      <c r="Y4091" t="s">
        <v>7703</v>
      </c>
      <c r="Z4091" t="s">
        <v>14441</v>
      </c>
      <c r="AA4091" t="s">
        <v>8855</v>
      </c>
      <c r="AB4091" t="s">
        <v>14442</v>
      </c>
    </row>
    <row r="4092" spans="1:28">
      <c r="A4092" s="241">
        <v>45980</v>
      </c>
      <c r="B4092" t="s">
        <v>14440</v>
      </c>
      <c r="C4092" t="s">
        <v>7993</v>
      </c>
      <c r="D4092" t="s">
        <v>7994</v>
      </c>
      <c r="E4092" t="s">
        <v>7995</v>
      </c>
      <c r="F4092">
        <v>2</v>
      </c>
      <c r="G4092">
        <v>28655.46</v>
      </c>
      <c r="H4092">
        <v>0</v>
      </c>
      <c r="I4092" s="165">
        <v>57310.92</v>
      </c>
      <c r="J4092" t="s">
        <v>8295</v>
      </c>
      <c r="K4092">
        <v>1</v>
      </c>
      <c r="L4092">
        <v>154</v>
      </c>
      <c r="M4092" t="s">
        <v>8678</v>
      </c>
      <c r="N4092" t="s">
        <v>7939</v>
      </c>
      <c r="O4092" t="s">
        <v>7697</v>
      </c>
      <c r="P4092" t="s">
        <v>13725</v>
      </c>
      <c r="Q4092" t="s">
        <v>13726</v>
      </c>
      <c r="R4092">
        <v>407</v>
      </c>
      <c r="S4092" t="s">
        <v>8680</v>
      </c>
      <c r="T4092" t="s">
        <v>7715</v>
      </c>
      <c r="U4092">
        <v>1</v>
      </c>
      <c r="V4092">
        <v>2</v>
      </c>
      <c r="W4092" t="s">
        <v>7702</v>
      </c>
      <c r="X4092" t="s">
        <v>6294</v>
      </c>
      <c r="Y4092" t="s">
        <v>7703</v>
      </c>
      <c r="Z4092" t="s">
        <v>14441</v>
      </c>
      <c r="AA4092" t="s">
        <v>8855</v>
      </c>
      <c r="AB4092" t="s">
        <v>14442</v>
      </c>
    </row>
    <row r="4093" spans="1:28">
      <c r="A4093" s="241">
        <v>45980</v>
      </c>
      <c r="B4093" t="s">
        <v>14440</v>
      </c>
      <c r="C4093" t="s">
        <v>7973</v>
      </c>
      <c r="D4093" t="s">
        <v>7974</v>
      </c>
      <c r="E4093" t="s">
        <v>7975</v>
      </c>
      <c r="F4093">
        <v>1</v>
      </c>
      <c r="G4093">
        <v>3400</v>
      </c>
      <c r="H4093">
        <v>0</v>
      </c>
      <c r="I4093" s="165">
        <v>3400</v>
      </c>
      <c r="J4093" t="s">
        <v>8295</v>
      </c>
      <c r="K4093">
        <v>1</v>
      </c>
      <c r="L4093">
        <v>154</v>
      </c>
      <c r="M4093" t="s">
        <v>8678</v>
      </c>
      <c r="N4093" t="s">
        <v>7939</v>
      </c>
      <c r="O4093" t="s">
        <v>7697</v>
      </c>
      <c r="P4093" t="s">
        <v>13725</v>
      </c>
      <c r="Q4093" t="s">
        <v>13726</v>
      </c>
      <c r="R4093">
        <v>407</v>
      </c>
      <c r="S4093" t="s">
        <v>8680</v>
      </c>
      <c r="T4093" t="s">
        <v>7715</v>
      </c>
      <c r="U4093">
        <v>1</v>
      </c>
      <c r="V4093">
        <v>1</v>
      </c>
      <c r="W4093" t="s">
        <v>7702</v>
      </c>
      <c r="X4093" t="s">
        <v>6294</v>
      </c>
      <c r="Y4093" t="s">
        <v>7703</v>
      </c>
      <c r="Z4093" t="s">
        <v>14441</v>
      </c>
      <c r="AA4093" t="s">
        <v>8855</v>
      </c>
      <c r="AB4093" t="s">
        <v>14442</v>
      </c>
    </row>
    <row r="4094" spans="1:28">
      <c r="A4094" s="241">
        <v>45980</v>
      </c>
      <c r="B4094" t="s">
        <v>14443</v>
      </c>
      <c r="C4094" t="s">
        <v>7886</v>
      </c>
      <c r="D4094" t="s">
        <v>7887</v>
      </c>
      <c r="E4094" t="s">
        <v>7888</v>
      </c>
      <c r="F4094">
        <v>1</v>
      </c>
      <c r="G4094">
        <v>3025.21</v>
      </c>
      <c r="H4094">
        <v>0</v>
      </c>
      <c r="I4094" s="165">
        <v>3025.21</v>
      </c>
      <c r="J4094" t="s">
        <v>7743</v>
      </c>
      <c r="K4094">
        <v>1</v>
      </c>
      <c r="L4094">
        <v>2</v>
      </c>
      <c r="M4094" t="s">
        <v>8054</v>
      </c>
      <c r="N4094" t="s">
        <v>7745</v>
      </c>
      <c r="O4094" t="s">
        <v>7697</v>
      </c>
      <c r="P4094" t="s">
        <v>13725</v>
      </c>
      <c r="Q4094" t="s">
        <v>13956</v>
      </c>
      <c r="R4094">
        <v>946</v>
      </c>
      <c r="S4094" t="s">
        <v>8680</v>
      </c>
      <c r="T4094" t="s">
        <v>7715</v>
      </c>
      <c r="U4094">
        <v>1</v>
      </c>
      <c r="V4094">
        <v>1</v>
      </c>
      <c r="W4094" t="s">
        <v>7702</v>
      </c>
      <c r="X4094" t="s">
        <v>14444</v>
      </c>
      <c r="Y4094" t="s">
        <v>7703</v>
      </c>
      <c r="Z4094" t="s">
        <v>14445</v>
      </c>
      <c r="AA4094" t="s">
        <v>8008</v>
      </c>
      <c r="AB4094" t="s">
        <v>14446</v>
      </c>
    </row>
    <row r="4095" spans="1:28">
      <c r="A4095" s="241">
        <v>45980</v>
      </c>
      <c r="B4095" t="s">
        <v>14443</v>
      </c>
      <c r="C4095" t="s">
        <v>7784</v>
      </c>
      <c r="D4095" t="s">
        <v>7785</v>
      </c>
      <c r="E4095" t="s">
        <v>7786</v>
      </c>
      <c r="F4095">
        <v>2</v>
      </c>
      <c r="G4095">
        <v>3025.21</v>
      </c>
      <c r="H4095">
        <v>0</v>
      </c>
      <c r="I4095" s="165">
        <v>6050.42</v>
      </c>
      <c r="J4095" t="s">
        <v>7743</v>
      </c>
      <c r="K4095">
        <v>1</v>
      </c>
      <c r="L4095">
        <v>2</v>
      </c>
      <c r="M4095" t="s">
        <v>8054</v>
      </c>
      <c r="N4095" t="s">
        <v>7745</v>
      </c>
      <c r="O4095" t="s">
        <v>7697</v>
      </c>
      <c r="P4095" t="s">
        <v>13725</v>
      </c>
      <c r="Q4095" t="s">
        <v>13956</v>
      </c>
      <c r="R4095">
        <v>946</v>
      </c>
      <c r="S4095" t="s">
        <v>8680</v>
      </c>
      <c r="T4095" t="s">
        <v>7715</v>
      </c>
      <c r="U4095">
        <v>1</v>
      </c>
      <c r="V4095">
        <v>2</v>
      </c>
      <c r="W4095" t="s">
        <v>7702</v>
      </c>
      <c r="X4095" t="s">
        <v>14444</v>
      </c>
      <c r="Y4095" t="s">
        <v>7703</v>
      </c>
      <c r="Z4095" t="s">
        <v>14445</v>
      </c>
      <c r="AA4095" t="s">
        <v>8008</v>
      </c>
      <c r="AB4095" t="s">
        <v>14446</v>
      </c>
    </row>
    <row r="4096" spans="1:28">
      <c r="A4096" s="241">
        <v>45980</v>
      </c>
      <c r="B4096" t="s">
        <v>14443</v>
      </c>
      <c r="C4096" t="s">
        <v>7787</v>
      </c>
      <c r="D4096" t="s">
        <v>7788</v>
      </c>
      <c r="E4096" t="s">
        <v>7789</v>
      </c>
      <c r="F4096">
        <v>2</v>
      </c>
      <c r="G4096">
        <v>3025.21</v>
      </c>
      <c r="H4096">
        <v>0</v>
      </c>
      <c r="I4096" s="165">
        <v>6050.42</v>
      </c>
      <c r="J4096" t="s">
        <v>7743</v>
      </c>
      <c r="K4096">
        <v>1</v>
      </c>
      <c r="L4096">
        <v>2</v>
      </c>
      <c r="M4096" t="s">
        <v>8054</v>
      </c>
      <c r="N4096" t="s">
        <v>7745</v>
      </c>
      <c r="O4096" t="s">
        <v>7697</v>
      </c>
      <c r="P4096" t="s">
        <v>13725</v>
      </c>
      <c r="Q4096" t="s">
        <v>13956</v>
      </c>
      <c r="R4096">
        <v>946</v>
      </c>
      <c r="S4096" t="s">
        <v>8680</v>
      </c>
      <c r="T4096" t="s">
        <v>7715</v>
      </c>
      <c r="U4096">
        <v>1</v>
      </c>
      <c r="V4096">
        <v>2</v>
      </c>
      <c r="W4096" t="s">
        <v>7702</v>
      </c>
      <c r="X4096" t="s">
        <v>14444</v>
      </c>
      <c r="Y4096" t="s">
        <v>7703</v>
      </c>
      <c r="Z4096" t="s">
        <v>14445</v>
      </c>
      <c r="AA4096" t="s">
        <v>8008</v>
      </c>
      <c r="AB4096" t="s">
        <v>14446</v>
      </c>
    </row>
    <row r="4097" spans="1:28">
      <c r="A4097" s="241">
        <v>45980</v>
      </c>
      <c r="B4097" t="s">
        <v>14443</v>
      </c>
      <c r="C4097" t="s">
        <v>7781</v>
      </c>
      <c r="D4097" t="s">
        <v>7782</v>
      </c>
      <c r="E4097" t="s">
        <v>7783</v>
      </c>
      <c r="F4097">
        <v>2</v>
      </c>
      <c r="G4097">
        <v>3025.21</v>
      </c>
      <c r="H4097">
        <v>0</v>
      </c>
      <c r="I4097" s="165">
        <v>6050.42</v>
      </c>
      <c r="J4097" t="s">
        <v>7743</v>
      </c>
      <c r="K4097">
        <v>1</v>
      </c>
      <c r="L4097">
        <v>2</v>
      </c>
      <c r="M4097" t="s">
        <v>8054</v>
      </c>
      <c r="N4097" t="s">
        <v>7745</v>
      </c>
      <c r="O4097" t="s">
        <v>7697</v>
      </c>
      <c r="P4097" t="s">
        <v>13725</v>
      </c>
      <c r="Q4097" t="s">
        <v>13956</v>
      </c>
      <c r="R4097">
        <v>946</v>
      </c>
      <c r="S4097" t="s">
        <v>8680</v>
      </c>
      <c r="T4097" t="s">
        <v>7715</v>
      </c>
      <c r="U4097">
        <v>1</v>
      </c>
      <c r="V4097">
        <v>2</v>
      </c>
      <c r="W4097" t="s">
        <v>7702</v>
      </c>
      <c r="X4097" t="s">
        <v>14444</v>
      </c>
      <c r="Y4097" t="s">
        <v>7703</v>
      </c>
      <c r="Z4097" t="s">
        <v>14445</v>
      </c>
      <c r="AA4097" t="s">
        <v>8008</v>
      </c>
      <c r="AB4097" t="s">
        <v>14446</v>
      </c>
    </row>
    <row r="4098" spans="1:28">
      <c r="A4098" s="241">
        <v>45980</v>
      </c>
      <c r="B4098" t="s">
        <v>14447</v>
      </c>
      <c r="C4098" t="s">
        <v>8032</v>
      </c>
      <c r="D4098" t="s">
        <v>8033</v>
      </c>
      <c r="E4098" t="s">
        <v>8034</v>
      </c>
      <c r="F4098">
        <v>24</v>
      </c>
      <c r="G4098">
        <v>1092.44</v>
      </c>
      <c r="H4098">
        <v>0</v>
      </c>
      <c r="I4098" s="165">
        <v>26218.560000000001</v>
      </c>
      <c r="J4098" t="s">
        <v>7766</v>
      </c>
      <c r="K4098">
        <v>1</v>
      </c>
      <c r="L4098">
        <v>125</v>
      </c>
      <c r="M4098" t="s">
        <v>7724</v>
      </c>
      <c r="N4098" t="s">
        <v>7713</v>
      </c>
      <c r="O4098" t="s">
        <v>7697</v>
      </c>
      <c r="P4098" t="s">
        <v>13725</v>
      </c>
      <c r="Q4098" t="s">
        <v>12488</v>
      </c>
      <c r="R4098">
        <v>102</v>
      </c>
      <c r="S4098" t="s">
        <v>8680</v>
      </c>
      <c r="T4098" t="s">
        <v>7701</v>
      </c>
      <c r="U4098">
        <v>1</v>
      </c>
      <c r="V4098">
        <v>24</v>
      </c>
      <c r="W4098" t="s">
        <v>7702</v>
      </c>
      <c r="X4098" t="s">
        <v>6300</v>
      </c>
      <c r="Y4098" t="s">
        <v>7703</v>
      </c>
      <c r="Z4098" t="s">
        <v>14448</v>
      </c>
      <c r="AA4098" t="s">
        <v>7797</v>
      </c>
      <c r="AB4098" t="s">
        <v>14449</v>
      </c>
    </row>
    <row r="4099" spans="1:28">
      <c r="A4099" s="241">
        <v>45980</v>
      </c>
      <c r="B4099" t="s">
        <v>14450</v>
      </c>
      <c r="C4099" t="s">
        <v>7800</v>
      </c>
      <c r="D4099" t="s">
        <v>7801</v>
      </c>
      <c r="E4099" t="s">
        <v>7802</v>
      </c>
      <c r="F4099">
        <v>10</v>
      </c>
      <c r="G4099">
        <v>1092.44</v>
      </c>
      <c r="H4099">
        <v>0</v>
      </c>
      <c r="I4099" s="165">
        <v>10924.4</v>
      </c>
      <c r="J4099" t="s">
        <v>7851</v>
      </c>
      <c r="K4099">
        <v>1</v>
      </c>
      <c r="L4099">
        <v>126</v>
      </c>
      <c r="M4099" t="s">
        <v>7744</v>
      </c>
      <c r="N4099" t="s">
        <v>7745</v>
      </c>
      <c r="O4099" t="s">
        <v>7697</v>
      </c>
      <c r="P4099" t="s">
        <v>13725</v>
      </c>
      <c r="Q4099" t="s">
        <v>14055</v>
      </c>
      <c r="R4099">
        <v>934</v>
      </c>
      <c r="S4099" t="s">
        <v>8680</v>
      </c>
      <c r="T4099" t="s">
        <v>7701</v>
      </c>
      <c r="U4099">
        <v>1</v>
      </c>
      <c r="V4099">
        <v>10</v>
      </c>
      <c r="W4099" t="s">
        <v>7702</v>
      </c>
      <c r="X4099" t="s">
        <v>6030</v>
      </c>
      <c r="Y4099" t="s">
        <v>7703</v>
      </c>
      <c r="Z4099" t="s">
        <v>14451</v>
      </c>
      <c r="AA4099" t="s">
        <v>8084</v>
      </c>
      <c r="AB4099" t="s">
        <v>14452</v>
      </c>
    </row>
    <row r="4100" spans="1:28">
      <c r="A4100" s="241">
        <v>45980</v>
      </c>
      <c r="B4100" t="s">
        <v>14450</v>
      </c>
      <c r="C4100" t="s">
        <v>8032</v>
      </c>
      <c r="D4100" t="s">
        <v>8033</v>
      </c>
      <c r="E4100" t="s">
        <v>8034</v>
      </c>
      <c r="F4100">
        <v>3</v>
      </c>
      <c r="G4100">
        <v>1092.44</v>
      </c>
      <c r="H4100">
        <v>0</v>
      </c>
      <c r="I4100" s="165">
        <v>3277.32</v>
      </c>
      <c r="J4100" t="s">
        <v>7851</v>
      </c>
      <c r="K4100">
        <v>1</v>
      </c>
      <c r="L4100">
        <v>126</v>
      </c>
      <c r="M4100" t="s">
        <v>7744</v>
      </c>
      <c r="N4100" t="s">
        <v>7745</v>
      </c>
      <c r="O4100" t="s">
        <v>7697</v>
      </c>
      <c r="P4100" t="s">
        <v>13725</v>
      </c>
      <c r="Q4100" t="s">
        <v>14055</v>
      </c>
      <c r="R4100">
        <v>934</v>
      </c>
      <c r="S4100" t="s">
        <v>8680</v>
      </c>
      <c r="T4100" t="s">
        <v>7701</v>
      </c>
      <c r="U4100">
        <v>1</v>
      </c>
      <c r="V4100">
        <v>3</v>
      </c>
      <c r="W4100" t="s">
        <v>7702</v>
      </c>
      <c r="X4100" t="s">
        <v>6030</v>
      </c>
      <c r="Y4100" t="s">
        <v>7703</v>
      </c>
      <c r="Z4100" t="s">
        <v>14451</v>
      </c>
      <c r="AA4100" t="s">
        <v>8084</v>
      </c>
      <c r="AB4100" t="s">
        <v>14452</v>
      </c>
    </row>
    <row r="4101" spans="1:28">
      <c r="A4101" s="241">
        <v>45980</v>
      </c>
      <c r="B4101" t="s">
        <v>14453</v>
      </c>
      <c r="C4101" t="s">
        <v>7868</v>
      </c>
      <c r="D4101" t="s">
        <v>7869</v>
      </c>
      <c r="E4101" t="s">
        <v>7870</v>
      </c>
      <c r="F4101">
        <v>3</v>
      </c>
      <c r="G4101">
        <v>3000</v>
      </c>
      <c r="H4101">
        <v>0</v>
      </c>
      <c r="I4101" s="165">
        <v>9000</v>
      </c>
      <c r="J4101" t="s">
        <v>7743</v>
      </c>
      <c r="K4101">
        <v>1</v>
      </c>
      <c r="L4101">
        <v>2</v>
      </c>
      <c r="M4101" t="s">
        <v>8054</v>
      </c>
      <c r="N4101" t="s">
        <v>7745</v>
      </c>
      <c r="O4101" t="s">
        <v>7697</v>
      </c>
      <c r="P4101" t="s">
        <v>13725</v>
      </c>
      <c r="Q4101" t="s">
        <v>13790</v>
      </c>
      <c r="R4101">
        <v>945</v>
      </c>
      <c r="S4101" t="s">
        <v>8680</v>
      </c>
      <c r="T4101" t="s">
        <v>7726</v>
      </c>
      <c r="U4101">
        <v>1</v>
      </c>
      <c r="V4101">
        <v>3</v>
      </c>
      <c r="W4101" t="s">
        <v>7702</v>
      </c>
      <c r="X4101" t="s">
        <v>14454</v>
      </c>
      <c r="Y4101" t="s">
        <v>7703</v>
      </c>
      <c r="Z4101" t="s">
        <v>14455</v>
      </c>
      <c r="AA4101" t="s">
        <v>8058</v>
      </c>
      <c r="AB4101" t="s">
        <v>8261</v>
      </c>
    </row>
    <row r="4102" spans="1:28">
      <c r="A4102" s="241">
        <v>45980</v>
      </c>
      <c r="B4102" t="s">
        <v>14453</v>
      </c>
      <c r="C4102" t="s">
        <v>8205</v>
      </c>
      <c r="D4102" t="s">
        <v>8206</v>
      </c>
      <c r="E4102" t="s">
        <v>8207</v>
      </c>
      <c r="F4102">
        <v>3</v>
      </c>
      <c r="G4102">
        <v>3000</v>
      </c>
      <c r="H4102">
        <v>0</v>
      </c>
      <c r="I4102" s="165">
        <v>9000</v>
      </c>
      <c r="J4102" t="s">
        <v>7743</v>
      </c>
      <c r="K4102">
        <v>1</v>
      </c>
      <c r="L4102">
        <v>2</v>
      </c>
      <c r="M4102" t="s">
        <v>8054</v>
      </c>
      <c r="N4102" t="s">
        <v>7745</v>
      </c>
      <c r="O4102" t="s">
        <v>7697</v>
      </c>
      <c r="P4102" t="s">
        <v>13725</v>
      </c>
      <c r="Q4102" t="s">
        <v>13790</v>
      </c>
      <c r="R4102">
        <v>945</v>
      </c>
      <c r="S4102" t="s">
        <v>8680</v>
      </c>
      <c r="T4102" t="s">
        <v>7726</v>
      </c>
      <c r="U4102">
        <v>1</v>
      </c>
      <c r="V4102">
        <v>3</v>
      </c>
      <c r="W4102" t="s">
        <v>7702</v>
      </c>
      <c r="X4102" t="s">
        <v>14454</v>
      </c>
      <c r="Y4102" t="s">
        <v>7703</v>
      </c>
      <c r="Z4102" t="s">
        <v>14455</v>
      </c>
      <c r="AA4102" t="s">
        <v>8058</v>
      </c>
      <c r="AB4102" t="s">
        <v>8261</v>
      </c>
    </row>
    <row r="4103" spans="1:28">
      <c r="A4103" s="241">
        <v>45980</v>
      </c>
      <c r="B4103" t="s">
        <v>14453</v>
      </c>
      <c r="C4103" t="s">
        <v>7856</v>
      </c>
      <c r="D4103" t="s">
        <v>7857</v>
      </c>
      <c r="E4103" t="s">
        <v>7858</v>
      </c>
      <c r="F4103">
        <v>1</v>
      </c>
      <c r="G4103">
        <v>4247.1000000000004</v>
      </c>
      <c r="H4103">
        <v>0</v>
      </c>
      <c r="I4103" s="165">
        <v>4247.1000000000004</v>
      </c>
      <c r="J4103" t="s">
        <v>7743</v>
      </c>
      <c r="K4103">
        <v>1</v>
      </c>
      <c r="L4103">
        <v>2</v>
      </c>
      <c r="M4103" t="s">
        <v>8054</v>
      </c>
      <c r="N4103" t="s">
        <v>7745</v>
      </c>
      <c r="O4103" t="s">
        <v>7697</v>
      </c>
      <c r="P4103" t="s">
        <v>13725</v>
      </c>
      <c r="Q4103" t="s">
        <v>13790</v>
      </c>
      <c r="R4103">
        <v>945</v>
      </c>
      <c r="S4103" t="s">
        <v>8680</v>
      </c>
      <c r="T4103" t="s">
        <v>7701</v>
      </c>
      <c r="U4103">
        <v>1</v>
      </c>
      <c r="V4103">
        <v>1</v>
      </c>
      <c r="W4103" t="s">
        <v>7702</v>
      </c>
      <c r="X4103" t="s">
        <v>14454</v>
      </c>
      <c r="Y4103" t="s">
        <v>7703</v>
      </c>
      <c r="Z4103" t="s">
        <v>14455</v>
      </c>
      <c r="AA4103" t="s">
        <v>8058</v>
      </c>
      <c r="AB4103" t="s">
        <v>8261</v>
      </c>
    </row>
    <row r="4104" spans="1:28">
      <c r="A4104" s="241">
        <v>45980</v>
      </c>
      <c r="B4104" t="s">
        <v>14453</v>
      </c>
      <c r="C4104" t="s">
        <v>7927</v>
      </c>
      <c r="D4104" t="s">
        <v>7928</v>
      </c>
      <c r="E4104" t="s">
        <v>7929</v>
      </c>
      <c r="F4104">
        <v>1</v>
      </c>
      <c r="G4104">
        <v>1344.54</v>
      </c>
      <c r="H4104">
        <v>0</v>
      </c>
      <c r="I4104" s="165">
        <v>1344.54</v>
      </c>
      <c r="J4104" t="s">
        <v>7743</v>
      </c>
      <c r="K4104">
        <v>1</v>
      </c>
      <c r="L4104">
        <v>2</v>
      </c>
      <c r="M4104" t="s">
        <v>8054</v>
      </c>
      <c r="N4104" t="s">
        <v>7745</v>
      </c>
      <c r="O4104" t="s">
        <v>7697</v>
      </c>
      <c r="P4104" t="s">
        <v>13725</v>
      </c>
      <c r="Q4104" t="s">
        <v>13790</v>
      </c>
      <c r="R4104">
        <v>945</v>
      </c>
      <c r="S4104" t="s">
        <v>8680</v>
      </c>
      <c r="T4104" t="s">
        <v>7701</v>
      </c>
      <c r="U4104">
        <v>1</v>
      </c>
      <c r="V4104">
        <v>1</v>
      </c>
      <c r="W4104" t="s">
        <v>7702</v>
      </c>
      <c r="X4104" t="s">
        <v>14454</v>
      </c>
      <c r="Y4104" t="s">
        <v>7703</v>
      </c>
      <c r="Z4104" t="s">
        <v>14455</v>
      </c>
      <c r="AA4104" t="s">
        <v>8058</v>
      </c>
      <c r="AB4104" t="s">
        <v>8261</v>
      </c>
    </row>
    <row r="4105" spans="1:28">
      <c r="A4105" s="241">
        <v>45980</v>
      </c>
      <c r="B4105" t="s">
        <v>14456</v>
      </c>
      <c r="C4105" t="s">
        <v>9192</v>
      </c>
      <c r="D4105" t="s">
        <v>9193</v>
      </c>
      <c r="E4105" t="s">
        <v>9194</v>
      </c>
      <c r="F4105">
        <v>1</v>
      </c>
      <c r="G4105">
        <v>10241</v>
      </c>
      <c r="H4105">
        <v>0</v>
      </c>
      <c r="I4105" s="165">
        <v>10241</v>
      </c>
      <c r="J4105" t="s">
        <v>7757</v>
      </c>
      <c r="K4105">
        <v>1</v>
      </c>
      <c r="L4105">
        <v>125</v>
      </c>
      <c r="M4105" t="s">
        <v>7724</v>
      </c>
      <c r="N4105" t="s">
        <v>7713</v>
      </c>
      <c r="O4105" t="s">
        <v>7697</v>
      </c>
      <c r="P4105" t="s">
        <v>13725</v>
      </c>
      <c r="Q4105" t="s">
        <v>14113</v>
      </c>
      <c r="R4105">
        <v>116</v>
      </c>
      <c r="S4105" t="s">
        <v>8680</v>
      </c>
      <c r="T4105" t="s">
        <v>7701</v>
      </c>
      <c r="U4105">
        <v>1</v>
      </c>
      <c r="V4105">
        <v>1</v>
      </c>
      <c r="W4105" t="s">
        <v>7702</v>
      </c>
      <c r="X4105" t="s">
        <v>6129</v>
      </c>
      <c r="Y4105" t="s">
        <v>7703</v>
      </c>
      <c r="Z4105" t="s">
        <v>14457</v>
      </c>
      <c r="AA4105" t="s">
        <v>7760</v>
      </c>
      <c r="AB4105" t="s">
        <v>14458</v>
      </c>
    </row>
    <row r="4106" spans="1:28">
      <c r="A4106" s="241">
        <v>45980</v>
      </c>
      <c r="B4106" t="s">
        <v>14459</v>
      </c>
      <c r="C4106" t="s">
        <v>7730</v>
      </c>
      <c r="D4106" t="s">
        <v>7731</v>
      </c>
      <c r="E4106" t="s">
        <v>7732</v>
      </c>
      <c r="F4106">
        <v>2</v>
      </c>
      <c r="G4106">
        <v>8991.6</v>
      </c>
      <c r="H4106">
        <v>899.16</v>
      </c>
      <c r="I4106" s="165">
        <v>17084.04</v>
      </c>
      <c r="J4106" t="s">
        <v>7711</v>
      </c>
      <c r="K4106">
        <v>1</v>
      </c>
      <c r="L4106">
        <v>156</v>
      </c>
      <c r="M4106" t="s">
        <v>7712</v>
      </c>
      <c r="N4106" t="s">
        <v>7713</v>
      </c>
      <c r="O4106" t="s">
        <v>7697</v>
      </c>
      <c r="P4106" t="s">
        <v>13725</v>
      </c>
      <c r="Q4106" t="s">
        <v>14163</v>
      </c>
      <c r="R4106">
        <v>509</v>
      </c>
      <c r="S4106" t="s">
        <v>8680</v>
      </c>
      <c r="T4106" t="s">
        <v>7715</v>
      </c>
      <c r="U4106">
        <v>1</v>
      </c>
      <c r="V4106">
        <v>2</v>
      </c>
      <c r="W4106" t="s">
        <v>7702</v>
      </c>
      <c r="X4106" t="s">
        <v>5916</v>
      </c>
      <c r="Y4106" t="s">
        <v>7703</v>
      </c>
      <c r="Z4106" t="s">
        <v>14460</v>
      </c>
      <c r="AA4106" t="s">
        <v>8231</v>
      </c>
      <c r="AB4106" t="s">
        <v>9417</v>
      </c>
    </row>
    <row r="4107" spans="1:28">
      <c r="A4107" s="241">
        <v>45980</v>
      </c>
      <c r="B4107" t="s">
        <v>14461</v>
      </c>
      <c r="C4107" t="s">
        <v>7868</v>
      </c>
      <c r="D4107" t="s">
        <v>7869</v>
      </c>
      <c r="E4107" t="s">
        <v>7870</v>
      </c>
      <c r="F4107">
        <v>2</v>
      </c>
      <c r="G4107">
        <v>3000</v>
      </c>
      <c r="H4107">
        <v>0</v>
      </c>
      <c r="I4107" s="165">
        <v>6000</v>
      </c>
      <c r="J4107" t="s">
        <v>7743</v>
      </c>
      <c r="K4107">
        <v>1</v>
      </c>
      <c r="L4107">
        <v>2</v>
      </c>
      <c r="M4107" t="s">
        <v>8054</v>
      </c>
      <c r="N4107" t="s">
        <v>7745</v>
      </c>
      <c r="O4107" t="s">
        <v>7697</v>
      </c>
      <c r="P4107" t="s">
        <v>13725</v>
      </c>
      <c r="Q4107" t="s">
        <v>13790</v>
      </c>
      <c r="R4107">
        <v>945</v>
      </c>
      <c r="S4107" t="s">
        <v>8680</v>
      </c>
      <c r="T4107" t="s">
        <v>7726</v>
      </c>
      <c r="U4107">
        <v>1</v>
      </c>
      <c r="V4107">
        <v>2</v>
      </c>
      <c r="W4107" t="s">
        <v>7702</v>
      </c>
      <c r="X4107" t="s">
        <v>14462</v>
      </c>
      <c r="Y4107" t="s">
        <v>7703</v>
      </c>
      <c r="Z4107" t="s">
        <v>14463</v>
      </c>
      <c r="AA4107" t="s">
        <v>8058</v>
      </c>
      <c r="AB4107" t="s">
        <v>14464</v>
      </c>
    </row>
    <row r="4108" spans="1:28">
      <c r="A4108" s="241">
        <v>45980</v>
      </c>
      <c r="B4108" t="s">
        <v>14465</v>
      </c>
      <c r="C4108" t="s">
        <v>7800</v>
      </c>
      <c r="D4108" t="s">
        <v>7801</v>
      </c>
      <c r="E4108" t="s">
        <v>7802</v>
      </c>
      <c r="F4108">
        <v>3</v>
      </c>
      <c r="G4108">
        <v>1092.44</v>
      </c>
      <c r="H4108">
        <v>0</v>
      </c>
      <c r="I4108" s="165">
        <v>3277.32</v>
      </c>
      <c r="J4108" t="s">
        <v>8182</v>
      </c>
      <c r="K4108">
        <v>1</v>
      </c>
      <c r="L4108">
        <v>126</v>
      </c>
      <c r="M4108" t="s">
        <v>7744</v>
      </c>
      <c r="N4108" t="s">
        <v>7745</v>
      </c>
      <c r="O4108" t="s">
        <v>7697</v>
      </c>
      <c r="P4108" t="s">
        <v>13725</v>
      </c>
      <c r="Q4108" t="s">
        <v>8576</v>
      </c>
      <c r="R4108">
        <v>920</v>
      </c>
      <c r="S4108" t="s">
        <v>8680</v>
      </c>
      <c r="T4108" t="s">
        <v>7701</v>
      </c>
      <c r="U4108">
        <v>1</v>
      </c>
      <c r="V4108">
        <v>3</v>
      </c>
      <c r="W4108" t="s">
        <v>7702</v>
      </c>
      <c r="X4108" t="s">
        <v>6257</v>
      </c>
      <c r="Y4108" t="s">
        <v>7703</v>
      </c>
      <c r="Z4108" t="s">
        <v>14466</v>
      </c>
      <c r="AA4108" t="s">
        <v>8265</v>
      </c>
      <c r="AB4108" t="s">
        <v>8353</v>
      </c>
    </row>
    <row r="4109" spans="1:28">
      <c r="A4109" s="241">
        <v>45980</v>
      </c>
      <c r="B4109" t="s">
        <v>14467</v>
      </c>
      <c r="C4109" t="s">
        <v>7720</v>
      </c>
      <c r="D4109" t="s">
        <v>7721</v>
      </c>
      <c r="E4109" t="s">
        <v>7722</v>
      </c>
      <c r="F4109">
        <v>1</v>
      </c>
      <c r="G4109">
        <v>11900</v>
      </c>
      <c r="H4109">
        <v>0</v>
      </c>
      <c r="I4109" s="165">
        <v>11900</v>
      </c>
      <c r="J4109" t="s">
        <v>7743</v>
      </c>
      <c r="K4109">
        <v>1</v>
      </c>
      <c r="L4109">
        <v>2</v>
      </c>
      <c r="M4109" t="s">
        <v>8054</v>
      </c>
      <c r="N4109" t="s">
        <v>7745</v>
      </c>
      <c r="O4109" t="s">
        <v>7697</v>
      </c>
      <c r="P4109" t="s">
        <v>13725</v>
      </c>
      <c r="Q4109" t="s">
        <v>13790</v>
      </c>
      <c r="R4109">
        <v>945</v>
      </c>
      <c r="S4109" t="s">
        <v>8680</v>
      </c>
      <c r="T4109" t="s">
        <v>7726</v>
      </c>
      <c r="U4109">
        <v>1</v>
      </c>
      <c r="V4109">
        <v>1</v>
      </c>
      <c r="W4109" t="s">
        <v>7702</v>
      </c>
      <c r="X4109" t="s">
        <v>14468</v>
      </c>
      <c r="Y4109" t="s">
        <v>7703</v>
      </c>
      <c r="Z4109" t="s">
        <v>14469</v>
      </c>
      <c r="AA4109" t="s">
        <v>8058</v>
      </c>
      <c r="AB4109" t="s">
        <v>14470</v>
      </c>
    </row>
    <row r="4110" spans="1:28">
      <c r="A4110" s="241">
        <v>45980</v>
      </c>
      <c r="B4110" t="s">
        <v>14467</v>
      </c>
      <c r="C4110" t="s">
        <v>14471</v>
      </c>
      <c r="D4110" t="s">
        <v>14472</v>
      </c>
      <c r="E4110" t="s">
        <v>14473</v>
      </c>
      <c r="F4110">
        <v>1</v>
      </c>
      <c r="G4110">
        <v>11900</v>
      </c>
      <c r="H4110">
        <v>0</v>
      </c>
      <c r="I4110" s="165">
        <v>11900</v>
      </c>
      <c r="J4110" t="s">
        <v>7743</v>
      </c>
      <c r="K4110">
        <v>1</v>
      </c>
      <c r="L4110">
        <v>2</v>
      </c>
      <c r="M4110" t="s">
        <v>8054</v>
      </c>
      <c r="N4110" t="s">
        <v>7745</v>
      </c>
      <c r="O4110" t="s">
        <v>7697</v>
      </c>
      <c r="P4110" t="s">
        <v>13725</v>
      </c>
      <c r="Q4110" t="s">
        <v>13790</v>
      </c>
      <c r="R4110">
        <v>945</v>
      </c>
      <c r="S4110" t="s">
        <v>8680</v>
      </c>
      <c r="T4110" t="s">
        <v>7726</v>
      </c>
      <c r="U4110">
        <v>1</v>
      </c>
      <c r="V4110">
        <v>1</v>
      </c>
      <c r="W4110" t="s">
        <v>7702</v>
      </c>
      <c r="X4110" t="s">
        <v>14468</v>
      </c>
      <c r="Y4110" t="s">
        <v>7703</v>
      </c>
      <c r="Z4110" t="s">
        <v>14469</v>
      </c>
      <c r="AA4110" t="s">
        <v>8058</v>
      </c>
      <c r="AB4110" t="s">
        <v>14470</v>
      </c>
    </row>
    <row r="4111" spans="1:28">
      <c r="A4111" s="241">
        <v>45980</v>
      </c>
      <c r="B4111" t="s">
        <v>14467</v>
      </c>
      <c r="C4111" t="s">
        <v>12268</v>
      </c>
      <c r="D4111" t="s">
        <v>12269</v>
      </c>
      <c r="E4111" t="s">
        <v>12270</v>
      </c>
      <c r="F4111">
        <v>1</v>
      </c>
      <c r="G4111">
        <v>35400</v>
      </c>
      <c r="H4111">
        <v>0</v>
      </c>
      <c r="I4111" s="165">
        <v>35400</v>
      </c>
      <c r="J4111" t="s">
        <v>7743</v>
      </c>
      <c r="K4111">
        <v>1</v>
      </c>
      <c r="L4111">
        <v>2</v>
      </c>
      <c r="M4111" t="s">
        <v>8054</v>
      </c>
      <c r="N4111" t="s">
        <v>7745</v>
      </c>
      <c r="O4111" t="s">
        <v>7697</v>
      </c>
      <c r="P4111" t="s">
        <v>13725</v>
      </c>
      <c r="Q4111" t="s">
        <v>13790</v>
      </c>
      <c r="R4111">
        <v>945</v>
      </c>
      <c r="S4111" t="s">
        <v>8680</v>
      </c>
      <c r="T4111" t="s">
        <v>7726</v>
      </c>
      <c r="U4111">
        <v>1</v>
      </c>
      <c r="V4111">
        <v>1</v>
      </c>
      <c r="W4111" t="s">
        <v>7702</v>
      </c>
      <c r="X4111" t="s">
        <v>14468</v>
      </c>
      <c r="Y4111" t="s">
        <v>7703</v>
      </c>
      <c r="Z4111" t="s">
        <v>14469</v>
      </c>
      <c r="AA4111" t="s">
        <v>8058</v>
      </c>
      <c r="AB4111" t="s">
        <v>14470</v>
      </c>
    </row>
    <row r="4112" spans="1:28">
      <c r="A4112" s="241">
        <v>45980</v>
      </c>
      <c r="B4112" t="s">
        <v>14474</v>
      </c>
      <c r="C4112" t="s">
        <v>7691</v>
      </c>
      <c r="D4112" t="s">
        <v>7692</v>
      </c>
      <c r="E4112" t="s">
        <v>7693</v>
      </c>
      <c r="F4112">
        <v>2</v>
      </c>
      <c r="G4112">
        <v>4327.7299999999996</v>
      </c>
      <c r="H4112">
        <v>0</v>
      </c>
      <c r="I4112" s="165">
        <v>8655.4599999999991</v>
      </c>
      <c r="J4112" t="s">
        <v>7842</v>
      </c>
      <c r="K4112">
        <v>1</v>
      </c>
      <c r="L4112">
        <v>126</v>
      </c>
      <c r="M4112" t="s">
        <v>7744</v>
      </c>
      <c r="N4112" t="s">
        <v>7745</v>
      </c>
      <c r="O4112" t="s">
        <v>7697</v>
      </c>
      <c r="P4112" t="s">
        <v>13725</v>
      </c>
      <c r="Q4112" t="s">
        <v>13898</v>
      </c>
      <c r="R4112">
        <v>911</v>
      </c>
      <c r="S4112" t="s">
        <v>8680</v>
      </c>
      <c r="T4112" t="s">
        <v>7701</v>
      </c>
      <c r="U4112">
        <v>1</v>
      </c>
      <c r="V4112">
        <v>2</v>
      </c>
      <c r="W4112" t="s">
        <v>7702</v>
      </c>
      <c r="X4112" t="s">
        <v>6255</v>
      </c>
      <c r="Y4112" t="s">
        <v>7703</v>
      </c>
      <c r="Z4112" t="s">
        <v>14475</v>
      </c>
      <c r="AA4112" t="s">
        <v>8546</v>
      </c>
      <c r="AB4112" t="s">
        <v>14476</v>
      </c>
    </row>
    <row r="4113" spans="1:28">
      <c r="A4113" s="241">
        <v>45980</v>
      </c>
      <c r="B4113" t="s">
        <v>14477</v>
      </c>
      <c r="C4113" t="s">
        <v>7914</v>
      </c>
      <c r="D4113" t="s">
        <v>7915</v>
      </c>
      <c r="E4113" t="s">
        <v>7916</v>
      </c>
      <c r="F4113">
        <v>1</v>
      </c>
      <c r="G4113">
        <v>2900.04</v>
      </c>
      <c r="H4113">
        <v>0</v>
      </c>
      <c r="I4113" s="165">
        <v>2900.04</v>
      </c>
      <c r="J4113" t="s">
        <v>8166</v>
      </c>
      <c r="K4113">
        <v>1</v>
      </c>
      <c r="L4113">
        <v>126</v>
      </c>
      <c r="M4113" t="s">
        <v>7744</v>
      </c>
      <c r="N4113" t="s">
        <v>7745</v>
      </c>
      <c r="O4113" t="s">
        <v>7697</v>
      </c>
      <c r="P4113" t="s">
        <v>13725</v>
      </c>
      <c r="Q4113" t="s">
        <v>13824</v>
      </c>
      <c r="R4113">
        <v>926</v>
      </c>
      <c r="S4113" t="s">
        <v>8680</v>
      </c>
      <c r="T4113" t="s">
        <v>7726</v>
      </c>
      <c r="U4113">
        <v>1</v>
      </c>
      <c r="V4113">
        <v>1</v>
      </c>
      <c r="W4113" t="s">
        <v>7702</v>
      </c>
      <c r="X4113" t="s">
        <v>6179</v>
      </c>
      <c r="Y4113" t="s">
        <v>7703</v>
      </c>
      <c r="Z4113" t="s">
        <v>14478</v>
      </c>
      <c r="AA4113" t="s">
        <v>8170</v>
      </c>
      <c r="AB4113" t="s">
        <v>14479</v>
      </c>
    </row>
    <row r="4114" spans="1:28">
      <c r="A4114" s="241">
        <v>45980</v>
      </c>
      <c r="B4114" t="s">
        <v>14477</v>
      </c>
      <c r="C4114" t="s">
        <v>7917</v>
      </c>
      <c r="D4114" t="s">
        <v>7918</v>
      </c>
      <c r="E4114" t="s">
        <v>7919</v>
      </c>
      <c r="F4114">
        <v>1</v>
      </c>
      <c r="G4114">
        <v>3000</v>
      </c>
      <c r="H4114">
        <v>0</v>
      </c>
      <c r="I4114" s="165">
        <v>3000</v>
      </c>
      <c r="J4114" t="s">
        <v>8166</v>
      </c>
      <c r="K4114">
        <v>1</v>
      </c>
      <c r="L4114">
        <v>126</v>
      </c>
      <c r="M4114" t="s">
        <v>7744</v>
      </c>
      <c r="N4114" t="s">
        <v>7745</v>
      </c>
      <c r="O4114" t="s">
        <v>7697</v>
      </c>
      <c r="P4114" t="s">
        <v>13725</v>
      </c>
      <c r="Q4114" t="s">
        <v>13824</v>
      </c>
      <c r="R4114">
        <v>926</v>
      </c>
      <c r="S4114" t="s">
        <v>8680</v>
      </c>
      <c r="T4114" t="s">
        <v>7726</v>
      </c>
      <c r="U4114">
        <v>1</v>
      </c>
      <c r="V4114">
        <v>1</v>
      </c>
      <c r="W4114" t="s">
        <v>7702</v>
      </c>
      <c r="X4114" t="s">
        <v>6179</v>
      </c>
      <c r="Y4114" t="s">
        <v>7703</v>
      </c>
      <c r="Z4114" t="s">
        <v>14478</v>
      </c>
      <c r="AA4114" t="s">
        <v>8170</v>
      </c>
      <c r="AB4114" t="s">
        <v>14479</v>
      </c>
    </row>
    <row r="4115" spans="1:28">
      <c r="A4115" s="241">
        <v>45980</v>
      </c>
      <c r="B4115" t="s">
        <v>14480</v>
      </c>
      <c r="C4115" t="s">
        <v>7791</v>
      </c>
      <c r="D4115" t="s">
        <v>7792</v>
      </c>
      <c r="E4115" t="s">
        <v>7793</v>
      </c>
      <c r="F4115">
        <v>4</v>
      </c>
      <c r="G4115">
        <v>870</v>
      </c>
      <c r="H4115">
        <v>0</v>
      </c>
      <c r="I4115" s="165">
        <v>3480</v>
      </c>
      <c r="J4115" t="s">
        <v>8061</v>
      </c>
      <c r="K4115">
        <v>1</v>
      </c>
      <c r="L4115">
        <v>166</v>
      </c>
      <c r="M4115" t="s">
        <v>8062</v>
      </c>
      <c r="N4115" t="s">
        <v>7745</v>
      </c>
      <c r="O4115" t="s">
        <v>7697</v>
      </c>
      <c r="P4115" t="s">
        <v>13725</v>
      </c>
      <c r="Q4115" t="s">
        <v>14481</v>
      </c>
      <c r="R4115">
        <v>906</v>
      </c>
      <c r="S4115" t="s">
        <v>8680</v>
      </c>
      <c r="T4115" t="s">
        <v>7701</v>
      </c>
      <c r="U4115">
        <v>1</v>
      </c>
      <c r="V4115">
        <v>4</v>
      </c>
      <c r="W4115" t="s">
        <v>7702</v>
      </c>
      <c r="X4115" t="s">
        <v>14482</v>
      </c>
      <c r="Y4115" t="s">
        <v>7703</v>
      </c>
      <c r="Z4115" t="s">
        <v>14483</v>
      </c>
      <c r="AA4115" t="s">
        <v>8887</v>
      </c>
      <c r="AB4115" t="s">
        <v>14484</v>
      </c>
    </row>
    <row r="4116" spans="1:28">
      <c r="A4116" s="241">
        <v>45980</v>
      </c>
      <c r="B4116" t="s">
        <v>14485</v>
      </c>
      <c r="C4116" t="s">
        <v>7848</v>
      </c>
      <c r="D4116" t="s">
        <v>7849</v>
      </c>
      <c r="E4116" t="s">
        <v>7850</v>
      </c>
      <c r="F4116">
        <v>6</v>
      </c>
      <c r="G4116">
        <v>1260.5</v>
      </c>
      <c r="H4116">
        <v>0</v>
      </c>
      <c r="I4116" s="165">
        <v>7563</v>
      </c>
      <c r="J4116" t="s">
        <v>8061</v>
      </c>
      <c r="K4116">
        <v>1</v>
      </c>
      <c r="L4116">
        <v>166</v>
      </c>
      <c r="M4116" t="s">
        <v>8062</v>
      </c>
      <c r="N4116" t="s">
        <v>7745</v>
      </c>
      <c r="O4116" t="s">
        <v>7697</v>
      </c>
      <c r="P4116" t="s">
        <v>13725</v>
      </c>
      <c r="Q4116" t="s">
        <v>14481</v>
      </c>
      <c r="R4116">
        <v>906</v>
      </c>
      <c r="S4116" t="s">
        <v>8680</v>
      </c>
      <c r="T4116" t="s">
        <v>7701</v>
      </c>
      <c r="U4116">
        <v>1</v>
      </c>
      <c r="V4116">
        <v>6</v>
      </c>
      <c r="W4116" t="s">
        <v>7702</v>
      </c>
      <c r="X4116" t="s">
        <v>7520</v>
      </c>
      <c r="Y4116" t="s">
        <v>7703</v>
      </c>
      <c r="Z4116" t="s">
        <v>14486</v>
      </c>
      <c r="AA4116" t="s">
        <v>8887</v>
      </c>
      <c r="AB4116" t="s">
        <v>7520</v>
      </c>
    </row>
    <row r="4117" spans="1:28">
      <c r="A4117" s="241">
        <v>45980</v>
      </c>
      <c r="B4117" t="s">
        <v>14487</v>
      </c>
      <c r="C4117" t="s">
        <v>7875</v>
      </c>
      <c r="D4117" t="s">
        <v>7876</v>
      </c>
      <c r="E4117" t="s">
        <v>7877</v>
      </c>
      <c r="F4117">
        <v>4</v>
      </c>
      <c r="G4117">
        <v>1218.49</v>
      </c>
      <c r="H4117">
        <v>0</v>
      </c>
      <c r="I4117" s="165">
        <v>4873.96</v>
      </c>
      <c r="J4117" t="s">
        <v>7743</v>
      </c>
      <c r="K4117">
        <v>1</v>
      </c>
      <c r="L4117">
        <v>2</v>
      </c>
      <c r="M4117" t="s">
        <v>8054</v>
      </c>
      <c r="N4117" t="s">
        <v>7745</v>
      </c>
      <c r="O4117" t="s">
        <v>7697</v>
      </c>
      <c r="P4117" t="s">
        <v>13725</v>
      </c>
      <c r="Q4117" t="s">
        <v>13956</v>
      </c>
      <c r="R4117">
        <v>946</v>
      </c>
      <c r="S4117" t="s">
        <v>8680</v>
      </c>
      <c r="T4117" t="s">
        <v>7701</v>
      </c>
      <c r="U4117">
        <v>1</v>
      </c>
      <c r="V4117">
        <v>4</v>
      </c>
      <c r="W4117" t="s">
        <v>7702</v>
      </c>
      <c r="X4117" t="s">
        <v>14488</v>
      </c>
      <c r="Y4117" t="s">
        <v>7703</v>
      </c>
      <c r="Z4117" t="s">
        <v>14489</v>
      </c>
      <c r="AA4117" t="s">
        <v>8008</v>
      </c>
      <c r="AB4117" t="s">
        <v>14490</v>
      </c>
    </row>
    <row r="4118" spans="1:28">
      <c r="A4118" s="241">
        <v>45980</v>
      </c>
      <c r="B4118" t="s">
        <v>14491</v>
      </c>
      <c r="C4118" t="s">
        <v>8613</v>
      </c>
      <c r="D4118" t="s">
        <v>8614</v>
      </c>
      <c r="E4118" t="s">
        <v>8615</v>
      </c>
      <c r="F4118">
        <v>3</v>
      </c>
      <c r="G4118">
        <v>714.29</v>
      </c>
      <c r="H4118">
        <v>0</v>
      </c>
      <c r="I4118" s="165">
        <v>2142.87</v>
      </c>
      <c r="J4118" t="s">
        <v>8166</v>
      </c>
      <c r="K4118">
        <v>1</v>
      </c>
      <c r="L4118">
        <v>126</v>
      </c>
      <c r="M4118" t="s">
        <v>7744</v>
      </c>
      <c r="N4118" t="s">
        <v>7745</v>
      </c>
      <c r="O4118" t="s">
        <v>7697</v>
      </c>
      <c r="P4118" t="s">
        <v>13725</v>
      </c>
      <c r="Q4118" t="s">
        <v>13824</v>
      </c>
      <c r="R4118">
        <v>926</v>
      </c>
      <c r="S4118" t="s">
        <v>8680</v>
      </c>
      <c r="T4118" t="s">
        <v>7715</v>
      </c>
      <c r="U4118">
        <v>1</v>
      </c>
      <c r="V4118">
        <v>3</v>
      </c>
      <c r="W4118" t="s">
        <v>7702</v>
      </c>
      <c r="X4118" t="s">
        <v>6197</v>
      </c>
      <c r="Y4118" t="s">
        <v>7703</v>
      </c>
      <c r="Z4118" t="s">
        <v>14492</v>
      </c>
      <c r="AA4118" t="s">
        <v>8170</v>
      </c>
      <c r="AB4118" t="s">
        <v>14493</v>
      </c>
    </row>
    <row r="4119" spans="1:28">
      <c r="A4119" s="241">
        <v>45980</v>
      </c>
      <c r="B4119" t="s">
        <v>14491</v>
      </c>
      <c r="C4119" t="s">
        <v>7832</v>
      </c>
      <c r="D4119" t="s">
        <v>7833</v>
      </c>
      <c r="E4119" t="s">
        <v>7834</v>
      </c>
      <c r="F4119">
        <v>1</v>
      </c>
      <c r="G4119">
        <v>12500</v>
      </c>
      <c r="H4119">
        <v>375</v>
      </c>
      <c r="I4119" s="165">
        <v>12125</v>
      </c>
      <c r="J4119" t="s">
        <v>8166</v>
      </c>
      <c r="K4119">
        <v>1</v>
      </c>
      <c r="L4119">
        <v>126</v>
      </c>
      <c r="M4119" t="s">
        <v>7744</v>
      </c>
      <c r="N4119" t="s">
        <v>7745</v>
      </c>
      <c r="O4119" t="s">
        <v>7697</v>
      </c>
      <c r="P4119" t="s">
        <v>13725</v>
      </c>
      <c r="Q4119" t="s">
        <v>13824</v>
      </c>
      <c r="R4119">
        <v>926</v>
      </c>
      <c r="S4119" t="s">
        <v>8680</v>
      </c>
      <c r="T4119" t="s">
        <v>7726</v>
      </c>
      <c r="U4119">
        <v>1</v>
      </c>
      <c r="V4119">
        <v>1</v>
      </c>
      <c r="W4119" t="s">
        <v>7702</v>
      </c>
      <c r="X4119" t="s">
        <v>6197</v>
      </c>
      <c r="Y4119" t="s">
        <v>7703</v>
      </c>
      <c r="Z4119" t="s">
        <v>14492</v>
      </c>
      <c r="AA4119" t="s">
        <v>8170</v>
      </c>
      <c r="AB4119" t="s">
        <v>14493</v>
      </c>
    </row>
    <row r="4120" spans="1:28">
      <c r="A4120" s="241">
        <v>45980</v>
      </c>
      <c r="B4120" t="s">
        <v>14494</v>
      </c>
      <c r="C4120" t="s">
        <v>7740</v>
      </c>
      <c r="D4120" t="s">
        <v>7741</v>
      </c>
      <c r="E4120" t="s">
        <v>7742</v>
      </c>
      <c r="F4120">
        <v>6</v>
      </c>
      <c r="G4120">
        <v>3562.19</v>
      </c>
      <c r="H4120">
        <v>0</v>
      </c>
      <c r="I4120" s="165">
        <v>21373.14</v>
      </c>
      <c r="J4120" t="s">
        <v>7723</v>
      </c>
      <c r="K4120">
        <v>1</v>
      </c>
      <c r="L4120">
        <v>125</v>
      </c>
      <c r="M4120" t="s">
        <v>7724</v>
      </c>
      <c r="N4120" t="s">
        <v>7713</v>
      </c>
      <c r="O4120" t="s">
        <v>7697</v>
      </c>
      <c r="P4120" t="s">
        <v>13725</v>
      </c>
      <c r="Q4120" t="s">
        <v>13764</v>
      </c>
      <c r="R4120">
        <v>103</v>
      </c>
      <c r="S4120" t="s">
        <v>8680</v>
      </c>
      <c r="T4120" t="s">
        <v>7715</v>
      </c>
      <c r="U4120">
        <v>1</v>
      </c>
      <c r="V4120">
        <v>6</v>
      </c>
      <c r="W4120" t="s">
        <v>7702</v>
      </c>
      <c r="X4120" t="s">
        <v>5898</v>
      </c>
      <c r="Y4120" t="s">
        <v>7703</v>
      </c>
      <c r="Z4120" t="s">
        <v>14495</v>
      </c>
      <c r="AA4120" t="s">
        <v>8108</v>
      </c>
      <c r="AB4120" t="s">
        <v>14496</v>
      </c>
    </row>
    <row r="4121" spans="1:28">
      <c r="A4121" s="241">
        <v>45980</v>
      </c>
      <c r="B4121" t="s">
        <v>14494</v>
      </c>
      <c r="C4121" t="s">
        <v>7720</v>
      </c>
      <c r="D4121" t="s">
        <v>7721</v>
      </c>
      <c r="E4121" t="s">
        <v>7722</v>
      </c>
      <c r="F4121">
        <v>2</v>
      </c>
      <c r="G4121">
        <v>11900</v>
      </c>
      <c r="H4121">
        <v>714</v>
      </c>
      <c r="I4121" s="165">
        <v>23086</v>
      </c>
      <c r="J4121" t="s">
        <v>7723</v>
      </c>
      <c r="K4121">
        <v>1</v>
      </c>
      <c r="L4121">
        <v>125</v>
      </c>
      <c r="M4121" t="s">
        <v>7724</v>
      </c>
      <c r="N4121" t="s">
        <v>7713</v>
      </c>
      <c r="O4121" t="s">
        <v>7697</v>
      </c>
      <c r="P4121" t="s">
        <v>13725</v>
      </c>
      <c r="Q4121" t="s">
        <v>13764</v>
      </c>
      <c r="R4121">
        <v>103</v>
      </c>
      <c r="S4121" t="s">
        <v>8680</v>
      </c>
      <c r="T4121" t="s">
        <v>7726</v>
      </c>
      <c r="U4121">
        <v>1</v>
      </c>
      <c r="V4121">
        <v>2</v>
      </c>
      <c r="W4121" t="s">
        <v>7702</v>
      </c>
      <c r="X4121" t="s">
        <v>5898</v>
      </c>
      <c r="Y4121" t="s">
        <v>7703</v>
      </c>
      <c r="Z4121" t="s">
        <v>14495</v>
      </c>
      <c r="AA4121" t="s">
        <v>8108</v>
      </c>
      <c r="AB4121" t="s">
        <v>14496</v>
      </c>
    </row>
    <row r="4122" spans="1:28">
      <c r="A4122" s="241">
        <v>45980</v>
      </c>
      <c r="B4122" t="s">
        <v>14494</v>
      </c>
      <c r="C4122" t="s">
        <v>7883</v>
      </c>
      <c r="D4122" t="s">
        <v>7884</v>
      </c>
      <c r="E4122" t="s">
        <v>7885</v>
      </c>
      <c r="F4122">
        <v>8</v>
      </c>
      <c r="G4122">
        <v>3025.21</v>
      </c>
      <c r="H4122">
        <v>0</v>
      </c>
      <c r="I4122" s="165">
        <v>24201.68</v>
      </c>
      <c r="J4122" t="s">
        <v>7723</v>
      </c>
      <c r="K4122">
        <v>1</v>
      </c>
      <c r="L4122">
        <v>125</v>
      </c>
      <c r="M4122" t="s">
        <v>7724</v>
      </c>
      <c r="N4122" t="s">
        <v>7713</v>
      </c>
      <c r="O4122" t="s">
        <v>7697</v>
      </c>
      <c r="P4122" t="s">
        <v>13725</v>
      </c>
      <c r="Q4122" t="s">
        <v>13764</v>
      </c>
      <c r="R4122">
        <v>103</v>
      </c>
      <c r="S4122" t="s">
        <v>8680</v>
      </c>
      <c r="T4122" t="s">
        <v>7715</v>
      </c>
      <c r="U4122">
        <v>1</v>
      </c>
      <c r="V4122">
        <v>8</v>
      </c>
      <c r="W4122" t="s">
        <v>7702</v>
      </c>
      <c r="X4122" t="s">
        <v>5898</v>
      </c>
      <c r="Y4122" t="s">
        <v>7703</v>
      </c>
      <c r="Z4122" t="s">
        <v>14495</v>
      </c>
      <c r="AA4122" t="s">
        <v>8108</v>
      </c>
      <c r="AB4122" t="s">
        <v>14496</v>
      </c>
    </row>
    <row r="4123" spans="1:28">
      <c r="A4123" s="241">
        <v>45980</v>
      </c>
      <c r="B4123" t="s">
        <v>14494</v>
      </c>
      <c r="C4123" t="s">
        <v>7787</v>
      </c>
      <c r="D4123" t="s">
        <v>7788</v>
      </c>
      <c r="E4123" t="s">
        <v>7789</v>
      </c>
      <c r="F4123">
        <v>8</v>
      </c>
      <c r="G4123">
        <v>3025.21</v>
      </c>
      <c r="H4123">
        <v>0</v>
      </c>
      <c r="I4123" s="165">
        <v>24201.68</v>
      </c>
      <c r="J4123" t="s">
        <v>7723</v>
      </c>
      <c r="K4123">
        <v>1</v>
      </c>
      <c r="L4123">
        <v>125</v>
      </c>
      <c r="M4123" t="s">
        <v>7724</v>
      </c>
      <c r="N4123" t="s">
        <v>7713</v>
      </c>
      <c r="O4123" t="s">
        <v>7697</v>
      </c>
      <c r="P4123" t="s">
        <v>13725</v>
      </c>
      <c r="Q4123" t="s">
        <v>13764</v>
      </c>
      <c r="R4123">
        <v>103</v>
      </c>
      <c r="S4123" t="s">
        <v>8680</v>
      </c>
      <c r="T4123" t="s">
        <v>7715</v>
      </c>
      <c r="U4123">
        <v>1</v>
      </c>
      <c r="V4123">
        <v>8</v>
      </c>
      <c r="W4123" t="s">
        <v>7702</v>
      </c>
      <c r="X4123" t="s">
        <v>5898</v>
      </c>
      <c r="Y4123" t="s">
        <v>7703</v>
      </c>
      <c r="Z4123" t="s">
        <v>14495</v>
      </c>
      <c r="AA4123" t="s">
        <v>8108</v>
      </c>
      <c r="AB4123" t="s">
        <v>14496</v>
      </c>
    </row>
    <row r="4124" spans="1:28">
      <c r="A4124" s="241">
        <v>45980</v>
      </c>
      <c r="B4124" t="s">
        <v>14494</v>
      </c>
      <c r="C4124" t="s">
        <v>7781</v>
      </c>
      <c r="D4124" t="s">
        <v>7782</v>
      </c>
      <c r="E4124" t="s">
        <v>7783</v>
      </c>
      <c r="F4124">
        <v>8</v>
      </c>
      <c r="G4124">
        <v>3025.21</v>
      </c>
      <c r="H4124">
        <v>0</v>
      </c>
      <c r="I4124" s="165">
        <v>24201.68</v>
      </c>
      <c r="J4124" t="s">
        <v>7723</v>
      </c>
      <c r="K4124">
        <v>1</v>
      </c>
      <c r="L4124">
        <v>125</v>
      </c>
      <c r="M4124" t="s">
        <v>7724</v>
      </c>
      <c r="N4124" t="s">
        <v>7713</v>
      </c>
      <c r="O4124" t="s">
        <v>7697</v>
      </c>
      <c r="P4124" t="s">
        <v>13725</v>
      </c>
      <c r="Q4124" t="s">
        <v>13764</v>
      </c>
      <c r="R4124">
        <v>103</v>
      </c>
      <c r="S4124" t="s">
        <v>8680</v>
      </c>
      <c r="T4124" t="s">
        <v>7715</v>
      </c>
      <c r="U4124">
        <v>1</v>
      </c>
      <c r="V4124">
        <v>8</v>
      </c>
      <c r="W4124" t="s">
        <v>7702</v>
      </c>
      <c r="X4124" t="s">
        <v>5898</v>
      </c>
      <c r="Y4124" t="s">
        <v>7703</v>
      </c>
      <c r="Z4124" t="s">
        <v>14495</v>
      </c>
      <c r="AA4124" t="s">
        <v>8108</v>
      </c>
      <c r="AB4124" t="s">
        <v>14496</v>
      </c>
    </row>
    <row r="4125" spans="1:28">
      <c r="A4125" s="241">
        <v>45980</v>
      </c>
      <c r="B4125" t="s">
        <v>14497</v>
      </c>
      <c r="C4125" t="s">
        <v>8336</v>
      </c>
      <c r="D4125" t="s">
        <v>8337</v>
      </c>
      <c r="E4125" t="s">
        <v>8338</v>
      </c>
      <c r="F4125">
        <v>1</v>
      </c>
      <c r="G4125">
        <v>15550</v>
      </c>
      <c r="H4125">
        <v>0</v>
      </c>
      <c r="I4125" s="165">
        <v>15550</v>
      </c>
      <c r="J4125" t="s">
        <v>8166</v>
      </c>
      <c r="K4125">
        <v>1</v>
      </c>
      <c r="L4125">
        <v>126</v>
      </c>
      <c r="M4125" t="s">
        <v>7744</v>
      </c>
      <c r="N4125" t="s">
        <v>7745</v>
      </c>
      <c r="O4125" t="s">
        <v>7697</v>
      </c>
      <c r="P4125" t="s">
        <v>13725</v>
      </c>
      <c r="Q4125" t="s">
        <v>13824</v>
      </c>
      <c r="R4125">
        <v>926</v>
      </c>
      <c r="S4125" t="s">
        <v>8680</v>
      </c>
      <c r="T4125" t="s">
        <v>7726</v>
      </c>
      <c r="U4125">
        <v>1</v>
      </c>
      <c r="V4125">
        <v>1</v>
      </c>
      <c r="W4125" t="s">
        <v>7702</v>
      </c>
      <c r="X4125" t="s">
        <v>6175</v>
      </c>
      <c r="Y4125" t="s">
        <v>7703</v>
      </c>
      <c r="Z4125" t="s">
        <v>14498</v>
      </c>
      <c r="AA4125" t="s">
        <v>8170</v>
      </c>
      <c r="AB4125" t="s">
        <v>14499</v>
      </c>
    </row>
    <row r="4126" spans="1:28">
      <c r="A4126" s="241">
        <v>45980</v>
      </c>
      <c r="B4126" t="s">
        <v>14497</v>
      </c>
      <c r="C4126" t="s">
        <v>8205</v>
      </c>
      <c r="D4126" t="s">
        <v>8206</v>
      </c>
      <c r="E4126" t="s">
        <v>8207</v>
      </c>
      <c r="F4126">
        <v>3</v>
      </c>
      <c r="G4126">
        <v>3000</v>
      </c>
      <c r="H4126">
        <v>0</v>
      </c>
      <c r="I4126" s="165">
        <v>9000</v>
      </c>
      <c r="J4126" t="s">
        <v>8166</v>
      </c>
      <c r="K4126">
        <v>1</v>
      </c>
      <c r="L4126">
        <v>126</v>
      </c>
      <c r="M4126" t="s">
        <v>7744</v>
      </c>
      <c r="N4126" t="s">
        <v>7745</v>
      </c>
      <c r="O4126" t="s">
        <v>7697</v>
      </c>
      <c r="P4126" t="s">
        <v>13725</v>
      </c>
      <c r="Q4126" t="s">
        <v>13824</v>
      </c>
      <c r="R4126">
        <v>926</v>
      </c>
      <c r="S4126" t="s">
        <v>8680</v>
      </c>
      <c r="T4126" t="s">
        <v>7726</v>
      </c>
      <c r="U4126">
        <v>1</v>
      </c>
      <c r="V4126">
        <v>3</v>
      </c>
      <c r="W4126" t="s">
        <v>7702</v>
      </c>
      <c r="X4126" t="s">
        <v>6175</v>
      </c>
      <c r="Y4126" t="s">
        <v>7703</v>
      </c>
      <c r="Z4126" t="s">
        <v>14498</v>
      </c>
      <c r="AA4126" t="s">
        <v>8170</v>
      </c>
      <c r="AB4126" t="s">
        <v>14499</v>
      </c>
    </row>
    <row r="4127" spans="1:28">
      <c r="A4127" s="241">
        <v>45980</v>
      </c>
      <c r="B4127" t="s">
        <v>14497</v>
      </c>
      <c r="C4127" t="s">
        <v>8268</v>
      </c>
      <c r="D4127" t="s">
        <v>8269</v>
      </c>
      <c r="E4127" t="s">
        <v>8270</v>
      </c>
      <c r="F4127">
        <v>6</v>
      </c>
      <c r="G4127">
        <v>864</v>
      </c>
      <c r="H4127">
        <v>0</v>
      </c>
      <c r="I4127" s="165">
        <v>5184</v>
      </c>
      <c r="J4127" t="s">
        <v>8166</v>
      </c>
      <c r="K4127">
        <v>1</v>
      </c>
      <c r="L4127">
        <v>126</v>
      </c>
      <c r="M4127" t="s">
        <v>7744</v>
      </c>
      <c r="N4127" t="s">
        <v>7745</v>
      </c>
      <c r="O4127" t="s">
        <v>7697</v>
      </c>
      <c r="P4127" t="s">
        <v>13725</v>
      </c>
      <c r="Q4127" t="s">
        <v>13824</v>
      </c>
      <c r="R4127">
        <v>926</v>
      </c>
      <c r="S4127" t="s">
        <v>8680</v>
      </c>
      <c r="T4127" t="s">
        <v>7701</v>
      </c>
      <c r="U4127">
        <v>1</v>
      </c>
      <c r="V4127">
        <v>6</v>
      </c>
      <c r="W4127" t="s">
        <v>7702</v>
      </c>
      <c r="X4127" t="s">
        <v>6175</v>
      </c>
      <c r="Y4127" t="s">
        <v>7703</v>
      </c>
      <c r="Z4127" t="s">
        <v>14498</v>
      </c>
      <c r="AA4127" t="s">
        <v>8170</v>
      </c>
      <c r="AB4127" t="s">
        <v>14499</v>
      </c>
    </row>
    <row r="4128" spans="1:28">
      <c r="A4128" s="241">
        <v>45980</v>
      </c>
      <c r="B4128" t="s">
        <v>14500</v>
      </c>
      <c r="C4128" t="s">
        <v>7730</v>
      </c>
      <c r="D4128" t="s">
        <v>7731</v>
      </c>
      <c r="E4128" t="s">
        <v>7732</v>
      </c>
      <c r="F4128">
        <v>1</v>
      </c>
      <c r="G4128">
        <v>8991.6</v>
      </c>
      <c r="H4128">
        <v>449.58</v>
      </c>
      <c r="I4128" s="165">
        <v>8542.02</v>
      </c>
      <c r="J4128" t="s">
        <v>7842</v>
      </c>
      <c r="K4128">
        <v>1</v>
      </c>
      <c r="L4128">
        <v>126</v>
      </c>
      <c r="M4128" t="s">
        <v>7744</v>
      </c>
      <c r="N4128" t="s">
        <v>7745</v>
      </c>
      <c r="O4128" t="s">
        <v>7697</v>
      </c>
      <c r="P4128" t="s">
        <v>13725</v>
      </c>
      <c r="Q4128" t="s">
        <v>13898</v>
      </c>
      <c r="R4128">
        <v>911</v>
      </c>
      <c r="S4128" t="s">
        <v>8680</v>
      </c>
      <c r="T4128" t="s">
        <v>7715</v>
      </c>
      <c r="U4128">
        <v>1</v>
      </c>
      <c r="V4128">
        <v>1</v>
      </c>
      <c r="W4128" t="s">
        <v>7702</v>
      </c>
      <c r="X4128" t="s">
        <v>6242</v>
      </c>
      <c r="Y4128" t="s">
        <v>7703</v>
      </c>
      <c r="Z4128" t="s">
        <v>14501</v>
      </c>
      <c r="AA4128" t="s">
        <v>8546</v>
      </c>
      <c r="AB4128" t="s">
        <v>14502</v>
      </c>
    </row>
    <row r="4129" spans="1:28">
      <c r="A4129" s="241">
        <v>45980</v>
      </c>
      <c r="B4129" t="s">
        <v>14503</v>
      </c>
      <c r="C4129" t="s">
        <v>7973</v>
      </c>
      <c r="D4129" t="s">
        <v>7974</v>
      </c>
      <c r="E4129" t="s">
        <v>7975</v>
      </c>
      <c r="F4129">
        <v>1</v>
      </c>
      <c r="G4129">
        <v>3400</v>
      </c>
      <c r="H4129">
        <v>0</v>
      </c>
      <c r="I4129" s="165">
        <v>3400</v>
      </c>
      <c r="J4129" t="s">
        <v>7809</v>
      </c>
      <c r="K4129">
        <v>1</v>
      </c>
      <c r="L4129">
        <v>125</v>
      </c>
      <c r="M4129" t="s">
        <v>7724</v>
      </c>
      <c r="N4129" t="s">
        <v>7713</v>
      </c>
      <c r="O4129" t="s">
        <v>7697</v>
      </c>
      <c r="P4129" t="s">
        <v>13725</v>
      </c>
      <c r="Q4129" t="s">
        <v>13768</v>
      </c>
      <c r="R4129">
        <v>113</v>
      </c>
      <c r="S4129" t="s">
        <v>8680</v>
      </c>
      <c r="T4129" t="s">
        <v>7715</v>
      </c>
      <c r="U4129">
        <v>1</v>
      </c>
      <c r="V4129">
        <v>1</v>
      </c>
      <c r="W4129" t="s">
        <v>7702</v>
      </c>
      <c r="X4129" t="s">
        <v>6232</v>
      </c>
      <c r="Y4129" t="s">
        <v>7703</v>
      </c>
      <c r="Z4129" t="s">
        <v>14504</v>
      </c>
      <c r="AA4129" t="s">
        <v>8092</v>
      </c>
      <c r="AB4129" t="s">
        <v>14505</v>
      </c>
    </row>
    <row r="4130" spans="1:28">
      <c r="A4130" s="241">
        <v>45980</v>
      </c>
      <c r="B4130" t="s">
        <v>14503</v>
      </c>
      <c r="C4130" t="s">
        <v>8613</v>
      </c>
      <c r="D4130" t="s">
        <v>8614</v>
      </c>
      <c r="E4130" t="s">
        <v>8615</v>
      </c>
      <c r="F4130">
        <v>1</v>
      </c>
      <c r="G4130">
        <v>714.29</v>
      </c>
      <c r="H4130">
        <v>0</v>
      </c>
      <c r="I4130" s="165">
        <v>714.29</v>
      </c>
      <c r="J4130" t="s">
        <v>7809</v>
      </c>
      <c r="K4130">
        <v>1</v>
      </c>
      <c r="L4130">
        <v>125</v>
      </c>
      <c r="M4130" t="s">
        <v>7724</v>
      </c>
      <c r="N4130" t="s">
        <v>7713</v>
      </c>
      <c r="O4130" t="s">
        <v>7697</v>
      </c>
      <c r="P4130" t="s">
        <v>13725</v>
      </c>
      <c r="Q4130" t="s">
        <v>13768</v>
      </c>
      <c r="R4130">
        <v>113</v>
      </c>
      <c r="S4130" t="s">
        <v>8680</v>
      </c>
      <c r="T4130" t="s">
        <v>7715</v>
      </c>
      <c r="U4130">
        <v>1</v>
      </c>
      <c r="V4130">
        <v>1</v>
      </c>
      <c r="W4130" t="s">
        <v>7702</v>
      </c>
      <c r="X4130" t="s">
        <v>6232</v>
      </c>
      <c r="Y4130" t="s">
        <v>7703</v>
      </c>
      <c r="Z4130" t="s">
        <v>14504</v>
      </c>
      <c r="AA4130" t="s">
        <v>8092</v>
      </c>
      <c r="AB4130" t="s">
        <v>14505</v>
      </c>
    </row>
    <row r="4131" spans="1:28">
      <c r="A4131" s="241">
        <v>45980</v>
      </c>
      <c r="B4131" t="s">
        <v>14506</v>
      </c>
      <c r="C4131" t="s">
        <v>7720</v>
      </c>
      <c r="D4131" t="s">
        <v>7721</v>
      </c>
      <c r="E4131" t="s">
        <v>7722</v>
      </c>
      <c r="F4131">
        <v>1</v>
      </c>
      <c r="G4131">
        <v>11900</v>
      </c>
      <c r="H4131">
        <v>357</v>
      </c>
      <c r="I4131" s="165">
        <v>11543</v>
      </c>
      <c r="J4131" t="s">
        <v>7723</v>
      </c>
      <c r="K4131">
        <v>1</v>
      </c>
      <c r="L4131">
        <v>125</v>
      </c>
      <c r="M4131" t="s">
        <v>7724</v>
      </c>
      <c r="N4131" t="s">
        <v>7713</v>
      </c>
      <c r="O4131" t="s">
        <v>7697</v>
      </c>
      <c r="P4131" t="s">
        <v>13725</v>
      </c>
      <c r="Q4131" t="s">
        <v>13764</v>
      </c>
      <c r="R4131">
        <v>103</v>
      </c>
      <c r="S4131" t="s">
        <v>8680</v>
      </c>
      <c r="T4131" t="s">
        <v>7726</v>
      </c>
      <c r="U4131">
        <v>1</v>
      </c>
      <c r="V4131">
        <v>1</v>
      </c>
      <c r="W4131" t="s">
        <v>7702</v>
      </c>
      <c r="X4131" t="s">
        <v>5986</v>
      </c>
      <c r="Y4131" t="s">
        <v>7703</v>
      </c>
      <c r="Z4131" t="s">
        <v>14507</v>
      </c>
      <c r="AA4131" t="s">
        <v>8108</v>
      </c>
      <c r="AB4131" t="s">
        <v>14508</v>
      </c>
    </row>
    <row r="4132" spans="1:28">
      <c r="A4132" s="241">
        <v>45980</v>
      </c>
      <c r="B4132" t="s">
        <v>14506</v>
      </c>
      <c r="C4132" t="s">
        <v>7906</v>
      </c>
      <c r="D4132" t="s">
        <v>7907</v>
      </c>
      <c r="E4132" t="s">
        <v>7908</v>
      </c>
      <c r="F4132">
        <v>10</v>
      </c>
      <c r="G4132">
        <v>715</v>
      </c>
      <c r="H4132">
        <v>0</v>
      </c>
      <c r="I4132" s="165">
        <v>7150</v>
      </c>
      <c r="J4132" t="s">
        <v>7723</v>
      </c>
      <c r="K4132">
        <v>1</v>
      </c>
      <c r="L4132">
        <v>125</v>
      </c>
      <c r="M4132" t="s">
        <v>7724</v>
      </c>
      <c r="N4132" t="s">
        <v>7713</v>
      </c>
      <c r="O4132" t="s">
        <v>7697</v>
      </c>
      <c r="P4132" t="s">
        <v>13725</v>
      </c>
      <c r="Q4132" t="s">
        <v>13764</v>
      </c>
      <c r="R4132">
        <v>103</v>
      </c>
      <c r="S4132" t="s">
        <v>8680</v>
      </c>
      <c r="T4132" t="s">
        <v>7701</v>
      </c>
      <c r="U4132">
        <v>1</v>
      </c>
      <c r="V4132">
        <v>10</v>
      </c>
      <c r="W4132" t="s">
        <v>7702</v>
      </c>
      <c r="X4132" t="s">
        <v>5986</v>
      </c>
      <c r="Y4132" t="s">
        <v>7703</v>
      </c>
      <c r="Z4132" t="s">
        <v>14507</v>
      </c>
      <c r="AA4132" t="s">
        <v>8108</v>
      </c>
      <c r="AB4132" t="s">
        <v>14508</v>
      </c>
    </row>
    <row r="4133" spans="1:28">
      <c r="A4133" s="241">
        <v>45980</v>
      </c>
      <c r="B4133" t="s">
        <v>14509</v>
      </c>
      <c r="C4133" t="s">
        <v>7979</v>
      </c>
      <c r="D4133" t="s">
        <v>7980</v>
      </c>
      <c r="E4133" t="s">
        <v>7981</v>
      </c>
      <c r="F4133">
        <v>2</v>
      </c>
      <c r="G4133">
        <v>2647.06</v>
      </c>
      <c r="H4133">
        <v>0</v>
      </c>
      <c r="I4133" s="165">
        <v>5294.12</v>
      </c>
      <c r="J4133" t="s">
        <v>8271</v>
      </c>
      <c r="K4133">
        <v>1</v>
      </c>
      <c r="L4133">
        <v>2</v>
      </c>
      <c r="M4133" t="s">
        <v>8054</v>
      </c>
      <c r="N4133" t="s">
        <v>7745</v>
      </c>
      <c r="O4133" t="s">
        <v>7697</v>
      </c>
      <c r="P4133" t="s">
        <v>13725</v>
      </c>
      <c r="Q4133" t="s">
        <v>9285</v>
      </c>
      <c r="R4133">
        <v>937</v>
      </c>
      <c r="S4133" t="s">
        <v>8680</v>
      </c>
      <c r="T4133" t="s">
        <v>7715</v>
      </c>
      <c r="U4133">
        <v>1</v>
      </c>
      <c r="V4133">
        <v>2</v>
      </c>
      <c r="W4133" t="s">
        <v>7702</v>
      </c>
      <c r="X4133" t="s">
        <v>14510</v>
      </c>
      <c r="Y4133" t="s">
        <v>7703</v>
      </c>
      <c r="Z4133" t="s">
        <v>14511</v>
      </c>
      <c r="AA4133" t="s">
        <v>8728</v>
      </c>
      <c r="AB4133" t="s">
        <v>14512</v>
      </c>
    </row>
    <row r="4134" spans="1:28">
      <c r="A4134" s="241">
        <v>45980</v>
      </c>
      <c r="B4134" t="s">
        <v>14513</v>
      </c>
      <c r="C4134" t="s">
        <v>7822</v>
      </c>
      <c r="D4134" t="s">
        <v>7823</v>
      </c>
      <c r="E4134" t="s">
        <v>7824</v>
      </c>
      <c r="F4134">
        <v>12</v>
      </c>
      <c r="G4134">
        <v>3025.21</v>
      </c>
      <c r="H4134">
        <v>0</v>
      </c>
      <c r="I4134" s="165">
        <v>36302.519999999997</v>
      </c>
      <c r="J4134" t="s">
        <v>8166</v>
      </c>
      <c r="K4134">
        <v>1</v>
      </c>
      <c r="L4134">
        <v>2</v>
      </c>
      <c r="M4134" t="s">
        <v>8054</v>
      </c>
      <c r="N4134" t="s">
        <v>7745</v>
      </c>
      <c r="O4134" t="s">
        <v>7697</v>
      </c>
      <c r="P4134" t="s">
        <v>13725</v>
      </c>
      <c r="Q4134" t="s">
        <v>13744</v>
      </c>
      <c r="R4134">
        <v>925</v>
      </c>
      <c r="S4134" t="s">
        <v>8680</v>
      </c>
      <c r="T4134" t="s">
        <v>7715</v>
      </c>
      <c r="U4134">
        <v>1</v>
      </c>
      <c r="V4134">
        <v>12</v>
      </c>
      <c r="W4134" t="s">
        <v>7702</v>
      </c>
      <c r="X4134" t="s">
        <v>14514</v>
      </c>
      <c r="Y4134" t="s">
        <v>7703</v>
      </c>
      <c r="Z4134" t="s">
        <v>14515</v>
      </c>
      <c r="AA4134" t="s">
        <v>8245</v>
      </c>
      <c r="AB4134" t="s">
        <v>11811</v>
      </c>
    </row>
    <row r="4135" spans="1:28">
      <c r="A4135" s="241">
        <v>45980</v>
      </c>
      <c r="B4135" t="s">
        <v>14516</v>
      </c>
      <c r="C4135" t="s">
        <v>7883</v>
      </c>
      <c r="D4135" t="s">
        <v>7884</v>
      </c>
      <c r="E4135" t="s">
        <v>7885</v>
      </c>
      <c r="F4135">
        <v>2</v>
      </c>
      <c r="G4135">
        <v>3025.21</v>
      </c>
      <c r="H4135">
        <v>0</v>
      </c>
      <c r="I4135" s="165">
        <v>6050.42</v>
      </c>
      <c r="J4135" t="s">
        <v>7816</v>
      </c>
      <c r="K4135">
        <v>1</v>
      </c>
      <c r="L4135">
        <v>125</v>
      </c>
      <c r="M4135" t="s">
        <v>7724</v>
      </c>
      <c r="N4135" t="s">
        <v>7713</v>
      </c>
      <c r="O4135" t="s">
        <v>7697</v>
      </c>
      <c r="P4135" t="s">
        <v>13725</v>
      </c>
      <c r="Q4135" t="s">
        <v>13780</v>
      </c>
      <c r="R4135">
        <v>105</v>
      </c>
      <c r="S4135" t="s">
        <v>8680</v>
      </c>
      <c r="T4135" t="s">
        <v>7715</v>
      </c>
      <c r="U4135">
        <v>1</v>
      </c>
      <c r="V4135">
        <v>2</v>
      </c>
      <c r="W4135" t="s">
        <v>7702</v>
      </c>
      <c r="X4135" t="s">
        <v>6274</v>
      </c>
      <c r="Y4135" t="s">
        <v>7703</v>
      </c>
      <c r="Z4135" t="s">
        <v>14517</v>
      </c>
      <c r="AA4135" t="s">
        <v>7819</v>
      </c>
      <c r="AB4135" t="s">
        <v>14518</v>
      </c>
    </row>
    <row r="4136" spans="1:28">
      <c r="A4136" s="241">
        <v>45980</v>
      </c>
      <c r="B4136" t="s">
        <v>14516</v>
      </c>
      <c r="C4136" t="s">
        <v>7787</v>
      </c>
      <c r="D4136" t="s">
        <v>7788</v>
      </c>
      <c r="E4136" t="s">
        <v>7789</v>
      </c>
      <c r="F4136">
        <v>2</v>
      </c>
      <c r="G4136">
        <v>3025.21</v>
      </c>
      <c r="H4136">
        <v>0</v>
      </c>
      <c r="I4136" s="165">
        <v>6050.42</v>
      </c>
      <c r="J4136" t="s">
        <v>7816</v>
      </c>
      <c r="K4136">
        <v>1</v>
      </c>
      <c r="L4136">
        <v>125</v>
      </c>
      <c r="M4136" t="s">
        <v>7724</v>
      </c>
      <c r="N4136" t="s">
        <v>7713</v>
      </c>
      <c r="O4136" t="s">
        <v>7697</v>
      </c>
      <c r="P4136" t="s">
        <v>13725</v>
      </c>
      <c r="Q4136" t="s">
        <v>13780</v>
      </c>
      <c r="R4136">
        <v>105</v>
      </c>
      <c r="S4136" t="s">
        <v>8680</v>
      </c>
      <c r="T4136" t="s">
        <v>7715</v>
      </c>
      <c r="U4136">
        <v>1</v>
      </c>
      <c r="V4136">
        <v>2</v>
      </c>
      <c r="W4136" t="s">
        <v>7702</v>
      </c>
      <c r="X4136" t="s">
        <v>6274</v>
      </c>
      <c r="Y4136" t="s">
        <v>7703</v>
      </c>
      <c r="Z4136" t="s">
        <v>14517</v>
      </c>
      <c r="AA4136" t="s">
        <v>7819</v>
      </c>
      <c r="AB4136" t="s">
        <v>14518</v>
      </c>
    </row>
    <row r="4137" spans="1:28">
      <c r="A4137" s="241">
        <v>45980</v>
      </c>
      <c r="B4137" t="s">
        <v>14519</v>
      </c>
      <c r="C4137" t="s">
        <v>7787</v>
      </c>
      <c r="D4137" t="s">
        <v>7788</v>
      </c>
      <c r="E4137" t="s">
        <v>7789</v>
      </c>
      <c r="F4137">
        <v>3</v>
      </c>
      <c r="G4137">
        <v>3025.21</v>
      </c>
      <c r="H4137">
        <v>0</v>
      </c>
      <c r="I4137" s="165">
        <v>9075.6299999999992</v>
      </c>
      <c r="J4137" t="s">
        <v>7743</v>
      </c>
      <c r="K4137">
        <v>1</v>
      </c>
      <c r="L4137">
        <v>2</v>
      </c>
      <c r="M4137" t="s">
        <v>8054</v>
      </c>
      <c r="N4137" t="s">
        <v>7745</v>
      </c>
      <c r="O4137" t="s">
        <v>7697</v>
      </c>
      <c r="P4137" t="s">
        <v>13725</v>
      </c>
      <c r="Q4137" t="s">
        <v>13956</v>
      </c>
      <c r="R4137">
        <v>946</v>
      </c>
      <c r="S4137" t="s">
        <v>8680</v>
      </c>
      <c r="T4137" t="s">
        <v>7715</v>
      </c>
      <c r="U4137">
        <v>1</v>
      </c>
      <c r="V4137">
        <v>3</v>
      </c>
      <c r="W4137" t="s">
        <v>7702</v>
      </c>
      <c r="X4137" t="s">
        <v>14520</v>
      </c>
      <c r="Y4137" t="s">
        <v>7703</v>
      </c>
      <c r="Z4137" t="s">
        <v>14521</v>
      </c>
      <c r="AA4137" t="s">
        <v>8008</v>
      </c>
      <c r="AB4137" t="s">
        <v>14522</v>
      </c>
    </row>
    <row r="4138" spans="1:28">
      <c r="A4138" s="241">
        <v>45980</v>
      </c>
      <c r="B4138" t="s">
        <v>14523</v>
      </c>
      <c r="C4138" t="s">
        <v>7883</v>
      </c>
      <c r="D4138" t="s">
        <v>7884</v>
      </c>
      <c r="E4138" t="s">
        <v>7885</v>
      </c>
      <c r="F4138">
        <v>3</v>
      </c>
      <c r="G4138">
        <v>3025.21</v>
      </c>
      <c r="H4138">
        <v>0</v>
      </c>
      <c r="I4138" s="165">
        <v>9075.6299999999992</v>
      </c>
      <c r="J4138" t="s">
        <v>7757</v>
      </c>
      <c r="K4138">
        <v>1</v>
      </c>
      <c r="L4138">
        <v>125</v>
      </c>
      <c r="M4138" t="s">
        <v>7724</v>
      </c>
      <c r="N4138" t="s">
        <v>7713</v>
      </c>
      <c r="O4138" t="s">
        <v>7697</v>
      </c>
      <c r="P4138" t="s">
        <v>13725</v>
      </c>
      <c r="Q4138" t="s">
        <v>14113</v>
      </c>
      <c r="R4138">
        <v>116</v>
      </c>
      <c r="S4138" t="s">
        <v>8680</v>
      </c>
      <c r="T4138" t="s">
        <v>7715</v>
      </c>
      <c r="U4138">
        <v>1</v>
      </c>
      <c r="V4138">
        <v>3</v>
      </c>
      <c r="W4138" t="s">
        <v>7702</v>
      </c>
      <c r="X4138" t="s">
        <v>14524</v>
      </c>
      <c r="Y4138" t="s">
        <v>7703</v>
      </c>
      <c r="Z4138" t="s">
        <v>14525</v>
      </c>
      <c r="AA4138" t="s">
        <v>7760</v>
      </c>
      <c r="AB4138" t="s">
        <v>14526</v>
      </c>
    </row>
    <row r="4139" spans="1:28">
      <c r="A4139" s="241">
        <v>45980</v>
      </c>
      <c r="B4139" t="s">
        <v>14523</v>
      </c>
      <c r="C4139" t="s">
        <v>7787</v>
      </c>
      <c r="D4139" t="s">
        <v>7788</v>
      </c>
      <c r="E4139" t="s">
        <v>7789</v>
      </c>
      <c r="F4139">
        <v>5</v>
      </c>
      <c r="G4139">
        <v>3025.21</v>
      </c>
      <c r="H4139">
        <v>0</v>
      </c>
      <c r="I4139" s="165">
        <v>15126.05</v>
      </c>
      <c r="J4139" t="s">
        <v>7757</v>
      </c>
      <c r="K4139">
        <v>1</v>
      </c>
      <c r="L4139">
        <v>125</v>
      </c>
      <c r="M4139" t="s">
        <v>7724</v>
      </c>
      <c r="N4139" t="s">
        <v>7713</v>
      </c>
      <c r="O4139" t="s">
        <v>7697</v>
      </c>
      <c r="P4139" t="s">
        <v>13725</v>
      </c>
      <c r="Q4139" t="s">
        <v>14113</v>
      </c>
      <c r="R4139">
        <v>116</v>
      </c>
      <c r="S4139" t="s">
        <v>8680</v>
      </c>
      <c r="T4139" t="s">
        <v>7715</v>
      </c>
      <c r="U4139">
        <v>1</v>
      </c>
      <c r="V4139">
        <v>5</v>
      </c>
      <c r="W4139" t="s">
        <v>7702</v>
      </c>
      <c r="X4139" t="s">
        <v>14524</v>
      </c>
      <c r="Y4139" t="s">
        <v>7703</v>
      </c>
      <c r="Z4139" t="s">
        <v>14525</v>
      </c>
      <c r="AA4139" t="s">
        <v>7760</v>
      </c>
      <c r="AB4139" t="s">
        <v>14526</v>
      </c>
    </row>
    <row r="4140" spans="1:28">
      <c r="A4140" s="241">
        <v>45980</v>
      </c>
      <c r="B4140" t="s">
        <v>14527</v>
      </c>
      <c r="C4140" t="s">
        <v>7883</v>
      </c>
      <c r="D4140" t="s">
        <v>7884</v>
      </c>
      <c r="E4140" t="s">
        <v>7885</v>
      </c>
      <c r="F4140">
        <v>3</v>
      </c>
      <c r="G4140">
        <v>3025.21</v>
      </c>
      <c r="H4140">
        <v>0</v>
      </c>
      <c r="I4140" s="165">
        <v>9075.6299999999992</v>
      </c>
      <c r="J4140" t="s">
        <v>7816</v>
      </c>
      <c r="K4140">
        <v>1</v>
      </c>
      <c r="L4140">
        <v>125</v>
      </c>
      <c r="M4140" t="s">
        <v>7724</v>
      </c>
      <c r="N4140" t="s">
        <v>7713</v>
      </c>
      <c r="O4140" t="s">
        <v>7697</v>
      </c>
      <c r="P4140" t="s">
        <v>13725</v>
      </c>
      <c r="Q4140" t="s">
        <v>14048</v>
      </c>
      <c r="R4140">
        <v>107</v>
      </c>
      <c r="S4140" t="s">
        <v>8680</v>
      </c>
      <c r="T4140" t="s">
        <v>7715</v>
      </c>
      <c r="U4140">
        <v>1</v>
      </c>
      <c r="V4140">
        <v>3</v>
      </c>
      <c r="W4140" t="s">
        <v>7702</v>
      </c>
      <c r="X4140" t="s">
        <v>6082</v>
      </c>
      <c r="Y4140" t="s">
        <v>7703</v>
      </c>
      <c r="Z4140" t="s">
        <v>14528</v>
      </c>
      <c r="AA4140" t="s">
        <v>8041</v>
      </c>
      <c r="AB4140" t="s">
        <v>14529</v>
      </c>
    </row>
    <row r="4141" spans="1:28">
      <c r="A4141" s="241">
        <v>45980</v>
      </c>
      <c r="B4141" t="s">
        <v>14527</v>
      </c>
      <c r="C4141" t="s">
        <v>7886</v>
      </c>
      <c r="D4141" t="s">
        <v>7887</v>
      </c>
      <c r="E4141" t="s">
        <v>7888</v>
      </c>
      <c r="F4141">
        <v>3</v>
      </c>
      <c r="G4141">
        <v>3025.21</v>
      </c>
      <c r="H4141">
        <v>0</v>
      </c>
      <c r="I4141" s="165">
        <v>9075.6299999999992</v>
      </c>
      <c r="J4141" t="s">
        <v>7816</v>
      </c>
      <c r="K4141">
        <v>1</v>
      </c>
      <c r="L4141">
        <v>125</v>
      </c>
      <c r="M4141" t="s">
        <v>7724</v>
      </c>
      <c r="N4141" t="s">
        <v>7713</v>
      </c>
      <c r="O4141" t="s">
        <v>7697</v>
      </c>
      <c r="P4141" t="s">
        <v>13725</v>
      </c>
      <c r="Q4141" t="s">
        <v>14048</v>
      </c>
      <c r="R4141">
        <v>107</v>
      </c>
      <c r="S4141" t="s">
        <v>8680</v>
      </c>
      <c r="T4141" t="s">
        <v>7715</v>
      </c>
      <c r="U4141">
        <v>1</v>
      </c>
      <c r="V4141">
        <v>3</v>
      </c>
      <c r="W4141" t="s">
        <v>7702</v>
      </c>
      <c r="X4141" t="s">
        <v>6082</v>
      </c>
      <c r="Y4141" t="s">
        <v>7703</v>
      </c>
      <c r="Z4141" t="s">
        <v>14528</v>
      </c>
      <c r="AA4141" t="s">
        <v>8041</v>
      </c>
      <c r="AB4141" t="s">
        <v>14529</v>
      </c>
    </row>
    <row r="4142" spans="1:28">
      <c r="A4142" s="241">
        <v>45980</v>
      </c>
      <c r="B4142" t="s">
        <v>14527</v>
      </c>
      <c r="C4142" t="s">
        <v>7787</v>
      </c>
      <c r="D4142" t="s">
        <v>7788</v>
      </c>
      <c r="E4142" t="s">
        <v>7789</v>
      </c>
      <c r="F4142">
        <v>3</v>
      </c>
      <c r="G4142">
        <v>3025.21</v>
      </c>
      <c r="H4142">
        <v>0</v>
      </c>
      <c r="I4142" s="165">
        <v>9075.6299999999992</v>
      </c>
      <c r="J4142" t="s">
        <v>7816</v>
      </c>
      <c r="K4142">
        <v>1</v>
      </c>
      <c r="L4142">
        <v>125</v>
      </c>
      <c r="M4142" t="s">
        <v>7724</v>
      </c>
      <c r="N4142" t="s">
        <v>7713</v>
      </c>
      <c r="O4142" t="s">
        <v>7697</v>
      </c>
      <c r="P4142" t="s">
        <v>13725</v>
      </c>
      <c r="Q4142" t="s">
        <v>14048</v>
      </c>
      <c r="R4142">
        <v>107</v>
      </c>
      <c r="S4142" t="s">
        <v>8680</v>
      </c>
      <c r="T4142" t="s">
        <v>7715</v>
      </c>
      <c r="U4142">
        <v>1</v>
      </c>
      <c r="V4142">
        <v>3</v>
      </c>
      <c r="W4142" t="s">
        <v>7702</v>
      </c>
      <c r="X4142" t="s">
        <v>6082</v>
      </c>
      <c r="Y4142" t="s">
        <v>7703</v>
      </c>
      <c r="Z4142" t="s">
        <v>14528</v>
      </c>
      <c r="AA4142" t="s">
        <v>8041</v>
      </c>
      <c r="AB4142" t="s">
        <v>14529</v>
      </c>
    </row>
    <row r="4143" spans="1:28">
      <c r="A4143" s="241">
        <v>45980</v>
      </c>
      <c r="B4143" t="s">
        <v>14527</v>
      </c>
      <c r="C4143" t="s">
        <v>7784</v>
      </c>
      <c r="D4143" t="s">
        <v>7785</v>
      </c>
      <c r="E4143" t="s">
        <v>7786</v>
      </c>
      <c r="F4143">
        <v>3</v>
      </c>
      <c r="G4143">
        <v>3025.21</v>
      </c>
      <c r="H4143">
        <v>0</v>
      </c>
      <c r="I4143" s="165">
        <v>9075.6299999999992</v>
      </c>
      <c r="J4143" t="s">
        <v>7816</v>
      </c>
      <c r="K4143">
        <v>1</v>
      </c>
      <c r="L4143">
        <v>125</v>
      </c>
      <c r="M4143" t="s">
        <v>7724</v>
      </c>
      <c r="N4143" t="s">
        <v>7713</v>
      </c>
      <c r="O4143" t="s">
        <v>7697</v>
      </c>
      <c r="P4143" t="s">
        <v>13725</v>
      </c>
      <c r="Q4143" t="s">
        <v>14048</v>
      </c>
      <c r="R4143">
        <v>107</v>
      </c>
      <c r="S4143" t="s">
        <v>8680</v>
      </c>
      <c r="T4143" t="s">
        <v>7715</v>
      </c>
      <c r="U4143">
        <v>1</v>
      </c>
      <c r="V4143">
        <v>3</v>
      </c>
      <c r="W4143" t="s">
        <v>7702</v>
      </c>
      <c r="X4143" t="s">
        <v>6082</v>
      </c>
      <c r="Y4143" t="s">
        <v>7703</v>
      </c>
      <c r="Z4143" t="s">
        <v>14528</v>
      </c>
      <c r="AA4143" t="s">
        <v>8041</v>
      </c>
      <c r="AB4143" t="s">
        <v>14529</v>
      </c>
    </row>
    <row r="4144" spans="1:28">
      <c r="A4144" s="241">
        <v>45980</v>
      </c>
      <c r="B4144" t="s">
        <v>14527</v>
      </c>
      <c r="C4144" t="s">
        <v>7781</v>
      </c>
      <c r="D4144" t="s">
        <v>7782</v>
      </c>
      <c r="E4144" t="s">
        <v>7783</v>
      </c>
      <c r="F4144">
        <v>3</v>
      </c>
      <c r="G4144">
        <v>3025.21</v>
      </c>
      <c r="H4144">
        <v>0</v>
      </c>
      <c r="I4144" s="165">
        <v>9075.6299999999992</v>
      </c>
      <c r="J4144" t="s">
        <v>7816</v>
      </c>
      <c r="K4144">
        <v>1</v>
      </c>
      <c r="L4144">
        <v>125</v>
      </c>
      <c r="M4144" t="s">
        <v>7724</v>
      </c>
      <c r="N4144" t="s">
        <v>7713</v>
      </c>
      <c r="O4144" t="s">
        <v>7697</v>
      </c>
      <c r="P4144" t="s">
        <v>13725</v>
      </c>
      <c r="Q4144" t="s">
        <v>14048</v>
      </c>
      <c r="R4144">
        <v>107</v>
      </c>
      <c r="S4144" t="s">
        <v>8680</v>
      </c>
      <c r="T4144" t="s">
        <v>7715</v>
      </c>
      <c r="U4144">
        <v>1</v>
      </c>
      <c r="V4144">
        <v>3</v>
      </c>
      <c r="W4144" t="s">
        <v>7702</v>
      </c>
      <c r="X4144" t="s">
        <v>6082</v>
      </c>
      <c r="Y4144" t="s">
        <v>7703</v>
      </c>
      <c r="Z4144" t="s">
        <v>14528</v>
      </c>
      <c r="AA4144" t="s">
        <v>8041</v>
      </c>
      <c r="AB4144" t="s">
        <v>14529</v>
      </c>
    </row>
    <row r="4145" spans="1:28">
      <c r="A4145" s="241">
        <v>45980</v>
      </c>
      <c r="B4145" t="s">
        <v>14530</v>
      </c>
      <c r="C4145" t="s">
        <v>7733</v>
      </c>
      <c r="D4145" t="s">
        <v>7734</v>
      </c>
      <c r="E4145" t="s">
        <v>7735</v>
      </c>
      <c r="F4145">
        <v>12</v>
      </c>
      <c r="G4145">
        <v>1344.54</v>
      </c>
      <c r="H4145">
        <v>0</v>
      </c>
      <c r="I4145" s="165">
        <v>16134.48</v>
      </c>
      <c r="J4145" t="s">
        <v>7816</v>
      </c>
      <c r="K4145">
        <v>1</v>
      </c>
      <c r="L4145">
        <v>125</v>
      </c>
      <c r="M4145" t="s">
        <v>7724</v>
      </c>
      <c r="N4145" t="s">
        <v>7713</v>
      </c>
      <c r="O4145" t="s">
        <v>7697</v>
      </c>
      <c r="P4145" t="s">
        <v>13725</v>
      </c>
      <c r="Q4145" t="s">
        <v>14048</v>
      </c>
      <c r="R4145">
        <v>107</v>
      </c>
      <c r="S4145" t="s">
        <v>8680</v>
      </c>
      <c r="T4145" t="s">
        <v>7701</v>
      </c>
      <c r="U4145">
        <v>1</v>
      </c>
      <c r="V4145">
        <v>12</v>
      </c>
      <c r="W4145" t="s">
        <v>7702</v>
      </c>
      <c r="X4145" t="s">
        <v>6135</v>
      </c>
      <c r="Y4145" t="s">
        <v>7703</v>
      </c>
      <c r="Z4145" t="s">
        <v>14531</v>
      </c>
      <c r="AA4145" t="s">
        <v>8041</v>
      </c>
      <c r="AB4145" t="s">
        <v>14532</v>
      </c>
    </row>
    <row r="4146" spans="1:28">
      <c r="A4146" s="241">
        <v>45980</v>
      </c>
      <c r="B4146" t="s">
        <v>14533</v>
      </c>
      <c r="C4146" t="s">
        <v>7720</v>
      </c>
      <c r="D4146" t="s">
        <v>7721</v>
      </c>
      <c r="E4146" t="s">
        <v>7722</v>
      </c>
      <c r="F4146">
        <v>1</v>
      </c>
      <c r="G4146">
        <v>11900</v>
      </c>
      <c r="H4146">
        <v>357</v>
      </c>
      <c r="I4146" s="165">
        <v>11543</v>
      </c>
      <c r="J4146" t="s">
        <v>7809</v>
      </c>
      <c r="K4146">
        <v>1</v>
      </c>
      <c r="L4146">
        <v>125</v>
      </c>
      <c r="M4146" t="s">
        <v>7724</v>
      </c>
      <c r="N4146" t="s">
        <v>7713</v>
      </c>
      <c r="O4146" t="s">
        <v>7697</v>
      </c>
      <c r="P4146" t="s">
        <v>13725</v>
      </c>
      <c r="Q4146" t="s">
        <v>10012</v>
      </c>
      <c r="R4146">
        <v>111</v>
      </c>
      <c r="S4146" t="s">
        <v>8680</v>
      </c>
      <c r="T4146" t="s">
        <v>7726</v>
      </c>
      <c r="U4146">
        <v>1</v>
      </c>
      <c r="V4146">
        <v>1</v>
      </c>
      <c r="W4146" t="s">
        <v>7702</v>
      </c>
      <c r="X4146" t="s">
        <v>6251</v>
      </c>
      <c r="Y4146" t="s">
        <v>7703</v>
      </c>
      <c r="Z4146" t="s">
        <v>14534</v>
      </c>
      <c r="AA4146" t="s">
        <v>8618</v>
      </c>
      <c r="AB4146" t="s">
        <v>14535</v>
      </c>
    </row>
    <row r="4147" spans="1:28">
      <c r="A4147" s="241">
        <v>45980</v>
      </c>
      <c r="B4147" t="s">
        <v>14533</v>
      </c>
      <c r="C4147" t="s">
        <v>7886</v>
      </c>
      <c r="D4147" t="s">
        <v>7887</v>
      </c>
      <c r="E4147" t="s">
        <v>7888</v>
      </c>
      <c r="F4147">
        <v>2</v>
      </c>
      <c r="G4147">
        <v>3025.21</v>
      </c>
      <c r="H4147">
        <v>0</v>
      </c>
      <c r="I4147" s="165">
        <v>6050.42</v>
      </c>
      <c r="J4147" t="s">
        <v>7809</v>
      </c>
      <c r="K4147">
        <v>1</v>
      </c>
      <c r="L4147">
        <v>125</v>
      </c>
      <c r="M4147" t="s">
        <v>7724</v>
      </c>
      <c r="N4147" t="s">
        <v>7713</v>
      </c>
      <c r="O4147" t="s">
        <v>7697</v>
      </c>
      <c r="P4147" t="s">
        <v>13725</v>
      </c>
      <c r="Q4147" t="s">
        <v>10012</v>
      </c>
      <c r="R4147">
        <v>111</v>
      </c>
      <c r="S4147" t="s">
        <v>8680</v>
      </c>
      <c r="T4147" t="s">
        <v>7715</v>
      </c>
      <c r="U4147">
        <v>1</v>
      </c>
      <c r="V4147">
        <v>2</v>
      </c>
      <c r="W4147" t="s">
        <v>7702</v>
      </c>
      <c r="X4147" t="s">
        <v>6251</v>
      </c>
      <c r="Y4147" t="s">
        <v>7703</v>
      </c>
      <c r="Z4147" t="s">
        <v>14534</v>
      </c>
      <c r="AA4147" t="s">
        <v>8618</v>
      </c>
      <c r="AB4147" t="s">
        <v>14535</v>
      </c>
    </row>
    <row r="4148" spans="1:28">
      <c r="A4148" s="241">
        <v>45980</v>
      </c>
      <c r="B4148" t="s">
        <v>14533</v>
      </c>
      <c r="C4148" t="s">
        <v>7787</v>
      </c>
      <c r="D4148" t="s">
        <v>7788</v>
      </c>
      <c r="E4148" t="s">
        <v>7789</v>
      </c>
      <c r="F4148">
        <v>2</v>
      </c>
      <c r="G4148">
        <v>3025.21</v>
      </c>
      <c r="H4148">
        <v>0</v>
      </c>
      <c r="I4148" s="165">
        <v>6050.42</v>
      </c>
      <c r="J4148" t="s">
        <v>7809</v>
      </c>
      <c r="K4148">
        <v>1</v>
      </c>
      <c r="L4148">
        <v>125</v>
      </c>
      <c r="M4148" t="s">
        <v>7724</v>
      </c>
      <c r="N4148" t="s">
        <v>7713</v>
      </c>
      <c r="O4148" t="s">
        <v>7697</v>
      </c>
      <c r="P4148" t="s">
        <v>13725</v>
      </c>
      <c r="Q4148" t="s">
        <v>10012</v>
      </c>
      <c r="R4148">
        <v>111</v>
      </c>
      <c r="S4148" t="s">
        <v>8680</v>
      </c>
      <c r="T4148" t="s">
        <v>7715</v>
      </c>
      <c r="U4148">
        <v>1</v>
      </c>
      <c r="V4148">
        <v>2</v>
      </c>
      <c r="W4148" t="s">
        <v>7702</v>
      </c>
      <c r="X4148" t="s">
        <v>6251</v>
      </c>
      <c r="Y4148" t="s">
        <v>7703</v>
      </c>
      <c r="Z4148" t="s">
        <v>14534</v>
      </c>
      <c r="AA4148" t="s">
        <v>8618</v>
      </c>
      <c r="AB4148" t="s">
        <v>14535</v>
      </c>
    </row>
    <row r="4149" spans="1:28">
      <c r="A4149" s="241">
        <v>45980</v>
      </c>
      <c r="B4149" t="s">
        <v>14536</v>
      </c>
      <c r="C4149" t="s">
        <v>7750</v>
      </c>
      <c r="D4149" t="s">
        <v>7751</v>
      </c>
      <c r="E4149" t="s">
        <v>7752</v>
      </c>
      <c r="F4149">
        <v>2</v>
      </c>
      <c r="G4149">
        <v>12000</v>
      </c>
      <c r="H4149">
        <v>0</v>
      </c>
      <c r="I4149" s="165">
        <v>24000</v>
      </c>
      <c r="J4149" t="s">
        <v>8271</v>
      </c>
      <c r="K4149">
        <v>1</v>
      </c>
      <c r="L4149">
        <v>2</v>
      </c>
      <c r="M4149" t="s">
        <v>8054</v>
      </c>
      <c r="N4149" t="s">
        <v>7745</v>
      </c>
      <c r="O4149" t="s">
        <v>7697</v>
      </c>
      <c r="P4149" t="s">
        <v>13725</v>
      </c>
      <c r="Q4149" t="s">
        <v>9285</v>
      </c>
      <c r="R4149">
        <v>937</v>
      </c>
      <c r="S4149" t="s">
        <v>8680</v>
      </c>
      <c r="T4149" t="s">
        <v>7715</v>
      </c>
      <c r="U4149">
        <v>1</v>
      </c>
      <c r="V4149">
        <v>2</v>
      </c>
      <c r="W4149" t="s">
        <v>7702</v>
      </c>
      <c r="X4149" t="s">
        <v>14537</v>
      </c>
      <c r="Y4149" t="s">
        <v>7703</v>
      </c>
      <c r="Z4149" t="s">
        <v>14538</v>
      </c>
      <c r="AA4149" t="s">
        <v>8728</v>
      </c>
      <c r="AB4149" t="s">
        <v>8171</v>
      </c>
    </row>
    <row r="4150" spans="1:28">
      <c r="A4150" s="241">
        <v>45980</v>
      </c>
      <c r="B4150" t="s">
        <v>14539</v>
      </c>
      <c r="C4150" t="s">
        <v>7787</v>
      </c>
      <c r="D4150" t="s">
        <v>7788</v>
      </c>
      <c r="E4150" t="s">
        <v>7789</v>
      </c>
      <c r="F4150">
        <v>5</v>
      </c>
      <c r="G4150">
        <v>3025.21</v>
      </c>
      <c r="H4150">
        <v>0</v>
      </c>
      <c r="I4150" s="165">
        <v>15126.05</v>
      </c>
      <c r="J4150" t="s">
        <v>7794</v>
      </c>
      <c r="K4150">
        <v>1</v>
      </c>
      <c r="L4150">
        <v>125</v>
      </c>
      <c r="M4150" t="s">
        <v>7724</v>
      </c>
      <c r="N4150" t="s">
        <v>7713</v>
      </c>
      <c r="O4150" t="s">
        <v>7697</v>
      </c>
      <c r="P4150" t="s">
        <v>13725</v>
      </c>
      <c r="Q4150" t="s">
        <v>12488</v>
      </c>
      <c r="R4150">
        <v>102</v>
      </c>
      <c r="S4150" t="s">
        <v>8680</v>
      </c>
      <c r="T4150" t="s">
        <v>7715</v>
      </c>
      <c r="U4150">
        <v>1</v>
      </c>
      <c r="V4150">
        <v>5</v>
      </c>
      <c r="W4150" t="s">
        <v>7702</v>
      </c>
      <c r="X4150" t="s">
        <v>5930</v>
      </c>
      <c r="Y4150" t="s">
        <v>7703</v>
      </c>
      <c r="Z4150" t="s">
        <v>14540</v>
      </c>
      <c r="AA4150" t="s">
        <v>7797</v>
      </c>
      <c r="AB4150" t="s">
        <v>14541</v>
      </c>
    </row>
    <row r="4151" spans="1:28">
      <c r="A4151" s="241">
        <v>45980</v>
      </c>
      <c r="B4151" t="s">
        <v>14542</v>
      </c>
      <c r="C4151" t="s">
        <v>7791</v>
      </c>
      <c r="D4151" t="s">
        <v>7792</v>
      </c>
      <c r="E4151" t="s">
        <v>7793</v>
      </c>
      <c r="F4151">
        <v>40</v>
      </c>
      <c r="G4151">
        <v>870</v>
      </c>
      <c r="H4151">
        <v>0</v>
      </c>
      <c r="I4151" s="165">
        <v>34800</v>
      </c>
      <c r="J4151" t="s">
        <v>7723</v>
      </c>
      <c r="K4151">
        <v>1</v>
      </c>
      <c r="L4151">
        <v>125</v>
      </c>
      <c r="M4151" t="s">
        <v>7724</v>
      </c>
      <c r="N4151" t="s">
        <v>7713</v>
      </c>
      <c r="O4151" t="s">
        <v>7697</v>
      </c>
      <c r="P4151" t="s">
        <v>13725</v>
      </c>
      <c r="Q4151" t="s">
        <v>13764</v>
      </c>
      <c r="R4151">
        <v>103</v>
      </c>
      <c r="S4151" t="s">
        <v>8680</v>
      </c>
      <c r="T4151" t="s">
        <v>7701</v>
      </c>
      <c r="U4151">
        <v>1</v>
      </c>
      <c r="V4151">
        <v>40</v>
      </c>
      <c r="W4151" t="s">
        <v>7702</v>
      </c>
      <c r="X4151" t="s">
        <v>6149</v>
      </c>
      <c r="Y4151" t="s">
        <v>7703</v>
      </c>
      <c r="Z4151" t="s">
        <v>14543</v>
      </c>
      <c r="AA4151" t="s">
        <v>8108</v>
      </c>
      <c r="AB4151" t="s">
        <v>14544</v>
      </c>
    </row>
    <row r="4152" spans="1:28">
      <c r="A4152" s="241">
        <v>45980</v>
      </c>
      <c r="B4152" t="s">
        <v>14545</v>
      </c>
      <c r="C4152" t="s">
        <v>7787</v>
      </c>
      <c r="D4152" t="s">
        <v>7788</v>
      </c>
      <c r="E4152" t="s">
        <v>7789</v>
      </c>
      <c r="F4152">
        <v>5</v>
      </c>
      <c r="G4152">
        <v>3025.21</v>
      </c>
      <c r="H4152">
        <v>0</v>
      </c>
      <c r="I4152" s="165">
        <v>15126.05</v>
      </c>
      <c r="J4152" t="s">
        <v>7794</v>
      </c>
      <c r="K4152">
        <v>1</v>
      </c>
      <c r="L4152">
        <v>125</v>
      </c>
      <c r="M4152" t="s">
        <v>7724</v>
      </c>
      <c r="N4152" t="s">
        <v>7713</v>
      </c>
      <c r="O4152" t="s">
        <v>7697</v>
      </c>
      <c r="P4152" t="s">
        <v>13725</v>
      </c>
      <c r="Q4152" t="s">
        <v>12488</v>
      </c>
      <c r="R4152">
        <v>102</v>
      </c>
      <c r="S4152" t="s">
        <v>8680</v>
      </c>
      <c r="T4152" t="s">
        <v>7715</v>
      </c>
      <c r="U4152">
        <v>1</v>
      </c>
      <c r="V4152">
        <v>5</v>
      </c>
      <c r="W4152" t="s">
        <v>7702</v>
      </c>
      <c r="X4152" t="s">
        <v>6000</v>
      </c>
      <c r="Y4152" t="s">
        <v>7703</v>
      </c>
      <c r="Z4152" t="s">
        <v>14546</v>
      </c>
      <c r="AA4152" t="s">
        <v>7797</v>
      </c>
      <c r="AB4152" t="s">
        <v>14547</v>
      </c>
    </row>
    <row r="4153" spans="1:28">
      <c r="A4153" s="241">
        <v>45980</v>
      </c>
      <c r="B4153" t="s">
        <v>14545</v>
      </c>
      <c r="C4153" t="s">
        <v>7781</v>
      </c>
      <c r="D4153" t="s">
        <v>7782</v>
      </c>
      <c r="E4153" t="s">
        <v>7783</v>
      </c>
      <c r="F4153">
        <v>5</v>
      </c>
      <c r="G4153">
        <v>3025.21</v>
      </c>
      <c r="H4153">
        <v>0</v>
      </c>
      <c r="I4153" s="165">
        <v>15126.05</v>
      </c>
      <c r="J4153" t="s">
        <v>7794</v>
      </c>
      <c r="K4153">
        <v>1</v>
      </c>
      <c r="L4153">
        <v>125</v>
      </c>
      <c r="M4153" t="s">
        <v>7724</v>
      </c>
      <c r="N4153" t="s">
        <v>7713</v>
      </c>
      <c r="O4153" t="s">
        <v>7697</v>
      </c>
      <c r="P4153" t="s">
        <v>13725</v>
      </c>
      <c r="Q4153" t="s">
        <v>12488</v>
      </c>
      <c r="R4153">
        <v>102</v>
      </c>
      <c r="S4153" t="s">
        <v>8680</v>
      </c>
      <c r="T4153" t="s">
        <v>7715</v>
      </c>
      <c r="U4153">
        <v>1</v>
      </c>
      <c r="V4153">
        <v>5</v>
      </c>
      <c r="W4153" t="s">
        <v>7702</v>
      </c>
      <c r="X4153" t="s">
        <v>6000</v>
      </c>
      <c r="Y4153" t="s">
        <v>7703</v>
      </c>
      <c r="Z4153" t="s">
        <v>14546</v>
      </c>
      <c r="AA4153" t="s">
        <v>7797</v>
      </c>
      <c r="AB4153" t="s">
        <v>14547</v>
      </c>
    </row>
    <row r="4154" spans="1:28">
      <c r="A4154" s="241">
        <v>45980</v>
      </c>
      <c r="B4154" t="s">
        <v>14548</v>
      </c>
      <c r="C4154" t="s">
        <v>8032</v>
      </c>
      <c r="D4154" t="s">
        <v>8033</v>
      </c>
      <c r="E4154" t="s">
        <v>8034</v>
      </c>
      <c r="F4154">
        <v>12</v>
      </c>
      <c r="G4154">
        <v>1092.44</v>
      </c>
      <c r="H4154">
        <v>0</v>
      </c>
      <c r="I4154" s="165">
        <v>13109.28</v>
      </c>
      <c r="J4154" t="s">
        <v>7816</v>
      </c>
      <c r="K4154">
        <v>1</v>
      </c>
      <c r="L4154">
        <v>125</v>
      </c>
      <c r="M4154" t="s">
        <v>7724</v>
      </c>
      <c r="N4154" t="s">
        <v>7713</v>
      </c>
      <c r="O4154" t="s">
        <v>7697</v>
      </c>
      <c r="P4154" t="s">
        <v>13725</v>
      </c>
      <c r="Q4154" t="s">
        <v>13780</v>
      </c>
      <c r="R4154">
        <v>105</v>
      </c>
      <c r="S4154" t="s">
        <v>8680</v>
      </c>
      <c r="T4154" t="s">
        <v>7701</v>
      </c>
      <c r="U4154">
        <v>1</v>
      </c>
      <c r="V4154">
        <v>12</v>
      </c>
      <c r="W4154" t="s">
        <v>7702</v>
      </c>
      <c r="X4154" t="s">
        <v>6024</v>
      </c>
      <c r="Y4154" t="s">
        <v>7703</v>
      </c>
      <c r="Z4154" t="s">
        <v>14549</v>
      </c>
      <c r="AA4154" t="s">
        <v>7819</v>
      </c>
      <c r="AB4154" t="s">
        <v>14550</v>
      </c>
    </row>
    <row r="4155" spans="1:28">
      <c r="A4155" s="241">
        <v>45980</v>
      </c>
      <c r="B4155" t="s">
        <v>14551</v>
      </c>
      <c r="C4155" t="s">
        <v>7883</v>
      </c>
      <c r="D4155" t="s">
        <v>7884</v>
      </c>
      <c r="E4155" t="s">
        <v>7885</v>
      </c>
      <c r="F4155">
        <v>3</v>
      </c>
      <c r="G4155">
        <v>3025.21</v>
      </c>
      <c r="H4155">
        <v>0</v>
      </c>
      <c r="I4155" s="165">
        <v>9075.6299999999992</v>
      </c>
      <c r="J4155" t="s">
        <v>7816</v>
      </c>
      <c r="K4155">
        <v>1</v>
      </c>
      <c r="L4155">
        <v>125</v>
      </c>
      <c r="M4155" t="s">
        <v>7724</v>
      </c>
      <c r="N4155" t="s">
        <v>7713</v>
      </c>
      <c r="O4155" t="s">
        <v>7697</v>
      </c>
      <c r="P4155" t="s">
        <v>13725</v>
      </c>
      <c r="Q4155" t="s">
        <v>13780</v>
      </c>
      <c r="R4155">
        <v>105</v>
      </c>
      <c r="S4155" t="s">
        <v>8680</v>
      </c>
      <c r="T4155" t="s">
        <v>7715</v>
      </c>
      <c r="U4155">
        <v>1</v>
      </c>
      <c r="V4155">
        <v>3</v>
      </c>
      <c r="W4155" t="s">
        <v>7702</v>
      </c>
      <c r="X4155" t="s">
        <v>6022</v>
      </c>
      <c r="Y4155" t="s">
        <v>7703</v>
      </c>
      <c r="Z4155" t="s">
        <v>14552</v>
      </c>
      <c r="AA4155" t="s">
        <v>7819</v>
      </c>
      <c r="AB4155" t="s">
        <v>14553</v>
      </c>
    </row>
    <row r="4156" spans="1:28">
      <c r="A4156" s="241">
        <v>45980</v>
      </c>
      <c r="B4156" t="s">
        <v>14551</v>
      </c>
      <c r="C4156" t="s">
        <v>7886</v>
      </c>
      <c r="D4156" t="s">
        <v>7887</v>
      </c>
      <c r="E4156" t="s">
        <v>7888</v>
      </c>
      <c r="F4156">
        <v>3</v>
      </c>
      <c r="G4156">
        <v>3025.21</v>
      </c>
      <c r="H4156">
        <v>0</v>
      </c>
      <c r="I4156" s="165">
        <v>9075.6299999999992</v>
      </c>
      <c r="J4156" t="s">
        <v>7816</v>
      </c>
      <c r="K4156">
        <v>1</v>
      </c>
      <c r="L4156">
        <v>125</v>
      </c>
      <c r="M4156" t="s">
        <v>7724</v>
      </c>
      <c r="N4156" t="s">
        <v>7713</v>
      </c>
      <c r="O4156" t="s">
        <v>7697</v>
      </c>
      <c r="P4156" t="s">
        <v>13725</v>
      </c>
      <c r="Q4156" t="s">
        <v>13780</v>
      </c>
      <c r="R4156">
        <v>105</v>
      </c>
      <c r="S4156" t="s">
        <v>8680</v>
      </c>
      <c r="T4156" t="s">
        <v>7715</v>
      </c>
      <c r="U4156">
        <v>1</v>
      </c>
      <c r="V4156">
        <v>3</v>
      </c>
      <c r="W4156" t="s">
        <v>7702</v>
      </c>
      <c r="X4156" t="s">
        <v>6022</v>
      </c>
      <c r="Y4156" t="s">
        <v>7703</v>
      </c>
      <c r="Z4156" t="s">
        <v>14552</v>
      </c>
      <c r="AA4156" t="s">
        <v>7819</v>
      </c>
      <c r="AB4156" t="s">
        <v>14553</v>
      </c>
    </row>
    <row r="4157" spans="1:28">
      <c r="A4157" s="241">
        <v>45980</v>
      </c>
      <c r="B4157" t="s">
        <v>14551</v>
      </c>
      <c r="C4157" t="s">
        <v>7787</v>
      </c>
      <c r="D4157" t="s">
        <v>7788</v>
      </c>
      <c r="E4157" t="s">
        <v>7789</v>
      </c>
      <c r="F4157">
        <v>3</v>
      </c>
      <c r="G4157">
        <v>3025.21</v>
      </c>
      <c r="H4157">
        <v>0</v>
      </c>
      <c r="I4157" s="165">
        <v>9075.6299999999992</v>
      </c>
      <c r="J4157" t="s">
        <v>7816</v>
      </c>
      <c r="K4157">
        <v>1</v>
      </c>
      <c r="L4157">
        <v>125</v>
      </c>
      <c r="M4157" t="s">
        <v>7724</v>
      </c>
      <c r="N4157" t="s">
        <v>7713</v>
      </c>
      <c r="O4157" t="s">
        <v>7697</v>
      </c>
      <c r="P4157" t="s">
        <v>13725</v>
      </c>
      <c r="Q4157" t="s">
        <v>13780</v>
      </c>
      <c r="R4157">
        <v>105</v>
      </c>
      <c r="S4157" t="s">
        <v>8680</v>
      </c>
      <c r="T4157" t="s">
        <v>7715</v>
      </c>
      <c r="U4157">
        <v>1</v>
      </c>
      <c r="V4157">
        <v>3</v>
      </c>
      <c r="W4157" t="s">
        <v>7702</v>
      </c>
      <c r="X4157" t="s">
        <v>6022</v>
      </c>
      <c r="Y4157" t="s">
        <v>7703</v>
      </c>
      <c r="Z4157" t="s">
        <v>14552</v>
      </c>
      <c r="AA4157" t="s">
        <v>7819</v>
      </c>
      <c r="AB4157" t="s">
        <v>14553</v>
      </c>
    </row>
    <row r="4158" spans="1:28">
      <c r="A4158" s="241">
        <v>45980</v>
      </c>
      <c r="B4158" t="s">
        <v>14554</v>
      </c>
      <c r="C4158" t="s">
        <v>7720</v>
      </c>
      <c r="D4158" t="s">
        <v>7721</v>
      </c>
      <c r="E4158" t="s">
        <v>7722</v>
      </c>
      <c r="F4158">
        <v>3</v>
      </c>
      <c r="G4158">
        <v>11900</v>
      </c>
      <c r="H4158">
        <v>0</v>
      </c>
      <c r="I4158" s="165">
        <v>35700</v>
      </c>
      <c r="J4158" t="s">
        <v>8852</v>
      </c>
      <c r="K4158">
        <v>1</v>
      </c>
      <c r="L4158">
        <v>6</v>
      </c>
      <c r="M4158" t="s">
        <v>8296</v>
      </c>
      <c r="N4158" t="s">
        <v>7939</v>
      </c>
      <c r="O4158" t="s">
        <v>7697</v>
      </c>
      <c r="P4158" t="s">
        <v>13725</v>
      </c>
      <c r="Q4158" t="s">
        <v>13965</v>
      </c>
      <c r="R4158">
        <v>405</v>
      </c>
      <c r="S4158" t="s">
        <v>8680</v>
      </c>
      <c r="T4158" t="s">
        <v>7726</v>
      </c>
      <c r="U4158">
        <v>1</v>
      </c>
      <c r="V4158">
        <v>3</v>
      </c>
      <c r="W4158" t="s">
        <v>7702</v>
      </c>
      <c r="X4158" t="s">
        <v>14555</v>
      </c>
      <c r="Y4158" t="s">
        <v>7703</v>
      </c>
      <c r="Z4158" t="s">
        <v>14556</v>
      </c>
      <c r="AA4158" t="s">
        <v>9034</v>
      </c>
      <c r="AB4158" t="s">
        <v>14557</v>
      </c>
    </row>
    <row r="4159" spans="1:28">
      <c r="A4159" s="241">
        <v>45980</v>
      </c>
      <c r="B4159" t="s">
        <v>14558</v>
      </c>
      <c r="C4159" t="s">
        <v>7993</v>
      </c>
      <c r="D4159" t="s">
        <v>7994</v>
      </c>
      <c r="E4159" t="s">
        <v>7995</v>
      </c>
      <c r="F4159">
        <v>1</v>
      </c>
      <c r="G4159">
        <v>28655.46</v>
      </c>
      <c r="H4159">
        <v>0</v>
      </c>
      <c r="I4159" s="165">
        <v>28655.46</v>
      </c>
      <c r="J4159" t="s">
        <v>8182</v>
      </c>
      <c r="K4159">
        <v>1</v>
      </c>
      <c r="L4159">
        <v>126</v>
      </c>
      <c r="M4159" t="s">
        <v>7744</v>
      </c>
      <c r="N4159" t="s">
        <v>7745</v>
      </c>
      <c r="O4159" t="s">
        <v>7697</v>
      </c>
      <c r="P4159" t="s">
        <v>13725</v>
      </c>
      <c r="Q4159" t="s">
        <v>12521</v>
      </c>
      <c r="R4159">
        <v>919</v>
      </c>
      <c r="S4159" t="s">
        <v>8680</v>
      </c>
      <c r="T4159" t="s">
        <v>7715</v>
      </c>
      <c r="U4159">
        <v>1</v>
      </c>
      <c r="V4159">
        <v>1</v>
      </c>
      <c r="W4159" t="s">
        <v>7702</v>
      </c>
      <c r="X4159" t="s">
        <v>6014</v>
      </c>
      <c r="Y4159" t="s">
        <v>7703</v>
      </c>
      <c r="Z4159" t="s">
        <v>14559</v>
      </c>
      <c r="AA4159" t="s">
        <v>8185</v>
      </c>
      <c r="AB4159" t="s">
        <v>8275</v>
      </c>
    </row>
    <row r="4160" spans="1:28">
      <c r="A4160" s="241">
        <v>45980</v>
      </c>
      <c r="B4160" t="s">
        <v>14558</v>
      </c>
      <c r="C4160" t="s">
        <v>8239</v>
      </c>
      <c r="D4160" t="s">
        <v>8240</v>
      </c>
      <c r="E4160" t="s">
        <v>8241</v>
      </c>
      <c r="F4160">
        <v>3</v>
      </c>
      <c r="G4160">
        <v>1180</v>
      </c>
      <c r="H4160">
        <v>0</v>
      </c>
      <c r="I4160" s="165">
        <v>3540</v>
      </c>
      <c r="J4160" t="s">
        <v>8182</v>
      </c>
      <c r="K4160">
        <v>1</v>
      </c>
      <c r="L4160">
        <v>126</v>
      </c>
      <c r="M4160" t="s">
        <v>7744</v>
      </c>
      <c r="N4160" t="s">
        <v>7745</v>
      </c>
      <c r="O4160" t="s">
        <v>7697</v>
      </c>
      <c r="P4160" t="s">
        <v>13725</v>
      </c>
      <c r="Q4160" t="s">
        <v>12521</v>
      </c>
      <c r="R4160">
        <v>919</v>
      </c>
      <c r="S4160" t="s">
        <v>8680</v>
      </c>
      <c r="T4160" t="s">
        <v>7715</v>
      </c>
      <c r="U4160">
        <v>6</v>
      </c>
      <c r="V4160">
        <v>18</v>
      </c>
      <c r="W4160" t="s">
        <v>7702</v>
      </c>
      <c r="X4160" t="s">
        <v>6014</v>
      </c>
      <c r="Y4160" t="s">
        <v>7703</v>
      </c>
      <c r="Z4160" t="s">
        <v>14559</v>
      </c>
      <c r="AA4160" t="s">
        <v>8185</v>
      </c>
      <c r="AB4160" t="s">
        <v>8275</v>
      </c>
    </row>
    <row r="4161" spans="1:28">
      <c r="A4161" s="241">
        <v>45980</v>
      </c>
      <c r="B4161" t="s">
        <v>14558</v>
      </c>
      <c r="C4161" t="s">
        <v>7934</v>
      </c>
      <c r="D4161" t="s">
        <v>7935</v>
      </c>
      <c r="E4161" t="s">
        <v>7936</v>
      </c>
      <c r="F4161">
        <v>6</v>
      </c>
      <c r="G4161">
        <v>2475</v>
      </c>
      <c r="H4161">
        <v>0</v>
      </c>
      <c r="I4161" s="165">
        <v>14850</v>
      </c>
      <c r="J4161" t="s">
        <v>8182</v>
      </c>
      <c r="K4161">
        <v>1</v>
      </c>
      <c r="L4161">
        <v>126</v>
      </c>
      <c r="M4161" t="s">
        <v>7744</v>
      </c>
      <c r="N4161" t="s">
        <v>7745</v>
      </c>
      <c r="O4161" t="s">
        <v>7697</v>
      </c>
      <c r="P4161" t="s">
        <v>13725</v>
      </c>
      <c r="Q4161" t="s">
        <v>12521</v>
      </c>
      <c r="R4161">
        <v>919</v>
      </c>
      <c r="S4161" t="s">
        <v>8680</v>
      </c>
      <c r="T4161" t="s">
        <v>7715</v>
      </c>
      <c r="U4161">
        <v>1</v>
      </c>
      <c r="V4161">
        <v>6</v>
      </c>
      <c r="W4161" t="s">
        <v>7702</v>
      </c>
      <c r="X4161" t="s">
        <v>6014</v>
      </c>
      <c r="Y4161" t="s">
        <v>7703</v>
      </c>
      <c r="Z4161" t="s">
        <v>14559</v>
      </c>
      <c r="AA4161" t="s">
        <v>8185</v>
      </c>
      <c r="AB4161" t="s">
        <v>8275</v>
      </c>
    </row>
    <row r="4162" spans="1:28">
      <c r="A4162" s="241">
        <v>45980</v>
      </c>
      <c r="B4162" t="s">
        <v>14558</v>
      </c>
      <c r="C4162" t="s">
        <v>7822</v>
      </c>
      <c r="D4162" t="s">
        <v>7823</v>
      </c>
      <c r="E4162" t="s">
        <v>7824</v>
      </c>
      <c r="F4162">
        <v>5</v>
      </c>
      <c r="G4162">
        <v>3025.21</v>
      </c>
      <c r="H4162">
        <v>0</v>
      </c>
      <c r="I4162" s="165">
        <v>15126.05</v>
      </c>
      <c r="J4162" t="s">
        <v>8182</v>
      </c>
      <c r="K4162">
        <v>1</v>
      </c>
      <c r="L4162">
        <v>126</v>
      </c>
      <c r="M4162" t="s">
        <v>7744</v>
      </c>
      <c r="N4162" t="s">
        <v>7745</v>
      </c>
      <c r="O4162" t="s">
        <v>7697</v>
      </c>
      <c r="P4162" t="s">
        <v>13725</v>
      </c>
      <c r="Q4162" t="s">
        <v>12521</v>
      </c>
      <c r="R4162">
        <v>919</v>
      </c>
      <c r="S4162" t="s">
        <v>8680</v>
      </c>
      <c r="T4162" t="s">
        <v>7715</v>
      </c>
      <c r="U4162">
        <v>1</v>
      </c>
      <c r="V4162">
        <v>5</v>
      </c>
      <c r="W4162" t="s">
        <v>7702</v>
      </c>
      <c r="X4162" t="s">
        <v>6014</v>
      </c>
      <c r="Y4162" t="s">
        <v>7703</v>
      </c>
      <c r="Z4162" t="s">
        <v>14559</v>
      </c>
      <c r="AA4162" t="s">
        <v>8185</v>
      </c>
      <c r="AB4162" t="s">
        <v>8275</v>
      </c>
    </row>
    <row r="4163" spans="1:28">
      <c r="A4163" s="241">
        <v>45980</v>
      </c>
      <c r="B4163" t="s">
        <v>14560</v>
      </c>
      <c r="C4163" t="s">
        <v>7763</v>
      </c>
      <c r="D4163" t="s">
        <v>7764</v>
      </c>
      <c r="E4163" t="s">
        <v>7765</v>
      </c>
      <c r="F4163">
        <v>2</v>
      </c>
      <c r="G4163">
        <v>9636</v>
      </c>
      <c r="H4163">
        <v>0</v>
      </c>
      <c r="I4163" s="165">
        <v>19272</v>
      </c>
      <c r="J4163" t="s">
        <v>7757</v>
      </c>
      <c r="K4163">
        <v>1</v>
      </c>
      <c r="L4163">
        <v>1</v>
      </c>
      <c r="M4163" t="s">
        <v>7767</v>
      </c>
      <c r="N4163" t="s">
        <v>7713</v>
      </c>
      <c r="O4163" t="s">
        <v>7697</v>
      </c>
      <c r="P4163" t="s">
        <v>13725</v>
      </c>
      <c r="Q4163" t="s">
        <v>13772</v>
      </c>
      <c r="R4163">
        <v>110</v>
      </c>
      <c r="S4163" t="s">
        <v>8680</v>
      </c>
      <c r="T4163" t="s">
        <v>7769</v>
      </c>
      <c r="U4163">
        <v>1</v>
      </c>
      <c r="V4163">
        <v>2</v>
      </c>
      <c r="W4163" t="s">
        <v>7702</v>
      </c>
      <c r="X4163" t="s">
        <v>14561</v>
      </c>
      <c r="Y4163" t="s">
        <v>7703</v>
      </c>
      <c r="Z4163" t="s">
        <v>14562</v>
      </c>
      <c r="AA4163" t="s">
        <v>8552</v>
      </c>
      <c r="AB4163" t="s">
        <v>14563</v>
      </c>
    </row>
    <row r="4164" spans="1:28">
      <c r="A4164" s="241">
        <v>45980</v>
      </c>
      <c r="B4164" t="s">
        <v>14560</v>
      </c>
      <c r="C4164" t="s">
        <v>7800</v>
      </c>
      <c r="D4164" t="s">
        <v>7801</v>
      </c>
      <c r="E4164" t="s">
        <v>7802</v>
      </c>
      <c r="F4164">
        <v>36</v>
      </c>
      <c r="G4164">
        <v>1092.44</v>
      </c>
      <c r="H4164">
        <v>0</v>
      </c>
      <c r="I4164" s="165">
        <v>39327.839999999997</v>
      </c>
      <c r="J4164" t="s">
        <v>7757</v>
      </c>
      <c r="K4164">
        <v>1</v>
      </c>
      <c r="L4164">
        <v>1</v>
      </c>
      <c r="M4164" t="s">
        <v>7767</v>
      </c>
      <c r="N4164" t="s">
        <v>7713</v>
      </c>
      <c r="O4164" t="s">
        <v>7697</v>
      </c>
      <c r="P4164" t="s">
        <v>13725</v>
      </c>
      <c r="Q4164" t="s">
        <v>13772</v>
      </c>
      <c r="R4164">
        <v>110</v>
      </c>
      <c r="S4164" t="s">
        <v>8680</v>
      </c>
      <c r="T4164" t="s">
        <v>7701</v>
      </c>
      <c r="U4164">
        <v>1</v>
      </c>
      <c r="V4164">
        <v>36</v>
      </c>
      <c r="W4164" t="s">
        <v>7702</v>
      </c>
      <c r="X4164" t="s">
        <v>14561</v>
      </c>
      <c r="Y4164" t="s">
        <v>7703</v>
      </c>
      <c r="Z4164" t="s">
        <v>14562</v>
      </c>
      <c r="AA4164" t="s">
        <v>8552</v>
      </c>
      <c r="AB4164" t="s">
        <v>14563</v>
      </c>
    </row>
    <row r="4165" spans="1:28">
      <c r="A4165" s="241">
        <v>45980</v>
      </c>
      <c r="B4165" t="s">
        <v>14564</v>
      </c>
      <c r="C4165" t="s">
        <v>8016</v>
      </c>
      <c r="D4165" t="s">
        <v>8017</v>
      </c>
      <c r="E4165" t="s">
        <v>8018</v>
      </c>
      <c r="F4165">
        <v>1</v>
      </c>
      <c r="G4165">
        <v>4853</v>
      </c>
      <c r="H4165">
        <v>0</v>
      </c>
      <c r="I4165" s="165">
        <v>4853</v>
      </c>
      <c r="J4165" t="s">
        <v>7937</v>
      </c>
      <c r="K4165">
        <v>1</v>
      </c>
      <c r="L4165">
        <v>211</v>
      </c>
      <c r="M4165" t="s">
        <v>7938</v>
      </c>
      <c r="N4165" t="s">
        <v>7939</v>
      </c>
      <c r="O4165" t="s">
        <v>7697</v>
      </c>
      <c r="P4165" t="s">
        <v>13725</v>
      </c>
      <c r="Q4165" t="s">
        <v>14032</v>
      </c>
      <c r="R4165">
        <v>411</v>
      </c>
      <c r="S4165" t="s">
        <v>8680</v>
      </c>
      <c r="T4165">
        <v>0</v>
      </c>
      <c r="U4165">
        <v>1</v>
      </c>
      <c r="V4165">
        <v>1</v>
      </c>
      <c r="W4165" t="s">
        <v>7702</v>
      </c>
      <c r="X4165" t="s">
        <v>6214</v>
      </c>
      <c r="Y4165" t="s">
        <v>7703</v>
      </c>
      <c r="Z4165" t="s">
        <v>14565</v>
      </c>
      <c r="AA4165" t="s">
        <v>8221</v>
      </c>
      <c r="AB4165" t="s">
        <v>14566</v>
      </c>
    </row>
    <row r="4166" spans="1:28">
      <c r="A4166" s="241">
        <v>45980</v>
      </c>
      <c r="B4166" t="s">
        <v>14567</v>
      </c>
      <c r="C4166" t="s">
        <v>7917</v>
      </c>
      <c r="D4166" t="s">
        <v>7918</v>
      </c>
      <c r="E4166" t="s">
        <v>7919</v>
      </c>
      <c r="F4166">
        <v>1</v>
      </c>
      <c r="G4166">
        <v>3000</v>
      </c>
      <c r="H4166">
        <v>0</v>
      </c>
      <c r="I4166" s="165">
        <v>3000</v>
      </c>
      <c r="J4166" t="s">
        <v>7937</v>
      </c>
      <c r="K4166">
        <v>1</v>
      </c>
      <c r="L4166">
        <v>176</v>
      </c>
      <c r="M4166" t="s">
        <v>9245</v>
      </c>
      <c r="N4166" t="s">
        <v>7939</v>
      </c>
      <c r="O4166" t="s">
        <v>7697</v>
      </c>
      <c r="P4166" t="s">
        <v>13725</v>
      </c>
      <c r="Q4166" t="s">
        <v>14032</v>
      </c>
      <c r="R4166">
        <v>411</v>
      </c>
      <c r="S4166" t="s">
        <v>8680</v>
      </c>
      <c r="T4166" t="s">
        <v>7726</v>
      </c>
      <c r="U4166">
        <v>1</v>
      </c>
      <c r="V4166">
        <v>1</v>
      </c>
      <c r="W4166" t="s">
        <v>7702</v>
      </c>
      <c r="X4166" t="s">
        <v>14568</v>
      </c>
      <c r="Y4166" t="s">
        <v>7703</v>
      </c>
      <c r="Z4166" t="s">
        <v>14569</v>
      </c>
      <c r="AA4166" t="s">
        <v>8221</v>
      </c>
      <c r="AB4166" t="s">
        <v>8706</v>
      </c>
    </row>
    <row r="4167" spans="1:28">
      <c r="A4167" s="241">
        <v>45980</v>
      </c>
      <c r="B4167" t="s">
        <v>14567</v>
      </c>
      <c r="C4167" t="s">
        <v>8454</v>
      </c>
      <c r="D4167" t="s">
        <v>8455</v>
      </c>
      <c r="E4167" t="s">
        <v>8456</v>
      </c>
      <c r="F4167">
        <v>12</v>
      </c>
      <c r="G4167">
        <v>2016.81</v>
      </c>
      <c r="H4167">
        <v>0</v>
      </c>
      <c r="I4167" s="165">
        <v>24201.72</v>
      </c>
      <c r="J4167" t="s">
        <v>7937</v>
      </c>
      <c r="K4167">
        <v>1</v>
      </c>
      <c r="L4167">
        <v>176</v>
      </c>
      <c r="M4167" t="s">
        <v>9245</v>
      </c>
      <c r="N4167" t="s">
        <v>7939</v>
      </c>
      <c r="O4167" t="s">
        <v>7697</v>
      </c>
      <c r="P4167" t="s">
        <v>13725</v>
      </c>
      <c r="Q4167" t="s">
        <v>14032</v>
      </c>
      <c r="R4167">
        <v>411</v>
      </c>
      <c r="S4167" t="s">
        <v>8680</v>
      </c>
      <c r="T4167" t="s">
        <v>7701</v>
      </c>
      <c r="U4167">
        <v>1</v>
      </c>
      <c r="V4167">
        <v>12</v>
      </c>
      <c r="W4167" t="s">
        <v>7702</v>
      </c>
      <c r="X4167" t="s">
        <v>14568</v>
      </c>
      <c r="Y4167" t="s">
        <v>7703</v>
      </c>
      <c r="Z4167" t="s">
        <v>14569</v>
      </c>
      <c r="AA4167" t="s">
        <v>8221</v>
      </c>
      <c r="AB4167" t="s">
        <v>8706</v>
      </c>
    </row>
    <row r="4168" spans="1:28">
      <c r="A4168" s="241">
        <v>45980</v>
      </c>
      <c r="B4168" t="s">
        <v>14570</v>
      </c>
      <c r="C4168" t="s">
        <v>7787</v>
      </c>
      <c r="D4168" t="s">
        <v>7788</v>
      </c>
      <c r="E4168" t="s">
        <v>7789</v>
      </c>
      <c r="F4168">
        <v>12</v>
      </c>
      <c r="G4168">
        <v>3025.21</v>
      </c>
      <c r="H4168">
        <v>0</v>
      </c>
      <c r="I4168" s="165">
        <v>36302.519999999997</v>
      </c>
      <c r="J4168" t="s">
        <v>8061</v>
      </c>
      <c r="K4168">
        <v>1</v>
      </c>
      <c r="L4168">
        <v>182</v>
      </c>
      <c r="M4168" t="s">
        <v>8740</v>
      </c>
      <c r="N4168" t="s">
        <v>7745</v>
      </c>
      <c r="O4168" t="s">
        <v>7697</v>
      </c>
      <c r="P4168" t="s">
        <v>13725</v>
      </c>
      <c r="Q4168" t="s">
        <v>9069</v>
      </c>
      <c r="R4168">
        <v>905</v>
      </c>
      <c r="S4168" t="s">
        <v>8680</v>
      </c>
      <c r="T4168" t="s">
        <v>7715</v>
      </c>
      <c r="U4168">
        <v>1</v>
      </c>
      <c r="V4168">
        <v>12</v>
      </c>
      <c r="W4168" t="s">
        <v>7702</v>
      </c>
      <c r="X4168" t="s">
        <v>6292</v>
      </c>
      <c r="Y4168" t="s">
        <v>7703</v>
      </c>
      <c r="Z4168" t="s">
        <v>14571</v>
      </c>
      <c r="AA4168" t="s">
        <v>8066</v>
      </c>
      <c r="AB4168" t="s">
        <v>14572</v>
      </c>
    </row>
    <row r="4169" spans="1:28">
      <c r="A4169" s="241">
        <v>45980</v>
      </c>
      <c r="B4169" t="s">
        <v>14570</v>
      </c>
      <c r="C4169" t="s">
        <v>7784</v>
      </c>
      <c r="D4169" t="s">
        <v>7785</v>
      </c>
      <c r="E4169" t="s">
        <v>7786</v>
      </c>
      <c r="F4169">
        <v>12</v>
      </c>
      <c r="G4169">
        <v>3025.21</v>
      </c>
      <c r="H4169">
        <v>0</v>
      </c>
      <c r="I4169" s="165">
        <v>36302.519999999997</v>
      </c>
      <c r="J4169" t="s">
        <v>8061</v>
      </c>
      <c r="K4169">
        <v>1</v>
      </c>
      <c r="L4169">
        <v>182</v>
      </c>
      <c r="M4169" t="s">
        <v>8740</v>
      </c>
      <c r="N4169" t="s">
        <v>7745</v>
      </c>
      <c r="O4169" t="s">
        <v>7697</v>
      </c>
      <c r="P4169" t="s">
        <v>13725</v>
      </c>
      <c r="Q4169" t="s">
        <v>9069</v>
      </c>
      <c r="R4169">
        <v>905</v>
      </c>
      <c r="S4169" t="s">
        <v>8680</v>
      </c>
      <c r="T4169" t="s">
        <v>7715</v>
      </c>
      <c r="U4169">
        <v>1</v>
      </c>
      <c r="V4169">
        <v>12</v>
      </c>
      <c r="W4169" t="s">
        <v>7702</v>
      </c>
      <c r="X4169" t="s">
        <v>6292</v>
      </c>
      <c r="Y4169" t="s">
        <v>7703</v>
      </c>
      <c r="Z4169" t="s">
        <v>14571</v>
      </c>
      <c r="AA4169" t="s">
        <v>8066</v>
      </c>
      <c r="AB4169" t="s">
        <v>14572</v>
      </c>
    </row>
    <row r="4170" spans="1:28">
      <c r="A4170" s="241">
        <v>45980</v>
      </c>
      <c r="B4170" t="s">
        <v>14570</v>
      </c>
      <c r="C4170" t="s">
        <v>7781</v>
      </c>
      <c r="D4170" t="s">
        <v>7782</v>
      </c>
      <c r="E4170" t="s">
        <v>7783</v>
      </c>
      <c r="F4170">
        <v>12</v>
      </c>
      <c r="G4170">
        <v>3025.21</v>
      </c>
      <c r="H4170">
        <v>0</v>
      </c>
      <c r="I4170" s="165">
        <v>36302.519999999997</v>
      </c>
      <c r="J4170" t="s">
        <v>8061</v>
      </c>
      <c r="K4170">
        <v>1</v>
      </c>
      <c r="L4170">
        <v>182</v>
      </c>
      <c r="M4170" t="s">
        <v>8740</v>
      </c>
      <c r="N4170" t="s">
        <v>7745</v>
      </c>
      <c r="O4170" t="s">
        <v>7697</v>
      </c>
      <c r="P4170" t="s">
        <v>13725</v>
      </c>
      <c r="Q4170" t="s">
        <v>9069</v>
      </c>
      <c r="R4170">
        <v>905</v>
      </c>
      <c r="S4170" t="s">
        <v>8680</v>
      </c>
      <c r="T4170" t="s">
        <v>7715</v>
      </c>
      <c r="U4170">
        <v>1</v>
      </c>
      <c r="V4170">
        <v>12</v>
      </c>
      <c r="W4170" t="s">
        <v>7702</v>
      </c>
      <c r="X4170" t="s">
        <v>6292</v>
      </c>
      <c r="Y4170" t="s">
        <v>7703</v>
      </c>
      <c r="Z4170" t="s">
        <v>14571</v>
      </c>
      <c r="AA4170" t="s">
        <v>8066</v>
      </c>
      <c r="AB4170" t="s">
        <v>14572</v>
      </c>
    </row>
    <row r="4171" spans="1:28">
      <c r="A4171" s="241">
        <v>45980</v>
      </c>
      <c r="B4171" t="s">
        <v>14570</v>
      </c>
      <c r="C4171" t="s">
        <v>8493</v>
      </c>
      <c r="D4171" t="s">
        <v>8494</v>
      </c>
      <c r="E4171" t="s">
        <v>8495</v>
      </c>
      <c r="F4171">
        <v>12</v>
      </c>
      <c r="G4171">
        <v>3180</v>
      </c>
      <c r="H4171">
        <v>0</v>
      </c>
      <c r="I4171" s="165">
        <v>38160</v>
      </c>
      <c r="J4171" t="s">
        <v>8061</v>
      </c>
      <c r="K4171">
        <v>1</v>
      </c>
      <c r="L4171">
        <v>182</v>
      </c>
      <c r="M4171" t="s">
        <v>8740</v>
      </c>
      <c r="N4171" t="s">
        <v>7745</v>
      </c>
      <c r="O4171" t="s">
        <v>7697</v>
      </c>
      <c r="P4171" t="s">
        <v>13725</v>
      </c>
      <c r="Q4171" t="s">
        <v>9069</v>
      </c>
      <c r="R4171">
        <v>905</v>
      </c>
      <c r="S4171" t="s">
        <v>8680</v>
      </c>
      <c r="T4171" t="s">
        <v>7715</v>
      </c>
      <c r="U4171">
        <v>1</v>
      </c>
      <c r="V4171">
        <v>12</v>
      </c>
      <c r="W4171" t="s">
        <v>7702</v>
      </c>
      <c r="X4171" t="s">
        <v>6292</v>
      </c>
      <c r="Y4171" t="s">
        <v>7703</v>
      </c>
      <c r="Z4171" t="s">
        <v>14571</v>
      </c>
      <c r="AA4171" t="s">
        <v>8066</v>
      </c>
      <c r="AB4171" t="s">
        <v>14572</v>
      </c>
    </row>
    <row r="4172" spans="1:28">
      <c r="A4172" s="241">
        <v>45980</v>
      </c>
      <c r="B4172" t="s">
        <v>14570</v>
      </c>
      <c r="C4172" t="s">
        <v>7839</v>
      </c>
      <c r="D4172" t="s">
        <v>7840</v>
      </c>
      <c r="E4172" t="s">
        <v>7841</v>
      </c>
      <c r="F4172">
        <v>24</v>
      </c>
      <c r="G4172">
        <v>2645.48</v>
      </c>
      <c r="H4172">
        <v>0</v>
      </c>
      <c r="I4172" s="165">
        <v>63491.519999999997</v>
      </c>
      <c r="J4172" t="s">
        <v>8061</v>
      </c>
      <c r="K4172">
        <v>1</v>
      </c>
      <c r="L4172">
        <v>182</v>
      </c>
      <c r="M4172" t="s">
        <v>8740</v>
      </c>
      <c r="N4172" t="s">
        <v>7745</v>
      </c>
      <c r="O4172" t="s">
        <v>7697</v>
      </c>
      <c r="P4172" t="s">
        <v>13725</v>
      </c>
      <c r="Q4172" t="s">
        <v>9069</v>
      </c>
      <c r="R4172">
        <v>905</v>
      </c>
      <c r="S4172" t="s">
        <v>8680</v>
      </c>
      <c r="T4172" t="s">
        <v>7715</v>
      </c>
      <c r="U4172">
        <v>1</v>
      </c>
      <c r="V4172">
        <v>24</v>
      </c>
      <c r="W4172" t="s">
        <v>7702</v>
      </c>
      <c r="X4172" t="s">
        <v>6292</v>
      </c>
      <c r="Y4172" t="s">
        <v>7703</v>
      </c>
      <c r="Z4172" t="s">
        <v>14571</v>
      </c>
      <c r="AA4172" t="s">
        <v>8066</v>
      </c>
      <c r="AB4172" t="s">
        <v>14572</v>
      </c>
    </row>
    <row r="4173" spans="1:28">
      <c r="A4173" s="241">
        <v>45980</v>
      </c>
      <c r="B4173" t="s">
        <v>14570</v>
      </c>
      <c r="C4173" t="s">
        <v>7973</v>
      </c>
      <c r="D4173" t="s">
        <v>7974</v>
      </c>
      <c r="E4173" t="s">
        <v>7975</v>
      </c>
      <c r="F4173">
        <v>24</v>
      </c>
      <c r="G4173">
        <v>3400</v>
      </c>
      <c r="H4173">
        <v>0</v>
      </c>
      <c r="I4173" s="165">
        <v>81600</v>
      </c>
      <c r="J4173" t="s">
        <v>8061</v>
      </c>
      <c r="K4173">
        <v>1</v>
      </c>
      <c r="L4173">
        <v>182</v>
      </c>
      <c r="M4173" t="s">
        <v>8740</v>
      </c>
      <c r="N4173" t="s">
        <v>7745</v>
      </c>
      <c r="O4173" t="s">
        <v>7697</v>
      </c>
      <c r="P4173" t="s">
        <v>13725</v>
      </c>
      <c r="Q4173" t="s">
        <v>9069</v>
      </c>
      <c r="R4173">
        <v>905</v>
      </c>
      <c r="S4173" t="s">
        <v>8680</v>
      </c>
      <c r="T4173" t="s">
        <v>7715</v>
      </c>
      <c r="U4173">
        <v>1</v>
      </c>
      <c r="V4173">
        <v>24</v>
      </c>
      <c r="W4173" t="s">
        <v>7702</v>
      </c>
      <c r="X4173" t="s">
        <v>6292</v>
      </c>
      <c r="Y4173" t="s">
        <v>7703</v>
      </c>
      <c r="Z4173" t="s">
        <v>14571</v>
      </c>
      <c r="AA4173" t="s">
        <v>8066</v>
      </c>
      <c r="AB4173" t="s">
        <v>14572</v>
      </c>
    </row>
    <row r="4174" spans="1:28">
      <c r="A4174" s="241">
        <v>45980</v>
      </c>
      <c r="B4174" t="s">
        <v>14570</v>
      </c>
      <c r="C4174" t="s">
        <v>7791</v>
      </c>
      <c r="D4174" t="s">
        <v>7792</v>
      </c>
      <c r="E4174" t="s">
        <v>7793</v>
      </c>
      <c r="F4174">
        <v>24</v>
      </c>
      <c r="G4174">
        <v>870</v>
      </c>
      <c r="H4174">
        <v>0</v>
      </c>
      <c r="I4174" s="165">
        <v>20880</v>
      </c>
      <c r="J4174" t="s">
        <v>8061</v>
      </c>
      <c r="K4174">
        <v>1</v>
      </c>
      <c r="L4174">
        <v>182</v>
      </c>
      <c r="M4174" t="s">
        <v>8740</v>
      </c>
      <c r="N4174" t="s">
        <v>7745</v>
      </c>
      <c r="O4174" t="s">
        <v>7697</v>
      </c>
      <c r="P4174" t="s">
        <v>13725</v>
      </c>
      <c r="Q4174" t="s">
        <v>9069</v>
      </c>
      <c r="R4174">
        <v>905</v>
      </c>
      <c r="S4174" t="s">
        <v>8680</v>
      </c>
      <c r="T4174" t="s">
        <v>7701</v>
      </c>
      <c r="U4174">
        <v>1</v>
      </c>
      <c r="V4174">
        <v>24</v>
      </c>
      <c r="W4174" t="s">
        <v>7702</v>
      </c>
      <c r="X4174" t="s">
        <v>6292</v>
      </c>
      <c r="Y4174" t="s">
        <v>7703</v>
      </c>
      <c r="Z4174" t="s">
        <v>14571</v>
      </c>
      <c r="AA4174" t="s">
        <v>8066</v>
      </c>
      <c r="AB4174" t="s">
        <v>14572</v>
      </c>
    </row>
    <row r="4175" spans="1:28">
      <c r="A4175" s="241">
        <v>45980</v>
      </c>
      <c r="B4175" t="s">
        <v>14570</v>
      </c>
      <c r="C4175" t="s">
        <v>7848</v>
      </c>
      <c r="D4175" t="s">
        <v>7849</v>
      </c>
      <c r="E4175" t="s">
        <v>7850</v>
      </c>
      <c r="F4175">
        <v>24</v>
      </c>
      <c r="G4175">
        <v>1260.5</v>
      </c>
      <c r="H4175">
        <v>0</v>
      </c>
      <c r="I4175" s="165">
        <v>30252</v>
      </c>
      <c r="J4175" t="s">
        <v>8061</v>
      </c>
      <c r="K4175">
        <v>1</v>
      </c>
      <c r="L4175">
        <v>182</v>
      </c>
      <c r="M4175" t="s">
        <v>8740</v>
      </c>
      <c r="N4175" t="s">
        <v>7745</v>
      </c>
      <c r="O4175" t="s">
        <v>7697</v>
      </c>
      <c r="P4175" t="s">
        <v>13725</v>
      </c>
      <c r="Q4175" t="s">
        <v>9069</v>
      </c>
      <c r="R4175">
        <v>905</v>
      </c>
      <c r="S4175" t="s">
        <v>8680</v>
      </c>
      <c r="T4175" t="s">
        <v>7701</v>
      </c>
      <c r="U4175">
        <v>1</v>
      </c>
      <c r="V4175">
        <v>24</v>
      </c>
      <c r="W4175" t="s">
        <v>7702</v>
      </c>
      <c r="X4175" t="s">
        <v>6292</v>
      </c>
      <c r="Y4175" t="s">
        <v>7703</v>
      </c>
      <c r="Z4175" t="s">
        <v>14571</v>
      </c>
      <c r="AA4175" t="s">
        <v>8066</v>
      </c>
      <c r="AB4175" t="s">
        <v>14572</v>
      </c>
    </row>
    <row r="4176" spans="1:28">
      <c r="A4176" s="241">
        <v>45980</v>
      </c>
      <c r="B4176" t="s">
        <v>14570</v>
      </c>
      <c r="C4176" t="s">
        <v>8420</v>
      </c>
      <c r="D4176" t="s">
        <v>8421</v>
      </c>
      <c r="E4176" t="s">
        <v>8422</v>
      </c>
      <c r="F4176">
        <v>12</v>
      </c>
      <c r="G4176">
        <v>1440</v>
      </c>
      <c r="H4176">
        <v>0</v>
      </c>
      <c r="I4176" s="165">
        <v>17280</v>
      </c>
      <c r="J4176" t="s">
        <v>8061</v>
      </c>
      <c r="K4176">
        <v>1</v>
      </c>
      <c r="L4176">
        <v>182</v>
      </c>
      <c r="M4176" t="s">
        <v>8740</v>
      </c>
      <c r="N4176" t="s">
        <v>7745</v>
      </c>
      <c r="O4176" t="s">
        <v>7697</v>
      </c>
      <c r="P4176" t="s">
        <v>13725</v>
      </c>
      <c r="Q4176" t="s">
        <v>9069</v>
      </c>
      <c r="R4176">
        <v>905</v>
      </c>
      <c r="S4176" t="s">
        <v>8680</v>
      </c>
      <c r="T4176" t="s">
        <v>7715</v>
      </c>
      <c r="U4176">
        <v>1</v>
      </c>
      <c r="V4176">
        <v>12</v>
      </c>
      <c r="W4176" t="s">
        <v>7702</v>
      </c>
      <c r="X4176" t="s">
        <v>6292</v>
      </c>
      <c r="Y4176" t="s">
        <v>7703</v>
      </c>
      <c r="Z4176" t="s">
        <v>14571</v>
      </c>
      <c r="AA4176" t="s">
        <v>8066</v>
      </c>
      <c r="AB4176" t="s">
        <v>14572</v>
      </c>
    </row>
    <row r="4177" spans="1:28">
      <c r="A4177" s="241">
        <v>45980</v>
      </c>
      <c r="B4177" t="s">
        <v>14570</v>
      </c>
      <c r="C4177" t="s">
        <v>7886</v>
      </c>
      <c r="D4177" t="s">
        <v>7887</v>
      </c>
      <c r="E4177" t="s">
        <v>7888</v>
      </c>
      <c r="F4177">
        <v>12</v>
      </c>
      <c r="G4177">
        <v>3025.21</v>
      </c>
      <c r="H4177">
        <v>0</v>
      </c>
      <c r="I4177" s="165">
        <v>36302.519999999997</v>
      </c>
      <c r="J4177" t="s">
        <v>8061</v>
      </c>
      <c r="K4177">
        <v>1</v>
      </c>
      <c r="L4177">
        <v>182</v>
      </c>
      <c r="M4177" t="s">
        <v>8740</v>
      </c>
      <c r="N4177" t="s">
        <v>7745</v>
      </c>
      <c r="O4177" t="s">
        <v>7697</v>
      </c>
      <c r="P4177" t="s">
        <v>13725</v>
      </c>
      <c r="Q4177" t="s">
        <v>9069</v>
      </c>
      <c r="R4177">
        <v>905</v>
      </c>
      <c r="S4177" t="s">
        <v>8680</v>
      </c>
      <c r="T4177" t="s">
        <v>7715</v>
      </c>
      <c r="U4177">
        <v>1</v>
      </c>
      <c r="V4177">
        <v>12</v>
      </c>
      <c r="W4177" t="s">
        <v>7702</v>
      </c>
      <c r="X4177" t="s">
        <v>6292</v>
      </c>
      <c r="Y4177" t="s">
        <v>7703</v>
      </c>
      <c r="Z4177" t="s">
        <v>14571</v>
      </c>
      <c r="AA4177" t="s">
        <v>8066</v>
      </c>
      <c r="AB4177" t="s">
        <v>14572</v>
      </c>
    </row>
    <row r="4178" spans="1:28">
      <c r="A4178" s="241">
        <v>45980</v>
      </c>
      <c r="B4178" t="s">
        <v>14573</v>
      </c>
      <c r="C4178" t="s">
        <v>7886</v>
      </c>
      <c r="D4178" t="s">
        <v>7887</v>
      </c>
      <c r="E4178" t="s">
        <v>7888</v>
      </c>
      <c r="F4178">
        <v>3</v>
      </c>
      <c r="G4178">
        <v>3025.21</v>
      </c>
      <c r="H4178">
        <v>0</v>
      </c>
      <c r="I4178" s="165">
        <v>9075.6299999999992</v>
      </c>
      <c r="J4178" t="s">
        <v>7816</v>
      </c>
      <c r="K4178">
        <v>1</v>
      </c>
      <c r="L4178">
        <v>125</v>
      </c>
      <c r="M4178" t="s">
        <v>7724</v>
      </c>
      <c r="N4178" t="s">
        <v>7713</v>
      </c>
      <c r="O4178" t="s">
        <v>7697</v>
      </c>
      <c r="P4178" t="s">
        <v>13725</v>
      </c>
      <c r="Q4178" t="s">
        <v>13780</v>
      </c>
      <c r="R4178">
        <v>105</v>
      </c>
      <c r="S4178" t="s">
        <v>8680</v>
      </c>
      <c r="T4178" t="s">
        <v>7715</v>
      </c>
      <c r="U4178">
        <v>1</v>
      </c>
      <c r="V4178">
        <v>3</v>
      </c>
      <c r="W4178" t="s">
        <v>7702</v>
      </c>
      <c r="X4178" t="s">
        <v>6020</v>
      </c>
      <c r="Y4178" t="s">
        <v>7703</v>
      </c>
      <c r="Z4178" t="s">
        <v>14574</v>
      </c>
      <c r="AA4178" t="s">
        <v>7819</v>
      </c>
      <c r="AB4178" t="s">
        <v>14575</v>
      </c>
    </row>
    <row r="4179" spans="1:28">
      <c r="A4179" s="241">
        <v>45980</v>
      </c>
      <c r="B4179" t="s">
        <v>14573</v>
      </c>
      <c r="C4179" t="s">
        <v>7784</v>
      </c>
      <c r="D4179" t="s">
        <v>7785</v>
      </c>
      <c r="E4179" t="s">
        <v>7786</v>
      </c>
      <c r="F4179">
        <v>3</v>
      </c>
      <c r="G4179">
        <v>3025.21</v>
      </c>
      <c r="H4179">
        <v>0</v>
      </c>
      <c r="I4179" s="165">
        <v>9075.6299999999992</v>
      </c>
      <c r="J4179" t="s">
        <v>7816</v>
      </c>
      <c r="K4179">
        <v>1</v>
      </c>
      <c r="L4179">
        <v>125</v>
      </c>
      <c r="M4179" t="s">
        <v>7724</v>
      </c>
      <c r="N4179" t="s">
        <v>7713</v>
      </c>
      <c r="O4179" t="s">
        <v>7697</v>
      </c>
      <c r="P4179" t="s">
        <v>13725</v>
      </c>
      <c r="Q4179" t="s">
        <v>13780</v>
      </c>
      <c r="R4179">
        <v>105</v>
      </c>
      <c r="S4179" t="s">
        <v>8680</v>
      </c>
      <c r="T4179" t="s">
        <v>7715</v>
      </c>
      <c r="U4179">
        <v>1</v>
      </c>
      <c r="V4179">
        <v>3</v>
      </c>
      <c r="W4179" t="s">
        <v>7702</v>
      </c>
      <c r="X4179" t="s">
        <v>6020</v>
      </c>
      <c r="Y4179" t="s">
        <v>7703</v>
      </c>
      <c r="Z4179" t="s">
        <v>14574</v>
      </c>
      <c r="AA4179" t="s">
        <v>7819</v>
      </c>
      <c r="AB4179" t="s">
        <v>14575</v>
      </c>
    </row>
    <row r="4180" spans="1:28">
      <c r="A4180" s="241">
        <v>45980</v>
      </c>
      <c r="B4180" t="s">
        <v>14576</v>
      </c>
      <c r="C4180" t="s">
        <v>7720</v>
      </c>
      <c r="D4180" t="s">
        <v>7721</v>
      </c>
      <c r="E4180" t="s">
        <v>7722</v>
      </c>
      <c r="F4180">
        <v>1</v>
      </c>
      <c r="G4180">
        <v>11900</v>
      </c>
      <c r="H4180">
        <v>357</v>
      </c>
      <c r="I4180" s="165">
        <v>11543</v>
      </c>
      <c r="J4180" t="s">
        <v>8521</v>
      </c>
      <c r="K4180">
        <v>1</v>
      </c>
      <c r="L4180">
        <v>157</v>
      </c>
      <c r="M4180" t="s">
        <v>8532</v>
      </c>
      <c r="N4180" t="s">
        <v>8027</v>
      </c>
      <c r="O4180" t="s">
        <v>7697</v>
      </c>
      <c r="P4180" t="s">
        <v>13725</v>
      </c>
      <c r="Q4180" t="s">
        <v>8523</v>
      </c>
      <c r="R4180">
        <v>605</v>
      </c>
      <c r="S4180" t="s">
        <v>8680</v>
      </c>
      <c r="T4180" t="s">
        <v>7726</v>
      </c>
      <c r="U4180">
        <v>1</v>
      </c>
      <c r="V4180">
        <v>1</v>
      </c>
      <c r="W4180" t="s">
        <v>7702</v>
      </c>
      <c r="X4180" t="s">
        <v>5977</v>
      </c>
      <c r="Y4180" t="s">
        <v>7703</v>
      </c>
      <c r="Z4180" t="s">
        <v>14577</v>
      </c>
      <c r="AA4180" t="s">
        <v>8526</v>
      </c>
      <c r="AB4180" t="s">
        <v>5977</v>
      </c>
    </row>
    <row r="4181" spans="1:28">
      <c r="A4181" s="241">
        <v>45980</v>
      </c>
      <c r="B4181" t="s">
        <v>14578</v>
      </c>
      <c r="C4181" t="s">
        <v>7822</v>
      </c>
      <c r="D4181" t="s">
        <v>7823</v>
      </c>
      <c r="E4181" t="s">
        <v>7824</v>
      </c>
      <c r="F4181">
        <v>72</v>
      </c>
      <c r="G4181">
        <v>3025</v>
      </c>
      <c r="H4181">
        <v>0</v>
      </c>
      <c r="I4181" s="165">
        <v>217800</v>
      </c>
      <c r="J4181" t="s">
        <v>14579</v>
      </c>
      <c r="K4181">
        <v>1</v>
      </c>
      <c r="L4181">
        <v>93</v>
      </c>
      <c r="M4181" t="s">
        <v>14580</v>
      </c>
      <c r="N4181" t="s">
        <v>7745</v>
      </c>
      <c r="O4181" t="s">
        <v>7697</v>
      </c>
      <c r="P4181" t="s">
        <v>13725</v>
      </c>
      <c r="Q4181" t="s">
        <v>14581</v>
      </c>
      <c r="R4181" t="s">
        <v>14582</v>
      </c>
      <c r="S4181" t="s">
        <v>8680</v>
      </c>
      <c r="T4181" t="s">
        <v>7715</v>
      </c>
      <c r="U4181">
        <v>1</v>
      </c>
      <c r="V4181">
        <v>72</v>
      </c>
      <c r="W4181" t="s">
        <v>14583</v>
      </c>
      <c r="X4181" t="s">
        <v>14584</v>
      </c>
      <c r="Y4181" t="s">
        <v>7703</v>
      </c>
      <c r="Z4181" t="s">
        <v>14585</v>
      </c>
      <c r="AA4181" t="s">
        <v>14586</v>
      </c>
      <c r="AB4181" t="s">
        <v>14584</v>
      </c>
    </row>
    <row r="4182" spans="1:28">
      <c r="A4182" s="241">
        <v>45980</v>
      </c>
      <c r="B4182" t="s">
        <v>14578</v>
      </c>
      <c r="C4182" t="s">
        <v>8415</v>
      </c>
      <c r="D4182" t="s">
        <v>8416</v>
      </c>
      <c r="E4182" t="s">
        <v>8417</v>
      </c>
      <c r="F4182">
        <v>48</v>
      </c>
      <c r="G4182">
        <v>2700</v>
      </c>
      <c r="H4182">
        <v>0</v>
      </c>
      <c r="I4182" s="165">
        <v>129600</v>
      </c>
      <c r="J4182" t="s">
        <v>14579</v>
      </c>
      <c r="K4182">
        <v>1</v>
      </c>
      <c r="L4182">
        <v>93</v>
      </c>
      <c r="M4182" t="s">
        <v>14580</v>
      </c>
      <c r="N4182" t="s">
        <v>7745</v>
      </c>
      <c r="O4182" t="s">
        <v>7697</v>
      </c>
      <c r="P4182" t="s">
        <v>13725</v>
      </c>
      <c r="Q4182" t="s">
        <v>14581</v>
      </c>
      <c r="R4182" t="s">
        <v>14582</v>
      </c>
      <c r="S4182" t="s">
        <v>8680</v>
      </c>
      <c r="T4182" t="s">
        <v>7715</v>
      </c>
      <c r="U4182">
        <v>1</v>
      </c>
      <c r="V4182">
        <v>48</v>
      </c>
      <c r="W4182" t="s">
        <v>14583</v>
      </c>
      <c r="X4182" t="s">
        <v>14584</v>
      </c>
      <c r="Y4182" t="s">
        <v>7703</v>
      </c>
      <c r="Z4182" t="s">
        <v>14585</v>
      </c>
      <c r="AA4182" t="s">
        <v>14586</v>
      </c>
      <c r="AB4182" t="s">
        <v>14584</v>
      </c>
    </row>
    <row r="4183" spans="1:28">
      <c r="A4183" s="241">
        <v>45980</v>
      </c>
      <c r="B4183" t="s">
        <v>14578</v>
      </c>
      <c r="C4183" t="s">
        <v>7839</v>
      </c>
      <c r="D4183" t="s">
        <v>7840</v>
      </c>
      <c r="E4183" t="s">
        <v>7841</v>
      </c>
      <c r="F4183">
        <v>120</v>
      </c>
      <c r="G4183">
        <v>2645</v>
      </c>
      <c r="H4183">
        <v>0</v>
      </c>
      <c r="I4183" s="165">
        <v>317400</v>
      </c>
      <c r="J4183" t="s">
        <v>14579</v>
      </c>
      <c r="K4183">
        <v>1</v>
      </c>
      <c r="L4183">
        <v>93</v>
      </c>
      <c r="M4183" t="s">
        <v>14580</v>
      </c>
      <c r="N4183" t="s">
        <v>7745</v>
      </c>
      <c r="O4183" t="s">
        <v>7697</v>
      </c>
      <c r="P4183" t="s">
        <v>13725</v>
      </c>
      <c r="Q4183" t="s">
        <v>14581</v>
      </c>
      <c r="R4183" t="s">
        <v>14582</v>
      </c>
      <c r="S4183" t="s">
        <v>8680</v>
      </c>
      <c r="T4183" t="s">
        <v>7715</v>
      </c>
      <c r="U4183">
        <v>1</v>
      </c>
      <c r="V4183">
        <v>120</v>
      </c>
      <c r="W4183" t="s">
        <v>14583</v>
      </c>
      <c r="X4183" t="s">
        <v>14584</v>
      </c>
      <c r="Y4183" t="s">
        <v>7703</v>
      </c>
      <c r="Z4183" t="s">
        <v>14585</v>
      </c>
      <c r="AA4183" t="s">
        <v>14586</v>
      </c>
      <c r="AB4183" t="s">
        <v>14584</v>
      </c>
    </row>
    <row r="4184" spans="1:28">
      <c r="A4184" s="241">
        <v>45980</v>
      </c>
      <c r="B4184" t="s">
        <v>14578</v>
      </c>
      <c r="C4184" t="s">
        <v>8420</v>
      </c>
      <c r="D4184" t="s">
        <v>8421</v>
      </c>
      <c r="E4184" t="s">
        <v>8422</v>
      </c>
      <c r="F4184">
        <v>192</v>
      </c>
      <c r="G4184">
        <v>1440</v>
      </c>
      <c r="H4184">
        <v>0</v>
      </c>
      <c r="I4184" s="165">
        <v>276480</v>
      </c>
      <c r="J4184" t="s">
        <v>14579</v>
      </c>
      <c r="K4184">
        <v>1</v>
      </c>
      <c r="L4184">
        <v>93</v>
      </c>
      <c r="M4184" t="s">
        <v>14580</v>
      </c>
      <c r="N4184" t="s">
        <v>7745</v>
      </c>
      <c r="O4184" t="s">
        <v>7697</v>
      </c>
      <c r="P4184" t="s">
        <v>13725</v>
      </c>
      <c r="Q4184" t="s">
        <v>14581</v>
      </c>
      <c r="R4184" t="s">
        <v>14582</v>
      </c>
      <c r="S4184" t="s">
        <v>8680</v>
      </c>
      <c r="T4184" t="s">
        <v>7715</v>
      </c>
      <c r="U4184">
        <v>1</v>
      </c>
      <c r="V4184">
        <v>192</v>
      </c>
      <c r="W4184" t="s">
        <v>14583</v>
      </c>
      <c r="X4184" t="s">
        <v>14584</v>
      </c>
      <c r="Y4184" t="s">
        <v>7703</v>
      </c>
      <c r="Z4184" t="s">
        <v>14585</v>
      </c>
      <c r="AA4184" t="s">
        <v>14586</v>
      </c>
      <c r="AB4184" t="s">
        <v>14584</v>
      </c>
    </row>
    <row r="4185" spans="1:28">
      <c r="A4185" s="241">
        <v>45980</v>
      </c>
      <c r="B4185" t="s">
        <v>14578</v>
      </c>
      <c r="C4185" t="s">
        <v>9162</v>
      </c>
      <c r="D4185" t="s">
        <v>9163</v>
      </c>
      <c r="E4185" t="s">
        <v>9164</v>
      </c>
      <c r="F4185">
        <v>48</v>
      </c>
      <c r="G4185">
        <v>12016</v>
      </c>
      <c r="H4185">
        <v>0</v>
      </c>
      <c r="I4185" s="165">
        <v>576768</v>
      </c>
      <c r="J4185" t="s">
        <v>14579</v>
      </c>
      <c r="K4185">
        <v>1</v>
      </c>
      <c r="L4185">
        <v>93</v>
      </c>
      <c r="M4185" t="s">
        <v>14580</v>
      </c>
      <c r="N4185" t="s">
        <v>7745</v>
      </c>
      <c r="O4185" t="s">
        <v>7697</v>
      </c>
      <c r="P4185" t="s">
        <v>13725</v>
      </c>
      <c r="Q4185" t="s">
        <v>14581</v>
      </c>
      <c r="R4185" t="s">
        <v>14582</v>
      </c>
      <c r="S4185" t="s">
        <v>8680</v>
      </c>
      <c r="T4185" t="s">
        <v>7715</v>
      </c>
      <c r="U4185">
        <v>1</v>
      </c>
      <c r="V4185">
        <v>48</v>
      </c>
      <c r="W4185" t="s">
        <v>14583</v>
      </c>
      <c r="X4185" t="s">
        <v>14584</v>
      </c>
      <c r="Y4185" t="s">
        <v>7703</v>
      </c>
      <c r="Z4185" t="s">
        <v>14585</v>
      </c>
      <c r="AA4185" t="s">
        <v>14586</v>
      </c>
      <c r="AB4185" t="s">
        <v>14584</v>
      </c>
    </row>
    <row r="4186" spans="1:28">
      <c r="A4186" s="241">
        <v>45980</v>
      </c>
      <c r="B4186" t="s">
        <v>14578</v>
      </c>
      <c r="C4186" t="s">
        <v>8493</v>
      </c>
      <c r="D4186" t="s">
        <v>8494</v>
      </c>
      <c r="E4186" t="s">
        <v>8495</v>
      </c>
      <c r="F4186">
        <v>144</v>
      </c>
      <c r="G4186">
        <v>3179</v>
      </c>
      <c r="H4186">
        <v>0</v>
      </c>
      <c r="I4186" s="165">
        <v>457776</v>
      </c>
      <c r="J4186" t="s">
        <v>14579</v>
      </c>
      <c r="K4186">
        <v>1</v>
      </c>
      <c r="L4186">
        <v>93</v>
      </c>
      <c r="M4186" t="s">
        <v>14580</v>
      </c>
      <c r="N4186" t="s">
        <v>7745</v>
      </c>
      <c r="O4186" t="s">
        <v>7697</v>
      </c>
      <c r="P4186" t="s">
        <v>13725</v>
      </c>
      <c r="Q4186" t="s">
        <v>14581</v>
      </c>
      <c r="R4186" t="s">
        <v>14582</v>
      </c>
      <c r="S4186" t="s">
        <v>8680</v>
      </c>
      <c r="T4186" t="s">
        <v>7715</v>
      </c>
      <c r="U4186">
        <v>1</v>
      </c>
      <c r="V4186">
        <v>144</v>
      </c>
      <c r="W4186" t="s">
        <v>14583</v>
      </c>
      <c r="X4186" t="s">
        <v>14584</v>
      </c>
      <c r="Y4186" t="s">
        <v>7703</v>
      </c>
      <c r="Z4186" t="s">
        <v>14585</v>
      </c>
      <c r="AA4186" t="s">
        <v>14586</v>
      </c>
      <c r="AB4186" t="s">
        <v>14584</v>
      </c>
    </row>
    <row r="4187" spans="1:28">
      <c r="A4187" s="241">
        <v>45980</v>
      </c>
      <c r="B4187" t="s">
        <v>14578</v>
      </c>
      <c r="C4187" t="s">
        <v>8160</v>
      </c>
      <c r="D4187" t="s">
        <v>8161</v>
      </c>
      <c r="E4187" t="s">
        <v>8162</v>
      </c>
      <c r="F4187">
        <v>72</v>
      </c>
      <c r="G4187">
        <v>2542</v>
      </c>
      <c r="H4187">
        <v>0</v>
      </c>
      <c r="I4187" s="165">
        <v>183024</v>
      </c>
      <c r="J4187" t="s">
        <v>14579</v>
      </c>
      <c r="K4187">
        <v>1</v>
      </c>
      <c r="L4187">
        <v>93</v>
      </c>
      <c r="M4187" t="s">
        <v>14580</v>
      </c>
      <c r="N4187" t="s">
        <v>7745</v>
      </c>
      <c r="O4187" t="s">
        <v>7697</v>
      </c>
      <c r="P4187" t="s">
        <v>13725</v>
      </c>
      <c r="Q4187" t="s">
        <v>14581</v>
      </c>
      <c r="R4187" t="s">
        <v>14582</v>
      </c>
      <c r="S4187" t="s">
        <v>8680</v>
      </c>
      <c r="T4187" t="s">
        <v>7715</v>
      </c>
      <c r="U4187">
        <v>1</v>
      </c>
      <c r="V4187">
        <v>72</v>
      </c>
      <c r="W4187" t="s">
        <v>14583</v>
      </c>
      <c r="X4187" t="s">
        <v>14584</v>
      </c>
      <c r="Y4187" t="s">
        <v>7703</v>
      </c>
      <c r="Z4187" t="s">
        <v>14585</v>
      </c>
      <c r="AA4187" t="s">
        <v>14586</v>
      </c>
      <c r="AB4187" t="s">
        <v>14584</v>
      </c>
    </row>
    <row r="4188" spans="1:28">
      <c r="A4188" s="241">
        <v>45980</v>
      </c>
      <c r="B4188" t="s">
        <v>14578</v>
      </c>
      <c r="C4188" t="s">
        <v>8596</v>
      </c>
      <c r="D4188" t="s">
        <v>8597</v>
      </c>
      <c r="E4188" t="s">
        <v>8598</v>
      </c>
      <c r="F4188">
        <v>144</v>
      </c>
      <c r="G4188">
        <v>1230</v>
      </c>
      <c r="H4188">
        <v>0</v>
      </c>
      <c r="I4188" s="165">
        <v>177120</v>
      </c>
      <c r="J4188" t="s">
        <v>14579</v>
      </c>
      <c r="K4188">
        <v>1</v>
      </c>
      <c r="L4188">
        <v>93</v>
      </c>
      <c r="M4188" t="s">
        <v>14580</v>
      </c>
      <c r="N4188" t="s">
        <v>7745</v>
      </c>
      <c r="O4188" t="s">
        <v>7697</v>
      </c>
      <c r="P4188" t="s">
        <v>13725</v>
      </c>
      <c r="Q4188" t="s">
        <v>14581</v>
      </c>
      <c r="R4188" t="s">
        <v>14582</v>
      </c>
      <c r="S4188" t="s">
        <v>8680</v>
      </c>
      <c r="T4188" t="s">
        <v>7715</v>
      </c>
      <c r="U4188">
        <v>1</v>
      </c>
      <c r="V4188">
        <v>144</v>
      </c>
      <c r="W4188" t="s">
        <v>14583</v>
      </c>
      <c r="X4188" t="s">
        <v>14584</v>
      </c>
      <c r="Y4188" t="s">
        <v>7703</v>
      </c>
      <c r="Z4188" t="s">
        <v>14585</v>
      </c>
      <c r="AA4188" t="s">
        <v>14586</v>
      </c>
      <c r="AB4188" t="s">
        <v>14584</v>
      </c>
    </row>
    <row r="4189" spans="1:28">
      <c r="A4189" s="241">
        <v>45980</v>
      </c>
      <c r="B4189" t="s">
        <v>14578</v>
      </c>
      <c r="C4189" t="s">
        <v>7934</v>
      </c>
      <c r="D4189" t="s">
        <v>7935</v>
      </c>
      <c r="E4189" t="s">
        <v>7936</v>
      </c>
      <c r="F4189">
        <v>108</v>
      </c>
      <c r="G4189">
        <v>2474</v>
      </c>
      <c r="H4189">
        <v>0</v>
      </c>
      <c r="I4189" s="165">
        <v>267192</v>
      </c>
      <c r="J4189" t="s">
        <v>14579</v>
      </c>
      <c r="K4189">
        <v>1</v>
      </c>
      <c r="L4189">
        <v>93</v>
      </c>
      <c r="M4189" t="s">
        <v>14580</v>
      </c>
      <c r="N4189" t="s">
        <v>7745</v>
      </c>
      <c r="O4189" t="s">
        <v>7697</v>
      </c>
      <c r="P4189" t="s">
        <v>13725</v>
      </c>
      <c r="Q4189" t="s">
        <v>14581</v>
      </c>
      <c r="R4189" t="s">
        <v>14582</v>
      </c>
      <c r="S4189" t="s">
        <v>8680</v>
      </c>
      <c r="T4189" t="s">
        <v>7715</v>
      </c>
      <c r="U4189">
        <v>1</v>
      </c>
      <c r="V4189">
        <v>108</v>
      </c>
      <c r="W4189" t="s">
        <v>14583</v>
      </c>
      <c r="X4189" t="s">
        <v>14584</v>
      </c>
      <c r="Y4189" t="s">
        <v>7703</v>
      </c>
      <c r="Z4189" t="s">
        <v>14585</v>
      </c>
      <c r="AA4189" t="s">
        <v>14586</v>
      </c>
      <c r="AB4189" t="s">
        <v>14584</v>
      </c>
    </row>
    <row r="4190" spans="1:28">
      <c r="A4190" s="241">
        <v>45980</v>
      </c>
      <c r="B4190" t="s">
        <v>14578</v>
      </c>
      <c r="C4190" t="s">
        <v>7740</v>
      </c>
      <c r="D4190" t="s">
        <v>7741</v>
      </c>
      <c r="E4190" t="s">
        <v>7742</v>
      </c>
      <c r="F4190">
        <v>84</v>
      </c>
      <c r="G4190">
        <v>3562</v>
      </c>
      <c r="H4190">
        <v>0</v>
      </c>
      <c r="I4190" s="165">
        <v>299208</v>
      </c>
      <c r="J4190" t="s">
        <v>14579</v>
      </c>
      <c r="K4190">
        <v>1</v>
      </c>
      <c r="L4190">
        <v>93</v>
      </c>
      <c r="M4190" t="s">
        <v>14580</v>
      </c>
      <c r="N4190" t="s">
        <v>7745</v>
      </c>
      <c r="O4190" t="s">
        <v>7697</v>
      </c>
      <c r="P4190" t="s">
        <v>13725</v>
      </c>
      <c r="Q4190" t="s">
        <v>14581</v>
      </c>
      <c r="R4190" t="s">
        <v>14582</v>
      </c>
      <c r="S4190" t="s">
        <v>8680</v>
      </c>
      <c r="T4190" t="s">
        <v>7715</v>
      </c>
      <c r="U4190">
        <v>1</v>
      </c>
      <c r="V4190">
        <v>84</v>
      </c>
      <c r="W4190" t="s">
        <v>14583</v>
      </c>
      <c r="X4190" t="s">
        <v>14584</v>
      </c>
      <c r="Y4190" t="s">
        <v>7703</v>
      </c>
      <c r="Z4190" t="s">
        <v>14585</v>
      </c>
      <c r="AA4190" t="s">
        <v>14586</v>
      </c>
      <c r="AB4190" t="s">
        <v>14584</v>
      </c>
    </row>
    <row r="4191" spans="1:28">
      <c r="A4191" s="241">
        <v>45980</v>
      </c>
      <c r="B4191" t="s">
        <v>14578</v>
      </c>
      <c r="C4191" t="s">
        <v>7973</v>
      </c>
      <c r="D4191" t="s">
        <v>7974</v>
      </c>
      <c r="E4191" t="s">
        <v>7975</v>
      </c>
      <c r="F4191">
        <v>84</v>
      </c>
      <c r="G4191">
        <v>3400</v>
      </c>
      <c r="H4191">
        <v>0</v>
      </c>
      <c r="I4191" s="165">
        <v>285600</v>
      </c>
      <c r="J4191" t="s">
        <v>14579</v>
      </c>
      <c r="K4191">
        <v>1</v>
      </c>
      <c r="L4191">
        <v>93</v>
      </c>
      <c r="M4191" t="s">
        <v>14580</v>
      </c>
      <c r="N4191" t="s">
        <v>7745</v>
      </c>
      <c r="O4191" t="s">
        <v>7697</v>
      </c>
      <c r="P4191" t="s">
        <v>13725</v>
      </c>
      <c r="Q4191" t="s">
        <v>14581</v>
      </c>
      <c r="R4191" t="s">
        <v>14582</v>
      </c>
      <c r="S4191" t="s">
        <v>8680</v>
      </c>
      <c r="T4191" t="s">
        <v>7715</v>
      </c>
      <c r="U4191">
        <v>1</v>
      </c>
      <c r="V4191">
        <v>84</v>
      </c>
      <c r="W4191" t="s">
        <v>14583</v>
      </c>
      <c r="X4191" t="s">
        <v>14584</v>
      </c>
      <c r="Y4191" t="s">
        <v>7703</v>
      </c>
      <c r="Z4191" t="s">
        <v>14585</v>
      </c>
      <c r="AA4191" t="s">
        <v>14586</v>
      </c>
      <c r="AB4191" t="s">
        <v>14584</v>
      </c>
    </row>
    <row r="4192" spans="1:28">
      <c r="A4192" s="241">
        <v>45980</v>
      </c>
      <c r="B4192" t="s">
        <v>14578</v>
      </c>
      <c r="C4192" t="s">
        <v>7969</v>
      </c>
      <c r="D4192" t="s">
        <v>7970</v>
      </c>
      <c r="E4192" t="s">
        <v>7971</v>
      </c>
      <c r="F4192">
        <v>192</v>
      </c>
      <c r="G4192">
        <v>977</v>
      </c>
      <c r="H4192">
        <v>0</v>
      </c>
      <c r="I4192" s="165">
        <v>187584</v>
      </c>
      <c r="J4192" t="s">
        <v>14579</v>
      </c>
      <c r="K4192">
        <v>1</v>
      </c>
      <c r="L4192">
        <v>93</v>
      </c>
      <c r="M4192" t="s">
        <v>14580</v>
      </c>
      <c r="N4192" t="s">
        <v>7745</v>
      </c>
      <c r="O4192" t="s">
        <v>7697</v>
      </c>
      <c r="P4192" t="s">
        <v>13725</v>
      </c>
      <c r="Q4192" t="s">
        <v>14581</v>
      </c>
      <c r="R4192" t="s">
        <v>14582</v>
      </c>
      <c r="S4192" t="s">
        <v>8680</v>
      </c>
      <c r="T4192" t="s">
        <v>7715</v>
      </c>
      <c r="U4192">
        <v>1</v>
      </c>
      <c r="V4192">
        <v>192</v>
      </c>
      <c r="W4192" t="s">
        <v>14583</v>
      </c>
      <c r="X4192" t="s">
        <v>14584</v>
      </c>
      <c r="Y4192" t="s">
        <v>7703</v>
      </c>
      <c r="Z4192" t="s">
        <v>14585</v>
      </c>
      <c r="AA4192" t="s">
        <v>14586</v>
      </c>
      <c r="AB4192" t="s">
        <v>14584</v>
      </c>
    </row>
    <row r="4193" spans="1:28">
      <c r="A4193" s="241">
        <v>45980</v>
      </c>
      <c r="B4193" t="s">
        <v>14578</v>
      </c>
      <c r="C4193" t="s">
        <v>7979</v>
      </c>
      <c r="D4193" t="s">
        <v>7980</v>
      </c>
      <c r="E4193" t="s">
        <v>7981</v>
      </c>
      <c r="F4193">
        <v>96</v>
      </c>
      <c r="G4193">
        <v>2647</v>
      </c>
      <c r="H4193">
        <v>0</v>
      </c>
      <c r="I4193" s="165">
        <v>254112</v>
      </c>
      <c r="J4193" t="s">
        <v>14579</v>
      </c>
      <c r="K4193">
        <v>1</v>
      </c>
      <c r="L4193">
        <v>93</v>
      </c>
      <c r="M4193" t="s">
        <v>14580</v>
      </c>
      <c r="N4193" t="s">
        <v>7745</v>
      </c>
      <c r="O4193" t="s">
        <v>7697</v>
      </c>
      <c r="P4193" t="s">
        <v>13725</v>
      </c>
      <c r="Q4193" t="s">
        <v>14581</v>
      </c>
      <c r="R4193" t="s">
        <v>14582</v>
      </c>
      <c r="S4193" t="s">
        <v>8680</v>
      </c>
      <c r="T4193" t="s">
        <v>7715</v>
      </c>
      <c r="U4193">
        <v>1</v>
      </c>
      <c r="V4193">
        <v>96</v>
      </c>
      <c r="W4193" t="s">
        <v>14583</v>
      </c>
      <c r="X4193" t="s">
        <v>14584</v>
      </c>
      <c r="Y4193" t="s">
        <v>7703</v>
      </c>
      <c r="Z4193" t="s">
        <v>14585</v>
      </c>
      <c r="AA4193" t="s">
        <v>14586</v>
      </c>
      <c r="AB4193" t="s">
        <v>14584</v>
      </c>
    </row>
    <row r="4194" spans="1:28">
      <c r="A4194" s="241">
        <v>45980</v>
      </c>
      <c r="B4194" t="s">
        <v>14578</v>
      </c>
      <c r="C4194" t="s">
        <v>7736</v>
      </c>
      <c r="D4194" t="s">
        <v>7737</v>
      </c>
      <c r="E4194" t="s">
        <v>7738</v>
      </c>
      <c r="F4194">
        <v>84</v>
      </c>
      <c r="G4194">
        <v>6422</v>
      </c>
      <c r="H4194">
        <v>0</v>
      </c>
      <c r="I4194" s="165">
        <v>539448</v>
      </c>
      <c r="J4194" t="s">
        <v>14579</v>
      </c>
      <c r="K4194">
        <v>1</v>
      </c>
      <c r="L4194">
        <v>93</v>
      </c>
      <c r="M4194" t="s">
        <v>14580</v>
      </c>
      <c r="N4194" t="s">
        <v>7745</v>
      </c>
      <c r="O4194" t="s">
        <v>7697</v>
      </c>
      <c r="P4194" t="s">
        <v>13725</v>
      </c>
      <c r="Q4194" t="s">
        <v>14581</v>
      </c>
      <c r="R4194" t="s">
        <v>14582</v>
      </c>
      <c r="S4194" t="s">
        <v>8680</v>
      </c>
      <c r="T4194" t="s">
        <v>7701</v>
      </c>
      <c r="U4194">
        <v>1</v>
      </c>
      <c r="V4194">
        <v>84</v>
      </c>
      <c r="W4194" t="s">
        <v>14583</v>
      </c>
      <c r="X4194" t="s">
        <v>14584</v>
      </c>
      <c r="Y4194" t="s">
        <v>7703</v>
      </c>
      <c r="Z4194" t="s">
        <v>14585</v>
      </c>
      <c r="AA4194" t="s">
        <v>14586</v>
      </c>
      <c r="AB4194" t="s">
        <v>14584</v>
      </c>
    </row>
    <row r="4195" spans="1:28">
      <c r="A4195" s="241">
        <v>45980</v>
      </c>
      <c r="B4195" t="s">
        <v>14578</v>
      </c>
      <c r="C4195" t="s">
        <v>7733</v>
      </c>
      <c r="D4195" t="s">
        <v>7734</v>
      </c>
      <c r="E4195" t="s">
        <v>7735</v>
      </c>
      <c r="F4195">
        <v>216</v>
      </c>
      <c r="G4195">
        <v>1345</v>
      </c>
      <c r="H4195">
        <v>0</v>
      </c>
      <c r="I4195" s="165">
        <v>290520</v>
      </c>
      <c r="J4195" t="s">
        <v>14579</v>
      </c>
      <c r="K4195">
        <v>1</v>
      </c>
      <c r="L4195">
        <v>93</v>
      </c>
      <c r="M4195" t="s">
        <v>14580</v>
      </c>
      <c r="N4195" t="s">
        <v>7745</v>
      </c>
      <c r="O4195" t="s">
        <v>7697</v>
      </c>
      <c r="P4195" t="s">
        <v>13725</v>
      </c>
      <c r="Q4195" t="s">
        <v>14581</v>
      </c>
      <c r="R4195" t="s">
        <v>14582</v>
      </c>
      <c r="S4195" t="s">
        <v>8680</v>
      </c>
      <c r="T4195" t="s">
        <v>7701</v>
      </c>
      <c r="U4195">
        <v>1</v>
      </c>
      <c r="V4195">
        <v>216</v>
      </c>
      <c r="W4195" t="s">
        <v>14583</v>
      </c>
      <c r="X4195" t="s">
        <v>14584</v>
      </c>
      <c r="Y4195" t="s">
        <v>7703</v>
      </c>
      <c r="Z4195" t="s">
        <v>14585</v>
      </c>
      <c r="AA4195" t="s">
        <v>14586</v>
      </c>
      <c r="AB4195" t="s">
        <v>14584</v>
      </c>
    </row>
    <row r="4196" spans="1:28">
      <c r="A4196" s="241">
        <v>45980</v>
      </c>
      <c r="B4196" t="s">
        <v>14587</v>
      </c>
      <c r="C4196" t="s">
        <v>7927</v>
      </c>
      <c r="D4196" t="s">
        <v>7928</v>
      </c>
      <c r="E4196" t="s">
        <v>7929</v>
      </c>
      <c r="F4196">
        <v>4</v>
      </c>
      <c r="G4196">
        <v>1344.54</v>
      </c>
      <c r="H4196">
        <v>0</v>
      </c>
      <c r="I4196" s="165">
        <v>5378.16</v>
      </c>
      <c r="J4196" t="s">
        <v>7937</v>
      </c>
      <c r="K4196">
        <v>1</v>
      </c>
      <c r="L4196">
        <v>211</v>
      </c>
      <c r="M4196" t="s">
        <v>7938</v>
      </c>
      <c r="N4196" t="s">
        <v>7939</v>
      </c>
      <c r="O4196" t="s">
        <v>7697</v>
      </c>
      <c r="P4196" t="s">
        <v>13725</v>
      </c>
      <c r="Q4196" t="s">
        <v>14588</v>
      </c>
      <c r="R4196">
        <v>413</v>
      </c>
      <c r="S4196" t="s">
        <v>8680</v>
      </c>
      <c r="T4196" t="s">
        <v>7701</v>
      </c>
      <c r="U4196">
        <v>1</v>
      </c>
      <c r="V4196">
        <v>4</v>
      </c>
      <c r="W4196" t="s">
        <v>7702</v>
      </c>
      <c r="X4196" t="s">
        <v>5904</v>
      </c>
      <c r="Y4196" t="s">
        <v>7703</v>
      </c>
      <c r="Z4196" t="s">
        <v>14589</v>
      </c>
      <c r="AA4196" t="s">
        <v>7942</v>
      </c>
      <c r="AB4196" t="s">
        <v>14590</v>
      </c>
    </row>
    <row r="4197" spans="1:28">
      <c r="A4197" s="241">
        <v>45980</v>
      </c>
      <c r="B4197" t="s">
        <v>14591</v>
      </c>
      <c r="C4197" t="s">
        <v>8239</v>
      </c>
      <c r="D4197" t="s">
        <v>8240</v>
      </c>
      <c r="E4197" t="s">
        <v>8241</v>
      </c>
      <c r="F4197">
        <v>5</v>
      </c>
      <c r="G4197">
        <v>1180</v>
      </c>
      <c r="H4197">
        <v>0</v>
      </c>
      <c r="I4197" s="165">
        <v>5900</v>
      </c>
      <c r="J4197" t="s">
        <v>7842</v>
      </c>
      <c r="K4197">
        <v>1</v>
      </c>
      <c r="L4197">
        <v>126</v>
      </c>
      <c r="M4197" t="s">
        <v>7744</v>
      </c>
      <c r="N4197" t="s">
        <v>7745</v>
      </c>
      <c r="O4197" t="s">
        <v>7697</v>
      </c>
      <c r="P4197" t="s">
        <v>13725</v>
      </c>
      <c r="Q4197" t="s">
        <v>13898</v>
      </c>
      <c r="R4197">
        <v>911</v>
      </c>
      <c r="S4197" t="s">
        <v>8680</v>
      </c>
      <c r="T4197" t="s">
        <v>7715</v>
      </c>
      <c r="U4197">
        <v>6</v>
      </c>
      <c r="V4197">
        <v>30</v>
      </c>
      <c r="W4197" t="s">
        <v>7702</v>
      </c>
      <c r="X4197" t="s">
        <v>6236</v>
      </c>
      <c r="Y4197" t="s">
        <v>7703</v>
      </c>
      <c r="Z4197" t="s">
        <v>14592</v>
      </c>
      <c r="AA4197" t="s">
        <v>8546</v>
      </c>
      <c r="AB4197" t="s">
        <v>6236</v>
      </c>
    </row>
    <row r="4198" spans="1:28">
      <c r="A4198" s="241">
        <v>45980</v>
      </c>
      <c r="B4198" t="s">
        <v>14591</v>
      </c>
      <c r="C4198" t="s">
        <v>7822</v>
      </c>
      <c r="D4198" t="s">
        <v>7823</v>
      </c>
      <c r="E4198" t="s">
        <v>7824</v>
      </c>
      <c r="F4198">
        <v>3</v>
      </c>
      <c r="G4198">
        <v>3025.21</v>
      </c>
      <c r="H4198">
        <v>0</v>
      </c>
      <c r="I4198" s="165">
        <v>9075.6299999999992</v>
      </c>
      <c r="J4198" t="s">
        <v>7842</v>
      </c>
      <c r="K4198">
        <v>1</v>
      </c>
      <c r="L4198">
        <v>126</v>
      </c>
      <c r="M4198" t="s">
        <v>7744</v>
      </c>
      <c r="N4198" t="s">
        <v>7745</v>
      </c>
      <c r="O4198" t="s">
        <v>7697</v>
      </c>
      <c r="P4198" t="s">
        <v>13725</v>
      </c>
      <c r="Q4198" t="s">
        <v>13898</v>
      </c>
      <c r="R4198">
        <v>911</v>
      </c>
      <c r="S4198" t="s">
        <v>8680</v>
      </c>
      <c r="T4198" t="s">
        <v>7715</v>
      </c>
      <c r="U4198">
        <v>1</v>
      </c>
      <c r="V4198">
        <v>3</v>
      </c>
      <c r="W4198" t="s">
        <v>7702</v>
      </c>
      <c r="X4198" t="s">
        <v>6236</v>
      </c>
      <c r="Y4198" t="s">
        <v>7703</v>
      </c>
      <c r="Z4198" t="s">
        <v>14592</v>
      </c>
      <c r="AA4198" t="s">
        <v>8546</v>
      </c>
      <c r="AB4198" t="s">
        <v>6236</v>
      </c>
    </row>
    <row r="4199" spans="1:28">
      <c r="A4199" s="241">
        <v>45980</v>
      </c>
      <c r="B4199" t="s">
        <v>14591</v>
      </c>
      <c r="C4199" t="s">
        <v>8563</v>
      </c>
      <c r="D4199" t="s">
        <v>8564</v>
      </c>
      <c r="E4199" t="s">
        <v>8565</v>
      </c>
      <c r="F4199">
        <v>3</v>
      </c>
      <c r="G4199">
        <v>4659</v>
      </c>
      <c r="H4199">
        <v>0</v>
      </c>
      <c r="I4199" s="165">
        <v>13977</v>
      </c>
      <c r="J4199" t="s">
        <v>7842</v>
      </c>
      <c r="K4199">
        <v>1</v>
      </c>
      <c r="L4199">
        <v>126</v>
      </c>
      <c r="M4199" t="s">
        <v>7744</v>
      </c>
      <c r="N4199" t="s">
        <v>7745</v>
      </c>
      <c r="O4199" t="s">
        <v>7697</v>
      </c>
      <c r="P4199" t="s">
        <v>13725</v>
      </c>
      <c r="Q4199" t="s">
        <v>13898</v>
      </c>
      <c r="R4199">
        <v>911</v>
      </c>
      <c r="S4199" t="s">
        <v>8680</v>
      </c>
      <c r="T4199" t="s">
        <v>7715</v>
      </c>
      <c r="U4199">
        <v>1</v>
      </c>
      <c r="V4199">
        <v>3</v>
      </c>
      <c r="W4199" t="s">
        <v>7702</v>
      </c>
      <c r="X4199" t="s">
        <v>6236</v>
      </c>
      <c r="Y4199" t="s">
        <v>7703</v>
      </c>
      <c r="Z4199" t="s">
        <v>14592</v>
      </c>
      <c r="AA4199" t="s">
        <v>8546</v>
      </c>
      <c r="AB4199" t="s">
        <v>6236</v>
      </c>
    </row>
    <row r="4200" spans="1:28">
      <c r="A4200" s="241">
        <v>45980</v>
      </c>
      <c r="B4200" t="s">
        <v>14591</v>
      </c>
      <c r="C4200" t="s">
        <v>7979</v>
      </c>
      <c r="D4200" t="s">
        <v>7980</v>
      </c>
      <c r="E4200" t="s">
        <v>7981</v>
      </c>
      <c r="F4200">
        <v>3</v>
      </c>
      <c r="G4200">
        <v>2647.06</v>
      </c>
      <c r="H4200">
        <v>0</v>
      </c>
      <c r="I4200" s="165">
        <v>7941.18</v>
      </c>
      <c r="J4200" t="s">
        <v>7842</v>
      </c>
      <c r="K4200">
        <v>1</v>
      </c>
      <c r="L4200">
        <v>126</v>
      </c>
      <c r="M4200" t="s">
        <v>7744</v>
      </c>
      <c r="N4200" t="s">
        <v>7745</v>
      </c>
      <c r="O4200" t="s">
        <v>7697</v>
      </c>
      <c r="P4200" t="s">
        <v>13725</v>
      </c>
      <c r="Q4200" t="s">
        <v>13898</v>
      </c>
      <c r="R4200">
        <v>911</v>
      </c>
      <c r="S4200" t="s">
        <v>8680</v>
      </c>
      <c r="T4200" t="s">
        <v>7715</v>
      </c>
      <c r="U4200">
        <v>1</v>
      </c>
      <c r="V4200">
        <v>3</v>
      </c>
      <c r="W4200" t="s">
        <v>7702</v>
      </c>
      <c r="X4200" t="s">
        <v>6236</v>
      </c>
      <c r="Y4200" t="s">
        <v>7703</v>
      </c>
      <c r="Z4200" t="s">
        <v>14592</v>
      </c>
      <c r="AA4200" t="s">
        <v>8546</v>
      </c>
      <c r="AB4200" t="s">
        <v>6236</v>
      </c>
    </row>
    <row r="4201" spans="1:28">
      <c r="A4201" s="241">
        <v>45980</v>
      </c>
      <c r="B4201" t="s">
        <v>14591</v>
      </c>
      <c r="C4201" t="s">
        <v>7839</v>
      </c>
      <c r="D4201" t="s">
        <v>7840</v>
      </c>
      <c r="E4201" t="s">
        <v>7841</v>
      </c>
      <c r="F4201">
        <v>3</v>
      </c>
      <c r="G4201">
        <v>2645.48</v>
      </c>
      <c r="H4201">
        <v>0</v>
      </c>
      <c r="I4201" s="165">
        <v>7936.44</v>
      </c>
      <c r="J4201" t="s">
        <v>7842</v>
      </c>
      <c r="K4201">
        <v>1</v>
      </c>
      <c r="L4201">
        <v>126</v>
      </c>
      <c r="M4201" t="s">
        <v>7744</v>
      </c>
      <c r="N4201" t="s">
        <v>7745</v>
      </c>
      <c r="O4201" t="s">
        <v>7697</v>
      </c>
      <c r="P4201" t="s">
        <v>13725</v>
      </c>
      <c r="Q4201" t="s">
        <v>13898</v>
      </c>
      <c r="R4201">
        <v>911</v>
      </c>
      <c r="S4201" t="s">
        <v>8680</v>
      </c>
      <c r="T4201" t="s">
        <v>7715</v>
      </c>
      <c r="U4201">
        <v>1</v>
      </c>
      <c r="V4201">
        <v>3</v>
      </c>
      <c r="W4201" t="s">
        <v>7702</v>
      </c>
      <c r="X4201" t="s">
        <v>6236</v>
      </c>
      <c r="Y4201" t="s">
        <v>7703</v>
      </c>
      <c r="Z4201" t="s">
        <v>14592</v>
      </c>
      <c r="AA4201" t="s">
        <v>8546</v>
      </c>
      <c r="AB4201" t="s">
        <v>6236</v>
      </c>
    </row>
    <row r="4202" spans="1:28">
      <c r="A4202" s="241">
        <v>45980</v>
      </c>
      <c r="B4202" t="s">
        <v>14591</v>
      </c>
      <c r="C4202" t="s">
        <v>8160</v>
      </c>
      <c r="D4202" t="s">
        <v>8161</v>
      </c>
      <c r="E4202" t="s">
        <v>8162</v>
      </c>
      <c r="F4202">
        <v>3</v>
      </c>
      <c r="G4202">
        <v>2541.83</v>
      </c>
      <c r="H4202">
        <v>0</v>
      </c>
      <c r="I4202" s="165">
        <v>7625.49</v>
      </c>
      <c r="J4202" t="s">
        <v>7842</v>
      </c>
      <c r="K4202">
        <v>1</v>
      </c>
      <c r="L4202">
        <v>126</v>
      </c>
      <c r="M4202" t="s">
        <v>7744</v>
      </c>
      <c r="N4202" t="s">
        <v>7745</v>
      </c>
      <c r="O4202" t="s">
        <v>7697</v>
      </c>
      <c r="P4202" t="s">
        <v>13725</v>
      </c>
      <c r="Q4202" t="s">
        <v>13898</v>
      </c>
      <c r="R4202">
        <v>911</v>
      </c>
      <c r="S4202" t="s">
        <v>8680</v>
      </c>
      <c r="T4202" t="s">
        <v>7715</v>
      </c>
      <c r="U4202">
        <v>1</v>
      </c>
      <c r="V4202">
        <v>3</v>
      </c>
      <c r="W4202" t="s">
        <v>7702</v>
      </c>
      <c r="X4202" t="s">
        <v>6236</v>
      </c>
      <c r="Y4202" t="s">
        <v>7703</v>
      </c>
      <c r="Z4202" t="s">
        <v>14592</v>
      </c>
      <c r="AA4202" t="s">
        <v>8546</v>
      </c>
      <c r="AB4202" t="s">
        <v>6236</v>
      </c>
    </row>
    <row r="4203" spans="1:28">
      <c r="A4203" s="241">
        <v>45980</v>
      </c>
      <c r="B4203" t="s">
        <v>14593</v>
      </c>
      <c r="C4203" t="s">
        <v>7914</v>
      </c>
      <c r="D4203" t="s">
        <v>7915</v>
      </c>
      <c r="E4203" t="s">
        <v>7916</v>
      </c>
      <c r="F4203">
        <v>15</v>
      </c>
      <c r="G4203">
        <v>2900.04</v>
      </c>
      <c r="H4203">
        <v>0</v>
      </c>
      <c r="I4203" s="165">
        <v>43500.6</v>
      </c>
      <c r="J4203" t="s">
        <v>7842</v>
      </c>
      <c r="K4203">
        <v>1</v>
      </c>
      <c r="L4203">
        <v>126</v>
      </c>
      <c r="M4203" t="s">
        <v>7744</v>
      </c>
      <c r="N4203" t="s">
        <v>7745</v>
      </c>
      <c r="O4203" t="s">
        <v>7697</v>
      </c>
      <c r="P4203" t="s">
        <v>13725</v>
      </c>
      <c r="Q4203" t="s">
        <v>13898</v>
      </c>
      <c r="R4203">
        <v>911</v>
      </c>
      <c r="S4203" t="s">
        <v>8680</v>
      </c>
      <c r="T4203" t="s">
        <v>7726</v>
      </c>
      <c r="U4203">
        <v>1</v>
      </c>
      <c r="V4203">
        <v>15</v>
      </c>
      <c r="W4203" t="s">
        <v>7702</v>
      </c>
      <c r="X4203" t="s">
        <v>6224</v>
      </c>
      <c r="Y4203" t="s">
        <v>7703</v>
      </c>
      <c r="Z4203" t="s">
        <v>14594</v>
      </c>
      <c r="AA4203" t="s">
        <v>8546</v>
      </c>
      <c r="AB4203" t="s">
        <v>6224</v>
      </c>
    </row>
    <row r="4204" spans="1:28">
      <c r="A4204" s="241">
        <v>45980</v>
      </c>
      <c r="B4204" t="s">
        <v>14593</v>
      </c>
      <c r="C4204" t="s">
        <v>8136</v>
      </c>
      <c r="D4204" t="s">
        <v>8137</v>
      </c>
      <c r="E4204" t="s">
        <v>8138</v>
      </c>
      <c r="F4204">
        <v>1</v>
      </c>
      <c r="G4204">
        <v>12290.73</v>
      </c>
      <c r="H4204">
        <v>0</v>
      </c>
      <c r="I4204" s="165">
        <v>12290.73</v>
      </c>
      <c r="J4204" t="s">
        <v>7842</v>
      </c>
      <c r="K4204">
        <v>1</v>
      </c>
      <c r="L4204">
        <v>126</v>
      </c>
      <c r="M4204" t="s">
        <v>7744</v>
      </c>
      <c r="N4204" t="s">
        <v>7745</v>
      </c>
      <c r="O4204" t="s">
        <v>7697</v>
      </c>
      <c r="P4204" t="s">
        <v>13725</v>
      </c>
      <c r="Q4204" t="s">
        <v>13898</v>
      </c>
      <c r="R4204">
        <v>911</v>
      </c>
      <c r="S4204" t="s">
        <v>8680</v>
      </c>
      <c r="T4204" t="s">
        <v>7726</v>
      </c>
      <c r="U4204">
        <v>1</v>
      </c>
      <c r="V4204">
        <v>1</v>
      </c>
      <c r="W4204" t="s">
        <v>7702</v>
      </c>
      <c r="X4204" t="s">
        <v>6224</v>
      </c>
      <c r="Y4204" t="s">
        <v>7703</v>
      </c>
      <c r="Z4204" t="s">
        <v>14594</v>
      </c>
      <c r="AA4204" t="s">
        <v>8546</v>
      </c>
      <c r="AB4204" t="s">
        <v>6224</v>
      </c>
    </row>
    <row r="4205" spans="1:28">
      <c r="A4205" s="241">
        <v>45980</v>
      </c>
      <c r="B4205" t="s">
        <v>14593</v>
      </c>
      <c r="C4205" t="s">
        <v>8032</v>
      </c>
      <c r="D4205" t="s">
        <v>8033</v>
      </c>
      <c r="E4205" t="s">
        <v>8034</v>
      </c>
      <c r="F4205">
        <v>20</v>
      </c>
      <c r="G4205">
        <v>1092.44</v>
      </c>
      <c r="H4205">
        <v>0</v>
      </c>
      <c r="I4205" s="165">
        <v>21848.799999999999</v>
      </c>
      <c r="J4205" t="s">
        <v>7842</v>
      </c>
      <c r="K4205">
        <v>1</v>
      </c>
      <c r="L4205">
        <v>126</v>
      </c>
      <c r="M4205" t="s">
        <v>7744</v>
      </c>
      <c r="N4205" t="s">
        <v>7745</v>
      </c>
      <c r="O4205" t="s">
        <v>7697</v>
      </c>
      <c r="P4205" t="s">
        <v>13725</v>
      </c>
      <c r="Q4205" t="s">
        <v>13898</v>
      </c>
      <c r="R4205">
        <v>911</v>
      </c>
      <c r="S4205" t="s">
        <v>8680</v>
      </c>
      <c r="T4205" t="s">
        <v>7701</v>
      </c>
      <c r="U4205">
        <v>1</v>
      </c>
      <c r="V4205">
        <v>20</v>
      </c>
      <c r="W4205" t="s">
        <v>7702</v>
      </c>
      <c r="X4205" t="s">
        <v>6224</v>
      </c>
      <c r="Y4205" t="s">
        <v>7703</v>
      </c>
      <c r="Z4205" t="s">
        <v>14594</v>
      </c>
      <c r="AA4205" t="s">
        <v>8546</v>
      </c>
      <c r="AB4205" t="s">
        <v>6224</v>
      </c>
    </row>
    <row r="4206" spans="1:28">
      <c r="A4206" s="241">
        <v>45980</v>
      </c>
      <c r="B4206" t="s">
        <v>14593</v>
      </c>
      <c r="C4206" t="s">
        <v>8636</v>
      </c>
      <c r="D4206" t="s">
        <v>8637</v>
      </c>
      <c r="E4206" t="s">
        <v>8638</v>
      </c>
      <c r="F4206">
        <v>1</v>
      </c>
      <c r="G4206">
        <v>13840</v>
      </c>
      <c r="H4206">
        <v>0</v>
      </c>
      <c r="I4206" s="165">
        <v>13840</v>
      </c>
      <c r="J4206" t="s">
        <v>7842</v>
      </c>
      <c r="K4206">
        <v>1</v>
      </c>
      <c r="L4206">
        <v>126</v>
      </c>
      <c r="M4206" t="s">
        <v>7744</v>
      </c>
      <c r="N4206" t="s">
        <v>7745</v>
      </c>
      <c r="O4206" t="s">
        <v>7697</v>
      </c>
      <c r="P4206" t="s">
        <v>13725</v>
      </c>
      <c r="Q4206" t="s">
        <v>13898</v>
      </c>
      <c r="R4206">
        <v>911</v>
      </c>
      <c r="S4206" t="s">
        <v>8680</v>
      </c>
      <c r="T4206" t="s">
        <v>7715</v>
      </c>
      <c r="U4206">
        <v>1</v>
      </c>
      <c r="V4206">
        <v>1</v>
      </c>
      <c r="W4206" t="s">
        <v>7702</v>
      </c>
      <c r="X4206" t="s">
        <v>6224</v>
      </c>
      <c r="Y4206" t="s">
        <v>7703</v>
      </c>
      <c r="Z4206" t="s">
        <v>14594</v>
      </c>
      <c r="AA4206" t="s">
        <v>8546</v>
      </c>
      <c r="AB4206" t="s">
        <v>6224</v>
      </c>
    </row>
    <row r="4207" spans="1:28">
      <c r="A4207" s="241">
        <v>45980</v>
      </c>
      <c r="B4207" t="s">
        <v>14595</v>
      </c>
      <c r="C4207" t="s">
        <v>8626</v>
      </c>
      <c r="D4207" t="s">
        <v>8627</v>
      </c>
      <c r="E4207" t="s">
        <v>8628</v>
      </c>
      <c r="F4207">
        <v>1</v>
      </c>
      <c r="G4207">
        <v>29400</v>
      </c>
      <c r="H4207">
        <v>0</v>
      </c>
      <c r="I4207" s="165">
        <v>29400</v>
      </c>
      <c r="J4207" t="s">
        <v>7842</v>
      </c>
      <c r="K4207">
        <v>1</v>
      </c>
      <c r="L4207">
        <v>126</v>
      </c>
      <c r="M4207" t="s">
        <v>7744</v>
      </c>
      <c r="N4207" t="s">
        <v>7745</v>
      </c>
      <c r="O4207" t="s">
        <v>7697</v>
      </c>
      <c r="P4207" t="s">
        <v>13725</v>
      </c>
      <c r="Q4207" t="s">
        <v>13898</v>
      </c>
      <c r="R4207">
        <v>911</v>
      </c>
      <c r="S4207" t="s">
        <v>8680</v>
      </c>
      <c r="T4207" t="s">
        <v>7726</v>
      </c>
      <c r="U4207">
        <v>1</v>
      </c>
      <c r="V4207">
        <v>1</v>
      </c>
      <c r="W4207" t="s">
        <v>7702</v>
      </c>
      <c r="X4207" t="s">
        <v>6259</v>
      </c>
      <c r="Y4207" t="s">
        <v>7703</v>
      </c>
      <c r="Z4207" t="s">
        <v>14596</v>
      </c>
      <c r="AA4207" t="s">
        <v>8546</v>
      </c>
      <c r="AB4207" t="s">
        <v>14597</v>
      </c>
    </row>
    <row r="4208" spans="1:28">
      <c r="A4208" s="241">
        <v>45980</v>
      </c>
      <c r="B4208" t="s">
        <v>14598</v>
      </c>
      <c r="C4208" t="s">
        <v>7730</v>
      </c>
      <c r="D4208" t="s">
        <v>7731</v>
      </c>
      <c r="E4208" t="s">
        <v>7732</v>
      </c>
      <c r="F4208">
        <v>1</v>
      </c>
      <c r="G4208">
        <v>8991.6</v>
      </c>
      <c r="H4208">
        <v>449.58</v>
      </c>
      <c r="I4208" s="165">
        <v>8542.02</v>
      </c>
      <c r="J4208" t="s">
        <v>7711</v>
      </c>
      <c r="K4208">
        <v>1</v>
      </c>
      <c r="L4208">
        <v>156</v>
      </c>
      <c r="M4208" t="s">
        <v>7712</v>
      </c>
      <c r="N4208" t="s">
        <v>7713</v>
      </c>
      <c r="O4208" t="s">
        <v>7697</v>
      </c>
      <c r="P4208" t="s">
        <v>13725</v>
      </c>
      <c r="Q4208" t="s">
        <v>14163</v>
      </c>
      <c r="R4208">
        <v>509</v>
      </c>
      <c r="S4208" t="s">
        <v>8680</v>
      </c>
      <c r="T4208" t="s">
        <v>7715</v>
      </c>
      <c r="U4208">
        <v>1</v>
      </c>
      <c r="V4208">
        <v>1</v>
      </c>
      <c r="W4208" t="s">
        <v>7702</v>
      </c>
      <c r="X4208" t="s">
        <v>5979</v>
      </c>
      <c r="Y4208" t="s">
        <v>7703</v>
      </c>
      <c r="Z4208" t="s">
        <v>14599</v>
      </c>
      <c r="AA4208" t="s">
        <v>8231</v>
      </c>
      <c r="AB4208" t="s">
        <v>14600</v>
      </c>
    </row>
    <row r="4209" spans="1:28">
      <c r="A4209" s="241">
        <v>45980</v>
      </c>
      <c r="B4209" t="s">
        <v>14601</v>
      </c>
      <c r="C4209" t="s">
        <v>8675</v>
      </c>
      <c r="D4209" t="s">
        <v>8676</v>
      </c>
      <c r="E4209" t="s">
        <v>8677</v>
      </c>
      <c r="F4209">
        <v>4</v>
      </c>
      <c r="G4209">
        <v>6500</v>
      </c>
      <c r="H4209">
        <v>0</v>
      </c>
      <c r="I4209" s="165">
        <v>26000</v>
      </c>
      <c r="J4209" t="s">
        <v>7711</v>
      </c>
      <c r="K4209">
        <v>1</v>
      </c>
      <c r="L4209">
        <v>156</v>
      </c>
      <c r="M4209" t="s">
        <v>7712</v>
      </c>
      <c r="N4209" t="s">
        <v>7713</v>
      </c>
      <c r="O4209" t="s">
        <v>7697</v>
      </c>
      <c r="P4209" t="s">
        <v>13725</v>
      </c>
      <c r="Q4209" t="s">
        <v>14163</v>
      </c>
      <c r="R4209">
        <v>509</v>
      </c>
      <c r="S4209" t="s">
        <v>8680</v>
      </c>
      <c r="T4209" t="s">
        <v>7701</v>
      </c>
      <c r="U4209">
        <v>1</v>
      </c>
      <c r="V4209">
        <v>4</v>
      </c>
      <c r="W4209" t="s">
        <v>7702</v>
      </c>
      <c r="X4209" t="s">
        <v>6143</v>
      </c>
      <c r="Y4209" t="s">
        <v>7703</v>
      </c>
      <c r="Z4209" t="s">
        <v>14602</v>
      </c>
      <c r="AA4209" t="s">
        <v>8231</v>
      </c>
      <c r="AB4209" t="s">
        <v>14603</v>
      </c>
    </row>
    <row r="4210" spans="1:28">
      <c r="A4210" s="241">
        <v>45980</v>
      </c>
      <c r="B4210" t="s">
        <v>14604</v>
      </c>
      <c r="C4210" t="s">
        <v>7787</v>
      </c>
      <c r="D4210" t="s">
        <v>7788</v>
      </c>
      <c r="E4210" t="s">
        <v>7789</v>
      </c>
      <c r="F4210">
        <v>2</v>
      </c>
      <c r="G4210">
        <v>3025.21</v>
      </c>
      <c r="H4210">
        <v>0</v>
      </c>
      <c r="I4210" s="165">
        <v>6050.42</v>
      </c>
      <c r="J4210" t="s">
        <v>7711</v>
      </c>
      <c r="K4210">
        <v>1</v>
      </c>
      <c r="L4210">
        <v>156</v>
      </c>
      <c r="M4210" t="s">
        <v>7712</v>
      </c>
      <c r="N4210" t="s">
        <v>7713</v>
      </c>
      <c r="O4210" t="s">
        <v>7697</v>
      </c>
      <c r="P4210" t="s">
        <v>13725</v>
      </c>
      <c r="Q4210" t="s">
        <v>14163</v>
      </c>
      <c r="R4210">
        <v>509</v>
      </c>
      <c r="S4210" t="s">
        <v>8680</v>
      </c>
      <c r="T4210" t="s">
        <v>7715</v>
      </c>
      <c r="U4210">
        <v>1</v>
      </c>
      <c r="V4210">
        <v>2</v>
      </c>
      <c r="W4210" t="s">
        <v>7702</v>
      </c>
      <c r="X4210" t="s">
        <v>6163</v>
      </c>
      <c r="Y4210" t="s">
        <v>7703</v>
      </c>
      <c r="Z4210" t="s">
        <v>14605</v>
      </c>
      <c r="AA4210" t="s">
        <v>8231</v>
      </c>
      <c r="AB4210" t="s">
        <v>14606</v>
      </c>
    </row>
    <row r="4211" spans="1:28">
      <c r="A4211" s="241">
        <v>45980</v>
      </c>
      <c r="B4211" t="s">
        <v>14604</v>
      </c>
      <c r="C4211" t="s">
        <v>7781</v>
      </c>
      <c r="D4211" t="s">
        <v>7782</v>
      </c>
      <c r="E4211" t="s">
        <v>7783</v>
      </c>
      <c r="F4211">
        <v>2</v>
      </c>
      <c r="G4211">
        <v>3025.21</v>
      </c>
      <c r="H4211">
        <v>0</v>
      </c>
      <c r="I4211" s="165">
        <v>6050.42</v>
      </c>
      <c r="J4211" t="s">
        <v>7711</v>
      </c>
      <c r="K4211">
        <v>1</v>
      </c>
      <c r="L4211">
        <v>156</v>
      </c>
      <c r="M4211" t="s">
        <v>7712</v>
      </c>
      <c r="N4211" t="s">
        <v>7713</v>
      </c>
      <c r="O4211" t="s">
        <v>7697</v>
      </c>
      <c r="P4211" t="s">
        <v>13725</v>
      </c>
      <c r="Q4211" t="s">
        <v>14163</v>
      </c>
      <c r="R4211">
        <v>509</v>
      </c>
      <c r="S4211" t="s">
        <v>8680</v>
      </c>
      <c r="T4211" t="s">
        <v>7715</v>
      </c>
      <c r="U4211">
        <v>1</v>
      </c>
      <c r="V4211">
        <v>2</v>
      </c>
      <c r="W4211" t="s">
        <v>7702</v>
      </c>
      <c r="X4211" t="s">
        <v>6163</v>
      </c>
      <c r="Y4211" t="s">
        <v>7703</v>
      </c>
      <c r="Z4211" t="s">
        <v>14605</v>
      </c>
      <c r="AA4211" t="s">
        <v>8231</v>
      </c>
      <c r="AB4211" t="s">
        <v>14606</v>
      </c>
    </row>
    <row r="4212" spans="1:28">
      <c r="A4212" s="241">
        <v>45980</v>
      </c>
      <c r="B4212" t="s">
        <v>14607</v>
      </c>
      <c r="C4212" t="s">
        <v>8626</v>
      </c>
      <c r="D4212" t="s">
        <v>8627</v>
      </c>
      <c r="E4212" t="s">
        <v>8628</v>
      </c>
      <c r="F4212">
        <v>1</v>
      </c>
      <c r="G4212">
        <v>29400</v>
      </c>
      <c r="H4212">
        <v>0</v>
      </c>
      <c r="I4212" s="165">
        <v>29400</v>
      </c>
      <c r="J4212" t="s">
        <v>8271</v>
      </c>
      <c r="K4212">
        <v>1</v>
      </c>
      <c r="L4212">
        <v>2</v>
      </c>
      <c r="M4212" t="s">
        <v>8054</v>
      </c>
      <c r="N4212" t="s">
        <v>7745</v>
      </c>
      <c r="O4212" t="s">
        <v>7697</v>
      </c>
      <c r="P4212" t="s">
        <v>13725</v>
      </c>
      <c r="Q4212" t="s">
        <v>13501</v>
      </c>
      <c r="R4212">
        <v>935</v>
      </c>
      <c r="S4212" t="s">
        <v>8680</v>
      </c>
      <c r="T4212" t="s">
        <v>7726</v>
      </c>
      <c r="U4212">
        <v>1</v>
      </c>
      <c r="V4212">
        <v>1</v>
      </c>
      <c r="W4212" t="s">
        <v>7702</v>
      </c>
      <c r="X4212" t="s">
        <v>14608</v>
      </c>
      <c r="Y4212" t="s">
        <v>7703</v>
      </c>
      <c r="Z4212" t="s">
        <v>14609</v>
      </c>
      <c r="AA4212" t="s">
        <v>8274</v>
      </c>
      <c r="AB4212" t="s">
        <v>14610</v>
      </c>
    </row>
    <row r="4213" spans="1:28">
      <c r="A4213" s="241">
        <v>45980</v>
      </c>
      <c r="B4213" t="s">
        <v>14611</v>
      </c>
      <c r="C4213" t="s">
        <v>8570</v>
      </c>
      <c r="D4213" t="s">
        <v>8571</v>
      </c>
      <c r="E4213" t="s">
        <v>8572</v>
      </c>
      <c r="F4213">
        <v>1</v>
      </c>
      <c r="G4213">
        <v>16723</v>
      </c>
      <c r="H4213">
        <v>0</v>
      </c>
      <c r="I4213" s="165">
        <v>16723</v>
      </c>
      <c r="J4213" t="s">
        <v>7743</v>
      </c>
      <c r="K4213">
        <v>1</v>
      </c>
      <c r="L4213">
        <v>2</v>
      </c>
      <c r="M4213" t="s">
        <v>8054</v>
      </c>
      <c r="N4213" t="s">
        <v>7745</v>
      </c>
      <c r="O4213" t="s">
        <v>7697</v>
      </c>
      <c r="P4213" t="s">
        <v>13725</v>
      </c>
      <c r="Q4213" t="s">
        <v>13956</v>
      </c>
      <c r="R4213">
        <v>946</v>
      </c>
      <c r="S4213" t="s">
        <v>8680</v>
      </c>
      <c r="T4213" t="s">
        <v>7769</v>
      </c>
      <c r="U4213">
        <v>1</v>
      </c>
      <c r="V4213">
        <v>1</v>
      </c>
      <c r="W4213" t="s">
        <v>7702</v>
      </c>
      <c r="X4213" t="s">
        <v>14612</v>
      </c>
      <c r="Y4213" t="s">
        <v>7703</v>
      </c>
      <c r="Z4213" t="s">
        <v>14613</v>
      </c>
      <c r="AA4213" t="s">
        <v>8008</v>
      </c>
      <c r="AB4213" t="s">
        <v>14614</v>
      </c>
    </row>
    <row r="4214" spans="1:28">
      <c r="A4214" s="241">
        <v>45980</v>
      </c>
      <c r="B4214" t="s">
        <v>14611</v>
      </c>
      <c r="C4214" t="s">
        <v>8415</v>
      </c>
      <c r="D4214" t="s">
        <v>8416</v>
      </c>
      <c r="E4214" t="s">
        <v>8417</v>
      </c>
      <c r="F4214">
        <v>1</v>
      </c>
      <c r="G4214">
        <v>2700</v>
      </c>
      <c r="H4214">
        <v>0</v>
      </c>
      <c r="I4214" s="165">
        <v>2700</v>
      </c>
      <c r="J4214" t="s">
        <v>7743</v>
      </c>
      <c r="K4214">
        <v>1</v>
      </c>
      <c r="L4214">
        <v>2</v>
      </c>
      <c r="M4214" t="s">
        <v>8054</v>
      </c>
      <c r="N4214" t="s">
        <v>7745</v>
      </c>
      <c r="O4214" t="s">
        <v>7697</v>
      </c>
      <c r="P4214" t="s">
        <v>13725</v>
      </c>
      <c r="Q4214" t="s">
        <v>13956</v>
      </c>
      <c r="R4214">
        <v>946</v>
      </c>
      <c r="S4214" t="s">
        <v>8680</v>
      </c>
      <c r="T4214" t="s">
        <v>7715</v>
      </c>
      <c r="U4214">
        <v>1</v>
      </c>
      <c r="V4214">
        <v>1</v>
      </c>
      <c r="W4214" t="s">
        <v>7702</v>
      </c>
      <c r="X4214" t="s">
        <v>14612</v>
      </c>
      <c r="Y4214" t="s">
        <v>7703</v>
      </c>
      <c r="Z4214" t="s">
        <v>14613</v>
      </c>
      <c r="AA4214" t="s">
        <v>8008</v>
      </c>
      <c r="AB4214" t="s">
        <v>14614</v>
      </c>
    </row>
    <row r="4215" spans="1:28">
      <c r="A4215" s="241">
        <v>45980</v>
      </c>
      <c r="B4215" t="s">
        <v>14611</v>
      </c>
      <c r="C4215" t="s">
        <v>8420</v>
      </c>
      <c r="D4215" t="s">
        <v>8421</v>
      </c>
      <c r="E4215" t="s">
        <v>8422</v>
      </c>
      <c r="F4215">
        <v>4</v>
      </c>
      <c r="G4215">
        <v>1440</v>
      </c>
      <c r="H4215">
        <v>0</v>
      </c>
      <c r="I4215" s="165">
        <v>5760</v>
      </c>
      <c r="J4215" t="s">
        <v>7743</v>
      </c>
      <c r="K4215">
        <v>1</v>
      </c>
      <c r="L4215">
        <v>2</v>
      </c>
      <c r="M4215" t="s">
        <v>8054</v>
      </c>
      <c r="N4215" t="s">
        <v>7745</v>
      </c>
      <c r="O4215" t="s">
        <v>7697</v>
      </c>
      <c r="P4215" t="s">
        <v>13725</v>
      </c>
      <c r="Q4215" t="s">
        <v>13956</v>
      </c>
      <c r="R4215">
        <v>946</v>
      </c>
      <c r="S4215" t="s">
        <v>8680</v>
      </c>
      <c r="T4215" t="s">
        <v>7715</v>
      </c>
      <c r="U4215">
        <v>1</v>
      </c>
      <c r="V4215">
        <v>4</v>
      </c>
      <c r="W4215" t="s">
        <v>7702</v>
      </c>
      <c r="X4215" t="s">
        <v>14612</v>
      </c>
      <c r="Y4215" t="s">
        <v>7703</v>
      </c>
      <c r="Z4215" t="s">
        <v>14613</v>
      </c>
      <c r="AA4215" t="s">
        <v>8008</v>
      </c>
      <c r="AB4215" t="s">
        <v>14614</v>
      </c>
    </row>
    <row r="4216" spans="1:28">
      <c r="A4216" s="241">
        <v>45980</v>
      </c>
      <c r="B4216" t="s">
        <v>14615</v>
      </c>
      <c r="C4216" t="s">
        <v>8051</v>
      </c>
      <c r="D4216" t="s">
        <v>8052</v>
      </c>
      <c r="E4216" t="s">
        <v>8053</v>
      </c>
      <c r="F4216">
        <v>1</v>
      </c>
      <c r="G4216">
        <v>5940</v>
      </c>
      <c r="H4216">
        <v>0</v>
      </c>
      <c r="I4216" s="165">
        <v>5940</v>
      </c>
      <c r="J4216" t="s">
        <v>7842</v>
      </c>
      <c r="K4216">
        <v>1</v>
      </c>
      <c r="L4216">
        <v>126</v>
      </c>
      <c r="M4216" t="s">
        <v>7744</v>
      </c>
      <c r="N4216" t="s">
        <v>7745</v>
      </c>
      <c r="O4216" t="s">
        <v>7697</v>
      </c>
      <c r="P4216" t="s">
        <v>13725</v>
      </c>
      <c r="Q4216" t="s">
        <v>14089</v>
      </c>
      <c r="R4216">
        <v>908</v>
      </c>
      <c r="S4216" t="s">
        <v>8680</v>
      </c>
      <c r="T4216" t="s">
        <v>7701</v>
      </c>
      <c r="U4216">
        <v>1</v>
      </c>
      <c r="V4216">
        <v>1</v>
      </c>
      <c r="W4216" t="s">
        <v>7702</v>
      </c>
      <c r="X4216" t="s">
        <v>6057</v>
      </c>
      <c r="Y4216" t="s">
        <v>7703</v>
      </c>
      <c r="Z4216" t="s">
        <v>14616</v>
      </c>
      <c r="AA4216" t="s">
        <v>7845</v>
      </c>
      <c r="AB4216" t="s">
        <v>14617</v>
      </c>
    </row>
    <row r="4217" spans="1:28">
      <c r="A4217" s="241">
        <v>45980</v>
      </c>
      <c r="B4217" t="s">
        <v>14618</v>
      </c>
      <c r="C4217" t="s">
        <v>7800</v>
      </c>
      <c r="D4217" t="s">
        <v>7801</v>
      </c>
      <c r="E4217" t="s">
        <v>7802</v>
      </c>
      <c r="F4217">
        <v>8</v>
      </c>
      <c r="G4217">
        <v>1092.44</v>
      </c>
      <c r="H4217">
        <v>0</v>
      </c>
      <c r="I4217" s="165">
        <v>8739.52</v>
      </c>
      <c r="J4217" t="s">
        <v>7766</v>
      </c>
      <c r="K4217">
        <v>1</v>
      </c>
      <c r="L4217">
        <v>125</v>
      </c>
      <c r="M4217" t="s">
        <v>7724</v>
      </c>
      <c r="N4217" t="s">
        <v>7713</v>
      </c>
      <c r="O4217" t="s">
        <v>7697</v>
      </c>
      <c r="P4217" t="s">
        <v>13725</v>
      </c>
      <c r="Q4217" t="s">
        <v>13999</v>
      </c>
      <c r="R4217">
        <v>104</v>
      </c>
      <c r="S4217" t="s">
        <v>8680</v>
      </c>
      <c r="T4217" t="s">
        <v>7701</v>
      </c>
      <c r="U4217">
        <v>1</v>
      </c>
      <c r="V4217">
        <v>8</v>
      </c>
      <c r="W4217" t="s">
        <v>7702</v>
      </c>
      <c r="X4217" t="s">
        <v>6308</v>
      </c>
      <c r="Y4217" t="s">
        <v>7703</v>
      </c>
      <c r="Z4217" t="s">
        <v>14619</v>
      </c>
      <c r="AA4217" t="s">
        <v>8481</v>
      </c>
      <c r="AB4217" t="s">
        <v>14620</v>
      </c>
    </row>
    <row r="4218" spans="1:28">
      <c r="A4218" s="241">
        <v>45980</v>
      </c>
      <c r="B4218" t="s">
        <v>14618</v>
      </c>
      <c r="C4218" t="s">
        <v>7914</v>
      </c>
      <c r="D4218" t="s">
        <v>7915</v>
      </c>
      <c r="E4218" t="s">
        <v>7916</v>
      </c>
      <c r="F4218">
        <v>4</v>
      </c>
      <c r="G4218">
        <v>2900.04</v>
      </c>
      <c r="H4218">
        <v>0</v>
      </c>
      <c r="I4218" s="165">
        <v>11600.16</v>
      </c>
      <c r="J4218" t="s">
        <v>7766</v>
      </c>
      <c r="K4218">
        <v>1</v>
      </c>
      <c r="L4218">
        <v>125</v>
      </c>
      <c r="M4218" t="s">
        <v>7724</v>
      </c>
      <c r="N4218" t="s">
        <v>7713</v>
      </c>
      <c r="O4218" t="s">
        <v>7697</v>
      </c>
      <c r="P4218" t="s">
        <v>13725</v>
      </c>
      <c r="Q4218" t="s">
        <v>13999</v>
      </c>
      <c r="R4218">
        <v>104</v>
      </c>
      <c r="S4218" t="s">
        <v>8680</v>
      </c>
      <c r="T4218" t="s">
        <v>7726</v>
      </c>
      <c r="U4218">
        <v>1</v>
      </c>
      <c r="V4218">
        <v>4</v>
      </c>
      <c r="W4218" t="s">
        <v>7702</v>
      </c>
      <c r="X4218" t="s">
        <v>6308</v>
      </c>
      <c r="Y4218" t="s">
        <v>7703</v>
      </c>
      <c r="Z4218" t="s">
        <v>14619</v>
      </c>
      <c r="AA4218" t="s">
        <v>8481</v>
      </c>
      <c r="AB4218" t="s">
        <v>14620</v>
      </c>
    </row>
    <row r="4219" spans="1:28">
      <c r="A4219" s="241">
        <v>45980</v>
      </c>
      <c r="B4219" t="s">
        <v>14621</v>
      </c>
      <c r="C4219" t="s">
        <v>8554</v>
      </c>
      <c r="D4219" t="s">
        <v>8555</v>
      </c>
      <c r="E4219" t="s">
        <v>8556</v>
      </c>
      <c r="F4219">
        <v>1</v>
      </c>
      <c r="G4219">
        <v>26756</v>
      </c>
      <c r="H4219">
        <v>0</v>
      </c>
      <c r="I4219" s="165">
        <v>26756</v>
      </c>
      <c r="J4219" t="s">
        <v>7757</v>
      </c>
      <c r="K4219">
        <v>1</v>
      </c>
      <c r="L4219">
        <v>1</v>
      </c>
      <c r="M4219" t="s">
        <v>7767</v>
      </c>
      <c r="N4219" t="s">
        <v>7713</v>
      </c>
      <c r="O4219" t="s">
        <v>7697</v>
      </c>
      <c r="P4219" t="s">
        <v>13725</v>
      </c>
      <c r="Q4219" t="s">
        <v>13772</v>
      </c>
      <c r="R4219">
        <v>110</v>
      </c>
      <c r="S4219" t="s">
        <v>8680</v>
      </c>
      <c r="T4219" t="s">
        <v>7926</v>
      </c>
      <c r="U4219">
        <v>1</v>
      </c>
      <c r="V4219">
        <v>1</v>
      </c>
      <c r="W4219" t="s">
        <v>7702</v>
      </c>
      <c r="X4219" t="s">
        <v>14622</v>
      </c>
      <c r="Y4219" t="s">
        <v>7703</v>
      </c>
      <c r="Z4219" t="s">
        <v>14623</v>
      </c>
      <c r="AA4219" t="s">
        <v>8552</v>
      </c>
      <c r="AB4219" t="s">
        <v>14624</v>
      </c>
    </row>
    <row r="4220" spans="1:28">
      <c r="A4220" s="241">
        <v>45980</v>
      </c>
      <c r="B4220" t="s">
        <v>14625</v>
      </c>
      <c r="C4220" t="s">
        <v>8016</v>
      </c>
      <c r="D4220" t="s">
        <v>8017</v>
      </c>
      <c r="E4220" t="s">
        <v>8018</v>
      </c>
      <c r="F4220">
        <v>1</v>
      </c>
      <c r="G4220">
        <v>4853</v>
      </c>
      <c r="H4220">
        <v>0</v>
      </c>
      <c r="I4220" s="165">
        <v>4853</v>
      </c>
      <c r="J4220" t="s">
        <v>7937</v>
      </c>
      <c r="K4220">
        <v>1</v>
      </c>
      <c r="L4220">
        <v>176</v>
      </c>
      <c r="M4220" t="s">
        <v>9245</v>
      </c>
      <c r="N4220" t="s">
        <v>7939</v>
      </c>
      <c r="O4220" t="s">
        <v>7697</v>
      </c>
      <c r="P4220" t="s">
        <v>13725</v>
      </c>
      <c r="Q4220" t="s">
        <v>14032</v>
      </c>
      <c r="R4220">
        <v>411</v>
      </c>
      <c r="S4220" t="s">
        <v>8680</v>
      </c>
      <c r="T4220">
        <v>0</v>
      </c>
      <c r="U4220">
        <v>1</v>
      </c>
      <c r="V4220">
        <v>1</v>
      </c>
      <c r="W4220" t="s">
        <v>7702</v>
      </c>
      <c r="X4220" t="s">
        <v>14626</v>
      </c>
      <c r="Y4220" t="s">
        <v>7703</v>
      </c>
      <c r="Z4220" t="s">
        <v>14627</v>
      </c>
      <c r="AA4220" t="s">
        <v>8221</v>
      </c>
      <c r="AB4220" t="s">
        <v>14628</v>
      </c>
    </row>
    <row r="4221" spans="1:28">
      <c r="A4221" s="241">
        <v>45980</v>
      </c>
      <c r="B4221" t="s">
        <v>14629</v>
      </c>
      <c r="C4221" t="s">
        <v>8016</v>
      </c>
      <c r="D4221" t="s">
        <v>8017</v>
      </c>
      <c r="E4221" t="s">
        <v>8018</v>
      </c>
      <c r="F4221">
        <v>1</v>
      </c>
      <c r="G4221">
        <v>4853</v>
      </c>
      <c r="H4221">
        <v>0</v>
      </c>
      <c r="I4221" s="165">
        <v>4853</v>
      </c>
      <c r="J4221" t="s">
        <v>7809</v>
      </c>
      <c r="K4221">
        <v>1</v>
      </c>
      <c r="L4221">
        <v>125</v>
      </c>
      <c r="M4221" t="s">
        <v>7724</v>
      </c>
      <c r="N4221" t="s">
        <v>7713</v>
      </c>
      <c r="O4221" t="s">
        <v>7697</v>
      </c>
      <c r="P4221" t="s">
        <v>13725</v>
      </c>
      <c r="Q4221" t="s">
        <v>13768</v>
      </c>
      <c r="R4221">
        <v>113</v>
      </c>
      <c r="S4221" t="s">
        <v>8680</v>
      </c>
      <c r="T4221">
        <v>0</v>
      </c>
      <c r="U4221">
        <v>1</v>
      </c>
      <c r="V4221">
        <v>1</v>
      </c>
      <c r="W4221" t="s">
        <v>7702</v>
      </c>
      <c r="X4221" t="s">
        <v>6244</v>
      </c>
      <c r="Y4221" t="s">
        <v>7703</v>
      </c>
      <c r="Z4221" t="s">
        <v>14630</v>
      </c>
      <c r="AA4221" t="s">
        <v>8092</v>
      </c>
      <c r="AB4221" t="s">
        <v>14631</v>
      </c>
    </row>
    <row r="4222" spans="1:28">
      <c r="A4222" s="241">
        <v>45980</v>
      </c>
      <c r="B4222" t="s">
        <v>14629</v>
      </c>
      <c r="C4222" t="s">
        <v>7927</v>
      </c>
      <c r="D4222" t="s">
        <v>7928</v>
      </c>
      <c r="E4222" t="s">
        <v>7929</v>
      </c>
      <c r="F4222">
        <v>2</v>
      </c>
      <c r="G4222">
        <v>1344.54</v>
      </c>
      <c r="H4222">
        <v>0</v>
      </c>
      <c r="I4222" s="165">
        <v>2689.08</v>
      </c>
      <c r="J4222" t="s">
        <v>7809</v>
      </c>
      <c r="K4222">
        <v>1</v>
      </c>
      <c r="L4222">
        <v>125</v>
      </c>
      <c r="M4222" t="s">
        <v>7724</v>
      </c>
      <c r="N4222" t="s">
        <v>7713</v>
      </c>
      <c r="O4222" t="s">
        <v>7697</v>
      </c>
      <c r="P4222" t="s">
        <v>13725</v>
      </c>
      <c r="Q4222" t="s">
        <v>13768</v>
      </c>
      <c r="R4222">
        <v>113</v>
      </c>
      <c r="S4222" t="s">
        <v>8680</v>
      </c>
      <c r="T4222" t="s">
        <v>7701</v>
      </c>
      <c r="U4222">
        <v>1</v>
      </c>
      <c r="V4222">
        <v>2</v>
      </c>
      <c r="W4222" t="s">
        <v>7702</v>
      </c>
      <c r="X4222" t="s">
        <v>6244</v>
      </c>
      <c r="Y4222" t="s">
        <v>7703</v>
      </c>
      <c r="Z4222" t="s">
        <v>14630</v>
      </c>
      <c r="AA4222" t="s">
        <v>8092</v>
      </c>
      <c r="AB4222" t="s">
        <v>14631</v>
      </c>
    </row>
    <row r="4223" spans="1:28">
      <c r="A4223" s="241">
        <v>45980</v>
      </c>
      <c r="B4223" t="s">
        <v>14632</v>
      </c>
      <c r="C4223" t="s">
        <v>8032</v>
      </c>
      <c r="D4223" t="s">
        <v>8033</v>
      </c>
      <c r="E4223" t="s">
        <v>8034</v>
      </c>
      <c r="F4223">
        <v>12</v>
      </c>
      <c r="G4223">
        <v>1092.44</v>
      </c>
      <c r="H4223">
        <v>0</v>
      </c>
      <c r="I4223" s="165">
        <v>13109.28</v>
      </c>
      <c r="J4223" t="s">
        <v>8521</v>
      </c>
      <c r="K4223">
        <v>1</v>
      </c>
      <c r="L4223">
        <v>157</v>
      </c>
      <c r="M4223" t="s">
        <v>8532</v>
      </c>
      <c r="N4223" t="s">
        <v>8027</v>
      </c>
      <c r="O4223" t="s">
        <v>7697</v>
      </c>
      <c r="P4223" t="s">
        <v>13725</v>
      </c>
      <c r="Q4223" t="s">
        <v>11864</v>
      </c>
      <c r="R4223">
        <v>612</v>
      </c>
      <c r="S4223" t="s">
        <v>8680</v>
      </c>
      <c r="T4223" t="s">
        <v>7701</v>
      </c>
      <c r="U4223">
        <v>1</v>
      </c>
      <c r="V4223">
        <v>12</v>
      </c>
      <c r="W4223" t="s">
        <v>7702</v>
      </c>
      <c r="X4223" t="s">
        <v>6145</v>
      </c>
      <c r="Y4223" t="s">
        <v>7703</v>
      </c>
      <c r="Z4223" t="s">
        <v>14633</v>
      </c>
      <c r="AA4223" t="s">
        <v>8535</v>
      </c>
      <c r="AB4223" t="s">
        <v>14634</v>
      </c>
    </row>
    <row r="4224" spans="1:28">
      <c r="A4224" s="241">
        <v>45980</v>
      </c>
      <c r="B4224" t="s">
        <v>14635</v>
      </c>
      <c r="C4224" t="s">
        <v>8016</v>
      </c>
      <c r="D4224" t="s">
        <v>8017</v>
      </c>
      <c r="E4224" t="s">
        <v>8018</v>
      </c>
      <c r="F4224">
        <v>2</v>
      </c>
      <c r="G4224">
        <v>4853</v>
      </c>
      <c r="H4224">
        <v>0</v>
      </c>
      <c r="I4224" s="165">
        <v>9706</v>
      </c>
      <c r="J4224" t="s">
        <v>7937</v>
      </c>
      <c r="K4224">
        <v>1</v>
      </c>
      <c r="L4224">
        <v>211</v>
      </c>
      <c r="M4224" t="s">
        <v>7938</v>
      </c>
      <c r="N4224" t="s">
        <v>7939</v>
      </c>
      <c r="O4224" t="s">
        <v>7697</v>
      </c>
      <c r="P4224" t="s">
        <v>13725</v>
      </c>
      <c r="Q4224" t="s">
        <v>14032</v>
      </c>
      <c r="R4224">
        <v>411</v>
      </c>
      <c r="S4224" t="s">
        <v>8680</v>
      </c>
      <c r="T4224">
        <v>0</v>
      </c>
      <c r="U4224">
        <v>1</v>
      </c>
      <c r="V4224">
        <v>2</v>
      </c>
      <c r="W4224" t="s">
        <v>7702</v>
      </c>
      <c r="X4224" t="s">
        <v>6240</v>
      </c>
      <c r="Y4224" t="s">
        <v>7703</v>
      </c>
      <c r="Z4224" t="s">
        <v>14636</v>
      </c>
      <c r="AA4224" t="s">
        <v>8221</v>
      </c>
      <c r="AB4224" t="s">
        <v>14637</v>
      </c>
    </row>
    <row r="4225" spans="1:28">
      <c r="A4225" s="241">
        <v>45980</v>
      </c>
      <c r="B4225" t="s">
        <v>14638</v>
      </c>
      <c r="C4225" t="s">
        <v>7791</v>
      </c>
      <c r="D4225" t="s">
        <v>7792</v>
      </c>
      <c r="E4225" t="s">
        <v>7793</v>
      </c>
      <c r="F4225">
        <v>15</v>
      </c>
      <c r="G4225">
        <v>870</v>
      </c>
      <c r="H4225">
        <v>0</v>
      </c>
      <c r="I4225" s="165">
        <v>13050</v>
      </c>
      <c r="J4225" t="s">
        <v>7723</v>
      </c>
      <c r="K4225">
        <v>1</v>
      </c>
      <c r="L4225">
        <v>125</v>
      </c>
      <c r="M4225" t="s">
        <v>7724</v>
      </c>
      <c r="N4225" t="s">
        <v>7713</v>
      </c>
      <c r="O4225" t="s">
        <v>7697</v>
      </c>
      <c r="P4225" t="s">
        <v>13725</v>
      </c>
      <c r="Q4225" t="s">
        <v>13764</v>
      </c>
      <c r="R4225">
        <v>103</v>
      </c>
      <c r="S4225" t="s">
        <v>8680</v>
      </c>
      <c r="T4225" t="s">
        <v>7701</v>
      </c>
      <c r="U4225">
        <v>1</v>
      </c>
      <c r="V4225">
        <v>15</v>
      </c>
      <c r="W4225" t="s">
        <v>7702</v>
      </c>
      <c r="X4225" t="s">
        <v>6310</v>
      </c>
      <c r="Y4225" t="s">
        <v>7703</v>
      </c>
      <c r="Z4225" t="s">
        <v>14639</v>
      </c>
      <c r="AA4225" t="s">
        <v>8108</v>
      </c>
      <c r="AB4225" t="s">
        <v>14640</v>
      </c>
    </row>
    <row r="4226" spans="1:28">
      <c r="A4226" s="241">
        <v>45980</v>
      </c>
      <c r="B4226" t="s">
        <v>14641</v>
      </c>
      <c r="C4226" t="s">
        <v>8626</v>
      </c>
      <c r="D4226" t="s">
        <v>8627</v>
      </c>
      <c r="E4226" t="s">
        <v>8628</v>
      </c>
      <c r="F4226">
        <v>1</v>
      </c>
      <c r="G4226">
        <v>29400</v>
      </c>
      <c r="H4226">
        <v>0</v>
      </c>
      <c r="I4226" s="165">
        <v>29400</v>
      </c>
      <c r="J4226" t="s">
        <v>7723</v>
      </c>
      <c r="K4226">
        <v>1</v>
      </c>
      <c r="L4226">
        <v>125</v>
      </c>
      <c r="M4226" t="s">
        <v>7724</v>
      </c>
      <c r="N4226" t="s">
        <v>7713</v>
      </c>
      <c r="O4226" t="s">
        <v>7697</v>
      </c>
      <c r="P4226" t="s">
        <v>13725</v>
      </c>
      <c r="Q4226" t="s">
        <v>13764</v>
      </c>
      <c r="R4226">
        <v>103</v>
      </c>
      <c r="S4226" t="s">
        <v>8680</v>
      </c>
      <c r="T4226" t="s">
        <v>7726</v>
      </c>
      <c r="U4226">
        <v>1</v>
      </c>
      <c r="V4226">
        <v>1</v>
      </c>
      <c r="W4226" t="s">
        <v>7702</v>
      </c>
      <c r="X4226" t="s">
        <v>6314</v>
      </c>
      <c r="Y4226" t="s">
        <v>7703</v>
      </c>
      <c r="Z4226" t="s">
        <v>14642</v>
      </c>
      <c r="AA4226" t="s">
        <v>8108</v>
      </c>
      <c r="AB4226" t="s">
        <v>14643</v>
      </c>
    </row>
    <row r="4227" spans="1:28">
      <c r="A4227" s="241">
        <v>45980</v>
      </c>
      <c r="B4227" t="s">
        <v>14644</v>
      </c>
      <c r="C4227" t="s">
        <v>7832</v>
      </c>
      <c r="D4227" t="s">
        <v>7833</v>
      </c>
      <c r="E4227" t="s">
        <v>7834</v>
      </c>
      <c r="F4227">
        <v>1</v>
      </c>
      <c r="G4227">
        <v>12500</v>
      </c>
      <c r="H4227">
        <v>0</v>
      </c>
      <c r="I4227" s="165">
        <v>12500</v>
      </c>
      <c r="J4227" t="s">
        <v>7743</v>
      </c>
      <c r="K4227">
        <v>1</v>
      </c>
      <c r="L4227">
        <v>2</v>
      </c>
      <c r="M4227" t="s">
        <v>8054</v>
      </c>
      <c r="N4227" t="s">
        <v>7745</v>
      </c>
      <c r="O4227" t="s">
        <v>7697</v>
      </c>
      <c r="P4227" t="s">
        <v>13725</v>
      </c>
      <c r="Q4227" t="s">
        <v>13717</v>
      </c>
      <c r="R4227">
        <v>938</v>
      </c>
      <c r="S4227" t="s">
        <v>8680</v>
      </c>
      <c r="T4227" t="s">
        <v>7726</v>
      </c>
      <c r="U4227">
        <v>1</v>
      </c>
      <c r="V4227">
        <v>1</v>
      </c>
      <c r="W4227" t="s">
        <v>7702</v>
      </c>
      <c r="X4227" t="s">
        <v>14645</v>
      </c>
      <c r="Y4227" t="s">
        <v>7703</v>
      </c>
      <c r="Z4227" t="s">
        <v>14646</v>
      </c>
      <c r="AA4227" t="s">
        <v>7748</v>
      </c>
      <c r="AB4227" t="s">
        <v>14647</v>
      </c>
    </row>
    <row r="4228" spans="1:28">
      <c r="A4228" s="241">
        <v>45980</v>
      </c>
      <c r="B4228" t="s">
        <v>14648</v>
      </c>
      <c r="C4228" t="s">
        <v>7848</v>
      </c>
      <c r="D4228" t="s">
        <v>7849</v>
      </c>
      <c r="E4228" t="s">
        <v>7850</v>
      </c>
      <c r="F4228">
        <v>30</v>
      </c>
      <c r="G4228">
        <v>1260.5</v>
      </c>
      <c r="H4228">
        <v>0</v>
      </c>
      <c r="I4228" s="165">
        <v>37815</v>
      </c>
      <c r="J4228" t="s">
        <v>7937</v>
      </c>
      <c r="K4228">
        <v>1</v>
      </c>
      <c r="L4228">
        <v>211</v>
      </c>
      <c r="M4228" t="s">
        <v>7938</v>
      </c>
      <c r="N4228" t="s">
        <v>7939</v>
      </c>
      <c r="O4228" t="s">
        <v>7697</v>
      </c>
      <c r="P4228" t="s">
        <v>13725</v>
      </c>
      <c r="Q4228" t="s">
        <v>14588</v>
      </c>
      <c r="R4228">
        <v>413</v>
      </c>
      <c r="S4228" t="s">
        <v>8680</v>
      </c>
      <c r="T4228" t="s">
        <v>7701</v>
      </c>
      <c r="U4228">
        <v>1</v>
      </c>
      <c r="V4228">
        <v>30</v>
      </c>
      <c r="W4228" t="s">
        <v>7702</v>
      </c>
      <c r="X4228" t="s">
        <v>5934</v>
      </c>
      <c r="Y4228" t="s">
        <v>7703</v>
      </c>
      <c r="Z4228" t="s">
        <v>14649</v>
      </c>
      <c r="AA4228" t="s">
        <v>7942</v>
      </c>
      <c r="AB4228" t="s">
        <v>5934</v>
      </c>
    </row>
    <row r="4229" spans="1:28">
      <c r="A4229" s="241">
        <v>45980</v>
      </c>
      <c r="B4229" t="s">
        <v>14650</v>
      </c>
      <c r="C4229" t="s">
        <v>7875</v>
      </c>
      <c r="D4229" t="s">
        <v>7876</v>
      </c>
      <c r="E4229" t="s">
        <v>7877</v>
      </c>
      <c r="F4229">
        <v>3</v>
      </c>
      <c r="G4229">
        <v>1218.49</v>
      </c>
      <c r="H4229">
        <v>0</v>
      </c>
      <c r="I4229" s="165">
        <v>3655.47</v>
      </c>
      <c r="J4229" t="s">
        <v>7937</v>
      </c>
      <c r="K4229">
        <v>1</v>
      </c>
      <c r="L4229">
        <v>211</v>
      </c>
      <c r="M4229" t="s">
        <v>7938</v>
      </c>
      <c r="N4229" t="s">
        <v>7939</v>
      </c>
      <c r="O4229" t="s">
        <v>7697</v>
      </c>
      <c r="P4229" t="s">
        <v>13725</v>
      </c>
      <c r="Q4229" t="s">
        <v>8209</v>
      </c>
      <c r="R4229">
        <v>409</v>
      </c>
      <c r="S4229" t="s">
        <v>8680</v>
      </c>
      <c r="T4229" t="s">
        <v>7701</v>
      </c>
      <c r="U4229">
        <v>1</v>
      </c>
      <c r="V4229">
        <v>3</v>
      </c>
      <c r="W4229" t="s">
        <v>7702</v>
      </c>
      <c r="X4229" t="s">
        <v>5914</v>
      </c>
      <c r="Y4229" t="s">
        <v>7703</v>
      </c>
      <c r="Z4229" t="s">
        <v>14651</v>
      </c>
      <c r="AA4229" t="s">
        <v>8145</v>
      </c>
      <c r="AB4229" t="s">
        <v>14652</v>
      </c>
    </row>
    <row r="4230" spans="1:28">
      <c r="A4230" s="241">
        <v>45980</v>
      </c>
      <c r="B4230" t="s">
        <v>14650</v>
      </c>
      <c r="C4230" t="s">
        <v>7934</v>
      </c>
      <c r="D4230" t="s">
        <v>7935</v>
      </c>
      <c r="E4230" t="s">
        <v>7936</v>
      </c>
      <c r="F4230">
        <v>6</v>
      </c>
      <c r="G4230">
        <v>2475</v>
      </c>
      <c r="H4230">
        <v>0</v>
      </c>
      <c r="I4230" s="165">
        <v>14850</v>
      </c>
      <c r="J4230" t="s">
        <v>7937</v>
      </c>
      <c r="K4230">
        <v>1</v>
      </c>
      <c r="L4230">
        <v>211</v>
      </c>
      <c r="M4230" t="s">
        <v>7938</v>
      </c>
      <c r="N4230" t="s">
        <v>7939</v>
      </c>
      <c r="O4230" t="s">
        <v>7697</v>
      </c>
      <c r="P4230" t="s">
        <v>13725</v>
      </c>
      <c r="Q4230" t="s">
        <v>8209</v>
      </c>
      <c r="R4230">
        <v>409</v>
      </c>
      <c r="S4230" t="s">
        <v>8680</v>
      </c>
      <c r="T4230" t="s">
        <v>7715</v>
      </c>
      <c r="U4230">
        <v>1</v>
      </c>
      <c r="V4230">
        <v>6</v>
      </c>
      <c r="W4230" t="s">
        <v>7702</v>
      </c>
      <c r="X4230" t="s">
        <v>5914</v>
      </c>
      <c r="Y4230" t="s">
        <v>7703</v>
      </c>
      <c r="Z4230" t="s">
        <v>14651</v>
      </c>
      <c r="AA4230" t="s">
        <v>8145</v>
      </c>
      <c r="AB4230" t="s">
        <v>14652</v>
      </c>
    </row>
    <row r="4231" spans="1:28">
      <c r="A4231" s="241">
        <v>45980</v>
      </c>
      <c r="B4231" t="s">
        <v>14650</v>
      </c>
      <c r="C4231" t="s">
        <v>7880</v>
      </c>
      <c r="D4231" t="s">
        <v>7881</v>
      </c>
      <c r="E4231" t="s">
        <v>7882</v>
      </c>
      <c r="F4231">
        <v>3</v>
      </c>
      <c r="G4231">
        <v>1543</v>
      </c>
      <c r="H4231">
        <v>0</v>
      </c>
      <c r="I4231" s="165">
        <v>4629</v>
      </c>
      <c r="J4231" t="s">
        <v>7937</v>
      </c>
      <c r="K4231">
        <v>1</v>
      </c>
      <c r="L4231">
        <v>211</v>
      </c>
      <c r="M4231" t="s">
        <v>7938</v>
      </c>
      <c r="N4231" t="s">
        <v>7939</v>
      </c>
      <c r="O4231" t="s">
        <v>7697</v>
      </c>
      <c r="P4231" t="s">
        <v>13725</v>
      </c>
      <c r="Q4231" t="s">
        <v>8209</v>
      </c>
      <c r="R4231">
        <v>409</v>
      </c>
      <c r="S4231" t="s">
        <v>8680</v>
      </c>
      <c r="T4231" t="s">
        <v>7701</v>
      </c>
      <c r="U4231">
        <v>1</v>
      </c>
      <c r="V4231">
        <v>3</v>
      </c>
      <c r="W4231" t="s">
        <v>7702</v>
      </c>
      <c r="X4231" t="s">
        <v>5914</v>
      </c>
      <c r="Y4231" t="s">
        <v>7703</v>
      </c>
      <c r="Z4231" t="s">
        <v>14651</v>
      </c>
      <c r="AA4231" t="s">
        <v>8145</v>
      </c>
      <c r="AB4231" t="s">
        <v>14652</v>
      </c>
    </row>
    <row r="4232" spans="1:28">
      <c r="A4232" s="241">
        <v>45980</v>
      </c>
      <c r="B4232" t="s">
        <v>14650</v>
      </c>
      <c r="C4232" t="s">
        <v>7778</v>
      </c>
      <c r="D4232" t="s">
        <v>7779</v>
      </c>
      <c r="E4232" t="s">
        <v>7780</v>
      </c>
      <c r="F4232">
        <v>3</v>
      </c>
      <c r="G4232">
        <v>2668.75</v>
      </c>
      <c r="H4232">
        <v>0</v>
      </c>
      <c r="I4232" s="165">
        <v>8006.25</v>
      </c>
      <c r="J4232" t="s">
        <v>7937</v>
      </c>
      <c r="K4232">
        <v>1</v>
      </c>
      <c r="L4232">
        <v>211</v>
      </c>
      <c r="M4232" t="s">
        <v>7938</v>
      </c>
      <c r="N4232" t="s">
        <v>7939</v>
      </c>
      <c r="O4232" t="s">
        <v>7697</v>
      </c>
      <c r="P4232" t="s">
        <v>13725</v>
      </c>
      <c r="Q4232" t="s">
        <v>8209</v>
      </c>
      <c r="R4232">
        <v>409</v>
      </c>
      <c r="S4232" t="s">
        <v>8680</v>
      </c>
      <c r="T4232" t="s">
        <v>7701</v>
      </c>
      <c r="U4232">
        <v>1</v>
      </c>
      <c r="V4232">
        <v>3</v>
      </c>
      <c r="W4232" t="s">
        <v>7702</v>
      </c>
      <c r="X4232" t="s">
        <v>5914</v>
      </c>
      <c r="Y4232" t="s">
        <v>7703</v>
      </c>
      <c r="Z4232" t="s">
        <v>14651</v>
      </c>
      <c r="AA4232" t="s">
        <v>8145</v>
      </c>
      <c r="AB4232" t="s">
        <v>14652</v>
      </c>
    </row>
    <row r="4233" spans="1:28">
      <c r="A4233" s="241">
        <v>45980</v>
      </c>
      <c r="B4233" t="s">
        <v>14650</v>
      </c>
      <c r="C4233" t="s">
        <v>8666</v>
      </c>
      <c r="D4233" t="s">
        <v>8667</v>
      </c>
      <c r="E4233" t="s">
        <v>8668</v>
      </c>
      <c r="F4233">
        <v>3</v>
      </c>
      <c r="G4233">
        <v>2992.5</v>
      </c>
      <c r="H4233">
        <v>0</v>
      </c>
      <c r="I4233" s="165">
        <v>8977.5</v>
      </c>
      <c r="J4233" t="s">
        <v>7937</v>
      </c>
      <c r="K4233">
        <v>1</v>
      </c>
      <c r="L4233">
        <v>211</v>
      </c>
      <c r="M4233" t="s">
        <v>7938</v>
      </c>
      <c r="N4233" t="s">
        <v>7939</v>
      </c>
      <c r="O4233" t="s">
        <v>7697</v>
      </c>
      <c r="P4233" t="s">
        <v>13725</v>
      </c>
      <c r="Q4233" t="s">
        <v>8209</v>
      </c>
      <c r="R4233">
        <v>409</v>
      </c>
      <c r="S4233" t="s">
        <v>8680</v>
      </c>
      <c r="T4233" t="s">
        <v>7701</v>
      </c>
      <c r="U4233">
        <v>1</v>
      </c>
      <c r="V4233">
        <v>3</v>
      </c>
      <c r="W4233" t="s">
        <v>7702</v>
      </c>
      <c r="X4233" t="s">
        <v>5914</v>
      </c>
      <c r="Y4233" t="s">
        <v>7703</v>
      </c>
      <c r="Z4233" t="s">
        <v>14651</v>
      </c>
      <c r="AA4233" t="s">
        <v>8145</v>
      </c>
      <c r="AB4233" t="s">
        <v>14652</v>
      </c>
    </row>
    <row r="4234" spans="1:28">
      <c r="A4234" s="241">
        <v>45980</v>
      </c>
      <c r="B4234" t="s">
        <v>14650</v>
      </c>
      <c r="C4234" t="s">
        <v>7691</v>
      </c>
      <c r="D4234" t="s">
        <v>7692</v>
      </c>
      <c r="E4234" t="s">
        <v>7693</v>
      </c>
      <c r="F4234">
        <v>3</v>
      </c>
      <c r="G4234">
        <v>4327.7299999999996</v>
      </c>
      <c r="H4234">
        <v>0</v>
      </c>
      <c r="I4234" s="165">
        <v>12983.19</v>
      </c>
      <c r="J4234" t="s">
        <v>7937</v>
      </c>
      <c r="K4234">
        <v>1</v>
      </c>
      <c r="L4234">
        <v>211</v>
      </c>
      <c r="M4234" t="s">
        <v>7938</v>
      </c>
      <c r="N4234" t="s">
        <v>7939</v>
      </c>
      <c r="O4234" t="s">
        <v>7697</v>
      </c>
      <c r="P4234" t="s">
        <v>13725</v>
      </c>
      <c r="Q4234" t="s">
        <v>8209</v>
      </c>
      <c r="R4234">
        <v>409</v>
      </c>
      <c r="S4234" t="s">
        <v>8680</v>
      </c>
      <c r="T4234" t="s">
        <v>7701</v>
      </c>
      <c r="U4234">
        <v>1</v>
      </c>
      <c r="V4234">
        <v>3</v>
      </c>
      <c r="W4234" t="s">
        <v>7702</v>
      </c>
      <c r="X4234" t="s">
        <v>5914</v>
      </c>
      <c r="Y4234" t="s">
        <v>7703</v>
      </c>
      <c r="Z4234" t="s">
        <v>14651</v>
      </c>
      <c r="AA4234" t="s">
        <v>8145</v>
      </c>
      <c r="AB4234" t="s">
        <v>14652</v>
      </c>
    </row>
    <row r="4235" spans="1:28">
      <c r="A4235" s="241">
        <v>45980</v>
      </c>
      <c r="B4235" t="s">
        <v>14650</v>
      </c>
      <c r="C4235" t="s">
        <v>8051</v>
      </c>
      <c r="D4235" t="s">
        <v>8052</v>
      </c>
      <c r="E4235" t="s">
        <v>8053</v>
      </c>
      <c r="F4235">
        <v>3</v>
      </c>
      <c r="G4235">
        <v>5940</v>
      </c>
      <c r="H4235">
        <v>0</v>
      </c>
      <c r="I4235" s="165">
        <v>17820</v>
      </c>
      <c r="J4235" t="s">
        <v>7937</v>
      </c>
      <c r="K4235">
        <v>1</v>
      </c>
      <c r="L4235">
        <v>211</v>
      </c>
      <c r="M4235" t="s">
        <v>7938</v>
      </c>
      <c r="N4235" t="s">
        <v>7939</v>
      </c>
      <c r="O4235" t="s">
        <v>7697</v>
      </c>
      <c r="P4235" t="s">
        <v>13725</v>
      </c>
      <c r="Q4235" t="s">
        <v>8209</v>
      </c>
      <c r="R4235">
        <v>409</v>
      </c>
      <c r="S4235" t="s">
        <v>8680</v>
      </c>
      <c r="T4235" t="s">
        <v>7701</v>
      </c>
      <c r="U4235">
        <v>1</v>
      </c>
      <c r="V4235">
        <v>3</v>
      </c>
      <c r="W4235" t="s">
        <v>7702</v>
      </c>
      <c r="X4235" t="s">
        <v>5914</v>
      </c>
      <c r="Y4235" t="s">
        <v>7703</v>
      </c>
      <c r="Z4235" t="s">
        <v>14651</v>
      </c>
      <c r="AA4235" t="s">
        <v>8145</v>
      </c>
      <c r="AB4235" t="s">
        <v>14652</v>
      </c>
    </row>
    <row r="4236" spans="1:28">
      <c r="A4236" s="241">
        <v>45980</v>
      </c>
      <c r="B4236" t="s">
        <v>14650</v>
      </c>
      <c r="C4236" t="s">
        <v>8021</v>
      </c>
      <c r="D4236" t="s">
        <v>8022</v>
      </c>
      <c r="E4236" t="s">
        <v>8023</v>
      </c>
      <c r="F4236">
        <v>1</v>
      </c>
      <c r="G4236">
        <v>4882</v>
      </c>
      <c r="H4236">
        <v>0</v>
      </c>
      <c r="I4236" s="165">
        <v>4882</v>
      </c>
      <c r="J4236" t="s">
        <v>7937</v>
      </c>
      <c r="K4236">
        <v>1</v>
      </c>
      <c r="L4236">
        <v>211</v>
      </c>
      <c r="M4236" t="s">
        <v>7938</v>
      </c>
      <c r="N4236" t="s">
        <v>7939</v>
      </c>
      <c r="O4236" t="s">
        <v>7697</v>
      </c>
      <c r="P4236" t="s">
        <v>13725</v>
      </c>
      <c r="Q4236" t="s">
        <v>8209</v>
      </c>
      <c r="R4236">
        <v>409</v>
      </c>
      <c r="S4236" t="s">
        <v>8680</v>
      </c>
      <c r="T4236" t="s">
        <v>7701</v>
      </c>
      <c r="U4236">
        <v>1</v>
      </c>
      <c r="V4236">
        <v>1</v>
      </c>
      <c r="W4236" t="s">
        <v>7702</v>
      </c>
      <c r="X4236" t="s">
        <v>5914</v>
      </c>
      <c r="Y4236" t="s">
        <v>7703</v>
      </c>
      <c r="Z4236" t="s">
        <v>14651</v>
      </c>
      <c r="AA4236" t="s">
        <v>8145</v>
      </c>
      <c r="AB4236" t="s">
        <v>14652</v>
      </c>
    </row>
    <row r="4237" spans="1:28">
      <c r="A4237" s="241">
        <v>45980</v>
      </c>
      <c r="B4237" t="s">
        <v>14653</v>
      </c>
      <c r="C4237" t="s">
        <v>8329</v>
      </c>
      <c r="D4237" t="s">
        <v>8330</v>
      </c>
      <c r="E4237" t="s">
        <v>8331</v>
      </c>
      <c r="F4237">
        <v>1</v>
      </c>
      <c r="G4237">
        <v>33667.199999999997</v>
      </c>
      <c r="H4237">
        <v>1683.36</v>
      </c>
      <c r="I4237" s="165">
        <v>31983.84</v>
      </c>
      <c r="J4237" t="s">
        <v>8852</v>
      </c>
      <c r="K4237">
        <v>1</v>
      </c>
      <c r="L4237">
        <v>154</v>
      </c>
      <c r="M4237" t="s">
        <v>8678</v>
      </c>
      <c r="N4237" t="s">
        <v>7939</v>
      </c>
      <c r="O4237" t="s">
        <v>7697</v>
      </c>
      <c r="P4237" t="s">
        <v>13725</v>
      </c>
      <c r="Q4237" t="s">
        <v>13965</v>
      </c>
      <c r="R4237">
        <v>405</v>
      </c>
      <c r="S4237" t="s">
        <v>8680</v>
      </c>
      <c r="T4237" t="s">
        <v>7726</v>
      </c>
      <c r="U4237">
        <v>1</v>
      </c>
      <c r="V4237">
        <v>1</v>
      </c>
      <c r="W4237" t="s">
        <v>7702</v>
      </c>
      <c r="X4237" t="s">
        <v>6012</v>
      </c>
      <c r="Y4237" t="s">
        <v>7703</v>
      </c>
      <c r="Z4237" t="s">
        <v>14654</v>
      </c>
      <c r="AA4237" t="s">
        <v>9034</v>
      </c>
      <c r="AB4237" t="s">
        <v>14655</v>
      </c>
    </row>
    <row r="4238" spans="1:28">
      <c r="A4238" s="241">
        <v>45980</v>
      </c>
      <c r="B4238" t="s">
        <v>14656</v>
      </c>
      <c r="C4238" t="s">
        <v>8570</v>
      </c>
      <c r="D4238" t="s">
        <v>8571</v>
      </c>
      <c r="E4238" t="s">
        <v>8572</v>
      </c>
      <c r="F4238">
        <v>1</v>
      </c>
      <c r="G4238">
        <v>16723</v>
      </c>
      <c r="H4238">
        <v>0</v>
      </c>
      <c r="I4238" s="165">
        <v>16723</v>
      </c>
      <c r="J4238" t="s">
        <v>7743</v>
      </c>
      <c r="K4238">
        <v>1</v>
      </c>
      <c r="L4238">
        <v>2</v>
      </c>
      <c r="M4238" t="s">
        <v>8054</v>
      </c>
      <c r="N4238" t="s">
        <v>7745</v>
      </c>
      <c r="O4238" t="s">
        <v>7697</v>
      </c>
      <c r="P4238" t="s">
        <v>13725</v>
      </c>
      <c r="Q4238" t="s">
        <v>13956</v>
      </c>
      <c r="R4238">
        <v>946</v>
      </c>
      <c r="S4238" t="s">
        <v>8680</v>
      </c>
      <c r="T4238" t="s">
        <v>7769</v>
      </c>
      <c r="U4238">
        <v>1</v>
      </c>
      <c r="V4238">
        <v>1</v>
      </c>
      <c r="W4238" t="s">
        <v>7702</v>
      </c>
      <c r="X4238" t="s">
        <v>14657</v>
      </c>
      <c r="Y4238" t="s">
        <v>7703</v>
      </c>
      <c r="Z4238" t="s">
        <v>14658</v>
      </c>
      <c r="AA4238" t="s">
        <v>8008</v>
      </c>
      <c r="AB4238" t="s">
        <v>14659</v>
      </c>
    </row>
    <row r="4239" spans="1:28">
      <c r="A4239" s="241">
        <v>45980</v>
      </c>
      <c r="B4239" t="s">
        <v>14660</v>
      </c>
      <c r="C4239" t="s">
        <v>8079</v>
      </c>
      <c r="D4239" t="s">
        <v>8080</v>
      </c>
      <c r="E4239" t="s">
        <v>8081</v>
      </c>
      <c r="F4239">
        <v>2</v>
      </c>
      <c r="G4239">
        <v>3180</v>
      </c>
      <c r="H4239">
        <v>0</v>
      </c>
      <c r="I4239" s="165">
        <v>6360</v>
      </c>
      <c r="J4239" t="s">
        <v>8271</v>
      </c>
      <c r="K4239">
        <v>1</v>
      </c>
      <c r="L4239">
        <v>2</v>
      </c>
      <c r="M4239" t="s">
        <v>8054</v>
      </c>
      <c r="N4239" t="s">
        <v>7745</v>
      </c>
      <c r="O4239" t="s">
        <v>7697</v>
      </c>
      <c r="P4239" t="s">
        <v>13725</v>
      </c>
      <c r="Q4239" t="s">
        <v>13501</v>
      </c>
      <c r="R4239">
        <v>935</v>
      </c>
      <c r="S4239" t="s">
        <v>8680</v>
      </c>
      <c r="T4239" t="s">
        <v>7715</v>
      </c>
      <c r="U4239">
        <v>1</v>
      </c>
      <c r="V4239">
        <v>2</v>
      </c>
      <c r="W4239" t="s">
        <v>7702</v>
      </c>
      <c r="X4239" t="s">
        <v>14661</v>
      </c>
      <c r="Y4239" t="s">
        <v>7703</v>
      </c>
      <c r="Z4239" t="s">
        <v>14662</v>
      </c>
      <c r="AA4239" t="s">
        <v>8274</v>
      </c>
      <c r="AB4239" t="s">
        <v>14663</v>
      </c>
    </row>
    <row r="4240" spans="1:28">
      <c r="A4240" s="241">
        <v>45980</v>
      </c>
      <c r="B4240" t="s">
        <v>14664</v>
      </c>
      <c r="C4240" t="s">
        <v>7781</v>
      </c>
      <c r="D4240" t="s">
        <v>7782</v>
      </c>
      <c r="E4240" t="s">
        <v>7783</v>
      </c>
      <c r="F4240">
        <v>12</v>
      </c>
      <c r="G4240">
        <v>3025.21</v>
      </c>
      <c r="H4240">
        <v>0</v>
      </c>
      <c r="I4240" s="165">
        <v>36302.519999999997</v>
      </c>
      <c r="J4240" t="s">
        <v>8213</v>
      </c>
      <c r="K4240">
        <v>1</v>
      </c>
      <c r="L4240">
        <v>155</v>
      </c>
      <c r="M4240" t="s">
        <v>7946</v>
      </c>
      <c r="N4240" t="s">
        <v>7696</v>
      </c>
      <c r="O4240" t="s">
        <v>7697</v>
      </c>
      <c r="P4240" t="s">
        <v>13725</v>
      </c>
      <c r="Q4240" t="s">
        <v>14665</v>
      </c>
      <c r="R4240">
        <v>713</v>
      </c>
      <c r="S4240" t="s">
        <v>8680</v>
      </c>
      <c r="T4240" t="s">
        <v>7715</v>
      </c>
      <c r="U4240">
        <v>1</v>
      </c>
      <c r="V4240">
        <v>12</v>
      </c>
      <c r="W4240" t="s">
        <v>7702</v>
      </c>
      <c r="X4240" t="s">
        <v>5878</v>
      </c>
      <c r="Y4240" t="s">
        <v>7703</v>
      </c>
      <c r="Z4240" t="s">
        <v>14666</v>
      </c>
      <c r="AA4240" t="s">
        <v>8216</v>
      </c>
      <c r="AB4240" t="s">
        <v>14667</v>
      </c>
    </row>
    <row r="4241" spans="1:28">
      <c r="A4241" s="241">
        <v>45980</v>
      </c>
      <c r="B4241" t="s">
        <v>14668</v>
      </c>
      <c r="C4241" t="s">
        <v>7822</v>
      </c>
      <c r="D4241" t="s">
        <v>7823</v>
      </c>
      <c r="E4241" t="s">
        <v>7824</v>
      </c>
      <c r="F4241">
        <v>1</v>
      </c>
      <c r="G4241">
        <v>3025.21</v>
      </c>
      <c r="H4241">
        <v>0</v>
      </c>
      <c r="I4241" s="165">
        <v>3025.21</v>
      </c>
      <c r="J4241" t="s">
        <v>7794</v>
      </c>
      <c r="K4241">
        <v>1</v>
      </c>
      <c r="L4241">
        <v>125</v>
      </c>
      <c r="M4241" t="s">
        <v>7724</v>
      </c>
      <c r="N4241" t="s">
        <v>7713</v>
      </c>
      <c r="O4241" t="s">
        <v>7697</v>
      </c>
      <c r="P4241" t="s">
        <v>13725</v>
      </c>
      <c r="Q4241" t="s">
        <v>13999</v>
      </c>
      <c r="R4241">
        <v>104</v>
      </c>
      <c r="S4241" t="s">
        <v>8680</v>
      </c>
      <c r="T4241" t="s">
        <v>7715</v>
      </c>
      <c r="U4241">
        <v>1</v>
      </c>
      <c r="V4241">
        <v>1</v>
      </c>
      <c r="W4241" t="s">
        <v>7702</v>
      </c>
      <c r="X4241" t="s">
        <v>6048</v>
      </c>
      <c r="Y4241" t="s">
        <v>7703</v>
      </c>
      <c r="Z4241" t="s">
        <v>14669</v>
      </c>
      <c r="AA4241" t="s">
        <v>8481</v>
      </c>
      <c r="AB4241" t="s">
        <v>14670</v>
      </c>
    </row>
    <row r="4242" spans="1:28">
      <c r="A4242" s="241">
        <v>45980</v>
      </c>
      <c r="B4242" t="s">
        <v>14668</v>
      </c>
      <c r="C4242" t="s">
        <v>7993</v>
      </c>
      <c r="D4242" t="s">
        <v>7994</v>
      </c>
      <c r="E4242" t="s">
        <v>7995</v>
      </c>
      <c r="F4242">
        <v>1</v>
      </c>
      <c r="G4242">
        <v>28655.46</v>
      </c>
      <c r="H4242">
        <v>0</v>
      </c>
      <c r="I4242" s="165">
        <v>28655.46</v>
      </c>
      <c r="J4242" t="s">
        <v>7794</v>
      </c>
      <c r="K4242">
        <v>1</v>
      </c>
      <c r="L4242">
        <v>125</v>
      </c>
      <c r="M4242" t="s">
        <v>7724</v>
      </c>
      <c r="N4242" t="s">
        <v>7713</v>
      </c>
      <c r="O4242" t="s">
        <v>7697</v>
      </c>
      <c r="P4242" t="s">
        <v>13725</v>
      </c>
      <c r="Q4242" t="s">
        <v>13999</v>
      </c>
      <c r="R4242">
        <v>104</v>
      </c>
      <c r="S4242" t="s">
        <v>8680</v>
      </c>
      <c r="T4242" t="s">
        <v>7715</v>
      </c>
      <c r="U4242">
        <v>1</v>
      </c>
      <c r="V4242">
        <v>1</v>
      </c>
      <c r="W4242" t="s">
        <v>7702</v>
      </c>
      <c r="X4242" t="s">
        <v>6048</v>
      </c>
      <c r="Y4242" t="s">
        <v>7703</v>
      </c>
      <c r="Z4242" t="s">
        <v>14669</v>
      </c>
      <c r="AA4242" t="s">
        <v>8481</v>
      </c>
      <c r="AB4242" t="s">
        <v>14670</v>
      </c>
    </row>
    <row r="4243" spans="1:28">
      <c r="A4243" s="241">
        <v>45980</v>
      </c>
      <c r="B4243" t="s">
        <v>14668</v>
      </c>
      <c r="C4243" t="s">
        <v>7740</v>
      </c>
      <c r="D4243" t="s">
        <v>7741</v>
      </c>
      <c r="E4243" t="s">
        <v>7742</v>
      </c>
      <c r="F4243">
        <v>1</v>
      </c>
      <c r="G4243">
        <v>3562.19</v>
      </c>
      <c r="H4243">
        <v>0</v>
      </c>
      <c r="I4243" s="165">
        <v>3562.19</v>
      </c>
      <c r="J4243" t="s">
        <v>7794</v>
      </c>
      <c r="K4243">
        <v>1</v>
      </c>
      <c r="L4243">
        <v>125</v>
      </c>
      <c r="M4243" t="s">
        <v>7724</v>
      </c>
      <c r="N4243" t="s">
        <v>7713</v>
      </c>
      <c r="O4243" t="s">
        <v>7697</v>
      </c>
      <c r="P4243" t="s">
        <v>13725</v>
      </c>
      <c r="Q4243" t="s">
        <v>13999</v>
      </c>
      <c r="R4243">
        <v>104</v>
      </c>
      <c r="S4243" t="s">
        <v>8680</v>
      </c>
      <c r="T4243" t="s">
        <v>7715</v>
      </c>
      <c r="U4243">
        <v>1</v>
      </c>
      <c r="V4243">
        <v>1</v>
      </c>
      <c r="W4243" t="s">
        <v>7702</v>
      </c>
      <c r="X4243" t="s">
        <v>6048</v>
      </c>
      <c r="Y4243" t="s">
        <v>7703</v>
      </c>
      <c r="Z4243" t="s">
        <v>14669</v>
      </c>
      <c r="AA4243" t="s">
        <v>8481</v>
      </c>
      <c r="AB4243" t="s">
        <v>14670</v>
      </c>
    </row>
    <row r="4244" spans="1:28">
      <c r="A4244" s="241">
        <v>45980</v>
      </c>
      <c r="B4244" t="s">
        <v>14671</v>
      </c>
      <c r="C4244" t="s">
        <v>7917</v>
      </c>
      <c r="D4244" t="s">
        <v>7918</v>
      </c>
      <c r="E4244" t="s">
        <v>7919</v>
      </c>
      <c r="F4244">
        <v>4</v>
      </c>
      <c r="G4244">
        <v>3000</v>
      </c>
      <c r="H4244">
        <v>0</v>
      </c>
      <c r="I4244" s="165">
        <v>12000</v>
      </c>
      <c r="J4244" t="s">
        <v>7723</v>
      </c>
      <c r="K4244">
        <v>1</v>
      </c>
      <c r="L4244">
        <v>125</v>
      </c>
      <c r="M4244" t="s">
        <v>7724</v>
      </c>
      <c r="N4244" t="s">
        <v>7713</v>
      </c>
      <c r="O4244" t="s">
        <v>7697</v>
      </c>
      <c r="P4244" t="s">
        <v>13725</v>
      </c>
      <c r="Q4244" t="s">
        <v>13764</v>
      </c>
      <c r="R4244">
        <v>103</v>
      </c>
      <c r="S4244" t="s">
        <v>8680</v>
      </c>
      <c r="T4244" t="s">
        <v>7726</v>
      </c>
      <c r="U4244">
        <v>1</v>
      </c>
      <c r="V4244">
        <v>4</v>
      </c>
      <c r="W4244" t="s">
        <v>7702</v>
      </c>
      <c r="X4244" t="s">
        <v>6312</v>
      </c>
      <c r="Y4244" t="s">
        <v>7703</v>
      </c>
      <c r="Z4244" t="s">
        <v>14672</v>
      </c>
      <c r="AA4244" t="s">
        <v>8108</v>
      </c>
      <c r="AB4244" t="s">
        <v>14673</v>
      </c>
    </row>
    <row r="4245" spans="1:28">
      <c r="A4245" s="241">
        <v>45980</v>
      </c>
      <c r="B4245" t="s">
        <v>14671</v>
      </c>
      <c r="C4245" t="s">
        <v>8268</v>
      </c>
      <c r="D4245" t="s">
        <v>8269</v>
      </c>
      <c r="E4245" t="s">
        <v>8270</v>
      </c>
      <c r="F4245">
        <v>6</v>
      </c>
      <c r="G4245">
        <v>864</v>
      </c>
      <c r="H4245">
        <v>0</v>
      </c>
      <c r="I4245" s="165">
        <v>5184</v>
      </c>
      <c r="J4245" t="s">
        <v>7723</v>
      </c>
      <c r="K4245">
        <v>1</v>
      </c>
      <c r="L4245">
        <v>125</v>
      </c>
      <c r="M4245" t="s">
        <v>7724</v>
      </c>
      <c r="N4245" t="s">
        <v>7713</v>
      </c>
      <c r="O4245" t="s">
        <v>7697</v>
      </c>
      <c r="P4245" t="s">
        <v>13725</v>
      </c>
      <c r="Q4245" t="s">
        <v>13764</v>
      </c>
      <c r="R4245">
        <v>103</v>
      </c>
      <c r="S4245" t="s">
        <v>8680</v>
      </c>
      <c r="T4245" t="s">
        <v>7701</v>
      </c>
      <c r="U4245">
        <v>1</v>
      </c>
      <c r="V4245">
        <v>6</v>
      </c>
      <c r="W4245" t="s">
        <v>7702</v>
      </c>
      <c r="X4245" t="s">
        <v>6312</v>
      </c>
      <c r="Y4245" t="s">
        <v>7703</v>
      </c>
      <c r="Z4245" t="s">
        <v>14672</v>
      </c>
      <c r="AA4245" t="s">
        <v>8108</v>
      </c>
      <c r="AB4245" t="s">
        <v>14673</v>
      </c>
    </row>
    <row r="4246" spans="1:28">
      <c r="A4246" s="241">
        <v>45980</v>
      </c>
      <c r="B4246" t="s">
        <v>14671</v>
      </c>
      <c r="C4246" t="s">
        <v>7868</v>
      </c>
      <c r="D4246" t="s">
        <v>7869</v>
      </c>
      <c r="E4246" t="s">
        <v>7870</v>
      </c>
      <c r="F4246">
        <v>3</v>
      </c>
      <c r="G4246">
        <v>3000</v>
      </c>
      <c r="H4246">
        <v>0</v>
      </c>
      <c r="I4246" s="165">
        <v>9000</v>
      </c>
      <c r="J4246" t="s">
        <v>7723</v>
      </c>
      <c r="K4246">
        <v>1</v>
      </c>
      <c r="L4246">
        <v>125</v>
      </c>
      <c r="M4246" t="s">
        <v>7724</v>
      </c>
      <c r="N4246" t="s">
        <v>7713</v>
      </c>
      <c r="O4246" t="s">
        <v>7697</v>
      </c>
      <c r="P4246" t="s">
        <v>13725</v>
      </c>
      <c r="Q4246" t="s">
        <v>13764</v>
      </c>
      <c r="R4246">
        <v>103</v>
      </c>
      <c r="S4246" t="s">
        <v>8680</v>
      </c>
      <c r="T4246" t="s">
        <v>7726</v>
      </c>
      <c r="U4246">
        <v>1</v>
      </c>
      <c r="V4246">
        <v>3</v>
      </c>
      <c r="W4246" t="s">
        <v>7702</v>
      </c>
      <c r="X4246" t="s">
        <v>6312</v>
      </c>
      <c r="Y4246" t="s">
        <v>7703</v>
      </c>
      <c r="Z4246" t="s">
        <v>14672</v>
      </c>
      <c r="AA4246" t="s">
        <v>8108</v>
      </c>
      <c r="AB4246" t="s">
        <v>14673</v>
      </c>
    </row>
    <row r="4247" spans="1:28">
      <c r="A4247" s="241">
        <v>45980</v>
      </c>
      <c r="B4247" t="s">
        <v>14674</v>
      </c>
      <c r="C4247" t="s">
        <v>7839</v>
      </c>
      <c r="D4247" t="s">
        <v>7840</v>
      </c>
      <c r="E4247" t="s">
        <v>7841</v>
      </c>
      <c r="F4247">
        <v>3</v>
      </c>
      <c r="G4247">
        <v>2645.48</v>
      </c>
      <c r="H4247">
        <v>0</v>
      </c>
      <c r="I4247" s="165">
        <v>7936.44</v>
      </c>
      <c r="J4247" t="s">
        <v>7743</v>
      </c>
      <c r="K4247">
        <v>1</v>
      </c>
      <c r="L4247">
        <v>2</v>
      </c>
      <c r="M4247" t="s">
        <v>8054</v>
      </c>
      <c r="N4247" t="s">
        <v>7745</v>
      </c>
      <c r="O4247" t="s">
        <v>7697</v>
      </c>
      <c r="P4247" t="s">
        <v>13725</v>
      </c>
      <c r="Q4247" t="s">
        <v>13717</v>
      </c>
      <c r="R4247">
        <v>938</v>
      </c>
      <c r="S4247" t="s">
        <v>8680</v>
      </c>
      <c r="T4247" t="s">
        <v>7715</v>
      </c>
      <c r="U4247">
        <v>1</v>
      </c>
      <c r="V4247">
        <v>3</v>
      </c>
      <c r="W4247" t="s">
        <v>7702</v>
      </c>
      <c r="X4247" t="s">
        <v>14675</v>
      </c>
      <c r="Y4247" t="s">
        <v>7703</v>
      </c>
      <c r="Z4247" t="s">
        <v>14676</v>
      </c>
      <c r="AA4247" t="s">
        <v>7748</v>
      </c>
      <c r="AB4247" t="s">
        <v>14677</v>
      </c>
    </row>
    <row r="4248" spans="1:28">
      <c r="A4248" s="241">
        <v>45980</v>
      </c>
      <c r="B4248" t="s">
        <v>14678</v>
      </c>
      <c r="C4248" t="s">
        <v>8016</v>
      </c>
      <c r="D4248" t="s">
        <v>8017</v>
      </c>
      <c r="E4248" t="s">
        <v>8018</v>
      </c>
      <c r="F4248">
        <v>2</v>
      </c>
      <c r="G4248">
        <v>4853</v>
      </c>
      <c r="H4248">
        <v>0</v>
      </c>
      <c r="I4248" s="165">
        <v>9706</v>
      </c>
      <c r="J4248" t="s">
        <v>7937</v>
      </c>
      <c r="K4248">
        <v>1</v>
      </c>
      <c r="L4248">
        <v>211</v>
      </c>
      <c r="M4248" t="s">
        <v>7938</v>
      </c>
      <c r="N4248" t="s">
        <v>7939</v>
      </c>
      <c r="O4248" t="s">
        <v>7697</v>
      </c>
      <c r="P4248" t="s">
        <v>13725</v>
      </c>
      <c r="Q4248" t="s">
        <v>8209</v>
      </c>
      <c r="R4248">
        <v>409</v>
      </c>
      <c r="S4248" t="s">
        <v>8680</v>
      </c>
      <c r="T4248">
        <v>0</v>
      </c>
      <c r="U4248">
        <v>1</v>
      </c>
      <c r="V4248">
        <v>2</v>
      </c>
      <c r="W4248" t="s">
        <v>7702</v>
      </c>
      <c r="X4248" t="s">
        <v>5924</v>
      </c>
      <c r="Y4248" t="s">
        <v>7703</v>
      </c>
      <c r="Z4248" t="s">
        <v>14679</v>
      </c>
      <c r="AA4248" t="s">
        <v>8145</v>
      </c>
      <c r="AB4248" t="s">
        <v>14680</v>
      </c>
    </row>
    <row r="4249" spans="1:28">
      <c r="A4249" s="241">
        <v>45980</v>
      </c>
      <c r="B4249" t="s">
        <v>14681</v>
      </c>
      <c r="C4249" t="s">
        <v>7736</v>
      </c>
      <c r="D4249" t="s">
        <v>7737</v>
      </c>
      <c r="E4249" t="s">
        <v>7738</v>
      </c>
      <c r="F4249">
        <v>3</v>
      </c>
      <c r="G4249">
        <v>6422.4</v>
      </c>
      <c r="H4249">
        <v>0</v>
      </c>
      <c r="I4249" s="165">
        <v>19267.2</v>
      </c>
      <c r="J4249" t="s">
        <v>7816</v>
      </c>
      <c r="K4249">
        <v>1</v>
      </c>
      <c r="L4249">
        <v>125</v>
      </c>
      <c r="M4249" t="s">
        <v>7724</v>
      </c>
      <c r="N4249" t="s">
        <v>7713</v>
      </c>
      <c r="O4249" t="s">
        <v>7697</v>
      </c>
      <c r="P4249" t="s">
        <v>13725</v>
      </c>
      <c r="Q4249" t="s">
        <v>13780</v>
      </c>
      <c r="R4249">
        <v>105</v>
      </c>
      <c r="S4249" t="s">
        <v>8680</v>
      </c>
      <c r="T4249" t="s">
        <v>7701</v>
      </c>
      <c r="U4249">
        <v>1</v>
      </c>
      <c r="V4249">
        <v>3</v>
      </c>
      <c r="W4249" t="s">
        <v>7702</v>
      </c>
      <c r="X4249" t="s">
        <v>6272</v>
      </c>
      <c r="Y4249" t="s">
        <v>7703</v>
      </c>
      <c r="Z4249" t="s">
        <v>14682</v>
      </c>
      <c r="AA4249" t="s">
        <v>7819</v>
      </c>
      <c r="AB4249" t="s">
        <v>14683</v>
      </c>
    </row>
    <row r="4250" spans="1:28">
      <c r="A4250" s="241">
        <v>45980</v>
      </c>
      <c r="B4250" t="s">
        <v>14684</v>
      </c>
      <c r="C4250" t="s">
        <v>8051</v>
      </c>
      <c r="D4250" t="s">
        <v>8052</v>
      </c>
      <c r="E4250" t="s">
        <v>8053</v>
      </c>
      <c r="F4250">
        <v>3</v>
      </c>
      <c r="G4250">
        <v>5940</v>
      </c>
      <c r="H4250">
        <v>0</v>
      </c>
      <c r="I4250" s="165">
        <v>17820</v>
      </c>
      <c r="J4250" t="s">
        <v>7842</v>
      </c>
      <c r="K4250">
        <v>1</v>
      </c>
      <c r="L4250">
        <v>126</v>
      </c>
      <c r="M4250" t="s">
        <v>7744</v>
      </c>
      <c r="N4250" t="s">
        <v>7745</v>
      </c>
      <c r="O4250" t="s">
        <v>7697</v>
      </c>
      <c r="P4250" t="s">
        <v>13725</v>
      </c>
      <c r="Q4250" t="s">
        <v>14089</v>
      </c>
      <c r="R4250">
        <v>908</v>
      </c>
      <c r="S4250" t="s">
        <v>8680</v>
      </c>
      <c r="T4250" t="s">
        <v>7701</v>
      </c>
      <c r="U4250">
        <v>1</v>
      </c>
      <c r="V4250">
        <v>3</v>
      </c>
      <c r="W4250" t="s">
        <v>7702</v>
      </c>
      <c r="X4250" t="s">
        <v>6010</v>
      </c>
      <c r="Y4250" t="s">
        <v>7703</v>
      </c>
      <c r="Z4250" t="s">
        <v>14685</v>
      </c>
      <c r="AA4250" t="s">
        <v>7845</v>
      </c>
      <c r="AB4250" t="s">
        <v>6010</v>
      </c>
    </row>
    <row r="4251" spans="1:28">
      <c r="A4251" s="241">
        <v>45980</v>
      </c>
      <c r="B4251" t="s">
        <v>14684</v>
      </c>
      <c r="C4251" t="s">
        <v>8415</v>
      </c>
      <c r="D4251" t="s">
        <v>8416</v>
      </c>
      <c r="E4251" t="s">
        <v>8417</v>
      </c>
      <c r="F4251">
        <v>1</v>
      </c>
      <c r="G4251">
        <v>2700</v>
      </c>
      <c r="H4251">
        <v>0</v>
      </c>
      <c r="I4251" s="165">
        <v>2700</v>
      </c>
      <c r="J4251" t="s">
        <v>7842</v>
      </c>
      <c r="K4251">
        <v>1</v>
      </c>
      <c r="L4251">
        <v>126</v>
      </c>
      <c r="M4251" t="s">
        <v>7744</v>
      </c>
      <c r="N4251" t="s">
        <v>7745</v>
      </c>
      <c r="O4251" t="s">
        <v>7697</v>
      </c>
      <c r="P4251" t="s">
        <v>13725</v>
      </c>
      <c r="Q4251" t="s">
        <v>14089</v>
      </c>
      <c r="R4251">
        <v>908</v>
      </c>
      <c r="S4251" t="s">
        <v>8680</v>
      </c>
      <c r="T4251" t="s">
        <v>7715</v>
      </c>
      <c r="U4251">
        <v>1</v>
      </c>
      <c r="V4251">
        <v>1</v>
      </c>
      <c r="W4251" t="s">
        <v>7702</v>
      </c>
      <c r="X4251" t="s">
        <v>6010</v>
      </c>
      <c r="Y4251" t="s">
        <v>7703</v>
      </c>
      <c r="Z4251" t="s">
        <v>14685</v>
      </c>
      <c r="AA4251" t="s">
        <v>7845</v>
      </c>
      <c r="AB4251" t="s">
        <v>6010</v>
      </c>
    </row>
    <row r="4252" spans="1:28">
      <c r="A4252" s="241">
        <v>45980</v>
      </c>
      <c r="B4252" t="s">
        <v>14686</v>
      </c>
      <c r="C4252" t="s">
        <v>7875</v>
      </c>
      <c r="D4252" t="s">
        <v>7876</v>
      </c>
      <c r="E4252" t="s">
        <v>7877</v>
      </c>
      <c r="F4252">
        <v>8</v>
      </c>
      <c r="G4252">
        <v>1218.49</v>
      </c>
      <c r="H4252">
        <v>0</v>
      </c>
      <c r="I4252" s="165">
        <v>9747.92</v>
      </c>
      <c r="J4252" t="s">
        <v>7743</v>
      </c>
      <c r="K4252">
        <v>1</v>
      </c>
      <c r="L4252">
        <v>2</v>
      </c>
      <c r="M4252" t="s">
        <v>8054</v>
      </c>
      <c r="N4252" t="s">
        <v>7745</v>
      </c>
      <c r="O4252" t="s">
        <v>7697</v>
      </c>
      <c r="P4252" t="s">
        <v>13725</v>
      </c>
      <c r="Q4252" t="s">
        <v>13956</v>
      </c>
      <c r="R4252">
        <v>946</v>
      </c>
      <c r="S4252" t="s">
        <v>8680</v>
      </c>
      <c r="T4252" t="s">
        <v>7701</v>
      </c>
      <c r="U4252">
        <v>1</v>
      </c>
      <c r="V4252">
        <v>8</v>
      </c>
      <c r="W4252" t="s">
        <v>7702</v>
      </c>
      <c r="X4252" t="s">
        <v>14687</v>
      </c>
      <c r="Y4252" t="s">
        <v>7703</v>
      </c>
      <c r="Z4252" t="s">
        <v>14688</v>
      </c>
      <c r="AA4252" t="s">
        <v>8008</v>
      </c>
      <c r="AB4252" t="s">
        <v>14689</v>
      </c>
    </row>
    <row r="4253" spans="1:28">
      <c r="A4253" s="241">
        <v>45980</v>
      </c>
      <c r="B4253" t="s">
        <v>14686</v>
      </c>
      <c r="C4253" t="s">
        <v>7778</v>
      </c>
      <c r="D4253" t="s">
        <v>7779</v>
      </c>
      <c r="E4253" t="s">
        <v>7780</v>
      </c>
      <c r="F4253">
        <v>3</v>
      </c>
      <c r="G4253">
        <v>2668.75</v>
      </c>
      <c r="H4253">
        <v>0</v>
      </c>
      <c r="I4253" s="165">
        <v>8006.25</v>
      </c>
      <c r="J4253" t="s">
        <v>7743</v>
      </c>
      <c r="K4253">
        <v>1</v>
      </c>
      <c r="L4253">
        <v>2</v>
      </c>
      <c r="M4253" t="s">
        <v>8054</v>
      </c>
      <c r="N4253" t="s">
        <v>7745</v>
      </c>
      <c r="O4253" t="s">
        <v>7697</v>
      </c>
      <c r="P4253" t="s">
        <v>13725</v>
      </c>
      <c r="Q4253" t="s">
        <v>13956</v>
      </c>
      <c r="R4253">
        <v>946</v>
      </c>
      <c r="S4253" t="s">
        <v>8680</v>
      </c>
      <c r="T4253" t="s">
        <v>7701</v>
      </c>
      <c r="U4253">
        <v>1</v>
      </c>
      <c r="V4253">
        <v>3</v>
      </c>
      <c r="W4253" t="s">
        <v>7702</v>
      </c>
      <c r="X4253" t="s">
        <v>14687</v>
      </c>
      <c r="Y4253" t="s">
        <v>7703</v>
      </c>
      <c r="Z4253" t="s">
        <v>14688</v>
      </c>
      <c r="AA4253" t="s">
        <v>8008</v>
      </c>
      <c r="AB4253" t="s">
        <v>14689</v>
      </c>
    </row>
    <row r="4254" spans="1:28">
      <c r="A4254" s="241">
        <v>45980</v>
      </c>
      <c r="B4254" t="s">
        <v>14686</v>
      </c>
      <c r="C4254" t="s">
        <v>7822</v>
      </c>
      <c r="D4254" t="s">
        <v>7823</v>
      </c>
      <c r="E4254" t="s">
        <v>7824</v>
      </c>
      <c r="F4254">
        <v>2</v>
      </c>
      <c r="G4254">
        <v>3025.21</v>
      </c>
      <c r="H4254">
        <v>0</v>
      </c>
      <c r="I4254" s="165">
        <v>6050.42</v>
      </c>
      <c r="J4254" t="s">
        <v>7743</v>
      </c>
      <c r="K4254">
        <v>1</v>
      </c>
      <c r="L4254">
        <v>2</v>
      </c>
      <c r="M4254" t="s">
        <v>8054</v>
      </c>
      <c r="N4254" t="s">
        <v>7745</v>
      </c>
      <c r="O4254" t="s">
        <v>7697</v>
      </c>
      <c r="P4254" t="s">
        <v>13725</v>
      </c>
      <c r="Q4254" t="s">
        <v>13956</v>
      </c>
      <c r="R4254">
        <v>946</v>
      </c>
      <c r="S4254" t="s">
        <v>8680</v>
      </c>
      <c r="T4254" t="s">
        <v>7715</v>
      </c>
      <c r="U4254">
        <v>1</v>
      </c>
      <c r="V4254">
        <v>2</v>
      </c>
      <c r="W4254" t="s">
        <v>7702</v>
      </c>
      <c r="X4254" t="s">
        <v>14687</v>
      </c>
      <c r="Y4254" t="s">
        <v>7703</v>
      </c>
      <c r="Z4254" t="s">
        <v>14688</v>
      </c>
      <c r="AA4254" t="s">
        <v>8008</v>
      </c>
      <c r="AB4254" t="s">
        <v>14689</v>
      </c>
    </row>
    <row r="4255" spans="1:28">
      <c r="A4255" s="241">
        <v>45980</v>
      </c>
      <c r="B4255" t="s">
        <v>14686</v>
      </c>
      <c r="C4255" t="s">
        <v>8563</v>
      </c>
      <c r="D4255" t="s">
        <v>8564</v>
      </c>
      <c r="E4255" t="s">
        <v>8565</v>
      </c>
      <c r="F4255">
        <v>2</v>
      </c>
      <c r="G4255">
        <v>4659</v>
      </c>
      <c r="H4255">
        <v>0</v>
      </c>
      <c r="I4255" s="165">
        <v>9318</v>
      </c>
      <c r="J4255" t="s">
        <v>7743</v>
      </c>
      <c r="K4255">
        <v>1</v>
      </c>
      <c r="L4255">
        <v>2</v>
      </c>
      <c r="M4255" t="s">
        <v>8054</v>
      </c>
      <c r="N4255" t="s">
        <v>7745</v>
      </c>
      <c r="O4255" t="s">
        <v>7697</v>
      </c>
      <c r="P4255" t="s">
        <v>13725</v>
      </c>
      <c r="Q4255" t="s">
        <v>13956</v>
      </c>
      <c r="R4255">
        <v>946</v>
      </c>
      <c r="S4255" t="s">
        <v>8680</v>
      </c>
      <c r="T4255" t="s">
        <v>7715</v>
      </c>
      <c r="U4255">
        <v>1</v>
      </c>
      <c r="V4255">
        <v>2</v>
      </c>
      <c r="W4255" t="s">
        <v>7702</v>
      </c>
      <c r="X4255" t="s">
        <v>14687</v>
      </c>
      <c r="Y4255" t="s">
        <v>7703</v>
      </c>
      <c r="Z4255" t="s">
        <v>14688</v>
      </c>
      <c r="AA4255" t="s">
        <v>8008</v>
      </c>
      <c r="AB4255" t="s">
        <v>14689</v>
      </c>
    </row>
    <row r="4256" spans="1:28">
      <c r="A4256" s="241">
        <v>45980</v>
      </c>
      <c r="B4256" t="s">
        <v>14686</v>
      </c>
      <c r="C4256" t="s">
        <v>7839</v>
      </c>
      <c r="D4256" t="s">
        <v>7840</v>
      </c>
      <c r="E4256" t="s">
        <v>7841</v>
      </c>
      <c r="F4256">
        <v>3</v>
      </c>
      <c r="G4256">
        <v>2645.48</v>
      </c>
      <c r="H4256">
        <v>0</v>
      </c>
      <c r="I4256" s="165">
        <v>7936.44</v>
      </c>
      <c r="J4256" t="s">
        <v>7743</v>
      </c>
      <c r="K4256">
        <v>1</v>
      </c>
      <c r="L4256">
        <v>2</v>
      </c>
      <c r="M4256" t="s">
        <v>8054</v>
      </c>
      <c r="N4256" t="s">
        <v>7745</v>
      </c>
      <c r="O4256" t="s">
        <v>7697</v>
      </c>
      <c r="P4256" t="s">
        <v>13725</v>
      </c>
      <c r="Q4256" t="s">
        <v>13956</v>
      </c>
      <c r="R4256">
        <v>946</v>
      </c>
      <c r="S4256" t="s">
        <v>8680</v>
      </c>
      <c r="T4256" t="s">
        <v>7715</v>
      </c>
      <c r="U4256">
        <v>1</v>
      </c>
      <c r="V4256">
        <v>3</v>
      </c>
      <c r="W4256" t="s">
        <v>7702</v>
      </c>
      <c r="X4256" t="s">
        <v>14687</v>
      </c>
      <c r="Y4256" t="s">
        <v>7703</v>
      </c>
      <c r="Z4256" t="s">
        <v>14688</v>
      </c>
      <c r="AA4256" t="s">
        <v>8008</v>
      </c>
      <c r="AB4256" t="s">
        <v>14689</v>
      </c>
    </row>
    <row r="4257" spans="1:28">
      <c r="A4257" s="241">
        <v>45980</v>
      </c>
      <c r="B4257" t="s">
        <v>14690</v>
      </c>
      <c r="C4257" t="s">
        <v>7832</v>
      </c>
      <c r="D4257" t="s">
        <v>7833</v>
      </c>
      <c r="E4257" t="s">
        <v>7834</v>
      </c>
      <c r="F4257">
        <v>1</v>
      </c>
      <c r="G4257">
        <v>12500</v>
      </c>
      <c r="H4257">
        <v>0</v>
      </c>
      <c r="I4257" s="165">
        <v>12500</v>
      </c>
      <c r="J4257" t="s">
        <v>7743</v>
      </c>
      <c r="K4257">
        <v>1</v>
      </c>
      <c r="L4257">
        <v>2</v>
      </c>
      <c r="M4257" t="s">
        <v>8054</v>
      </c>
      <c r="N4257" t="s">
        <v>7745</v>
      </c>
      <c r="O4257" t="s">
        <v>7697</v>
      </c>
      <c r="P4257" t="s">
        <v>13725</v>
      </c>
      <c r="Q4257" t="s">
        <v>13956</v>
      </c>
      <c r="R4257">
        <v>946</v>
      </c>
      <c r="S4257" t="s">
        <v>8680</v>
      </c>
      <c r="T4257" t="s">
        <v>7726</v>
      </c>
      <c r="U4257">
        <v>1</v>
      </c>
      <c r="V4257">
        <v>1</v>
      </c>
      <c r="W4257" t="s">
        <v>7702</v>
      </c>
      <c r="X4257" t="s">
        <v>14691</v>
      </c>
      <c r="Y4257" t="s">
        <v>7703</v>
      </c>
      <c r="Z4257" t="s">
        <v>14692</v>
      </c>
      <c r="AA4257" t="s">
        <v>8008</v>
      </c>
      <c r="AB4257" t="s">
        <v>14693</v>
      </c>
    </row>
    <row r="4258" spans="1:28">
      <c r="A4258" s="241">
        <v>45980</v>
      </c>
      <c r="B4258" t="s">
        <v>14694</v>
      </c>
      <c r="C4258" t="s">
        <v>7730</v>
      </c>
      <c r="D4258" t="s">
        <v>7731</v>
      </c>
      <c r="E4258" t="s">
        <v>7732</v>
      </c>
      <c r="F4258">
        <v>1</v>
      </c>
      <c r="G4258">
        <v>8991.6</v>
      </c>
      <c r="H4258">
        <v>0</v>
      </c>
      <c r="I4258" s="165">
        <v>8991.6</v>
      </c>
      <c r="J4258" t="s">
        <v>7743</v>
      </c>
      <c r="K4258">
        <v>1</v>
      </c>
      <c r="L4258">
        <v>2</v>
      </c>
      <c r="M4258" t="s">
        <v>8054</v>
      </c>
      <c r="N4258" t="s">
        <v>7745</v>
      </c>
      <c r="O4258" t="s">
        <v>7697</v>
      </c>
      <c r="P4258" t="s">
        <v>13725</v>
      </c>
      <c r="Q4258" t="s">
        <v>13956</v>
      </c>
      <c r="R4258">
        <v>946</v>
      </c>
      <c r="S4258" t="s">
        <v>8680</v>
      </c>
      <c r="T4258" t="s">
        <v>7715</v>
      </c>
      <c r="U4258">
        <v>1</v>
      </c>
      <c r="V4258">
        <v>1</v>
      </c>
      <c r="W4258" t="s">
        <v>7702</v>
      </c>
      <c r="X4258" t="s">
        <v>14695</v>
      </c>
      <c r="Y4258" t="s">
        <v>7703</v>
      </c>
      <c r="Z4258" t="s">
        <v>14696</v>
      </c>
      <c r="AA4258" t="s">
        <v>8008</v>
      </c>
      <c r="AB4258" t="s">
        <v>14697</v>
      </c>
    </row>
    <row r="4259" spans="1:28">
      <c r="A4259" s="241">
        <v>45980</v>
      </c>
      <c r="B4259" t="s">
        <v>14694</v>
      </c>
      <c r="C4259" t="s">
        <v>7979</v>
      </c>
      <c r="D4259" t="s">
        <v>7980</v>
      </c>
      <c r="E4259" t="s">
        <v>7981</v>
      </c>
      <c r="F4259">
        <v>2</v>
      </c>
      <c r="G4259">
        <v>2647.06</v>
      </c>
      <c r="H4259">
        <v>0</v>
      </c>
      <c r="I4259" s="165">
        <v>5294.12</v>
      </c>
      <c r="J4259" t="s">
        <v>7743</v>
      </c>
      <c r="K4259">
        <v>1</v>
      </c>
      <c r="L4259">
        <v>2</v>
      </c>
      <c r="M4259" t="s">
        <v>8054</v>
      </c>
      <c r="N4259" t="s">
        <v>7745</v>
      </c>
      <c r="O4259" t="s">
        <v>7697</v>
      </c>
      <c r="P4259" t="s">
        <v>13725</v>
      </c>
      <c r="Q4259" t="s">
        <v>13956</v>
      </c>
      <c r="R4259">
        <v>946</v>
      </c>
      <c r="S4259" t="s">
        <v>8680</v>
      </c>
      <c r="T4259" t="s">
        <v>7715</v>
      </c>
      <c r="U4259">
        <v>1</v>
      </c>
      <c r="V4259">
        <v>2</v>
      </c>
      <c r="W4259" t="s">
        <v>7702</v>
      </c>
      <c r="X4259" t="s">
        <v>14695</v>
      </c>
      <c r="Y4259" t="s">
        <v>7703</v>
      </c>
      <c r="Z4259" t="s">
        <v>14696</v>
      </c>
      <c r="AA4259" t="s">
        <v>8008</v>
      </c>
      <c r="AB4259" t="s">
        <v>14697</v>
      </c>
    </row>
    <row r="4260" spans="1:28">
      <c r="A4260" s="241">
        <v>45980</v>
      </c>
      <c r="B4260" t="s">
        <v>14694</v>
      </c>
      <c r="C4260" t="s">
        <v>7822</v>
      </c>
      <c r="D4260" t="s">
        <v>7823</v>
      </c>
      <c r="E4260" t="s">
        <v>7824</v>
      </c>
      <c r="F4260">
        <v>2</v>
      </c>
      <c r="G4260">
        <v>3025.21</v>
      </c>
      <c r="H4260">
        <v>0</v>
      </c>
      <c r="I4260" s="165">
        <v>6050.42</v>
      </c>
      <c r="J4260" t="s">
        <v>7743</v>
      </c>
      <c r="K4260">
        <v>1</v>
      </c>
      <c r="L4260">
        <v>2</v>
      </c>
      <c r="M4260" t="s">
        <v>8054</v>
      </c>
      <c r="N4260" t="s">
        <v>7745</v>
      </c>
      <c r="O4260" t="s">
        <v>7697</v>
      </c>
      <c r="P4260" t="s">
        <v>13725</v>
      </c>
      <c r="Q4260" t="s">
        <v>13956</v>
      </c>
      <c r="R4260">
        <v>946</v>
      </c>
      <c r="S4260" t="s">
        <v>8680</v>
      </c>
      <c r="T4260" t="s">
        <v>7715</v>
      </c>
      <c r="U4260">
        <v>1</v>
      </c>
      <c r="V4260">
        <v>2</v>
      </c>
      <c r="W4260" t="s">
        <v>7702</v>
      </c>
      <c r="X4260" t="s">
        <v>14695</v>
      </c>
      <c r="Y4260" t="s">
        <v>7703</v>
      </c>
      <c r="Z4260" t="s">
        <v>14696</v>
      </c>
      <c r="AA4260" t="s">
        <v>8008</v>
      </c>
      <c r="AB4260" t="s">
        <v>14697</v>
      </c>
    </row>
    <row r="4261" spans="1:28">
      <c r="A4261" s="241">
        <v>45980</v>
      </c>
      <c r="B4261" t="s">
        <v>14698</v>
      </c>
      <c r="C4261" t="s">
        <v>7720</v>
      </c>
      <c r="D4261" t="s">
        <v>7721</v>
      </c>
      <c r="E4261" t="s">
        <v>7722</v>
      </c>
      <c r="F4261">
        <v>1</v>
      </c>
      <c r="G4261">
        <v>11900</v>
      </c>
      <c r="H4261">
        <v>0</v>
      </c>
      <c r="I4261" s="165">
        <v>11900</v>
      </c>
      <c r="J4261" t="s">
        <v>7757</v>
      </c>
      <c r="K4261">
        <v>1</v>
      </c>
      <c r="L4261">
        <v>1</v>
      </c>
      <c r="M4261" t="s">
        <v>7767</v>
      </c>
      <c r="N4261" t="s">
        <v>7713</v>
      </c>
      <c r="O4261" t="s">
        <v>7697</v>
      </c>
      <c r="P4261" t="s">
        <v>13725</v>
      </c>
      <c r="Q4261" t="s">
        <v>13772</v>
      </c>
      <c r="R4261">
        <v>110</v>
      </c>
      <c r="S4261" t="s">
        <v>8680</v>
      </c>
      <c r="T4261" t="s">
        <v>7726</v>
      </c>
      <c r="U4261">
        <v>1</v>
      </c>
      <c r="V4261">
        <v>1</v>
      </c>
      <c r="W4261" t="s">
        <v>7702</v>
      </c>
      <c r="X4261" t="s">
        <v>14699</v>
      </c>
      <c r="Y4261" t="s">
        <v>7703</v>
      </c>
      <c r="Z4261" t="s">
        <v>14700</v>
      </c>
      <c r="AA4261" t="s">
        <v>8552</v>
      </c>
      <c r="AB4261" t="s">
        <v>14701</v>
      </c>
    </row>
    <row r="4262" spans="1:28">
      <c r="A4262" s="241">
        <v>45980</v>
      </c>
      <c r="B4262" t="s">
        <v>14702</v>
      </c>
      <c r="C4262" t="s">
        <v>8954</v>
      </c>
      <c r="D4262" t="s">
        <v>8955</v>
      </c>
      <c r="E4262" t="s">
        <v>8956</v>
      </c>
      <c r="F4262">
        <v>1</v>
      </c>
      <c r="G4262">
        <v>2615</v>
      </c>
      <c r="H4262">
        <v>0</v>
      </c>
      <c r="I4262" s="165">
        <v>2615</v>
      </c>
      <c r="J4262" t="s">
        <v>8271</v>
      </c>
      <c r="K4262">
        <v>1</v>
      </c>
      <c r="L4262">
        <v>2</v>
      </c>
      <c r="M4262" t="s">
        <v>8054</v>
      </c>
      <c r="N4262" t="s">
        <v>7745</v>
      </c>
      <c r="O4262" t="s">
        <v>7697</v>
      </c>
      <c r="P4262" t="s">
        <v>13725</v>
      </c>
      <c r="Q4262" t="s">
        <v>13501</v>
      </c>
      <c r="R4262">
        <v>935</v>
      </c>
      <c r="S4262" t="s">
        <v>8680</v>
      </c>
      <c r="T4262" t="s">
        <v>7715</v>
      </c>
      <c r="U4262">
        <v>1</v>
      </c>
      <c r="V4262">
        <v>1</v>
      </c>
      <c r="W4262" t="s">
        <v>7702</v>
      </c>
      <c r="X4262" t="s">
        <v>14703</v>
      </c>
      <c r="Y4262" t="s">
        <v>7703</v>
      </c>
      <c r="Z4262" t="s">
        <v>14704</v>
      </c>
      <c r="AA4262" t="s">
        <v>8274</v>
      </c>
      <c r="AB4262" t="s">
        <v>14705</v>
      </c>
    </row>
    <row r="4263" spans="1:28">
      <c r="A4263" s="241">
        <v>45980</v>
      </c>
      <c r="B4263" t="s">
        <v>14702</v>
      </c>
      <c r="C4263" t="s">
        <v>11648</v>
      </c>
      <c r="D4263" t="s">
        <v>11649</v>
      </c>
      <c r="E4263" t="s">
        <v>11650</v>
      </c>
      <c r="F4263">
        <v>1</v>
      </c>
      <c r="G4263">
        <v>15579.83</v>
      </c>
      <c r="H4263">
        <v>0</v>
      </c>
      <c r="I4263" s="165">
        <v>15579.83</v>
      </c>
      <c r="J4263" t="s">
        <v>8271</v>
      </c>
      <c r="K4263">
        <v>1</v>
      </c>
      <c r="L4263">
        <v>2</v>
      </c>
      <c r="M4263" t="s">
        <v>8054</v>
      </c>
      <c r="N4263" t="s">
        <v>7745</v>
      </c>
      <c r="O4263" t="s">
        <v>7697</v>
      </c>
      <c r="P4263" t="s">
        <v>13725</v>
      </c>
      <c r="Q4263" t="s">
        <v>13501</v>
      </c>
      <c r="R4263">
        <v>935</v>
      </c>
      <c r="S4263" t="s">
        <v>8680</v>
      </c>
      <c r="T4263" t="s">
        <v>7726</v>
      </c>
      <c r="U4263">
        <v>1</v>
      </c>
      <c r="V4263">
        <v>1</v>
      </c>
      <c r="W4263" t="s">
        <v>7702</v>
      </c>
      <c r="X4263" t="s">
        <v>14703</v>
      </c>
      <c r="Y4263" t="s">
        <v>7703</v>
      </c>
      <c r="Z4263" t="s">
        <v>14704</v>
      </c>
      <c r="AA4263" t="s">
        <v>8274</v>
      </c>
      <c r="AB4263" t="s">
        <v>14705</v>
      </c>
    </row>
    <row r="4264" spans="1:28">
      <c r="A4264" s="241">
        <v>45980</v>
      </c>
      <c r="B4264" t="s">
        <v>14706</v>
      </c>
      <c r="C4264" t="s">
        <v>7781</v>
      </c>
      <c r="D4264" t="s">
        <v>7782</v>
      </c>
      <c r="E4264" t="s">
        <v>7783</v>
      </c>
      <c r="F4264">
        <v>6</v>
      </c>
      <c r="G4264">
        <v>3025.21</v>
      </c>
      <c r="H4264">
        <v>0</v>
      </c>
      <c r="I4264" s="165">
        <v>18151.259999999998</v>
      </c>
      <c r="J4264" t="s">
        <v>7794</v>
      </c>
      <c r="K4264">
        <v>1</v>
      </c>
      <c r="L4264">
        <v>125</v>
      </c>
      <c r="M4264" t="s">
        <v>7724</v>
      </c>
      <c r="N4264" t="s">
        <v>7713</v>
      </c>
      <c r="O4264" t="s">
        <v>7697</v>
      </c>
      <c r="P4264" t="s">
        <v>13725</v>
      </c>
      <c r="Q4264" t="s">
        <v>13999</v>
      </c>
      <c r="R4264">
        <v>104</v>
      </c>
      <c r="S4264" t="s">
        <v>8680</v>
      </c>
      <c r="T4264" t="s">
        <v>7715</v>
      </c>
      <c r="U4264">
        <v>1</v>
      </c>
      <c r="V4264">
        <v>6</v>
      </c>
      <c r="W4264" t="s">
        <v>7702</v>
      </c>
      <c r="X4264" t="s">
        <v>5928</v>
      </c>
      <c r="Y4264" t="s">
        <v>7703</v>
      </c>
      <c r="Z4264" t="s">
        <v>14707</v>
      </c>
      <c r="AA4264" t="s">
        <v>8481</v>
      </c>
      <c r="AB4264" t="s">
        <v>14708</v>
      </c>
    </row>
    <row r="4265" spans="1:28">
      <c r="A4265" s="241">
        <v>45980</v>
      </c>
      <c r="B4265" t="s">
        <v>14709</v>
      </c>
      <c r="C4265" t="s">
        <v>7839</v>
      </c>
      <c r="D4265" t="s">
        <v>7840</v>
      </c>
      <c r="E4265" t="s">
        <v>7841</v>
      </c>
      <c r="F4265">
        <v>6</v>
      </c>
      <c r="G4265">
        <v>2645.48</v>
      </c>
      <c r="H4265">
        <v>0</v>
      </c>
      <c r="I4265" s="165">
        <v>15872.88</v>
      </c>
      <c r="J4265" t="s">
        <v>8182</v>
      </c>
      <c r="K4265">
        <v>1</v>
      </c>
      <c r="L4265">
        <v>126</v>
      </c>
      <c r="M4265" t="s">
        <v>7744</v>
      </c>
      <c r="N4265" t="s">
        <v>7745</v>
      </c>
      <c r="O4265" t="s">
        <v>7697</v>
      </c>
      <c r="P4265" t="s">
        <v>13725</v>
      </c>
      <c r="Q4265" t="s">
        <v>14186</v>
      </c>
      <c r="R4265">
        <v>921</v>
      </c>
      <c r="S4265" t="s">
        <v>8680</v>
      </c>
      <c r="T4265" t="s">
        <v>7715</v>
      </c>
      <c r="U4265">
        <v>1</v>
      </c>
      <c r="V4265">
        <v>6</v>
      </c>
      <c r="W4265" t="s">
        <v>7702</v>
      </c>
      <c r="X4265" t="s">
        <v>5965</v>
      </c>
      <c r="Y4265" t="s">
        <v>7703</v>
      </c>
      <c r="Z4265" t="s">
        <v>14710</v>
      </c>
      <c r="AA4265" t="s">
        <v>8470</v>
      </c>
      <c r="AB4265" t="s">
        <v>14711</v>
      </c>
    </row>
    <row r="4266" spans="1:28">
      <c r="A4266" s="241">
        <v>45980</v>
      </c>
      <c r="B4266" t="s">
        <v>14712</v>
      </c>
      <c r="C4266" t="s">
        <v>8626</v>
      </c>
      <c r="D4266" t="s">
        <v>8627</v>
      </c>
      <c r="E4266" t="s">
        <v>8628</v>
      </c>
      <c r="F4266">
        <v>1</v>
      </c>
      <c r="G4266">
        <v>29400</v>
      </c>
      <c r="H4266">
        <v>0</v>
      </c>
      <c r="I4266" s="165">
        <v>29400</v>
      </c>
      <c r="J4266" t="s">
        <v>7743</v>
      </c>
      <c r="K4266">
        <v>1</v>
      </c>
      <c r="L4266">
        <v>2</v>
      </c>
      <c r="M4266" t="s">
        <v>8054</v>
      </c>
      <c r="N4266" t="s">
        <v>7745</v>
      </c>
      <c r="O4266" t="s">
        <v>7697</v>
      </c>
      <c r="P4266" t="s">
        <v>13725</v>
      </c>
      <c r="Q4266" t="s">
        <v>13717</v>
      </c>
      <c r="R4266">
        <v>938</v>
      </c>
      <c r="S4266" t="s">
        <v>8680</v>
      </c>
      <c r="T4266" t="s">
        <v>7726</v>
      </c>
      <c r="U4266">
        <v>1</v>
      </c>
      <c r="V4266">
        <v>1</v>
      </c>
      <c r="W4266" t="s">
        <v>7702</v>
      </c>
      <c r="X4266" t="s">
        <v>14713</v>
      </c>
      <c r="Y4266" t="s">
        <v>7703</v>
      </c>
      <c r="Z4266" t="s">
        <v>14714</v>
      </c>
      <c r="AA4266" t="s">
        <v>7748</v>
      </c>
      <c r="AB4266" t="s">
        <v>14715</v>
      </c>
    </row>
    <row r="4267" spans="1:28">
      <c r="A4267" s="241">
        <v>45980</v>
      </c>
      <c r="B4267" t="s">
        <v>14716</v>
      </c>
      <c r="C4267" t="s">
        <v>8954</v>
      </c>
      <c r="D4267" t="s">
        <v>8955</v>
      </c>
      <c r="E4267" t="s">
        <v>8956</v>
      </c>
      <c r="F4267">
        <v>6</v>
      </c>
      <c r="G4267">
        <v>2615</v>
      </c>
      <c r="H4267">
        <v>0</v>
      </c>
      <c r="I4267" s="165">
        <v>15690</v>
      </c>
      <c r="J4267" t="s">
        <v>7937</v>
      </c>
      <c r="K4267">
        <v>1</v>
      </c>
      <c r="L4267">
        <v>211</v>
      </c>
      <c r="M4267" t="s">
        <v>7938</v>
      </c>
      <c r="N4267" t="s">
        <v>7939</v>
      </c>
      <c r="O4267" t="s">
        <v>7697</v>
      </c>
      <c r="P4267" t="s">
        <v>13725</v>
      </c>
      <c r="Q4267" t="s">
        <v>14588</v>
      </c>
      <c r="R4267">
        <v>413</v>
      </c>
      <c r="S4267" t="s">
        <v>8680</v>
      </c>
      <c r="T4267" t="s">
        <v>7715</v>
      </c>
      <c r="U4267">
        <v>1</v>
      </c>
      <c r="V4267">
        <v>6</v>
      </c>
      <c r="W4267" t="s">
        <v>7702</v>
      </c>
      <c r="X4267" t="s">
        <v>5967</v>
      </c>
      <c r="Y4267" t="s">
        <v>7703</v>
      </c>
      <c r="Z4267" t="s">
        <v>14717</v>
      </c>
      <c r="AA4267" t="s">
        <v>7942</v>
      </c>
      <c r="AB4267" t="s">
        <v>8706</v>
      </c>
    </row>
    <row r="4268" spans="1:28">
      <c r="A4268" s="241">
        <v>45980</v>
      </c>
      <c r="B4268" t="s">
        <v>14718</v>
      </c>
      <c r="C4268" t="s">
        <v>8596</v>
      </c>
      <c r="D4268" t="s">
        <v>8597</v>
      </c>
      <c r="E4268" t="s">
        <v>8598</v>
      </c>
      <c r="F4268">
        <v>6</v>
      </c>
      <c r="G4268">
        <v>1230</v>
      </c>
      <c r="H4268">
        <v>0</v>
      </c>
      <c r="I4268" s="165">
        <v>7380</v>
      </c>
      <c r="J4268" t="s">
        <v>7937</v>
      </c>
      <c r="K4268">
        <v>1</v>
      </c>
      <c r="L4268">
        <v>211</v>
      </c>
      <c r="M4268" t="s">
        <v>7938</v>
      </c>
      <c r="N4268" t="s">
        <v>7939</v>
      </c>
      <c r="O4268" t="s">
        <v>7697</v>
      </c>
      <c r="P4268" t="s">
        <v>13725</v>
      </c>
      <c r="Q4268" t="s">
        <v>8209</v>
      </c>
      <c r="R4268">
        <v>409</v>
      </c>
      <c r="S4268" t="s">
        <v>8680</v>
      </c>
      <c r="T4268" t="s">
        <v>7715</v>
      </c>
      <c r="U4268">
        <v>1</v>
      </c>
      <c r="V4268">
        <v>6</v>
      </c>
      <c r="W4268" t="s">
        <v>7702</v>
      </c>
      <c r="X4268" t="s">
        <v>6002</v>
      </c>
      <c r="Y4268" t="s">
        <v>7703</v>
      </c>
      <c r="Z4268" t="s">
        <v>14719</v>
      </c>
      <c r="AA4268" t="s">
        <v>8145</v>
      </c>
      <c r="AB4268" t="s">
        <v>6002</v>
      </c>
    </row>
    <row r="4269" spans="1:28">
      <c r="A4269" s="241">
        <v>45980</v>
      </c>
      <c r="B4269" t="s">
        <v>14718</v>
      </c>
      <c r="C4269" t="s">
        <v>7740</v>
      </c>
      <c r="D4269" t="s">
        <v>7741</v>
      </c>
      <c r="E4269" t="s">
        <v>7742</v>
      </c>
      <c r="F4269">
        <v>6</v>
      </c>
      <c r="G4269">
        <v>3562.19</v>
      </c>
      <c r="H4269">
        <v>0</v>
      </c>
      <c r="I4269" s="165">
        <v>21373.14</v>
      </c>
      <c r="J4269" t="s">
        <v>7937</v>
      </c>
      <c r="K4269">
        <v>1</v>
      </c>
      <c r="L4269">
        <v>211</v>
      </c>
      <c r="M4269" t="s">
        <v>7938</v>
      </c>
      <c r="N4269" t="s">
        <v>7939</v>
      </c>
      <c r="O4269" t="s">
        <v>7697</v>
      </c>
      <c r="P4269" t="s">
        <v>13725</v>
      </c>
      <c r="Q4269" t="s">
        <v>8209</v>
      </c>
      <c r="R4269">
        <v>409</v>
      </c>
      <c r="S4269" t="s">
        <v>8680</v>
      </c>
      <c r="T4269" t="s">
        <v>7715</v>
      </c>
      <c r="U4269">
        <v>1</v>
      </c>
      <c r="V4269">
        <v>6</v>
      </c>
      <c r="W4269" t="s">
        <v>7702</v>
      </c>
      <c r="X4269" t="s">
        <v>6002</v>
      </c>
      <c r="Y4269" t="s">
        <v>7703</v>
      </c>
      <c r="Z4269" t="s">
        <v>14719</v>
      </c>
      <c r="AA4269" t="s">
        <v>8145</v>
      </c>
      <c r="AB4269" t="s">
        <v>6002</v>
      </c>
    </row>
    <row r="4270" spans="1:28">
      <c r="A4270" s="241">
        <v>45980</v>
      </c>
      <c r="B4270" t="s">
        <v>14720</v>
      </c>
      <c r="C4270" t="s">
        <v>8954</v>
      </c>
      <c r="D4270" t="s">
        <v>8955</v>
      </c>
      <c r="E4270" t="s">
        <v>8956</v>
      </c>
      <c r="F4270">
        <v>1</v>
      </c>
      <c r="G4270">
        <v>2615</v>
      </c>
      <c r="H4270">
        <v>0</v>
      </c>
      <c r="I4270" s="165">
        <v>2615</v>
      </c>
      <c r="J4270" t="s">
        <v>8182</v>
      </c>
      <c r="K4270">
        <v>1</v>
      </c>
      <c r="L4270">
        <v>126</v>
      </c>
      <c r="M4270" t="s">
        <v>7744</v>
      </c>
      <c r="N4270" t="s">
        <v>7745</v>
      </c>
      <c r="O4270" t="s">
        <v>7697</v>
      </c>
      <c r="P4270" t="s">
        <v>13725</v>
      </c>
      <c r="Q4270" t="s">
        <v>14186</v>
      </c>
      <c r="R4270">
        <v>921</v>
      </c>
      <c r="S4270" t="s">
        <v>8680</v>
      </c>
      <c r="T4270" t="s">
        <v>7715</v>
      </c>
      <c r="U4270">
        <v>1</v>
      </c>
      <c r="V4270">
        <v>1</v>
      </c>
      <c r="W4270" t="s">
        <v>7702</v>
      </c>
      <c r="X4270" t="s">
        <v>5920</v>
      </c>
      <c r="Y4270" t="s">
        <v>7703</v>
      </c>
      <c r="Z4270" t="s">
        <v>14721</v>
      </c>
      <c r="AA4270" t="s">
        <v>8470</v>
      </c>
      <c r="AB4270" t="s">
        <v>14722</v>
      </c>
    </row>
    <row r="4271" spans="1:28">
      <c r="A4271" s="241">
        <v>45980</v>
      </c>
      <c r="B4271" t="s">
        <v>14720</v>
      </c>
      <c r="C4271" t="s">
        <v>7822</v>
      </c>
      <c r="D4271" t="s">
        <v>7823</v>
      </c>
      <c r="E4271" t="s">
        <v>7824</v>
      </c>
      <c r="F4271">
        <v>1</v>
      </c>
      <c r="G4271">
        <v>3025.21</v>
      </c>
      <c r="H4271">
        <v>0</v>
      </c>
      <c r="I4271" s="165">
        <v>3025.21</v>
      </c>
      <c r="J4271" t="s">
        <v>8182</v>
      </c>
      <c r="K4271">
        <v>1</v>
      </c>
      <c r="L4271">
        <v>126</v>
      </c>
      <c r="M4271" t="s">
        <v>7744</v>
      </c>
      <c r="N4271" t="s">
        <v>7745</v>
      </c>
      <c r="O4271" t="s">
        <v>7697</v>
      </c>
      <c r="P4271" t="s">
        <v>13725</v>
      </c>
      <c r="Q4271" t="s">
        <v>14186</v>
      </c>
      <c r="R4271">
        <v>921</v>
      </c>
      <c r="S4271" t="s">
        <v>8680</v>
      </c>
      <c r="T4271" t="s">
        <v>7715</v>
      </c>
      <c r="U4271">
        <v>1</v>
      </c>
      <c r="V4271">
        <v>1</v>
      </c>
      <c r="W4271" t="s">
        <v>7702</v>
      </c>
      <c r="X4271" t="s">
        <v>5920</v>
      </c>
      <c r="Y4271" t="s">
        <v>7703</v>
      </c>
      <c r="Z4271" t="s">
        <v>14721</v>
      </c>
      <c r="AA4271" t="s">
        <v>8470</v>
      </c>
      <c r="AB4271" t="s">
        <v>14722</v>
      </c>
    </row>
    <row r="4272" spans="1:28">
      <c r="A4272" s="241">
        <v>45980</v>
      </c>
      <c r="B4272" t="s">
        <v>14720</v>
      </c>
      <c r="C4272" t="s">
        <v>7993</v>
      </c>
      <c r="D4272" t="s">
        <v>7994</v>
      </c>
      <c r="E4272" t="s">
        <v>7995</v>
      </c>
      <c r="F4272">
        <v>1</v>
      </c>
      <c r="G4272">
        <v>28655.46</v>
      </c>
      <c r="H4272">
        <v>0</v>
      </c>
      <c r="I4272" s="165">
        <v>28655.46</v>
      </c>
      <c r="J4272" t="s">
        <v>8182</v>
      </c>
      <c r="K4272">
        <v>1</v>
      </c>
      <c r="L4272">
        <v>126</v>
      </c>
      <c r="M4272" t="s">
        <v>7744</v>
      </c>
      <c r="N4272" t="s">
        <v>7745</v>
      </c>
      <c r="O4272" t="s">
        <v>7697</v>
      </c>
      <c r="P4272" t="s">
        <v>13725</v>
      </c>
      <c r="Q4272" t="s">
        <v>14186</v>
      </c>
      <c r="R4272">
        <v>921</v>
      </c>
      <c r="S4272" t="s">
        <v>8680</v>
      </c>
      <c r="T4272" t="s">
        <v>7715</v>
      </c>
      <c r="U4272">
        <v>1</v>
      </c>
      <c r="V4272">
        <v>1</v>
      </c>
      <c r="W4272" t="s">
        <v>7702</v>
      </c>
      <c r="X4272" t="s">
        <v>5920</v>
      </c>
      <c r="Y4272" t="s">
        <v>7703</v>
      </c>
      <c r="Z4272" t="s">
        <v>14721</v>
      </c>
      <c r="AA4272" t="s">
        <v>8470</v>
      </c>
      <c r="AB4272" t="s">
        <v>14722</v>
      </c>
    </row>
    <row r="4273" spans="1:28">
      <c r="A4273" s="241">
        <v>45980</v>
      </c>
      <c r="B4273" t="s">
        <v>14723</v>
      </c>
      <c r="C4273" t="s">
        <v>7720</v>
      </c>
      <c r="D4273" t="s">
        <v>7721</v>
      </c>
      <c r="E4273" t="s">
        <v>7722</v>
      </c>
      <c r="F4273">
        <v>2</v>
      </c>
      <c r="G4273">
        <v>11900</v>
      </c>
      <c r="H4273">
        <v>714</v>
      </c>
      <c r="I4273" s="165">
        <v>23086</v>
      </c>
      <c r="J4273" t="s">
        <v>8182</v>
      </c>
      <c r="K4273">
        <v>1</v>
      </c>
      <c r="L4273">
        <v>126</v>
      </c>
      <c r="M4273" t="s">
        <v>7744</v>
      </c>
      <c r="N4273" t="s">
        <v>7745</v>
      </c>
      <c r="O4273" t="s">
        <v>7697</v>
      </c>
      <c r="P4273" t="s">
        <v>13725</v>
      </c>
      <c r="Q4273" t="s">
        <v>14186</v>
      </c>
      <c r="R4273">
        <v>921</v>
      </c>
      <c r="S4273" t="s">
        <v>8680</v>
      </c>
      <c r="T4273" t="s">
        <v>7726</v>
      </c>
      <c r="U4273">
        <v>1</v>
      </c>
      <c r="V4273">
        <v>2</v>
      </c>
      <c r="W4273" t="s">
        <v>7702</v>
      </c>
      <c r="X4273" t="s">
        <v>14724</v>
      </c>
      <c r="Y4273" t="s">
        <v>7703</v>
      </c>
      <c r="Z4273" t="s">
        <v>14725</v>
      </c>
      <c r="AA4273" t="s">
        <v>8470</v>
      </c>
      <c r="AB4273" t="s">
        <v>14726</v>
      </c>
    </row>
    <row r="4274" spans="1:28">
      <c r="A4274" s="241">
        <v>45980</v>
      </c>
      <c r="B4274" t="s">
        <v>14723</v>
      </c>
      <c r="C4274" t="s">
        <v>7899</v>
      </c>
      <c r="D4274" t="s">
        <v>7900</v>
      </c>
      <c r="E4274" t="s">
        <v>7901</v>
      </c>
      <c r="F4274">
        <v>6</v>
      </c>
      <c r="G4274">
        <v>3000</v>
      </c>
      <c r="H4274">
        <v>0</v>
      </c>
      <c r="I4274" s="165">
        <v>18000</v>
      </c>
      <c r="J4274" t="s">
        <v>8182</v>
      </c>
      <c r="K4274">
        <v>1</v>
      </c>
      <c r="L4274">
        <v>126</v>
      </c>
      <c r="M4274" t="s">
        <v>7744</v>
      </c>
      <c r="N4274" t="s">
        <v>7745</v>
      </c>
      <c r="O4274" t="s">
        <v>7697</v>
      </c>
      <c r="P4274" t="s">
        <v>13725</v>
      </c>
      <c r="Q4274" t="s">
        <v>14186</v>
      </c>
      <c r="R4274">
        <v>921</v>
      </c>
      <c r="S4274" t="s">
        <v>8680</v>
      </c>
      <c r="T4274" t="s">
        <v>7726</v>
      </c>
      <c r="U4274">
        <v>1</v>
      </c>
      <c r="V4274">
        <v>6</v>
      </c>
      <c r="W4274" t="s">
        <v>7702</v>
      </c>
      <c r="X4274" t="s">
        <v>14724</v>
      </c>
      <c r="Y4274" t="s">
        <v>7703</v>
      </c>
      <c r="Z4274" t="s">
        <v>14725</v>
      </c>
      <c r="AA4274" t="s">
        <v>8470</v>
      </c>
      <c r="AB4274" t="s">
        <v>14726</v>
      </c>
    </row>
    <row r="4275" spans="1:28">
      <c r="A4275" s="241">
        <v>45980</v>
      </c>
      <c r="B4275" t="s">
        <v>14727</v>
      </c>
      <c r="C4275" t="s">
        <v>7740</v>
      </c>
      <c r="D4275" t="s">
        <v>7741</v>
      </c>
      <c r="E4275" t="s">
        <v>7742</v>
      </c>
      <c r="F4275">
        <v>4</v>
      </c>
      <c r="G4275">
        <v>3562.19</v>
      </c>
      <c r="H4275">
        <v>0</v>
      </c>
      <c r="I4275" s="165">
        <v>14248.76</v>
      </c>
      <c r="J4275" t="s">
        <v>7743</v>
      </c>
      <c r="K4275">
        <v>1</v>
      </c>
      <c r="L4275">
        <v>2</v>
      </c>
      <c r="M4275" t="s">
        <v>8054</v>
      </c>
      <c r="N4275" t="s">
        <v>7745</v>
      </c>
      <c r="O4275" t="s">
        <v>7697</v>
      </c>
      <c r="P4275" t="s">
        <v>13725</v>
      </c>
      <c r="Q4275" t="s">
        <v>13717</v>
      </c>
      <c r="R4275">
        <v>938</v>
      </c>
      <c r="S4275" t="s">
        <v>8680</v>
      </c>
      <c r="T4275" t="s">
        <v>7715</v>
      </c>
      <c r="U4275">
        <v>1</v>
      </c>
      <c r="V4275">
        <v>4</v>
      </c>
      <c r="W4275" t="s">
        <v>7702</v>
      </c>
      <c r="X4275" t="s">
        <v>14728</v>
      </c>
      <c r="Y4275" t="s">
        <v>7703</v>
      </c>
      <c r="Z4275" t="s">
        <v>14729</v>
      </c>
      <c r="AA4275" t="s">
        <v>7748</v>
      </c>
      <c r="AB4275" t="s">
        <v>14730</v>
      </c>
    </row>
    <row r="4276" spans="1:28">
      <c r="A4276" s="241">
        <v>45980</v>
      </c>
      <c r="B4276" t="s">
        <v>14727</v>
      </c>
      <c r="C4276" t="s">
        <v>7973</v>
      </c>
      <c r="D4276" t="s">
        <v>7974</v>
      </c>
      <c r="E4276" t="s">
        <v>7975</v>
      </c>
      <c r="F4276">
        <v>2</v>
      </c>
      <c r="G4276">
        <v>3400</v>
      </c>
      <c r="H4276">
        <v>0</v>
      </c>
      <c r="I4276" s="165">
        <v>6800</v>
      </c>
      <c r="J4276" t="s">
        <v>7743</v>
      </c>
      <c r="K4276">
        <v>1</v>
      </c>
      <c r="L4276">
        <v>2</v>
      </c>
      <c r="M4276" t="s">
        <v>8054</v>
      </c>
      <c r="N4276" t="s">
        <v>7745</v>
      </c>
      <c r="O4276" t="s">
        <v>7697</v>
      </c>
      <c r="P4276" t="s">
        <v>13725</v>
      </c>
      <c r="Q4276" t="s">
        <v>13717</v>
      </c>
      <c r="R4276">
        <v>938</v>
      </c>
      <c r="S4276" t="s">
        <v>8680</v>
      </c>
      <c r="T4276" t="s">
        <v>7715</v>
      </c>
      <c r="U4276">
        <v>1</v>
      </c>
      <c r="V4276">
        <v>2</v>
      </c>
      <c r="W4276" t="s">
        <v>7702</v>
      </c>
      <c r="X4276" t="s">
        <v>14728</v>
      </c>
      <c r="Y4276" t="s">
        <v>7703</v>
      </c>
      <c r="Z4276" t="s">
        <v>14729</v>
      </c>
      <c r="AA4276" t="s">
        <v>7748</v>
      </c>
      <c r="AB4276" t="s">
        <v>14730</v>
      </c>
    </row>
    <row r="4277" spans="1:28">
      <c r="A4277" s="241">
        <v>45980</v>
      </c>
      <c r="B4277" t="s">
        <v>14727</v>
      </c>
      <c r="C4277" t="s">
        <v>7750</v>
      </c>
      <c r="D4277" t="s">
        <v>7751</v>
      </c>
      <c r="E4277" t="s">
        <v>7752</v>
      </c>
      <c r="F4277">
        <v>1</v>
      </c>
      <c r="G4277">
        <v>12000</v>
      </c>
      <c r="H4277">
        <v>0</v>
      </c>
      <c r="I4277" s="165">
        <v>12000</v>
      </c>
      <c r="J4277" t="s">
        <v>7743</v>
      </c>
      <c r="K4277">
        <v>1</v>
      </c>
      <c r="L4277">
        <v>2</v>
      </c>
      <c r="M4277" t="s">
        <v>8054</v>
      </c>
      <c r="N4277" t="s">
        <v>7745</v>
      </c>
      <c r="O4277" t="s">
        <v>7697</v>
      </c>
      <c r="P4277" t="s">
        <v>13725</v>
      </c>
      <c r="Q4277" t="s">
        <v>13717</v>
      </c>
      <c r="R4277">
        <v>938</v>
      </c>
      <c r="S4277" t="s">
        <v>8680</v>
      </c>
      <c r="T4277" t="s">
        <v>7715</v>
      </c>
      <c r="U4277">
        <v>1</v>
      </c>
      <c r="V4277">
        <v>1</v>
      </c>
      <c r="W4277" t="s">
        <v>7702</v>
      </c>
      <c r="X4277" t="s">
        <v>14728</v>
      </c>
      <c r="Y4277" t="s">
        <v>7703</v>
      </c>
      <c r="Z4277" t="s">
        <v>14729</v>
      </c>
      <c r="AA4277" t="s">
        <v>7748</v>
      </c>
      <c r="AB4277" t="s">
        <v>14730</v>
      </c>
    </row>
    <row r="4278" spans="1:28">
      <c r="A4278" s="241">
        <v>45980</v>
      </c>
      <c r="B4278" t="s">
        <v>14731</v>
      </c>
      <c r="C4278" t="s">
        <v>7973</v>
      </c>
      <c r="D4278" t="s">
        <v>7974</v>
      </c>
      <c r="E4278" t="s">
        <v>7975</v>
      </c>
      <c r="F4278">
        <v>6</v>
      </c>
      <c r="G4278">
        <v>3400</v>
      </c>
      <c r="H4278">
        <v>0</v>
      </c>
      <c r="I4278" s="165">
        <v>20400</v>
      </c>
      <c r="J4278" t="s">
        <v>7711</v>
      </c>
      <c r="K4278">
        <v>1</v>
      </c>
      <c r="L4278">
        <v>156</v>
      </c>
      <c r="M4278" t="s">
        <v>7712</v>
      </c>
      <c r="N4278" t="s">
        <v>7713</v>
      </c>
      <c r="O4278" t="s">
        <v>7697</v>
      </c>
      <c r="P4278" t="s">
        <v>13725</v>
      </c>
      <c r="Q4278" t="s">
        <v>13916</v>
      </c>
      <c r="R4278">
        <v>510</v>
      </c>
      <c r="S4278" t="s">
        <v>8680</v>
      </c>
      <c r="T4278" t="s">
        <v>7715</v>
      </c>
      <c r="U4278">
        <v>1</v>
      </c>
      <c r="V4278">
        <v>6</v>
      </c>
      <c r="W4278" t="s">
        <v>7702</v>
      </c>
      <c r="X4278" t="s">
        <v>6159</v>
      </c>
      <c r="Y4278" t="s">
        <v>7703</v>
      </c>
      <c r="Z4278" t="s">
        <v>14732</v>
      </c>
      <c r="AA4278" t="s">
        <v>7717</v>
      </c>
      <c r="AB4278" t="s">
        <v>14733</v>
      </c>
    </row>
    <row r="4279" spans="1:28">
      <c r="A4279" s="241">
        <v>45980</v>
      </c>
      <c r="B4279" t="s">
        <v>14731</v>
      </c>
      <c r="C4279" t="s">
        <v>7740</v>
      </c>
      <c r="D4279" t="s">
        <v>7741</v>
      </c>
      <c r="E4279" t="s">
        <v>7742</v>
      </c>
      <c r="F4279">
        <v>6</v>
      </c>
      <c r="G4279">
        <v>3562.19</v>
      </c>
      <c r="H4279">
        <v>0</v>
      </c>
      <c r="I4279" s="165">
        <v>21373.14</v>
      </c>
      <c r="J4279" t="s">
        <v>7711</v>
      </c>
      <c r="K4279">
        <v>1</v>
      </c>
      <c r="L4279">
        <v>156</v>
      </c>
      <c r="M4279" t="s">
        <v>7712</v>
      </c>
      <c r="N4279" t="s">
        <v>7713</v>
      </c>
      <c r="O4279" t="s">
        <v>7697</v>
      </c>
      <c r="P4279" t="s">
        <v>13725</v>
      </c>
      <c r="Q4279" t="s">
        <v>13916</v>
      </c>
      <c r="R4279">
        <v>510</v>
      </c>
      <c r="S4279" t="s">
        <v>8680</v>
      </c>
      <c r="T4279" t="s">
        <v>7715</v>
      </c>
      <c r="U4279">
        <v>1</v>
      </c>
      <c r="V4279">
        <v>6</v>
      </c>
      <c r="W4279" t="s">
        <v>7702</v>
      </c>
      <c r="X4279" t="s">
        <v>6159</v>
      </c>
      <c r="Y4279" t="s">
        <v>7703</v>
      </c>
      <c r="Z4279" t="s">
        <v>14732</v>
      </c>
      <c r="AA4279" t="s">
        <v>7717</v>
      </c>
      <c r="AB4279" t="s">
        <v>14733</v>
      </c>
    </row>
    <row r="4280" spans="1:28">
      <c r="A4280" s="241">
        <v>45980</v>
      </c>
      <c r="B4280" t="s">
        <v>14734</v>
      </c>
      <c r="C4280" t="s">
        <v>7750</v>
      </c>
      <c r="D4280" t="s">
        <v>7751</v>
      </c>
      <c r="E4280" t="s">
        <v>7752</v>
      </c>
      <c r="F4280">
        <v>1</v>
      </c>
      <c r="G4280">
        <v>12000</v>
      </c>
      <c r="H4280">
        <v>0</v>
      </c>
      <c r="I4280" s="165">
        <v>12000</v>
      </c>
      <c r="J4280" t="s">
        <v>7743</v>
      </c>
      <c r="K4280">
        <v>1</v>
      </c>
      <c r="L4280">
        <v>2</v>
      </c>
      <c r="M4280" t="s">
        <v>8054</v>
      </c>
      <c r="N4280" t="s">
        <v>7745</v>
      </c>
      <c r="O4280" t="s">
        <v>7697</v>
      </c>
      <c r="P4280" t="s">
        <v>13725</v>
      </c>
      <c r="Q4280" t="s">
        <v>13717</v>
      </c>
      <c r="R4280">
        <v>938</v>
      </c>
      <c r="S4280" t="s">
        <v>8680</v>
      </c>
      <c r="T4280" t="s">
        <v>7715</v>
      </c>
      <c r="U4280">
        <v>1</v>
      </c>
      <c r="V4280">
        <v>1</v>
      </c>
      <c r="W4280" t="s">
        <v>7702</v>
      </c>
      <c r="X4280" t="s">
        <v>14735</v>
      </c>
      <c r="Y4280" t="s">
        <v>7703</v>
      </c>
      <c r="Z4280" t="s">
        <v>14736</v>
      </c>
      <c r="AA4280" t="s">
        <v>7748</v>
      </c>
      <c r="AB4280" t="s">
        <v>14737</v>
      </c>
    </row>
    <row r="4281" spans="1:28">
      <c r="A4281" s="241">
        <v>45980</v>
      </c>
      <c r="B4281" t="s">
        <v>14734</v>
      </c>
      <c r="C4281" t="s">
        <v>7969</v>
      </c>
      <c r="D4281" t="s">
        <v>7970</v>
      </c>
      <c r="E4281" t="s">
        <v>7971</v>
      </c>
      <c r="F4281">
        <v>6</v>
      </c>
      <c r="G4281">
        <v>977</v>
      </c>
      <c r="H4281">
        <v>0</v>
      </c>
      <c r="I4281" s="165">
        <v>5862</v>
      </c>
      <c r="J4281" t="s">
        <v>7743</v>
      </c>
      <c r="K4281">
        <v>1</v>
      </c>
      <c r="L4281">
        <v>2</v>
      </c>
      <c r="M4281" t="s">
        <v>8054</v>
      </c>
      <c r="N4281" t="s">
        <v>7745</v>
      </c>
      <c r="O4281" t="s">
        <v>7697</v>
      </c>
      <c r="P4281" t="s">
        <v>13725</v>
      </c>
      <c r="Q4281" t="s">
        <v>13717</v>
      </c>
      <c r="R4281">
        <v>938</v>
      </c>
      <c r="S4281" t="s">
        <v>8680</v>
      </c>
      <c r="T4281" t="s">
        <v>7715</v>
      </c>
      <c r="U4281">
        <v>1</v>
      </c>
      <c r="V4281">
        <v>6</v>
      </c>
      <c r="W4281" t="s">
        <v>7702</v>
      </c>
      <c r="X4281" t="s">
        <v>14735</v>
      </c>
      <c r="Y4281" t="s">
        <v>7703</v>
      </c>
      <c r="Z4281" t="s">
        <v>14736</v>
      </c>
      <c r="AA4281" t="s">
        <v>7748</v>
      </c>
      <c r="AB4281" t="s">
        <v>14737</v>
      </c>
    </row>
    <row r="4282" spans="1:28">
      <c r="A4282" s="241">
        <v>45980</v>
      </c>
      <c r="B4282" t="s">
        <v>14738</v>
      </c>
      <c r="C4282" t="s">
        <v>7822</v>
      </c>
      <c r="D4282" t="s">
        <v>7823</v>
      </c>
      <c r="E4282" t="s">
        <v>7824</v>
      </c>
      <c r="F4282">
        <v>12</v>
      </c>
      <c r="G4282">
        <v>3025.21</v>
      </c>
      <c r="H4282">
        <v>0</v>
      </c>
      <c r="I4282" s="165">
        <v>36302.519999999997</v>
      </c>
      <c r="J4282" t="s">
        <v>7809</v>
      </c>
      <c r="K4282">
        <v>1</v>
      </c>
      <c r="L4282">
        <v>125</v>
      </c>
      <c r="M4282" t="s">
        <v>7724</v>
      </c>
      <c r="N4282" t="s">
        <v>7713</v>
      </c>
      <c r="O4282" t="s">
        <v>7697</v>
      </c>
      <c r="P4282" t="s">
        <v>13725</v>
      </c>
      <c r="Q4282" t="s">
        <v>13757</v>
      </c>
      <c r="R4282">
        <v>114</v>
      </c>
      <c r="S4282" t="s">
        <v>8680</v>
      </c>
      <c r="T4282" t="s">
        <v>7715</v>
      </c>
      <c r="U4282">
        <v>1</v>
      </c>
      <c r="V4282">
        <v>12</v>
      </c>
      <c r="W4282" t="s">
        <v>7702</v>
      </c>
      <c r="X4282" t="s">
        <v>6008</v>
      </c>
      <c r="Y4282" t="s">
        <v>7703</v>
      </c>
      <c r="Z4282" t="s">
        <v>14739</v>
      </c>
      <c r="AA4282" t="s">
        <v>7813</v>
      </c>
      <c r="AB4282" t="s">
        <v>14740</v>
      </c>
    </row>
    <row r="4283" spans="1:28">
      <c r="A4283" s="241">
        <v>45980</v>
      </c>
      <c r="B4283" t="s">
        <v>14738</v>
      </c>
      <c r="C4283" t="s">
        <v>7730</v>
      </c>
      <c r="D4283" t="s">
        <v>7731</v>
      </c>
      <c r="E4283" t="s">
        <v>7732</v>
      </c>
      <c r="F4283">
        <v>2</v>
      </c>
      <c r="G4283">
        <v>8991.6</v>
      </c>
      <c r="H4283">
        <v>899.16</v>
      </c>
      <c r="I4283" s="165">
        <v>17084.04</v>
      </c>
      <c r="J4283" t="s">
        <v>7809</v>
      </c>
      <c r="K4283">
        <v>1</v>
      </c>
      <c r="L4283">
        <v>125</v>
      </c>
      <c r="M4283" t="s">
        <v>7724</v>
      </c>
      <c r="N4283" t="s">
        <v>7713</v>
      </c>
      <c r="O4283" t="s">
        <v>7697</v>
      </c>
      <c r="P4283" t="s">
        <v>13725</v>
      </c>
      <c r="Q4283" t="s">
        <v>13757</v>
      </c>
      <c r="R4283">
        <v>114</v>
      </c>
      <c r="S4283" t="s">
        <v>8680</v>
      </c>
      <c r="T4283" t="s">
        <v>7715</v>
      </c>
      <c r="U4283">
        <v>1</v>
      </c>
      <c r="V4283">
        <v>2</v>
      </c>
      <c r="W4283" t="s">
        <v>7702</v>
      </c>
      <c r="X4283" t="s">
        <v>6008</v>
      </c>
      <c r="Y4283" t="s">
        <v>7703</v>
      </c>
      <c r="Z4283" t="s">
        <v>14739</v>
      </c>
      <c r="AA4283" t="s">
        <v>7813</v>
      </c>
      <c r="AB4283" t="s">
        <v>14740</v>
      </c>
    </row>
    <row r="4284" spans="1:28">
      <c r="A4284" s="241">
        <v>45980</v>
      </c>
      <c r="B4284" t="s">
        <v>14741</v>
      </c>
      <c r="C4284" t="s">
        <v>7839</v>
      </c>
      <c r="D4284" t="s">
        <v>7840</v>
      </c>
      <c r="E4284" t="s">
        <v>7841</v>
      </c>
      <c r="F4284">
        <v>3</v>
      </c>
      <c r="G4284">
        <v>2645.48</v>
      </c>
      <c r="H4284">
        <v>0</v>
      </c>
      <c r="I4284" s="165">
        <v>7936.44</v>
      </c>
      <c r="J4284" t="s">
        <v>8852</v>
      </c>
      <c r="K4284">
        <v>1</v>
      </c>
      <c r="L4284">
        <v>154</v>
      </c>
      <c r="M4284" t="s">
        <v>8678</v>
      </c>
      <c r="N4284" t="s">
        <v>7939</v>
      </c>
      <c r="O4284" t="s">
        <v>7697</v>
      </c>
      <c r="P4284" t="s">
        <v>13725</v>
      </c>
      <c r="Q4284" t="s">
        <v>11160</v>
      </c>
      <c r="R4284">
        <v>405</v>
      </c>
      <c r="S4284" t="s">
        <v>8680</v>
      </c>
      <c r="T4284" t="s">
        <v>7715</v>
      </c>
      <c r="U4284">
        <v>1</v>
      </c>
      <c r="V4284">
        <v>3</v>
      </c>
      <c r="W4284" t="s">
        <v>7702</v>
      </c>
      <c r="X4284" t="s">
        <v>6109</v>
      </c>
      <c r="Y4284" t="s">
        <v>7703</v>
      </c>
      <c r="Z4284" t="s">
        <v>14742</v>
      </c>
      <c r="AA4284" t="s">
        <v>9034</v>
      </c>
      <c r="AB4284" t="s">
        <v>14743</v>
      </c>
    </row>
    <row r="4285" spans="1:28">
      <c r="A4285" s="241">
        <v>45980</v>
      </c>
      <c r="B4285" t="s">
        <v>14744</v>
      </c>
      <c r="C4285" t="s">
        <v>7800</v>
      </c>
      <c r="D4285" t="s">
        <v>7801</v>
      </c>
      <c r="E4285" t="s">
        <v>7802</v>
      </c>
      <c r="F4285">
        <v>6</v>
      </c>
      <c r="G4285">
        <v>1092.44</v>
      </c>
      <c r="H4285">
        <v>0</v>
      </c>
      <c r="I4285" s="165">
        <v>6554.64</v>
      </c>
      <c r="J4285" t="s">
        <v>7809</v>
      </c>
      <c r="K4285">
        <v>1</v>
      </c>
      <c r="L4285">
        <v>125</v>
      </c>
      <c r="M4285" t="s">
        <v>7724</v>
      </c>
      <c r="N4285" t="s">
        <v>7713</v>
      </c>
      <c r="O4285" t="s">
        <v>7697</v>
      </c>
      <c r="P4285" t="s">
        <v>13725</v>
      </c>
      <c r="Q4285" t="s">
        <v>13757</v>
      </c>
      <c r="R4285">
        <v>114</v>
      </c>
      <c r="S4285" t="s">
        <v>8680</v>
      </c>
      <c r="T4285" t="s">
        <v>7701</v>
      </c>
      <c r="U4285">
        <v>1</v>
      </c>
      <c r="V4285">
        <v>6</v>
      </c>
      <c r="W4285" t="s">
        <v>7702</v>
      </c>
      <c r="X4285" t="s">
        <v>5969</v>
      </c>
      <c r="Y4285" t="s">
        <v>7703</v>
      </c>
      <c r="Z4285" t="s">
        <v>14745</v>
      </c>
      <c r="AA4285" t="s">
        <v>7813</v>
      </c>
      <c r="AB4285" t="s">
        <v>14746</v>
      </c>
    </row>
    <row r="4286" spans="1:28">
      <c r="A4286" s="241">
        <v>45980</v>
      </c>
      <c r="B4286" t="s">
        <v>14744</v>
      </c>
      <c r="C4286" t="s">
        <v>7778</v>
      </c>
      <c r="D4286" t="s">
        <v>7779</v>
      </c>
      <c r="E4286" t="s">
        <v>7780</v>
      </c>
      <c r="F4286">
        <v>2</v>
      </c>
      <c r="G4286">
        <v>2668.75</v>
      </c>
      <c r="H4286">
        <v>0</v>
      </c>
      <c r="I4286" s="165">
        <v>5337.5</v>
      </c>
      <c r="J4286" t="s">
        <v>7809</v>
      </c>
      <c r="K4286">
        <v>1</v>
      </c>
      <c r="L4286">
        <v>125</v>
      </c>
      <c r="M4286" t="s">
        <v>7724</v>
      </c>
      <c r="N4286" t="s">
        <v>7713</v>
      </c>
      <c r="O4286" t="s">
        <v>7697</v>
      </c>
      <c r="P4286" t="s">
        <v>13725</v>
      </c>
      <c r="Q4286" t="s">
        <v>13757</v>
      </c>
      <c r="R4286">
        <v>114</v>
      </c>
      <c r="S4286" t="s">
        <v>8680</v>
      </c>
      <c r="T4286" t="s">
        <v>7701</v>
      </c>
      <c r="U4286">
        <v>1</v>
      </c>
      <c r="V4286">
        <v>2</v>
      </c>
      <c r="W4286" t="s">
        <v>7702</v>
      </c>
      <c r="X4286" t="s">
        <v>5969</v>
      </c>
      <c r="Y4286" t="s">
        <v>7703</v>
      </c>
      <c r="Z4286" t="s">
        <v>14745</v>
      </c>
      <c r="AA4286" t="s">
        <v>7813</v>
      </c>
      <c r="AB4286" t="s">
        <v>14746</v>
      </c>
    </row>
    <row r="4287" spans="1:28">
      <c r="A4287" s="241">
        <v>45980</v>
      </c>
      <c r="B4287" t="s">
        <v>14747</v>
      </c>
      <c r="C4287" t="s">
        <v>7730</v>
      </c>
      <c r="D4287" t="s">
        <v>7731</v>
      </c>
      <c r="E4287" t="s">
        <v>7732</v>
      </c>
      <c r="F4287">
        <v>1</v>
      </c>
      <c r="G4287">
        <v>8991.6</v>
      </c>
      <c r="H4287">
        <v>0</v>
      </c>
      <c r="I4287" s="165">
        <v>8991.6</v>
      </c>
      <c r="J4287" t="s">
        <v>7743</v>
      </c>
      <c r="K4287">
        <v>1</v>
      </c>
      <c r="L4287">
        <v>2</v>
      </c>
      <c r="M4287" t="s">
        <v>8054</v>
      </c>
      <c r="N4287" t="s">
        <v>7745</v>
      </c>
      <c r="O4287" t="s">
        <v>7697</v>
      </c>
      <c r="P4287" t="s">
        <v>13725</v>
      </c>
      <c r="Q4287" t="s">
        <v>13717</v>
      </c>
      <c r="R4287">
        <v>938</v>
      </c>
      <c r="S4287" t="s">
        <v>8680</v>
      </c>
      <c r="T4287" t="s">
        <v>7715</v>
      </c>
      <c r="U4287">
        <v>1</v>
      </c>
      <c r="V4287">
        <v>1</v>
      </c>
      <c r="W4287" t="s">
        <v>7702</v>
      </c>
      <c r="X4287" t="s">
        <v>14748</v>
      </c>
      <c r="Y4287" t="s">
        <v>7703</v>
      </c>
      <c r="Z4287" t="s">
        <v>14749</v>
      </c>
      <c r="AA4287" t="s">
        <v>7748</v>
      </c>
      <c r="AB4287" t="s">
        <v>14750</v>
      </c>
    </row>
    <row r="4288" spans="1:28">
      <c r="A4288" s="241">
        <v>45980</v>
      </c>
      <c r="B4288" t="s">
        <v>14747</v>
      </c>
      <c r="C4288" t="s">
        <v>7822</v>
      </c>
      <c r="D4288" t="s">
        <v>7823</v>
      </c>
      <c r="E4288" t="s">
        <v>7824</v>
      </c>
      <c r="F4288">
        <v>3</v>
      </c>
      <c r="G4288">
        <v>3025.21</v>
      </c>
      <c r="H4288">
        <v>0</v>
      </c>
      <c r="I4288" s="165">
        <v>9075.6299999999992</v>
      </c>
      <c r="J4288" t="s">
        <v>7743</v>
      </c>
      <c r="K4288">
        <v>1</v>
      </c>
      <c r="L4288">
        <v>2</v>
      </c>
      <c r="M4288" t="s">
        <v>8054</v>
      </c>
      <c r="N4288" t="s">
        <v>7745</v>
      </c>
      <c r="O4288" t="s">
        <v>7697</v>
      </c>
      <c r="P4288" t="s">
        <v>13725</v>
      </c>
      <c r="Q4288" t="s">
        <v>13717</v>
      </c>
      <c r="R4288">
        <v>938</v>
      </c>
      <c r="S4288" t="s">
        <v>8680</v>
      </c>
      <c r="T4288" t="s">
        <v>7715</v>
      </c>
      <c r="U4288">
        <v>1</v>
      </c>
      <c r="V4288">
        <v>3</v>
      </c>
      <c r="W4288" t="s">
        <v>7702</v>
      </c>
      <c r="X4288" t="s">
        <v>14748</v>
      </c>
      <c r="Y4288" t="s">
        <v>7703</v>
      </c>
      <c r="Z4288" t="s">
        <v>14749</v>
      </c>
      <c r="AA4288" t="s">
        <v>7748</v>
      </c>
      <c r="AB4288" t="s">
        <v>14750</v>
      </c>
    </row>
    <row r="4289" spans="1:28">
      <c r="A4289" s="241">
        <v>45980</v>
      </c>
      <c r="B4289" t="s">
        <v>14751</v>
      </c>
      <c r="C4289" t="s">
        <v>8954</v>
      </c>
      <c r="D4289" t="s">
        <v>8955</v>
      </c>
      <c r="E4289" t="s">
        <v>8956</v>
      </c>
      <c r="F4289">
        <v>4</v>
      </c>
      <c r="G4289">
        <v>2615</v>
      </c>
      <c r="H4289">
        <v>0</v>
      </c>
      <c r="I4289" s="165">
        <v>10460</v>
      </c>
      <c r="J4289" t="s">
        <v>7937</v>
      </c>
      <c r="K4289">
        <v>1</v>
      </c>
      <c r="L4289">
        <v>211</v>
      </c>
      <c r="M4289" t="s">
        <v>7938</v>
      </c>
      <c r="N4289" t="s">
        <v>7939</v>
      </c>
      <c r="O4289" t="s">
        <v>7697</v>
      </c>
      <c r="P4289" t="s">
        <v>13725</v>
      </c>
      <c r="Q4289" t="s">
        <v>8209</v>
      </c>
      <c r="R4289">
        <v>409</v>
      </c>
      <c r="S4289" t="s">
        <v>8680</v>
      </c>
      <c r="T4289" t="s">
        <v>7715</v>
      </c>
      <c r="U4289">
        <v>1</v>
      </c>
      <c r="V4289">
        <v>4</v>
      </c>
      <c r="W4289" t="s">
        <v>7702</v>
      </c>
      <c r="X4289" t="s">
        <v>6204</v>
      </c>
      <c r="Y4289" t="s">
        <v>7703</v>
      </c>
      <c r="Z4289" t="s">
        <v>14752</v>
      </c>
      <c r="AA4289" t="s">
        <v>8145</v>
      </c>
      <c r="AB4289" t="s">
        <v>14753</v>
      </c>
    </row>
    <row r="4290" spans="1:28">
      <c r="A4290" s="241">
        <v>45980</v>
      </c>
      <c r="B4290" t="s">
        <v>14751</v>
      </c>
      <c r="C4290" t="s">
        <v>7934</v>
      </c>
      <c r="D4290" t="s">
        <v>7935</v>
      </c>
      <c r="E4290" t="s">
        <v>7936</v>
      </c>
      <c r="F4290">
        <v>6</v>
      </c>
      <c r="G4290">
        <v>2475</v>
      </c>
      <c r="H4290">
        <v>0</v>
      </c>
      <c r="I4290" s="165">
        <v>14850</v>
      </c>
      <c r="J4290" t="s">
        <v>7937</v>
      </c>
      <c r="K4290">
        <v>1</v>
      </c>
      <c r="L4290">
        <v>211</v>
      </c>
      <c r="M4290" t="s">
        <v>7938</v>
      </c>
      <c r="N4290" t="s">
        <v>7939</v>
      </c>
      <c r="O4290" t="s">
        <v>7697</v>
      </c>
      <c r="P4290" t="s">
        <v>13725</v>
      </c>
      <c r="Q4290" t="s">
        <v>8209</v>
      </c>
      <c r="R4290">
        <v>409</v>
      </c>
      <c r="S4290" t="s">
        <v>8680</v>
      </c>
      <c r="T4290" t="s">
        <v>7715</v>
      </c>
      <c r="U4290">
        <v>1</v>
      </c>
      <c r="V4290">
        <v>6</v>
      </c>
      <c r="W4290" t="s">
        <v>7702</v>
      </c>
      <c r="X4290" t="s">
        <v>6204</v>
      </c>
      <c r="Y4290" t="s">
        <v>7703</v>
      </c>
      <c r="Z4290" t="s">
        <v>14752</v>
      </c>
      <c r="AA4290" t="s">
        <v>8145</v>
      </c>
      <c r="AB4290" t="s">
        <v>14753</v>
      </c>
    </row>
    <row r="4291" spans="1:28">
      <c r="A4291" s="241">
        <v>45980</v>
      </c>
      <c r="B4291" t="s">
        <v>14754</v>
      </c>
      <c r="C4291" t="s">
        <v>7917</v>
      </c>
      <c r="D4291" t="s">
        <v>7918</v>
      </c>
      <c r="E4291" t="s">
        <v>7919</v>
      </c>
      <c r="F4291">
        <v>2</v>
      </c>
      <c r="G4291">
        <v>3000</v>
      </c>
      <c r="H4291">
        <v>0</v>
      </c>
      <c r="I4291" s="165">
        <v>6000</v>
      </c>
      <c r="J4291" t="s">
        <v>7937</v>
      </c>
      <c r="K4291">
        <v>1</v>
      </c>
      <c r="L4291">
        <v>211</v>
      </c>
      <c r="M4291" t="s">
        <v>7938</v>
      </c>
      <c r="N4291" t="s">
        <v>7939</v>
      </c>
      <c r="O4291" t="s">
        <v>7697</v>
      </c>
      <c r="P4291" t="s">
        <v>13725</v>
      </c>
      <c r="Q4291" t="s">
        <v>8209</v>
      </c>
      <c r="R4291">
        <v>409</v>
      </c>
      <c r="S4291" t="s">
        <v>8680</v>
      </c>
      <c r="T4291" t="s">
        <v>7726</v>
      </c>
      <c r="U4291">
        <v>1</v>
      </c>
      <c r="V4291">
        <v>2</v>
      </c>
      <c r="W4291" t="s">
        <v>7702</v>
      </c>
      <c r="X4291" t="s">
        <v>6036</v>
      </c>
      <c r="Y4291" t="s">
        <v>7703</v>
      </c>
      <c r="Z4291" t="s">
        <v>14755</v>
      </c>
      <c r="AA4291" t="s">
        <v>8145</v>
      </c>
      <c r="AB4291" t="s">
        <v>14756</v>
      </c>
    </row>
    <row r="4292" spans="1:28">
      <c r="A4292" s="241">
        <v>45980</v>
      </c>
      <c r="B4292" t="s">
        <v>14757</v>
      </c>
      <c r="C4292" t="s">
        <v>7787</v>
      </c>
      <c r="D4292" t="s">
        <v>7788</v>
      </c>
      <c r="E4292" t="s">
        <v>7789</v>
      </c>
      <c r="F4292">
        <v>6</v>
      </c>
      <c r="G4292">
        <v>3025.21</v>
      </c>
      <c r="H4292">
        <v>0</v>
      </c>
      <c r="I4292" s="165">
        <v>18151.259999999998</v>
      </c>
      <c r="J4292" t="s">
        <v>7711</v>
      </c>
      <c r="K4292">
        <v>1</v>
      </c>
      <c r="L4292">
        <v>156</v>
      </c>
      <c r="M4292" t="s">
        <v>7712</v>
      </c>
      <c r="N4292" t="s">
        <v>7713</v>
      </c>
      <c r="O4292" t="s">
        <v>7697</v>
      </c>
      <c r="P4292" t="s">
        <v>13725</v>
      </c>
      <c r="Q4292" t="s">
        <v>13916</v>
      </c>
      <c r="R4292">
        <v>510</v>
      </c>
      <c r="S4292" t="s">
        <v>8680</v>
      </c>
      <c r="T4292" t="s">
        <v>7715</v>
      </c>
      <c r="U4292">
        <v>1</v>
      </c>
      <c r="V4292">
        <v>6</v>
      </c>
      <c r="W4292" t="s">
        <v>7702</v>
      </c>
      <c r="X4292" t="s">
        <v>6157</v>
      </c>
      <c r="Y4292" t="s">
        <v>7703</v>
      </c>
      <c r="Z4292" t="s">
        <v>14758</v>
      </c>
      <c r="AA4292" t="s">
        <v>7717</v>
      </c>
      <c r="AB4292" t="s">
        <v>14759</v>
      </c>
    </row>
    <row r="4293" spans="1:28">
      <c r="A4293" s="241">
        <v>45980</v>
      </c>
      <c r="B4293" t="s">
        <v>14757</v>
      </c>
      <c r="C4293" t="s">
        <v>8032</v>
      </c>
      <c r="D4293" t="s">
        <v>8033</v>
      </c>
      <c r="E4293" t="s">
        <v>8034</v>
      </c>
      <c r="F4293">
        <v>6</v>
      </c>
      <c r="G4293">
        <v>1092.44</v>
      </c>
      <c r="H4293">
        <v>0</v>
      </c>
      <c r="I4293" s="165">
        <v>6554.64</v>
      </c>
      <c r="J4293" t="s">
        <v>7711</v>
      </c>
      <c r="K4293">
        <v>1</v>
      </c>
      <c r="L4293">
        <v>156</v>
      </c>
      <c r="M4293" t="s">
        <v>7712</v>
      </c>
      <c r="N4293" t="s">
        <v>7713</v>
      </c>
      <c r="O4293" t="s">
        <v>7697</v>
      </c>
      <c r="P4293" t="s">
        <v>13725</v>
      </c>
      <c r="Q4293" t="s">
        <v>13916</v>
      </c>
      <c r="R4293">
        <v>510</v>
      </c>
      <c r="S4293" t="s">
        <v>8680</v>
      </c>
      <c r="T4293" t="s">
        <v>7701</v>
      </c>
      <c r="U4293">
        <v>1</v>
      </c>
      <c r="V4293">
        <v>6</v>
      </c>
      <c r="W4293" t="s">
        <v>7702</v>
      </c>
      <c r="X4293" t="s">
        <v>6157</v>
      </c>
      <c r="Y4293" t="s">
        <v>7703</v>
      </c>
      <c r="Z4293" t="s">
        <v>14758</v>
      </c>
      <c r="AA4293" t="s">
        <v>7717</v>
      </c>
      <c r="AB4293" t="s">
        <v>14759</v>
      </c>
    </row>
    <row r="4294" spans="1:28">
      <c r="A4294" s="241">
        <v>45980</v>
      </c>
      <c r="B4294" t="s">
        <v>14757</v>
      </c>
      <c r="C4294" t="s">
        <v>8415</v>
      </c>
      <c r="D4294" t="s">
        <v>8416</v>
      </c>
      <c r="E4294" t="s">
        <v>8417</v>
      </c>
      <c r="F4294">
        <v>6</v>
      </c>
      <c r="G4294">
        <v>2700</v>
      </c>
      <c r="H4294">
        <v>0</v>
      </c>
      <c r="I4294" s="165">
        <v>16200</v>
      </c>
      <c r="J4294" t="s">
        <v>7711</v>
      </c>
      <c r="K4294">
        <v>1</v>
      </c>
      <c r="L4294">
        <v>156</v>
      </c>
      <c r="M4294" t="s">
        <v>7712</v>
      </c>
      <c r="N4294" t="s">
        <v>7713</v>
      </c>
      <c r="O4294" t="s">
        <v>7697</v>
      </c>
      <c r="P4294" t="s">
        <v>13725</v>
      </c>
      <c r="Q4294" t="s">
        <v>13916</v>
      </c>
      <c r="R4294">
        <v>510</v>
      </c>
      <c r="S4294" t="s">
        <v>8680</v>
      </c>
      <c r="T4294" t="s">
        <v>7715</v>
      </c>
      <c r="U4294">
        <v>1</v>
      </c>
      <c r="V4294">
        <v>6</v>
      </c>
      <c r="W4294" t="s">
        <v>7702</v>
      </c>
      <c r="X4294" t="s">
        <v>6157</v>
      </c>
      <c r="Y4294" t="s">
        <v>7703</v>
      </c>
      <c r="Z4294" t="s">
        <v>14758</v>
      </c>
      <c r="AA4294" t="s">
        <v>7717</v>
      </c>
      <c r="AB4294" t="s">
        <v>14759</v>
      </c>
    </row>
    <row r="4295" spans="1:28">
      <c r="A4295" s="241">
        <v>45980</v>
      </c>
      <c r="B4295" t="s">
        <v>14757</v>
      </c>
      <c r="C4295" t="s">
        <v>8563</v>
      </c>
      <c r="D4295" t="s">
        <v>8564</v>
      </c>
      <c r="E4295" t="s">
        <v>8565</v>
      </c>
      <c r="F4295">
        <v>3</v>
      </c>
      <c r="G4295">
        <v>4659</v>
      </c>
      <c r="H4295">
        <v>0</v>
      </c>
      <c r="I4295" s="165">
        <v>13977</v>
      </c>
      <c r="J4295" t="s">
        <v>7711</v>
      </c>
      <c r="K4295">
        <v>1</v>
      </c>
      <c r="L4295">
        <v>156</v>
      </c>
      <c r="M4295" t="s">
        <v>7712</v>
      </c>
      <c r="N4295" t="s">
        <v>7713</v>
      </c>
      <c r="O4295" t="s">
        <v>7697</v>
      </c>
      <c r="P4295" t="s">
        <v>13725</v>
      </c>
      <c r="Q4295" t="s">
        <v>13916</v>
      </c>
      <c r="R4295">
        <v>510</v>
      </c>
      <c r="S4295" t="s">
        <v>8680</v>
      </c>
      <c r="T4295" t="s">
        <v>7715</v>
      </c>
      <c r="U4295">
        <v>1</v>
      </c>
      <c r="V4295">
        <v>3</v>
      </c>
      <c r="W4295" t="s">
        <v>7702</v>
      </c>
      <c r="X4295" t="s">
        <v>6157</v>
      </c>
      <c r="Y4295" t="s">
        <v>7703</v>
      </c>
      <c r="Z4295" t="s">
        <v>14758</v>
      </c>
      <c r="AA4295" t="s">
        <v>7717</v>
      </c>
      <c r="AB4295" t="s">
        <v>14759</v>
      </c>
    </row>
    <row r="4296" spans="1:28">
      <c r="A4296" s="241">
        <v>45980</v>
      </c>
      <c r="B4296" t="s">
        <v>14760</v>
      </c>
      <c r="C4296" t="s">
        <v>8051</v>
      </c>
      <c r="D4296" t="s">
        <v>8052</v>
      </c>
      <c r="E4296" t="s">
        <v>8053</v>
      </c>
      <c r="F4296">
        <v>3</v>
      </c>
      <c r="G4296">
        <v>5940</v>
      </c>
      <c r="H4296">
        <v>0</v>
      </c>
      <c r="I4296" s="165">
        <v>17820</v>
      </c>
      <c r="J4296" t="s">
        <v>8069</v>
      </c>
      <c r="K4296">
        <v>1</v>
      </c>
      <c r="L4296">
        <v>212</v>
      </c>
      <c r="M4296" t="s">
        <v>8070</v>
      </c>
      <c r="N4296" t="s">
        <v>7696</v>
      </c>
      <c r="O4296" t="s">
        <v>7697</v>
      </c>
      <c r="P4296" t="s">
        <v>13725</v>
      </c>
      <c r="Q4296" t="s">
        <v>14291</v>
      </c>
      <c r="R4296">
        <v>718</v>
      </c>
      <c r="S4296" t="s">
        <v>8680</v>
      </c>
      <c r="T4296" t="s">
        <v>7701</v>
      </c>
      <c r="U4296">
        <v>1</v>
      </c>
      <c r="V4296">
        <v>3</v>
      </c>
      <c r="W4296" t="s">
        <v>7702</v>
      </c>
      <c r="X4296" t="s">
        <v>6092</v>
      </c>
      <c r="Y4296" t="s">
        <v>7703</v>
      </c>
      <c r="Z4296" t="s">
        <v>14761</v>
      </c>
      <c r="AA4296" t="s">
        <v>8073</v>
      </c>
      <c r="AB4296" t="s">
        <v>14762</v>
      </c>
    </row>
    <row r="4297" spans="1:28">
      <c r="A4297" s="241">
        <v>45980</v>
      </c>
      <c r="B4297" t="s">
        <v>14760</v>
      </c>
      <c r="C4297" t="s">
        <v>8016</v>
      </c>
      <c r="D4297" t="s">
        <v>8017</v>
      </c>
      <c r="E4297" t="s">
        <v>8018</v>
      </c>
      <c r="F4297">
        <v>1</v>
      </c>
      <c r="G4297">
        <v>4853</v>
      </c>
      <c r="H4297">
        <v>0</v>
      </c>
      <c r="I4297" s="165">
        <v>4853</v>
      </c>
      <c r="J4297" t="s">
        <v>8069</v>
      </c>
      <c r="K4297">
        <v>1</v>
      </c>
      <c r="L4297">
        <v>212</v>
      </c>
      <c r="M4297" t="s">
        <v>8070</v>
      </c>
      <c r="N4297" t="s">
        <v>7696</v>
      </c>
      <c r="O4297" t="s">
        <v>7697</v>
      </c>
      <c r="P4297" t="s">
        <v>13725</v>
      </c>
      <c r="Q4297" t="s">
        <v>14291</v>
      </c>
      <c r="R4297">
        <v>718</v>
      </c>
      <c r="S4297" t="s">
        <v>8680</v>
      </c>
      <c r="T4297">
        <v>0</v>
      </c>
      <c r="U4297">
        <v>1</v>
      </c>
      <c r="V4297">
        <v>1</v>
      </c>
      <c r="W4297" t="s">
        <v>7702</v>
      </c>
      <c r="X4297" t="s">
        <v>6092</v>
      </c>
      <c r="Y4297" t="s">
        <v>7703</v>
      </c>
      <c r="Z4297" t="s">
        <v>14761</v>
      </c>
      <c r="AA4297" t="s">
        <v>8073</v>
      </c>
      <c r="AB4297" t="s">
        <v>14762</v>
      </c>
    </row>
    <row r="4298" spans="1:28">
      <c r="A4298" s="241">
        <v>45980</v>
      </c>
      <c r="B4298" t="s">
        <v>14760</v>
      </c>
      <c r="C4298" t="s">
        <v>7733</v>
      </c>
      <c r="D4298" t="s">
        <v>7734</v>
      </c>
      <c r="E4298" t="s">
        <v>7735</v>
      </c>
      <c r="F4298">
        <v>6</v>
      </c>
      <c r="G4298">
        <v>1344.54</v>
      </c>
      <c r="H4298">
        <v>0</v>
      </c>
      <c r="I4298" s="165">
        <v>8067.24</v>
      </c>
      <c r="J4298" t="s">
        <v>8069</v>
      </c>
      <c r="K4298">
        <v>1</v>
      </c>
      <c r="L4298">
        <v>212</v>
      </c>
      <c r="M4298" t="s">
        <v>8070</v>
      </c>
      <c r="N4298" t="s">
        <v>7696</v>
      </c>
      <c r="O4298" t="s">
        <v>7697</v>
      </c>
      <c r="P4298" t="s">
        <v>13725</v>
      </c>
      <c r="Q4298" t="s">
        <v>14291</v>
      </c>
      <c r="R4298">
        <v>718</v>
      </c>
      <c r="S4298" t="s">
        <v>8680</v>
      </c>
      <c r="T4298" t="s">
        <v>7701</v>
      </c>
      <c r="U4298">
        <v>1</v>
      </c>
      <c r="V4298">
        <v>6</v>
      </c>
      <c r="W4298" t="s">
        <v>7702</v>
      </c>
      <c r="X4298" t="s">
        <v>6092</v>
      </c>
      <c r="Y4298" t="s">
        <v>7703</v>
      </c>
      <c r="Z4298" t="s">
        <v>14761</v>
      </c>
      <c r="AA4298" t="s">
        <v>8073</v>
      </c>
      <c r="AB4298" t="s">
        <v>14762</v>
      </c>
    </row>
    <row r="4299" spans="1:28">
      <c r="A4299" s="241">
        <v>45980</v>
      </c>
      <c r="B4299" t="s">
        <v>14763</v>
      </c>
      <c r="C4299" t="s">
        <v>7979</v>
      </c>
      <c r="D4299" t="s">
        <v>7980</v>
      </c>
      <c r="E4299" t="s">
        <v>7981</v>
      </c>
      <c r="F4299">
        <v>6</v>
      </c>
      <c r="G4299">
        <v>2647.06</v>
      </c>
      <c r="H4299">
        <v>0</v>
      </c>
      <c r="I4299" s="165">
        <v>15882.36</v>
      </c>
      <c r="J4299" t="s">
        <v>7711</v>
      </c>
      <c r="K4299">
        <v>1</v>
      </c>
      <c r="L4299">
        <v>156</v>
      </c>
      <c r="M4299" t="s">
        <v>7712</v>
      </c>
      <c r="N4299" t="s">
        <v>7713</v>
      </c>
      <c r="O4299" t="s">
        <v>7697</v>
      </c>
      <c r="P4299" t="s">
        <v>13725</v>
      </c>
      <c r="Q4299" t="s">
        <v>13916</v>
      </c>
      <c r="R4299">
        <v>510</v>
      </c>
      <c r="S4299" t="s">
        <v>8680</v>
      </c>
      <c r="T4299" t="s">
        <v>7715</v>
      </c>
      <c r="U4299">
        <v>1</v>
      </c>
      <c r="V4299">
        <v>6</v>
      </c>
      <c r="W4299" t="s">
        <v>7702</v>
      </c>
      <c r="X4299" t="s">
        <v>6071</v>
      </c>
      <c r="Y4299" t="s">
        <v>7703</v>
      </c>
      <c r="Z4299" t="s">
        <v>14764</v>
      </c>
      <c r="AA4299" t="s">
        <v>7717</v>
      </c>
      <c r="AB4299" t="s">
        <v>14765</v>
      </c>
    </row>
    <row r="4300" spans="1:28">
      <c r="A4300" s="241">
        <v>45980</v>
      </c>
      <c r="B4300" t="s">
        <v>14766</v>
      </c>
      <c r="C4300" t="s">
        <v>7875</v>
      </c>
      <c r="D4300" t="s">
        <v>7876</v>
      </c>
      <c r="E4300" t="s">
        <v>7877</v>
      </c>
      <c r="F4300">
        <v>10</v>
      </c>
      <c r="G4300">
        <v>1218.49</v>
      </c>
      <c r="H4300">
        <v>0</v>
      </c>
      <c r="I4300" s="165">
        <v>12184.9</v>
      </c>
      <c r="J4300" t="s">
        <v>7743</v>
      </c>
      <c r="K4300">
        <v>1</v>
      </c>
      <c r="L4300">
        <v>2</v>
      </c>
      <c r="M4300" t="s">
        <v>8054</v>
      </c>
      <c r="N4300" t="s">
        <v>7745</v>
      </c>
      <c r="O4300" t="s">
        <v>7697</v>
      </c>
      <c r="P4300" t="s">
        <v>13725</v>
      </c>
      <c r="Q4300" t="s">
        <v>13717</v>
      </c>
      <c r="R4300">
        <v>938</v>
      </c>
      <c r="S4300" t="s">
        <v>8680</v>
      </c>
      <c r="T4300" t="s">
        <v>7701</v>
      </c>
      <c r="U4300">
        <v>1</v>
      </c>
      <c r="V4300">
        <v>10</v>
      </c>
      <c r="W4300" t="s">
        <v>7702</v>
      </c>
      <c r="X4300" t="s">
        <v>14767</v>
      </c>
      <c r="Y4300" t="s">
        <v>7703</v>
      </c>
      <c r="Z4300" t="s">
        <v>14768</v>
      </c>
      <c r="AA4300" t="s">
        <v>7748</v>
      </c>
      <c r="AB4300" t="s">
        <v>14769</v>
      </c>
    </row>
    <row r="4301" spans="1:28">
      <c r="A4301" s="241">
        <v>45980</v>
      </c>
      <c r="B4301" t="s">
        <v>14766</v>
      </c>
      <c r="C4301" t="s">
        <v>7778</v>
      </c>
      <c r="D4301" t="s">
        <v>7779</v>
      </c>
      <c r="E4301" t="s">
        <v>7780</v>
      </c>
      <c r="F4301">
        <v>3</v>
      </c>
      <c r="G4301">
        <v>2668.75</v>
      </c>
      <c r="H4301">
        <v>0</v>
      </c>
      <c r="I4301" s="165">
        <v>8006.25</v>
      </c>
      <c r="J4301" t="s">
        <v>7743</v>
      </c>
      <c r="K4301">
        <v>1</v>
      </c>
      <c r="L4301">
        <v>2</v>
      </c>
      <c r="M4301" t="s">
        <v>8054</v>
      </c>
      <c r="N4301" t="s">
        <v>7745</v>
      </c>
      <c r="O4301" t="s">
        <v>7697</v>
      </c>
      <c r="P4301" t="s">
        <v>13725</v>
      </c>
      <c r="Q4301" t="s">
        <v>13717</v>
      </c>
      <c r="R4301">
        <v>938</v>
      </c>
      <c r="S4301" t="s">
        <v>8680</v>
      </c>
      <c r="T4301" t="s">
        <v>7701</v>
      </c>
      <c r="U4301">
        <v>1</v>
      </c>
      <c r="V4301">
        <v>3</v>
      </c>
      <c r="W4301" t="s">
        <v>7702</v>
      </c>
      <c r="X4301" t="s">
        <v>14767</v>
      </c>
      <c r="Y4301" t="s">
        <v>7703</v>
      </c>
      <c r="Z4301" t="s">
        <v>14768</v>
      </c>
      <c r="AA4301" t="s">
        <v>7748</v>
      </c>
      <c r="AB4301" t="s">
        <v>14769</v>
      </c>
    </row>
    <row r="4302" spans="1:28">
      <c r="A4302" s="241">
        <v>45980</v>
      </c>
      <c r="B4302" t="s">
        <v>14770</v>
      </c>
      <c r="C4302" t="s">
        <v>7800</v>
      </c>
      <c r="D4302" t="s">
        <v>7801</v>
      </c>
      <c r="E4302" t="s">
        <v>7802</v>
      </c>
      <c r="F4302">
        <v>5</v>
      </c>
      <c r="G4302">
        <v>1092.44</v>
      </c>
      <c r="H4302">
        <v>0</v>
      </c>
      <c r="I4302" s="165">
        <v>5462.2</v>
      </c>
      <c r="J4302" t="s">
        <v>7809</v>
      </c>
      <c r="K4302">
        <v>1</v>
      </c>
      <c r="L4302">
        <v>125</v>
      </c>
      <c r="M4302" t="s">
        <v>7724</v>
      </c>
      <c r="N4302" t="s">
        <v>7713</v>
      </c>
      <c r="O4302" t="s">
        <v>7697</v>
      </c>
      <c r="P4302" t="s">
        <v>13725</v>
      </c>
      <c r="Q4302" t="s">
        <v>13757</v>
      </c>
      <c r="R4302">
        <v>114</v>
      </c>
      <c r="S4302" t="s">
        <v>8680</v>
      </c>
      <c r="T4302" t="s">
        <v>7701</v>
      </c>
      <c r="U4302">
        <v>1</v>
      </c>
      <c r="V4302">
        <v>5</v>
      </c>
      <c r="W4302" t="s">
        <v>7702</v>
      </c>
      <c r="X4302" t="s">
        <v>5940</v>
      </c>
      <c r="Y4302" t="s">
        <v>7703</v>
      </c>
      <c r="Z4302" t="s">
        <v>14771</v>
      </c>
      <c r="AA4302" t="s">
        <v>7813</v>
      </c>
      <c r="AB4302" t="s">
        <v>14772</v>
      </c>
    </row>
    <row r="4303" spans="1:28">
      <c r="A4303" s="241">
        <v>45980</v>
      </c>
      <c r="B4303" t="s">
        <v>14773</v>
      </c>
      <c r="C4303" t="s">
        <v>7927</v>
      </c>
      <c r="D4303" t="s">
        <v>7928</v>
      </c>
      <c r="E4303" t="s">
        <v>7929</v>
      </c>
      <c r="F4303">
        <v>3</v>
      </c>
      <c r="G4303">
        <v>1344.54</v>
      </c>
      <c r="H4303">
        <v>0</v>
      </c>
      <c r="I4303" s="165">
        <v>4033.62</v>
      </c>
      <c r="J4303" t="s">
        <v>7743</v>
      </c>
      <c r="K4303">
        <v>1</v>
      </c>
      <c r="L4303">
        <v>2</v>
      </c>
      <c r="M4303" t="s">
        <v>8054</v>
      </c>
      <c r="N4303" t="s">
        <v>7745</v>
      </c>
      <c r="O4303" t="s">
        <v>7697</v>
      </c>
      <c r="P4303" t="s">
        <v>13725</v>
      </c>
      <c r="Q4303" t="s">
        <v>13717</v>
      </c>
      <c r="R4303">
        <v>938</v>
      </c>
      <c r="S4303" t="s">
        <v>8680</v>
      </c>
      <c r="T4303" t="s">
        <v>7701</v>
      </c>
      <c r="U4303">
        <v>1</v>
      </c>
      <c r="V4303">
        <v>3</v>
      </c>
      <c r="W4303" t="s">
        <v>7702</v>
      </c>
      <c r="X4303" t="s">
        <v>14774</v>
      </c>
      <c r="Y4303" t="s">
        <v>7703</v>
      </c>
      <c r="Z4303" t="s">
        <v>14775</v>
      </c>
      <c r="AA4303" t="s">
        <v>7748</v>
      </c>
      <c r="AB4303" t="s">
        <v>14776</v>
      </c>
    </row>
    <row r="4304" spans="1:28">
      <c r="A4304" s="241">
        <v>45980</v>
      </c>
      <c r="B4304" t="s">
        <v>14773</v>
      </c>
      <c r="C4304" t="s">
        <v>7979</v>
      </c>
      <c r="D4304" t="s">
        <v>7980</v>
      </c>
      <c r="E4304" t="s">
        <v>7981</v>
      </c>
      <c r="F4304">
        <v>1</v>
      </c>
      <c r="G4304">
        <v>2647.06</v>
      </c>
      <c r="H4304">
        <v>0</v>
      </c>
      <c r="I4304" s="165">
        <v>2647.06</v>
      </c>
      <c r="J4304" t="s">
        <v>7743</v>
      </c>
      <c r="K4304">
        <v>1</v>
      </c>
      <c r="L4304">
        <v>2</v>
      </c>
      <c r="M4304" t="s">
        <v>8054</v>
      </c>
      <c r="N4304" t="s">
        <v>7745</v>
      </c>
      <c r="O4304" t="s">
        <v>7697</v>
      </c>
      <c r="P4304" t="s">
        <v>13725</v>
      </c>
      <c r="Q4304" t="s">
        <v>13717</v>
      </c>
      <c r="R4304">
        <v>938</v>
      </c>
      <c r="S4304" t="s">
        <v>8680</v>
      </c>
      <c r="T4304" t="s">
        <v>7715</v>
      </c>
      <c r="U4304">
        <v>1</v>
      </c>
      <c r="V4304">
        <v>1</v>
      </c>
      <c r="W4304" t="s">
        <v>7702</v>
      </c>
      <c r="X4304" t="s">
        <v>14774</v>
      </c>
      <c r="Y4304" t="s">
        <v>7703</v>
      </c>
      <c r="Z4304" t="s">
        <v>14775</v>
      </c>
      <c r="AA4304" t="s">
        <v>7748</v>
      </c>
      <c r="AB4304" t="s">
        <v>14776</v>
      </c>
    </row>
    <row r="4305" spans="1:28">
      <c r="A4305" s="241">
        <v>45980</v>
      </c>
      <c r="B4305" t="s">
        <v>14777</v>
      </c>
      <c r="C4305" t="s">
        <v>7800</v>
      </c>
      <c r="D4305" t="s">
        <v>7801</v>
      </c>
      <c r="E4305" t="s">
        <v>7802</v>
      </c>
      <c r="F4305">
        <v>6</v>
      </c>
      <c r="G4305">
        <v>1092.44</v>
      </c>
      <c r="H4305">
        <v>0</v>
      </c>
      <c r="I4305" s="165">
        <v>6554.64</v>
      </c>
      <c r="J4305" t="s">
        <v>7809</v>
      </c>
      <c r="K4305">
        <v>1</v>
      </c>
      <c r="L4305">
        <v>125</v>
      </c>
      <c r="M4305" t="s">
        <v>7724</v>
      </c>
      <c r="N4305" t="s">
        <v>7713</v>
      </c>
      <c r="O4305" t="s">
        <v>7697</v>
      </c>
      <c r="P4305" t="s">
        <v>13725</v>
      </c>
      <c r="Q4305" t="s">
        <v>13757</v>
      </c>
      <c r="R4305">
        <v>114</v>
      </c>
      <c r="S4305" t="s">
        <v>8680</v>
      </c>
      <c r="T4305" t="s">
        <v>7701</v>
      </c>
      <c r="U4305">
        <v>1</v>
      </c>
      <c r="V4305">
        <v>6</v>
      </c>
      <c r="W4305" t="s">
        <v>7702</v>
      </c>
      <c r="X4305" t="s">
        <v>6034</v>
      </c>
      <c r="Y4305" t="s">
        <v>7703</v>
      </c>
      <c r="Z4305" t="s">
        <v>14778</v>
      </c>
      <c r="AA4305" t="s">
        <v>7813</v>
      </c>
      <c r="AB4305" t="s">
        <v>14779</v>
      </c>
    </row>
    <row r="4306" spans="1:28">
      <c r="A4306" s="241">
        <v>45980</v>
      </c>
      <c r="B4306" t="s">
        <v>14777</v>
      </c>
      <c r="C4306" t="s">
        <v>7791</v>
      </c>
      <c r="D4306" t="s">
        <v>7792</v>
      </c>
      <c r="E4306" t="s">
        <v>7793</v>
      </c>
      <c r="F4306">
        <v>12</v>
      </c>
      <c r="G4306">
        <v>870</v>
      </c>
      <c r="H4306">
        <v>0</v>
      </c>
      <c r="I4306" s="165">
        <v>10440</v>
      </c>
      <c r="J4306" t="s">
        <v>7809</v>
      </c>
      <c r="K4306">
        <v>1</v>
      </c>
      <c r="L4306">
        <v>125</v>
      </c>
      <c r="M4306" t="s">
        <v>7724</v>
      </c>
      <c r="N4306" t="s">
        <v>7713</v>
      </c>
      <c r="O4306" t="s">
        <v>7697</v>
      </c>
      <c r="P4306" t="s">
        <v>13725</v>
      </c>
      <c r="Q4306" t="s">
        <v>13757</v>
      </c>
      <c r="R4306">
        <v>114</v>
      </c>
      <c r="S4306" t="s">
        <v>8680</v>
      </c>
      <c r="T4306" t="s">
        <v>7701</v>
      </c>
      <c r="U4306">
        <v>1</v>
      </c>
      <c r="V4306">
        <v>12</v>
      </c>
      <c r="W4306" t="s">
        <v>7702</v>
      </c>
      <c r="X4306" t="s">
        <v>6034</v>
      </c>
      <c r="Y4306" t="s">
        <v>7703</v>
      </c>
      <c r="Z4306" t="s">
        <v>14778</v>
      </c>
      <c r="AA4306" t="s">
        <v>7813</v>
      </c>
      <c r="AB4306" t="s">
        <v>14779</v>
      </c>
    </row>
    <row r="4307" spans="1:28">
      <c r="A4307" s="241">
        <v>45980</v>
      </c>
      <c r="B4307" t="s">
        <v>14780</v>
      </c>
      <c r="C4307" t="s">
        <v>8449</v>
      </c>
      <c r="D4307" t="s">
        <v>8450</v>
      </c>
      <c r="E4307" t="s">
        <v>8451</v>
      </c>
      <c r="F4307">
        <v>3</v>
      </c>
      <c r="G4307">
        <v>7650</v>
      </c>
      <c r="H4307">
        <v>0</v>
      </c>
      <c r="I4307" s="165">
        <v>22950</v>
      </c>
      <c r="J4307" t="s">
        <v>8271</v>
      </c>
      <c r="K4307">
        <v>1</v>
      </c>
      <c r="L4307">
        <v>2</v>
      </c>
      <c r="M4307" t="s">
        <v>8054</v>
      </c>
      <c r="N4307" t="s">
        <v>7745</v>
      </c>
      <c r="O4307" t="s">
        <v>7697</v>
      </c>
      <c r="P4307" t="s">
        <v>13725</v>
      </c>
      <c r="Q4307" t="s">
        <v>13905</v>
      </c>
      <c r="R4307">
        <v>936</v>
      </c>
      <c r="S4307" t="s">
        <v>8680</v>
      </c>
      <c r="T4307" t="s">
        <v>7726</v>
      </c>
      <c r="U4307">
        <v>1</v>
      </c>
      <c r="V4307">
        <v>3</v>
      </c>
      <c r="W4307" t="s">
        <v>7702</v>
      </c>
      <c r="X4307" t="s">
        <v>5961</v>
      </c>
      <c r="Y4307" t="s">
        <v>7703</v>
      </c>
      <c r="Z4307" t="s">
        <v>14781</v>
      </c>
      <c r="AA4307" t="s">
        <v>8380</v>
      </c>
      <c r="AB4307" t="s">
        <v>14782</v>
      </c>
    </row>
    <row r="4308" spans="1:28">
      <c r="A4308" s="241">
        <v>45980</v>
      </c>
      <c r="B4308" t="s">
        <v>14780</v>
      </c>
      <c r="C4308" t="s">
        <v>7917</v>
      </c>
      <c r="D4308" t="s">
        <v>7918</v>
      </c>
      <c r="E4308" t="s">
        <v>7919</v>
      </c>
      <c r="F4308">
        <v>3</v>
      </c>
      <c r="G4308">
        <v>3000</v>
      </c>
      <c r="H4308">
        <v>0</v>
      </c>
      <c r="I4308" s="165">
        <v>9000</v>
      </c>
      <c r="J4308" t="s">
        <v>8271</v>
      </c>
      <c r="K4308">
        <v>1</v>
      </c>
      <c r="L4308">
        <v>2</v>
      </c>
      <c r="M4308" t="s">
        <v>8054</v>
      </c>
      <c r="N4308" t="s">
        <v>7745</v>
      </c>
      <c r="O4308" t="s">
        <v>7697</v>
      </c>
      <c r="P4308" t="s">
        <v>13725</v>
      </c>
      <c r="Q4308" t="s">
        <v>13905</v>
      </c>
      <c r="R4308">
        <v>936</v>
      </c>
      <c r="S4308" t="s">
        <v>8680</v>
      </c>
      <c r="T4308" t="s">
        <v>7726</v>
      </c>
      <c r="U4308">
        <v>1</v>
      </c>
      <c r="V4308">
        <v>3</v>
      </c>
      <c r="W4308" t="s">
        <v>7702</v>
      </c>
      <c r="X4308" t="s">
        <v>5961</v>
      </c>
      <c r="Y4308" t="s">
        <v>7703</v>
      </c>
      <c r="Z4308" t="s">
        <v>14781</v>
      </c>
      <c r="AA4308" t="s">
        <v>8380</v>
      </c>
      <c r="AB4308" t="s">
        <v>14782</v>
      </c>
    </row>
    <row r="4309" spans="1:28">
      <c r="A4309" s="241">
        <v>45980</v>
      </c>
      <c r="B4309" t="s">
        <v>14780</v>
      </c>
      <c r="C4309" t="s">
        <v>8205</v>
      </c>
      <c r="D4309" t="s">
        <v>8206</v>
      </c>
      <c r="E4309" t="s">
        <v>8207</v>
      </c>
      <c r="F4309">
        <v>3</v>
      </c>
      <c r="G4309">
        <v>3000</v>
      </c>
      <c r="H4309">
        <v>0</v>
      </c>
      <c r="I4309" s="165">
        <v>9000</v>
      </c>
      <c r="J4309" t="s">
        <v>8271</v>
      </c>
      <c r="K4309">
        <v>1</v>
      </c>
      <c r="L4309">
        <v>2</v>
      </c>
      <c r="M4309" t="s">
        <v>8054</v>
      </c>
      <c r="N4309" t="s">
        <v>7745</v>
      </c>
      <c r="O4309" t="s">
        <v>7697</v>
      </c>
      <c r="P4309" t="s">
        <v>13725</v>
      </c>
      <c r="Q4309" t="s">
        <v>13905</v>
      </c>
      <c r="R4309">
        <v>936</v>
      </c>
      <c r="S4309" t="s">
        <v>8680</v>
      </c>
      <c r="T4309" t="s">
        <v>7726</v>
      </c>
      <c r="U4309">
        <v>1</v>
      </c>
      <c r="V4309">
        <v>3</v>
      </c>
      <c r="W4309" t="s">
        <v>7702</v>
      </c>
      <c r="X4309" t="s">
        <v>5961</v>
      </c>
      <c r="Y4309" t="s">
        <v>7703</v>
      </c>
      <c r="Z4309" t="s">
        <v>14781</v>
      </c>
      <c r="AA4309" t="s">
        <v>8380</v>
      </c>
      <c r="AB4309" t="s">
        <v>14782</v>
      </c>
    </row>
    <row r="4310" spans="1:28">
      <c r="A4310" s="241">
        <v>45980</v>
      </c>
      <c r="B4310" t="s">
        <v>14783</v>
      </c>
      <c r="C4310" t="s">
        <v>7720</v>
      </c>
      <c r="D4310" t="s">
        <v>7721</v>
      </c>
      <c r="E4310" t="s">
        <v>7722</v>
      </c>
      <c r="F4310">
        <v>1</v>
      </c>
      <c r="G4310">
        <v>11900</v>
      </c>
      <c r="H4310">
        <v>357</v>
      </c>
      <c r="I4310" s="165">
        <v>11543</v>
      </c>
      <c r="J4310" t="s">
        <v>7809</v>
      </c>
      <c r="K4310">
        <v>1</v>
      </c>
      <c r="L4310">
        <v>125</v>
      </c>
      <c r="M4310" t="s">
        <v>7724</v>
      </c>
      <c r="N4310" t="s">
        <v>7713</v>
      </c>
      <c r="O4310" t="s">
        <v>7697</v>
      </c>
      <c r="P4310" t="s">
        <v>13725</v>
      </c>
      <c r="Q4310" t="s">
        <v>13757</v>
      </c>
      <c r="R4310">
        <v>114</v>
      </c>
      <c r="S4310" t="s">
        <v>8680</v>
      </c>
      <c r="T4310" t="s">
        <v>7726</v>
      </c>
      <c r="U4310">
        <v>1</v>
      </c>
      <c r="V4310">
        <v>1</v>
      </c>
      <c r="W4310" t="s">
        <v>7702</v>
      </c>
      <c r="X4310" t="s">
        <v>6167</v>
      </c>
      <c r="Y4310" t="s">
        <v>7703</v>
      </c>
      <c r="Z4310" t="s">
        <v>14784</v>
      </c>
      <c r="AA4310" t="s">
        <v>7813</v>
      </c>
      <c r="AB4310" t="s">
        <v>6167</v>
      </c>
    </row>
    <row r="4311" spans="1:28">
      <c r="A4311" s="241">
        <v>45980</v>
      </c>
      <c r="B4311" t="s">
        <v>14783</v>
      </c>
      <c r="C4311" t="s">
        <v>7750</v>
      </c>
      <c r="D4311" t="s">
        <v>7751</v>
      </c>
      <c r="E4311" t="s">
        <v>7752</v>
      </c>
      <c r="F4311">
        <v>1</v>
      </c>
      <c r="G4311">
        <v>12000</v>
      </c>
      <c r="H4311">
        <v>0</v>
      </c>
      <c r="I4311" s="165">
        <v>12000</v>
      </c>
      <c r="J4311" t="s">
        <v>7809</v>
      </c>
      <c r="K4311">
        <v>1</v>
      </c>
      <c r="L4311">
        <v>125</v>
      </c>
      <c r="M4311" t="s">
        <v>7724</v>
      </c>
      <c r="N4311" t="s">
        <v>7713</v>
      </c>
      <c r="O4311" t="s">
        <v>7697</v>
      </c>
      <c r="P4311" t="s">
        <v>13725</v>
      </c>
      <c r="Q4311" t="s">
        <v>13757</v>
      </c>
      <c r="R4311">
        <v>114</v>
      </c>
      <c r="S4311" t="s">
        <v>8680</v>
      </c>
      <c r="T4311" t="s">
        <v>7715</v>
      </c>
      <c r="U4311">
        <v>1</v>
      </c>
      <c r="V4311">
        <v>1</v>
      </c>
      <c r="W4311" t="s">
        <v>7702</v>
      </c>
      <c r="X4311" t="s">
        <v>6167</v>
      </c>
      <c r="Y4311" t="s">
        <v>7703</v>
      </c>
      <c r="Z4311" t="s">
        <v>14784</v>
      </c>
      <c r="AA4311" t="s">
        <v>7813</v>
      </c>
      <c r="AB4311" t="s">
        <v>6167</v>
      </c>
    </row>
    <row r="4312" spans="1:28">
      <c r="A4312" s="241">
        <v>45980</v>
      </c>
      <c r="B4312" t="s">
        <v>14785</v>
      </c>
      <c r="C4312" t="s">
        <v>8239</v>
      </c>
      <c r="D4312" t="s">
        <v>8240</v>
      </c>
      <c r="E4312" t="s">
        <v>8241</v>
      </c>
      <c r="F4312">
        <v>10</v>
      </c>
      <c r="G4312">
        <v>1180</v>
      </c>
      <c r="H4312">
        <v>0</v>
      </c>
      <c r="I4312" s="165">
        <v>11800</v>
      </c>
      <c r="J4312" t="s">
        <v>8271</v>
      </c>
      <c r="K4312">
        <v>1</v>
      </c>
      <c r="L4312">
        <v>2</v>
      </c>
      <c r="M4312" t="s">
        <v>8054</v>
      </c>
      <c r="N4312" t="s">
        <v>7745</v>
      </c>
      <c r="O4312" t="s">
        <v>7697</v>
      </c>
      <c r="P4312" t="s">
        <v>13725</v>
      </c>
      <c r="Q4312" t="s">
        <v>13905</v>
      </c>
      <c r="R4312">
        <v>936</v>
      </c>
      <c r="S4312" t="s">
        <v>8680</v>
      </c>
      <c r="T4312" t="s">
        <v>7715</v>
      </c>
      <c r="U4312">
        <v>6</v>
      </c>
      <c r="V4312">
        <v>60</v>
      </c>
      <c r="W4312" t="s">
        <v>7702</v>
      </c>
      <c r="X4312" t="s">
        <v>14786</v>
      </c>
      <c r="Y4312" t="s">
        <v>7703</v>
      </c>
      <c r="Z4312" t="s">
        <v>14787</v>
      </c>
      <c r="AA4312" t="s">
        <v>8380</v>
      </c>
      <c r="AB4312" t="s">
        <v>14788</v>
      </c>
    </row>
    <row r="4313" spans="1:28">
      <c r="A4313" s="241">
        <v>45980</v>
      </c>
      <c r="B4313" t="s">
        <v>14789</v>
      </c>
      <c r="C4313" t="s">
        <v>7750</v>
      </c>
      <c r="D4313" t="s">
        <v>7751</v>
      </c>
      <c r="E4313" t="s">
        <v>7752</v>
      </c>
      <c r="F4313">
        <v>1</v>
      </c>
      <c r="G4313">
        <v>12000</v>
      </c>
      <c r="H4313">
        <v>0</v>
      </c>
      <c r="I4313" s="165">
        <v>12000</v>
      </c>
      <c r="J4313" t="s">
        <v>8271</v>
      </c>
      <c r="K4313">
        <v>1</v>
      </c>
      <c r="L4313">
        <v>2</v>
      </c>
      <c r="M4313" t="s">
        <v>8054</v>
      </c>
      <c r="N4313" t="s">
        <v>7745</v>
      </c>
      <c r="O4313" t="s">
        <v>7697</v>
      </c>
      <c r="P4313" t="s">
        <v>13725</v>
      </c>
      <c r="Q4313" t="s">
        <v>13905</v>
      </c>
      <c r="R4313">
        <v>936</v>
      </c>
      <c r="S4313" t="s">
        <v>8680</v>
      </c>
      <c r="T4313" t="s">
        <v>7715</v>
      </c>
      <c r="U4313">
        <v>1</v>
      </c>
      <c r="V4313">
        <v>1</v>
      </c>
      <c r="W4313" t="s">
        <v>7702</v>
      </c>
      <c r="X4313" t="s">
        <v>6042</v>
      </c>
      <c r="Y4313" t="s">
        <v>7703</v>
      </c>
      <c r="Z4313" t="s">
        <v>14790</v>
      </c>
      <c r="AA4313" t="s">
        <v>8380</v>
      </c>
      <c r="AB4313" t="s">
        <v>14791</v>
      </c>
    </row>
    <row r="4314" spans="1:28">
      <c r="A4314" s="241">
        <v>45981</v>
      </c>
      <c r="B4314" t="s">
        <v>14792</v>
      </c>
      <c r="C4314" t="s">
        <v>8016</v>
      </c>
      <c r="D4314" t="s">
        <v>8017</v>
      </c>
      <c r="E4314" t="s">
        <v>8018</v>
      </c>
      <c r="F4314">
        <v>2</v>
      </c>
      <c r="G4314">
        <v>4853</v>
      </c>
      <c r="H4314">
        <v>0</v>
      </c>
      <c r="I4314" s="165">
        <v>9706</v>
      </c>
      <c r="J4314" t="s">
        <v>7937</v>
      </c>
      <c r="K4314">
        <v>1</v>
      </c>
      <c r="L4314">
        <v>211</v>
      </c>
      <c r="M4314" t="s">
        <v>7938</v>
      </c>
      <c r="N4314" t="s">
        <v>7939</v>
      </c>
      <c r="O4314" t="s">
        <v>7697</v>
      </c>
      <c r="P4314" t="s">
        <v>13725</v>
      </c>
      <c r="Q4314" t="s">
        <v>14032</v>
      </c>
      <c r="R4314">
        <v>411</v>
      </c>
      <c r="S4314" t="s">
        <v>9296</v>
      </c>
      <c r="T4314">
        <v>0</v>
      </c>
      <c r="U4314">
        <v>1</v>
      </c>
      <c r="V4314">
        <v>2</v>
      </c>
      <c r="W4314" t="s">
        <v>7702</v>
      </c>
      <c r="X4314" t="s">
        <v>6398</v>
      </c>
      <c r="Y4314" t="s">
        <v>7703</v>
      </c>
      <c r="Z4314" t="s">
        <v>14793</v>
      </c>
      <c r="AA4314" t="s">
        <v>8221</v>
      </c>
      <c r="AB4314" t="s">
        <v>14794</v>
      </c>
    </row>
    <row r="4315" spans="1:28">
      <c r="A4315" s="241">
        <v>45981</v>
      </c>
      <c r="B4315" t="s">
        <v>14792</v>
      </c>
      <c r="C4315" t="s">
        <v>7800</v>
      </c>
      <c r="D4315" t="s">
        <v>7801</v>
      </c>
      <c r="E4315" t="s">
        <v>7802</v>
      </c>
      <c r="F4315">
        <v>12</v>
      </c>
      <c r="G4315">
        <v>1092.44</v>
      </c>
      <c r="H4315">
        <v>0</v>
      </c>
      <c r="I4315" s="165">
        <v>13109.28</v>
      </c>
      <c r="J4315" t="s">
        <v>7937</v>
      </c>
      <c r="K4315">
        <v>1</v>
      </c>
      <c r="L4315">
        <v>211</v>
      </c>
      <c r="M4315" t="s">
        <v>7938</v>
      </c>
      <c r="N4315" t="s">
        <v>7939</v>
      </c>
      <c r="O4315" t="s">
        <v>7697</v>
      </c>
      <c r="P4315" t="s">
        <v>13725</v>
      </c>
      <c r="Q4315" t="s">
        <v>14032</v>
      </c>
      <c r="R4315">
        <v>411</v>
      </c>
      <c r="S4315" t="s">
        <v>9296</v>
      </c>
      <c r="T4315" t="s">
        <v>7701</v>
      </c>
      <c r="U4315">
        <v>1</v>
      </c>
      <c r="V4315">
        <v>12</v>
      </c>
      <c r="W4315" t="s">
        <v>7702</v>
      </c>
      <c r="X4315" t="s">
        <v>6398</v>
      </c>
      <c r="Y4315" t="s">
        <v>7703</v>
      </c>
      <c r="Z4315" t="s">
        <v>14793</v>
      </c>
      <c r="AA4315" t="s">
        <v>8221</v>
      </c>
      <c r="AB4315" t="s">
        <v>14794</v>
      </c>
    </row>
    <row r="4316" spans="1:28">
      <c r="A4316" s="241">
        <v>45981</v>
      </c>
      <c r="B4316" t="s">
        <v>14795</v>
      </c>
      <c r="C4316" t="s">
        <v>8032</v>
      </c>
      <c r="D4316" t="s">
        <v>8033</v>
      </c>
      <c r="E4316" t="s">
        <v>8034</v>
      </c>
      <c r="F4316">
        <v>4</v>
      </c>
      <c r="G4316">
        <v>1092.44</v>
      </c>
      <c r="H4316">
        <v>0</v>
      </c>
      <c r="I4316" s="165">
        <v>4369.76</v>
      </c>
      <c r="J4316" t="s">
        <v>7766</v>
      </c>
      <c r="K4316">
        <v>1</v>
      </c>
      <c r="L4316">
        <v>125</v>
      </c>
      <c r="M4316" t="s">
        <v>7724</v>
      </c>
      <c r="N4316" t="s">
        <v>7713</v>
      </c>
      <c r="O4316" t="s">
        <v>7697</v>
      </c>
      <c r="P4316" t="s">
        <v>13725</v>
      </c>
      <c r="Q4316" t="s">
        <v>13780</v>
      </c>
      <c r="R4316">
        <v>105</v>
      </c>
      <c r="S4316" t="s">
        <v>9296</v>
      </c>
      <c r="T4316" t="s">
        <v>7701</v>
      </c>
      <c r="U4316">
        <v>1</v>
      </c>
      <c r="V4316">
        <v>4</v>
      </c>
      <c r="W4316" t="s">
        <v>7702</v>
      </c>
      <c r="X4316" t="s">
        <v>6352</v>
      </c>
      <c r="Y4316" t="s">
        <v>7703</v>
      </c>
      <c r="Z4316" t="s">
        <v>14796</v>
      </c>
      <c r="AA4316" t="s">
        <v>7819</v>
      </c>
      <c r="AB4316" t="s">
        <v>14797</v>
      </c>
    </row>
    <row r="4317" spans="1:28">
      <c r="A4317" s="241">
        <v>45981</v>
      </c>
      <c r="B4317" t="s">
        <v>14795</v>
      </c>
      <c r="C4317" t="s">
        <v>7733</v>
      </c>
      <c r="D4317" t="s">
        <v>7734</v>
      </c>
      <c r="E4317" t="s">
        <v>7735</v>
      </c>
      <c r="F4317">
        <v>5</v>
      </c>
      <c r="G4317">
        <v>1344.54</v>
      </c>
      <c r="H4317">
        <v>0</v>
      </c>
      <c r="I4317" s="165">
        <v>6722.7</v>
      </c>
      <c r="J4317" t="s">
        <v>7766</v>
      </c>
      <c r="K4317">
        <v>1</v>
      </c>
      <c r="L4317">
        <v>125</v>
      </c>
      <c r="M4317" t="s">
        <v>7724</v>
      </c>
      <c r="N4317" t="s">
        <v>7713</v>
      </c>
      <c r="O4317" t="s">
        <v>7697</v>
      </c>
      <c r="P4317" t="s">
        <v>13725</v>
      </c>
      <c r="Q4317" t="s">
        <v>13780</v>
      </c>
      <c r="R4317">
        <v>105</v>
      </c>
      <c r="S4317" t="s">
        <v>9296</v>
      </c>
      <c r="T4317" t="s">
        <v>7701</v>
      </c>
      <c r="U4317">
        <v>1</v>
      </c>
      <c r="V4317">
        <v>5</v>
      </c>
      <c r="W4317" t="s">
        <v>7702</v>
      </c>
      <c r="X4317" t="s">
        <v>6352</v>
      </c>
      <c r="Y4317" t="s">
        <v>7703</v>
      </c>
      <c r="Z4317" t="s">
        <v>14796</v>
      </c>
      <c r="AA4317" t="s">
        <v>7819</v>
      </c>
      <c r="AB4317" t="s">
        <v>14797</v>
      </c>
    </row>
    <row r="4318" spans="1:28">
      <c r="A4318" s="241">
        <v>45981</v>
      </c>
      <c r="B4318" t="s">
        <v>14798</v>
      </c>
      <c r="C4318" t="s">
        <v>7886</v>
      </c>
      <c r="D4318" t="s">
        <v>7887</v>
      </c>
      <c r="E4318" t="s">
        <v>7888</v>
      </c>
      <c r="F4318">
        <v>2</v>
      </c>
      <c r="G4318">
        <v>3025.2100999999998</v>
      </c>
      <c r="H4318">
        <v>0</v>
      </c>
      <c r="I4318" s="165">
        <v>6050.4201999999996</v>
      </c>
      <c r="J4318" t="s">
        <v>7757</v>
      </c>
      <c r="K4318">
        <v>1</v>
      </c>
      <c r="L4318">
        <v>1</v>
      </c>
      <c r="M4318" t="s">
        <v>7767</v>
      </c>
      <c r="N4318" t="s">
        <v>7713</v>
      </c>
      <c r="O4318" t="s">
        <v>7697</v>
      </c>
      <c r="P4318" t="s">
        <v>13725</v>
      </c>
      <c r="Q4318" t="s">
        <v>13772</v>
      </c>
      <c r="R4318">
        <v>110</v>
      </c>
      <c r="S4318" t="s">
        <v>9296</v>
      </c>
      <c r="T4318" t="s">
        <v>7715</v>
      </c>
      <c r="U4318">
        <v>1</v>
      </c>
      <c r="V4318">
        <v>2</v>
      </c>
      <c r="W4318" t="s">
        <v>7702</v>
      </c>
      <c r="X4318" t="s">
        <v>14799</v>
      </c>
      <c r="Y4318" t="s">
        <v>7703</v>
      </c>
      <c r="Z4318" t="s">
        <v>14800</v>
      </c>
      <c r="AA4318" t="s">
        <v>8552</v>
      </c>
      <c r="AB4318" t="s">
        <v>14801</v>
      </c>
    </row>
    <row r="4319" spans="1:28">
      <c r="A4319" s="241">
        <v>45981</v>
      </c>
      <c r="B4319" t="s">
        <v>14798</v>
      </c>
      <c r="C4319" t="s">
        <v>7883</v>
      </c>
      <c r="D4319" t="s">
        <v>7884</v>
      </c>
      <c r="E4319" t="s">
        <v>7885</v>
      </c>
      <c r="F4319">
        <v>2</v>
      </c>
      <c r="G4319">
        <v>3025.2100999999998</v>
      </c>
      <c r="H4319">
        <v>0</v>
      </c>
      <c r="I4319" s="165">
        <v>6050.4201999999996</v>
      </c>
      <c r="J4319" t="s">
        <v>7757</v>
      </c>
      <c r="K4319">
        <v>1</v>
      </c>
      <c r="L4319">
        <v>1</v>
      </c>
      <c r="M4319" t="s">
        <v>7767</v>
      </c>
      <c r="N4319" t="s">
        <v>7713</v>
      </c>
      <c r="O4319" t="s">
        <v>7697</v>
      </c>
      <c r="P4319" t="s">
        <v>13725</v>
      </c>
      <c r="Q4319" t="s">
        <v>13772</v>
      </c>
      <c r="R4319">
        <v>110</v>
      </c>
      <c r="S4319" t="s">
        <v>9296</v>
      </c>
      <c r="T4319" t="s">
        <v>7715</v>
      </c>
      <c r="U4319">
        <v>1</v>
      </c>
      <c r="V4319">
        <v>2</v>
      </c>
      <c r="W4319" t="s">
        <v>7702</v>
      </c>
      <c r="X4319" t="s">
        <v>14799</v>
      </c>
      <c r="Y4319" t="s">
        <v>7703</v>
      </c>
      <c r="Z4319" t="s">
        <v>14800</v>
      </c>
      <c r="AA4319" t="s">
        <v>8552</v>
      </c>
      <c r="AB4319" t="s">
        <v>14801</v>
      </c>
    </row>
    <row r="4320" spans="1:28">
      <c r="A4320" s="241">
        <v>45981</v>
      </c>
      <c r="B4320" t="s">
        <v>14798</v>
      </c>
      <c r="C4320" t="s">
        <v>7787</v>
      </c>
      <c r="D4320" t="s">
        <v>7788</v>
      </c>
      <c r="E4320" t="s">
        <v>7789</v>
      </c>
      <c r="F4320">
        <v>2</v>
      </c>
      <c r="G4320">
        <v>3025.2100999999998</v>
      </c>
      <c r="H4320">
        <v>0</v>
      </c>
      <c r="I4320" s="165">
        <v>6050.4201999999996</v>
      </c>
      <c r="J4320" t="s">
        <v>7757</v>
      </c>
      <c r="K4320">
        <v>1</v>
      </c>
      <c r="L4320">
        <v>1</v>
      </c>
      <c r="M4320" t="s">
        <v>7767</v>
      </c>
      <c r="N4320" t="s">
        <v>7713</v>
      </c>
      <c r="O4320" t="s">
        <v>7697</v>
      </c>
      <c r="P4320" t="s">
        <v>13725</v>
      </c>
      <c r="Q4320" t="s">
        <v>13772</v>
      </c>
      <c r="R4320">
        <v>110</v>
      </c>
      <c r="S4320" t="s">
        <v>9296</v>
      </c>
      <c r="T4320" t="s">
        <v>7715</v>
      </c>
      <c r="U4320">
        <v>1</v>
      </c>
      <c r="V4320">
        <v>2</v>
      </c>
      <c r="W4320" t="s">
        <v>7702</v>
      </c>
      <c r="X4320" t="s">
        <v>14799</v>
      </c>
      <c r="Y4320" t="s">
        <v>7703</v>
      </c>
      <c r="Z4320" t="s">
        <v>14800</v>
      </c>
      <c r="AA4320" t="s">
        <v>8552</v>
      </c>
      <c r="AB4320" t="s">
        <v>14801</v>
      </c>
    </row>
    <row r="4321" spans="1:28">
      <c r="A4321" s="241">
        <v>45981</v>
      </c>
      <c r="B4321" t="s">
        <v>14802</v>
      </c>
      <c r="C4321" t="s">
        <v>7848</v>
      </c>
      <c r="D4321" t="s">
        <v>7849</v>
      </c>
      <c r="E4321" t="s">
        <v>7850</v>
      </c>
      <c r="F4321">
        <v>2</v>
      </c>
      <c r="G4321">
        <v>1260.5</v>
      </c>
      <c r="H4321">
        <v>0</v>
      </c>
      <c r="I4321" s="165">
        <v>2521</v>
      </c>
      <c r="J4321" t="s">
        <v>7937</v>
      </c>
      <c r="K4321">
        <v>1</v>
      </c>
      <c r="L4321">
        <v>176</v>
      </c>
      <c r="M4321" t="s">
        <v>9245</v>
      </c>
      <c r="N4321" t="s">
        <v>7939</v>
      </c>
      <c r="O4321" t="s">
        <v>7697</v>
      </c>
      <c r="P4321" t="s">
        <v>13725</v>
      </c>
      <c r="Q4321" t="s">
        <v>14032</v>
      </c>
      <c r="R4321">
        <v>411</v>
      </c>
      <c r="S4321" t="s">
        <v>9296</v>
      </c>
      <c r="T4321" t="s">
        <v>7701</v>
      </c>
      <c r="U4321">
        <v>1</v>
      </c>
      <c r="V4321">
        <v>2</v>
      </c>
      <c r="W4321" t="s">
        <v>7702</v>
      </c>
      <c r="X4321" t="s">
        <v>6714</v>
      </c>
      <c r="Y4321" t="s">
        <v>7703</v>
      </c>
      <c r="Z4321" t="s">
        <v>14803</v>
      </c>
      <c r="AA4321" t="s">
        <v>8221</v>
      </c>
      <c r="AB4321" t="s">
        <v>14804</v>
      </c>
    </row>
    <row r="4322" spans="1:28">
      <c r="A4322" s="241">
        <v>45981</v>
      </c>
      <c r="B4322" t="s">
        <v>14805</v>
      </c>
      <c r="C4322" t="s">
        <v>7730</v>
      </c>
      <c r="D4322" t="s">
        <v>7731</v>
      </c>
      <c r="E4322" t="s">
        <v>7732</v>
      </c>
      <c r="F4322">
        <v>1</v>
      </c>
      <c r="G4322">
        <v>8991.6</v>
      </c>
      <c r="H4322">
        <v>449.58</v>
      </c>
      <c r="I4322" s="165">
        <v>8542.02</v>
      </c>
      <c r="J4322" t="s">
        <v>7723</v>
      </c>
      <c r="K4322">
        <v>1</v>
      </c>
      <c r="L4322">
        <v>125</v>
      </c>
      <c r="M4322" t="s">
        <v>7724</v>
      </c>
      <c r="N4322" t="s">
        <v>7713</v>
      </c>
      <c r="O4322" t="s">
        <v>7697</v>
      </c>
      <c r="P4322" t="s">
        <v>13725</v>
      </c>
      <c r="Q4322" t="s">
        <v>13764</v>
      </c>
      <c r="R4322">
        <v>103</v>
      </c>
      <c r="S4322" t="s">
        <v>9296</v>
      </c>
      <c r="T4322" t="s">
        <v>7715</v>
      </c>
      <c r="U4322">
        <v>1</v>
      </c>
      <c r="V4322">
        <v>1</v>
      </c>
      <c r="W4322" t="s">
        <v>7702</v>
      </c>
      <c r="X4322" t="s">
        <v>6521</v>
      </c>
      <c r="Y4322" t="s">
        <v>7703</v>
      </c>
      <c r="Z4322" t="s">
        <v>14806</v>
      </c>
      <c r="AA4322" t="s">
        <v>8108</v>
      </c>
      <c r="AB4322" t="s">
        <v>14807</v>
      </c>
    </row>
    <row r="4323" spans="1:28">
      <c r="A4323" s="241">
        <v>45981</v>
      </c>
      <c r="B4323" t="s">
        <v>14805</v>
      </c>
      <c r="C4323" t="s">
        <v>7720</v>
      </c>
      <c r="D4323" t="s">
        <v>7721</v>
      </c>
      <c r="E4323" t="s">
        <v>7722</v>
      </c>
      <c r="F4323">
        <v>1</v>
      </c>
      <c r="G4323">
        <v>11900</v>
      </c>
      <c r="H4323">
        <v>357</v>
      </c>
      <c r="I4323" s="165">
        <v>11543</v>
      </c>
      <c r="J4323" t="s">
        <v>7723</v>
      </c>
      <c r="K4323">
        <v>1</v>
      </c>
      <c r="L4323">
        <v>125</v>
      </c>
      <c r="M4323" t="s">
        <v>7724</v>
      </c>
      <c r="N4323" t="s">
        <v>7713</v>
      </c>
      <c r="O4323" t="s">
        <v>7697</v>
      </c>
      <c r="P4323" t="s">
        <v>13725</v>
      </c>
      <c r="Q4323" t="s">
        <v>13764</v>
      </c>
      <c r="R4323">
        <v>103</v>
      </c>
      <c r="S4323" t="s">
        <v>9296</v>
      </c>
      <c r="T4323" t="s">
        <v>7726</v>
      </c>
      <c r="U4323">
        <v>1</v>
      </c>
      <c r="V4323">
        <v>1</v>
      </c>
      <c r="W4323" t="s">
        <v>7702</v>
      </c>
      <c r="X4323" t="s">
        <v>6521</v>
      </c>
      <c r="Y4323" t="s">
        <v>7703</v>
      </c>
      <c r="Z4323" t="s">
        <v>14806</v>
      </c>
      <c r="AA4323" t="s">
        <v>8108</v>
      </c>
      <c r="AB4323" t="s">
        <v>14807</v>
      </c>
    </row>
    <row r="4324" spans="1:28">
      <c r="A4324" s="241">
        <v>45981</v>
      </c>
      <c r="B4324" t="s">
        <v>14805</v>
      </c>
      <c r="C4324" t="s">
        <v>7883</v>
      </c>
      <c r="D4324" t="s">
        <v>7884</v>
      </c>
      <c r="E4324" t="s">
        <v>7885</v>
      </c>
      <c r="F4324">
        <v>5</v>
      </c>
      <c r="G4324">
        <v>3025.21</v>
      </c>
      <c r="H4324">
        <v>0</v>
      </c>
      <c r="I4324" s="165">
        <v>15126.05</v>
      </c>
      <c r="J4324" t="s">
        <v>7723</v>
      </c>
      <c r="K4324">
        <v>1</v>
      </c>
      <c r="L4324">
        <v>125</v>
      </c>
      <c r="M4324" t="s">
        <v>7724</v>
      </c>
      <c r="N4324" t="s">
        <v>7713</v>
      </c>
      <c r="O4324" t="s">
        <v>7697</v>
      </c>
      <c r="P4324" t="s">
        <v>13725</v>
      </c>
      <c r="Q4324" t="s">
        <v>13764</v>
      </c>
      <c r="R4324">
        <v>103</v>
      </c>
      <c r="S4324" t="s">
        <v>9296</v>
      </c>
      <c r="T4324" t="s">
        <v>7715</v>
      </c>
      <c r="U4324">
        <v>1</v>
      </c>
      <c r="V4324">
        <v>5</v>
      </c>
      <c r="W4324" t="s">
        <v>7702</v>
      </c>
      <c r="X4324" t="s">
        <v>6521</v>
      </c>
      <c r="Y4324" t="s">
        <v>7703</v>
      </c>
      <c r="Z4324" t="s">
        <v>14806</v>
      </c>
      <c r="AA4324" t="s">
        <v>8108</v>
      </c>
      <c r="AB4324" t="s">
        <v>14807</v>
      </c>
    </row>
    <row r="4325" spans="1:28">
      <c r="A4325" s="241">
        <v>45981</v>
      </c>
      <c r="B4325" t="s">
        <v>14805</v>
      </c>
      <c r="C4325" t="s">
        <v>7886</v>
      </c>
      <c r="D4325" t="s">
        <v>7887</v>
      </c>
      <c r="E4325" t="s">
        <v>7888</v>
      </c>
      <c r="F4325">
        <v>3</v>
      </c>
      <c r="G4325">
        <v>3025.21</v>
      </c>
      <c r="H4325">
        <v>0</v>
      </c>
      <c r="I4325" s="165">
        <v>9075.6299999999992</v>
      </c>
      <c r="J4325" t="s">
        <v>7723</v>
      </c>
      <c r="K4325">
        <v>1</v>
      </c>
      <c r="L4325">
        <v>125</v>
      </c>
      <c r="M4325" t="s">
        <v>7724</v>
      </c>
      <c r="N4325" t="s">
        <v>7713</v>
      </c>
      <c r="O4325" t="s">
        <v>7697</v>
      </c>
      <c r="P4325" t="s">
        <v>13725</v>
      </c>
      <c r="Q4325" t="s">
        <v>13764</v>
      </c>
      <c r="R4325">
        <v>103</v>
      </c>
      <c r="S4325" t="s">
        <v>9296</v>
      </c>
      <c r="T4325" t="s">
        <v>7715</v>
      </c>
      <c r="U4325">
        <v>1</v>
      </c>
      <c r="V4325">
        <v>3</v>
      </c>
      <c r="W4325" t="s">
        <v>7702</v>
      </c>
      <c r="X4325" t="s">
        <v>6521</v>
      </c>
      <c r="Y4325" t="s">
        <v>7703</v>
      </c>
      <c r="Z4325" t="s">
        <v>14806</v>
      </c>
      <c r="AA4325" t="s">
        <v>8108</v>
      </c>
      <c r="AB4325" t="s">
        <v>14807</v>
      </c>
    </row>
    <row r="4326" spans="1:28">
      <c r="A4326" s="241">
        <v>45981</v>
      </c>
      <c r="B4326" t="s">
        <v>14805</v>
      </c>
      <c r="C4326" t="s">
        <v>8411</v>
      </c>
      <c r="D4326" t="s">
        <v>8412</v>
      </c>
      <c r="E4326" t="s">
        <v>8413</v>
      </c>
      <c r="F4326">
        <v>6</v>
      </c>
      <c r="G4326">
        <v>2227</v>
      </c>
      <c r="H4326">
        <v>0</v>
      </c>
      <c r="I4326" s="165">
        <v>13362</v>
      </c>
      <c r="J4326" t="s">
        <v>7723</v>
      </c>
      <c r="K4326">
        <v>1</v>
      </c>
      <c r="L4326">
        <v>125</v>
      </c>
      <c r="M4326" t="s">
        <v>7724</v>
      </c>
      <c r="N4326" t="s">
        <v>7713</v>
      </c>
      <c r="O4326" t="s">
        <v>7697</v>
      </c>
      <c r="P4326" t="s">
        <v>13725</v>
      </c>
      <c r="Q4326" t="s">
        <v>13764</v>
      </c>
      <c r="R4326">
        <v>103</v>
      </c>
      <c r="S4326" t="s">
        <v>9296</v>
      </c>
      <c r="T4326" t="s">
        <v>7769</v>
      </c>
      <c r="U4326">
        <v>1</v>
      </c>
      <c r="V4326">
        <v>6</v>
      </c>
      <c r="W4326" t="s">
        <v>7702</v>
      </c>
      <c r="X4326" t="s">
        <v>6521</v>
      </c>
      <c r="Y4326" t="s">
        <v>7703</v>
      </c>
      <c r="Z4326" t="s">
        <v>14806</v>
      </c>
      <c r="AA4326" t="s">
        <v>8108</v>
      </c>
      <c r="AB4326" t="s">
        <v>14807</v>
      </c>
    </row>
    <row r="4327" spans="1:28">
      <c r="A4327" s="241">
        <v>45981</v>
      </c>
      <c r="B4327" t="s">
        <v>14808</v>
      </c>
      <c r="C4327" t="s">
        <v>7800</v>
      </c>
      <c r="D4327" t="s">
        <v>7801</v>
      </c>
      <c r="E4327" t="s">
        <v>7802</v>
      </c>
      <c r="F4327">
        <v>12</v>
      </c>
      <c r="G4327">
        <v>1092.44</v>
      </c>
      <c r="H4327">
        <v>0</v>
      </c>
      <c r="I4327" s="165">
        <v>13109.28</v>
      </c>
      <c r="J4327" t="s">
        <v>7851</v>
      </c>
      <c r="K4327">
        <v>1</v>
      </c>
      <c r="L4327">
        <v>126</v>
      </c>
      <c r="M4327" t="s">
        <v>7744</v>
      </c>
      <c r="N4327" t="s">
        <v>7745</v>
      </c>
      <c r="O4327" t="s">
        <v>7697</v>
      </c>
      <c r="P4327" t="s">
        <v>13725</v>
      </c>
      <c r="Q4327" t="s">
        <v>13931</v>
      </c>
      <c r="R4327">
        <v>933</v>
      </c>
      <c r="S4327" t="s">
        <v>9296</v>
      </c>
      <c r="T4327" t="s">
        <v>7701</v>
      </c>
      <c r="U4327">
        <v>1</v>
      </c>
      <c r="V4327">
        <v>12</v>
      </c>
      <c r="W4327" t="s">
        <v>7702</v>
      </c>
      <c r="X4327" t="s">
        <v>6462</v>
      </c>
      <c r="Y4327" t="s">
        <v>7703</v>
      </c>
      <c r="Z4327" t="s">
        <v>14809</v>
      </c>
      <c r="AA4327" t="s">
        <v>8696</v>
      </c>
      <c r="AB4327" t="s">
        <v>10817</v>
      </c>
    </row>
    <row r="4328" spans="1:28">
      <c r="A4328" s="241">
        <v>45981</v>
      </c>
      <c r="B4328" t="s">
        <v>14810</v>
      </c>
      <c r="C4328" t="s">
        <v>8493</v>
      </c>
      <c r="D4328" t="s">
        <v>8494</v>
      </c>
      <c r="E4328" t="s">
        <v>8495</v>
      </c>
      <c r="F4328">
        <v>3</v>
      </c>
      <c r="G4328">
        <v>3180</v>
      </c>
      <c r="H4328">
        <v>0</v>
      </c>
      <c r="I4328" s="165">
        <v>9540</v>
      </c>
      <c r="J4328" t="s">
        <v>7816</v>
      </c>
      <c r="K4328">
        <v>1</v>
      </c>
      <c r="L4328">
        <v>125</v>
      </c>
      <c r="M4328" t="s">
        <v>7724</v>
      </c>
      <c r="N4328" t="s">
        <v>7713</v>
      </c>
      <c r="O4328" t="s">
        <v>7697</v>
      </c>
      <c r="P4328" t="s">
        <v>13725</v>
      </c>
      <c r="Q4328" t="s">
        <v>13780</v>
      </c>
      <c r="R4328">
        <v>105</v>
      </c>
      <c r="S4328" t="s">
        <v>9296</v>
      </c>
      <c r="T4328" t="s">
        <v>7715</v>
      </c>
      <c r="U4328">
        <v>1</v>
      </c>
      <c r="V4328">
        <v>3</v>
      </c>
      <c r="W4328" t="s">
        <v>7702</v>
      </c>
      <c r="X4328" t="s">
        <v>6682</v>
      </c>
      <c r="Y4328" t="s">
        <v>7703</v>
      </c>
      <c r="Z4328" t="s">
        <v>14811</v>
      </c>
      <c r="AA4328" t="s">
        <v>7819</v>
      </c>
      <c r="AB4328" t="s">
        <v>14812</v>
      </c>
    </row>
    <row r="4329" spans="1:28">
      <c r="A4329" s="241">
        <v>45981</v>
      </c>
      <c r="B4329" t="s">
        <v>14810</v>
      </c>
      <c r="C4329" t="s">
        <v>7781</v>
      </c>
      <c r="D4329" t="s">
        <v>7782</v>
      </c>
      <c r="E4329" t="s">
        <v>7783</v>
      </c>
      <c r="F4329">
        <v>3</v>
      </c>
      <c r="G4329">
        <v>3025.21</v>
      </c>
      <c r="H4329">
        <v>0</v>
      </c>
      <c r="I4329" s="165">
        <v>9075.6299999999992</v>
      </c>
      <c r="J4329" t="s">
        <v>7816</v>
      </c>
      <c r="K4329">
        <v>1</v>
      </c>
      <c r="L4329">
        <v>125</v>
      </c>
      <c r="M4329" t="s">
        <v>7724</v>
      </c>
      <c r="N4329" t="s">
        <v>7713</v>
      </c>
      <c r="O4329" t="s">
        <v>7697</v>
      </c>
      <c r="P4329" t="s">
        <v>13725</v>
      </c>
      <c r="Q4329" t="s">
        <v>13780</v>
      </c>
      <c r="R4329">
        <v>105</v>
      </c>
      <c r="S4329" t="s">
        <v>9296</v>
      </c>
      <c r="T4329" t="s">
        <v>7715</v>
      </c>
      <c r="U4329">
        <v>1</v>
      </c>
      <c r="V4329">
        <v>3</v>
      </c>
      <c r="W4329" t="s">
        <v>7702</v>
      </c>
      <c r="X4329" t="s">
        <v>6682</v>
      </c>
      <c r="Y4329" t="s">
        <v>7703</v>
      </c>
      <c r="Z4329" t="s">
        <v>14811</v>
      </c>
      <c r="AA4329" t="s">
        <v>7819</v>
      </c>
      <c r="AB4329" t="s">
        <v>14812</v>
      </c>
    </row>
    <row r="4330" spans="1:28">
      <c r="A4330" s="241">
        <v>45981</v>
      </c>
      <c r="B4330" t="s">
        <v>14813</v>
      </c>
      <c r="C4330" t="s">
        <v>7927</v>
      </c>
      <c r="D4330" t="s">
        <v>7928</v>
      </c>
      <c r="E4330" t="s">
        <v>7929</v>
      </c>
      <c r="F4330">
        <v>10</v>
      </c>
      <c r="G4330">
        <v>1344.54</v>
      </c>
      <c r="H4330">
        <v>0</v>
      </c>
      <c r="I4330" s="165">
        <v>13445.4</v>
      </c>
      <c r="J4330" t="s">
        <v>7794</v>
      </c>
      <c r="K4330">
        <v>1</v>
      </c>
      <c r="L4330">
        <v>125</v>
      </c>
      <c r="M4330" t="s">
        <v>7724</v>
      </c>
      <c r="N4330" t="s">
        <v>7713</v>
      </c>
      <c r="O4330" t="s">
        <v>7697</v>
      </c>
      <c r="P4330" t="s">
        <v>13725</v>
      </c>
      <c r="Q4330" t="s">
        <v>13999</v>
      </c>
      <c r="R4330">
        <v>104</v>
      </c>
      <c r="S4330" t="s">
        <v>9296</v>
      </c>
      <c r="T4330" t="s">
        <v>7701</v>
      </c>
      <c r="U4330">
        <v>1</v>
      </c>
      <c r="V4330">
        <v>10</v>
      </c>
      <c r="W4330" t="s">
        <v>7702</v>
      </c>
      <c r="X4330" t="s">
        <v>6638</v>
      </c>
      <c r="Y4330" t="s">
        <v>7703</v>
      </c>
      <c r="Z4330" t="s">
        <v>14814</v>
      </c>
      <c r="AA4330" t="s">
        <v>8481</v>
      </c>
      <c r="AB4330" t="s">
        <v>14815</v>
      </c>
    </row>
    <row r="4331" spans="1:28">
      <c r="A4331" s="241">
        <v>45981</v>
      </c>
      <c r="B4331" t="s">
        <v>14816</v>
      </c>
      <c r="C4331" t="s">
        <v>8558</v>
      </c>
      <c r="D4331" t="s">
        <v>8559</v>
      </c>
      <c r="E4331" t="s">
        <v>8560</v>
      </c>
      <c r="F4331">
        <v>16</v>
      </c>
      <c r="G4331">
        <v>883</v>
      </c>
      <c r="H4331">
        <v>0</v>
      </c>
      <c r="I4331" s="165">
        <v>14128</v>
      </c>
      <c r="J4331" t="s">
        <v>8521</v>
      </c>
      <c r="K4331">
        <v>1</v>
      </c>
      <c r="L4331">
        <v>157</v>
      </c>
      <c r="M4331" t="s">
        <v>8532</v>
      </c>
      <c r="N4331" t="s">
        <v>8027</v>
      </c>
      <c r="O4331" t="s">
        <v>7697</v>
      </c>
      <c r="P4331" t="s">
        <v>13725</v>
      </c>
      <c r="Q4331" t="s">
        <v>11864</v>
      </c>
      <c r="R4331">
        <v>612</v>
      </c>
      <c r="S4331" t="s">
        <v>9296</v>
      </c>
      <c r="T4331" t="s">
        <v>7769</v>
      </c>
      <c r="U4331">
        <v>1</v>
      </c>
      <c r="V4331">
        <v>16</v>
      </c>
      <c r="W4331" t="s">
        <v>7702</v>
      </c>
      <c r="X4331" t="s">
        <v>6350</v>
      </c>
      <c r="Y4331" t="s">
        <v>7703</v>
      </c>
      <c r="Z4331" t="s">
        <v>14817</v>
      </c>
      <c r="AA4331" t="s">
        <v>8535</v>
      </c>
      <c r="AB4331" t="s">
        <v>14818</v>
      </c>
    </row>
    <row r="4332" spans="1:28">
      <c r="A4332" s="241">
        <v>45981</v>
      </c>
      <c r="B4332" t="s">
        <v>14816</v>
      </c>
      <c r="C4332" t="s">
        <v>7733</v>
      </c>
      <c r="D4332" t="s">
        <v>7734</v>
      </c>
      <c r="E4332" t="s">
        <v>7735</v>
      </c>
      <c r="F4332">
        <v>3</v>
      </c>
      <c r="G4332">
        <v>1344.54</v>
      </c>
      <c r="H4332">
        <v>0</v>
      </c>
      <c r="I4332" s="165">
        <v>4033.62</v>
      </c>
      <c r="J4332" t="s">
        <v>8521</v>
      </c>
      <c r="K4332">
        <v>1</v>
      </c>
      <c r="L4332">
        <v>157</v>
      </c>
      <c r="M4332" t="s">
        <v>8532</v>
      </c>
      <c r="N4332" t="s">
        <v>8027</v>
      </c>
      <c r="O4332" t="s">
        <v>7697</v>
      </c>
      <c r="P4332" t="s">
        <v>13725</v>
      </c>
      <c r="Q4332" t="s">
        <v>11864</v>
      </c>
      <c r="R4332">
        <v>612</v>
      </c>
      <c r="S4332" t="s">
        <v>9296</v>
      </c>
      <c r="T4332" t="s">
        <v>7701</v>
      </c>
      <c r="U4332">
        <v>1</v>
      </c>
      <c r="V4332">
        <v>3</v>
      </c>
      <c r="W4332" t="s">
        <v>7702</v>
      </c>
      <c r="X4332" t="s">
        <v>6350</v>
      </c>
      <c r="Y4332" t="s">
        <v>7703</v>
      </c>
      <c r="Z4332" t="s">
        <v>14817</v>
      </c>
      <c r="AA4332" t="s">
        <v>8535</v>
      </c>
      <c r="AB4332" t="s">
        <v>14818</v>
      </c>
    </row>
    <row r="4333" spans="1:28">
      <c r="A4333" s="241">
        <v>45981</v>
      </c>
      <c r="B4333" t="s">
        <v>14819</v>
      </c>
      <c r="C4333" t="s">
        <v>7927</v>
      </c>
      <c r="D4333" t="s">
        <v>7928</v>
      </c>
      <c r="E4333" t="s">
        <v>7929</v>
      </c>
      <c r="F4333">
        <v>1</v>
      </c>
      <c r="G4333">
        <v>1344.54</v>
      </c>
      <c r="H4333">
        <v>0</v>
      </c>
      <c r="I4333" s="165">
        <v>1344.54</v>
      </c>
      <c r="J4333" t="s">
        <v>8069</v>
      </c>
      <c r="K4333">
        <v>1</v>
      </c>
      <c r="L4333">
        <v>212</v>
      </c>
      <c r="M4333" t="s">
        <v>8070</v>
      </c>
      <c r="N4333" t="s">
        <v>7696</v>
      </c>
      <c r="O4333" t="s">
        <v>7697</v>
      </c>
      <c r="P4333" t="s">
        <v>13725</v>
      </c>
      <c r="Q4333" t="s">
        <v>12563</v>
      </c>
      <c r="R4333">
        <v>717</v>
      </c>
      <c r="S4333" t="s">
        <v>9296</v>
      </c>
      <c r="T4333" t="s">
        <v>7701</v>
      </c>
      <c r="U4333">
        <v>1</v>
      </c>
      <c r="V4333">
        <v>1</v>
      </c>
      <c r="W4333" t="s">
        <v>7702</v>
      </c>
      <c r="X4333" t="s">
        <v>6332</v>
      </c>
      <c r="Y4333" t="s">
        <v>7703</v>
      </c>
      <c r="Z4333" t="s">
        <v>14820</v>
      </c>
      <c r="AA4333" t="s">
        <v>10844</v>
      </c>
      <c r="AB4333" t="s">
        <v>14821</v>
      </c>
    </row>
    <row r="4334" spans="1:28">
      <c r="A4334" s="241">
        <v>45981</v>
      </c>
      <c r="B4334" t="s">
        <v>14822</v>
      </c>
      <c r="C4334" t="s">
        <v>7800</v>
      </c>
      <c r="D4334" t="s">
        <v>7801</v>
      </c>
      <c r="E4334" t="s">
        <v>7802</v>
      </c>
      <c r="F4334">
        <v>12</v>
      </c>
      <c r="G4334">
        <v>1092.44</v>
      </c>
      <c r="H4334">
        <v>0</v>
      </c>
      <c r="I4334" s="165">
        <v>13109.28</v>
      </c>
      <c r="J4334" t="s">
        <v>7723</v>
      </c>
      <c r="K4334">
        <v>1</v>
      </c>
      <c r="L4334">
        <v>125</v>
      </c>
      <c r="M4334" t="s">
        <v>7724</v>
      </c>
      <c r="N4334" t="s">
        <v>7713</v>
      </c>
      <c r="O4334" t="s">
        <v>7697</v>
      </c>
      <c r="P4334" t="s">
        <v>13725</v>
      </c>
      <c r="Q4334" t="s">
        <v>13764</v>
      </c>
      <c r="R4334">
        <v>103</v>
      </c>
      <c r="S4334" t="s">
        <v>9296</v>
      </c>
      <c r="T4334" t="s">
        <v>7701</v>
      </c>
      <c r="U4334">
        <v>1</v>
      </c>
      <c r="V4334">
        <v>12</v>
      </c>
      <c r="W4334" t="s">
        <v>7702</v>
      </c>
      <c r="X4334" t="s">
        <v>6776</v>
      </c>
      <c r="Y4334" t="s">
        <v>7703</v>
      </c>
      <c r="Z4334" t="s">
        <v>14823</v>
      </c>
      <c r="AA4334" t="s">
        <v>8108</v>
      </c>
      <c r="AB4334" t="s">
        <v>14824</v>
      </c>
    </row>
    <row r="4335" spans="1:28">
      <c r="A4335" s="241">
        <v>45981</v>
      </c>
      <c r="B4335" t="s">
        <v>14825</v>
      </c>
      <c r="C4335" t="s">
        <v>7927</v>
      </c>
      <c r="D4335" t="s">
        <v>7928</v>
      </c>
      <c r="E4335" t="s">
        <v>7929</v>
      </c>
      <c r="F4335">
        <v>10</v>
      </c>
      <c r="G4335">
        <v>1344.54</v>
      </c>
      <c r="H4335">
        <v>0</v>
      </c>
      <c r="I4335" s="165">
        <v>13445.4</v>
      </c>
      <c r="J4335" t="s">
        <v>7757</v>
      </c>
      <c r="K4335">
        <v>1</v>
      </c>
      <c r="L4335">
        <v>1</v>
      </c>
      <c r="M4335" t="s">
        <v>7767</v>
      </c>
      <c r="N4335" t="s">
        <v>7713</v>
      </c>
      <c r="O4335" t="s">
        <v>7697</v>
      </c>
      <c r="P4335" t="s">
        <v>13725</v>
      </c>
      <c r="Q4335" t="s">
        <v>13772</v>
      </c>
      <c r="R4335">
        <v>110</v>
      </c>
      <c r="S4335" t="s">
        <v>9296</v>
      </c>
      <c r="T4335" t="s">
        <v>7701</v>
      </c>
      <c r="U4335">
        <v>1</v>
      </c>
      <c r="V4335">
        <v>10</v>
      </c>
      <c r="W4335" t="s">
        <v>7702</v>
      </c>
      <c r="X4335" t="s">
        <v>14826</v>
      </c>
      <c r="Y4335" t="s">
        <v>7703</v>
      </c>
      <c r="Z4335" t="s">
        <v>14827</v>
      </c>
      <c r="AA4335" t="s">
        <v>8552</v>
      </c>
      <c r="AB4335" t="s">
        <v>14828</v>
      </c>
    </row>
    <row r="4336" spans="1:28">
      <c r="A4336" s="241">
        <v>45981</v>
      </c>
      <c r="B4336" t="s">
        <v>14825</v>
      </c>
      <c r="C4336" t="s">
        <v>7848</v>
      </c>
      <c r="D4336" t="s">
        <v>7849</v>
      </c>
      <c r="E4336" t="s">
        <v>7850</v>
      </c>
      <c r="F4336">
        <v>8</v>
      </c>
      <c r="G4336">
        <v>1260.5</v>
      </c>
      <c r="H4336">
        <v>0</v>
      </c>
      <c r="I4336" s="165">
        <v>10084</v>
      </c>
      <c r="J4336" t="s">
        <v>7757</v>
      </c>
      <c r="K4336">
        <v>1</v>
      </c>
      <c r="L4336">
        <v>1</v>
      </c>
      <c r="M4336" t="s">
        <v>7767</v>
      </c>
      <c r="N4336" t="s">
        <v>7713</v>
      </c>
      <c r="O4336" t="s">
        <v>7697</v>
      </c>
      <c r="P4336" t="s">
        <v>13725</v>
      </c>
      <c r="Q4336" t="s">
        <v>13772</v>
      </c>
      <c r="R4336">
        <v>110</v>
      </c>
      <c r="S4336" t="s">
        <v>9296</v>
      </c>
      <c r="T4336" t="s">
        <v>7701</v>
      </c>
      <c r="U4336">
        <v>1</v>
      </c>
      <c r="V4336">
        <v>8</v>
      </c>
      <c r="W4336" t="s">
        <v>7702</v>
      </c>
      <c r="X4336" t="s">
        <v>14826</v>
      </c>
      <c r="Y4336" t="s">
        <v>7703</v>
      </c>
      <c r="Z4336" t="s">
        <v>14827</v>
      </c>
      <c r="AA4336" t="s">
        <v>8552</v>
      </c>
      <c r="AB4336" t="s">
        <v>14828</v>
      </c>
    </row>
    <row r="4337" spans="1:28">
      <c r="A4337" s="241">
        <v>45981</v>
      </c>
      <c r="B4337" t="s">
        <v>14825</v>
      </c>
      <c r="C4337" t="s">
        <v>7906</v>
      </c>
      <c r="D4337" t="s">
        <v>7907</v>
      </c>
      <c r="E4337" t="s">
        <v>7908</v>
      </c>
      <c r="F4337">
        <v>6</v>
      </c>
      <c r="G4337">
        <v>715</v>
      </c>
      <c r="H4337">
        <v>0</v>
      </c>
      <c r="I4337" s="165">
        <v>4290</v>
      </c>
      <c r="J4337" t="s">
        <v>7757</v>
      </c>
      <c r="K4337">
        <v>1</v>
      </c>
      <c r="L4337">
        <v>1</v>
      </c>
      <c r="M4337" t="s">
        <v>7767</v>
      </c>
      <c r="N4337" t="s">
        <v>7713</v>
      </c>
      <c r="O4337" t="s">
        <v>7697</v>
      </c>
      <c r="P4337" t="s">
        <v>13725</v>
      </c>
      <c r="Q4337" t="s">
        <v>13772</v>
      </c>
      <c r="R4337">
        <v>110</v>
      </c>
      <c r="S4337" t="s">
        <v>9296</v>
      </c>
      <c r="T4337" t="s">
        <v>7701</v>
      </c>
      <c r="U4337">
        <v>1</v>
      </c>
      <c r="V4337">
        <v>6</v>
      </c>
      <c r="W4337" t="s">
        <v>7702</v>
      </c>
      <c r="X4337" t="s">
        <v>14826</v>
      </c>
      <c r="Y4337" t="s">
        <v>7703</v>
      </c>
      <c r="Z4337" t="s">
        <v>14827</v>
      </c>
      <c r="AA4337" t="s">
        <v>8552</v>
      </c>
      <c r="AB4337" t="s">
        <v>14828</v>
      </c>
    </row>
    <row r="4338" spans="1:28">
      <c r="A4338" s="241">
        <v>45981</v>
      </c>
      <c r="B4338" t="s">
        <v>14829</v>
      </c>
      <c r="C4338" t="s">
        <v>8636</v>
      </c>
      <c r="D4338" t="s">
        <v>8637</v>
      </c>
      <c r="E4338" t="s">
        <v>8638</v>
      </c>
      <c r="F4338">
        <v>1</v>
      </c>
      <c r="G4338">
        <v>13840</v>
      </c>
      <c r="H4338">
        <v>0</v>
      </c>
      <c r="I4338" s="165">
        <v>13840</v>
      </c>
      <c r="J4338" t="s">
        <v>7723</v>
      </c>
      <c r="K4338">
        <v>1</v>
      </c>
      <c r="L4338">
        <v>125</v>
      </c>
      <c r="M4338" t="s">
        <v>7724</v>
      </c>
      <c r="N4338" t="s">
        <v>7713</v>
      </c>
      <c r="O4338" t="s">
        <v>7697</v>
      </c>
      <c r="P4338" t="s">
        <v>13725</v>
      </c>
      <c r="Q4338" t="s">
        <v>13764</v>
      </c>
      <c r="R4338">
        <v>103</v>
      </c>
      <c r="S4338" t="s">
        <v>9296</v>
      </c>
      <c r="T4338" t="s">
        <v>7715</v>
      </c>
      <c r="U4338">
        <v>1</v>
      </c>
      <c r="V4338">
        <v>1</v>
      </c>
      <c r="W4338" t="s">
        <v>7702</v>
      </c>
      <c r="X4338" t="s">
        <v>14830</v>
      </c>
      <c r="Y4338" t="s">
        <v>7703</v>
      </c>
      <c r="Z4338" t="s">
        <v>14831</v>
      </c>
      <c r="AA4338" t="s">
        <v>8108</v>
      </c>
      <c r="AB4338" t="s">
        <v>14832</v>
      </c>
    </row>
    <row r="4339" spans="1:28">
      <c r="A4339" s="241">
        <v>45981</v>
      </c>
      <c r="B4339" t="s">
        <v>14833</v>
      </c>
      <c r="C4339" t="s">
        <v>8449</v>
      </c>
      <c r="D4339" t="s">
        <v>8450</v>
      </c>
      <c r="E4339" t="s">
        <v>8451</v>
      </c>
      <c r="F4339">
        <v>2</v>
      </c>
      <c r="G4339">
        <v>7650</v>
      </c>
      <c r="H4339">
        <v>0</v>
      </c>
      <c r="I4339" s="165">
        <v>15300</v>
      </c>
      <c r="J4339" t="s">
        <v>7851</v>
      </c>
      <c r="K4339">
        <v>1</v>
      </c>
      <c r="L4339">
        <v>126</v>
      </c>
      <c r="M4339" t="s">
        <v>7744</v>
      </c>
      <c r="N4339" t="s">
        <v>7745</v>
      </c>
      <c r="O4339" t="s">
        <v>7697</v>
      </c>
      <c r="P4339" t="s">
        <v>13725</v>
      </c>
      <c r="Q4339" t="s">
        <v>13931</v>
      </c>
      <c r="R4339">
        <v>933</v>
      </c>
      <c r="S4339" t="s">
        <v>9296</v>
      </c>
      <c r="T4339" t="s">
        <v>7726</v>
      </c>
      <c r="U4339">
        <v>1</v>
      </c>
      <c r="V4339">
        <v>2</v>
      </c>
      <c r="W4339" t="s">
        <v>7702</v>
      </c>
      <c r="X4339" t="s">
        <v>6476</v>
      </c>
      <c r="Y4339" t="s">
        <v>7703</v>
      </c>
      <c r="Z4339" t="s">
        <v>14834</v>
      </c>
      <c r="AA4339" t="s">
        <v>8696</v>
      </c>
      <c r="AB4339" t="s">
        <v>8443</v>
      </c>
    </row>
    <row r="4340" spans="1:28">
      <c r="A4340" s="241">
        <v>45981</v>
      </c>
      <c r="B4340" t="s">
        <v>14833</v>
      </c>
      <c r="C4340" t="s">
        <v>7951</v>
      </c>
      <c r="D4340" t="s">
        <v>7952</v>
      </c>
      <c r="E4340" t="s">
        <v>7953</v>
      </c>
      <c r="F4340">
        <v>1</v>
      </c>
      <c r="G4340">
        <v>13500</v>
      </c>
      <c r="H4340">
        <v>675</v>
      </c>
      <c r="I4340" s="165">
        <v>12825</v>
      </c>
      <c r="J4340" t="s">
        <v>7851</v>
      </c>
      <c r="K4340">
        <v>1</v>
      </c>
      <c r="L4340">
        <v>126</v>
      </c>
      <c r="M4340" t="s">
        <v>7744</v>
      </c>
      <c r="N4340" t="s">
        <v>7745</v>
      </c>
      <c r="O4340" t="s">
        <v>7697</v>
      </c>
      <c r="P4340" t="s">
        <v>13725</v>
      </c>
      <c r="Q4340" t="s">
        <v>13931</v>
      </c>
      <c r="R4340">
        <v>933</v>
      </c>
      <c r="S4340" t="s">
        <v>9296</v>
      </c>
      <c r="T4340" t="s">
        <v>7726</v>
      </c>
      <c r="U4340">
        <v>1</v>
      </c>
      <c r="V4340">
        <v>1</v>
      </c>
      <c r="W4340" t="s">
        <v>7702</v>
      </c>
      <c r="X4340" t="s">
        <v>6476</v>
      </c>
      <c r="Y4340" t="s">
        <v>7703</v>
      </c>
      <c r="Z4340" t="s">
        <v>14834</v>
      </c>
      <c r="AA4340" t="s">
        <v>8696</v>
      </c>
      <c r="AB4340" t="s">
        <v>8443</v>
      </c>
    </row>
    <row r="4341" spans="1:28">
      <c r="A4341" s="241">
        <v>45981</v>
      </c>
      <c r="B4341" t="s">
        <v>14833</v>
      </c>
      <c r="C4341" t="s">
        <v>7883</v>
      </c>
      <c r="D4341" t="s">
        <v>7884</v>
      </c>
      <c r="E4341" t="s">
        <v>7885</v>
      </c>
      <c r="F4341">
        <v>3</v>
      </c>
      <c r="G4341">
        <v>3025.21</v>
      </c>
      <c r="H4341">
        <v>0</v>
      </c>
      <c r="I4341" s="165">
        <v>9075.6299999999992</v>
      </c>
      <c r="J4341" t="s">
        <v>7851</v>
      </c>
      <c r="K4341">
        <v>1</v>
      </c>
      <c r="L4341">
        <v>126</v>
      </c>
      <c r="M4341" t="s">
        <v>7744</v>
      </c>
      <c r="N4341" t="s">
        <v>7745</v>
      </c>
      <c r="O4341" t="s">
        <v>7697</v>
      </c>
      <c r="P4341" t="s">
        <v>13725</v>
      </c>
      <c r="Q4341" t="s">
        <v>13931</v>
      </c>
      <c r="R4341">
        <v>933</v>
      </c>
      <c r="S4341" t="s">
        <v>9296</v>
      </c>
      <c r="T4341" t="s">
        <v>7715</v>
      </c>
      <c r="U4341">
        <v>1</v>
      </c>
      <c r="V4341">
        <v>3</v>
      </c>
      <c r="W4341" t="s">
        <v>7702</v>
      </c>
      <c r="X4341" t="s">
        <v>6476</v>
      </c>
      <c r="Y4341" t="s">
        <v>7703</v>
      </c>
      <c r="Z4341" t="s">
        <v>14834</v>
      </c>
      <c r="AA4341" t="s">
        <v>8696</v>
      </c>
      <c r="AB4341" t="s">
        <v>8443</v>
      </c>
    </row>
    <row r="4342" spans="1:28">
      <c r="A4342" s="241">
        <v>45981</v>
      </c>
      <c r="B4342" t="s">
        <v>14833</v>
      </c>
      <c r="C4342" t="s">
        <v>7886</v>
      </c>
      <c r="D4342" t="s">
        <v>7887</v>
      </c>
      <c r="E4342" t="s">
        <v>7888</v>
      </c>
      <c r="F4342">
        <v>3</v>
      </c>
      <c r="G4342">
        <v>3025.21</v>
      </c>
      <c r="H4342">
        <v>0</v>
      </c>
      <c r="I4342" s="165">
        <v>9075.6299999999992</v>
      </c>
      <c r="J4342" t="s">
        <v>7851</v>
      </c>
      <c r="K4342">
        <v>1</v>
      </c>
      <c r="L4342">
        <v>126</v>
      </c>
      <c r="M4342" t="s">
        <v>7744</v>
      </c>
      <c r="N4342" t="s">
        <v>7745</v>
      </c>
      <c r="O4342" t="s">
        <v>7697</v>
      </c>
      <c r="P4342" t="s">
        <v>13725</v>
      </c>
      <c r="Q4342" t="s">
        <v>13931</v>
      </c>
      <c r="R4342">
        <v>933</v>
      </c>
      <c r="S4342" t="s">
        <v>9296</v>
      </c>
      <c r="T4342" t="s">
        <v>7715</v>
      </c>
      <c r="U4342">
        <v>1</v>
      </c>
      <c r="V4342">
        <v>3</v>
      </c>
      <c r="W4342" t="s">
        <v>7702</v>
      </c>
      <c r="X4342" t="s">
        <v>6476</v>
      </c>
      <c r="Y4342" t="s">
        <v>7703</v>
      </c>
      <c r="Z4342" t="s">
        <v>14834</v>
      </c>
      <c r="AA4342" t="s">
        <v>8696</v>
      </c>
      <c r="AB4342" t="s">
        <v>8443</v>
      </c>
    </row>
    <row r="4343" spans="1:28">
      <c r="A4343" s="241">
        <v>45981</v>
      </c>
      <c r="B4343" t="s">
        <v>14833</v>
      </c>
      <c r="C4343" t="s">
        <v>7787</v>
      </c>
      <c r="D4343" t="s">
        <v>7788</v>
      </c>
      <c r="E4343" t="s">
        <v>7789</v>
      </c>
      <c r="F4343">
        <v>3</v>
      </c>
      <c r="G4343">
        <v>3025.21</v>
      </c>
      <c r="H4343">
        <v>0</v>
      </c>
      <c r="I4343" s="165">
        <v>9075.6299999999992</v>
      </c>
      <c r="J4343" t="s">
        <v>7851</v>
      </c>
      <c r="K4343">
        <v>1</v>
      </c>
      <c r="L4343">
        <v>126</v>
      </c>
      <c r="M4343" t="s">
        <v>7744</v>
      </c>
      <c r="N4343" t="s">
        <v>7745</v>
      </c>
      <c r="O4343" t="s">
        <v>7697</v>
      </c>
      <c r="P4343" t="s">
        <v>13725</v>
      </c>
      <c r="Q4343" t="s">
        <v>13931</v>
      </c>
      <c r="R4343">
        <v>933</v>
      </c>
      <c r="S4343" t="s">
        <v>9296</v>
      </c>
      <c r="T4343" t="s">
        <v>7715</v>
      </c>
      <c r="U4343">
        <v>1</v>
      </c>
      <c r="V4343">
        <v>3</v>
      </c>
      <c r="W4343" t="s">
        <v>7702</v>
      </c>
      <c r="X4343" t="s">
        <v>6476</v>
      </c>
      <c r="Y4343" t="s">
        <v>7703</v>
      </c>
      <c r="Z4343" t="s">
        <v>14834</v>
      </c>
      <c r="AA4343" t="s">
        <v>8696</v>
      </c>
      <c r="AB4343" t="s">
        <v>8443</v>
      </c>
    </row>
    <row r="4344" spans="1:28">
      <c r="A4344" s="241">
        <v>45981</v>
      </c>
      <c r="B4344" t="s">
        <v>14833</v>
      </c>
      <c r="C4344" t="s">
        <v>7784</v>
      </c>
      <c r="D4344" t="s">
        <v>7785</v>
      </c>
      <c r="E4344" t="s">
        <v>7786</v>
      </c>
      <c r="F4344">
        <v>3</v>
      </c>
      <c r="G4344">
        <v>3025.21</v>
      </c>
      <c r="H4344">
        <v>0</v>
      </c>
      <c r="I4344" s="165">
        <v>9075.6299999999992</v>
      </c>
      <c r="J4344" t="s">
        <v>7851</v>
      </c>
      <c r="K4344">
        <v>1</v>
      </c>
      <c r="L4344">
        <v>126</v>
      </c>
      <c r="M4344" t="s">
        <v>7744</v>
      </c>
      <c r="N4344" t="s">
        <v>7745</v>
      </c>
      <c r="O4344" t="s">
        <v>7697</v>
      </c>
      <c r="P4344" t="s">
        <v>13725</v>
      </c>
      <c r="Q4344" t="s">
        <v>13931</v>
      </c>
      <c r="R4344">
        <v>933</v>
      </c>
      <c r="S4344" t="s">
        <v>9296</v>
      </c>
      <c r="T4344" t="s">
        <v>7715</v>
      </c>
      <c r="U4344">
        <v>1</v>
      </c>
      <c r="V4344">
        <v>3</v>
      </c>
      <c r="W4344" t="s">
        <v>7702</v>
      </c>
      <c r="X4344" t="s">
        <v>6476</v>
      </c>
      <c r="Y4344" t="s">
        <v>7703</v>
      </c>
      <c r="Z4344" t="s">
        <v>14834</v>
      </c>
      <c r="AA4344" t="s">
        <v>8696</v>
      </c>
      <c r="AB4344" t="s">
        <v>8443</v>
      </c>
    </row>
    <row r="4345" spans="1:28">
      <c r="A4345" s="241">
        <v>45981</v>
      </c>
      <c r="B4345" t="s">
        <v>14833</v>
      </c>
      <c r="C4345" t="s">
        <v>7917</v>
      </c>
      <c r="D4345" t="s">
        <v>7918</v>
      </c>
      <c r="E4345" t="s">
        <v>7919</v>
      </c>
      <c r="F4345">
        <v>2</v>
      </c>
      <c r="G4345">
        <v>3000</v>
      </c>
      <c r="H4345">
        <v>0</v>
      </c>
      <c r="I4345" s="165">
        <v>6000</v>
      </c>
      <c r="J4345" t="s">
        <v>7851</v>
      </c>
      <c r="K4345">
        <v>1</v>
      </c>
      <c r="L4345">
        <v>126</v>
      </c>
      <c r="M4345" t="s">
        <v>7744</v>
      </c>
      <c r="N4345" t="s">
        <v>7745</v>
      </c>
      <c r="O4345" t="s">
        <v>7697</v>
      </c>
      <c r="P4345" t="s">
        <v>13725</v>
      </c>
      <c r="Q4345" t="s">
        <v>13931</v>
      </c>
      <c r="R4345">
        <v>933</v>
      </c>
      <c r="S4345" t="s">
        <v>9296</v>
      </c>
      <c r="T4345" t="s">
        <v>7726</v>
      </c>
      <c r="U4345">
        <v>1</v>
      </c>
      <c r="V4345">
        <v>2</v>
      </c>
      <c r="W4345" t="s">
        <v>7702</v>
      </c>
      <c r="X4345" t="s">
        <v>6476</v>
      </c>
      <c r="Y4345" t="s">
        <v>7703</v>
      </c>
      <c r="Z4345" t="s">
        <v>14834</v>
      </c>
      <c r="AA4345" t="s">
        <v>8696</v>
      </c>
      <c r="AB4345" t="s">
        <v>8443</v>
      </c>
    </row>
    <row r="4346" spans="1:28">
      <c r="A4346" s="241">
        <v>45981</v>
      </c>
      <c r="B4346" t="s">
        <v>14833</v>
      </c>
      <c r="C4346" t="s">
        <v>8205</v>
      </c>
      <c r="D4346" t="s">
        <v>8206</v>
      </c>
      <c r="E4346" t="s">
        <v>8207</v>
      </c>
      <c r="F4346">
        <v>2</v>
      </c>
      <c r="G4346">
        <v>3000</v>
      </c>
      <c r="H4346">
        <v>300</v>
      </c>
      <c r="I4346" s="165">
        <v>5700</v>
      </c>
      <c r="J4346" t="s">
        <v>7851</v>
      </c>
      <c r="K4346">
        <v>1</v>
      </c>
      <c r="L4346">
        <v>126</v>
      </c>
      <c r="M4346" t="s">
        <v>7744</v>
      </c>
      <c r="N4346" t="s">
        <v>7745</v>
      </c>
      <c r="O4346" t="s">
        <v>7697</v>
      </c>
      <c r="P4346" t="s">
        <v>13725</v>
      </c>
      <c r="Q4346" t="s">
        <v>13931</v>
      </c>
      <c r="R4346">
        <v>933</v>
      </c>
      <c r="S4346" t="s">
        <v>9296</v>
      </c>
      <c r="T4346" t="s">
        <v>7726</v>
      </c>
      <c r="U4346">
        <v>1</v>
      </c>
      <c r="V4346">
        <v>2</v>
      </c>
      <c r="W4346" t="s">
        <v>7702</v>
      </c>
      <c r="X4346" t="s">
        <v>6476</v>
      </c>
      <c r="Y4346" t="s">
        <v>7703</v>
      </c>
      <c r="Z4346" t="s">
        <v>14834</v>
      </c>
      <c r="AA4346" t="s">
        <v>8696</v>
      </c>
      <c r="AB4346" t="s">
        <v>8443</v>
      </c>
    </row>
    <row r="4347" spans="1:28">
      <c r="A4347" s="241">
        <v>45981</v>
      </c>
      <c r="B4347" t="s">
        <v>14835</v>
      </c>
      <c r="C4347" t="s">
        <v>14836</v>
      </c>
      <c r="D4347" t="s">
        <v>14837</v>
      </c>
      <c r="E4347" t="s">
        <v>14838</v>
      </c>
      <c r="F4347">
        <v>1</v>
      </c>
      <c r="G4347">
        <v>29445</v>
      </c>
      <c r="H4347">
        <v>1472.25</v>
      </c>
      <c r="I4347" s="165">
        <v>27972.75</v>
      </c>
      <c r="J4347" t="s">
        <v>8271</v>
      </c>
      <c r="K4347">
        <v>1</v>
      </c>
      <c r="L4347">
        <v>126</v>
      </c>
      <c r="M4347" t="s">
        <v>7744</v>
      </c>
      <c r="N4347" t="s">
        <v>7745</v>
      </c>
      <c r="O4347" t="s">
        <v>7697</v>
      </c>
      <c r="P4347" t="s">
        <v>13725</v>
      </c>
      <c r="Q4347" t="s">
        <v>13905</v>
      </c>
      <c r="R4347">
        <v>936</v>
      </c>
      <c r="S4347" t="s">
        <v>9296</v>
      </c>
      <c r="T4347" t="s">
        <v>7769</v>
      </c>
      <c r="U4347">
        <v>1</v>
      </c>
      <c r="V4347">
        <v>1</v>
      </c>
      <c r="W4347" t="s">
        <v>7702</v>
      </c>
      <c r="X4347" t="s">
        <v>6987</v>
      </c>
      <c r="Y4347" t="s">
        <v>7703</v>
      </c>
      <c r="Z4347" t="s">
        <v>14839</v>
      </c>
      <c r="AA4347" t="s">
        <v>8380</v>
      </c>
      <c r="AB4347" t="s">
        <v>8171</v>
      </c>
    </row>
    <row r="4348" spans="1:28">
      <c r="A4348" s="241">
        <v>45981</v>
      </c>
      <c r="B4348" t="s">
        <v>14835</v>
      </c>
      <c r="C4348" t="s">
        <v>8411</v>
      </c>
      <c r="D4348" t="s">
        <v>8412</v>
      </c>
      <c r="E4348" t="s">
        <v>8413</v>
      </c>
      <c r="F4348">
        <v>1</v>
      </c>
      <c r="G4348">
        <v>2227</v>
      </c>
      <c r="H4348">
        <v>0</v>
      </c>
      <c r="I4348" s="165">
        <v>2227</v>
      </c>
      <c r="J4348" t="s">
        <v>8271</v>
      </c>
      <c r="K4348">
        <v>1</v>
      </c>
      <c r="L4348">
        <v>126</v>
      </c>
      <c r="M4348" t="s">
        <v>7744</v>
      </c>
      <c r="N4348" t="s">
        <v>7745</v>
      </c>
      <c r="O4348" t="s">
        <v>7697</v>
      </c>
      <c r="P4348" t="s">
        <v>13725</v>
      </c>
      <c r="Q4348" t="s">
        <v>13905</v>
      </c>
      <c r="R4348">
        <v>936</v>
      </c>
      <c r="S4348" t="s">
        <v>9296</v>
      </c>
      <c r="T4348" t="s">
        <v>7769</v>
      </c>
      <c r="U4348">
        <v>1</v>
      </c>
      <c r="V4348">
        <v>1</v>
      </c>
      <c r="W4348" t="s">
        <v>7702</v>
      </c>
      <c r="X4348" t="s">
        <v>6987</v>
      </c>
      <c r="Y4348" t="s">
        <v>7703</v>
      </c>
      <c r="Z4348" t="s">
        <v>14839</v>
      </c>
      <c r="AA4348" t="s">
        <v>8380</v>
      </c>
      <c r="AB4348" t="s">
        <v>8171</v>
      </c>
    </row>
    <row r="4349" spans="1:28">
      <c r="A4349" s="241">
        <v>45981</v>
      </c>
      <c r="B4349" t="s">
        <v>14840</v>
      </c>
      <c r="C4349" t="s">
        <v>8079</v>
      </c>
      <c r="D4349" t="s">
        <v>8080</v>
      </c>
      <c r="E4349" t="s">
        <v>8081</v>
      </c>
      <c r="F4349">
        <v>6</v>
      </c>
      <c r="G4349">
        <v>3180</v>
      </c>
      <c r="H4349">
        <v>0</v>
      </c>
      <c r="I4349" s="165">
        <v>19080</v>
      </c>
      <c r="J4349" t="s">
        <v>8271</v>
      </c>
      <c r="K4349">
        <v>1</v>
      </c>
      <c r="L4349">
        <v>126</v>
      </c>
      <c r="M4349" t="s">
        <v>7744</v>
      </c>
      <c r="N4349" t="s">
        <v>7745</v>
      </c>
      <c r="O4349" t="s">
        <v>7697</v>
      </c>
      <c r="P4349" t="s">
        <v>13725</v>
      </c>
      <c r="Q4349" t="s">
        <v>13905</v>
      </c>
      <c r="R4349">
        <v>936</v>
      </c>
      <c r="S4349" t="s">
        <v>9296</v>
      </c>
      <c r="T4349" t="s">
        <v>7715</v>
      </c>
      <c r="U4349">
        <v>1</v>
      </c>
      <c r="V4349">
        <v>6</v>
      </c>
      <c r="W4349" t="s">
        <v>7702</v>
      </c>
      <c r="X4349" t="s">
        <v>6486</v>
      </c>
      <c r="Y4349" t="s">
        <v>7703</v>
      </c>
      <c r="Z4349" t="s">
        <v>14841</v>
      </c>
      <c r="AA4349" t="s">
        <v>8380</v>
      </c>
      <c r="AB4349" t="s">
        <v>7904</v>
      </c>
    </row>
    <row r="4350" spans="1:28">
      <c r="A4350" s="241">
        <v>45981</v>
      </c>
      <c r="B4350" t="s">
        <v>14840</v>
      </c>
      <c r="C4350" t="s">
        <v>8493</v>
      </c>
      <c r="D4350" t="s">
        <v>8494</v>
      </c>
      <c r="E4350" t="s">
        <v>8495</v>
      </c>
      <c r="F4350">
        <v>6</v>
      </c>
      <c r="G4350">
        <v>3180</v>
      </c>
      <c r="H4350">
        <v>0</v>
      </c>
      <c r="I4350" s="165">
        <v>19080</v>
      </c>
      <c r="J4350" t="s">
        <v>8271</v>
      </c>
      <c r="K4350">
        <v>1</v>
      </c>
      <c r="L4350">
        <v>126</v>
      </c>
      <c r="M4350" t="s">
        <v>7744</v>
      </c>
      <c r="N4350" t="s">
        <v>7745</v>
      </c>
      <c r="O4350" t="s">
        <v>7697</v>
      </c>
      <c r="P4350" t="s">
        <v>13725</v>
      </c>
      <c r="Q4350" t="s">
        <v>13905</v>
      </c>
      <c r="R4350">
        <v>936</v>
      </c>
      <c r="S4350" t="s">
        <v>9296</v>
      </c>
      <c r="T4350" t="s">
        <v>7715</v>
      </c>
      <c r="U4350">
        <v>1</v>
      </c>
      <c r="V4350">
        <v>6</v>
      </c>
      <c r="W4350" t="s">
        <v>7702</v>
      </c>
      <c r="X4350" t="s">
        <v>6486</v>
      </c>
      <c r="Y4350" t="s">
        <v>7703</v>
      </c>
      <c r="Z4350" t="s">
        <v>14841</v>
      </c>
      <c r="AA4350" t="s">
        <v>8380</v>
      </c>
      <c r="AB4350" t="s">
        <v>7904</v>
      </c>
    </row>
    <row r="4351" spans="1:28">
      <c r="A4351" s="241">
        <v>45981</v>
      </c>
      <c r="B4351" t="s">
        <v>14842</v>
      </c>
      <c r="C4351" t="s">
        <v>7927</v>
      </c>
      <c r="D4351" t="s">
        <v>7928</v>
      </c>
      <c r="E4351" t="s">
        <v>7929</v>
      </c>
      <c r="F4351">
        <v>20</v>
      </c>
      <c r="G4351">
        <v>1344.54</v>
      </c>
      <c r="H4351">
        <v>0</v>
      </c>
      <c r="I4351" s="165">
        <v>26890.799999999999</v>
      </c>
      <c r="J4351" t="s">
        <v>8166</v>
      </c>
      <c r="K4351">
        <v>1</v>
      </c>
      <c r="L4351">
        <v>126</v>
      </c>
      <c r="M4351" t="s">
        <v>7744</v>
      </c>
      <c r="N4351" t="s">
        <v>7745</v>
      </c>
      <c r="O4351" t="s">
        <v>7697</v>
      </c>
      <c r="P4351" t="s">
        <v>13725</v>
      </c>
      <c r="Q4351" t="s">
        <v>13744</v>
      </c>
      <c r="R4351">
        <v>925</v>
      </c>
      <c r="S4351" t="s">
        <v>9296</v>
      </c>
      <c r="T4351" t="s">
        <v>7701</v>
      </c>
      <c r="U4351">
        <v>1</v>
      </c>
      <c r="V4351">
        <v>20</v>
      </c>
      <c r="W4351" t="s">
        <v>7702</v>
      </c>
      <c r="X4351" t="s">
        <v>6901</v>
      </c>
      <c r="Y4351" t="s">
        <v>7703</v>
      </c>
      <c r="Z4351" t="s">
        <v>14843</v>
      </c>
      <c r="AA4351" t="s">
        <v>8245</v>
      </c>
      <c r="AB4351" t="s">
        <v>14844</v>
      </c>
    </row>
    <row r="4352" spans="1:28">
      <c r="A4352" s="241">
        <v>45981</v>
      </c>
      <c r="B4352" t="s">
        <v>14845</v>
      </c>
      <c r="C4352" t="s">
        <v>8596</v>
      </c>
      <c r="D4352" t="s">
        <v>8597</v>
      </c>
      <c r="E4352" t="s">
        <v>8598</v>
      </c>
      <c r="F4352">
        <v>3</v>
      </c>
      <c r="G4352">
        <v>1230</v>
      </c>
      <c r="H4352">
        <v>0</v>
      </c>
      <c r="I4352" s="165">
        <v>3690</v>
      </c>
      <c r="J4352" t="s">
        <v>7842</v>
      </c>
      <c r="K4352">
        <v>1</v>
      </c>
      <c r="L4352">
        <v>126</v>
      </c>
      <c r="M4352" t="s">
        <v>7744</v>
      </c>
      <c r="N4352" t="s">
        <v>7745</v>
      </c>
      <c r="O4352" t="s">
        <v>7697</v>
      </c>
      <c r="P4352" t="s">
        <v>13725</v>
      </c>
      <c r="Q4352" t="s">
        <v>13898</v>
      </c>
      <c r="R4352">
        <v>911</v>
      </c>
      <c r="S4352" t="s">
        <v>9296</v>
      </c>
      <c r="T4352" t="s">
        <v>7715</v>
      </c>
      <c r="U4352">
        <v>1</v>
      </c>
      <c r="V4352">
        <v>3</v>
      </c>
      <c r="W4352" t="s">
        <v>7702</v>
      </c>
      <c r="X4352" t="s">
        <v>6735</v>
      </c>
      <c r="Y4352" t="s">
        <v>7703</v>
      </c>
      <c r="Z4352" t="s">
        <v>14846</v>
      </c>
      <c r="AA4352" t="s">
        <v>8546</v>
      </c>
      <c r="AB4352" t="s">
        <v>14847</v>
      </c>
    </row>
    <row r="4353" spans="1:28">
      <c r="A4353" s="241">
        <v>45981</v>
      </c>
      <c r="B4353" t="s">
        <v>14848</v>
      </c>
      <c r="C4353" t="s">
        <v>7979</v>
      </c>
      <c r="D4353" t="s">
        <v>7980</v>
      </c>
      <c r="E4353" t="s">
        <v>7981</v>
      </c>
      <c r="F4353">
        <v>3</v>
      </c>
      <c r="G4353">
        <v>2647.06</v>
      </c>
      <c r="H4353">
        <v>0</v>
      </c>
      <c r="I4353" s="165">
        <v>7941.18</v>
      </c>
      <c r="J4353" t="s">
        <v>7743</v>
      </c>
      <c r="K4353">
        <v>1</v>
      </c>
      <c r="L4353">
        <v>126</v>
      </c>
      <c r="M4353" t="s">
        <v>7744</v>
      </c>
      <c r="N4353" t="s">
        <v>7745</v>
      </c>
      <c r="O4353" t="s">
        <v>7697</v>
      </c>
      <c r="P4353" t="s">
        <v>13725</v>
      </c>
      <c r="Q4353" t="s">
        <v>13790</v>
      </c>
      <c r="R4353">
        <v>945</v>
      </c>
      <c r="S4353" t="s">
        <v>9296</v>
      </c>
      <c r="T4353" t="s">
        <v>7715</v>
      </c>
      <c r="U4353">
        <v>1</v>
      </c>
      <c r="V4353">
        <v>3</v>
      </c>
      <c r="W4353" t="s">
        <v>7702</v>
      </c>
      <c r="X4353" t="s">
        <v>6598</v>
      </c>
      <c r="Y4353" t="s">
        <v>7703</v>
      </c>
      <c r="Z4353" t="s">
        <v>14849</v>
      </c>
      <c r="AA4353" t="s">
        <v>8058</v>
      </c>
      <c r="AB4353" t="s">
        <v>14850</v>
      </c>
    </row>
    <row r="4354" spans="1:28">
      <c r="A4354" s="241">
        <v>45981</v>
      </c>
      <c r="B4354" t="s">
        <v>14848</v>
      </c>
      <c r="C4354" t="s">
        <v>7927</v>
      </c>
      <c r="D4354" t="s">
        <v>7928</v>
      </c>
      <c r="E4354" t="s">
        <v>7929</v>
      </c>
      <c r="F4354">
        <v>4</v>
      </c>
      <c r="G4354">
        <v>1344.54</v>
      </c>
      <c r="H4354">
        <v>0</v>
      </c>
      <c r="I4354" s="165">
        <v>5378.16</v>
      </c>
      <c r="J4354" t="s">
        <v>7743</v>
      </c>
      <c r="K4354">
        <v>1</v>
      </c>
      <c r="L4354">
        <v>126</v>
      </c>
      <c r="M4354" t="s">
        <v>7744</v>
      </c>
      <c r="N4354" t="s">
        <v>7745</v>
      </c>
      <c r="O4354" t="s">
        <v>7697</v>
      </c>
      <c r="P4354" t="s">
        <v>13725</v>
      </c>
      <c r="Q4354" t="s">
        <v>13790</v>
      </c>
      <c r="R4354">
        <v>945</v>
      </c>
      <c r="S4354" t="s">
        <v>9296</v>
      </c>
      <c r="T4354" t="s">
        <v>7701</v>
      </c>
      <c r="U4354">
        <v>1</v>
      </c>
      <c r="V4354">
        <v>4</v>
      </c>
      <c r="W4354" t="s">
        <v>7702</v>
      </c>
      <c r="X4354" t="s">
        <v>6598</v>
      </c>
      <c r="Y4354" t="s">
        <v>7703</v>
      </c>
      <c r="Z4354" t="s">
        <v>14849</v>
      </c>
      <c r="AA4354" t="s">
        <v>8058</v>
      </c>
      <c r="AB4354" t="s">
        <v>14850</v>
      </c>
    </row>
    <row r="4355" spans="1:28">
      <c r="A4355" s="241">
        <v>45981</v>
      </c>
      <c r="B4355" t="s">
        <v>14851</v>
      </c>
      <c r="C4355" t="s">
        <v>7927</v>
      </c>
      <c r="D4355" t="s">
        <v>7928</v>
      </c>
      <c r="E4355" t="s">
        <v>7929</v>
      </c>
      <c r="F4355">
        <v>25</v>
      </c>
      <c r="G4355">
        <v>1344.54</v>
      </c>
      <c r="H4355">
        <v>0</v>
      </c>
      <c r="I4355" s="165">
        <v>33613.5</v>
      </c>
      <c r="J4355" t="s">
        <v>8166</v>
      </c>
      <c r="K4355">
        <v>1</v>
      </c>
      <c r="L4355">
        <v>126</v>
      </c>
      <c r="M4355" t="s">
        <v>7744</v>
      </c>
      <c r="N4355" t="s">
        <v>7745</v>
      </c>
      <c r="O4355" t="s">
        <v>7697</v>
      </c>
      <c r="P4355" t="s">
        <v>13725</v>
      </c>
      <c r="Q4355" t="s">
        <v>13927</v>
      </c>
      <c r="R4355">
        <v>923</v>
      </c>
      <c r="S4355" t="s">
        <v>9296</v>
      </c>
      <c r="T4355" t="s">
        <v>7701</v>
      </c>
      <c r="U4355">
        <v>1</v>
      </c>
      <c r="V4355">
        <v>25</v>
      </c>
      <c r="W4355" t="s">
        <v>7702</v>
      </c>
      <c r="X4355" t="s">
        <v>6989</v>
      </c>
      <c r="Y4355" t="s">
        <v>7703</v>
      </c>
      <c r="Z4355" t="s">
        <v>14852</v>
      </c>
      <c r="AA4355" t="s">
        <v>8226</v>
      </c>
      <c r="AB4355" t="s">
        <v>14853</v>
      </c>
    </row>
    <row r="4356" spans="1:28">
      <c r="A4356" s="241">
        <v>45981</v>
      </c>
      <c r="B4356" t="s">
        <v>14854</v>
      </c>
      <c r="C4356" t="s">
        <v>7791</v>
      </c>
      <c r="D4356" t="s">
        <v>7792</v>
      </c>
      <c r="E4356" t="s">
        <v>7793</v>
      </c>
      <c r="F4356">
        <v>3</v>
      </c>
      <c r="G4356">
        <v>870</v>
      </c>
      <c r="H4356">
        <v>0</v>
      </c>
      <c r="I4356" s="165">
        <v>2610</v>
      </c>
      <c r="J4356" t="s">
        <v>7809</v>
      </c>
      <c r="K4356">
        <v>1</v>
      </c>
      <c r="L4356">
        <v>125</v>
      </c>
      <c r="M4356" t="s">
        <v>7724</v>
      </c>
      <c r="N4356" t="s">
        <v>7713</v>
      </c>
      <c r="O4356" t="s">
        <v>7697</v>
      </c>
      <c r="P4356" t="s">
        <v>13725</v>
      </c>
      <c r="Q4356" t="s">
        <v>10012</v>
      </c>
      <c r="R4356">
        <v>111</v>
      </c>
      <c r="S4356" t="s">
        <v>9296</v>
      </c>
      <c r="T4356" t="s">
        <v>7701</v>
      </c>
      <c r="U4356">
        <v>1</v>
      </c>
      <c r="V4356">
        <v>3</v>
      </c>
      <c r="W4356" t="s">
        <v>7702</v>
      </c>
      <c r="X4356" t="s">
        <v>6741</v>
      </c>
      <c r="Y4356" t="s">
        <v>7703</v>
      </c>
      <c r="Z4356" t="s">
        <v>14855</v>
      </c>
      <c r="AA4356" t="s">
        <v>8618</v>
      </c>
      <c r="AB4356" t="s">
        <v>14856</v>
      </c>
    </row>
    <row r="4357" spans="1:28">
      <c r="A4357" s="241">
        <v>45981</v>
      </c>
      <c r="B4357" t="s">
        <v>14854</v>
      </c>
      <c r="C4357" t="s">
        <v>7800</v>
      </c>
      <c r="D4357" t="s">
        <v>7801</v>
      </c>
      <c r="E4357" t="s">
        <v>7802</v>
      </c>
      <c r="F4357">
        <v>5</v>
      </c>
      <c r="G4357">
        <v>1092.44</v>
      </c>
      <c r="H4357">
        <v>0</v>
      </c>
      <c r="I4357" s="165">
        <v>5462.2</v>
      </c>
      <c r="J4357" t="s">
        <v>7809</v>
      </c>
      <c r="K4357">
        <v>1</v>
      </c>
      <c r="L4357">
        <v>125</v>
      </c>
      <c r="M4357" t="s">
        <v>7724</v>
      </c>
      <c r="N4357" t="s">
        <v>7713</v>
      </c>
      <c r="O4357" t="s">
        <v>7697</v>
      </c>
      <c r="P4357" t="s">
        <v>13725</v>
      </c>
      <c r="Q4357" t="s">
        <v>10012</v>
      </c>
      <c r="R4357">
        <v>111</v>
      </c>
      <c r="S4357" t="s">
        <v>9296</v>
      </c>
      <c r="T4357" t="s">
        <v>7701</v>
      </c>
      <c r="U4357">
        <v>1</v>
      </c>
      <c r="V4357">
        <v>5</v>
      </c>
      <c r="W4357" t="s">
        <v>7702</v>
      </c>
      <c r="X4357" t="s">
        <v>6741</v>
      </c>
      <c r="Y4357" t="s">
        <v>7703</v>
      </c>
      <c r="Z4357" t="s">
        <v>14855</v>
      </c>
      <c r="AA4357" t="s">
        <v>8618</v>
      </c>
      <c r="AB4357" t="s">
        <v>14856</v>
      </c>
    </row>
    <row r="4358" spans="1:28">
      <c r="A4358" s="241">
        <v>45981</v>
      </c>
      <c r="B4358" t="s">
        <v>14857</v>
      </c>
      <c r="C4358" t="s">
        <v>7860</v>
      </c>
      <c r="D4358" t="s">
        <v>7861</v>
      </c>
      <c r="E4358" t="s">
        <v>7862</v>
      </c>
      <c r="F4358">
        <v>3</v>
      </c>
      <c r="G4358">
        <v>866.2</v>
      </c>
      <c r="H4358">
        <v>0</v>
      </c>
      <c r="I4358" s="165">
        <v>2598.6</v>
      </c>
      <c r="J4358" t="s">
        <v>7842</v>
      </c>
      <c r="K4358">
        <v>1</v>
      </c>
      <c r="L4358">
        <v>126</v>
      </c>
      <c r="M4358" t="s">
        <v>7744</v>
      </c>
      <c r="N4358" t="s">
        <v>7745</v>
      </c>
      <c r="O4358" t="s">
        <v>7697</v>
      </c>
      <c r="P4358" t="s">
        <v>13725</v>
      </c>
      <c r="Q4358" t="s">
        <v>13898</v>
      </c>
      <c r="R4358">
        <v>911</v>
      </c>
      <c r="S4358" t="s">
        <v>9296</v>
      </c>
      <c r="T4358" t="s">
        <v>7701</v>
      </c>
      <c r="U4358">
        <v>1</v>
      </c>
      <c r="V4358">
        <v>3</v>
      </c>
      <c r="W4358" t="s">
        <v>7702</v>
      </c>
      <c r="X4358" t="s">
        <v>6751</v>
      </c>
      <c r="Y4358" t="s">
        <v>7703</v>
      </c>
      <c r="Z4358" t="s">
        <v>14858</v>
      </c>
      <c r="AA4358" t="s">
        <v>8546</v>
      </c>
      <c r="AB4358" t="s">
        <v>6751</v>
      </c>
    </row>
    <row r="4359" spans="1:28">
      <c r="A4359" s="241">
        <v>45981</v>
      </c>
      <c r="B4359" t="s">
        <v>14859</v>
      </c>
      <c r="C4359" t="s">
        <v>7740</v>
      </c>
      <c r="D4359" t="s">
        <v>7741</v>
      </c>
      <c r="E4359" t="s">
        <v>7742</v>
      </c>
      <c r="F4359">
        <v>5</v>
      </c>
      <c r="G4359">
        <v>3562.19</v>
      </c>
      <c r="H4359">
        <v>0</v>
      </c>
      <c r="I4359" s="165">
        <v>17810.95</v>
      </c>
      <c r="J4359" t="s">
        <v>7842</v>
      </c>
      <c r="K4359">
        <v>1</v>
      </c>
      <c r="L4359">
        <v>126</v>
      </c>
      <c r="M4359" t="s">
        <v>7744</v>
      </c>
      <c r="N4359" t="s">
        <v>7745</v>
      </c>
      <c r="O4359" t="s">
        <v>7697</v>
      </c>
      <c r="P4359" t="s">
        <v>13725</v>
      </c>
      <c r="Q4359" t="s">
        <v>13898</v>
      </c>
      <c r="R4359">
        <v>911</v>
      </c>
      <c r="S4359" t="s">
        <v>9296</v>
      </c>
      <c r="T4359" t="s">
        <v>7715</v>
      </c>
      <c r="U4359">
        <v>1</v>
      </c>
      <c r="V4359">
        <v>5</v>
      </c>
      <c r="W4359" t="s">
        <v>7702</v>
      </c>
      <c r="X4359" t="s">
        <v>6754</v>
      </c>
      <c r="Y4359" t="s">
        <v>7703</v>
      </c>
      <c r="Z4359" t="s">
        <v>14860</v>
      </c>
      <c r="AA4359" t="s">
        <v>8546</v>
      </c>
      <c r="AB4359" t="s">
        <v>6754</v>
      </c>
    </row>
    <row r="4360" spans="1:28">
      <c r="A4360" s="241">
        <v>45981</v>
      </c>
      <c r="B4360" t="s">
        <v>14861</v>
      </c>
      <c r="C4360" t="s">
        <v>7720</v>
      </c>
      <c r="D4360" t="s">
        <v>7721</v>
      </c>
      <c r="E4360" t="s">
        <v>7722</v>
      </c>
      <c r="F4360">
        <v>2</v>
      </c>
      <c r="G4360">
        <v>11900</v>
      </c>
      <c r="H4360">
        <v>714</v>
      </c>
      <c r="I4360" s="165">
        <v>23086</v>
      </c>
      <c r="J4360" t="s">
        <v>7723</v>
      </c>
      <c r="K4360">
        <v>1</v>
      </c>
      <c r="L4360">
        <v>125</v>
      </c>
      <c r="M4360" t="s">
        <v>7724</v>
      </c>
      <c r="N4360" t="s">
        <v>7713</v>
      </c>
      <c r="O4360" t="s">
        <v>7697</v>
      </c>
      <c r="P4360" t="s">
        <v>13725</v>
      </c>
      <c r="Q4360" t="s">
        <v>13764</v>
      </c>
      <c r="R4360">
        <v>103</v>
      </c>
      <c r="S4360" t="s">
        <v>9296</v>
      </c>
      <c r="T4360" t="s">
        <v>7726</v>
      </c>
      <c r="U4360">
        <v>1</v>
      </c>
      <c r="V4360">
        <v>2</v>
      </c>
      <c r="W4360" t="s">
        <v>7702</v>
      </c>
      <c r="X4360" t="s">
        <v>6533</v>
      </c>
      <c r="Y4360" t="s">
        <v>7703</v>
      </c>
      <c r="Z4360" t="s">
        <v>14862</v>
      </c>
      <c r="AA4360" t="s">
        <v>8108</v>
      </c>
      <c r="AB4360" t="s">
        <v>14863</v>
      </c>
    </row>
    <row r="4361" spans="1:28">
      <c r="A4361" s="241">
        <v>45981</v>
      </c>
      <c r="B4361" t="s">
        <v>14861</v>
      </c>
      <c r="C4361" t="s">
        <v>7832</v>
      </c>
      <c r="D4361" t="s">
        <v>7833</v>
      </c>
      <c r="E4361" t="s">
        <v>7834</v>
      </c>
      <c r="F4361">
        <v>1</v>
      </c>
      <c r="G4361">
        <v>12500</v>
      </c>
      <c r="H4361">
        <v>375</v>
      </c>
      <c r="I4361" s="165">
        <v>12125</v>
      </c>
      <c r="J4361" t="s">
        <v>7723</v>
      </c>
      <c r="K4361">
        <v>1</v>
      </c>
      <c r="L4361">
        <v>125</v>
      </c>
      <c r="M4361" t="s">
        <v>7724</v>
      </c>
      <c r="N4361" t="s">
        <v>7713</v>
      </c>
      <c r="O4361" t="s">
        <v>7697</v>
      </c>
      <c r="P4361" t="s">
        <v>13725</v>
      </c>
      <c r="Q4361" t="s">
        <v>13764</v>
      </c>
      <c r="R4361">
        <v>103</v>
      </c>
      <c r="S4361" t="s">
        <v>9296</v>
      </c>
      <c r="T4361" t="s">
        <v>7726</v>
      </c>
      <c r="U4361">
        <v>1</v>
      </c>
      <c r="V4361">
        <v>1</v>
      </c>
      <c r="W4361" t="s">
        <v>7702</v>
      </c>
      <c r="X4361" t="s">
        <v>6533</v>
      </c>
      <c r="Y4361" t="s">
        <v>7703</v>
      </c>
      <c r="Z4361" t="s">
        <v>14862</v>
      </c>
      <c r="AA4361" t="s">
        <v>8108</v>
      </c>
      <c r="AB4361" t="s">
        <v>14863</v>
      </c>
    </row>
    <row r="4362" spans="1:28">
      <c r="A4362" s="241">
        <v>45981</v>
      </c>
      <c r="B4362" t="s">
        <v>14864</v>
      </c>
      <c r="C4362" t="s">
        <v>7934</v>
      </c>
      <c r="D4362" t="s">
        <v>7935</v>
      </c>
      <c r="E4362" t="s">
        <v>7936</v>
      </c>
      <c r="F4362">
        <v>6</v>
      </c>
      <c r="G4362">
        <v>2475</v>
      </c>
      <c r="H4362">
        <v>0</v>
      </c>
      <c r="I4362" s="165">
        <v>14850</v>
      </c>
      <c r="J4362" t="s">
        <v>8061</v>
      </c>
      <c r="K4362">
        <v>1</v>
      </c>
      <c r="L4362">
        <v>182</v>
      </c>
      <c r="M4362" t="s">
        <v>8740</v>
      </c>
      <c r="N4362" t="s">
        <v>7745</v>
      </c>
      <c r="O4362" t="s">
        <v>7697</v>
      </c>
      <c r="P4362" t="s">
        <v>13725</v>
      </c>
      <c r="Q4362" t="s">
        <v>14481</v>
      </c>
      <c r="R4362">
        <v>906</v>
      </c>
      <c r="S4362" t="s">
        <v>9296</v>
      </c>
      <c r="T4362" t="s">
        <v>7715</v>
      </c>
      <c r="U4362">
        <v>1</v>
      </c>
      <c r="V4362">
        <v>6</v>
      </c>
      <c r="W4362" t="s">
        <v>7702</v>
      </c>
      <c r="X4362" t="s">
        <v>6456</v>
      </c>
      <c r="Y4362" t="s">
        <v>7703</v>
      </c>
      <c r="Z4362" t="s">
        <v>14865</v>
      </c>
      <c r="AA4362" t="s">
        <v>8887</v>
      </c>
      <c r="AB4362" t="s">
        <v>14866</v>
      </c>
    </row>
    <row r="4363" spans="1:28">
      <c r="A4363" s="241">
        <v>45981</v>
      </c>
      <c r="B4363" t="s">
        <v>14864</v>
      </c>
      <c r="C4363" t="s">
        <v>7730</v>
      </c>
      <c r="D4363" t="s">
        <v>7731</v>
      </c>
      <c r="E4363" t="s">
        <v>7732</v>
      </c>
      <c r="F4363">
        <v>1</v>
      </c>
      <c r="G4363">
        <v>8991.6</v>
      </c>
      <c r="H4363">
        <v>449.58</v>
      </c>
      <c r="I4363" s="165">
        <v>8542.02</v>
      </c>
      <c r="J4363" t="s">
        <v>8061</v>
      </c>
      <c r="K4363">
        <v>1</v>
      </c>
      <c r="L4363">
        <v>182</v>
      </c>
      <c r="M4363" t="s">
        <v>8740</v>
      </c>
      <c r="N4363" t="s">
        <v>7745</v>
      </c>
      <c r="O4363" t="s">
        <v>7697</v>
      </c>
      <c r="P4363" t="s">
        <v>13725</v>
      </c>
      <c r="Q4363" t="s">
        <v>14481</v>
      </c>
      <c r="R4363">
        <v>906</v>
      </c>
      <c r="S4363" t="s">
        <v>9296</v>
      </c>
      <c r="T4363" t="s">
        <v>7715</v>
      </c>
      <c r="U4363">
        <v>1</v>
      </c>
      <c r="V4363">
        <v>1</v>
      </c>
      <c r="W4363" t="s">
        <v>7702</v>
      </c>
      <c r="X4363" t="s">
        <v>6456</v>
      </c>
      <c r="Y4363" t="s">
        <v>7703</v>
      </c>
      <c r="Z4363" t="s">
        <v>14865</v>
      </c>
      <c r="AA4363" t="s">
        <v>8887</v>
      </c>
      <c r="AB4363" t="s">
        <v>14866</v>
      </c>
    </row>
    <row r="4364" spans="1:28">
      <c r="A4364" s="241">
        <v>45981</v>
      </c>
      <c r="B4364" t="s">
        <v>14867</v>
      </c>
      <c r="C4364" t="s">
        <v>7736</v>
      </c>
      <c r="D4364" t="s">
        <v>7737</v>
      </c>
      <c r="E4364" t="s">
        <v>7738</v>
      </c>
      <c r="F4364">
        <v>4</v>
      </c>
      <c r="G4364">
        <v>6422.4</v>
      </c>
      <c r="H4364">
        <v>0</v>
      </c>
      <c r="I4364" s="165">
        <v>25689.599999999999</v>
      </c>
      <c r="J4364" t="s">
        <v>7723</v>
      </c>
      <c r="K4364">
        <v>1</v>
      </c>
      <c r="L4364">
        <v>125</v>
      </c>
      <c r="M4364" t="s">
        <v>7724</v>
      </c>
      <c r="N4364" t="s">
        <v>7713</v>
      </c>
      <c r="O4364" t="s">
        <v>7697</v>
      </c>
      <c r="P4364" t="s">
        <v>13725</v>
      </c>
      <c r="Q4364" t="s">
        <v>13764</v>
      </c>
      <c r="R4364">
        <v>103</v>
      </c>
      <c r="S4364" t="s">
        <v>9296</v>
      </c>
      <c r="T4364" t="s">
        <v>7701</v>
      </c>
      <c r="U4364">
        <v>1</v>
      </c>
      <c r="V4364">
        <v>4</v>
      </c>
      <c r="W4364" t="s">
        <v>7702</v>
      </c>
      <c r="X4364" t="s">
        <v>6797</v>
      </c>
      <c r="Y4364" t="s">
        <v>7703</v>
      </c>
      <c r="Z4364" t="s">
        <v>14868</v>
      </c>
      <c r="AA4364" t="s">
        <v>8108</v>
      </c>
      <c r="AB4364" t="s">
        <v>14869</v>
      </c>
    </row>
    <row r="4365" spans="1:28">
      <c r="A4365" s="241">
        <v>45981</v>
      </c>
      <c r="B4365" t="s">
        <v>14870</v>
      </c>
      <c r="C4365" t="s">
        <v>7720</v>
      </c>
      <c r="D4365" t="s">
        <v>7721</v>
      </c>
      <c r="E4365" t="s">
        <v>7722</v>
      </c>
      <c r="F4365">
        <v>1</v>
      </c>
      <c r="G4365">
        <v>11900</v>
      </c>
      <c r="H4365">
        <v>357</v>
      </c>
      <c r="I4365" s="165">
        <v>11543</v>
      </c>
      <c r="J4365" t="s">
        <v>7723</v>
      </c>
      <c r="K4365">
        <v>1</v>
      </c>
      <c r="L4365">
        <v>125</v>
      </c>
      <c r="M4365" t="s">
        <v>7724</v>
      </c>
      <c r="N4365" t="s">
        <v>7713</v>
      </c>
      <c r="O4365" t="s">
        <v>7697</v>
      </c>
      <c r="P4365" t="s">
        <v>13725</v>
      </c>
      <c r="Q4365" t="s">
        <v>13764</v>
      </c>
      <c r="R4365">
        <v>103</v>
      </c>
      <c r="S4365" t="s">
        <v>9296</v>
      </c>
      <c r="T4365" t="s">
        <v>7726</v>
      </c>
      <c r="U4365">
        <v>1</v>
      </c>
      <c r="V4365">
        <v>1</v>
      </c>
      <c r="W4365" t="s">
        <v>7702</v>
      </c>
      <c r="X4365" t="s">
        <v>6823</v>
      </c>
      <c r="Y4365" t="s">
        <v>7703</v>
      </c>
      <c r="Z4365" t="s">
        <v>14871</v>
      </c>
      <c r="AA4365" t="s">
        <v>8108</v>
      </c>
      <c r="AB4365" t="s">
        <v>14872</v>
      </c>
    </row>
    <row r="4366" spans="1:28">
      <c r="A4366" s="241">
        <v>45981</v>
      </c>
      <c r="B4366" t="s">
        <v>14873</v>
      </c>
      <c r="C4366" t="s">
        <v>7736</v>
      </c>
      <c r="D4366" t="s">
        <v>7737</v>
      </c>
      <c r="E4366" t="s">
        <v>7738</v>
      </c>
      <c r="F4366">
        <v>4</v>
      </c>
      <c r="G4366">
        <v>6422.4</v>
      </c>
      <c r="H4366">
        <v>0</v>
      </c>
      <c r="I4366" s="165">
        <v>25689.599999999999</v>
      </c>
      <c r="J4366" t="s">
        <v>8166</v>
      </c>
      <c r="K4366">
        <v>1</v>
      </c>
      <c r="L4366">
        <v>126</v>
      </c>
      <c r="M4366" t="s">
        <v>7744</v>
      </c>
      <c r="N4366" t="s">
        <v>7745</v>
      </c>
      <c r="O4366" t="s">
        <v>7697</v>
      </c>
      <c r="P4366" t="s">
        <v>13725</v>
      </c>
      <c r="Q4366" t="s">
        <v>13744</v>
      </c>
      <c r="R4366">
        <v>925</v>
      </c>
      <c r="S4366" t="s">
        <v>9296</v>
      </c>
      <c r="T4366" t="s">
        <v>7701</v>
      </c>
      <c r="U4366">
        <v>1</v>
      </c>
      <c r="V4366">
        <v>4</v>
      </c>
      <c r="W4366" t="s">
        <v>7702</v>
      </c>
      <c r="X4366" t="s">
        <v>6656</v>
      </c>
      <c r="Y4366" t="s">
        <v>7703</v>
      </c>
      <c r="Z4366" t="s">
        <v>14874</v>
      </c>
      <c r="AA4366" t="s">
        <v>8245</v>
      </c>
      <c r="AB4366" t="s">
        <v>6656</v>
      </c>
    </row>
    <row r="4367" spans="1:28">
      <c r="A4367" s="241">
        <v>45981</v>
      </c>
      <c r="B4367" t="s">
        <v>14875</v>
      </c>
      <c r="C4367" t="s">
        <v>7886</v>
      </c>
      <c r="D4367" t="s">
        <v>7887</v>
      </c>
      <c r="E4367" t="s">
        <v>7888</v>
      </c>
      <c r="F4367">
        <v>3</v>
      </c>
      <c r="G4367">
        <v>3025.21</v>
      </c>
      <c r="H4367">
        <v>0</v>
      </c>
      <c r="I4367" s="165">
        <v>9075.6299999999992</v>
      </c>
      <c r="J4367" t="s">
        <v>7851</v>
      </c>
      <c r="K4367">
        <v>1</v>
      </c>
      <c r="L4367">
        <v>126</v>
      </c>
      <c r="M4367" t="s">
        <v>7744</v>
      </c>
      <c r="N4367" t="s">
        <v>7745</v>
      </c>
      <c r="O4367" t="s">
        <v>7697</v>
      </c>
      <c r="P4367" t="s">
        <v>13725</v>
      </c>
      <c r="Q4367" t="s">
        <v>13931</v>
      </c>
      <c r="R4367">
        <v>933</v>
      </c>
      <c r="S4367" t="s">
        <v>9296</v>
      </c>
      <c r="T4367" t="s">
        <v>7715</v>
      </c>
      <c r="U4367">
        <v>1</v>
      </c>
      <c r="V4367">
        <v>3</v>
      </c>
      <c r="W4367" t="s">
        <v>7702</v>
      </c>
      <c r="X4367" t="s">
        <v>6606</v>
      </c>
      <c r="Y4367" t="s">
        <v>7703</v>
      </c>
      <c r="Z4367" t="s">
        <v>14876</v>
      </c>
      <c r="AA4367" t="s">
        <v>8696</v>
      </c>
      <c r="AB4367" t="s">
        <v>6606</v>
      </c>
    </row>
    <row r="4368" spans="1:28">
      <c r="A4368" s="241">
        <v>45981</v>
      </c>
      <c r="B4368" t="s">
        <v>14875</v>
      </c>
      <c r="C4368" t="s">
        <v>8079</v>
      </c>
      <c r="D4368" t="s">
        <v>8080</v>
      </c>
      <c r="E4368" t="s">
        <v>8081</v>
      </c>
      <c r="F4368">
        <v>2</v>
      </c>
      <c r="G4368">
        <v>3180</v>
      </c>
      <c r="H4368">
        <v>0</v>
      </c>
      <c r="I4368" s="165">
        <v>6360</v>
      </c>
      <c r="J4368" t="s">
        <v>7851</v>
      </c>
      <c r="K4368">
        <v>1</v>
      </c>
      <c r="L4368">
        <v>126</v>
      </c>
      <c r="M4368" t="s">
        <v>7744</v>
      </c>
      <c r="N4368" t="s">
        <v>7745</v>
      </c>
      <c r="O4368" t="s">
        <v>7697</v>
      </c>
      <c r="P4368" t="s">
        <v>13725</v>
      </c>
      <c r="Q4368" t="s">
        <v>13931</v>
      </c>
      <c r="R4368">
        <v>933</v>
      </c>
      <c r="S4368" t="s">
        <v>9296</v>
      </c>
      <c r="T4368" t="s">
        <v>7715</v>
      </c>
      <c r="U4368">
        <v>1</v>
      </c>
      <c r="V4368">
        <v>2</v>
      </c>
      <c r="W4368" t="s">
        <v>7702</v>
      </c>
      <c r="X4368" t="s">
        <v>6606</v>
      </c>
      <c r="Y4368" t="s">
        <v>7703</v>
      </c>
      <c r="Z4368" t="s">
        <v>14876</v>
      </c>
      <c r="AA4368" t="s">
        <v>8696</v>
      </c>
      <c r="AB4368" t="s">
        <v>6606</v>
      </c>
    </row>
    <row r="4369" spans="1:28">
      <c r="A4369" s="241">
        <v>45981</v>
      </c>
      <c r="B4369" t="s">
        <v>14875</v>
      </c>
      <c r="C4369" t="s">
        <v>8493</v>
      </c>
      <c r="D4369" t="s">
        <v>8494</v>
      </c>
      <c r="E4369" t="s">
        <v>8495</v>
      </c>
      <c r="F4369">
        <v>2</v>
      </c>
      <c r="G4369">
        <v>3180</v>
      </c>
      <c r="H4369">
        <v>0</v>
      </c>
      <c r="I4369" s="165">
        <v>6360</v>
      </c>
      <c r="J4369" t="s">
        <v>7851</v>
      </c>
      <c r="K4369">
        <v>1</v>
      </c>
      <c r="L4369">
        <v>126</v>
      </c>
      <c r="M4369" t="s">
        <v>7744</v>
      </c>
      <c r="N4369" t="s">
        <v>7745</v>
      </c>
      <c r="O4369" t="s">
        <v>7697</v>
      </c>
      <c r="P4369" t="s">
        <v>13725</v>
      </c>
      <c r="Q4369" t="s">
        <v>13931</v>
      </c>
      <c r="R4369">
        <v>933</v>
      </c>
      <c r="S4369" t="s">
        <v>9296</v>
      </c>
      <c r="T4369" t="s">
        <v>7715</v>
      </c>
      <c r="U4369">
        <v>1</v>
      </c>
      <c r="V4369">
        <v>2</v>
      </c>
      <c r="W4369" t="s">
        <v>7702</v>
      </c>
      <c r="X4369" t="s">
        <v>6606</v>
      </c>
      <c r="Y4369" t="s">
        <v>7703</v>
      </c>
      <c r="Z4369" t="s">
        <v>14876</v>
      </c>
      <c r="AA4369" t="s">
        <v>8696</v>
      </c>
      <c r="AB4369" t="s">
        <v>6606</v>
      </c>
    </row>
    <row r="4370" spans="1:28">
      <c r="A4370" s="241">
        <v>45981</v>
      </c>
      <c r="B4370" t="s">
        <v>14875</v>
      </c>
      <c r="C4370" t="s">
        <v>8954</v>
      </c>
      <c r="D4370" t="s">
        <v>8955</v>
      </c>
      <c r="E4370" t="s">
        <v>8956</v>
      </c>
      <c r="F4370">
        <v>4</v>
      </c>
      <c r="G4370">
        <v>2615</v>
      </c>
      <c r="H4370">
        <v>0</v>
      </c>
      <c r="I4370" s="165">
        <v>10460</v>
      </c>
      <c r="J4370" t="s">
        <v>7851</v>
      </c>
      <c r="K4370">
        <v>1</v>
      </c>
      <c r="L4370">
        <v>126</v>
      </c>
      <c r="M4370" t="s">
        <v>7744</v>
      </c>
      <c r="N4370" t="s">
        <v>7745</v>
      </c>
      <c r="O4370" t="s">
        <v>7697</v>
      </c>
      <c r="P4370" t="s">
        <v>13725</v>
      </c>
      <c r="Q4370" t="s">
        <v>13931</v>
      </c>
      <c r="R4370">
        <v>933</v>
      </c>
      <c r="S4370" t="s">
        <v>9296</v>
      </c>
      <c r="T4370" t="s">
        <v>7715</v>
      </c>
      <c r="U4370">
        <v>1</v>
      </c>
      <c r="V4370">
        <v>4</v>
      </c>
      <c r="W4370" t="s">
        <v>7702</v>
      </c>
      <c r="X4370" t="s">
        <v>6606</v>
      </c>
      <c r="Y4370" t="s">
        <v>7703</v>
      </c>
      <c r="Z4370" t="s">
        <v>14876</v>
      </c>
      <c r="AA4370" t="s">
        <v>8696</v>
      </c>
      <c r="AB4370" t="s">
        <v>6606</v>
      </c>
    </row>
    <row r="4371" spans="1:28">
      <c r="A4371" s="241">
        <v>45981</v>
      </c>
      <c r="B4371" t="s">
        <v>14875</v>
      </c>
      <c r="C4371" t="s">
        <v>8596</v>
      </c>
      <c r="D4371" t="s">
        <v>8597</v>
      </c>
      <c r="E4371" t="s">
        <v>8598</v>
      </c>
      <c r="F4371">
        <v>6</v>
      </c>
      <c r="G4371">
        <v>1230</v>
      </c>
      <c r="H4371">
        <v>0</v>
      </c>
      <c r="I4371" s="165">
        <v>7380</v>
      </c>
      <c r="J4371" t="s">
        <v>7851</v>
      </c>
      <c r="K4371">
        <v>1</v>
      </c>
      <c r="L4371">
        <v>126</v>
      </c>
      <c r="M4371" t="s">
        <v>7744</v>
      </c>
      <c r="N4371" t="s">
        <v>7745</v>
      </c>
      <c r="O4371" t="s">
        <v>7697</v>
      </c>
      <c r="P4371" t="s">
        <v>13725</v>
      </c>
      <c r="Q4371" t="s">
        <v>13931</v>
      </c>
      <c r="R4371">
        <v>933</v>
      </c>
      <c r="S4371" t="s">
        <v>9296</v>
      </c>
      <c r="T4371" t="s">
        <v>7715</v>
      </c>
      <c r="U4371">
        <v>1</v>
      </c>
      <c r="V4371">
        <v>6</v>
      </c>
      <c r="W4371" t="s">
        <v>7702</v>
      </c>
      <c r="X4371" t="s">
        <v>6606</v>
      </c>
      <c r="Y4371" t="s">
        <v>7703</v>
      </c>
      <c r="Z4371" t="s">
        <v>14876</v>
      </c>
      <c r="AA4371" t="s">
        <v>8696</v>
      </c>
      <c r="AB4371" t="s">
        <v>6606</v>
      </c>
    </row>
    <row r="4372" spans="1:28">
      <c r="A4372" s="241">
        <v>45981</v>
      </c>
      <c r="B4372" t="s">
        <v>14877</v>
      </c>
      <c r="C4372" t="s">
        <v>7736</v>
      </c>
      <c r="D4372" t="s">
        <v>7737</v>
      </c>
      <c r="E4372" t="s">
        <v>7738</v>
      </c>
      <c r="F4372">
        <v>4</v>
      </c>
      <c r="G4372">
        <v>6422.4</v>
      </c>
      <c r="H4372">
        <v>0</v>
      </c>
      <c r="I4372" s="165">
        <v>25689.599999999999</v>
      </c>
      <c r="J4372" t="s">
        <v>7723</v>
      </c>
      <c r="K4372">
        <v>1</v>
      </c>
      <c r="L4372">
        <v>125</v>
      </c>
      <c r="M4372" t="s">
        <v>7724</v>
      </c>
      <c r="N4372" t="s">
        <v>7713</v>
      </c>
      <c r="O4372" t="s">
        <v>7697</v>
      </c>
      <c r="P4372" t="s">
        <v>13725</v>
      </c>
      <c r="Q4372" t="s">
        <v>13764</v>
      </c>
      <c r="R4372">
        <v>103</v>
      </c>
      <c r="S4372" t="s">
        <v>9296</v>
      </c>
      <c r="T4372" t="s">
        <v>7701</v>
      </c>
      <c r="U4372">
        <v>1</v>
      </c>
      <c r="V4372">
        <v>4</v>
      </c>
      <c r="W4372" t="s">
        <v>7702</v>
      </c>
      <c r="X4372" t="s">
        <v>6855</v>
      </c>
      <c r="Y4372" t="s">
        <v>7703</v>
      </c>
      <c r="Z4372" t="s">
        <v>14878</v>
      </c>
      <c r="AA4372" t="s">
        <v>8108</v>
      </c>
      <c r="AB4372" t="s">
        <v>14879</v>
      </c>
    </row>
    <row r="4373" spans="1:28">
      <c r="A4373" s="241">
        <v>45981</v>
      </c>
      <c r="B4373" t="s">
        <v>14880</v>
      </c>
      <c r="C4373" t="s">
        <v>7800</v>
      </c>
      <c r="D4373" t="s">
        <v>7801</v>
      </c>
      <c r="E4373" t="s">
        <v>7802</v>
      </c>
      <c r="F4373">
        <v>12</v>
      </c>
      <c r="G4373">
        <v>1092.44</v>
      </c>
      <c r="H4373">
        <v>0</v>
      </c>
      <c r="I4373" s="165">
        <v>13109.28</v>
      </c>
      <c r="J4373" t="s">
        <v>7809</v>
      </c>
      <c r="K4373">
        <v>1</v>
      </c>
      <c r="L4373">
        <v>125</v>
      </c>
      <c r="M4373" t="s">
        <v>7724</v>
      </c>
      <c r="N4373" t="s">
        <v>7713</v>
      </c>
      <c r="O4373" t="s">
        <v>7697</v>
      </c>
      <c r="P4373" t="s">
        <v>13725</v>
      </c>
      <c r="Q4373" t="s">
        <v>10012</v>
      </c>
      <c r="R4373">
        <v>111</v>
      </c>
      <c r="S4373" t="s">
        <v>9296</v>
      </c>
      <c r="T4373" t="s">
        <v>7701</v>
      </c>
      <c r="U4373">
        <v>1</v>
      </c>
      <c r="V4373">
        <v>12</v>
      </c>
      <c r="W4373" t="s">
        <v>7702</v>
      </c>
      <c r="X4373" t="s">
        <v>6446</v>
      </c>
      <c r="Y4373" t="s">
        <v>7703</v>
      </c>
      <c r="Z4373" t="s">
        <v>14881</v>
      </c>
      <c r="AA4373" t="s">
        <v>8618</v>
      </c>
      <c r="AB4373" t="s">
        <v>14882</v>
      </c>
    </row>
    <row r="4374" spans="1:28">
      <c r="A4374" s="241">
        <v>45981</v>
      </c>
      <c r="B4374" t="s">
        <v>14880</v>
      </c>
      <c r="C4374" t="s">
        <v>7883</v>
      </c>
      <c r="D4374" t="s">
        <v>7884</v>
      </c>
      <c r="E4374" t="s">
        <v>7885</v>
      </c>
      <c r="F4374">
        <v>3</v>
      </c>
      <c r="G4374">
        <v>3025.21</v>
      </c>
      <c r="H4374">
        <v>0</v>
      </c>
      <c r="I4374" s="165">
        <v>9075.6299999999992</v>
      </c>
      <c r="J4374" t="s">
        <v>7809</v>
      </c>
      <c r="K4374">
        <v>1</v>
      </c>
      <c r="L4374">
        <v>125</v>
      </c>
      <c r="M4374" t="s">
        <v>7724</v>
      </c>
      <c r="N4374" t="s">
        <v>7713</v>
      </c>
      <c r="O4374" t="s">
        <v>7697</v>
      </c>
      <c r="P4374" t="s">
        <v>13725</v>
      </c>
      <c r="Q4374" t="s">
        <v>10012</v>
      </c>
      <c r="R4374">
        <v>111</v>
      </c>
      <c r="S4374" t="s">
        <v>9296</v>
      </c>
      <c r="T4374" t="s">
        <v>7715</v>
      </c>
      <c r="U4374">
        <v>1</v>
      </c>
      <c r="V4374">
        <v>3</v>
      </c>
      <c r="W4374" t="s">
        <v>7702</v>
      </c>
      <c r="X4374" t="s">
        <v>6446</v>
      </c>
      <c r="Y4374" t="s">
        <v>7703</v>
      </c>
      <c r="Z4374" t="s">
        <v>14881</v>
      </c>
      <c r="AA4374" t="s">
        <v>8618</v>
      </c>
      <c r="AB4374" t="s">
        <v>14882</v>
      </c>
    </row>
    <row r="4375" spans="1:28">
      <c r="A4375" s="241">
        <v>45981</v>
      </c>
      <c r="B4375" t="s">
        <v>14880</v>
      </c>
      <c r="C4375" t="s">
        <v>7787</v>
      </c>
      <c r="D4375" t="s">
        <v>7788</v>
      </c>
      <c r="E4375" t="s">
        <v>7789</v>
      </c>
      <c r="F4375">
        <v>4</v>
      </c>
      <c r="G4375">
        <v>3025.21</v>
      </c>
      <c r="H4375">
        <v>0</v>
      </c>
      <c r="I4375" s="165">
        <v>12100.84</v>
      </c>
      <c r="J4375" t="s">
        <v>7809</v>
      </c>
      <c r="K4375">
        <v>1</v>
      </c>
      <c r="L4375">
        <v>125</v>
      </c>
      <c r="M4375" t="s">
        <v>7724</v>
      </c>
      <c r="N4375" t="s">
        <v>7713</v>
      </c>
      <c r="O4375" t="s">
        <v>7697</v>
      </c>
      <c r="P4375" t="s">
        <v>13725</v>
      </c>
      <c r="Q4375" t="s">
        <v>10012</v>
      </c>
      <c r="R4375">
        <v>111</v>
      </c>
      <c r="S4375" t="s">
        <v>9296</v>
      </c>
      <c r="T4375" t="s">
        <v>7715</v>
      </c>
      <c r="U4375">
        <v>1</v>
      </c>
      <c r="V4375">
        <v>4</v>
      </c>
      <c r="W4375" t="s">
        <v>7702</v>
      </c>
      <c r="X4375" t="s">
        <v>6446</v>
      </c>
      <c r="Y4375" t="s">
        <v>7703</v>
      </c>
      <c r="Z4375" t="s">
        <v>14881</v>
      </c>
      <c r="AA4375" t="s">
        <v>8618</v>
      </c>
      <c r="AB4375" t="s">
        <v>14882</v>
      </c>
    </row>
    <row r="4376" spans="1:28">
      <c r="A4376" s="241">
        <v>45981</v>
      </c>
      <c r="B4376" t="s">
        <v>14880</v>
      </c>
      <c r="C4376" t="s">
        <v>7781</v>
      </c>
      <c r="D4376" t="s">
        <v>7782</v>
      </c>
      <c r="E4376" t="s">
        <v>7783</v>
      </c>
      <c r="F4376">
        <v>3</v>
      </c>
      <c r="G4376">
        <v>3025.21</v>
      </c>
      <c r="H4376">
        <v>0</v>
      </c>
      <c r="I4376" s="165">
        <v>9075.6299999999992</v>
      </c>
      <c r="J4376" t="s">
        <v>7809</v>
      </c>
      <c r="K4376">
        <v>1</v>
      </c>
      <c r="L4376">
        <v>125</v>
      </c>
      <c r="M4376" t="s">
        <v>7724</v>
      </c>
      <c r="N4376" t="s">
        <v>7713</v>
      </c>
      <c r="O4376" t="s">
        <v>7697</v>
      </c>
      <c r="P4376" t="s">
        <v>13725</v>
      </c>
      <c r="Q4376" t="s">
        <v>10012</v>
      </c>
      <c r="R4376">
        <v>111</v>
      </c>
      <c r="S4376" t="s">
        <v>9296</v>
      </c>
      <c r="T4376" t="s">
        <v>7715</v>
      </c>
      <c r="U4376">
        <v>1</v>
      </c>
      <c r="V4376">
        <v>3</v>
      </c>
      <c r="W4376" t="s">
        <v>7702</v>
      </c>
      <c r="X4376" t="s">
        <v>6446</v>
      </c>
      <c r="Y4376" t="s">
        <v>7703</v>
      </c>
      <c r="Z4376" t="s">
        <v>14881</v>
      </c>
      <c r="AA4376" t="s">
        <v>8618</v>
      </c>
      <c r="AB4376" t="s">
        <v>14882</v>
      </c>
    </row>
    <row r="4377" spans="1:28">
      <c r="A4377" s="241">
        <v>45981</v>
      </c>
      <c r="B4377" t="s">
        <v>14883</v>
      </c>
      <c r="C4377" t="s">
        <v>7720</v>
      </c>
      <c r="D4377" t="s">
        <v>7721</v>
      </c>
      <c r="E4377" t="s">
        <v>7722</v>
      </c>
      <c r="F4377">
        <v>1</v>
      </c>
      <c r="G4377">
        <v>11900</v>
      </c>
      <c r="H4377">
        <v>357</v>
      </c>
      <c r="I4377" s="165">
        <v>11543</v>
      </c>
      <c r="J4377" t="s">
        <v>7766</v>
      </c>
      <c r="K4377">
        <v>1</v>
      </c>
      <c r="L4377">
        <v>125</v>
      </c>
      <c r="M4377" t="s">
        <v>7724</v>
      </c>
      <c r="N4377" t="s">
        <v>7713</v>
      </c>
      <c r="O4377" t="s">
        <v>7697</v>
      </c>
      <c r="P4377" t="s">
        <v>13725</v>
      </c>
      <c r="Q4377" t="s">
        <v>13780</v>
      </c>
      <c r="R4377">
        <v>105</v>
      </c>
      <c r="S4377" t="s">
        <v>9296</v>
      </c>
      <c r="T4377" t="s">
        <v>7726</v>
      </c>
      <c r="U4377">
        <v>1</v>
      </c>
      <c r="V4377">
        <v>1</v>
      </c>
      <c r="W4377" t="s">
        <v>7702</v>
      </c>
      <c r="X4377" t="s">
        <v>6354</v>
      </c>
      <c r="Y4377" t="s">
        <v>7703</v>
      </c>
      <c r="Z4377" t="s">
        <v>14884</v>
      </c>
      <c r="AA4377" t="s">
        <v>7819</v>
      </c>
      <c r="AB4377" t="s">
        <v>14885</v>
      </c>
    </row>
    <row r="4378" spans="1:28">
      <c r="A4378" s="241">
        <v>45981</v>
      </c>
      <c r="B4378" t="s">
        <v>14886</v>
      </c>
      <c r="C4378" t="s">
        <v>7730</v>
      </c>
      <c r="D4378" t="s">
        <v>7731</v>
      </c>
      <c r="E4378" t="s">
        <v>7732</v>
      </c>
      <c r="F4378">
        <v>1</v>
      </c>
      <c r="G4378">
        <v>8991.6</v>
      </c>
      <c r="H4378">
        <v>449.58</v>
      </c>
      <c r="I4378" s="165">
        <v>8542.02</v>
      </c>
      <c r="J4378" t="s">
        <v>8061</v>
      </c>
      <c r="K4378">
        <v>1</v>
      </c>
      <c r="L4378">
        <v>182</v>
      </c>
      <c r="M4378" t="s">
        <v>8740</v>
      </c>
      <c r="N4378" t="s">
        <v>7745</v>
      </c>
      <c r="O4378" t="s">
        <v>7697</v>
      </c>
      <c r="P4378" t="s">
        <v>13725</v>
      </c>
      <c r="Q4378" t="s">
        <v>8111</v>
      </c>
      <c r="R4378">
        <v>905</v>
      </c>
      <c r="S4378" t="s">
        <v>9296</v>
      </c>
      <c r="T4378" t="s">
        <v>7715</v>
      </c>
      <c r="U4378">
        <v>1</v>
      </c>
      <c r="V4378">
        <v>1</v>
      </c>
      <c r="W4378" t="s">
        <v>7702</v>
      </c>
      <c r="X4378" t="s">
        <v>6784</v>
      </c>
      <c r="Y4378" t="s">
        <v>7703</v>
      </c>
      <c r="Z4378" t="s">
        <v>14887</v>
      </c>
      <c r="AA4378" t="s">
        <v>8066</v>
      </c>
      <c r="AB4378" t="s">
        <v>14888</v>
      </c>
    </row>
    <row r="4379" spans="1:28">
      <c r="A4379" s="241">
        <v>45981</v>
      </c>
      <c r="B4379" t="s">
        <v>14889</v>
      </c>
      <c r="C4379" t="s">
        <v>8160</v>
      </c>
      <c r="D4379" t="s">
        <v>8161</v>
      </c>
      <c r="E4379" t="s">
        <v>8162</v>
      </c>
      <c r="F4379">
        <v>-4</v>
      </c>
      <c r="G4379">
        <v>2541.83</v>
      </c>
      <c r="H4379">
        <v>0</v>
      </c>
      <c r="I4379" s="165">
        <v>-10167.32</v>
      </c>
      <c r="J4379" t="s">
        <v>8271</v>
      </c>
      <c r="K4379">
        <v>1</v>
      </c>
      <c r="L4379">
        <v>2</v>
      </c>
      <c r="M4379" t="s">
        <v>8054</v>
      </c>
      <c r="N4379" t="s">
        <v>7745</v>
      </c>
      <c r="O4379" t="s">
        <v>7697</v>
      </c>
      <c r="P4379" t="s">
        <v>13725</v>
      </c>
      <c r="Q4379" t="s">
        <v>9285</v>
      </c>
      <c r="R4379">
        <v>937</v>
      </c>
      <c r="S4379" t="s">
        <v>9296</v>
      </c>
      <c r="T4379" t="s">
        <v>7715</v>
      </c>
      <c r="U4379">
        <v>1</v>
      </c>
      <c r="V4379">
        <v>-4</v>
      </c>
      <c r="W4379" t="s">
        <v>7702</v>
      </c>
      <c r="X4379" t="s">
        <v>6833</v>
      </c>
      <c r="Y4379" t="s">
        <v>7703</v>
      </c>
      <c r="Z4379" t="s">
        <v>14890</v>
      </c>
      <c r="AA4379" t="s">
        <v>8728</v>
      </c>
      <c r="AB4379" t="s">
        <v>9482</v>
      </c>
    </row>
    <row r="4380" spans="1:28">
      <c r="A4380" s="241">
        <v>45981</v>
      </c>
      <c r="B4380" t="s">
        <v>14891</v>
      </c>
      <c r="C4380" t="s">
        <v>7800</v>
      </c>
      <c r="D4380" t="s">
        <v>7801</v>
      </c>
      <c r="E4380" t="s">
        <v>7802</v>
      </c>
      <c r="F4380">
        <v>6</v>
      </c>
      <c r="G4380">
        <v>1092.44</v>
      </c>
      <c r="H4380">
        <v>0</v>
      </c>
      <c r="I4380" s="165">
        <v>6554.64</v>
      </c>
      <c r="J4380" t="s">
        <v>7794</v>
      </c>
      <c r="K4380">
        <v>1</v>
      </c>
      <c r="L4380">
        <v>125</v>
      </c>
      <c r="M4380" t="s">
        <v>7724</v>
      </c>
      <c r="N4380" t="s">
        <v>7713</v>
      </c>
      <c r="O4380" t="s">
        <v>7697</v>
      </c>
      <c r="P4380" t="s">
        <v>13725</v>
      </c>
      <c r="Q4380" t="s">
        <v>13999</v>
      </c>
      <c r="R4380">
        <v>104</v>
      </c>
      <c r="S4380" t="s">
        <v>9296</v>
      </c>
      <c r="T4380" t="s">
        <v>7701</v>
      </c>
      <c r="U4380">
        <v>1</v>
      </c>
      <c r="V4380">
        <v>6</v>
      </c>
      <c r="W4380" t="s">
        <v>7702</v>
      </c>
      <c r="X4380" t="s">
        <v>6574</v>
      </c>
      <c r="Y4380" t="s">
        <v>7703</v>
      </c>
      <c r="Z4380" t="s">
        <v>14892</v>
      </c>
      <c r="AA4380" t="s">
        <v>8481</v>
      </c>
      <c r="AB4380" t="s">
        <v>14893</v>
      </c>
    </row>
    <row r="4381" spans="1:28">
      <c r="A4381" s="241">
        <v>45981</v>
      </c>
      <c r="B4381" t="s">
        <v>14813</v>
      </c>
      <c r="C4381" t="s">
        <v>7914</v>
      </c>
      <c r="D4381" t="s">
        <v>7915</v>
      </c>
      <c r="E4381" t="s">
        <v>7916</v>
      </c>
      <c r="F4381">
        <v>4</v>
      </c>
      <c r="G4381">
        <v>2900.04</v>
      </c>
      <c r="H4381">
        <v>0</v>
      </c>
      <c r="I4381" s="165">
        <v>11600.16</v>
      </c>
      <c r="J4381" t="s">
        <v>7794</v>
      </c>
      <c r="K4381">
        <v>1</v>
      </c>
      <c r="L4381">
        <v>125</v>
      </c>
      <c r="M4381" t="s">
        <v>7724</v>
      </c>
      <c r="N4381" t="s">
        <v>7713</v>
      </c>
      <c r="O4381" t="s">
        <v>7697</v>
      </c>
      <c r="P4381" t="s">
        <v>13725</v>
      </c>
      <c r="Q4381" t="s">
        <v>13999</v>
      </c>
      <c r="R4381">
        <v>104</v>
      </c>
      <c r="S4381" t="s">
        <v>9296</v>
      </c>
      <c r="T4381" t="s">
        <v>7726</v>
      </c>
      <c r="U4381">
        <v>1</v>
      </c>
      <c r="V4381">
        <v>4</v>
      </c>
      <c r="W4381" t="s">
        <v>7702</v>
      </c>
      <c r="X4381" t="s">
        <v>6638</v>
      </c>
      <c r="Y4381" t="s">
        <v>7703</v>
      </c>
      <c r="Z4381" t="s">
        <v>14814</v>
      </c>
      <c r="AA4381" t="s">
        <v>8481</v>
      </c>
      <c r="AB4381" t="s">
        <v>14815</v>
      </c>
    </row>
    <row r="4382" spans="1:28">
      <c r="A4382" s="241">
        <v>45981</v>
      </c>
      <c r="B4382" t="s">
        <v>14813</v>
      </c>
      <c r="C4382" t="s">
        <v>7800</v>
      </c>
      <c r="D4382" t="s">
        <v>7801</v>
      </c>
      <c r="E4382" t="s">
        <v>7802</v>
      </c>
      <c r="F4382">
        <v>12</v>
      </c>
      <c r="G4382">
        <v>1092.44</v>
      </c>
      <c r="H4382">
        <v>0</v>
      </c>
      <c r="I4382" s="165">
        <v>13109.28</v>
      </c>
      <c r="J4382" t="s">
        <v>7794</v>
      </c>
      <c r="K4382">
        <v>1</v>
      </c>
      <c r="L4382">
        <v>125</v>
      </c>
      <c r="M4382" t="s">
        <v>7724</v>
      </c>
      <c r="N4382" t="s">
        <v>7713</v>
      </c>
      <c r="O4382" t="s">
        <v>7697</v>
      </c>
      <c r="P4382" t="s">
        <v>13725</v>
      </c>
      <c r="Q4382" t="s">
        <v>13999</v>
      </c>
      <c r="R4382">
        <v>104</v>
      </c>
      <c r="S4382" t="s">
        <v>9296</v>
      </c>
      <c r="T4382" t="s">
        <v>7701</v>
      </c>
      <c r="U4382">
        <v>1</v>
      </c>
      <c r="V4382">
        <v>12</v>
      </c>
      <c r="W4382" t="s">
        <v>7702</v>
      </c>
      <c r="X4382" t="s">
        <v>6638</v>
      </c>
      <c r="Y4382" t="s">
        <v>7703</v>
      </c>
      <c r="Z4382" t="s">
        <v>14814</v>
      </c>
      <c r="AA4382" t="s">
        <v>8481</v>
      </c>
      <c r="AB4382" t="s">
        <v>14815</v>
      </c>
    </row>
    <row r="4383" spans="1:28">
      <c r="A4383" s="241">
        <v>45981</v>
      </c>
      <c r="B4383" t="s">
        <v>14813</v>
      </c>
      <c r="C4383" t="s">
        <v>7754</v>
      </c>
      <c r="D4383" t="s">
        <v>7755</v>
      </c>
      <c r="E4383" t="s">
        <v>7756</v>
      </c>
      <c r="F4383">
        <v>6</v>
      </c>
      <c r="G4383">
        <v>1444</v>
      </c>
      <c r="H4383">
        <v>0</v>
      </c>
      <c r="I4383" s="165">
        <v>8664</v>
      </c>
      <c r="J4383" t="s">
        <v>7794</v>
      </c>
      <c r="K4383">
        <v>1</v>
      </c>
      <c r="L4383">
        <v>125</v>
      </c>
      <c r="M4383" t="s">
        <v>7724</v>
      </c>
      <c r="N4383" t="s">
        <v>7713</v>
      </c>
      <c r="O4383" t="s">
        <v>7697</v>
      </c>
      <c r="P4383" t="s">
        <v>13725</v>
      </c>
      <c r="Q4383" t="s">
        <v>13999</v>
      </c>
      <c r="R4383">
        <v>104</v>
      </c>
      <c r="S4383" t="s">
        <v>9296</v>
      </c>
      <c r="T4383" t="s">
        <v>7701</v>
      </c>
      <c r="U4383">
        <v>1</v>
      </c>
      <c r="V4383">
        <v>6</v>
      </c>
      <c r="W4383" t="s">
        <v>7702</v>
      </c>
      <c r="X4383" t="s">
        <v>6638</v>
      </c>
      <c r="Y4383" t="s">
        <v>7703</v>
      </c>
      <c r="Z4383" t="s">
        <v>14814</v>
      </c>
      <c r="AA4383" t="s">
        <v>8481</v>
      </c>
      <c r="AB4383" t="s">
        <v>14815</v>
      </c>
    </row>
    <row r="4384" spans="1:28">
      <c r="A4384" s="241">
        <v>45981</v>
      </c>
      <c r="B4384" t="s">
        <v>14894</v>
      </c>
      <c r="C4384" t="s">
        <v>7839</v>
      </c>
      <c r="D4384" t="s">
        <v>7840</v>
      </c>
      <c r="E4384" t="s">
        <v>7841</v>
      </c>
      <c r="F4384">
        <v>2</v>
      </c>
      <c r="G4384">
        <v>2645.48</v>
      </c>
      <c r="H4384">
        <v>0</v>
      </c>
      <c r="I4384" s="165">
        <v>5290.96</v>
      </c>
      <c r="J4384" t="s">
        <v>8166</v>
      </c>
      <c r="K4384">
        <v>1</v>
      </c>
      <c r="L4384">
        <v>126</v>
      </c>
      <c r="M4384" t="s">
        <v>7744</v>
      </c>
      <c r="N4384" t="s">
        <v>7745</v>
      </c>
      <c r="O4384" t="s">
        <v>7697</v>
      </c>
      <c r="P4384" t="s">
        <v>13725</v>
      </c>
      <c r="Q4384" t="s">
        <v>13744</v>
      </c>
      <c r="R4384">
        <v>925</v>
      </c>
      <c r="S4384" t="s">
        <v>9296</v>
      </c>
      <c r="T4384" t="s">
        <v>7715</v>
      </c>
      <c r="U4384">
        <v>1</v>
      </c>
      <c r="V4384">
        <v>2</v>
      </c>
      <c r="W4384" t="s">
        <v>7702</v>
      </c>
      <c r="X4384" t="s">
        <v>6895</v>
      </c>
      <c r="Y4384" t="s">
        <v>7703</v>
      </c>
      <c r="Z4384" t="s">
        <v>14895</v>
      </c>
      <c r="AA4384" t="s">
        <v>8245</v>
      </c>
      <c r="AB4384" t="s">
        <v>14896</v>
      </c>
    </row>
    <row r="4385" spans="1:28">
      <c r="A4385" s="241">
        <v>45981</v>
      </c>
      <c r="B4385" t="s">
        <v>14897</v>
      </c>
      <c r="C4385" t="s">
        <v>7800</v>
      </c>
      <c r="D4385" t="s">
        <v>7801</v>
      </c>
      <c r="E4385" t="s">
        <v>7802</v>
      </c>
      <c r="F4385">
        <v>6</v>
      </c>
      <c r="G4385">
        <v>1092.44</v>
      </c>
      <c r="H4385">
        <v>0</v>
      </c>
      <c r="I4385" s="165">
        <v>6554.64</v>
      </c>
      <c r="J4385" t="s">
        <v>7723</v>
      </c>
      <c r="K4385">
        <v>1</v>
      </c>
      <c r="L4385">
        <v>125</v>
      </c>
      <c r="M4385" t="s">
        <v>7724</v>
      </c>
      <c r="N4385" t="s">
        <v>7713</v>
      </c>
      <c r="O4385" t="s">
        <v>7697</v>
      </c>
      <c r="P4385" t="s">
        <v>13725</v>
      </c>
      <c r="Q4385" t="s">
        <v>13764</v>
      </c>
      <c r="R4385">
        <v>103</v>
      </c>
      <c r="S4385" t="s">
        <v>9296</v>
      </c>
      <c r="T4385" t="s">
        <v>7701</v>
      </c>
      <c r="U4385">
        <v>1</v>
      </c>
      <c r="V4385">
        <v>6</v>
      </c>
      <c r="W4385" t="s">
        <v>7702</v>
      </c>
      <c r="X4385" t="s">
        <v>6951</v>
      </c>
      <c r="Y4385" t="s">
        <v>7703</v>
      </c>
      <c r="Z4385" t="s">
        <v>14898</v>
      </c>
      <c r="AA4385" t="s">
        <v>8108</v>
      </c>
      <c r="AB4385" t="s">
        <v>14899</v>
      </c>
    </row>
    <row r="4386" spans="1:28">
      <c r="A4386" s="241">
        <v>45981</v>
      </c>
      <c r="B4386" t="s">
        <v>14897</v>
      </c>
      <c r="C4386" t="s">
        <v>7927</v>
      </c>
      <c r="D4386" t="s">
        <v>7928</v>
      </c>
      <c r="E4386" t="s">
        <v>7929</v>
      </c>
      <c r="F4386">
        <v>10</v>
      </c>
      <c r="G4386">
        <v>1344.54</v>
      </c>
      <c r="H4386">
        <v>0</v>
      </c>
      <c r="I4386" s="165">
        <v>13445.4</v>
      </c>
      <c r="J4386" t="s">
        <v>7723</v>
      </c>
      <c r="K4386">
        <v>1</v>
      </c>
      <c r="L4386">
        <v>125</v>
      </c>
      <c r="M4386" t="s">
        <v>7724</v>
      </c>
      <c r="N4386" t="s">
        <v>7713</v>
      </c>
      <c r="O4386" t="s">
        <v>7697</v>
      </c>
      <c r="P4386" t="s">
        <v>13725</v>
      </c>
      <c r="Q4386" t="s">
        <v>13764</v>
      </c>
      <c r="R4386">
        <v>103</v>
      </c>
      <c r="S4386" t="s">
        <v>9296</v>
      </c>
      <c r="T4386" t="s">
        <v>7701</v>
      </c>
      <c r="U4386">
        <v>1</v>
      </c>
      <c r="V4386">
        <v>10</v>
      </c>
      <c r="W4386" t="s">
        <v>7702</v>
      </c>
      <c r="X4386" t="s">
        <v>6951</v>
      </c>
      <c r="Y4386" t="s">
        <v>7703</v>
      </c>
      <c r="Z4386" t="s">
        <v>14898</v>
      </c>
      <c r="AA4386" t="s">
        <v>8108</v>
      </c>
      <c r="AB4386" t="s">
        <v>14899</v>
      </c>
    </row>
    <row r="4387" spans="1:28">
      <c r="A4387" s="241">
        <v>45981</v>
      </c>
      <c r="B4387" t="s">
        <v>14900</v>
      </c>
      <c r="C4387" t="s">
        <v>7973</v>
      </c>
      <c r="D4387" t="s">
        <v>7974</v>
      </c>
      <c r="E4387" t="s">
        <v>7975</v>
      </c>
      <c r="F4387">
        <v>5</v>
      </c>
      <c r="G4387">
        <v>3400</v>
      </c>
      <c r="H4387">
        <v>0</v>
      </c>
      <c r="I4387" s="165">
        <v>17000</v>
      </c>
      <c r="J4387" t="s">
        <v>7851</v>
      </c>
      <c r="K4387">
        <v>1</v>
      </c>
      <c r="L4387">
        <v>126</v>
      </c>
      <c r="M4387" t="s">
        <v>7744</v>
      </c>
      <c r="N4387" t="s">
        <v>7745</v>
      </c>
      <c r="O4387" t="s">
        <v>7697</v>
      </c>
      <c r="P4387" t="s">
        <v>13725</v>
      </c>
      <c r="Q4387" t="s">
        <v>13931</v>
      </c>
      <c r="R4387">
        <v>933</v>
      </c>
      <c r="S4387" t="s">
        <v>9296</v>
      </c>
      <c r="T4387" t="s">
        <v>7715</v>
      </c>
      <c r="U4387">
        <v>1</v>
      </c>
      <c r="V4387">
        <v>5</v>
      </c>
      <c r="W4387" t="s">
        <v>7702</v>
      </c>
      <c r="X4387" t="s">
        <v>6615</v>
      </c>
      <c r="Y4387" t="s">
        <v>7703</v>
      </c>
      <c r="Z4387" t="s">
        <v>14901</v>
      </c>
      <c r="AA4387" t="s">
        <v>8696</v>
      </c>
      <c r="AB4387" t="s">
        <v>14902</v>
      </c>
    </row>
    <row r="4388" spans="1:28">
      <c r="A4388" s="241">
        <v>45981</v>
      </c>
      <c r="B4388" t="s">
        <v>14900</v>
      </c>
      <c r="C4388" t="s">
        <v>8160</v>
      </c>
      <c r="D4388" t="s">
        <v>8161</v>
      </c>
      <c r="E4388" t="s">
        <v>8162</v>
      </c>
      <c r="F4388">
        <v>6</v>
      </c>
      <c r="G4388">
        <v>2541.83</v>
      </c>
      <c r="H4388">
        <v>0</v>
      </c>
      <c r="I4388" s="165">
        <v>15250.98</v>
      </c>
      <c r="J4388" t="s">
        <v>7851</v>
      </c>
      <c r="K4388">
        <v>1</v>
      </c>
      <c r="L4388">
        <v>126</v>
      </c>
      <c r="M4388" t="s">
        <v>7744</v>
      </c>
      <c r="N4388" t="s">
        <v>7745</v>
      </c>
      <c r="O4388" t="s">
        <v>7697</v>
      </c>
      <c r="P4388" t="s">
        <v>13725</v>
      </c>
      <c r="Q4388" t="s">
        <v>13931</v>
      </c>
      <c r="R4388">
        <v>933</v>
      </c>
      <c r="S4388" t="s">
        <v>9296</v>
      </c>
      <c r="T4388" t="s">
        <v>7715</v>
      </c>
      <c r="U4388">
        <v>1</v>
      </c>
      <c r="V4388">
        <v>6</v>
      </c>
      <c r="W4388" t="s">
        <v>7702</v>
      </c>
      <c r="X4388" t="s">
        <v>6615</v>
      </c>
      <c r="Y4388" t="s">
        <v>7703</v>
      </c>
      <c r="Z4388" t="s">
        <v>14901</v>
      </c>
      <c r="AA4388" t="s">
        <v>8696</v>
      </c>
      <c r="AB4388" t="s">
        <v>14902</v>
      </c>
    </row>
    <row r="4389" spans="1:28">
      <c r="A4389" s="241">
        <v>45981</v>
      </c>
      <c r="B4389" t="s">
        <v>14900</v>
      </c>
      <c r="C4389" t="s">
        <v>8415</v>
      </c>
      <c r="D4389" t="s">
        <v>8416</v>
      </c>
      <c r="E4389" t="s">
        <v>8417</v>
      </c>
      <c r="F4389">
        <v>3</v>
      </c>
      <c r="G4389">
        <v>2700</v>
      </c>
      <c r="H4389">
        <v>0</v>
      </c>
      <c r="I4389" s="165">
        <v>8100</v>
      </c>
      <c r="J4389" t="s">
        <v>7851</v>
      </c>
      <c r="K4389">
        <v>1</v>
      </c>
      <c r="L4389">
        <v>126</v>
      </c>
      <c r="M4389" t="s">
        <v>7744</v>
      </c>
      <c r="N4389" t="s">
        <v>7745</v>
      </c>
      <c r="O4389" t="s">
        <v>7697</v>
      </c>
      <c r="P4389" t="s">
        <v>13725</v>
      </c>
      <c r="Q4389" t="s">
        <v>13931</v>
      </c>
      <c r="R4389">
        <v>933</v>
      </c>
      <c r="S4389" t="s">
        <v>9296</v>
      </c>
      <c r="T4389" t="s">
        <v>7715</v>
      </c>
      <c r="U4389">
        <v>1</v>
      </c>
      <c r="V4389">
        <v>3</v>
      </c>
      <c r="W4389" t="s">
        <v>7702</v>
      </c>
      <c r="X4389" t="s">
        <v>6615</v>
      </c>
      <c r="Y4389" t="s">
        <v>7703</v>
      </c>
      <c r="Z4389" t="s">
        <v>14901</v>
      </c>
      <c r="AA4389" t="s">
        <v>8696</v>
      </c>
      <c r="AB4389" t="s">
        <v>14902</v>
      </c>
    </row>
    <row r="4390" spans="1:28">
      <c r="A4390" s="241">
        <v>45981</v>
      </c>
      <c r="B4390" t="s">
        <v>14903</v>
      </c>
      <c r="C4390" t="s">
        <v>7886</v>
      </c>
      <c r="D4390" t="s">
        <v>7887</v>
      </c>
      <c r="E4390" t="s">
        <v>7888</v>
      </c>
      <c r="F4390">
        <v>3</v>
      </c>
      <c r="G4390">
        <v>3025.21</v>
      </c>
      <c r="H4390">
        <v>0</v>
      </c>
      <c r="I4390" s="165">
        <v>9075.6299999999992</v>
      </c>
      <c r="J4390" t="s">
        <v>7851</v>
      </c>
      <c r="K4390">
        <v>1</v>
      </c>
      <c r="L4390">
        <v>126</v>
      </c>
      <c r="M4390" t="s">
        <v>7744</v>
      </c>
      <c r="N4390" t="s">
        <v>7745</v>
      </c>
      <c r="O4390" t="s">
        <v>7697</v>
      </c>
      <c r="P4390" t="s">
        <v>13725</v>
      </c>
      <c r="Q4390" t="s">
        <v>13931</v>
      </c>
      <c r="R4390">
        <v>933</v>
      </c>
      <c r="S4390" t="s">
        <v>9296</v>
      </c>
      <c r="T4390" t="s">
        <v>7715</v>
      </c>
      <c r="U4390">
        <v>1</v>
      </c>
      <c r="V4390">
        <v>3</v>
      </c>
      <c r="W4390" t="s">
        <v>7702</v>
      </c>
      <c r="X4390" t="s">
        <v>6621</v>
      </c>
      <c r="Y4390" t="s">
        <v>7703</v>
      </c>
      <c r="Z4390" t="s">
        <v>14904</v>
      </c>
      <c r="AA4390" t="s">
        <v>8696</v>
      </c>
      <c r="AB4390" t="s">
        <v>14905</v>
      </c>
    </row>
    <row r="4391" spans="1:28">
      <c r="A4391" s="241">
        <v>45981</v>
      </c>
      <c r="B4391" t="s">
        <v>14903</v>
      </c>
      <c r="C4391" t="s">
        <v>7787</v>
      </c>
      <c r="D4391" t="s">
        <v>7788</v>
      </c>
      <c r="E4391" t="s">
        <v>7789</v>
      </c>
      <c r="F4391">
        <v>3</v>
      </c>
      <c r="G4391">
        <v>3025.21</v>
      </c>
      <c r="H4391">
        <v>0</v>
      </c>
      <c r="I4391" s="165">
        <v>9075.6299999999992</v>
      </c>
      <c r="J4391" t="s">
        <v>7851</v>
      </c>
      <c r="K4391">
        <v>1</v>
      </c>
      <c r="L4391">
        <v>126</v>
      </c>
      <c r="M4391" t="s">
        <v>7744</v>
      </c>
      <c r="N4391" t="s">
        <v>7745</v>
      </c>
      <c r="O4391" t="s">
        <v>7697</v>
      </c>
      <c r="P4391" t="s">
        <v>13725</v>
      </c>
      <c r="Q4391" t="s">
        <v>13931</v>
      </c>
      <c r="R4391">
        <v>933</v>
      </c>
      <c r="S4391" t="s">
        <v>9296</v>
      </c>
      <c r="T4391" t="s">
        <v>7715</v>
      </c>
      <c r="U4391">
        <v>1</v>
      </c>
      <c r="V4391">
        <v>3</v>
      </c>
      <c r="W4391" t="s">
        <v>7702</v>
      </c>
      <c r="X4391" t="s">
        <v>6621</v>
      </c>
      <c r="Y4391" t="s">
        <v>7703</v>
      </c>
      <c r="Z4391" t="s">
        <v>14904</v>
      </c>
      <c r="AA4391" t="s">
        <v>8696</v>
      </c>
      <c r="AB4391" t="s">
        <v>14905</v>
      </c>
    </row>
    <row r="4392" spans="1:28">
      <c r="A4392" s="241">
        <v>45981</v>
      </c>
      <c r="B4392" t="s">
        <v>14906</v>
      </c>
      <c r="C4392" t="s">
        <v>7736</v>
      </c>
      <c r="D4392" t="s">
        <v>7737</v>
      </c>
      <c r="E4392" t="s">
        <v>7738</v>
      </c>
      <c r="F4392">
        <v>2</v>
      </c>
      <c r="G4392">
        <v>6422.4</v>
      </c>
      <c r="H4392">
        <v>0</v>
      </c>
      <c r="I4392" s="165">
        <v>12844.8</v>
      </c>
      <c r="J4392" t="s">
        <v>7816</v>
      </c>
      <c r="K4392">
        <v>1</v>
      </c>
      <c r="L4392">
        <v>125</v>
      </c>
      <c r="M4392" t="s">
        <v>7724</v>
      </c>
      <c r="N4392" t="s">
        <v>7713</v>
      </c>
      <c r="O4392" t="s">
        <v>7697</v>
      </c>
      <c r="P4392" t="s">
        <v>13725</v>
      </c>
      <c r="Q4392" t="s">
        <v>13780</v>
      </c>
      <c r="R4392">
        <v>105</v>
      </c>
      <c r="S4392" t="s">
        <v>9296</v>
      </c>
      <c r="T4392" t="s">
        <v>7701</v>
      </c>
      <c r="U4392">
        <v>1</v>
      </c>
      <c r="V4392">
        <v>2</v>
      </c>
      <c r="W4392" t="s">
        <v>7702</v>
      </c>
      <c r="X4392" t="s">
        <v>6688</v>
      </c>
      <c r="Y4392" t="s">
        <v>7703</v>
      </c>
      <c r="Z4392" t="s">
        <v>14907</v>
      </c>
      <c r="AA4392" t="s">
        <v>7819</v>
      </c>
      <c r="AB4392" t="s">
        <v>14908</v>
      </c>
    </row>
    <row r="4393" spans="1:28">
      <c r="A4393" s="241">
        <v>45981</v>
      </c>
      <c r="B4393" t="s">
        <v>14906</v>
      </c>
      <c r="C4393" t="s">
        <v>7720</v>
      </c>
      <c r="D4393" t="s">
        <v>7721</v>
      </c>
      <c r="E4393" t="s">
        <v>7722</v>
      </c>
      <c r="F4393">
        <v>1</v>
      </c>
      <c r="G4393">
        <v>11900</v>
      </c>
      <c r="H4393">
        <v>357</v>
      </c>
      <c r="I4393" s="165">
        <v>11543</v>
      </c>
      <c r="J4393" t="s">
        <v>7816</v>
      </c>
      <c r="K4393">
        <v>1</v>
      </c>
      <c r="L4393">
        <v>125</v>
      </c>
      <c r="M4393" t="s">
        <v>7724</v>
      </c>
      <c r="N4393" t="s">
        <v>7713</v>
      </c>
      <c r="O4393" t="s">
        <v>7697</v>
      </c>
      <c r="P4393" t="s">
        <v>13725</v>
      </c>
      <c r="Q4393" t="s">
        <v>13780</v>
      </c>
      <c r="R4393">
        <v>105</v>
      </c>
      <c r="S4393" t="s">
        <v>9296</v>
      </c>
      <c r="T4393" t="s">
        <v>7726</v>
      </c>
      <c r="U4393">
        <v>1</v>
      </c>
      <c r="V4393">
        <v>1</v>
      </c>
      <c r="W4393" t="s">
        <v>7702</v>
      </c>
      <c r="X4393" t="s">
        <v>6688</v>
      </c>
      <c r="Y4393" t="s">
        <v>7703</v>
      </c>
      <c r="Z4393" t="s">
        <v>14907</v>
      </c>
      <c r="AA4393" t="s">
        <v>7819</v>
      </c>
      <c r="AB4393" t="s">
        <v>14908</v>
      </c>
    </row>
    <row r="4394" spans="1:28">
      <c r="A4394" s="241">
        <v>45981</v>
      </c>
      <c r="B4394" t="s">
        <v>14909</v>
      </c>
      <c r="C4394" t="s">
        <v>7787</v>
      </c>
      <c r="D4394" t="s">
        <v>7788</v>
      </c>
      <c r="E4394" t="s">
        <v>7789</v>
      </c>
      <c r="F4394">
        <v>6</v>
      </c>
      <c r="G4394">
        <v>3025.21</v>
      </c>
      <c r="H4394">
        <v>0</v>
      </c>
      <c r="I4394" s="165">
        <v>18151.259999999998</v>
      </c>
      <c r="J4394" t="s">
        <v>7711</v>
      </c>
      <c r="K4394">
        <v>1</v>
      </c>
      <c r="L4394">
        <v>156</v>
      </c>
      <c r="M4394" t="s">
        <v>7712</v>
      </c>
      <c r="N4394" t="s">
        <v>7713</v>
      </c>
      <c r="O4394" t="s">
        <v>7697</v>
      </c>
      <c r="P4394" t="s">
        <v>13725</v>
      </c>
      <c r="Q4394" t="s">
        <v>14163</v>
      </c>
      <c r="R4394">
        <v>509</v>
      </c>
      <c r="S4394" t="s">
        <v>9296</v>
      </c>
      <c r="T4394" t="s">
        <v>7715</v>
      </c>
      <c r="U4394">
        <v>1</v>
      </c>
      <c r="V4394">
        <v>6</v>
      </c>
      <c r="W4394" t="s">
        <v>7702</v>
      </c>
      <c r="X4394" t="s">
        <v>6540</v>
      </c>
      <c r="Y4394" t="s">
        <v>7703</v>
      </c>
      <c r="Z4394" t="s">
        <v>14910</v>
      </c>
      <c r="AA4394" t="s">
        <v>8231</v>
      </c>
      <c r="AB4394" t="s">
        <v>14911</v>
      </c>
    </row>
    <row r="4395" spans="1:28">
      <c r="A4395" s="241">
        <v>45981</v>
      </c>
      <c r="B4395" t="s">
        <v>14909</v>
      </c>
      <c r="C4395" t="s">
        <v>7781</v>
      </c>
      <c r="D4395" t="s">
        <v>7782</v>
      </c>
      <c r="E4395" t="s">
        <v>7783</v>
      </c>
      <c r="F4395">
        <v>6</v>
      </c>
      <c r="G4395">
        <v>3025.21</v>
      </c>
      <c r="H4395">
        <v>0</v>
      </c>
      <c r="I4395" s="165">
        <v>18151.259999999998</v>
      </c>
      <c r="J4395" t="s">
        <v>7711</v>
      </c>
      <c r="K4395">
        <v>1</v>
      </c>
      <c r="L4395">
        <v>156</v>
      </c>
      <c r="M4395" t="s">
        <v>7712</v>
      </c>
      <c r="N4395" t="s">
        <v>7713</v>
      </c>
      <c r="O4395" t="s">
        <v>7697</v>
      </c>
      <c r="P4395" t="s">
        <v>13725</v>
      </c>
      <c r="Q4395" t="s">
        <v>14163</v>
      </c>
      <c r="R4395">
        <v>509</v>
      </c>
      <c r="S4395" t="s">
        <v>9296</v>
      </c>
      <c r="T4395" t="s">
        <v>7715</v>
      </c>
      <c r="U4395">
        <v>1</v>
      </c>
      <c r="V4395">
        <v>6</v>
      </c>
      <c r="W4395" t="s">
        <v>7702</v>
      </c>
      <c r="X4395" t="s">
        <v>6540</v>
      </c>
      <c r="Y4395" t="s">
        <v>7703</v>
      </c>
      <c r="Z4395" t="s">
        <v>14910</v>
      </c>
      <c r="AA4395" t="s">
        <v>8231</v>
      </c>
      <c r="AB4395" t="s">
        <v>14911</v>
      </c>
    </row>
    <row r="4396" spans="1:28">
      <c r="A4396" s="241">
        <v>45981</v>
      </c>
      <c r="B4396" t="s">
        <v>14909</v>
      </c>
      <c r="C4396" t="s">
        <v>8563</v>
      </c>
      <c r="D4396" t="s">
        <v>8564</v>
      </c>
      <c r="E4396" t="s">
        <v>8565</v>
      </c>
      <c r="F4396">
        <v>2</v>
      </c>
      <c r="G4396">
        <v>4659</v>
      </c>
      <c r="H4396">
        <v>0</v>
      </c>
      <c r="I4396" s="165">
        <v>9318</v>
      </c>
      <c r="J4396" t="s">
        <v>7711</v>
      </c>
      <c r="K4396">
        <v>1</v>
      </c>
      <c r="L4396">
        <v>156</v>
      </c>
      <c r="M4396" t="s">
        <v>7712</v>
      </c>
      <c r="N4396" t="s">
        <v>7713</v>
      </c>
      <c r="O4396" t="s">
        <v>7697</v>
      </c>
      <c r="P4396" t="s">
        <v>13725</v>
      </c>
      <c r="Q4396" t="s">
        <v>14163</v>
      </c>
      <c r="R4396">
        <v>509</v>
      </c>
      <c r="S4396" t="s">
        <v>9296</v>
      </c>
      <c r="T4396" t="s">
        <v>7715</v>
      </c>
      <c r="U4396">
        <v>1</v>
      </c>
      <c r="V4396">
        <v>2</v>
      </c>
      <c r="W4396" t="s">
        <v>7702</v>
      </c>
      <c r="X4396" t="s">
        <v>6540</v>
      </c>
      <c r="Y4396" t="s">
        <v>7703</v>
      </c>
      <c r="Z4396" t="s">
        <v>14910</v>
      </c>
      <c r="AA4396" t="s">
        <v>8231</v>
      </c>
      <c r="AB4396" t="s">
        <v>14911</v>
      </c>
    </row>
    <row r="4397" spans="1:28">
      <c r="A4397" s="241">
        <v>45981</v>
      </c>
      <c r="B4397" t="s">
        <v>14909</v>
      </c>
      <c r="C4397" t="s">
        <v>7979</v>
      </c>
      <c r="D4397" t="s">
        <v>7980</v>
      </c>
      <c r="E4397" t="s">
        <v>7981</v>
      </c>
      <c r="F4397">
        <v>6</v>
      </c>
      <c r="G4397">
        <v>2647.06</v>
      </c>
      <c r="H4397">
        <v>0</v>
      </c>
      <c r="I4397" s="165">
        <v>15882.36</v>
      </c>
      <c r="J4397" t="s">
        <v>7711</v>
      </c>
      <c r="K4397">
        <v>1</v>
      </c>
      <c r="L4397">
        <v>156</v>
      </c>
      <c r="M4397" t="s">
        <v>7712</v>
      </c>
      <c r="N4397" t="s">
        <v>7713</v>
      </c>
      <c r="O4397" t="s">
        <v>7697</v>
      </c>
      <c r="P4397" t="s">
        <v>13725</v>
      </c>
      <c r="Q4397" t="s">
        <v>14163</v>
      </c>
      <c r="R4397">
        <v>509</v>
      </c>
      <c r="S4397" t="s">
        <v>9296</v>
      </c>
      <c r="T4397" t="s">
        <v>7715</v>
      </c>
      <c r="U4397">
        <v>1</v>
      </c>
      <c r="V4397">
        <v>6</v>
      </c>
      <c r="W4397" t="s">
        <v>7702</v>
      </c>
      <c r="X4397" t="s">
        <v>6540</v>
      </c>
      <c r="Y4397" t="s">
        <v>7703</v>
      </c>
      <c r="Z4397" t="s">
        <v>14910</v>
      </c>
      <c r="AA4397" t="s">
        <v>8231</v>
      </c>
      <c r="AB4397" t="s">
        <v>14911</v>
      </c>
    </row>
    <row r="4398" spans="1:28">
      <c r="A4398" s="241">
        <v>45981</v>
      </c>
      <c r="B4398" t="s">
        <v>14909</v>
      </c>
      <c r="C4398" t="s">
        <v>7839</v>
      </c>
      <c r="D4398" t="s">
        <v>7840</v>
      </c>
      <c r="E4398" t="s">
        <v>7841</v>
      </c>
      <c r="F4398">
        <v>6</v>
      </c>
      <c r="G4398">
        <v>2645.48</v>
      </c>
      <c r="H4398">
        <v>0</v>
      </c>
      <c r="I4398" s="165">
        <v>15872.88</v>
      </c>
      <c r="J4398" t="s">
        <v>7711</v>
      </c>
      <c r="K4398">
        <v>1</v>
      </c>
      <c r="L4398">
        <v>156</v>
      </c>
      <c r="M4398" t="s">
        <v>7712</v>
      </c>
      <c r="N4398" t="s">
        <v>7713</v>
      </c>
      <c r="O4398" t="s">
        <v>7697</v>
      </c>
      <c r="P4398" t="s">
        <v>13725</v>
      </c>
      <c r="Q4398" t="s">
        <v>14163</v>
      </c>
      <c r="R4398">
        <v>509</v>
      </c>
      <c r="S4398" t="s">
        <v>9296</v>
      </c>
      <c r="T4398" t="s">
        <v>7715</v>
      </c>
      <c r="U4398">
        <v>1</v>
      </c>
      <c r="V4398">
        <v>6</v>
      </c>
      <c r="W4398" t="s">
        <v>7702</v>
      </c>
      <c r="X4398" t="s">
        <v>6540</v>
      </c>
      <c r="Y4398" t="s">
        <v>7703</v>
      </c>
      <c r="Z4398" t="s">
        <v>14910</v>
      </c>
      <c r="AA4398" t="s">
        <v>8231</v>
      </c>
      <c r="AB4398" t="s">
        <v>14911</v>
      </c>
    </row>
    <row r="4399" spans="1:28">
      <c r="A4399" s="241">
        <v>45981</v>
      </c>
      <c r="B4399" t="s">
        <v>14909</v>
      </c>
      <c r="C4399" t="s">
        <v>7822</v>
      </c>
      <c r="D4399" t="s">
        <v>7823</v>
      </c>
      <c r="E4399" t="s">
        <v>7824</v>
      </c>
      <c r="F4399">
        <v>6</v>
      </c>
      <c r="G4399">
        <v>3025.21</v>
      </c>
      <c r="H4399">
        <v>0</v>
      </c>
      <c r="I4399" s="165">
        <v>18151.259999999998</v>
      </c>
      <c r="J4399" t="s">
        <v>7711</v>
      </c>
      <c r="K4399">
        <v>1</v>
      </c>
      <c r="L4399">
        <v>156</v>
      </c>
      <c r="M4399" t="s">
        <v>7712</v>
      </c>
      <c r="N4399" t="s">
        <v>7713</v>
      </c>
      <c r="O4399" t="s">
        <v>7697</v>
      </c>
      <c r="P4399" t="s">
        <v>13725</v>
      </c>
      <c r="Q4399" t="s">
        <v>14163</v>
      </c>
      <c r="R4399">
        <v>509</v>
      </c>
      <c r="S4399" t="s">
        <v>9296</v>
      </c>
      <c r="T4399" t="s">
        <v>7715</v>
      </c>
      <c r="U4399">
        <v>1</v>
      </c>
      <c r="V4399">
        <v>6</v>
      </c>
      <c r="W4399" t="s">
        <v>7702</v>
      </c>
      <c r="X4399" t="s">
        <v>6540</v>
      </c>
      <c r="Y4399" t="s">
        <v>7703</v>
      </c>
      <c r="Z4399" t="s">
        <v>14910</v>
      </c>
      <c r="AA4399" t="s">
        <v>8231</v>
      </c>
      <c r="AB4399" t="s">
        <v>14911</v>
      </c>
    </row>
    <row r="4400" spans="1:28">
      <c r="A4400" s="241">
        <v>45981</v>
      </c>
      <c r="B4400" t="s">
        <v>14912</v>
      </c>
      <c r="C4400" t="s">
        <v>7934</v>
      </c>
      <c r="D4400" t="s">
        <v>7935</v>
      </c>
      <c r="E4400" t="s">
        <v>7936</v>
      </c>
      <c r="F4400">
        <v>6</v>
      </c>
      <c r="G4400">
        <v>2475</v>
      </c>
      <c r="H4400">
        <v>0</v>
      </c>
      <c r="I4400" s="165">
        <v>14850</v>
      </c>
      <c r="J4400" t="s">
        <v>8061</v>
      </c>
      <c r="K4400">
        <v>1</v>
      </c>
      <c r="L4400">
        <v>182</v>
      </c>
      <c r="M4400" t="s">
        <v>8740</v>
      </c>
      <c r="N4400" t="s">
        <v>7745</v>
      </c>
      <c r="O4400" t="s">
        <v>7697</v>
      </c>
      <c r="P4400" t="s">
        <v>13725</v>
      </c>
      <c r="Q4400" t="s">
        <v>8111</v>
      </c>
      <c r="R4400">
        <v>905</v>
      </c>
      <c r="S4400" t="s">
        <v>9296</v>
      </c>
      <c r="T4400" t="s">
        <v>7715</v>
      </c>
      <c r="U4400">
        <v>1</v>
      </c>
      <c r="V4400">
        <v>6</v>
      </c>
      <c r="W4400" t="s">
        <v>7702</v>
      </c>
      <c r="X4400" t="s">
        <v>6778</v>
      </c>
      <c r="Y4400" t="s">
        <v>7703</v>
      </c>
      <c r="Z4400" t="s">
        <v>14913</v>
      </c>
      <c r="AA4400" t="s">
        <v>8066</v>
      </c>
      <c r="AB4400" t="s">
        <v>6778</v>
      </c>
    </row>
    <row r="4401" spans="1:28">
      <c r="A4401" s="241">
        <v>45981</v>
      </c>
      <c r="B4401" t="s">
        <v>14914</v>
      </c>
      <c r="C4401" t="s">
        <v>8954</v>
      </c>
      <c r="D4401" t="s">
        <v>8955</v>
      </c>
      <c r="E4401" t="s">
        <v>8956</v>
      </c>
      <c r="F4401">
        <v>6</v>
      </c>
      <c r="G4401">
        <v>2615</v>
      </c>
      <c r="H4401">
        <v>0</v>
      </c>
      <c r="I4401" s="165">
        <v>15690</v>
      </c>
      <c r="J4401" t="s">
        <v>8182</v>
      </c>
      <c r="K4401">
        <v>1</v>
      </c>
      <c r="L4401">
        <v>126</v>
      </c>
      <c r="M4401" t="s">
        <v>7744</v>
      </c>
      <c r="N4401" t="s">
        <v>7745</v>
      </c>
      <c r="O4401" t="s">
        <v>7697</v>
      </c>
      <c r="P4401" t="s">
        <v>13725</v>
      </c>
      <c r="Q4401" t="s">
        <v>14186</v>
      </c>
      <c r="R4401">
        <v>921</v>
      </c>
      <c r="S4401" t="s">
        <v>9296</v>
      </c>
      <c r="T4401" t="s">
        <v>7715</v>
      </c>
      <c r="U4401">
        <v>1</v>
      </c>
      <c r="V4401">
        <v>6</v>
      </c>
      <c r="W4401" t="s">
        <v>7702</v>
      </c>
      <c r="X4401" t="s">
        <v>6558</v>
      </c>
      <c r="Y4401" t="s">
        <v>7703</v>
      </c>
      <c r="Z4401" t="s">
        <v>14915</v>
      </c>
      <c r="AA4401" t="s">
        <v>8470</v>
      </c>
      <c r="AB4401" t="s">
        <v>9012</v>
      </c>
    </row>
    <row r="4402" spans="1:28">
      <c r="A4402" s="241">
        <v>45981</v>
      </c>
      <c r="B4402" t="s">
        <v>14914</v>
      </c>
      <c r="C4402" t="s">
        <v>7720</v>
      </c>
      <c r="D4402" t="s">
        <v>7721</v>
      </c>
      <c r="E4402" t="s">
        <v>7722</v>
      </c>
      <c r="F4402">
        <v>1</v>
      </c>
      <c r="G4402">
        <v>11900</v>
      </c>
      <c r="H4402">
        <v>357</v>
      </c>
      <c r="I4402" s="165">
        <v>11543</v>
      </c>
      <c r="J4402" t="s">
        <v>8182</v>
      </c>
      <c r="K4402">
        <v>1</v>
      </c>
      <c r="L4402">
        <v>126</v>
      </c>
      <c r="M4402" t="s">
        <v>7744</v>
      </c>
      <c r="N4402" t="s">
        <v>7745</v>
      </c>
      <c r="O4402" t="s">
        <v>7697</v>
      </c>
      <c r="P4402" t="s">
        <v>13725</v>
      </c>
      <c r="Q4402" t="s">
        <v>14186</v>
      </c>
      <c r="R4402">
        <v>921</v>
      </c>
      <c r="S4402" t="s">
        <v>9296</v>
      </c>
      <c r="T4402" t="s">
        <v>7726</v>
      </c>
      <c r="U4402">
        <v>1</v>
      </c>
      <c r="V4402">
        <v>1</v>
      </c>
      <c r="W4402" t="s">
        <v>7702</v>
      </c>
      <c r="X4402" t="s">
        <v>6558</v>
      </c>
      <c r="Y4402" t="s">
        <v>7703</v>
      </c>
      <c r="Z4402" t="s">
        <v>14915</v>
      </c>
      <c r="AA4402" t="s">
        <v>8470</v>
      </c>
      <c r="AB4402" t="s">
        <v>9012</v>
      </c>
    </row>
    <row r="4403" spans="1:28">
      <c r="A4403" s="241">
        <v>45981</v>
      </c>
      <c r="B4403" t="s">
        <v>14916</v>
      </c>
      <c r="C4403" t="s">
        <v>7848</v>
      </c>
      <c r="D4403" t="s">
        <v>7849</v>
      </c>
      <c r="E4403" t="s">
        <v>7850</v>
      </c>
      <c r="F4403">
        <v>10</v>
      </c>
      <c r="G4403">
        <v>1260.5</v>
      </c>
      <c r="H4403">
        <v>0</v>
      </c>
      <c r="I4403" s="165">
        <v>12605</v>
      </c>
      <c r="J4403" t="s">
        <v>7794</v>
      </c>
      <c r="K4403">
        <v>1</v>
      </c>
      <c r="L4403">
        <v>125</v>
      </c>
      <c r="M4403" t="s">
        <v>7724</v>
      </c>
      <c r="N4403" t="s">
        <v>7713</v>
      </c>
      <c r="O4403" t="s">
        <v>7697</v>
      </c>
      <c r="P4403" t="s">
        <v>13725</v>
      </c>
      <c r="Q4403" t="s">
        <v>13999</v>
      </c>
      <c r="R4403">
        <v>104</v>
      </c>
      <c r="S4403" t="s">
        <v>9296</v>
      </c>
      <c r="T4403" t="s">
        <v>7701</v>
      </c>
      <c r="U4403">
        <v>1</v>
      </c>
      <c r="V4403">
        <v>10</v>
      </c>
      <c r="W4403" t="s">
        <v>7702</v>
      </c>
      <c r="X4403" t="s">
        <v>6442</v>
      </c>
      <c r="Y4403" t="s">
        <v>7703</v>
      </c>
      <c r="Z4403" t="s">
        <v>14917</v>
      </c>
      <c r="AA4403" t="s">
        <v>8481</v>
      </c>
      <c r="AB4403" t="s">
        <v>14918</v>
      </c>
    </row>
    <row r="4404" spans="1:28">
      <c r="A4404" s="241">
        <v>45981</v>
      </c>
      <c r="B4404" t="s">
        <v>14916</v>
      </c>
      <c r="C4404" t="s">
        <v>7800</v>
      </c>
      <c r="D4404" t="s">
        <v>7801</v>
      </c>
      <c r="E4404" t="s">
        <v>7802</v>
      </c>
      <c r="F4404">
        <v>4</v>
      </c>
      <c r="G4404">
        <v>1092.44</v>
      </c>
      <c r="H4404">
        <v>0</v>
      </c>
      <c r="I4404" s="165">
        <v>4369.76</v>
      </c>
      <c r="J4404" t="s">
        <v>7794</v>
      </c>
      <c r="K4404">
        <v>1</v>
      </c>
      <c r="L4404">
        <v>125</v>
      </c>
      <c r="M4404" t="s">
        <v>7724</v>
      </c>
      <c r="N4404" t="s">
        <v>7713</v>
      </c>
      <c r="O4404" t="s">
        <v>7697</v>
      </c>
      <c r="P4404" t="s">
        <v>13725</v>
      </c>
      <c r="Q4404" t="s">
        <v>13999</v>
      </c>
      <c r="R4404">
        <v>104</v>
      </c>
      <c r="S4404" t="s">
        <v>9296</v>
      </c>
      <c r="T4404" t="s">
        <v>7701</v>
      </c>
      <c r="U4404">
        <v>1</v>
      </c>
      <c r="V4404">
        <v>4</v>
      </c>
      <c r="W4404" t="s">
        <v>7702</v>
      </c>
      <c r="X4404" t="s">
        <v>6442</v>
      </c>
      <c r="Y4404" t="s">
        <v>7703</v>
      </c>
      <c r="Z4404" t="s">
        <v>14917</v>
      </c>
      <c r="AA4404" t="s">
        <v>8481</v>
      </c>
      <c r="AB4404" t="s">
        <v>14918</v>
      </c>
    </row>
    <row r="4405" spans="1:28">
      <c r="A4405" s="241">
        <v>45981</v>
      </c>
      <c r="B4405" t="s">
        <v>14916</v>
      </c>
      <c r="C4405" t="s">
        <v>8032</v>
      </c>
      <c r="D4405" t="s">
        <v>8033</v>
      </c>
      <c r="E4405" t="s">
        <v>8034</v>
      </c>
      <c r="F4405">
        <v>4</v>
      </c>
      <c r="G4405">
        <v>1092.44</v>
      </c>
      <c r="H4405">
        <v>0</v>
      </c>
      <c r="I4405" s="165">
        <v>4369.76</v>
      </c>
      <c r="J4405" t="s">
        <v>7794</v>
      </c>
      <c r="K4405">
        <v>1</v>
      </c>
      <c r="L4405">
        <v>125</v>
      </c>
      <c r="M4405" t="s">
        <v>7724</v>
      </c>
      <c r="N4405" t="s">
        <v>7713</v>
      </c>
      <c r="O4405" t="s">
        <v>7697</v>
      </c>
      <c r="P4405" t="s">
        <v>13725</v>
      </c>
      <c r="Q4405" t="s">
        <v>13999</v>
      </c>
      <c r="R4405">
        <v>104</v>
      </c>
      <c r="S4405" t="s">
        <v>9296</v>
      </c>
      <c r="T4405" t="s">
        <v>7701</v>
      </c>
      <c r="U4405">
        <v>1</v>
      </c>
      <c r="V4405">
        <v>4</v>
      </c>
      <c r="W4405" t="s">
        <v>7702</v>
      </c>
      <c r="X4405" t="s">
        <v>6442</v>
      </c>
      <c r="Y4405" t="s">
        <v>7703</v>
      </c>
      <c r="Z4405" t="s">
        <v>14917</v>
      </c>
      <c r="AA4405" t="s">
        <v>8481</v>
      </c>
      <c r="AB4405" t="s">
        <v>14918</v>
      </c>
    </row>
    <row r="4406" spans="1:28">
      <c r="A4406" s="241">
        <v>45981</v>
      </c>
      <c r="B4406" t="s">
        <v>14919</v>
      </c>
      <c r="C4406" t="s">
        <v>7736</v>
      </c>
      <c r="D4406" t="s">
        <v>7737</v>
      </c>
      <c r="E4406" t="s">
        <v>7738</v>
      </c>
      <c r="F4406">
        <v>3</v>
      </c>
      <c r="G4406">
        <v>6422.4</v>
      </c>
      <c r="H4406">
        <v>0</v>
      </c>
      <c r="I4406" s="165">
        <v>19267.2</v>
      </c>
      <c r="J4406" t="s">
        <v>8182</v>
      </c>
      <c r="K4406">
        <v>1</v>
      </c>
      <c r="L4406">
        <v>126</v>
      </c>
      <c r="M4406" t="s">
        <v>7744</v>
      </c>
      <c r="N4406" t="s">
        <v>7745</v>
      </c>
      <c r="O4406" t="s">
        <v>7697</v>
      </c>
      <c r="P4406" t="s">
        <v>13725</v>
      </c>
      <c r="Q4406" t="s">
        <v>14186</v>
      </c>
      <c r="R4406">
        <v>921</v>
      </c>
      <c r="S4406" t="s">
        <v>9296</v>
      </c>
      <c r="T4406" t="s">
        <v>7701</v>
      </c>
      <c r="U4406">
        <v>1</v>
      </c>
      <c r="V4406">
        <v>3</v>
      </c>
      <c r="W4406" t="s">
        <v>7702</v>
      </c>
      <c r="X4406" t="s">
        <v>6568</v>
      </c>
      <c r="Y4406" t="s">
        <v>7703</v>
      </c>
      <c r="Z4406" t="s">
        <v>14920</v>
      </c>
      <c r="AA4406" t="s">
        <v>8470</v>
      </c>
      <c r="AB4406" t="s">
        <v>14921</v>
      </c>
    </row>
    <row r="4407" spans="1:28">
      <c r="A4407" s="241">
        <v>45981</v>
      </c>
      <c r="B4407" t="s">
        <v>14919</v>
      </c>
      <c r="C4407" t="s">
        <v>8239</v>
      </c>
      <c r="D4407" t="s">
        <v>8240</v>
      </c>
      <c r="E4407" t="s">
        <v>8241</v>
      </c>
      <c r="F4407">
        <v>3</v>
      </c>
      <c r="G4407">
        <v>1180</v>
      </c>
      <c r="H4407">
        <v>0</v>
      </c>
      <c r="I4407" s="165">
        <v>3540</v>
      </c>
      <c r="J4407" t="s">
        <v>8182</v>
      </c>
      <c r="K4407">
        <v>1</v>
      </c>
      <c r="L4407">
        <v>126</v>
      </c>
      <c r="M4407" t="s">
        <v>7744</v>
      </c>
      <c r="N4407" t="s">
        <v>7745</v>
      </c>
      <c r="O4407" t="s">
        <v>7697</v>
      </c>
      <c r="P4407" t="s">
        <v>13725</v>
      </c>
      <c r="Q4407" t="s">
        <v>14186</v>
      </c>
      <c r="R4407">
        <v>921</v>
      </c>
      <c r="S4407" t="s">
        <v>9296</v>
      </c>
      <c r="T4407" t="s">
        <v>7715</v>
      </c>
      <c r="U4407">
        <v>6</v>
      </c>
      <c r="V4407">
        <v>18</v>
      </c>
      <c r="W4407" t="s">
        <v>7702</v>
      </c>
      <c r="X4407" t="s">
        <v>6568</v>
      </c>
      <c r="Y4407" t="s">
        <v>7703</v>
      </c>
      <c r="Z4407" t="s">
        <v>14920</v>
      </c>
      <c r="AA4407" t="s">
        <v>8470</v>
      </c>
      <c r="AB4407" t="s">
        <v>14921</v>
      </c>
    </row>
    <row r="4408" spans="1:28">
      <c r="A4408" s="241">
        <v>45981</v>
      </c>
      <c r="B4408" t="s">
        <v>14919</v>
      </c>
      <c r="C4408" t="s">
        <v>8613</v>
      </c>
      <c r="D4408" t="s">
        <v>8614</v>
      </c>
      <c r="E4408" t="s">
        <v>8615</v>
      </c>
      <c r="F4408">
        <v>3</v>
      </c>
      <c r="G4408">
        <v>714.29</v>
      </c>
      <c r="H4408">
        <v>0</v>
      </c>
      <c r="I4408" s="165">
        <v>2142.87</v>
      </c>
      <c r="J4408" t="s">
        <v>8182</v>
      </c>
      <c r="K4408">
        <v>1</v>
      </c>
      <c r="L4408">
        <v>126</v>
      </c>
      <c r="M4408" t="s">
        <v>7744</v>
      </c>
      <c r="N4408" t="s">
        <v>7745</v>
      </c>
      <c r="O4408" t="s">
        <v>7697</v>
      </c>
      <c r="P4408" t="s">
        <v>13725</v>
      </c>
      <c r="Q4408" t="s">
        <v>14186</v>
      </c>
      <c r="R4408">
        <v>921</v>
      </c>
      <c r="S4408" t="s">
        <v>9296</v>
      </c>
      <c r="T4408" t="s">
        <v>7715</v>
      </c>
      <c r="U4408">
        <v>1</v>
      </c>
      <c r="V4408">
        <v>3</v>
      </c>
      <c r="W4408" t="s">
        <v>7702</v>
      </c>
      <c r="X4408" t="s">
        <v>6568</v>
      </c>
      <c r="Y4408" t="s">
        <v>7703</v>
      </c>
      <c r="Z4408" t="s">
        <v>14920</v>
      </c>
      <c r="AA4408" t="s">
        <v>8470</v>
      </c>
      <c r="AB4408" t="s">
        <v>14921</v>
      </c>
    </row>
    <row r="4409" spans="1:28">
      <c r="A4409" s="241">
        <v>45981</v>
      </c>
      <c r="B4409" t="s">
        <v>14919</v>
      </c>
      <c r="C4409" t="s">
        <v>7839</v>
      </c>
      <c r="D4409" t="s">
        <v>7840</v>
      </c>
      <c r="E4409" t="s">
        <v>7841</v>
      </c>
      <c r="F4409">
        <v>3</v>
      </c>
      <c r="G4409">
        <v>2645.48</v>
      </c>
      <c r="H4409">
        <v>0</v>
      </c>
      <c r="I4409" s="165">
        <v>7936.44</v>
      </c>
      <c r="J4409" t="s">
        <v>8182</v>
      </c>
      <c r="K4409">
        <v>1</v>
      </c>
      <c r="L4409">
        <v>126</v>
      </c>
      <c r="M4409" t="s">
        <v>7744</v>
      </c>
      <c r="N4409" t="s">
        <v>7745</v>
      </c>
      <c r="O4409" t="s">
        <v>7697</v>
      </c>
      <c r="P4409" t="s">
        <v>13725</v>
      </c>
      <c r="Q4409" t="s">
        <v>14186</v>
      </c>
      <c r="R4409">
        <v>921</v>
      </c>
      <c r="S4409" t="s">
        <v>9296</v>
      </c>
      <c r="T4409" t="s">
        <v>7715</v>
      </c>
      <c r="U4409">
        <v>1</v>
      </c>
      <c r="V4409">
        <v>3</v>
      </c>
      <c r="W4409" t="s">
        <v>7702</v>
      </c>
      <c r="X4409" t="s">
        <v>6568</v>
      </c>
      <c r="Y4409" t="s">
        <v>7703</v>
      </c>
      <c r="Z4409" t="s">
        <v>14920</v>
      </c>
      <c r="AA4409" t="s">
        <v>8470</v>
      </c>
      <c r="AB4409" t="s">
        <v>14921</v>
      </c>
    </row>
    <row r="4410" spans="1:28">
      <c r="A4410" s="241">
        <v>45981</v>
      </c>
      <c r="B4410" t="s">
        <v>14919</v>
      </c>
      <c r="C4410" t="s">
        <v>7886</v>
      </c>
      <c r="D4410" t="s">
        <v>7887</v>
      </c>
      <c r="E4410" t="s">
        <v>7888</v>
      </c>
      <c r="F4410">
        <v>2</v>
      </c>
      <c r="G4410">
        <v>3025.21</v>
      </c>
      <c r="H4410">
        <v>0</v>
      </c>
      <c r="I4410" s="165">
        <v>6050.42</v>
      </c>
      <c r="J4410" t="s">
        <v>8182</v>
      </c>
      <c r="K4410">
        <v>1</v>
      </c>
      <c r="L4410">
        <v>126</v>
      </c>
      <c r="M4410" t="s">
        <v>7744</v>
      </c>
      <c r="N4410" t="s">
        <v>7745</v>
      </c>
      <c r="O4410" t="s">
        <v>7697</v>
      </c>
      <c r="P4410" t="s">
        <v>13725</v>
      </c>
      <c r="Q4410" t="s">
        <v>14186</v>
      </c>
      <c r="R4410">
        <v>921</v>
      </c>
      <c r="S4410" t="s">
        <v>9296</v>
      </c>
      <c r="T4410" t="s">
        <v>7715</v>
      </c>
      <c r="U4410">
        <v>1</v>
      </c>
      <c r="V4410">
        <v>2</v>
      </c>
      <c r="W4410" t="s">
        <v>7702</v>
      </c>
      <c r="X4410" t="s">
        <v>6568</v>
      </c>
      <c r="Y4410" t="s">
        <v>7703</v>
      </c>
      <c r="Z4410" t="s">
        <v>14920</v>
      </c>
      <c r="AA4410" t="s">
        <v>8470</v>
      </c>
      <c r="AB4410" t="s">
        <v>14921</v>
      </c>
    </row>
    <row r="4411" spans="1:28">
      <c r="A4411" s="241">
        <v>45981</v>
      </c>
      <c r="B4411" t="s">
        <v>14919</v>
      </c>
      <c r="C4411" t="s">
        <v>7787</v>
      </c>
      <c r="D4411" t="s">
        <v>7788</v>
      </c>
      <c r="E4411" t="s">
        <v>7789</v>
      </c>
      <c r="F4411">
        <v>2</v>
      </c>
      <c r="G4411">
        <v>3025.21</v>
      </c>
      <c r="H4411">
        <v>0</v>
      </c>
      <c r="I4411" s="165">
        <v>6050.42</v>
      </c>
      <c r="J4411" t="s">
        <v>8182</v>
      </c>
      <c r="K4411">
        <v>1</v>
      </c>
      <c r="L4411">
        <v>126</v>
      </c>
      <c r="M4411" t="s">
        <v>7744</v>
      </c>
      <c r="N4411" t="s">
        <v>7745</v>
      </c>
      <c r="O4411" t="s">
        <v>7697</v>
      </c>
      <c r="P4411" t="s">
        <v>13725</v>
      </c>
      <c r="Q4411" t="s">
        <v>14186</v>
      </c>
      <c r="R4411">
        <v>921</v>
      </c>
      <c r="S4411" t="s">
        <v>9296</v>
      </c>
      <c r="T4411" t="s">
        <v>7715</v>
      </c>
      <c r="U4411">
        <v>1</v>
      </c>
      <c r="V4411">
        <v>2</v>
      </c>
      <c r="W4411" t="s">
        <v>7702</v>
      </c>
      <c r="X4411" t="s">
        <v>6568</v>
      </c>
      <c r="Y4411" t="s">
        <v>7703</v>
      </c>
      <c r="Z4411" t="s">
        <v>14920</v>
      </c>
      <c r="AA4411" t="s">
        <v>8470</v>
      </c>
      <c r="AB4411" t="s">
        <v>14921</v>
      </c>
    </row>
    <row r="4412" spans="1:28">
      <c r="A4412" s="241">
        <v>45981</v>
      </c>
      <c r="B4412" t="s">
        <v>14922</v>
      </c>
      <c r="C4412" t="s">
        <v>8626</v>
      </c>
      <c r="D4412" t="s">
        <v>8627</v>
      </c>
      <c r="E4412" t="s">
        <v>8628</v>
      </c>
      <c r="F4412">
        <v>1</v>
      </c>
      <c r="G4412">
        <v>29400</v>
      </c>
      <c r="H4412">
        <v>0</v>
      </c>
      <c r="I4412" s="165">
        <v>29400</v>
      </c>
      <c r="J4412" t="s">
        <v>8025</v>
      </c>
      <c r="K4412">
        <v>1</v>
      </c>
      <c r="L4412">
        <v>171</v>
      </c>
      <c r="M4412" t="s">
        <v>8026</v>
      </c>
      <c r="N4412" t="s">
        <v>8027</v>
      </c>
      <c r="O4412" t="s">
        <v>7697</v>
      </c>
      <c r="P4412" t="s">
        <v>13725</v>
      </c>
      <c r="Q4412" t="s">
        <v>8028</v>
      </c>
      <c r="R4412">
        <v>620</v>
      </c>
      <c r="S4412" t="s">
        <v>9296</v>
      </c>
      <c r="T4412" t="s">
        <v>7726</v>
      </c>
      <c r="U4412">
        <v>1</v>
      </c>
      <c r="V4412">
        <v>1</v>
      </c>
      <c r="W4412" t="s">
        <v>7702</v>
      </c>
      <c r="X4412" t="s">
        <v>6374</v>
      </c>
      <c r="Y4412" t="s">
        <v>7703</v>
      </c>
      <c r="Z4412" t="s">
        <v>14923</v>
      </c>
      <c r="AA4412" t="s">
        <v>8030</v>
      </c>
      <c r="AB4412" t="s">
        <v>8706</v>
      </c>
    </row>
    <row r="4413" spans="1:28">
      <c r="A4413" s="241">
        <v>45981</v>
      </c>
      <c r="B4413" t="s">
        <v>14924</v>
      </c>
      <c r="C4413" t="s">
        <v>7736</v>
      </c>
      <c r="D4413" t="s">
        <v>7737</v>
      </c>
      <c r="E4413" t="s">
        <v>7738</v>
      </c>
      <c r="F4413">
        <v>1</v>
      </c>
      <c r="G4413">
        <v>6422.4</v>
      </c>
      <c r="H4413">
        <v>0</v>
      </c>
      <c r="I4413" s="165">
        <v>6422.4</v>
      </c>
      <c r="J4413" t="s">
        <v>8166</v>
      </c>
      <c r="K4413">
        <v>1</v>
      </c>
      <c r="L4413">
        <v>126</v>
      </c>
      <c r="M4413" t="s">
        <v>7744</v>
      </c>
      <c r="N4413" t="s">
        <v>7745</v>
      </c>
      <c r="O4413" t="s">
        <v>7697</v>
      </c>
      <c r="P4413" t="s">
        <v>13725</v>
      </c>
      <c r="Q4413" t="s">
        <v>13824</v>
      </c>
      <c r="R4413">
        <v>926</v>
      </c>
      <c r="S4413" t="s">
        <v>9296</v>
      </c>
      <c r="T4413" t="s">
        <v>7701</v>
      </c>
      <c r="U4413">
        <v>1</v>
      </c>
      <c r="V4413">
        <v>1</v>
      </c>
      <c r="W4413" t="s">
        <v>7702</v>
      </c>
      <c r="X4413" t="s">
        <v>6646</v>
      </c>
      <c r="Y4413" t="s">
        <v>7703</v>
      </c>
      <c r="Z4413" t="s">
        <v>14925</v>
      </c>
      <c r="AA4413" t="s">
        <v>8170</v>
      </c>
      <c r="AB4413" t="s">
        <v>14926</v>
      </c>
    </row>
    <row r="4414" spans="1:28">
      <c r="A4414" s="241">
        <v>45981</v>
      </c>
      <c r="B4414" t="s">
        <v>14927</v>
      </c>
      <c r="C4414" t="s">
        <v>7832</v>
      </c>
      <c r="D4414" t="s">
        <v>7833</v>
      </c>
      <c r="E4414" t="s">
        <v>7834</v>
      </c>
      <c r="F4414">
        <v>1</v>
      </c>
      <c r="G4414">
        <v>12500</v>
      </c>
      <c r="H4414">
        <v>375</v>
      </c>
      <c r="I4414" s="165">
        <v>12125</v>
      </c>
      <c r="J4414" t="s">
        <v>8182</v>
      </c>
      <c r="K4414">
        <v>1</v>
      </c>
      <c r="L4414">
        <v>126</v>
      </c>
      <c r="M4414" t="s">
        <v>7744</v>
      </c>
      <c r="N4414" t="s">
        <v>7745</v>
      </c>
      <c r="O4414" t="s">
        <v>7697</v>
      </c>
      <c r="P4414" t="s">
        <v>13725</v>
      </c>
      <c r="Q4414" t="s">
        <v>14186</v>
      </c>
      <c r="R4414">
        <v>921</v>
      </c>
      <c r="S4414" t="s">
        <v>9296</v>
      </c>
      <c r="T4414" t="s">
        <v>7726</v>
      </c>
      <c r="U4414">
        <v>1</v>
      </c>
      <c r="V4414">
        <v>1</v>
      </c>
      <c r="W4414" t="s">
        <v>7702</v>
      </c>
      <c r="X4414" t="s">
        <v>6696</v>
      </c>
      <c r="Y4414" t="s">
        <v>7703</v>
      </c>
      <c r="Z4414" t="s">
        <v>14928</v>
      </c>
      <c r="AA4414" t="s">
        <v>8470</v>
      </c>
      <c r="AB4414" t="s">
        <v>14929</v>
      </c>
    </row>
    <row r="4415" spans="1:28">
      <c r="A4415" s="241">
        <v>45981</v>
      </c>
      <c r="B4415" t="s">
        <v>14927</v>
      </c>
      <c r="C4415" t="s">
        <v>7720</v>
      </c>
      <c r="D4415" t="s">
        <v>7721</v>
      </c>
      <c r="E4415" t="s">
        <v>7722</v>
      </c>
      <c r="F4415">
        <v>1</v>
      </c>
      <c r="G4415">
        <v>11900</v>
      </c>
      <c r="H4415">
        <v>357</v>
      </c>
      <c r="I4415" s="165">
        <v>11543</v>
      </c>
      <c r="J4415" t="s">
        <v>8182</v>
      </c>
      <c r="K4415">
        <v>1</v>
      </c>
      <c r="L4415">
        <v>126</v>
      </c>
      <c r="M4415" t="s">
        <v>7744</v>
      </c>
      <c r="N4415" t="s">
        <v>7745</v>
      </c>
      <c r="O4415" t="s">
        <v>7697</v>
      </c>
      <c r="P4415" t="s">
        <v>13725</v>
      </c>
      <c r="Q4415" t="s">
        <v>14186</v>
      </c>
      <c r="R4415">
        <v>921</v>
      </c>
      <c r="S4415" t="s">
        <v>9296</v>
      </c>
      <c r="T4415" t="s">
        <v>7726</v>
      </c>
      <c r="U4415">
        <v>1</v>
      </c>
      <c r="V4415">
        <v>1</v>
      </c>
      <c r="W4415" t="s">
        <v>7702</v>
      </c>
      <c r="X4415" t="s">
        <v>6696</v>
      </c>
      <c r="Y4415" t="s">
        <v>7703</v>
      </c>
      <c r="Z4415" t="s">
        <v>14928</v>
      </c>
      <c r="AA4415" t="s">
        <v>8470</v>
      </c>
      <c r="AB4415" t="s">
        <v>14929</v>
      </c>
    </row>
    <row r="4416" spans="1:28">
      <c r="A4416" s="241">
        <v>45981</v>
      </c>
      <c r="B4416" t="s">
        <v>14930</v>
      </c>
      <c r="C4416" t="s">
        <v>7800</v>
      </c>
      <c r="D4416" t="s">
        <v>7801</v>
      </c>
      <c r="E4416" t="s">
        <v>7802</v>
      </c>
      <c r="F4416">
        <v>6</v>
      </c>
      <c r="G4416">
        <v>1092.44</v>
      </c>
      <c r="H4416">
        <v>0</v>
      </c>
      <c r="I4416" s="165">
        <v>6554.64</v>
      </c>
      <c r="J4416" t="s">
        <v>7842</v>
      </c>
      <c r="K4416">
        <v>1</v>
      </c>
      <c r="L4416">
        <v>126</v>
      </c>
      <c r="M4416" t="s">
        <v>7744</v>
      </c>
      <c r="N4416" t="s">
        <v>7745</v>
      </c>
      <c r="O4416" t="s">
        <v>7697</v>
      </c>
      <c r="P4416" t="s">
        <v>13725</v>
      </c>
      <c r="Q4416" t="s">
        <v>14146</v>
      </c>
      <c r="R4416">
        <v>907</v>
      </c>
      <c r="S4416" t="s">
        <v>9296</v>
      </c>
      <c r="T4416" t="s">
        <v>7701</v>
      </c>
      <c r="U4416">
        <v>1</v>
      </c>
      <c r="V4416">
        <v>6</v>
      </c>
      <c r="W4416" t="s">
        <v>7702</v>
      </c>
      <c r="X4416" t="s">
        <v>6468</v>
      </c>
      <c r="Y4416" t="s">
        <v>7703</v>
      </c>
      <c r="Z4416" t="s">
        <v>14931</v>
      </c>
      <c r="AA4416" t="s">
        <v>8292</v>
      </c>
      <c r="AB4416" t="s">
        <v>12635</v>
      </c>
    </row>
    <row r="4417" spans="1:28">
      <c r="A4417" s="241">
        <v>45981</v>
      </c>
      <c r="B4417" t="s">
        <v>14930</v>
      </c>
      <c r="C4417" t="s">
        <v>8954</v>
      </c>
      <c r="D4417" t="s">
        <v>8955</v>
      </c>
      <c r="E4417" t="s">
        <v>8956</v>
      </c>
      <c r="F4417">
        <v>6</v>
      </c>
      <c r="G4417">
        <v>2615</v>
      </c>
      <c r="H4417">
        <v>0</v>
      </c>
      <c r="I4417" s="165">
        <v>15690</v>
      </c>
      <c r="J4417" t="s">
        <v>7842</v>
      </c>
      <c r="K4417">
        <v>1</v>
      </c>
      <c r="L4417">
        <v>126</v>
      </c>
      <c r="M4417" t="s">
        <v>7744</v>
      </c>
      <c r="N4417" t="s">
        <v>7745</v>
      </c>
      <c r="O4417" t="s">
        <v>7697</v>
      </c>
      <c r="P4417" t="s">
        <v>13725</v>
      </c>
      <c r="Q4417" t="s">
        <v>14146</v>
      </c>
      <c r="R4417">
        <v>907</v>
      </c>
      <c r="S4417" t="s">
        <v>9296</v>
      </c>
      <c r="T4417" t="s">
        <v>7715</v>
      </c>
      <c r="U4417">
        <v>1</v>
      </c>
      <c r="V4417">
        <v>6</v>
      </c>
      <c r="W4417" t="s">
        <v>7702</v>
      </c>
      <c r="X4417" t="s">
        <v>6468</v>
      </c>
      <c r="Y4417" t="s">
        <v>7703</v>
      </c>
      <c r="Z4417" t="s">
        <v>14931</v>
      </c>
      <c r="AA4417" t="s">
        <v>8292</v>
      </c>
      <c r="AB4417" t="s">
        <v>12635</v>
      </c>
    </row>
    <row r="4418" spans="1:28">
      <c r="A4418" s="241">
        <v>45981</v>
      </c>
      <c r="B4418" t="s">
        <v>14932</v>
      </c>
      <c r="C4418" t="s">
        <v>7720</v>
      </c>
      <c r="D4418" t="s">
        <v>7721</v>
      </c>
      <c r="E4418" t="s">
        <v>7722</v>
      </c>
      <c r="F4418">
        <v>1</v>
      </c>
      <c r="G4418">
        <v>11900</v>
      </c>
      <c r="H4418">
        <v>357</v>
      </c>
      <c r="I4418" s="165">
        <v>11543</v>
      </c>
      <c r="J4418" t="s">
        <v>8182</v>
      </c>
      <c r="K4418">
        <v>1</v>
      </c>
      <c r="L4418">
        <v>126</v>
      </c>
      <c r="M4418" t="s">
        <v>7744</v>
      </c>
      <c r="N4418" t="s">
        <v>7745</v>
      </c>
      <c r="O4418" t="s">
        <v>7697</v>
      </c>
      <c r="P4418" t="s">
        <v>13725</v>
      </c>
      <c r="Q4418" t="s">
        <v>14186</v>
      </c>
      <c r="R4418">
        <v>921</v>
      </c>
      <c r="S4418" t="s">
        <v>9296</v>
      </c>
      <c r="T4418" t="s">
        <v>7726</v>
      </c>
      <c r="U4418">
        <v>1</v>
      </c>
      <c r="V4418">
        <v>1</v>
      </c>
      <c r="W4418" t="s">
        <v>7702</v>
      </c>
      <c r="X4418" t="s">
        <v>6905</v>
      </c>
      <c r="Y4418" t="s">
        <v>7703</v>
      </c>
      <c r="Z4418" t="s">
        <v>14933</v>
      </c>
      <c r="AA4418" t="s">
        <v>8470</v>
      </c>
      <c r="AB4418" t="s">
        <v>14934</v>
      </c>
    </row>
    <row r="4419" spans="1:28">
      <c r="A4419" s="241">
        <v>45981</v>
      </c>
      <c r="B4419" t="s">
        <v>14935</v>
      </c>
      <c r="C4419" t="s">
        <v>8336</v>
      </c>
      <c r="D4419" t="s">
        <v>8337</v>
      </c>
      <c r="E4419" t="s">
        <v>8338</v>
      </c>
      <c r="F4419">
        <v>1</v>
      </c>
      <c r="G4419">
        <v>15550</v>
      </c>
      <c r="H4419">
        <v>0</v>
      </c>
      <c r="I4419" s="165">
        <v>15550</v>
      </c>
      <c r="J4419" t="s">
        <v>8182</v>
      </c>
      <c r="K4419">
        <v>1</v>
      </c>
      <c r="L4419">
        <v>126</v>
      </c>
      <c r="M4419" t="s">
        <v>7744</v>
      </c>
      <c r="N4419" t="s">
        <v>7745</v>
      </c>
      <c r="O4419" t="s">
        <v>7697</v>
      </c>
      <c r="P4419" t="s">
        <v>13725</v>
      </c>
      <c r="Q4419" t="s">
        <v>14186</v>
      </c>
      <c r="R4419">
        <v>921</v>
      </c>
      <c r="S4419" t="s">
        <v>9296</v>
      </c>
      <c r="T4419" t="s">
        <v>7726</v>
      </c>
      <c r="U4419">
        <v>1</v>
      </c>
      <c r="V4419">
        <v>1</v>
      </c>
      <c r="W4419" t="s">
        <v>7702</v>
      </c>
      <c r="X4419" t="s">
        <v>6764</v>
      </c>
      <c r="Y4419" t="s">
        <v>7703</v>
      </c>
      <c r="Z4419" t="s">
        <v>14936</v>
      </c>
      <c r="AA4419" t="s">
        <v>8470</v>
      </c>
      <c r="AB4419" t="s">
        <v>14937</v>
      </c>
    </row>
    <row r="4420" spans="1:28">
      <c r="A4420" s="241">
        <v>45981</v>
      </c>
      <c r="B4420" t="s">
        <v>14935</v>
      </c>
      <c r="C4420" t="s">
        <v>7691</v>
      </c>
      <c r="D4420" t="s">
        <v>7692</v>
      </c>
      <c r="E4420" t="s">
        <v>7693</v>
      </c>
      <c r="F4420">
        <v>6</v>
      </c>
      <c r="G4420">
        <v>4327.7299999999996</v>
      </c>
      <c r="H4420">
        <v>0</v>
      </c>
      <c r="I4420" s="165">
        <v>25966.38</v>
      </c>
      <c r="J4420" t="s">
        <v>8182</v>
      </c>
      <c r="K4420">
        <v>1</v>
      </c>
      <c r="L4420">
        <v>126</v>
      </c>
      <c r="M4420" t="s">
        <v>7744</v>
      </c>
      <c r="N4420" t="s">
        <v>7745</v>
      </c>
      <c r="O4420" t="s">
        <v>7697</v>
      </c>
      <c r="P4420" t="s">
        <v>13725</v>
      </c>
      <c r="Q4420" t="s">
        <v>14186</v>
      </c>
      <c r="R4420">
        <v>921</v>
      </c>
      <c r="S4420" t="s">
        <v>9296</v>
      </c>
      <c r="T4420" t="s">
        <v>7701</v>
      </c>
      <c r="U4420">
        <v>1</v>
      </c>
      <c r="V4420">
        <v>6</v>
      </c>
      <c r="W4420" t="s">
        <v>7702</v>
      </c>
      <c r="X4420" t="s">
        <v>6764</v>
      </c>
      <c r="Y4420" t="s">
        <v>7703</v>
      </c>
      <c r="Z4420" t="s">
        <v>14936</v>
      </c>
      <c r="AA4420" t="s">
        <v>8470</v>
      </c>
      <c r="AB4420" t="s">
        <v>14937</v>
      </c>
    </row>
    <row r="4421" spans="1:28">
      <c r="A4421" s="241">
        <v>45981</v>
      </c>
      <c r="B4421" t="s">
        <v>14935</v>
      </c>
      <c r="C4421" t="s">
        <v>8051</v>
      </c>
      <c r="D4421" t="s">
        <v>8052</v>
      </c>
      <c r="E4421" t="s">
        <v>8053</v>
      </c>
      <c r="F4421">
        <v>6</v>
      </c>
      <c r="G4421">
        <v>5940</v>
      </c>
      <c r="H4421">
        <v>0</v>
      </c>
      <c r="I4421" s="165">
        <v>35640</v>
      </c>
      <c r="J4421" t="s">
        <v>8182</v>
      </c>
      <c r="K4421">
        <v>1</v>
      </c>
      <c r="L4421">
        <v>126</v>
      </c>
      <c r="M4421" t="s">
        <v>7744</v>
      </c>
      <c r="N4421" t="s">
        <v>7745</v>
      </c>
      <c r="O4421" t="s">
        <v>7697</v>
      </c>
      <c r="P4421" t="s">
        <v>13725</v>
      </c>
      <c r="Q4421" t="s">
        <v>14186</v>
      </c>
      <c r="R4421">
        <v>921</v>
      </c>
      <c r="S4421" t="s">
        <v>9296</v>
      </c>
      <c r="T4421" t="s">
        <v>7701</v>
      </c>
      <c r="U4421">
        <v>1</v>
      </c>
      <c r="V4421">
        <v>6</v>
      </c>
      <c r="W4421" t="s">
        <v>7702</v>
      </c>
      <c r="X4421" t="s">
        <v>6764</v>
      </c>
      <c r="Y4421" t="s">
        <v>7703</v>
      </c>
      <c r="Z4421" t="s">
        <v>14936</v>
      </c>
      <c r="AA4421" t="s">
        <v>8470</v>
      </c>
      <c r="AB4421" t="s">
        <v>14937</v>
      </c>
    </row>
    <row r="4422" spans="1:28">
      <c r="A4422" s="241">
        <v>45981</v>
      </c>
      <c r="B4422" t="s">
        <v>14938</v>
      </c>
      <c r="C4422" t="s">
        <v>8596</v>
      </c>
      <c r="D4422" t="s">
        <v>8597</v>
      </c>
      <c r="E4422" t="s">
        <v>8598</v>
      </c>
      <c r="F4422">
        <v>3</v>
      </c>
      <c r="G4422">
        <v>1230</v>
      </c>
      <c r="H4422">
        <v>0</v>
      </c>
      <c r="I4422" s="165">
        <v>3690</v>
      </c>
      <c r="J4422" t="s">
        <v>7816</v>
      </c>
      <c r="K4422">
        <v>1</v>
      </c>
      <c r="L4422">
        <v>125</v>
      </c>
      <c r="M4422" t="s">
        <v>7724</v>
      </c>
      <c r="N4422" t="s">
        <v>7713</v>
      </c>
      <c r="O4422" t="s">
        <v>7697</v>
      </c>
      <c r="P4422" t="s">
        <v>13725</v>
      </c>
      <c r="Q4422" t="s">
        <v>13780</v>
      </c>
      <c r="R4422">
        <v>105</v>
      </c>
      <c r="S4422" t="s">
        <v>9296</v>
      </c>
      <c r="T4422" t="s">
        <v>7715</v>
      </c>
      <c r="U4422">
        <v>1</v>
      </c>
      <c r="V4422">
        <v>3</v>
      </c>
      <c r="W4422" t="s">
        <v>7702</v>
      </c>
      <c r="X4422" t="s">
        <v>6686</v>
      </c>
      <c r="Y4422" t="s">
        <v>7703</v>
      </c>
      <c r="Z4422" t="s">
        <v>14939</v>
      </c>
      <c r="AA4422" t="s">
        <v>7819</v>
      </c>
      <c r="AB4422" t="s">
        <v>14940</v>
      </c>
    </row>
    <row r="4423" spans="1:28">
      <c r="A4423" s="241">
        <v>45981</v>
      </c>
      <c r="B4423" t="s">
        <v>14938</v>
      </c>
      <c r="C4423" t="s">
        <v>7708</v>
      </c>
      <c r="D4423" t="s">
        <v>7709</v>
      </c>
      <c r="E4423" t="s">
        <v>7710</v>
      </c>
      <c r="F4423">
        <v>3</v>
      </c>
      <c r="G4423">
        <v>1120</v>
      </c>
      <c r="H4423">
        <v>0</v>
      </c>
      <c r="I4423" s="165">
        <v>3360</v>
      </c>
      <c r="J4423" t="s">
        <v>7816</v>
      </c>
      <c r="K4423">
        <v>1</v>
      </c>
      <c r="L4423">
        <v>125</v>
      </c>
      <c r="M4423" t="s">
        <v>7724</v>
      </c>
      <c r="N4423" t="s">
        <v>7713</v>
      </c>
      <c r="O4423" t="s">
        <v>7697</v>
      </c>
      <c r="P4423" t="s">
        <v>13725</v>
      </c>
      <c r="Q4423" t="s">
        <v>13780</v>
      </c>
      <c r="R4423">
        <v>105</v>
      </c>
      <c r="S4423" t="s">
        <v>9296</v>
      </c>
      <c r="T4423" t="s">
        <v>7715</v>
      </c>
      <c r="U4423">
        <v>1</v>
      </c>
      <c r="V4423">
        <v>3</v>
      </c>
      <c r="W4423" t="s">
        <v>7702</v>
      </c>
      <c r="X4423" t="s">
        <v>6686</v>
      </c>
      <c r="Y4423" t="s">
        <v>7703</v>
      </c>
      <c r="Z4423" t="s">
        <v>14939</v>
      </c>
      <c r="AA4423" t="s">
        <v>7819</v>
      </c>
      <c r="AB4423" t="s">
        <v>14940</v>
      </c>
    </row>
    <row r="4424" spans="1:28">
      <c r="A4424" s="241">
        <v>45981</v>
      </c>
      <c r="B4424" t="s">
        <v>14938</v>
      </c>
      <c r="C4424" t="s">
        <v>7969</v>
      </c>
      <c r="D4424" t="s">
        <v>7970</v>
      </c>
      <c r="E4424" t="s">
        <v>7971</v>
      </c>
      <c r="F4424">
        <v>3</v>
      </c>
      <c r="G4424">
        <v>977</v>
      </c>
      <c r="H4424">
        <v>0</v>
      </c>
      <c r="I4424" s="165">
        <v>2931</v>
      </c>
      <c r="J4424" t="s">
        <v>7816</v>
      </c>
      <c r="K4424">
        <v>1</v>
      </c>
      <c r="L4424">
        <v>125</v>
      </c>
      <c r="M4424" t="s">
        <v>7724</v>
      </c>
      <c r="N4424" t="s">
        <v>7713</v>
      </c>
      <c r="O4424" t="s">
        <v>7697</v>
      </c>
      <c r="P4424" t="s">
        <v>13725</v>
      </c>
      <c r="Q4424" t="s">
        <v>13780</v>
      </c>
      <c r="R4424">
        <v>105</v>
      </c>
      <c r="S4424" t="s">
        <v>9296</v>
      </c>
      <c r="T4424" t="s">
        <v>7715</v>
      </c>
      <c r="U4424">
        <v>1</v>
      </c>
      <c r="V4424">
        <v>3</v>
      </c>
      <c r="W4424" t="s">
        <v>7702</v>
      </c>
      <c r="X4424" t="s">
        <v>6686</v>
      </c>
      <c r="Y4424" t="s">
        <v>7703</v>
      </c>
      <c r="Z4424" t="s">
        <v>14939</v>
      </c>
      <c r="AA4424" t="s">
        <v>7819</v>
      </c>
      <c r="AB4424" t="s">
        <v>14940</v>
      </c>
    </row>
    <row r="4425" spans="1:28">
      <c r="A4425" s="241">
        <v>45981</v>
      </c>
      <c r="B4425" t="s">
        <v>14941</v>
      </c>
      <c r="C4425" t="s">
        <v>8268</v>
      </c>
      <c r="D4425" t="s">
        <v>8269</v>
      </c>
      <c r="E4425" t="s">
        <v>8270</v>
      </c>
      <c r="F4425">
        <v>12</v>
      </c>
      <c r="G4425">
        <v>864</v>
      </c>
      <c r="H4425">
        <v>0</v>
      </c>
      <c r="I4425" s="165">
        <v>10368</v>
      </c>
      <c r="J4425" t="s">
        <v>8271</v>
      </c>
      <c r="K4425">
        <v>1</v>
      </c>
      <c r="L4425">
        <v>126</v>
      </c>
      <c r="M4425" t="s">
        <v>7744</v>
      </c>
      <c r="N4425" t="s">
        <v>7745</v>
      </c>
      <c r="O4425" t="s">
        <v>7697</v>
      </c>
      <c r="P4425" t="s">
        <v>13725</v>
      </c>
      <c r="Q4425" t="s">
        <v>13905</v>
      </c>
      <c r="R4425">
        <v>936</v>
      </c>
      <c r="S4425" t="s">
        <v>9296</v>
      </c>
      <c r="T4425" t="s">
        <v>7701</v>
      </c>
      <c r="U4425">
        <v>1</v>
      </c>
      <c r="V4425">
        <v>12</v>
      </c>
      <c r="W4425" t="s">
        <v>7702</v>
      </c>
      <c r="X4425" t="s">
        <v>6772</v>
      </c>
      <c r="Y4425" t="s">
        <v>7703</v>
      </c>
      <c r="Z4425" t="s">
        <v>14942</v>
      </c>
      <c r="AA4425" t="s">
        <v>8380</v>
      </c>
      <c r="AB4425" t="s">
        <v>14943</v>
      </c>
    </row>
    <row r="4426" spans="1:28">
      <c r="A4426" s="241">
        <v>45981</v>
      </c>
      <c r="B4426" t="s">
        <v>14944</v>
      </c>
      <c r="C4426" t="s">
        <v>7736</v>
      </c>
      <c r="D4426" t="s">
        <v>7737</v>
      </c>
      <c r="E4426" t="s">
        <v>7738</v>
      </c>
      <c r="F4426">
        <v>3</v>
      </c>
      <c r="G4426">
        <v>6422.4</v>
      </c>
      <c r="H4426">
        <v>0</v>
      </c>
      <c r="I4426" s="165">
        <v>19267.2</v>
      </c>
      <c r="J4426" t="s">
        <v>8166</v>
      </c>
      <c r="K4426">
        <v>1</v>
      </c>
      <c r="L4426">
        <v>126</v>
      </c>
      <c r="M4426" t="s">
        <v>7744</v>
      </c>
      <c r="N4426" t="s">
        <v>7745</v>
      </c>
      <c r="O4426" t="s">
        <v>7697</v>
      </c>
      <c r="P4426" t="s">
        <v>13725</v>
      </c>
      <c r="Q4426" t="s">
        <v>13927</v>
      </c>
      <c r="R4426">
        <v>923</v>
      </c>
      <c r="S4426" t="s">
        <v>9296</v>
      </c>
      <c r="T4426" t="s">
        <v>7701</v>
      </c>
      <c r="U4426">
        <v>1</v>
      </c>
      <c r="V4426">
        <v>3</v>
      </c>
      <c r="W4426" t="s">
        <v>7702</v>
      </c>
      <c r="X4426" t="s">
        <v>6941</v>
      </c>
      <c r="Y4426" t="s">
        <v>7703</v>
      </c>
      <c r="Z4426" t="s">
        <v>14945</v>
      </c>
      <c r="AA4426" t="s">
        <v>8226</v>
      </c>
      <c r="AB4426" t="s">
        <v>14946</v>
      </c>
    </row>
    <row r="4427" spans="1:28">
      <c r="A4427" s="241">
        <v>45981</v>
      </c>
      <c r="B4427" t="s">
        <v>14944</v>
      </c>
      <c r="C4427" t="s">
        <v>8239</v>
      </c>
      <c r="D4427" t="s">
        <v>8240</v>
      </c>
      <c r="E4427" t="s">
        <v>8241</v>
      </c>
      <c r="F4427">
        <v>1</v>
      </c>
      <c r="G4427">
        <v>1180</v>
      </c>
      <c r="H4427">
        <v>0</v>
      </c>
      <c r="I4427" s="165">
        <v>1180</v>
      </c>
      <c r="J4427" t="s">
        <v>8166</v>
      </c>
      <c r="K4427">
        <v>1</v>
      </c>
      <c r="L4427">
        <v>126</v>
      </c>
      <c r="M4427" t="s">
        <v>7744</v>
      </c>
      <c r="N4427" t="s">
        <v>7745</v>
      </c>
      <c r="O4427" t="s">
        <v>7697</v>
      </c>
      <c r="P4427" t="s">
        <v>13725</v>
      </c>
      <c r="Q4427" t="s">
        <v>13927</v>
      </c>
      <c r="R4427">
        <v>923</v>
      </c>
      <c r="S4427" t="s">
        <v>9296</v>
      </c>
      <c r="T4427" t="s">
        <v>7715</v>
      </c>
      <c r="U4427">
        <v>6</v>
      </c>
      <c r="V4427">
        <v>6</v>
      </c>
      <c r="W4427" t="s">
        <v>7702</v>
      </c>
      <c r="X4427" t="s">
        <v>6941</v>
      </c>
      <c r="Y4427" t="s">
        <v>7703</v>
      </c>
      <c r="Z4427" t="s">
        <v>14945</v>
      </c>
      <c r="AA4427" t="s">
        <v>8226</v>
      </c>
      <c r="AB4427" t="s">
        <v>14946</v>
      </c>
    </row>
    <row r="4428" spans="1:28">
      <c r="A4428" s="241">
        <v>45981</v>
      </c>
      <c r="B4428" t="s">
        <v>14944</v>
      </c>
      <c r="C4428" t="s">
        <v>7883</v>
      </c>
      <c r="D4428" t="s">
        <v>7884</v>
      </c>
      <c r="E4428" t="s">
        <v>7885</v>
      </c>
      <c r="F4428">
        <v>1</v>
      </c>
      <c r="G4428">
        <v>3025.21</v>
      </c>
      <c r="H4428">
        <v>0</v>
      </c>
      <c r="I4428" s="165">
        <v>3025.21</v>
      </c>
      <c r="J4428" t="s">
        <v>8166</v>
      </c>
      <c r="K4428">
        <v>1</v>
      </c>
      <c r="L4428">
        <v>126</v>
      </c>
      <c r="M4428" t="s">
        <v>7744</v>
      </c>
      <c r="N4428" t="s">
        <v>7745</v>
      </c>
      <c r="O4428" t="s">
        <v>7697</v>
      </c>
      <c r="P4428" t="s">
        <v>13725</v>
      </c>
      <c r="Q4428" t="s">
        <v>13927</v>
      </c>
      <c r="R4428">
        <v>923</v>
      </c>
      <c r="S4428" t="s">
        <v>9296</v>
      </c>
      <c r="T4428" t="s">
        <v>7715</v>
      </c>
      <c r="U4428">
        <v>1</v>
      </c>
      <c r="V4428">
        <v>1</v>
      </c>
      <c r="W4428" t="s">
        <v>7702</v>
      </c>
      <c r="X4428" t="s">
        <v>6941</v>
      </c>
      <c r="Y4428" t="s">
        <v>7703</v>
      </c>
      <c r="Z4428" t="s">
        <v>14945</v>
      </c>
      <c r="AA4428" t="s">
        <v>8226</v>
      </c>
      <c r="AB4428" t="s">
        <v>14946</v>
      </c>
    </row>
    <row r="4429" spans="1:28">
      <c r="A4429" s="241">
        <v>45981</v>
      </c>
      <c r="B4429" t="s">
        <v>14944</v>
      </c>
      <c r="C4429" t="s">
        <v>8032</v>
      </c>
      <c r="D4429" t="s">
        <v>8033</v>
      </c>
      <c r="E4429" t="s">
        <v>8034</v>
      </c>
      <c r="F4429">
        <v>1</v>
      </c>
      <c r="G4429">
        <v>1092.44</v>
      </c>
      <c r="H4429">
        <v>0</v>
      </c>
      <c r="I4429" s="165">
        <v>1092.44</v>
      </c>
      <c r="J4429" t="s">
        <v>8166</v>
      </c>
      <c r="K4429">
        <v>1</v>
      </c>
      <c r="L4429">
        <v>126</v>
      </c>
      <c r="M4429" t="s">
        <v>7744</v>
      </c>
      <c r="N4429" t="s">
        <v>7745</v>
      </c>
      <c r="O4429" t="s">
        <v>7697</v>
      </c>
      <c r="P4429" t="s">
        <v>13725</v>
      </c>
      <c r="Q4429" t="s">
        <v>13927</v>
      </c>
      <c r="R4429">
        <v>923</v>
      </c>
      <c r="S4429" t="s">
        <v>9296</v>
      </c>
      <c r="T4429" t="s">
        <v>7701</v>
      </c>
      <c r="U4429">
        <v>1</v>
      </c>
      <c r="V4429">
        <v>1</v>
      </c>
      <c r="W4429" t="s">
        <v>7702</v>
      </c>
      <c r="X4429" t="s">
        <v>6941</v>
      </c>
      <c r="Y4429" t="s">
        <v>7703</v>
      </c>
      <c r="Z4429" t="s">
        <v>14945</v>
      </c>
      <c r="AA4429" t="s">
        <v>8226</v>
      </c>
      <c r="AB4429" t="s">
        <v>14946</v>
      </c>
    </row>
    <row r="4430" spans="1:28">
      <c r="A4430" s="241">
        <v>45981</v>
      </c>
      <c r="B4430" t="s">
        <v>14947</v>
      </c>
      <c r="C4430" t="s">
        <v>7720</v>
      </c>
      <c r="D4430" t="s">
        <v>7721</v>
      </c>
      <c r="E4430" t="s">
        <v>7722</v>
      </c>
      <c r="F4430">
        <v>1</v>
      </c>
      <c r="G4430">
        <v>11900</v>
      </c>
      <c r="H4430">
        <v>357</v>
      </c>
      <c r="I4430" s="165">
        <v>11543</v>
      </c>
      <c r="J4430" t="s">
        <v>7809</v>
      </c>
      <c r="K4430">
        <v>1</v>
      </c>
      <c r="L4430">
        <v>125</v>
      </c>
      <c r="M4430" t="s">
        <v>7724</v>
      </c>
      <c r="N4430" t="s">
        <v>7713</v>
      </c>
      <c r="O4430" t="s">
        <v>7697</v>
      </c>
      <c r="P4430" t="s">
        <v>13725</v>
      </c>
      <c r="Q4430" t="s">
        <v>10012</v>
      </c>
      <c r="R4430">
        <v>111</v>
      </c>
      <c r="S4430" t="s">
        <v>9296</v>
      </c>
      <c r="T4430" t="s">
        <v>7726</v>
      </c>
      <c r="U4430">
        <v>1</v>
      </c>
      <c r="V4430">
        <v>1</v>
      </c>
      <c r="W4430" t="s">
        <v>7702</v>
      </c>
      <c r="X4430" t="s">
        <v>6726</v>
      </c>
      <c r="Y4430" t="s">
        <v>7703</v>
      </c>
      <c r="Z4430" t="s">
        <v>14948</v>
      </c>
      <c r="AA4430" t="s">
        <v>8618</v>
      </c>
      <c r="AB4430" t="s">
        <v>14949</v>
      </c>
    </row>
    <row r="4431" spans="1:28">
      <c r="A4431" s="241">
        <v>45981</v>
      </c>
      <c r="B4431" t="s">
        <v>14950</v>
      </c>
      <c r="C4431" t="s">
        <v>8563</v>
      </c>
      <c r="D4431" t="s">
        <v>8564</v>
      </c>
      <c r="E4431" t="s">
        <v>8565</v>
      </c>
      <c r="F4431">
        <v>3</v>
      </c>
      <c r="G4431">
        <v>4659</v>
      </c>
      <c r="H4431">
        <v>0</v>
      </c>
      <c r="I4431" s="165">
        <v>13977</v>
      </c>
      <c r="J4431" t="s">
        <v>7711</v>
      </c>
      <c r="K4431">
        <v>1</v>
      </c>
      <c r="L4431">
        <v>156</v>
      </c>
      <c r="M4431" t="s">
        <v>7712</v>
      </c>
      <c r="N4431" t="s">
        <v>7713</v>
      </c>
      <c r="O4431" t="s">
        <v>7697</v>
      </c>
      <c r="P4431" t="s">
        <v>13725</v>
      </c>
      <c r="Q4431" t="s">
        <v>14163</v>
      </c>
      <c r="R4431">
        <v>509</v>
      </c>
      <c r="S4431" t="s">
        <v>9296</v>
      </c>
      <c r="T4431" t="s">
        <v>7715</v>
      </c>
      <c r="U4431">
        <v>1</v>
      </c>
      <c r="V4431">
        <v>3</v>
      </c>
      <c r="W4431" t="s">
        <v>7702</v>
      </c>
      <c r="X4431" t="s">
        <v>6470</v>
      </c>
      <c r="Y4431" t="s">
        <v>7703</v>
      </c>
      <c r="Z4431" t="s">
        <v>14951</v>
      </c>
      <c r="AA4431" t="s">
        <v>8231</v>
      </c>
      <c r="AB4431" t="s">
        <v>14952</v>
      </c>
    </row>
    <row r="4432" spans="1:28">
      <c r="A4432" s="241">
        <v>45981</v>
      </c>
      <c r="B4432" t="s">
        <v>14950</v>
      </c>
      <c r="C4432" t="s">
        <v>7839</v>
      </c>
      <c r="D4432" t="s">
        <v>7840</v>
      </c>
      <c r="E4432" t="s">
        <v>7841</v>
      </c>
      <c r="F4432">
        <v>3</v>
      </c>
      <c r="G4432">
        <v>2645.48</v>
      </c>
      <c r="H4432">
        <v>0</v>
      </c>
      <c r="I4432" s="165">
        <v>7936.44</v>
      </c>
      <c r="J4432" t="s">
        <v>7711</v>
      </c>
      <c r="K4432">
        <v>1</v>
      </c>
      <c r="L4432">
        <v>156</v>
      </c>
      <c r="M4432" t="s">
        <v>7712</v>
      </c>
      <c r="N4432" t="s">
        <v>7713</v>
      </c>
      <c r="O4432" t="s">
        <v>7697</v>
      </c>
      <c r="P4432" t="s">
        <v>13725</v>
      </c>
      <c r="Q4432" t="s">
        <v>14163</v>
      </c>
      <c r="R4432">
        <v>509</v>
      </c>
      <c r="S4432" t="s">
        <v>9296</v>
      </c>
      <c r="T4432" t="s">
        <v>7715</v>
      </c>
      <c r="U4432">
        <v>1</v>
      </c>
      <c r="V4432">
        <v>3</v>
      </c>
      <c r="W4432" t="s">
        <v>7702</v>
      </c>
      <c r="X4432" t="s">
        <v>6470</v>
      </c>
      <c r="Y4432" t="s">
        <v>7703</v>
      </c>
      <c r="Z4432" t="s">
        <v>14951</v>
      </c>
      <c r="AA4432" t="s">
        <v>8231</v>
      </c>
      <c r="AB4432" t="s">
        <v>14952</v>
      </c>
    </row>
    <row r="4433" spans="1:28">
      <c r="A4433" s="241">
        <v>45981</v>
      </c>
      <c r="B4433" t="s">
        <v>14950</v>
      </c>
      <c r="C4433" t="s">
        <v>7822</v>
      </c>
      <c r="D4433" t="s">
        <v>7823</v>
      </c>
      <c r="E4433" t="s">
        <v>7824</v>
      </c>
      <c r="F4433">
        <v>3</v>
      </c>
      <c r="G4433">
        <v>3025.21</v>
      </c>
      <c r="H4433">
        <v>0</v>
      </c>
      <c r="I4433" s="165">
        <v>9075.6299999999992</v>
      </c>
      <c r="J4433" t="s">
        <v>7711</v>
      </c>
      <c r="K4433">
        <v>1</v>
      </c>
      <c r="L4433">
        <v>156</v>
      </c>
      <c r="M4433" t="s">
        <v>7712</v>
      </c>
      <c r="N4433" t="s">
        <v>7713</v>
      </c>
      <c r="O4433" t="s">
        <v>7697</v>
      </c>
      <c r="P4433" t="s">
        <v>13725</v>
      </c>
      <c r="Q4433" t="s">
        <v>14163</v>
      </c>
      <c r="R4433">
        <v>509</v>
      </c>
      <c r="S4433" t="s">
        <v>9296</v>
      </c>
      <c r="T4433" t="s">
        <v>7715</v>
      </c>
      <c r="U4433">
        <v>1</v>
      </c>
      <c r="V4433">
        <v>3</v>
      </c>
      <c r="W4433" t="s">
        <v>7702</v>
      </c>
      <c r="X4433" t="s">
        <v>6470</v>
      </c>
      <c r="Y4433" t="s">
        <v>7703</v>
      </c>
      <c r="Z4433" t="s">
        <v>14951</v>
      </c>
      <c r="AA4433" t="s">
        <v>8231</v>
      </c>
      <c r="AB4433" t="s">
        <v>14952</v>
      </c>
    </row>
    <row r="4434" spans="1:28">
      <c r="A4434" s="241">
        <v>45981</v>
      </c>
      <c r="B4434" t="s">
        <v>14950</v>
      </c>
      <c r="C4434" t="s">
        <v>7787</v>
      </c>
      <c r="D4434" t="s">
        <v>7788</v>
      </c>
      <c r="E4434" t="s">
        <v>7789</v>
      </c>
      <c r="F4434">
        <v>4</v>
      </c>
      <c r="G4434">
        <v>3025.21</v>
      </c>
      <c r="H4434">
        <v>0</v>
      </c>
      <c r="I4434" s="165">
        <v>12100.84</v>
      </c>
      <c r="J4434" t="s">
        <v>7711</v>
      </c>
      <c r="K4434">
        <v>1</v>
      </c>
      <c r="L4434">
        <v>156</v>
      </c>
      <c r="M4434" t="s">
        <v>7712</v>
      </c>
      <c r="N4434" t="s">
        <v>7713</v>
      </c>
      <c r="O4434" t="s">
        <v>7697</v>
      </c>
      <c r="P4434" t="s">
        <v>13725</v>
      </c>
      <c r="Q4434" t="s">
        <v>14163</v>
      </c>
      <c r="R4434">
        <v>509</v>
      </c>
      <c r="S4434" t="s">
        <v>9296</v>
      </c>
      <c r="T4434" t="s">
        <v>7715</v>
      </c>
      <c r="U4434">
        <v>1</v>
      </c>
      <c r="V4434">
        <v>4</v>
      </c>
      <c r="W4434" t="s">
        <v>7702</v>
      </c>
      <c r="X4434" t="s">
        <v>6470</v>
      </c>
      <c r="Y4434" t="s">
        <v>7703</v>
      </c>
      <c r="Z4434" t="s">
        <v>14951</v>
      </c>
      <c r="AA4434" t="s">
        <v>8231</v>
      </c>
      <c r="AB4434" t="s">
        <v>14952</v>
      </c>
    </row>
    <row r="4435" spans="1:28">
      <c r="A4435" s="241">
        <v>45981</v>
      </c>
      <c r="B4435" t="s">
        <v>14950</v>
      </c>
      <c r="C4435" t="s">
        <v>7781</v>
      </c>
      <c r="D4435" t="s">
        <v>7782</v>
      </c>
      <c r="E4435" t="s">
        <v>7783</v>
      </c>
      <c r="F4435">
        <v>4</v>
      </c>
      <c r="G4435">
        <v>3025.21</v>
      </c>
      <c r="H4435">
        <v>0</v>
      </c>
      <c r="I4435" s="165">
        <v>12100.84</v>
      </c>
      <c r="J4435" t="s">
        <v>7711</v>
      </c>
      <c r="K4435">
        <v>1</v>
      </c>
      <c r="L4435">
        <v>156</v>
      </c>
      <c r="M4435" t="s">
        <v>7712</v>
      </c>
      <c r="N4435" t="s">
        <v>7713</v>
      </c>
      <c r="O4435" t="s">
        <v>7697</v>
      </c>
      <c r="P4435" t="s">
        <v>13725</v>
      </c>
      <c r="Q4435" t="s">
        <v>14163</v>
      </c>
      <c r="R4435">
        <v>509</v>
      </c>
      <c r="S4435" t="s">
        <v>9296</v>
      </c>
      <c r="T4435" t="s">
        <v>7715</v>
      </c>
      <c r="U4435">
        <v>1</v>
      </c>
      <c r="V4435">
        <v>4</v>
      </c>
      <c r="W4435" t="s">
        <v>7702</v>
      </c>
      <c r="X4435" t="s">
        <v>6470</v>
      </c>
      <c r="Y4435" t="s">
        <v>7703</v>
      </c>
      <c r="Z4435" t="s">
        <v>14951</v>
      </c>
      <c r="AA4435" t="s">
        <v>8231</v>
      </c>
      <c r="AB4435" t="s">
        <v>14952</v>
      </c>
    </row>
    <row r="4436" spans="1:28">
      <c r="A4436" s="241">
        <v>45981</v>
      </c>
      <c r="B4436" t="s">
        <v>14953</v>
      </c>
      <c r="C4436" t="s">
        <v>7720</v>
      </c>
      <c r="D4436" t="s">
        <v>7721</v>
      </c>
      <c r="E4436" t="s">
        <v>7722</v>
      </c>
      <c r="F4436">
        <v>1</v>
      </c>
      <c r="G4436">
        <v>11900</v>
      </c>
      <c r="H4436">
        <v>357</v>
      </c>
      <c r="I4436" s="165">
        <v>11543</v>
      </c>
      <c r="J4436" t="s">
        <v>8025</v>
      </c>
      <c r="K4436">
        <v>1</v>
      </c>
      <c r="L4436">
        <v>171</v>
      </c>
      <c r="M4436" t="s">
        <v>8026</v>
      </c>
      <c r="N4436" t="s">
        <v>8027</v>
      </c>
      <c r="O4436" t="s">
        <v>7697</v>
      </c>
      <c r="P4436" t="s">
        <v>13725</v>
      </c>
      <c r="Q4436" t="s">
        <v>8028</v>
      </c>
      <c r="R4436">
        <v>620</v>
      </c>
      <c r="S4436" t="s">
        <v>9296</v>
      </c>
      <c r="T4436" t="s">
        <v>7726</v>
      </c>
      <c r="U4436">
        <v>1</v>
      </c>
      <c r="V4436">
        <v>1</v>
      </c>
      <c r="W4436" t="s">
        <v>7702</v>
      </c>
      <c r="X4436" t="s">
        <v>6515</v>
      </c>
      <c r="Y4436" t="s">
        <v>7703</v>
      </c>
      <c r="Z4436" t="s">
        <v>14954</v>
      </c>
      <c r="AA4436" t="s">
        <v>8030</v>
      </c>
      <c r="AB4436" t="s">
        <v>14955</v>
      </c>
    </row>
    <row r="4437" spans="1:28">
      <c r="A4437" s="241">
        <v>45981</v>
      </c>
      <c r="B4437" t="s">
        <v>14956</v>
      </c>
      <c r="C4437" t="s">
        <v>8016</v>
      </c>
      <c r="D4437" t="s">
        <v>8017</v>
      </c>
      <c r="E4437" t="s">
        <v>8018</v>
      </c>
      <c r="F4437">
        <v>1</v>
      </c>
      <c r="G4437">
        <v>4853</v>
      </c>
      <c r="H4437">
        <v>0</v>
      </c>
      <c r="I4437" s="165">
        <v>4853</v>
      </c>
      <c r="J4437" t="s">
        <v>7794</v>
      </c>
      <c r="K4437">
        <v>1</v>
      </c>
      <c r="L4437">
        <v>125</v>
      </c>
      <c r="M4437" t="s">
        <v>7724</v>
      </c>
      <c r="N4437" t="s">
        <v>7713</v>
      </c>
      <c r="O4437" t="s">
        <v>7697</v>
      </c>
      <c r="P4437" t="s">
        <v>13725</v>
      </c>
      <c r="Q4437" t="s">
        <v>12488</v>
      </c>
      <c r="R4437">
        <v>102</v>
      </c>
      <c r="S4437" t="s">
        <v>9296</v>
      </c>
      <c r="T4437">
        <v>0</v>
      </c>
      <c r="U4437">
        <v>1</v>
      </c>
      <c r="V4437">
        <v>1</v>
      </c>
      <c r="W4437" t="s">
        <v>7702</v>
      </c>
      <c r="X4437" t="s">
        <v>6728</v>
      </c>
      <c r="Y4437" t="s">
        <v>7703</v>
      </c>
      <c r="Z4437" t="s">
        <v>14957</v>
      </c>
      <c r="AA4437" t="s">
        <v>7797</v>
      </c>
      <c r="AB4437" t="s">
        <v>10161</v>
      </c>
    </row>
    <row r="4438" spans="1:28">
      <c r="A4438" s="241">
        <v>45981</v>
      </c>
      <c r="B4438" t="s">
        <v>14956</v>
      </c>
      <c r="C4438" t="s">
        <v>8021</v>
      </c>
      <c r="D4438" t="s">
        <v>8022</v>
      </c>
      <c r="E4438" t="s">
        <v>8023</v>
      </c>
      <c r="F4438">
        <v>1</v>
      </c>
      <c r="G4438">
        <v>4882</v>
      </c>
      <c r="H4438">
        <v>0</v>
      </c>
      <c r="I4438" s="165">
        <v>4882</v>
      </c>
      <c r="J4438" t="s">
        <v>7794</v>
      </c>
      <c r="K4438">
        <v>1</v>
      </c>
      <c r="L4438">
        <v>125</v>
      </c>
      <c r="M4438" t="s">
        <v>7724</v>
      </c>
      <c r="N4438" t="s">
        <v>7713</v>
      </c>
      <c r="O4438" t="s">
        <v>7697</v>
      </c>
      <c r="P4438" t="s">
        <v>13725</v>
      </c>
      <c r="Q4438" t="s">
        <v>12488</v>
      </c>
      <c r="R4438">
        <v>102</v>
      </c>
      <c r="S4438" t="s">
        <v>9296</v>
      </c>
      <c r="T4438" t="s">
        <v>7701</v>
      </c>
      <c r="U4438">
        <v>1</v>
      </c>
      <c r="V4438">
        <v>1</v>
      </c>
      <c r="W4438" t="s">
        <v>7702</v>
      </c>
      <c r="X4438" t="s">
        <v>6728</v>
      </c>
      <c r="Y4438" t="s">
        <v>7703</v>
      </c>
      <c r="Z4438" t="s">
        <v>14957</v>
      </c>
      <c r="AA4438" t="s">
        <v>7797</v>
      </c>
      <c r="AB4438" t="s">
        <v>10161</v>
      </c>
    </row>
    <row r="4439" spans="1:28">
      <c r="A4439" s="241">
        <v>45981</v>
      </c>
      <c r="B4439" t="s">
        <v>14956</v>
      </c>
      <c r="C4439" t="s">
        <v>7800</v>
      </c>
      <c r="D4439" t="s">
        <v>7801</v>
      </c>
      <c r="E4439" t="s">
        <v>7802</v>
      </c>
      <c r="F4439">
        <v>6</v>
      </c>
      <c r="G4439">
        <v>1092.44</v>
      </c>
      <c r="H4439">
        <v>0</v>
      </c>
      <c r="I4439" s="165">
        <v>6554.64</v>
      </c>
      <c r="J4439" t="s">
        <v>7794</v>
      </c>
      <c r="K4439">
        <v>1</v>
      </c>
      <c r="L4439">
        <v>125</v>
      </c>
      <c r="M4439" t="s">
        <v>7724</v>
      </c>
      <c r="N4439" t="s">
        <v>7713</v>
      </c>
      <c r="O4439" t="s">
        <v>7697</v>
      </c>
      <c r="P4439" t="s">
        <v>13725</v>
      </c>
      <c r="Q4439" t="s">
        <v>12488</v>
      </c>
      <c r="R4439">
        <v>102</v>
      </c>
      <c r="S4439" t="s">
        <v>9296</v>
      </c>
      <c r="T4439" t="s">
        <v>7701</v>
      </c>
      <c r="U4439">
        <v>1</v>
      </c>
      <c r="V4439">
        <v>6</v>
      </c>
      <c r="W4439" t="s">
        <v>7702</v>
      </c>
      <c r="X4439" t="s">
        <v>6728</v>
      </c>
      <c r="Y4439" t="s">
        <v>7703</v>
      </c>
      <c r="Z4439" t="s">
        <v>14957</v>
      </c>
      <c r="AA4439" t="s">
        <v>7797</v>
      </c>
      <c r="AB4439" t="s">
        <v>10161</v>
      </c>
    </row>
    <row r="4440" spans="1:28">
      <c r="A4440" s="241">
        <v>45981</v>
      </c>
      <c r="B4440" t="s">
        <v>14956</v>
      </c>
      <c r="C4440" t="s">
        <v>7871</v>
      </c>
      <c r="D4440" t="s">
        <v>7872</v>
      </c>
      <c r="E4440" t="s">
        <v>7873</v>
      </c>
      <c r="F4440">
        <v>6</v>
      </c>
      <c r="G4440">
        <v>2227</v>
      </c>
      <c r="H4440">
        <v>0</v>
      </c>
      <c r="I4440" s="165">
        <v>13362</v>
      </c>
      <c r="J4440" t="s">
        <v>7794</v>
      </c>
      <c r="K4440">
        <v>1</v>
      </c>
      <c r="L4440">
        <v>125</v>
      </c>
      <c r="M4440" t="s">
        <v>7724</v>
      </c>
      <c r="N4440" t="s">
        <v>7713</v>
      </c>
      <c r="O4440" t="s">
        <v>7697</v>
      </c>
      <c r="P4440" t="s">
        <v>13725</v>
      </c>
      <c r="Q4440" t="s">
        <v>12488</v>
      </c>
      <c r="R4440">
        <v>102</v>
      </c>
      <c r="S4440" t="s">
        <v>9296</v>
      </c>
      <c r="T4440" t="s">
        <v>7769</v>
      </c>
      <c r="U4440">
        <v>1</v>
      </c>
      <c r="V4440">
        <v>6</v>
      </c>
      <c r="W4440" t="s">
        <v>7702</v>
      </c>
      <c r="X4440" t="s">
        <v>6728</v>
      </c>
      <c r="Y4440" t="s">
        <v>7703</v>
      </c>
      <c r="Z4440" t="s">
        <v>14957</v>
      </c>
      <c r="AA4440" t="s">
        <v>7797</v>
      </c>
      <c r="AB4440" t="s">
        <v>10161</v>
      </c>
    </row>
    <row r="4441" spans="1:28">
      <c r="A4441" s="241">
        <v>45981</v>
      </c>
      <c r="B4441" t="s">
        <v>14958</v>
      </c>
      <c r="C4441" t="s">
        <v>7787</v>
      </c>
      <c r="D4441" t="s">
        <v>7788</v>
      </c>
      <c r="E4441" t="s">
        <v>7789</v>
      </c>
      <c r="F4441">
        <v>3</v>
      </c>
      <c r="G4441">
        <v>3025.21</v>
      </c>
      <c r="H4441">
        <v>0</v>
      </c>
      <c r="I4441" s="165">
        <v>9075.6299999999992</v>
      </c>
      <c r="J4441" t="s">
        <v>7842</v>
      </c>
      <c r="K4441">
        <v>1</v>
      </c>
      <c r="L4441">
        <v>126</v>
      </c>
      <c r="M4441" t="s">
        <v>7744</v>
      </c>
      <c r="N4441" t="s">
        <v>7745</v>
      </c>
      <c r="O4441" t="s">
        <v>7697</v>
      </c>
      <c r="P4441" t="s">
        <v>13725</v>
      </c>
      <c r="Q4441" t="s">
        <v>14089</v>
      </c>
      <c r="R4441">
        <v>908</v>
      </c>
      <c r="S4441" t="s">
        <v>9296</v>
      </c>
      <c r="T4441" t="s">
        <v>7715</v>
      </c>
      <c r="U4441">
        <v>1</v>
      </c>
      <c r="V4441">
        <v>3</v>
      </c>
      <c r="W4441" t="s">
        <v>7702</v>
      </c>
      <c r="X4441" t="s">
        <v>6915</v>
      </c>
      <c r="Y4441" t="s">
        <v>7703</v>
      </c>
      <c r="Z4441" t="s">
        <v>14959</v>
      </c>
      <c r="AA4441" t="s">
        <v>7845</v>
      </c>
      <c r="AB4441" t="s">
        <v>14960</v>
      </c>
    </row>
    <row r="4442" spans="1:28">
      <c r="A4442" s="241">
        <v>45981</v>
      </c>
      <c r="B4442" t="s">
        <v>14961</v>
      </c>
      <c r="C4442" t="s">
        <v>8016</v>
      </c>
      <c r="D4442" t="s">
        <v>8017</v>
      </c>
      <c r="E4442" t="s">
        <v>8018</v>
      </c>
      <c r="F4442">
        <v>1</v>
      </c>
      <c r="G4442">
        <v>4853</v>
      </c>
      <c r="H4442">
        <v>0</v>
      </c>
      <c r="I4442" s="165">
        <v>4853</v>
      </c>
      <c r="J4442" t="s">
        <v>8182</v>
      </c>
      <c r="K4442">
        <v>1</v>
      </c>
      <c r="L4442">
        <v>126</v>
      </c>
      <c r="M4442" t="s">
        <v>7744</v>
      </c>
      <c r="N4442" t="s">
        <v>7745</v>
      </c>
      <c r="O4442" t="s">
        <v>7697</v>
      </c>
      <c r="P4442" t="s">
        <v>13725</v>
      </c>
      <c r="Q4442" t="s">
        <v>14186</v>
      </c>
      <c r="R4442">
        <v>921</v>
      </c>
      <c r="S4442" t="s">
        <v>9296</v>
      </c>
      <c r="T4442">
        <v>0</v>
      </c>
      <c r="U4442">
        <v>1</v>
      </c>
      <c r="V4442">
        <v>1</v>
      </c>
      <c r="W4442" t="s">
        <v>7702</v>
      </c>
      <c r="X4442" t="s">
        <v>6524</v>
      </c>
      <c r="Y4442" t="s">
        <v>7703</v>
      </c>
      <c r="Z4442" t="s">
        <v>14962</v>
      </c>
      <c r="AA4442" t="s">
        <v>8470</v>
      </c>
      <c r="AB4442" t="s">
        <v>14963</v>
      </c>
    </row>
    <row r="4443" spans="1:28">
      <c r="A4443" s="241">
        <v>45981</v>
      </c>
      <c r="B4443" t="s">
        <v>14961</v>
      </c>
      <c r="C4443" t="s">
        <v>8193</v>
      </c>
      <c r="D4443" t="s">
        <v>8194</v>
      </c>
      <c r="E4443" t="s">
        <v>8195</v>
      </c>
      <c r="F4443">
        <v>3</v>
      </c>
      <c r="G4443">
        <v>3000</v>
      </c>
      <c r="H4443">
        <v>450</v>
      </c>
      <c r="I4443" s="165">
        <v>8550</v>
      </c>
      <c r="J4443" t="s">
        <v>8182</v>
      </c>
      <c r="K4443">
        <v>1</v>
      </c>
      <c r="L4443">
        <v>126</v>
      </c>
      <c r="M4443" t="s">
        <v>7744</v>
      </c>
      <c r="N4443" t="s">
        <v>7745</v>
      </c>
      <c r="O4443" t="s">
        <v>7697</v>
      </c>
      <c r="P4443" t="s">
        <v>13725</v>
      </c>
      <c r="Q4443" t="s">
        <v>14186</v>
      </c>
      <c r="R4443">
        <v>921</v>
      </c>
      <c r="S4443" t="s">
        <v>9296</v>
      </c>
      <c r="T4443" t="s">
        <v>7726</v>
      </c>
      <c r="U4443">
        <v>1</v>
      </c>
      <c r="V4443">
        <v>3</v>
      </c>
      <c r="W4443" t="s">
        <v>7702</v>
      </c>
      <c r="X4443" t="s">
        <v>6524</v>
      </c>
      <c r="Y4443" t="s">
        <v>7703</v>
      </c>
      <c r="Z4443" t="s">
        <v>14962</v>
      </c>
      <c r="AA4443" t="s">
        <v>8470</v>
      </c>
      <c r="AB4443" t="s">
        <v>14963</v>
      </c>
    </row>
    <row r="4444" spans="1:28">
      <c r="A4444" s="241">
        <v>45981</v>
      </c>
      <c r="B4444" t="s">
        <v>14964</v>
      </c>
      <c r="C4444" t="s">
        <v>7860</v>
      </c>
      <c r="D4444" t="s">
        <v>7861</v>
      </c>
      <c r="E4444" t="s">
        <v>7862</v>
      </c>
      <c r="F4444">
        <v>20</v>
      </c>
      <c r="G4444">
        <v>866.2</v>
      </c>
      <c r="H4444">
        <v>0</v>
      </c>
      <c r="I4444" s="165">
        <v>17324</v>
      </c>
      <c r="J4444" t="s">
        <v>8166</v>
      </c>
      <c r="K4444">
        <v>1</v>
      </c>
      <c r="L4444">
        <v>126</v>
      </c>
      <c r="M4444" t="s">
        <v>7744</v>
      </c>
      <c r="N4444" t="s">
        <v>7745</v>
      </c>
      <c r="O4444" t="s">
        <v>7697</v>
      </c>
      <c r="P4444" t="s">
        <v>13725</v>
      </c>
      <c r="Q4444" t="s">
        <v>13927</v>
      </c>
      <c r="R4444">
        <v>923</v>
      </c>
      <c r="S4444" t="s">
        <v>9296</v>
      </c>
      <c r="T4444" t="s">
        <v>7701</v>
      </c>
      <c r="U4444">
        <v>1</v>
      </c>
      <c r="V4444">
        <v>20</v>
      </c>
      <c r="W4444" t="s">
        <v>7702</v>
      </c>
      <c r="X4444" t="s">
        <v>6490</v>
      </c>
      <c r="Y4444" t="s">
        <v>7703</v>
      </c>
      <c r="Z4444" t="s">
        <v>14965</v>
      </c>
      <c r="AA4444" t="s">
        <v>8226</v>
      </c>
      <c r="AB4444" t="s">
        <v>14966</v>
      </c>
    </row>
    <row r="4445" spans="1:28">
      <c r="A4445" s="241">
        <v>45981</v>
      </c>
      <c r="B4445" t="s">
        <v>14964</v>
      </c>
      <c r="C4445" t="s">
        <v>8205</v>
      </c>
      <c r="D4445" t="s">
        <v>8206</v>
      </c>
      <c r="E4445" t="s">
        <v>8207</v>
      </c>
      <c r="F4445">
        <v>3</v>
      </c>
      <c r="G4445">
        <v>3000</v>
      </c>
      <c r="H4445">
        <v>450</v>
      </c>
      <c r="I4445" s="165">
        <v>8550</v>
      </c>
      <c r="J4445" t="s">
        <v>8166</v>
      </c>
      <c r="K4445">
        <v>1</v>
      </c>
      <c r="L4445">
        <v>126</v>
      </c>
      <c r="M4445" t="s">
        <v>7744</v>
      </c>
      <c r="N4445" t="s">
        <v>7745</v>
      </c>
      <c r="O4445" t="s">
        <v>7697</v>
      </c>
      <c r="P4445" t="s">
        <v>13725</v>
      </c>
      <c r="Q4445" t="s">
        <v>13927</v>
      </c>
      <c r="R4445">
        <v>923</v>
      </c>
      <c r="S4445" t="s">
        <v>9296</v>
      </c>
      <c r="T4445" t="s">
        <v>7726</v>
      </c>
      <c r="U4445">
        <v>1</v>
      </c>
      <c r="V4445">
        <v>3</v>
      </c>
      <c r="W4445" t="s">
        <v>7702</v>
      </c>
      <c r="X4445" t="s">
        <v>6490</v>
      </c>
      <c r="Y4445" t="s">
        <v>7703</v>
      </c>
      <c r="Z4445" t="s">
        <v>14965</v>
      </c>
      <c r="AA4445" t="s">
        <v>8226</v>
      </c>
      <c r="AB4445" t="s">
        <v>14966</v>
      </c>
    </row>
    <row r="4446" spans="1:28">
      <c r="A4446" s="241">
        <v>45981</v>
      </c>
      <c r="B4446" t="s">
        <v>14967</v>
      </c>
      <c r="C4446" t="s">
        <v>7736</v>
      </c>
      <c r="D4446" t="s">
        <v>7737</v>
      </c>
      <c r="E4446" t="s">
        <v>7738</v>
      </c>
      <c r="F4446">
        <v>4</v>
      </c>
      <c r="G4446">
        <v>6422.4</v>
      </c>
      <c r="H4446">
        <v>0</v>
      </c>
      <c r="I4446" s="165">
        <v>25689.599999999999</v>
      </c>
      <c r="J4446" t="s">
        <v>7743</v>
      </c>
      <c r="K4446">
        <v>1</v>
      </c>
      <c r="L4446">
        <v>126</v>
      </c>
      <c r="M4446" t="s">
        <v>7744</v>
      </c>
      <c r="N4446" t="s">
        <v>7745</v>
      </c>
      <c r="O4446" t="s">
        <v>7697</v>
      </c>
      <c r="P4446" t="s">
        <v>13725</v>
      </c>
      <c r="Q4446" t="s">
        <v>13717</v>
      </c>
      <c r="R4446">
        <v>938</v>
      </c>
      <c r="S4446" t="s">
        <v>9296</v>
      </c>
      <c r="T4446" t="s">
        <v>7701</v>
      </c>
      <c r="U4446">
        <v>1</v>
      </c>
      <c r="V4446">
        <v>4</v>
      </c>
      <c r="W4446" t="s">
        <v>7702</v>
      </c>
      <c r="X4446" t="s">
        <v>6560</v>
      </c>
      <c r="Y4446" t="s">
        <v>7703</v>
      </c>
      <c r="Z4446" t="s">
        <v>14968</v>
      </c>
      <c r="AA4446" t="s">
        <v>7748</v>
      </c>
      <c r="AB4446" t="s">
        <v>14969</v>
      </c>
    </row>
    <row r="4447" spans="1:28">
      <c r="A4447" s="241">
        <v>45981</v>
      </c>
      <c r="B4447" t="s">
        <v>14970</v>
      </c>
      <c r="C4447" t="s">
        <v>7934</v>
      </c>
      <c r="D4447" t="s">
        <v>7935</v>
      </c>
      <c r="E4447" t="s">
        <v>7936</v>
      </c>
      <c r="F4447">
        <v>12</v>
      </c>
      <c r="G4447">
        <v>2475</v>
      </c>
      <c r="H4447">
        <v>0</v>
      </c>
      <c r="I4447" s="165">
        <v>29700</v>
      </c>
      <c r="J4447" t="s">
        <v>8061</v>
      </c>
      <c r="K4447">
        <v>1</v>
      </c>
      <c r="L4447">
        <v>182</v>
      </c>
      <c r="M4447" t="s">
        <v>8740</v>
      </c>
      <c r="N4447" t="s">
        <v>7745</v>
      </c>
      <c r="O4447" t="s">
        <v>7697</v>
      </c>
      <c r="P4447" t="s">
        <v>13725</v>
      </c>
      <c r="Q4447" t="s">
        <v>8111</v>
      </c>
      <c r="R4447">
        <v>905</v>
      </c>
      <c r="S4447" t="s">
        <v>9296</v>
      </c>
      <c r="T4447" t="s">
        <v>7715</v>
      </c>
      <c r="U4447">
        <v>1</v>
      </c>
      <c r="V4447">
        <v>12</v>
      </c>
      <c r="W4447" t="s">
        <v>7702</v>
      </c>
      <c r="X4447" t="s">
        <v>6853</v>
      </c>
      <c r="Y4447" t="s">
        <v>7703</v>
      </c>
      <c r="Z4447" t="s">
        <v>14971</v>
      </c>
      <c r="AA4447" t="s">
        <v>8066</v>
      </c>
      <c r="AB4447" t="s">
        <v>10161</v>
      </c>
    </row>
    <row r="4448" spans="1:28">
      <c r="A4448" s="241">
        <v>45981</v>
      </c>
      <c r="B4448" t="s">
        <v>14970</v>
      </c>
      <c r="C4448" t="s">
        <v>8136</v>
      </c>
      <c r="D4448" t="s">
        <v>8137</v>
      </c>
      <c r="E4448" t="s">
        <v>8138</v>
      </c>
      <c r="F4448">
        <v>1</v>
      </c>
      <c r="G4448">
        <v>12290.73</v>
      </c>
      <c r="H4448">
        <v>0</v>
      </c>
      <c r="I4448" s="165">
        <v>12290.73</v>
      </c>
      <c r="J4448" t="s">
        <v>8061</v>
      </c>
      <c r="K4448">
        <v>1</v>
      </c>
      <c r="L4448">
        <v>182</v>
      </c>
      <c r="M4448" t="s">
        <v>8740</v>
      </c>
      <c r="N4448" t="s">
        <v>7745</v>
      </c>
      <c r="O4448" t="s">
        <v>7697</v>
      </c>
      <c r="P4448" t="s">
        <v>13725</v>
      </c>
      <c r="Q4448" t="s">
        <v>8111</v>
      </c>
      <c r="R4448">
        <v>905</v>
      </c>
      <c r="S4448" t="s">
        <v>9296</v>
      </c>
      <c r="T4448" t="s">
        <v>7726</v>
      </c>
      <c r="U4448">
        <v>1</v>
      </c>
      <c r="V4448">
        <v>1</v>
      </c>
      <c r="W4448" t="s">
        <v>7702</v>
      </c>
      <c r="X4448" t="s">
        <v>6853</v>
      </c>
      <c r="Y4448" t="s">
        <v>7703</v>
      </c>
      <c r="Z4448" t="s">
        <v>14971</v>
      </c>
      <c r="AA4448" t="s">
        <v>8066</v>
      </c>
      <c r="AB4448" t="s">
        <v>10161</v>
      </c>
    </row>
    <row r="4449" spans="1:28">
      <c r="A4449" s="241">
        <v>45981</v>
      </c>
      <c r="B4449" t="s">
        <v>14972</v>
      </c>
      <c r="C4449" t="s">
        <v>7927</v>
      </c>
      <c r="D4449" t="s">
        <v>7928</v>
      </c>
      <c r="E4449" t="s">
        <v>7929</v>
      </c>
      <c r="F4449">
        <v>10</v>
      </c>
      <c r="G4449">
        <v>1344.54</v>
      </c>
      <c r="H4449">
        <v>0</v>
      </c>
      <c r="I4449" s="165">
        <v>13445.4</v>
      </c>
      <c r="J4449" t="s">
        <v>7809</v>
      </c>
      <c r="K4449">
        <v>1</v>
      </c>
      <c r="L4449">
        <v>125</v>
      </c>
      <c r="M4449" t="s">
        <v>7724</v>
      </c>
      <c r="N4449" t="s">
        <v>7713</v>
      </c>
      <c r="O4449" t="s">
        <v>7697</v>
      </c>
      <c r="P4449" t="s">
        <v>13725</v>
      </c>
      <c r="Q4449" t="s">
        <v>13768</v>
      </c>
      <c r="R4449">
        <v>113</v>
      </c>
      <c r="S4449" t="s">
        <v>9296</v>
      </c>
      <c r="T4449" t="s">
        <v>7701</v>
      </c>
      <c r="U4449">
        <v>1</v>
      </c>
      <c r="V4449">
        <v>10</v>
      </c>
      <c r="W4449" t="s">
        <v>7702</v>
      </c>
      <c r="X4449" t="s">
        <v>6513</v>
      </c>
      <c r="Y4449" t="s">
        <v>7703</v>
      </c>
      <c r="Z4449" t="s">
        <v>14973</v>
      </c>
      <c r="AA4449" t="s">
        <v>8092</v>
      </c>
      <c r="AB4449" t="s">
        <v>14974</v>
      </c>
    </row>
    <row r="4450" spans="1:28">
      <c r="A4450" s="241">
        <v>45981</v>
      </c>
      <c r="B4450" t="s">
        <v>14975</v>
      </c>
      <c r="C4450" t="s">
        <v>7832</v>
      </c>
      <c r="D4450" t="s">
        <v>7833</v>
      </c>
      <c r="E4450" t="s">
        <v>7834</v>
      </c>
      <c r="F4450">
        <v>1</v>
      </c>
      <c r="G4450">
        <v>12500</v>
      </c>
      <c r="H4450">
        <v>375</v>
      </c>
      <c r="I4450" s="165">
        <v>12125</v>
      </c>
      <c r="J4450" t="s">
        <v>8271</v>
      </c>
      <c r="K4450">
        <v>1</v>
      </c>
      <c r="L4450">
        <v>126</v>
      </c>
      <c r="M4450" t="s">
        <v>7744</v>
      </c>
      <c r="N4450" t="s">
        <v>7745</v>
      </c>
      <c r="O4450" t="s">
        <v>7697</v>
      </c>
      <c r="P4450" t="s">
        <v>13725</v>
      </c>
      <c r="Q4450" t="s">
        <v>9285</v>
      </c>
      <c r="R4450">
        <v>937</v>
      </c>
      <c r="S4450" t="s">
        <v>9296</v>
      </c>
      <c r="T4450" t="s">
        <v>7726</v>
      </c>
      <c r="U4450">
        <v>1</v>
      </c>
      <c r="V4450">
        <v>1</v>
      </c>
      <c r="W4450" t="s">
        <v>7702</v>
      </c>
      <c r="X4450" t="s">
        <v>6586</v>
      </c>
      <c r="Y4450" t="s">
        <v>7703</v>
      </c>
      <c r="Z4450" t="s">
        <v>14976</v>
      </c>
      <c r="AA4450" t="s">
        <v>8728</v>
      </c>
      <c r="AB4450" t="s">
        <v>8959</v>
      </c>
    </row>
    <row r="4451" spans="1:28">
      <c r="A4451" s="241">
        <v>45981</v>
      </c>
      <c r="B4451" t="s">
        <v>14975</v>
      </c>
      <c r="C4451" t="s">
        <v>8079</v>
      </c>
      <c r="D4451" t="s">
        <v>8080</v>
      </c>
      <c r="E4451" t="s">
        <v>8081</v>
      </c>
      <c r="F4451">
        <v>6</v>
      </c>
      <c r="G4451">
        <v>3180</v>
      </c>
      <c r="H4451">
        <v>0</v>
      </c>
      <c r="I4451" s="165">
        <v>19080</v>
      </c>
      <c r="J4451" t="s">
        <v>8271</v>
      </c>
      <c r="K4451">
        <v>1</v>
      </c>
      <c r="L4451">
        <v>126</v>
      </c>
      <c r="M4451" t="s">
        <v>7744</v>
      </c>
      <c r="N4451" t="s">
        <v>7745</v>
      </c>
      <c r="O4451" t="s">
        <v>7697</v>
      </c>
      <c r="P4451" t="s">
        <v>13725</v>
      </c>
      <c r="Q4451" t="s">
        <v>9285</v>
      </c>
      <c r="R4451">
        <v>937</v>
      </c>
      <c r="S4451" t="s">
        <v>9296</v>
      </c>
      <c r="T4451" t="s">
        <v>7715</v>
      </c>
      <c r="U4451">
        <v>1</v>
      </c>
      <c r="V4451">
        <v>6</v>
      </c>
      <c r="W4451" t="s">
        <v>7702</v>
      </c>
      <c r="X4451" t="s">
        <v>6586</v>
      </c>
      <c r="Y4451" t="s">
        <v>7703</v>
      </c>
      <c r="Z4451" t="s">
        <v>14976</v>
      </c>
      <c r="AA4451" t="s">
        <v>8728</v>
      </c>
      <c r="AB4451" t="s">
        <v>8959</v>
      </c>
    </row>
    <row r="4452" spans="1:28">
      <c r="A4452" s="241">
        <v>45981</v>
      </c>
      <c r="B4452" t="s">
        <v>14975</v>
      </c>
      <c r="C4452" t="s">
        <v>7730</v>
      </c>
      <c r="D4452" t="s">
        <v>7731</v>
      </c>
      <c r="E4452" t="s">
        <v>7732</v>
      </c>
      <c r="F4452">
        <v>1</v>
      </c>
      <c r="G4452">
        <v>8991.6</v>
      </c>
      <c r="H4452">
        <v>449.58</v>
      </c>
      <c r="I4452" s="165">
        <v>8542.02</v>
      </c>
      <c r="J4452" t="s">
        <v>8271</v>
      </c>
      <c r="K4452">
        <v>1</v>
      </c>
      <c r="L4452">
        <v>126</v>
      </c>
      <c r="M4452" t="s">
        <v>7744</v>
      </c>
      <c r="N4452" t="s">
        <v>7745</v>
      </c>
      <c r="O4452" t="s">
        <v>7697</v>
      </c>
      <c r="P4452" t="s">
        <v>13725</v>
      </c>
      <c r="Q4452" t="s">
        <v>9285</v>
      </c>
      <c r="R4452">
        <v>937</v>
      </c>
      <c r="S4452" t="s">
        <v>9296</v>
      </c>
      <c r="T4452" t="s">
        <v>7715</v>
      </c>
      <c r="U4452">
        <v>1</v>
      </c>
      <c r="V4452">
        <v>1</v>
      </c>
      <c r="W4452" t="s">
        <v>7702</v>
      </c>
      <c r="X4452" t="s">
        <v>6586</v>
      </c>
      <c r="Y4452" t="s">
        <v>7703</v>
      </c>
      <c r="Z4452" t="s">
        <v>14976</v>
      </c>
      <c r="AA4452" t="s">
        <v>8728</v>
      </c>
      <c r="AB4452" t="s">
        <v>8959</v>
      </c>
    </row>
    <row r="4453" spans="1:28">
      <c r="A4453" s="241">
        <v>45981</v>
      </c>
      <c r="B4453" t="s">
        <v>14977</v>
      </c>
      <c r="C4453" t="s">
        <v>7993</v>
      </c>
      <c r="D4453" t="s">
        <v>7994</v>
      </c>
      <c r="E4453" t="s">
        <v>7995</v>
      </c>
      <c r="F4453">
        <v>3</v>
      </c>
      <c r="G4453">
        <v>28655.46</v>
      </c>
      <c r="H4453">
        <v>0</v>
      </c>
      <c r="I4453" s="165">
        <v>85966.38</v>
      </c>
      <c r="J4453" t="s">
        <v>8182</v>
      </c>
      <c r="K4453">
        <v>1</v>
      </c>
      <c r="L4453">
        <v>126</v>
      </c>
      <c r="M4453" t="s">
        <v>7744</v>
      </c>
      <c r="N4453" t="s">
        <v>7745</v>
      </c>
      <c r="O4453" t="s">
        <v>7697</v>
      </c>
      <c r="P4453" t="s">
        <v>13725</v>
      </c>
      <c r="Q4453" t="s">
        <v>13834</v>
      </c>
      <c r="R4453">
        <v>918</v>
      </c>
      <c r="S4453" t="s">
        <v>9296</v>
      </c>
      <c r="T4453" t="s">
        <v>7715</v>
      </c>
      <c r="U4453">
        <v>1</v>
      </c>
      <c r="V4453">
        <v>3</v>
      </c>
      <c r="W4453" t="s">
        <v>7702</v>
      </c>
      <c r="X4453" t="s">
        <v>6526</v>
      </c>
      <c r="Y4453" t="s">
        <v>7703</v>
      </c>
      <c r="Z4453" t="s">
        <v>14978</v>
      </c>
      <c r="AA4453" t="s">
        <v>8013</v>
      </c>
      <c r="AB4453" t="s">
        <v>14979</v>
      </c>
    </row>
    <row r="4454" spans="1:28">
      <c r="A4454" s="241">
        <v>45981</v>
      </c>
      <c r="B4454" t="s">
        <v>14977</v>
      </c>
      <c r="C4454" t="s">
        <v>7839</v>
      </c>
      <c r="D4454" t="s">
        <v>7840</v>
      </c>
      <c r="E4454" t="s">
        <v>7841</v>
      </c>
      <c r="F4454">
        <v>12</v>
      </c>
      <c r="G4454">
        <v>2645.48</v>
      </c>
      <c r="H4454">
        <v>0</v>
      </c>
      <c r="I4454" s="165">
        <v>31745.759999999998</v>
      </c>
      <c r="J4454" t="s">
        <v>8182</v>
      </c>
      <c r="K4454">
        <v>1</v>
      </c>
      <c r="L4454">
        <v>126</v>
      </c>
      <c r="M4454" t="s">
        <v>7744</v>
      </c>
      <c r="N4454" t="s">
        <v>7745</v>
      </c>
      <c r="O4454" t="s">
        <v>7697</v>
      </c>
      <c r="P4454" t="s">
        <v>13725</v>
      </c>
      <c r="Q4454" t="s">
        <v>13834</v>
      </c>
      <c r="R4454">
        <v>918</v>
      </c>
      <c r="S4454" t="s">
        <v>9296</v>
      </c>
      <c r="T4454" t="s">
        <v>7715</v>
      </c>
      <c r="U4454">
        <v>1</v>
      </c>
      <c r="V4454">
        <v>12</v>
      </c>
      <c r="W4454" t="s">
        <v>7702</v>
      </c>
      <c r="X4454" t="s">
        <v>6526</v>
      </c>
      <c r="Y4454" t="s">
        <v>7703</v>
      </c>
      <c r="Z4454" t="s">
        <v>14978</v>
      </c>
      <c r="AA4454" t="s">
        <v>8013</v>
      </c>
      <c r="AB4454" t="s">
        <v>14979</v>
      </c>
    </row>
    <row r="4455" spans="1:28">
      <c r="A4455" s="241">
        <v>45981</v>
      </c>
      <c r="B4455" t="s">
        <v>14977</v>
      </c>
      <c r="C4455" t="s">
        <v>8563</v>
      </c>
      <c r="D4455" t="s">
        <v>8564</v>
      </c>
      <c r="E4455" t="s">
        <v>8565</v>
      </c>
      <c r="F4455">
        <v>5</v>
      </c>
      <c r="G4455">
        <v>4659</v>
      </c>
      <c r="H4455">
        <v>0</v>
      </c>
      <c r="I4455" s="165">
        <v>23295</v>
      </c>
      <c r="J4455" t="s">
        <v>8182</v>
      </c>
      <c r="K4455">
        <v>1</v>
      </c>
      <c r="L4455">
        <v>126</v>
      </c>
      <c r="M4455" t="s">
        <v>7744</v>
      </c>
      <c r="N4455" t="s">
        <v>7745</v>
      </c>
      <c r="O4455" t="s">
        <v>7697</v>
      </c>
      <c r="P4455" t="s">
        <v>13725</v>
      </c>
      <c r="Q4455" t="s">
        <v>13834</v>
      </c>
      <c r="R4455">
        <v>918</v>
      </c>
      <c r="S4455" t="s">
        <v>9296</v>
      </c>
      <c r="T4455" t="s">
        <v>7715</v>
      </c>
      <c r="U4455">
        <v>1</v>
      </c>
      <c r="V4455">
        <v>5</v>
      </c>
      <c r="W4455" t="s">
        <v>7702</v>
      </c>
      <c r="X4455" t="s">
        <v>6526</v>
      </c>
      <c r="Y4455" t="s">
        <v>7703</v>
      </c>
      <c r="Z4455" t="s">
        <v>14978</v>
      </c>
      <c r="AA4455" t="s">
        <v>8013</v>
      </c>
      <c r="AB4455" t="s">
        <v>14979</v>
      </c>
    </row>
    <row r="4456" spans="1:28">
      <c r="A4456" s="241">
        <v>45981</v>
      </c>
      <c r="B4456" t="s">
        <v>14977</v>
      </c>
      <c r="C4456" t="s">
        <v>7979</v>
      </c>
      <c r="D4456" t="s">
        <v>7980</v>
      </c>
      <c r="E4456" t="s">
        <v>7981</v>
      </c>
      <c r="F4456">
        <v>4</v>
      </c>
      <c r="G4456">
        <v>2647.06</v>
      </c>
      <c r="H4456">
        <v>0</v>
      </c>
      <c r="I4456" s="165">
        <v>10588.24</v>
      </c>
      <c r="J4456" t="s">
        <v>8182</v>
      </c>
      <c r="K4456">
        <v>1</v>
      </c>
      <c r="L4456">
        <v>126</v>
      </c>
      <c r="M4456" t="s">
        <v>7744</v>
      </c>
      <c r="N4456" t="s">
        <v>7745</v>
      </c>
      <c r="O4456" t="s">
        <v>7697</v>
      </c>
      <c r="P4456" t="s">
        <v>13725</v>
      </c>
      <c r="Q4456" t="s">
        <v>13834</v>
      </c>
      <c r="R4456">
        <v>918</v>
      </c>
      <c r="S4456" t="s">
        <v>9296</v>
      </c>
      <c r="T4456" t="s">
        <v>7715</v>
      </c>
      <c r="U4456">
        <v>1</v>
      </c>
      <c r="V4456">
        <v>4</v>
      </c>
      <c r="W4456" t="s">
        <v>7702</v>
      </c>
      <c r="X4456" t="s">
        <v>6526</v>
      </c>
      <c r="Y4456" t="s">
        <v>7703</v>
      </c>
      <c r="Z4456" t="s">
        <v>14978</v>
      </c>
      <c r="AA4456" t="s">
        <v>8013</v>
      </c>
      <c r="AB4456" t="s">
        <v>14979</v>
      </c>
    </row>
    <row r="4457" spans="1:28">
      <c r="A4457" s="241">
        <v>45981</v>
      </c>
      <c r="B4457" t="s">
        <v>14977</v>
      </c>
      <c r="C4457" t="s">
        <v>7822</v>
      </c>
      <c r="D4457" t="s">
        <v>7823</v>
      </c>
      <c r="E4457" t="s">
        <v>7824</v>
      </c>
      <c r="F4457">
        <v>2</v>
      </c>
      <c r="G4457">
        <v>3025.21</v>
      </c>
      <c r="H4457">
        <v>0</v>
      </c>
      <c r="I4457" s="165">
        <v>6050.42</v>
      </c>
      <c r="J4457" t="s">
        <v>8182</v>
      </c>
      <c r="K4457">
        <v>1</v>
      </c>
      <c r="L4457">
        <v>126</v>
      </c>
      <c r="M4457" t="s">
        <v>7744</v>
      </c>
      <c r="N4457" t="s">
        <v>7745</v>
      </c>
      <c r="O4457" t="s">
        <v>7697</v>
      </c>
      <c r="P4457" t="s">
        <v>13725</v>
      </c>
      <c r="Q4457" t="s">
        <v>13834</v>
      </c>
      <c r="R4457">
        <v>918</v>
      </c>
      <c r="S4457" t="s">
        <v>9296</v>
      </c>
      <c r="T4457" t="s">
        <v>7715</v>
      </c>
      <c r="U4457">
        <v>1</v>
      </c>
      <c r="V4457">
        <v>2</v>
      </c>
      <c r="W4457" t="s">
        <v>7702</v>
      </c>
      <c r="X4457" t="s">
        <v>6526</v>
      </c>
      <c r="Y4457" t="s">
        <v>7703</v>
      </c>
      <c r="Z4457" t="s">
        <v>14978</v>
      </c>
      <c r="AA4457" t="s">
        <v>8013</v>
      </c>
      <c r="AB4457" t="s">
        <v>14979</v>
      </c>
    </row>
    <row r="4458" spans="1:28">
      <c r="A4458" s="241">
        <v>45981</v>
      </c>
      <c r="B4458" t="s">
        <v>14977</v>
      </c>
      <c r="C4458" t="s">
        <v>7973</v>
      </c>
      <c r="D4458" t="s">
        <v>7974</v>
      </c>
      <c r="E4458" t="s">
        <v>7975</v>
      </c>
      <c r="F4458">
        <v>3</v>
      </c>
      <c r="G4458">
        <v>3400</v>
      </c>
      <c r="H4458">
        <v>0</v>
      </c>
      <c r="I4458" s="165">
        <v>10200</v>
      </c>
      <c r="J4458" t="s">
        <v>8182</v>
      </c>
      <c r="K4458">
        <v>1</v>
      </c>
      <c r="L4458">
        <v>126</v>
      </c>
      <c r="M4458" t="s">
        <v>7744</v>
      </c>
      <c r="N4458" t="s">
        <v>7745</v>
      </c>
      <c r="O4458" t="s">
        <v>7697</v>
      </c>
      <c r="P4458" t="s">
        <v>13725</v>
      </c>
      <c r="Q4458" t="s">
        <v>13834</v>
      </c>
      <c r="R4458">
        <v>918</v>
      </c>
      <c r="S4458" t="s">
        <v>9296</v>
      </c>
      <c r="T4458" t="s">
        <v>7715</v>
      </c>
      <c r="U4458">
        <v>1</v>
      </c>
      <c r="V4458">
        <v>3</v>
      </c>
      <c r="W4458" t="s">
        <v>7702</v>
      </c>
      <c r="X4458" t="s">
        <v>6526</v>
      </c>
      <c r="Y4458" t="s">
        <v>7703</v>
      </c>
      <c r="Z4458" t="s">
        <v>14978</v>
      </c>
      <c r="AA4458" t="s">
        <v>8013</v>
      </c>
      <c r="AB4458" t="s">
        <v>14979</v>
      </c>
    </row>
    <row r="4459" spans="1:28">
      <c r="A4459" s="241">
        <v>45981</v>
      </c>
      <c r="B4459" t="s">
        <v>14980</v>
      </c>
      <c r="C4459" t="s">
        <v>7800</v>
      </c>
      <c r="D4459" t="s">
        <v>7801</v>
      </c>
      <c r="E4459" t="s">
        <v>7802</v>
      </c>
      <c r="F4459">
        <v>6</v>
      </c>
      <c r="G4459">
        <v>1092.44</v>
      </c>
      <c r="H4459">
        <v>0</v>
      </c>
      <c r="I4459" s="165">
        <v>6554.64</v>
      </c>
      <c r="J4459" t="s">
        <v>7757</v>
      </c>
      <c r="K4459">
        <v>1</v>
      </c>
      <c r="L4459">
        <v>1</v>
      </c>
      <c r="M4459" t="s">
        <v>7767</v>
      </c>
      <c r="N4459" t="s">
        <v>7713</v>
      </c>
      <c r="O4459" t="s">
        <v>7697</v>
      </c>
      <c r="P4459" t="s">
        <v>13725</v>
      </c>
      <c r="Q4459" t="s">
        <v>13772</v>
      </c>
      <c r="R4459">
        <v>110</v>
      </c>
      <c r="S4459" t="s">
        <v>9296</v>
      </c>
      <c r="T4459" t="s">
        <v>7701</v>
      </c>
      <c r="U4459">
        <v>1</v>
      </c>
      <c r="V4459">
        <v>6</v>
      </c>
      <c r="W4459" t="s">
        <v>7702</v>
      </c>
      <c r="X4459" t="s">
        <v>14981</v>
      </c>
      <c r="Y4459" t="s">
        <v>7703</v>
      </c>
      <c r="Z4459" t="s">
        <v>14982</v>
      </c>
      <c r="AA4459" t="s">
        <v>8552</v>
      </c>
      <c r="AB4459" t="s">
        <v>14983</v>
      </c>
    </row>
    <row r="4460" spans="1:28">
      <c r="A4460" s="241">
        <v>45981</v>
      </c>
      <c r="B4460" t="s">
        <v>14980</v>
      </c>
      <c r="C4460" t="s">
        <v>7927</v>
      </c>
      <c r="D4460" t="s">
        <v>7928</v>
      </c>
      <c r="E4460" t="s">
        <v>7929</v>
      </c>
      <c r="F4460">
        <v>10</v>
      </c>
      <c r="G4460">
        <v>1344.54</v>
      </c>
      <c r="H4460">
        <v>0</v>
      </c>
      <c r="I4460" s="165">
        <v>13445.4</v>
      </c>
      <c r="J4460" t="s">
        <v>7757</v>
      </c>
      <c r="K4460">
        <v>1</v>
      </c>
      <c r="L4460">
        <v>1</v>
      </c>
      <c r="M4460" t="s">
        <v>7767</v>
      </c>
      <c r="N4460" t="s">
        <v>7713</v>
      </c>
      <c r="O4460" t="s">
        <v>7697</v>
      </c>
      <c r="P4460" t="s">
        <v>13725</v>
      </c>
      <c r="Q4460" t="s">
        <v>13772</v>
      </c>
      <c r="R4460">
        <v>110</v>
      </c>
      <c r="S4460" t="s">
        <v>9296</v>
      </c>
      <c r="T4460" t="s">
        <v>7701</v>
      </c>
      <c r="U4460">
        <v>1</v>
      </c>
      <c r="V4460">
        <v>10</v>
      </c>
      <c r="W4460" t="s">
        <v>7702</v>
      </c>
      <c r="X4460" t="s">
        <v>14981</v>
      </c>
      <c r="Y4460" t="s">
        <v>7703</v>
      </c>
      <c r="Z4460" t="s">
        <v>14982</v>
      </c>
      <c r="AA4460" t="s">
        <v>8552</v>
      </c>
      <c r="AB4460" t="s">
        <v>14983</v>
      </c>
    </row>
    <row r="4461" spans="1:28">
      <c r="A4461" s="241">
        <v>45981</v>
      </c>
      <c r="B4461" t="s">
        <v>14984</v>
      </c>
      <c r="C4461" t="s">
        <v>8626</v>
      </c>
      <c r="D4461" t="s">
        <v>8627</v>
      </c>
      <c r="E4461" t="s">
        <v>8628</v>
      </c>
      <c r="F4461">
        <v>1</v>
      </c>
      <c r="G4461">
        <v>29400</v>
      </c>
      <c r="H4461">
        <v>0</v>
      </c>
      <c r="I4461" s="165">
        <v>29400</v>
      </c>
      <c r="J4461" t="s">
        <v>8182</v>
      </c>
      <c r="K4461">
        <v>1</v>
      </c>
      <c r="L4461">
        <v>126</v>
      </c>
      <c r="M4461" t="s">
        <v>7744</v>
      </c>
      <c r="N4461" t="s">
        <v>7745</v>
      </c>
      <c r="O4461" t="s">
        <v>7697</v>
      </c>
      <c r="P4461" t="s">
        <v>13725</v>
      </c>
      <c r="Q4461" t="s">
        <v>14186</v>
      </c>
      <c r="R4461">
        <v>921</v>
      </c>
      <c r="S4461" t="s">
        <v>9296</v>
      </c>
      <c r="T4461" t="s">
        <v>7726</v>
      </c>
      <c r="U4461">
        <v>1</v>
      </c>
      <c r="V4461">
        <v>1</v>
      </c>
      <c r="W4461" t="s">
        <v>7702</v>
      </c>
      <c r="X4461" t="s">
        <v>6372</v>
      </c>
      <c r="Y4461" t="s">
        <v>7703</v>
      </c>
      <c r="Z4461" t="s">
        <v>14985</v>
      </c>
      <c r="AA4461" t="s">
        <v>8470</v>
      </c>
      <c r="AB4461" t="s">
        <v>14986</v>
      </c>
    </row>
    <row r="4462" spans="1:28">
      <c r="A4462" s="241">
        <v>45981</v>
      </c>
      <c r="B4462" t="s">
        <v>14984</v>
      </c>
      <c r="C4462" t="s">
        <v>7736</v>
      </c>
      <c r="D4462" t="s">
        <v>7737</v>
      </c>
      <c r="E4462" t="s">
        <v>7738</v>
      </c>
      <c r="F4462">
        <v>3</v>
      </c>
      <c r="G4462">
        <v>6422.4</v>
      </c>
      <c r="H4462">
        <v>0</v>
      </c>
      <c r="I4462" s="165">
        <v>19267.2</v>
      </c>
      <c r="J4462" t="s">
        <v>8182</v>
      </c>
      <c r="K4462">
        <v>1</v>
      </c>
      <c r="L4462">
        <v>126</v>
      </c>
      <c r="M4462" t="s">
        <v>7744</v>
      </c>
      <c r="N4462" t="s">
        <v>7745</v>
      </c>
      <c r="O4462" t="s">
        <v>7697</v>
      </c>
      <c r="P4462" t="s">
        <v>13725</v>
      </c>
      <c r="Q4462" t="s">
        <v>14186</v>
      </c>
      <c r="R4462">
        <v>921</v>
      </c>
      <c r="S4462" t="s">
        <v>9296</v>
      </c>
      <c r="T4462" t="s">
        <v>7701</v>
      </c>
      <c r="U4462">
        <v>1</v>
      </c>
      <c r="V4462">
        <v>3</v>
      </c>
      <c r="W4462" t="s">
        <v>7702</v>
      </c>
      <c r="X4462" t="s">
        <v>6372</v>
      </c>
      <c r="Y4462" t="s">
        <v>7703</v>
      </c>
      <c r="Z4462" t="s">
        <v>14985</v>
      </c>
      <c r="AA4462" t="s">
        <v>8470</v>
      </c>
      <c r="AB4462" t="s">
        <v>14986</v>
      </c>
    </row>
    <row r="4463" spans="1:28">
      <c r="A4463" s="241">
        <v>45981</v>
      </c>
      <c r="B4463" t="s">
        <v>14987</v>
      </c>
      <c r="C4463" t="s">
        <v>8954</v>
      </c>
      <c r="D4463" t="s">
        <v>8955</v>
      </c>
      <c r="E4463" t="s">
        <v>8956</v>
      </c>
      <c r="F4463">
        <v>3</v>
      </c>
      <c r="G4463">
        <v>2615</v>
      </c>
      <c r="H4463">
        <v>0</v>
      </c>
      <c r="I4463" s="165">
        <v>7845</v>
      </c>
      <c r="J4463" t="s">
        <v>8166</v>
      </c>
      <c r="K4463">
        <v>1</v>
      </c>
      <c r="L4463">
        <v>126</v>
      </c>
      <c r="M4463" t="s">
        <v>7744</v>
      </c>
      <c r="N4463" t="s">
        <v>7745</v>
      </c>
      <c r="O4463" t="s">
        <v>7697</v>
      </c>
      <c r="P4463" t="s">
        <v>13725</v>
      </c>
      <c r="Q4463" t="s">
        <v>13824</v>
      </c>
      <c r="R4463">
        <v>926</v>
      </c>
      <c r="S4463" t="s">
        <v>9296</v>
      </c>
      <c r="T4463" t="s">
        <v>7715</v>
      </c>
      <c r="U4463">
        <v>1</v>
      </c>
      <c r="V4463">
        <v>3</v>
      </c>
      <c r="W4463" t="s">
        <v>7702</v>
      </c>
      <c r="X4463" t="s">
        <v>6634</v>
      </c>
      <c r="Y4463" t="s">
        <v>7703</v>
      </c>
      <c r="Z4463" t="s">
        <v>14988</v>
      </c>
      <c r="AA4463" t="s">
        <v>8170</v>
      </c>
      <c r="AB4463" t="s">
        <v>14989</v>
      </c>
    </row>
    <row r="4464" spans="1:28">
      <c r="A4464" s="241">
        <v>45981</v>
      </c>
      <c r="B4464" t="s">
        <v>14987</v>
      </c>
      <c r="C4464" t="s">
        <v>7736</v>
      </c>
      <c r="D4464" t="s">
        <v>7737</v>
      </c>
      <c r="E4464" t="s">
        <v>7738</v>
      </c>
      <c r="F4464">
        <v>6</v>
      </c>
      <c r="G4464">
        <v>6422.4</v>
      </c>
      <c r="H4464">
        <v>0</v>
      </c>
      <c r="I4464" s="165">
        <v>38534.400000000001</v>
      </c>
      <c r="J4464" t="s">
        <v>8166</v>
      </c>
      <c r="K4464">
        <v>1</v>
      </c>
      <c r="L4464">
        <v>126</v>
      </c>
      <c r="M4464" t="s">
        <v>7744</v>
      </c>
      <c r="N4464" t="s">
        <v>7745</v>
      </c>
      <c r="O4464" t="s">
        <v>7697</v>
      </c>
      <c r="P4464" t="s">
        <v>13725</v>
      </c>
      <c r="Q4464" t="s">
        <v>13824</v>
      </c>
      <c r="R4464">
        <v>926</v>
      </c>
      <c r="S4464" t="s">
        <v>9296</v>
      </c>
      <c r="T4464" t="s">
        <v>7701</v>
      </c>
      <c r="U4464">
        <v>1</v>
      </c>
      <c r="V4464">
        <v>6</v>
      </c>
      <c r="W4464" t="s">
        <v>7702</v>
      </c>
      <c r="X4464" t="s">
        <v>6634</v>
      </c>
      <c r="Y4464" t="s">
        <v>7703</v>
      </c>
      <c r="Z4464" t="s">
        <v>14988</v>
      </c>
      <c r="AA4464" t="s">
        <v>8170</v>
      </c>
      <c r="AB4464" t="s">
        <v>14989</v>
      </c>
    </row>
    <row r="4465" spans="1:28">
      <c r="A4465" s="241">
        <v>45981</v>
      </c>
      <c r="B4465" t="s">
        <v>14990</v>
      </c>
      <c r="C4465" t="s">
        <v>8590</v>
      </c>
      <c r="D4465" t="s">
        <v>8591</v>
      </c>
      <c r="E4465" t="s">
        <v>8592</v>
      </c>
      <c r="F4465">
        <v>1</v>
      </c>
      <c r="G4465">
        <v>35072.400000000001</v>
      </c>
      <c r="H4465">
        <v>1753.62</v>
      </c>
      <c r="I4465" s="165">
        <v>33318.78</v>
      </c>
      <c r="J4465" t="s">
        <v>8025</v>
      </c>
      <c r="K4465">
        <v>1</v>
      </c>
      <c r="L4465">
        <v>171</v>
      </c>
      <c r="M4465" t="s">
        <v>8026</v>
      </c>
      <c r="N4465" t="s">
        <v>8027</v>
      </c>
      <c r="O4465" t="s">
        <v>7697</v>
      </c>
      <c r="P4465" t="s">
        <v>13725</v>
      </c>
      <c r="Q4465" t="s">
        <v>8028</v>
      </c>
      <c r="R4465">
        <v>620</v>
      </c>
      <c r="S4465" t="s">
        <v>9296</v>
      </c>
      <c r="T4465" t="s">
        <v>7726</v>
      </c>
      <c r="U4465">
        <v>1</v>
      </c>
      <c r="V4465">
        <v>1</v>
      </c>
      <c r="W4465" t="s">
        <v>7702</v>
      </c>
      <c r="X4465" t="s">
        <v>6404</v>
      </c>
      <c r="Y4465" t="s">
        <v>7703</v>
      </c>
      <c r="Z4465" t="s">
        <v>14991</v>
      </c>
      <c r="AA4465" t="s">
        <v>8030</v>
      </c>
      <c r="AB4465" t="s">
        <v>14992</v>
      </c>
    </row>
    <row r="4466" spans="1:28">
      <c r="A4466" s="241">
        <v>45981</v>
      </c>
      <c r="B4466" t="s">
        <v>14993</v>
      </c>
      <c r="C4466" t="s">
        <v>8905</v>
      </c>
      <c r="D4466" t="s">
        <v>8906</v>
      </c>
      <c r="E4466" t="s">
        <v>8907</v>
      </c>
      <c r="F4466">
        <v>6</v>
      </c>
      <c r="G4466">
        <v>2227</v>
      </c>
      <c r="H4466">
        <v>0</v>
      </c>
      <c r="I4466" s="165">
        <v>13362</v>
      </c>
      <c r="J4466" t="s">
        <v>7842</v>
      </c>
      <c r="K4466">
        <v>1</v>
      </c>
      <c r="L4466">
        <v>126</v>
      </c>
      <c r="M4466" t="s">
        <v>7744</v>
      </c>
      <c r="N4466" t="s">
        <v>7745</v>
      </c>
      <c r="O4466" t="s">
        <v>7697</v>
      </c>
      <c r="P4466" t="s">
        <v>13725</v>
      </c>
      <c r="Q4466" t="s">
        <v>13898</v>
      </c>
      <c r="R4466">
        <v>911</v>
      </c>
      <c r="S4466" t="s">
        <v>9296</v>
      </c>
      <c r="T4466" t="s">
        <v>7769</v>
      </c>
      <c r="U4466">
        <v>1</v>
      </c>
      <c r="V4466">
        <v>6</v>
      </c>
      <c r="W4466" t="s">
        <v>7702</v>
      </c>
      <c r="X4466" t="s">
        <v>6768</v>
      </c>
      <c r="Y4466" t="s">
        <v>7703</v>
      </c>
      <c r="Z4466" t="s">
        <v>14994</v>
      </c>
      <c r="AA4466" t="s">
        <v>8546</v>
      </c>
      <c r="AB4466" t="s">
        <v>14995</v>
      </c>
    </row>
    <row r="4467" spans="1:28">
      <c r="A4467" s="241">
        <v>45981</v>
      </c>
      <c r="B4467" t="s">
        <v>14993</v>
      </c>
      <c r="C4467" t="s">
        <v>8032</v>
      </c>
      <c r="D4467" t="s">
        <v>8033</v>
      </c>
      <c r="E4467" t="s">
        <v>8034</v>
      </c>
      <c r="F4467">
        <v>10</v>
      </c>
      <c r="G4467">
        <v>1092.44</v>
      </c>
      <c r="H4467">
        <v>0</v>
      </c>
      <c r="I4467" s="165">
        <v>10924.4</v>
      </c>
      <c r="J4467" t="s">
        <v>7842</v>
      </c>
      <c r="K4467">
        <v>1</v>
      </c>
      <c r="L4467">
        <v>126</v>
      </c>
      <c r="M4467" t="s">
        <v>7744</v>
      </c>
      <c r="N4467" t="s">
        <v>7745</v>
      </c>
      <c r="O4467" t="s">
        <v>7697</v>
      </c>
      <c r="P4467" t="s">
        <v>13725</v>
      </c>
      <c r="Q4467" t="s">
        <v>13898</v>
      </c>
      <c r="R4467">
        <v>911</v>
      </c>
      <c r="S4467" t="s">
        <v>9296</v>
      </c>
      <c r="T4467" t="s">
        <v>7701</v>
      </c>
      <c r="U4467">
        <v>1</v>
      </c>
      <c r="V4467">
        <v>10</v>
      </c>
      <c r="W4467" t="s">
        <v>7702</v>
      </c>
      <c r="X4467" t="s">
        <v>6768</v>
      </c>
      <c r="Y4467" t="s">
        <v>7703</v>
      </c>
      <c r="Z4467" t="s">
        <v>14994</v>
      </c>
      <c r="AA4467" t="s">
        <v>8546</v>
      </c>
      <c r="AB4467" t="s">
        <v>14995</v>
      </c>
    </row>
    <row r="4468" spans="1:28">
      <c r="A4468" s="241">
        <v>45981</v>
      </c>
      <c r="B4468" t="s">
        <v>14993</v>
      </c>
      <c r="C4468" t="s">
        <v>7883</v>
      </c>
      <c r="D4468" t="s">
        <v>7884</v>
      </c>
      <c r="E4468" t="s">
        <v>7885</v>
      </c>
      <c r="F4468">
        <v>3</v>
      </c>
      <c r="G4468">
        <v>3025.21</v>
      </c>
      <c r="H4468">
        <v>0</v>
      </c>
      <c r="I4468" s="165">
        <v>9075.6299999999992</v>
      </c>
      <c r="J4468" t="s">
        <v>7842</v>
      </c>
      <c r="K4468">
        <v>1</v>
      </c>
      <c r="L4468">
        <v>126</v>
      </c>
      <c r="M4468" t="s">
        <v>7744</v>
      </c>
      <c r="N4468" t="s">
        <v>7745</v>
      </c>
      <c r="O4468" t="s">
        <v>7697</v>
      </c>
      <c r="P4468" t="s">
        <v>13725</v>
      </c>
      <c r="Q4468" t="s">
        <v>13898</v>
      </c>
      <c r="R4468">
        <v>911</v>
      </c>
      <c r="S4468" t="s">
        <v>9296</v>
      </c>
      <c r="T4468" t="s">
        <v>7715</v>
      </c>
      <c r="U4468">
        <v>1</v>
      </c>
      <c r="V4468">
        <v>3</v>
      </c>
      <c r="W4468" t="s">
        <v>7702</v>
      </c>
      <c r="X4468" t="s">
        <v>6768</v>
      </c>
      <c r="Y4468" t="s">
        <v>7703</v>
      </c>
      <c r="Z4468" t="s">
        <v>14994</v>
      </c>
      <c r="AA4468" t="s">
        <v>8546</v>
      </c>
      <c r="AB4468" t="s">
        <v>14995</v>
      </c>
    </row>
    <row r="4469" spans="1:28">
      <c r="A4469" s="241">
        <v>45981</v>
      </c>
      <c r="B4469" t="s">
        <v>14993</v>
      </c>
      <c r="C4469" t="s">
        <v>7787</v>
      </c>
      <c r="D4469" t="s">
        <v>7788</v>
      </c>
      <c r="E4469" t="s">
        <v>7789</v>
      </c>
      <c r="F4469">
        <v>3</v>
      </c>
      <c r="G4469">
        <v>3025.21</v>
      </c>
      <c r="H4469">
        <v>0</v>
      </c>
      <c r="I4469" s="165">
        <v>9075.6299999999992</v>
      </c>
      <c r="J4469" t="s">
        <v>7842</v>
      </c>
      <c r="K4469">
        <v>1</v>
      </c>
      <c r="L4469">
        <v>126</v>
      </c>
      <c r="M4469" t="s">
        <v>7744</v>
      </c>
      <c r="N4469" t="s">
        <v>7745</v>
      </c>
      <c r="O4469" t="s">
        <v>7697</v>
      </c>
      <c r="P4469" t="s">
        <v>13725</v>
      </c>
      <c r="Q4469" t="s">
        <v>13898</v>
      </c>
      <c r="R4469">
        <v>911</v>
      </c>
      <c r="S4469" t="s">
        <v>9296</v>
      </c>
      <c r="T4469" t="s">
        <v>7715</v>
      </c>
      <c r="U4469">
        <v>1</v>
      </c>
      <c r="V4469">
        <v>3</v>
      </c>
      <c r="W4469" t="s">
        <v>7702</v>
      </c>
      <c r="X4469" t="s">
        <v>6768</v>
      </c>
      <c r="Y4469" t="s">
        <v>7703</v>
      </c>
      <c r="Z4469" t="s">
        <v>14994</v>
      </c>
      <c r="AA4469" t="s">
        <v>8546</v>
      </c>
      <c r="AB4469" t="s">
        <v>14995</v>
      </c>
    </row>
    <row r="4470" spans="1:28">
      <c r="A4470" s="241">
        <v>45981</v>
      </c>
      <c r="B4470" t="s">
        <v>14993</v>
      </c>
      <c r="C4470" t="s">
        <v>7781</v>
      </c>
      <c r="D4470" t="s">
        <v>7782</v>
      </c>
      <c r="E4470" t="s">
        <v>7783</v>
      </c>
      <c r="F4470">
        <v>3</v>
      </c>
      <c r="G4470">
        <v>3025.21</v>
      </c>
      <c r="H4470">
        <v>0</v>
      </c>
      <c r="I4470" s="165">
        <v>9075.6299999999992</v>
      </c>
      <c r="J4470" t="s">
        <v>7842</v>
      </c>
      <c r="K4470">
        <v>1</v>
      </c>
      <c r="L4470">
        <v>126</v>
      </c>
      <c r="M4470" t="s">
        <v>7744</v>
      </c>
      <c r="N4470" t="s">
        <v>7745</v>
      </c>
      <c r="O4470" t="s">
        <v>7697</v>
      </c>
      <c r="P4470" t="s">
        <v>13725</v>
      </c>
      <c r="Q4470" t="s">
        <v>13898</v>
      </c>
      <c r="R4470">
        <v>911</v>
      </c>
      <c r="S4470" t="s">
        <v>9296</v>
      </c>
      <c r="T4470" t="s">
        <v>7715</v>
      </c>
      <c r="U4470">
        <v>1</v>
      </c>
      <c r="V4470">
        <v>3</v>
      </c>
      <c r="W4470" t="s">
        <v>7702</v>
      </c>
      <c r="X4470" t="s">
        <v>6768</v>
      </c>
      <c r="Y4470" t="s">
        <v>7703</v>
      </c>
      <c r="Z4470" t="s">
        <v>14994</v>
      </c>
      <c r="AA4470" t="s">
        <v>8546</v>
      </c>
      <c r="AB4470" t="s">
        <v>14995</v>
      </c>
    </row>
    <row r="4471" spans="1:28">
      <c r="A4471" s="241">
        <v>45981</v>
      </c>
      <c r="B4471" t="s">
        <v>14996</v>
      </c>
      <c r="C4471" t="s">
        <v>8032</v>
      </c>
      <c r="D4471" t="s">
        <v>8033</v>
      </c>
      <c r="E4471" t="s">
        <v>8034</v>
      </c>
      <c r="F4471">
        <v>12</v>
      </c>
      <c r="G4471">
        <v>1092.44</v>
      </c>
      <c r="H4471">
        <v>0</v>
      </c>
      <c r="I4471" s="165">
        <v>13109.28</v>
      </c>
      <c r="J4471" t="s">
        <v>7794</v>
      </c>
      <c r="K4471">
        <v>1</v>
      </c>
      <c r="L4471">
        <v>125</v>
      </c>
      <c r="M4471" t="s">
        <v>7724</v>
      </c>
      <c r="N4471" t="s">
        <v>7713</v>
      </c>
      <c r="O4471" t="s">
        <v>7697</v>
      </c>
      <c r="P4471" t="s">
        <v>13725</v>
      </c>
      <c r="Q4471" t="s">
        <v>12488</v>
      </c>
      <c r="R4471">
        <v>102</v>
      </c>
      <c r="S4471" t="s">
        <v>9296</v>
      </c>
      <c r="T4471" t="s">
        <v>7701</v>
      </c>
      <c r="U4471">
        <v>1</v>
      </c>
      <c r="V4471">
        <v>12</v>
      </c>
      <c r="W4471" t="s">
        <v>7702</v>
      </c>
      <c r="X4471" t="s">
        <v>6716</v>
      </c>
      <c r="Y4471" t="s">
        <v>7703</v>
      </c>
      <c r="Z4471" t="s">
        <v>14997</v>
      </c>
      <c r="AA4471" t="s">
        <v>7797</v>
      </c>
      <c r="AB4471" t="s">
        <v>14998</v>
      </c>
    </row>
    <row r="4472" spans="1:28">
      <c r="A4472" s="241">
        <v>45981</v>
      </c>
      <c r="B4472" t="s">
        <v>14999</v>
      </c>
      <c r="C4472" t="s">
        <v>7934</v>
      </c>
      <c r="D4472" t="s">
        <v>7935</v>
      </c>
      <c r="E4472" t="s">
        <v>7936</v>
      </c>
      <c r="F4472">
        <v>6</v>
      </c>
      <c r="G4472">
        <v>2475</v>
      </c>
      <c r="H4472">
        <v>0</v>
      </c>
      <c r="I4472" s="165">
        <v>14850</v>
      </c>
      <c r="J4472" t="s">
        <v>8061</v>
      </c>
      <c r="K4472">
        <v>1</v>
      </c>
      <c r="L4472">
        <v>182</v>
      </c>
      <c r="M4472" t="s">
        <v>8740</v>
      </c>
      <c r="N4472" t="s">
        <v>7745</v>
      </c>
      <c r="O4472" t="s">
        <v>7697</v>
      </c>
      <c r="P4472" t="s">
        <v>13725</v>
      </c>
      <c r="Q4472" t="s">
        <v>8111</v>
      </c>
      <c r="R4472">
        <v>905</v>
      </c>
      <c r="S4472" t="s">
        <v>9296</v>
      </c>
      <c r="T4472" t="s">
        <v>7715</v>
      </c>
      <c r="U4472">
        <v>1</v>
      </c>
      <c r="V4472">
        <v>6</v>
      </c>
      <c r="W4472" t="s">
        <v>7702</v>
      </c>
      <c r="X4472" t="s">
        <v>6789</v>
      </c>
      <c r="Y4472" t="s">
        <v>7703</v>
      </c>
      <c r="Z4472" t="s">
        <v>15000</v>
      </c>
      <c r="AA4472" t="s">
        <v>8066</v>
      </c>
      <c r="AB4472" t="s">
        <v>15001</v>
      </c>
    </row>
    <row r="4473" spans="1:28">
      <c r="A4473" s="241">
        <v>45981</v>
      </c>
      <c r="B4473" t="s">
        <v>15002</v>
      </c>
      <c r="C4473" t="s">
        <v>7750</v>
      </c>
      <c r="D4473" t="s">
        <v>7751</v>
      </c>
      <c r="E4473" t="s">
        <v>7752</v>
      </c>
      <c r="F4473">
        <v>1</v>
      </c>
      <c r="G4473">
        <v>12000</v>
      </c>
      <c r="H4473">
        <v>0</v>
      </c>
      <c r="I4473" s="165">
        <v>12000</v>
      </c>
      <c r="J4473" t="s">
        <v>7743</v>
      </c>
      <c r="K4473">
        <v>1</v>
      </c>
      <c r="L4473">
        <v>126</v>
      </c>
      <c r="M4473" t="s">
        <v>7744</v>
      </c>
      <c r="N4473" t="s">
        <v>7745</v>
      </c>
      <c r="O4473" t="s">
        <v>7697</v>
      </c>
      <c r="P4473" t="s">
        <v>13725</v>
      </c>
      <c r="Q4473" t="s">
        <v>13717</v>
      </c>
      <c r="R4473">
        <v>938</v>
      </c>
      <c r="S4473" t="s">
        <v>9296</v>
      </c>
      <c r="T4473" t="s">
        <v>7715</v>
      </c>
      <c r="U4473">
        <v>1</v>
      </c>
      <c r="V4473">
        <v>1</v>
      </c>
      <c r="W4473" t="s">
        <v>7702</v>
      </c>
      <c r="X4473" t="s">
        <v>6630</v>
      </c>
      <c r="Y4473" t="s">
        <v>7703</v>
      </c>
      <c r="Z4473" t="s">
        <v>15003</v>
      </c>
      <c r="AA4473" t="s">
        <v>7748</v>
      </c>
      <c r="AB4473" t="s">
        <v>6630</v>
      </c>
    </row>
    <row r="4474" spans="1:28">
      <c r="A4474" s="241">
        <v>45981</v>
      </c>
      <c r="B4474" t="s">
        <v>15002</v>
      </c>
      <c r="C4474" t="s">
        <v>7927</v>
      </c>
      <c r="D4474" t="s">
        <v>7928</v>
      </c>
      <c r="E4474" t="s">
        <v>7929</v>
      </c>
      <c r="F4474">
        <v>3</v>
      </c>
      <c r="G4474">
        <v>1344.54</v>
      </c>
      <c r="H4474">
        <v>0</v>
      </c>
      <c r="I4474" s="165">
        <v>4033.62</v>
      </c>
      <c r="J4474" t="s">
        <v>7743</v>
      </c>
      <c r="K4474">
        <v>1</v>
      </c>
      <c r="L4474">
        <v>126</v>
      </c>
      <c r="M4474" t="s">
        <v>7744</v>
      </c>
      <c r="N4474" t="s">
        <v>7745</v>
      </c>
      <c r="O4474" t="s">
        <v>7697</v>
      </c>
      <c r="P4474" t="s">
        <v>13725</v>
      </c>
      <c r="Q4474" t="s">
        <v>13717</v>
      </c>
      <c r="R4474">
        <v>938</v>
      </c>
      <c r="S4474" t="s">
        <v>9296</v>
      </c>
      <c r="T4474" t="s">
        <v>7701</v>
      </c>
      <c r="U4474">
        <v>1</v>
      </c>
      <c r="V4474">
        <v>3</v>
      </c>
      <c r="W4474" t="s">
        <v>7702</v>
      </c>
      <c r="X4474" t="s">
        <v>6630</v>
      </c>
      <c r="Y4474" t="s">
        <v>7703</v>
      </c>
      <c r="Z4474" t="s">
        <v>15003</v>
      </c>
      <c r="AA4474" t="s">
        <v>7748</v>
      </c>
      <c r="AB4474" t="s">
        <v>6630</v>
      </c>
    </row>
    <row r="4475" spans="1:28">
      <c r="A4475" s="241">
        <v>45981</v>
      </c>
      <c r="B4475" t="s">
        <v>15004</v>
      </c>
      <c r="C4475" t="s">
        <v>7800</v>
      </c>
      <c r="D4475" t="s">
        <v>7801</v>
      </c>
      <c r="E4475" t="s">
        <v>7802</v>
      </c>
      <c r="F4475">
        <v>6</v>
      </c>
      <c r="G4475">
        <v>1092.44</v>
      </c>
      <c r="H4475">
        <v>0</v>
      </c>
      <c r="I4475" s="165">
        <v>6554.64</v>
      </c>
      <c r="J4475" t="s">
        <v>7816</v>
      </c>
      <c r="K4475">
        <v>1</v>
      </c>
      <c r="L4475">
        <v>125</v>
      </c>
      <c r="M4475" t="s">
        <v>7724</v>
      </c>
      <c r="N4475" t="s">
        <v>7713</v>
      </c>
      <c r="O4475" t="s">
        <v>7697</v>
      </c>
      <c r="P4475" t="s">
        <v>13725</v>
      </c>
      <c r="Q4475" t="s">
        <v>13780</v>
      </c>
      <c r="R4475">
        <v>105</v>
      </c>
      <c r="S4475" t="s">
        <v>9296</v>
      </c>
      <c r="T4475" t="s">
        <v>7701</v>
      </c>
      <c r="U4475">
        <v>1</v>
      </c>
      <c r="V4475">
        <v>6</v>
      </c>
      <c r="W4475" t="s">
        <v>7702</v>
      </c>
      <c r="X4475" t="s">
        <v>6690</v>
      </c>
      <c r="Y4475" t="s">
        <v>7703</v>
      </c>
      <c r="Z4475" t="s">
        <v>15005</v>
      </c>
      <c r="AA4475" t="s">
        <v>7819</v>
      </c>
      <c r="AB4475" t="s">
        <v>15006</v>
      </c>
    </row>
    <row r="4476" spans="1:28">
      <c r="A4476" s="241">
        <v>45981</v>
      </c>
      <c r="B4476" t="s">
        <v>15007</v>
      </c>
      <c r="C4476" t="s">
        <v>8051</v>
      </c>
      <c r="D4476" t="s">
        <v>8052</v>
      </c>
      <c r="E4476" t="s">
        <v>8053</v>
      </c>
      <c r="F4476">
        <v>1</v>
      </c>
      <c r="G4476">
        <v>5940</v>
      </c>
      <c r="H4476">
        <v>0</v>
      </c>
      <c r="I4476" s="165">
        <v>5940</v>
      </c>
      <c r="J4476" t="s">
        <v>8069</v>
      </c>
      <c r="K4476">
        <v>1</v>
      </c>
      <c r="L4476">
        <v>212</v>
      </c>
      <c r="M4476" t="s">
        <v>8070</v>
      </c>
      <c r="N4476" t="s">
        <v>7696</v>
      </c>
      <c r="O4476" t="s">
        <v>7697</v>
      </c>
      <c r="P4476" t="s">
        <v>13725</v>
      </c>
      <c r="Q4476" t="s">
        <v>14291</v>
      </c>
      <c r="R4476">
        <v>718</v>
      </c>
      <c r="S4476" t="s">
        <v>9296</v>
      </c>
      <c r="T4476" t="s">
        <v>7701</v>
      </c>
      <c r="U4476">
        <v>1</v>
      </c>
      <c r="V4476">
        <v>1</v>
      </c>
      <c r="W4476" t="s">
        <v>7702</v>
      </c>
      <c r="X4476" t="s">
        <v>6320</v>
      </c>
      <c r="Y4476" t="s">
        <v>7703</v>
      </c>
      <c r="Z4476" t="s">
        <v>15008</v>
      </c>
      <c r="AA4476" t="s">
        <v>8073</v>
      </c>
      <c r="AB4476" t="s">
        <v>15009</v>
      </c>
    </row>
    <row r="4477" spans="1:28">
      <c r="A4477" s="241">
        <v>45981</v>
      </c>
      <c r="B4477" t="s">
        <v>15007</v>
      </c>
      <c r="C4477" t="s">
        <v>7848</v>
      </c>
      <c r="D4477" t="s">
        <v>7849</v>
      </c>
      <c r="E4477" t="s">
        <v>7850</v>
      </c>
      <c r="F4477">
        <v>6</v>
      </c>
      <c r="G4477">
        <v>1260.5</v>
      </c>
      <c r="H4477">
        <v>0</v>
      </c>
      <c r="I4477" s="165">
        <v>7563</v>
      </c>
      <c r="J4477" t="s">
        <v>8069</v>
      </c>
      <c r="K4477">
        <v>1</v>
      </c>
      <c r="L4477">
        <v>212</v>
      </c>
      <c r="M4477" t="s">
        <v>8070</v>
      </c>
      <c r="N4477" t="s">
        <v>7696</v>
      </c>
      <c r="O4477" t="s">
        <v>7697</v>
      </c>
      <c r="P4477" t="s">
        <v>13725</v>
      </c>
      <c r="Q4477" t="s">
        <v>14291</v>
      </c>
      <c r="R4477">
        <v>718</v>
      </c>
      <c r="S4477" t="s">
        <v>9296</v>
      </c>
      <c r="T4477" t="s">
        <v>7701</v>
      </c>
      <c r="U4477">
        <v>1</v>
      </c>
      <c r="V4477">
        <v>6</v>
      </c>
      <c r="W4477" t="s">
        <v>7702</v>
      </c>
      <c r="X4477" t="s">
        <v>6320</v>
      </c>
      <c r="Y4477" t="s">
        <v>7703</v>
      </c>
      <c r="Z4477" t="s">
        <v>15008</v>
      </c>
      <c r="AA4477" t="s">
        <v>8073</v>
      </c>
      <c r="AB4477" t="s">
        <v>15009</v>
      </c>
    </row>
    <row r="4478" spans="1:28">
      <c r="A4478" s="241">
        <v>45981</v>
      </c>
      <c r="B4478" t="s">
        <v>15010</v>
      </c>
      <c r="C4478" t="s">
        <v>7787</v>
      </c>
      <c r="D4478" t="s">
        <v>7788</v>
      </c>
      <c r="E4478" t="s">
        <v>7789</v>
      </c>
      <c r="F4478">
        <v>2</v>
      </c>
      <c r="G4478">
        <v>3025.21</v>
      </c>
      <c r="H4478">
        <v>0</v>
      </c>
      <c r="I4478" s="165">
        <v>6050.42</v>
      </c>
      <c r="J4478" t="s">
        <v>7816</v>
      </c>
      <c r="K4478">
        <v>1</v>
      </c>
      <c r="L4478">
        <v>125</v>
      </c>
      <c r="M4478" t="s">
        <v>7724</v>
      </c>
      <c r="N4478" t="s">
        <v>7713</v>
      </c>
      <c r="O4478" t="s">
        <v>7697</v>
      </c>
      <c r="P4478" t="s">
        <v>13725</v>
      </c>
      <c r="Q4478" t="s">
        <v>14048</v>
      </c>
      <c r="R4478">
        <v>107</v>
      </c>
      <c r="S4478" t="s">
        <v>9296</v>
      </c>
      <c r="T4478" t="s">
        <v>7715</v>
      </c>
      <c r="U4478">
        <v>1</v>
      </c>
      <c r="V4478">
        <v>2</v>
      </c>
      <c r="W4478" t="s">
        <v>7702</v>
      </c>
      <c r="X4478" t="s">
        <v>6811</v>
      </c>
      <c r="Y4478" t="s">
        <v>7703</v>
      </c>
      <c r="Z4478" t="s">
        <v>15011</v>
      </c>
      <c r="AA4478" t="s">
        <v>8041</v>
      </c>
      <c r="AB4478" t="s">
        <v>15012</v>
      </c>
    </row>
    <row r="4479" spans="1:28">
      <c r="A4479" s="241">
        <v>45981</v>
      </c>
      <c r="B4479" t="s">
        <v>15010</v>
      </c>
      <c r="C4479" t="s">
        <v>7883</v>
      </c>
      <c r="D4479" t="s">
        <v>7884</v>
      </c>
      <c r="E4479" t="s">
        <v>7885</v>
      </c>
      <c r="F4479">
        <v>2</v>
      </c>
      <c r="G4479">
        <v>3025.21</v>
      </c>
      <c r="H4479">
        <v>0</v>
      </c>
      <c r="I4479" s="165">
        <v>6050.42</v>
      </c>
      <c r="J4479" t="s">
        <v>7816</v>
      </c>
      <c r="K4479">
        <v>1</v>
      </c>
      <c r="L4479">
        <v>125</v>
      </c>
      <c r="M4479" t="s">
        <v>7724</v>
      </c>
      <c r="N4479" t="s">
        <v>7713</v>
      </c>
      <c r="O4479" t="s">
        <v>7697</v>
      </c>
      <c r="P4479" t="s">
        <v>13725</v>
      </c>
      <c r="Q4479" t="s">
        <v>14048</v>
      </c>
      <c r="R4479">
        <v>107</v>
      </c>
      <c r="S4479" t="s">
        <v>9296</v>
      </c>
      <c r="T4479" t="s">
        <v>7715</v>
      </c>
      <c r="U4479">
        <v>1</v>
      </c>
      <c r="V4479">
        <v>2</v>
      </c>
      <c r="W4479" t="s">
        <v>7702</v>
      </c>
      <c r="X4479" t="s">
        <v>6811</v>
      </c>
      <c r="Y4479" t="s">
        <v>7703</v>
      </c>
      <c r="Z4479" t="s">
        <v>15011</v>
      </c>
      <c r="AA4479" t="s">
        <v>8041</v>
      </c>
      <c r="AB4479" t="s">
        <v>15012</v>
      </c>
    </row>
    <row r="4480" spans="1:28">
      <c r="A4480" s="241">
        <v>45981</v>
      </c>
      <c r="B4480" t="s">
        <v>15010</v>
      </c>
      <c r="C4480" t="s">
        <v>7979</v>
      </c>
      <c r="D4480" t="s">
        <v>7980</v>
      </c>
      <c r="E4480" t="s">
        <v>7981</v>
      </c>
      <c r="F4480">
        <v>2</v>
      </c>
      <c r="G4480">
        <v>2647.06</v>
      </c>
      <c r="H4480">
        <v>0</v>
      </c>
      <c r="I4480" s="165">
        <v>5294.12</v>
      </c>
      <c r="J4480" t="s">
        <v>7816</v>
      </c>
      <c r="K4480">
        <v>1</v>
      </c>
      <c r="L4480">
        <v>125</v>
      </c>
      <c r="M4480" t="s">
        <v>7724</v>
      </c>
      <c r="N4480" t="s">
        <v>7713</v>
      </c>
      <c r="O4480" t="s">
        <v>7697</v>
      </c>
      <c r="P4480" t="s">
        <v>13725</v>
      </c>
      <c r="Q4480" t="s">
        <v>14048</v>
      </c>
      <c r="R4480">
        <v>107</v>
      </c>
      <c r="S4480" t="s">
        <v>9296</v>
      </c>
      <c r="T4480" t="s">
        <v>7715</v>
      </c>
      <c r="U4480">
        <v>1</v>
      </c>
      <c r="V4480">
        <v>2</v>
      </c>
      <c r="W4480" t="s">
        <v>7702</v>
      </c>
      <c r="X4480" t="s">
        <v>6811</v>
      </c>
      <c r="Y4480" t="s">
        <v>7703</v>
      </c>
      <c r="Z4480" t="s">
        <v>15011</v>
      </c>
      <c r="AA4480" t="s">
        <v>8041</v>
      </c>
      <c r="AB4480" t="s">
        <v>15012</v>
      </c>
    </row>
    <row r="4481" spans="1:28">
      <c r="A4481" s="241">
        <v>45981</v>
      </c>
      <c r="B4481" t="s">
        <v>15010</v>
      </c>
      <c r="C4481" t="s">
        <v>7736</v>
      </c>
      <c r="D4481" t="s">
        <v>7737</v>
      </c>
      <c r="E4481" t="s">
        <v>7738</v>
      </c>
      <c r="F4481">
        <v>4</v>
      </c>
      <c r="G4481">
        <v>6422.4</v>
      </c>
      <c r="H4481">
        <v>0</v>
      </c>
      <c r="I4481" s="165">
        <v>25689.599999999999</v>
      </c>
      <c r="J4481" t="s">
        <v>7816</v>
      </c>
      <c r="K4481">
        <v>1</v>
      </c>
      <c r="L4481">
        <v>125</v>
      </c>
      <c r="M4481" t="s">
        <v>7724</v>
      </c>
      <c r="N4481" t="s">
        <v>7713</v>
      </c>
      <c r="O4481" t="s">
        <v>7697</v>
      </c>
      <c r="P4481" t="s">
        <v>13725</v>
      </c>
      <c r="Q4481" t="s">
        <v>14048</v>
      </c>
      <c r="R4481">
        <v>107</v>
      </c>
      <c r="S4481" t="s">
        <v>9296</v>
      </c>
      <c r="T4481" t="s">
        <v>7701</v>
      </c>
      <c r="U4481">
        <v>1</v>
      </c>
      <c r="V4481">
        <v>4</v>
      </c>
      <c r="W4481" t="s">
        <v>7702</v>
      </c>
      <c r="X4481" t="s">
        <v>6811</v>
      </c>
      <c r="Y4481" t="s">
        <v>7703</v>
      </c>
      <c r="Z4481" t="s">
        <v>15011</v>
      </c>
      <c r="AA4481" t="s">
        <v>8041</v>
      </c>
      <c r="AB4481" t="s">
        <v>15012</v>
      </c>
    </row>
    <row r="4482" spans="1:28">
      <c r="A4482" s="241">
        <v>45981</v>
      </c>
      <c r="B4482" t="s">
        <v>15013</v>
      </c>
      <c r="C4482" t="s">
        <v>8205</v>
      </c>
      <c r="D4482" t="s">
        <v>8206</v>
      </c>
      <c r="E4482" t="s">
        <v>8207</v>
      </c>
      <c r="F4482">
        <v>3</v>
      </c>
      <c r="G4482">
        <v>3000</v>
      </c>
      <c r="H4482">
        <v>450</v>
      </c>
      <c r="I4482" s="165">
        <v>8550</v>
      </c>
      <c r="J4482" t="s">
        <v>7723</v>
      </c>
      <c r="K4482">
        <v>1</v>
      </c>
      <c r="L4482">
        <v>125</v>
      </c>
      <c r="M4482" t="s">
        <v>7724</v>
      </c>
      <c r="N4482" t="s">
        <v>7713</v>
      </c>
      <c r="O4482" t="s">
        <v>7697</v>
      </c>
      <c r="P4482" t="s">
        <v>13725</v>
      </c>
      <c r="Q4482" t="s">
        <v>13730</v>
      </c>
      <c r="R4482">
        <v>117</v>
      </c>
      <c r="S4482" t="s">
        <v>9296</v>
      </c>
      <c r="T4482" t="s">
        <v>7726</v>
      </c>
      <c r="U4482">
        <v>1</v>
      </c>
      <c r="V4482">
        <v>3</v>
      </c>
      <c r="W4482" t="s">
        <v>7702</v>
      </c>
      <c r="X4482" t="s">
        <v>6602</v>
      </c>
      <c r="Y4482" t="s">
        <v>7703</v>
      </c>
      <c r="Z4482" t="s">
        <v>15014</v>
      </c>
      <c r="AA4482" t="s">
        <v>7728</v>
      </c>
      <c r="AB4482" t="s">
        <v>6602</v>
      </c>
    </row>
    <row r="4483" spans="1:28">
      <c r="A4483" s="241">
        <v>45981</v>
      </c>
      <c r="B4483" t="s">
        <v>15015</v>
      </c>
      <c r="C4483" t="s">
        <v>7730</v>
      </c>
      <c r="D4483" t="s">
        <v>7731</v>
      </c>
      <c r="E4483" t="s">
        <v>7732</v>
      </c>
      <c r="F4483">
        <v>1</v>
      </c>
      <c r="G4483">
        <v>8991.6</v>
      </c>
      <c r="H4483">
        <v>449.58</v>
      </c>
      <c r="I4483" s="165">
        <v>8542.02</v>
      </c>
      <c r="J4483" t="s">
        <v>8852</v>
      </c>
      <c r="K4483">
        <v>1</v>
      </c>
      <c r="L4483">
        <v>154</v>
      </c>
      <c r="M4483" t="s">
        <v>8678</v>
      </c>
      <c r="N4483" t="s">
        <v>7939</v>
      </c>
      <c r="O4483" t="s">
        <v>7697</v>
      </c>
      <c r="P4483" t="s">
        <v>13725</v>
      </c>
      <c r="Q4483" t="s">
        <v>13965</v>
      </c>
      <c r="R4483">
        <v>405</v>
      </c>
      <c r="S4483" t="s">
        <v>9296</v>
      </c>
      <c r="T4483" t="s">
        <v>7715</v>
      </c>
      <c r="U4483">
        <v>1</v>
      </c>
      <c r="V4483">
        <v>1</v>
      </c>
      <c r="W4483" t="s">
        <v>7702</v>
      </c>
      <c r="X4483" t="s">
        <v>6680</v>
      </c>
      <c r="Y4483" t="s">
        <v>7703</v>
      </c>
      <c r="Z4483" t="s">
        <v>15016</v>
      </c>
      <c r="AA4483" t="s">
        <v>9034</v>
      </c>
      <c r="AB4483" t="s">
        <v>15017</v>
      </c>
    </row>
    <row r="4484" spans="1:28">
      <c r="A4484" s="241">
        <v>45981</v>
      </c>
      <c r="B4484" t="s">
        <v>15015</v>
      </c>
      <c r="C4484" t="s">
        <v>8613</v>
      </c>
      <c r="D4484" t="s">
        <v>8614</v>
      </c>
      <c r="E4484" t="s">
        <v>8615</v>
      </c>
      <c r="F4484">
        <v>4</v>
      </c>
      <c r="G4484">
        <v>714.29</v>
      </c>
      <c r="H4484">
        <v>0</v>
      </c>
      <c r="I4484" s="165">
        <v>2857.16</v>
      </c>
      <c r="J4484" t="s">
        <v>8852</v>
      </c>
      <c r="K4484">
        <v>1</v>
      </c>
      <c r="L4484">
        <v>154</v>
      </c>
      <c r="M4484" t="s">
        <v>8678</v>
      </c>
      <c r="N4484" t="s">
        <v>7939</v>
      </c>
      <c r="O4484" t="s">
        <v>7697</v>
      </c>
      <c r="P4484" t="s">
        <v>13725</v>
      </c>
      <c r="Q4484" t="s">
        <v>13965</v>
      </c>
      <c r="R4484">
        <v>405</v>
      </c>
      <c r="S4484" t="s">
        <v>9296</v>
      </c>
      <c r="T4484" t="s">
        <v>7715</v>
      </c>
      <c r="U4484">
        <v>1</v>
      </c>
      <c r="V4484">
        <v>4</v>
      </c>
      <c r="W4484" t="s">
        <v>7702</v>
      </c>
      <c r="X4484" t="s">
        <v>6680</v>
      </c>
      <c r="Y4484" t="s">
        <v>7703</v>
      </c>
      <c r="Z4484" t="s">
        <v>15016</v>
      </c>
      <c r="AA4484" t="s">
        <v>9034</v>
      </c>
      <c r="AB4484" t="s">
        <v>15017</v>
      </c>
    </row>
    <row r="4485" spans="1:28">
      <c r="A4485" s="241">
        <v>45981</v>
      </c>
      <c r="B4485" t="s">
        <v>15015</v>
      </c>
      <c r="C4485" t="s">
        <v>7927</v>
      </c>
      <c r="D4485" t="s">
        <v>7928</v>
      </c>
      <c r="E4485" t="s">
        <v>7929</v>
      </c>
      <c r="F4485">
        <v>4</v>
      </c>
      <c r="G4485">
        <v>1344.54</v>
      </c>
      <c r="H4485">
        <v>0</v>
      </c>
      <c r="I4485" s="165">
        <v>5378.16</v>
      </c>
      <c r="J4485" t="s">
        <v>8852</v>
      </c>
      <c r="K4485">
        <v>1</v>
      </c>
      <c r="L4485">
        <v>154</v>
      </c>
      <c r="M4485" t="s">
        <v>8678</v>
      </c>
      <c r="N4485" t="s">
        <v>7939</v>
      </c>
      <c r="O4485" t="s">
        <v>7697</v>
      </c>
      <c r="P4485" t="s">
        <v>13725</v>
      </c>
      <c r="Q4485" t="s">
        <v>13965</v>
      </c>
      <c r="R4485">
        <v>405</v>
      </c>
      <c r="S4485" t="s">
        <v>9296</v>
      </c>
      <c r="T4485" t="s">
        <v>7701</v>
      </c>
      <c r="U4485">
        <v>1</v>
      </c>
      <c r="V4485">
        <v>4</v>
      </c>
      <c r="W4485" t="s">
        <v>7702</v>
      </c>
      <c r="X4485" t="s">
        <v>6680</v>
      </c>
      <c r="Y4485" t="s">
        <v>7703</v>
      </c>
      <c r="Z4485" t="s">
        <v>15016</v>
      </c>
      <c r="AA4485" t="s">
        <v>9034</v>
      </c>
      <c r="AB4485" t="s">
        <v>15017</v>
      </c>
    </row>
    <row r="4486" spans="1:28">
      <c r="A4486" s="241">
        <v>45981</v>
      </c>
      <c r="B4486" t="s">
        <v>15018</v>
      </c>
      <c r="C4486" t="s">
        <v>7787</v>
      </c>
      <c r="D4486" t="s">
        <v>7788</v>
      </c>
      <c r="E4486" t="s">
        <v>7789</v>
      </c>
      <c r="F4486">
        <v>6</v>
      </c>
      <c r="G4486">
        <v>3025.21</v>
      </c>
      <c r="H4486">
        <v>0</v>
      </c>
      <c r="I4486" s="165">
        <v>18151.259999999998</v>
      </c>
      <c r="J4486" t="s">
        <v>7842</v>
      </c>
      <c r="K4486">
        <v>1</v>
      </c>
      <c r="L4486">
        <v>126</v>
      </c>
      <c r="M4486" t="s">
        <v>7744</v>
      </c>
      <c r="N4486" t="s">
        <v>7745</v>
      </c>
      <c r="O4486" t="s">
        <v>7697</v>
      </c>
      <c r="P4486" t="s">
        <v>13725</v>
      </c>
      <c r="Q4486" t="s">
        <v>14089</v>
      </c>
      <c r="R4486">
        <v>908</v>
      </c>
      <c r="S4486" t="s">
        <v>9296</v>
      </c>
      <c r="T4486" t="s">
        <v>7715</v>
      </c>
      <c r="U4486">
        <v>1</v>
      </c>
      <c r="V4486">
        <v>6</v>
      </c>
      <c r="W4486" t="s">
        <v>7702</v>
      </c>
      <c r="X4486" t="s">
        <v>6366</v>
      </c>
      <c r="Y4486" t="s">
        <v>7703</v>
      </c>
      <c r="Z4486" t="s">
        <v>15019</v>
      </c>
      <c r="AA4486" t="s">
        <v>7845</v>
      </c>
      <c r="AB4486" t="s">
        <v>15020</v>
      </c>
    </row>
    <row r="4487" spans="1:28">
      <c r="A4487" s="241">
        <v>45981</v>
      </c>
      <c r="B4487" t="s">
        <v>15021</v>
      </c>
      <c r="C4487" t="s">
        <v>7927</v>
      </c>
      <c r="D4487" t="s">
        <v>7928</v>
      </c>
      <c r="E4487" t="s">
        <v>7929</v>
      </c>
      <c r="F4487">
        <v>10</v>
      </c>
      <c r="G4487">
        <v>1344.54</v>
      </c>
      <c r="H4487">
        <v>0</v>
      </c>
      <c r="I4487" s="165">
        <v>13445.4</v>
      </c>
      <c r="J4487" t="s">
        <v>7809</v>
      </c>
      <c r="K4487">
        <v>1</v>
      </c>
      <c r="L4487">
        <v>125</v>
      </c>
      <c r="M4487" t="s">
        <v>7724</v>
      </c>
      <c r="N4487" t="s">
        <v>7713</v>
      </c>
      <c r="O4487" t="s">
        <v>7697</v>
      </c>
      <c r="P4487" t="s">
        <v>13725</v>
      </c>
      <c r="Q4487" t="s">
        <v>13757</v>
      </c>
      <c r="R4487">
        <v>114</v>
      </c>
      <c r="S4487" t="s">
        <v>9296</v>
      </c>
      <c r="T4487" t="s">
        <v>7701</v>
      </c>
      <c r="U4487">
        <v>1</v>
      </c>
      <c r="V4487">
        <v>10</v>
      </c>
      <c r="W4487" t="s">
        <v>7702</v>
      </c>
      <c r="X4487" t="s">
        <v>6745</v>
      </c>
      <c r="Y4487" t="s">
        <v>7703</v>
      </c>
      <c r="Z4487" t="s">
        <v>15022</v>
      </c>
      <c r="AA4487" t="s">
        <v>7813</v>
      </c>
      <c r="AB4487" t="s">
        <v>15023</v>
      </c>
    </row>
    <row r="4488" spans="1:28">
      <c r="A4488" s="241">
        <v>45981</v>
      </c>
      <c r="B4488" t="s">
        <v>15021</v>
      </c>
      <c r="C4488" t="s">
        <v>7720</v>
      </c>
      <c r="D4488" t="s">
        <v>7721</v>
      </c>
      <c r="E4488" t="s">
        <v>7722</v>
      </c>
      <c r="F4488">
        <v>1</v>
      </c>
      <c r="G4488">
        <v>11900</v>
      </c>
      <c r="H4488">
        <v>357</v>
      </c>
      <c r="I4488" s="165">
        <v>11543</v>
      </c>
      <c r="J4488" t="s">
        <v>7809</v>
      </c>
      <c r="K4488">
        <v>1</v>
      </c>
      <c r="L4488">
        <v>125</v>
      </c>
      <c r="M4488" t="s">
        <v>7724</v>
      </c>
      <c r="N4488" t="s">
        <v>7713</v>
      </c>
      <c r="O4488" t="s">
        <v>7697</v>
      </c>
      <c r="P4488" t="s">
        <v>13725</v>
      </c>
      <c r="Q4488" t="s">
        <v>13757</v>
      </c>
      <c r="R4488">
        <v>114</v>
      </c>
      <c r="S4488" t="s">
        <v>9296</v>
      </c>
      <c r="T4488" t="s">
        <v>7726</v>
      </c>
      <c r="U4488">
        <v>1</v>
      </c>
      <c r="V4488">
        <v>1</v>
      </c>
      <c r="W4488" t="s">
        <v>7702</v>
      </c>
      <c r="X4488" t="s">
        <v>6745</v>
      </c>
      <c r="Y4488" t="s">
        <v>7703</v>
      </c>
      <c r="Z4488" t="s">
        <v>15022</v>
      </c>
      <c r="AA4488" t="s">
        <v>7813</v>
      </c>
      <c r="AB4488" t="s">
        <v>15023</v>
      </c>
    </row>
    <row r="4489" spans="1:28">
      <c r="A4489" s="241">
        <v>45981</v>
      </c>
      <c r="B4489" t="s">
        <v>15021</v>
      </c>
      <c r="C4489" t="s">
        <v>7800</v>
      </c>
      <c r="D4489" t="s">
        <v>7801</v>
      </c>
      <c r="E4489" t="s">
        <v>7802</v>
      </c>
      <c r="F4489">
        <v>6</v>
      </c>
      <c r="G4489">
        <v>1092.44</v>
      </c>
      <c r="H4489">
        <v>0</v>
      </c>
      <c r="I4489" s="165">
        <v>6554.64</v>
      </c>
      <c r="J4489" t="s">
        <v>7809</v>
      </c>
      <c r="K4489">
        <v>1</v>
      </c>
      <c r="L4489">
        <v>125</v>
      </c>
      <c r="M4489" t="s">
        <v>7724</v>
      </c>
      <c r="N4489" t="s">
        <v>7713</v>
      </c>
      <c r="O4489" t="s">
        <v>7697</v>
      </c>
      <c r="P4489" t="s">
        <v>13725</v>
      </c>
      <c r="Q4489" t="s">
        <v>13757</v>
      </c>
      <c r="R4489">
        <v>114</v>
      </c>
      <c r="S4489" t="s">
        <v>9296</v>
      </c>
      <c r="T4489" t="s">
        <v>7701</v>
      </c>
      <c r="U4489">
        <v>1</v>
      </c>
      <c r="V4489">
        <v>6</v>
      </c>
      <c r="W4489" t="s">
        <v>7702</v>
      </c>
      <c r="X4489" t="s">
        <v>6745</v>
      </c>
      <c r="Y4489" t="s">
        <v>7703</v>
      </c>
      <c r="Z4489" t="s">
        <v>15022</v>
      </c>
      <c r="AA4489" t="s">
        <v>7813</v>
      </c>
      <c r="AB4489" t="s">
        <v>15023</v>
      </c>
    </row>
    <row r="4490" spans="1:28">
      <c r="A4490" s="241">
        <v>45981</v>
      </c>
      <c r="B4490" t="s">
        <v>15024</v>
      </c>
      <c r="C4490" t="s">
        <v>7733</v>
      </c>
      <c r="D4490" t="s">
        <v>7734</v>
      </c>
      <c r="E4490" t="s">
        <v>7735</v>
      </c>
      <c r="F4490">
        <v>5</v>
      </c>
      <c r="G4490">
        <v>1344.54</v>
      </c>
      <c r="H4490">
        <v>0</v>
      </c>
      <c r="I4490" s="165">
        <v>6722.7</v>
      </c>
      <c r="J4490" t="s">
        <v>7766</v>
      </c>
      <c r="K4490">
        <v>1</v>
      </c>
      <c r="L4490">
        <v>125</v>
      </c>
      <c r="M4490" t="s">
        <v>7724</v>
      </c>
      <c r="N4490" t="s">
        <v>7713</v>
      </c>
      <c r="O4490" t="s">
        <v>7697</v>
      </c>
      <c r="P4490" t="s">
        <v>13725</v>
      </c>
      <c r="Q4490" t="s">
        <v>14048</v>
      </c>
      <c r="R4490">
        <v>107</v>
      </c>
      <c r="S4490" t="s">
        <v>9296</v>
      </c>
      <c r="T4490" t="s">
        <v>7701</v>
      </c>
      <c r="U4490">
        <v>1</v>
      </c>
      <c r="V4490">
        <v>5</v>
      </c>
      <c r="W4490" t="s">
        <v>7702</v>
      </c>
      <c r="X4490" t="s">
        <v>6392</v>
      </c>
      <c r="Y4490" t="s">
        <v>7703</v>
      </c>
      <c r="Z4490" t="s">
        <v>15025</v>
      </c>
      <c r="AA4490" t="s">
        <v>8041</v>
      </c>
      <c r="AB4490" t="s">
        <v>15026</v>
      </c>
    </row>
    <row r="4491" spans="1:28">
      <c r="A4491" s="241">
        <v>45981</v>
      </c>
      <c r="B4491" t="s">
        <v>15027</v>
      </c>
      <c r="C4491" t="s">
        <v>7720</v>
      </c>
      <c r="D4491" t="s">
        <v>7721</v>
      </c>
      <c r="E4491" t="s">
        <v>7722</v>
      </c>
      <c r="F4491">
        <v>1</v>
      </c>
      <c r="G4491">
        <v>11900</v>
      </c>
      <c r="H4491">
        <v>357</v>
      </c>
      <c r="I4491" s="165">
        <v>11543</v>
      </c>
      <c r="J4491" t="s">
        <v>7766</v>
      </c>
      <c r="K4491">
        <v>1</v>
      </c>
      <c r="L4491">
        <v>125</v>
      </c>
      <c r="M4491" t="s">
        <v>7724</v>
      </c>
      <c r="N4491" t="s">
        <v>7713</v>
      </c>
      <c r="O4491" t="s">
        <v>7697</v>
      </c>
      <c r="P4491" t="s">
        <v>13725</v>
      </c>
      <c r="Q4491" t="s">
        <v>14048</v>
      </c>
      <c r="R4491">
        <v>107</v>
      </c>
      <c r="S4491" t="s">
        <v>9296</v>
      </c>
      <c r="T4491" t="s">
        <v>7726</v>
      </c>
      <c r="U4491">
        <v>1</v>
      </c>
      <c r="V4491">
        <v>1</v>
      </c>
      <c r="W4491" t="s">
        <v>7702</v>
      </c>
      <c r="X4491" t="s">
        <v>6376</v>
      </c>
      <c r="Y4491" t="s">
        <v>7703</v>
      </c>
      <c r="Z4491" t="s">
        <v>15028</v>
      </c>
      <c r="AA4491" t="s">
        <v>8041</v>
      </c>
      <c r="AB4491" t="s">
        <v>15029</v>
      </c>
    </row>
    <row r="4492" spans="1:28">
      <c r="A4492" s="241">
        <v>45981</v>
      </c>
      <c r="B4492" t="s">
        <v>15030</v>
      </c>
      <c r="C4492" t="s">
        <v>8666</v>
      </c>
      <c r="D4492" t="s">
        <v>8667</v>
      </c>
      <c r="E4492" t="s">
        <v>8668</v>
      </c>
      <c r="F4492">
        <v>4</v>
      </c>
      <c r="G4492">
        <v>2992.5</v>
      </c>
      <c r="H4492">
        <v>0</v>
      </c>
      <c r="I4492" s="165">
        <v>11970</v>
      </c>
      <c r="J4492" t="s">
        <v>7842</v>
      </c>
      <c r="K4492">
        <v>1</v>
      </c>
      <c r="L4492">
        <v>126</v>
      </c>
      <c r="M4492" t="s">
        <v>7744</v>
      </c>
      <c r="N4492" t="s">
        <v>7745</v>
      </c>
      <c r="O4492" t="s">
        <v>7697</v>
      </c>
      <c r="P4492" t="s">
        <v>13725</v>
      </c>
      <c r="Q4492" t="s">
        <v>14146</v>
      </c>
      <c r="R4492">
        <v>907</v>
      </c>
      <c r="S4492" t="s">
        <v>9296</v>
      </c>
      <c r="T4492" t="s">
        <v>7701</v>
      </c>
      <c r="U4492">
        <v>1</v>
      </c>
      <c r="V4492">
        <v>4</v>
      </c>
      <c r="W4492" t="s">
        <v>7702</v>
      </c>
      <c r="X4492" t="s">
        <v>6562</v>
      </c>
      <c r="Y4492" t="s">
        <v>7703</v>
      </c>
      <c r="Z4492" t="s">
        <v>15031</v>
      </c>
      <c r="AA4492" t="s">
        <v>8292</v>
      </c>
      <c r="AB4492" t="s">
        <v>6562</v>
      </c>
    </row>
    <row r="4493" spans="1:28">
      <c r="A4493" s="241">
        <v>45981</v>
      </c>
      <c r="B4493" t="s">
        <v>15032</v>
      </c>
      <c r="C4493" t="s">
        <v>7736</v>
      </c>
      <c r="D4493" t="s">
        <v>7737</v>
      </c>
      <c r="E4493" t="s">
        <v>7738</v>
      </c>
      <c r="F4493">
        <v>4</v>
      </c>
      <c r="G4493">
        <v>6422.4</v>
      </c>
      <c r="H4493">
        <v>0</v>
      </c>
      <c r="I4493" s="165">
        <v>25689.599999999999</v>
      </c>
      <c r="J4493" t="s">
        <v>7842</v>
      </c>
      <c r="K4493">
        <v>1</v>
      </c>
      <c r="L4493">
        <v>126</v>
      </c>
      <c r="M4493" t="s">
        <v>7744</v>
      </c>
      <c r="N4493" t="s">
        <v>7745</v>
      </c>
      <c r="O4493" t="s">
        <v>7697</v>
      </c>
      <c r="P4493" t="s">
        <v>13725</v>
      </c>
      <c r="Q4493" t="s">
        <v>14146</v>
      </c>
      <c r="R4493">
        <v>907</v>
      </c>
      <c r="S4493" t="s">
        <v>9296</v>
      </c>
      <c r="T4493" t="s">
        <v>7701</v>
      </c>
      <c r="U4493">
        <v>1</v>
      </c>
      <c r="V4493">
        <v>4</v>
      </c>
      <c r="W4493" t="s">
        <v>7702</v>
      </c>
      <c r="X4493" t="s">
        <v>6554</v>
      </c>
      <c r="Y4493" t="s">
        <v>7703</v>
      </c>
      <c r="Z4493" t="s">
        <v>15033</v>
      </c>
      <c r="AA4493" t="s">
        <v>8292</v>
      </c>
      <c r="AB4493" t="s">
        <v>10229</v>
      </c>
    </row>
    <row r="4494" spans="1:28">
      <c r="A4494" s="241">
        <v>45981</v>
      </c>
      <c r="B4494" t="s">
        <v>15034</v>
      </c>
      <c r="C4494" t="s">
        <v>7730</v>
      </c>
      <c r="D4494" t="s">
        <v>7731</v>
      </c>
      <c r="E4494" t="s">
        <v>7732</v>
      </c>
      <c r="F4494">
        <v>1</v>
      </c>
      <c r="G4494">
        <v>8991.6</v>
      </c>
      <c r="H4494">
        <v>449.58</v>
      </c>
      <c r="I4494" s="165">
        <v>8542.02</v>
      </c>
      <c r="J4494" t="s">
        <v>8166</v>
      </c>
      <c r="K4494">
        <v>1</v>
      </c>
      <c r="L4494">
        <v>126</v>
      </c>
      <c r="M4494" t="s">
        <v>7744</v>
      </c>
      <c r="N4494" t="s">
        <v>7745</v>
      </c>
      <c r="O4494" t="s">
        <v>7697</v>
      </c>
      <c r="P4494" t="s">
        <v>13725</v>
      </c>
      <c r="Q4494" t="s">
        <v>13824</v>
      </c>
      <c r="R4494">
        <v>926</v>
      </c>
      <c r="S4494" t="s">
        <v>9296</v>
      </c>
      <c r="T4494" t="s">
        <v>7715</v>
      </c>
      <c r="U4494">
        <v>1</v>
      </c>
      <c r="V4494">
        <v>1</v>
      </c>
      <c r="W4494" t="s">
        <v>7702</v>
      </c>
      <c r="X4494" t="s">
        <v>6848</v>
      </c>
      <c r="Y4494" t="s">
        <v>7703</v>
      </c>
      <c r="Z4494" t="s">
        <v>15035</v>
      </c>
      <c r="AA4494" t="s">
        <v>8170</v>
      </c>
      <c r="AB4494" t="s">
        <v>8261</v>
      </c>
    </row>
    <row r="4495" spans="1:28">
      <c r="A4495" s="241">
        <v>45981</v>
      </c>
      <c r="B4495" t="s">
        <v>15034</v>
      </c>
      <c r="C4495" t="s">
        <v>7736</v>
      </c>
      <c r="D4495" t="s">
        <v>7737</v>
      </c>
      <c r="E4495" t="s">
        <v>7738</v>
      </c>
      <c r="F4495">
        <v>2</v>
      </c>
      <c r="G4495">
        <v>6422.4</v>
      </c>
      <c r="H4495">
        <v>0</v>
      </c>
      <c r="I4495" s="165">
        <v>12844.8</v>
      </c>
      <c r="J4495" t="s">
        <v>8166</v>
      </c>
      <c r="K4495">
        <v>1</v>
      </c>
      <c r="L4495">
        <v>126</v>
      </c>
      <c r="M4495" t="s">
        <v>7744</v>
      </c>
      <c r="N4495" t="s">
        <v>7745</v>
      </c>
      <c r="O4495" t="s">
        <v>7697</v>
      </c>
      <c r="P4495" t="s">
        <v>13725</v>
      </c>
      <c r="Q4495" t="s">
        <v>13824</v>
      </c>
      <c r="R4495">
        <v>926</v>
      </c>
      <c r="S4495" t="s">
        <v>9296</v>
      </c>
      <c r="T4495" t="s">
        <v>7701</v>
      </c>
      <c r="U4495">
        <v>1</v>
      </c>
      <c r="V4495">
        <v>2</v>
      </c>
      <c r="W4495" t="s">
        <v>7702</v>
      </c>
      <c r="X4495" t="s">
        <v>6848</v>
      </c>
      <c r="Y4495" t="s">
        <v>7703</v>
      </c>
      <c r="Z4495" t="s">
        <v>15035</v>
      </c>
      <c r="AA4495" t="s">
        <v>8170</v>
      </c>
      <c r="AB4495" t="s">
        <v>8261</v>
      </c>
    </row>
    <row r="4496" spans="1:28">
      <c r="A4496" s="241">
        <v>45981</v>
      </c>
      <c r="B4496" t="s">
        <v>15036</v>
      </c>
      <c r="C4496" t="s">
        <v>7730</v>
      </c>
      <c r="D4496" t="s">
        <v>7731</v>
      </c>
      <c r="E4496" t="s">
        <v>7732</v>
      </c>
      <c r="F4496">
        <v>1</v>
      </c>
      <c r="G4496">
        <v>8991.6</v>
      </c>
      <c r="H4496">
        <v>449.58</v>
      </c>
      <c r="I4496" s="165">
        <v>8542.02</v>
      </c>
      <c r="J4496" t="s">
        <v>8166</v>
      </c>
      <c r="K4496">
        <v>1</v>
      </c>
      <c r="L4496">
        <v>126</v>
      </c>
      <c r="M4496" t="s">
        <v>7744</v>
      </c>
      <c r="N4496" t="s">
        <v>7745</v>
      </c>
      <c r="O4496" t="s">
        <v>7697</v>
      </c>
      <c r="P4496" t="s">
        <v>13725</v>
      </c>
      <c r="Q4496" t="s">
        <v>13824</v>
      </c>
      <c r="R4496">
        <v>926</v>
      </c>
      <c r="S4496" t="s">
        <v>9296</v>
      </c>
      <c r="T4496" t="s">
        <v>7715</v>
      </c>
      <c r="U4496">
        <v>1</v>
      </c>
      <c r="V4496">
        <v>1</v>
      </c>
      <c r="W4496" t="s">
        <v>7702</v>
      </c>
      <c r="X4496" t="s">
        <v>6636</v>
      </c>
      <c r="Y4496" t="s">
        <v>7703</v>
      </c>
      <c r="Z4496" t="s">
        <v>15037</v>
      </c>
      <c r="AA4496" t="s">
        <v>8170</v>
      </c>
      <c r="AB4496" t="s">
        <v>15038</v>
      </c>
    </row>
    <row r="4497" spans="1:28">
      <c r="A4497" s="241">
        <v>45981</v>
      </c>
      <c r="B4497" t="s">
        <v>15039</v>
      </c>
      <c r="C4497" t="s">
        <v>7740</v>
      </c>
      <c r="D4497" t="s">
        <v>7741</v>
      </c>
      <c r="E4497" t="s">
        <v>7742</v>
      </c>
      <c r="F4497">
        <v>3</v>
      </c>
      <c r="G4497">
        <v>3562.19</v>
      </c>
      <c r="H4497">
        <v>0</v>
      </c>
      <c r="I4497" s="165">
        <v>10686.57</v>
      </c>
      <c r="J4497" t="s">
        <v>8182</v>
      </c>
      <c r="K4497">
        <v>1</v>
      </c>
      <c r="L4497">
        <v>126</v>
      </c>
      <c r="M4497" t="s">
        <v>7744</v>
      </c>
      <c r="N4497" t="s">
        <v>7745</v>
      </c>
      <c r="O4497" t="s">
        <v>7697</v>
      </c>
      <c r="P4497" t="s">
        <v>13725</v>
      </c>
      <c r="Q4497" t="s">
        <v>14186</v>
      </c>
      <c r="R4497">
        <v>921</v>
      </c>
      <c r="S4497" t="s">
        <v>9296</v>
      </c>
      <c r="T4497" t="s">
        <v>7715</v>
      </c>
      <c r="U4497">
        <v>1</v>
      </c>
      <c r="V4497">
        <v>3</v>
      </c>
      <c r="W4497" t="s">
        <v>7702</v>
      </c>
      <c r="X4497" t="s">
        <v>6496</v>
      </c>
      <c r="Y4497" t="s">
        <v>7703</v>
      </c>
      <c r="Z4497" t="s">
        <v>15040</v>
      </c>
      <c r="AA4497" t="s">
        <v>8470</v>
      </c>
      <c r="AB4497" t="s">
        <v>15041</v>
      </c>
    </row>
    <row r="4498" spans="1:28">
      <c r="A4498" s="241">
        <v>45981</v>
      </c>
      <c r="B4498" t="s">
        <v>15039</v>
      </c>
      <c r="C4498" t="s">
        <v>7839</v>
      </c>
      <c r="D4498" t="s">
        <v>7840</v>
      </c>
      <c r="E4498" t="s">
        <v>7841</v>
      </c>
      <c r="F4498">
        <v>1</v>
      </c>
      <c r="G4498">
        <v>2645.48</v>
      </c>
      <c r="H4498">
        <v>0</v>
      </c>
      <c r="I4498" s="165">
        <v>2645.48</v>
      </c>
      <c r="J4498" t="s">
        <v>8182</v>
      </c>
      <c r="K4498">
        <v>1</v>
      </c>
      <c r="L4498">
        <v>126</v>
      </c>
      <c r="M4498" t="s">
        <v>7744</v>
      </c>
      <c r="N4498" t="s">
        <v>7745</v>
      </c>
      <c r="O4498" t="s">
        <v>7697</v>
      </c>
      <c r="P4498" t="s">
        <v>13725</v>
      </c>
      <c r="Q4498" t="s">
        <v>14186</v>
      </c>
      <c r="R4498">
        <v>921</v>
      </c>
      <c r="S4498" t="s">
        <v>9296</v>
      </c>
      <c r="T4498" t="s">
        <v>7715</v>
      </c>
      <c r="U4498">
        <v>1</v>
      </c>
      <c r="V4498">
        <v>1</v>
      </c>
      <c r="W4498" t="s">
        <v>7702</v>
      </c>
      <c r="X4498" t="s">
        <v>6496</v>
      </c>
      <c r="Y4498" t="s">
        <v>7703</v>
      </c>
      <c r="Z4498" t="s">
        <v>15040</v>
      </c>
      <c r="AA4498" t="s">
        <v>8470</v>
      </c>
      <c r="AB4498" t="s">
        <v>15041</v>
      </c>
    </row>
    <row r="4499" spans="1:28">
      <c r="A4499" s="241">
        <v>45981</v>
      </c>
      <c r="B4499" t="s">
        <v>15039</v>
      </c>
      <c r="C4499" t="s">
        <v>7886</v>
      </c>
      <c r="D4499" t="s">
        <v>7887</v>
      </c>
      <c r="E4499" t="s">
        <v>7888</v>
      </c>
      <c r="F4499">
        <v>2</v>
      </c>
      <c r="G4499">
        <v>3025.21</v>
      </c>
      <c r="H4499">
        <v>0</v>
      </c>
      <c r="I4499" s="165">
        <v>6050.42</v>
      </c>
      <c r="J4499" t="s">
        <v>8182</v>
      </c>
      <c r="K4499">
        <v>1</v>
      </c>
      <c r="L4499">
        <v>126</v>
      </c>
      <c r="M4499" t="s">
        <v>7744</v>
      </c>
      <c r="N4499" t="s">
        <v>7745</v>
      </c>
      <c r="O4499" t="s">
        <v>7697</v>
      </c>
      <c r="P4499" t="s">
        <v>13725</v>
      </c>
      <c r="Q4499" t="s">
        <v>14186</v>
      </c>
      <c r="R4499">
        <v>921</v>
      </c>
      <c r="S4499" t="s">
        <v>9296</v>
      </c>
      <c r="T4499" t="s">
        <v>7715</v>
      </c>
      <c r="U4499">
        <v>1</v>
      </c>
      <c r="V4499">
        <v>2</v>
      </c>
      <c r="W4499" t="s">
        <v>7702</v>
      </c>
      <c r="X4499" t="s">
        <v>6496</v>
      </c>
      <c r="Y4499" t="s">
        <v>7703</v>
      </c>
      <c r="Z4499" t="s">
        <v>15040</v>
      </c>
      <c r="AA4499" t="s">
        <v>8470</v>
      </c>
      <c r="AB4499" t="s">
        <v>15041</v>
      </c>
    </row>
    <row r="4500" spans="1:28">
      <c r="A4500" s="241">
        <v>45981</v>
      </c>
      <c r="B4500" t="s">
        <v>15039</v>
      </c>
      <c r="C4500" t="s">
        <v>7787</v>
      </c>
      <c r="D4500" t="s">
        <v>7788</v>
      </c>
      <c r="E4500" t="s">
        <v>7789</v>
      </c>
      <c r="F4500">
        <v>2</v>
      </c>
      <c r="G4500">
        <v>3025.21</v>
      </c>
      <c r="H4500">
        <v>0</v>
      </c>
      <c r="I4500" s="165">
        <v>6050.42</v>
      </c>
      <c r="J4500" t="s">
        <v>8182</v>
      </c>
      <c r="K4500">
        <v>1</v>
      </c>
      <c r="L4500">
        <v>126</v>
      </c>
      <c r="M4500" t="s">
        <v>7744</v>
      </c>
      <c r="N4500" t="s">
        <v>7745</v>
      </c>
      <c r="O4500" t="s">
        <v>7697</v>
      </c>
      <c r="P4500" t="s">
        <v>13725</v>
      </c>
      <c r="Q4500" t="s">
        <v>14186</v>
      </c>
      <c r="R4500">
        <v>921</v>
      </c>
      <c r="S4500" t="s">
        <v>9296</v>
      </c>
      <c r="T4500" t="s">
        <v>7715</v>
      </c>
      <c r="U4500">
        <v>1</v>
      </c>
      <c r="V4500">
        <v>2</v>
      </c>
      <c r="W4500" t="s">
        <v>7702</v>
      </c>
      <c r="X4500" t="s">
        <v>6496</v>
      </c>
      <c r="Y4500" t="s">
        <v>7703</v>
      </c>
      <c r="Z4500" t="s">
        <v>15040</v>
      </c>
      <c r="AA4500" t="s">
        <v>8470</v>
      </c>
      <c r="AB4500" t="s">
        <v>15041</v>
      </c>
    </row>
    <row r="4501" spans="1:28">
      <c r="A4501" s="241">
        <v>45981</v>
      </c>
      <c r="B4501" t="s">
        <v>15042</v>
      </c>
      <c r="C4501" t="s">
        <v>8021</v>
      </c>
      <c r="D4501" t="s">
        <v>8022</v>
      </c>
      <c r="E4501" t="s">
        <v>8023</v>
      </c>
      <c r="F4501">
        <v>2</v>
      </c>
      <c r="G4501">
        <v>4882</v>
      </c>
      <c r="H4501">
        <v>0</v>
      </c>
      <c r="I4501" s="165">
        <v>9764</v>
      </c>
      <c r="J4501" t="s">
        <v>8025</v>
      </c>
      <c r="K4501">
        <v>1</v>
      </c>
      <c r="L4501">
        <v>171</v>
      </c>
      <c r="M4501" t="s">
        <v>8026</v>
      </c>
      <c r="N4501" t="s">
        <v>8027</v>
      </c>
      <c r="O4501" t="s">
        <v>7697</v>
      </c>
      <c r="P4501" t="s">
        <v>13725</v>
      </c>
      <c r="Q4501" t="s">
        <v>8028</v>
      </c>
      <c r="R4501">
        <v>620</v>
      </c>
      <c r="S4501" t="s">
        <v>9296</v>
      </c>
      <c r="T4501" t="s">
        <v>7701</v>
      </c>
      <c r="U4501">
        <v>1</v>
      </c>
      <c r="V4501">
        <v>2</v>
      </c>
      <c r="W4501" t="s">
        <v>7702</v>
      </c>
      <c r="X4501" t="s">
        <v>6498</v>
      </c>
      <c r="Y4501" t="s">
        <v>7703</v>
      </c>
      <c r="Z4501" t="s">
        <v>15043</v>
      </c>
      <c r="AA4501" t="s">
        <v>8030</v>
      </c>
      <c r="AB4501" t="s">
        <v>12094</v>
      </c>
    </row>
    <row r="4502" spans="1:28">
      <c r="A4502" s="241">
        <v>45981</v>
      </c>
      <c r="B4502" t="s">
        <v>15044</v>
      </c>
      <c r="C4502" t="s">
        <v>7979</v>
      </c>
      <c r="D4502" t="s">
        <v>7980</v>
      </c>
      <c r="E4502" t="s">
        <v>7981</v>
      </c>
      <c r="F4502">
        <v>3</v>
      </c>
      <c r="G4502">
        <v>2647.06</v>
      </c>
      <c r="H4502">
        <v>0</v>
      </c>
      <c r="I4502" s="165">
        <v>7941.18</v>
      </c>
      <c r="J4502" t="s">
        <v>7743</v>
      </c>
      <c r="K4502">
        <v>1</v>
      </c>
      <c r="L4502">
        <v>126</v>
      </c>
      <c r="M4502" t="s">
        <v>7744</v>
      </c>
      <c r="N4502" t="s">
        <v>7745</v>
      </c>
      <c r="O4502" t="s">
        <v>7697</v>
      </c>
      <c r="P4502" t="s">
        <v>13725</v>
      </c>
      <c r="Q4502" t="s">
        <v>13790</v>
      </c>
      <c r="R4502">
        <v>945</v>
      </c>
      <c r="S4502" t="s">
        <v>9296</v>
      </c>
      <c r="T4502" t="s">
        <v>7715</v>
      </c>
      <c r="U4502">
        <v>1</v>
      </c>
      <c r="V4502">
        <v>3</v>
      </c>
      <c r="W4502" t="s">
        <v>7702</v>
      </c>
      <c r="X4502" t="s">
        <v>6464</v>
      </c>
      <c r="Y4502" t="s">
        <v>7703</v>
      </c>
      <c r="Z4502" t="s">
        <v>15045</v>
      </c>
      <c r="AA4502" t="s">
        <v>8058</v>
      </c>
      <c r="AB4502" t="s">
        <v>15046</v>
      </c>
    </row>
    <row r="4503" spans="1:28">
      <c r="A4503" s="241">
        <v>45981</v>
      </c>
      <c r="B4503" t="s">
        <v>15044</v>
      </c>
      <c r="C4503" t="s">
        <v>7883</v>
      </c>
      <c r="D4503" t="s">
        <v>7884</v>
      </c>
      <c r="E4503" t="s">
        <v>7885</v>
      </c>
      <c r="F4503">
        <v>3</v>
      </c>
      <c r="G4503">
        <v>3025.21</v>
      </c>
      <c r="H4503">
        <v>0</v>
      </c>
      <c r="I4503" s="165">
        <v>9075.6299999999992</v>
      </c>
      <c r="J4503" t="s">
        <v>7743</v>
      </c>
      <c r="K4503">
        <v>1</v>
      </c>
      <c r="L4503">
        <v>126</v>
      </c>
      <c r="M4503" t="s">
        <v>7744</v>
      </c>
      <c r="N4503" t="s">
        <v>7745</v>
      </c>
      <c r="O4503" t="s">
        <v>7697</v>
      </c>
      <c r="P4503" t="s">
        <v>13725</v>
      </c>
      <c r="Q4503" t="s">
        <v>13790</v>
      </c>
      <c r="R4503">
        <v>945</v>
      </c>
      <c r="S4503" t="s">
        <v>9296</v>
      </c>
      <c r="T4503" t="s">
        <v>7715</v>
      </c>
      <c r="U4503">
        <v>1</v>
      </c>
      <c r="V4503">
        <v>3</v>
      </c>
      <c r="W4503" t="s">
        <v>7702</v>
      </c>
      <c r="X4503" t="s">
        <v>6464</v>
      </c>
      <c r="Y4503" t="s">
        <v>7703</v>
      </c>
      <c r="Z4503" t="s">
        <v>15045</v>
      </c>
      <c r="AA4503" t="s">
        <v>8058</v>
      </c>
      <c r="AB4503" t="s">
        <v>15046</v>
      </c>
    </row>
    <row r="4504" spans="1:28">
      <c r="A4504" s="241">
        <v>45981</v>
      </c>
      <c r="B4504" t="s">
        <v>15044</v>
      </c>
      <c r="C4504" t="s">
        <v>7886</v>
      </c>
      <c r="D4504" t="s">
        <v>7887</v>
      </c>
      <c r="E4504" t="s">
        <v>7888</v>
      </c>
      <c r="F4504">
        <v>3</v>
      </c>
      <c r="G4504">
        <v>3025.21</v>
      </c>
      <c r="H4504">
        <v>0</v>
      </c>
      <c r="I4504" s="165">
        <v>9075.6299999999992</v>
      </c>
      <c r="J4504" t="s">
        <v>7743</v>
      </c>
      <c r="K4504">
        <v>1</v>
      </c>
      <c r="L4504">
        <v>126</v>
      </c>
      <c r="M4504" t="s">
        <v>7744</v>
      </c>
      <c r="N4504" t="s">
        <v>7745</v>
      </c>
      <c r="O4504" t="s">
        <v>7697</v>
      </c>
      <c r="P4504" t="s">
        <v>13725</v>
      </c>
      <c r="Q4504" t="s">
        <v>13790</v>
      </c>
      <c r="R4504">
        <v>945</v>
      </c>
      <c r="S4504" t="s">
        <v>9296</v>
      </c>
      <c r="T4504" t="s">
        <v>7715</v>
      </c>
      <c r="U4504">
        <v>1</v>
      </c>
      <c r="V4504">
        <v>3</v>
      </c>
      <c r="W4504" t="s">
        <v>7702</v>
      </c>
      <c r="X4504" t="s">
        <v>6464</v>
      </c>
      <c r="Y4504" t="s">
        <v>7703</v>
      </c>
      <c r="Z4504" t="s">
        <v>15045</v>
      </c>
      <c r="AA4504" t="s">
        <v>8058</v>
      </c>
      <c r="AB4504" t="s">
        <v>15046</v>
      </c>
    </row>
    <row r="4505" spans="1:28">
      <c r="A4505" s="241">
        <v>45981</v>
      </c>
      <c r="B4505" t="s">
        <v>15044</v>
      </c>
      <c r="C4505" t="s">
        <v>7787</v>
      </c>
      <c r="D4505" t="s">
        <v>7788</v>
      </c>
      <c r="E4505" t="s">
        <v>7789</v>
      </c>
      <c r="F4505">
        <v>4</v>
      </c>
      <c r="G4505">
        <v>3025.21</v>
      </c>
      <c r="H4505">
        <v>0</v>
      </c>
      <c r="I4505" s="165">
        <v>12100.84</v>
      </c>
      <c r="J4505" t="s">
        <v>7743</v>
      </c>
      <c r="K4505">
        <v>1</v>
      </c>
      <c r="L4505">
        <v>126</v>
      </c>
      <c r="M4505" t="s">
        <v>7744</v>
      </c>
      <c r="N4505" t="s">
        <v>7745</v>
      </c>
      <c r="O4505" t="s">
        <v>7697</v>
      </c>
      <c r="P4505" t="s">
        <v>13725</v>
      </c>
      <c r="Q4505" t="s">
        <v>13790</v>
      </c>
      <c r="R4505">
        <v>945</v>
      </c>
      <c r="S4505" t="s">
        <v>9296</v>
      </c>
      <c r="T4505" t="s">
        <v>7715</v>
      </c>
      <c r="U4505">
        <v>1</v>
      </c>
      <c r="V4505">
        <v>4</v>
      </c>
      <c r="W4505" t="s">
        <v>7702</v>
      </c>
      <c r="X4505" t="s">
        <v>6464</v>
      </c>
      <c r="Y4505" t="s">
        <v>7703</v>
      </c>
      <c r="Z4505" t="s">
        <v>15045</v>
      </c>
      <c r="AA4505" t="s">
        <v>8058</v>
      </c>
      <c r="AB4505" t="s">
        <v>15046</v>
      </c>
    </row>
    <row r="4506" spans="1:28">
      <c r="A4506" s="241">
        <v>45981</v>
      </c>
      <c r="B4506" t="s">
        <v>15047</v>
      </c>
      <c r="C4506" t="s">
        <v>7883</v>
      </c>
      <c r="D4506" t="s">
        <v>7884</v>
      </c>
      <c r="E4506" t="s">
        <v>7885</v>
      </c>
      <c r="F4506">
        <v>2</v>
      </c>
      <c r="G4506">
        <v>3025.21</v>
      </c>
      <c r="H4506">
        <v>0</v>
      </c>
      <c r="I4506" s="165">
        <v>6050.42</v>
      </c>
      <c r="J4506" t="s">
        <v>7723</v>
      </c>
      <c r="K4506">
        <v>1</v>
      </c>
      <c r="L4506">
        <v>125</v>
      </c>
      <c r="M4506" t="s">
        <v>7724</v>
      </c>
      <c r="N4506" t="s">
        <v>7713</v>
      </c>
      <c r="O4506" t="s">
        <v>7697</v>
      </c>
      <c r="P4506" t="s">
        <v>13725</v>
      </c>
      <c r="Q4506" t="s">
        <v>13730</v>
      </c>
      <c r="R4506">
        <v>117</v>
      </c>
      <c r="S4506" t="s">
        <v>9296</v>
      </c>
      <c r="T4506" t="s">
        <v>7715</v>
      </c>
      <c r="U4506">
        <v>1</v>
      </c>
      <c r="V4506">
        <v>2</v>
      </c>
      <c r="W4506" t="s">
        <v>7702</v>
      </c>
      <c r="X4506" t="s">
        <v>6582</v>
      </c>
      <c r="Y4506" t="s">
        <v>7703</v>
      </c>
      <c r="Z4506" t="s">
        <v>15048</v>
      </c>
      <c r="AA4506" t="s">
        <v>7728</v>
      </c>
      <c r="AB4506" t="s">
        <v>15049</v>
      </c>
    </row>
    <row r="4507" spans="1:28">
      <c r="A4507" s="241">
        <v>45981</v>
      </c>
      <c r="B4507" t="s">
        <v>15050</v>
      </c>
      <c r="C4507" t="s">
        <v>7740</v>
      </c>
      <c r="D4507" t="s">
        <v>7741</v>
      </c>
      <c r="E4507" t="s">
        <v>7742</v>
      </c>
      <c r="F4507">
        <v>3</v>
      </c>
      <c r="G4507">
        <v>3562.19</v>
      </c>
      <c r="H4507">
        <v>0</v>
      </c>
      <c r="I4507" s="165">
        <v>10686.57</v>
      </c>
      <c r="J4507" t="s">
        <v>7794</v>
      </c>
      <c r="K4507">
        <v>1</v>
      </c>
      <c r="L4507">
        <v>125</v>
      </c>
      <c r="M4507" t="s">
        <v>7724</v>
      </c>
      <c r="N4507" t="s">
        <v>7713</v>
      </c>
      <c r="O4507" t="s">
        <v>7697</v>
      </c>
      <c r="P4507" t="s">
        <v>13725</v>
      </c>
      <c r="Q4507" t="s">
        <v>12488</v>
      </c>
      <c r="R4507">
        <v>102</v>
      </c>
      <c r="S4507" t="s">
        <v>9296</v>
      </c>
      <c r="T4507" t="s">
        <v>7715</v>
      </c>
      <c r="U4507">
        <v>1</v>
      </c>
      <c r="V4507">
        <v>3</v>
      </c>
      <c r="W4507" t="s">
        <v>7702</v>
      </c>
      <c r="X4507" t="s">
        <v>6883</v>
      </c>
      <c r="Y4507" t="s">
        <v>7703</v>
      </c>
      <c r="Z4507" t="s">
        <v>15051</v>
      </c>
      <c r="AA4507" t="s">
        <v>7797</v>
      </c>
      <c r="AB4507" t="s">
        <v>10161</v>
      </c>
    </row>
    <row r="4508" spans="1:28">
      <c r="A4508" s="241">
        <v>45981</v>
      </c>
      <c r="B4508" t="s">
        <v>15052</v>
      </c>
      <c r="C4508" t="s">
        <v>7800</v>
      </c>
      <c r="D4508" t="s">
        <v>7801</v>
      </c>
      <c r="E4508" t="s">
        <v>7802</v>
      </c>
      <c r="F4508">
        <v>5</v>
      </c>
      <c r="G4508">
        <v>1092.44</v>
      </c>
      <c r="H4508">
        <v>0</v>
      </c>
      <c r="I4508" s="165">
        <v>5462.2</v>
      </c>
      <c r="J4508" t="s">
        <v>8182</v>
      </c>
      <c r="K4508">
        <v>1</v>
      </c>
      <c r="L4508">
        <v>126</v>
      </c>
      <c r="M4508" t="s">
        <v>7744</v>
      </c>
      <c r="N4508" t="s">
        <v>7745</v>
      </c>
      <c r="O4508" t="s">
        <v>7697</v>
      </c>
      <c r="P4508" t="s">
        <v>13725</v>
      </c>
      <c r="Q4508" t="s">
        <v>14186</v>
      </c>
      <c r="R4508">
        <v>921</v>
      </c>
      <c r="S4508" t="s">
        <v>9296</v>
      </c>
      <c r="T4508" t="s">
        <v>7701</v>
      </c>
      <c r="U4508">
        <v>1</v>
      </c>
      <c r="V4508">
        <v>5</v>
      </c>
      <c r="W4508" t="s">
        <v>7702</v>
      </c>
      <c r="X4508" t="s">
        <v>6724</v>
      </c>
      <c r="Y4508" t="s">
        <v>7703</v>
      </c>
      <c r="Z4508" t="s">
        <v>15053</v>
      </c>
      <c r="AA4508" t="s">
        <v>8470</v>
      </c>
      <c r="AB4508" t="s">
        <v>15054</v>
      </c>
    </row>
    <row r="4509" spans="1:28">
      <c r="A4509" s="241">
        <v>45981</v>
      </c>
      <c r="B4509" t="s">
        <v>15052</v>
      </c>
      <c r="C4509" t="s">
        <v>8563</v>
      </c>
      <c r="D4509" t="s">
        <v>8564</v>
      </c>
      <c r="E4509" t="s">
        <v>8565</v>
      </c>
      <c r="F4509">
        <v>1</v>
      </c>
      <c r="G4509">
        <v>4659</v>
      </c>
      <c r="H4509">
        <v>0</v>
      </c>
      <c r="I4509" s="165">
        <v>4659</v>
      </c>
      <c r="J4509" t="s">
        <v>8182</v>
      </c>
      <c r="K4509">
        <v>1</v>
      </c>
      <c r="L4509">
        <v>126</v>
      </c>
      <c r="M4509" t="s">
        <v>7744</v>
      </c>
      <c r="N4509" t="s">
        <v>7745</v>
      </c>
      <c r="O4509" t="s">
        <v>7697</v>
      </c>
      <c r="P4509" t="s">
        <v>13725</v>
      </c>
      <c r="Q4509" t="s">
        <v>14186</v>
      </c>
      <c r="R4509">
        <v>921</v>
      </c>
      <c r="S4509" t="s">
        <v>9296</v>
      </c>
      <c r="T4509" t="s">
        <v>7715</v>
      </c>
      <c r="U4509">
        <v>1</v>
      </c>
      <c r="V4509">
        <v>1</v>
      </c>
      <c r="W4509" t="s">
        <v>7702</v>
      </c>
      <c r="X4509" t="s">
        <v>6724</v>
      </c>
      <c r="Y4509" t="s">
        <v>7703</v>
      </c>
      <c r="Z4509" t="s">
        <v>15053</v>
      </c>
      <c r="AA4509" t="s">
        <v>8470</v>
      </c>
      <c r="AB4509" t="s">
        <v>15054</v>
      </c>
    </row>
    <row r="4510" spans="1:28">
      <c r="A4510" s="241">
        <v>45981</v>
      </c>
      <c r="B4510" t="s">
        <v>15055</v>
      </c>
      <c r="C4510" t="s">
        <v>8079</v>
      </c>
      <c r="D4510" t="s">
        <v>8080</v>
      </c>
      <c r="E4510" t="s">
        <v>8081</v>
      </c>
      <c r="F4510">
        <v>3</v>
      </c>
      <c r="G4510">
        <v>3180</v>
      </c>
      <c r="H4510">
        <v>0</v>
      </c>
      <c r="I4510" s="165">
        <v>9540</v>
      </c>
      <c r="J4510" t="s">
        <v>7842</v>
      </c>
      <c r="K4510">
        <v>1</v>
      </c>
      <c r="L4510">
        <v>126</v>
      </c>
      <c r="M4510" t="s">
        <v>7744</v>
      </c>
      <c r="N4510" t="s">
        <v>7745</v>
      </c>
      <c r="O4510" t="s">
        <v>7697</v>
      </c>
      <c r="P4510" t="s">
        <v>13725</v>
      </c>
      <c r="Q4510" t="s">
        <v>14089</v>
      </c>
      <c r="R4510">
        <v>908</v>
      </c>
      <c r="S4510" t="s">
        <v>9296</v>
      </c>
      <c r="T4510" t="s">
        <v>7715</v>
      </c>
      <c r="U4510">
        <v>1</v>
      </c>
      <c r="V4510">
        <v>3</v>
      </c>
      <c r="W4510" t="s">
        <v>7702</v>
      </c>
      <c r="X4510" t="s">
        <v>6939</v>
      </c>
      <c r="Y4510" t="s">
        <v>7703</v>
      </c>
      <c r="Z4510" t="s">
        <v>15056</v>
      </c>
      <c r="AA4510" t="s">
        <v>7845</v>
      </c>
      <c r="AB4510" t="s">
        <v>15057</v>
      </c>
    </row>
    <row r="4511" spans="1:28">
      <c r="A4511" s="241">
        <v>45981</v>
      </c>
      <c r="B4511" t="s">
        <v>15055</v>
      </c>
      <c r="C4511" t="s">
        <v>8493</v>
      </c>
      <c r="D4511" t="s">
        <v>8494</v>
      </c>
      <c r="E4511" t="s">
        <v>8495</v>
      </c>
      <c r="F4511">
        <v>3</v>
      </c>
      <c r="G4511">
        <v>3180</v>
      </c>
      <c r="H4511">
        <v>0</v>
      </c>
      <c r="I4511" s="165">
        <v>9540</v>
      </c>
      <c r="J4511" t="s">
        <v>7842</v>
      </c>
      <c r="K4511">
        <v>1</v>
      </c>
      <c r="L4511">
        <v>126</v>
      </c>
      <c r="M4511" t="s">
        <v>7744</v>
      </c>
      <c r="N4511" t="s">
        <v>7745</v>
      </c>
      <c r="O4511" t="s">
        <v>7697</v>
      </c>
      <c r="P4511" t="s">
        <v>13725</v>
      </c>
      <c r="Q4511" t="s">
        <v>14089</v>
      </c>
      <c r="R4511">
        <v>908</v>
      </c>
      <c r="S4511" t="s">
        <v>9296</v>
      </c>
      <c r="T4511" t="s">
        <v>7715</v>
      </c>
      <c r="U4511">
        <v>1</v>
      </c>
      <c r="V4511">
        <v>3</v>
      </c>
      <c r="W4511" t="s">
        <v>7702</v>
      </c>
      <c r="X4511" t="s">
        <v>6939</v>
      </c>
      <c r="Y4511" t="s">
        <v>7703</v>
      </c>
      <c r="Z4511" t="s">
        <v>15056</v>
      </c>
      <c r="AA4511" t="s">
        <v>7845</v>
      </c>
      <c r="AB4511" t="s">
        <v>15057</v>
      </c>
    </row>
    <row r="4512" spans="1:28">
      <c r="A4512" s="241">
        <v>45981</v>
      </c>
      <c r="B4512" t="s">
        <v>15058</v>
      </c>
      <c r="C4512" t="s">
        <v>7736</v>
      </c>
      <c r="D4512" t="s">
        <v>7737</v>
      </c>
      <c r="E4512" t="s">
        <v>7738</v>
      </c>
      <c r="F4512">
        <v>2</v>
      </c>
      <c r="G4512">
        <v>6422.4</v>
      </c>
      <c r="H4512">
        <v>0</v>
      </c>
      <c r="I4512" s="165">
        <v>12844.8</v>
      </c>
      <c r="J4512" t="s">
        <v>7794</v>
      </c>
      <c r="K4512">
        <v>1</v>
      </c>
      <c r="L4512">
        <v>125</v>
      </c>
      <c r="M4512" t="s">
        <v>7724</v>
      </c>
      <c r="N4512" t="s">
        <v>7713</v>
      </c>
      <c r="O4512" t="s">
        <v>7697</v>
      </c>
      <c r="P4512" t="s">
        <v>13725</v>
      </c>
      <c r="Q4512" t="s">
        <v>12488</v>
      </c>
      <c r="R4512">
        <v>102</v>
      </c>
      <c r="S4512" t="s">
        <v>9296</v>
      </c>
      <c r="T4512" t="s">
        <v>7701</v>
      </c>
      <c r="U4512">
        <v>1</v>
      </c>
      <c r="V4512">
        <v>2</v>
      </c>
      <c r="W4512" t="s">
        <v>7702</v>
      </c>
      <c r="X4512" t="s">
        <v>6799</v>
      </c>
      <c r="Y4512" t="s">
        <v>7703</v>
      </c>
      <c r="Z4512" t="s">
        <v>15059</v>
      </c>
      <c r="AA4512" t="s">
        <v>7797</v>
      </c>
      <c r="AB4512" t="s">
        <v>15060</v>
      </c>
    </row>
    <row r="4513" spans="1:28">
      <c r="A4513" s="241">
        <v>45981</v>
      </c>
      <c r="B4513" t="s">
        <v>15061</v>
      </c>
      <c r="C4513" t="s">
        <v>7791</v>
      </c>
      <c r="D4513" t="s">
        <v>7792</v>
      </c>
      <c r="E4513" t="s">
        <v>7793</v>
      </c>
      <c r="F4513">
        <v>6</v>
      </c>
      <c r="G4513">
        <v>870</v>
      </c>
      <c r="H4513">
        <v>0</v>
      </c>
      <c r="I4513" s="165">
        <v>5220</v>
      </c>
      <c r="J4513" t="s">
        <v>7816</v>
      </c>
      <c r="K4513">
        <v>1</v>
      </c>
      <c r="L4513">
        <v>125</v>
      </c>
      <c r="M4513" t="s">
        <v>7724</v>
      </c>
      <c r="N4513" t="s">
        <v>7713</v>
      </c>
      <c r="O4513" t="s">
        <v>7697</v>
      </c>
      <c r="P4513" t="s">
        <v>13725</v>
      </c>
      <c r="Q4513" t="s">
        <v>14048</v>
      </c>
      <c r="R4513">
        <v>107</v>
      </c>
      <c r="S4513" t="s">
        <v>9296</v>
      </c>
      <c r="T4513" t="s">
        <v>7701</v>
      </c>
      <c r="U4513">
        <v>1</v>
      </c>
      <c r="V4513">
        <v>6</v>
      </c>
      <c r="W4513" t="s">
        <v>7702</v>
      </c>
      <c r="X4513" t="s">
        <v>6844</v>
      </c>
      <c r="Y4513" t="s">
        <v>7703</v>
      </c>
      <c r="Z4513" t="s">
        <v>15062</v>
      </c>
      <c r="AA4513" t="s">
        <v>8041</v>
      </c>
      <c r="AB4513" t="s">
        <v>15063</v>
      </c>
    </row>
    <row r="4514" spans="1:28">
      <c r="A4514" s="241">
        <v>45981</v>
      </c>
      <c r="B4514" t="s">
        <v>15061</v>
      </c>
      <c r="C4514" t="s">
        <v>7736</v>
      </c>
      <c r="D4514" t="s">
        <v>7737</v>
      </c>
      <c r="E4514" t="s">
        <v>7738</v>
      </c>
      <c r="F4514">
        <v>1</v>
      </c>
      <c r="G4514">
        <v>6422.4</v>
      </c>
      <c r="H4514">
        <v>0</v>
      </c>
      <c r="I4514" s="165">
        <v>6422.4</v>
      </c>
      <c r="J4514" t="s">
        <v>7816</v>
      </c>
      <c r="K4514">
        <v>1</v>
      </c>
      <c r="L4514">
        <v>125</v>
      </c>
      <c r="M4514" t="s">
        <v>7724</v>
      </c>
      <c r="N4514" t="s">
        <v>7713</v>
      </c>
      <c r="O4514" t="s">
        <v>7697</v>
      </c>
      <c r="P4514" t="s">
        <v>13725</v>
      </c>
      <c r="Q4514" t="s">
        <v>14048</v>
      </c>
      <c r="R4514">
        <v>107</v>
      </c>
      <c r="S4514" t="s">
        <v>9296</v>
      </c>
      <c r="T4514" t="s">
        <v>7701</v>
      </c>
      <c r="U4514">
        <v>1</v>
      </c>
      <c r="V4514">
        <v>1</v>
      </c>
      <c r="W4514" t="s">
        <v>7702</v>
      </c>
      <c r="X4514" t="s">
        <v>6844</v>
      </c>
      <c r="Y4514" t="s">
        <v>7703</v>
      </c>
      <c r="Z4514" t="s">
        <v>15062</v>
      </c>
      <c r="AA4514" t="s">
        <v>8041</v>
      </c>
      <c r="AB4514" t="s">
        <v>15063</v>
      </c>
    </row>
    <row r="4515" spans="1:28">
      <c r="A4515" s="241">
        <v>45981</v>
      </c>
      <c r="B4515" t="s">
        <v>15061</v>
      </c>
      <c r="C4515" t="s">
        <v>7730</v>
      </c>
      <c r="D4515" t="s">
        <v>7731</v>
      </c>
      <c r="E4515" t="s">
        <v>7732</v>
      </c>
      <c r="F4515">
        <v>1</v>
      </c>
      <c r="G4515">
        <v>8991.6</v>
      </c>
      <c r="H4515">
        <v>449.58</v>
      </c>
      <c r="I4515" s="165">
        <v>8542.02</v>
      </c>
      <c r="J4515" t="s">
        <v>7816</v>
      </c>
      <c r="K4515">
        <v>1</v>
      </c>
      <c r="L4515">
        <v>125</v>
      </c>
      <c r="M4515" t="s">
        <v>7724</v>
      </c>
      <c r="N4515" t="s">
        <v>7713</v>
      </c>
      <c r="O4515" t="s">
        <v>7697</v>
      </c>
      <c r="P4515" t="s">
        <v>13725</v>
      </c>
      <c r="Q4515" t="s">
        <v>14048</v>
      </c>
      <c r="R4515">
        <v>107</v>
      </c>
      <c r="S4515" t="s">
        <v>9296</v>
      </c>
      <c r="T4515" t="s">
        <v>7715</v>
      </c>
      <c r="U4515">
        <v>1</v>
      </c>
      <c r="V4515">
        <v>1</v>
      </c>
      <c r="W4515" t="s">
        <v>7702</v>
      </c>
      <c r="X4515" t="s">
        <v>6844</v>
      </c>
      <c r="Y4515" t="s">
        <v>7703</v>
      </c>
      <c r="Z4515" t="s">
        <v>15062</v>
      </c>
      <c r="AA4515" t="s">
        <v>8041</v>
      </c>
      <c r="AB4515" t="s">
        <v>15063</v>
      </c>
    </row>
    <row r="4516" spans="1:28">
      <c r="A4516" s="241">
        <v>45981</v>
      </c>
      <c r="B4516" t="s">
        <v>15064</v>
      </c>
      <c r="C4516" t="s">
        <v>7839</v>
      </c>
      <c r="D4516" t="s">
        <v>7840</v>
      </c>
      <c r="E4516" t="s">
        <v>7841</v>
      </c>
      <c r="F4516">
        <v>1</v>
      </c>
      <c r="G4516">
        <v>2645.48</v>
      </c>
      <c r="H4516">
        <v>0</v>
      </c>
      <c r="I4516" s="165">
        <v>2645.48</v>
      </c>
      <c r="J4516" t="s">
        <v>8166</v>
      </c>
      <c r="K4516">
        <v>1</v>
      </c>
      <c r="L4516">
        <v>126</v>
      </c>
      <c r="M4516" t="s">
        <v>7744</v>
      </c>
      <c r="N4516" t="s">
        <v>7745</v>
      </c>
      <c r="O4516" t="s">
        <v>7697</v>
      </c>
      <c r="P4516" t="s">
        <v>13725</v>
      </c>
      <c r="Q4516" t="s">
        <v>13927</v>
      </c>
      <c r="R4516">
        <v>923</v>
      </c>
      <c r="S4516" t="s">
        <v>9296</v>
      </c>
      <c r="T4516" t="s">
        <v>7715</v>
      </c>
      <c r="U4516">
        <v>1</v>
      </c>
      <c r="V4516">
        <v>1</v>
      </c>
      <c r="W4516" t="s">
        <v>7702</v>
      </c>
      <c r="X4516" t="s">
        <v>6702</v>
      </c>
      <c r="Y4516" t="s">
        <v>7703</v>
      </c>
      <c r="Z4516" t="s">
        <v>15065</v>
      </c>
      <c r="AA4516" t="s">
        <v>8226</v>
      </c>
      <c r="AB4516" t="s">
        <v>8275</v>
      </c>
    </row>
    <row r="4517" spans="1:28">
      <c r="A4517" s="241">
        <v>45981</v>
      </c>
      <c r="B4517" t="s">
        <v>15064</v>
      </c>
      <c r="C4517" t="s">
        <v>7868</v>
      </c>
      <c r="D4517" t="s">
        <v>7869</v>
      </c>
      <c r="E4517" t="s">
        <v>7870</v>
      </c>
      <c r="F4517">
        <v>1</v>
      </c>
      <c r="G4517">
        <v>3000</v>
      </c>
      <c r="H4517">
        <v>0</v>
      </c>
      <c r="I4517" s="165">
        <v>3000</v>
      </c>
      <c r="J4517" t="s">
        <v>8166</v>
      </c>
      <c r="K4517">
        <v>1</v>
      </c>
      <c r="L4517">
        <v>126</v>
      </c>
      <c r="M4517" t="s">
        <v>7744</v>
      </c>
      <c r="N4517" t="s">
        <v>7745</v>
      </c>
      <c r="O4517" t="s">
        <v>7697</v>
      </c>
      <c r="P4517" t="s">
        <v>13725</v>
      </c>
      <c r="Q4517" t="s">
        <v>13927</v>
      </c>
      <c r="R4517">
        <v>923</v>
      </c>
      <c r="S4517" t="s">
        <v>9296</v>
      </c>
      <c r="T4517" t="s">
        <v>7726</v>
      </c>
      <c r="U4517">
        <v>1</v>
      </c>
      <c r="V4517">
        <v>1</v>
      </c>
      <c r="W4517" t="s">
        <v>7702</v>
      </c>
      <c r="X4517" t="s">
        <v>6702</v>
      </c>
      <c r="Y4517" t="s">
        <v>7703</v>
      </c>
      <c r="Z4517" t="s">
        <v>15065</v>
      </c>
      <c r="AA4517" t="s">
        <v>8226</v>
      </c>
      <c r="AB4517" t="s">
        <v>8275</v>
      </c>
    </row>
    <row r="4518" spans="1:28">
      <c r="A4518" s="241">
        <v>45981</v>
      </c>
      <c r="B4518" t="s">
        <v>15066</v>
      </c>
      <c r="C4518" t="s">
        <v>8032</v>
      </c>
      <c r="D4518" t="s">
        <v>8033</v>
      </c>
      <c r="E4518" t="s">
        <v>8034</v>
      </c>
      <c r="F4518">
        <v>4</v>
      </c>
      <c r="G4518">
        <v>1092.44</v>
      </c>
      <c r="H4518">
        <v>0</v>
      </c>
      <c r="I4518" s="165">
        <v>4369.76</v>
      </c>
      <c r="J4518" t="s">
        <v>8852</v>
      </c>
      <c r="K4518">
        <v>1</v>
      </c>
      <c r="L4518">
        <v>6</v>
      </c>
      <c r="M4518" t="s">
        <v>8296</v>
      </c>
      <c r="N4518" t="s">
        <v>7939</v>
      </c>
      <c r="O4518" t="s">
        <v>7697</v>
      </c>
      <c r="P4518" t="s">
        <v>13725</v>
      </c>
      <c r="Q4518" t="s">
        <v>13965</v>
      </c>
      <c r="R4518">
        <v>405</v>
      </c>
      <c r="S4518" t="s">
        <v>9296</v>
      </c>
      <c r="T4518" t="s">
        <v>7701</v>
      </c>
      <c r="U4518">
        <v>1</v>
      </c>
      <c r="V4518">
        <v>4</v>
      </c>
      <c r="W4518" t="s">
        <v>7702</v>
      </c>
      <c r="X4518" t="s">
        <v>15067</v>
      </c>
      <c r="Y4518" t="s">
        <v>7703</v>
      </c>
      <c r="Z4518" t="s">
        <v>15068</v>
      </c>
      <c r="AA4518" t="s">
        <v>9034</v>
      </c>
      <c r="AB4518" t="s">
        <v>15069</v>
      </c>
    </row>
    <row r="4519" spans="1:28">
      <c r="A4519" s="241">
        <v>45981</v>
      </c>
      <c r="B4519" t="s">
        <v>15070</v>
      </c>
      <c r="C4519" t="s">
        <v>7736</v>
      </c>
      <c r="D4519" t="s">
        <v>7737</v>
      </c>
      <c r="E4519" t="s">
        <v>7738</v>
      </c>
      <c r="F4519">
        <v>2</v>
      </c>
      <c r="G4519">
        <v>6422.4</v>
      </c>
      <c r="H4519">
        <v>0</v>
      </c>
      <c r="I4519" s="165">
        <v>12844.8</v>
      </c>
      <c r="J4519" t="s">
        <v>7766</v>
      </c>
      <c r="K4519">
        <v>1</v>
      </c>
      <c r="L4519">
        <v>125</v>
      </c>
      <c r="M4519" t="s">
        <v>7724</v>
      </c>
      <c r="N4519" t="s">
        <v>7713</v>
      </c>
      <c r="O4519" t="s">
        <v>7697</v>
      </c>
      <c r="P4519" t="s">
        <v>13725</v>
      </c>
      <c r="Q4519" t="s">
        <v>14048</v>
      </c>
      <c r="R4519">
        <v>107</v>
      </c>
      <c r="S4519" t="s">
        <v>9296</v>
      </c>
      <c r="T4519" t="s">
        <v>7701</v>
      </c>
      <c r="U4519">
        <v>1</v>
      </c>
      <c r="V4519">
        <v>2</v>
      </c>
      <c r="W4519" t="s">
        <v>7702</v>
      </c>
      <c r="X4519" t="s">
        <v>6334</v>
      </c>
      <c r="Y4519" t="s">
        <v>7703</v>
      </c>
      <c r="Z4519" t="s">
        <v>15071</v>
      </c>
      <c r="AA4519" t="s">
        <v>8041</v>
      </c>
      <c r="AB4519" t="s">
        <v>15072</v>
      </c>
    </row>
    <row r="4520" spans="1:28">
      <c r="A4520" s="241">
        <v>45981</v>
      </c>
      <c r="B4520" t="s">
        <v>15073</v>
      </c>
      <c r="C4520" t="s">
        <v>8415</v>
      </c>
      <c r="D4520" t="s">
        <v>8416</v>
      </c>
      <c r="E4520" t="s">
        <v>8417</v>
      </c>
      <c r="F4520">
        <v>1</v>
      </c>
      <c r="G4520">
        <v>2700</v>
      </c>
      <c r="H4520">
        <v>0</v>
      </c>
      <c r="I4520" s="165">
        <v>2700</v>
      </c>
      <c r="J4520" t="s">
        <v>8852</v>
      </c>
      <c r="K4520">
        <v>1</v>
      </c>
      <c r="L4520">
        <v>6</v>
      </c>
      <c r="M4520" t="s">
        <v>8296</v>
      </c>
      <c r="N4520" t="s">
        <v>7939</v>
      </c>
      <c r="O4520" t="s">
        <v>7697</v>
      </c>
      <c r="P4520" t="s">
        <v>13725</v>
      </c>
      <c r="Q4520" t="s">
        <v>13965</v>
      </c>
      <c r="R4520">
        <v>405</v>
      </c>
      <c r="S4520" t="s">
        <v>9296</v>
      </c>
      <c r="T4520" t="s">
        <v>7715</v>
      </c>
      <c r="U4520">
        <v>1</v>
      </c>
      <c r="V4520">
        <v>1</v>
      </c>
      <c r="W4520" t="s">
        <v>7702</v>
      </c>
      <c r="X4520" t="s">
        <v>15074</v>
      </c>
      <c r="Y4520" t="s">
        <v>7703</v>
      </c>
      <c r="Z4520" t="s">
        <v>15075</v>
      </c>
      <c r="AA4520" t="s">
        <v>9034</v>
      </c>
      <c r="AB4520" t="s">
        <v>15076</v>
      </c>
    </row>
    <row r="4521" spans="1:28">
      <c r="A4521" s="241">
        <v>45981</v>
      </c>
      <c r="B4521" t="s">
        <v>15073</v>
      </c>
      <c r="C4521" t="s">
        <v>8268</v>
      </c>
      <c r="D4521" t="s">
        <v>8269</v>
      </c>
      <c r="E4521" t="s">
        <v>8270</v>
      </c>
      <c r="F4521">
        <v>1</v>
      </c>
      <c r="G4521">
        <v>864</v>
      </c>
      <c r="H4521">
        <v>0</v>
      </c>
      <c r="I4521" s="165">
        <v>864</v>
      </c>
      <c r="J4521" t="s">
        <v>8852</v>
      </c>
      <c r="K4521">
        <v>1</v>
      </c>
      <c r="L4521">
        <v>6</v>
      </c>
      <c r="M4521" t="s">
        <v>8296</v>
      </c>
      <c r="N4521" t="s">
        <v>7939</v>
      </c>
      <c r="O4521" t="s">
        <v>7697</v>
      </c>
      <c r="P4521" t="s">
        <v>13725</v>
      </c>
      <c r="Q4521" t="s">
        <v>13965</v>
      </c>
      <c r="R4521">
        <v>405</v>
      </c>
      <c r="S4521" t="s">
        <v>9296</v>
      </c>
      <c r="T4521" t="s">
        <v>7701</v>
      </c>
      <c r="U4521">
        <v>1</v>
      </c>
      <c r="V4521">
        <v>1</v>
      </c>
      <c r="W4521" t="s">
        <v>7702</v>
      </c>
      <c r="X4521" t="s">
        <v>15074</v>
      </c>
      <c r="Y4521" t="s">
        <v>7703</v>
      </c>
      <c r="Z4521" t="s">
        <v>15075</v>
      </c>
      <c r="AA4521" t="s">
        <v>9034</v>
      </c>
      <c r="AB4521" t="s">
        <v>15076</v>
      </c>
    </row>
    <row r="4522" spans="1:28">
      <c r="A4522" s="241">
        <v>45981</v>
      </c>
      <c r="B4522" t="s">
        <v>15077</v>
      </c>
      <c r="C4522" t="s">
        <v>8032</v>
      </c>
      <c r="D4522" t="s">
        <v>8033</v>
      </c>
      <c r="E4522" t="s">
        <v>8034</v>
      </c>
      <c r="F4522">
        <v>2</v>
      </c>
      <c r="G4522">
        <v>1092.44</v>
      </c>
      <c r="H4522">
        <v>0</v>
      </c>
      <c r="I4522" s="165">
        <v>2184.88</v>
      </c>
      <c r="J4522" t="s">
        <v>7757</v>
      </c>
      <c r="K4522">
        <v>1</v>
      </c>
      <c r="L4522">
        <v>125</v>
      </c>
      <c r="M4522" t="s">
        <v>7724</v>
      </c>
      <c r="N4522" t="s">
        <v>7713</v>
      </c>
      <c r="O4522" t="s">
        <v>7697</v>
      </c>
      <c r="P4522" t="s">
        <v>13725</v>
      </c>
      <c r="Q4522" t="s">
        <v>14069</v>
      </c>
      <c r="R4522">
        <v>115</v>
      </c>
      <c r="S4522" t="s">
        <v>9296</v>
      </c>
      <c r="T4522" t="s">
        <v>7701</v>
      </c>
      <c r="U4522">
        <v>1</v>
      </c>
      <c r="V4522">
        <v>2</v>
      </c>
      <c r="W4522" t="s">
        <v>7702</v>
      </c>
      <c r="X4522" t="s">
        <v>6458</v>
      </c>
      <c r="Y4522" t="s">
        <v>7703</v>
      </c>
      <c r="Z4522" t="s">
        <v>15078</v>
      </c>
      <c r="AA4522" t="s">
        <v>7772</v>
      </c>
      <c r="AB4522" t="s">
        <v>15079</v>
      </c>
    </row>
    <row r="4523" spans="1:28">
      <c r="A4523" s="241">
        <v>45981</v>
      </c>
      <c r="B4523" t="s">
        <v>15077</v>
      </c>
      <c r="C4523" t="s">
        <v>7800</v>
      </c>
      <c r="D4523" t="s">
        <v>7801</v>
      </c>
      <c r="E4523" t="s">
        <v>7802</v>
      </c>
      <c r="F4523">
        <v>3</v>
      </c>
      <c r="G4523">
        <v>1092.44</v>
      </c>
      <c r="H4523">
        <v>0</v>
      </c>
      <c r="I4523" s="165">
        <v>3277.32</v>
      </c>
      <c r="J4523" t="s">
        <v>7757</v>
      </c>
      <c r="K4523">
        <v>1</v>
      </c>
      <c r="L4523">
        <v>125</v>
      </c>
      <c r="M4523" t="s">
        <v>7724</v>
      </c>
      <c r="N4523" t="s">
        <v>7713</v>
      </c>
      <c r="O4523" t="s">
        <v>7697</v>
      </c>
      <c r="P4523" t="s">
        <v>13725</v>
      </c>
      <c r="Q4523" t="s">
        <v>14069</v>
      </c>
      <c r="R4523">
        <v>115</v>
      </c>
      <c r="S4523" t="s">
        <v>9296</v>
      </c>
      <c r="T4523" t="s">
        <v>7701</v>
      </c>
      <c r="U4523">
        <v>1</v>
      </c>
      <c r="V4523">
        <v>3</v>
      </c>
      <c r="W4523" t="s">
        <v>7702</v>
      </c>
      <c r="X4523" t="s">
        <v>6458</v>
      </c>
      <c r="Y4523" t="s">
        <v>7703</v>
      </c>
      <c r="Z4523" t="s">
        <v>15078</v>
      </c>
      <c r="AA4523" t="s">
        <v>7772</v>
      </c>
      <c r="AB4523" t="s">
        <v>15079</v>
      </c>
    </row>
    <row r="4524" spans="1:28">
      <c r="A4524" s="241">
        <v>45981</v>
      </c>
      <c r="B4524" t="s">
        <v>15080</v>
      </c>
      <c r="C4524" t="s">
        <v>7979</v>
      </c>
      <c r="D4524" t="s">
        <v>7980</v>
      </c>
      <c r="E4524" t="s">
        <v>7981</v>
      </c>
      <c r="F4524">
        <v>6</v>
      </c>
      <c r="G4524">
        <v>2647.06</v>
      </c>
      <c r="H4524">
        <v>0</v>
      </c>
      <c r="I4524" s="165">
        <v>15882.36</v>
      </c>
      <c r="J4524" t="s">
        <v>7711</v>
      </c>
      <c r="K4524">
        <v>1</v>
      </c>
      <c r="L4524">
        <v>156</v>
      </c>
      <c r="M4524" t="s">
        <v>7712</v>
      </c>
      <c r="N4524" t="s">
        <v>7713</v>
      </c>
      <c r="O4524" t="s">
        <v>7697</v>
      </c>
      <c r="P4524" t="s">
        <v>13725</v>
      </c>
      <c r="Q4524" t="s">
        <v>14163</v>
      </c>
      <c r="R4524">
        <v>509</v>
      </c>
      <c r="S4524" t="s">
        <v>9296</v>
      </c>
      <c r="T4524" t="s">
        <v>7715</v>
      </c>
      <c r="U4524">
        <v>1</v>
      </c>
      <c r="V4524">
        <v>6</v>
      </c>
      <c r="W4524" t="s">
        <v>7702</v>
      </c>
      <c r="X4524" t="s">
        <v>6382</v>
      </c>
      <c r="Y4524" t="s">
        <v>7703</v>
      </c>
      <c r="Z4524" t="s">
        <v>15081</v>
      </c>
      <c r="AA4524" t="s">
        <v>8231</v>
      </c>
      <c r="AB4524" t="s">
        <v>15082</v>
      </c>
    </row>
    <row r="4525" spans="1:28">
      <c r="A4525" s="241">
        <v>45981</v>
      </c>
      <c r="B4525" t="s">
        <v>15083</v>
      </c>
      <c r="C4525" t="s">
        <v>7778</v>
      </c>
      <c r="D4525" t="s">
        <v>7779</v>
      </c>
      <c r="E4525" t="s">
        <v>7780</v>
      </c>
      <c r="F4525">
        <v>6</v>
      </c>
      <c r="G4525">
        <v>2668.75</v>
      </c>
      <c r="H4525">
        <v>0</v>
      </c>
      <c r="I4525" s="165">
        <v>16012.5</v>
      </c>
      <c r="J4525" t="s">
        <v>7851</v>
      </c>
      <c r="K4525">
        <v>1</v>
      </c>
      <c r="L4525">
        <v>2</v>
      </c>
      <c r="M4525" t="s">
        <v>8054</v>
      </c>
      <c r="N4525" t="s">
        <v>7745</v>
      </c>
      <c r="O4525" t="s">
        <v>7697</v>
      </c>
      <c r="P4525" t="s">
        <v>13725</v>
      </c>
      <c r="Q4525" t="s">
        <v>13931</v>
      </c>
      <c r="R4525">
        <v>933</v>
      </c>
      <c r="S4525" t="s">
        <v>9296</v>
      </c>
      <c r="T4525" t="s">
        <v>7701</v>
      </c>
      <c r="U4525">
        <v>1</v>
      </c>
      <c r="V4525">
        <v>6</v>
      </c>
      <c r="W4525" t="s">
        <v>7702</v>
      </c>
      <c r="X4525" t="s">
        <v>15084</v>
      </c>
      <c r="Y4525" t="s">
        <v>7703</v>
      </c>
      <c r="Z4525" t="s">
        <v>15085</v>
      </c>
      <c r="AA4525" t="s">
        <v>8696</v>
      </c>
      <c r="AB4525" t="s">
        <v>15086</v>
      </c>
    </row>
    <row r="4526" spans="1:28">
      <c r="A4526" s="241">
        <v>45981</v>
      </c>
      <c r="B4526" t="s">
        <v>15087</v>
      </c>
      <c r="C4526" t="s">
        <v>8051</v>
      </c>
      <c r="D4526" t="s">
        <v>8052</v>
      </c>
      <c r="E4526" t="s">
        <v>8053</v>
      </c>
      <c r="F4526">
        <v>2</v>
      </c>
      <c r="G4526">
        <v>5940</v>
      </c>
      <c r="H4526">
        <v>0</v>
      </c>
      <c r="I4526" s="165">
        <v>11880</v>
      </c>
      <c r="J4526" t="s">
        <v>15088</v>
      </c>
      <c r="K4526">
        <v>1</v>
      </c>
      <c r="L4526">
        <v>2</v>
      </c>
      <c r="M4526" t="s">
        <v>8054</v>
      </c>
      <c r="N4526" t="s">
        <v>7745</v>
      </c>
      <c r="O4526" t="s">
        <v>7697</v>
      </c>
      <c r="P4526" t="s">
        <v>13725</v>
      </c>
      <c r="Q4526" t="s">
        <v>12521</v>
      </c>
      <c r="R4526">
        <v>919</v>
      </c>
      <c r="S4526" t="s">
        <v>9296</v>
      </c>
      <c r="T4526" t="s">
        <v>7701</v>
      </c>
      <c r="U4526">
        <v>1</v>
      </c>
      <c r="V4526">
        <v>2</v>
      </c>
      <c r="W4526" t="s">
        <v>7702</v>
      </c>
      <c r="X4526" t="s">
        <v>15089</v>
      </c>
      <c r="Y4526" t="s">
        <v>7703</v>
      </c>
      <c r="Z4526" t="s">
        <v>15090</v>
      </c>
      <c r="AA4526" t="s">
        <v>8185</v>
      </c>
      <c r="AB4526" t="s">
        <v>15091</v>
      </c>
    </row>
    <row r="4527" spans="1:28">
      <c r="A4527" s="241">
        <v>45981</v>
      </c>
      <c r="B4527" t="s">
        <v>15092</v>
      </c>
      <c r="C4527" t="s">
        <v>7800</v>
      </c>
      <c r="D4527" t="s">
        <v>7801</v>
      </c>
      <c r="E4527" t="s">
        <v>7802</v>
      </c>
      <c r="F4527">
        <v>6</v>
      </c>
      <c r="G4527">
        <v>1092.44</v>
      </c>
      <c r="H4527">
        <v>0</v>
      </c>
      <c r="I4527" s="165">
        <v>6554.64</v>
      </c>
      <c r="J4527" t="s">
        <v>7794</v>
      </c>
      <c r="K4527">
        <v>1</v>
      </c>
      <c r="L4527">
        <v>125</v>
      </c>
      <c r="M4527" t="s">
        <v>7724</v>
      </c>
      <c r="N4527" t="s">
        <v>7713</v>
      </c>
      <c r="O4527" t="s">
        <v>7697</v>
      </c>
      <c r="P4527" t="s">
        <v>13725</v>
      </c>
      <c r="Q4527" t="s">
        <v>12488</v>
      </c>
      <c r="R4527">
        <v>102</v>
      </c>
      <c r="S4527" t="s">
        <v>9296</v>
      </c>
      <c r="T4527" t="s">
        <v>7701</v>
      </c>
      <c r="U4527">
        <v>1</v>
      </c>
      <c r="V4527">
        <v>6</v>
      </c>
      <c r="W4527" t="s">
        <v>7702</v>
      </c>
      <c r="X4527" t="s">
        <v>6973</v>
      </c>
      <c r="Y4527" t="s">
        <v>7703</v>
      </c>
      <c r="Z4527" t="s">
        <v>15093</v>
      </c>
      <c r="AA4527" t="s">
        <v>7797</v>
      </c>
      <c r="AB4527" t="s">
        <v>15094</v>
      </c>
    </row>
    <row r="4528" spans="1:28">
      <c r="A4528" s="241">
        <v>45981</v>
      </c>
      <c r="B4528" t="s">
        <v>15095</v>
      </c>
      <c r="C4528" t="s">
        <v>8032</v>
      </c>
      <c r="D4528" t="s">
        <v>8033</v>
      </c>
      <c r="E4528" t="s">
        <v>8034</v>
      </c>
      <c r="F4528">
        <v>4</v>
      </c>
      <c r="G4528">
        <v>1092.44</v>
      </c>
      <c r="H4528">
        <v>0</v>
      </c>
      <c r="I4528" s="165">
        <v>4369.76</v>
      </c>
      <c r="J4528" t="s">
        <v>8182</v>
      </c>
      <c r="K4528">
        <v>1</v>
      </c>
      <c r="L4528">
        <v>126</v>
      </c>
      <c r="M4528" t="s">
        <v>7744</v>
      </c>
      <c r="N4528" t="s">
        <v>7745</v>
      </c>
      <c r="O4528" t="s">
        <v>7697</v>
      </c>
      <c r="P4528" t="s">
        <v>13725</v>
      </c>
      <c r="Q4528" t="s">
        <v>13834</v>
      </c>
      <c r="R4528">
        <v>918</v>
      </c>
      <c r="S4528" t="s">
        <v>9296</v>
      </c>
      <c r="T4528" t="s">
        <v>7701</v>
      </c>
      <c r="U4528">
        <v>1</v>
      </c>
      <c r="V4528">
        <v>4</v>
      </c>
      <c r="W4528" t="s">
        <v>7702</v>
      </c>
      <c r="X4528" t="s">
        <v>6793</v>
      </c>
      <c r="Y4528" t="s">
        <v>7703</v>
      </c>
      <c r="Z4528" t="s">
        <v>15096</v>
      </c>
      <c r="AA4528" t="s">
        <v>8013</v>
      </c>
      <c r="AB4528" t="s">
        <v>15097</v>
      </c>
    </row>
    <row r="4529" spans="1:28">
      <c r="A4529" s="241">
        <v>45981</v>
      </c>
      <c r="B4529" t="s">
        <v>15098</v>
      </c>
      <c r="C4529" t="s">
        <v>7800</v>
      </c>
      <c r="D4529" t="s">
        <v>7801</v>
      </c>
      <c r="E4529" t="s">
        <v>7802</v>
      </c>
      <c r="F4529">
        <v>12</v>
      </c>
      <c r="G4529">
        <v>1092.44</v>
      </c>
      <c r="H4529">
        <v>0</v>
      </c>
      <c r="I4529" s="165">
        <v>13109.28</v>
      </c>
      <c r="J4529" t="s">
        <v>7794</v>
      </c>
      <c r="K4529">
        <v>1</v>
      </c>
      <c r="L4529">
        <v>125</v>
      </c>
      <c r="M4529" t="s">
        <v>7724</v>
      </c>
      <c r="N4529" t="s">
        <v>7713</v>
      </c>
      <c r="O4529" t="s">
        <v>7697</v>
      </c>
      <c r="P4529" t="s">
        <v>13725</v>
      </c>
      <c r="Q4529" t="s">
        <v>12488</v>
      </c>
      <c r="R4529">
        <v>102</v>
      </c>
      <c r="S4529" t="s">
        <v>9296</v>
      </c>
      <c r="T4529" t="s">
        <v>7701</v>
      </c>
      <c r="U4529">
        <v>1</v>
      </c>
      <c r="V4529">
        <v>12</v>
      </c>
      <c r="W4529" t="s">
        <v>7702</v>
      </c>
      <c r="X4529" t="s">
        <v>6865</v>
      </c>
      <c r="Y4529" t="s">
        <v>7703</v>
      </c>
      <c r="Z4529" t="s">
        <v>15099</v>
      </c>
      <c r="AA4529" t="s">
        <v>7797</v>
      </c>
      <c r="AB4529" t="s">
        <v>15100</v>
      </c>
    </row>
    <row r="4530" spans="1:28">
      <c r="A4530" s="241">
        <v>45981</v>
      </c>
      <c r="B4530" t="s">
        <v>15101</v>
      </c>
      <c r="C4530" t="s">
        <v>8336</v>
      </c>
      <c r="D4530" t="s">
        <v>8337</v>
      </c>
      <c r="E4530" t="s">
        <v>8338</v>
      </c>
      <c r="F4530">
        <v>1</v>
      </c>
      <c r="G4530">
        <v>15550</v>
      </c>
      <c r="H4530">
        <v>0</v>
      </c>
      <c r="I4530" s="165">
        <v>15550</v>
      </c>
      <c r="J4530" t="s">
        <v>7723</v>
      </c>
      <c r="K4530">
        <v>1</v>
      </c>
      <c r="L4530">
        <v>125</v>
      </c>
      <c r="M4530" t="s">
        <v>7724</v>
      </c>
      <c r="N4530" t="s">
        <v>7713</v>
      </c>
      <c r="O4530" t="s">
        <v>7697</v>
      </c>
      <c r="P4530" t="s">
        <v>13725</v>
      </c>
      <c r="Q4530" t="s">
        <v>13730</v>
      </c>
      <c r="R4530">
        <v>117</v>
      </c>
      <c r="S4530" t="s">
        <v>9296</v>
      </c>
      <c r="T4530" t="s">
        <v>7726</v>
      </c>
      <c r="U4530">
        <v>1</v>
      </c>
      <c r="V4530">
        <v>1</v>
      </c>
      <c r="W4530" t="s">
        <v>7702</v>
      </c>
      <c r="X4530" t="s">
        <v>6632</v>
      </c>
      <c r="Y4530" t="s">
        <v>7703</v>
      </c>
      <c r="Z4530" t="s">
        <v>15102</v>
      </c>
      <c r="AA4530" t="s">
        <v>7728</v>
      </c>
      <c r="AB4530" t="s">
        <v>15103</v>
      </c>
    </row>
    <row r="4531" spans="1:28">
      <c r="A4531" s="241">
        <v>45981</v>
      </c>
      <c r="B4531" t="s">
        <v>15104</v>
      </c>
      <c r="C4531" t="s">
        <v>7720</v>
      </c>
      <c r="D4531" t="s">
        <v>7721</v>
      </c>
      <c r="E4531" t="s">
        <v>7722</v>
      </c>
      <c r="F4531">
        <v>1</v>
      </c>
      <c r="G4531">
        <v>11900</v>
      </c>
      <c r="H4531">
        <v>0</v>
      </c>
      <c r="I4531" s="165">
        <v>11900</v>
      </c>
      <c r="J4531" t="s">
        <v>8852</v>
      </c>
      <c r="K4531">
        <v>1</v>
      </c>
      <c r="L4531">
        <v>6</v>
      </c>
      <c r="M4531" t="s">
        <v>8296</v>
      </c>
      <c r="N4531" t="s">
        <v>7939</v>
      </c>
      <c r="O4531" t="s">
        <v>7697</v>
      </c>
      <c r="P4531" t="s">
        <v>13725</v>
      </c>
      <c r="Q4531" t="s">
        <v>13965</v>
      </c>
      <c r="R4531">
        <v>405</v>
      </c>
      <c r="S4531" t="s">
        <v>9296</v>
      </c>
      <c r="T4531" t="s">
        <v>7726</v>
      </c>
      <c r="U4531">
        <v>1</v>
      </c>
      <c r="V4531">
        <v>1</v>
      </c>
      <c r="W4531" t="s">
        <v>7702</v>
      </c>
      <c r="X4531" t="s">
        <v>15105</v>
      </c>
      <c r="Y4531" t="s">
        <v>7703</v>
      </c>
      <c r="Z4531" t="s">
        <v>15106</v>
      </c>
      <c r="AA4531" t="s">
        <v>9034</v>
      </c>
      <c r="AB4531" t="s">
        <v>15107</v>
      </c>
    </row>
    <row r="4532" spans="1:28">
      <c r="A4532" s="241">
        <v>45981</v>
      </c>
      <c r="B4532" t="s">
        <v>15104</v>
      </c>
      <c r="C4532" t="s">
        <v>7856</v>
      </c>
      <c r="D4532" t="s">
        <v>7857</v>
      </c>
      <c r="E4532" t="s">
        <v>7858</v>
      </c>
      <c r="F4532">
        <v>1</v>
      </c>
      <c r="G4532">
        <v>4247.1000000000004</v>
      </c>
      <c r="H4532">
        <v>0</v>
      </c>
      <c r="I4532" s="165">
        <v>4247.1000000000004</v>
      </c>
      <c r="J4532" t="s">
        <v>8852</v>
      </c>
      <c r="K4532">
        <v>1</v>
      </c>
      <c r="L4532">
        <v>6</v>
      </c>
      <c r="M4532" t="s">
        <v>8296</v>
      </c>
      <c r="N4532" t="s">
        <v>7939</v>
      </c>
      <c r="O4532" t="s">
        <v>7697</v>
      </c>
      <c r="P4532" t="s">
        <v>13725</v>
      </c>
      <c r="Q4532" t="s">
        <v>13965</v>
      </c>
      <c r="R4532">
        <v>405</v>
      </c>
      <c r="S4532" t="s">
        <v>9296</v>
      </c>
      <c r="T4532" t="s">
        <v>7701</v>
      </c>
      <c r="U4532">
        <v>1</v>
      </c>
      <c r="V4532">
        <v>1</v>
      </c>
      <c r="W4532" t="s">
        <v>7702</v>
      </c>
      <c r="X4532" t="s">
        <v>15105</v>
      </c>
      <c r="Y4532" t="s">
        <v>7703</v>
      </c>
      <c r="Z4532" t="s">
        <v>15106</v>
      </c>
      <c r="AA4532" t="s">
        <v>9034</v>
      </c>
      <c r="AB4532" t="s">
        <v>15107</v>
      </c>
    </row>
    <row r="4533" spans="1:28">
      <c r="A4533" s="241">
        <v>45981</v>
      </c>
      <c r="B4533" t="s">
        <v>15108</v>
      </c>
      <c r="C4533" t="s">
        <v>7720</v>
      </c>
      <c r="D4533" t="s">
        <v>7721</v>
      </c>
      <c r="E4533" t="s">
        <v>7722</v>
      </c>
      <c r="F4533">
        <v>1</v>
      </c>
      <c r="G4533">
        <v>11900</v>
      </c>
      <c r="H4533">
        <v>0</v>
      </c>
      <c r="I4533" s="165">
        <v>11900</v>
      </c>
      <c r="J4533" t="s">
        <v>7851</v>
      </c>
      <c r="K4533">
        <v>1</v>
      </c>
      <c r="L4533">
        <v>2</v>
      </c>
      <c r="M4533" t="s">
        <v>8054</v>
      </c>
      <c r="N4533" t="s">
        <v>7745</v>
      </c>
      <c r="O4533" t="s">
        <v>7697</v>
      </c>
      <c r="P4533" t="s">
        <v>13725</v>
      </c>
      <c r="Q4533" t="s">
        <v>13931</v>
      </c>
      <c r="R4533">
        <v>933</v>
      </c>
      <c r="S4533" t="s">
        <v>9296</v>
      </c>
      <c r="T4533" t="s">
        <v>7726</v>
      </c>
      <c r="U4533">
        <v>1</v>
      </c>
      <c r="V4533">
        <v>1</v>
      </c>
      <c r="W4533" t="s">
        <v>7702</v>
      </c>
      <c r="X4533" t="s">
        <v>15109</v>
      </c>
      <c r="Y4533" t="s">
        <v>7703</v>
      </c>
      <c r="Z4533" t="s">
        <v>15110</v>
      </c>
      <c r="AA4533" t="s">
        <v>8696</v>
      </c>
      <c r="AB4533" t="s">
        <v>15111</v>
      </c>
    </row>
    <row r="4534" spans="1:28">
      <c r="A4534" s="241">
        <v>45981</v>
      </c>
      <c r="B4534" t="s">
        <v>15112</v>
      </c>
      <c r="C4534" t="s">
        <v>7691</v>
      </c>
      <c r="D4534" t="s">
        <v>7692</v>
      </c>
      <c r="E4534" t="s">
        <v>7693</v>
      </c>
      <c r="F4534">
        <v>1</v>
      </c>
      <c r="G4534">
        <v>4327.7299999999996</v>
      </c>
      <c r="H4534">
        <v>0</v>
      </c>
      <c r="I4534" s="165">
        <v>4327.7299999999996</v>
      </c>
      <c r="J4534" t="s">
        <v>7842</v>
      </c>
      <c r="K4534">
        <v>1</v>
      </c>
      <c r="L4534">
        <v>126</v>
      </c>
      <c r="M4534" t="s">
        <v>7744</v>
      </c>
      <c r="N4534" t="s">
        <v>7745</v>
      </c>
      <c r="O4534" t="s">
        <v>7697</v>
      </c>
      <c r="P4534" t="s">
        <v>13725</v>
      </c>
      <c r="Q4534" t="s">
        <v>14089</v>
      </c>
      <c r="R4534">
        <v>908</v>
      </c>
      <c r="S4534" t="s">
        <v>9296</v>
      </c>
      <c r="T4534" t="s">
        <v>7701</v>
      </c>
      <c r="U4534">
        <v>1</v>
      </c>
      <c r="V4534">
        <v>1</v>
      </c>
      <c r="W4534" t="s">
        <v>7702</v>
      </c>
      <c r="X4534" t="s">
        <v>6400</v>
      </c>
      <c r="Y4534" t="s">
        <v>7703</v>
      </c>
      <c r="Z4534" t="s">
        <v>15113</v>
      </c>
      <c r="AA4534" t="s">
        <v>7845</v>
      </c>
      <c r="AB4534" t="s">
        <v>6400</v>
      </c>
    </row>
    <row r="4535" spans="1:28">
      <c r="A4535" s="241">
        <v>45981</v>
      </c>
      <c r="B4535" t="s">
        <v>15114</v>
      </c>
      <c r="C4535" t="s">
        <v>7730</v>
      </c>
      <c r="D4535" t="s">
        <v>7731</v>
      </c>
      <c r="E4535" t="s">
        <v>7732</v>
      </c>
      <c r="F4535">
        <v>2</v>
      </c>
      <c r="G4535">
        <v>8991.6</v>
      </c>
      <c r="H4535">
        <v>899.16</v>
      </c>
      <c r="I4535" s="165">
        <v>17084.04</v>
      </c>
      <c r="J4535" t="s">
        <v>7711</v>
      </c>
      <c r="K4535">
        <v>1</v>
      </c>
      <c r="L4535">
        <v>156</v>
      </c>
      <c r="M4535" t="s">
        <v>7712</v>
      </c>
      <c r="N4535" t="s">
        <v>7713</v>
      </c>
      <c r="O4535" t="s">
        <v>7697</v>
      </c>
      <c r="P4535" t="s">
        <v>13725</v>
      </c>
      <c r="Q4535" t="s">
        <v>14163</v>
      </c>
      <c r="R4535">
        <v>509</v>
      </c>
      <c r="S4535" t="s">
        <v>9296</v>
      </c>
      <c r="T4535" t="s">
        <v>7715</v>
      </c>
      <c r="U4535">
        <v>1</v>
      </c>
      <c r="V4535">
        <v>2</v>
      </c>
      <c r="W4535" t="s">
        <v>7702</v>
      </c>
      <c r="X4535" t="s">
        <v>6548</v>
      </c>
      <c r="Y4535" t="s">
        <v>7703</v>
      </c>
      <c r="Z4535" t="s">
        <v>15115</v>
      </c>
      <c r="AA4535" t="s">
        <v>8231</v>
      </c>
      <c r="AB4535" t="s">
        <v>15116</v>
      </c>
    </row>
    <row r="4536" spans="1:28">
      <c r="A4536" s="241">
        <v>45981</v>
      </c>
      <c r="B4536" t="s">
        <v>15117</v>
      </c>
      <c r="C4536" t="s">
        <v>7730</v>
      </c>
      <c r="D4536" t="s">
        <v>7731</v>
      </c>
      <c r="E4536" t="s">
        <v>7732</v>
      </c>
      <c r="F4536">
        <v>2</v>
      </c>
      <c r="G4536">
        <v>8991.6</v>
      </c>
      <c r="H4536">
        <v>899.16</v>
      </c>
      <c r="I4536" s="165">
        <v>17084.04</v>
      </c>
      <c r="J4536" t="s">
        <v>7711</v>
      </c>
      <c r="K4536">
        <v>1</v>
      </c>
      <c r="L4536">
        <v>156</v>
      </c>
      <c r="M4536" t="s">
        <v>7712</v>
      </c>
      <c r="N4536" t="s">
        <v>7713</v>
      </c>
      <c r="O4536" t="s">
        <v>7697</v>
      </c>
      <c r="P4536" t="s">
        <v>13725</v>
      </c>
      <c r="Q4536" t="s">
        <v>14163</v>
      </c>
      <c r="R4536">
        <v>509</v>
      </c>
      <c r="S4536" t="s">
        <v>9296</v>
      </c>
      <c r="T4536" t="s">
        <v>7715</v>
      </c>
      <c r="U4536">
        <v>1</v>
      </c>
      <c r="V4536">
        <v>2</v>
      </c>
      <c r="W4536" t="s">
        <v>7702</v>
      </c>
      <c r="X4536" t="s">
        <v>6668</v>
      </c>
      <c r="Y4536" t="s">
        <v>7703</v>
      </c>
      <c r="Z4536" t="s">
        <v>15118</v>
      </c>
      <c r="AA4536" t="s">
        <v>8231</v>
      </c>
      <c r="AB4536" t="s">
        <v>15119</v>
      </c>
    </row>
    <row r="4537" spans="1:28">
      <c r="A4537" s="241">
        <v>45981</v>
      </c>
      <c r="B4537" t="s">
        <v>15120</v>
      </c>
      <c r="C4537" t="s">
        <v>8032</v>
      </c>
      <c r="D4537" t="s">
        <v>8033</v>
      </c>
      <c r="E4537" t="s">
        <v>8034</v>
      </c>
      <c r="F4537">
        <v>6</v>
      </c>
      <c r="G4537">
        <v>1092.44</v>
      </c>
      <c r="H4537">
        <v>0</v>
      </c>
      <c r="I4537" s="165">
        <v>6554.64</v>
      </c>
      <c r="J4537" t="s">
        <v>7743</v>
      </c>
      <c r="K4537">
        <v>1</v>
      </c>
      <c r="L4537">
        <v>126</v>
      </c>
      <c r="M4537" t="s">
        <v>7744</v>
      </c>
      <c r="N4537" t="s">
        <v>7745</v>
      </c>
      <c r="O4537" t="s">
        <v>7697</v>
      </c>
      <c r="P4537" t="s">
        <v>13725</v>
      </c>
      <c r="Q4537" t="s">
        <v>13956</v>
      </c>
      <c r="R4537">
        <v>946</v>
      </c>
      <c r="S4537" t="s">
        <v>9296</v>
      </c>
      <c r="T4537" t="s">
        <v>7701</v>
      </c>
      <c r="U4537">
        <v>1</v>
      </c>
      <c r="V4537">
        <v>6</v>
      </c>
      <c r="W4537" t="s">
        <v>7702</v>
      </c>
      <c r="X4537" t="s">
        <v>6919</v>
      </c>
      <c r="Y4537" t="s">
        <v>7703</v>
      </c>
      <c r="Z4537" t="s">
        <v>15121</v>
      </c>
      <c r="AA4537" t="s">
        <v>8008</v>
      </c>
      <c r="AB4537" t="s">
        <v>15122</v>
      </c>
    </row>
    <row r="4538" spans="1:28">
      <c r="A4538" s="241">
        <v>45981</v>
      </c>
      <c r="B4538" t="s">
        <v>15123</v>
      </c>
      <c r="C4538" t="s">
        <v>7832</v>
      </c>
      <c r="D4538" t="s">
        <v>7833</v>
      </c>
      <c r="E4538" t="s">
        <v>7834</v>
      </c>
      <c r="F4538">
        <v>1</v>
      </c>
      <c r="G4538">
        <v>12500</v>
      </c>
      <c r="H4538">
        <v>375</v>
      </c>
      <c r="I4538" s="165">
        <v>12125</v>
      </c>
      <c r="J4538" t="s">
        <v>8061</v>
      </c>
      <c r="K4538">
        <v>1</v>
      </c>
      <c r="L4538">
        <v>182</v>
      </c>
      <c r="M4538" t="s">
        <v>8740</v>
      </c>
      <c r="N4538" t="s">
        <v>7745</v>
      </c>
      <c r="O4538" t="s">
        <v>7697</v>
      </c>
      <c r="P4538" t="s">
        <v>13725</v>
      </c>
      <c r="Q4538" t="s">
        <v>10000</v>
      </c>
      <c r="R4538">
        <v>964</v>
      </c>
      <c r="S4538" t="s">
        <v>9296</v>
      </c>
      <c r="T4538" t="s">
        <v>7726</v>
      </c>
      <c r="U4538">
        <v>1</v>
      </c>
      <c r="V4538">
        <v>1</v>
      </c>
      <c r="W4538" t="s">
        <v>7702</v>
      </c>
      <c r="X4538" t="s">
        <v>348</v>
      </c>
      <c r="Y4538" t="s">
        <v>7703</v>
      </c>
      <c r="Z4538" t="s">
        <v>15124</v>
      </c>
      <c r="AA4538" t="s">
        <v>8743</v>
      </c>
      <c r="AB4538" t="s">
        <v>348</v>
      </c>
    </row>
    <row r="4539" spans="1:28">
      <c r="A4539" s="241">
        <v>45981</v>
      </c>
      <c r="B4539" t="s">
        <v>15125</v>
      </c>
      <c r="C4539" t="s">
        <v>7886</v>
      </c>
      <c r="D4539" t="s">
        <v>7887</v>
      </c>
      <c r="E4539" t="s">
        <v>7888</v>
      </c>
      <c r="F4539">
        <v>2</v>
      </c>
      <c r="G4539">
        <v>3025.21</v>
      </c>
      <c r="H4539">
        <v>0</v>
      </c>
      <c r="I4539" s="165">
        <v>6050.42</v>
      </c>
      <c r="J4539" t="s">
        <v>8521</v>
      </c>
      <c r="K4539">
        <v>1</v>
      </c>
      <c r="L4539">
        <v>157</v>
      </c>
      <c r="M4539" t="s">
        <v>8532</v>
      </c>
      <c r="N4539" t="s">
        <v>8027</v>
      </c>
      <c r="O4539" t="s">
        <v>7697</v>
      </c>
      <c r="P4539" t="s">
        <v>13725</v>
      </c>
      <c r="Q4539" t="s">
        <v>8523</v>
      </c>
      <c r="R4539">
        <v>605</v>
      </c>
      <c r="S4539" t="s">
        <v>9296</v>
      </c>
      <c r="T4539" t="s">
        <v>7715</v>
      </c>
      <c r="U4539">
        <v>1</v>
      </c>
      <c r="V4539">
        <v>2</v>
      </c>
      <c r="W4539" t="s">
        <v>7702</v>
      </c>
      <c r="X4539" t="s">
        <v>6444</v>
      </c>
      <c r="Y4539" t="s">
        <v>7703</v>
      </c>
      <c r="Z4539" t="s">
        <v>15126</v>
      </c>
      <c r="AA4539" t="s">
        <v>8526</v>
      </c>
      <c r="AB4539" t="s">
        <v>15127</v>
      </c>
    </row>
    <row r="4540" spans="1:28">
      <c r="A4540" s="241">
        <v>45981</v>
      </c>
      <c r="B4540" t="s">
        <v>15125</v>
      </c>
      <c r="C4540" t="s">
        <v>7784</v>
      </c>
      <c r="D4540" t="s">
        <v>7785</v>
      </c>
      <c r="E4540" t="s">
        <v>7786</v>
      </c>
      <c r="F4540">
        <v>2</v>
      </c>
      <c r="G4540">
        <v>3025.21</v>
      </c>
      <c r="H4540">
        <v>0</v>
      </c>
      <c r="I4540" s="165">
        <v>6050.42</v>
      </c>
      <c r="J4540" t="s">
        <v>8521</v>
      </c>
      <c r="K4540">
        <v>1</v>
      </c>
      <c r="L4540">
        <v>157</v>
      </c>
      <c r="M4540" t="s">
        <v>8532</v>
      </c>
      <c r="N4540" t="s">
        <v>8027</v>
      </c>
      <c r="O4540" t="s">
        <v>7697</v>
      </c>
      <c r="P4540" t="s">
        <v>13725</v>
      </c>
      <c r="Q4540" t="s">
        <v>8523</v>
      </c>
      <c r="R4540">
        <v>605</v>
      </c>
      <c r="S4540" t="s">
        <v>9296</v>
      </c>
      <c r="T4540" t="s">
        <v>7715</v>
      </c>
      <c r="U4540">
        <v>1</v>
      </c>
      <c r="V4540">
        <v>2</v>
      </c>
      <c r="W4540" t="s">
        <v>7702</v>
      </c>
      <c r="X4540" t="s">
        <v>6444</v>
      </c>
      <c r="Y4540" t="s">
        <v>7703</v>
      </c>
      <c r="Z4540" t="s">
        <v>15126</v>
      </c>
      <c r="AA4540" t="s">
        <v>8526</v>
      </c>
      <c r="AB4540" t="s">
        <v>15127</v>
      </c>
    </row>
    <row r="4541" spans="1:28">
      <c r="A4541" s="241">
        <v>45981</v>
      </c>
      <c r="B4541" t="s">
        <v>15125</v>
      </c>
      <c r="C4541" t="s">
        <v>7787</v>
      </c>
      <c r="D4541" t="s">
        <v>7788</v>
      </c>
      <c r="E4541" t="s">
        <v>7789</v>
      </c>
      <c r="F4541">
        <v>2</v>
      </c>
      <c r="G4541">
        <v>3025.21</v>
      </c>
      <c r="H4541">
        <v>0</v>
      </c>
      <c r="I4541" s="165">
        <v>6050.42</v>
      </c>
      <c r="J4541" t="s">
        <v>8521</v>
      </c>
      <c r="K4541">
        <v>1</v>
      </c>
      <c r="L4541">
        <v>157</v>
      </c>
      <c r="M4541" t="s">
        <v>8532</v>
      </c>
      <c r="N4541" t="s">
        <v>8027</v>
      </c>
      <c r="O4541" t="s">
        <v>7697</v>
      </c>
      <c r="P4541" t="s">
        <v>13725</v>
      </c>
      <c r="Q4541" t="s">
        <v>8523</v>
      </c>
      <c r="R4541">
        <v>605</v>
      </c>
      <c r="S4541" t="s">
        <v>9296</v>
      </c>
      <c r="T4541" t="s">
        <v>7715</v>
      </c>
      <c r="U4541">
        <v>1</v>
      </c>
      <c r="V4541">
        <v>2</v>
      </c>
      <c r="W4541" t="s">
        <v>7702</v>
      </c>
      <c r="X4541" t="s">
        <v>6444</v>
      </c>
      <c r="Y4541" t="s">
        <v>7703</v>
      </c>
      <c r="Z4541" t="s">
        <v>15126</v>
      </c>
      <c r="AA4541" t="s">
        <v>8526</v>
      </c>
      <c r="AB4541" t="s">
        <v>15127</v>
      </c>
    </row>
    <row r="4542" spans="1:28">
      <c r="A4542" s="241">
        <v>45981</v>
      </c>
      <c r="B4542" t="s">
        <v>15128</v>
      </c>
      <c r="C4542" t="s">
        <v>8032</v>
      </c>
      <c r="D4542" t="s">
        <v>8033</v>
      </c>
      <c r="E4542" t="s">
        <v>8034</v>
      </c>
      <c r="F4542">
        <v>5</v>
      </c>
      <c r="G4542">
        <v>1092.44</v>
      </c>
      <c r="H4542">
        <v>0</v>
      </c>
      <c r="I4542" s="165">
        <v>5462.2</v>
      </c>
      <c r="J4542" t="s">
        <v>8521</v>
      </c>
      <c r="K4542">
        <v>1</v>
      </c>
      <c r="L4542">
        <v>157</v>
      </c>
      <c r="M4542" t="s">
        <v>8532</v>
      </c>
      <c r="N4542" t="s">
        <v>8027</v>
      </c>
      <c r="O4542" t="s">
        <v>7697</v>
      </c>
      <c r="P4542" t="s">
        <v>13725</v>
      </c>
      <c r="Q4542" t="s">
        <v>8523</v>
      </c>
      <c r="R4542">
        <v>605</v>
      </c>
      <c r="S4542" t="s">
        <v>9296</v>
      </c>
      <c r="T4542" t="s">
        <v>7701</v>
      </c>
      <c r="U4542">
        <v>1</v>
      </c>
      <c r="V4542">
        <v>5</v>
      </c>
      <c r="W4542" t="s">
        <v>7702</v>
      </c>
      <c r="X4542" t="s">
        <v>6617</v>
      </c>
      <c r="Y4542" t="s">
        <v>7703</v>
      </c>
      <c r="Z4542" t="s">
        <v>15129</v>
      </c>
      <c r="AA4542" t="s">
        <v>8526</v>
      </c>
      <c r="AB4542" t="s">
        <v>15130</v>
      </c>
    </row>
    <row r="4543" spans="1:28">
      <c r="A4543" s="241">
        <v>45981</v>
      </c>
      <c r="B4543" t="s">
        <v>15128</v>
      </c>
      <c r="C4543" t="s">
        <v>7848</v>
      </c>
      <c r="D4543" t="s">
        <v>7849</v>
      </c>
      <c r="E4543" t="s">
        <v>7850</v>
      </c>
      <c r="F4543">
        <v>1</v>
      </c>
      <c r="G4543">
        <v>1260.5</v>
      </c>
      <c r="H4543">
        <v>0</v>
      </c>
      <c r="I4543" s="165">
        <v>1260.5</v>
      </c>
      <c r="J4543" t="s">
        <v>8521</v>
      </c>
      <c r="K4543">
        <v>1</v>
      </c>
      <c r="L4543">
        <v>157</v>
      </c>
      <c r="M4543" t="s">
        <v>8532</v>
      </c>
      <c r="N4543" t="s">
        <v>8027</v>
      </c>
      <c r="O4543" t="s">
        <v>7697</v>
      </c>
      <c r="P4543" t="s">
        <v>13725</v>
      </c>
      <c r="Q4543" t="s">
        <v>8523</v>
      </c>
      <c r="R4543">
        <v>605</v>
      </c>
      <c r="S4543" t="s">
        <v>9296</v>
      </c>
      <c r="T4543" t="s">
        <v>7701</v>
      </c>
      <c r="U4543">
        <v>1</v>
      </c>
      <c r="V4543">
        <v>1</v>
      </c>
      <c r="W4543" t="s">
        <v>7702</v>
      </c>
      <c r="X4543" t="s">
        <v>6617</v>
      </c>
      <c r="Y4543" t="s">
        <v>7703</v>
      </c>
      <c r="Z4543" t="s">
        <v>15129</v>
      </c>
      <c r="AA4543" t="s">
        <v>8526</v>
      </c>
      <c r="AB4543" t="s">
        <v>15130</v>
      </c>
    </row>
    <row r="4544" spans="1:28">
      <c r="A4544" s="241">
        <v>45981</v>
      </c>
      <c r="B4544" t="s">
        <v>15128</v>
      </c>
      <c r="C4544" t="s">
        <v>8051</v>
      </c>
      <c r="D4544" t="s">
        <v>8052</v>
      </c>
      <c r="E4544" t="s">
        <v>8053</v>
      </c>
      <c r="F4544">
        <v>2</v>
      </c>
      <c r="G4544">
        <v>5940</v>
      </c>
      <c r="H4544">
        <v>0</v>
      </c>
      <c r="I4544" s="165">
        <v>11880</v>
      </c>
      <c r="J4544" t="s">
        <v>8521</v>
      </c>
      <c r="K4544">
        <v>1</v>
      </c>
      <c r="L4544">
        <v>157</v>
      </c>
      <c r="M4544" t="s">
        <v>8532</v>
      </c>
      <c r="N4544" t="s">
        <v>8027</v>
      </c>
      <c r="O4544" t="s">
        <v>7697</v>
      </c>
      <c r="P4544" t="s">
        <v>13725</v>
      </c>
      <c r="Q4544" t="s">
        <v>8523</v>
      </c>
      <c r="R4544">
        <v>605</v>
      </c>
      <c r="S4544" t="s">
        <v>9296</v>
      </c>
      <c r="T4544" t="s">
        <v>7701</v>
      </c>
      <c r="U4544">
        <v>1</v>
      </c>
      <c r="V4544">
        <v>2</v>
      </c>
      <c r="W4544" t="s">
        <v>7702</v>
      </c>
      <c r="X4544" t="s">
        <v>6617</v>
      </c>
      <c r="Y4544" t="s">
        <v>7703</v>
      </c>
      <c r="Z4544" t="s">
        <v>15129</v>
      </c>
      <c r="AA4544" t="s">
        <v>8526</v>
      </c>
      <c r="AB4544" t="s">
        <v>15130</v>
      </c>
    </row>
    <row r="4545" spans="1:28">
      <c r="A4545" s="241">
        <v>45981</v>
      </c>
      <c r="B4545" t="s">
        <v>15131</v>
      </c>
      <c r="C4545" t="s">
        <v>7883</v>
      </c>
      <c r="D4545" t="s">
        <v>7884</v>
      </c>
      <c r="E4545" t="s">
        <v>7885</v>
      </c>
      <c r="F4545">
        <v>3</v>
      </c>
      <c r="G4545">
        <v>3025.21</v>
      </c>
      <c r="H4545">
        <v>0</v>
      </c>
      <c r="I4545" s="165">
        <v>9075.6299999999992</v>
      </c>
      <c r="J4545" t="s">
        <v>7743</v>
      </c>
      <c r="K4545">
        <v>1</v>
      </c>
      <c r="L4545">
        <v>126</v>
      </c>
      <c r="M4545" t="s">
        <v>7744</v>
      </c>
      <c r="N4545" t="s">
        <v>7745</v>
      </c>
      <c r="O4545" t="s">
        <v>7697</v>
      </c>
      <c r="P4545" t="s">
        <v>13725</v>
      </c>
      <c r="Q4545" t="s">
        <v>13956</v>
      </c>
      <c r="R4545">
        <v>946</v>
      </c>
      <c r="S4545" t="s">
        <v>9296</v>
      </c>
      <c r="T4545" t="s">
        <v>7715</v>
      </c>
      <c r="U4545">
        <v>1</v>
      </c>
      <c r="V4545">
        <v>3</v>
      </c>
      <c r="W4545" t="s">
        <v>7702</v>
      </c>
      <c r="X4545" t="s">
        <v>6928</v>
      </c>
      <c r="Y4545" t="s">
        <v>7703</v>
      </c>
      <c r="Z4545" t="s">
        <v>15132</v>
      </c>
      <c r="AA4545" t="s">
        <v>8008</v>
      </c>
      <c r="AB4545" t="s">
        <v>15133</v>
      </c>
    </row>
    <row r="4546" spans="1:28">
      <c r="A4546" s="241">
        <v>45981</v>
      </c>
      <c r="B4546" t="s">
        <v>15131</v>
      </c>
      <c r="C4546" t="s">
        <v>7886</v>
      </c>
      <c r="D4546" t="s">
        <v>7887</v>
      </c>
      <c r="E4546" t="s">
        <v>7888</v>
      </c>
      <c r="F4546">
        <v>3</v>
      </c>
      <c r="G4546">
        <v>3025.21</v>
      </c>
      <c r="H4546">
        <v>0</v>
      </c>
      <c r="I4546" s="165">
        <v>9075.6299999999992</v>
      </c>
      <c r="J4546" t="s">
        <v>7743</v>
      </c>
      <c r="K4546">
        <v>1</v>
      </c>
      <c r="L4546">
        <v>126</v>
      </c>
      <c r="M4546" t="s">
        <v>7744</v>
      </c>
      <c r="N4546" t="s">
        <v>7745</v>
      </c>
      <c r="O4546" t="s">
        <v>7697</v>
      </c>
      <c r="P4546" t="s">
        <v>13725</v>
      </c>
      <c r="Q4546" t="s">
        <v>13956</v>
      </c>
      <c r="R4546">
        <v>946</v>
      </c>
      <c r="S4546" t="s">
        <v>9296</v>
      </c>
      <c r="T4546" t="s">
        <v>7715</v>
      </c>
      <c r="U4546">
        <v>1</v>
      </c>
      <c r="V4546">
        <v>3</v>
      </c>
      <c r="W4546" t="s">
        <v>7702</v>
      </c>
      <c r="X4546" t="s">
        <v>6928</v>
      </c>
      <c r="Y4546" t="s">
        <v>7703</v>
      </c>
      <c r="Z4546" t="s">
        <v>15132</v>
      </c>
      <c r="AA4546" t="s">
        <v>8008</v>
      </c>
      <c r="AB4546" t="s">
        <v>15133</v>
      </c>
    </row>
    <row r="4547" spans="1:28">
      <c r="A4547" s="241">
        <v>45981</v>
      </c>
      <c r="B4547" t="s">
        <v>15134</v>
      </c>
      <c r="C4547" t="s">
        <v>7856</v>
      </c>
      <c r="D4547" t="s">
        <v>7857</v>
      </c>
      <c r="E4547" t="s">
        <v>7858</v>
      </c>
      <c r="F4547">
        <v>1</v>
      </c>
      <c r="G4547">
        <v>4247.1000000000004</v>
      </c>
      <c r="H4547">
        <v>0</v>
      </c>
      <c r="I4547" s="165">
        <v>4247.1000000000004</v>
      </c>
      <c r="J4547" t="s">
        <v>8182</v>
      </c>
      <c r="K4547">
        <v>1</v>
      </c>
      <c r="L4547">
        <v>126</v>
      </c>
      <c r="M4547" t="s">
        <v>7744</v>
      </c>
      <c r="N4547" t="s">
        <v>7745</v>
      </c>
      <c r="O4547" t="s">
        <v>7697</v>
      </c>
      <c r="P4547" t="s">
        <v>13725</v>
      </c>
      <c r="Q4547" t="s">
        <v>12521</v>
      </c>
      <c r="R4547">
        <v>919</v>
      </c>
      <c r="S4547" t="s">
        <v>9296</v>
      </c>
      <c r="T4547" t="s">
        <v>7701</v>
      </c>
      <c r="U4547">
        <v>1</v>
      </c>
      <c r="V4547">
        <v>1</v>
      </c>
      <c r="W4547" t="s">
        <v>7702</v>
      </c>
      <c r="X4547" t="s">
        <v>6384</v>
      </c>
      <c r="Y4547" t="s">
        <v>7703</v>
      </c>
      <c r="Z4547" t="s">
        <v>15135</v>
      </c>
      <c r="AA4547" t="s">
        <v>8185</v>
      </c>
      <c r="AB4547" t="s">
        <v>15136</v>
      </c>
    </row>
    <row r="4548" spans="1:28">
      <c r="A4548" s="241">
        <v>45981</v>
      </c>
      <c r="B4548" t="s">
        <v>15134</v>
      </c>
      <c r="C4548" t="s">
        <v>8268</v>
      </c>
      <c r="D4548" t="s">
        <v>8269</v>
      </c>
      <c r="E4548" t="s">
        <v>8270</v>
      </c>
      <c r="F4548">
        <v>3</v>
      </c>
      <c r="G4548">
        <v>864</v>
      </c>
      <c r="H4548">
        <v>0</v>
      </c>
      <c r="I4548" s="165">
        <v>2592</v>
      </c>
      <c r="J4548" t="s">
        <v>8182</v>
      </c>
      <c r="K4548">
        <v>1</v>
      </c>
      <c r="L4548">
        <v>126</v>
      </c>
      <c r="M4548" t="s">
        <v>7744</v>
      </c>
      <c r="N4548" t="s">
        <v>7745</v>
      </c>
      <c r="O4548" t="s">
        <v>7697</v>
      </c>
      <c r="P4548" t="s">
        <v>13725</v>
      </c>
      <c r="Q4548" t="s">
        <v>12521</v>
      </c>
      <c r="R4548">
        <v>919</v>
      </c>
      <c r="S4548" t="s">
        <v>9296</v>
      </c>
      <c r="T4548" t="s">
        <v>7701</v>
      </c>
      <c r="U4548">
        <v>1</v>
      </c>
      <c r="V4548">
        <v>3</v>
      </c>
      <c r="W4548" t="s">
        <v>7702</v>
      </c>
      <c r="X4548" t="s">
        <v>6384</v>
      </c>
      <c r="Y4548" t="s">
        <v>7703</v>
      </c>
      <c r="Z4548" t="s">
        <v>15135</v>
      </c>
      <c r="AA4548" t="s">
        <v>8185</v>
      </c>
      <c r="AB4548" t="s">
        <v>15136</v>
      </c>
    </row>
    <row r="4549" spans="1:28">
      <c r="A4549" s="241">
        <v>45981</v>
      </c>
      <c r="B4549" t="s">
        <v>15134</v>
      </c>
      <c r="C4549" t="s">
        <v>7917</v>
      </c>
      <c r="D4549" t="s">
        <v>7918</v>
      </c>
      <c r="E4549" t="s">
        <v>7919</v>
      </c>
      <c r="F4549">
        <v>2</v>
      </c>
      <c r="G4549">
        <v>3000</v>
      </c>
      <c r="H4549">
        <v>0</v>
      </c>
      <c r="I4549" s="165">
        <v>6000</v>
      </c>
      <c r="J4549" t="s">
        <v>8182</v>
      </c>
      <c r="K4549">
        <v>1</v>
      </c>
      <c r="L4549">
        <v>126</v>
      </c>
      <c r="M4549" t="s">
        <v>7744</v>
      </c>
      <c r="N4549" t="s">
        <v>7745</v>
      </c>
      <c r="O4549" t="s">
        <v>7697</v>
      </c>
      <c r="P4549" t="s">
        <v>13725</v>
      </c>
      <c r="Q4549" t="s">
        <v>12521</v>
      </c>
      <c r="R4549">
        <v>919</v>
      </c>
      <c r="S4549" t="s">
        <v>9296</v>
      </c>
      <c r="T4549" t="s">
        <v>7726</v>
      </c>
      <c r="U4549">
        <v>1</v>
      </c>
      <c r="V4549">
        <v>2</v>
      </c>
      <c r="W4549" t="s">
        <v>7702</v>
      </c>
      <c r="X4549" t="s">
        <v>6384</v>
      </c>
      <c r="Y4549" t="s">
        <v>7703</v>
      </c>
      <c r="Z4549" t="s">
        <v>15135</v>
      </c>
      <c r="AA4549" t="s">
        <v>8185</v>
      </c>
      <c r="AB4549" t="s">
        <v>15136</v>
      </c>
    </row>
    <row r="4550" spans="1:28">
      <c r="A4550" s="241">
        <v>45981</v>
      </c>
      <c r="B4550" t="s">
        <v>15137</v>
      </c>
      <c r="C4550" t="s">
        <v>7839</v>
      </c>
      <c r="D4550" t="s">
        <v>7840</v>
      </c>
      <c r="E4550" t="s">
        <v>7841</v>
      </c>
      <c r="F4550">
        <v>3</v>
      </c>
      <c r="G4550">
        <v>2645.48</v>
      </c>
      <c r="H4550">
        <v>0</v>
      </c>
      <c r="I4550" s="165">
        <v>7936.44</v>
      </c>
      <c r="J4550" t="s">
        <v>7711</v>
      </c>
      <c r="K4550">
        <v>1</v>
      </c>
      <c r="L4550">
        <v>156</v>
      </c>
      <c r="M4550" t="s">
        <v>7712</v>
      </c>
      <c r="N4550" t="s">
        <v>7713</v>
      </c>
      <c r="O4550" t="s">
        <v>7697</v>
      </c>
      <c r="P4550" t="s">
        <v>13725</v>
      </c>
      <c r="Q4550" t="s">
        <v>14163</v>
      </c>
      <c r="R4550">
        <v>509</v>
      </c>
      <c r="S4550" t="s">
        <v>9296</v>
      </c>
      <c r="T4550" t="s">
        <v>7715</v>
      </c>
      <c r="U4550">
        <v>1</v>
      </c>
      <c r="V4550">
        <v>3</v>
      </c>
      <c r="W4550" t="s">
        <v>7702</v>
      </c>
      <c r="X4550" t="s">
        <v>6897</v>
      </c>
      <c r="Y4550" t="s">
        <v>7703</v>
      </c>
      <c r="Z4550" t="s">
        <v>15138</v>
      </c>
      <c r="AA4550" t="s">
        <v>8231</v>
      </c>
      <c r="AB4550" t="s">
        <v>15139</v>
      </c>
    </row>
    <row r="4551" spans="1:28">
      <c r="A4551" s="241">
        <v>45981</v>
      </c>
      <c r="B4551" t="s">
        <v>15137</v>
      </c>
      <c r="C4551" t="s">
        <v>7822</v>
      </c>
      <c r="D4551" t="s">
        <v>7823</v>
      </c>
      <c r="E4551" t="s">
        <v>7824</v>
      </c>
      <c r="F4551">
        <v>3</v>
      </c>
      <c r="G4551">
        <v>3025.21</v>
      </c>
      <c r="H4551">
        <v>0</v>
      </c>
      <c r="I4551" s="165">
        <v>9075.6299999999992</v>
      </c>
      <c r="J4551" t="s">
        <v>7711</v>
      </c>
      <c r="K4551">
        <v>1</v>
      </c>
      <c r="L4551">
        <v>156</v>
      </c>
      <c r="M4551" t="s">
        <v>7712</v>
      </c>
      <c r="N4551" t="s">
        <v>7713</v>
      </c>
      <c r="O4551" t="s">
        <v>7697</v>
      </c>
      <c r="P4551" t="s">
        <v>13725</v>
      </c>
      <c r="Q4551" t="s">
        <v>14163</v>
      </c>
      <c r="R4551">
        <v>509</v>
      </c>
      <c r="S4551" t="s">
        <v>9296</v>
      </c>
      <c r="T4551" t="s">
        <v>7715</v>
      </c>
      <c r="U4551">
        <v>1</v>
      </c>
      <c r="V4551">
        <v>3</v>
      </c>
      <c r="W4551" t="s">
        <v>7702</v>
      </c>
      <c r="X4551" t="s">
        <v>6897</v>
      </c>
      <c r="Y4551" t="s">
        <v>7703</v>
      </c>
      <c r="Z4551" t="s">
        <v>15138</v>
      </c>
      <c r="AA4551" t="s">
        <v>8231</v>
      </c>
      <c r="AB4551" t="s">
        <v>15139</v>
      </c>
    </row>
    <row r="4552" spans="1:28">
      <c r="A4552" s="241">
        <v>45981</v>
      </c>
      <c r="B4552" t="s">
        <v>15140</v>
      </c>
      <c r="C4552" t="s">
        <v>8666</v>
      </c>
      <c r="D4552" t="s">
        <v>8667</v>
      </c>
      <c r="E4552" t="s">
        <v>8668</v>
      </c>
      <c r="F4552">
        <v>3</v>
      </c>
      <c r="G4552">
        <v>2992.5</v>
      </c>
      <c r="H4552">
        <v>0</v>
      </c>
      <c r="I4552" s="165">
        <v>8977.5</v>
      </c>
      <c r="J4552" t="s">
        <v>8182</v>
      </c>
      <c r="K4552">
        <v>1</v>
      </c>
      <c r="L4552">
        <v>126</v>
      </c>
      <c r="M4552" t="s">
        <v>7744</v>
      </c>
      <c r="N4552" t="s">
        <v>7745</v>
      </c>
      <c r="O4552" t="s">
        <v>7697</v>
      </c>
      <c r="P4552" t="s">
        <v>13725</v>
      </c>
      <c r="Q4552" t="s">
        <v>12521</v>
      </c>
      <c r="R4552">
        <v>919</v>
      </c>
      <c r="S4552" t="s">
        <v>9296</v>
      </c>
      <c r="T4552" t="s">
        <v>7701</v>
      </c>
      <c r="U4552">
        <v>1</v>
      </c>
      <c r="V4552">
        <v>3</v>
      </c>
      <c r="W4552" t="s">
        <v>7702</v>
      </c>
      <c r="X4552" t="s">
        <v>6566</v>
      </c>
      <c r="Y4552" t="s">
        <v>7703</v>
      </c>
      <c r="Z4552" t="s">
        <v>15141</v>
      </c>
      <c r="AA4552" t="s">
        <v>8185</v>
      </c>
      <c r="AB4552" t="s">
        <v>15142</v>
      </c>
    </row>
    <row r="4553" spans="1:28">
      <c r="A4553" s="241">
        <v>45981</v>
      </c>
      <c r="B4553" t="s">
        <v>15140</v>
      </c>
      <c r="C4553" t="s">
        <v>7691</v>
      </c>
      <c r="D4553" t="s">
        <v>7692</v>
      </c>
      <c r="E4553" t="s">
        <v>7693</v>
      </c>
      <c r="F4553">
        <v>4</v>
      </c>
      <c r="G4553">
        <v>4327.7299999999996</v>
      </c>
      <c r="H4553">
        <v>0</v>
      </c>
      <c r="I4553" s="165">
        <v>17310.919999999998</v>
      </c>
      <c r="J4553" t="s">
        <v>8182</v>
      </c>
      <c r="K4553">
        <v>1</v>
      </c>
      <c r="L4553">
        <v>126</v>
      </c>
      <c r="M4553" t="s">
        <v>7744</v>
      </c>
      <c r="N4553" t="s">
        <v>7745</v>
      </c>
      <c r="O4553" t="s">
        <v>7697</v>
      </c>
      <c r="P4553" t="s">
        <v>13725</v>
      </c>
      <c r="Q4553" t="s">
        <v>12521</v>
      </c>
      <c r="R4553">
        <v>919</v>
      </c>
      <c r="S4553" t="s">
        <v>9296</v>
      </c>
      <c r="T4553" t="s">
        <v>7701</v>
      </c>
      <c r="U4553">
        <v>1</v>
      </c>
      <c r="V4553">
        <v>4</v>
      </c>
      <c r="W4553" t="s">
        <v>7702</v>
      </c>
      <c r="X4553" t="s">
        <v>6566</v>
      </c>
      <c r="Y4553" t="s">
        <v>7703</v>
      </c>
      <c r="Z4553" t="s">
        <v>15141</v>
      </c>
      <c r="AA4553" t="s">
        <v>8185</v>
      </c>
      <c r="AB4553" t="s">
        <v>15142</v>
      </c>
    </row>
    <row r="4554" spans="1:28">
      <c r="A4554" s="241">
        <v>45981</v>
      </c>
      <c r="B4554" t="s">
        <v>15140</v>
      </c>
      <c r="C4554" t="s">
        <v>7778</v>
      </c>
      <c r="D4554" t="s">
        <v>7779</v>
      </c>
      <c r="E4554" t="s">
        <v>7780</v>
      </c>
      <c r="F4554">
        <v>5</v>
      </c>
      <c r="G4554">
        <v>2668.75</v>
      </c>
      <c r="H4554">
        <v>0</v>
      </c>
      <c r="I4554" s="165">
        <v>13343.75</v>
      </c>
      <c r="J4554" t="s">
        <v>8182</v>
      </c>
      <c r="K4554">
        <v>1</v>
      </c>
      <c r="L4554">
        <v>126</v>
      </c>
      <c r="M4554" t="s">
        <v>7744</v>
      </c>
      <c r="N4554" t="s">
        <v>7745</v>
      </c>
      <c r="O4554" t="s">
        <v>7697</v>
      </c>
      <c r="P4554" t="s">
        <v>13725</v>
      </c>
      <c r="Q4554" t="s">
        <v>12521</v>
      </c>
      <c r="R4554">
        <v>919</v>
      </c>
      <c r="S4554" t="s">
        <v>9296</v>
      </c>
      <c r="T4554" t="s">
        <v>7701</v>
      </c>
      <c r="U4554">
        <v>1</v>
      </c>
      <c r="V4554">
        <v>5</v>
      </c>
      <c r="W4554" t="s">
        <v>7702</v>
      </c>
      <c r="X4554" t="s">
        <v>6566</v>
      </c>
      <c r="Y4554" t="s">
        <v>7703</v>
      </c>
      <c r="Z4554" t="s">
        <v>15141</v>
      </c>
      <c r="AA4554" t="s">
        <v>8185</v>
      </c>
      <c r="AB4554" t="s">
        <v>15142</v>
      </c>
    </row>
    <row r="4555" spans="1:28">
      <c r="A4555" s="241">
        <v>45981</v>
      </c>
      <c r="B4555" t="s">
        <v>15140</v>
      </c>
      <c r="C4555" t="s">
        <v>8051</v>
      </c>
      <c r="D4555" t="s">
        <v>8052</v>
      </c>
      <c r="E4555" t="s">
        <v>8053</v>
      </c>
      <c r="F4555">
        <v>4</v>
      </c>
      <c r="G4555">
        <v>5940</v>
      </c>
      <c r="H4555">
        <v>0</v>
      </c>
      <c r="I4555" s="165">
        <v>23760</v>
      </c>
      <c r="J4555" t="s">
        <v>8182</v>
      </c>
      <c r="K4555">
        <v>1</v>
      </c>
      <c r="L4555">
        <v>126</v>
      </c>
      <c r="M4555" t="s">
        <v>7744</v>
      </c>
      <c r="N4555" t="s">
        <v>7745</v>
      </c>
      <c r="O4555" t="s">
        <v>7697</v>
      </c>
      <c r="P4555" t="s">
        <v>13725</v>
      </c>
      <c r="Q4555" t="s">
        <v>12521</v>
      </c>
      <c r="R4555">
        <v>919</v>
      </c>
      <c r="S4555" t="s">
        <v>9296</v>
      </c>
      <c r="T4555" t="s">
        <v>7701</v>
      </c>
      <c r="U4555">
        <v>1</v>
      </c>
      <c r="V4555">
        <v>4</v>
      </c>
      <c r="W4555" t="s">
        <v>7702</v>
      </c>
      <c r="X4555" t="s">
        <v>6566</v>
      </c>
      <c r="Y4555" t="s">
        <v>7703</v>
      </c>
      <c r="Z4555" t="s">
        <v>15141</v>
      </c>
      <c r="AA4555" t="s">
        <v>8185</v>
      </c>
      <c r="AB4555" t="s">
        <v>15142</v>
      </c>
    </row>
    <row r="4556" spans="1:28">
      <c r="A4556" s="241">
        <v>45981</v>
      </c>
      <c r="B4556" t="s">
        <v>15143</v>
      </c>
      <c r="C4556" t="s">
        <v>7914</v>
      </c>
      <c r="D4556" t="s">
        <v>7915</v>
      </c>
      <c r="E4556" t="s">
        <v>7916</v>
      </c>
      <c r="F4556">
        <v>1</v>
      </c>
      <c r="G4556">
        <v>2900.04</v>
      </c>
      <c r="H4556">
        <v>0</v>
      </c>
      <c r="I4556" s="165">
        <v>2900.04</v>
      </c>
      <c r="J4556" t="s">
        <v>8182</v>
      </c>
      <c r="K4556">
        <v>1</v>
      </c>
      <c r="L4556">
        <v>126</v>
      </c>
      <c r="M4556" t="s">
        <v>7744</v>
      </c>
      <c r="N4556" t="s">
        <v>7745</v>
      </c>
      <c r="O4556" t="s">
        <v>7697</v>
      </c>
      <c r="P4556" t="s">
        <v>13725</v>
      </c>
      <c r="Q4556" t="s">
        <v>12521</v>
      </c>
      <c r="R4556">
        <v>919</v>
      </c>
      <c r="S4556" t="s">
        <v>9296</v>
      </c>
      <c r="T4556" t="s">
        <v>7726</v>
      </c>
      <c r="U4556">
        <v>1</v>
      </c>
      <c r="V4556">
        <v>1</v>
      </c>
      <c r="W4556" t="s">
        <v>7702</v>
      </c>
      <c r="X4556" t="s">
        <v>6829</v>
      </c>
      <c r="Y4556" t="s">
        <v>7703</v>
      </c>
      <c r="Z4556" t="s">
        <v>15144</v>
      </c>
      <c r="AA4556" t="s">
        <v>8185</v>
      </c>
      <c r="AB4556" t="s">
        <v>15145</v>
      </c>
    </row>
    <row r="4557" spans="1:28">
      <c r="A4557" s="241">
        <v>45981</v>
      </c>
      <c r="B4557" t="s">
        <v>15143</v>
      </c>
      <c r="C4557" t="s">
        <v>7993</v>
      </c>
      <c r="D4557" t="s">
        <v>7994</v>
      </c>
      <c r="E4557" t="s">
        <v>7995</v>
      </c>
      <c r="F4557">
        <v>1</v>
      </c>
      <c r="G4557">
        <v>28655.46</v>
      </c>
      <c r="H4557">
        <v>0</v>
      </c>
      <c r="I4557" s="165">
        <v>28655.46</v>
      </c>
      <c r="J4557" t="s">
        <v>8182</v>
      </c>
      <c r="K4557">
        <v>1</v>
      </c>
      <c r="L4557">
        <v>126</v>
      </c>
      <c r="M4557" t="s">
        <v>7744</v>
      </c>
      <c r="N4557" t="s">
        <v>7745</v>
      </c>
      <c r="O4557" t="s">
        <v>7697</v>
      </c>
      <c r="P4557" t="s">
        <v>13725</v>
      </c>
      <c r="Q4557" t="s">
        <v>12521</v>
      </c>
      <c r="R4557">
        <v>919</v>
      </c>
      <c r="S4557" t="s">
        <v>9296</v>
      </c>
      <c r="T4557" t="s">
        <v>7715</v>
      </c>
      <c r="U4557">
        <v>1</v>
      </c>
      <c r="V4557">
        <v>1</v>
      </c>
      <c r="W4557" t="s">
        <v>7702</v>
      </c>
      <c r="X4557" t="s">
        <v>6829</v>
      </c>
      <c r="Y4557" t="s">
        <v>7703</v>
      </c>
      <c r="Z4557" t="s">
        <v>15144</v>
      </c>
      <c r="AA4557" t="s">
        <v>8185</v>
      </c>
      <c r="AB4557" t="s">
        <v>15145</v>
      </c>
    </row>
    <row r="4558" spans="1:28">
      <c r="A4558" s="241">
        <v>45981</v>
      </c>
      <c r="B4558" t="s">
        <v>15143</v>
      </c>
      <c r="C4558" t="s">
        <v>8336</v>
      </c>
      <c r="D4558" t="s">
        <v>8337</v>
      </c>
      <c r="E4558" t="s">
        <v>8338</v>
      </c>
      <c r="F4558">
        <v>1</v>
      </c>
      <c r="G4558">
        <v>15550</v>
      </c>
      <c r="H4558">
        <v>0</v>
      </c>
      <c r="I4558" s="165">
        <v>15550</v>
      </c>
      <c r="J4558" t="s">
        <v>8182</v>
      </c>
      <c r="K4558">
        <v>1</v>
      </c>
      <c r="L4558">
        <v>126</v>
      </c>
      <c r="M4558" t="s">
        <v>7744</v>
      </c>
      <c r="N4558" t="s">
        <v>7745</v>
      </c>
      <c r="O4558" t="s">
        <v>7697</v>
      </c>
      <c r="P4558" t="s">
        <v>13725</v>
      </c>
      <c r="Q4558" t="s">
        <v>12521</v>
      </c>
      <c r="R4558">
        <v>919</v>
      </c>
      <c r="S4558" t="s">
        <v>9296</v>
      </c>
      <c r="T4558" t="s">
        <v>7726</v>
      </c>
      <c r="U4558">
        <v>1</v>
      </c>
      <c r="V4558">
        <v>1</v>
      </c>
      <c r="W4558" t="s">
        <v>7702</v>
      </c>
      <c r="X4558" t="s">
        <v>6829</v>
      </c>
      <c r="Y4558" t="s">
        <v>7703</v>
      </c>
      <c r="Z4558" t="s">
        <v>15144</v>
      </c>
      <c r="AA4558" t="s">
        <v>8185</v>
      </c>
      <c r="AB4558" t="s">
        <v>15145</v>
      </c>
    </row>
    <row r="4559" spans="1:28">
      <c r="A4559" s="241">
        <v>45981</v>
      </c>
      <c r="B4559" t="s">
        <v>15146</v>
      </c>
      <c r="C4559" t="s">
        <v>7865</v>
      </c>
      <c r="D4559" t="s">
        <v>7866</v>
      </c>
      <c r="E4559" t="s">
        <v>7867</v>
      </c>
      <c r="F4559">
        <v>6</v>
      </c>
      <c r="G4559">
        <v>3000</v>
      </c>
      <c r="H4559">
        <v>0</v>
      </c>
      <c r="I4559" s="165">
        <v>18000</v>
      </c>
      <c r="J4559" t="s">
        <v>7766</v>
      </c>
      <c r="K4559">
        <v>1</v>
      </c>
      <c r="L4559">
        <v>125</v>
      </c>
      <c r="M4559" t="s">
        <v>7724</v>
      </c>
      <c r="N4559" t="s">
        <v>7713</v>
      </c>
      <c r="O4559" t="s">
        <v>7697</v>
      </c>
      <c r="P4559" t="s">
        <v>13725</v>
      </c>
      <c r="Q4559" t="s">
        <v>14048</v>
      </c>
      <c r="R4559">
        <v>107</v>
      </c>
      <c r="S4559" t="s">
        <v>9296</v>
      </c>
      <c r="T4559" t="s">
        <v>7726</v>
      </c>
      <c r="U4559">
        <v>1</v>
      </c>
      <c r="V4559">
        <v>6</v>
      </c>
      <c r="W4559" t="s">
        <v>7702</v>
      </c>
      <c r="X4559" t="s">
        <v>6342</v>
      </c>
      <c r="Y4559" t="s">
        <v>7703</v>
      </c>
      <c r="Z4559" t="s">
        <v>15147</v>
      </c>
      <c r="AA4559" t="s">
        <v>8041</v>
      </c>
      <c r="AB4559" t="s">
        <v>15148</v>
      </c>
    </row>
    <row r="4560" spans="1:28">
      <c r="A4560" s="241">
        <v>45981</v>
      </c>
      <c r="B4560" t="s">
        <v>15146</v>
      </c>
      <c r="C4560" t="s">
        <v>7917</v>
      </c>
      <c r="D4560" t="s">
        <v>7918</v>
      </c>
      <c r="E4560" t="s">
        <v>7919</v>
      </c>
      <c r="F4560">
        <v>6</v>
      </c>
      <c r="G4560">
        <v>3000</v>
      </c>
      <c r="H4560">
        <v>0</v>
      </c>
      <c r="I4560" s="165">
        <v>18000</v>
      </c>
      <c r="J4560" t="s">
        <v>7766</v>
      </c>
      <c r="K4560">
        <v>1</v>
      </c>
      <c r="L4560">
        <v>125</v>
      </c>
      <c r="M4560" t="s">
        <v>7724</v>
      </c>
      <c r="N4560" t="s">
        <v>7713</v>
      </c>
      <c r="O4560" t="s">
        <v>7697</v>
      </c>
      <c r="P4560" t="s">
        <v>13725</v>
      </c>
      <c r="Q4560" t="s">
        <v>14048</v>
      </c>
      <c r="R4560">
        <v>107</v>
      </c>
      <c r="S4560" t="s">
        <v>9296</v>
      </c>
      <c r="T4560" t="s">
        <v>7726</v>
      </c>
      <c r="U4560">
        <v>1</v>
      </c>
      <c r="V4560">
        <v>6</v>
      </c>
      <c r="W4560" t="s">
        <v>7702</v>
      </c>
      <c r="X4560" t="s">
        <v>6342</v>
      </c>
      <c r="Y4560" t="s">
        <v>7703</v>
      </c>
      <c r="Z4560" t="s">
        <v>15147</v>
      </c>
      <c r="AA4560" t="s">
        <v>8041</v>
      </c>
      <c r="AB4560" t="s">
        <v>15148</v>
      </c>
    </row>
    <row r="4561" spans="1:28">
      <c r="A4561" s="241">
        <v>45981</v>
      </c>
      <c r="B4561" t="s">
        <v>15146</v>
      </c>
      <c r="C4561" t="s">
        <v>7754</v>
      </c>
      <c r="D4561" t="s">
        <v>7755</v>
      </c>
      <c r="E4561" t="s">
        <v>7756</v>
      </c>
      <c r="F4561">
        <v>7</v>
      </c>
      <c r="G4561">
        <v>1444</v>
      </c>
      <c r="H4561">
        <v>0</v>
      </c>
      <c r="I4561" s="165">
        <v>10108</v>
      </c>
      <c r="J4561" t="s">
        <v>7766</v>
      </c>
      <c r="K4561">
        <v>1</v>
      </c>
      <c r="L4561">
        <v>125</v>
      </c>
      <c r="M4561" t="s">
        <v>7724</v>
      </c>
      <c r="N4561" t="s">
        <v>7713</v>
      </c>
      <c r="O4561" t="s">
        <v>7697</v>
      </c>
      <c r="P4561" t="s">
        <v>13725</v>
      </c>
      <c r="Q4561" t="s">
        <v>14048</v>
      </c>
      <c r="R4561">
        <v>107</v>
      </c>
      <c r="S4561" t="s">
        <v>9296</v>
      </c>
      <c r="T4561" t="s">
        <v>7701</v>
      </c>
      <c r="U4561">
        <v>1</v>
      </c>
      <c r="V4561">
        <v>7</v>
      </c>
      <c r="W4561" t="s">
        <v>7702</v>
      </c>
      <c r="X4561" t="s">
        <v>6342</v>
      </c>
      <c r="Y4561" t="s">
        <v>7703</v>
      </c>
      <c r="Z4561" t="s">
        <v>15147</v>
      </c>
      <c r="AA4561" t="s">
        <v>8041</v>
      </c>
      <c r="AB4561" t="s">
        <v>15148</v>
      </c>
    </row>
    <row r="4562" spans="1:28">
      <c r="A4562" s="241">
        <v>45981</v>
      </c>
      <c r="B4562" t="s">
        <v>15146</v>
      </c>
      <c r="C4562" t="s">
        <v>8415</v>
      </c>
      <c r="D4562" t="s">
        <v>8416</v>
      </c>
      <c r="E4562" t="s">
        <v>8417</v>
      </c>
      <c r="F4562">
        <v>2</v>
      </c>
      <c r="G4562">
        <v>2700</v>
      </c>
      <c r="H4562">
        <v>0</v>
      </c>
      <c r="I4562" s="165">
        <v>5400</v>
      </c>
      <c r="J4562" t="s">
        <v>7766</v>
      </c>
      <c r="K4562">
        <v>1</v>
      </c>
      <c r="L4562">
        <v>125</v>
      </c>
      <c r="M4562" t="s">
        <v>7724</v>
      </c>
      <c r="N4562" t="s">
        <v>7713</v>
      </c>
      <c r="O4562" t="s">
        <v>7697</v>
      </c>
      <c r="P4562" t="s">
        <v>13725</v>
      </c>
      <c r="Q4562" t="s">
        <v>14048</v>
      </c>
      <c r="R4562">
        <v>107</v>
      </c>
      <c r="S4562" t="s">
        <v>9296</v>
      </c>
      <c r="T4562" t="s">
        <v>7715</v>
      </c>
      <c r="U4562">
        <v>1</v>
      </c>
      <c r="V4562">
        <v>2</v>
      </c>
      <c r="W4562" t="s">
        <v>7702</v>
      </c>
      <c r="X4562" t="s">
        <v>6342</v>
      </c>
      <c r="Y4562" t="s">
        <v>7703</v>
      </c>
      <c r="Z4562" t="s">
        <v>15147</v>
      </c>
      <c r="AA4562" t="s">
        <v>8041</v>
      </c>
      <c r="AB4562" t="s">
        <v>15148</v>
      </c>
    </row>
    <row r="4563" spans="1:28">
      <c r="A4563" s="241">
        <v>45981</v>
      </c>
      <c r="B4563" t="s">
        <v>15146</v>
      </c>
      <c r="C4563" t="s">
        <v>7848</v>
      </c>
      <c r="D4563" t="s">
        <v>7849</v>
      </c>
      <c r="E4563" t="s">
        <v>7850</v>
      </c>
      <c r="F4563">
        <v>10</v>
      </c>
      <c r="G4563">
        <v>1260.5</v>
      </c>
      <c r="H4563">
        <v>0</v>
      </c>
      <c r="I4563" s="165">
        <v>12605</v>
      </c>
      <c r="J4563" t="s">
        <v>7766</v>
      </c>
      <c r="K4563">
        <v>1</v>
      </c>
      <c r="L4563">
        <v>125</v>
      </c>
      <c r="M4563" t="s">
        <v>7724</v>
      </c>
      <c r="N4563" t="s">
        <v>7713</v>
      </c>
      <c r="O4563" t="s">
        <v>7697</v>
      </c>
      <c r="P4563" t="s">
        <v>13725</v>
      </c>
      <c r="Q4563" t="s">
        <v>14048</v>
      </c>
      <c r="R4563">
        <v>107</v>
      </c>
      <c r="S4563" t="s">
        <v>9296</v>
      </c>
      <c r="T4563" t="s">
        <v>7701</v>
      </c>
      <c r="U4563">
        <v>1</v>
      </c>
      <c r="V4563">
        <v>10</v>
      </c>
      <c r="W4563" t="s">
        <v>7702</v>
      </c>
      <c r="X4563" t="s">
        <v>6342</v>
      </c>
      <c r="Y4563" t="s">
        <v>7703</v>
      </c>
      <c r="Z4563" t="s">
        <v>15147</v>
      </c>
      <c r="AA4563" t="s">
        <v>8041</v>
      </c>
      <c r="AB4563" t="s">
        <v>15148</v>
      </c>
    </row>
    <row r="4564" spans="1:28">
      <c r="A4564" s="241">
        <v>45981</v>
      </c>
      <c r="B4564" t="s">
        <v>15149</v>
      </c>
      <c r="C4564" t="s">
        <v>7736</v>
      </c>
      <c r="D4564" t="s">
        <v>7737</v>
      </c>
      <c r="E4564" t="s">
        <v>7738</v>
      </c>
      <c r="F4564">
        <v>10</v>
      </c>
      <c r="G4564">
        <v>6422.4</v>
      </c>
      <c r="H4564">
        <v>0</v>
      </c>
      <c r="I4564" s="165">
        <v>64224</v>
      </c>
      <c r="J4564" t="s">
        <v>7766</v>
      </c>
      <c r="K4564">
        <v>1</v>
      </c>
      <c r="L4564">
        <v>125</v>
      </c>
      <c r="M4564" t="s">
        <v>7724</v>
      </c>
      <c r="N4564" t="s">
        <v>7713</v>
      </c>
      <c r="O4564" t="s">
        <v>7697</v>
      </c>
      <c r="P4564" t="s">
        <v>13725</v>
      </c>
      <c r="Q4564" t="s">
        <v>14048</v>
      </c>
      <c r="R4564">
        <v>107</v>
      </c>
      <c r="S4564" t="s">
        <v>9296</v>
      </c>
      <c r="T4564" t="s">
        <v>7701</v>
      </c>
      <c r="U4564">
        <v>1</v>
      </c>
      <c r="V4564">
        <v>10</v>
      </c>
      <c r="W4564" t="s">
        <v>7702</v>
      </c>
      <c r="X4564" t="s">
        <v>6971</v>
      </c>
      <c r="Y4564" t="s">
        <v>7703</v>
      </c>
      <c r="Z4564" t="s">
        <v>15150</v>
      </c>
      <c r="AA4564" t="s">
        <v>8041</v>
      </c>
      <c r="AB4564" t="s">
        <v>15151</v>
      </c>
    </row>
    <row r="4565" spans="1:28">
      <c r="A4565" s="241">
        <v>45981</v>
      </c>
      <c r="B4565" t="s">
        <v>15149</v>
      </c>
      <c r="C4565" t="s">
        <v>7856</v>
      </c>
      <c r="D4565" t="s">
        <v>7857</v>
      </c>
      <c r="E4565" t="s">
        <v>7858</v>
      </c>
      <c r="F4565">
        <v>2</v>
      </c>
      <c r="G4565">
        <v>4247.1000000000004</v>
      </c>
      <c r="H4565">
        <v>0</v>
      </c>
      <c r="I4565" s="165">
        <v>8494.2000000000007</v>
      </c>
      <c r="J4565" t="s">
        <v>7766</v>
      </c>
      <c r="K4565">
        <v>1</v>
      </c>
      <c r="L4565">
        <v>125</v>
      </c>
      <c r="M4565" t="s">
        <v>7724</v>
      </c>
      <c r="N4565" t="s">
        <v>7713</v>
      </c>
      <c r="O4565" t="s">
        <v>7697</v>
      </c>
      <c r="P4565" t="s">
        <v>13725</v>
      </c>
      <c r="Q4565" t="s">
        <v>14048</v>
      </c>
      <c r="R4565">
        <v>107</v>
      </c>
      <c r="S4565" t="s">
        <v>9296</v>
      </c>
      <c r="T4565" t="s">
        <v>7701</v>
      </c>
      <c r="U4565">
        <v>1</v>
      </c>
      <c r="V4565">
        <v>2</v>
      </c>
      <c r="W4565" t="s">
        <v>7702</v>
      </c>
      <c r="X4565" t="s">
        <v>6971</v>
      </c>
      <c r="Y4565" t="s">
        <v>7703</v>
      </c>
      <c r="Z4565" t="s">
        <v>15150</v>
      </c>
      <c r="AA4565" t="s">
        <v>8041</v>
      </c>
      <c r="AB4565" t="s">
        <v>15151</v>
      </c>
    </row>
    <row r="4566" spans="1:28">
      <c r="A4566" s="241">
        <v>45981</v>
      </c>
      <c r="B4566" t="s">
        <v>15152</v>
      </c>
      <c r="C4566" t="s">
        <v>7993</v>
      </c>
      <c r="D4566" t="s">
        <v>7994</v>
      </c>
      <c r="E4566" t="s">
        <v>7995</v>
      </c>
      <c r="F4566">
        <v>1</v>
      </c>
      <c r="G4566">
        <v>28655.46</v>
      </c>
      <c r="H4566">
        <v>0</v>
      </c>
      <c r="I4566" s="165">
        <v>28655.46</v>
      </c>
      <c r="J4566" t="s">
        <v>8521</v>
      </c>
      <c r="K4566">
        <v>1</v>
      </c>
      <c r="L4566">
        <v>157</v>
      </c>
      <c r="M4566" t="s">
        <v>8532</v>
      </c>
      <c r="N4566" t="s">
        <v>8027</v>
      </c>
      <c r="O4566" t="s">
        <v>7697</v>
      </c>
      <c r="P4566" t="s">
        <v>13725</v>
      </c>
      <c r="Q4566" t="s">
        <v>11864</v>
      </c>
      <c r="R4566">
        <v>612</v>
      </c>
      <c r="S4566" t="s">
        <v>9296</v>
      </c>
      <c r="T4566" t="s">
        <v>7715</v>
      </c>
      <c r="U4566">
        <v>1</v>
      </c>
      <c r="V4566">
        <v>1</v>
      </c>
      <c r="W4566" t="s">
        <v>7702</v>
      </c>
      <c r="X4566" t="s">
        <v>6450</v>
      </c>
      <c r="Y4566" t="s">
        <v>7703</v>
      </c>
      <c r="Z4566" t="s">
        <v>15153</v>
      </c>
      <c r="AA4566" t="s">
        <v>8535</v>
      </c>
      <c r="AB4566" t="s">
        <v>15154</v>
      </c>
    </row>
    <row r="4567" spans="1:28">
      <c r="A4567" s="241">
        <v>45981</v>
      </c>
      <c r="B4567" t="s">
        <v>15155</v>
      </c>
      <c r="C4567" t="s">
        <v>7730</v>
      </c>
      <c r="D4567" t="s">
        <v>7731</v>
      </c>
      <c r="E4567" t="s">
        <v>7732</v>
      </c>
      <c r="F4567">
        <v>1</v>
      </c>
      <c r="G4567">
        <v>8991.6</v>
      </c>
      <c r="H4567">
        <v>449.58</v>
      </c>
      <c r="I4567" s="165">
        <v>8542.02</v>
      </c>
      <c r="J4567" t="s">
        <v>8521</v>
      </c>
      <c r="K4567">
        <v>1</v>
      </c>
      <c r="L4567">
        <v>157</v>
      </c>
      <c r="M4567" t="s">
        <v>8532</v>
      </c>
      <c r="N4567" t="s">
        <v>8027</v>
      </c>
      <c r="O4567" t="s">
        <v>7697</v>
      </c>
      <c r="P4567" t="s">
        <v>13725</v>
      </c>
      <c r="Q4567" t="s">
        <v>11864</v>
      </c>
      <c r="R4567">
        <v>612</v>
      </c>
      <c r="S4567" t="s">
        <v>9296</v>
      </c>
      <c r="T4567" t="s">
        <v>7715</v>
      </c>
      <c r="U4567">
        <v>1</v>
      </c>
      <c r="V4567">
        <v>1</v>
      </c>
      <c r="W4567" t="s">
        <v>7702</v>
      </c>
      <c r="X4567" t="s">
        <v>6708</v>
      </c>
      <c r="Y4567" t="s">
        <v>7703</v>
      </c>
      <c r="Z4567" t="s">
        <v>15156</v>
      </c>
      <c r="AA4567" t="s">
        <v>8535</v>
      </c>
      <c r="AB4567" t="s">
        <v>6708</v>
      </c>
    </row>
    <row r="4568" spans="1:28">
      <c r="A4568" s="241">
        <v>45981</v>
      </c>
      <c r="B4568" t="s">
        <v>15157</v>
      </c>
      <c r="C4568" t="s">
        <v>7883</v>
      </c>
      <c r="D4568" t="s">
        <v>7884</v>
      </c>
      <c r="E4568" t="s">
        <v>7885</v>
      </c>
      <c r="F4568">
        <v>2</v>
      </c>
      <c r="G4568">
        <v>3025.21</v>
      </c>
      <c r="H4568">
        <v>0</v>
      </c>
      <c r="I4568" s="165">
        <v>6050.42</v>
      </c>
      <c r="J4568" t="s">
        <v>7794</v>
      </c>
      <c r="K4568">
        <v>1</v>
      </c>
      <c r="L4568">
        <v>125</v>
      </c>
      <c r="M4568" t="s">
        <v>7724</v>
      </c>
      <c r="N4568" t="s">
        <v>7713</v>
      </c>
      <c r="O4568" t="s">
        <v>7697</v>
      </c>
      <c r="P4568" t="s">
        <v>13725</v>
      </c>
      <c r="Q4568" t="s">
        <v>12488</v>
      </c>
      <c r="R4568">
        <v>102</v>
      </c>
      <c r="S4568" t="s">
        <v>9296</v>
      </c>
      <c r="T4568" t="s">
        <v>7715</v>
      </c>
      <c r="U4568">
        <v>1</v>
      </c>
      <c r="V4568">
        <v>2</v>
      </c>
      <c r="W4568" t="s">
        <v>7702</v>
      </c>
      <c r="X4568" t="s">
        <v>6821</v>
      </c>
      <c r="Y4568" t="s">
        <v>7703</v>
      </c>
      <c r="Z4568" t="s">
        <v>15158</v>
      </c>
      <c r="AA4568" t="s">
        <v>7797</v>
      </c>
      <c r="AB4568" t="s">
        <v>9321</v>
      </c>
    </row>
    <row r="4569" spans="1:28">
      <c r="A4569" s="241">
        <v>45981</v>
      </c>
      <c r="B4569" t="s">
        <v>15157</v>
      </c>
      <c r="C4569" t="s">
        <v>7787</v>
      </c>
      <c r="D4569" t="s">
        <v>7788</v>
      </c>
      <c r="E4569" t="s">
        <v>7789</v>
      </c>
      <c r="F4569">
        <v>2</v>
      </c>
      <c r="G4569">
        <v>3025.21</v>
      </c>
      <c r="H4569">
        <v>0</v>
      </c>
      <c r="I4569" s="165">
        <v>6050.42</v>
      </c>
      <c r="J4569" t="s">
        <v>7794</v>
      </c>
      <c r="K4569">
        <v>1</v>
      </c>
      <c r="L4569">
        <v>125</v>
      </c>
      <c r="M4569" t="s">
        <v>7724</v>
      </c>
      <c r="N4569" t="s">
        <v>7713</v>
      </c>
      <c r="O4569" t="s">
        <v>7697</v>
      </c>
      <c r="P4569" t="s">
        <v>13725</v>
      </c>
      <c r="Q4569" t="s">
        <v>12488</v>
      </c>
      <c r="R4569">
        <v>102</v>
      </c>
      <c r="S4569" t="s">
        <v>9296</v>
      </c>
      <c r="T4569" t="s">
        <v>7715</v>
      </c>
      <c r="U4569">
        <v>1</v>
      </c>
      <c r="V4569">
        <v>2</v>
      </c>
      <c r="W4569" t="s">
        <v>7702</v>
      </c>
      <c r="X4569" t="s">
        <v>6821</v>
      </c>
      <c r="Y4569" t="s">
        <v>7703</v>
      </c>
      <c r="Z4569" t="s">
        <v>15158</v>
      </c>
      <c r="AA4569" t="s">
        <v>7797</v>
      </c>
      <c r="AB4569" t="s">
        <v>9321</v>
      </c>
    </row>
    <row r="4570" spans="1:28">
      <c r="A4570" s="241">
        <v>45981</v>
      </c>
      <c r="B4570" t="s">
        <v>15157</v>
      </c>
      <c r="C4570" t="s">
        <v>7781</v>
      </c>
      <c r="D4570" t="s">
        <v>7782</v>
      </c>
      <c r="E4570" t="s">
        <v>7783</v>
      </c>
      <c r="F4570">
        <v>2</v>
      </c>
      <c r="G4570">
        <v>3025.21</v>
      </c>
      <c r="H4570">
        <v>0</v>
      </c>
      <c r="I4570" s="165">
        <v>6050.42</v>
      </c>
      <c r="J4570" t="s">
        <v>7794</v>
      </c>
      <c r="K4570">
        <v>1</v>
      </c>
      <c r="L4570">
        <v>125</v>
      </c>
      <c r="M4570" t="s">
        <v>7724</v>
      </c>
      <c r="N4570" t="s">
        <v>7713</v>
      </c>
      <c r="O4570" t="s">
        <v>7697</v>
      </c>
      <c r="P4570" t="s">
        <v>13725</v>
      </c>
      <c r="Q4570" t="s">
        <v>12488</v>
      </c>
      <c r="R4570">
        <v>102</v>
      </c>
      <c r="S4570" t="s">
        <v>9296</v>
      </c>
      <c r="T4570" t="s">
        <v>7715</v>
      </c>
      <c r="U4570">
        <v>1</v>
      </c>
      <c r="V4570">
        <v>2</v>
      </c>
      <c r="W4570" t="s">
        <v>7702</v>
      </c>
      <c r="X4570" t="s">
        <v>6821</v>
      </c>
      <c r="Y4570" t="s">
        <v>7703</v>
      </c>
      <c r="Z4570" t="s">
        <v>15158</v>
      </c>
      <c r="AA4570" t="s">
        <v>7797</v>
      </c>
      <c r="AB4570" t="s">
        <v>9321</v>
      </c>
    </row>
    <row r="4571" spans="1:28">
      <c r="A4571" s="241">
        <v>45981</v>
      </c>
      <c r="B4571" t="s">
        <v>15159</v>
      </c>
      <c r="C4571" t="s">
        <v>7832</v>
      </c>
      <c r="D4571" t="s">
        <v>7833</v>
      </c>
      <c r="E4571" t="s">
        <v>7834</v>
      </c>
      <c r="F4571">
        <v>1</v>
      </c>
      <c r="G4571">
        <v>12500</v>
      </c>
      <c r="H4571">
        <v>375</v>
      </c>
      <c r="I4571" s="165">
        <v>12125</v>
      </c>
      <c r="J4571" t="s">
        <v>8852</v>
      </c>
      <c r="K4571">
        <v>1</v>
      </c>
      <c r="L4571">
        <v>154</v>
      </c>
      <c r="M4571" t="s">
        <v>8678</v>
      </c>
      <c r="N4571" t="s">
        <v>7939</v>
      </c>
      <c r="O4571" t="s">
        <v>7697</v>
      </c>
      <c r="P4571" t="s">
        <v>13725</v>
      </c>
      <c r="Q4571" t="s">
        <v>13965</v>
      </c>
      <c r="R4571">
        <v>405</v>
      </c>
      <c r="S4571" t="s">
        <v>9296</v>
      </c>
      <c r="T4571" t="s">
        <v>7726</v>
      </c>
      <c r="U4571">
        <v>1</v>
      </c>
      <c r="V4571">
        <v>1</v>
      </c>
      <c r="W4571" t="s">
        <v>7702</v>
      </c>
      <c r="X4571" t="s">
        <v>6969</v>
      </c>
      <c r="Y4571" t="s">
        <v>7703</v>
      </c>
      <c r="Z4571" t="s">
        <v>15160</v>
      </c>
      <c r="AA4571" t="s">
        <v>9034</v>
      </c>
      <c r="AB4571" t="s">
        <v>15161</v>
      </c>
    </row>
    <row r="4572" spans="1:28">
      <c r="A4572" s="241">
        <v>45981</v>
      </c>
      <c r="B4572" t="s">
        <v>15159</v>
      </c>
      <c r="C4572" t="s">
        <v>7720</v>
      </c>
      <c r="D4572" t="s">
        <v>7721</v>
      </c>
      <c r="E4572" t="s">
        <v>7722</v>
      </c>
      <c r="F4572">
        <v>1</v>
      </c>
      <c r="G4572">
        <v>11900</v>
      </c>
      <c r="H4572">
        <v>357</v>
      </c>
      <c r="I4572" s="165">
        <v>11543</v>
      </c>
      <c r="J4572" t="s">
        <v>8852</v>
      </c>
      <c r="K4572">
        <v>1</v>
      </c>
      <c r="L4572">
        <v>154</v>
      </c>
      <c r="M4572" t="s">
        <v>8678</v>
      </c>
      <c r="N4572" t="s">
        <v>7939</v>
      </c>
      <c r="O4572" t="s">
        <v>7697</v>
      </c>
      <c r="P4572" t="s">
        <v>13725</v>
      </c>
      <c r="Q4572" t="s">
        <v>13965</v>
      </c>
      <c r="R4572">
        <v>405</v>
      </c>
      <c r="S4572" t="s">
        <v>9296</v>
      </c>
      <c r="T4572" t="s">
        <v>7726</v>
      </c>
      <c r="U4572">
        <v>1</v>
      </c>
      <c r="V4572">
        <v>1</v>
      </c>
      <c r="W4572" t="s">
        <v>7702</v>
      </c>
      <c r="X4572" t="s">
        <v>6969</v>
      </c>
      <c r="Y4572" t="s">
        <v>7703</v>
      </c>
      <c r="Z4572" t="s">
        <v>15160</v>
      </c>
      <c r="AA4572" t="s">
        <v>9034</v>
      </c>
      <c r="AB4572" t="s">
        <v>15161</v>
      </c>
    </row>
    <row r="4573" spans="1:28">
      <c r="A4573" s="241">
        <v>45981</v>
      </c>
      <c r="B4573" t="s">
        <v>15162</v>
      </c>
      <c r="C4573" t="s">
        <v>7736</v>
      </c>
      <c r="D4573" t="s">
        <v>7737</v>
      </c>
      <c r="E4573" t="s">
        <v>7738</v>
      </c>
      <c r="F4573">
        <v>1</v>
      </c>
      <c r="G4573">
        <v>6422.4</v>
      </c>
      <c r="H4573">
        <v>0</v>
      </c>
      <c r="I4573" s="165">
        <v>6422.4</v>
      </c>
      <c r="J4573" t="s">
        <v>7842</v>
      </c>
      <c r="K4573">
        <v>1</v>
      </c>
      <c r="L4573">
        <v>126</v>
      </c>
      <c r="M4573" t="s">
        <v>7744</v>
      </c>
      <c r="N4573" t="s">
        <v>7745</v>
      </c>
      <c r="O4573" t="s">
        <v>7697</v>
      </c>
      <c r="P4573" t="s">
        <v>13725</v>
      </c>
      <c r="Q4573" t="s">
        <v>14089</v>
      </c>
      <c r="R4573">
        <v>908</v>
      </c>
      <c r="S4573" t="s">
        <v>9296</v>
      </c>
      <c r="T4573" t="s">
        <v>7701</v>
      </c>
      <c r="U4573">
        <v>1</v>
      </c>
      <c r="V4573">
        <v>1</v>
      </c>
      <c r="W4573" t="s">
        <v>7702</v>
      </c>
      <c r="X4573" t="s">
        <v>6953</v>
      </c>
      <c r="Y4573" t="s">
        <v>7703</v>
      </c>
      <c r="Z4573" t="s">
        <v>15163</v>
      </c>
      <c r="AA4573" t="s">
        <v>7845</v>
      </c>
      <c r="AB4573" t="s">
        <v>6953</v>
      </c>
    </row>
    <row r="4574" spans="1:28">
      <c r="A4574" s="241">
        <v>45981</v>
      </c>
      <c r="B4574" t="s">
        <v>15164</v>
      </c>
      <c r="C4574" t="s">
        <v>7736</v>
      </c>
      <c r="D4574" t="s">
        <v>7737</v>
      </c>
      <c r="E4574" t="s">
        <v>7738</v>
      </c>
      <c r="F4574">
        <v>4</v>
      </c>
      <c r="G4574">
        <v>6422.4</v>
      </c>
      <c r="H4574">
        <v>0</v>
      </c>
      <c r="I4574" s="165">
        <v>25689.599999999999</v>
      </c>
      <c r="J4574" t="s">
        <v>7794</v>
      </c>
      <c r="K4574">
        <v>1</v>
      </c>
      <c r="L4574">
        <v>125</v>
      </c>
      <c r="M4574" t="s">
        <v>7724</v>
      </c>
      <c r="N4574" t="s">
        <v>7713</v>
      </c>
      <c r="O4574" t="s">
        <v>7697</v>
      </c>
      <c r="P4574" t="s">
        <v>13725</v>
      </c>
      <c r="Q4574" t="s">
        <v>12488</v>
      </c>
      <c r="R4574">
        <v>102</v>
      </c>
      <c r="S4574" t="s">
        <v>9296</v>
      </c>
      <c r="T4574" t="s">
        <v>7701</v>
      </c>
      <c r="U4574">
        <v>1</v>
      </c>
      <c r="V4574">
        <v>4</v>
      </c>
      <c r="W4574" t="s">
        <v>7702</v>
      </c>
      <c r="X4574" t="s">
        <v>6955</v>
      </c>
      <c r="Y4574" t="s">
        <v>7703</v>
      </c>
      <c r="Z4574" t="s">
        <v>15165</v>
      </c>
      <c r="AA4574" t="s">
        <v>7797</v>
      </c>
      <c r="AB4574" t="s">
        <v>15166</v>
      </c>
    </row>
    <row r="4575" spans="1:28">
      <c r="A4575" s="241">
        <v>45981</v>
      </c>
      <c r="B4575" t="s">
        <v>15167</v>
      </c>
      <c r="C4575" t="s">
        <v>8613</v>
      </c>
      <c r="D4575" t="s">
        <v>8614</v>
      </c>
      <c r="E4575" t="s">
        <v>8615</v>
      </c>
      <c r="F4575">
        <v>12</v>
      </c>
      <c r="G4575">
        <v>714.29</v>
      </c>
      <c r="H4575">
        <v>0</v>
      </c>
      <c r="I4575" s="165">
        <v>8571.48</v>
      </c>
      <c r="J4575" t="s">
        <v>7711</v>
      </c>
      <c r="K4575">
        <v>1</v>
      </c>
      <c r="L4575">
        <v>156</v>
      </c>
      <c r="M4575" t="s">
        <v>7712</v>
      </c>
      <c r="N4575" t="s">
        <v>7713</v>
      </c>
      <c r="O4575" t="s">
        <v>7697</v>
      </c>
      <c r="P4575" t="s">
        <v>13725</v>
      </c>
      <c r="Q4575" t="s">
        <v>14163</v>
      </c>
      <c r="R4575">
        <v>509</v>
      </c>
      <c r="S4575" t="s">
        <v>9296</v>
      </c>
      <c r="T4575" t="s">
        <v>7715</v>
      </c>
      <c r="U4575">
        <v>1</v>
      </c>
      <c r="V4575">
        <v>12</v>
      </c>
      <c r="W4575" t="s">
        <v>7702</v>
      </c>
      <c r="X4575" t="s">
        <v>6664</v>
      </c>
      <c r="Y4575" t="s">
        <v>7703</v>
      </c>
      <c r="Z4575" t="s">
        <v>15168</v>
      </c>
      <c r="AA4575" t="s">
        <v>8231</v>
      </c>
      <c r="AB4575" t="s">
        <v>15169</v>
      </c>
    </row>
    <row r="4576" spans="1:28">
      <c r="A4576" s="241">
        <v>45981</v>
      </c>
      <c r="B4576" t="s">
        <v>15170</v>
      </c>
      <c r="C4576" t="s">
        <v>7880</v>
      </c>
      <c r="D4576" t="s">
        <v>7881</v>
      </c>
      <c r="E4576" t="s">
        <v>7882</v>
      </c>
      <c r="F4576">
        <v>4</v>
      </c>
      <c r="G4576">
        <v>1543</v>
      </c>
      <c r="H4576">
        <v>0</v>
      </c>
      <c r="I4576" s="165">
        <v>6172</v>
      </c>
      <c r="J4576" t="s">
        <v>7816</v>
      </c>
      <c r="K4576">
        <v>1</v>
      </c>
      <c r="L4576">
        <v>125</v>
      </c>
      <c r="M4576" t="s">
        <v>7724</v>
      </c>
      <c r="N4576" t="s">
        <v>7713</v>
      </c>
      <c r="O4576" t="s">
        <v>7697</v>
      </c>
      <c r="P4576" t="s">
        <v>13725</v>
      </c>
      <c r="Q4576" t="s">
        <v>14048</v>
      </c>
      <c r="R4576">
        <v>107</v>
      </c>
      <c r="S4576" t="s">
        <v>9296</v>
      </c>
      <c r="T4576" t="s">
        <v>7701</v>
      </c>
      <c r="U4576">
        <v>1</v>
      </c>
      <c r="V4576">
        <v>4</v>
      </c>
      <c r="W4576" t="s">
        <v>7702</v>
      </c>
      <c r="X4576" t="s">
        <v>6706</v>
      </c>
      <c r="Y4576" t="s">
        <v>7703</v>
      </c>
      <c r="Z4576" t="s">
        <v>15171</v>
      </c>
      <c r="AA4576" t="s">
        <v>8041</v>
      </c>
      <c r="AB4576" t="s">
        <v>15172</v>
      </c>
    </row>
    <row r="4577" spans="1:28">
      <c r="A4577" s="241">
        <v>45981</v>
      </c>
      <c r="B4577" t="s">
        <v>15173</v>
      </c>
      <c r="C4577" t="s">
        <v>7979</v>
      </c>
      <c r="D4577" t="s">
        <v>7980</v>
      </c>
      <c r="E4577" t="s">
        <v>7981</v>
      </c>
      <c r="F4577">
        <v>6</v>
      </c>
      <c r="G4577">
        <v>2647.06</v>
      </c>
      <c r="H4577">
        <v>0</v>
      </c>
      <c r="I4577" s="165">
        <v>15882.36</v>
      </c>
      <c r="J4577" t="s">
        <v>8271</v>
      </c>
      <c r="K4577">
        <v>1</v>
      </c>
      <c r="L4577">
        <v>2</v>
      </c>
      <c r="M4577" t="s">
        <v>8054</v>
      </c>
      <c r="N4577" t="s">
        <v>7745</v>
      </c>
      <c r="O4577" t="s">
        <v>7697</v>
      </c>
      <c r="P4577" t="s">
        <v>13725</v>
      </c>
      <c r="Q4577" t="s">
        <v>9285</v>
      </c>
      <c r="R4577">
        <v>937</v>
      </c>
      <c r="S4577" t="s">
        <v>9296</v>
      </c>
      <c r="T4577" t="s">
        <v>7715</v>
      </c>
      <c r="U4577">
        <v>1</v>
      </c>
      <c r="V4577">
        <v>6</v>
      </c>
      <c r="W4577" t="s">
        <v>7702</v>
      </c>
      <c r="X4577" t="s">
        <v>15174</v>
      </c>
      <c r="Y4577" t="s">
        <v>7703</v>
      </c>
      <c r="Z4577" t="s">
        <v>15175</v>
      </c>
      <c r="AA4577" t="s">
        <v>8728</v>
      </c>
      <c r="AB4577" t="s">
        <v>15176</v>
      </c>
    </row>
    <row r="4578" spans="1:28">
      <c r="A4578" s="241">
        <v>45981</v>
      </c>
      <c r="B4578" t="s">
        <v>15177</v>
      </c>
      <c r="C4578" t="s">
        <v>7800</v>
      </c>
      <c r="D4578" t="s">
        <v>7801</v>
      </c>
      <c r="E4578" t="s">
        <v>7802</v>
      </c>
      <c r="F4578">
        <v>6</v>
      </c>
      <c r="G4578">
        <v>1092.44</v>
      </c>
      <c r="H4578">
        <v>0</v>
      </c>
      <c r="I4578" s="165">
        <v>6554.64</v>
      </c>
      <c r="J4578" t="s">
        <v>7851</v>
      </c>
      <c r="K4578">
        <v>1</v>
      </c>
      <c r="L4578">
        <v>2</v>
      </c>
      <c r="M4578" t="s">
        <v>8054</v>
      </c>
      <c r="N4578" t="s">
        <v>7745</v>
      </c>
      <c r="O4578" t="s">
        <v>7697</v>
      </c>
      <c r="P4578" t="s">
        <v>13725</v>
      </c>
      <c r="Q4578" t="s">
        <v>13931</v>
      </c>
      <c r="R4578">
        <v>933</v>
      </c>
      <c r="S4578" t="s">
        <v>9296</v>
      </c>
      <c r="T4578" t="s">
        <v>7701</v>
      </c>
      <c r="U4578">
        <v>1</v>
      </c>
      <c r="V4578">
        <v>6</v>
      </c>
      <c r="W4578" t="s">
        <v>7702</v>
      </c>
      <c r="X4578" t="s">
        <v>15178</v>
      </c>
      <c r="Y4578" t="s">
        <v>7703</v>
      </c>
      <c r="Z4578" t="s">
        <v>15179</v>
      </c>
      <c r="AA4578" t="s">
        <v>8696</v>
      </c>
      <c r="AB4578" t="s">
        <v>15180</v>
      </c>
    </row>
    <row r="4579" spans="1:28">
      <c r="A4579" s="241">
        <v>45981</v>
      </c>
      <c r="B4579" t="s">
        <v>15181</v>
      </c>
      <c r="C4579" t="s">
        <v>7736</v>
      </c>
      <c r="D4579" t="s">
        <v>7737</v>
      </c>
      <c r="E4579" t="s">
        <v>7738</v>
      </c>
      <c r="F4579">
        <v>4</v>
      </c>
      <c r="G4579">
        <v>6422.4</v>
      </c>
      <c r="H4579">
        <v>0</v>
      </c>
      <c r="I4579" s="165">
        <v>25689.599999999999</v>
      </c>
      <c r="J4579" t="s">
        <v>8166</v>
      </c>
      <c r="K4579">
        <v>1</v>
      </c>
      <c r="L4579">
        <v>126</v>
      </c>
      <c r="M4579" t="s">
        <v>7744</v>
      </c>
      <c r="N4579" t="s">
        <v>7745</v>
      </c>
      <c r="O4579" t="s">
        <v>7697</v>
      </c>
      <c r="P4579" t="s">
        <v>13725</v>
      </c>
      <c r="Q4579" t="s">
        <v>13744</v>
      </c>
      <c r="R4579">
        <v>925</v>
      </c>
      <c r="S4579" t="s">
        <v>9296</v>
      </c>
      <c r="T4579" t="s">
        <v>7701</v>
      </c>
      <c r="U4579">
        <v>1</v>
      </c>
      <c r="V4579">
        <v>4</v>
      </c>
      <c r="W4579" t="s">
        <v>7702</v>
      </c>
      <c r="X4579" t="s">
        <v>6887</v>
      </c>
      <c r="Y4579" t="s">
        <v>7703</v>
      </c>
      <c r="Z4579" t="s">
        <v>15182</v>
      </c>
      <c r="AA4579" t="s">
        <v>8245</v>
      </c>
      <c r="AB4579" t="s">
        <v>15183</v>
      </c>
    </row>
    <row r="4580" spans="1:28">
      <c r="A4580" s="241">
        <v>45981</v>
      </c>
      <c r="B4580" t="s">
        <v>15184</v>
      </c>
      <c r="C4580" t="s">
        <v>8336</v>
      </c>
      <c r="D4580" t="s">
        <v>8337</v>
      </c>
      <c r="E4580" t="s">
        <v>8338</v>
      </c>
      <c r="F4580">
        <v>1</v>
      </c>
      <c r="G4580">
        <v>15550</v>
      </c>
      <c r="H4580">
        <v>0</v>
      </c>
      <c r="I4580" s="165">
        <v>15550</v>
      </c>
      <c r="J4580" t="s">
        <v>7757</v>
      </c>
      <c r="K4580">
        <v>1</v>
      </c>
      <c r="L4580">
        <v>125</v>
      </c>
      <c r="M4580" t="s">
        <v>7724</v>
      </c>
      <c r="N4580" t="s">
        <v>7713</v>
      </c>
      <c r="O4580" t="s">
        <v>7697</v>
      </c>
      <c r="P4580" t="s">
        <v>13725</v>
      </c>
      <c r="Q4580" t="s">
        <v>14113</v>
      </c>
      <c r="R4580">
        <v>116</v>
      </c>
      <c r="S4580" t="s">
        <v>9296</v>
      </c>
      <c r="T4580" t="s">
        <v>7726</v>
      </c>
      <c r="U4580">
        <v>1</v>
      </c>
      <c r="V4580">
        <v>1</v>
      </c>
      <c r="W4580" t="s">
        <v>7702</v>
      </c>
      <c r="X4580" t="s">
        <v>6503</v>
      </c>
      <c r="Y4580" t="s">
        <v>7703</v>
      </c>
      <c r="Z4580" t="s">
        <v>15185</v>
      </c>
      <c r="AA4580" t="s">
        <v>7760</v>
      </c>
      <c r="AB4580" t="s">
        <v>15186</v>
      </c>
    </row>
    <row r="4581" spans="1:28">
      <c r="A4581" s="241">
        <v>45981</v>
      </c>
      <c r="B4581" t="s">
        <v>15187</v>
      </c>
      <c r="C4581" t="s">
        <v>7979</v>
      </c>
      <c r="D4581" t="s">
        <v>7980</v>
      </c>
      <c r="E4581" t="s">
        <v>7981</v>
      </c>
      <c r="F4581">
        <v>3</v>
      </c>
      <c r="G4581">
        <v>2647.06</v>
      </c>
      <c r="H4581">
        <v>0</v>
      </c>
      <c r="I4581" s="165">
        <v>7941.18</v>
      </c>
      <c r="J4581" t="s">
        <v>7809</v>
      </c>
      <c r="K4581">
        <v>1</v>
      </c>
      <c r="L4581">
        <v>125</v>
      </c>
      <c r="M4581" t="s">
        <v>7724</v>
      </c>
      <c r="N4581" t="s">
        <v>7713</v>
      </c>
      <c r="O4581" t="s">
        <v>7697</v>
      </c>
      <c r="P4581" t="s">
        <v>13725</v>
      </c>
      <c r="Q4581" t="s">
        <v>13757</v>
      </c>
      <c r="R4581">
        <v>114</v>
      </c>
      <c r="S4581" t="s">
        <v>9296</v>
      </c>
      <c r="T4581" t="s">
        <v>7715</v>
      </c>
      <c r="U4581">
        <v>1</v>
      </c>
      <c r="V4581">
        <v>3</v>
      </c>
      <c r="W4581" t="s">
        <v>7702</v>
      </c>
      <c r="X4581" t="s">
        <v>6390</v>
      </c>
      <c r="Y4581" t="s">
        <v>7703</v>
      </c>
      <c r="Z4581" t="s">
        <v>15188</v>
      </c>
      <c r="AA4581" t="s">
        <v>7813</v>
      </c>
      <c r="AB4581" t="s">
        <v>15189</v>
      </c>
    </row>
    <row r="4582" spans="1:28">
      <c r="A4582" s="241">
        <v>45981</v>
      </c>
      <c r="B4582" t="s">
        <v>15187</v>
      </c>
      <c r="C4582" t="s">
        <v>7839</v>
      </c>
      <c r="D4582" t="s">
        <v>7840</v>
      </c>
      <c r="E4582" t="s">
        <v>7841</v>
      </c>
      <c r="F4582">
        <v>2</v>
      </c>
      <c r="G4582">
        <v>2645.48</v>
      </c>
      <c r="H4582">
        <v>0</v>
      </c>
      <c r="I4582" s="165">
        <v>5290.96</v>
      </c>
      <c r="J4582" t="s">
        <v>7809</v>
      </c>
      <c r="K4582">
        <v>1</v>
      </c>
      <c r="L4582">
        <v>125</v>
      </c>
      <c r="M4582" t="s">
        <v>7724</v>
      </c>
      <c r="N4582" t="s">
        <v>7713</v>
      </c>
      <c r="O4582" t="s">
        <v>7697</v>
      </c>
      <c r="P4582" t="s">
        <v>13725</v>
      </c>
      <c r="Q4582" t="s">
        <v>13757</v>
      </c>
      <c r="R4582">
        <v>114</v>
      </c>
      <c r="S4582" t="s">
        <v>9296</v>
      </c>
      <c r="T4582" t="s">
        <v>7715</v>
      </c>
      <c r="U4582">
        <v>1</v>
      </c>
      <c r="V4582">
        <v>2</v>
      </c>
      <c r="W4582" t="s">
        <v>7702</v>
      </c>
      <c r="X4582" t="s">
        <v>6390</v>
      </c>
      <c r="Y4582" t="s">
        <v>7703</v>
      </c>
      <c r="Z4582" t="s">
        <v>15188</v>
      </c>
      <c r="AA4582" t="s">
        <v>7813</v>
      </c>
      <c r="AB4582" t="s">
        <v>15189</v>
      </c>
    </row>
    <row r="4583" spans="1:28">
      <c r="A4583" s="241">
        <v>45981</v>
      </c>
      <c r="B4583" t="s">
        <v>15187</v>
      </c>
      <c r="C4583" t="s">
        <v>8493</v>
      </c>
      <c r="D4583" t="s">
        <v>8494</v>
      </c>
      <c r="E4583" t="s">
        <v>8495</v>
      </c>
      <c r="F4583">
        <v>3</v>
      </c>
      <c r="G4583">
        <v>3180</v>
      </c>
      <c r="H4583">
        <v>0</v>
      </c>
      <c r="I4583" s="165">
        <v>9540</v>
      </c>
      <c r="J4583" t="s">
        <v>7809</v>
      </c>
      <c r="K4583">
        <v>1</v>
      </c>
      <c r="L4583">
        <v>125</v>
      </c>
      <c r="M4583" t="s">
        <v>7724</v>
      </c>
      <c r="N4583" t="s">
        <v>7713</v>
      </c>
      <c r="O4583" t="s">
        <v>7697</v>
      </c>
      <c r="P4583" t="s">
        <v>13725</v>
      </c>
      <c r="Q4583" t="s">
        <v>13757</v>
      </c>
      <c r="R4583">
        <v>114</v>
      </c>
      <c r="S4583" t="s">
        <v>9296</v>
      </c>
      <c r="T4583" t="s">
        <v>7715</v>
      </c>
      <c r="U4583">
        <v>1</v>
      </c>
      <c r="V4583">
        <v>3</v>
      </c>
      <c r="W4583" t="s">
        <v>7702</v>
      </c>
      <c r="X4583" t="s">
        <v>6390</v>
      </c>
      <c r="Y4583" t="s">
        <v>7703</v>
      </c>
      <c r="Z4583" t="s">
        <v>15188</v>
      </c>
      <c r="AA4583" t="s">
        <v>7813</v>
      </c>
      <c r="AB4583" t="s">
        <v>15189</v>
      </c>
    </row>
    <row r="4584" spans="1:28">
      <c r="A4584" s="241">
        <v>45981</v>
      </c>
      <c r="B4584" t="s">
        <v>15190</v>
      </c>
      <c r="C4584" t="s">
        <v>7839</v>
      </c>
      <c r="D4584" t="s">
        <v>7840</v>
      </c>
      <c r="E4584" t="s">
        <v>7841</v>
      </c>
      <c r="F4584">
        <v>1</v>
      </c>
      <c r="G4584">
        <v>2645.48</v>
      </c>
      <c r="H4584">
        <v>0</v>
      </c>
      <c r="I4584" s="165">
        <v>2645.48</v>
      </c>
      <c r="J4584" t="s">
        <v>7842</v>
      </c>
      <c r="K4584">
        <v>1</v>
      </c>
      <c r="L4584">
        <v>2</v>
      </c>
      <c r="M4584" t="s">
        <v>8054</v>
      </c>
      <c r="N4584" t="s">
        <v>7745</v>
      </c>
      <c r="O4584" t="s">
        <v>7697</v>
      </c>
      <c r="P4584" t="s">
        <v>13725</v>
      </c>
      <c r="Q4584" t="s">
        <v>13898</v>
      </c>
      <c r="R4584">
        <v>911</v>
      </c>
      <c r="S4584" t="s">
        <v>9296</v>
      </c>
      <c r="T4584" t="s">
        <v>7715</v>
      </c>
      <c r="U4584">
        <v>1</v>
      </c>
      <c r="V4584">
        <v>1</v>
      </c>
      <c r="W4584" t="s">
        <v>7702</v>
      </c>
      <c r="X4584" t="s">
        <v>15191</v>
      </c>
      <c r="Y4584" t="s">
        <v>7703</v>
      </c>
      <c r="Z4584" t="s">
        <v>15192</v>
      </c>
      <c r="AA4584" t="s">
        <v>8546</v>
      </c>
      <c r="AB4584" t="s">
        <v>15193</v>
      </c>
    </row>
    <row r="4585" spans="1:28">
      <c r="A4585" s="241">
        <v>45981</v>
      </c>
      <c r="B4585" t="s">
        <v>15194</v>
      </c>
      <c r="C4585" t="s">
        <v>7927</v>
      </c>
      <c r="D4585" t="s">
        <v>7928</v>
      </c>
      <c r="E4585" t="s">
        <v>7929</v>
      </c>
      <c r="F4585">
        <v>2</v>
      </c>
      <c r="G4585">
        <v>1344.54</v>
      </c>
      <c r="H4585">
        <v>0</v>
      </c>
      <c r="I4585" s="165">
        <v>2689.08</v>
      </c>
      <c r="J4585" t="s">
        <v>7816</v>
      </c>
      <c r="K4585">
        <v>1</v>
      </c>
      <c r="L4585">
        <v>125</v>
      </c>
      <c r="M4585" t="s">
        <v>7724</v>
      </c>
      <c r="N4585" t="s">
        <v>7713</v>
      </c>
      <c r="O4585" t="s">
        <v>7697</v>
      </c>
      <c r="P4585" t="s">
        <v>13725</v>
      </c>
      <c r="Q4585" t="s">
        <v>14048</v>
      </c>
      <c r="R4585">
        <v>107</v>
      </c>
      <c r="S4585" t="s">
        <v>9296</v>
      </c>
      <c r="T4585" t="s">
        <v>7701</v>
      </c>
      <c r="U4585">
        <v>1</v>
      </c>
      <c r="V4585">
        <v>2</v>
      </c>
      <c r="W4585" t="s">
        <v>7702</v>
      </c>
      <c r="X4585" t="s">
        <v>6552</v>
      </c>
      <c r="Y4585" t="s">
        <v>7703</v>
      </c>
      <c r="Z4585" t="s">
        <v>15195</v>
      </c>
      <c r="AA4585" t="s">
        <v>8041</v>
      </c>
      <c r="AB4585" t="s">
        <v>15196</v>
      </c>
    </row>
    <row r="4586" spans="1:28">
      <c r="A4586" s="241">
        <v>45981</v>
      </c>
      <c r="B4586" t="s">
        <v>15197</v>
      </c>
      <c r="C4586" t="s">
        <v>7720</v>
      </c>
      <c r="D4586" t="s">
        <v>7721</v>
      </c>
      <c r="E4586" t="s">
        <v>7722</v>
      </c>
      <c r="F4586">
        <v>1</v>
      </c>
      <c r="G4586">
        <v>11900</v>
      </c>
      <c r="H4586">
        <v>357</v>
      </c>
      <c r="I4586" s="165">
        <v>11543</v>
      </c>
      <c r="J4586" t="s">
        <v>7766</v>
      </c>
      <c r="K4586">
        <v>1</v>
      </c>
      <c r="L4586">
        <v>125</v>
      </c>
      <c r="M4586" t="s">
        <v>7724</v>
      </c>
      <c r="N4586" t="s">
        <v>7713</v>
      </c>
      <c r="O4586" t="s">
        <v>7697</v>
      </c>
      <c r="P4586" t="s">
        <v>13725</v>
      </c>
      <c r="Q4586" t="s">
        <v>14048</v>
      </c>
      <c r="R4586">
        <v>107</v>
      </c>
      <c r="S4586" t="s">
        <v>9296</v>
      </c>
      <c r="T4586" t="s">
        <v>7726</v>
      </c>
      <c r="U4586">
        <v>1</v>
      </c>
      <c r="V4586">
        <v>1</v>
      </c>
      <c r="W4586" t="s">
        <v>7702</v>
      </c>
      <c r="X4586" t="s">
        <v>6937</v>
      </c>
      <c r="Y4586" t="s">
        <v>7703</v>
      </c>
      <c r="Z4586" t="s">
        <v>15198</v>
      </c>
      <c r="AA4586" t="s">
        <v>8041</v>
      </c>
      <c r="AB4586" t="s">
        <v>15199</v>
      </c>
    </row>
    <row r="4587" spans="1:28">
      <c r="A4587" s="241">
        <v>45981</v>
      </c>
      <c r="B4587" t="s">
        <v>15197</v>
      </c>
      <c r="C4587" t="s">
        <v>7955</v>
      </c>
      <c r="D4587" t="s">
        <v>7956</v>
      </c>
      <c r="E4587" t="s">
        <v>7957</v>
      </c>
      <c r="F4587">
        <v>1</v>
      </c>
      <c r="G4587">
        <v>7500</v>
      </c>
      <c r="H4587">
        <v>750</v>
      </c>
      <c r="I4587" s="165">
        <v>6750</v>
      </c>
      <c r="J4587" t="s">
        <v>7766</v>
      </c>
      <c r="K4587">
        <v>1</v>
      </c>
      <c r="L4587">
        <v>125</v>
      </c>
      <c r="M4587" t="s">
        <v>7724</v>
      </c>
      <c r="N4587" t="s">
        <v>7713</v>
      </c>
      <c r="O4587" t="s">
        <v>7697</v>
      </c>
      <c r="P4587" t="s">
        <v>13725</v>
      </c>
      <c r="Q4587" t="s">
        <v>14048</v>
      </c>
      <c r="R4587">
        <v>107</v>
      </c>
      <c r="S4587" t="s">
        <v>9296</v>
      </c>
      <c r="T4587" t="s">
        <v>7811</v>
      </c>
      <c r="U4587">
        <v>1</v>
      </c>
      <c r="V4587">
        <v>1</v>
      </c>
      <c r="W4587" t="s">
        <v>7702</v>
      </c>
      <c r="X4587" t="s">
        <v>6937</v>
      </c>
      <c r="Y4587" t="s">
        <v>7703</v>
      </c>
      <c r="Z4587" t="s">
        <v>15198</v>
      </c>
      <c r="AA4587" t="s">
        <v>8041</v>
      </c>
      <c r="AB4587" t="s">
        <v>15199</v>
      </c>
    </row>
    <row r="4588" spans="1:28">
      <c r="A4588" s="241">
        <v>45981</v>
      </c>
      <c r="B4588" t="s">
        <v>15197</v>
      </c>
      <c r="C4588" t="s">
        <v>7963</v>
      </c>
      <c r="D4588" t="s">
        <v>7964</v>
      </c>
      <c r="E4588" t="s">
        <v>7965</v>
      </c>
      <c r="F4588">
        <v>1</v>
      </c>
      <c r="G4588">
        <v>7500</v>
      </c>
      <c r="H4588">
        <v>750</v>
      </c>
      <c r="I4588" s="165">
        <v>6750</v>
      </c>
      <c r="J4588" t="s">
        <v>7766</v>
      </c>
      <c r="K4588">
        <v>1</v>
      </c>
      <c r="L4588">
        <v>125</v>
      </c>
      <c r="M4588" t="s">
        <v>7724</v>
      </c>
      <c r="N4588" t="s">
        <v>7713</v>
      </c>
      <c r="O4588" t="s">
        <v>7697</v>
      </c>
      <c r="P4588" t="s">
        <v>13725</v>
      </c>
      <c r="Q4588" t="s">
        <v>14048</v>
      </c>
      <c r="R4588">
        <v>107</v>
      </c>
      <c r="S4588" t="s">
        <v>9296</v>
      </c>
      <c r="T4588" t="s">
        <v>7811</v>
      </c>
      <c r="U4588">
        <v>1</v>
      </c>
      <c r="V4588">
        <v>1</v>
      </c>
      <c r="W4588" t="s">
        <v>7702</v>
      </c>
      <c r="X4588" t="s">
        <v>6937</v>
      </c>
      <c r="Y4588" t="s">
        <v>7703</v>
      </c>
      <c r="Z4588" t="s">
        <v>15198</v>
      </c>
      <c r="AA4588" t="s">
        <v>8041</v>
      </c>
      <c r="AB4588" t="s">
        <v>15199</v>
      </c>
    </row>
    <row r="4589" spans="1:28">
      <c r="A4589" s="241">
        <v>45981</v>
      </c>
      <c r="B4589" t="s">
        <v>15200</v>
      </c>
      <c r="C4589" t="s">
        <v>7781</v>
      </c>
      <c r="D4589" t="s">
        <v>7782</v>
      </c>
      <c r="E4589" t="s">
        <v>7783</v>
      </c>
      <c r="F4589">
        <v>6</v>
      </c>
      <c r="G4589">
        <v>3025.21</v>
      </c>
      <c r="H4589">
        <v>0</v>
      </c>
      <c r="I4589" s="165">
        <v>18151.259999999998</v>
      </c>
      <c r="J4589" t="s">
        <v>8213</v>
      </c>
      <c r="K4589">
        <v>1</v>
      </c>
      <c r="L4589">
        <v>155</v>
      </c>
      <c r="M4589" t="s">
        <v>7946</v>
      </c>
      <c r="N4589" t="s">
        <v>7696</v>
      </c>
      <c r="O4589" t="s">
        <v>7697</v>
      </c>
      <c r="P4589" t="s">
        <v>13725</v>
      </c>
      <c r="Q4589" t="s">
        <v>14665</v>
      </c>
      <c r="R4589">
        <v>713</v>
      </c>
      <c r="S4589" t="s">
        <v>9296</v>
      </c>
      <c r="T4589" t="s">
        <v>7715</v>
      </c>
      <c r="U4589">
        <v>1</v>
      </c>
      <c r="V4589">
        <v>6</v>
      </c>
      <c r="W4589" t="s">
        <v>7702</v>
      </c>
      <c r="X4589" t="s">
        <v>6318</v>
      </c>
      <c r="Y4589" t="s">
        <v>7703</v>
      </c>
      <c r="Z4589" t="s">
        <v>15201</v>
      </c>
      <c r="AA4589" t="s">
        <v>8216</v>
      </c>
      <c r="AB4589" t="s">
        <v>15202</v>
      </c>
    </row>
    <row r="4590" spans="1:28">
      <c r="A4590" s="241">
        <v>45981</v>
      </c>
      <c r="B4590" t="s">
        <v>15203</v>
      </c>
      <c r="C4590" t="s">
        <v>7800</v>
      </c>
      <c r="D4590" t="s">
        <v>7801</v>
      </c>
      <c r="E4590" t="s">
        <v>7802</v>
      </c>
      <c r="F4590">
        <v>10</v>
      </c>
      <c r="G4590">
        <v>1092.44</v>
      </c>
      <c r="H4590">
        <v>0</v>
      </c>
      <c r="I4590" s="165">
        <v>10924.4</v>
      </c>
      <c r="J4590" t="s">
        <v>7937</v>
      </c>
      <c r="K4590">
        <v>1</v>
      </c>
      <c r="L4590">
        <v>176</v>
      </c>
      <c r="M4590" t="s">
        <v>9245</v>
      </c>
      <c r="N4590" t="s">
        <v>7939</v>
      </c>
      <c r="O4590" t="s">
        <v>7697</v>
      </c>
      <c r="P4590" t="s">
        <v>13725</v>
      </c>
      <c r="Q4590" t="s">
        <v>14032</v>
      </c>
      <c r="R4590">
        <v>411</v>
      </c>
      <c r="S4590" t="s">
        <v>9296</v>
      </c>
      <c r="T4590" t="s">
        <v>7701</v>
      </c>
      <c r="U4590">
        <v>1</v>
      </c>
      <c r="V4590">
        <v>10</v>
      </c>
      <c r="W4590" t="s">
        <v>7702</v>
      </c>
      <c r="X4590" t="s">
        <v>6710</v>
      </c>
      <c r="Y4590" t="s">
        <v>7703</v>
      </c>
      <c r="Z4590" t="s">
        <v>15204</v>
      </c>
      <c r="AA4590" t="s">
        <v>8221</v>
      </c>
      <c r="AB4590" t="s">
        <v>15205</v>
      </c>
    </row>
    <row r="4591" spans="1:28">
      <c r="A4591" s="241">
        <v>45981</v>
      </c>
      <c r="B4591" t="s">
        <v>15203</v>
      </c>
      <c r="C4591" t="s">
        <v>7871</v>
      </c>
      <c r="D4591" t="s">
        <v>7872</v>
      </c>
      <c r="E4591" t="s">
        <v>7873</v>
      </c>
      <c r="F4591">
        <v>6</v>
      </c>
      <c r="G4591">
        <v>2227</v>
      </c>
      <c r="H4591">
        <v>0</v>
      </c>
      <c r="I4591" s="165">
        <v>13362</v>
      </c>
      <c r="J4591" t="s">
        <v>7937</v>
      </c>
      <c r="K4591">
        <v>1</v>
      </c>
      <c r="L4591">
        <v>176</v>
      </c>
      <c r="M4591" t="s">
        <v>9245</v>
      </c>
      <c r="N4591" t="s">
        <v>7939</v>
      </c>
      <c r="O4591" t="s">
        <v>7697</v>
      </c>
      <c r="P4591" t="s">
        <v>13725</v>
      </c>
      <c r="Q4591" t="s">
        <v>14032</v>
      </c>
      <c r="R4591">
        <v>411</v>
      </c>
      <c r="S4591" t="s">
        <v>9296</v>
      </c>
      <c r="T4591" t="s">
        <v>7769</v>
      </c>
      <c r="U4591">
        <v>1</v>
      </c>
      <c r="V4591">
        <v>6</v>
      </c>
      <c r="W4591" t="s">
        <v>7702</v>
      </c>
      <c r="X4591" t="s">
        <v>6710</v>
      </c>
      <c r="Y4591" t="s">
        <v>7703</v>
      </c>
      <c r="Z4591" t="s">
        <v>15204</v>
      </c>
      <c r="AA4591" t="s">
        <v>8221</v>
      </c>
      <c r="AB4591" t="s">
        <v>15205</v>
      </c>
    </row>
    <row r="4592" spans="1:28">
      <c r="A4592" s="241">
        <v>45981</v>
      </c>
      <c r="B4592" t="s">
        <v>15203</v>
      </c>
      <c r="C4592" t="s">
        <v>9531</v>
      </c>
      <c r="D4592" t="s">
        <v>9532</v>
      </c>
      <c r="E4592" t="s">
        <v>9533</v>
      </c>
      <c r="F4592">
        <v>4</v>
      </c>
      <c r="G4592">
        <v>1170.96</v>
      </c>
      <c r="H4592">
        <v>0</v>
      </c>
      <c r="I4592" s="165">
        <v>4683.84</v>
      </c>
      <c r="J4592" t="s">
        <v>7937</v>
      </c>
      <c r="K4592">
        <v>1</v>
      </c>
      <c r="L4592">
        <v>176</v>
      </c>
      <c r="M4592" t="s">
        <v>9245</v>
      </c>
      <c r="N4592" t="s">
        <v>7939</v>
      </c>
      <c r="O4592" t="s">
        <v>7697</v>
      </c>
      <c r="P4592" t="s">
        <v>13725</v>
      </c>
      <c r="Q4592" t="s">
        <v>14032</v>
      </c>
      <c r="R4592">
        <v>411</v>
      </c>
      <c r="S4592" t="s">
        <v>9296</v>
      </c>
      <c r="T4592" t="s">
        <v>7701</v>
      </c>
      <c r="U4592">
        <v>1</v>
      </c>
      <c r="V4592">
        <v>4</v>
      </c>
      <c r="W4592" t="s">
        <v>7702</v>
      </c>
      <c r="X4592" t="s">
        <v>6710</v>
      </c>
      <c r="Y4592" t="s">
        <v>7703</v>
      </c>
      <c r="Z4592" t="s">
        <v>15204</v>
      </c>
      <c r="AA4592" t="s">
        <v>8221</v>
      </c>
      <c r="AB4592" t="s">
        <v>15205</v>
      </c>
    </row>
    <row r="4593" spans="1:28">
      <c r="A4593" s="241">
        <v>45981</v>
      </c>
      <c r="B4593" t="s">
        <v>15203</v>
      </c>
      <c r="C4593" t="s">
        <v>8247</v>
      </c>
      <c r="D4593" t="s">
        <v>8248</v>
      </c>
      <c r="E4593" t="s">
        <v>8249</v>
      </c>
      <c r="F4593">
        <v>10</v>
      </c>
      <c r="G4593">
        <v>672.27</v>
      </c>
      <c r="H4593">
        <v>0</v>
      </c>
      <c r="I4593" s="165">
        <v>6722.7</v>
      </c>
      <c r="J4593" t="s">
        <v>7937</v>
      </c>
      <c r="K4593">
        <v>1</v>
      </c>
      <c r="L4593">
        <v>176</v>
      </c>
      <c r="M4593" t="s">
        <v>9245</v>
      </c>
      <c r="N4593" t="s">
        <v>7939</v>
      </c>
      <c r="O4593" t="s">
        <v>7697</v>
      </c>
      <c r="P4593" t="s">
        <v>13725</v>
      </c>
      <c r="Q4593" t="s">
        <v>14032</v>
      </c>
      <c r="R4593">
        <v>411</v>
      </c>
      <c r="S4593" t="s">
        <v>9296</v>
      </c>
      <c r="T4593" t="s">
        <v>7701</v>
      </c>
      <c r="U4593">
        <v>1</v>
      </c>
      <c r="V4593">
        <v>10</v>
      </c>
      <c r="W4593" t="s">
        <v>7702</v>
      </c>
      <c r="X4593" t="s">
        <v>6710</v>
      </c>
      <c r="Y4593" t="s">
        <v>7703</v>
      </c>
      <c r="Z4593" t="s">
        <v>15204</v>
      </c>
      <c r="AA4593" t="s">
        <v>8221</v>
      </c>
      <c r="AB4593" t="s">
        <v>15205</v>
      </c>
    </row>
    <row r="4594" spans="1:28">
      <c r="A4594" s="241">
        <v>45981</v>
      </c>
      <c r="B4594" t="s">
        <v>15206</v>
      </c>
      <c r="C4594" t="s">
        <v>7839</v>
      </c>
      <c r="D4594" t="s">
        <v>7840</v>
      </c>
      <c r="E4594" t="s">
        <v>7841</v>
      </c>
      <c r="F4594">
        <v>8</v>
      </c>
      <c r="G4594">
        <v>2645.48</v>
      </c>
      <c r="H4594">
        <v>0</v>
      </c>
      <c r="I4594" s="165">
        <v>21163.84</v>
      </c>
      <c r="J4594" t="s">
        <v>8182</v>
      </c>
      <c r="K4594">
        <v>1</v>
      </c>
      <c r="L4594">
        <v>126</v>
      </c>
      <c r="M4594" t="s">
        <v>7744</v>
      </c>
      <c r="N4594" t="s">
        <v>7745</v>
      </c>
      <c r="O4594" t="s">
        <v>7697</v>
      </c>
      <c r="P4594" t="s">
        <v>13725</v>
      </c>
      <c r="Q4594" t="s">
        <v>13834</v>
      </c>
      <c r="R4594">
        <v>918</v>
      </c>
      <c r="S4594" t="s">
        <v>9296</v>
      </c>
      <c r="T4594" t="s">
        <v>7715</v>
      </c>
      <c r="U4594">
        <v>1</v>
      </c>
      <c r="V4594">
        <v>8</v>
      </c>
      <c r="W4594" t="s">
        <v>7702</v>
      </c>
      <c r="X4594" t="s">
        <v>6412</v>
      </c>
      <c r="Y4594" t="s">
        <v>7703</v>
      </c>
      <c r="Z4594" t="s">
        <v>15207</v>
      </c>
      <c r="AA4594" t="s">
        <v>8013</v>
      </c>
      <c r="AB4594" t="s">
        <v>15208</v>
      </c>
    </row>
    <row r="4595" spans="1:28">
      <c r="A4595" s="241">
        <v>45981</v>
      </c>
      <c r="B4595" t="s">
        <v>15206</v>
      </c>
      <c r="C4595" t="s">
        <v>8160</v>
      </c>
      <c r="D4595" t="s">
        <v>8161</v>
      </c>
      <c r="E4595" t="s">
        <v>8162</v>
      </c>
      <c r="F4595">
        <v>6</v>
      </c>
      <c r="G4595">
        <v>2541.83</v>
      </c>
      <c r="H4595">
        <v>0</v>
      </c>
      <c r="I4595" s="165">
        <v>15250.98</v>
      </c>
      <c r="J4595" t="s">
        <v>8182</v>
      </c>
      <c r="K4595">
        <v>1</v>
      </c>
      <c r="L4595">
        <v>126</v>
      </c>
      <c r="M4595" t="s">
        <v>7744</v>
      </c>
      <c r="N4595" t="s">
        <v>7745</v>
      </c>
      <c r="O4595" t="s">
        <v>7697</v>
      </c>
      <c r="P4595" t="s">
        <v>13725</v>
      </c>
      <c r="Q4595" t="s">
        <v>13834</v>
      </c>
      <c r="R4595">
        <v>918</v>
      </c>
      <c r="S4595" t="s">
        <v>9296</v>
      </c>
      <c r="T4595" t="s">
        <v>7715</v>
      </c>
      <c r="U4595">
        <v>1</v>
      </c>
      <c r="V4595">
        <v>6</v>
      </c>
      <c r="W4595" t="s">
        <v>7702</v>
      </c>
      <c r="X4595" t="s">
        <v>6412</v>
      </c>
      <c r="Y4595" t="s">
        <v>7703</v>
      </c>
      <c r="Z4595" t="s">
        <v>15207</v>
      </c>
      <c r="AA4595" t="s">
        <v>8013</v>
      </c>
      <c r="AB4595" t="s">
        <v>15208</v>
      </c>
    </row>
    <row r="4596" spans="1:28">
      <c r="A4596" s="241">
        <v>45981</v>
      </c>
      <c r="B4596" t="s">
        <v>15206</v>
      </c>
      <c r="C4596" t="s">
        <v>7822</v>
      </c>
      <c r="D4596" t="s">
        <v>7823</v>
      </c>
      <c r="E4596" t="s">
        <v>7824</v>
      </c>
      <c r="F4596">
        <v>6</v>
      </c>
      <c r="G4596">
        <v>3025.21</v>
      </c>
      <c r="H4596">
        <v>0</v>
      </c>
      <c r="I4596" s="165">
        <v>18151.259999999998</v>
      </c>
      <c r="J4596" t="s">
        <v>8182</v>
      </c>
      <c r="K4596">
        <v>1</v>
      </c>
      <c r="L4596">
        <v>126</v>
      </c>
      <c r="M4596" t="s">
        <v>7744</v>
      </c>
      <c r="N4596" t="s">
        <v>7745</v>
      </c>
      <c r="O4596" t="s">
        <v>7697</v>
      </c>
      <c r="P4596" t="s">
        <v>13725</v>
      </c>
      <c r="Q4596" t="s">
        <v>13834</v>
      </c>
      <c r="R4596">
        <v>918</v>
      </c>
      <c r="S4596" t="s">
        <v>9296</v>
      </c>
      <c r="T4596" t="s">
        <v>7715</v>
      </c>
      <c r="U4596">
        <v>1</v>
      </c>
      <c r="V4596">
        <v>6</v>
      </c>
      <c r="W4596" t="s">
        <v>7702</v>
      </c>
      <c r="X4596" t="s">
        <v>6412</v>
      </c>
      <c r="Y4596" t="s">
        <v>7703</v>
      </c>
      <c r="Z4596" t="s">
        <v>15207</v>
      </c>
      <c r="AA4596" t="s">
        <v>8013</v>
      </c>
      <c r="AB4596" t="s">
        <v>15208</v>
      </c>
    </row>
    <row r="4597" spans="1:28">
      <c r="A4597" s="241">
        <v>45981</v>
      </c>
      <c r="B4597" t="s">
        <v>15209</v>
      </c>
      <c r="C4597" t="s">
        <v>8954</v>
      </c>
      <c r="D4597" t="s">
        <v>8955</v>
      </c>
      <c r="E4597" t="s">
        <v>8956</v>
      </c>
      <c r="F4597">
        <v>6</v>
      </c>
      <c r="G4597">
        <v>2615</v>
      </c>
      <c r="H4597">
        <v>0</v>
      </c>
      <c r="I4597" s="165">
        <v>15690</v>
      </c>
      <c r="J4597" t="s">
        <v>8182</v>
      </c>
      <c r="K4597">
        <v>1</v>
      </c>
      <c r="L4597">
        <v>126</v>
      </c>
      <c r="M4597" t="s">
        <v>7744</v>
      </c>
      <c r="N4597" t="s">
        <v>7745</v>
      </c>
      <c r="O4597" t="s">
        <v>7697</v>
      </c>
      <c r="P4597" t="s">
        <v>13725</v>
      </c>
      <c r="Q4597" t="s">
        <v>13834</v>
      </c>
      <c r="R4597">
        <v>918</v>
      </c>
      <c r="S4597" t="s">
        <v>9296</v>
      </c>
      <c r="T4597" t="s">
        <v>7715</v>
      </c>
      <c r="U4597">
        <v>1</v>
      </c>
      <c r="V4597">
        <v>6</v>
      </c>
      <c r="W4597" t="s">
        <v>7702</v>
      </c>
      <c r="X4597" t="s">
        <v>6431</v>
      </c>
      <c r="Y4597" t="s">
        <v>7703</v>
      </c>
      <c r="Z4597" t="s">
        <v>15210</v>
      </c>
      <c r="AA4597" t="s">
        <v>8013</v>
      </c>
      <c r="AB4597" t="s">
        <v>15211</v>
      </c>
    </row>
    <row r="4598" spans="1:28">
      <c r="A4598" s="241">
        <v>45981</v>
      </c>
      <c r="B4598" t="s">
        <v>15209</v>
      </c>
      <c r="C4598" t="s">
        <v>7934</v>
      </c>
      <c r="D4598" t="s">
        <v>7935</v>
      </c>
      <c r="E4598" t="s">
        <v>7936</v>
      </c>
      <c r="F4598">
        <v>6</v>
      </c>
      <c r="G4598">
        <v>2475</v>
      </c>
      <c r="H4598">
        <v>0</v>
      </c>
      <c r="I4598" s="165">
        <v>14850</v>
      </c>
      <c r="J4598" t="s">
        <v>8182</v>
      </c>
      <c r="K4598">
        <v>1</v>
      </c>
      <c r="L4598">
        <v>126</v>
      </c>
      <c r="M4598" t="s">
        <v>7744</v>
      </c>
      <c r="N4598" t="s">
        <v>7745</v>
      </c>
      <c r="O4598" t="s">
        <v>7697</v>
      </c>
      <c r="P4598" t="s">
        <v>13725</v>
      </c>
      <c r="Q4598" t="s">
        <v>13834</v>
      </c>
      <c r="R4598">
        <v>918</v>
      </c>
      <c r="S4598" t="s">
        <v>9296</v>
      </c>
      <c r="T4598" t="s">
        <v>7715</v>
      </c>
      <c r="U4598">
        <v>1</v>
      </c>
      <c r="V4598">
        <v>6</v>
      </c>
      <c r="W4598" t="s">
        <v>7702</v>
      </c>
      <c r="X4598" t="s">
        <v>6431</v>
      </c>
      <c r="Y4598" t="s">
        <v>7703</v>
      </c>
      <c r="Z4598" t="s">
        <v>15210</v>
      </c>
      <c r="AA4598" t="s">
        <v>8013</v>
      </c>
      <c r="AB4598" t="s">
        <v>15211</v>
      </c>
    </row>
    <row r="4599" spans="1:28">
      <c r="A4599" s="241">
        <v>45981</v>
      </c>
      <c r="B4599" t="s">
        <v>15209</v>
      </c>
      <c r="C4599" t="s">
        <v>7839</v>
      </c>
      <c r="D4599" t="s">
        <v>7840</v>
      </c>
      <c r="E4599" t="s">
        <v>7841</v>
      </c>
      <c r="F4599">
        <v>3</v>
      </c>
      <c r="G4599">
        <v>2645.48</v>
      </c>
      <c r="H4599">
        <v>0</v>
      </c>
      <c r="I4599" s="165">
        <v>7936.44</v>
      </c>
      <c r="J4599" t="s">
        <v>8182</v>
      </c>
      <c r="K4599">
        <v>1</v>
      </c>
      <c r="L4599">
        <v>126</v>
      </c>
      <c r="M4599" t="s">
        <v>7744</v>
      </c>
      <c r="N4599" t="s">
        <v>7745</v>
      </c>
      <c r="O4599" t="s">
        <v>7697</v>
      </c>
      <c r="P4599" t="s">
        <v>13725</v>
      </c>
      <c r="Q4599" t="s">
        <v>13834</v>
      </c>
      <c r="R4599">
        <v>918</v>
      </c>
      <c r="S4599" t="s">
        <v>9296</v>
      </c>
      <c r="T4599" t="s">
        <v>7715</v>
      </c>
      <c r="U4599">
        <v>1</v>
      </c>
      <c r="V4599">
        <v>3</v>
      </c>
      <c r="W4599" t="s">
        <v>7702</v>
      </c>
      <c r="X4599" t="s">
        <v>6431</v>
      </c>
      <c r="Y4599" t="s">
        <v>7703</v>
      </c>
      <c r="Z4599" t="s">
        <v>15210</v>
      </c>
      <c r="AA4599" t="s">
        <v>8013</v>
      </c>
      <c r="AB4599" t="s">
        <v>15211</v>
      </c>
    </row>
    <row r="4600" spans="1:28">
      <c r="A4600" s="241">
        <v>45981</v>
      </c>
      <c r="B4600" t="s">
        <v>15212</v>
      </c>
      <c r="C4600" t="s">
        <v>7934</v>
      </c>
      <c r="D4600" t="s">
        <v>7935</v>
      </c>
      <c r="E4600" t="s">
        <v>7936</v>
      </c>
      <c r="F4600">
        <v>1</v>
      </c>
      <c r="G4600">
        <v>2475</v>
      </c>
      <c r="H4600">
        <v>0</v>
      </c>
      <c r="I4600" s="165">
        <v>2475</v>
      </c>
      <c r="J4600" t="s">
        <v>7711</v>
      </c>
      <c r="K4600">
        <v>1</v>
      </c>
      <c r="L4600">
        <v>156</v>
      </c>
      <c r="M4600" t="s">
        <v>7712</v>
      </c>
      <c r="N4600" t="s">
        <v>7713</v>
      </c>
      <c r="O4600" t="s">
        <v>7697</v>
      </c>
      <c r="P4600" t="s">
        <v>13725</v>
      </c>
      <c r="Q4600" t="s">
        <v>14163</v>
      </c>
      <c r="R4600">
        <v>509</v>
      </c>
      <c r="S4600" t="s">
        <v>9296</v>
      </c>
      <c r="T4600" t="s">
        <v>7715</v>
      </c>
      <c r="U4600">
        <v>1</v>
      </c>
      <c r="V4600">
        <v>1</v>
      </c>
      <c r="W4600" t="s">
        <v>7702</v>
      </c>
      <c r="X4600" t="s">
        <v>6676</v>
      </c>
      <c r="Y4600" t="s">
        <v>7703</v>
      </c>
      <c r="Z4600" t="s">
        <v>15213</v>
      </c>
      <c r="AA4600" t="s">
        <v>8231</v>
      </c>
      <c r="AB4600" t="s">
        <v>15214</v>
      </c>
    </row>
    <row r="4601" spans="1:28">
      <c r="A4601" s="241">
        <v>45981</v>
      </c>
      <c r="B4601" t="s">
        <v>15212</v>
      </c>
      <c r="C4601" t="s">
        <v>8613</v>
      </c>
      <c r="D4601" t="s">
        <v>8614</v>
      </c>
      <c r="E4601" t="s">
        <v>8615</v>
      </c>
      <c r="F4601">
        <v>1</v>
      </c>
      <c r="G4601">
        <v>714.29</v>
      </c>
      <c r="H4601">
        <v>0</v>
      </c>
      <c r="I4601" s="165">
        <v>714.29</v>
      </c>
      <c r="J4601" t="s">
        <v>7711</v>
      </c>
      <c r="K4601">
        <v>1</v>
      </c>
      <c r="L4601">
        <v>156</v>
      </c>
      <c r="M4601" t="s">
        <v>7712</v>
      </c>
      <c r="N4601" t="s">
        <v>7713</v>
      </c>
      <c r="O4601" t="s">
        <v>7697</v>
      </c>
      <c r="P4601" t="s">
        <v>13725</v>
      </c>
      <c r="Q4601" t="s">
        <v>14163</v>
      </c>
      <c r="R4601">
        <v>509</v>
      </c>
      <c r="S4601" t="s">
        <v>9296</v>
      </c>
      <c r="T4601" t="s">
        <v>7715</v>
      </c>
      <c r="U4601">
        <v>1</v>
      </c>
      <c r="V4601">
        <v>1</v>
      </c>
      <c r="W4601" t="s">
        <v>7702</v>
      </c>
      <c r="X4601" t="s">
        <v>6676</v>
      </c>
      <c r="Y4601" t="s">
        <v>7703</v>
      </c>
      <c r="Z4601" t="s">
        <v>15213</v>
      </c>
      <c r="AA4601" t="s">
        <v>8231</v>
      </c>
      <c r="AB4601" t="s">
        <v>15214</v>
      </c>
    </row>
    <row r="4602" spans="1:28">
      <c r="A4602" s="241">
        <v>45981</v>
      </c>
      <c r="B4602" t="s">
        <v>15212</v>
      </c>
      <c r="C4602" t="s">
        <v>7822</v>
      </c>
      <c r="D4602" t="s">
        <v>7823</v>
      </c>
      <c r="E4602" t="s">
        <v>7824</v>
      </c>
      <c r="F4602">
        <v>1</v>
      </c>
      <c r="G4602">
        <v>3025.21</v>
      </c>
      <c r="H4602">
        <v>0</v>
      </c>
      <c r="I4602" s="165">
        <v>3025.21</v>
      </c>
      <c r="J4602" t="s">
        <v>7711</v>
      </c>
      <c r="K4602">
        <v>1</v>
      </c>
      <c r="L4602">
        <v>156</v>
      </c>
      <c r="M4602" t="s">
        <v>7712</v>
      </c>
      <c r="N4602" t="s">
        <v>7713</v>
      </c>
      <c r="O4602" t="s">
        <v>7697</v>
      </c>
      <c r="P4602" t="s">
        <v>13725</v>
      </c>
      <c r="Q4602" t="s">
        <v>14163</v>
      </c>
      <c r="R4602">
        <v>509</v>
      </c>
      <c r="S4602" t="s">
        <v>9296</v>
      </c>
      <c r="T4602" t="s">
        <v>7715</v>
      </c>
      <c r="U4602">
        <v>1</v>
      </c>
      <c r="V4602">
        <v>1</v>
      </c>
      <c r="W4602" t="s">
        <v>7702</v>
      </c>
      <c r="X4602" t="s">
        <v>6676</v>
      </c>
      <c r="Y4602" t="s">
        <v>7703</v>
      </c>
      <c r="Z4602" t="s">
        <v>15213</v>
      </c>
      <c r="AA4602" t="s">
        <v>8231</v>
      </c>
      <c r="AB4602" t="s">
        <v>15214</v>
      </c>
    </row>
    <row r="4603" spans="1:28">
      <c r="A4603" s="241">
        <v>45981</v>
      </c>
      <c r="B4603" t="s">
        <v>15215</v>
      </c>
      <c r="C4603" t="s">
        <v>7730</v>
      </c>
      <c r="D4603" t="s">
        <v>7731</v>
      </c>
      <c r="E4603" t="s">
        <v>7732</v>
      </c>
      <c r="F4603">
        <v>1</v>
      </c>
      <c r="G4603">
        <v>8991.6</v>
      </c>
      <c r="H4603">
        <v>449.58</v>
      </c>
      <c r="I4603" s="165">
        <v>8542.02</v>
      </c>
      <c r="J4603" t="s">
        <v>7937</v>
      </c>
      <c r="K4603">
        <v>1</v>
      </c>
      <c r="L4603">
        <v>211</v>
      </c>
      <c r="M4603" t="s">
        <v>7938</v>
      </c>
      <c r="N4603" t="s">
        <v>7939</v>
      </c>
      <c r="O4603" t="s">
        <v>7697</v>
      </c>
      <c r="P4603" t="s">
        <v>13725</v>
      </c>
      <c r="Q4603" t="s">
        <v>8209</v>
      </c>
      <c r="R4603">
        <v>409</v>
      </c>
      <c r="S4603" t="s">
        <v>9296</v>
      </c>
      <c r="T4603" t="s">
        <v>7715</v>
      </c>
      <c r="U4603">
        <v>1</v>
      </c>
      <c r="V4603">
        <v>1</v>
      </c>
      <c r="W4603" t="s">
        <v>7702</v>
      </c>
      <c r="X4603" t="s">
        <v>6454</v>
      </c>
      <c r="Y4603" t="s">
        <v>7703</v>
      </c>
      <c r="Z4603" t="s">
        <v>15216</v>
      </c>
      <c r="AA4603" t="s">
        <v>8145</v>
      </c>
      <c r="AB4603" t="s">
        <v>15217</v>
      </c>
    </row>
    <row r="4604" spans="1:28">
      <c r="A4604" s="241">
        <v>45981</v>
      </c>
      <c r="B4604" t="s">
        <v>15215</v>
      </c>
      <c r="C4604" t="s">
        <v>9162</v>
      </c>
      <c r="D4604" t="s">
        <v>9163</v>
      </c>
      <c r="E4604" t="s">
        <v>9164</v>
      </c>
      <c r="F4604">
        <v>1</v>
      </c>
      <c r="G4604">
        <v>12016.81</v>
      </c>
      <c r="H4604">
        <v>600.84050000000002</v>
      </c>
      <c r="I4604" s="165">
        <v>11415.969499999999</v>
      </c>
      <c r="J4604" t="s">
        <v>7937</v>
      </c>
      <c r="K4604">
        <v>1</v>
      </c>
      <c r="L4604">
        <v>211</v>
      </c>
      <c r="M4604" t="s">
        <v>7938</v>
      </c>
      <c r="N4604" t="s">
        <v>7939</v>
      </c>
      <c r="O4604" t="s">
        <v>7697</v>
      </c>
      <c r="P4604" t="s">
        <v>13725</v>
      </c>
      <c r="Q4604" t="s">
        <v>8209</v>
      </c>
      <c r="R4604">
        <v>409</v>
      </c>
      <c r="S4604" t="s">
        <v>9296</v>
      </c>
      <c r="T4604" t="s">
        <v>7715</v>
      </c>
      <c r="U4604">
        <v>1</v>
      </c>
      <c r="V4604">
        <v>1</v>
      </c>
      <c r="W4604" t="s">
        <v>7702</v>
      </c>
      <c r="X4604" t="s">
        <v>6454</v>
      </c>
      <c r="Y4604" t="s">
        <v>7703</v>
      </c>
      <c r="Z4604" t="s">
        <v>15216</v>
      </c>
      <c r="AA4604" t="s">
        <v>8145</v>
      </c>
      <c r="AB4604" t="s">
        <v>15217</v>
      </c>
    </row>
    <row r="4605" spans="1:28">
      <c r="A4605" s="241">
        <v>45981</v>
      </c>
      <c r="B4605" t="s">
        <v>15218</v>
      </c>
      <c r="C4605" t="s">
        <v>8016</v>
      </c>
      <c r="D4605" t="s">
        <v>8017</v>
      </c>
      <c r="E4605" t="s">
        <v>8018</v>
      </c>
      <c r="F4605">
        <v>2</v>
      </c>
      <c r="G4605">
        <v>4853</v>
      </c>
      <c r="H4605">
        <v>0</v>
      </c>
      <c r="I4605" s="165">
        <v>9706</v>
      </c>
      <c r="J4605" t="s">
        <v>7937</v>
      </c>
      <c r="K4605">
        <v>1</v>
      </c>
      <c r="L4605">
        <v>211</v>
      </c>
      <c r="M4605" t="s">
        <v>7938</v>
      </c>
      <c r="N4605" t="s">
        <v>7939</v>
      </c>
      <c r="O4605" t="s">
        <v>7697</v>
      </c>
      <c r="P4605" t="s">
        <v>13725</v>
      </c>
      <c r="Q4605" t="s">
        <v>8209</v>
      </c>
      <c r="R4605">
        <v>409</v>
      </c>
      <c r="S4605" t="s">
        <v>9296</v>
      </c>
      <c r="T4605">
        <v>0</v>
      </c>
      <c r="U4605">
        <v>1</v>
      </c>
      <c r="V4605">
        <v>2</v>
      </c>
      <c r="W4605" t="s">
        <v>7702</v>
      </c>
      <c r="X4605" t="s">
        <v>6626</v>
      </c>
      <c r="Y4605" t="s">
        <v>7703</v>
      </c>
      <c r="Z4605" t="s">
        <v>15219</v>
      </c>
      <c r="AA4605" t="s">
        <v>8145</v>
      </c>
      <c r="AB4605" t="s">
        <v>15220</v>
      </c>
    </row>
    <row r="4606" spans="1:28">
      <c r="A4606" s="241">
        <v>45981</v>
      </c>
      <c r="B4606" t="s">
        <v>15218</v>
      </c>
      <c r="C4606" t="s">
        <v>8493</v>
      </c>
      <c r="D4606" t="s">
        <v>8494</v>
      </c>
      <c r="E4606" t="s">
        <v>8495</v>
      </c>
      <c r="F4606">
        <v>2</v>
      </c>
      <c r="G4606">
        <v>3180</v>
      </c>
      <c r="H4606">
        <v>0</v>
      </c>
      <c r="I4606" s="165">
        <v>6360</v>
      </c>
      <c r="J4606" t="s">
        <v>7937</v>
      </c>
      <c r="K4606">
        <v>1</v>
      </c>
      <c r="L4606">
        <v>211</v>
      </c>
      <c r="M4606" t="s">
        <v>7938</v>
      </c>
      <c r="N4606" t="s">
        <v>7939</v>
      </c>
      <c r="O4606" t="s">
        <v>7697</v>
      </c>
      <c r="P4606" t="s">
        <v>13725</v>
      </c>
      <c r="Q4606" t="s">
        <v>8209</v>
      </c>
      <c r="R4606">
        <v>409</v>
      </c>
      <c r="S4606" t="s">
        <v>9296</v>
      </c>
      <c r="T4606" t="s">
        <v>7715</v>
      </c>
      <c r="U4606">
        <v>1</v>
      </c>
      <c r="V4606">
        <v>2</v>
      </c>
      <c r="W4606" t="s">
        <v>7702</v>
      </c>
      <c r="X4606" t="s">
        <v>6626</v>
      </c>
      <c r="Y4606" t="s">
        <v>7703</v>
      </c>
      <c r="Z4606" t="s">
        <v>15219</v>
      </c>
      <c r="AA4606" t="s">
        <v>8145</v>
      </c>
      <c r="AB4606" t="s">
        <v>15220</v>
      </c>
    </row>
    <row r="4607" spans="1:28">
      <c r="A4607" s="241">
        <v>45981</v>
      </c>
      <c r="B4607" t="s">
        <v>15221</v>
      </c>
      <c r="C4607" t="s">
        <v>7979</v>
      </c>
      <c r="D4607" t="s">
        <v>7980</v>
      </c>
      <c r="E4607" t="s">
        <v>7981</v>
      </c>
      <c r="F4607">
        <v>3</v>
      </c>
      <c r="G4607">
        <v>2647.06</v>
      </c>
      <c r="H4607">
        <v>0</v>
      </c>
      <c r="I4607" s="165">
        <v>7941.18</v>
      </c>
      <c r="J4607" t="s">
        <v>7766</v>
      </c>
      <c r="K4607">
        <v>1</v>
      </c>
      <c r="L4607">
        <v>125</v>
      </c>
      <c r="M4607" t="s">
        <v>7724</v>
      </c>
      <c r="N4607" t="s">
        <v>7713</v>
      </c>
      <c r="O4607" t="s">
        <v>7697</v>
      </c>
      <c r="P4607" t="s">
        <v>13725</v>
      </c>
      <c r="Q4607" t="s">
        <v>14048</v>
      </c>
      <c r="R4607">
        <v>107</v>
      </c>
      <c r="S4607" t="s">
        <v>9296</v>
      </c>
      <c r="T4607" t="s">
        <v>7715</v>
      </c>
      <c r="U4607">
        <v>1</v>
      </c>
      <c r="V4607">
        <v>3</v>
      </c>
      <c r="W4607" t="s">
        <v>7702</v>
      </c>
      <c r="X4607" t="s">
        <v>6999</v>
      </c>
      <c r="Y4607" t="s">
        <v>7703</v>
      </c>
      <c r="Z4607" t="s">
        <v>15222</v>
      </c>
      <c r="AA4607" t="s">
        <v>8041</v>
      </c>
      <c r="AB4607" t="s">
        <v>15223</v>
      </c>
    </row>
    <row r="4608" spans="1:28">
      <c r="A4608" s="241">
        <v>45981</v>
      </c>
      <c r="B4608" t="s">
        <v>15221</v>
      </c>
      <c r="C4608" t="s">
        <v>7914</v>
      </c>
      <c r="D4608" t="s">
        <v>7915</v>
      </c>
      <c r="E4608" t="s">
        <v>7916</v>
      </c>
      <c r="F4608">
        <v>2</v>
      </c>
      <c r="G4608">
        <v>2900.04</v>
      </c>
      <c r="H4608">
        <v>0</v>
      </c>
      <c r="I4608" s="165">
        <v>5800.08</v>
      </c>
      <c r="J4608" t="s">
        <v>7766</v>
      </c>
      <c r="K4608">
        <v>1</v>
      </c>
      <c r="L4608">
        <v>125</v>
      </c>
      <c r="M4608" t="s">
        <v>7724</v>
      </c>
      <c r="N4608" t="s">
        <v>7713</v>
      </c>
      <c r="O4608" t="s">
        <v>7697</v>
      </c>
      <c r="P4608" t="s">
        <v>13725</v>
      </c>
      <c r="Q4608" t="s">
        <v>14048</v>
      </c>
      <c r="R4608">
        <v>107</v>
      </c>
      <c r="S4608" t="s">
        <v>9296</v>
      </c>
      <c r="T4608" t="s">
        <v>7726</v>
      </c>
      <c r="U4608">
        <v>1</v>
      </c>
      <c r="V4608">
        <v>2</v>
      </c>
      <c r="W4608" t="s">
        <v>7702</v>
      </c>
      <c r="X4608" t="s">
        <v>6999</v>
      </c>
      <c r="Y4608" t="s">
        <v>7703</v>
      </c>
      <c r="Z4608" t="s">
        <v>15222</v>
      </c>
      <c r="AA4608" t="s">
        <v>8041</v>
      </c>
      <c r="AB4608" t="s">
        <v>15223</v>
      </c>
    </row>
    <row r="4609" spans="1:28">
      <c r="A4609" s="241">
        <v>45981</v>
      </c>
      <c r="B4609" t="s">
        <v>15221</v>
      </c>
      <c r="C4609" t="s">
        <v>8205</v>
      </c>
      <c r="D4609" t="s">
        <v>8206</v>
      </c>
      <c r="E4609" t="s">
        <v>8207</v>
      </c>
      <c r="F4609">
        <v>6</v>
      </c>
      <c r="G4609">
        <v>3000</v>
      </c>
      <c r="H4609">
        <v>900</v>
      </c>
      <c r="I4609" s="165">
        <v>17100</v>
      </c>
      <c r="J4609" t="s">
        <v>7766</v>
      </c>
      <c r="K4609">
        <v>1</v>
      </c>
      <c r="L4609">
        <v>125</v>
      </c>
      <c r="M4609" t="s">
        <v>7724</v>
      </c>
      <c r="N4609" t="s">
        <v>7713</v>
      </c>
      <c r="O4609" t="s">
        <v>7697</v>
      </c>
      <c r="P4609" t="s">
        <v>13725</v>
      </c>
      <c r="Q4609" t="s">
        <v>14048</v>
      </c>
      <c r="R4609">
        <v>107</v>
      </c>
      <c r="S4609" t="s">
        <v>9296</v>
      </c>
      <c r="T4609" t="s">
        <v>7726</v>
      </c>
      <c r="U4609">
        <v>1</v>
      </c>
      <c r="V4609">
        <v>6</v>
      </c>
      <c r="W4609" t="s">
        <v>7702</v>
      </c>
      <c r="X4609" t="s">
        <v>6999</v>
      </c>
      <c r="Y4609" t="s">
        <v>7703</v>
      </c>
      <c r="Z4609" t="s">
        <v>15222</v>
      </c>
      <c r="AA4609" t="s">
        <v>8041</v>
      </c>
      <c r="AB4609" t="s">
        <v>15223</v>
      </c>
    </row>
    <row r="4610" spans="1:28">
      <c r="A4610" s="241">
        <v>45981</v>
      </c>
      <c r="B4610" t="s">
        <v>15221</v>
      </c>
      <c r="C4610" t="s">
        <v>8626</v>
      </c>
      <c r="D4610" t="s">
        <v>8627</v>
      </c>
      <c r="E4610" t="s">
        <v>8628</v>
      </c>
      <c r="F4610">
        <v>1</v>
      </c>
      <c r="G4610">
        <v>29400</v>
      </c>
      <c r="H4610">
        <v>0</v>
      </c>
      <c r="I4610" s="165">
        <v>29400</v>
      </c>
      <c r="J4610" t="s">
        <v>7766</v>
      </c>
      <c r="K4610">
        <v>1</v>
      </c>
      <c r="L4610">
        <v>125</v>
      </c>
      <c r="M4610" t="s">
        <v>7724</v>
      </c>
      <c r="N4610" t="s">
        <v>7713</v>
      </c>
      <c r="O4610" t="s">
        <v>7697</v>
      </c>
      <c r="P4610" t="s">
        <v>13725</v>
      </c>
      <c r="Q4610" t="s">
        <v>14048</v>
      </c>
      <c r="R4610">
        <v>107</v>
      </c>
      <c r="S4610" t="s">
        <v>9296</v>
      </c>
      <c r="T4610" t="s">
        <v>7726</v>
      </c>
      <c r="U4610">
        <v>1</v>
      </c>
      <c r="V4610">
        <v>1</v>
      </c>
      <c r="W4610" t="s">
        <v>7702</v>
      </c>
      <c r="X4610" t="s">
        <v>6999</v>
      </c>
      <c r="Y4610" t="s">
        <v>7703</v>
      </c>
      <c r="Z4610" t="s">
        <v>15222</v>
      </c>
      <c r="AA4610" t="s">
        <v>8041</v>
      </c>
      <c r="AB4610" t="s">
        <v>15223</v>
      </c>
    </row>
    <row r="4611" spans="1:28">
      <c r="A4611" s="241">
        <v>45981</v>
      </c>
      <c r="B4611" t="s">
        <v>15221</v>
      </c>
      <c r="C4611" t="s">
        <v>7993</v>
      </c>
      <c r="D4611" t="s">
        <v>7994</v>
      </c>
      <c r="E4611" t="s">
        <v>7995</v>
      </c>
      <c r="F4611">
        <v>1</v>
      </c>
      <c r="G4611">
        <v>28655.46</v>
      </c>
      <c r="H4611">
        <v>0</v>
      </c>
      <c r="I4611" s="165">
        <v>28655.46</v>
      </c>
      <c r="J4611" t="s">
        <v>7766</v>
      </c>
      <c r="K4611">
        <v>1</v>
      </c>
      <c r="L4611">
        <v>125</v>
      </c>
      <c r="M4611" t="s">
        <v>7724</v>
      </c>
      <c r="N4611" t="s">
        <v>7713</v>
      </c>
      <c r="O4611" t="s">
        <v>7697</v>
      </c>
      <c r="P4611" t="s">
        <v>13725</v>
      </c>
      <c r="Q4611" t="s">
        <v>14048</v>
      </c>
      <c r="R4611">
        <v>107</v>
      </c>
      <c r="S4611" t="s">
        <v>9296</v>
      </c>
      <c r="T4611" t="s">
        <v>7715</v>
      </c>
      <c r="U4611">
        <v>1</v>
      </c>
      <c r="V4611">
        <v>1</v>
      </c>
      <c r="W4611" t="s">
        <v>7702</v>
      </c>
      <c r="X4611" t="s">
        <v>6999</v>
      </c>
      <c r="Y4611" t="s">
        <v>7703</v>
      </c>
      <c r="Z4611" t="s">
        <v>15222</v>
      </c>
      <c r="AA4611" t="s">
        <v>8041</v>
      </c>
      <c r="AB4611" t="s">
        <v>15223</v>
      </c>
    </row>
    <row r="4612" spans="1:28">
      <c r="A4612" s="241">
        <v>45981</v>
      </c>
      <c r="B4612" t="s">
        <v>15221</v>
      </c>
      <c r="C4612" t="s">
        <v>7740</v>
      </c>
      <c r="D4612" t="s">
        <v>7741</v>
      </c>
      <c r="E4612" t="s">
        <v>7742</v>
      </c>
      <c r="F4612">
        <v>3</v>
      </c>
      <c r="G4612">
        <v>3562.19</v>
      </c>
      <c r="H4612">
        <v>0</v>
      </c>
      <c r="I4612" s="165">
        <v>10686.57</v>
      </c>
      <c r="J4612" t="s">
        <v>7766</v>
      </c>
      <c r="K4612">
        <v>1</v>
      </c>
      <c r="L4612">
        <v>125</v>
      </c>
      <c r="M4612" t="s">
        <v>7724</v>
      </c>
      <c r="N4612" t="s">
        <v>7713</v>
      </c>
      <c r="O4612" t="s">
        <v>7697</v>
      </c>
      <c r="P4612" t="s">
        <v>13725</v>
      </c>
      <c r="Q4612" t="s">
        <v>14048</v>
      </c>
      <c r="R4612">
        <v>107</v>
      </c>
      <c r="S4612" t="s">
        <v>9296</v>
      </c>
      <c r="T4612" t="s">
        <v>7715</v>
      </c>
      <c r="U4612">
        <v>1</v>
      </c>
      <c r="V4612">
        <v>3</v>
      </c>
      <c r="W4612" t="s">
        <v>7702</v>
      </c>
      <c r="X4612" t="s">
        <v>6999</v>
      </c>
      <c r="Y4612" t="s">
        <v>7703</v>
      </c>
      <c r="Z4612" t="s">
        <v>15222</v>
      </c>
      <c r="AA4612" t="s">
        <v>8041</v>
      </c>
      <c r="AB4612" t="s">
        <v>15223</v>
      </c>
    </row>
    <row r="4613" spans="1:28">
      <c r="A4613" s="241">
        <v>45981</v>
      </c>
      <c r="B4613" t="s">
        <v>15224</v>
      </c>
      <c r="C4613" t="s">
        <v>7993</v>
      </c>
      <c r="D4613" t="s">
        <v>7994</v>
      </c>
      <c r="E4613" t="s">
        <v>7995</v>
      </c>
      <c r="F4613">
        <v>1</v>
      </c>
      <c r="G4613">
        <v>28655.46</v>
      </c>
      <c r="H4613">
        <v>0</v>
      </c>
      <c r="I4613" s="165">
        <v>28655.46</v>
      </c>
      <c r="J4613" t="s">
        <v>8521</v>
      </c>
      <c r="K4613">
        <v>1</v>
      </c>
      <c r="L4613">
        <v>157</v>
      </c>
      <c r="M4613" t="s">
        <v>8532</v>
      </c>
      <c r="N4613" t="s">
        <v>8027</v>
      </c>
      <c r="O4613" t="s">
        <v>7697</v>
      </c>
      <c r="P4613" t="s">
        <v>13725</v>
      </c>
      <c r="Q4613" t="s">
        <v>11864</v>
      </c>
      <c r="R4613">
        <v>612</v>
      </c>
      <c r="S4613" t="s">
        <v>9296</v>
      </c>
      <c r="T4613" t="s">
        <v>7715</v>
      </c>
      <c r="U4613">
        <v>1</v>
      </c>
      <c r="V4613">
        <v>1</v>
      </c>
      <c r="W4613" t="s">
        <v>7702</v>
      </c>
      <c r="X4613" t="s">
        <v>6452</v>
      </c>
      <c r="Y4613" t="s">
        <v>7703</v>
      </c>
      <c r="Z4613" t="s">
        <v>15225</v>
      </c>
      <c r="AA4613" t="s">
        <v>8535</v>
      </c>
      <c r="AB4613" t="s">
        <v>15226</v>
      </c>
    </row>
    <row r="4614" spans="1:28">
      <c r="A4614" s="241">
        <v>45981</v>
      </c>
      <c r="B4614" t="s">
        <v>15224</v>
      </c>
      <c r="C4614" t="s">
        <v>8558</v>
      </c>
      <c r="D4614" t="s">
        <v>8559</v>
      </c>
      <c r="E4614" t="s">
        <v>8560</v>
      </c>
      <c r="F4614">
        <v>3</v>
      </c>
      <c r="G4614">
        <v>883</v>
      </c>
      <c r="H4614">
        <v>0</v>
      </c>
      <c r="I4614" s="165">
        <v>2649</v>
      </c>
      <c r="J4614" t="s">
        <v>8521</v>
      </c>
      <c r="K4614">
        <v>1</v>
      </c>
      <c r="L4614">
        <v>157</v>
      </c>
      <c r="M4614" t="s">
        <v>8532</v>
      </c>
      <c r="N4614" t="s">
        <v>8027</v>
      </c>
      <c r="O4614" t="s">
        <v>7697</v>
      </c>
      <c r="P4614" t="s">
        <v>13725</v>
      </c>
      <c r="Q4614" t="s">
        <v>11864</v>
      </c>
      <c r="R4614">
        <v>612</v>
      </c>
      <c r="S4614" t="s">
        <v>9296</v>
      </c>
      <c r="T4614" t="s">
        <v>7769</v>
      </c>
      <c r="U4614">
        <v>1</v>
      </c>
      <c r="V4614">
        <v>3</v>
      </c>
      <c r="W4614" t="s">
        <v>7702</v>
      </c>
      <c r="X4614" t="s">
        <v>6452</v>
      </c>
      <c r="Y4614" t="s">
        <v>7703</v>
      </c>
      <c r="Z4614" t="s">
        <v>15225</v>
      </c>
      <c r="AA4614" t="s">
        <v>8535</v>
      </c>
      <c r="AB4614" t="s">
        <v>15226</v>
      </c>
    </row>
    <row r="4615" spans="1:28">
      <c r="A4615" s="241">
        <v>45981</v>
      </c>
      <c r="B4615" t="s">
        <v>15227</v>
      </c>
      <c r="C4615" t="s">
        <v>8160</v>
      </c>
      <c r="D4615" t="s">
        <v>8161</v>
      </c>
      <c r="E4615" t="s">
        <v>8162</v>
      </c>
      <c r="F4615">
        <v>3</v>
      </c>
      <c r="G4615">
        <v>2541.83</v>
      </c>
      <c r="H4615">
        <v>0</v>
      </c>
      <c r="I4615" s="165">
        <v>7625.49</v>
      </c>
      <c r="J4615" t="s">
        <v>8521</v>
      </c>
      <c r="K4615">
        <v>1</v>
      </c>
      <c r="L4615">
        <v>157</v>
      </c>
      <c r="M4615" t="s">
        <v>8532</v>
      </c>
      <c r="N4615" t="s">
        <v>8027</v>
      </c>
      <c r="O4615" t="s">
        <v>7697</v>
      </c>
      <c r="P4615" t="s">
        <v>13725</v>
      </c>
      <c r="Q4615" t="s">
        <v>11864</v>
      </c>
      <c r="R4615">
        <v>612</v>
      </c>
      <c r="S4615" t="s">
        <v>9296</v>
      </c>
      <c r="T4615" t="s">
        <v>7715</v>
      </c>
      <c r="U4615">
        <v>1</v>
      </c>
      <c r="V4615">
        <v>3</v>
      </c>
      <c r="W4615" t="s">
        <v>7702</v>
      </c>
      <c r="X4615" t="s">
        <v>6604</v>
      </c>
      <c r="Y4615" t="s">
        <v>7703</v>
      </c>
      <c r="Z4615" t="s">
        <v>15228</v>
      </c>
      <c r="AA4615" t="s">
        <v>8535</v>
      </c>
      <c r="AB4615" t="s">
        <v>8747</v>
      </c>
    </row>
    <row r="4616" spans="1:28">
      <c r="A4616" s="241">
        <v>45981</v>
      </c>
      <c r="B4616" t="s">
        <v>15229</v>
      </c>
      <c r="C4616" t="s">
        <v>7800</v>
      </c>
      <c r="D4616" t="s">
        <v>7801</v>
      </c>
      <c r="E4616" t="s">
        <v>7802</v>
      </c>
      <c r="F4616">
        <v>12</v>
      </c>
      <c r="G4616">
        <v>1092.44</v>
      </c>
      <c r="H4616">
        <v>0</v>
      </c>
      <c r="I4616" s="165">
        <v>13109.28</v>
      </c>
      <c r="J4616" t="s">
        <v>7937</v>
      </c>
      <c r="K4616">
        <v>1</v>
      </c>
      <c r="L4616">
        <v>211</v>
      </c>
      <c r="M4616" t="s">
        <v>7938</v>
      </c>
      <c r="N4616" t="s">
        <v>7939</v>
      </c>
      <c r="O4616" t="s">
        <v>7697</v>
      </c>
      <c r="P4616" t="s">
        <v>13725</v>
      </c>
      <c r="Q4616" t="s">
        <v>14032</v>
      </c>
      <c r="R4616">
        <v>411</v>
      </c>
      <c r="S4616" t="s">
        <v>9296</v>
      </c>
      <c r="T4616" t="s">
        <v>7701</v>
      </c>
      <c r="U4616">
        <v>1</v>
      </c>
      <c r="V4616">
        <v>12</v>
      </c>
      <c r="W4616" t="s">
        <v>7702</v>
      </c>
      <c r="X4616" t="s">
        <v>6932</v>
      </c>
      <c r="Y4616" t="s">
        <v>7703</v>
      </c>
      <c r="Z4616" t="s">
        <v>15230</v>
      </c>
      <c r="AA4616" t="s">
        <v>8221</v>
      </c>
      <c r="AB4616" t="s">
        <v>15231</v>
      </c>
    </row>
    <row r="4617" spans="1:28">
      <c r="A4617" s="241">
        <v>45981</v>
      </c>
      <c r="B4617" t="s">
        <v>15229</v>
      </c>
      <c r="C4617" t="s">
        <v>8558</v>
      </c>
      <c r="D4617" t="s">
        <v>8559</v>
      </c>
      <c r="E4617" t="s">
        <v>8560</v>
      </c>
      <c r="F4617">
        <v>5</v>
      </c>
      <c r="G4617">
        <v>883</v>
      </c>
      <c r="H4617">
        <v>0</v>
      </c>
      <c r="I4617" s="165">
        <v>4415</v>
      </c>
      <c r="J4617" t="s">
        <v>7937</v>
      </c>
      <c r="K4617">
        <v>1</v>
      </c>
      <c r="L4617">
        <v>211</v>
      </c>
      <c r="M4617" t="s">
        <v>7938</v>
      </c>
      <c r="N4617" t="s">
        <v>7939</v>
      </c>
      <c r="O4617" t="s">
        <v>7697</v>
      </c>
      <c r="P4617" t="s">
        <v>13725</v>
      </c>
      <c r="Q4617" t="s">
        <v>14032</v>
      </c>
      <c r="R4617">
        <v>411</v>
      </c>
      <c r="S4617" t="s">
        <v>9296</v>
      </c>
      <c r="T4617" t="s">
        <v>7769</v>
      </c>
      <c r="U4617">
        <v>1</v>
      </c>
      <c r="V4617">
        <v>5</v>
      </c>
      <c r="W4617" t="s">
        <v>7702</v>
      </c>
      <c r="X4617" t="s">
        <v>6932</v>
      </c>
      <c r="Y4617" t="s">
        <v>7703</v>
      </c>
      <c r="Z4617" t="s">
        <v>15230</v>
      </c>
      <c r="AA4617" t="s">
        <v>8221</v>
      </c>
      <c r="AB4617" t="s">
        <v>15231</v>
      </c>
    </row>
    <row r="4618" spans="1:28">
      <c r="A4618" s="241">
        <v>45981</v>
      </c>
      <c r="B4618" t="s">
        <v>15232</v>
      </c>
      <c r="C4618" t="s">
        <v>7763</v>
      </c>
      <c r="D4618" t="s">
        <v>7764</v>
      </c>
      <c r="E4618" t="s">
        <v>7765</v>
      </c>
      <c r="F4618">
        <v>3</v>
      </c>
      <c r="G4618">
        <v>9636</v>
      </c>
      <c r="H4618">
        <v>0</v>
      </c>
      <c r="I4618" s="165">
        <v>28908</v>
      </c>
      <c r="J4618" t="s">
        <v>7937</v>
      </c>
      <c r="K4618">
        <v>1</v>
      </c>
      <c r="L4618">
        <v>211</v>
      </c>
      <c r="M4618" t="s">
        <v>7938</v>
      </c>
      <c r="N4618" t="s">
        <v>7939</v>
      </c>
      <c r="O4618" t="s">
        <v>7697</v>
      </c>
      <c r="P4618" t="s">
        <v>13725</v>
      </c>
      <c r="Q4618" t="s">
        <v>14032</v>
      </c>
      <c r="R4618">
        <v>411</v>
      </c>
      <c r="S4618" t="s">
        <v>9296</v>
      </c>
      <c r="T4618" t="s">
        <v>7769</v>
      </c>
      <c r="U4618">
        <v>1</v>
      </c>
      <c r="V4618">
        <v>3</v>
      </c>
      <c r="W4618" t="s">
        <v>7702</v>
      </c>
      <c r="X4618" t="s">
        <v>6710</v>
      </c>
      <c r="Y4618" t="s">
        <v>7703</v>
      </c>
      <c r="Z4618" t="s">
        <v>15204</v>
      </c>
      <c r="AA4618" t="s">
        <v>8221</v>
      </c>
      <c r="AB4618" t="s">
        <v>15205</v>
      </c>
    </row>
    <row r="4619" spans="1:28">
      <c r="A4619" s="241">
        <v>45981</v>
      </c>
      <c r="B4619" t="s">
        <v>15232</v>
      </c>
      <c r="C4619" t="s">
        <v>8905</v>
      </c>
      <c r="D4619" t="s">
        <v>8906</v>
      </c>
      <c r="E4619" t="s">
        <v>8907</v>
      </c>
      <c r="F4619">
        <v>6</v>
      </c>
      <c r="G4619">
        <v>2227</v>
      </c>
      <c r="H4619">
        <v>0</v>
      </c>
      <c r="I4619" s="165">
        <v>13362</v>
      </c>
      <c r="J4619" t="s">
        <v>7937</v>
      </c>
      <c r="K4619">
        <v>1</v>
      </c>
      <c r="L4619">
        <v>211</v>
      </c>
      <c r="M4619" t="s">
        <v>7938</v>
      </c>
      <c r="N4619" t="s">
        <v>7939</v>
      </c>
      <c r="O4619" t="s">
        <v>7697</v>
      </c>
      <c r="P4619" t="s">
        <v>13725</v>
      </c>
      <c r="Q4619" t="s">
        <v>14032</v>
      </c>
      <c r="R4619">
        <v>411</v>
      </c>
      <c r="S4619" t="s">
        <v>9296</v>
      </c>
      <c r="T4619" t="s">
        <v>7769</v>
      </c>
      <c r="U4619">
        <v>1</v>
      </c>
      <c r="V4619">
        <v>6</v>
      </c>
      <c r="W4619" t="s">
        <v>7702</v>
      </c>
      <c r="X4619" t="s">
        <v>6710</v>
      </c>
      <c r="Y4619" t="s">
        <v>7703</v>
      </c>
      <c r="Z4619" t="s">
        <v>15204</v>
      </c>
      <c r="AA4619" t="s">
        <v>8221</v>
      </c>
      <c r="AB4619" t="s">
        <v>15205</v>
      </c>
    </row>
    <row r="4620" spans="1:28">
      <c r="A4620" s="241">
        <v>45981</v>
      </c>
      <c r="B4620" t="s">
        <v>15232</v>
      </c>
      <c r="C4620" t="s">
        <v>8411</v>
      </c>
      <c r="D4620" t="s">
        <v>8412</v>
      </c>
      <c r="E4620" t="s">
        <v>8413</v>
      </c>
      <c r="F4620">
        <v>6</v>
      </c>
      <c r="G4620">
        <v>2227</v>
      </c>
      <c r="H4620">
        <v>0</v>
      </c>
      <c r="I4620" s="165">
        <v>13362</v>
      </c>
      <c r="J4620" t="s">
        <v>7937</v>
      </c>
      <c r="K4620">
        <v>1</v>
      </c>
      <c r="L4620">
        <v>211</v>
      </c>
      <c r="M4620" t="s">
        <v>7938</v>
      </c>
      <c r="N4620" t="s">
        <v>7939</v>
      </c>
      <c r="O4620" t="s">
        <v>7697</v>
      </c>
      <c r="P4620" t="s">
        <v>13725</v>
      </c>
      <c r="Q4620" t="s">
        <v>14032</v>
      </c>
      <c r="R4620">
        <v>411</v>
      </c>
      <c r="S4620" t="s">
        <v>9296</v>
      </c>
      <c r="T4620" t="s">
        <v>7769</v>
      </c>
      <c r="U4620">
        <v>1</v>
      </c>
      <c r="V4620">
        <v>6</v>
      </c>
      <c r="W4620" t="s">
        <v>7702</v>
      </c>
      <c r="X4620" t="s">
        <v>6710</v>
      </c>
      <c r="Y4620" t="s">
        <v>7703</v>
      </c>
      <c r="Z4620" t="s">
        <v>15204</v>
      </c>
      <c r="AA4620" t="s">
        <v>8221</v>
      </c>
      <c r="AB4620" t="s">
        <v>15205</v>
      </c>
    </row>
    <row r="4621" spans="1:28">
      <c r="A4621" s="241">
        <v>45981</v>
      </c>
      <c r="B4621" t="s">
        <v>15233</v>
      </c>
      <c r="C4621" t="s">
        <v>7914</v>
      </c>
      <c r="D4621" t="s">
        <v>7915</v>
      </c>
      <c r="E4621" t="s">
        <v>7916</v>
      </c>
      <c r="F4621">
        <v>5</v>
      </c>
      <c r="G4621">
        <v>2900.04</v>
      </c>
      <c r="H4621">
        <v>0</v>
      </c>
      <c r="I4621" s="165">
        <v>14500.2</v>
      </c>
      <c r="J4621" t="s">
        <v>8271</v>
      </c>
      <c r="K4621">
        <v>1</v>
      </c>
      <c r="L4621">
        <v>126</v>
      </c>
      <c r="M4621" t="s">
        <v>7744</v>
      </c>
      <c r="N4621" t="s">
        <v>7745</v>
      </c>
      <c r="O4621" t="s">
        <v>7697</v>
      </c>
      <c r="P4621" t="s">
        <v>13725</v>
      </c>
      <c r="Q4621" t="s">
        <v>9285</v>
      </c>
      <c r="R4621">
        <v>937</v>
      </c>
      <c r="S4621" t="s">
        <v>9296</v>
      </c>
      <c r="T4621" t="s">
        <v>7726</v>
      </c>
      <c r="U4621">
        <v>1</v>
      </c>
      <c r="V4621">
        <v>5</v>
      </c>
      <c r="W4621" t="s">
        <v>7702</v>
      </c>
      <c r="X4621" t="s">
        <v>6791</v>
      </c>
      <c r="Y4621" t="s">
        <v>7703</v>
      </c>
      <c r="Z4621" t="s">
        <v>15234</v>
      </c>
      <c r="AA4621" t="s">
        <v>8728</v>
      </c>
      <c r="AB4621" t="s">
        <v>15235</v>
      </c>
    </row>
    <row r="4622" spans="1:28">
      <c r="A4622" s="241">
        <v>45981</v>
      </c>
      <c r="B4622" t="s">
        <v>15233</v>
      </c>
      <c r="C4622" t="s">
        <v>7800</v>
      </c>
      <c r="D4622" t="s">
        <v>7801</v>
      </c>
      <c r="E4622" t="s">
        <v>7802</v>
      </c>
      <c r="F4622">
        <v>10</v>
      </c>
      <c r="G4622">
        <v>1092.44</v>
      </c>
      <c r="H4622">
        <v>0</v>
      </c>
      <c r="I4622" s="165">
        <v>10924.4</v>
      </c>
      <c r="J4622" t="s">
        <v>8271</v>
      </c>
      <c r="K4622">
        <v>1</v>
      </c>
      <c r="L4622">
        <v>126</v>
      </c>
      <c r="M4622" t="s">
        <v>7744</v>
      </c>
      <c r="N4622" t="s">
        <v>7745</v>
      </c>
      <c r="O4622" t="s">
        <v>7697</v>
      </c>
      <c r="P4622" t="s">
        <v>13725</v>
      </c>
      <c r="Q4622" t="s">
        <v>9285</v>
      </c>
      <c r="R4622">
        <v>937</v>
      </c>
      <c r="S4622" t="s">
        <v>9296</v>
      </c>
      <c r="T4622" t="s">
        <v>7701</v>
      </c>
      <c r="U4622">
        <v>1</v>
      </c>
      <c r="V4622">
        <v>10</v>
      </c>
      <c r="W4622" t="s">
        <v>7702</v>
      </c>
      <c r="X4622" t="s">
        <v>6791</v>
      </c>
      <c r="Y4622" t="s">
        <v>7703</v>
      </c>
      <c r="Z4622" t="s">
        <v>15234</v>
      </c>
      <c r="AA4622" t="s">
        <v>8728</v>
      </c>
      <c r="AB4622" t="s">
        <v>15235</v>
      </c>
    </row>
    <row r="4623" spans="1:28">
      <c r="A4623" s="241">
        <v>45981</v>
      </c>
      <c r="B4623" t="s">
        <v>15236</v>
      </c>
      <c r="C4623" t="s">
        <v>8449</v>
      </c>
      <c r="D4623" t="s">
        <v>8450</v>
      </c>
      <c r="E4623" t="s">
        <v>8451</v>
      </c>
      <c r="F4623">
        <v>3</v>
      </c>
      <c r="G4623">
        <v>7650</v>
      </c>
      <c r="H4623">
        <v>0</v>
      </c>
      <c r="I4623" s="165">
        <v>22950</v>
      </c>
      <c r="J4623" t="s">
        <v>7937</v>
      </c>
      <c r="K4623">
        <v>1</v>
      </c>
      <c r="L4623">
        <v>211</v>
      </c>
      <c r="M4623" t="s">
        <v>7938</v>
      </c>
      <c r="N4623" t="s">
        <v>7939</v>
      </c>
      <c r="O4623" t="s">
        <v>7697</v>
      </c>
      <c r="P4623" t="s">
        <v>13725</v>
      </c>
      <c r="Q4623" t="s">
        <v>14588</v>
      </c>
      <c r="R4623">
        <v>413</v>
      </c>
      <c r="S4623" t="s">
        <v>9296</v>
      </c>
      <c r="T4623" t="s">
        <v>7726</v>
      </c>
      <c r="U4623">
        <v>1</v>
      </c>
      <c r="V4623">
        <v>3</v>
      </c>
      <c r="W4623" t="s">
        <v>7702</v>
      </c>
      <c r="X4623" t="s">
        <v>6871</v>
      </c>
      <c r="Y4623" t="s">
        <v>7703</v>
      </c>
      <c r="Z4623" t="s">
        <v>15237</v>
      </c>
      <c r="AA4623" t="s">
        <v>7942</v>
      </c>
      <c r="AB4623" t="s">
        <v>15238</v>
      </c>
    </row>
    <row r="4624" spans="1:28">
      <c r="A4624" s="241">
        <v>45981</v>
      </c>
      <c r="B4624" t="s">
        <v>15236</v>
      </c>
      <c r="C4624" t="s">
        <v>7720</v>
      </c>
      <c r="D4624" t="s">
        <v>7721</v>
      </c>
      <c r="E4624" t="s">
        <v>7722</v>
      </c>
      <c r="F4624">
        <v>1</v>
      </c>
      <c r="G4624">
        <v>11900</v>
      </c>
      <c r="H4624">
        <v>357</v>
      </c>
      <c r="I4624" s="165">
        <v>11543</v>
      </c>
      <c r="J4624" t="s">
        <v>7937</v>
      </c>
      <c r="K4624">
        <v>1</v>
      </c>
      <c r="L4624">
        <v>211</v>
      </c>
      <c r="M4624" t="s">
        <v>7938</v>
      </c>
      <c r="N4624" t="s">
        <v>7939</v>
      </c>
      <c r="O4624" t="s">
        <v>7697</v>
      </c>
      <c r="P4624" t="s">
        <v>13725</v>
      </c>
      <c r="Q4624" t="s">
        <v>14588</v>
      </c>
      <c r="R4624">
        <v>413</v>
      </c>
      <c r="S4624" t="s">
        <v>9296</v>
      </c>
      <c r="T4624" t="s">
        <v>7726</v>
      </c>
      <c r="U4624">
        <v>1</v>
      </c>
      <c r="V4624">
        <v>1</v>
      </c>
      <c r="W4624" t="s">
        <v>7702</v>
      </c>
      <c r="X4624" t="s">
        <v>6871</v>
      </c>
      <c r="Y4624" t="s">
        <v>7703</v>
      </c>
      <c r="Z4624" t="s">
        <v>15237</v>
      </c>
      <c r="AA4624" t="s">
        <v>7942</v>
      </c>
      <c r="AB4624" t="s">
        <v>15238</v>
      </c>
    </row>
    <row r="4625" spans="1:28">
      <c r="A4625" s="241">
        <v>45981</v>
      </c>
      <c r="B4625" t="s">
        <v>15236</v>
      </c>
      <c r="C4625" t="s">
        <v>7832</v>
      </c>
      <c r="D4625" t="s">
        <v>7833</v>
      </c>
      <c r="E4625" t="s">
        <v>7834</v>
      </c>
      <c r="F4625">
        <v>1</v>
      </c>
      <c r="G4625">
        <v>12500</v>
      </c>
      <c r="H4625">
        <v>375</v>
      </c>
      <c r="I4625" s="165">
        <v>12125</v>
      </c>
      <c r="J4625" t="s">
        <v>7937</v>
      </c>
      <c r="K4625">
        <v>1</v>
      </c>
      <c r="L4625">
        <v>211</v>
      </c>
      <c r="M4625" t="s">
        <v>7938</v>
      </c>
      <c r="N4625" t="s">
        <v>7939</v>
      </c>
      <c r="O4625" t="s">
        <v>7697</v>
      </c>
      <c r="P4625" t="s">
        <v>13725</v>
      </c>
      <c r="Q4625" t="s">
        <v>14588</v>
      </c>
      <c r="R4625">
        <v>413</v>
      </c>
      <c r="S4625" t="s">
        <v>9296</v>
      </c>
      <c r="T4625" t="s">
        <v>7726</v>
      </c>
      <c r="U4625">
        <v>1</v>
      </c>
      <c r="V4625">
        <v>1</v>
      </c>
      <c r="W4625" t="s">
        <v>7702</v>
      </c>
      <c r="X4625" t="s">
        <v>6871</v>
      </c>
      <c r="Y4625" t="s">
        <v>7703</v>
      </c>
      <c r="Z4625" t="s">
        <v>15237</v>
      </c>
      <c r="AA4625" t="s">
        <v>7942</v>
      </c>
      <c r="AB4625" t="s">
        <v>15238</v>
      </c>
    </row>
    <row r="4626" spans="1:28">
      <c r="A4626" s="241">
        <v>45981</v>
      </c>
      <c r="B4626" t="s">
        <v>15236</v>
      </c>
      <c r="C4626" t="s">
        <v>7822</v>
      </c>
      <c r="D4626" t="s">
        <v>7823</v>
      </c>
      <c r="E4626" t="s">
        <v>7824</v>
      </c>
      <c r="F4626">
        <v>1</v>
      </c>
      <c r="G4626">
        <v>3025.21</v>
      </c>
      <c r="H4626">
        <v>0</v>
      </c>
      <c r="I4626" s="165">
        <v>3025.21</v>
      </c>
      <c r="J4626" t="s">
        <v>7937</v>
      </c>
      <c r="K4626">
        <v>1</v>
      </c>
      <c r="L4626">
        <v>211</v>
      </c>
      <c r="M4626" t="s">
        <v>7938</v>
      </c>
      <c r="N4626" t="s">
        <v>7939</v>
      </c>
      <c r="O4626" t="s">
        <v>7697</v>
      </c>
      <c r="P4626" t="s">
        <v>13725</v>
      </c>
      <c r="Q4626" t="s">
        <v>14588</v>
      </c>
      <c r="R4626">
        <v>413</v>
      </c>
      <c r="S4626" t="s">
        <v>9296</v>
      </c>
      <c r="T4626" t="s">
        <v>7715</v>
      </c>
      <c r="U4626">
        <v>1</v>
      </c>
      <c r="V4626">
        <v>1</v>
      </c>
      <c r="W4626" t="s">
        <v>7702</v>
      </c>
      <c r="X4626" t="s">
        <v>6871</v>
      </c>
      <c r="Y4626" t="s">
        <v>7703</v>
      </c>
      <c r="Z4626" t="s">
        <v>15237</v>
      </c>
      <c r="AA4626" t="s">
        <v>7942</v>
      </c>
      <c r="AB4626" t="s">
        <v>15238</v>
      </c>
    </row>
    <row r="4627" spans="1:28">
      <c r="A4627" s="241">
        <v>45981</v>
      </c>
      <c r="B4627" t="s">
        <v>15236</v>
      </c>
      <c r="C4627" t="s">
        <v>8636</v>
      </c>
      <c r="D4627" t="s">
        <v>8637</v>
      </c>
      <c r="E4627" t="s">
        <v>8638</v>
      </c>
      <c r="F4627">
        <v>1</v>
      </c>
      <c r="G4627">
        <v>13840</v>
      </c>
      <c r="H4627">
        <v>0</v>
      </c>
      <c r="I4627" s="165">
        <v>13840</v>
      </c>
      <c r="J4627" t="s">
        <v>7937</v>
      </c>
      <c r="K4627">
        <v>1</v>
      </c>
      <c r="L4627">
        <v>211</v>
      </c>
      <c r="M4627" t="s">
        <v>7938</v>
      </c>
      <c r="N4627" t="s">
        <v>7939</v>
      </c>
      <c r="O4627" t="s">
        <v>7697</v>
      </c>
      <c r="P4627" t="s">
        <v>13725</v>
      </c>
      <c r="Q4627" t="s">
        <v>14588</v>
      </c>
      <c r="R4627">
        <v>413</v>
      </c>
      <c r="S4627" t="s">
        <v>9296</v>
      </c>
      <c r="T4627" t="s">
        <v>7715</v>
      </c>
      <c r="U4627">
        <v>1</v>
      </c>
      <c r="V4627">
        <v>1</v>
      </c>
      <c r="W4627" t="s">
        <v>7702</v>
      </c>
      <c r="X4627" t="s">
        <v>6871</v>
      </c>
      <c r="Y4627" t="s">
        <v>7703</v>
      </c>
      <c r="Z4627" t="s">
        <v>15237</v>
      </c>
      <c r="AA4627" t="s">
        <v>7942</v>
      </c>
      <c r="AB4627" t="s">
        <v>15238</v>
      </c>
    </row>
    <row r="4628" spans="1:28">
      <c r="A4628" s="241">
        <v>45981</v>
      </c>
      <c r="B4628" t="s">
        <v>15236</v>
      </c>
      <c r="C4628" t="s">
        <v>8415</v>
      </c>
      <c r="D4628" t="s">
        <v>8416</v>
      </c>
      <c r="E4628" t="s">
        <v>8417</v>
      </c>
      <c r="F4628">
        <v>2</v>
      </c>
      <c r="G4628">
        <v>2700</v>
      </c>
      <c r="H4628">
        <v>0</v>
      </c>
      <c r="I4628" s="165">
        <v>5400</v>
      </c>
      <c r="J4628" t="s">
        <v>7937</v>
      </c>
      <c r="K4628">
        <v>1</v>
      </c>
      <c r="L4628">
        <v>211</v>
      </c>
      <c r="M4628" t="s">
        <v>7938</v>
      </c>
      <c r="N4628" t="s">
        <v>7939</v>
      </c>
      <c r="O4628" t="s">
        <v>7697</v>
      </c>
      <c r="P4628" t="s">
        <v>13725</v>
      </c>
      <c r="Q4628" t="s">
        <v>14588</v>
      </c>
      <c r="R4628">
        <v>413</v>
      </c>
      <c r="S4628" t="s">
        <v>9296</v>
      </c>
      <c r="T4628" t="s">
        <v>7715</v>
      </c>
      <c r="U4628">
        <v>1</v>
      </c>
      <c r="V4628">
        <v>2</v>
      </c>
      <c r="W4628" t="s">
        <v>7702</v>
      </c>
      <c r="X4628" t="s">
        <v>6871</v>
      </c>
      <c r="Y4628" t="s">
        <v>7703</v>
      </c>
      <c r="Z4628" t="s">
        <v>15237</v>
      </c>
      <c r="AA4628" t="s">
        <v>7942</v>
      </c>
      <c r="AB4628" t="s">
        <v>15238</v>
      </c>
    </row>
    <row r="4629" spans="1:28">
      <c r="A4629" s="241">
        <v>45981</v>
      </c>
      <c r="B4629" t="s">
        <v>15236</v>
      </c>
      <c r="C4629" t="s">
        <v>7754</v>
      </c>
      <c r="D4629" t="s">
        <v>7755</v>
      </c>
      <c r="E4629" t="s">
        <v>7756</v>
      </c>
      <c r="F4629">
        <v>4</v>
      </c>
      <c r="G4629">
        <v>1444</v>
      </c>
      <c r="H4629">
        <v>0</v>
      </c>
      <c r="I4629" s="165">
        <v>5776</v>
      </c>
      <c r="J4629" t="s">
        <v>7937</v>
      </c>
      <c r="K4629">
        <v>1</v>
      </c>
      <c r="L4629">
        <v>211</v>
      </c>
      <c r="M4629" t="s">
        <v>7938</v>
      </c>
      <c r="N4629" t="s">
        <v>7939</v>
      </c>
      <c r="O4629" t="s">
        <v>7697</v>
      </c>
      <c r="P4629" t="s">
        <v>13725</v>
      </c>
      <c r="Q4629" t="s">
        <v>14588</v>
      </c>
      <c r="R4629">
        <v>413</v>
      </c>
      <c r="S4629" t="s">
        <v>9296</v>
      </c>
      <c r="T4629" t="s">
        <v>7701</v>
      </c>
      <c r="U4629">
        <v>1</v>
      </c>
      <c r="V4629">
        <v>4</v>
      </c>
      <c r="W4629" t="s">
        <v>7702</v>
      </c>
      <c r="X4629" t="s">
        <v>6871</v>
      </c>
      <c r="Y4629" t="s">
        <v>7703</v>
      </c>
      <c r="Z4629" t="s">
        <v>15237</v>
      </c>
      <c r="AA4629" t="s">
        <v>7942</v>
      </c>
      <c r="AB4629" t="s">
        <v>15238</v>
      </c>
    </row>
    <row r="4630" spans="1:28">
      <c r="A4630" s="241">
        <v>45981</v>
      </c>
      <c r="B4630" t="s">
        <v>15236</v>
      </c>
      <c r="C4630" t="s">
        <v>8032</v>
      </c>
      <c r="D4630" t="s">
        <v>8033</v>
      </c>
      <c r="E4630" t="s">
        <v>8034</v>
      </c>
      <c r="F4630">
        <v>3</v>
      </c>
      <c r="G4630">
        <v>1092.44</v>
      </c>
      <c r="H4630">
        <v>0</v>
      </c>
      <c r="I4630" s="165">
        <v>3277.32</v>
      </c>
      <c r="J4630" t="s">
        <v>7937</v>
      </c>
      <c r="K4630">
        <v>1</v>
      </c>
      <c r="L4630">
        <v>211</v>
      </c>
      <c r="M4630" t="s">
        <v>7938</v>
      </c>
      <c r="N4630" t="s">
        <v>7939</v>
      </c>
      <c r="O4630" t="s">
        <v>7697</v>
      </c>
      <c r="P4630" t="s">
        <v>13725</v>
      </c>
      <c r="Q4630" t="s">
        <v>14588</v>
      </c>
      <c r="R4630">
        <v>413</v>
      </c>
      <c r="S4630" t="s">
        <v>9296</v>
      </c>
      <c r="T4630" t="s">
        <v>7701</v>
      </c>
      <c r="U4630">
        <v>1</v>
      </c>
      <c r="V4630">
        <v>3</v>
      </c>
      <c r="W4630" t="s">
        <v>7702</v>
      </c>
      <c r="X4630" t="s">
        <v>6871</v>
      </c>
      <c r="Y4630" t="s">
        <v>7703</v>
      </c>
      <c r="Z4630" t="s">
        <v>15237</v>
      </c>
      <c r="AA4630" t="s">
        <v>7942</v>
      </c>
      <c r="AB4630" t="s">
        <v>15238</v>
      </c>
    </row>
    <row r="4631" spans="1:28">
      <c r="A4631" s="241">
        <v>45981</v>
      </c>
      <c r="B4631" t="s">
        <v>15236</v>
      </c>
      <c r="C4631" t="s">
        <v>8566</v>
      </c>
      <c r="D4631" t="s">
        <v>8567</v>
      </c>
      <c r="E4631" t="s">
        <v>8568</v>
      </c>
      <c r="F4631">
        <v>3</v>
      </c>
      <c r="G4631">
        <v>2731</v>
      </c>
      <c r="H4631">
        <v>0</v>
      </c>
      <c r="I4631" s="165">
        <v>8193</v>
      </c>
      <c r="J4631" t="s">
        <v>7937</v>
      </c>
      <c r="K4631">
        <v>1</v>
      </c>
      <c r="L4631">
        <v>211</v>
      </c>
      <c r="M4631" t="s">
        <v>7938</v>
      </c>
      <c r="N4631" t="s">
        <v>7939</v>
      </c>
      <c r="O4631" t="s">
        <v>7697</v>
      </c>
      <c r="P4631" t="s">
        <v>13725</v>
      </c>
      <c r="Q4631" t="s">
        <v>14588</v>
      </c>
      <c r="R4631">
        <v>413</v>
      </c>
      <c r="S4631" t="s">
        <v>9296</v>
      </c>
      <c r="T4631" t="s">
        <v>7769</v>
      </c>
      <c r="U4631">
        <v>1</v>
      </c>
      <c r="V4631">
        <v>3</v>
      </c>
      <c r="W4631" t="s">
        <v>7702</v>
      </c>
      <c r="X4631" t="s">
        <v>6871</v>
      </c>
      <c r="Y4631" t="s">
        <v>7703</v>
      </c>
      <c r="Z4631" t="s">
        <v>15237</v>
      </c>
      <c r="AA4631" t="s">
        <v>7942</v>
      </c>
      <c r="AB4631" t="s">
        <v>15238</v>
      </c>
    </row>
    <row r="4632" spans="1:28">
      <c r="A4632" s="241">
        <v>45981</v>
      </c>
      <c r="B4632" t="s">
        <v>15236</v>
      </c>
      <c r="C4632" t="s">
        <v>7691</v>
      </c>
      <c r="D4632" t="s">
        <v>7692</v>
      </c>
      <c r="E4632" t="s">
        <v>7693</v>
      </c>
      <c r="F4632">
        <v>6</v>
      </c>
      <c r="G4632">
        <v>4327.7299999999996</v>
      </c>
      <c r="H4632">
        <v>0</v>
      </c>
      <c r="I4632" s="165">
        <v>25966.38</v>
      </c>
      <c r="J4632" t="s">
        <v>7937</v>
      </c>
      <c r="K4632">
        <v>1</v>
      </c>
      <c r="L4632">
        <v>211</v>
      </c>
      <c r="M4632" t="s">
        <v>7938</v>
      </c>
      <c r="N4632" t="s">
        <v>7939</v>
      </c>
      <c r="O4632" t="s">
        <v>7697</v>
      </c>
      <c r="P4632" t="s">
        <v>13725</v>
      </c>
      <c r="Q4632" t="s">
        <v>14588</v>
      </c>
      <c r="R4632">
        <v>413</v>
      </c>
      <c r="S4632" t="s">
        <v>9296</v>
      </c>
      <c r="T4632" t="s">
        <v>7701</v>
      </c>
      <c r="U4632">
        <v>1</v>
      </c>
      <c r="V4632">
        <v>6</v>
      </c>
      <c r="W4632" t="s">
        <v>7702</v>
      </c>
      <c r="X4632" t="s">
        <v>6871</v>
      </c>
      <c r="Y4632" t="s">
        <v>7703</v>
      </c>
      <c r="Z4632" t="s">
        <v>15237</v>
      </c>
      <c r="AA4632" t="s">
        <v>7942</v>
      </c>
      <c r="AB4632" t="s">
        <v>15238</v>
      </c>
    </row>
    <row r="4633" spans="1:28">
      <c r="A4633" s="241">
        <v>45981</v>
      </c>
      <c r="B4633" t="s">
        <v>15236</v>
      </c>
      <c r="C4633" t="s">
        <v>7778</v>
      </c>
      <c r="D4633" t="s">
        <v>7779</v>
      </c>
      <c r="E4633" t="s">
        <v>7780</v>
      </c>
      <c r="F4633">
        <v>12</v>
      </c>
      <c r="G4633">
        <v>2668.75</v>
      </c>
      <c r="H4633">
        <v>0</v>
      </c>
      <c r="I4633" s="165">
        <v>32025</v>
      </c>
      <c r="J4633" t="s">
        <v>7937</v>
      </c>
      <c r="K4633">
        <v>1</v>
      </c>
      <c r="L4633">
        <v>211</v>
      </c>
      <c r="M4633" t="s">
        <v>7938</v>
      </c>
      <c r="N4633" t="s">
        <v>7939</v>
      </c>
      <c r="O4633" t="s">
        <v>7697</v>
      </c>
      <c r="P4633" t="s">
        <v>13725</v>
      </c>
      <c r="Q4633" t="s">
        <v>14588</v>
      </c>
      <c r="R4633">
        <v>413</v>
      </c>
      <c r="S4633" t="s">
        <v>9296</v>
      </c>
      <c r="T4633" t="s">
        <v>7701</v>
      </c>
      <c r="U4633">
        <v>1</v>
      </c>
      <c r="V4633">
        <v>12</v>
      </c>
      <c r="W4633" t="s">
        <v>7702</v>
      </c>
      <c r="X4633" t="s">
        <v>6871</v>
      </c>
      <c r="Y4633" t="s">
        <v>7703</v>
      </c>
      <c r="Z4633" t="s">
        <v>15237</v>
      </c>
      <c r="AA4633" t="s">
        <v>7942</v>
      </c>
      <c r="AB4633" t="s">
        <v>15238</v>
      </c>
    </row>
    <row r="4634" spans="1:28">
      <c r="A4634" s="241">
        <v>45981</v>
      </c>
      <c r="B4634" t="s">
        <v>15236</v>
      </c>
      <c r="C4634" t="s">
        <v>7880</v>
      </c>
      <c r="D4634" t="s">
        <v>7881</v>
      </c>
      <c r="E4634" t="s">
        <v>7882</v>
      </c>
      <c r="F4634">
        <v>12</v>
      </c>
      <c r="G4634">
        <v>1543</v>
      </c>
      <c r="H4634">
        <v>0</v>
      </c>
      <c r="I4634" s="165">
        <v>18516</v>
      </c>
      <c r="J4634" t="s">
        <v>7937</v>
      </c>
      <c r="K4634">
        <v>1</v>
      </c>
      <c r="L4634">
        <v>211</v>
      </c>
      <c r="M4634" t="s">
        <v>7938</v>
      </c>
      <c r="N4634" t="s">
        <v>7939</v>
      </c>
      <c r="O4634" t="s">
        <v>7697</v>
      </c>
      <c r="P4634" t="s">
        <v>13725</v>
      </c>
      <c r="Q4634" t="s">
        <v>14588</v>
      </c>
      <c r="R4634">
        <v>413</v>
      </c>
      <c r="S4634" t="s">
        <v>9296</v>
      </c>
      <c r="T4634" t="s">
        <v>7701</v>
      </c>
      <c r="U4634">
        <v>1</v>
      </c>
      <c r="V4634">
        <v>12</v>
      </c>
      <c r="W4634" t="s">
        <v>7702</v>
      </c>
      <c r="X4634" t="s">
        <v>6871</v>
      </c>
      <c r="Y4634" t="s">
        <v>7703</v>
      </c>
      <c r="Z4634" t="s">
        <v>15237</v>
      </c>
      <c r="AA4634" t="s">
        <v>7942</v>
      </c>
      <c r="AB4634" t="s">
        <v>15238</v>
      </c>
    </row>
    <row r="4635" spans="1:28">
      <c r="A4635" s="241">
        <v>45981</v>
      </c>
      <c r="B4635" t="s">
        <v>15236</v>
      </c>
      <c r="C4635" t="s">
        <v>7993</v>
      </c>
      <c r="D4635" t="s">
        <v>7994</v>
      </c>
      <c r="E4635" t="s">
        <v>7995</v>
      </c>
      <c r="F4635">
        <v>1</v>
      </c>
      <c r="G4635">
        <v>28655.46</v>
      </c>
      <c r="H4635">
        <v>0</v>
      </c>
      <c r="I4635" s="165">
        <v>28655.46</v>
      </c>
      <c r="J4635" t="s">
        <v>7937</v>
      </c>
      <c r="K4635">
        <v>1</v>
      </c>
      <c r="L4635">
        <v>211</v>
      </c>
      <c r="M4635" t="s">
        <v>7938</v>
      </c>
      <c r="N4635" t="s">
        <v>7939</v>
      </c>
      <c r="O4635" t="s">
        <v>7697</v>
      </c>
      <c r="P4635" t="s">
        <v>13725</v>
      </c>
      <c r="Q4635" t="s">
        <v>14588</v>
      </c>
      <c r="R4635">
        <v>413</v>
      </c>
      <c r="S4635" t="s">
        <v>9296</v>
      </c>
      <c r="T4635" t="s">
        <v>7715</v>
      </c>
      <c r="U4635">
        <v>1</v>
      </c>
      <c r="V4635">
        <v>1</v>
      </c>
      <c r="W4635" t="s">
        <v>7702</v>
      </c>
      <c r="X4635" t="s">
        <v>6871</v>
      </c>
      <c r="Y4635" t="s">
        <v>7703</v>
      </c>
      <c r="Z4635" t="s">
        <v>15237</v>
      </c>
      <c r="AA4635" t="s">
        <v>7942</v>
      </c>
      <c r="AB4635" t="s">
        <v>15238</v>
      </c>
    </row>
    <row r="4636" spans="1:28">
      <c r="A4636" s="241">
        <v>45981</v>
      </c>
      <c r="B4636" t="s">
        <v>15239</v>
      </c>
      <c r="C4636" t="s">
        <v>7914</v>
      </c>
      <c r="D4636" t="s">
        <v>7915</v>
      </c>
      <c r="E4636" t="s">
        <v>7916</v>
      </c>
      <c r="F4636">
        <v>6</v>
      </c>
      <c r="G4636">
        <v>2900.04</v>
      </c>
      <c r="H4636">
        <v>0</v>
      </c>
      <c r="I4636" s="165">
        <v>17400.240000000002</v>
      </c>
      <c r="J4636" t="s">
        <v>8213</v>
      </c>
      <c r="K4636">
        <v>1</v>
      </c>
      <c r="L4636">
        <v>155</v>
      </c>
      <c r="M4636" t="s">
        <v>7946</v>
      </c>
      <c r="N4636" t="s">
        <v>7696</v>
      </c>
      <c r="O4636" t="s">
        <v>7697</v>
      </c>
      <c r="P4636" t="s">
        <v>13725</v>
      </c>
      <c r="Q4636" t="s">
        <v>8404</v>
      </c>
      <c r="R4636">
        <v>715</v>
      </c>
      <c r="S4636" t="s">
        <v>9296</v>
      </c>
      <c r="T4636" t="s">
        <v>7726</v>
      </c>
      <c r="U4636">
        <v>1</v>
      </c>
      <c r="V4636">
        <v>6</v>
      </c>
      <c r="W4636" t="s">
        <v>7702</v>
      </c>
      <c r="X4636" t="s">
        <v>6414</v>
      </c>
      <c r="Y4636" t="s">
        <v>7703</v>
      </c>
      <c r="Z4636" t="s">
        <v>15240</v>
      </c>
      <c r="AA4636" t="s">
        <v>8406</v>
      </c>
      <c r="AB4636" t="s">
        <v>15241</v>
      </c>
    </row>
    <row r="4637" spans="1:28">
      <c r="A4637" s="241">
        <v>45981</v>
      </c>
      <c r="B4637" t="s">
        <v>15242</v>
      </c>
      <c r="C4637" t="s">
        <v>7787</v>
      </c>
      <c r="D4637" t="s">
        <v>7788</v>
      </c>
      <c r="E4637" t="s">
        <v>7789</v>
      </c>
      <c r="F4637">
        <v>4</v>
      </c>
      <c r="G4637">
        <v>3025.21</v>
      </c>
      <c r="H4637">
        <v>0</v>
      </c>
      <c r="I4637" s="165">
        <v>12100.84</v>
      </c>
      <c r="J4637" t="s">
        <v>7766</v>
      </c>
      <c r="K4637">
        <v>1</v>
      </c>
      <c r="L4637">
        <v>125</v>
      </c>
      <c r="M4637" t="s">
        <v>7724</v>
      </c>
      <c r="N4637" t="s">
        <v>7713</v>
      </c>
      <c r="O4637" t="s">
        <v>7697</v>
      </c>
      <c r="P4637" t="s">
        <v>13725</v>
      </c>
      <c r="Q4637" t="s">
        <v>14048</v>
      </c>
      <c r="R4637">
        <v>107</v>
      </c>
      <c r="S4637" t="s">
        <v>9296</v>
      </c>
      <c r="T4637" t="s">
        <v>7715</v>
      </c>
      <c r="U4637">
        <v>1</v>
      </c>
      <c r="V4637">
        <v>4</v>
      </c>
      <c r="W4637" t="s">
        <v>7702</v>
      </c>
      <c r="X4637" t="s">
        <v>6360</v>
      </c>
      <c r="Y4637" t="s">
        <v>7703</v>
      </c>
      <c r="Z4637" t="s">
        <v>15243</v>
      </c>
      <c r="AA4637" t="s">
        <v>8041</v>
      </c>
      <c r="AB4637" t="s">
        <v>15244</v>
      </c>
    </row>
    <row r="4638" spans="1:28">
      <c r="A4638" s="241">
        <v>45981</v>
      </c>
      <c r="B4638" t="s">
        <v>15242</v>
      </c>
      <c r="C4638" t="s">
        <v>7784</v>
      </c>
      <c r="D4638" t="s">
        <v>7785</v>
      </c>
      <c r="E4638" t="s">
        <v>7786</v>
      </c>
      <c r="F4638">
        <v>4</v>
      </c>
      <c r="G4638">
        <v>3025.21</v>
      </c>
      <c r="H4638">
        <v>0</v>
      </c>
      <c r="I4638" s="165">
        <v>12100.84</v>
      </c>
      <c r="J4638" t="s">
        <v>7766</v>
      </c>
      <c r="K4638">
        <v>1</v>
      </c>
      <c r="L4638">
        <v>125</v>
      </c>
      <c r="M4638" t="s">
        <v>7724</v>
      </c>
      <c r="N4638" t="s">
        <v>7713</v>
      </c>
      <c r="O4638" t="s">
        <v>7697</v>
      </c>
      <c r="P4638" t="s">
        <v>13725</v>
      </c>
      <c r="Q4638" t="s">
        <v>14048</v>
      </c>
      <c r="R4638">
        <v>107</v>
      </c>
      <c r="S4638" t="s">
        <v>9296</v>
      </c>
      <c r="T4638" t="s">
        <v>7715</v>
      </c>
      <c r="U4638">
        <v>1</v>
      </c>
      <c r="V4638">
        <v>4</v>
      </c>
      <c r="W4638" t="s">
        <v>7702</v>
      </c>
      <c r="X4638" t="s">
        <v>6360</v>
      </c>
      <c r="Y4638" t="s">
        <v>7703</v>
      </c>
      <c r="Z4638" t="s">
        <v>15243</v>
      </c>
      <c r="AA4638" t="s">
        <v>8041</v>
      </c>
      <c r="AB4638" t="s">
        <v>15244</v>
      </c>
    </row>
    <row r="4639" spans="1:28">
      <c r="A4639" s="241">
        <v>45981</v>
      </c>
      <c r="B4639" t="s">
        <v>15242</v>
      </c>
      <c r="C4639" t="s">
        <v>7781</v>
      </c>
      <c r="D4639" t="s">
        <v>7782</v>
      </c>
      <c r="E4639" t="s">
        <v>7783</v>
      </c>
      <c r="F4639">
        <v>4</v>
      </c>
      <c r="G4639">
        <v>3025.21</v>
      </c>
      <c r="H4639">
        <v>0</v>
      </c>
      <c r="I4639" s="165">
        <v>12100.84</v>
      </c>
      <c r="J4639" t="s">
        <v>7766</v>
      </c>
      <c r="K4639">
        <v>1</v>
      </c>
      <c r="L4639">
        <v>125</v>
      </c>
      <c r="M4639" t="s">
        <v>7724</v>
      </c>
      <c r="N4639" t="s">
        <v>7713</v>
      </c>
      <c r="O4639" t="s">
        <v>7697</v>
      </c>
      <c r="P4639" t="s">
        <v>13725</v>
      </c>
      <c r="Q4639" t="s">
        <v>14048</v>
      </c>
      <c r="R4639">
        <v>107</v>
      </c>
      <c r="S4639" t="s">
        <v>9296</v>
      </c>
      <c r="T4639" t="s">
        <v>7715</v>
      </c>
      <c r="U4639">
        <v>1</v>
      </c>
      <c r="V4639">
        <v>4</v>
      </c>
      <c r="W4639" t="s">
        <v>7702</v>
      </c>
      <c r="X4639" t="s">
        <v>6360</v>
      </c>
      <c r="Y4639" t="s">
        <v>7703</v>
      </c>
      <c r="Z4639" t="s">
        <v>15243</v>
      </c>
      <c r="AA4639" t="s">
        <v>8041</v>
      </c>
      <c r="AB4639" t="s">
        <v>15244</v>
      </c>
    </row>
    <row r="4640" spans="1:28">
      <c r="A4640" s="241">
        <v>45981</v>
      </c>
      <c r="B4640" t="s">
        <v>15245</v>
      </c>
      <c r="C4640" t="s">
        <v>7927</v>
      </c>
      <c r="D4640" t="s">
        <v>7928</v>
      </c>
      <c r="E4640" t="s">
        <v>7929</v>
      </c>
      <c r="F4640">
        <v>1</v>
      </c>
      <c r="G4640">
        <v>1344.54</v>
      </c>
      <c r="H4640">
        <v>0</v>
      </c>
      <c r="I4640" s="165">
        <v>1344.54</v>
      </c>
      <c r="J4640" t="s">
        <v>8069</v>
      </c>
      <c r="K4640">
        <v>1</v>
      </c>
      <c r="L4640">
        <v>212</v>
      </c>
      <c r="M4640" t="s">
        <v>8070</v>
      </c>
      <c r="N4640" t="s">
        <v>7696</v>
      </c>
      <c r="O4640" t="s">
        <v>7697</v>
      </c>
      <c r="P4640" t="s">
        <v>13725</v>
      </c>
      <c r="Q4640" t="s">
        <v>12563</v>
      </c>
      <c r="R4640">
        <v>717</v>
      </c>
      <c r="S4640" t="s">
        <v>9296</v>
      </c>
      <c r="T4640" t="s">
        <v>7701</v>
      </c>
      <c r="U4640">
        <v>1</v>
      </c>
      <c r="V4640">
        <v>1</v>
      </c>
      <c r="W4640" t="s">
        <v>7702</v>
      </c>
      <c r="X4640" t="s">
        <v>6340</v>
      </c>
      <c r="Y4640" t="s">
        <v>7703</v>
      </c>
      <c r="Z4640" t="s">
        <v>15246</v>
      </c>
      <c r="AA4640" t="s">
        <v>10844</v>
      </c>
      <c r="AB4640" t="s">
        <v>10845</v>
      </c>
    </row>
    <row r="4641" spans="1:28">
      <c r="A4641" s="241">
        <v>45981</v>
      </c>
      <c r="B4641" t="s">
        <v>15247</v>
      </c>
      <c r="C4641" t="s">
        <v>7883</v>
      </c>
      <c r="D4641" t="s">
        <v>7884</v>
      </c>
      <c r="E4641" t="s">
        <v>7885</v>
      </c>
      <c r="F4641">
        <v>6</v>
      </c>
      <c r="G4641">
        <v>3025.21</v>
      </c>
      <c r="H4641">
        <v>0</v>
      </c>
      <c r="I4641" s="165">
        <v>18151.259999999998</v>
      </c>
      <c r="J4641" t="s">
        <v>7766</v>
      </c>
      <c r="K4641">
        <v>1</v>
      </c>
      <c r="L4641">
        <v>125</v>
      </c>
      <c r="M4641" t="s">
        <v>7724</v>
      </c>
      <c r="N4641" t="s">
        <v>7713</v>
      </c>
      <c r="O4641" t="s">
        <v>7697</v>
      </c>
      <c r="P4641" t="s">
        <v>13725</v>
      </c>
      <c r="Q4641" t="s">
        <v>14048</v>
      </c>
      <c r="R4641">
        <v>107</v>
      </c>
      <c r="S4641" t="s">
        <v>9296</v>
      </c>
      <c r="T4641" t="s">
        <v>7715</v>
      </c>
      <c r="U4641">
        <v>1</v>
      </c>
      <c r="V4641">
        <v>6</v>
      </c>
      <c r="W4641" t="s">
        <v>7702</v>
      </c>
      <c r="X4641" t="s">
        <v>6943</v>
      </c>
      <c r="Y4641" t="s">
        <v>7703</v>
      </c>
      <c r="Z4641" t="s">
        <v>15248</v>
      </c>
      <c r="AA4641" t="s">
        <v>8041</v>
      </c>
      <c r="AB4641" t="s">
        <v>15249</v>
      </c>
    </row>
    <row r="4642" spans="1:28">
      <c r="A4642" s="241">
        <v>45981</v>
      </c>
      <c r="B4642" t="s">
        <v>15250</v>
      </c>
      <c r="C4642" t="s">
        <v>7822</v>
      </c>
      <c r="D4642" t="s">
        <v>7823</v>
      </c>
      <c r="E4642" t="s">
        <v>7824</v>
      </c>
      <c r="F4642">
        <v>2</v>
      </c>
      <c r="G4642">
        <v>3025.21</v>
      </c>
      <c r="H4642">
        <v>0</v>
      </c>
      <c r="I4642" s="165">
        <v>6050.42</v>
      </c>
      <c r="J4642" t="s">
        <v>8182</v>
      </c>
      <c r="K4642">
        <v>1</v>
      </c>
      <c r="L4642">
        <v>126</v>
      </c>
      <c r="M4642" t="s">
        <v>7744</v>
      </c>
      <c r="N4642" t="s">
        <v>7745</v>
      </c>
      <c r="O4642" t="s">
        <v>7697</v>
      </c>
      <c r="P4642" t="s">
        <v>13725</v>
      </c>
      <c r="Q4642" t="s">
        <v>8576</v>
      </c>
      <c r="R4642">
        <v>920</v>
      </c>
      <c r="S4642" t="s">
        <v>9296</v>
      </c>
      <c r="T4642" t="s">
        <v>7715</v>
      </c>
      <c r="U4642">
        <v>1</v>
      </c>
      <c r="V4642">
        <v>2</v>
      </c>
      <c r="W4642" t="s">
        <v>7702</v>
      </c>
      <c r="X4642" t="s">
        <v>6704</v>
      </c>
      <c r="Y4642" t="s">
        <v>7703</v>
      </c>
      <c r="Z4642" t="s">
        <v>15251</v>
      </c>
      <c r="AA4642" t="s">
        <v>8265</v>
      </c>
      <c r="AB4642" t="s">
        <v>15252</v>
      </c>
    </row>
    <row r="4643" spans="1:28">
      <c r="A4643" s="241">
        <v>45981</v>
      </c>
      <c r="B4643" t="s">
        <v>15253</v>
      </c>
      <c r="C4643" t="s">
        <v>7736</v>
      </c>
      <c r="D4643" t="s">
        <v>7737</v>
      </c>
      <c r="E4643" t="s">
        <v>7738</v>
      </c>
      <c r="F4643">
        <v>1</v>
      </c>
      <c r="G4643">
        <v>6422.4</v>
      </c>
      <c r="H4643">
        <v>0</v>
      </c>
      <c r="I4643" s="165">
        <v>6422.4</v>
      </c>
      <c r="J4643" t="s">
        <v>7851</v>
      </c>
      <c r="K4643">
        <v>1</v>
      </c>
      <c r="L4643">
        <v>126</v>
      </c>
      <c r="M4643" t="s">
        <v>7744</v>
      </c>
      <c r="N4643" t="s">
        <v>7745</v>
      </c>
      <c r="O4643" t="s">
        <v>7697</v>
      </c>
      <c r="P4643" t="s">
        <v>13725</v>
      </c>
      <c r="Q4643" t="s">
        <v>13931</v>
      </c>
      <c r="R4643">
        <v>933</v>
      </c>
      <c r="S4643" t="s">
        <v>9296</v>
      </c>
      <c r="T4643" t="s">
        <v>7701</v>
      </c>
      <c r="U4643">
        <v>1</v>
      </c>
      <c r="V4643">
        <v>1</v>
      </c>
      <c r="W4643" t="s">
        <v>7702</v>
      </c>
      <c r="X4643" t="s">
        <v>6959</v>
      </c>
      <c r="Y4643" t="s">
        <v>7703</v>
      </c>
      <c r="Z4643" t="s">
        <v>15254</v>
      </c>
      <c r="AA4643" t="s">
        <v>8696</v>
      </c>
      <c r="AB4643" t="s">
        <v>15255</v>
      </c>
    </row>
    <row r="4644" spans="1:28">
      <c r="A4644" s="241">
        <v>45981</v>
      </c>
      <c r="B4644" t="s">
        <v>15253</v>
      </c>
      <c r="C4644" t="s">
        <v>8415</v>
      </c>
      <c r="D4644" t="s">
        <v>8416</v>
      </c>
      <c r="E4644" t="s">
        <v>8417</v>
      </c>
      <c r="F4644">
        <v>6</v>
      </c>
      <c r="G4644">
        <v>2700</v>
      </c>
      <c r="H4644">
        <v>0</v>
      </c>
      <c r="I4644" s="165">
        <v>16200</v>
      </c>
      <c r="J4644" t="s">
        <v>7851</v>
      </c>
      <c r="K4644">
        <v>1</v>
      </c>
      <c r="L4644">
        <v>126</v>
      </c>
      <c r="M4644" t="s">
        <v>7744</v>
      </c>
      <c r="N4644" t="s">
        <v>7745</v>
      </c>
      <c r="O4644" t="s">
        <v>7697</v>
      </c>
      <c r="P4644" t="s">
        <v>13725</v>
      </c>
      <c r="Q4644" t="s">
        <v>13931</v>
      </c>
      <c r="R4644">
        <v>933</v>
      </c>
      <c r="S4644" t="s">
        <v>9296</v>
      </c>
      <c r="T4644" t="s">
        <v>7715</v>
      </c>
      <c r="U4644">
        <v>1</v>
      </c>
      <c r="V4644">
        <v>6</v>
      </c>
      <c r="W4644" t="s">
        <v>7702</v>
      </c>
      <c r="X4644" t="s">
        <v>6959</v>
      </c>
      <c r="Y4644" t="s">
        <v>7703</v>
      </c>
      <c r="Z4644" t="s">
        <v>15254</v>
      </c>
      <c r="AA4644" t="s">
        <v>8696</v>
      </c>
      <c r="AB4644" t="s">
        <v>15255</v>
      </c>
    </row>
    <row r="4645" spans="1:28">
      <c r="A4645" s="241">
        <v>45981</v>
      </c>
      <c r="B4645" t="s">
        <v>15253</v>
      </c>
      <c r="C4645" t="s">
        <v>7868</v>
      </c>
      <c r="D4645" t="s">
        <v>7869</v>
      </c>
      <c r="E4645" t="s">
        <v>7870</v>
      </c>
      <c r="F4645">
        <v>4</v>
      </c>
      <c r="G4645">
        <v>3000</v>
      </c>
      <c r="H4645">
        <v>0</v>
      </c>
      <c r="I4645" s="165">
        <v>12000</v>
      </c>
      <c r="J4645" t="s">
        <v>7851</v>
      </c>
      <c r="K4645">
        <v>1</v>
      </c>
      <c r="L4645">
        <v>126</v>
      </c>
      <c r="M4645" t="s">
        <v>7744</v>
      </c>
      <c r="N4645" t="s">
        <v>7745</v>
      </c>
      <c r="O4645" t="s">
        <v>7697</v>
      </c>
      <c r="P4645" t="s">
        <v>13725</v>
      </c>
      <c r="Q4645" t="s">
        <v>13931</v>
      </c>
      <c r="R4645">
        <v>933</v>
      </c>
      <c r="S4645" t="s">
        <v>9296</v>
      </c>
      <c r="T4645" t="s">
        <v>7726</v>
      </c>
      <c r="U4645">
        <v>1</v>
      </c>
      <c r="V4645">
        <v>4</v>
      </c>
      <c r="W4645" t="s">
        <v>7702</v>
      </c>
      <c r="X4645" t="s">
        <v>6959</v>
      </c>
      <c r="Y4645" t="s">
        <v>7703</v>
      </c>
      <c r="Z4645" t="s">
        <v>15254</v>
      </c>
      <c r="AA4645" t="s">
        <v>8696</v>
      </c>
      <c r="AB4645" t="s">
        <v>15255</v>
      </c>
    </row>
    <row r="4646" spans="1:28">
      <c r="A4646" s="241">
        <v>45981</v>
      </c>
      <c r="B4646" t="s">
        <v>15256</v>
      </c>
      <c r="C4646" t="s">
        <v>7914</v>
      </c>
      <c r="D4646" t="s">
        <v>7915</v>
      </c>
      <c r="E4646" t="s">
        <v>7916</v>
      </c>
      <c r="F4646">
        <v>6</v>
      </c>
      <c r="G4646">
        <v>2900.04</v>
      </c>
      <c r="H4646">
        <v>0</v>
      </c>
      <c r="I4646" s="165">
        <v>17400.240000000002</v>
      </c>
      <c r="J4646" t="s">
        <v>7809</v>
      </c>
      <c r="K4646">
        <v>1</v>
      </c>
      <c r="L4646">
        <v>125</v>
      </c>
      <c r="M4646" t="s">
        <v>7724</v>
      </c>
      <c r="N4646" t="s">
        <v>7713</v>
      </c>
      <c r="O4646" t="s">
        <v>7697</v>
      </c>
      <c r="P4646" t="s">
        <v>13725</v>
      </c>
      <c r="Q4646" t="s">
        <v>13757</v>
      </c>
      <c r="R4646">
        <v>114</v>
      </c>
      <c r="S4646" t="s">
        <v>9296</v>
      </c>
      <c r="T4646" t="s">
        <v>7726</v>
      </c>
      <c r="U4646">
        <v>1</v>
      </c>
      <c r="V4646">
        <v>6</v>
      </c>
      <c r="W4646" t="s">
        <v>7702</v>
      </c>
      <c r="X4646" t="s">
        <v>6817</v>
      </c>
      <c r="Y4646" t="s">
        <v>7703</v>
      </c>
      <c r="Z4646" t="s">
        <v>15257</v>
      </c>
      <c r="AA4646" t="s">
        <v>7813</v>
      </c>
      <c r="AB4646" t="s">
        <v>15258</v>
      </c>
    </row>
    <row r="4647" spans="1:28">
      <c r="A4647" s="241">
        <v>45981</v>
      </c>
      <c r="B4647" t="s">
        <v>15256</v>
      </c>
      <c r="C4647" t="s">
        <v>7917</v>
      </c>
      <c r="D4647" t="s">
        <v>7918</v>
      </c>
      <c r="E4647" t="s">
        <v>7919</v>
      </c>
      <c r="F4647">
        <v>5</v>
      </c>
      <c r="G4647">
        <v>3000</v>
      </c>
      <c r="H4647">
        <v>0</v>
      </c>
      <c r="I4647" s="165">
        <v>15000</v>
      </c>
      <c r="J4647" t="s">
        <v>7809</v>
      </c>
      <c r="K4647">
        <v>1</v>
      </c>
      <c r="L4647">
        <v>125</v>
      </c>
      <c r="M4647" t="s">
        <v>7724</v>
      </c>
      <c r="N4647" t="s">
        <v>7713</v>
      </c>
      <c r="O4647" t="s">
        <v>7697</v>
      </c>
      <c r="P4647" t="s">
        <v>13725</v>
      </c>
      <c r="Q4647" t="s">
        <v>13757</v>
      </c>
      <c r="R4647">
        <v>114</v>
      </c>
      <c r="S4647" t="s">
        <v>9296</v>
      </c>
      <c r="T4647" t="s">
        <v>7726</v>
      </c>
      <c r="U4647">
        <v>1</v>
      </c>
      <c r="V4647">
        <v>5</v>
      </c>
      <c r="W4647" t="s">
        <v>7702</v>
      </c>
      <c r="X4647" t="s">
        <v>6817</v>
      </c>
      <c r="Y4647" t="s">
        <v>7703</v>
      </c>
      <c r="Z4647" t="s">
        <v>15257</v>
      </c>
      <c r="AA4647" t="s">
        <v>7813</v>
      </c>
      <c r="AB4647" t="s">
        <v>15258</v>
      </c>
    </row>
    <row r="4648" spans="1:28">
      <c r="A4648" s="241">
        <v>45981</v>
      </c>
      <c r="B4648" t="s">
        <v>15259</v>
      </c>
      <c r="C4648" t="s">
        <v>7791</v>
      </c>
      <c r="D4648" t="s">
        <v>7792</v>
      </c>
      <c r="E4648" t="s">
        <v>7793</v>
      </c>
      <c r="F4648">
        <v>4</v>
      </c>
      <c r="G4648">
        <v>870</v>
      </c>
      <c r="H4648">
        <v>0</v>
      </c>
      <c r="I4648" s="165">
        <v>3480</v>
      </c>
      <c r="J4648" t="s">
        <v>8852</v>
      </c>
      <c r="K4648">
        <v>1</v>
      </c>
      <c r="L4648">
        <v>154</v>
      </c>
      <c r="M4648" t="s">
        <v>8678</v>
      </c>
      <c r="N4648" t="s">
        <v>7939</v>
      </c>
      <c r="O4648" t="s">
        <v>7697</v>
      </c>
      <c r="P4648" t="s">
        <v>13725</v>
      </c>
      <c r="Q4648" t="s">
        <v>8297</v>
      </c>
      <c r="R4648">
        <v>410</v>
      </c>
      <c r="S4648" t="s">
        <v>9296</v>
      </c>
      <c r="T4648" t="s">
        <v>7701</v>
      </c>
      <c r="U4648">
        <v>1</v>
      </c>
      <c r="V4648">
        <v>4</v>
      </c>
      <c r="W4648" t="s">
        <v>7702</v>
      </c>
      <c r="X4648" t="s">
        <v>6338</v>
      </c>
      <c r="Y4648" t="s">
        <v>7703</v>
      </c>
      <c r="Z4648" t="s">
        <v>15260</v>
      </c>
      <c r="AA4648" t="s">
        <v>8300</v>
      </c>
      <c r="AB4648" t="s">
        <v>13900</v>
      </c>
    </row>
    <row r="4649" spans="1:28">
      <c r="A4649" s="241">
        <v>45981</v>
      </c>
      <c r="B4649" t="s">
        <v>15261</v>
      </c>
      <c r="C4649" t="s">
        <v>7730</v>
      </c>
      <c r="D4649" t="s">
        <v>7731</v>
      </c>
      <c r="E4649" t="s">
        <v>7732</v>
      </c>
      <c r="F4649">
        <v>1</v>
      </c>
      <c r="G4649">
        <v>8991.6</v>
      </c>
      <c r="H4649">
        <v>449.58</v>
      </c>
      <c r="I4649" s="165">
        <v>8542.02</v>
      </c>
      <c r="J4649" t="s">
        <v>7711</v>
      </c>
      <c r="K4649">
        <v>1</v>
      </c>
      <c r="L4649">
        <v>156</v>
      </c>
      <c r="M4649" t="s">
        <v>7712</v>
      </c>
      <c r="N4649" t="s">
        <v>7713</v>
      </c>
      <c r="O4649" t="s">
        <v>7697</v>
      </c>
      <c r="P4649" t="s">
        <v>13725</v>
      </c>
      <c r="Q4649" t="s">
        <v>14163</v>
      </c>
      <c r="R4649">
        <v>509</v>
      </c>
      <c r="S4649" t="s">
        <v>9296</v>
      </c>
      <c r="T4649" t="s">
        <v>7715</v>
      </c>
      <c r="U4649">
        <v>1</v>
      </c>
      <c r="V4649">
        <v>1</v>
      </c>
      <c r="W4649" t="s">
        <v>7702</v>
      </c>
      <c r="X4649" t="s">
        <v>6825</v>
      </c>
      <c r="Y4649" t="s">
        <v>7703</v>
      </c>
      <c r="Z4649" t="s">
        <v>15262</v>
      </c>
      <c r="AA4649" t="s">
        <v>8231</v>
      </c>
      <c r="AB4649" t="s">
        <v>15263</v>
      </c>
    </row>
    <row r="4650" spans="1:28">
      <c r="A4650" s="241">
        <v>45981</v>
      </c>
      <c r="B4650" t="s">
        <v>15261</v>
      </c>
      <c r="C4650" t="s">
        <v>8613</v>
      </c>
      <c r="D4650" t="s">
        <v>8614</v>
      </c>
      <c r="E4650" t="s">
        <v>8615</v>
      </c>
      <c r="F4650">
        <v>12</v>
      </c>
      <c r="G4650">
        <v>714.29</v>
      </c>
      <c r="H4650">
        <v>0</v>
      </c>
      <c r="I4650" s="165">
        <v>8571.48</v>
      </c>
      <c r="J4650" t="s">
        <v>7711</v>
      </c>
      <c r="K4650">
        <v>1</v>
      </c>
      <c r="L4650">
        <v>156</v>
      </c>
      <c r="M4650" t="s">
        <v>7712</v>
      </c>
      <c r="N4650" t="s">
        <v>7713</v>
      </c>
      <c r="O4650" t="s">
        <v>7697</v>
      </c>
      <c r="P4650" t="s">
        <v>13725</v>
      </c>
      <c r="Q4650" t="s">
        <v>14163</v>
      </c>
      <c r="R4650">
        <v>509</v>
      </c>
      <c r="S4650" t="s">
        <v>9296</v>
      </c>
      <c r="T4650" t="s">
        <v>7715</v>
      </c>
      <c r="U4650">
        <v>1</v>
      </c>
      <c r="V4650">
        <v>12</v>
      </c>
      <c r="W4650" t="s">
        <v>7702</v>
      </c>
      <c r="X4650" t="s">
        <v>6825</v>
      </c>
      <c r="Y4650" t="s">
        <v>7703</v>
      </c>
      <c r="Z4650" t="s">
        <v>15262</v>
      </c>
      <c r="AA4650" t="s">
        <v>8231</v>
      </c>
      <c r="AB4650" t="s">
        <v>15263</v>
      </c>
    </row>
    <row r="4651" spans="1:28">
      <c r="A4651" s="241">
        <v>45981</v>
      </c>
      <c r="B4651" t="s">
        <v>15264</v>
      </c>
      <c r="C4651" t="s">
        <v>7934</v>
      </c>
      <c r="D4651" t="s">
        <v>7935</v>
      </c>
      <c r="E4651" t="s">
        <v>7936</v>
      </c>
      <c r="F4651">
        <v>6</v>
      </c>
      <c r="G4651">
        <v>2475</v>
      </c>
      <c r="H4651">
        <v>0</v>
      </c>
      <c r="I4651" s="165">
        <v>14850</v>
      </c>
      <c r="J4651" t="s">
        <v>7937</v>
      </c>
      <c r="K4651">
        <v>1</v>
      </c>
      <c r="L4651">
        <v>211</v>
      </c>
      <c r="M4651" t="s">
        <v>7938</v>
      </c>
      <c r="N4651" t="s">
        <v>7939</v>
      </c>
      <c r="O4651" t="s">
        <v>7697</v>
      </c>
      <c r="P4651" t="s">
        <v>13725</v>
      </c>
      <c r="Q4651" t="s">
        <v>8209</v>
      </c>
      <c r="R4651">
        <v>409</v>
      </c>
      <c r="S4651" t="s">
        <v>9296</v>
      </c>
      <c r="T4651" t="s">
        <v>7715</v>
      </c>
      <c r="U4651">
        <v>1</v>
      </c>
      <c r="V4651">
        <v>6</v>
      </c>
      <c r="W4651" t="s">
        <v>7702</v>
      </c>
      <c r="X4651" t="s">
        <v>6368</v>
      </c>
      <c r="Y4651" t="s">
        <v>7703</v>
      </c>
      <c r="Z4651" t="s">
        <v>15265</v>
      </c>
      <c r="AA4651" t="s">
        <v>8145</v>
      </c>
      <c r="AB4651" t="s">
        <v>15266</v>
      </c>
    </row>
    <row r="4652" spans="1:28">
      <c r="A4652" s="241">
        <v>45981</v>
      </c>
      <c r="B4652" t="s">
        <v>15267</v>
      </c>
      <c r="C4652" t="s">
        <v>7730</v>
      </c>
      <c r="D4652" t="s">
        <v>7731</v>
      </c>
      <c r="E4652" t="s">
        <v>7732</v>
      </c>
      <c r="F4652">
        <v>1</v>
      </c>
      <c r="G4652">
        <v>8991.6</v>
      </c>
      <c r="H4652">
        <v>449.58</v>
      </c>
      <c r="I4652" s="165">
        <v>8542.02</v>
      </c>
      <c r="J4652" t="s">
        <v>7937</v>
      </c>
      <c r="K4652">
        <v>1</v>
      </c>
      <c r="L4652">
        <v>211</v>
      </c>
      <c r="M4652" t="s">
        <v>7938</v>
      </c>
      <c r="N4652" t="s">
        <v>7939</v>
      </c>
      <c r="O4652" t="s">
        <v>7697</v>
      </c>
      <c r="P4652" t="s">
        <v>13725</v>
      </c>
      <c r="Q4652" t="s">
        <v>8209</v>
      </c>
      <c r="R4652">
        <v>409</v>
      </c>
      <c r="S4652" t="s">
        <v>9296</v>
      </c>
      <c r="T4652" t="s">
        <v>7715</v>
      </c>
      <c r="U4652">
        <v>1</v>
      </c>
      <c r="V4652">
        <v>1</v>
      </c>
      <c r="W4652" t="s">
        <v>7702</v>
      </c>
      <c r="X4652" t="s">
        <v>6505</v>
      </c>
      <c r="Y4652" t="s">
        <v>7703</v>
      </c>
      <c r="Z4652" t="s">
        <v>15268</v>
      </c>
      <c r="AA4652" t="s">
        <v>8145</v>
      </c>
      <c r="AB4652" t="s">
        <v>15269</v>
      </c>
    </row>
    <row r="4653" spans="1:28">
      <c r="A4653" s="241">
        <v>45981</v>
      </c>
      <c r="B4653" t="s">
        <v>15270</v>
      </c>
      <c r="C4653" t="s">
        <v>8268</v>
      </c>
      <c r="D4653" t="s">
        <v>8269</v>
      </c>
      <c r="E4653" t="s">
        <v>8270</v>
      </c>
      <c r="F4653">
        <v>4</v>
      </c>
      <c r="G4653">
        <v>864</v>
      </c>
      <c r="H4653">
        <v>0</v>
      </c>
      <c r="I4653" s="165">
        <v>3456</v>
      </c>
      <c r="J4653" t="s">
        <v>8182</v>
      </c>
      <c r="K4653">
        <v>1</v>
      </c>
      <c r="L4653">
        <v>126</v>
      </c>
      <c r="M4653" t="s">
        <v>7744</v>
      </c>
      <c r="N4653" t="s">
        <v>7745</v>
      </c>
      <c r="O4653" t="s">
        <v>7697</v>
      </c>
      <c r="P4653" t="s">
        <v>13725</v>
      </c>
      <c r="Q4653" t="s">
        <v>12521</v>
      </c>
      <c r="R4653">
        <v>919</v>
      </c>
      <c r="S4653" t="s">
        <v>9296</v>
      </c>
      <c r="T4653" t="s">
        <v>7701</v>
      </c>
      <c r="U4653">
        <v>1</v>
      </c>
      <c r="V4653">
        <v>4</v>
      </c>
      <c r="W4653" t="s">
        <v>7702</v>
      </c>
      <c r="X4653" t="s">
        <v>6660</v>
      </c>
      <c r="Y4653" t="s">
        <v>7703</v>
      </c>
      <c r="Z4653" t="s">
        <v>15271</v>
      </c>
      <c r="AA4653" t="s">
        <v>8185</v>
      </c>
      <c r="AB4653" t="s">
        <v>6660</v>
      </c>
    </row>
    <row r="4654" spans="1:28">
      <c r="A4654" s="241">
        <v>45981</v>
      </c>
      <c r="B4654" t="s">
        <v>15270</v>
      </c>
      <c r="C4654" t="s">
        <v>7730</v>
      </c>
      <c r="D4654" t="s">
        <v>7731</v>
      </c>
      <c r="E4654" t="s">
        <v>7732</v>
      </c>
      <c r="F4654">
        <v>1</v>
      </c>
      <c r="G4654">
        <v>8991.6</v>
      </c>
      <c r="H4654">
        <v>449.58</v>
      </c>
      <c r="I4654" s="165">
        <v>8542.02</v>
      </c>
      <c r="J4654" t="s">
        <v>8182</v>
      </c>
      <c r="K4654">
        <v>1</v>
      </c>
      <c r="L4654">
        <v>126</v>
      </c>
      <c r="M4654" t="s">
        <v>7744</v>
      </c>
      <c r="N4654" t="s">
        <v>7745</v>
      </c>
      <c r="O4654" t="s">
        <v>7697</v>
      </c>
      <c r="P4654" t="s">
        <v>13725</v>
      </c>
      <c r="Q4654" t="s">
        <v>12521</v>
      </c>
      <c r="R4654">
        <v>919</v>
      </c>
      <c r="S4654" t="s">
        <v>9296</v>
      </c>
      <c r="T4654" t="s">
        <v>7715</v>
      </c>
      <c r="U4654">
        <v>1</v>
      </c>
      <c r="V4654">
        <v>1</v>
      </c>
      <c r="W4654" t="s">
        <v>7702</v>
      </c>
      <c r="X4654" t="s">
        <v>6660</v>
      </c>
      <c r="Y4654" t="s">
        <v>7703</v>
      </c>
      <c r="Z4654" t="s">
        <v>15271</v>
      </c>
      <c r="AA4654" t="s">
        <v>8185</v>
      </c>
      <c r="AB4654" t="s">
        <v>6660</v>
      </c>
    </row>
    <row r="4655" spans="1:28">
      <c r="A4655" s="241">
        <v>45981</v>
      </c>
      <c r="B4655" t="s">
        <v>15272</v>
      </c>
      <c r="C4655" t="s">
        <v>7927</v>
      </c>
      <c r="D4655" t="s">
        <v>7928</v>
      </c>
      <c r="E4655" t="s">
        <v>7929</v>
      </c>
      <c r="F4655">
        <v>5</v>
      </c>
      <c r="G4655">
        <v>1344.54</v>
      </c>
      <c r="H4655">
        <v>0</v>
      </c>
      <c r="I4655" s="165">
        <v>6722.7</v>
      </c>
      <c r="J4655" t="s">
        <v>7937</v>
      </c>
      <c r="K4655">
        <v>1</v>
      </c>
      <c r="L4655">
        <v>211</v>
      </c>
      <c r="M4655" t="s">
        <v>7938</v>
      </c>
      <c r="N4655" t="s">
        <v>7939</v>
      </c>
      <c r="O4655" t="s">
        <v>7697</v>
      </c>
      <c r="P4655" t="s">
        <v>13725</v>
      </c>
      <c r="Q4655" t="s">
        <v>8209</v>
      </c>
      <c r="R4655">
        <v>409</v>
      </c>
      <c r="S4655" t="s">
        <v>9296</v>
      </c>
      <c r="T4655" t="s">
        <v>7701</v>
      </c>
      <c r="U4655">
        <v>1</v>
      </c>
      <c r="V4655">
        <v>5</v>
      </c>
      <c r="W4655" t="s">
        <v>7702</v>
      </c>
      <c r="X4655" t="s">
        <v>6572</v>
      </c>
      <c r="Y4655" t="s">
        <v>7703</v>
      </c>
      <c r="Z4655" t="s">
        <v>15273</v>
      </c>
      <c r="AA4655" t="s">
        <v>8145</v>
      </c>
      <c r="AB4655" t="s">
        <v>15274</v>
      </c>
    </row>
    <row r="4656" spans="1:28">
      <c r="A4656" s="241">
        <v>45981</v>
      </c>
      <c r="B4656" t="s">
        <v>15275</v>
      </c>
      <c r="C4656" t="s">
        <v>7934</v>
      </c>
      <c r="D4656" t="s">
        <v>7935</v>
      </c>
      <c r="E4656" t="s">
        <v>7936</v>
      </c>
      <c r="F4656">
        <v>12</v>
      </c>
      <c r="G4656">
        <v>2475</v>
      </c>
      <c r="H4656">
        <v>0</v>
      </c>
      <c r="I4656" s="165">
        <v>29700</v>
      </c>
      <c r="J4656" t="s">
        <v>7937</v>
      </c>
      <c r="K4656">
        <v>1</v>
      </c>
      <c r="L4656">
        <v>211</v>
      </c>
      <c r="M4656" t="s">
        <v>7938</v>
      </c>
      <c r="N4656" t="s">
        <v>7939</v>
      </c>
      <c r="O4656" t="s">
        <v>7697</v>
      </c>
      <c r="P4656" t="s">
        <v>13725</v>
      </c>
      <c r="Q4656" t="s">
        <v>8209</v>
      </c>
      <c r="R4656">
        <v>409</v>
      </c>
      <c r="S4656" t="s">
        <v>9296</v>
      </c>
      <c r="T4656" t="s">
        <v>7715</v>
      </c>
      <c r="U4656">
        <v>1</v>
      </c>
      <c r="V4656">
        <v>12</v>
      </c>
      <c r="W4656" t="s">
        <v>7702</v>
      </c>
      <c r="X4656" t="s">
        <v>6662</v>
      </c>
      <c r="Y4656" t="s">
        <v>7703</v>
      </c>
      <c r="Z4656" t="s">
        <v>15276</v>
      </c>
      <c r="AA4656" t="s">
        <v>8145</v>
      </c>
      <c r="AB4656" t="s">
        <v>15277</v>
      </c>
    </row>
    <row r="4657" spans="1:28">
      <c r="A4657" s="241">
        <v>45981</v>
      </c>
      <c r="B4657" t="s">
        <v>15278</v>
      </c>
      <c r="C4657" t="s">
        <v>9368</v>
      </c>
      <c r="D4657" t="s">
        <v>9369</v>
      </c>
      <c r="E4657" t="s">
        <v>9370</v>
      </c>
      <c r="F4657">
        <v>2</v>
      </c>
      <c r="G4657">
        <v>7650</v>
      </c>
      <c r="H4657">
        <v>0</v>
      </c>
      <c r="I4657" s="165">
        <v>15300</v>
      </c>
      <c r="J4657" t="s">
        <v>7937</v>
      </c>
      <c r="K4657">
        <v>1</v>
      </c>
      <c r="L4657">
        <v>211</v>
      </c>
      <c r="M4657" t="s">
        <v>7938</v>
      </c>
      <c r="N4657" t="s">
        <v>7939</v>
      </c>
      <c r="O4657" t="s">
        <v>7697</v>
      </c>
      <c r="P4657" t="s">
        <v>13725</v>
      </c>
      <c r="Q4657" t="s">
        <v>8209</v>
      </c>
      <c r="R4657">
        <v>409</v>
      </c>
      <c r="S4657" t="s">
        <v>9296</v>
      </c>
      <c r="T4657" t="s">
        <v>7726</v>
      </c>
      <c r="U4657">
        <v>1</v>
      </c>
      <c r="V4657">
        <v>2</v>
      </c>
      <c r="W4657" t="s">
        <v>7702</v>
      </c>
      <c r="X4657" t="s">
        <v>6850</v>
      </c>
      <c r="Y4657" t="s">
        <v>7703</v>
      </c>
      <c r="Z4657" t="s">
        <v>15279</v>
      </c>
      <c r="AA4657" t="s">
        <v>8145</v>
      </c>
      <c r="AB4657" t="s">
        <v>15280</v>
      </c>
    </row>
    <row r="4658" spans="1:28">
      <c r="A4658" s="241">
        <v>45981</v>
      </c>
      <c r="B4658" t="s">
        <v>15278</v>
      </c>
      <c r="C4658" t="s">
        <v>7993</v>
      </c>
      <c r="D4658" t="s">
        <v>7994</v>
      </c>
      <c r="E4658" t="s">
        <v>7995</v>
      </c>
      <c r="F4658">
        <v>1</v>
      </c>
      <c r="G4658">
        <v>28655.46</v>
      </c>
      <c r="H4658">
        <v>0</v>
      </c>
      <c r="I4658" s="165">
        <v>28655.46</v>
      </c>
      <c r="J4658" t="s">
        <v>7937</v>
      </c>
      <c r="K4658">
        <v>1</v>
      </c>
      <c r="L4658">
        <v>211</v>
      </c>
      <c r="M4658" t="s">
        <v>7938</v>
      </c>
      <c r="N4658" t="s">
        <v>7939</v>
      </c>
      <c r="O4658" t="s">
        <v>7697</v>
      </c>
      <c r="P4658" t="s">
        <v>13725</v>
      </c>
      <c r="Q4658" t="s">
        <v>8209</v>
      </c>
      <c r="R4658">
        <v>409</v>
      </c>
      <c r="S4658" t="s">
        <v>9296</v>
      </c>
      <c r="T4658" t="s">
        <v>7715</v>
      </c>
      <c r="U4658">
        <v>1</v>
      </c>
      <c r="V4658">
        <v>1</v>
      </c>
      <c r="W4658" t="s">
        <v>7702</v>
      </c>
      <c r="X4658" t="s">
        <v>6850</v>
      </c>
      <c r="Y4658" t="s">
        <v>7703</v>
      </c>
      <c r="Z4658" t="s">
        <v>15279</v>
      </c>
      <c r="AA4658" t="s">
        <v>8145</v>
      </c>
      <c r="AB4658" t="s">
        <v>15280</v>
      </c>
    </row>
    <row r="4659" spans="1:28">
      <c r="A4659" s="241">
        <v>45981</v>
      </c>
      <c r="B4659" t="s">
        <v>15281</v>
      </c>
      <c r="C4659" t="s">
        <v>8051</v>
      </c>
      <c r="D4659" t="s">
        <v>8052</v>
      </c>
      <c r="E4659" t="s">
        <v>8053</v>
      </c>
      <c r="F4659">
        <v>2</v>
      </c>
      <c r="G4659">
        <v>5940</v>
      </c>
      <c r="H4659">
        <v>0</v>
      </c>
      <c r="I4659" s="165">
        <v>11880</v>
      </c>
      <c r="J4659" t="s">
        <v>7937</v>
      </c>
      <c r="K4659">
        <v>1</v>
      </c>
      <c r="L4659">
        <v>211</v>
      </c>
      <c r="M4659" t="s">
        <v>7938</v>
      </c>
      <c r="N4659" t="s">
        <v>7939</v>
      </c>
      <c r="O4659" t="s">
        <v>7697</v>
      </c>
      <c r="P4659" t="s">
        <v>13725</v>
      </c>
      <c r="Q4659" t="s">
        <v>14032</v>
      </c>
      <c r="R4659">
        <v>411</v>
      </c>
      <c r="S4659" t="s">
        <v>9296</v>
      </c>
      <c r="T4659" t="s">
        <v>7701</v>
      </c>
      <c r="U4659">
        <v>1</v>
      </c>
      <c r="V4659">
        <v>2</v>
      </c>
      <c r="W4659" t="s">
        <v>7702</v>
      </c>
      <c r="X4659" t="s">
        <v>6600</v>
      </c>
      <c r="Y4659" t="s">
        <v>7703</v>
      </c>
      <c r="Z4659" t="s">
        <v>15282</v>
      </c>
      <c r="AA4659" t="s">
        <v>8221</v>
      </c>
      <c r="AB4659" t="s">
        <v>6600</v>
      </c>
    </row>
    <row r="4660" spans="1:28">
      <c r="A4660" s="241">
        <v>45981</v>
      </c>
      <c r="B4660" t="s">
        <v>15281</v>
      </c>
      <c r="C4660" t="s">
        <v>7691</v>
      </c>
      <c r="D4660" t="s">
        <v>7692</v>
      </c>
      <c r="E4660" t="s">
        <v>7693</v>
      </c>
      <c r="F4660">
        <v>2</v>
      </c>
      <c r="G4660">
        <v>4327.7299999999996</v>
      </c>
      <c r="H4660">
        <v>0</v>
      </c>
      <c r="I4660" s="165">
        <v>8655.4599999999991</v>
      </c>
      <c r="J4660" t="s">
        <v>7937</v>
      </c>
      <c r="K4660">
        <v>1</v>
      </c>
      <c r="L4660">
        <v>211</v>
      </c>
      <c r="M4660" t="s">
        <v>7938</v>
      </c>
      <c r="N4660" t="s">
        <v>7939</v>
      </c>
      <c r="O4660" t="s">
        <v>7697</v>
      </c>
      <c r="P4660" t="s">
        <v>13725</v>
      </c>
      <c r="Q4660" t="s">
        <v>14032</v>
      </c>
      <c r="R4660">
        <v>411</v>
      </c>
      <c r="S4660" t="s">
        <v>9296</v>
      </c>
      <c r="T4660" t="s">
        <v>7701</v>
      </c>
      <c r="U4660">
        <v>1</v>
      </c>
      <c r="V4660">
        <v>2</v>
      </c>
      <c r="W4660" t="s">
        <v>7702</v>
      </c>
      <c r="X4660" t="s">
        <v>6600</v>
      </c>
      <c r="Y4660" t="s">
        <v>7703</v>
      </c>
      <c r="Z4660" t="s">
        <v>15282</v>
      </c>
      <c r="AA4660" t="s">
        <v>8221</v>
      </c>
      <c r="AB4660" t="s">
        <v>6600</v>
      </c>
    </row>
    <row r="4661" spans="1:28">
      <c r="A4661" s="241">
        <v>45981</v>
      </c>
      <c r="B4661" t="s">
        <v>15281</v>
      </c>
      <c r="C4661" t="s">
        <v>8666</v>
      </c>
      <c r="D4661" t="s">
        <v>8667</v>
      </c>
      <c r="E4661" t="s">
        <v>8668</v>
      </c>
      <c r="F4661">
        <v>4</v>
      </c>
      <c r="G4661">
        <v>2992.5</v>
      </c>
      <c r="H4661">
        <v>0</v>
      </c>
      <c r="I4661" s="165">
        <v>11970</v>
      </c>
      <c r="J4661" t="s">
        <v>7937</v>
      </c>
      <c r="K4661">
        <v>1</v>
      </c>
      <c r="L4661">
        <v>211</v>
      </c>
      <c r="M4661" t="s">
        <v>7938</v>
      </c>
      <c r="N4661" t="s">
        <v>7939</v>
      </c>
      <c r="O4661" t="s">
        <v>7697</v>
      </c>
      <c r="P4661" t="s">
        <v>13725</v>
      </c>
      <c r="Q4661" t="s">
        <v>14032</v>
      </c>
      <c r="R4661">
        <v>411</v>
      </c>
      <c r="S4661" t="s">
        <v>9296</v>
      </c>
      <c r="T4661" t="s">
        <v>7701</v>
      </c>
      <c r="U4661">
        <v>1</v>
      </c>
      <c r="V4661">
        <v>4</v>
      </c>
      <c r="W4661" t="s">
        <v>7702</v>
      </c>
      <c r="X4661" t="s">
        <v>6600</v>
      </c>
      <c r="Y4661" t="s">
        <v>7703</v>
      </c>
      <c r="Z4661" t="s">
        <v>15282</v>
      </c>
      <c r="AA4661" t="s">
        <v>8221</v>
      </c>
      <c r="AB4661" t="s">
        <v>6600</v>
      </c>
    </row>
    <row r="4662" spans="1:28">
      <c r="A4662" s="241">
        <v>45981</v>
      </c>
      <c r="B4662" t="s">
        <v>15283</v>
      </c>
      <c r="C4662" t="s">
        <v>7733</v>
      </c>
      <c r="D4662" t="s">
        <v>7734</v>
      </c>
      <c r="E4662" t="s">
        <v>7735</v>
      </c>
      <c r="F4662">
        <v>10</v>
      </c>
      <c r="G4662">
        <v>1344.54</v>
      </c>
      <c r="H4662">
        <v>0</v>
      </c>
      <c r="I4662" s="165">
        <v>13445.4</v>
      </c>
      <c r="J4662" t="s">
        <v>7766</v>
      </c>
      <c r="K4662">
        <v>1</v>
      </c>
      <c r="L4662">
        <v>125</v>
      </c>
      <c r="M4662" t="s">
        <v>7724</v>
      </c>
      <c r="N4662" t="s">
        <v>7713</v>
      </c>
      <c r="O4662" t="s">
        <v>7697</v>
      </c>
      <c r="P4662" t="s">
        <v>13725</v>
      </c>
      <c r="Q4662" t="s">
        <v>14048</v>
      </c>
      <c r="R4662">
        <v>107</v>
      </c>
      <c r="S4662" t="s">
        <v>9296</v>
      </c>
      <c r="T4662" t="s">
        <v>7701</v>
      </c>
      <c r="U4662">
        <v>1</v>
      </c>
      <c r="V4662">
        <v>10</v>
      </c>
      <c r="W4662" t="s">
        <v>7702</v>
      </c>
      <c r="X4662" t="s">
        <v>7001</v>
      </c>
      <c r="Y4662" t="s">
        <v>7703</v>
      </c>
      <c r="Z4662" t="s">
        <v>15284</v>
      </c>
      <c r="AA4662" t="s">
        <v>8041</v>
      </c>
      <c r="AB4662" t="s">
        <v>15285</v>
      </c>
    </row>
    <row r="4663" spans="1:28">
      <c r="A4663" s="241">
        <v>45981</v>
      </c>
      <c r="B4663" t="s">
        <v>15286</v>
      </c>
      <c r="C4663" t="s">
        <v>8454</v>
      </c>
      <c r="D4663" t="s">
        <v>8455</v>
      </c>
      <c r="E4663" t="s">
        <v>8456</v>
      </c>
      <c r="F4663">
        <v>5</v>
      </c>
      <c r="G4663">
        <v>2016.81</v>
      </c>
      <c r="H4663">
        <v>1008.405</v>
      </c>
      <c r="I4663" s="165">
        <v>9075.6450000000004</v>
      </c>
      <c r="J4663" t="s">
        <v>7937</v>
      </c>
      <c r="K4663">
        <v>1</v>
      </c>
      <c r="L4663">
        <v>211</v>
      </c>
      <c r="M4663" t="s">
        <v>7938</v>
      </c>
      <c r="N4663" t="s">
        <v>7939</v>
      </c>
      <c r="O4663" t="s">
        <v>7697</v>
      </c>
      <c r="P4663" t="s">
        <v>13725</v>
      </c>
      <c r="Q4663" t="s">
        <v>14032</v>
      </c>
      <c r="R4663">
        <v>411</v>
      </c>
      <c r="S4663" t="s">
        <v>9296</v>
      </c>
      <c r="T4663" t="s">
        <v>7701</v>
      </c>
      <c r="U4663">
        <v>1</v>
      </c>
      <c r="V4663">
        <v>5</v>
      </c>
      <c r="W4663" t="s">
        <v>7702</v>
      </c>
      <c r="X4663" t="s">
        <v>6482</v>
      </c>
      <c r="Y4663" t="s">
        <v>7703</v>
      </c>
      <c r="Z4663" t="s">
        <v>15287</v>
      </c>
      <c r="AA4663" t="s">
        <v>8221</v>
      </c>
      <c r="AB4663" t="s">
        <v>15288</v>
      </c>
    </row>
    <row r="4664" spans="1:28">
      <c r="A4664" s="241">
        <v>45981</v>
      </c>
      <c r="B4664" t="s">
        <v>15289</v>
      </c>
      <c r="C4664" t="s">
        <v>7886</v>
      </c>
      <c r="D4664" t="s">
        <v>7887</v>
      </c>
      <c r="E4664" t="s">
        <v>7888</v>
      </c>
      <c r="F4664">
        <v>6</v>
      </c>
      <c r="G4664">
        <v>3025.21</v>
      </c>
      <c r="H4664">
        <v>0</v>
      </c>
      <c r="I4664" s="165">
        <v>18151.259999999998</v>
      </c>
      <c r="J4664" t="s">
        <v>8213</v>
      </c>
      <c r="K4664">
        <v>1</v>
      </c>
      <c r="L4664">
        <v>155</v>
      </c>
      <c r="M4664" t="s">
        <v>7946</v>
      </c>
      <c r="N4664" t="s">
        <v>7696</v>
      </c>
      <c r="O4664" t="s">
        <v>7697</v>
      </c>
      <c r="P4664" t="s">
        <v>13725</v>
      </c>
      <c r="Q4664" t="s">
        <v>14665</v>
      </c>
      <c r="R4664">
        <v>713</v>
      </c>
      <c r="S4664" t="s">
        <v>9296</v>
      </c>
      <c r="T4664" t="s">
        <v>7715</v>
      </c>
      <c r="U4664">
        <v>1</v>
      </c>
      <c r="V4664">
        <v>6</v>
      </c>
      <c r="W4664" t="s">
        <v>7702</v>
      </c>
      <c r="X4664" t="s">
        <v>6684</v>
      </c>
      <c r="Y4664" t="s">
        <v>7703</v>
      </c>
      <c r="Z4664" t="s">
        <v>15290</v>
      </c>
      <c r="AA4664" t="s">
        <v>8216</v>
      </c>
      <c r="AB4664" t="s">
        <v>15291</v>
      </c>
    </row>
    <row r="4665" spans="1:28">
      <c r="A4665" s="241">
        <v>45981</v>
      </c>
      <c r="B4665" t="s">
        <v>15292</v>
      </c>
      <c r="C4665" t="s">
        <v>7736</v>
      </c>
      <c r="D4665" t="s">
        <v>7737</v>
      </c>
      <c r="E4665" t="s">
        <v>7738</v>
      </c>
      <c r="F4665">
        <v>4</v>
      </c>
      <c r="G4665">
        <v>6422.4</v>
      </c>
      <c r="H4665">
        <v>0</v>
      </c>
      <c r="I4665" s="165">
        <v>25689.599999999999</v>
      </c>
      <c r="J4665" t="s">
        <v>7766</v>
      </c>
      <c r="K4665">
        <v>1</v>
      </c>
      <c r="L4665">
        <v>125</v>
      </c>
      <c r="M4665" t="s">
        <v>7724</v>
      </c>
      <c r="N4665" t="s">
        <v>7713</v>
      </c>
      <c r="O4665" t="s">
        <v>7697</v>
      </c>
      <c r="P4665" t="s">
        <v>13725</v>
      </c>
      <c r="Q4665" t="s">
        <v>14048</v>
      </c>
      <c r="R4665">
        <v>107</v>
      </c>
      <c r="S4665" t="s">
        <v>9296</v>
      </c>
      <c r="T4665" t="s">
        <v>7701</v>
      </c>
      <c r="U4665">
        <v>1</v>
      </c>
      <c r="V4665">
        <v>4</v>
      </c>
      <c r="W4665" t="s">
        <v>7702</v>
      </c>
      <c r="X4665" t="s">
        <v>6424</v>
      </c>
      <c r="Y4665" t="s">
        <v>7703</v>
      </c>
      <c r="Z4665" t="s">
        <v>15293</v>
      </c>
      <c r="AA4665" t="s">
        <v>8041</v>
      </c>
      <c r="AB4665" t="s">
        <v>15294</v>
      </c>
    </row>
    <row r="4666" spans="1:28">
      <c r="A4666" s="241">
        <v>45981</v>
      </c>
      <c r="B4666" t="s">
        <v>15295</v>
      </c>
      <c r="C4666" t="s">
        <v>7736</v>
      </c>
      <c r="D4666" t="s">
        <v>7737</v>
      </c>
      <c r="E4666" t="s">
        <v>7738</v>
      </c>
      <c r="F4666">
        <v>3</v>
      </c>
      <c r="G4666">
        <v>6422.4</v>
      </c>
      <c r="H4666">
        <v>0</v>
      </c>
      <c r="I4666" s="165">
        <v>19267.2</v>
      </c>
      <c r="J4666" t="s">
        <v>7766</v>
      </c>
      <c r="K4666">
        <v>1</v>
      </c>
      <c r="L4666">
        <v>125</v>
      </c>
      <c r="M4666" t="s">
        <v>7724</v>
      </c>
      <c r="N4666" t="s">
        <v>7713</v>
      </c>
      <c r="O4666" t="s">
        <v>7697</v>
      </c>
      <c r="P4666" t="s">
        <v>13725</v>
      </c>
      <c r="Q4666" t="s">
        <v>14048</v>
      </c>
      <c r="R4666">
        <v>107</v>
      </c>
      <c r="S4666" t="s">
        <v>9296</v>
      </c>
      <c r="T4666" t="s">
        <v>7701</v>
      </c>
      <c r="U4666">
        <v>1</v>
      </c>
      <c r="V4666">
        <v>3</v>
      </c>
      <c r="W4666" t="s">
        <v>7702</v>
      </c>
      <c r="X4666" t="s">
        <v>6993</v>
      </c>
      <c r="Y4666" t="s">
        <v>7703</v>
      </c>
      <c r="Z4666" t="s">
        <v>15296</v>
      </c>
      <c r="AA4666" t="s">
        <v>8041</v>
      </c>
      <c r="AB4666" t="s">
        <v>15297</v>
      </c>
    </row>
    <row r="4667" spans="1:28">
      <c r="A4667" s="241">
        <v>45981</v>
      </c>
      <c r="B4667" t="s">
        <v>15295</v>
      </c>
      <c r="C4667" t="s">
        <v>7848</v>
      </c>
      <c r="D4667" t="s">
        <v>7849</v>
      </c>
      <c r="E4667" t="s">
        <v>7850</v>
      </c>
      <c r="F4667">
        <v>4</v>
      </c>
      <c r="G4667">
        <v>1260.5</v>
      </c>
      <c r="H4667">
        <v>0</v>
      </c>
      <c r="I4667" s="165">
        <v>5042</v>
      </c>
      <c r="J4667" t="s">
        <v>7766</v>
      </c>
      <c r="K4667">
        <v>1</v>
      </c>
      <c r="L4667">
        <v>125</v>
      </c>
      <c r="M4667" t="s">
        <v>7724</v>
      </c>
      <c r="N4667" t="s">
        <v>7713</v>
      </c>
      <c r="O4667" t="s">
        <v>7697</v>
      </c>
      <c r="P4667" t="s">
        <v>13725</v>
      </c>
      <c r="Q4667" t="s">
        <v>14048</v>
      </c>
      <c r="R4667">
        <v>107</v>
      </c>
      <c r="S4667" t="s">
        <v>9296</v>
      </c>
      <c r="T4667" t="s">
        <v>7701</v>
      </c>
      <c r="U4667">
        <v>1</v>
      </c>
      <c r="V4667">
        <v>4</v>
      </c>
      <c r="W4667" t="s">
        <v>7702</v>
      </c>
      <c r="X4667" t="s">
        <v>6993</v>
      </c>
      <c r="Y4667" t="s">
        <v>7703</v>
      </c>
      <c r="Z4667" t="s">
        <v>15296</v>
      </c>
      <c r="AA4667" t="s">
        <v>8041</v>
      </c>
      <c r="AB4667" t="s">
        <v>15297</v>
      </c>
    </row>
    <row r="4668" spans="1:28">
      <c r="A4668" s="241">
        <v>45981</v>
      </c>
      <c r="B4668" t="s">
        <v>15298</v>
      </c>
      <c r="C4668" t="s">
        <v>7750</v>
      </c>
      <c r="D4668" t="s">
        <v>7751</v>
      </c>
      <c r="E4668" t="s">
        <v>7752</v>
      </c>
      <c r="F4668">
        <v>2</v>
      </c>
      <c r="G4668">
        <v>12000</v>
      </c>
      <c r="H4668">
        <v>0</v>
      </c>
      <c r="I4668" s="165">
        <v>24000</v>
      </c>
      <c r="J4668" t="s">
        <v>7743</v>
      </c>
      <c r="K4668">
        <v>1</v>
      </c>
      <c r="L4668">
        <v>126</v>
      </c>
      <c r="M4668" t="s">
        <v>7744</v>
      </c>
      <c r="N4668" t="s">
        <v>7745</v>
      </c>
      <c r="O4668" t="s">
        <v>7697</v>
      </c>
      <c r="P4668" t="s">
        <v>13725</v>
      </c>
      <c r="Q4668" t="s">
        <v>13956</v>
      </c>
      <c r="R4668">
        <v>946</v>
      </c>
      <c r="S4668" t="s">
        <v>9296</v>
      </c>
      <c r="T4668" t="s">
        <v>7715</v>
      </c>
      <c r="U4668">
        <v>1</v>
      </c>
      <c r="V4668">
        <v>2</v>
      </c>
      <c r="W4668" t="s">
        <v>7702</v>
      </c>
      <c r="X4668" t="s">
        <v>6780</v>
      </c>
      <c r="Y4668" t="s">
        <v>7703</v>
      </c>
      <c r="Z4668" t="s">
        <v>15299</v>
      </c>
      <c r="AA4668" t="s">
        <v>8008</v>
      </c>
      <c r="AB4668" t="s">
        <v>15300</v>
      </c>
    </row>
    <row r="4669" spans="1:28">
      <c r="A4669" s="241">
        <v>45981</v>
      </c>
      <c r="B4669" t="s">
        <v>15298</v>
      </c>
      <c r="C4669" t="s">
        <v>8268</v>
      </c>
      <c r="D4669" t="s">
        <v>8269</v>
      </c>
      <c r="E4669" t="s">
        <v>8270</v>
      </c>
      <c r="F4669">
        <v>6</v>
      </c>
      <c r="G4669">
        <v>864</v>
      </c>
      <c r="H4669">
        <v>0</v>
      </c>
      <c r="I4669" s="165">
        <v>5184</v>
      </c>
      <c r="J4669" t="s">
        <v>7743</v>
      </c>
      <c r="K4669">
        <v>1</v>
      </c>
      <c r="L4669">
        <v>126</v>
      </c>
      <c r="M4669" t="s">
        <v>7744</v>
      </c>
      <c r="N4669" t="s">
        <v>7745</v>
      </c>
      <c r="O4669" t="s">
        <v>7697</v>
      </c>
      <c r="P4669" t="s">
        <v>13725</v>
      </c>
      <c r="Q4669" t="s">
        <v>13956</v>
      </c>
      <c r="R4669">
        <v>946</v>
      </c>
      <c r="S4669" t="s">
        <v>9296</v>
      </c>
      <c r="T4669" t="s">
        <v>7701</v>
      </c>
      <c r="U4669">
        <v>1</v>
      </c>
      <c r="V4669">
        <v>6</v>
      </c>
      <c r="W4669" t="s">
        <v>7702</v>
      </c>
      <c r="X4669" t="s">
        <v>6780</v>
      </c>
      <c r="Y4669" t="s">
        <v>7703</v>
      </c>
      <c r="Z4669" t="s">
        <v>15299</v>
      </c>
      <c r="AA4669" t="s">
        <v>8008</v>
      </c>
      <c r="AB4669" t="s">
        <v>15300</v>
      </c>
    </row>
    <row r="4670" spans="1:28">
      <c r="A4670" s="241">
        <v>45981</v>
      </c>
      <c r="B4670" t="s">
        <v>15301</v>
      </c>
      <c r="C4670" t="s">
        <v>7860</v>
      </c>
      <c r="D4670" t="s">
        <v>7861</v>
      </c>
      <c r="E4670" t="s">
        <v>7862</v>
      </c>
      <c r="F4670">
        <v>48</v>
      </c>
      <c r="G4670">
        <v>866.2</v>
      </c>
      <c r="H4670">
        <v>0</v>
      </c>
      <c r="I4670" s="165">
        <v>41577.599999999999</v>
      </c>
      <c r="J4670" t="s">
        <v>7743</v>
      </c>
      <c r="K4670">
        <v>1</v>
      </c>
      <c r="L4670">
        <v>126</v>
      </c>
      <c r="M4670" t="s">
        <v>7744</v>
      </c>
      <c r="N4670" t="s">
        <v>7745</v>
      </c>
      <c r="O4670" t="s">
        <v>7697</v>
      </c>
      <c r="P4670" t="s">
        <v>13725</v>
      </c>
      <c r="Q4670" t="s">
        <v>13956</v>
      </c>
      <c r="R4670">
        <v>946</v>
      </c>
      <c r="S4670" t="s">
        <v>9296</v>
      </c>
      <c r="T4670" t="s">
        <v>7701</v>
      </c>
      <c r="U4670">
        <v>1</v>
      </c>
      <c r="V4670">
        <v>48</v>
      </c>
      <c r="W4670" t="s">
        <v>7702</v>
      </c>
      <c r="X4670" t="s">
        <v>6963</v>
      </c>
      <c r="Y4670" t="s">
        <v>7703</v>
      </c>
      <c r="Z4670" t="s">
        <v>15302</v>
      </c>
      <c r="AA4670" t="s">
        <v>8008</v>
      </c>
      <c r="AB4670" t="s">
        <v>15303</v>
      </c>
    </row>
    <row r="4671" spans="1:28">
      <c r="A4671" s="241">
        <v>45981</v>
      </c>
      <c r="B4671" t="s">
        <v>15304</v>
      </c>
      <c r="C4671" t="s">
        <v>7839</v>
      </c>
      <c r="D4671" t="s">
        <v>7840</v>
      </c>
      <c r="E4671" t="s">
        <v>7841</v>
      </c>
      <c r="F4671">
        <v>2</v>
      </c>
      <c r="G4671">
        <v>2645.48</v>
      </c>
      <c r="H4671">
        <v>0</v>
      </c>
      <c r="I4671" s="165">
        <v>5290.96</v>
      </c>
      <c r="J4671" t="s">
        <v>7743</v>
      </c>
      <c r="K4671">
        <v>1</v>
      </c>
      <c r="L4671">
        <v>2</v>
      </c>
      <c r="M4671" t="s">
        <v>8054</v>
      </c>
      <c r="N4671" t="s">
        <v>7745</v>
      </c>
      <c r="O4671" t="s">
        <v>7697</v>
      </c>
      <c r="P4671" t="s">
        <v>13725</v>
      </c>
      <c r="Q4671" t="s">
        <v>13790</v>
      </c>
      <c r="R4671">
        <v>945</v>
      </c>
      <c r="S4671" t="s">
        <v>9296</v>
      </c>
      <c r="T4671" t="s">
        <v>7715</v>
      </c>
      <c r="U4671">
        <v>1</v>
      </c>
      <c r="V4671">
        <v>2</v>
      </c>
      <c r="W4671" t="s">
        <v>7702</v>
      </c>
      <c r="X4671" t="s">
        <v>15305</v>
      </c>
      <c r="Y4671" t="s">
        <v>7703</v>
      </c>
      <c r="Z4671" t="s">
        <v>15306</v>
      </c>
      <c r="AA4671" t="s">
        <v>8058</v>
      </c>
      <c r="AB4671" t="s">
        <v>15305</v>
      </c>
    </row>
    <row r="4672" spans="1:28">
      <c r="A4672" s="241">
        <v>45981</v>
      </c>
      <c r="B4672" t="s">
        <v>15304</v>
      </c>
      <c r="C4672" t="s">
        <v>7883</v>
      </c>
      <c r="D4672" t="s">
        <v>7884</v>
      </c>
      <c r="E4672" t="s">
        <v>7885</v>
      </c>
      <c r="F4672">
        <v>3</v>
      </c>
      <c r="G4672">
        <v>3025.21</v>
      </c>
      <c r="H4672">
        <v>0</v>
      </c>
      <c r="I4672" s="165">
        <v>9075.6299999999992</v>
      </c>
      <c r="J4672" t="s">
        <v>7743</v>
      </c>
      <c r="K4672">
        <v>1</v>
      </c>
      <c r="L4672">
        <v>2</v>
      </c>
      <c r="M4672" t="s">
        <v>8054</v>
      </c>
      <c r="N4672" t="s">
        <v>7745</v>
      </c>
      <c r="O4672" t="s">
        <v>7697</v>
      </c>
      <c r="P4672" t="s">
        <v>13725</v>
      </c>
      <c r="Q4672" t="s">
        <v>13790</v>
      </c>
      <c r="R4672">
        <v>945</v>
      </c>
      <c r="S4672" t="s">
        <v>9296</v>
      </c>
      <c r="T4672" t="s">
        <v>7715</v>
      </c>
      <c r="U4672">
        <v>1</v>
      </c>
      <c r="V4672">
        <v>3</v>
      </c>
      <c r="W4672" t="s">
        <v>7702</v>
      </c>
      <c r="X4672" t="s">
        <v>15305</v>
      </c>
      <c r="Y4672" t="s">
        <v>7703</v>
      </c>
      <c r="Z4672" t="s">
        <v>15306</v>
      </c>
      <c r="AA4672" t="s">
        <v>8058</v>
      </c>
      <c r="AB4672" t="s">
        <v>15305</v>
      </c>
    </row>
    <row r="4673" spans="1:28">
      <c r="A4673" s="241">
        <v>45981</v>
      </c>
      <c r="B4673" t="s">
        <v>15307</v>
      </c>
      <c r="C4673" t="s">
        <v>7868</v>
      </c>
      <c r="D4673" t="s">
        <v>7869</v>
      </c>
      <c r="E4673" t="s">
        <v>7870</v>
      </c>
      <c r="F4673">
        <v>4</v>
      </c>
      <c r="G4673">
        <v>3000</v>
      </c>
      <c r="H4673">
        <v>0</v>
      </c>
      <c r="I4673" s="165">
        <v>12000</v>
      </c>
      <c r="J4673" t="s">
        <v>7937</v>
      </c>
      <c r="K4673">
        <v>1</v>
      </c>
      <c r="L4673">
        <v>176</v>
      </c>
      <c r="M4673" t="s">
        <v>9245</v>
      </c>
      <c r="N4673" t="s">
        <v>7939</v>
      </c>
      <c r="O4673" t="s">
        <v>7697</v>
      </c>
      <c r="P4673" t="s">
        <v>13725</v>
      </c>
      <c r="Q4673" t="s">
        <v>14032</v>
      </c>
      <c r="R4673">
        <v>411</v>
      </c>
      <c r="S4673" t="s">
        <v>9296</v>
      </c>
      <c r="T4673" t="s">
        <v>7726</v>
      </c>
      <c r="U4673">
        <v>1</v>
      </c>
      <c r="V4673">
        <v>4</v>
      </c>
      <c r="W4673" t="s">
        <v>7702</v>
      </c>
      <c r="X4673" t="s">
        <v>15308</v>
      </c>
      <c r="Y4673" t="s">
        <v>7703</v>
      </c>
      <c r="Z4673" t="s">
        <v>15309</v>
      </c>
      <c r="AA4673" t="s">
        <v>8221</v>
      </c>
      <c r="AB4673" t="s">
        <v>15310</v>
      </c>
    </row>
    <row r="4674" spans="1:28">
      <c r="A4674" s="241">
        <v>45981</v>
      </c>
      <c r="B4674" t="s">
        <v>15311</v>
      </c>
      <c r="C4674" t="s">
        <v>8415</v>
      </c>
      <c r="D4674" t="s">
        <v>8416</v>
      </c>
      <c r="E4674" t="s">
        <v>8417</v>
      </c>
      <c r="F4674">
        <v>1</v>
      </c>
      <c r="G4674">
        <v>2700</v>
      </c>
      <c r="H4674">
        <v>0</v>
      </c>
      <c r="I4674" s="165">
        <v>2700</v>
      </c>
      <c r="J4674" t="s">
        <v>7937</v>
      </c>
      <c r="K4674">
        <v>1</v>
      </c>
      <c r="L4674">
        <v>211</v>
      </c>
      <c r="M4674" t="s">
        <v>7938</v>
      </c>
      <c r="N4674" t="s">
        <v>7939</v>
      </c>
      <c r="O4674" t="s">
        <v>7697</v>
      </c>
      <c r="P4674" t="s">
        <v>13725</v>
      </c>
      <c r="Q4674" t="s">
        <v>14032</v>
      </c>
      <c r="R4674">
        <v>411</v>
      </c>
      <c r="S4674" t="s">
        <v>9296</v>
      </c>
      <c r="T4674" t="s">
        <v>7715</v>
      </c>
      <c r="U4674">
        <v>1</v>
      </c>
      <c r="V4674">
        <v>1</v>
      </c>
      <c r="W4674" t="s">
        <v>7702</v>
      </c>
      <c r="X4674" t="s">
        <v>6714</v>
      </c>
      <c r="Y4674" t="s">
        <v>7703</v>
      </c>
      <c r="Z4674" t="s">
        <v>14803</v>
      </c>
      <c r="AA4674" t="s">
        <v>8221</v>
      </c>
      <c r="AB4674" t="s">
        <v>14804</v>
      </c>
    </row>
    <row r="4675" spans="1:28">
      <c r="A4675" s="241">
        <v>45981</v>
      </c>
      <c r="B4675" t="s">
        <v>15312</v>
      </c>
      <c r="C4675" t="s">
        <v>8247</v>
      </c>
      <c r="D4675" t="s">
        <v>8248</v>
      </c>
      <c r="E4675" t="s">
        <v>8249</v>
      </c>
      <c r="F4675">
        <v>8</v>
      </c>
      <c r="G4675">
        <v>672.27</v>
      </c>
      <c r="H4675">
        <v>0</v>
      </c>
      <c r="I4675" s="165">
        <v>5378.16</v>
      </c>
      <c r="J4675" t="s">
        <v>7937</v>
      </c>
      <c r="K4675">
        <v>1</v>
      </c>
      <c r="L4675">
        <v>176</v>
      </c>
      <c r="M4675" t="s">
        <v>9245</v>
      </c>
      <c r="N4675" t="s">
        <v>7939</v>
      </c>
      <c r="O4675" t="s">
        <v>7697</v>
      </c>
      <c r="P4675" t="s">
        <v>13725</v>
      </c>
      <c r="Q4675" t="s">
        <v>14032</v>
      </c>
      <c r="R4675">
        <v>411</v>
      </c>
      <c r="S4675" t="s">
        <v>9296</v>
      </c>
      <c r="T4675" t="s">
        <v>7701</v>
      </c>
      <c r="U4675">
        <v>1</v>
      </c>
      <c r="V4675">
        <v>8</v>
      </c>
      <c r="W4675" t="s">
        <v>7702</v>
      </c>
      <c r="X4675" t="s">
        <v>15313</v>
      </c>
      <c r="Y4675" t="s">
        <v>7703</v>
      </c>
      <c r="Z4675" t="s">
        <v>15314</v>
      </c>
      <c r="AA4675" t="s">
        <v>8221</v>
      </c>
      <c r="AB4675" t="s">
        <v>15313</v>
      </c>
    </row>
    <row r="4676" spans="1:28">
      <c r="A4676" s="241">
        <v>45981</v>
      </c>
      <c r="B4676" t="s">
        <v>15312</v>
      </c>
      <c r="C4676" t="s">
        <v>7927</v>
      </c>
      <c r="D4676" t="s">
        <v>7928</v>
      </c>
      <c r="E4676" t="s">
        <v>7929</v>
      </c>
      <c r="F4676">
        <v>1</v>
      </c>
      <c r="G4676">
        <v>1344.54</v>
      </c>
      <c r="H4676">
        <v>0</v>
      </c>
      <c r="I4676" s="165">
        <v>1344.54</v>
      </c>
      <c r="J4676" t="s">
        <v>7937</v>
      </c>
      <c r="K4676">
        <v>1</v>
      </c>
      <c r="L4676">
        <v>176</v>
      </c>
      <c r="M4676" t="s">
        <v>9245</v>
      </c>
      <c r="N4676" t="s">
        <v>7939</v>
      </c>
      <c r="O4676" t="s">
        <v>7697</v>
      </c>
      <c r="P4676" t="s">
        <v>13725</v>
      </c>
      <c r="Q4676" t="s">
        <v>14032</v>
      </c>
      <c r="R4676">
        <v>411</v>
      </c>
      <c r="S4676" t="s">
        <v>9296</v>
      </c>
      <c r="T4676" t="s">
        <v>7701</v>
      </c>
      <c r="U4676">
        <v>1</v>
      </c>
      <c r="V4676">
        <v>1</v>
      </c>
      <c r="W4676" t="s">
        <v>7702</v>
      </c>
      <c r="X4676" t="s">
        <v>15313</v>
      </c>
      <c r="Y4676" t="s">
        <v>7703</v>
      </c>
      <c r="Z4676" t="s">
        <v>15314</v>
      </c>
      <c r="AA4676" t="s">
        <v>8221</v>
      </c>
      <c r="AB4676" t="s">
        <v>15313</v>
      </c>
    </row>
    <row r="4677" spans="1:28">
      <c r="A4677" s="241">
        <v>45981</v>
      </c>
      <c r="B4677" t="s">
        <v>15315</v>
      </c>
      <c r="C4677" t="s">
        <v>7787</v>
      </c>
      <c r="D4677" t="s">
        <v>7788</v>
      </c>
      <c r="E4677" t="s">
        <v>7789</v>
      </c>
      <c r="F4677">
        <v>2</v>
      </c>
      <c r="G4677">
        <v>3025.21</v>
      </c>
      <c r="H4677">
        <v>0</v>
      </c>
      <c r="I4677" s="165">
        <v>6050.42</v>
      </c>
      <c r="J4677" t="s">
        <v>7937</v>
      </c>
      <c r="K4677">
        <v>1</v>
      </c>
      <c r="L4677">
        <v>211</v>
      </c>
      <c r="M4677" t="s">
        <v>7938</v>
      </c>
      <c r="N4677" t="s">
        <v>7939</v>
      </c>
      <c r="O4677" t="s">
        <v>7697</v>
      </c>
      <c r="P4677" t="s">
        <v>13725</v>
      </c>
      <c r="Q4677" t="s">
        <v>14588</v>
      </c>
      <c r="R4677">
        <v>413</v>
      </c>
      <c r="S4677" t="s">
        <v>9296</v>
      </c>
      <c r="T4677" t="s">
        <v>7715</v>
      </c>
      <c r="U4677">
        <v>1</v>
      </c>
      <c r="V4677">
        <v>2</v>
      </c>
      <c r="W4677" t="s">
        <v>7702</v>
      </c>
      <c r="X4677" t="s">
        <v>6538</v>
      </c>
      <c r="Y4677" t="s">
        <v>7703</v>
      </c>
      <c r="Z4677" t="s">
        <v>15316</v>
      </c>
      <c r="AA4677" t="s">
        <v>7942</v>
      </c>
      <c r="AB4677" t="s">
        <v>15317</v>
      </c>
    </row>
    <row r="4678" spans="1:28">
      <c r="A4678" s="241">
        <v>45981</v>
      </c>
      <c r="B4678" t="s">
        <v>15315</v>
      </c>
      <c r="C4678" t="s">
        <v>7979</v>
      </c>
      <c r="D4678" t="s">
        <v>7980</v>
      </c>
      <c r="E4678" t="s">
        <v>7981</v>
      </c>
      <c r="F4678">
        <v>2</v>
      </c>
      <c r="G4678">
        <v>2647.06</v>
      </c>
      <c r="H4678">
        <v>0</v>
      </c>
      <c r="I4678" s="165">
        <v>5294.12</v>
      </c>
      <c r="J4678" t="s">
        <v>7937</v>
      </c>
      <c r="K4678">
        <v>1</v>
      </c>
      <c r="L4678">
        <v>211</v>
      </c>
      <c r="M4678" t="s">
        <v>7938</v>
      </c>
      <c r="N4678" t="s">
        <v>7939</v>
      </c>
      <c r="O4678" t="s">
        <v>7697</v>
      </c>
      <c r="P4678" t="s">
        <v>13725</v>
      </c>
      <c r="Q4678" t="s">
        <v>14588</v>
      </c>
      <c r="R4678">
        <v>413</v>
      </c>
      <c r="S4678" t="s">
        <v>9296</v>
      </c>
      <c r="T4678" t="s">
        <v>7715</v>
      </c>
      <c r="U4678">
        <v>1</v>
      </c>
      <c r="V4678">
        <v>2</v>
      </c>
      <c r="W4678" t="s">
        <v>7702</v>
      </c>
      <c r="X4678" t="s">
        <v>6538</v>
      </c>
      <c r="Y4678" t="s">
        <v>7703</v>
      </c>
      <c r="Z4678" t="s">
        <v>15316</v>
      </c>
      <c r="AA4678" t="s">
        <v>7942</v>
      </c>
      <c r="AB4678" t="s">
        <v>15317</v>
      </c>
    </row>
    <row r="4679" spans="1:28">
      <c r="A4679" s="241">
        <v>45981</v>
      </c>
      <c r="B4679" t="s">
        <v>15318</v>
      </c>
      <c r="C4679" t="s">
        <v>7720</v>
      </c>
      <c r="D4679" t="s">
        <v>7721</v>
      </c>
      <c r="E4679" t="s">
        <v>7722</v>
      </c>
      <c r="F4679">
        <v>1</v>
      </c>
      <c r="G4679">
        <v>11900</v>
      </c>
      <c r="H4679">
        <v>357</v>
      </c>
      <c r="I4679" s="165">
        <v>11543</v>
      </c>
      <c r="J4679" t="s">
        <v>8213</v>
      </c>
      <c r="K4679">
        <v>1</v>
      </c>
      <c r="L4679">
        <v>155</v>
      </c>
      <c r="M4679" t="s">
        <v>7946</v>
      </c>
      <c r="N4679" t="s">
        <v>7696</v>
      </c>
      <c r="O4679" t="s">
        <v>7697</v>
      </c>
      <c r="P4679" t="s">
        <v>13725</v>
      </c>
      <c r="Q4679" t="s">
        <v>8404</v>
      </c>
      <c r="R4679">
        <v>715</v>
      </c>
      <c r="S4679" t="s">
        <v>9296</v>
      </c>
      <c r="T4679" t="s">
        <v>7726</v>
      </c>
      <c r="U4679">
        <v>1</v>
      </c>
      <c r="V4679">
        <v>1</v>
      </c>
      <c r="W4679" t="s">
        <v>7702</v>
      </c>
      <c r="X4679" t="s">
        <v>6336</v>
      </c>
      <c r="Y4679" t="s">
        <v>7703</v>
      </c>
      <c r="Z4679" t="s">
        <v>15319</v>
      </c>
      <c r="AA4679" t="s">
        <v>8406</v>
      </c>
      <c r="AB4679" t="s">
        <v>15320</v>
      </c>
    </row>
    <row r="4680" spans="1:28">
      <c r="A4680" s="241">
        <v>45981</v>
      </c>
      <c r="B4680" t="s">
        <v>15318</v>
      </c>
      <c r="C4680" t="s">
        <v>8590</v>
      </c>
      <c r="D4680" t="s">
        <v>8591</v>
      </c>
      <c r="E4680" t="s">
        <v>8592</v>
      </c>
      <c r="F4680">
        <v>1</v>
      </c>
      <c r="G4680">
        <v>35072.400000000001</v>
      </c>
      <c r="H4680">
        <v>0</v>
      </c>
      <c r="I4680" s="165">
        <v>35072.400000000001</v>
      </c>
      <c r="J4680" t="s">
        <v>8213</v>
      </c>
      <c r="K4680">
        <v>1</v>
      </c>
      <c r="L4680">
        <v>155</v>
      </c>
      <c r="M4680" t="s">
        <v>7946</v>
      </c>
      <c r="N4680" t="s">
        <v>7696</v>
      </c>
      <c r="O4680" t="s">
        <v>7697</v>
      </c>
      <c r="P4680" t="s">
        <v>13725</v>
      </c>
      <c r="Q4680" t="s">
        <v>8404</v>
      </c>
      <c r="R4680">
        <v>715</v>
      </c>
      <c r="S4680" t="s">
        <v>9296</v>
      </c>
      <c r="T4680" t="s">
        <v>7726</v>
      </c>
      <c r="U4680">
        <v>1</v>
      </c>
      <c r="V4680">
        <v>1</v>
      </c>
      <c r="W4680" t="s">
        <v>7702</v>
      </c>
      <c r="X4680" t="s">
        <v>6336</v>
      </c>
      <c r="Y4680" t="s">
        <v>7703</v>
      </c>
      <c r="Z4680" t="s">
        <v>15319</v>
      </c>
      <c r="AA4680" t="s">
        <v>8406</v>
      </c>
      <c r="AB4680" t="s">
        <v>15320</v>
      </c>
    </row>
    <row r="4681" spans="1:28">
      <c r="A4681" s="241">
        <v>45981</v>
      </c>
      <c r="B4681" t="s">
        <v>15318</v>
      </c>
      <c r="C4681" t="s">
        <v>7969</v>
      </c>
      <c r="D4681" t="s">
        <v>7970</v>
      </c>
      <c r="E4681" t="s">
        <v>7971</v>
      </c>
      <c r="F4681">
        <v>12</v>
      </c>
      <c r="G4681">
        <v>977</v>
      </c>
      <c r="H4681">
        <v>0</v>
      </c>
      <c r="I4681" s="165">
        <v>11724</v>
      </c>
      <c r="J4681" t="s">
        <v>8213</v>
      </c>
      <c r="K4681">
        <v>1</v>
      </c>
      <c r="L4681">
        <v>155</v>
      </c>
      <c r="M4681" t="s">
        <v>7946</v>
      </c>
      <c r="N4681" t="s">
        <v>7696</v>
      </c>
      <c r="O4681" t="s">
        <v>7697</v>
      </c>
      <c r="P4681" t="s">
        <v>13725</v>
      </c>
      <c r="Q4681" t="s">
        <v>8404</v>
      </c>
      <c r="R4681">
        <v>715</v>
      </c>
      <c r="S4681" t="s">
        <v>9296</v>
      </c>
      <c r="T4681" t="s">
        <v>7715</v>
      </c>
      <c r="U4681">
        <v>1</v>
      </c>
      <c r="V4681">
        <v>12</v>
      </c>
      <c r="W4681" t="s">
        <v>7702</v>
      </c>
      <c r="X4681" t="s">
        <v>6336</v>
      </c>
      <c r="Y4681" t="s">
        <v>7703</v>
      </c>
      <c r="Z4681" t="s">
        <v>15319</v>
      </c>
      <c r="AA4681" t="s">
        <v>8406</v>
      </c>
      <c r="AB4681" t="s">
        <v>15320</v>
      </c>
    </row>
    <row r="4682" spans="1:28">
      <c r="A4682" s="241">
        <v>45981</v>
      </c>
      <c r="B4682" t="s">
        <v>15318</v>
      </c>
      <c r="C4682" t="s">
        <v>7973</v>
      </c>
      <c r="D4682" t="s">
        <v>7974</v>
      </c>
      <c r="E4682" t="s">
        <v>7975</v>
      </c>
      <c r="F4682">
        <v>6</v>
      </c>
      <c r="G4682">
        <v>3400</v>
      </c>
      <c r="H4682">
        <v>0</v>
      </c>
      <c r="I4682" s="165">
        <v>20400</v>
      </c>
      <c r="J4682" t="s">
        <v>8213</v>
      </c>
      <c r="K4682">
        <v>1</v>
      </c>
      <c r="L4682">
        <v>155</v>
      </c>
      <c r="M4682" t="s">
        <v>7946</v>
      </c>
      <c r="N4682" t="s">
        <v>7696</v>
      </c>
      <c r="O4682" t="s">
        <v>7697</v>
      </c>
      <c r="P4682" t="s">
        <v>13725</v>
      </c>
      <c r="Q4682" t="s">
        <v>8404</v>
      </c>
      <c r="R4682">
        <v>715</v>
      </c>
      <c r="S4682" t="s">
        <v>9296</v>
      </c>
      <c r="T4682" t="s">
        <v>7715</v>
      </c>
      <c r="U4682">
        <v>1</v>
      </c>
      <c r="V4682">
        <v>6</v>
      </c>
      <c r="W4682" t="s">
        <v>7702</v>
      </c>
      <c r="X4682" t="s">
        <v>6336</v>
      </c>
      <c r="Y4682" t="s">
        <v>7703</v>
      </c>
      <c r="Z4682" t="s">
        <v>15319</v>
      </c>
      <c r="AA4682" t="s">
        <v>8406</v>
      </c>
      <c r="AB4682" t="s">
        <v>15320</v>
      </c>
    </row>
    <row r="4683" spans="1:28">
      <c r="A4683" s="241">
        <v>45981</v>
      </c>
      <c r="B4683" t="s">
        <v>15321</v>
      </c>
      <c r="C4683" t="s">
        <v>7979</v>
      </c>
      <c r="D4683" t="s">
        <v>7980</v>
      </c>
      <c r="E4683" t="s">
        <v>7981</v>
      </c>
      <c r="F4683">
        <v>6</v>
      </c>
      <c r="G4683">
        <v>2647.06</v>
      </c>
      <c r="H4683">
        <v>0</v>
      </c>
      <c r="I4683" s="165">
        <v>15882.36</v>
      </c>
      <c r="J4683" t="s">
        <v>8069</v>
      </c>
      <c r="K4683">
        <v>1</v>
      </c>
      <c r="L4683">
        <v>212</v>
      </c>
      <c r="M4683" t="s">
        <v>8070</v>
      </c>
      <c r="N4683" t="s">
        <v>7696</v>
      </c>
      <c r="O4683" t="s">
        <v>7697</v>
      </c>
      <c r="P4683" t="s">
        <v>13725</v>
      </c>
      <c r="Q4683" t="s">
        <v>14291</v>
      </c>
      <c r="R4683">
        <v>718</v>
      </c>
      <c r="S4683" t="s">
        <v>9296</v>
      </c>
      <c r="T4683" t="s">
        <v>7715</v>
      </c>
      <c r="U4683">
        <v>1</v>
      </c>
      <c r="V4683">
        <v>6</v>
      </c>
      <c r="W4683" t="s">
        <v>7702</v>
      </c>
      <c r="X4683" t="s">
        <v>15322</v>
      </c>
      <c r="Y4683" t="s">
        <v>7703</v>
      </c>
      <c r="Z4683" t="s">
        <v>15323</v>
      </c>
      <c r="AA4683" t="s">
        <v>8073</v>
      </c>
      <c r="AB4683" t="s">
        <v>15324</v>
      </c>
    </row>
    <row r="4684" spans="1:28">
      <c r="A4684" s="241">
        <v>45981</v>
      </c>
      <c r="B4684" t="s">
        <v>15325</v>
      </c>
      <c r="C4684" t="s">
        <v>7740</v>
      </c>
      <c r="D4684" t="s">
        <v>7741</v>
      </c>
      <c r="E4684" t="s">
        <v>7742</v>
      </c>
      <c r="F4684">
        <v>3</v>
      </c>
      <c r="G4684">
        <v>3562.19</v>
      </c>
      <c r="H4684">
        <v>0</v>
      </c>
      <c r="I4684" s="165">
        <v>10686.57</v>
      </c>
      <c r="J4684" t="s">
        <v>7851</v>
      </c>
      <c r="K4684">
        <v>1</v>
      </c>
      <c r="L4684">
        <v>126</v>
      </c>
      <c r="M4684" t="s">
        <v>7744</v>
      </c>
      <c r="N4684" t="s">
        <v>7745</v>
      </c>
      <c r="O4684" t="s">
        <v>7697</v>
      </c>
      <c r="P4684" t="s">
        <v>13725</v>
      </c>
      <c r="Q4684" t="s">
        <v>13751</v>
      </c>
      <c r="R4684">
        <v>932</v>
      </c>
      <c r="S4684" t="s">
        <v>9296</v>
      </c>
      <c r="T4684" t="s">
        <v>7715</v>
      </c>
      <c r="U4684">
        <v>1</v>
      </c>
      <c r="V4684">
        <v>3</v>
      </c>
      <c r="W4684" t="s">
        <v>7702</v>
      </c>
      <c r="X4684" t="s">
        <v>6588</v>
      </c>
      <c r="Y4684" t="s">
        <v>7703</v>
      </c>
      <c r="Z4684" t="s">
        <v>15326</v>
      </c>
      <c r="AA4684" t="s">
        <v>7854</v>
      </c>
      <c r="AB4684" t="s">
        <v>15327</v>
      </c>
    </row>
    <row r="4685" spans="1:28">
      <c r="A4685" s="241">
        <v>45981</v>
      </c>
      <c r="B4685" t="s">
        <v>15325</v>
      </c>
      <c r="C4685" t="s">
        <v>7822</v>
      </c>
      <c r="D4685" t="s">
        <v>7823</v>
      </c>
      <c r="E4685" t="s">
        <v>7824</v>
      </c>
      <c r="F4685">
        <v>6</v>
      </c>
      <c r="G4685">
        <v>3025.21</v>
      </c>
      <c r="H4685">
        <v>0</v>
      </c>
      <c r="I4685" s="165">
        <v>18151.259999999998</v>
      </c>
      <c r="J4685" t="s">
        <v>7851</v>
      </c>
      <c r="K4685">
        <v>1</v>
      </c>
      <c r="L4685">
        <v>126</v>
      </c>
      <c r="M4685" t="s">
        <v>7744</v>
      </c>
      <c r="N4685" t="s">
        <v>7745</v>
      </c>
      <c r="O4685" t="s">
        <v>7697</v>
      </c>
      <c r="P4685" t="s">
        <v>13725</v>
      </c>
      <c r="Q4685" t="s">
        <v>13751</v>
      </c>
      <c r="R4685">
        <v>932</v>
      </c>
      <c r="S4685" t="s">
        <v>9296</v>
      </c>
      <c r="T4685" t="s">
        <v>7715</v>
      </c>
      <c r="U4685">
        <v>1</v>
      </c>
      <c r="V4685">
        <v>6</v>
      </c>
      <c r="W4685" t="s">
        <v>7702</v>
      </c>
      <c r="X4685" t="s">
        <v>6588</v>
      </c>
      <c r="Y4685" t="s">
        <v>7703</v>
      </c>
      <c r="Z4685" t="s">
        <v>15326</v>
      </c>
      <c r="AA4685" t="s">
        <v>7854</v>
      </c>
      <c r="AB4685" t="s">
        <v>15327</v>
      </c>
    </row>
    <row r="4686" spans="1:28">
      <c r="A4686" s="241">
        <v>45981</v>
      </c>
      <c r="B4686" t="s">
        <v>15325</v>
      </c>
      <c r="C4686" t="s">
        <v>8160</v>
      </c>
      <c r="D4686" t="s">
        <v>8161</v>
      </c>
      <c r="E4686" t="s">
        <v>8162</v>
      </c>
      <c r="F4686">
        <v>6</v>
      </c>
      <c r="G4686">
        <v>2541.83</v>
      </c>
      <c r="H4686">
        <v>0</v>
      </c>
      <c r="I4686" s="165">
        <v>15250.98</v>
      </c>
      <c r="J4686" t="s">
        <v>7851</v>
      </c>
      <c r="K4686">
        <v>1</v>
      </c>
      <c r="L4686">
        <v>126</v>
      </c>
      <c r="M4686" t="s">
        <v>7744</v>
      </c>
      <c r="N4686" t="s">
        <v>7745</v>
      </c>
      <c r="O4686" t="s">
        <v>7697</v>
      </c>
      <c r="P4686" t="s">
        <v>13725</v>
      </c>
      <c r="Q4686" t="s">
        <v>13751</v>
      </c>
      <c r="R4686">
        <v>932</v>
      </c>
      <c r="S4686" t="s">
        <v>9296</v>
      </c>
      <c r="T4686" t="s">
        <v>7715</v>
      </c>
      <c r="U4686">
        <v>1</v>
      </c>
      <c r="V4686">
        <v>6</v>
      </c>
      <c r="W4686" t="s">
        <v>7702</v>
      </c>
      <c r="X4686" t="s">
        <v>6588</v>
      </c>
      <c r="Y4686" t="s">
        <v>7703</v>
      </c>
      <c r="Z4686" t="s">
        <v>15326</v>
      </c>
      <c r="AA4686" t="s">
        <v>7854</v>
      </c>
      <c r="AB4686" t="s">
        <v>15327</v>
      </c>
    </row>
    <row r="4687" spans="1:28">
      <c r="A4687" s="241">
        <v>45981</v>
      </c>
      <c r="B4687" t="s">
        <v>15328</v>
      </c>
      <c r="C4687" t="s">
        <v>8268</v>
      </c>
      <c r="D4687" t="s">
        <v>8269</v>
      </c>
      <c r="E4687" t="s">
        <v>8270</v>
      </c>
      <c r="F4687">
        <v>12</v>
      </c>
      <c r="G4687">
        <v>864</v>
      </c>
      <c r="H4687">
        <v>0</v>
      </c>
      <c r="I4687" s="165">
        <v>10368</v>
      </c>
      <c r="J4687" t="s">
        <v>7743</v>
      </c>
      <c r="K4687">
        <v>1</v>
      </c>
      <c r="L4687">
        <v>126</v>
      </c>
      <c r="M4687" t="s">
        <v>7744</v>
      </c>
      <c r="N4687" t="s">
        <v>7745</v>
      </c>
      <c r="O4687" t="s">
        <v>7697</v>
      </c>
      <c r="P4687" t="s">
        <v>13725</v>
      </c>
      <c r="Q4687" t="s">
        <v>13717</v>
      </c>
      <c r="R4687">
        <v>938</v>
      </c>
      <c r="S4687" t="s">
        <v>9296</v>
      </c>
      <c r="T4687" t="s">
        <v>7701</v>
      </c>
      <c r="U4687">
        <v>1</v>
      </c>
      <c r="V4687">
        <v>12</v>
      </c>
      <c r="W4687" t="s">
        <v>7702</v>
      </c>
      <c r="X4687" t="s">
        <v>6584</v>
      </c>
      <c r="Y4687" t="s">
        <v>7703</v>
      </c>
      <c r="Z4687" t="s">
        <v>15329</v>
      </c>
      <c r="AA4687" t="s">
        <v>7748</v>
      </c>
      <c r="AB4687" t="s">
        <v>15330</v>
      </c>
    </row>
    <row r="4688" spans="1:28">
      <c r="A4688" s="241">
        <v>45981</v>
      </c>
      <c r="B4688" t="s">
        <v>15331</v>
      </c>
      <c r="C4688" t="s">
        <v>8268</v>
      </c>
      <c r="D4688" t="s">
        <v>8269</v>
      </c>
      <c r="E4688" t="s">
        <v>8270</v>
      </c>
      <c r="F4688">
        <v>6</v>
      </c>
      <c r="G4688">
        <v>864</v>
      </c>
      <c r="H4688">
        <v>0</v>
      </c>
      <c r="I4688" s="165">
        <v>5184</v>
      </c>
      <c r="J4688" t="s">
        <v>8295</v>
      </c>
      <c r="K4688">
        <v>1</v>
      </c>
      <c r="L4688">
        <v>154</v>
      </c>
      <c r="M4688" t="s">
        <v>8678</v>
      </c>
      <c r="N4688" t="s">
        <v>7939</v>
      </c>
      <c r="O4688" t="s">
        <v>7697</v>
      </c>
      <c r="P4688" t="s">
        <v>13725</v>
      </c>
      <c r="Q4688" t="s">
        <v>13726</v>
      </c>
      <c r="R4688">
        <v>407</v>
      </c>
      <c r="S4688" t="s">
        <v>9296</v>
      </c>
      <c r="T4688" t="s">
        <v>7701</v>
      </c>
      <c r="U4688">
        <v>1</v>
      </c>
      <c r="V4688">
        <v>6</v>
      </c>
      <c r="W4688" t="s">
        <v>7702</v>
      </c>
      <c r="X4688" t="s">
        <v>6977</v>
      </c>
      <c r="Y4688" t="s">
        <v>7703</v>
      </c>
      <c r="Z4688" t="s">
        <v>15332</v>
      </c>
      <c r="AA4688" t="s">
        <v>8855</v>
      </c>
      <c r="AB4688" t="s">
        <v>15333</v>
      </c>
    </row>
    <row r="4689" spans="1:28">
      <c r="A4689" s="241">
        <v>45981</v>
      </c>
      <c r="B4689" t="s">
        <v>15331</v>
      </c>
      <c r="C4689" t="s">
        <v>7927</v>
      </c>
      <c r="D4689" t="s">
        <v>7928</v>
      </c>
      <c r="E4689" t="s">
        <v>7929</v>
      </c>
      <c r="F4689">
        <v>6</v>
      </c>
      <c r="G4689">
        <v>1344.54</v>
      </c>
      <c r="H4689">
        <v>0</v>
      </c>
      <c r="I4689" s="165">
        <v>8067.24</v>
      </c>
      <c r="J4689" t="s">
        <v>8295</v>
      </c>
      <c r="K4689">
        <v>1</v>
      </c>
      <c r="L4689">
        <v>154</v>
      </c>
      <c r="M4689" t="s">
        <v>8678</v>
      </c>
      <c r="N4689" t="s">
        <v>7939</v>
      </c>
      <c r="O4689" t="s">
        <v>7697</v>
      </c>
      <c r="P4689" t="s">
        <v>13725</v>
      </c>
      <c r="Q4689" t="s">
        <v>13726</v>
      </c>
      <c r="R4689">
        <v>407</v>
      </c>
      <c r="S4689" t="s">
        <v>9296</v>
      </c>
      <c r="T4689" t="s">
        <v>7701</v>
      </c>
      <c r="U4689">
        <v>1</v>
      </c>
      <c r="V4689">
        <v>6</v>
      </c>
      <c r="W4689" t="s">
        <v>7702</v>
      </c>
      <c r="X4689" t="s">
        <v>6977</v>
      </c>
      <c r="Y4689" t="s">
        <v>7703</v>
      </c>
      <c r="Z4689" t="s">
        <v>15332</v>
      </c>
      <c r="AA4689" t="s">
        <v>8855</v>
      </c>
      <c r="AB4689" t="s">
        <v>15333</v>
      </c>
    </row>
    <row r="4690" spans="1:28">
      <c r="A4690" s="241">
        <v>45981</v>
      </c>
      <c r="B4690" t="s">
        <v>15334</v>
      </c>
      <c r="C4690" t="s">
        <v>7979</v>
      </c>
      <c r="D4690" t="s">
        <v>7980</v>
      </c>
      <c r="E4690" t="s">
        <v>7981</v>
      </c>
      <c r="F4690">
        <v>6</v>
      </c>
      <c r="G4690">
        <v>2647.06</v>
      </c>
      <c r="H4690">
        <v>0</v>
      </c>
      <c r="I4690" s="165">
        <v>15882.36</v>
      </c>
      <c r="J4690" t="s">
        <v>8213</v>
      </c>
      <c r="K4690">
        <v>1</v>
      </c>
      <c r="L4690">
        <v>155</v>
      </c>
      <c r="M4690" t="s">
        <v>7946</v>
      </c>
      <c r="N4690" t="s">
        <v>7696</v>
      </c>
      <c r="O4690" t="s">
        <v>7697</v>
      </c>
      <c r="P4690" t="s">
        <v>13725</v>
      </c>
      <c r="Q4690" t="s">
        <v>14665</v>
      </c>
      <c r="R4690">
        <v>713</v>
      </c>
      <c r="S4690" t="s">
        <v>9296</v>
      </c>
      <c r="T4690" t="s">
        <v>7715</v>
      </c>
      <c r="U4690">
        <v>1</v>
      </c>
      <c r="V4690">
        <v>6</v>
      </c>
      <c r="W4690" t="s">
        <v>7702</v>
      </c>
      <c r="X4690" t="s">
        <v>6624</v>
      </c>
      <c r="Y4690" t="s">
        <v>7703</v>
      </c>
      <c r="Z4690" t="s">
        <v>15335</v>
      </c>
      <c r="AA4690" t="s">
        <v>8216</v>
      </c>
      <c r="AB4690" t="s">
        <v>15336</v>
      </c>
    </row>
    <row r="4691" spans="1:28">
      <c r="A4691" s="241">
        <v>45981</v>
      </c>
      <c r="B4691" t="s">
        <v>15337</v>
      </c>
      <c r="C4691" t="s">
        <v>7917</v>
      </c>
      <c r="D4691" t="s">
        <v>7918</v>
      </c>
      <c r="E4691" t="s">
        <v>7919</v>
      </c>
      <c r="F4691">
        <v>1</v>
      </c>
      <c r="G4691">
        <v>3000</v>
      </c>
      <c r="H4691">
        <v>0</v>
      </c>
      <c r="I4691" s="165">
        <v>3000</v>
      </c>
      <c r="J4691" t="s">
        <v>7766</v>
      </c>
      <c r="K4691">
        <v>1</v>
      </c>
      <c r="L4691">
        <v>125</v>
      </c>
      <c r="M4691" t="s">
        <v>7724</v>
      </c>
      <c r="N4691" t="s">
        <v>7713</v>
      </c>
      <c r="O4691" t="s">
        <v>7697</v>
      </c>
      <c r="P4691" t="s">
        <v>13725</v>
      </c>
      <c r="Q4691" t="s">
        <v>13780</v>
      </c>
      <c r="R4691">
        <v>105</v>
      </c>
      <c r="S4691" t="s">
        <v>9296</v>
      </c>
      <c r="T4691" t="s">
        <v>7726</v>
      </c>
      <c r="U4691">
        <v>1</v>
      </c>
      <c r="V4691">
        <v>1</v>
      </c>
      <c r="W4691" t="s">
        <v>7702</v>
      </c>
      <c r="X4691" t="s">
        <v>6975</v>
      </c>
      <c r="Y4691" t="s">
        <v>7703</v>
      </c>
      <c r="Z4691" t="s">
        <v>15338</v>
      </c>
      <c r="AA4691" t="s">
        <v>7819</v>
      </c>
      <c r="AB4691" t="s">
        <v>15339</v>
      </c>
    </row>
    <row r="4692" spans="1:28">
      <c r="A4692" s="241">
        <v>45981</v>
      </c>
      <c r="B4692" t="s">
        <v>15340</v>
      </c>
      <c r="C4692" t="s">
        <v>7778</v>
      </c>
      <c r="D4692" t="s">
        <v>7779</v>
      </c>
      <c r="E4692" t="s">
        <v>7780</v>
      </c>
      <c r="F4692">
        <v>1</v>
      </c>
      <c r="G4692">
        <v>2668.75</v>
      </c>
      <c r="H4692">
        <v>0</v>
      </c>
      <c r="I4692" s="165">
        <v>2668.75</v>
      </c>
      <c r="J4692" t="s">
        <v>8852</v>
      </c>
      <c r="K4692">
        <v>1</v>
      </c>
      <c r="L4692">
        <v>154</v>
      </c>
      <c r="M4692" t="s">
        <v>8678</v>
      </c>
      <c r="N4692" t="s">
        <v>7939</v>
      </c>
      <c r="O4692" t="s">
        <v>7697</v>
      </c>
      <c r="P4692" t="s">
        <v>13725</v>
      </c>
      <c r="Q4692" t="s">
        <v>8297</v>
      </c>
      <c r="R4692">
        <v>410</v>
      </c>
      <c r="S4692" t="s">
        <v>9296</v>
      </c>
      <c r="T4692" t="s">
        <v>7701</v>
      </c>
      <c r="U4692">
        <v>1</v>
      </c>
      <c r="V4692">
        <v>1</v>
      </c>
      <c r="W4692" t="s">
        <v>7702</v>
      </c>
      <c r="X4692" t="s">
        <v>6608</v>
      </c>
      <c r="Y4692" t="s">
        <v>7703</v>
      </c>
      <c r="Z4692" t="s">
        <v>15341</v>
      </c>
      <c r="AA4692" t="s">
        <v>8300</v>
      </c>
      <c r="AB4692" t="s">
        <v>15342</v>
      </c>
    </row>
    <row r="4693" spans="1:28">
      <c r="A4693" s="241">
        <v>45981</v>
      </c>
      <c r="B4693" t="s">
        <v>15343</v>
      </c>
      <c r="C4693" t="s">
        <v>11648</v>
      </c>
      <c r="D4693" t="s">
        <v>11649</v>
      </c>
      <c r="E4693" t="s">
        <v>11650</v>
      </c>
      <c r="F4693">
        <v>1</v>
      </c>
      <c r="G4693">
        <v>15579.83</v>
      </c>
      <c r="H4693">
        <v>778.99149999999997</v>
      </c>
      <c r="I4693" s="165">
        <v>14800.8385</v>
      </c>
      <c r="J4693" t="s">
        <v>7743</v>
      </c>
      <c r="K4693">
        <v>1</v>
      </c>
      <c r="L4693">
        <v>126</v>
      </c>
      <c r="M4693" t="s">
        <v>7744</v>
      </c>
      <c r="N4693" t="s">
        <v>7745</v>
      </c>
      <c r="O4693" t="s">
        <v>7697</v>
      </c>
      <c r="P4693" t="s">
        <v>13725</v>
      </c>
      <c r="Q4693" t="s">
        <v>13956</v>
      </c>
      <c r="R4693">
        <v>946</v>
      </c>
      <c r="S4693" t="s">
        <v>9296</v>
      </c>
      <c r="T4693" t="s">
        <v>7726</v>
      </c>
      <c r="U4693">
        <v>1</v>
      </c>
      <c r="V4693">
        <v>1</v>
      </c>
      <c r="W4693" t="s">
        <v>7702</v>
      </c>
      <c r="X4693" t="s">
        <v>6694</v>
      </c>
      <c r="Y4693" t="s">
        <v>7703</v>
      </c>
      <c r="Z4693" t="s">
        <v>15344</v>
      </c>
      <c r="AA4693" t="s">
        <v>8008</v>
      </c>
      <c r="AB4693" t="s">
        <v>15345</v>
      </c>
    </row>
    <row r="4694" spans="1:28">
      <c r="A4694" s="241">
        <v>45981</v>
      </c>
      <c r="B4694" t="s">
        <v>15346</v>
      </c>
      <c r="C4694" t="s">
        <v>7778</v>
      </c>
      <c r="D4694" t="s">
        <v>7779</v>
      </c>
      <c r="E4694" t="s">
        <v>7780</v>
      </c>
      <c r="F4694">
        <v>6</v>
      </c>
      <c r="G4694">
        <v>2668.75</v>
      </c>
      <c r="H4694">
        <v>0</v>
      </c>
      <c r="I4694" s="165">
        <v>16012.5</v>
      </c>
      <c r="J4694" t="s">
        <v>7743</v>
      </c>
      <c r="K4694">
        <v>1</v>
      </c>
      <c r="L4694">
        <v>126</v>
      </c>
      <c r="M4694" t="s">
        <v>7744</v>
      </c>
      <c r="N4694" t="s">
        <v>7745</v>
      </c>
      <c r="O4694" t="s">
        <v>7697</v>
      </c>
      <c r="P4694" t="s">
        <v>13725</v>
      </c>
      <c r="Q4694" t="s">
        <v>13956</v>
      </c>
      <c r="R4694">
        <v>946</v>
      </c>
      <c r="S4694" t="s">
        <v>9296</v>
      </c>
      <c r="T4694" t="s">
        <v>7701</v>
      </c>
      <c r="U4694">
        <v>1</v>
      </c>
      <c r="V4694">
        <v>6</v>
      </c>
      <c r="W4694" t="s">
        <v>7702</v>
      </c>
      <c r="X4694" t="s">
        <v>6752</v>
      </c>
      <c r="Y4694" t="s">
        <v>7703</v>
      </c>
      <c r="Z4694" t="s">
        <v>15347</v>
      </c>
      <c r="AA4694" t="s">
        <v>8008</v>
      </c>
      <c r="AB4694" t="s">
        <v>15348</v>
      </c>
    </row>
    <row r="4695" spans="1:28">
      <c r="A4695" s="241">
        <v>45981</v>
      </c>
      <c r="B4695" t="s">
        <v>15346</v>
      </c>
      <c r="C4695" t="s">
        <v>7875</v>
      </c>
      <c r="D4695" t="s">
        <v>7876</v>
      </c>
      <c r="E4695" t="s">
        <v>7877</v>
      </c>
      <c r="F4695">
        <v>6</v>
      </c>
      <c r="G4695">
        <v>1218.49</v>
      </c>
      <c r="H4695">
        <v>0</v>
      </c>
      <c r="I4695" s="165">
        <v>7310.94</v>
      </c>
      <c r="J4695" t="s">
        <v>7743</v>
      </c>
      <c r="K4695">
        <v>1</v>
      </c>
      <c r="L4695">
        <v>126</v>
      </c>
      <c r="M4695" t="s">
        <v>7744</v>
      </c>
      <c r="N4695" t="s">
        <v>7745</v>
      </c>
      <c r="O4695" t="s">
        <v>7697</v>
      </c>
      <c r="P4695" t="s">
        <v>13725</v>
      </c>
      <c r="Q4695" t="s">
        <v>13956</v>
      </c>
      <c r="R4695">
        <v>946</v>
      </c>
      <c r="S4695" t="s">
        <v>9296</v>
      </c>
      <c r="T4695" t="s">
        <v>7701</v>
      </c>
      <c r="U4695">
        <v>1</v>
      </c>
      <c r="V4695">
        <v>6</v>
      </c>
      <c r="W4695" t="s">
        <v>7702</v>
      </c>
      <c r="X4695" t="s">
        <v>6752</v>
      </c>
      <c r="Y4695" t="s">
        <v>7703</v>
      </c>
      <c r="Z4695" t="s">
        <v>15347</v>
      </c>
      <c r="AA4695" t="s">
        <v>8008</v>
      </c>
      <c r="AB4695" t="s">
        <v>15348</v>
      </c>
    </row>
    <row r="4696" spans="1:28">
      <c r="A4696" s="241">
        <v>45981</v>
      </c>
      <c r="B4696" t="s">
        <v>15349</v>
      </c>
      <c r="C4696" t="s">
        <v>7822</v>
      </c>
      <c r="D4696" t="s">
        <v>7823</v>
      </c>
      <c r="E4696" t="s">
        <v>7824</v>
      </c>
      <c r="F4696">
        <v>1</v>
      </c>
      <c r="G4696">
        <v>3025.21</v>
      </c>
      <c r="H4696">
        <v>0</v>
      </c>
      <c r="I4696" s="165">
        <v>3025.21</v>
      </c>
      <c r="J4696" t="s">
        <v>7851</v>
      </c>
      <c r="K4696">
        <v>1</v>
      </c>
      <c r="L4696">
        <v>126</v>
      </c>
      <c r="M4696" t="s">
        <v>7744</v>
      </c>
      <c r="N4696" t="s">
        <v>7745</v>
      </c>
      <c r="O4696" t="s">
        <v>7697</v>
      </c>
      <c r="P4696" t="s">
        <v>13725</v>
      </c>
      <c r="Q4696" t="s">
        <v>13751</v>
      </c>
      <c r="R4696">
        <v>932</v>
      </c>
      <c r="S4696" t="s">
        <v>9296</v>
      </c>
      <c r="T4696" t="s">
        <v>7715</v>
      </c>
      <c r="U4696">
        <v>1</v>
      </c>
      <c r="V4696">
        <v>1</v>
      </c>
      <c r="W4696" t="s">
        <v>7702</v>
      </c>
      <c r="X4696" t="s">
        <v>6488</v>
      </c>
      <c r="Y4696" t="s">
        <v>7703</v>
      </c>
      <c r="Z4696" t="s">
        <v>15350</v>
      </c>
      <c r="AA4696" t="s">
        <v>7854</v>
      </c>
      <c r="AB4696" t="s">
        <v>10817</v>
      </c>
    </row>
    <row r="4697" spans="1:28">
      <c r="A4697" s="241">
        <v>45981</v>
      </c>
      <c r="B4697" t="s">
        <v>15351</v>
      </c>
      <c r="C4697" t="s">
        <v>7832</v>
      </c>
      <c r="D4697" t="s">
        <v>7833</v>
      </c>
      <c r="E4697" t="s">
        <v>7834</v>
      </c>
      <c r="F4697">
        <v>2</v>
      </c>
      <c r="G4697">
        <v>12500</v>
      </c>
      <c r="H4697">
        <v>750</v>
      </c>
      <c r="I4697" s="165">
        <v>24250</v>
      </c>
      <c r="J4697" t="s">
        <v>7851</v>
      </c>
      <c r="K4697">
        <v>1</v>
      </c>
      <c r="L4697">
        <v>126</v>
      </c>
      <c r="M4697" t="s">
        <v>7744</v>
      </c>
      <c r="N4697" t="s">
        <v>7745</v>
      </c>
      <c r="O4697" t="s">
        <v>7697</v>
      </c>
      <c r="P4697" t="s">
        <v>13725</v>
      </c>
      <c r="Q4697" t="s">
        <v>13751</v>
      </c>
      <c r="R4697">
        <v>932</v>
      </c>
      <c r="S4697" t="s">
        <v>9296</v>
      </c>
      <c r="T4697" t="s">
        <v>7726</v>
      </c>
      <c r="U4697">
        <v>1</v>
      </c>
      <c r="V4697">
        <v>2</v>
      </c>
      <c r="W4697" t="s">
        <v>7702</v>
      </c>
      <c r="X4697" t="s">
        <v>6720</v>
      </c>
      <c r="Y4697" t="s">
        <v>7703</v>
      </c>
      <c r="Z4697" t="s">
        <v>15352</v>
      </c>
      <c r="AA4697" t="s">
        <v>7854</v>
      </c>
      <c r="AB4697" t="s">
        <v>15353</v>
      </c>
    </row>
    <row r="4698" spans="1:28">
      <c r="A4698" s="241">
        <v>45981</v>
      </c>
      <c r="B4698" t="s">
        <v>15259</v>
      </c>
      <c r="C4698" t="s">
        <v>7733</v>
      </c>
      <c r="D4698" t="s">
        <v>7734</v>
      </c>
      <c r="E4698" t="s">
        <v>7735</v>
      </c>
      <c r="F4698">
        <v>4</v>
      </c>
      <c r="G4698">
        <v>1344.54</v>
      </c>
      <c r="H4698">
        <v>0</v>
      </c>
      <c r="I4698" s="165">
        <v>5378.16</v>
      </c>
      <c r="J4698" t="s">
        <v>8852</v>
      </c>
      <c r="K4698">
        <v>1</v>
      </c>
      <c r="L4698">
        <v>154</v>
      </c>
      <c r="M4698" t="s">
        <v>8678</v>
      </c>
      <c r="N4698" t="s">
        <v>7939</v>
      </c>
      <c r="O4698" t="s">
        <v>7697</v>
      </c>
      <c r="P4698" t="s">
        <v>13725</v>
      </c>
      <c r="Q4698" t="s">
        <v>8297</v>
      </c>
      <c r="R4698">
        <v>410</v>
      </c>
      <c r="S4698" t="s">
        <v>9296</v>
      </c>
      <c r="T4698" t="s">
        <v>7701</v>
      </c>
      <c r="U4698">
        <v>1</v>
      </c>
      <c r="V4698">
        <v>4</v>
      </c>
      <c r="W4698" t="s">
        <v>7702</v>
      </c>
      <c r="X4698" t="s">
        <v>6338</v>
      </c>
      <c r="Y4698" t="s">
        <v>7703</v>
      </c>
      <c r="Z4698" t="s">
        <v>15260</v>
      </c>
      <c r="AA4698" t="s">
        <v>8300</v>
      </c>
      <c r="AB4698" t="s">
        <v>13900</v>
      </c>
    </row>
    <row r="4699" spans="1:28">
      <c r="A4699" s="241">
        <v>45981</v>
      </c>
      <c r="B4699" t="s">
        <v>15354</v>
      </c>
      <c r="C4699" t="s">
        <v>8079</v>
      </c>
      <c r="D4699" t="s">
        <v>8080</v>
      </c>
      <c r="E4699" t="s">
        <v>8081</v>
      </c>
      <c r="F4699">
        <v>1</v>
      </c>
      <c r="G4699">
        <v>3180</v>
      </c>
      <c r="H4699">
        <v>0</v>
      </c>
      <c r="I4699" s="165">
        <v>3180</v>
      </c>
      <c r="J4699" t="s">
        <v>7743</v>
      </c>
      <c r="K4699">
        <v>1</v>
      </c>
      <c r="L4699">
        <v>126</v>
      </c>
      <c r="M4699" t="s">
        <v>7744</v>
      </c>
      <c r="N4699" t="s">
        <v>7745</v>
      </c>
      <c r="O4699" t="s">
        <v>7697</v>
      </c>
      <c r="P4699" t="s">
        <v>13725</v>
      </c>
      <c r="Q4699" t="s">
        <v>13956</v>
      </c>
      <c r="R4699">
        <v>946</v>
      </c>
      <c r="S4699" t="s">
        <v>9296</v>
      </c>
      <c r="T4699" t="s">
        <v>7715</v>
      </c>
      <c r="U4699">
        <v>1</v>
      </c>
      <c r="V4699">
        <v>1</v>
      </c>
      <c r="W4699" t="s">
        <v>7702</v>
      </c>
      <c r="X4699" t="s">
        <v>6536</v>
      </c>
      <c r="Y4699" t="s">
        <v>7703</v>
      </c>
      <c r="Z4699" t="s">
        <v>15355</v>
      </c>
      <c r="AA4699" t="s">
        <v>8008</v>
      </c>
      <c r="AB4699" t="s">
        <v>15356</v>
      </c>
    </row>
    <row r="4700" spans="1:28">
      <c r="A4700" s="241">
        <v>45981</v>
      </c>
      <c r="B4700" t="s">
        <v>15354</v>
      </c>
      <c r="C4700" t="s">
        <v>8239</v>
      </c>
      <c r="D4700" t="s">
        <v>8240</v>
      </c>
      <c r="E4700" t="s">
        <v>8241</v>
      </c>
      <c r="F4700">
        <v>1</v>
      </c>
      <c r="G4700">
        <v>1180</v>
      </c>
      <c r="H4700">
        <v>0</v>
      </c>
      <c r="I4700" s="165">
        <v>1180</v>
      </c>
      <c r="J4700" t="s">
        <v>7743</v>
      </c>
      <c r="K4700">
        <v>1</v>
      </c>
      <c r="L4700">
        <v>126</v>
      </c>
      <c r="M4700" t="s">
        <v>7744</v>
      </c>
      <c r="N4700" t="s">
        <v>7745</v>
      </c>
      <c r="O4700" t="s">
        <v>7697</v>
      </c>
      <c r="P4700" t="s">
        <v>13725</v>
      </c>
      <c r="Q4700" t="s">
        <v>13956</v>
      </c>
      <c r="R4700">
        <v>946</v>
      </c>
      <c r="S4700" t="s">
        <v>9296</v>
      </c>
      <c r="T4700" t="s">
        <v>7715</v>
      </c>
      <c r="U4700">
        <v>6</v>
      </c>
      <c r="V4700">
        <v>6</v>
      </c>
      <c r="W4700" t="s">
        <v>7702</v>
      </c>
      <c r="X4700" t="s">
        <v>6536</v>
      </c>
      <c r="Y4700" t="s">
        <v>7703</v>
      </c>
      <c r="Z4700" t="s">
        <v>15355</v>
      </c>
      <c r="AA4700" t="s">
        <v>8008</v>
      </c>
      <c r="AB4700" t="s">
        <v>15356</v>
      </c>
    </row>
    <row r="4701" spans="1:28">
      <c r="A4701" s="241">
        <v>45981</v>
      </c>
      <c r="B4701" t="s">
        <v>15357</v>
      </c>
      <c r="C4701" t="s">
        <v>8032</v>
      </c>
      <c r="D4701" t="s">
        <v>8033</v>
      </c>
      <c r="E4701" t="s">
        <v>8034</v>
      </c>
      <c r="F4701">
        <v>3</v>
      </c>
      <c r="G4701">
        <v>1092.44</v>
      </c>
      <c r="H4701">
        <v>0</v>
      </c>
      <c r="I4701" s="165">
        <v>3277.32</v>
      </c>
      <c r="J4701" t="s">
        <v>7711</v>
      </c>
      <c r="K4701">
        <v>1</v>
      </c>
      <c r="L4701">
        <v>156</v>
      </c>
      <c r="M4701" t="s">
        <v>7712</v>
      </c>
      <c r="N4701" t="s">
        <v>7713</v>
      </c>
      <c r="O4701" t="s">
        <v>7697</v>
      </c>
      <c r="P4701" t="s">
        <v>13725</v>
      </c>
      <c r="Q4701" t="s">
        <v>13916</v>
      </c>
      <c r="R4701">
        <v>510</v>
      </c>
      <c r="S4701" t="s">
        <v>9296</v>
      </c>
      <c r="T4701" t="s">
        <v>7701</v>
      </c>
      <c r="U4701">
        <v>1</v>
      </c>
      <c r="V4701">
        <v>3</v>
      </c>
      <c r="W4701" t="s">
        <v>7702</v>
      </c>
      <c r="X4701" t="s">
        <v>6328</v>
      </c>
      <c r="Y4701" t="s">
        <v>7703</v>
      </c>
      <c r="Z4701" t="s">
        <v>15358</v>
      </c>
      <c r="AA4701" t="s">
        <v>7717</v>
      </c>
      <c r="AB4701" t="s">
        <v>11281</v>
      </c>
    </row>
    <row r="4702" spans="1:28">
      <c r="A4702" s="241">
        <v>45981</v>
      </c>
      <c r="B4702" t="s">
        <v>15357</v>
      </c>
      <c r="C4702" t="s">
        <v>8239</v>
      </c>
      <c r="D4702" t="s">
        <v>8240</v>
      </c>
      <c r="E4702" t="s">
        <v>8241</v>
      </c>
      <c r="F4702">
        <v>4</v>
      </c>
      <c r="G4702">
        <v>1180</v>
      </c>
      <c r="H4702">
        <v>0</v>
      </c>
      <c r="I4702" s="165">
        <v>4720</v>
      </c>
      <c r="J4702" t="s">
        <v>7711</v>
      </c>
      <c r="K4702">
        <v>1</v>
      </c>
      <c r="L4702">
        <v>156</v>
      </c>
      <c r="M4702" t="s">
        <v>7712</v>
      </c>
      <c r="N4702" t="s">
        <v>7713</v>
      </c>
      <c r="O4702" t="s">
        <v>7697</v>
      </c>
      <c r="P4702" t="s">
        <v>13725</v>
      </c>
      <c r="Q4702" t="s">
        <v>13916</v>
      </c>
      <c r="R4702">
        <v>510</v>
      </c>
      <c r="S4702" t="s">
        <v>9296</v>
      </c>
      <c r="T4702" t="s">
        <v>7715</v>
      </c>
      <c r="U4702">
        <v>6</v>
      </c>
      <c r="V4702">
        <v>24</v>
      </c>
      <c r="W4702" t="s">
        <v>7702</v>
      </c>
      <c r="X4702" t="s">
        <v>6328</v>
      </c>
      <c r="Y4702" t="s">
        <v>7703</v>
      </c>
      <c r="Z4702" t="s">
        <v>15358</v>
      </c>
      <c r="AA4702" t="s">
        <v>7717</v>
      </c>
      <c r="AB4702" t="s">
        <v>11281</v>
      </c>
    </row>
    <row r="4703" spans="1:28">
      <c r="A4703" s="241">
        <v>45981</v>
      </c>
      <c r="B4703" t="s">
        <v>15359</v>
      </c>
      <c r="C4703" t="s">
        <v>7934</v>
      </c>
      <c r="D4703" t="s">
        <v>7935</v>
      </c>
      <c r="E4703" t="s">
        <v>7936</v>
      </c>
      <c r="F4703">
        <v>6</v>
      </c>
      <c r="G4703">
        <v>2475</v>
      </c>
      <c r="H4703">
        <v>0</v>
      </c>
      <c r="I4703" s="165">
        <v>14850</v>
      </c>
      <c r="J4703" t="s">
        <v>7711</v>
      </c>
      <c r="K4703">
        <v>1</v>
      </c>
      <c r="L4703">
        <v>156</v>
      </c>
      <c r="M4703" t="s">
        <v>7712</v>
      </c>
      <c r="N4703" t="s">
        <v>7713</v>
      </c>
      <c r="O4703" t="s">
        <v>7697</v>
      </c>
      <c r="P4703" t="s">
        <v>13725</v>
      </c>
      <c r="Q4703" t="s">
        <v>14163</v>
      </c>
      <c r="R4703">
        <v>509</v>
      </c>
      <c r="S4703" t="s">
        <v>9296</v>
      </c>
      <c r="T4703" t="s">
        <v>7715</v>
      </c>
      <c r="U4703">
        <v>1</v>
      </c>
      <c r="V4703">
        <v>6</v>
      </c>
      <c r="W4703" t="s">
        <v>7702</v>
      </c>
      <c r="X4703" t="s">
        <v>5602</v>
      </c>
      <c r="Y4703" t="s">
        <v>7703</v>
      </c>
      <c r="Z4703" t="s">
        <v>15360</v>
      </c>
      <c r="AA4703" t="s">
        <v>8231</v>
      </c>
      <c r="AB4703" t="s">
        <v>15361</v>
      </c>
    </row>
    <row r="4704" spans="1:28">
      <c r="A4704" s="241">
        <v>45981</v>
      </c>
      <c r="B4704" t="s">
        <v>15362</v>
      </c>
      <c r="C4704" t="s">
        <v>7875</v>
      </c>
      <c r="D4704" t="s">
        <v>7876</v>
      </c>
      <c r="E4704" t="s">
        <v>7877</v>
      </c>
      <c r="F4704">
        <v>1</v>
      </c>
      <c r="G4704">
        <v>1218.49</v>
      </c>
      <c r="H4704">
        <v>0</v>
      </c>
      <c r="I4704" s="165">
        <v>1218.49</v>
      </c>
      <c r="J4704" t="s">
        <v>8295</v>
      </c>
      <c r="K4704">
        <v>1</v>
      </c>
      <c r="L4704">
        <v>154</v>
      </c>
      <c r="M4704" t="s">
        <v>8678</v>
      </c>
      <c r="N4704" t="s">
        <v>7939</v>
      </c>
      <c r="O4704" t="s">
        <v>7697</v>
      </c>
      <c r="P4704" t="s">
        <v>13725</v>
      </c>
      <c r="Q4704" t="s">
        <v>13726</v>
      </c>
      <c r="R4704">
        <v>407</v>
      </c>
      <c r="S4704" t="s">
        <v>9296</v>
      </c>
      <c r="T4704" t="s">
        <v>7701</v>
      </c>
      <c r="U4704">
        <v>1</v>
      </c>
      <c r="V4704">
        <v>1</v>
      </c>
      <c r="W4704" t="s">
        <v>7702</v>
      </c>
      <c r="X4704" t="s">
        <v>6983</v>
      </c>
      <c r="Y4704" t="s">
        <v>7703</v>
      </c>
      <c r="Z4704" t="s">
        <v>15363</v>
      </c>
      <c r="AA4704" t="s">
        <v>8855</v>
      </c>
      <c r="AB4704" t="s">
        <v>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040C-A7F4-486F-A99A-F5A9496ACF82}">
  <dimension ref="A3:D65"/>
  <sheetViews>
    <sheetView topLeftCell="A40" zoomScale="106" zoomScaleNormal="106" workbookViewId="0">
      <selection activeCell="B63" sqref="B63"/>
    </sheetView>
  </sheetViews>
  <sheetFormatPr defaultColWidth="11.42578125" defaultRowHeight="15"/>
  <cols>
    <col min="1" max="1" width="18" bestFit="1" customWidth="1"/>
    <col min="2" max="2" width="16.85546875" style="165" bestFit="1" customWidth="1"/>
    <col min="4" max="4" width="15.5703125" style="165" bestFit="1" customWidth="1"/>
  </cols>
  <sheetData>
    <row r="3" spans="1:2">
      <c r="A3" s="5" t="s">
        <v>15365</v>
      </c>
      <c r="B3" t="s">
        <v>15366</v>
      </c>
    </row>
    <row r="4" spans="1:2">
      <c r="A4" s="6">
        <v>102</v>
      </c>
      <c r="B4">
        <v>2196758.3885999992</v>
      </c>
    </row>
    <row r="5" spans="1:2">
      <c r="A5" s="6">
        <v>103</v>
      </c>
      <c r="B5">
        <v>2353365.7994999983</v>
      </c>
    </row>
    <row r="6" spans="1:2">
      <c r="A6" s="6">
        <v>104</v>
      </c>
      <c r="B6">
        <v>1157973.4495000001</v>
      </c>
    </row>
    <row r="7" spans="1:2">
      <c r="A7" s="6">
        <v>105</v>
      </c>
      <c r="B7">
        <v>1222388.4099999992</v>
      </c>
    </row>
    <row r="8" spans="1:2">
      <c r="A8" s="6">
        <v>107</v>
      </c>
      <c r="B8">
        <v>2368929.0927999998</v>
      </c>
    </row>
    <row r="9" spans="1:2">
      <c r="A9" s="6">
        <v>110</v>
      </c>
      <c r="B9">
        <v>1481362.0605999997</v>
      </c>
    </row>
    <row r="10" spans="1:2">
      <c r="A10" s="6">
        <v>111</v>
      </c>
      <c r="B10">
        <v>1123178.0300000003</v>
      </c>
    </row>
    <row r="11" spans="1:2">
      <c r="A11" s="6">
        <v>113</v>
      </c>
      <c r="B11">
        <v>1107858.1000000003</v>
      </c>
    </row>
    <row r="12" spans="1:2">
      <c r="A12" s="6">
        <v>114</v>
      </c>
      <c r="B12">
        <v>2319419.3600000003</v>
      </c>
    </row>
    <row r="13" spans="1:2">
      <c r="A13" s="6">
        <v>115</v>
      </c>
      <c r="B13">
        <v>918062.58000000031</v>
      </c>
    </row>
    <row r="14" spans="1:2">
      <c r="A14" s="6">
        <v>116</v>
      </c>
      <c r="B14">
        <v>381605.35</v>
      </c>
    </row>
    <row r="15" spans="1:2">
      <c r="A15" s="6">
        <v>117</v>
      </c>
      <c r="B15">
        <v>1407771.8599999996</v>
      </c>
    </row>
    <row r="16" spans="1:2">
      <c r="A16" s="6">
        <v>405</v>
      </c>
      <c r="B16">
        <v>1066790.0899999999</v>
      </c>
    </row>
    <row r="17" spans="1:2">
      <c r="A17" s="6">
        <v>407</v>
      </c>
      <c r="B17">
        <v>388588.08</v>
      </c>
    </row>
    <row r="18" spans="1:2">
      <c r="A18" s="6">
        <v>409</v>
      </c>
      <c r="B18">
        <v>1716266.3624999996</v>
      </c>
    </row>
    <row r="19" spans="1:2">
      <c r="A19" s="6">
        <v>410</v>
      </c>
      <c r="B19">
        <v>451114.39000000013</v>
      </c>
    </row>
    <row r="20" spans="1:2">
      <c r="A20" s="6">
        <v>411</v>
      </c>
      <c r="B20">
        <v>1442799.8599999996</v>
      </c>
    </row>
    <row r="21" spans="1:2">
      <c r="A21" s="6">
        <v>413</v>
      </c>
      <c r="B21">
        <v>499129.96</v>
      </c>
    </row>
    <row r="22" spans="1:2">
      <c r="A22" s="6">
        <v>415</v>
      </c>
      <c r="B22">
        <v>119783.71</v>
      </c>
    </row>
    <row r="23" spans="1:2">
      <c r="A23" s="6">
        <v>509</v>
      </c>
      <c r="B23">
        <v>1085074.9700000002</v>
      </c>
    </row>
    <row r="24" spans="1:2">
      <c r="A24" s="6">
        <v>510</v>
      </c>
      <c r="B24">
        <v>665600.4</v>
      </c>
    </row>
    <row r="25" spans="1:2">
      <c r="A25" s="6">
        <v>605</v>
      </c>
      <c r="B25">
        <v>907600.21949999989</v>
      </c>
    </row>
    <row r="26" spans="1:2">
      <c r="A26" s="6">
        <v>612</v>
      </c>
      <c r="B26">
        <v>733418.26</v>
      </c>
    </row>
    <row r="27" spans="1:2">
      <c r="A27" s="6">
        <v>620</v>
      </c>
      <c r="B27">
        <v>1186491.3655000001</v>
      </c>
    </row>
    <row r="28" spans="1:2">
      <c r="A28" s="6">
        <v>705</v>
      </c>
      <c r="B28">
        <v>439497.20000000007</v>
      </c>
    </row>
    <row r="29" spans="1:2">
      <c r="A29" s="6">
        <v>706</v>
      </c>
      <c r="B29">
        <v>567065.82999999996</v>
      </c>
    </row>
    <row r="30" spans="1:2">
      <c r="A30" s="6">
        <v>711</v>
      </c>
      <c r="B30">
        <v>9075.6299999999992</v>
      </c>
    </row>
    <row r="31" spans="1:2">
      <c r="A31" s="6">
        <v>712</v>
      </c>
      <c r="B31">
        <v>14117.66</v>
      </c>
    </row>
    <row r="32" spans="1:2">
      <c r="A32" s="6">
        <v>713</v>
      </c>
      <c r="B32">
        <v>645822.67000000016</v>
      </c>
    </row>
    <row r="33" spans="1:2">
      <c r="A33" s="6">
        <v>714</v>
      </c>
      <c r="B33">
        <v>301902.3</v>
      </c>
    </row>
    <row r="34" spans="1:2">
      <c r="A34" s="6">
        <v>715</v>
      </c>
      <c r="B34">
        <v>596298.42799999996</v>
      </c>
    </row>
    <row r="35" spans="1:2">
      <c r="A35" s="6">
        <v>718</v>
      </c>
      <c r="B35">
        <v>253956.76999999996</v>
      </c>
    </row>
    <row r="36" spans="1:2">
      <c r="A36" s="6">
        <v>720</v>
      </c>
      <c r="B36">
        <v>205767.35</v>
      </c>
    </row>
    <row r="37" spans="1:2">
      <c r="A37" s="6">
        <v>905</v>
      </c>
      <c r="B37">
        <v>672839.04</v>
      </c>
    </row>
    <row r="38" spans="1:2">
      <c r="A38" s="6">
        <v>906</v>
      </c>
      <c r="B38">
        <v>232396.80199999997</v>
      </c>
    </row>
    <row r="39" spans="1:2">
      <c r="A39" s="6">
        <v>907</v>
      </c>
      <c r="B39">
        <v>1179323.69</v>
      </c>
    </row>
    <row r="40" spans="1:2">
      <c r="A40" s="6">
        <v>908</v>
      </c>
      <c r="B40">
        <v>885002.50000000023</v>
      </c>
    </row>
    <row r="41" spans="1:2">
      <c r="A41" s="6">
        <v>911</v>
      </c>
      <c r="B41">
        <v>1261159.3099999998</v>
      </c>
    </row>
    <row r="42" spans="1:2">
      <c r="A42" s="6">
        <v>918</v>
      </c>
      <c r="B42">
        <v>1052181.5100000002</v>
      </c>
    </row>
    <row r="43" spans="1:2">
      <c r="A43" s="6">
        <v>919</v>
      </c>
      <c r="B43">
        <v>928384.53790000011</v>
      </c>
    </row>
    <row r="44" spans="1:2">
      <c r="A44" s="6">
        <v>920</v>
      </c>
      <c r="B44">
        <v>643960.91650000028</v>
      </c>
    </row>
    <row r="45" spans="1:2">
      <c r="A45" s="6">
        <v>921</v>
      </c>
      <c r="B45">
        <v>1341659.3399999994</v>
      </c>
    </row>
    <row r="46" spans="1:2">
      <c r="A46" s="6">
        <v>923</v>
      </c>
      <c r="B46">
        <v>1162815.3784999999</v>
      </c>
    </row>
    <row r="47" spans="1:2">
      <c r="A47" s="6">
        <v>925</v>
      </c>
      <c r="B47">
        <v>1001562.0700000001</v>
      </c>
    </row>
    <row r="48" spans="1:2">
      <c r="A48" s="6">
        <v>926</v>
      </c>
      <c r="B48">
        <v>1063249.43</v>
      </c>
    </row>
    <row r="49" spans="1:2">
      <c r="A49" s="6">
        <v>932</v>
      </c>
      <c r="B49">
        <v>779942.32999999973</v>
      </c>
    </row>
    <row r="50" spans="1:2">
      <c r="A50" s="6">
        <v>933</v>
      </c>
      <c r="B50">
        <v>1106295.3499999999</v>
      </c>
    </row>
    <row r="51" spans="1:2">
      <c r="A51" s="6">
        <v>934</v>
      </c>
      <c r="B51">
        <v>557512.80800000008</v>
      </c>
    </row>
    <row r="52" spans="1:2">
      <c r="A52" s="6">
        <v>935</v>
      </c>
      <c r="B52">
        <v>1369554.8521999998</v>
      </c>
    </row>
    <row r="53" spans="1:2">
      <c r="A53" s="6">
        <v>936</v>
      </c>
      <c r="B53">
        <v>1136532.96</v>
      </c>
    </row>
    <row r="54" spans="1:2">
      <c r="A54" s="6">
        <v>937</v>
      </c>
      <c r="B54">
        <v>1182081.7633000002</v>
      </c>
    </row>
    <row r="55" spans="1:2">
      <c r="A55" s="6">
        <v>938</v>
      </c>
      <c r="B55">
        <v>1528232.7450000001</v>
      </c>
    </row>
    <row r="56" spans="1:2">
      <c r="A56" s="6">
        <v>945</v>
      </c>
      <c r="B56">
        <v>1579810.0099999988</v>
      </c>
    </row>
    <row r="57" spans="1:2">
      <c r="A57" s="6">
        <v>946</v>
      </c>
      <c r="B57">
        <v>2246930.2964999983</v>
      </c>
    </row>
    <row r="58" spans="1:2">
      <c r="A58" s="6">
        <v>964</v>
      </c>
      <c r="B58">
        <v>259924.96000000005</v>
      </c>
    </row>
    <row r="59" spans="1:2">
      <c r="A59" s="6" t="s">
        <v>15367</v>
      </c>
      <c r="B59"/>
    </row>
    <row r="60" spans="1:2">
      <c r="A60" s="6">
        <v>962</v>
      </c>
      <c r="B60">
        <v>27226.89</v>
      </c>
    </row>
    <row r="61" spans="1:2">
      <c r="A61" s="6">
        <v>717</v>
      </c>
      <c r="B61">
        <v>83047.55999999991</v>
      </c>
    </row>
    <row r="62" spans="1:2">
      <c r="A62" s="6">
        <v>963</v>
      </c>
      <c r="B62">
        <v>18151.259999999998</v>
      </c>
    </row>
    <row r="63" spans="1:2">
      <c r="A63" s="6" t="s">
        <v>13670</v>
      </c>
      <c r="B63">
        <v>31890.0576</v>
      </c>
    </row>
    <row r="64" spans="1:2">
      <c r="A64" s="6" t="s">
        <v>14582</v>
      </c>
      <c r="B64">
        <v>4459632</v>
      </c>
    </row>
    <row r="65" spans="1:2">
      <c r="A65" s="6" t="s">
        <v>15368</v>
      </c>
      <c r="B65">
        <v>59126134.353999995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0CD5-B490-4B44-9142-F8D2BAB65D2E}">
  <dimension ref="A3:B16"/>
  <sheetViews>
    <sheetView workbookViewId="0">
      <selection activeCell="B16" sqref="B16"/>
    </sheetView>
  </sheetViews>
  <sheetFormatPr defaultColWidth="11.42578125" defaultRowHeight="15"/>
  <cols>
    <col min="1" max="1" width="17.5703125" bestFit="1" customWidth="1"/>
    <col min="2" max="2" width="15.42578125" style="165" bestFit="1" customWidth="1"/>
  </cols>
  <sheetData>
    <row r="3" spans="1:2">
      <c r="A3" s="5" t="s">
        <v>15365</v>
      </c>
      <c r="B3" t="s">
        <v>15369</v>
      </c>
    </row>
    <row r="4" spans="1:2">
      <c r="A4" s="6" t="s">
        <v>24</v>
      </c>
      <c r="B4">
        <v>8477445.9662184902</v>
      </c>
    </row>
    <row r="5" spans="1:2">
      <c r="A5" s="6" t="s">
        <v>53</v>
      </c>
      <c r="B5">
        <v>104714157.7191596</v>
      </c>
    </row>
    <row r="6" spans="1:2">
      <c r="A6" s="6" t="s">
        <v>423</v>
      </c>
      <c r="B6">
        <v>5520242.6784873931</v>
      </c>
    </row>
    <row r="7" spans="1:2">
      <c r="A7" s="6" t="s">
        <v>137</v>
      </c>
      <c r="B7">
        <v>9518644.9267226942</v>
      </c>
    </row>
    <row r="8" spans="1:2">
      <c r="A8" s="6" t="s">
        <v>16</v>
      </c>
      <c r="B8">
        <v>6133454.9978991589</v>
      </c>
    </row>
    <row r="9" spans="1:2">
      <c r="A9" s="6" t="s">
        <v>9</v>
      </c>
      <c r="B9">
        <v>39305971.811176404</v>
      </c>
    </row>
    <row r="10" spans="1:2">
      <c r="A10" s="6" t="s">
        <v>34</v>
      </c>
      <c r="B10">
        <v>9597948.7814285718</v>
      </c>
    </row>
    <row r="11" spans="1:2">
      <c r="A11" s="6" t="s">
        <v>31</v>
      </c>
      <c r="B11">
        <v>4385013.6765546212</v>
      </c>
    </row>
    <row r="12" spans="1:2">
      <c r="A12" s="6" t="s">
        <v>156</v>
      </c>
      <c r="B12">
        <v>5841956.6294117598</v>
      </c>
    </row>
    <row r="13" spans="1:2">
      <c r="A13" s="6" t="s">
        <v>67</v>
      </c>
      <c r="B13">
        <v>42613562.369159624</v>
      </c>
    </row>
    <row r="14" spans="1:2">
      <c r="A14" s="6" t="s">
        <v>15367</v>
      </c>
      <c r="B14"/>
    </row>
    <row r="15" spans="1:2">
      <c r="A15" s="6" t="s">
        <v>41</v>
      </c>
      <c r="B15">
        <v>3220678.5447058831</v>
      </c>
    </row>
    <row r="16" spans="1:2">
      <c r="A16" s="6" t="s">
        <v>15368</v>
      </c>
      <c r="B16">
        <v>239329078.10092422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584-7551-415D-B8B7-13FAFBDF693F}">
  <dimension ref="A3:B62"/>
  <sheetViews>
    <sheetView topLeftCell="A37" workbookViewId="0">
      <selection activeCell="B61" sqref="B61"/>
    </sheetView>
  </sheetViews>
  <sheetFormatPr defaultColWidth="11.42578125" defaultRowHeight="15"/>
  <cols>
    <col min="1" max="1" width="17.5703125" bestFit="1" customWidth="1"/>
    <col min="2" max="2" width="15.42578125" style="165" bestFit="1" customWidth="1"/>
  </cols>
  <sheetData>
    <row r="3" spans="1:2">
      <c r="A3" s="5" t="s">
        <v>15365</v>
      </c>
      <c r="B3" t="s">
        <v>15369</v>
      </c>
    </row>
    <row r="4" spans="1:2">
      <c r="A4" s="6">
        <v>102</v>
      </c>
      <c r="B4">
        <v>2488032.7492436972</v>
      </c>
    </row>
    <row r="5" spans="1:2">
      <c r="A5" s="6">
        <v>103</v>
      </c>
      <c r="B5">
        <v>2817486.1834453777</v>
      </c>
    </row>
    <row r="6" spans="1:2">
      <c r="A6" s="6">
        <v>104</v>
      </c>
      <c r="B6">
        <v>12603369.75033614</v>
      </c>
    </row>
    <row r="7" spans="1:2">
      <c r="A7" s="6">
        <v>105</v>
      </c>
      <c r="B7">
        <v>1956639.5042016807</v>
      </c>
    </row>
    <row r="8" spans="1:2">
      <c r="A8" s="6">
        <v>107</v>
      </c>
      <c r="B8">
        <v>6018575.688655464</v>
      </c>
    </row>
    <row r="9" spans="1:2">
      <c r="A9" s="6">
        <v>110</v>
      </c>
      <c r="B9">
        <v>31932.915966386554</v>
      </c>
    </row>
    <row r="10" spans="1:2">
      <c r="A10" s="6">
        <v>111</v>
      </c>
      <c r="B10">
        <v>4359844.0515966387</v>
      </c>
    </row>
    <row r="11" spans="1:2">
      <c r="A11" s="6">
        <v>113</v>
      </c>
      <c r="B11">
        <v>1530633.1425210079</v>
      </c>
    </row>
    <row r="12" spans="1:2">
      <c r="A12" s="6">
        <v>114</v>
      </c>
      <c r="B12">
        <v>3095342.5015126062</v>
      </c>
    </row>
    <row r="13" spans="1:2">
      <c r="A13" s="6">
        <v>115</v>
      </c>
      <c r="B13">
        <v>1435139.7406722694</v>
      </c>
    </row>
    <row r="14" spans="1:2">
      <c r="A14" s="6">
        <v>116</v>
      </c>
      <c r="B14">
        <v>961643.30159663863</v>
      </c>
    </row>
    <row r="15" spans="1:2">
      <c r="A15" s="6">
        <v>117</v>
      </c>
      <c r="B15">
        <v>2007332.2814285713</v>
      </c>
    </row>
    <row r="16" spans="1:2">
      <c r="A16" s="6">
        <v>405</v>
      </c>
      <c r="B16">
        <v>4038565.0787394973</v>
      </c>
    </row>
    <row r="17" spans="1:2">
      <c r="A17" s="6">
        <v>407</v>
      </c>
      <c r="B17">
        <v>502589.24764705886</v>
      </c>
    </row>
    <row r="18" spans="1:2">
      <c r="A18" s="6">
        <v>409</v>
      </c>
      <c r="B18">
        <v>2178276.6590756294</v>
      </c>
    </row>
    <row r="19" spans="1:2">
      <c r="A19" s="6">
        <v>410</v>
      </c>
      <c r="B19">
        <v>738601.94873949583</v>
      </c>
    </row>
    <row r="20" spans="1:2">
      <c r="A20" s="6">
        <v>411</v>
      </c>
      <c r="B20">
        <v>1634397.3947058821</v>
      </c>
    </row>
    <row r="21" spans="1:2">
      <c r="A21" s="6">
        <v>413</v>
      </c>
      <c r="B21">
        <v>2320780.9441176481</v>
      </c>
    </row>
    <row r="22" spans="1:2">
      <c r="A22" s="6">
        <v>415</v>
      </c>
      <c r="B22">
        <v>240486.40336134454</v>
      </c>
    </row>
    <row r="23" spans="1:2">
      <c r="A23" s="6">
        <v>509</v>
      </c>
      <c r="B23">
        <v>3480136.816386553</v>
      </c>
    </row>
    <row r="24" spans="1:2">
      <c r="A24" s="6">
        <v>510</v>
      </c>
      <c r="B24">
        <v>4510068.8053781521</v>
      </c>
    </row>
    <row r="25" spans="1:2">
      <c r="A25" s="6">
        <v>605</v>
      </c>
      <c r="B25">
        <v>3099083.6589915962</v>
      </c>
    </row>
    <row r="26" spans="1:2">
      <c r="A26" s="6">
        <v>612</v>
      </c>
      <c r="B26">
        <v>2893673.1772268908</v>
      </c>
    </row>
    <row r="27" spans="1:2">
      <c r="A27" s="6">
        <v>620</v>
      </c>
      <c r="B27">
        <v>3193955.8640336143</v>
      </c>
    </row>
    <row r="28" spans="1:2">
      <c r="A28" s="6">
        <v>705</v>
      </c>
      <c r="B28">
        <v>4308092.9884873908</v>
      </c>
    </row>
    <row r="29" spans="1:2">
      <c r="A29" s="6">
        <v>706</v>
      </c>
      <c r="B29">
        <v>1533863.6409243695</v>
      </c>
    </row>
    <row r="30" spans="1:2">
      <c r="A30" s="6">
        <v>712</v>
      </c>
      <c r="B30">
        <v>1453608.7064705885</v>
      </c>
    </row>
    <row r="31" spans="1:2">
      <c r="A31" s="6">
        <v>713</v>
      </c>
      <c r="B31">
        <v>3478628.1145378146</v>
      </c>
    </row>
    <row r="32" spans="1:2">
      <c r="A32" s="6">
        <v>714</v>
      </c>
      <c r="B32">
        <v>319329.17176470585</v>
      </c>
    </row>
    <row r="33" spans="1:2">
      <c r="A33" s="6">
        <v>715</v>
      </c>
      <c r="B33">
        <v>1409284.5807563025</v>
      </c>
    </row>
    <row r="34" spans="1:2">
      <c r="A34" s="6">
        <v>717</v>
      </c>
      <c r="B34">
        <v>611363.53781512612</v>
      </c>
    </row>
    <row r="35" spans="1:2">
      <c r="A35" s="6">
        <v>718</v>
      </c>
      <c r="B35">
        <v>8907281.3889075704</v>
      </c>
    </row>
    <row r="36" spans="1:2">
      <c r="A36" s="6">
        <v>720</v>
      </c>
      <c r="B36">
        <v>1783119.7626890743</v>
      </c>
    </row>
    <row r="37" spans="1:2">
      <c r="A37" s="6">
        <v>905</v>
      </c>
      <c r="B37">
        <v>16996707.958487384</v>
      </c>
    </row>
    <row r="38" spans="1:2">
      <c r="A38" s="6">
        <v>906</v>
      </c>
      <c r="B38">
        <v>12734663.950840335</v>
      </c>
    </row>
    <row r="39" spans="1:2">
      <c r="A39" s="6">
        <v>907</v>
      </c>
      <c r="B39">
        <v>4901449.4646218494</v>
      </c>
    </row>
    <row r="40" spans="1:2">
      <c r="A40" s="6">
        <v>908</v>
      </c>
      <c r="B40">
        <v>4165341.6556302519</v>
      </c>
    </row>
    <row r="41" spans="1:2">
      <c r="A41" s="6">
        <v>911</v>
      </c>
      <c r="B41">
        <v>4741012.0639495794</v>
      </c>
    </row>
    <row r="42" spans="1:2">
      <c r="A42" s="6">
        <v>918</v>
      </c>
      <c r="B42">
        <v>6197383.5010924395</v>
      </c>
    </row>
    <row r="43" spans="1:2">
      <c r="A43" s="6">
        <v>919</v>
      </c>
      <c r="B43">
        <v>7546272.6215966465</v>
      </c>
    </row>
    <row r="44" spans="1:2">
      <c r="A44" s="6">
        <v>920</v>
      </c>
      <c r="B44">
        <v>5429817.7502521025</v>
      </c>
    </row>
    <row r="45" spans="1:2">
      <c r="A45" s="6">
        <v>921</v>
      </c>
      <c r="B45">
        <v>8070896.2343697436</v>
      </c>
    </row>
    <row r="46" spans="1:2">
      <c r="A46" s="6">
        <v>923</v>
      </c>
      <c r="B46">
        <v>3862899.0958823534</v>
      </c>
    </row>
    <row r="47" spans="1:2">
      <c r="A47" s="6">
        <v>925</v>
      </c>
      <c r="B47">
        <v>4762538.4180672262</v>
      </c>
    </row>
    <row r="48" spans="1:2">
      <c r="A48" s="6">
        <v>926</v>
      </c>
      <c r="B48">
        <v>3868638.3697479004</v>
      </c>
    </row>
    <row r="49" spans="1:2">
      <c r="A49" s="6">
        <v>932</v>
      </c>
      <c r="B49">
        <v>3604268.7313445387</v>
      </c>
    </row>
    <row r="50" spans="1:2">
      <c r="A50" s="6">
        <v>933</v>
      </c>
      <c r="B50">
        <v>3817559.9542016806</v>
      </c>
    </row>
    <row r="51" spans="1:2">
      <c r="A51" s="6">
        <v>934</v>
      </c>
      <c r="B51">
        <v>2642095.8051260505</v>
      </c>
    </row>
    <row r="52" spans="1:2">
      <c r="A52" s="6">
        <v>935</v>
      </c>
      <c r="B52">
        <v>3984516.2603361346</v>
      </c>
    </row>
    <row r="53" spans="1:2">
      <c r="A53" s="6">
        <v>936</v>
      </c>
      <c r="B53">
        <v>11959979.054369751</v>
      </c>
    </row>
    <row r="54" spans="1:2">
      <c r="A54" s="6">
        <v>937</v>
      </c>
      <c r="B54">
        <v>6210722.6454621851</v>
      </c>
    </row>
    <row r="55" spans="1:2">
      <c r="A55" s="6">
        <v>938</v>
      </c>
      <c r="B55">
        <v>9798757.5721008368</v>
      </c>
    </row>
    <row r="56" spans="1:2">
      <c r="A56" s="6">
        <v>945</v>
      </c>
      <c r="B56">
        <v>4371388.13369748</v>
      </c>
    </row>
    <row r="57" spans="1:2">
      <c r="A57" s="6">
        <v>946</v>
      </c>
      <c r="B57">
        <v>4778620.3873109249</v>
      </c>
    </row>
    <row r="58" spans="1:2">
      <c r="A58" s="6">
        <v>964</v>
      </c>
      <c r="B58">
        <v>12882190.459831933</v>
      </c>
    </row>
    <row r="59" spans="1:2">
      <c r="A59" s="6" t="s">
        <v>15367</v>
      </c>
      <c r="B59"/>
    </row>
    <row r="60" spans="1:2">
      <c r="A60" s="6">
        <v>711</v>
      </c>
      <c r="B60">
        <v>33475.629999999997</v>
      </c>
    </row>
    <row r="61" spans="1:2">
      <c r="A61" s="6">
        <v>621</v>
      </c>
      <c r="B61">
        <v>26722.680672268911</v>
      </c>
    </row>
    <row r="62" spans="1:2">
      <c r="A62" s="6" t="s">
        <v>15368</v>
      </c>
      <c r="B62">
        <v>239329078.10092434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D61F-7F73-4703-AE1C-FD9FAE9ACF68}">
  <dimension ref="B2:E61"/>
  <sheetViews>
    <sheetView topLeftCell="A31" workbookViewId="0">
      <pane xSplit="1" topLeftCell="B1" activePane="topRight" state="frozen"/>
      <selection pane="topRight" activeCell="C23" sqref="C23"/>
      <selection activeCell="D1" sqref="D1:D1048576"/>
    </sheetView>
  </sheetViews>
  <sheetFormatPr defaultColWidth="11.42578125" defaultRowHeight="15"/>
  <cols>
    <col min="1" max="1" width="11" bestFit="1" customWidth="1"/>
    <col min="2" max="2" width="17.5703125" bestFit="1" customWidth="1"/>
    <col min="3" max="3" width="20.42578125" bestFit="1" customWidth="1"/>
    <col min="4" max="4" width="17.5703125" bestFit="1" customWidth="1"/>
    <col min="5" max="5" width="21.85546875" bestFit="1" customWidth="1"/>
    <col min="6" max="215" width="18.140625" bestFit="1" customWidth="1"/>
    <col min="216" max="216" width="12.5703125" bestFit="1" customWidth="1"/>
    <col min="217" max="374" width="18.140625" bestFit="1" customWidth="1"/>
    <col min="375" max="375" width="10.7109375" bestFit="1" customWidth="1"/>
    <col min="376" max="376" width="12.5703125" bestFit="1" customWidth="1"/>
    <col min="377" max="396" width="3.5703125" bestFit="1" customWidth="1"/>
    <col min="397" max="397" width="11.7109375" bestFit="1" customWidth="1"/>
    <col min="398" max="398" width="8.7109375" bestFit="1" customWidth="1"/>
    <col min="399" max="433" width="3.5703125" bestFit="1" customWidth="1"/>
    <col min="434" max="434" width="11.7109375" bestFit="1" customWidth="1"/>
    <col min="435" max="435" width="8.7109375" bestFit="1" customWidth="1"/>
    <col min="436" max="473" width="3.5703125" bestFit="1" customWidth="1"/>
    <col min="474" max="474" width="11.7109375" bestFit="1" customWidth="1"/>
    <col min="475" max="475" width="8.7109375" bestFit="1" customWidth="1"/>
    <col min="476" max="516" width="3.5703125" bestFit="1" customWidth="1"/>
    <col min="517" max="517" width="11.7109375" bestFit="1" customWidth="1"/>
    <col min="518" max="518" width="8.7109375" bestFit="1" customWidth="1"/>
    <col min="519" max="557" width="3.5703125" bestFit="1" customWidth="1"/>
    <col min="558" max="558" width="11.7109375" bestFit="1" customWidth="1"/>
    <col min="559" max="559" width="8.7109375" bestFit="1" customWidth="1"/>
    <col min="560" max="604" width="3.5703125" bestFit="1" customWidth="1"/>
    <col min="605" max="605" width="11.7109375" bestFit="1" customWidth="1"/>
    <col min="606" max="606" width="8.7109375" bestFit="1" customWidth="1"/>
    <col min="607" max="638" width="3.5703125" bestFit="1" customWidth="1"/>
    <col min="639" max="639" width="11.7109375" bestFit="1" customWidth="1"/>
    <col min="640" max="640" width="9.7109375" bestFit="1" customWidth="1"/>
    <col min="641" max="658" width="3.5703125" bestFit="1" customWidth="1"/>
    <col min="659" max="659" width="12.7109375" bestFit="1" customWidth="1"/>
    <col min="660" max="660" width="10.42578125" bestFit="1" customWidth="1"/>
    <col min="661" max="661" width="9.7109375" bestFit="1" customWidth="1"/>
    <col min="662" max="662" width="12.7109375" bestFit="1" customWidth="1"/>
    <col min="663" max="663" width="8.7109375" bestFit="1" customWidth="1"/>
    <col min="664" max="666" width="3.5703125" bestFit="1" customWidth="1"/>
    <col min="667" max="667" width="11.7109375" bestFit="1" customWidth="1"/>
    <col min="668" max="668" width="8.7109375" bestFit="1" customWidth="1"/>
    <col min="669" max="669" width="3.5703125" bestFit="1" customWidth="1"/>
    <col min="670" max="670" width="11.7109375" bestFit="1" customWidth="1"/>
    <col min="671" max="671" width="8.7109375" bestFit="1" customWidth="1"/>
    <col min="672" max="678" width="3.5703125" bestFit="1" customWidth="1"/>
    <col min="679" max="679" width="11.7109375" bestFit="1" customWidth="1"/>
    <col min="680" max="680" width="8.7109375" bestFit="1" customWidth="1"/>
    <col min="681" max="683" width="3.5703125" bestFit="1" customWidth="1"/>
    <col min="684" max="684" width="11.7109375" bestFit="1" customWidth="1"/>
    <col min="685" max="685" width="8.7109375" bestFit="1" customWidth="1"/>
    <col min="686" max="688" width="3.5703125" bestFit="1" customWidth="1"/>
    <col min="689" max="689" width="11.7109375" bestFit="1" customWidth="1"/>
    <col min="690" max="690" width="8.7109375" bestFit="1" customWidth="1"/>
    <col min="691" max="691" width="11.7109375" bestFit="1" customWidth="1"/>
    <col min="692" max="692" width="8.7109375" bestFit="1" customWidth="1"/>
    <col min="693" max="706" width="3.5703125" bestFit="1" customWidth="1"/>
    <col min="707" max="707" width="11.7109375" bestFit="1" customWidth="1"/>
    <col min="708" max="708" width="8.7109375" bestFit="1" customWidth="1"/>
    <col min="709" max="728" width="3.5703125" bestFit="1" customWidth="1"/>
    <col min="729" max="729" width="11.7109375" bestFit="1" customWidth="1"/>
    <col min="730" max="730" width="8.7109375" bestFit="1" customWidth="1"/>
    <col min="731" max="738" width="3.5703125" bestFit="1" customWidth="1"/>
    <col min="739" max="739" width="11.7109375" bestFit="1" customWidth="1"/>
    <col min="740" max="740" width="9.7109375" bestFit="1" customWidth="1"/>
    <col min="741" max="756" width="3.5703125" bestFit="1" customWidth="1"/>
    <col min="757" max="757" width="12.7109375" bestFit="1" customWidth="1"/>
    <col min="758" max="758" width="9.7109375" bestFit="1" customWidth="1"/>
    <col min="759" max="763" width="3.5703125" bestFit="1" customWidth="1"/>
    <col min="764" max="764" width="12.7109375" bestFit="1" customWidth="1"/>
    <col min="765" max="765" width="10.42578125" bestFit="1" customWidth="1"/>
    <col min="766" max="766" width="9.7109375" bestFit="1" customWidth="1"/>
    <col min="767" max="768" width="3.5703125" bestFit="1" customWidth="1"/>
    <col min="769" max="769" width="12.7109375" bestFit="1" customWidth="1"/>
    <col min="770" max="770" width="8.7109375" bestFit="1" customWidth="1"/>
    <col min="771" max="771" width="11.7109375" bestFit="1" customWidth="1"/>
    <col min="772" max="772" width="8.7109375" bestFit="1" customWidth="1"/>
    <col min="773" max="773" width="11.7109375" bestFit="1" customWidth="1"/>
    <col min="774" max="774" width="8.7109375" bestFit="1" customWidth="1"/>
    <col min="775" max="775" width="11.7109375" bestFit="1" customWidth="1"/>
    <col min="776" max="776" width="8.7109375" bestFit="1" customWidth="1"/>
    <col min="777" max="778" width="3.5703125" bestFit="1" customWidth="1"/>
    <col min="779" max="779" width="11.7109375" bestFit="1" customWidth="1"/>
    <col min="780" max="780" width="8.7109375" bestFit="1" customWidth="1"/>
    <col min="781" max="782" width="3.5703125" bestFit="1" customWidth="1"/>
    <col min="783" max="783" width="11.7109375" bestFit="1" customWidth="1"/>
    <col min="784" max="784" width="10.42578125" bestFit="1" customWidth="1"/>
    <col min="785" max="785" width="8.7109375" bestFit="1" customWidth="1"/>
    <col min="786" max="788" width="3.5703125" bestFit="1" customWidth="1"/>
    <col min="789" max="789" width="11.7109375" bestFit="1" customWidth="1"/>
    <col min="790" max="790" width="8.7109375" bestFit="1" customWidth="1"/>
    <col min="791" max="817" width="3.5703125" bestFit="1" customWidth="1"/>
    <col min="818" max="818" width="11.7109375" bestFit="1" customWidth="1"/>
    <col min="819" max="819" width="8.7109375" bestFit="1" customWidth="1"/>
    <col min="820" max="856" width="3.5703125" bestFit="1" customWidth="1"/>
    <col min="857" max="857" width="11.7109375" bestFit="1" customWidth="1"/>
    <col min="858" max="858" width="8.7109375" bestFit="1" customWidth="1"/>
    <col min="859" max="895" width="3.5703125" bestFit="1" customWidth="1"/>
    <col min="896" max="896" width="11.7109375" bestFit="1" customWidth="1"/>
    <col min="897" max="897" width="8.7109375" bestFit="1" customWidth="1"/>
    <col min="898" max="927" width="3.5703125" bestFit="1" customWidth="1"/>
    <col min="928" max="928" width="11.7109375" bestFit="1" customWidth="1"/>
    <col min="929" max="929" width="8.7109375" bestFit="1" customWidth="1"/>
    <col min="930" max="955" width="3.5703125" bestFit="1" customWidth="1"/>
    <col min="956" max="956" width="11.7109375" bestFit="1" customWidth="1"/>
    <col min="957" max="957" width="8.7109375" bestFit="1" customWidth="1"/>
    <col min="958" max="991" width="3.5703125" bestFit="1" customWidth="1"/>
    <col min="992" max="992" width="11.7109375" bestFit="1" customWidth="1"/>
    <col min="993" max="993" width="8.7109375" bestFit="1" customWidth="1"/>
    <col min="994" max="1026" width="3.5703125" bestFit="1" customWidth="1"/>
    <col min="1027" max="1027" width="11.7109375" bestFit="1" customWidth="1"/>
    <col min="1028" max="1028" width="8.7109375" bestFit="1" customWidth="1"/>
    <col min="1029" max="1064" width="3.5703125" bestFit="1" customWidth="1"/>
    <col min="1065" max="1065" width="11.7109375" bestFit="1" customWidth="1"/>
    <col min="1066" max="1066" width="9.7109375" bestFit="1" customWidth="1"/>
    <col min="1067" max="1080" width="3.5703125" bestFit="1" customWidth="1"/>
    <col min="1081" max="1081" width="12.7109375" bestFit="1" customWidth="1"/>
    <col min="1082" max="1082" width="9.7109375" bestFit="1" customWidth="1"/>
    <col min="1083" max="1086" width="3.5703125" bestFit="1" customWidth="1"/>
    <col min="1087" max="1087" width="12.7109375" bestFit="1" customWidth="1"/>
    <col min="1088" max="1088" width="10.42578125" bestFit="1" customWidth="1"/>
    <col min="1089" max="1089" width="8.7109375" bestFit="1" customWidth="1"/>
    <col min="1090" max="1095" width="3.5703125" bestFit="1" customWidth="1"/>
    <col min="1096" max="1096" width="11.7109375" bestFit="1" customWidth="1"/>
    <col min="1097" max="1097" width="8.7109375" bestFit="1" customWidth="1"/>
    <col min="1098" max="1123" width="3.5703125" bestFit="1" customWidth="1"/>
    <col min="1124" max="1124" width="11.7109375" bestFit="1" customWidth="1"/>
    <col min="1125" max="1125" width="8.7109375" bestFit="1" customWidth="1"/>
    <col min="1126" max="1156" width="3.5703125" bestFit="1" customWidth="1"/>
    <col min="1157" max="1157" width="11.7109375" bestFit="1" customWidth="1"/>
    <col min="1158" max="1158" width="8.7109375" bestFit="1" customWidth="1"/>
    <col min="1159" max="1192" width="3.5703125" bestFit="1" customWidth="1"/>
    <col min="1193" max="1193" width="11.7109375" bestFit="1" customWidth="1"/>
    <col min="1194" max="1194" width="8.7109375" bestFit="1" customWidth="1"/>
    <col min="1195" max="1228" width="3.5703125" bestFit="1" customWidth="1"/>
    <col min="1229" max="1229" width="11.7109375" bestFit="1" customWidth="1"/>
    <col min="1230" max="1230" width="8.7109375" bestFit="1" customWidth="1"/>
    <col min="1231" max="1267" width="3.5703125" bestFit="1" customWidth="1"/>
    <col min="1268" max="1268" width="11.7109375" bestFit="1" customWidth="1"/>
    <col min="1269" max="1269" width="8.7109375" bestFit="1" customWidth="1"/>
    <col min="1270" max="1307" width="3.5703125" bestFit="1" customWidth="1"/>
    <col min="1308" max="1308" width="11.7109375" bestFit="1" customWidth="1"/>
    <col min="1309" max="1309" width="8.7109375" bestFit="1" customWidth="1"/>
    <col min="1310" max="1352" width="3.5703125" bestFit="1" customWidth="1"/>
    <col min="1353" max="1353" width="11.7109375" bestFit="1" customWidth="1"/>
    <col min="1354" max="1354" width="8.7109375" bestFit="1" customWidth="1"/>
    <col min="1355" max="1384" width="3.5703125" bestFit="1" customWidth="1"/>
    <col min="1385" max="1385" width="11.7109375" bestFit="1" customWidth="1"/>
    <col min="1386" max="1386" width="9.7109375" bestFit="1" customWidth="1"/>
    <col min="1387" max="1410" width="3.5703125" bestFit="1" customWidth="1"/>
    <col min="1411" max="1411" width="12.7109375" bestFit="1" customWidth="1"/>
    <col min="1412" max="1412" width="10.42578125" bestFit="1" customWidth="1"/>
    <col min="1413" max="1413" width="9.7109375" bestFit="1" customWidth="1"/>
    <col min="1414" max="1414" width="12.7109375" bestFit="1" customWidth="1"/>
    <col min="1415" max="1415" width="8.7109375" bestFit="1" customWidth="1"/>
    <col min="1416" max="1420" width="3.5703125" bestFit="1" customWidth="1"/>
    <col min="1421" max="1421" width="11.7109375" bestFit="1" customWidth="1"/>
    <col min="1422" max="1422" width="8.7109375" bestFit="1" customWidth="1"/>
    <col min="1423" max="1438" width="3.5703125" bestFit="1" customWidth="1"/>
    <col min="1439" max="1439" width="11.7109375" bestFit="1" customWidth="1"/>
    <col min="1440" max="1440" width="8.7109375" bestFit="1" customWidth="1"/>
    <col min="1441" max="1466" width="3.5703125" bestFit="1" customWidth="1"/>
    <col min="1467" max="1467" width="11.7109375" bestFit="1" customWidth="1"/>
    <col min="1468" max="1468" width="8.7109375" bestFit="1" customWidth="1"/>
    <col min="1469" max="1507" width="3.5703125" bestFit="1" customWidth="1"/>
    <col min="1508" max="1508" width="11.7109375" bestFit="1" customWidth="1"/>
    <col min="1509" max="1509" width="8.7109375" bestFit="1" customWidth="1"/>
    <col min="1510" max="1538" width="3.5703125" bestFit="1" customWidth="1"/>
    <col min="1539" max="1539" width="11.7109375" bestFit="1" customWidth="1"/>
    <col min="1540" max="1540" width="8.7109375" bestFit="1" customWidth="1"/>
    <col min="1541" max="1578" width="3.5703125" bestFit="1" customWidth="1"/>
    <col min="1579" max="1579" width="11.7109375" bestFit="1" customWidth="1"/>
    <col min="1580" max="1580" width="8.7109375" bestFit="1" customWidth="1"/>
    <col min="1581" max="1614" width="3.5703125" bestFit="1" customWidth="1"/>
    <col min="1615" max="1615" width="11.7109375" bestFit="1" customWidth="1"/>
    <col min="1616" max="1616" width="8.7109375" bestFit="1" customWidth="1"/>
    <col min="1617" max="1653" width="3.5703125" bestFit="1" customWidth="1"/>
    <col min="1654" max="1654" width="11.7109375" bestFit="1" customWidth="1"/>
    <col min="1655" max="1655" width="8.7109375" bestFit="1" customWidth="1"/>
    <col min="1656" max="1674" width="3.5703125" bestFit="1" customWidth="1"/>
    <col min="1675" max="1675" width="11.7109375" bestFit="1" customWidth="1"/>
    <col min="1676" max="1676" width="9.7109375" bestFit="1" customWidth="1"/>
    <col min="1677" max="1678" width="3.5703125" bestFit="1" customWidth="1"/>
    <col min="1679" max="1679" width="12.7109375" bestFit="1" customWidth="1"/>
    <col min="1680" max="1680" width="10.42578125" bestFit="1" customWidth="1"/>
    <col min="1681" max="1681" width="8.7109375" bestFit="1" customWidth="1"/>
    <col min="1682" max="1685" width="3.5703125" bestFit="1" customWidth="1"/>
    <col min="1686" max="1686" width="11.7109375" bestFit="1" customWidth="1"/>
    <col min="1687" max="1687" width="8.7109375" bestFit="1" customWidth="1"/>
    <col min="1688" max="1709" width="3.5703125" bestFit="1" customWidth="1"/>
    <col min="1710" max="1710" width="11.7109375" bestFit="1" customWidth="1"/>
    <col min="1711" max="1711" width="8.7109375" bestFit="1" customWidth="1"/>
    <col min="1712" max="1742" width="3.5703125" bestFit="1" customWidth="1"/>
    <col min="1743" max="1743" width="11.7109375" bestFit="1" customWidth="1"/>
    <col min="1744" max="1744" width="8.7109375" bestFit="1" customWidth="1"/>
    <col min="1745" max="1775" width="3.5703125" bestFit="1" customWidth="1"/>
    <col min="1776" max="1776" width="11.7109375" bestFit="1" customWidth="1"/>
    <col min="1777" max="1777" width="8.7109375" bestFit="1" customWidth="1"/>
    <col min="1778" max="1822" width="3.5703125" bestFit="1" customWidth="1"/>
    <col min="1823" max="1823" width="11.7109375" bestFit="1" customWidth="1"/>
    <col min="1824" max="1824" width="8.7109375" bestFit="1" customWidth="1"/>
    <col min="1825" max="1859" width="3.5703125" bestFit="1" customWidth="1"/>
    <col min="1860" max="1860" width="11.7109375" bestFit="1" customWidth="1"/>
    <col min="1861" max="1861" width="8.7109375" bestFit="1" customWidth="1"/>
    <col min="1862" max="1893" width="3.5703125" bestFit="1" customWidth="1"/>
    <col min="1894" max="1894" width="11.7109375" bestFit="1" customWidth="1"/>
    <col min="1895" max="1895" width="8.7109375" bestFit="1" customWidth="1"/>
    <col min="1896" max="1931" width="3.5703125" bestFit="1" customWidth="1"/>
    <col min="1932" max="1932" width="11.7109375" bestFit="1" customWidth="1"/>
    <col min="1933" max="1933" width="8.7109375" bestFit="1" customWidth="1"/>
    <col min="1934" max="1955" width="3.5703125" bestFit="1" customWidth="1"/>
    <col min="1956" max="1956" width="11.7109375" bestFit="1" customWidth="1"/>
    <col min="1957" max="1957" width="9.7109375" bestFit="1" customWidth="1"/>
    <col min="1958" max="1971" width="3.5703125" bestFit="1" customWidth="1"/>
    <col min="1972" max="1972" width="12.7109375" bestFit="1" customWidth="1"/>
    <col min="1973" max="1973" width="9.7109375" bestFit="1" customWidth="1"/>
    <col min="1974" max="1976" width="3.5703125" bestFit="1" customWidth="1"/>
    <col min="1977" max="1977" width="12.7109375" bestFit="1" customWidth="1"/>
    <col min="1978" max="1978" width="11.42578125" bestFit="1" customWidth="1"/>
    <col min="1979" max="1979" width="8.7109375" bestFit="1" customWidth="1"/>
    <col min="1980" max="1983" width="3.5703125" bestFit="1" customWidth="1"/>
    <col min="1984" max="1984" width="11.7109375" bestFit="1" customWidth="1"/>
    <col min="1985" max="1985" width="8.7109375" bestFit="1" customWidth="1"/>
    <col min="1986" max="2005" width="3.5703125" bestFit="1" customWidth="1"/>
    <col min="2006" max="2006" width="11.7109375" bestFit="1" customWidth="1"/>
    <col min="2007" max="2007" width="8.7109375" bestFit="1" customWidth="1"/>
    <col min="2008" max="2027" width="3.5703125" bestFit="1" customWidth="1"/>
    <col min="2028" max="2028" width="11.7109375" bestFit="1" customWidth="1"/>
    <col min="2029" max="2029" width="8.7109375" bestFit="1" customWidth="1"/>
    <col min="2030" max="2056" width="3.5703125" bestFit="1" customWidth="1"/>
    <col min="2057" max="2057" width="11.7109375" bestFit="1" customWidth="1"/>
    <col min="2058" max="2058" width="8.7109375" bestFit="1" customWidth="1"/>
    <col min="2059" max="2080" width="3.5703125" bestFit="1" customWidth="1"/>
    <col min="2081" max="2081" width="11.7109375" bestFit="1" customWidth="1"/>
    <col min="2082" max="2082" width="8.7109375" bestFit="1" customWidth="1"/>
    <col min="2083" max="2103" width="3.5703125" bestFit="1" customWidth="1"/>
    <col min="2104" max="2104" width="11.7109375" bestFit="1" customWidth="1"/>
    <col min="2105" max="2105" width="8.7109375" bestFit="1" customWidth="1"/>
    <col min="2106" max="2129" width="3.5703125" bestFit="1" customWidth="1"/>
    <col min="2130" max="2130" width="11.7109375" bestFit="1" customWidth="1"/>
    <col min="2131" max="2131" width="8.7109375" bestFit="1" customWidth="1"/>
    <col min="2132" max="2155" width="3.5703125" bestFit="1" customWidth="1"/>
    <col min="2156" max="2156" width="11.7109375" bestFit="1" customWidth="1"/>
    <col min="2157" max="2157" width="8.7109375" bestFit="1" customWidth="1"/>
    <col min="2158" max="2174" width="3.5703125" bestFit="1" customWidth="1"/>
    <col min="2175" max="2175" width="11.7109375" bestFit="1" customWidth="1"/>
    <col min="2176" max="2176" width="9.7109375" bestFit="1" customWidth="1"/>
    <col min="2177" max="2178" width="3.5703125" bestFit="1" customWidth="1"/>
    <col min="2179" max="2179" width="12.7109375" bestFit="1" customWidth="1"/>
    <col min="2180" max="2180" width="11.42578125" bestFit="1" customWidth="1"/>
    <col min="2181" max="2181" width="8.7109375" bestFit="1" customWidth="1"/>
    <col min="2182" max="2182" width="11.7109375" bestFit="1" customWidth="1"/>
    <col min="2183" max="2183" width="11.42578125" bestFit="1" customWidth="1"/>
    <col min="2184" max="2184" width="9.7109375" bestFit="1" customWidth="1"/>
    <col min="2185" max="2185" width="12.7109375" bestFit="1" customWidth="1"/>
    <col min="2186" max="2186" width="11.42578125" bestFit="1" customWidth="1"/>
    <col min="2187" max="2187" width="9.5703125" bestFit="1" customWidth="1"/>
    <col min="2188" max="2188" width="11.42578125" bestFit="1" customWidth="1"/>
    <col min="2189" max="2189" width="9.5703125" bestFit="1" customWidth="1"/>
    <col min="2190" max="2190" width="11.42578125" bestFit="1" customWidth="1"/>
    <col min="2191" max="2191" width="9.5703125" bestFit="1" customWidth="1"/>
    <col min="2192" max="2192" width="11.42578125" bestFit="1" customWidth="1"/>
    <col min="2193" max="2193" width="9.5703125" bestFit="1" customWidth="1"/>
    <col min="2194" max="2194" width="11.42578125" bestFit="1" customWidth="1"/>
    <col min="2195" max="2195" width="9.5703125" bestFit="1" customWidth="1"/>
    <col min="2196" max="2196" width="11.42578125" bestFit="1" customWidth="1"/>
    <col min="2197" max="2197" width="9.5703125" bestFit="1" customWidth="1"/>
    <col min="2198" max="2198" width="11.42578125" bestFit="1" customWidth="1"/>
    <col min="2199" max="2199" width="9.5703125" bestFit="1" customWidth="1"/>
    <col min="2200" max="2200" width="11.42578125" bestFit="1" customWidth="1"/>
    <col min="2201" max="2201" width="9.5703125" bestFit="1" customWidth="1"/>
    <col min="2202" max="2202" width="11.42578125" bestFit="1" customWidth="1"/>
    <col min="2203" max="2203" width="9.5703125" bestFit="1" customWidth="1"/>
    <col min="2204" max="2204" width="11.42578125" bestFit="1" customWidth="1"/>
    <col min="2205" max="2205" width="12.5703125" bestFit="1" customWidth="1"/>
    <col min="2206" max="2217" width="3.5703125" bestFit="1" customWidth="1"/>
    <col min="2218" max="2218" width="11.7109375" bestFit="1" customWidth="1"/>
    <col min="2219" max="2219" width="8.7109375" bestFit="1" customWidth="1"/>
    <col min="2220" max="2260" width="3.5703125" bestFit="1" customWidth="1"/>
    <col min="2261" max="2261" width="11.7109375" bestFit="1" customWidth="1"/>
    <col min="2262" max="2262" width="8.7109375" bestFit="1" customWidth="1"/>
    <col min="2263" max="2310" width="3.5703125" bestFit="1" customWidth="1"/>
    <col min="2311" max="2311" width="11.7109375" bestFit="1" customWidth="1"/>
    <col min="2312" max="2312" width="8.7109375" bestFit="1" customWidth="1"/>
    <col min="2313" max="2340" width="3.5703125" bestFit="1" customWidth="1"/>
    <col min="2341" max="2341" width="11.7109375" bestFit="1" customWidth="1"/>
    <col min="2342" max="2342" width="9.7109375" bestFit="1" customWidth="1"/>
    <col min="2343" max="2343" width="3.5703125" bestFit="1" customWidth="1"/>
    <col min="2344" max="2344" width="12.7109375" bestFit="1" customWidth="1"/>
    <col min="2345" max="2345" width="9.7109375" bestFit="1" customWidth="1"/>
    <col min="2346" max="2346" width="3.5703125" bestFit="1" customWidth="1"/>
    <col min="2347" max="2347" width="12.7109375" bestFit="1" customWidth="1"/>
    <col min="2348" max="2348" width="12" bestFit="1" customWidth="1"/>
    <col min="2349" max="2349" width="9.5703125" bestFit="1" customWidth="1"/>
    <col min="2350" max="2350" width="12.5703125" bestFit="1" customWidth="1"/>
    <col min="2351" max="2351" width="9.7109375" bestFit="1" customWidth="1"/>
    <col min="2352" max="2353" width="3.5703125" bestFit="1" customWidth="1"/>
    <col min="2354" max="2354" width="12.7109375" bestFit="1" customWidth="1"/>
    <col min="2355" max="2355" width="8.7109375" bestFit="1" customWidth="1"/>
    <col min="2356" max="2362" width="3.5703125" bestFit="1" customWidth="1"/>
    <col min="2363" max="2363" width="11.7109375" bestFit="1" customWidth="1"/>
    <col min="2364" max="2364" width="8.7109375" bestFit="1" customWidth="1"/>
    <col min="2365" max="2387" width="3.5703125" bestFit="1" customWidth="1"/>
    <col min="2388" max="2388" width="11.7109375" bestFit="1" customWidth="1"/>
    <col min="2389" max="2389" width="8.7109375" bestFit="1" customWidth="1"/>
    <col min="2390" max="2423" width="3.5703125" bestFit="1" customWidth="1"/>
    <col min="2424" max="2424" width="11.7109375" bestFit="1" customWidth="1"/>
    <col min="2425" max="2425" width="8.7109375" bestFit="1" customWidth="1"/>
    <col min="2426" max="2453" width="3.5703125" bestFit="1" customWidth="1"/>
    <col min="2454" max="2454" width="11.7109375" bestFit="1" customWidth="1"/>
    <col min="2455" max="2455" width="8.7109375" bestFit="1" customWidth="1"/>
    <col min="2456" max="2493" width="3.5703125" bestFit="1" customWidth="1"/>
    <col min="2494" max="2494" width="11.7109375" bestFit="1" customWidth="1"/>
    <col min="2495" max="2495" width="8.7109375" bestFit="1" customWidth="1"/>
    <col min="2496" max="2528" width="3.5703125" bestFit="1" customWidth="1"/>
    <col min="2529" max="2529" width="11.7109375" bestFit="1" customWidth="1"/>
    <col min="2530" max="2530" width="8.7109375" bestFit="1" customWidth="1"/>
    <col min="2531" max="2571" width="3.5703125" bestFit="1" customWidth="1"/>
    <col min="2572" max="2572" width="11.7109375" bestFit="1" customWidth="1"/>
    <col min="2573" max="2573" width="8.7109375" bestFit="1" customWidth="1"/>
    <col min="2574" max="2621" width="3.5703125" bestFit="1" customWidth="1"/>
    <col min="2622" max="2622" width="11.7109375" bestFit="1" customWidth="1"/>
    <col min="2623" max="2623" width="8.7109375" bestFit="1" customWidth="1"/>
    <col min="2624" max="2653" width="3.5703125" bestFit="1" customWidth="1"/>
    <col min="2654" max="2654" width="11.7109375" bestFit="1" customWidth="1"/>
    <col min="2655" max="2655" width="9.7109375" bestFit="1" customWidth="1"/>
    <col min="2656" max="2677" width="3.5703125" bestFit="1" customWidth="1"/>
    <col min="2678" max="2678" width="12.7109375" bestFit="1" customWidth="1"/>
    <col min="2679" max="2679" width="9.7109375" bestFit="1" customWidth="1"/>
    <col min="2680" max="2682" width="3.5703125" bestFit="1" customWidth="1"/>
    <col min="2683" max="2683" width="12.7109375" bestFit="1" customWidth="1"/>
    <col min="2684" max="2684" width="12" bestFit="1" customWidth="1"/>
    <col min="2685" max="2685" width="9" bestFit="1" customWidth="1"/>
    <col min="2686" max="2688" width="3.5703125" bestFit="1" customWidth="1"/>
    <col min="2689" max="2689" width="11.7109375" bestFit="1" customWidth="1"/>
    <col min="2690" max="2690" width="8.7109375" bestFit="1" customWidth="1"/>
    <col min="2691" max="2694" width="3.5703125" bestFit="1" customWidth="1"/>
    <col min="2695" max="2695" width="11.7109375" bestFit="1" customWidth="1"/>
    <col min="2696" max="2696" width="12" bestFit="1" customWidth="1"/>
    <col min="2697" max="2697" width="9.7109375" bestFit="1" customWidth="1"/>
    <col min="2698" max="2698" width="12.7109375" bestFit="1" customWidth="1"/>
    <col min="2699" max="2699" width="8.7109375" bestFit="1" customWidth="1"/>
    <col min="2700" max="2709" width="3.5703125" bestFit="1" customWidth="1"/>
    <col min="2710" max="2710" width="11.7109375" bestFit="1" customWidth="1"/>
    <col min="2711" max="2711" width="8.7109375" bestFit="1" customWidth="1"/>
    <col min="2712" max="2731" width="3.5703125" bestFit="1" customWidth="1"/>
    <col min="2732" max="2732" width="11.7109375" bestFit="1" customWidth="1"/>
    <col min="2733" max="2733" width="8.7109375" bestFit="1" customWidth="1"/>
    <col min="2734" max="2770" width="3.5703125" bestFit="1" customWidth="1"/>
    <col min="2771" max="2771" width="11.7109375" bestFit="1" customWidth="1"/>
    <col min="2772" max="2772" width="8.7109375" bestFit="1" customWidth="1"/>
    <col min="2773" max="2814" width="3.5703125" bestFit="1" customWidth="1"/>
    <col min="2815" max="2815" width="11.7109375" bestFit="1" customWidth="1"/>
    <col min="2816" max="2816" width="8.7109375" bestFit="1" customWidth="1"/>
    <col min="2817" max="2851" width="3.5703125" bestFit="1" customWidth="1"/>
    <col min="2852" max="2852" width="11.7109375" bestFit="1" customWidth="1"/>
    <col min="2853" max="2853" width="8.7109375" bestFit="1" customWidth="1"/>
    <col min="2854" max="2892" width="3.5703125" bestFit="1" customWidth="1"/>
    <col min="2893" max="2893" width="11.7109375" bestFit="1" customWidth="1"/>
    <col min="2894" max="2894" width="8.7109375" bestFit="1" customWidth="1"/>
    <col min="2895" max="2935" width="3.5703125" bestFit="1" customWidth="1"/>
    <col min="2936" max="2936" width="11.7109375" bestFit="1" customWidth="1"/>
    <col min="2937" max="2937" width="8.7109375" bestFit="1" customWidth="1"/>
    <col min="2938" max="2984" width="3.5703125" bestFit="1" customWidth="1"/>
    <col min="2985" max="2985" width="11.7109375" bestFit="1" customWidth="1"/>
    <col min="2986" max="2986" width="8.7109375" bestFit="1" customWidth="1"/>
    <col min="2987" max="3011" width="3.5703125" bestFit="1" customWidth="1"/>
    <col min="3012" max="3012" width="11.7109375" bestFit="1" customWidth="1"/>
    <col min="3013" max="3013" width="9.7109375" bestFit="1" customWidth="1"/>
    <col min="3014" max="3027" width="3.5703125" bestFit="1" customWidth="1"/>
    <col min="3028" max="3028" width="12.7109375" bestFit="1" customWidth="1"/>
    <col min="3029" max="3029" width="12" bestFit="1" customWidth="1"/>
    <col min="3030" max="3030" width="9" bestFit="1" customWidth="1"/>
    <col min="3031" max="3042" width="3.5703125" bestFit="1" customWidth="1"/>
    <col min="3043" max="3043" width="11.7109375" bestFit="1" customWidth="1"/>
    <col min="3044" max="3044" width="8.7109375" bestFit="1" customWidth="1"/>
    <col min="3045" max="3073" width="3.5703125" bestFit="1" customWidth="1"/>
    <col min="3074" max="3074" width="11.7109375" bestFit="1" customWidth="1"/>
    <col min="3075" max="3075" width="8.7109375" bestFit="1" customWidth="1"/>
    <col min="3076" max="3114" width="3.5703125" bestFit="1" customWidth="1"/>
    <col min="3115" max="3115" width="11.7109375" bestFit="1" customWidth="1"/>
    <col min="3116" max="3116" width="8.7109375" bestFit="1" customWidth="1"/>
    <col min="3117" max="3152" width="3.5703125" bestFit="1" customWidth="1"/>
    <col min="3153" max="3153" width="11.7109375" bestFit="1" customWidth="1"/>
    <col min="3154" max="3154" width="8.7109375" bestFit="1" customWidth="1"/>
    <col min="3155" max="3189" width="3.5703125" bestFit="1" customWidth="1"/>
    <col min="3190" max="3190" width="11.7109375" bestFit="1" customWidth="1"/>
    <col min="3191" max="3191" width="8.7109375" bestFit="1" customWidth="1"/>
    <col min="3192" max="3230" width="3.5703125" bestFit="1" customWidth="1"/>
    <col min="3231" max="3231" width="11.7109375" bestFit="1" customWidth="1"/>
    <col min="3232" max="3232" width="8.7109375" bestFit="1" customWidth="1"/>
    <col min="3233" max="3277" width="3.5703125" bestFit="1" customWidth="1"/>
    <col min="3278" max="3278" width="11.7109375" bestFit="1" customWidth="1"/>
    <col min="3279" max="3279" width="8.7109375" bestFit="1" customWidth="1"/>
    <col min="3280" max="3333" width="3.5703125" bestFit="1" customWidth="1"/>
    <col min="3334" max="3334" width="11.7109375" bestFit="1" customWidth="1"/>
    <col min="3335" max="3335" width="8.7109375" bestFit="1" customWidth="1"/>
    <col min="3336" max="3367" width="3.5703125" bestFit="1" customWidth="1"/>
    <col min="3368" max="3368" width="11.7109375" bestFit="1" customWidth="1"/>
    <col min="3369" max="3369" width="9.7109375" bestFit="1" customWidth="1"/>
    <col min="3370" max="3381" width="3.5703125" bestFit="1" customWidth="1"/>
    <col min="3382" max="3382" width="12.7109375" bestFit="1" customWidth="1"/>
    <col min="3383" max="3383" width="9.7109375" bestFit="1" customWidth="1"/>
    <col min="3384" max="3384" width="3.5703125" bestFit="1" customWidth="1"/>
    <col min="3385" max="3385" width="12.7109375" bestFit="1" customWidth="1"/>
    <col min="3386" max="3386" width="12" bestFit="1" customWidth="1"/>
    <col min="3387" max="3387" width="9.5703125" bestFit="1" customWidth="1"/>
    <col min="3388" max="3388" width="8.7109375" bestFit="1" customWidth="1"/>
    <col min="3389" max="3396" width="3.5703125" bestFit="1" customWidth="1"/>
    <col min="3397" max="3397" width="11.7109375" bestFit="1" customWidth="1"/>
    <col min="3398" max="3398" width="8.7109375" bestFit="1" customWidth="1"/>
    <col min="3399" max="3430" width="3.5703125" bestFit="1" customWidth="1"/>
    <col min="3431" max="3431" width="11.7109375" bestFit="1" customWidth="1"/>
    <col min="3432" max="3432" width="8.7109375" bestFit="1" customWidth="1"/>
    <col min="3433" max="3474" width="3.5703125" bestFit="1" customWidth="1"/>
    <col min="3475" max="3475" width="11.7109375" bestFit="1" customWidth="1"/>
    <col min="3476" max="3476" width="8.7109375" bestFit="1" customWidth="1"/>
    <col min="3477" max="3516" width="3.5703125" bestFit="1" customWidth="1"/>
    <col min="3517" max="3517" width="11.7109375" bestFit="1" customWidth="1"/>
    <col min="3518" max="3518" width="8.7109375" bestFit="1" customWidth="1"/>
    <col min="3519" max="3560" width="3.5703125" bestFit="1" customWidth="1"/>
    <col min="3561" max="3561" width="11.7109375" bestFit="1" customWidth="1"/>
    <col min="3562" max="3562" width="8.7109375" bestFit="1" customWidth="1"/>
    <col min="3563" max="3603" width="3.5703125" bestFit="1" customWidth="1"/>
    <col min="3604" max="3604" width="11.7109375" bestFit="1" customWidth="1"/>
    <col min="3605" max="3605" width="8.7109375" bestFit="1" customWidth="1"/>
    <col min="3606" max="3644" width="3.5703125" bestFit="1" customWidth="1"/>
    <col min="3645" max="3645" width="11.7109375" bestFit="1" customWidth="1"/>
    <col min="3646" max="3646" width="8.7109375" bestFit="1" customWidth="1"/>
    <col min="3647" max="3697" width="3.5703125" bestFit="1" customWidth="1"/>
    <col min="3698" max="3698" width="11.7109375" bestFit="1" customWidth="1"/>
    <col min="3699" max="3699" width="8.7109375" bestFit="1" customWidth="1"/>
    <col min="3700" max="3724" width="3.5703125" bestFit="1" customWidth="1"/>
    <col min="3725" max="3725" width="11.7109375" bestFit="1" customWidth="1"/>
    <col min="3726" max="3726" width="9.7109375" bestFit="1" customWidth="1"/>
    <col min="3727" max="3730" width="3.5703125" bestFit="1" customWidth="1"/>
    <col min="3731" max="3731" width="12.7109375" bestFit="1" customWidth="1"/>
    <col min="3732" max="3732" width="9.7109375" bestFit="1" customWidth="1"/>
    <col min="3733" max="3733" width="12.7109375" bestFit="1" customWidth="1"/>
    <col min="3734" max="3734" width="12" bestFit="1" customWidth="1"/>
    <col min="3735" max="3735" width="9.7109375" bestFit="1" customWidth="1"/>
    <col min="3736" max="3736" width="3.5703125" bestFit="1" customWidth="1"/>
    <col min="3737" max="3737" width="12.7109375" bestFit="1" customWidth="1"/>
    <col min="3738" max="3738" width="8.7109375" bestFit="1" customWidth="1"/>
    <col min="3739" max="3742" width="3.5703125" bestFit="1" customWidth="1"/>
    <col min="3743" max="3743" width="11.7109375" bestFit="1" customWidth="1"/>
    <col min="3744" max="3744" width="8.7109375" bestFit="1" customWidth="1"/>
    <col min="3745" max="3769" width="3.5703125" bestFit="1" customWidth="1"/>
    <col min="3770" max="3770" width="11.7109375" bestFit="1" customWidth="1"/>
    <col min="3771" max="3771" width="8.7109375" bestFit="1" customWidth="1"/>
    <col min="3772" max="3800" width="3.5703125" bestFit="1" customWidth="1"/>
    <col min="3801" max="3801" width="11.7109375" bestFit="1" customWidth="1"/>
    <col min="3802" max="3802" width="8.7109375" bestFit="1" customWidth="1"/>
    <col min="3803" max="3833" width="3.5703125" bestFit="1" customWidth="1"/>
    <col min="3834" max="3834" width="11.7109375" bestFit="1" customWidth="1"/>
    <col min="3835" max="3835" width="8.7109375" bestFit="1" customWidth="1"/>
    <col min="3836" max="3870" width="3.5703125" bestFit="1" customWidth="1"/>
    <col min="3871" max="3871" width="11.7109375" bestFit="1" customWidth="1"/>
    <col min="3872" max="3872" width="8.7109375" bestFit="1" customWidth="1"/>
    <col min="3873" max="3904" width="3.5703125" bestFit="1" customWidth="1"/>
    <col min="3905" max="3905" width="11.7109375" bestFit="1" customWidth="1"/>
    <col min="3906" max="3906" width="8.7109375" bestFit="1" customWidth="1"/>
    <col min="3907" max="3947" width="3.5703125" bestFit="1" customWidth="1"/>
    <col min="3948" max="3948" width="11.7109375" bestFit="1" customWidth="1"/>
    <col min="3949" max="3949" width="8.7109375" bestFit="1" customWidth="1"/>
    <col min="3950" max="3988" width="3.5703125" bestFit="1" customWidth="1"/>
    <col min="3989" max="3989" width="11.7109375" bestFit="1" customWidth="1"/>
    <col min="3990" max="3990" width="8.7109375" bestFit="1" customWidth="1"/>
    <col min="3991" max="4032" width="3.5703125" bestFit="1" customWidth="1"/>
    <col min="4033" max="4033" width="11.7109375" bestFit="1" customWidth="1"/>
    <col min="4034" max="4034" width="9.7109375" bestFit="1" customWidth="1"/>
    <col min="4035" max="4056" width="3.5703125" bestFit="1" customWidth="1"/>
    <col min="4057" max="4057" width="12.7109375" bestFit="1" customWidth="1"/>
    <col min="4058" max="4058" width="9.7109375" bestFit="1" customWidth="1"/>
    <col min="4059" max="4059" width="12.7109375" bestFit="1" customWidth="1"/>
    <col min="4060" max="4060" width="12" bestFit="1" customWidth="1"/>
    <col min="4061" max="4061" width="9" bestFit="1" customWidth="1"/>
    <col min="4062" max="4070" width="3.5703125" bestFit="1" customWidth="1"/>
    <col min="4071" max="4071" width="11.7109375" bestFit="1" customWidth="1"/>
    <col min="4072" max="4072" width="8.7109375" bestFit="1" customWidth="1"/>
    <col min="4073" max="4092" width="3.5703125" bestFit="1" customWidth="1"/>
    <col min="4093" max="4093" width="11.7109375" bestFit="1" customWidth="1"/>
    <col min="4094" max="4094" width="8.7109375" bestFit="1" customWidth="1"/>
    <col min="4095" max="4128" width="3.5703125" bestFit="1" customWidth="1"/>
    <col min="4129" max="4129" width="11.7109375" bestFit="1" customWidth="1"/>
    <col min="4130" max="4130" width="8.7109375" bestFit="1" customWidth="1"/>
    <col min="4131" max="4167" width="3.5703125" bestFit="1" customWidth="1"/>
    <col min="4168" max="4168" width="11.7109375" bestFit="1" customWidth="1"/>
    <col min="4169" max="4169" width="8.7109375" bestFit="1" customWidth="1"/>
    <col min="4170" max="4207" width="3.5703125" bestFit="1" customWidth="1"/>
    <col min="4208" max="4208" width="11.7109375" bestFit="1" customWidth="1"/>
    <col min="4209" max="4209" width="8.7109375" bestFit="1" customWidth="1"/>
    <col min="4210" max="4246" width="3.5703125" bestFit="1" customWidth="1"/>
    <col min="4247" max="4247" width="11.7109375" bestFit="1" customWidth="1"/>
    <col min="4248" max="4248" width="8.7109375" bestFit="1" customWidth="1"/>
    <col min="4249" max="4280" width="3.5703125" bestFit="1" customWidth="1"/>
    <col min="4281" max="4281" width="11.7109375" bestFit="1" customWidth="1"/>
    <col min="4282" max="4282" width="8.7109375" bestFit="1" customWidth="1"/>
    <col min="4283" max="4328" width="3.5703125" bestFit="1" customWidth="1"/>
    <col min="4329" max="4329" width="11.7109375" bestFit="1" customWidth="1"/>
    <col min="4330" max="4330" width="8.7109375" bestFit="1" customWidth="1"/>
    <col min="4331" max="4361" width="3.5703125" bestFit="1" customWidth="1"/>
    <col min="4362" max="4362" width="11.7109375" bestFit="1" customWidth="1"/>
    <col min="4363" max="4363" width="9.7109375" bestFit="1" customWidth="1"/>
    <col min="4364" max="4369" width="3.5703125" bestFit="1" customWidth="1"/>
    <col min="4370" max="4370" width="12.7109375" bestFit="1" customWidth="1"/>
    <col min="4371" max="4371" width="9.7109375" bestFit="1" customWidth="1"/>
    <col min="4372" max="4372" width="3.5703125" bestFit="1" customWidth="1"/>
    <col min="4373" max="4373" width="12.7109375" bestFit="1" customWidth="1"/>
    <col min="4374" max="4374" width="12" bestFit="1" customWidth="1"/>
    <col min="4375" max="4375" width="9.5703125" bestFit="1" customWidth="1"/>
    <col min="4376" max="4376" width="11.140625" bestFit="1" customWidth="1"/>
    <col min="4377" max="4377" width="9.5703125" bestFit="1" customWidth="1"/>
    <col min="4378" max="4378" width="11.140625" bestFit="1" customWidth="1"/>
    <col min="4379" max="4379" width="9.5703125" bestFit="1" customWidth="1"/>
    <col min="4380" max="4380" width="11.140625" bestFit="1" customWidth="1"/>
    <col min="4381" max="4381" width="9.5703125" bestFit="1" customWidth="1"/>
    <col min="4382" max="4382" width="11.140625" bestFit="1" customWidth="1"/>
    <col min="4383" max="4383" width="9.5703125" bestFit="1" customWidth="1"/>
    <col min="4384" max="4384" width="11.140625" bestFit="1" customWidth="1"/>
    <col min="4385" max="4385" width="12.5703125" bestFit="1" customWidth="1"/>
    <col min="4386" max="4403" width="3.5703125" bestFit="1" customWidth="1"/>
    <col min="4404" max="4404" width="11.7109375" bestFit="1" customWidth="1"/>
    <col min="4405" max="4405" width="8.7109375" bestFit="1" customWidth="1"/>
    <col min="4406" max="4443" width="3.5703125" bestFit="1" customWidth="1"/>
    <col min="4444" max="4444" width="11.7109375" bestFit="1" customWidth="1"/>
    <col min="4445" max="4445" width="8.7109375" bestFit="1" customWidth="1"/>
    <col min="4446" max="4477" width="3.5703125" bestFit="1" customWidth="1"/>
    <col min="4478" max="4478" width="11.7109375" bestFit="1" customWidth="1"/>
    <col min="4479" max="4479" width="8.7109375" bestFit="1" customWidth="1"/>
    <col min="4480" max="4518" width="3.5703125" bestFit="1" customWidth="1"/>
    <col min="4519" max="4519" width="11.7109375" bestFit="1" customWidth="1"/>
    <col min="4520" max="4520" width="8.7109375" bestFit="1" customWidth="1"/>
    <col min="4521" max="4550" width="3.5703125" bestFit="1" customWidth="1"/>
    <col min="4551" max="4551" width="11.7109375" bestFit="1" customWidth="1"/>
    <col min="4552" max="4552" width="9.7109375" bestFit="1" customWidth="1"/>
    <col min="4553" max="4565" width="3.5703125" bestFit="1" customWidth="1"/>
    <col min="4566" max="4566" width="12.7109375" bestFit="1" customWidth="1"/>
    <col min="4567" max="4567" width="9.7109375" bestFit="1" customWidth="1"/>
    <col min="4568" max="4569" width="3.5703125" bestFit="1" customWidth="1"/>
    <col min="4570" max="4570" width="12.7109375" bestFit="1" customWidth="1"/>
    <col min="4571" max="4571" width="11.140625" bestFit="1" customWidth="1"/>
    <col min="4572" max="4572" width="8.5703125" bestFit="1" customWidth="1"/>
    <col min="4573" max="4573" width="11.5703125" bestFit="1" customWidth="1"/>
    <col min="4574" max="4574" width="11.140625" bestFit="1" customWidth="1"/>
    <col min="4575" max="4575" width="12.5703125" bestFit="1" customWidth="1"/>
  </cols>
  <sheetData>
    <row r="2" spans="2:5">
      <c r="D2" s="5" t="s">
        <v>15365</v>
      </c>
      <c r="E2" t="s">
        <v>15370</v>
      </c>
    </row>
    <row r="3" spans="2:5">
      <c r="D3" s="6">
        <v>102</v>
      </c>
      <c r="E3">
        <v>91</v>
      </c>
    </row>
    <row r="4" spans="2:5">
      <c r="D4" s="6">
        <v>103</v>
      </c>
      <c r="E4">
        <v>91</v>
      </c>
    </row>
    <row r="5" spans="2:5">
      <c r="D5" s="6">
        <v>104</v>
      </c>
      <c r="E5">
        <v>139</v>
      </c>
    </row>
    <row r="6" spans="2:5">
      <c r="D6" s="6">
        <v>105</v>
      </c>
      <c r="E6">
        <v>63</v>
      </c>
    </row>
    <row r="7" spans="2:5">
      <c r="D7" s="6">
        <v>107</v>
      </c>
      <c r="E7">
        <v>140</v>
      </c>
    </row>
    <row r="8" spans="2:5">
      <c r="D8" s="6">
        <v>110</v>
      </c>
      <c r="E8">
        <v>1</v>
      </c>
    </row>
    <row r="9" spans="2:5">
      <c r="D9" s="6">
        <v>111</v>
      </c>
      <c r="E9">
        <v>68</v>
      </c>
    </row>
    <row r="10" spans="2:5">
      <c r="B10" s="5" t="s">
        <v>15365</v>
      </c>
      <c r="C10" t="s">
        <v>15371</v>
      </c>
      <c r="D10" s="6">
        <v>113</v>
      </c>
      <c r="E10">
        <v>58</v>
      </c>
    </row>
    <row r="11" spans="2:5">
      <c r="B11" s="6" t="s">
        <v>24</v>
      </c>
      <c r="C11">
        <v>158</v>
      </c>
      <c r="D11" s="6">
        <v>114</v>
      </c>
      <c r="E11">
        <v>81</v>
      </c>
    </row>
    <row r="12" spans="2:5">
      <c r="B12" s="6" t="s">
        <v>53</v>
      </c>
      <c r="C12">
        <v>1991</v>
      </c>
      <c r="D12" s="6">
        <v>115</v>
      </c>
      <c r="E12">
        <v>44</v>
      </c>
    </row>
    <row r="13" spans="2:5">
      <c r="B13" s="6" t="s">
        <v>423</v>
      </c>
      <c r="C13">
        <v>126</v>
      </c>
      <c r="D13" s="6">
        <v>116</v>
      </c>
      <c r="E13">
        <v>32</v>
      </c>
    </row>
    <row r="14" spans="2:5">
      <c r="B14" s="6" t="s">
        <v>137</v>
      </c>
      <c r="C14">
        <v>165</v>
      </c>
      <c r="D14" s="6">
        <v>117</v>
      </c>
      <c r="E14">
        <v>75</v>
      </c>
    </row>
    <row r="15" spans="2:5">
      <c r="B15" s="6" t="s">
        <v>16</v>
      </c>
      <c r="C15">
        <v>237</v>
      </c>
      <c r="D15" s="6">
        <v>405</v>
      </c>
      <c r="E15">
        <v>65</v>
      </c>
    </row>
    <row r="16" spans="2:5">
      <c r="B16" s="6" t="s">
        <v>9</v>
      </c>
      <c r="C16">
        <v>881</v>
      </c>
      <c r="D16" s="6">
        <v>407</v>
      </c>
      <c r="E16">
        <v>29</v>
      </c>
    </row>
    <row r="17" spans="2:5">
      <c r="B17" s="6" t="s">
        <v>34</v>
      </c>
      <c r="C17">
        <v>172</v>
      </c>
      <c r="D17" s="6">
        <v>409</v>
      </c>
      <c r="E17">
        <v>89</v>
      </c>
    </row>
    <row r="18" spans="2:5">
      <c r="B18" s="6" t="s">
        <v>31</v>
      </c>
      <c r="C18">
        <v>69</v>
      </c>
      <c r="D18" s="6">
        <v>410</v>
      </c>
      <c r="E18">
        <v>27</v>
      </c>
    </row>
    <row r="19" spans="2:5">
      <c r="B19" s="6" t="s">
        <v>156</v>
      </c>
      <c r="C19">
        <v>143</v>
      </c>
      <c r="D19" s="6">
        <v>411</v>
      </c>
      <c r="E19">
        <v>72</v>
      </c>
    </row>
    <row r="20" spans="2:5">
      <c r="B20" s="6" t="s">
        <v>67</v>
      </c>
      <c r="C20">
        <v>483</v>
      </c>
      <c r="D20" s="6">
        <v>413</v>
      </c>
      <c r="E20">
        <v>76</v>
      </c>
    </row>
    <row r="21" spans="2:5">
      <c r="B21" s="6" t="s">
        <v>15367</v>
      </c>
      <c r="D21" s="6">
        <v>415</v>
      </c>
      <c r="E21">
        <v>9</v>
      </c>
    </row>
    <row r="22" spans="2:5">
      <c r="B22" s="6" t="s">
        <v>41</v>
      </c>
      <c r="C22">
        <v>49</v>
      </c>
      <c r="D22" s="6">
        <v>509</v>
      </c>
      <c r="E22">
        <v>79</v>
      </c>
    </row>
    <row r="23" spans="2:5">
      <c r="B23" s="6" t="s">
        <v>15368</v>
      </c>
      <c r="C23">
        <v>4474</v>
      </c>
      <c r="D23" s="6">
        <v>510</v>
      </c>
      <c r="E23">
        <v>65</v>
      </c>
    </row>
    <row r="24" spans="2:5">
      <c r="D24" s="6">
        <v>605</v>
      </c>
      <c r="E24">
        <v>55</v>
      </c>
    </row>
    <row r="25" spans="2:5">
      <c r="D25" s="6">
        <v>612</v>
      </c>
      <c r="E25">
        <v>42</v>
      </c>
    </row>
    <row r="26" spans="2:5">
      <c r="D26" s="6">
        <v>620</v>
      </c>
      <c r="E26">
        <v>48</v>
      </c>
    </row>
    <row r="27" spans="2:5">
      <c r="D27" s="6">
        <v>705</v>
      </c>
      <c r="E27">
        <v>97</v>
      </c>
    </row>
    <row r="28" spans="2:5">
      <c r="D28" s="6">
        <v>706</v>
      </c>
      <c r="E28">
        <v>46</v>
      </c>
    </row>
    <row r="29" spans="2:5">
      <c r="D29" s="6">
        <v>712</v>
      </c>
      <c r="E29">
        <v>12</v>
      </c>
    </row>
    <row r="30" spans="2:5">
      <c r="D30" s="6">
        <v>713</v>
      </c>
      <c r="E30">
        <v>46</v>
      </c>
    </row>
    <row r="31" spans="2:5">
      <c r="D31" s="6">
        <v>714</v>
      </c>
      <c r="E31">
        <v>10</v>
      </c>
    </row>
    <row r="32" spans="2:5">
      <c r="D32" s="6">
        <v>715</v>
      </c>
      <c r="E32">
        <v>25</v>
      </c>
    </row>
    <row r="33" spans="4:5">
      <c r="D33" s="6">
        <v>717</v>
      </c>
      <c r="E33">
        <v>18</v>
      </c>
    </row>
    <row r="34" spans="4:5">
      <c r="D34" s="6">
        <v>718</v>
      </c>
      <c r="E34">
        <v>147</v>
      </c>
    </row>
    <row r="35" spans="4:5">
      <c r="D35" s="6">
        <v>720</v>
      </c>
      <c r="E35">
        <v>64</v>
      </c>
    </row>
    <row r="36" spans="4:5">
      <c r="D36" s="6">
        <v>905</v>
      </c>
      <c r="E36">
        <v>164</v>
      </c>
    </row>
    <row r="37" spans="4:5" ht="15.75" customHeight="1">
      <c r="D37" s="6">
        <v>906</v>
      </c>
      <c r="E37">
        <v>176</v>
      </c>
    </row>
    <row r="38" spans="4:5">
      <c r="D38" s="6">
        <v>907</v>
      </c>
      <c r="E38">
        <v>91</v>
      </c>
    </row>
    <row r="39" spans="4:5">
      <c r="D39" s="6">
        <v>908</v>
      </c>
      <c r="E39">
        <v>111</v>
      </c>
    </row>
    <row r="40" spans="4:5">
      <c r="D40" s="6">
        <v>911</v>
      </c>
      <c r="E40">
        <v>109</v>
      </c>
    </row>
    <row r="41" spans="4:5">
      <c r="D41" s="6">
        <v>918</v>
      </c>
      <c r="E41">
        <v>113</v>
      </c>
    </row>
    <row r="42" spans="4:5">
      <c r="D42" s="6">
        <v>919</v>
      </c>
      <c r="E42">
        <v>177</v>
      </c>
    </row>
    <row r="43" spans="4:5">
      <c r="D43" s="6">
        <v>920</v>
      </c>
      <c r="E43">
        <v>99</v>
      </c>
    </row>
    <row r="44" spans="4:5">
      <c r="D44" s="6">
        <v>921</v>
      </c>
      <c r="E44">
        <v>123</v>
      </c>
    </row>
    <row r="45" spans="4:5">
      <c r="D45" s="6">
        <v>923</v>
      </c>
      <c r="E45">
        <v>166</v>
      </c>
    </row>
    <row r="46" spans="4:5">
      <c r="D46" s="6">
        <v>925</v>
      </c>
      <c r="E46">
        <v>67</v>
      </c>
    </row>
    <row r="47" spans="4:5">
      <c r="D47" s="6">
        <v>926</v>
      </c>
      <c r="E47">
        <v>127</v>
      </c>
    </row>
    <row r="48" spans="4:5">
      <c r="D48" s="6">
        <v>932</v>
      </c>
      <c r="E48">
        <v>62</v>
      </c>
    </row>
    <row r="49" spans="4:5">
      <c r="D49" s="6">
        <v>933</v>
      </c>
      <c r="E49">
        <v>45</v>
      </c>
    </row>
    <row r="50" spans="4:5">
      <c r="D50" s="6">
        <v>934</v>
      </c>
      <c r="E50">
        <v>55</v>
      </c>
    </row>
    <row r="51" spans="4:5">
      <c r="D51" s="6">
        <v>935</v>
      </c>
      <c r="E51">
        <v>80</v>
      </c>
    </row>
    <row r="52" spans="4:5">
      <c r="D52" s="6">
        <v>936</v>
      </c>
      <c r="E52">
        <v>133</v>
      </c>
    </row>
    <row r="53" spans="4:5">
      <c r="D53" s="6">
        <v>937</v>
      </c>
      <c r="E53">
        <v>102</v>
      </c>
    </row>
    <row r="54" spans="4:5">
      <c r="D54" s="6">
        <v>938</v>
      </c>
      <c r="E54">
        <v>114</v>
      </c>
    </row>
    <row r="55" spans="4:5">
      <c r="D55" s="6">
        <v>945</v>
      </c>
      <c r="E55">
        <v>93</v>
      </c>
    </row>
    <row r="56" spans="4:5">
      <c r="D56" s="6">
        <v>946</v>
      </c>
      <c r="E56">
        <v>124</v>
      </c>
    </row>
    <row r="57" spans="4:5">
      <c r="D57" s="6">
        <v>964</v>
      </c>
      <c r="E57">
        <v>143</v>
      </c>
    </row>
    <row r="58" spans="4:5">
      <c r="D58" s="6" t="s">
        <v>15367</v>
      </c>
    </row>
    <row r="59" spans="4:5">
      <c r="D59" s="6">
        <v>711</v>
      </c>
      <c r="E59">
        <v>1</v>
      </c>
    </row>
    <row r="60" spans="4:5">
      <c r="D60" s="6">
        <v>621</v>
      </c>
      <c r="E60">
        <v>1</v>
      </c>
    </row>
    <row r="61" spans="4:5">
      <c r="D61" s="6" t="s">
        <v>15368</v>
      </c>
      <c r="E61">
        <v>4480</v>
      </c>
    </row>
  </sheetData>
  <conditionalFormatting sqref="D1:D2">
    <cfRule type="duplicateValues" dxfId="0" priority="3"/>
  </conditionalFormatting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65AE-AFAC-45C0-82A6-212285FEA788}">
  <sheetPr filterMode="1"/>
  <dimension ref="A1:M115"/>
  <sheetViews>
    <sheetView showGridLines="0" topLeftCell="A22" workbookViewId="0">
      <pane xSplit="1" topLeftCell="B1" activePane="topRight" state="frozen"/>
      <selection pane="topRight" activeCell="B56" sqref="B56:F89"/>
      <selection activeCell="A16" sqref="A16"/>
    </sheetView>
  </sheetViews>
  <sheetFormatPr defaultColWidth="9.140625" defaultRowHeight="15"/>
  <cols>
    <col min="1" max="1" width="36.5703125" bestFit="1" customWidth="1"/>
    <col min="2" max="2" width="19.7109375" customWidth="1"/>
    <col min="3" max="3" width="45.5703125" bestFit="1" customWidth="1"/>
    <col min="4" max="4" width="22" customWidth="1"/>
    <col min="5" max="5" width="21.42578125" customWidth="1"/>
    <col min="6" max="6" width="28.140625" bestFit="1" customWidth="1"/>
    <col min="7" max="7" width="22.28515625" bestFit="1" customWidth="1"/>
    <col min="8" max="8" width="20.28515625" customWidth="1"/>
    <col min="9" max="9" width="17.28515625" customWidth="1"/>
    <col min="10" max="10" width="27.28515625" bestFit="1" customWidth="1"/>
    <col min="11" max="11" width="26.85546875" bestFit="1" customWidth="1"/>
    <col min="12" max="13" width="30" bestFit="1" customWidth="1"/>
  </cols>
  <sheetData>
    <row r="1" spans="1:10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>
      <c r="A3" s="10"/>
      <c r="B3" s="17" t="s">
        <v>15373</v>
      </c>
      <c r="C3" s="17" t="s">
        <v>15374</v>
      </c>
      <c r="E3" s="47"/>
    </row>
    <row r="4" spans="1:10">
      <c r="A4" s="31" t="s">
        <v>15375</v>
      </c>
      <c r="B4" s="9">
        <v>15</v>
      </c>
      <c r="C4" s="7">
        <v>15</v>
      </c>
      <c r="E4" s="46"/>
    </row>
    <row r="5" spans="1:10">
      <c r="A5" s="47"/>
      <c r="B5" s="11"/>
      <c r="E5" s="46"/>
    </row>
    <row r="6" spans="1:10">
      <c r="A6" s="17" t="s">
        <v>15376</v>
      </c>
      <c r="B6" s="17" t="s">
        <v>15377</v>
      </c>
      <c r="C6" s="17" t="s">
        <v>15378</v>
      </c>
      <c r="D6" s="71" t="s">
        <v>15379</v>
      </c>
      <c r="E6" s="43" t="s">
        <v>15380</v>
      </c>
      <c r="F6" s="47"/>
      <c r="G6" s="47"/>
    </row>
    <row r="7" spans="1:10">
      <c r="A7" s="17" t="s">
        <v>15381</v>
      </c>
      <c r="B7" s="14">
        <v>377404375</v>
      </c>
      <c r="C7" s="35">
        <f>407518760.260001/1.19</f>
        <v>342452739.71428657</v>
      </c>
      <c r="D7" s="99">
        <f>+C7/B7</f>
        <v>0.90738942735967643</v>
      </c>
      <c r="E7" s="99">
        <f>+C7/B7-1</f>
        <v>-9.2610572640323574E-2</v>
      </c>
      <c r="F7" s="54"/>
      <c r="G7" s="54"/>
      <c r="H7" s="84"/>
    </row>
    <row r="8" spans="1:10">
      <c r="A8" s="17" t="s">
        <v>15382</v>
      </c>
      <c r="B8" s="23">
        <v>6506.9719827586205</v>
      </c>
      <c r="C8" s="36">
        <v>6359</v>
      </c>
      <c r="D8" s="99">
        <f t="shared" ref="D8:D11" si="0">+C8/B8</f>
        <v>0.97725947135615487</v>
      </c>
      <c r="E8" s="99">
        <f t="shared" ref="E8:E11" si="1">+C8/B8-1</f>
        <v>-2.2740528643845126E-2</v>
      </c>
      <c r="F8" s="98"/>
      <c r="G8" s="98"/>
      <c r="H8" s="46"/>
    </row>
    <row r="9" spans="1:10">
      <c r="A9" s="17" t="s">
        <v>15383</v>
      </c>
      <c r="B9" s="14">
        <v>58000</v>
      </c>
      <c r="C9" s="35">
        <v>64085.35308381838</v>
      </c>
      <c r="D9" s="99">
        <f t="shared" si="0"/>
        <v>1.1049198807554894</v>
      </c>
      <c r="E9" s="99">
        <f t="shared" si="1"/>
        <v>0.10491988075548941</v>
      </c>
      <c r="F9" s="54"/>
      <c r="G9" s="54"/>
    </row>
    <row r="10" spans="1:10">
      <c r="A10" s="17" t="s">
        <v>3</v>
      </c>
      <c r="B10" s="29">
        <v>4972</v>
      </c>
      <c r="C10" s="36">
        <v>6099</v>
      </c>
      <c r="D10" s="99">
        <f t="shared" si="0"/>
        <v>1.2266693483507642</v>
      </c>
      <c r="E10" s="99">
        <f t="shared" si="1"/>
        <v>0.22666934835076424</v>
      </c>
      <c r="F10" s="54"/>
      <c r="G10" s="54"/>
    </row>
    <row r="11" spans="1:10">
      <c r="A11" s="17" t="s">
        <v>15384</v>
      </c>
      <c r="B11" s="25">
        <v>1.3</v>
      </c>
      <c r="C11" s="37">
        <v>1.042629939334317</v>
      </c>
      <c r="D11" s="99">
        <f t="shared" si="0"/>
        <v>0.80202303025716692</v>
      </c>
      <c r="E11" s="99">
        <f t="shared" si="1"/>
        <v>-0.19797696974283308</v>
      </c>
      <c r="F11" s="49"/>
      <c r="G11" s="49"/>
    </row>
    <row r="12" spans="1:10">
      <c r="A12" s="47"/>
      <c r="B12" s="12"/>
      <c r="C12" s="12"/>
      <c r="D12" s="22"/>
      <c r="E12" s="48"/>
      <c r="F12" s="49"/>
      <c r="G12" s="50"/>
    </row>
    <row r="13" spans="1:10">
      <c r="A13" s="58"/>
      <c r="B13" s="58">
        <v>2024</v>
      </c>
      <c r="C13" s="43" t="s">
        <v>15385</v>
      </c>
      <c r="D13" s="102" t="s">
        <v>15386</v>
      </c>
      <c r="E13" s="51"/>
      <c r="F13" s="51"/>
      <c r="G13" s="51"/>
      <c r="H13" s="51"/>
      <c r="I13" s="51"/>
    </row>
    <row r="14" spans="1:10">
      <c r="A14" s="61" t="s">
        <v>15387</v>
      </c>
      <c r="B14" s="62">
        <v>280184625</v>
      </c>
      <c r="C14" s="63">
        <v>407518760.26000106</v>
      </c>
      <c r="D14" s="64">
        <v>0.45446510585654387</v>
      </c>
      <c r="E14" s="65"/>
      <c r="F14" s="53"/>
      <c r="G14" s="54"/>
      <c r="H14" s="53"/>
      <c r="I14" s="53"/>
    </row>
    <row r="15" spans="1:10">
      <c r="A15" s="61" t="s">
        <v>15388</v>
      </c>
      <c r="B15" s="59">
        <v>4701</v>
      </c>
      <c r="C15" s="80">
        <v>6359</v>
      </c>
      <c r="D15" s="64">
        <v>0.35269091682620712</v>
      </c>
      <c r="E15" s="53"/>
      <c r="F15" s="52"/>
      <c r="G15" s="52"/>
      <c r="H15" s="53"/>
      <c r="I15" s="53"/>
    </row>
    <row r="16" spans="1:10">
      <c r="A16" s="61" t="s">
        <v>15389</v>
      </c>
      <c r="B16" s="62">
        <v>59601.068921506063</v>
      </c>
      <c r="C16" s="63">
        <v>64085.35308381838</v>
      </c>
      <c r="D16" s="64">
        <v>7.5238317759335205E-2</v>
      </c>
      <c r="E16" s="53"/>
      <c r="F16" s="52"/>
      <c r="G16" s="54"/>
      <c r="H16" s="53"/>
      <c r="I16" s="53"/>
    </row>
    <row r="17" spans="1:13">
      <c r="A17" s="61" t="s">
        <v>15390</v>
      </c>
      <c r="B17" s="59">
        <v>4446</v>
      </c>
      <c r="C17" s="63">
        <v>6099</v>
      </c>
      <c r="D17" s="64">
        <v>0.37179487179487181</v>
      </c>
      <c r="E17" s="53"/>
      <c r="F17" s="52"/>
      <c r="G17" s="52"/>
      <c r="H17" s="53"/>
      <c r="I17" s="53"/>
    </row>
    <row r="18" spans="1:13">
      <c r="A18" s="61" t="s">
        <v>15391</v>
      </c>
      <c r="B18" s="82">
        <v>1.0573549257759784</v>
      </c>
      <c r="C18" s="81">
        <v>1.042629939334317</v>
      </c>
      <c r="D18" s="64">
        <v>-1.3926247547250914E-2</v>
      </c>
      <c r="E18" s="55"/>
      <c r="F18" s="56"/>
      <c r="G18" s="57"/>
      <c r="H18" s="53"/>
      <c r="I18" s="53"/>
    </row>
    <row r="20" spans="1:13" ht="33.75">
      <c r="A20" s="307" t="s">
        <v>15392</v>
      </c>
      <c r="B20" s="307"/>
      <c r="C20" s="307"/>
      <c r="D20" s="307"/>
      <c r="E20" s="307"/>
      <c r="F20" s="307"/>
      <c r="G20" s="307"/>
      <c r="H20" s="307"/>
      <c r="I20" s="307"/>
      <c r="J20" s="307"/>
    </row>
    <row r="21" spans="1:13">
      <c r="C21" s="12"/>
    </row>
    <row r="22" spans="1:13">
      <c r="B22" s="15" t="s">
        <v>15393</v>
      </c>
      <c r="C22" s="15" t="s">
        <v>15394</v>
      </c>
      <c r="D22" s="15" t="s">
        <v>15395</v>
      </c>
      <c r="E22" s="16" t="s">
        <v>15396</v>
      </c>
      <c r="F22" s="17" t="s">
        <v>15397</v>
      </c>
      <c r="G22" s="17" t="s">
        <v>15398</v>
      </c>
      <c r="H22" s="17" t="s">
        <v>15399</v>
      </c>
      <c r="I22" s="71" t="s">
        <v>15400</v>
      </c>
      <c r="J22" s="71" t="s">
        <v>15401</v>
      </c>
      <c r="K22" s="43" t="s">
        <v>15402</v>
      </c>
      <c r="L22" s="43" t="s">
        <v>15403</v>
      </c>
      <c r="M22" s="47"/>
    </row>
    <row r="23" spans="1:13">
      <c r="A23" s="17" t="s">
        <v>53</v>
      </c>
      <c r="B23" s="26">
        <v>19</v>
      </c>
      <c r="C23" s="69">
        <v>0.38</v>
      </c>
      <c r="D23" s="151">
        <f>+C23*$B$7</f>
        <v>143413662.5</v>
      </c>
      <c r="E23" s="14">
        <f>+D23/B23</f>
        <v>7548087.5</v>
      </c>
      <c r="F23" s="30">
        <v>120475701.01000071</v>
      </c>
      <c r="G23" s="44">
        <f>+F23/$F$36</f>
        <v>0.29563228189331947</v>
      </c>
      <c r="H23" s="60">
        <v>2472.6493534482756</v>
      </c>
      <c r="I23" s="72">
        <f>+H23/B23</f>
        <v>130.1394396551724</v>
      </c>
      <c r="J23" s="78">
        <v>2568</v>
      </c>
      <c r="K23" s="74">
        <f>+J23/$J$36</f>
        <v>0.40383708130209151</v>
      </c>
      <c r="L23" s="75">
        <f>+F23/J23</f>
        <v>46914.213788941088</v>
      </c>
      <c r="M23" s="79">
        <v>8.6759626436781598</v>
      </c>
    </row>
    <row r="24" spans="1:13">
      <c r="A24" s="17" t="s">
        <v>15404</v>
      </c>
      <c r="B24" s="26">
        <v>12</v>
      </c>
      <c r="C24" s="69">
        <v>0.26500000000000001</v>
      </c>
      <c r="D24" s="151">
        <f>+C24*$B$7</f>
        <v>100012159.375</v>
      </c>
      <c r="E24" s="14">
        <f>+D24/B24</f>
        <v>8334346.614583333</v>
      </c>
      <c r="F24" s="30">
        <v>96302921.990000173</v>
      </c>
      <c r="G24" s="44">
        <f t="shared" ref="G24:G35" si="2">+F24/$F$36</f>
        <v>0.23631530957877361</v>
      </c>
      <c r="H24" s="60">
        <v>1724.3475754310346</v>
      </c>
      <c r="I24" s="72">
        <f t="shared" ref="I24:I34" si="3">+H24/B24</f>
        <v>143.69563128591955</v>
      </c>
      <c r="J24" s="78">
        <v>1010</v>
      </c>
      <c r="K24" s="74">
        <f t="shared" ref="K24:K35" si="4">+J24/$J$36</f>
        <v>0.15883000471772291</v>
      </c>
      <c r="L24" s="75">
        <f t="shared" ref="L24:L35" si="5">+F24/J24</f>
        <v>95349.42771287146</v>
      </c>
      <c r="M24" s="79">
        <v>9.5797087523946356</v>
      </c>
    </row>
    <row r="25" spans="1:13">
      <c r="A25" s="17" t="s">
        <v>15405</v>
      </c>
      <c r="B25" s="26">
        <v>2</v>
      </c>
      <c r="C25" s="69">
        <v>4.4999999999999998E-2</v>
      </c>
      <c r="D25" s="151">
        <f t="shared" ref="D25:D35" si="6">+C25*$B$7</f>
        <v>16983196.875</v>
      </c>
      <c r="E25" s="14">
        <f t="shared" ref="E25:E35" si="7">+D25/B25</f>
        <v>8491598.4375</v>
      </c>
      <c r="F25" s="30">
        <v>30072320.119999986</v>
      </c>
      <c r="G25" s="44">
        <f t="shared" si="2"/>
        <v>7.3793707315004453E-2</v>
      </c>
      <c r="H25" s="60">
        <v>292.81373922413792</v>
      </c>
      <c r="I25" s="72">
        <f t="shared" si="3"/>
        <v>146.40686961206896</v>
      </c>
      <c r="J25" s="78">
        <v>486</v>
      </c>
      <c r="K25" s="74">
        <f t="shared" si="4"/>
        <v>7.6427111181003302E-2</v>
      </c>
      <c r="L25" s="75">
        <f t="shared" si="5"/>
        <v>61877.201893004087</v>
      </c>
      <c r="M25" s="79">
        <v>9.76045797413793</v>
      </c>
    </row>
    <row r="26" spans="1:13">
      <c r="A26" s="17" t="s">
        <v>67</v>
      </c>
      <c r="B26" s="26">
        <v>2</v>
      </c>
      <c r="C26" s="69">
        <v>0.04</v>
      </c>
      <c r="D26" s="151">
        <f t="shared" si="6"/>
        <v>15096175</v>
      </c>
      <c r="E26" s="14">
        <f t="shared" si="7"/>
        <v>7548087.5</v>
      </c>
      <c r="F26" s="30">
        <v>36059753.400000036</v>
      </c>
      <c r="G26" s="44">
        <f t="shared" si="2"/>
        <v>8.8486118717561735E-2</v>
      </c>
      <c r="H26" s="60">
        <v>260.27887931034485</v>
      </c>
      <c r="I26" s="72">
        <f t="shared" si="3"/>
        <v>130.13943965517242</v>
      </c>
      <c r="J26" s="78">
        <v>504</v>
      </c>
      <c r="K26" s="74">
        <f t="shared" si="4"/>
        <v>7.9257744928447865E-2</v>
      </c>
      <c r="L26" s="75">
        <f t="shared" si="5"/>
        <v>71547.129761904827</v>
      </c>
      <c r="M26" s="79">
        <v>8.6759626436781616</v>
      </c>
    </row>
    <row r="27" spans="1:13">
      <c r="A27" s="17" t="s">
        <v>41</v>
      </c>
      <c r="B27" s="26">
        <v>2</v>
      </c>
      <c r="C27" s="69">
        <v>0.04</v>
      </c>
      <c r="D27" s="151">
        <f t="shared" si="6"/>
        <v>15096175</v>
      </c>
      <c r="E27" s="14">
        <f t="shared" si="7"/>
        <v>7548087.5</v>
      </c>
      <c r="F27" s="30">
        <v>31900624.79000004</v>
      </c>
      <c r="G27" s="44">
        <f t="shared" si="2"/>
        <v>7.8280137998179816E-2</v>
      </c>
      <c r="H27" s="60">
        <v>260.27887931034485</v>
      </c>
      <c r="I27" s="72">
        <f t="shared" si="3"/>
        <v>130.13943965517242</v>
      </c>
      <c r="J27" s="78">
        <v>412</v>
      </c>
      <c r="K27" s="74">
        <f t="shared" si="4"/>
        <v>6.4790061330397858E-2</v>
      </c>
      <c r="L27" s="75">
        <f t="shared" si="5"/>
        <v>77428.700946602039</v>
      </c>
      <c r="M27" s="79">
        <v>8.6759626436781616</v>
      </c>
    </row>
    <row r="28" spans="1:13">
      <c r="A28" s="17" t="s">
        <v>31</v>
      </c>
      <c r="B28" s="26">
        <v>2</v>
      </c>
      <c r="C28" s="69">
        <v>0.04</v>
      </c>
      <c r="D28" s="151">
        <f t="shared" si="6"/>
        <v>15096175</v>
      </c>
      <c r="E28" s="14">
        <f t="shared" si="7"/>
        <v>7548087.5</v>
      </c>
      <c r="F28" s="30">
        <v>4937720.1099999994</v>
      </c>
      <c r="G28" s="44">
        <f t="shared" si="2"/>
        <v>1.2116546749528008E-2</v>
      </c>
      <c r="H28" s="60">
        <v>260.27887931034485</v>
      </c>
      <c r="I28" s="72">
        <f t="shared" si="3"/>
        <v>130.13943965517242</v>
      </c>
      <c r="J28" s="78">
        <v>55</v>
      </c>
      <c r="K28" s="74">
        <f t="shared" si="4"/>
        <v>8.6491586727472872E-3</v>
      </c>
      <c r="L28" s="75">
        <f t="shared" si="5"/>
        <v>89776.729272727258</v>
      </c>
      <c r="M28" s="79">
        <v>8.6759626436781616</v>
      </c>
    </row>
    <row r="29" spans="1:13">
      <c r="A29" s="17" t="s">
        <v>24</v>
      </c>
      <c r="B29" s="26">
        <v>6</v>
      </c>
      <c r="C29" s="69">
        <v>0.04</v>
      </c>
      <c r="D29" s="151">
        <f t="shared" si="6"/>
        <v>15096175</v>
      </c>
      <c r="E29" s="14">
        <f t="shared" si="7"/>
        <v>2516029.1666666665</v>
      </c>
      <c r="F29" s="30">
        <v>9752581.2999999877</v>
      </c>
      <c r="G29" s="44">
        <f t="shared" si="2"/>
        <v>2.3931613096235725E-2</v>
      </c>
      <c r="H29" s="60">
        <v>260.27887931034485</v>
      </c>
      <c r="I29" s="72">
        <f t="shared" si="3"/>
        <v>43.379813218390808</v>
      </c>
      <c r="J29" s="78">
        <v>98</v>
      </c>
      <c r="K29" s="74">
        <f t="shared" si="4"/>
        <v>1.541122818053153E-2</v>
      </c>
      <c r="L29" s="75">
        <f t="shared" si="5"/>
        <v>99516.135714285585</v>
      </c>
      <c r="M29" s="79">
        <v>2.8919875478927204</v>
      </c>
    </row>
    <row r="30" spans="1:13">
      <c r="A30" s="66" t="s">
        <v>423</v>
      </c>
      <c r="B30" s="26">
        <v>5</v>
      </c>
      <c r="C30" s="69">
        <v>0.04</v>
      </c>
      <c r="D30" s="151">
        <f>+C30*$B$7</f>
        <v>15096175</v>
      </c>
      <c r="E30" s="14">
        <f>+D30/B30</f>
        <v>3019235</v>
      </c>
      <c r="F30" s="30">
        <v>15350096.869999994</v>
      </c>
      <c r="G30" s="44">
        <f t="shared" si="2"/>
        <v>3.7667215271774183E-2</v>
      </c>
      <c r="H30" s="60">
        <v>260.27887931034485</v>
      </c>
      <c r="I30" s="72">
        <f t="shared" si="3"/>
        <v>52.05577586206897</v>
      </c>
      <c r="J30" s="78">
        <v>294</v>
      </c>
      <c r="K30" s="74">
        <f t="shared" si="4"/>
        <v>4.6233684541594593E-2</v>
      </c>
      <c r="L30" s="75">
        <f t="shared" si="5"/>
        <v>52211.213843537393</v>
      </c>
      <c r="M30" s="79">
        <v>3.4703850574712645</v>
      </c>
    </row>
    <row r="31" spans="1:13">
      <c r="A31" s="17" t="s">
        <v>137</v>
      </c>
      <c r="B31" s="26">
        <v>2</v>
      </c>
      <c r="C31" s="69">
        <v>2.5000000000000001E-2</v>
      </c>
      <c r="D31" s="151">
        <f t="shared" si="6"/>
        <v>9435109.375</v>
      </c>
      <c r="E31" s="14">
        <f t="shared" si="7"/>
        <v>4717554.6875</v>
      </c>
      <c r="F31" s="30">
        <v>15783373.899999985</v>
      </c>
      <c r="G31" s="44">
        <f t="shared" si="2"/>
        <v>3.8730422839748618E-2</v>
      </c>
      <c r="H31" s="60">
        <v>162.67429956896552</v>
      </c>
      <c r="I31" s="72">
        <f t="shared" si="3"/>
        <v>81.337149784482762</v>
      </c>
      <c r="J31" s="78">
        <v>229</v>
      </c>
      <c r="K31" s="74">
        <f t="shared" si="4"/>
        <v>3.6011951564711431E-2</v>
      </c>
      <c r="L31" s="75">
        <f t="shared" si="5"/>
        <v>68923.0301310043</v>
      </c>
      <c r="M31" s="79">
        <v>5.422476652298851</v>
      </c>
    </row>
    <row r="32" spans="1:13">
      <c r="A32" s="66" t="s">
        <v>156</v>
      </c>
      <c r="B32" s="26">
        <v>2</v>
      </c>
      <c r="C32" s="69">
        <v>0.02</v>
      </c>
      <c r="D32" s="151">
        <f t="shared" si="6"/>
        <v>7548087.5</v>
      </c>
      <c r="E32" s="14">
        <f t="shared" si="7"/>
        <v>3774043.75</v>
      </c>
      <c r="F32" s="30">
        <v>25830912.900000051</v>
      </c>
      <c r="G32" s="44">
        <f t="shared" si="2"/>
        <v>6.3385825191261541E-2</v>
      </c>
      <c r="H32" s="60">
        <v>130.13943965517242</v>
      </c>
      <c r="I32" s="72">
        <f t="shared" si="3"/>
        <v>65.069719827586212</v>
      </c>
      <c r="J32" s="78">
        <v>380</v>
      </c>
      <c r="K32" s="74">
        <f t="shared" si="4"/>
        <v>5.9757823557163074E-2</v>
      </c>
      <c r="L32" s="75">
        <f t="shared" si="5"/>
        <v>67976.086578947506</v>
      </c>
      <c r="M32" s="79">
        <v>4.3379813218390808</v>
      </c>
    </row>
    <row r="33" spans="1:13">
      <c r="A33" s="17" t="s">
        <v>16</v>
      </c>
      <c r="B33" s="26">
        <v>4</v>
      </c>
      <c r="C33" s="69">
        <v>0.03</v>
      </c>
      <c r="D33" s="151">
        <f t="shared" si="6"/>
        <v>11322131.25</v>
      </c>
      <c r="E33" s="14">
        <f t="shared" si="7"/>
        <v>2830532.8125</v>
      </c>
      <c r="F33" s="30">
        <v>9227676.9099999964</v>
      </c>
      <c r="G33" s="44">
        <f t="shared" si="2"/>
        <v>2.2643563462238267E-2</v>
      </c>
      <c r="H33" s="60">
        <v>195.20915948275859</v>
      </c>
      <c r="I33" s="72">
        <f t="shared" si="3"/>
        <v>48.802289870689648</v>
      </c>
      <c r="J33" s="78">
        <v>219</v>
      </c>
      <c r="K33" s="74">
        <f t="shared" si="4"/>
        <v>3.4439377260575561E-2</v>
      </c>
      <c r="L33" s="75">
        <f t="shared" si="5"/>
        <v>42135.511004566193</v>
      </c>
      <c r="M33" s="79">
        <v>3.2534859913793097</v>
      </c>
    </row>
    <row r="34" spans="1:13">
      <c r="A34" s="17" t="s">
        <v>34</v>
      </c>
      <c r="B34" s="26">
        <v>2</v>
      </c>
      <c r="C34" s="69">
        <v>2.5000000000000001E-2</v>
      </c>
      <c r="D34" s="151">
        <f t="shared" si="6"/>
        <v>9435109.375</v>
      </c>
      <c r="E34" s="14">
        <f t="shared" si="7"/>
        <v>4717554.6875</v>
      </c>
      <c r="F34" s="30">
        <v>10543104.599999996</v>
      </c>
      <c r="G34" s="44">
        <f t="shared" si="2"/>
        <v>2.5871458269242351E-2</v>
      </c>
      <c r="H34" s="60">
        <v>162.67429956896552</v>
      </c>
      <c r="I34" s="72">
        <f t="shared" si="3"/>
        <v>81.337149784482762</v>
      </c>
      <c r="J34" s="78">
        <v>84</v>
      </c>
      <c r="K34" s="74">
        <f t="shared" si="4"/>
        <v>1.3209624154741311E-2</v>
      </c>
      <c r="L34" s="75">
        <f t="shared" si="5"/>
        <v>125513.14999999995</v>
      </c>
      <c r="M34" s="79">
        <v>5.422476652298851</v>
      </c>
    </row>
    <row r="35" spans="1:13">
      <c r="A35" s="17" t="s">
        <v>3</v>
      </c>
      <c r="B35" s="26">
        <v>0</v>
      </c>
      <c r="C35" s="69">
        <v>0.01</v>
      </c>
      <c r="D35" s="151">
        <f t="shared" si="6"/>
        <v>3774043.75</v>
      </c>
      <c r="E35" s="14" t="e">
        <f t="shared" si="7"/>
        <v>#DIV/0!</v>
      </c>
      <c r="F35" s="30">
        <v>1281972.3600000001</v>
      </c>
      <c r="G35" s="44">
        <f t="shared" si="2"/>
        <v>3.1457996171319544E-3</v>
      </c>
      <c r="H35" s="60">
        <v>65.069719827586212</v>
      </c>
      <c r="I35" s="72"/>
      <c r="J35" s="78">
        <v>20</v>
      </c>
      <c r="K35" s="74">
        <f t="shared" si="4"/>
        <v>3.1451486082717407E-3</v>
      </c>
      <c r="L35" s="75">
        <f t="shared" si="5"/>
        <v>64098.618000000002</v>
      </c>
      <c r="M35" s="79">
        <v>0</v>
      </c>
    </row>
    <row r="36" spans="1:13">
      <c r="A36" s="17" t="s">
        <v>15406</v>
      </c>
      <c r="B36" s="18">
        <f>+B23+B24+B25+B26+B27+B28+B29+B30+B31+B32+B33+B34+B35</f>
        <v>60</v>
      </c>
      <c r="C36" s="70">
        <f>+C23+C24+C25+C26+C27+C28+C29+C30+C31+C32+C33+C34+C35</f>
        <v>1.0000000000000002</v>
      </c>
      <c r="D36" s="152">
        <f>+D23+D24+D25+D26+D27+D28+D29+D30+D31+D32+D33+D34+D35</f>
        <v>377404375</v>
      </c>
      <c r="E36" s="19">
        <f>+D36/B36</f>
        <v>6290072.916666667</v>
      </c>
      <c r="F36" s="152">
        <f>+F23+F24+F25+F26+F27+F28+F29+F30+F31+F32+F33+F34+F35</f>
        <v>407518760.26000106</v>
      </c>
      <c r="G36" s="45">
        <v>1</v>
      </c>
      <c r="H36" s="153">
        <f>+H23+H24+H25+H26+H27+H28+H29+H30+H31+H32+H33+H34+H35</f>
        <v>6506.9719827586196</v>
      </c>
      <c r="I36" s="153">
        <f>+I23+I24+I25+I26+I27+I28+I29+I30+I31+I32+I33+I34+I35</f>
        <v>1182.6421578663794</v>
      </c>
      <c r="J36" s="153">
        <f>+J23+J24+J25+J26+J27+J28+J29+J30+J31+J32+J33+J34+J35</f>
        <v>6359</v>
      </c>
      <c r="K36" s="76">
        <v>1</v>
      </c>
      <c r="L36" s="153">
        <f>+F36/J36</f>
        <v>64085.35308381838</v>
      </c>
    </row>
    <row r="37" spans="1:13">
      <c r="A37" s="10"/>
      <c r="B37" s="11"/>
    </row>
    <row r="38" spans="1:13">
      <c r="B38" s="15" t="s">
        <v>15407</v>
      </c>
      <c r="C38" s="15" t="s">
        <v>15394</v>
      </c>
      <c r="D38" s="15" t="s">
        <v>15408</v>
      </c>
      <c r="E38" s="15" t="s">
        <v>15409</v>
      </c>
      <c r="F38" s="15" t="s">
        <v>15410</v>
      </c>
      <c r="G38" s="118" t="s">
        <v>15411</v>
      </c>
      <c r="H38" s="43" t="s">
        <v>15383</v>
      </c>
    </row>
    <row r="39" spans="1:13">
      <c r="A39" s="105" t="s">
        <v>15404</v>
      </c>
      <c r="B39" s="103">
        <f>96302922/1.19</f>
        <v>80926825.210084036</v>
      </c>
      <c r="C39" s="113">
        <f>+B39/$B$52</f>
        <v>0.23631530978307785</v>
      </c>
      <c r="D39" s="116">
        <f>+B39/D24</f>
        <v>0.8091698621029203</v>
      </c>
      <c r="E39" s="114">
        <f>+J24</f>
        <v>1010</v>
      </c>
      <c r="F39" s="113">
        <f>+E39/$E$52</f>
        <v>0.15883000471772291</v>
      </c>
      <c r="G39" s="119">
        <f>+E39/H24</f>
        <v>0.58572877904127341</v>
      </c>
      <c r="H39" s="103">
        <f>+B39/E39</f>
        <v>80125.569514934687</v>
      </c>
    </row>
    <row r="40" spans="1:13">
      <c r="A40" s="106" t="s">
        <v>15405</v>
      </c>
      <c r="B40" s="103">
        <f>30072320/1.19</f>
        <v>25270857.142857146</v>
      </c>
      <c r="C40" s="113">
        <f t="shared" ref="C40:C52" si="8">+B40/$B$52</f>
        <v>7.3793707076674667E-2</v>
      </c>
      <c r="D40" s="116">
        <f>+B40/D25</f>
        <v>1.4879917679136687</v>
      </c>
      <c r="E40" s="114">
        <f>+J25</f>
        <v>486</v>
      </c>
      <c r="F40" s="113">
        <f t="shared" ref="F40:F52" si="9">+E40/$E$52</f>
        <v>7.6427111181003302E-2</v>
      </c>
      <c r="G40" s="119">
        <f>+E40/H25</f>
        <v>1.6597581837783413</v>
      </c>
      <c r="H40" s="103">
        <f t="shared" ref="H40:H52" si="10">+B40/E40</f>
        <v>51997.64844209289</v>
      </c>
    </row>
    <row r="41" spans="1:13">
      <c r="A41" s="105" t="s">
        <v>53</v>
      </c>
      <c r="B41" s="103">
        <f>120475701/1.19</f>
        <v>101240084.87394959</v>
      </c>
      <c r="C41" s="113">
        <f t="shared" si="8"/>
        <v>0.29563228209366754</v>
      </c>
      <c r="D41" s="116">
        <f>+B41/D23</f>
        <v>0.70593054461564697</v>
      </c>
      <c r="E41" s="114">
        <f>+J23</f>
        <v>2568</v>
      </c>
      <c r="F41" s="113">
        <f t="shared" si="9"/>
        <v>0.40383708130209151</v>
      </c>
      <c r="G41" s="119">
        <f>+E41/H23</f>
        <v>1.0385621383876171</v>
      </c>
      <c r="H41" s="103">
        <f t="shared" si="10"/>
        <v>39423.709063064482</v>
      </c>
    </row>
    <row r="42" spans="1:13">
      <c r="A42" s="106" t="s">
        <v>67</v>
      </c>
      <c r="B42" s="103">
        <f>36059753/1.19</f>
        <v>30302313.445378151</v>
      </c>
      <c r="C42" s="113">
        <f t="shared" si="8"/>
        <v>8.8486117803323466E-2</v>
      </c>
      <c r="D42" s="116">
        <f>+B42/D26</f>
        <v>2.0072841925440152</v>
      </c>
      <c r="E42" s="114">
        <f>+J26</f>
        <v>504</v>
      </c>
      <c r="F42" s="113">
        <f t="shared" si="9"/>
        <v>7.9257744928447865E-2</v>
      </c>
      <c r="G42" s="119">
        <f>+E42/H26</f>
        <v>1.9363845477413979</v>
      </c>
      <c r="H42" s="103">
        <f t="shared" si="10"/>
        <v>60123.637788448708</v>
      </c>
    </row>
    <row r="43" spans="1:13">
      <c r="A43" s="105" t="s">
        <v>41</v>
      </c>
      <c r="B43" s="103">
        <f>31900625/1.19</f>
        <v>26807247.899159666</v>
      </c>
      <c r="C43" s="113">
        <f t="shared" si="8"/>
        <v>7.8280138573041419E-2</v>
      </c>
      <c r="D43" s="116">
        <f>+B43/D27</f>
        <v>1.7757642514848739</v>
      </c>
      <c r="E43" s="114">
        <f>+J27</f>
        <v>412</v>
      </c>
      <c r="F43" s="113">
        <f t="shared" si="9"/>
        <v>6.4790061330397858E-2</v>
      </c>
      <c r="G43" s="119">
        <f>+E43/H27</f>
        <v>1.5829175271219365</v>
      </c>
      <c r="H43" s="103">
        <f t="shared" si="10"/>
        <v>65066.135677572005</v>
      </c>
    </row>
    <row r="44" spans="1:13">
      <c r="A44" s="106" t="s">
        <v>31</v>
      </c>
      <c r="B44" s="103">
        <f>+F28/1.19</f>
        <v>4149344.6302521005</v>
      </c>
      <c r="C44" s="113">
        <f t="shared" si="8"/>
        <v>1.2116546758745111E-2</v>
      </c>
      <c r="D44" s="116">
        <f>+B44/D28</f>
        <v>0.27486066041577423</v>
      </c>
      <c r="E44" s="114">
        <f>+J28</f>
        <v>55</v>
      </c>
      <c r="F44" s="113">
        <f t="shared" si="9"/>
        <v>8.6491586727472872E-3</v>
      </c>
      <c r="G44" s="119">
        <f>+E44/H28</f>
        <v>0.21131180580511286</v>
      </c>
      <c r="H44" s="103">
        <f t="shared" si="10"/>
        <v>75442.629640947285</v>
      </c>
    </row>
    <row r="45" spans="1:13">
      <c r="A45" s="105" t="s">
        <v>24</v>
      </c>
      <c r="B45" s="103">
        <f>+F29/1.19</f>
        <v>8195446.4705882249</v>
      </c>
      <c r="C45" s="113">
        <f t="shared" si="8"/>
        <v>2.393161311444059E-2</v>
      </c>
      <c r="D45" s="116">
        <f>+B45/D29</f>
        <v>0.54288231757966665</v>
      </c>
      <c r="E45" s="114">
        <f>+J29</f>
        <v>98</v>
      </c>
      <c r="F45" s="113">
        <f t="shared" si="9"/>
        <v>1.541122818053153E-2</v>
      </c>
      <c r="G45" s="119">
        <f>+E45/H29</f>
        <v>0.37651921761638291</v>
      </c>
      <c r="H45" s="103">
        <f t="shared" si="10"/>
        <v>83627.004801920659</v>
      </c>
    </row>
    <row r="46" spans="1:13">
      <c r="A46" s="107" t="s">
        <v>137</v>
      </c>
      <c r="B46" s="103">
        <f>+F31/1.19</f>
        <v>13263339.411764694</v>
      </c>
      <c r="C46" s="113">
        <f t="shared" si="8"/>
        <v>3.8730422869210995E-2</v>
      </c>
      <c r="D46" s="116">
        <f>+B46/D31</f>
        <v>1.4057430480783053</v>
      </c>
      <c r="E46" s="114">
        <f>+J31</f>
        <v>229</v>
      </c>
      <c r="F46" s="113">
        <f t="shared" si="9"/>
        <v>3.6011951564711431E-2</v>
      </c>
      <c r="G46" s="119">
        <f>+E46/H31</f>
        <v>1.4077208299453339</v>
      </c>
      <c r="H46" s="103">
        <f t="shared" si="10"/>
        <v>57918.512715129669</v>
      </c>
    </row>
    <row r="47" spans="1:13">
      <c r="A47" s="108" t="s">
        <v>156</v>
      </c>
      <c r="B47" s="103">
        <f>+F32/1.19</f>
        <v>21706649.495798364</v>
      </c>
      <c r="C47" s="113">
        <f t="shared" si="8"/>
        <v>6.3385825239479388E-2</v>
      </c>
      <c r="D47" s="116">
        <f>+B47/D32</f>
        <v>2.8757813811509689</v>
      </c>
      <c r="E47" s="114">
        <f>+J32</f>
        <v>380</v>
      </c>
      <c r="F47" s="113">
        <f t="shared" si="9"/>
        <v>5.9757823557163074E-2</v>
      </c>
      <c r="G47" s="119">
        <f>+E47/H32</f>
        <v>2.9199449529433776</v>
      </c>
      <c r="H47" s="103">
        <f t="shared" si="10"/>
        <v>57122.76183104833</v>
      </c>
    </row>
    <row r="48" spans="1:13">
      <c r="A48" s="109" t="s">
        <v>423</v>
      </c>
      <c r="B48" s="103">
        <f>+F30/1.19</f>
        <v>12899241.067226887</v>
      </c>
      <c r="C48" s="113">
        <f t="shared" si="8"/>
        <v>3.7667215300427777E-2</v>
      </c>
      <c r="D48" s="116">
        <f>+B48/D30</f>
        <v>0.85447082239222094</v>
      </c>
      <c r="E48" s="114">
        <f>+J30</f>
        <v>294</v>
      </c>
      <c r="F48" s="113">
        <f t="shared" si="9"/>
        <v>4.6233684541594593E-2</v>
      </c>
      <c r="G48" s="119">
        <f>+E48/H30</f>
        <v>1.1295576528491489</v>
      </c>
      <c r="H48" s="103">
        <f t="shared" si="10"/>
        <v>43874.969616417984</v>
      </c>
    </row>
    <row r="49" spans="1:10">
      <c r="A49" s="106" t="s">
        <v>16</v>
      </c>
      <c r="B49" s="103">
        <f>+F33/1.19</f>
        <v>7754350.3445378123</v>
      </c>
      <c r="C49" s="113">
        <f t="shared" si="8"/>
        <v>2.2643563479463311E-2</v>
      </c>
      <c r="D49" s="116">
        <f t="shared" ref="D49:D52" si="11">+B49/D33</f>
        <v>0.68488433611276256</v>
      </c>
      <c r="E49" s="114">
        <f t="shared" ref="E49:E51" si="12">+J33</f>
        <v>219</v>
      </c>
      <c r="F49" s="113">
        <f t="shared" si="9"/>
        <v>3.4439377260575561E-2</v>
      </c>
      <c r="G49" s="119">
        <f t="shared" ref="G49:G51" si="13">+E49/H33</f>
        <v>1.1218735871835086</v>
      </c>
      <c r="H49" s="103">
        <f t="shared" si="10"/>
        <v>35407.992440811926</v>
      </c>
    </row>
    <row r="50" spans="1:10">
      <c r="A50" s="110" t="s">
        <v>34</v>
      </c>
      <c r="B50" s="103">
        <f>+F34/1.19</f>
        <v>8859751.7647058796</v>
      </c>
      <c r="C50" s="113">
        <f t="shared" si="8"/>
        <v>2.5871458288922868E-2</v>
      </c>
      <c r="D50" s="116">
        <f t="shared" si="11"/>
        <v>0.9390195081555035</v>
      </c>
      <c r="E50" s="114">
        <f t="shared" si="12"/>
        <v>84</v>
      </c>
      <c r="F50" s="113">
        <f t="shared" si="9"/>
        <v>1.3209624154741311E-2</v>
      </c>
      <c r="G50" s="119">
        <f t="shared" si="13"/>
        <v>0.51636921273103942</v>
      </c>
      <c r="H50" s="103">
        <f t="shared" si="10"/>
        <v>105473.23529411762</v>
      </c>
      <c r="I50" s="8"/>
      <c r="J50" s="8"/>
    </row>
    <row r="51" spans="1:10">
      <c r="A51" s="111" t="s">
        <v>3</v>
      </c>
      <c r="B51" s="103">
        <f>+F35/1.19</f>
        <v>1077287.6974789917</v>
      </c>
      <c r="C51" s="113">
        <f t="shared" si="8"/>
        <v>3.1457996195249759E-3</v>
      </c>
      <c r="D51" s="116">
        <f t="shared" si="11"/>
        <v>0.28544653131776537</v>
      </c>
      <c r="E51" s="114">
        <f t="shared" si="12"/>
        <v>20</v>
      </c>
      <c r="F51" s="113">
        <f t="shared" si="9"/>
        <v>3.1451486082717407E-3</v>
      </c>
      <c r="G51" s="119">
        <f t="shared" si="13"/>
        <v>0.3073626266256187</v>
      </c>
      <c r="H51" s="103">
        <f t="shared" si="10"/>
        <v>53864.384873949588</v>
      </c>
      <c r="I51" s="8"/>
      <c r="J51" s="8"/>
    </row>
    <row r="52" spans="1:10" s="83" customFormat="1">
      <c r="A52" s="112" t="s">
        <v>15406</v>
      </c>
      <c r="B52" s="104">
        <f>+SUM(B39:B51)</f>
        <v>342452739.45378155</v>
      </c>
      <c r="C52" s="113">
        <f t="shared" si="8"/>
        <v>1</v>
      </c>
      <c r="D52" s="116">
        <f t="shared" si="11"/>
        <v>0.90738942666942202</v>
      </c>
      <c r="E52" s="115">
        <v>6359</v>
      </c>
      <c r="F52" s="117">
        <f t="shared" si="9"/>
        <v>1</v>
      </c>
      <c r="G52" s="119">
        <f>+E52/H36</f>
        <v>0.97725947135615499</v>
      </c>
      <c r="H52" s="103">
        <f t="shared" si="10"/>
        <v>53853.237844595307</v>
      </c>
      <c r="I52" s="8"/>
      <c r="J52" s="8"/>
    </row>
    <row r="54" spans="1:10">
      <c r="A54" s="308" t="s">
        <v>15412</v>
      </c>
      <c r="B54" s="308"/>
      <c r="C54" s="308"/>
      <c r="D54" s="308"/>
      <c r="E54" s="308"/>
      <c r="F54" s="308"/>
      <c r="G54" s="308"/>
      <c r="H54" s="308"/>
      <c r="I54" s="308"/>
      <c r="J54" s="308"/>
    </row>
    <row r="56" spans="1:10">
      <c r="A56" s="17" t="s">
        <v>15413</v>
      </c>
      <c r="B56" s="17" t="s">
        <v>0</v>
      </c>
      <c r="C56" s="17" t="s">
        <v>4</v>
      </c>
      <c r="D56" s="15" t="s">
        <v>15414</v>
      </c>
      <c r="E56" s="17" t="s">
        <v>15415</v>
      </c>
      <c r="F56" s="17" t="s">
        <v>15416</v>
      </c>
      <c r="G56" s="17" t="s">
        <v>15417</v>
      </c>
      <c r="H56" s="17"/>
      <c r="I56" s="68"/>
    </row>
    <row r="57" spans="1:10" hidden="1">
      <c r="A57" s="7"/>
      <c r="B57" s="38" t="s">
        <v>156</v>
      </c>
      <c r="C57" s="39" t="s">
        <v>15418</v>
      </c>
      <c r="D57" s="7">
        <v>65</v>
      </c>
      <c r="E57" s="60">
        <v>192</v>
      </c>
      <c r="F57" s="40">
        <v>2.953846153846154</v>
      </c>
      <c r="G57" s="24">
        <v>12.8</v>
      </c>
      <c r="H57" s="7">
        <v>12.8</v>
      </c>
    </row>
    <row r="58" spans="1:10" hidden="1">
      <c r="A58" s="7"/>
      <c r="B58" s="38" t="s">
        <v>137</v>
      </c>
      <c r="C58" s="39" t="s">
        <v>15419</v>
      </c>
      <c r="D58" s="7">
        <v>81</v>
      </c>
      <c r="E58" s="60">
        <v>192</v>
      </c>
      <c r="F58" s="40">
        <v>2.3703703703703702</v>
      </c>
      <c r="G58" s="24">
        <v>12.8</v>
      </c>
      <c r="H58" s="7">
        <v>12.8</v>
      </c>
    </row>
    <row r="59" spans="1:10" hidden="1">
      <c r="A59" s="7"/>
      <c r="B59" s="38" t="s">
        <v>67</v>
      </c>
      <c r="C59" s="39" t="s">
        <v>15420</v>
      </c>
      <c r="D59" s="7">
        <v>130</v>
      </c>
      <c r="E59" s="60">
        <v>306</v>
      </c>
      <c r="F59" s="40">
        <v>2.3538461538461539</v>
      </c>
      <c r="G59" s="24">
        <v>20.399999999999999</v>
      </c>
      <c r="H59" s="7">
        <v>20.399999999999999</v>
      </c>
    </row>
    <row r="60" spans="1:10">
      <c r="A60" s="7"/>
      <c r="B60" s="38" t="s">
        <v>423</v>
      </c>
      <c r="C60" s="39" t="s">
        <v>15421</v>
      </c>
      <c r="D60" s="7">
        <v>52</v>
      </c>
      <c r="E60" s="60">
        <v>121</v>
      </c>
      <c r="F60" s="40">
        <v>2.3269230769230771</v>
      </c>
      <c r="G60" s="24">
        <v>8.0666666666666664</v>
      </c>
      <c r="H60" s="7">
        <v>8.0666666666666664</v>
      </c>
    </row>
    <row r="61" spans="1:10" hidden="1">
      <c r="A61" s="7"/>
      <c r="B61" s="38" t="s">
        <v>156</v>
      </c>
      <c r="C61" s="39" t="s">
        <v>15422</v>
      </c>
      <c r="D61" s="7">
        <v>65</v>
      </c>
      <c r="E61" s="60">
        <v>151</v>
      </c>
      <c r="F61" s="40">
        <v>2.3230769230769233</v>
      </c>
      <c r="G61" s="24">
        <v>10.066666666666666</v>
      </c>
      <c r="H61" s="7">
        <v>10.066666666666666</v>
      </c>
    </row>
    <row r="62" spans="1:10" hidden="1">
      <c r="A62" s="7"/>
      <c r="B62" s="38" t="s">
        <v>15405</v>
      </c>
      <c r="C62" s="39" t="s">
        <v>15423</v>
      </c>
      <c r="D62" s="7">
        <v>146</v>
      </c>
      <c r="E62" s="60">
        <v>282</v>
      </c>
      <c r="F62" s="40">
        <v>1.9315068493150684</v>
      </c>
      <c r="G62" s="24">
        <v>18.8</v>
      </c>
      <c r="H62" s="7">
        <v>18.8</v>
      </c>
    </row>
    <row r="63" spans="1:10">
      <c r="A63" s="7"/>
      <c r="B63" s="38" t="s">
        <v>16</v>
      </c>
      <c r="C63" s="39" t="s">
        <v>15424</v>
      </c>
      <c r="D63" s="7">
        <v>49</v>
      </c>
      <c r="E63" s="60">
        <v>92</v>
      </c>
      <c r="F63" s="40">
        <v>1.8775510204081634</v>
      </c>
      <c r="G63" s="24">
        <v>6.1333333333333337</v>
      </c>
      <c r="H63" s="7">
        <v>6.1333333333333337</v>
      </c>
    </row>
    <row r="64" spans="1:10" hidden="1">
      <c r="A64" s="7"/>
      <c r="B64" s="38" t="s">
        <v>53</v>
      </c>
      <c r="C64" s="39" t="s">
        <v>15425</v>
      </c>
      <c r="D64" s="7">
        <v>130</v>
      </c>
      <c r="E64" s="60">
        <v>239</v>
      </c>
      <c r="F64" s="40">
        <v>1.8384615384615384</v>
      </c>
      <c r="G64" s="24">
        <v>15.933333333333334</v>
      </c>
      <c r="H64" s="7">
        <v>15.933333333333334</v>
      </c>
    </row>
    <row r="65" spans="1:8" hidden="1">
      <c r="A65" s="7"/>
      <c r="B65" s="38" t="s">
        <v>41</v>
      </c>
      <c r="C65" s="39" t="s">
        <v>15426</v>
      </c>
      <c r="D65" s="7">
        <v>130</v>
      </c>
      <c r="E65" s="60">
        <v>224</v>
      </c>
      <c r="F65" s="40">
        <v>1.7230769230769232</v>
      </c>
      <c r="G65" s="24">
        <v>14.933333333333334</v>
      </c>
      <c r="H65" s="7">
        <v>14.933333333333334</v>
      </c>
    </row>
    <row r="66" spans="1:8" hidden="1">
      <c r="A66" s="7"/>
      <c r="B66" s="38" t="s">
        <v>53</v>
      </c>
      <c r="C66" s="38" t="s">
        <v>15427</v>
      </c>
      <c r="D66" s="7">
        <v>130</v>
      </c>
      <c r="E66" s="60">
        <v>202</v>
      </c>
      <c r="F66" s="40">
        <v>1.5538461538461539</v>
      </c>
      <c r="G66" s="24">
        <v>13.466666666666667</v>
      </c>
      <c r="H66" s="7">
        <v>13.466666666666667</v>
      </c>
    </row>
    <row r="67" spans="1:8" hidden="1">
      <c r="A67" s="7"/>
      <c r="B67" s="38" t="s">
        <v>67</v>
      </c>
      <c r="C67" s="39" t="s">
        <v>15428</v>
      </c>
      <c r="D67" s="7">
        <v>130</v>
      </c>
      <c r="E67" s="60">
        <v>197</v>
      </c>
      <c r="F67" s="40">
        <v>1.5153846153846153</v>
      </c>
      <c r="G67" s="24">
        <v>13.133333333333333</v>
      </c>
      <c r="H67" s="7">
        <v>13.133333333333333</v>
      </c>
    </row>
    <row r="68" spans="1:8" hidden="1">
      <c r="A68" s="7"/>
      <c r="B68" s="38" t="s">
        <v>53</v>
      </c>
      <c r="C68" s="39" t="s">
        <v>15429</v>
      </c>
      <c r="D68" s="7">
        <v>130</v>
      </c>
      <c r="E68" s="60">
        <v>196</v>
      </c>
      <c r="F68" s="40">
        <v>1.5076923076923077</v>
      </c>
      <c r="G68" s="24">
        <v>13.066666666666666</v>
      </c>
      <c r="H68" s="7">
        <v>13.066666666666666</v>
      </c>
    </row>
    <row r="69" spans="1:8">
      <c r="A69" s="7"/>
      <c r="B69" s="38" t="s">
        <v>16</v>
      </c>
      <c r="C69" s="39" t="s">
        <v>15430</v>
      </c>
      <c r="D69" s="7">
        <v>49</v>
      </c>
      <c r="E69" s="60">
        <v>73</v>
      </c>
      <c r="F69" s="40">
        <v>1.489795918367347</v>
      </c>
      <c r="G69" s="24">
        <v>4.8666666666666663</v>
      </c>
      <c r="H69" s="7">
        <v>4.8666666666666663</v>
      </c>
    </row>
    <row r="70" spans="1:8" hidden="1">
      <c r="A70" s="7"/>
      <c r="B70" s="38" t="s">
        <v>53</v>
      </c>
      <c r="C70" s="39" t="s">
        <v>15431</v>
      </c>
      <c r="D70" s="7">
        <v>130</v>
      </c>
      <c r="E70" s="60">
        <v>190</v>
      </c>
      <c r="F70" s="40">
        <v>1.4615384615384615</v>
      </c>
      <c r="G70" s="24">
        <v>12.666666666666666</v>
      </c>
      <c r="H70" s="7">
        <v>12.666666666666666</v>
      </c>
    </row>
    <row r="71" spans="1:8" hidden="1">
      <c r="A71" s="7"/>
      <c r="B71" s="38" t="s">
        <v>41</v>
      </c>
      <c r="C71" s="39" t="s">
        <v>15432</v>
      </c>
      <c r="D71" s="7">
        <v>130</v>
      </c>
      <c r="E71" s="60">
        <v>188</v>
      </c>
      <c r="F71" s="40">
        <v>1.4461538461538461</v>
      </c>
      <c r="G71" s="24">
        <v>12.533333333333333</v>
      </c>
      <c r="H71" s="7">
        <v>12.533333333333333</v>
      </c>
    </row>
    <row r="72" spans="1:8" hidden="1">
      <c r="A72" s="7"/>
      <c r="B72" s="38" t="s">
        <v>15405</v>
      </c>
      <c r="C72" s="39" t="s">
        <v>15433</v>
      </c>
      <c r="D72" s="7">
        <v>146</v>
      </c>
      <c r="E72" s="60">
        <v>205</v>
      </c>
      <c r="F72" s="40">
        <v>1.404109589041096</v>
      </c>
      <c r="G72" s="24">
        <v>13.666666666666666</v>
      </c>
      <c r="H72" s="7">
        <v>13.666666666666666</v>
      </c>
    </row>
    <row r="73" spans="1:8" hidden="1">
      <c r="A73" s="7"/>
      <c r="B73" s="38" t="s">
        <v>53</v>
      </c>
      <c r="C73" s="38" t="s">
        <v>15434</v>
      </c>
      <c r="D73" s="7">
        <v>130</v>
      </c>
      <c r="E73" s="60">
        <v>181</v>
      </c>
      <c r="F73" s="40">
        <v>1.3923076923076922</v>
      </c>
      <c r="G73" s="24">
        <v>12.066666666666666</v>
      </c>
      <c r="H73" s="7">
        <v>12.066666666666666</v>
      </c>
    </row>
    <row r="74" spans="1:8" hidden="1">
      <c r="A74" s="7"/>
      <c r="B74" s="38" t="s">
        <v>24</v>
      </c>
      <c r="C74" s="39" t="s">
        <v>15435</v>
      </c>
      <c r="D74" s="7">
        <v>43</v>
      </c>
      <c r="E74" s="60">
        <v>59</v>
      </c>
      <c r="F74" s="40">
        <v>1.3720930232558139</v>
      </c>
      <c r="G74" s="24">
        <v>3.9333333333333331</v>
      </c>
      <c r="H74" s="7">
        <v>3.9333333333333331</v>
      </c>
    </row>
    <row r="75" spans="1:8" hidden="1">
      <c r="A75" s="7"/>
      <c r="B75" s="38" t="s">
        <v>53</v>
      </c>
      <c r="C75" s="39" t="s">
        <v>15436</v>
      </c>
      <c r="D75" s="7">
        <v>130</v>
      </c>
      <c r="E75" s="60">
        <v>172</v>
      </c>
      <c r="F75" s="40">
        <v>1.323076923076923</v>
      </c>
      <c r="G75" s="24">
        <v>11.466666666666667</v>
      </c>
      <c r="H75" s="7">
        <v>11.466666666666667</v>
      </c>
    </row>
    <row r="76" spans="1:8">
      <c r="A76" s="7"/>
      <c r="B76" s="38" t="s">
        <v>423</v>
      </c>
      <c r="C76" s="39" t="s">
        <v>15437</v>
      </c>
      <c r="D76" s="7">
        <v>52</v>
      </c>
      <c r="E76" s="60">
        <v>68</v>
      </c>
      <c r="F76" s="40">
        <v>1.3076923076923077</v>
      </c>
      <c r="G76" s="24">
        <v>4.5333333333333332</v>
      </c>
      <c r="H76" s="7">
        <v>4.5333333333333332</v>
      </c>
    </row>
    <row r="77" spans="1:8" hidden="1">
      <c r="A77" s="7"/>
      <c r="B77" s="38" t="s">
        <v>53</v>
      </c>
      <c r="C77" s="38" t="s">
        <v>15438</v>
      </c>
      <c r="D77" s="7">
        <v>130</v>
      </c>
      <c r="E77" s="60">
        <v>169</v>
      </c>
      <c r="F77" s="40">
        <v>1.3</v>
      </c>
      <c r="G77" s="24">
        <v>11.266666666666667</v>
      </c>
      <c r="H77" s="7">
        <v>11.266666666666667</v>
      </c>
    </row>
    <row r="78" spans="1:8" hidden="1">
      <c r="A78" s="7"/>
      <c r="B78" s="38" t="s">
        <v>53</v>
      </c>
      <c r="C78" s="38" t="s">
        <v>15439</v>
      </c>
      <c r="D78" s="7">
        <v>130</v>
      </c>
      <c r="E78" s="60">
        <v>163</v>
      </c>
      <c r="F78" s="40">
        <v>1.2538461538461538</v>
      </c>
      <c r="G78" s="24">
        <v>10.866666666666667</v>
      </c>
      <c r="H78" s="7">
        <v>10.866666666666667</v>
      </c>
    </row>
    <row r="79" spans="1:8">
      <c r="A79" s="7"/>
      <c r="B79" s="38" t="s">
        <v>423</v>
      </c>
      <c r="C79" s="39" t="s">
        <v>15440</v>
      </c>
      <c r="D79" s="7">
        <v>52</v>
      </c>
      <c r="E79" s="60">
        <v>64</v>
      </c>
      <c r="F79" s="40">
        <v>1.2307692307692308</v>
      </c>
      <c r="G79" s="24">
        <v>4.2666666666666666</v>
      </c>
      <c r="H79" s="7">
        <v>4.2666666666666666</v>
      </c>
    </row>
    <row r="80" spans="1:8" hidden="1">
      <c r="A80" s="7"/>
      <c r="B80" s="38" t="s">
        <v>53</v>
      </c>
      <c r="C80" s="39" t="s">
        <v>15441</v>
      </c>
      <c r="D80" s="7">
        <v>130</v>
      </c>
      <c r="E80" s="60">
        <v>156</v>
      </c>
      <c r="F80" s="40">
        <v>1.2</v>
      </c>
      <c r="G80" s="24">
        <v>10.4</v>
      </c>
      <c r="H80" s="7">
        <v>10.4</v>
      </c>
    </row>
    <row r="81" spans="1:8" hidden="1">
      <c r="A81" s="7"/>
      <c r="B81" s="38" t="s">
        <v>53</v>
      </c>
      <c r="C81" s="39" t="s">
        <v>15442</v>
      </c>
      <c r="D81" s="7">
        <v>130</v>
      </c>
      <c r="E81" s="60">
        <v>146</v>
      </c>
      <c r="F81" s="40">
        <v>1.1230769230769231</v>
      </c>
      <c r="G81" s="24">
        <v>9.7333333333333325</v>
      </c>
      <c r="H81" s="7">
        <v>9.7333333333333325</v>
      </c>
    </row>
    <row r="82" spans="1:8">
      <c r="A82" s="7"/>
      <c r="B82" s="38" t="s">
        <v>16</v>
      </c>
      <c r="C82" s="38" t="s">
        <v>15443</v>
      </c>
      <c r="D82" s="7">
        <v>49</v>
      </c>
      <c r="E82" s="60">
        <v>54</v>
      </c>
      <c r="F82" s="40">
        <v>1.1020408163265305</v>
      </c>
      <c r="G82" s="24">
        <v>3.6</v>
      </c>
      <c r="H82" s="7">
        <v>3.6</v>
      </c>
    </row>
    <row r="83" spans="1:8" hidden="1">
      <c r="A83" s="7"/>
      <c r="B83" s="38" t="s">
        <v>53</v>
      </c>
      <c r="C83" s="38" t="s">
        <v>15444</v>
      </c>
      <c r="D83" s="7">
        <v>130</v>
      </c>
      <c r="E83" s="60">
        <v>138</v>
      </c>
      <c r="F83" s="40">
        <v>1.0615384615384615</v>
      </c>
      <c r="G83" s="24">
        <v>9.1999999999999993</v>
      </c>
      <c r="H83" s="7">
        <v>9.1999999999999993</v>
      </c>
    </row>
    <row r="84" spans="1:8" hidden="1">
      <c r="A84" s="7"/>
      <c r="B84" s="38" t="s">
        <v>53</v>
      </c>
      <c r="C84" s="39" t="s">
        <v>15445</v>
      </c>
      <c r="D84" s="7">
        <v>130</v>
      </c>
      <c r="E84" s="60">
        <v>134</v>
      </c>
      <c r="F84" s="40">
        <v>1.0307692307692307</v>
      </c>
      <c r="G84" s="24">
        <v>8.9333333333333336</v>
      </c>
      <c r="H84" s="7">
        <v>8.9333333333333336</v>
      </c>
    </row>
    <row r="85" spans="1:8" hidden="1">
      <c r="A85" s="7"/>
      <c r="B85" s="38" t="s">
        <v>53</v>
      </c>
      <c r="C85" s="38" t="s">
        <v>15446</v>
      </c>
      <c r="D85" s="7">
        <v>130</v>
      </c>
      <c r="E85" s="60">
        <v>127</v>
      </c>
      <c r="F85" s="40">
        <v>0.97692307692307689</v>
      </c>
      <c r="G85" s="24">
        <v>8.4666666666666668</v>
      </c>
      <c r="H85" s="7">
        <v>8.4666666666666668</v>
      </c>
    </row>
    <row r="86" spans="1:8" hidden="1">
      <c r="A86" s="7"/>
      <c r="B86" s="38" t="s">
        <v>15404</v>
      </c>
      <c r="C86" s="38" t="s">
        <v>15447</v>
      </c>
      <c r="D86" s="7">
        <v>144</v>
      </c>
      <c r="E86" s="60">
        <v>135</v>
      </c>
      <c r="F86" s="40">
        <v>0.9375</v>
      </c>
      <c r="G86" s="24">
        <v>9</v>
      </c>
      <c r="H86" s="7">
        <v>9</v>
      </c>
    </row>
    <row r="87" spans="1:8" hidden="1">
      <c r="A87" s="7"/>
      <c r="B87" s="38" t="s">
        <v>15404</v>
      </c>
      <c r="C87" s="38" t="s">
        <v>15448</v>
      </c>
      <c r="D87" s="7">
        <v>144</v>
      </c>
      <c r="E87" s="60">
        <v>133</v>
      </c>
      <c r="F87" s="40">
        <v>0.92361111111111116</v>
      </c>
      <c r="G87" s="24">
        <v>8.8666666666666671</v>
      </c>
      <c r="H87" s="7">
        <v>8.8666666666666671</v>
      </c>
    </row>
    <row r="88" spans="1:8" hidden="1">
      <c r="A88" s="7"/>
      <c r="B88" s="38" t="s">
        <v>34</v>
      </c>
      <c r="C88" s="38" t="s">
        <v>15449</v>
      </c>
      <c r="D88" s="7">
        <v>81</v>
      </c>
      <c r="E88" s="60">
        <v>69</v>
      </c>
      <c r="F88" s="40">
        <v>0.85185185185185186</v>
      </c>
      <c r="G88" s="24">
        <v>4.5999999999999996</v>
      </c>
      <c r="H88" s="7">
        <v>4.5999999999999996</v>
      </c>
    </row>
    <row r="89" spans="1:8">
      <c r="A89" s="7"/>
      <c r="B89" s="38" t="s">
        <v>423</v>
      </c>
      <c r="C89" s="39" t="s">
        <v>15450</v>
      </c>
      <c r="D89" s="7">
        <v>52</v>
      </c>
      <c r="E89" s="60">
        <v>41</v>
      </c>
      <c r="F89" s="40">
        <v>0.78846153846153844</v>
      </c>
      <c r="G89" s="24">
        <v>2.7333333333333334</v>
      </c>
      <c r="H89" s="7">
        <v>2.7333333333333334</v>
      </c>
    </row>
    <row r="90" spans="1:8" hidden="1">
      <c r="A90" s="7"/>
      <c r="B90" s="38" t="s">
        <v>15404</v>
      </c>
      <c r="C90" s="39" t="s">
        <v>15451</v>
      </c>
      <c r="D90" s="7">
        <v>144</v>
      </c>
      <c r="E90" s="60">
        <v>109</v>
      </c>
      <c r="F90" s="40">
        <v>0.75694444444444442</v>
      </c>
      <c r="G90" s="24">
        <v>7.2666666666666666</v>
      </c>
      <c r="H90" s="7">
        <v>7.2666666666666666</v>
      </c>
    </row>
    <row r="91" spans="1:8" hidden="1">
      <c r="A91" s="33"/>
      <c r="B91" s="38" t="s">
        <v>53</v>
      </c>
      <c r="C91" s="39" t="s">
        <v>15452</v>
      </c>
      <c r="D91" s="7">
        <v>130</v>
      </c>
      <c r="E91" s="60">
        <v>93</v>
      </c>
      <c r="F91" s="40">
        <v>0.7153846153846154</v>
      </c>
      <c r="G91" s="34">
        <v>6.2</v>
      </c>
      <c r="H91" s="7">
        <v>6.2</v>
      </c>
    </row>
    <row r="92" spans="1:8" hidden="1">
      <c r="A92" s="7"/>
      <c r="B92" s="38" t="s">
        <v>15404</v>
      </c>
      <c r="C92" s="39" t="s">
        <v>15453</v>
      </c>
      <c r="D92" s="7">
        <v>144</v>
      </c>
      <c r="E92" s="60">
        <v>103</v>
      </c>
      <c r="F92" s="40">
        <v>0.71527777777777779</v>
      </c>
      <c r="G92" s="24">
        <v>6.8666666666666663</v>
      </c>
      <c r="H92" s="7">
        <v>6.8666666666666663</v>
      </c>
    </row>
    <row r="93" spans="1:8" hidden="1">
      <c r="A93" s="7"/>
      <c r="B93" s="38" t="s">
        <v>15404</v>
      </c>
      <c r="C93" s="38" t="s">
        <v>15454</v>
      </c>
      <c r="D93" s="7">
        <v>144</v>
      </c>
      <c r="E93" s="60">
        <v>99</v>
      </c>
      <c r="F93" s="40">
        <v>0.6875</v>
      </c>
      <c r="G93" s="24">
        <v>6.6</v>
      </c>
      <c r="H93" s="7">
        <v>6.6</v>
      </c>
    </row>
    <row r="94" spans="1:8" hidden="1">
      <c r="A94" s="7"/>
      <c r="B94" s="38" t="s">
        <v>15404</v>
      </c>
      <c r="C94" s="39" t="s">
        <v>15455</v>
      </c>
      <c r="D94" s="7">
        <v>144</v>
      </c>
      <c r="E94" s="60">
        <v>77</v>
      </c>
      <c r="F94" s="40">
        <v>0.53472222222222221</v>
      </c>
      <c r="G94" s="24">
        <v>5.1333333333333337</v>
      </c>
      <c r="H94" s="7">
        <v>5.1333333333333337</v>
      </c>
    </row>
    <row r="95" spans="1:8" hidden="1">
      <c r="A95" s="7"/>
      <c r="B95" s="38" t="s">
        <v>53</v>
      </c>
      <c r="C95" s="39" t="s">
        <v>15456</v>
      </c>
      <c r="D95" s="7">
        <v>130</v>
      </c>
      <c r="E95" s="60">
        <v>64</v>
      </c>
      <c r="F95" s="40">
        <v>0.49230769230769234</v>
      </c>
      <c r="G95" s="24">
        <v>4.2666666666666666</v>
      </c>
      <c r="H95" s="7">
        <v>4.2666666666666666</v>
      </c>
    </row>
    <row r="96" spans="1:8" hidden="1">
      <c r="A96" s="7"/>
      <c r="B96" s="38" t="s">
        <v>15404</v>
      </c>
      <c r="C96" s="39" t="s">
        <v>15457</v>
      </c>
      <c r="D96" s="7">
        <v>144</v>
      </c>
      <c r="E96" s="60">
        <v>70</v>
      </c>
      <c r="F96" s="40">
        <v>0.4861111111111111</v>
      </c>
      <c r="G96" s="24">
        <v>4.666666666666667</v>
      </c>
      <c r="H96" s="7">
        <v>4.666666666666667</v>
      </c>
    </row>
    <row r="97" spans="1:8" hidden="1">
      <c r="A97" s="7"/>
      <c r="B97" s="38" t="s">
        <v>53</v>
      </c>
      <c r="C97" s="39" t="s">
        <v>15458</v>
      </c>
      <c r="D97" s="7">
        <v>130</v>
      </c>
      <c r="E97" s="60">
        <v>61</v>
      </c>
      <c r="F97" s="40">
        <v>0.46923076923076923</v>
      </c>
      <c r="G97" s="24">
        <v>4.0666666666666664</v>
      </c>
      <c r="H97" s="7">
        <v>4.0666666666666664</v>
      </c>
    </row>
    <row r="98" spans="1:8" hidden="1">
      <c r="A98" s="7"/>
      <c r="B98" s="38" t="s">
        <v>137</v>
      </c>
      <c r="C98" s="38" t="s">
        <v>15459</v>
      </c>
      <c r="D98" s="7">
        <v>81</v>
      </c>
      <c r="E98" s="60">
        <v>37</v>
      </c>
      <c r="F98" s="40">
        <v>0.4567901234567901</v>
      </c>
      <c r="G98" s="24">
        <v>2.4666666666666668</v>
      </c>
      <c r="H98" s="7">
        <v>2.4666666666666668</v>
      </c>
    </row>
    <row r="99" spans="1:8" hidden="1">
      <c r="A99" s="7"/>
      <c r="B99" s="38" t="s">
        <v>15404</v>
      </c>
      <c r="C99" s="39" t="s">
        <v>15460</v>
      </c>
      <c r="D99" s="7">
        <v>144</v>
      </c>
      <c r="E99" s="60">
        <v>65</v>
      </c>
      <c r="F99" s="40">
        <v>0.4513888888888889</v>
      </c>
      <c r="G99" s="24">
        <v>4.333333333333333</v>
      </c>
      <c r="H99" s="7">
        <v>4.333333333333333</v>
      </c>
    </row>
    <row r="100" spans="1:8" hidden="1">
      <c r="A100" s="7"/>
      <c r="B100" s="38" t="s">
        <v>15404</v>
      </c>
      <c r="C100" s="39" t="s">
        <v>15461</v>
      </c>
      <c r="D100" s="7">
        <v>144</v>
      </c>
      <c r="E100" s="60">
        <v>62</v>
      </c>
      <c r="F100" s="40">
        <v>0.43055555555555558</v>
      </c>
      <c r="G100" s="24">
        <v>4.1333333333333337</v>
      </c>
      <c r="H100" s="7">
        <v>4.1333333333333337</v>
      </c>
    </row>
    <row r="101" spans="1:8" hidden="1">
      <c r="A101" s="7"/>
      <c r="B101" s="38" t="s">
        <v>53</v>
      </c>
      <c r="C101" s="39" t="s">
        <v>15462</v>
      </c>
      <c r="D101" s="7">
        <v>130</v>
      </c>
      <c r="E101" s="60">
        <v>55</v>
      </c>
      <c r="F101" s="40">
        <v>0.42307692307692307</v>
      </c>
      <c r="G101" s="24">
        <v>3.6666666666666665</v>
      </c>
      <c r="H101" s="7">
        <v>3.6666666666666665</v>
      </c>
    </row>
    <row r="102" spans="1:8" hidden="1">
      <c r="A102" s="7"/>
      <c r="B102" s="38" t="s">
        <v>15404</v>
      </c>
      <c r="C102" s="39" t="s">
        <v>15463</v>
      </c>
      <c r="D102" s="7">
        <v>144</v>
      </c>
      <c r="E102" s="60">
        <v>59</v>
      </c>
      <c r="F102" s="40">
        <v>0.40972222222222221</v>
      </c>
      <c r="G102" s="24">
        <v>3.9333333333333331</v>
      </c>
      <c r="H102" s="7">
        <v>3.9333333333333331</v>
      </c>
    </row>
    <row r="103" spans="1:8" hidden="1">
      <c r="A103" s="7"/>
      <c r="B103" s="38" t="s">
        <v>15404</v>
      </c>
      <c r="C103" s="39" t="s">
        <v>15464</v>
      </c>
      <c r="D103" s="7">
        <v>144</v>
      </c>
      <c r="E103" s="60">
        <v>54</v>
      </c>
      <c r="F103" s="40">
        <v>0.375</v>
      </c>
      <c r="G103" s="24">
        <v>3.6</v>
      </c>
      <c r="H103" s="7">
        <v>3.6</v>
      </c>
    </row>
    <row r="104" spans="1:8" hidden="1">
      <c r="A104" s="7"/>
      <c r="B104" s="38" t="s">
        <v>31</v>
      </c>
      <c r="C104" s="38" t="s">
        <v>15465</v>
      </c>
      <c r="D104" s="7">
        <v>130</v>
      </c>
      <c r="E104" s="60">
        <v>47</v>
      </c>
      <c r="F104" s="40">
        <v>0.36153846153846153</v>
      </c>
      <c r="G104" s="24">
        <v>3.1333333333333333</v>
      </c>
      <c r="H104" s="7">
        <v>3.1333333333333333</v>
      </c>
    </row>
    <row r="105" spans="1:8" hidden="1">
      <c r="A105" s="7"/>
      <c r="B105" s="38" t="s">
        <v>15404</v>
      </c>
      <c r="C105" s="39" t="s">
        <v>15466</v>
      </c>
      <c r="D105" s="7">
        <v>144</v>
      </c>
      <c r="E105" s="60">
        <v>44</v>
      </c>
      <c r="F105" s="40">
        <v>0.30555555555555558</v>
      </c>
      <c r="G105" s="24">
        <v>2.9333333333333331</v>
      </c>
      <c r="H105" s="7">
        <v>2.9333333333333331</v>
      </c>
    </row>
    <row r="106" spans="1:8" hidden="1">
      <c r="A106" s="7"/>
      <c r="B106" s="38" t="s">
        <v>24</v>
      </c>
      <c r="C106" s="39" t="s">
        <v>15467</v>
      </c>
      <c r="D106" s="101">
        <v>43</v>
      </c>
      <c r="E106" s="60">
        <v>12</v>
      </c>
      <c r="F106" s="40">
        <v>0.27906976744186046</v>
      </c>
      <c r="G106" s="24">
        <v>0.8</v>
      </c>
      <c r="H106" s="7">
        <v>0.8</v>
      </c>
    </row>
    <row r="107" spans="1:8" hidden="1">
      <c r="A107" s="7"/>
      <c r="B107" s="38" t="s">
        <v>53</v>
      </c>
      <c r="C107" s="39" t="s">
        <v>15468</v>
      </c>
      <c r="D107" s="7">
        <v>130</v>
      </c>
      <c r="E107" s="60">
        <v>36</v>
      </c>
      <c r="F107" s="40">
        <v>0.27692307692307694</v>
      </c>
      <c r="G107" s="24">
        <v>2.4</v>
      </c>
      <c r="H107" s="7">
        <v>2.4</v>
      </c>
    </row>
    <row r="108" spans="1:8" hidden="1">
      <c r="A108" s="7"/>
      <c r="B108" s="38" t="s">
        <v>53</v>
      </c>
      <c r="C108" s="39" t="s">
        <v>15469</v>
      </c>
      <c r="D108" s="7">
        <v>130</v>
      </c>
      <c r="E108" s="60">
        <v>35</v>
      </c>
      <c r="F108" s="40">
        <v>0.26923076923076922</v>
      </c>
      <c r="G108" s="24">
        <v>2.3333333333333335</v>
      </c>
      <c r="H108" s="7">
        <v>2.3333333333333335</v>
      </c>
    </row>
    <row r="109" spans="1:8" hidden="1">
      <c r="A109" s="7"/>
      <c r="B109" s="38" t="s">
        <v>34</v>
      </c>
      <c r="C109" s="39" t="s">
        <v>15470</v>
      </c>
      <c r="D109" s="7">
        <v>81</v>
      </c>
      <c r="E109" s="60">
        <v>15</v>
      </c>
      <c r="F109" s="40">
        <v>0.18518518518518517</v>
      </c>
      <c r="G109" s="24">
        <v>1</v>
      </c>
      <c r="H109" s="7">
        <v>1</v>
      </c>
    </row>
    <row r="110" spans="1:8" hidden="1">
      <c r="A110" s="7"/>
      <c r="B110" s="38" t="s">
        <v>24</v>
      </c>
      <c r="C110" s="39" t="s">
        <v>15471</v>
      </c>
      <c r="D110" s="7">
        <v>43</v>
      </c>
      <c r="E110" s="60">
        <v>4</v>
      </c>
      <c r="F110" s="40">
        <v>9.3023255813953487E-2</v>
      </c>
      <c r="G110" s="24">
        <v>0.26666666666666666</v>
      </c>
      <c r="H110" s="7">
        <v>0.26666666666666666</v>
      </c>
    </row>
    <row r="111" spans="1:8" hidden="1">
      <c r="A111" s="7"/>
      <c r="B111" s="38" t="s">
        <v>53</v>
      </c>
      <c r="C111" s="39" t="s">
        <v>15472</v>
      </c>
      <c r="D111" s="7">
        <v>130</v>
      </c>
      <c r="E111" s="60">
        <v>11</v>
      </c>
      <c r="F111" s="40">
        <v>8.461538461538462E-2</v>
      </c>
      <c r="G111" s="24">
        <v>0.73333333333333328</v>
      </c>
      <c r="H111" s="7">
        <v>0.73333333333333328</v>
      </c>
    </row>
    <row r="112" spans="1:8" hidden="1">
      <c r="A112" s="7"/>
      <c r="B112" s="38" t="s">
        <v>31</v>
      </c>
      <c r="C112" s="38" t="s">
        <v>15473</v>
      </c>
      <c r="D112" s="7">
        <v>130</v>
      </c>
      <c r="E112" s="60">
        <v>8</v>
      </c>
      <c r="F112" s="40">
        <v>6.1538461538461542E-2</v>
      </c>
      <c r="G112" s="24">
        <v>0.53333333333333333</v>
      </c>
      <c r="H112" s="7">
        <v>0.53333333333333333</v>
      </c>
    </row>
    <row r="113" spans="1:8" hidden="1">
      <c r="A113" s="7"/>
      <c r="B113" s="38" t="s">
        <v>24</v>
      </c>
      <c r="C113" s="39" t="s">
        <v>15474</v>
      </c>
      <c r="D113" s="7">
        <v>43</v>
      </c>
      <c r="E113" s="60">
        <v>1</v>
      </c>
      <c r="F113" s="40">
        <v>2.3255813953488372E-2</v>
      </c>
      <c r="G113" s="24">
        <v>6.6666666666666666E-2</v>
      </c>
      <c r="H113" s="7">
        <v>6.6666666666666666E-2</v>
      </c>
    </row>
    <row r="114" spans="1:8" hidden="1">
      <c r="A114" s="7"/>
      <c r="B114" s="38" t="s">
        <v>24</v>
      </c>
      <c r="C114" s="39" t="s">
        <v>15475</v>
      </c>
      <c r="D114" s="7">
        <v>433</v>
      </c>
      <c r="E114" s="60">
        <v>3</v>
      </c>
      <c r="F114" s="40">
        <v>6.9284064665127024E-3</v>
      </c>
      <c r="G114" s="24">
        <v>0.2</v>
      </c>
      <c r="H114" s="7">
        <v>0.2</v>
      </c>
    </row>
    <row r="115" spans="1:8" hidden="1">
      <c r="A115" s="7"/>
      <c r="B115" s="38" t="s">
        <v>24</v>
      </c>
      <c r="C115" s="38" t="s">
        <v>15476</v>
      </c>
      <c r="D115" s="7">
        <v>43</v>
      </c>
      <c r="E115" s="60">
        <v>0</v>
      </c>
      <c r="F115" s="40">
        <v>0</v>
      </c>
      <c r="G115" s="24">
        <v>0</v>
      </c>
      <c r="H115" s="7">
        <v>0</v>
      </c>
    </row>
  </sheetData>
  <autoFilter ref="A56:J115" xr:uid="{B1426FDC-9EAE-42CF-9811-6085A3A1D12B}">
    <filterColumn colId="1">
      <filters>
        <filter val="BUCARAMANGA"/>
        <filter val="CUCUTA"/>
      </filters>
    </filterColumn>
  </autoFilter>
  <mergeCells count="3">
    <mergeCell ref="A1:J1"/>
    <mergeCell ref="A20:J20"/>
    <mergeCell ref="A54:J54"/>
  </mergeCells>
  <conditionalFormatting sqref="E7: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D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7:F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F743-5889-456F-BAF4-DC90E9A03076}">
  <sheetPr filterMode="1"/>
  <dimension ref="A1:P108"/>
  <sheetViews>
    <sheetView topLeftCell="A23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36.5703125" bestFit="1" customWidth="1"/>
    <col min="2" max="2" width="25.140625" bestFit="1" customWidth="1"/>
    <col min="3" max="3" width="26.28515625" customWidth="1"/>
    <col min="4" max="4" width="21.28515625" customWidth="1"/>
    <col min="5" max="5" width="18.5703125" customWidth="1"/>
    <col min="6" max="6" width="28.140625" customWidth="1"/>
    <col min="7" max="7" width="11.5703125" customWidth="1"/>
    <col min="8" max="8" width="22.85546875" customWidth="1"/>
    <col min="9" max="9" width="17.28515625" customWidth="1"/>
    <col min="10" max="10" width="27.28515625" bestFit="1" customWidth="1"/>
    <col min="11" max="11" width="26.85546875" bestFit="1" customWidth="1"/>
    <col min="12" max="13" width="30" bestFit="1" customWidth="1"/>
    <col min="15" max="15" width="13.7109375" bestFit="1" customWidth="1"/>
  </cols>
  <sheetData>
    <row r="1" spans="1:13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3">
      <c r="A2" s="8"/>
      <c r="B2" s="8"/>
      <c r="C2" s="8"/>
      <c r="D2" s="8"/>
      <c r="E2" s="8"/>
      <c r="F2" s="8"/>
      <c r="G2" s="8"/>
      <c r="H2" s="8"/>
      <c r="I2" s="8"/>
      <c r="J2" s="8"/>
    </row>
    <row r="3" spans="1:13">
      <c r="A3" s="10"/>
      <c r="B3" s="17" t="s">
        <v>15373</v>
      </c>
      <c r="C3" s="17" t="s">
        <v>15374</v>
      </c>
      <c r="E3" s="47"/>
    </row>
    <row r="4" spans="1:13">
      <c r="A4" s="31" t="s">
        <v>15375</v>
      </c>
      <c r="B4" s="9">
        <v>20</v>
      </c>
      <c r="C4" s="7">
        <v>20</v>
      </c>
      <c r="E4" s="46"/>
    </row>
    <row r="5" spans="1:13">
      <c r="A5" s="47"/>
      <c r="B5" s="11"/>
      <c r="E5" s="46"/>
    </row>
    <row r="6" spans="1:13">
      <c r="A6" s="17" t="s">
        <v>15376</v>
      </c>
      <c r="B6" s="58">
        <v>2024</v>
      </c>
      <c r="C6" s="17" t="s">
        <v>15377</v>
      </c>
      <c r="D6" s="17" t="s">
        <v>15378</v>
      </c>
      <c r="E6" s="71" t="s">
        <v>15379</v>
      </c>
      <c r="F6" s="43" t="s">
        <v>15416</v>
      </c>
      <c r="G6" s="58" t="s">
        <v>15386</v>
      </c>
    </row>
    <row r="7" spans="1:13">
      <c r="A7" s="17" t="s">
        <v>15381</v>
      </c>
      <c r="B7" s="14">
        <v>364874472</v>
      </c>
      <c r="C7" s="14">
        <v>409705313</v>
      </c>
      <c r="D7" s="35">
        <f>583061587.720001/1.19</f>
        <v>489967720.77311009</v>
      </c>
      <c r="E7" s="100">
        <f>+D7/C7</f>
        <v>1.195902775058985</v>
      </c>
      <c r="F7" s="99">
        <f>+D7/C7</f>
        <v>1.195902775058985</v>
      </c>
      <c r="G7" s="64">
        <f>+D7/B7-1</f>
        <v>0.34283913612106609</v>
      </c>
      <c r="H7" s="84"/>
    </row>
    <row r="8" spans="1:13">
      <c r="A8" s="17" t="s">
        <v>15382</v>
      </c>
      <c r="B8" s="23">
        <v>6379</v>
      </c>
      <c r="C8" s="23">
        <v>6303.1586615384613</v>
      </c>
      <c r="D8" s="36">
        <v>10009</v>
      </c>
      <c r="E8" s="100">
        <f t="shared" ref="E8:E11" si="0">+D8/C8</f>
        <v>1.5879340085589762</v>
      </c>
      <c r="F8" s="99">
        <f t="shared" ref="F8:F11" si="1">+D8/C8</f>
        <v>1.5879340085589762</v>
      </c>
      <c r="G8" s="64">
        <f t="shared" ref="G8:G11" si="2">+D8/B8-1</f>
        <v>0.56905471076971303</v>
      </c>
      <c r="H8" s="46"/>
    </row>
    <row r="9" spans="1:13">
      <c r="A9" s="17" t="s">
        <v>15383</v>
      </c>
      <c r="B9" s="14">
        <v>57199.321523749801</v>
      </c>
      <c r="C9" s="14">
        <v>65000</v>
      </c>
      <c r="D9" s="35">
        <v>58253.730414626945</v>
      </c>
      <c r="E9" s="100">
        <f t="shared" si="0"/>
        <v>0.8962112371481068</v>
      </c>
      <c r="F9" s="99">
        <f t="shared" si="1"/>
        <v>0.8962112371481068</v>
      </c>
      <c r="G9" s="64">
        <f t="shared" si="2"/>
        <v>1.8433940522167624E-2</v>
      </c>
    </row>
    <row r="10" spans="1:13">
      <c r="A10" s="17" t="s">
        <v>3</v>
      </c>
      <c r="B10" s="29">
        <v>5790</v>
      </c>
      <c r="C10" s="29">
        <v>8194.1062600000005</v>
      </c>
      <c r="D10" s="36">
        <v>8921</v>
      </c>
      <c r="E10" s="100">
        <f t="shared" si="0"/>
        <v>1.0887093377771255</v>
      </c>
      <c r="F10" s="99">
        <f t="shared" si="1"/>
        <v>1.0887093377771255</v>
      </c>
      <c r="G10" s="64">
        <f t="shared" si="2"/>
        <v>0.54075993091537122</v>
      </c>
    </row>
    <row r="11" spans="1:13">
      <c r="A11" s="17" t="s">
        <v>15384</v>
      </c>
      <c r="B11" s="25">
        <f>+B8/B10</f>
        <v>1.101727115716753</v>
      </c>
      <c r="C11" s="25">
        <v>1.3</v>
      </c>
      <c r="D11" s="37">
        <v>1.1219594215895079</v>
      </c>
      <c r="E11" s="100">
        <f t="shared" si="0"/>
        <v>0.86304570891500609</v>
      </c>
      <c r="F11" s="99">
        <f t="shared" si="1"/>
        <v>0.86304570891500609</v>
      </c>
      <c r="G11" s="64">
        <f t="shared" si="2"/>
        <v>1.8364171657509143E-2</v>
      </c>
    </row>
    <row r="12" spans="1:13">
      <c r="A12" s="47"/>
      <c r="B12" s="12"/>
      <c r="C12" s="12"/>
      <c r="D12" s="22"/>
      <c r="E12" s="48"/>
      <c r="F12" s="49"/>
      <c r="G12" s="50"/>
    </row>
    <row r="14" spans="1:13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</row>
    <row r="15" spans="1:13">
      <c r="C15" s="12"/>
    </row>
    <row r="16" spans="1:13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M16" s="47"/>
    </row>
    <row r="17" spans="1:16">
      <c r="A17" s="17" t="s">
        <v>53</v>
      </c>
      <c r="B17" s="26">
        <v>19</v>
      </c>
      <c r="C17" s="69">
        <v>0.38</v>
      </c>
      <c r="D17" s="14">
        <v>155688018.94</v>
      </c>
      <c r="E17" s="14">
        <v>8194106.2599999998</v>
      </c>
      <c r="F17" s="30">
        <v>196588906.45000046</v>
      </c>
      <c r="G17" s="44">
        <v>0.33716662285838445</v>
      </c>
      <c r="H17" s="13">
        <f t="shared" ref="H17:H29" si="3">+C17*$C$8</f>
        <v>2395.2002913846154</v>
      </c>
      <c r="I17" s="72">
        <v>126.06317323076924</v>
      </c>
      <c r="J17" s="78">
        <v>4159</v>
      </c>
      <c r="K17" s="74">
        <v>0.41552602657608151</v>
      </c>
      <c r="L17" s="75">
        <v>47268.311240682968</v>
      </c>
      <c r="M17" s="79">
        <v>6.303158661538462</v>
      </c>
      <c r="O17" s="155">
        <v>33264304</v>
      </c>
      <c r="P17" s="156">
        <f>+O17/F17</f>
        <v>0.16920743189779272</v>
      </c>
    </row>
    <row r="18" spans="1:16">
      <c r="A18" s="17" t="s">
        <v>15404</v>
      </c>
      <c r="B18" s="26">
        <v>12</v>
      </c>
      <c r="C18" s="69">
        <v>0.26500000000000001</v>
      </c>
      <c r="D18" s="14">
        <v>108571907.94500001</v>
      </c>
      <c r="E18" s="14">
        <v>9047658.9954166673</v>
      </c>
      <c r="F18" s="30">
        <v>136996508.43000033</v>
      </c>
      <c r="G18" s="44">
        <v>0.23496061362181356</v>
      </c>
      <c r="H18" s="13">
        <f t="shared" si="3"/>
        <v>1670.3370453076923</v>
      </c>
      <c r="I18" s="72">
        <v>139.19475377564103</v>
      </c>
      <c r="J18" s="78">
        <v>1955</v>
      </c>
      <c r="K18" s="74">
        <v>0.19532420821260865</v>
      </c>
      <c r="L18" s="75">
        <v>70074.940373401711</v>
      </c>
      <c r="M18" s="79">
        <v>6.9597376887820515</v>
      </c>
    </row>
    <row r="19" spans="1:16">
      <c r="A19" s="17" t="s">
        <v>15405</v>
      </c>
      <c r="B19" s="26">
        <v>2</v>
      </c>
      <c r="C19" s="69">
        <v>4.4999999999999998E-2</v>
      </c>
      <c r="D19" s="14">
        <v>18436739.085000001</v>
      </c>
      <c r="E19" s="14">
        <v>9218369.5425000004</v>
      </c>
      <c r="F19" s="30">
        <v>17911212.859999988</v>
      </c>
      <c r="G19" s="44">
        <v>3.0719246881002464E-2</v>
      </c>
      <c r="H19" s="13">
        <f t="shared" si="3"/>
        <v>283.64213976923077</v>
      </c>
      <c r="I19" s="72">
        <v>141.82106988461538</v>
      </c>
      <c r="J19" s="78">
        <v>403</v>
      </c>
      <c r="K19" s="74">
        <v>4.0263762613647718E-2</v>
      </c>
      <c r="L19" s="75">
        <v>44444.696923076895</v>
      </c>
      <c r="M19" s="79">
        <v>7.0910534942307688</v>
      </c>
    </row>
    <row r="20" spans="1:16">
      <c r="A20" s="17" t="s">
        <v>67</v>
      </c>
      <c r="B20" s="26">
        <v>2</v>
      </c>
      <c r="C20" s="69">
        <v>0.04</v>
      </c>
      <c r="D20" s="14">
        <v>16388212.52</v>
      </c>
      <c r="E20" s="14">
        <v>8194106.2599999998</v>
      </c>
      <c r="F20" s="30">
        <v>43508200.040000051</v>
      </c>
      <c r="G20" s="44">
        <v>7.4620247597057682E-2</v>
      </c>
      <c r="H20" s="13">
        <f t="shared" si="3"/>
        <v>252.12634646153845</v>
      </c>
      <c r="I20" s="72">
        <v>126.06317323076922</v>
      </c>
      <c r="J20" s="78">
        <v>644</v>
      </c>
      <c r="K20" s="74">
        <v>6.4342092117094615E-2</v>
      </c>
      <c r="L20" s="75">
        <v>67559.316832298209</v>
      </c>
      <c r="M20" s="79">
        <v>6.3031586615384612</v>
      </c>
    </row>
    <row r="21" spans="1:16">
      <c r="A21" s="17" t="s">
        <v>41</v>
      </c>
      <c r="B21" s="26">
        <v>2</v>
      </c>
      <c r="C21" s="69">
        <v>0.04</v>
      </c>
      <c r="D21" s="14">
        <v>16388212.52</v>
      </c>
      <c r="E21" s="14">
        <v>8194106.2599999998</v>
      </c>
      <c r="F21" s="30">
        <v>35606134.029999994</v>
      </c>
      <c r="G21" s="44">
        <v>6.1067535196811552E-2</v>
      </c>
      <c r="H21" s="13">
        <f t="shared" si="3"/>
        <v>252.12634646153845</v>
      </c>
      <c r="I21" s="72">
        <v>126.06317323076922</v>
      </c>
      <c r="J21" s="78">
        <v>552</v>
      </c>
      <c r="K21" s="74">
        <v>5.5150364671795384E-2</v>
      </c>
      <c r="L21" s="75">
        <v>64503.8659963768</v>
      </c>
      <c r="M21" s="79">
        <v>6.3031586615384612</v>
      </c>
    </row>
    <row r="22" spans="1:16">
      <c r="A22" s="17" t="s">
        <v>31</v>
      </c>
      <c r="B22" s="26">
        <v>2</v>
      </c>
      <c r="C22" s="69">
        <v>0.04</v>
      </c>
      <c r="D22" s="14">
        <v>16388212.52</v>
      </c>
      <c r="E22" s="14">
        <v>8194106.2599999998</v>
      </c>
      <c r="F22" s="30">
        <v>8757058.6500000022</v>
      </c>
      <c r="G22" s="44">
        <v>1.501909718361576E-2</v>
      </c>
      <c r="H22" s="13">
        <f t="shared" si="3"/>
        <v>252.12634646153845</v>
      </c>
      <c r="I22" s="72">
        <v>126.06317323076922</v>
      </c>
      <c r="J22" s="78">
        <v>117</v>
      </c>
      <c r="K22" s="74">
        <v>1.168947946847837E-2</v>
      </c>
      <c r="L22" s="75">
        <v>74846.655128205151</v>
      </c>
      <c r="M22" s="79">
        <v>6.3031586615384612</v>
      </c>
    </row>
    <row r="23" spans="1:16">
      <c r="A23" s="17" t="s">
        <v>24</v>
      </c>
      <c r="B23" s="26">
        <v>6</v>
      </c>
      <c r="C23" s="69">
        <v>0.04</v>
      </c>
      <c r="D23" s="14">
        <v>16388212.52</v>
      </c>
      <c r="E23" s="14">
        <v>2731368.7533333334</v>
      </c>
      <c r="F23" s="30">
        <v>24975222.600000061</v>
      </c>
      <c r="G23" s="44">
        <v>4.283462180669962E-2</v>
      </c>
      <c r="H23" s="13">
        <f t="shared" si="3"/>
        <v>252.12634646153845</v>
      </c>
      <c r="I23" s="72">
        <v>42.021057743589743</v>
      </c>
      <c r="J23" s="78">
        <v>278</v>
      </c>
      <c r="K23" s="74">
        <v>2.7775002497752024E-2</v>
      </c>
      <c r="L23" s="75">
        <v>89838.930215827553</v>
      </c>
      <c r="M23" s="79">
        <v>2.1010528871794873</v>
      </c>
    </row>
    <row r="24" spans="1:16">
      <c r="A24" s="17" t="s">
        <v>16</v>
      </c>
      <c r="B24" s="26">
        <v>3</v>
      </c>
      <c r="C24" s="69">
        <v>0.03</v>
      </c>
      <c r="D24" s="14">
        <v>12291159.389999999</v>
      </c>
      <c r="E24" s="14">
        <v>4097053.1299999994</v>
      </c>
      <c r="F24" s="30">
        <v>8569209.1499999985</v>
      </c>
      <c r="G24" s="44">
        <v>1.4696919382923095E-2</v>
      </c>
      <c r="H24" s="13">
        <f t="shared" si="3"/>
        <v>189.09475984615383</v>
      </c>
      <c r="I24" s="72">
        <v>63.031586615384612</v>
      </c>
      <c r="J24" s="78">
        <v>186</v>
      </c>
      <c r="K24" s="74">
        <v>1.8583275052452792E-2</v>
      </c>
      <c r="L24" s="75">
        <v>46071.016935483865</v>
      </c>
      <c r="M24" s="79">
        <v>3.1515793307692306</v>
      </c>
    </row>
    <row r="25" spans="1:16">
      <c r="A25" s="17" t="s">
        <v>137</v>
      </c>
      <c r="B25" s="26">
        <v>2</v>
      </c>
      <c r="C25" s="69">
        <v>2.5000000000000001E-2</v>
      </c>
      <c r="D25" s="14">
        <v>10242632.825000001</v>
      </c>
      <c r="E25" s="14">
        <v>5121316.4125000006</v>
      </c>
      <c r="F25" s="30">
        <v>27698595.760000128</v>
      </c>
      <c r="G25" s="44">
        <v>4.7505437407242813E-2</v>
      </c>
      <c r="H25" s="13">
        <f t="shared" si="3"/>
        <v>157.57896653846154</v>
      </c>
      <c r="I25" s="72">
        <v>78.789483269230772</v>
      </c>
      <c r="J25" s="78">
        <v>422</v>
      </c>
      <c r="K25" s="74">
        <v>4.216205415126386E-2</v>
      </c>
      <c r="L25" s="75">
        <v>65636.482843602193</v>
      </c>
      <c r="M25" s="79">
        <v>3.9394741634615387</v>
      </c>
    </row>
    <row r="26" spans="1:16">
      <c r="A26" s="66" t="s">
        <v>156</v>
      </c>
      <c r="B26" s="26">
        <v>2</v>
      </c>
      <c r="C26" s="69">
        <v>0.02</v>
      </c>
      <c r="D26" s="14">
        <v>8194106.2599999998</v>
      </c>
      <c r="E26" s="14">
        <v>4097053.13</v>
      </c>
      <c r="F26" s="30">
        <v>36861189.430000052</v>
      </c>
      <c r="G26" s="44">
        <v>6.3220061493232171E-2</v>
      </c>
      <c r="H26" s="13">
        <f t="shared" si="3"/>
        <v>126.06317323076922</v>
      </c>
      <c r="I26" s="72">
        <v>63.031586615384612</v>
      </c>
      <c r="J26" s="78">
        <v>632</v>
      </c>
      <c r="K26" s="74">
        <v>6.3143171145968624E-2</v>
      </c>
      <c r="L26" s="75">
        <v>58324.666819620332</v>
      </c>
      <c r="M26" s="79">
        <v>3.1515793307692306</v>
      </c>
    </row>
    <row r="27" spans="1:16">
      <c r="A27" s="66" t="s">
        <v>423</v>
      </c>
      <c r="B27" s="26">
        <v>4</v>
      </c>
      <c r="C27" s="69">
        <v>0.04</v>
      </c>
      <c r="D27" s="14">
        <v>16388212.52</v>
      </c>
      <c r="E27" s="14">
        <v>4097053.13</v>
      </c>
      <c r="F27" s="30">
        <v>26855651.370000038</v>
      </c>
      <c r="G27" s="44">
        <v>4.6059716392939105E-2</v>
      </c>
      <c r="H27" s="13">
        <f t="shared" si="3"/>
        <v>252.12634646153845</v>
      </c>
      <c r="I27" s="72">
        <v>63.031586615384612</v>
      </c>
      <c r="J27" s="78">
        <v>486</v>
      </c>
      <c r="K27" s="74">
        <v>4.8556299330602459E-2</v>
      </c>
      <c r="L27" s="75">
        <v>55258.541913580324</v>
      </c>
      <c r="M27" s="79">
        <v>3.1515793307692306</v>
      </c>
    </row>
    <row r="28" spans="1:16">
      <c r="A28" s="17" t="s">
        <v>34</v>
      </c>
      <c r="B28" s="26">
        <v>2</v>
      </c>
      <c r="C28" s="69">
        <v>2.5000000000000001E-2</v>
      </c>
      <c r="D28" s="14">
        <v>10242632.825000001</v>
      </c>
      <c r="E28" s="14">
        <v>5121316.4125000006</v>
      </c>
      <c r="F28" s="30">
        <v>17190574.730000008</v>
      </c>
      <c r="G28" s="44">
        <v>2.9483291460207284E-2</v>
      </c>
      <c r="H28" s="13">
        <f t="shared" si="3"/>
        <v>157.57896653846154</v>
      </c>
      <c r="I28" s="72">
        <v>78.789483269230772</v>
      </c>
      <c r="J28" s="78">
        <v>162</v>
      </c>
      <c r="K28" s="74">
        <v>1.618543311020082E-2</v>
      </c>
      <c r="L28" s="75">
        <v>106114.65882716054</v>
      </c>
      <c r="M28" s="79">
        <v>3.9394741634615387</v>
      </c>
    </row>
    <row r="29" spans="1:16">
      <c r="A29" s="17" t="s">
        <v>3</v>
      </c>
      <c r="B29" s="26">
        <v>0</v>
      </c>
      <c r="C29" s="69">
        <v>0.01</v>
      </c>
      <c r="D29" s="14">
        <v>4097053.13</v>
      </c>
      <c r="E29" s="14"/>
      <c r="F29" s="30">
        <v>1543124.2199999997</v>
      </c>
      <c r="G29" s="146">
        <f>+F29/F30</f>
        <v>2.6465887180704513E-3</v>
      </c>
      <c r="H29" s="13">
        <f t="shared" si="3"/>
        <v>63.031586615384612</v>
      </c>
      <c r="I29" s="72">
        <v>0</v>
      </c>
      <c r="J29" s="78">
        <v>13</v>
      </c>
      <c r="K29" s="74">
        <v>1.2988310520531522E-3</v>
      </c>
      <c r="L29" s="75">
        <v>118701.86307692305</v>
      </c>
      <c r="M29" s="79">
        <v>0</v>
      </c>
    </row>
    <row r="30" spans="1:16">
      <c r="A30" s="17" t="s">
        <v>15406</v>
      </c>
      <c r="B30" s="18">
        <f>+B17+B18+B19+B20+B21+B22+B23+B24+B25+B26+B27+B28+B29</f>
        <v>58</v>
      </c>
      <c r="C30" s="154">
        <f>+C17+C18+C19+C20+C21+C22+C23+C24+C25+C26+C27+C28+C29</f>
        <v>1.0000000000000002</v>
      </c>
      <c r="D30" s="19">
        <v>409705312.99999988</v>
      </c>
      <c r="E30" s="19">
        <v>76307614.546249986</v>
      </c>
      <c r="F30" s="27">
        <v>583061587.7200011</v>
      </c>
      <c r="G30" s="45">
        <v>1</v>
      </c>
      <c r="H30" s="28">
        <v>6303.1586615384622</v>
      </c>
      <c r="I30" s="73">
        <v>1173.9633007115385</v>
      </c>
      <c r="J30" s="73">
        <v>10009</v>
      </c>
      <c r="K30" s="76">
        <v>1</v>
      </c>
      <c r="L30" s="77">
        <v>58253.730414626945</v>
      </c>
    </row>
    <row r="31" spans="1:16">
      <c r="A31" s="10"/>
      <c r="B31" s="11"/>
    </row>
    <row r="32" spans="1:16" ht="15.75" thickBot="1">
      <c r="B32" s="15" t="s">
        <v>15477</v>
      </c>
      <c r="C32" s="15" t="s">
        <v>15478</v>
      </c>
      <c r="D32" s="15" t="s">
        <v>15479</v>
      </c>
      <c r="E32" s="15" t="s">
        <v>15480</v>
      </c>
      <c r="F32" s="15" t="s">
        <v>15481</v>
      </c>
      <c r="G32" s="15" t="s">
        <v>15482</v>
      </c>
      <c r="H32" s="120" t="s">
        <v>15383</v>
      </c>
    </row>
    <row r="33" spans="1:11">
      <c r="A33" s="85" t="s">
        <v>15404</v>
      </c>
      <c r="B33" s="86">
        <f>136996508.43/1.19</f>
        <v>115123116.3277311</v>
      </c>
      <c r="C33" s="69">
        <v>0.23496061362181356</v>
      </c>
      <c r="D33" s="40">
        <v>1.2618043748425196</v>
      </c>
      <c r="E33" s="121">
        <v>1955</v>
      </c>
      <c r="F33" s="122">
        <v>0.19532420821260865</v>
      </c>
      <c r="G33" s="40">
        <v>1.1704224638326632</v>
      </c>
      <c r="H33" s="32">
        <v>70074.940373401711</v>
      </c>
    </row>
    <row r="34" spans="1:11" ht="15.75" thickBot="1">
      <c r="A34" s="88" t="s">
        <v>15405</v>
      </c>
      <c r="B34" s="89">
        <f>17911212.86/1.19</f>
        <v>15051439.37815126</v>
      </c>
      <c r="C34" s="69">
        <v>3.0719246881002464E-2</v>
      </c>
      <c r="D34" s="40">
        <v>0.97149570634063065</v>
      </c>
      <c r="E34" s="121">
        <v>403</v>
      </c>
      <c r="F34" s="122">
        <v>4.0263762613647718E-2</v>
      </c>
      <c r="G34" s="40">
        <v>1.4208043992612591</v>
      </c>
      <c r="H34" s="32">
        <v>44444.696923076895</v>
      </c>
    </row>
    <row r="35" spans="1:11">
      <c r="A35" s="85" t="s">
        <v>53</v>
      </c>
      <c r="B35" s="86">
        <f>196588906.45/1.19</f>
        <v>165200761.72268906</v>
      </c>
      <c r="C35" s="69">
        <v>0.33716662285838445</v>
      </c>
      <c r="D35" s="40">
        <v>1.2627105655815629</v>
      </c>
      <c r="E35" s="121">
        <v>4159</v>
      </c>
      <c r="F35" s="122">
        <v>0.41552602657608151</v>
      </c>
      <c r="G35" s="40">
        <v>1.7363892343198442</v>
      </c>
      <c r="H35" s="32">
        <v>47268.311240682968</v>
      </c>
    </row>
    <row r="36" spans="1:11" ht="15.75" thickBot="1">
      <c r="A36" s="88" t="s">
        <v>67</v>
      </c>
      <c r="B36" s="89">
        <f>43508200.0400001/1.19</f>
        <v>36561512.638655551</v>
      </c>
      <c r="C36" s="69">
        <v>7.4620247597057682E-2</v>
      </c>
      <c r="D36" s="40">
        <v>2.6548471950130685</v>
      </c>
      <c r="E36" s="121">
        <v>644</v>
      </c>
      <c r="F36" s="122">
        <v>6.4342092117094615E-2</v>
      </c>
      <c r="G36" s="40">
        <v>2.5542749063642241</v>
      </c>
      <c r="H36" s="32">
        <v>67559.316832298209</v>
      </c>
    </row>
    <row r="37" spans="1:11">
      <c r="A37" s="85" t="s">
        <v>41</v>
      </c>
      <c r="B37" s="86">
        <f>35606134.03/1.19</f>
        <v>29921121.033613447</v>
      </c>
      <c r="C37" s="69">
        <v>6.1067535196811552E-2</v>
      </c>
      <c r="D37" s="40">
        <v>2.1726673355344062</v>
      </c>
      <c r="E37" s="121">
        <v>552</v>
      </c>
      <c r="F37" s="122">
        <v>5.5150364671795384E-2</v>
      </c>
      <c r="G37" s="40">
        <v>2.189378491169335</v>
      </c>
      <c r="H37" s="32">
        <v>64503.8659963768</v>
      </c>
    </row>
    <row r="38" spans="1:11" ht="15.75" thickBot="1">
      <c r="A38" s="88" t="s">
        <v>31</v>
      </c>
      <c r="B38" s="89">
        <f>8757058.65/1.19</f>
        <v>7358872.8151260512</v>
      </c>
      <c r="C38" s="69">
        <v>1.501909718361576E-2</v>
      </c>
      <c r="D38" s="40">
        <v>0.53435105502280866</v>
      </c>
      <c r="E38" s="121">
        <v>117</v>
      </c>
      <c r="F38" s="122">
        <v>1.168947946847837E-2</v>
      </c>
      <c r="G38" s="40">
        <v>0.4640530497587177</v>
      </c>
      <c r="H38" s="32">
        <v>74846.655128205151</v>
      </c>
      <c r="I38" s="46"/>
    </row>
    <row r="39" spans="1:11">
      <c r="A39" s="85" t="s">
        <v>24</v>
      </c>
      <c r="B39" s="86">
        <f>24975222.6000001/1.19</f>
        <v>20987582.016806807</v>
      </c>
      <c r="C39" s="69">
        <v>4.283462180669962E-2</v>
      </c>
      <c r="D39" s="40">
        <v>1.5239747818452174</v>
      </c>
      <c r="E39" s="121">
        <v>278</v>
      </c>
      <c r="F39" s="122">
        <v>2.7775002497752024E-2</v>
      </c>
      <c r="G39" s="40">
        <v>1.1026217763497737</v>
      </c>
      <c r="H39" s="32">
        <v>89838.930215827553</v>
      </c>
    </row>
    <row r="40" spans="1:11">
      <c r="A40" s="90" t="s">
        <v>137</v>
      </c>
      <c r="B40" s="21">
        <f>27698595.7600001/1.19</f>
        <v>23276130.890756387</v>
      </c>
      <c r="C40" s="69">
        <v>4.7505437407242813E-2</v>
      </c>
      <c r="D40" s="40">
        <v>2.7042456986639198</v>
      </c>
      <c r="E40" s="121">
        <v>422</v>
      </c>
      <c r="F40" s="122">
        <v>4.216205415126386E-2</v>
      </c>
      <c r="G40" s="40">
        <v>2.6780223862998818</v>
      </c>
      <c r="H40" s="32">
        <v>65636.482843602193</v>
      </c>
    </row>
    <row r="41" spans="1:11" ht="15.75" thickBot="1">
      <c r="A41" s="92" t="s">
        <v>156</v>
      </c>
      <c r="B41" s="89">
        <f>36861189.4300001/1.19</f>
        <v>30975789.436974872</v>
      </c>
      <c r="C41" s="69">
        <v>6.3220061493232171E-2</v>
      </c>
      <c r="D41" s="40">
        <v>4.4985002952597855</v>
      </c>
      <c r="E41" s="121">
        <v>632</v>
      </c>
      <c r="F41" s="122">
        <v>6.3143171145968624E-2</v>
      </c>
      <c r="G41" s="40">
        <v>5.0133594435471727</v>
      </c>
      <c r="H41" s="32">
        <v>58324.666819620332</v>
      </c>
    </row>
    <row r="42" spans="1:11">
      <c r="A42" s="91" t="s">
        <v>423</v>
      </c>
      <c r="B42" s="86">
        <f>26855651.37/1.19</f>
        <v>22567774.260504205</v>
      </c>
      <c r="C42" s="69">
        <v>4.6059716392939105E-2</v>
      </c>
      <c r="D42" s="40">
        <v>1.638717543919185</v>
      </c>
      <c r="E42" s="121">
        <v>486</v>
      </c>
      <c r="F42" s="122">
        <v>4.8556299330602459E-2</v>
      </c>
      <c r="G42" s="40">
        <v>1.9276049759208274</v>
      </c>
      <c r="H42" s="32">
        <v>55258.541913580324</v>
      </c>
    </row>
    <row r="43" spans="1:11" ht="15.75" thickBot="1">
      <c r="A43" s="88" t="s">
        <v>16</v>
      </c>
      <c r="B43" s="89">
        <f>8569209.15/1.19</f>
        <v>7201016.0924369758</v>
      </c>
      <c r="C43" s="69">
        <v>1.4696919382923095E-2</v>
      </c>
      <c r="D43" s="40">
        <v>0.69718477143595148</v>
      </c>
      <c r="E43" s="121">
        <v>186</v>
      </c>
      <c r="F43" s="122">
        <v>1.8583275052452792E-2</v>
      </c>
      <c r="G43" s="40">
        <v>0.98363381487317936</v>
      </c>
      <c r="H43" s="32">
        <v>46071.016935483865</v>
      </c>
    </row>
    <row r="44" spans="1:11" ht="15.75" thickBot="1">
      <c r="A44" s="95" t="s">
        <v>34</v>
      </c>
      <c r="B44" s="96">
        <f>17190574.73/1.19</f>
        <v>14445861.117647059</v>
      </c>
      <c r="C44" s="69">
        <v>2.9483291460207284E-2</v>
      </c>
      <c r="D44" s="40">
        <v>1.6783355435764149</v>
      </c>
      <c r="E44" s="121">
        <v>162</v>
      </c>
      <c r="F44" s="122">
        <v>1.618543311020082E-2</v>
      </c>
      <c r="G44" s="40">
        <v>1.0280559871577746</v>
      </c>
      <c r="H44" s="32">
        <v>106114.65882716054</v>
      </c>
      <c r="I44" s="8"/>
      <c r="J44" s="8"/>
      <c r="K44" s="8"/>
    </row>
    <row r="45" spans="1:11" ht="15.75" thickBot="1">
      <c r="A45" s="93" t="s">
        <v>3</v>
      </c>
      <c r="B45" s="94">
        <f>1543124.22/1.19</f>
        <v>1296743.0420168068</v>
      </c>
      <c r="C45" s="69">
        <v>2.6465887180704513E-3</v>
      </c>
      <c r="D45" s="40">
        <v>0.37664247229325037</v>
      </c>
      <c r="E45" s="121">
        <v>13</v>
      </c>
      <c r="F45" s="122">
        <v>1.2988310520531522E-3</v>
      </c>
      <c r="G45" s="40">
        <v>0.20624579989276343</v>
      </c>
      <c r="H45" s="32">
        <v>118701.86307692305</v>
      </c>
      <c r="I45" s="8"/>
      <c r="J45" s="8"/>
      <c r="K45" s="8"/>
    </row>
    <row r="46" spans="1:11" s="83" customFormat="1">
      <c r="A46" s="87" t="s">
        <v>15406</v>
      </c>
      <c r="B46" s="97">
        <f>583061587.720001/1.19</f>
        <v>489967720.77311009</v>
      </c>
      <c r="C46" s="69">
        <v>1</v>
      </c>
      <c r="D46" s="70">
        <v>1.4231243023201929</v>
      </c>
      <c r="E46" s="28">
        <v>10009</v>
      </c>
      <c r="F46" s="123">
        <v>1</v>
      </c>
      <c r="G46" s="40">
        <v>1.5879340085589759</v>
      </c>
      <c r="H46" s="32">
        <v>58253.730414626945</v>
      </c>
      <c r="I46" s="8"/>
      <c r="J46" s="8"/>
      <c r="K46" s="8"/>
    </row>
    <row r="48" spans="1:11">
      <c r="A48" s="308" t="s">
        <v>15412</v>
      </c>
      <c r="B48" s="308"/>
      <c r="C48" s="308"/>
      <c r="D48" s="308"/>
      <c r="E48" s="308"/>
      <c r="F48" s="308"/>
      <c r="G48" s="308"/>
      <c r="H48" s="308"/>
      <c r="I48" s="308"/>
      <c r="J48" s="308"/>
    </row>
    <row r="50" spans="1:9">
      <c r="A50" s="17" t="s">
        <v>15413</v>
      </c>
      <c r="B50" s="17" t="s">
        <v>0</v>
      </c>
      <c r="C50" s="17" t="s">
        <v>4</v>
      </c>
      <c r="D50" s="15" t="s">
        <v>15414</v>
      </c>
      <c r="E50" s="17" t="s">
        <v>15415</v>
      </c>
      <c r="F50" s="17" t="s">
        <v>15416</v>
      </c>
      <c r="G50" s="17" t="s">
        <v>15417</v>
      </c>
      <c r="H50" s="124" t="s">
        <v>15483</v>
      </c>
      <c r="I50" s="68"/>
    </row>
    <row r="51" spans="1:9" hidden="1">
      <c r="A51" s="7"/>
      <c r="B51" s="38" t="s">
        <v>53</v>
      </c>
      <c r="C51" s="38" t="s">
        <v>15427</v>
      </c>
      <c r="D51" s="7">
        <v>126</v>
      </c>
      <c r="E51" s="60">
        <v>386</v>
      </c>
      <c r="F51" s="40">
        <v>3.0634920634920637</v>
      </c>
      <c r="G51" s="13">
        <v>19.3</v>
      </c>
      <c r="H51" s="125">
        <v>19.3</v>
      </c>
    </row>
    <row r="52" spans="1:9" hidden="1">
      <c r="A52" s="7"/>
      <c r="B52" s="38" t="s">
        <v>67</v>
      </c>
      <c r="C52" s="39" t="s">
        <v>15420</v>
      </c>
      <c r="D52" s="7">
        <v>126</v>
      </c>
      <c r="E52" s="60">
        <v>384</v>
      </c>
      <c r="F52" s="40">
        <v>3.0476190476190474</v>
      </c>
      <c r="G52" s="13">
        <v>19.2</v>
      </c>
      <c r="H52" s="125">
        <v>19.2</v>
      </c>
    </row>
    <row r="53" spans="1:9" hidden="1">
      <c r="A53" s="7"/>
      <c r="B53" s="38" t="s">
        <v>53</v>
      </c>
      <c r="C53" s="39" t="s">
        <v>15441</v>
      </c>
      <c r="D53" s="7">
        <v>126</v>
      </c>
      <c r="E53" s="60">
        <v>350</v>
      </c>
      <c r="F53" s="40">
        <v>2.7777777777777777</v>
      </c>
      <c r="G53" s="13">
        <v>17.5</v>
      </c>
      <c r="H53" s="125">
        <v>17.5</v>
      </c>
    </row>
    <row r="54" spans="1:9" hidden="1">
      <c r="A54" s="7"/>
      <c r="B54" s="38" t="s">
        <v>53</v>
      </c>
      <c r="C54" s="38" t="s">
        <v>15439</v>
      </c>
      <c r="D54" s="7">
        <v>126</v>
      </c>
      <c r="E54" s="60">
        <v>341</v>
      </c>
      <c r="F54" s="40">
        <v>2.7063492063492065</v>
      </c>
      <c r="G54" s="13">
        <v>17.05</v>
      </c>
      <c r="H54" s="125">
        <v>17.05</v>
      </c>
    </row>
    <row r="55" spans="1:9" hidden="1">
      <c r="A55" s="7"/>
      <c r="B55" s="38" t="s">
        <v>156</v>
      </c>
      <c r="C55" s="39" t="s">
        <v>15422</v>
      </c>
      <c r="D55" s="7">
        <v>63</v>
      </c>
      <c r="E55" s="60">
        <v>330</v>
      </c>
      <c r="F55" s="40">
        <v>5.2380952380952381</v>
      </c>
      <c r="G55" s="13">
        <v>16.5</v>
      </c>
      <c r="H55" s="125">
        <v>16.5</v>
      </c>
    </row>
    <row r="56" spans="1:9" hidden="1">
      <c r="A56" s="7"/>
      <c r="B56" s="38" t="s">
        <v>137</v>
      </c>
      <c r="C56" s="39" t="s">
        <v>15419</v>
      </c>
      <c r="D56" s="7">
        <v>79</v>
      </c>
      <c r="E56" s="60">
        <v>310</v>
      </c>
      <c r="F56" s="40">
        <v>3.9240506329113924</v>
      </c>
      <c r="G56" s="13">
        <v>15.5</v>
      </c>
      <c r="H56" s="125">
        <v>15.5</v>
      </c>
    </row>
    <row r="57" spans="1:9" hidden="1">
      <c r="A57" s="7"/>
      <c r="B57" s="38" t="s">
        <v>156</v>
      </c>
      <c r="C57" s="39" t="s">
        <v>15418</v>
      </c>
      <c r="D57" s="7">
        <v>63</v>
      </c>
      <c r="E57" s="60">
        <v>302</v>
      </c>
      <c r="F57" s="40">
        <v>4.7936507936507935</v>
      </c>
      <c r="G57" s="13">
        <v>15.1</v>
      </c>
      <c r="H57" s="125">
        <v>15.1</v>
      </c>
    </row>
    <row r="58" spans="1:9" hidden="1">
      <c r="A58" s="7"/>
      <c r="B58" s="38" t="s">
        <v>53</v>
      </c>
      <c r="C58" s="38" t="s">
        <v>15434</v>
      </c>
      <c r="D58" s="7">
        <v>126</v>
      </c>
      <c r="E58" s="60">
        <v>289</v>
      </c>
      <c r="F58" s="40">
        <v>2.2936507936507935</v>
      </c>
      <c r="G58" s="13">
        <v>14.45</v>
      </c>
      <c r="H58" s="125">
        <v>14.45</v>
      </c>
    </row>
    <row r="59" spans="1:9" hidden="1">
      <c r="A59" s="7"/>
      <c r="B59" s="38" t="s">
        <v>53</v>
      </c>
      <c r="C59" s="39" t="s">
        <v>15425</v>
      </c>
      <c r="D59" s="7">
        <v>126</v>
      </c>
      <c r="E59" s="60">
        <v>289</v>
      </c>
      <c r="F59" s="40">
        <v>2.2936507936507935</v>
      </c>
      <c r="G59" s="13">
        <v>14.45</v>
      </c>
      <c r="H59" s="125">
        <v>14.45</v>
      </c>
    </row>
    <row r="60" spans="1:9" hidden="1">
      <c r="A60" s="7"/>
      <c r="B60" s="38" t="s">
        <v>41</v>
      </c>
      <c r="C60" s="39" t="s">
        <v>15432</v>
      </c>
      <c r="D60" s="7">
        <v>126</v>
      </c>
      <c r="E60" s="60">
        <v>278</v>
      </c>
      <c r="F60" s="40">
        <v>2.2063492063492065</v>
      </c>
      <c r="G60" s="13">
        <v>13.9</v>
      </c>
      <c r="H60" s="125">
        <v>13.9</v>
      </c>
    </row>
    <row r="61" spans="1:9" hidden="1">
      <c r="A61" s="7"/>
      <c r="B61" s="38" t="s">
        <v>41</v>
      </c>
      <c r="C61" s="39" t="s">
        <v>15426</v>
      </c>
      <c r="D61" s="7">
        <v>126</v>
      </c>
      <c r="E61" s="60">
        <v>274</v>
      </c>
      <c r="F61" s="40">
        <v>2.1746031746031744</v>
      </c>
      <c r="G61" s="13">
        <v>13.7</v>
      </c>
      <c r="H61" s="125">
        <v>13.7</v>
      </c>
    </row>
    <row r="62" spans="1:9" hidden="1">
      <c r="A62" s="7"/>
      <c r="B62" s="38" t="s">
        <v>67</v>
      </c>
      <c r="C62" s="39" t="s">
        <v>15428</v>
      </c>
      <c r="D62" s="7">
        <v>126</v>
      </c>
      <c r="E62" s="60">
        <v>260</v>
      </c>
      <c r="F62" s="40">
        <v>2.0634920634920637</v>
      </c>
      <c r="G62" s="13">
        <v>13</v>
      </c>
      <c r="H62" s="125">
        <v>13</v>
      </c>
    </row>
    <row r="63" spans="1:9" hidden="1">
      <c r="A63" s="7"/>
      <c r="B63" s="38" t="s">
        <v>53</v>
      </c>
      <c r="C63" s="39" t="s">
        <v>15429</v>
      </c>
      <c r="D63" s="7">
        <v>126</v>
      </c>
      <c r="E63" s="60">
        <v>255</v>
      </c>
      <c r="F63" s="40">
        <v>2.0238095238095237</v>
      </c>
      <c r="G63" s="13">
        <v>12.75</v>
      </c>
      <c r="H63" s="125">
        <v>12.75</v>
      </c>
    </row>
    <row r="64" spans="1:9" hidden="1">
      <c r="A64" s="7"/>
      <c r="B64" s="38" t="s">
        <v>15404</v>
      </c>
      <c r="C64" s="38" t="s">
        <v>15448</v>
      </c>
      <c r="D64" s="7">
        <v>139</v>
      </c>
      <c r="E64" s="60">
        <v>244</v>
      </c>
      <c r="F64" s="40">
        <v>1.7553956834532374</v>
      </c>
      <c r="G64" s="13">
        <v>12.2</v>
      </c>
      <c r="H64" s="125">
        <v>12.2</v>
      </c>
    </row>
    <row r="65" spans="1:8" hidden="1">
      <c r="A65" s="7"/>
      <c r="B65" s="38" t="s">
        <v>53</v>
      </c>
      <c r="C65" s="38" t="s">
        <v>15444</v>
      </c>
      <c r="D65" s="7">
        <v>126</v>
      </c>
      <c r="E65" s="60">
        <v>230</v>
      </c>
      <c r="F65" s="40">
        <v>1.8253968253968254</v>
      </c>
      <c r="G65" s="13">
        <v>11.5</v>
      </c>
      <c r="H65" s="125">
        <v>11.5</v>
      </c>
    </row>
    <row r="66" spans="1:8" hidden="1">
      <c r="A66" s="7"/>
      <c r="B66" s="38" t="s">
        <v>15404</v>
      </c>
      <c r="C66" s="38" t="s">
        <v>15447</v>
      </c>
      <c r="D66" s="7">
        <v>139</v>
      </c>
      <c r="E66" s="60">
        <v>227</v>
      </c>
      <c r="F66" s="40">
        <v>1.6330935251798562</v>
      </c>
      <c r="G66" s="13">
        <v>11.35</v>
      </c>
      <c r="H66" s="125">
        <v>11.35</v>
      </c>
    </row>
    <row r="67" spans="1:8" hidden="1">
      <c r="A67" s="7"/>
      <c r="B67" s="38" t="s">
        <v>53</v>
      </c>
      <c r="C67" s="38" t="s">
        <v>15446</v>
      </c>
      <c r="D67" s="7">
        <v>126</v>
      </c>
      <c r="E67" s="60">
        <v>215</v>
      </c>
      <c r="F67" s="40">
        <v>1.7063492063492063</v>
      </c>
      <c r="G67" s="13">
        <v>10.75</v>
      </c>
      <c r="H67" s="125">
        <v>10.75</v>
      </c>
    </row>
    <row r="68" spans="1:8" hidden="1">
      <c r="A68" s="7"/>
      <c r="B68" s="38" t="s">
        <v>15405</v>
      </c>
      <c r="C68" s="39" t="s">
        <v>15433</v>
      </c>
      <c r="D68" s="7">
        <v>142</v>
      </c>
      <c r="E68" s="60">
        <v>202</v>
      </c>
      <c r="F68" s="40">
        <v>1.4225352112676057</v>
      </c>
      <c r="G68" s="13">
        <v>10.1</v>
      </c>
      <c r="H68" s="125">
        <v>10.1</v>
      </c>
    </row>
    <row r="69" spans="1:8" hidden="1">
      <c r="A69" s="7"/>
      <c r="B69" s="38" t="s">
        <v>53</v>
      </c>
      <c r="C69" s="39" t="s">
        <v>15431</v>
      </c>
      <c r="D69" s="7">
        <v>126</v>
      </c>
      <c r="E69" s="60">
        <v>202</v>
      </c>
      <c r="F69" s="40">
        <v>1.6031746031746033</v>
      </c>
      <c r="G69" s="13">
        <v>10.1</v>
      </c>
      <c r="H69" s="125">
        <v>10.1</v>
      </c>
    </row>
    <row r="70" spans="1:8" hidden="1">
      <c r="A70" s="7"/>
      <c r="B70" s="38" t="s">
        <v>15405</v>
      </c>
      <c r="C70" s="39" t="s">
        <v>15423</v>
      </c>
      <c r="D70" s="7">
        <v>142</v>
      </c>
      <c r="E70" s="60">
        <v>201</v>
      </c>
      <c r="F70" s="40">
        <v>1.4154929577464788</v>
      </c>
      <c r="G70" s="13">
        <v>10.050000000000001</v>
      </c>
      <c r="H70" s="125">
        <v>10.050000000000001</v>
      </c>
    </row>
    <row r="71" spans="1:8" hidden="1">
      <c r="A71" s="7"/>
      <c r="B71" s="38" t="s">
        <v>53</v>
      </c>
      <c r="C71" s="39" t="s">
        <v>15462</v>
      </c>
      <c r="D71" s="7">
        <v>126</v>
      </c>
      <c r="E71" s="60">
        <v>199</v>
      </c>
      <c r="F71" s="40">
        <v>1.5793650793650793</v>
      </c>
      <c r="G71" s="13">
        <v>9.9499999999999993</v>
      </c>
      <c r="H71" s="125">
        <v>9.9499999999999993</v>
      </c>
    </row>
    <row r="72" spans="1:8" hidden="1">
      <c r="A72" s="7"/>
      <c r="B72" s="38" t="s">
        <v>15404</v>
      </c>
      <c r="C72" s="39" t="s">
        <v>15451</v>
      </c>
      <c r="D72" s="7">
        <v>139</v>
      </c>
      <c r="E72" s="60">
        <v>199</v>
      </c>
      <c r="F72" s="40">
        <v>1.4316546762589928</v>
      </c>
      <c r="G72" s="13">
        <v>9.9499999999999993</v>
      </c>
      <c r="H72" s="125">
        <v>9.9499999999999993</v>
      </c>
    </row>
    <row r="73" spans="1:8">
      <c r="A73" s="7"/>
      <c r="B73" s="38" t="s">
        <v>423</v>
      </c>
      <c r="C73" s="39" t="s">
        <v>15421</v>
      </c>
      <c r="D73" s="7">
        <v>50</v>
      </c>
      <c r="E73" s="60">
        <v>198</v>
      </c>
      <c r="F73" s="40">
        <v>3.96</v>
      </c>
      <c r="G73" s="13">
        <v>9.9</v>
      </c>
      <c r="H73" s="125">
        <v>9.9</v>
      </c>
    </row>
    <row r="74" spans="1:8" hidden="1">
      <c r="A74" s="7"/>
      <c r="B74" s="38" t="s">
        <v>53</v>
      </c>
      <c r="C74" s="39" t="s">
        <v>15452</v>
      </c>
      <c r="D74" s="7">
        <v>126</v>
      </c>
      <c r="E74" s="60">
        <v>174</v>
      </c>
      <c r="F74" s="40">
        <v>1.3809523809523809</v>
      </c>
      <c r="G74" s="13">
        <v>8.6999999999999993</v>
      </c>
      <c r="H74" s="125">
        <v>8.6999999999999993</v>
      </c>
    </row>
    <row r="75" spans="1:8" hidden="1">
      <c r="A75" s="7"/>
      <c r="B75" s="38" t="s">
        <v>53</v>
      </c>
      <c r="C75" s="39" t="s">
        <v>15442</v>
      </c>
      <c r="D75" s="7">
        <v>126</v>
      </c>
      <c r="E75" s="60">
        <v>174</v>
      </c>
      <c r="F75" s="40">
        <v>1.3809523809523809</v>
      </c>
      <c r="G75" s="13">
        <v>8.6999999999999993</v>
      </c>
      <c r="H75" s="125">
        <v>8.6999999999999993</v>
      </c>
    </row>
    <row r="76" spans="1:8" hidden="1">
      <c r="A76" s="7"/>
      <c r="B76" s="38" t="s">
        <v>53</v>
      </c>
      <c r="C76" s="39" t="s">
        <v>15445</v>
      </c>
      <c r="D76" s="7">
        <v>126</v>
      </c>
      <c r="E76" s="60">
        <v>171</v>
      </c>
      <c r="F76" s="40">
        <v>1.3571428571428572</v>
      </c>
      <c r="G76" s="13">
        <v>8.5500000000000007</v>
      </c>
      <c r="H76" s="125">
        <v>8.5500000000000007</v>
      </c>
    </row>
    <row r="77" spans="1:8" hidden="1">
      <c r="A77" s="7"/>
      <c r="B77" s="38" t="s">
        <v>53</v>
      </c>
      <c r="C77" s="39" t="s">
        <v>15468</v>
      </c>
      <c r="D77" s="7">
        <v>126</v>
      </c>
      <c r="E77" s="60">
        <v>170</v>
      </c>
      <c r="F77" s="40">
        <v>1.3492063492063493</v>
      </c>
      <c r="G77" s="13">
        <v>8.5</v>
      </c>
      <c r="H77" s="125">
        <v>8.5</v>
      </c>
    </row>
    <row r="78" spans="1:8" hidden="1">
      <c r="A78" s="7"/>
      <c r="B78" s="38" t="s">
        <v>15404</v>
      </c>
      <c r="C78" s="39" t="s">
        <v>15453</v>
      </c>
      <c r="D78" s="7">
        <v>139</v>
      </c>
      <c r="E78" s="60">
        <v>163</v>
      </c>
      <c r="F78" s="40">
        <v>1.1726618705035972</v>
      </c>
      <c r="G78" s="13">
        <v>8.15</v>
      </c>
      <c r="H78" s="125">
        <v>8.15</v>
      </c>
    </row>
    <row r="79" spans="1:8" hidden="1">
      <c r="A79" s="7"/>
      <c r="B79" s="38" t="s">
        <v>15404</v>
      </c>
      <c r="C79" s="39" t="s">
        <v>15455</v>
      </c>
      <c r="D79" s="7">
        <v>139</v>
      </c>
      <c r="E79" s="60">
        <v>160</v>
      </c>
      <c r="F79" s="40">
        <v>1.1510791366906474</v>
      </c>
      <c r="G79" s="13">
        <v>8</v>
      </c>
      <c r="H79" s="125">
        <v>8</v>
      </c>
    </row>
    <row r="80" spans="1:8" hidden="1">
      <c r="A80" s="7"/>
      <c r="B80" s="38" t="s">
        <v>15404</v>
      </c>
      <c r="C80" s="39" t="s">
        <v>15463</v>
      </c>
      <c r="D80" s="7">
        <v>139</v>
      </c>
      <c r="E80" s="60">
        <v>150</v>
      </c>
      <c r="F80" s="40">
        <v>1.079136690647482</v>
      </c>
      <c r="G80" s="13">
        <v>7.5</v>
      </c>
      <c r="H80" s="125">
        <v>7.5</v>
      </c>
    </row>
    <row r="81" spans="1:8" hidden="1">
      <c r="A81" s="7"/>
      <c r="B81" s="38" t="s">
        <v>53</v>
      </c>
      <c r="C81" s="39" t="s">
        <v>15436</v>
      </c>
      <c r="D81" s="7">
        <v>126</v>
      </c>
      <c r="E81" s="60">
        <v>149</v>
      </c>
      <c r="F81" s="40">
        <v>1.1825396825396826</v>
      </c>
      <c r="G81" s="13">
        <v>7.45</v>
      </c>
      <c r="H81" s="125">
        <v>7.45</v>
      </c>
    </row>
    <row r="82" spans="1:8" hidden="1">
      <c r="A82" s="7"/>
      <c r="B82" s="38" t="s">
        <v>15404</v>
      </c>
      <c r="C82" s="39" t="s">
        <v>15457</v>
      </c>
      <c r="D82" s="7">
        <v>139</v>
      </c>
      <c r="E82" s="60">
        <v>149</v>
      </c>
      <c r="F82" s="40">
        <v>1.0719424460431655</v>
      </c>
      <c r="G82" s="13">
        <v>7.45</v>
      </c>
      <c r="H82" s="125">
        <v>7.45</v>
      </c>
    </row>
    <row r="83" spans="1:8" hidden="1">
      <c r="A83" s="7"/>
      <c r="B83" s="38" t="s">
        <v>53</v>
      </c>
      <c r="C83" s="39" t="s">
        <v>15469</v>
      </c>
      <c r="D83" s="7">
        <v>126</v>
      </c>
      <c r="E83" s="60">
        <v>149</v>
      </c>
      <c r="F83" s="40">
        <v>1.1825396825396826</v>
      </c>
      <c r="G83" s="13">
        <v>7.45</v>
      </c>
      <c r="H83" s="125">
        <v>7.45</v>
      </c>
    </row>
    <row r="84" spans="1:8" hidden="1">
      <c r="A84" s="7"/>
      <c r="B84" s="38" t="s">
        <v>53</v>
      </c>
      <c r="C84" s="39" t="s">
        <v>15456</v>
      </c>
      <c r="D84" s="7">
        <v>126</v>
      </c>
      <c r="E84" s="60">
        <v>148</v>
      </c>
      <c r="F84" s="40">
        <v>1.1746031746031746</v>
      </c>
      <c r="G84" s="13">
        <v>7.4</v>
      </c>
      <c r="H84" s="125">
        <v>7.4</v>
      </c>
    </row>
    <row r="85" spans="1:8" hidden="1">
      <c r="A85" s="33"/>
      <c r="B85" s="38" t="s">
        <v>15404</v>
      </c>
      <c r="C85" s="39" t="s">
        <v>15461</v>
      </c>
      <c r="D85" s="7">
        <v>139</v>
      </c>
      <c r="E85" s="60">
        <v>142</v>
      </c>
      <c r="F85" s="40">
        <v>1.0215827338129497</v>
      </c>
      <c r="G85" s="126">
        <v>7.1</v>
      </c>
      <c r="H85" s="125">
        <v>7.1</v>
      </c>
    </row>
    <row r="86" spans="1:8" hidden="1">
      <c r="A86" s="7"/>
      <c r="B86" s="38" t="s">
        <v>15404</v>
      </c>
      <c r="C86" s="39" t="s">
        <v>15464</v>
      </c>
      <c r="D86" s="7">
        <v>139</v>
      </c>
      <c r="E86" s="60">
        <v>140</v>
      </c>
      <c r="F86" s="40">
        <v>1.0071942446043165</v>
      </c>
      <c r="G86" s="13">
        <v>7</v>
      </c>
      <c r="H86" s="125">
        <v>7</v>
      </c>
    </row>
    <row r="87" spans="1:8" hidden="1">
      <c r="A87" s="7"/>
      <c r="B87" s="38" t="s">
        <v>15404</v>
      </c>
      <c r="C87" s="39" t="s">
        <v>15460</v>
      </c>
      <c r="D87" s="7">
        <v>139</v>
      </c>
      <c r="E87" s="60">
        <v>136</v>
      </c>
      <c r="F87" s="40">
        <v>0.97841726618705038</v>
      </c>
      <c r="G87" s="13">
        <v>6.8</v>
      </c>
      <c r="H87" s="125">
        <v>6.8</v>
      </c>
    </row>
    <row r="88" spans="1:8" hidden="1">
      <c r="A88" s="7"/>
      <c r="B88" s="38" t="s">
        <v>53</v>
      </c>
      <c r="C88" s="38" t="s">
        <v>15438</v>
      </c>
      <c r="D88" s="7">
        <v>126</v>
      </c>
      <c r="E88" s="60">
        <v>135</v>
      </c>
      <c r="F88" s="40">
        <v>1.0714285714285714</v>
      </c>
      <c r="G88" s="13">
        <v>6.75</v>
      </c>
      <c r="H88" s="125">
        <v>6.75</v>
      </c>
    </row>
    <row r="89" spans="1:8" hidden="1">
      <c r="A89" s="7"/>
      <c r="B89" s="38" t="s">
        <v>15404</v>
      </c>
      <c r="C89" s="38" t="s">
        <v>15454</v>
      </c>
      <c r="D89" s="7">
        <v>139</v>
      </c>
      <c r="E89" s="60">
        <v>135</v>
      </c>
      <c r="F89" s="40">
        <v>0.97122302158273377</v>
      </c>
      <c r="G89" s="13">
        <v>6.75</v>
      </c>
      <c r="H89" s="125">
        <v>6.75</v>
      </c>
    </row>
    <row r="90" spans="1:8" hidden="1">
      <c r="A90" s="7"/>
      <c r="B90" s="38" t="s">
        <v>53</v>
      </c>
      <c r="C90" s="39" t="s">
        <v>15458</v>
      </c>
      <c r="D90" s="7">
        <v>126</v>
      </c>
      <c r="E90" s="60">
        <v>133</v>
      </c>
      <c r="F90" s="40">
        <v>1.0555555555555556</v>
      </c>
      <c r="G90" s="13">
        <v>6.65</v>
      </c>
      <c r="H90" s="125">
        <v>6.65</v>
      </c>
    </row>
    <row r="91" spans="1:8">
      <c r="A91" s="7"/>
      <c r="B91" s="38" t="s">
        <v>16</v>
      </c>
      <c r="C91" s="39" t="s">
        <v>15430</v>
      </c>
      <c r="D91" s="7">
        <v>47</v>
      </c>
      <c r="E91" s="60">
        <v>117</v>
      </c>
      <c r="F91" s="40">
        <v>2.4893617021276597</v>
      </c>
      <c r="G91" s="13">
        <v>5.85</v>
      </c>
      <c r="H91" s="125">
        <v>5.85</v>
      </c>
    </row>
    <row r="92" spans="1:8" hidden="1">
      <c r="A92" s="7"/>
      <c r="B92" s="38" t="s">
        <v>34</v>
      </c>
      <c r="C92" s="38" t="s">
        <v>15449</v>
      </c>
      <c r="D92" s="7">
        <v>79</v>
      </c>
      <c r="E92" s="60">
        <v>113</v>
      </c>
      <c r="F92" s="40">
        <v>1.4303797468354431</v>
      </c>
      <c r="G92" s="13">
        <v>5.65</v>
      </c>
      <c r="H92" s="125">
        <v>5.65</v>
      </c>
    </row>
    <row r="93" spans="1:8" hidden="1">
      <c r="A93" s="7"/>
      <c r="B93" s="38" t="s">
        <v>137</v>
      </c>
      <c r="C93" s="38" t="s">
        <v>15459</v>
      </c>
      <c r="D93" s="7">
        <v>79</v>
      </c>
      <c r="E93" s="60">
        <v>112</v>
      </c>
      <c r="F93" s="40">
        <v>1.4177215189873418</v>
      </c>
      <c r="G93" s="13">
        <v>5.6</v>
      </c>
      <c r="H93" s="125">
        <v>5.6</v>
      </c>
    </row>
    <row r="94" spans="1:8" hidden="1">
      <c r="A94" s="7"/>
      <c r="B94" s="38" t="s">
        <v>24</v>
      </c>
      <c r="C94" s="39" t="s">
        <v>15435</v>
      </c>
      <c r="D94" s="7">
        <v>42</v>
      </c>
      <c r="E94" s="60">
        <v>111</v>
      </c>
      <c r="F94" s="40">
        <v>2.6428571428571428</v>
      </c>
      <c r="G94" s="13">
        <v>5.55</v>
      </c>
      <c r="H94" s="125">
        <v>5.55</v>
      </c>
    </row>
    <row r="95" spans="1:8" hidden="1">
      <c r="A95" s="7"/>
      <c r="B95" s="38" t="s">
        <v>15404</v>
      </c>
      <c r="C95" s="39" t="s">
        <v>15466</v>
      </c>
      <c r="D95" s="7">
        <v>139</v>
      </c>
      <c r="E95" s="60">
        <v>110</v>
      </c>
      <c r="F95" s="40">
        <v>0.79136690647482011</v>
      </c>
      <c r="G95" s="13">
        <v>5.5</v>
      </c>
      <c r="H95" s="125">
        <v>5.5</v>
      </c>
    </row>
    <row r="96" spans="1:8" hidden="1">
      <c r="A96" s="7"/>
      <c r="B96" s="38" t="s">
        <v>24</v>
      </c>
      <c r="C96" s="39" t="s">
        <v>15484</v>
      </c>
      <c r="D96" s="7">
        <v>42</v>
      </c>
      <c r="E96" s="60">
        <v>107</v>
      </c>
      <c r="F96" s="40">
        <v>2.5476190476190474</v>
      </c>
      <c r="G96" s="13">
        <v>5.35</v>
      </c>
      <c r="H96" s="125">
        <v>5.35</v>
      </c>
    </row>
    <row r="97" spans="1:8">
      <c r="A97" s="7"/>
      <c r="B97" s="38" t="s">
        <v>423</v>
      </c>
      <c r="C97" s="39" t="s">
        <v>15440</v>
      </c>
      <c r="D97" s="7">
        <v>50</v>
      </c>
      <c r="E97" s="60">
        <v>103</v>
      </c>
      <c r="F97" s="40">
        <v>2.06</v>
      </c>
      <c r="G97" s="13">
        <v>5.15</v>
      </c>
      <c r="H97" s="125">
        <v>5.15</v>
      </c>
    </row>
    <row r="98" spans="1:8">
      <c r="A98" s="7"/>
      <c r="B98" s="38" t="s">
        <v>423</v>
      </c>
      <c r="C98" s="39" t="s">
        <v>15450</v>
      </c>
      <c r="D98" s="7">
        <v>50</v>
      </c>
      <c r="E98" s="60">
        <v>95</v>
      </c>
      <c r="F98" s="40">
        <v>1.9</v>
      </c>
      <c r="G98" s="13">
        <v>4.75</v>
      </c>
      <c r="H98" s="125">
        <v>4.75</v>
      </c>
    </row>
    <row r="99" spans="1:8">
      <c r="A99" s="7"/>
      <c r="B99" s="38" t="s">
        <v>423</v>
      </c>
      <c r="C99" s="39" t="s">
        <v>15437</v>
      </c>
      <c r="D99" s="7">
        <v>50</v>
      </c>
      <c r="E99" s="60">
        <v>90</v>
      </c>
      <c r="F99" s="40">
        <v>1.8</v>
      </c>
      <c r="G99" s="13">
        <v>4.5</v>
      </c>
      <c r="H99" s="125">
        <v>4.5</v>
      </c>
    </row>
    <row r="100" spans="1:8" hidden="1">
      <c r="A100" s="7"/>
      <c r="B100" s="38" t="s">
        <v>31</v>
      </c>
      <c r="C100" s="38" t="s">
        <v>15465</v>
      </c>
      <c r="D100" s="7">
        <v>126</v>
      </c>
      <c r="E100" s="60">
        <v>82</v>
      </c>
      <c r="F100" s="40">
        <v>0.65079365079365081</v>
      </c>
      <c r="G100" s="13">
        <v>4.0999999999999996</v>
      </c>
      <c r="H100" s="125">
        <v>4.0999999999999996</v>
      </c>
    </row>
    <row r="101" spans="1:8" hidden="1">
      <c r="A101" s="7"/>
      <c r="B101" s="38" t="s">
        <v>34</v>
      </c>
      <c r="C101" s="39" t="s">
        <v>15470</v>
      </c>
      <c r="D101" s="7">
        <v>79</v>
      </c>
      <c r="E101" s="60">
        <v>49</v>
      </c>
      <c r="F101" s="40">
        <v>0.620253164556962</v>
      </c>
      <c r="G101" s="13">
        <v>2.4500000000000002</v>
      </c>
      <c r="H101" s="125">
        <v>2.4500000000000002</v>
      </c>
    </row>
    <row r="102" spans="1:8">
      <c r="A102" s="7"/>
      <c r="B102" s="38" t="s">
        <v>16</v>
      </c>
      <c r="C102" s="38" t="s">
        <v>15443</v>
      </c>
      <c r="D102" s="7">
        <v>47</v>
      </c>
      <c r="E102" s="60">
        <v>42</v>
      </c>
      <c r="F102" s="40">
        <v>0.8936170212765957</v>
      </c>
      <c r="G102" s="13">
        <v>2.1</v>
      </c>
      <c r="H102" s="125">
        <v>2.1</v>
      </c>
    </row>
    <row r="103" spans="1:8" hidden="1">
      <c r="A103" s="7"/>
      <c r="B103" s="38" t="s">
        <v>31</v>
      </c>
      <c r="C103" s="38" t="s">
        <v>15473</v>
      </c>
      <c r="D103" s="7">
        <v>126</v>
      </c>
      <c r="E103" s="60">
        <v>35</v>
      </c>
      <c r="F103" s="40">
        <v>0.27777777777777779</v>
      </c>
      <c r="G103" s="13">
        <v>1.75</v>
      </c>
      <c r="H103" s="125">
        <v>1.75</v>
      </c>
    </row>
    <row r="104" spans="1:8" hidden="1">
      <c r="A104" s="7"/>
      <c r="B104" s="38" t="s">
        <v>24</v>
      </c>
      <c r="C104" s="39" t="s">
        <v>15467</v>
      </c>
      <c r="D104" s="101">
        <v>42</v>
      </c>
      <c r="E104" s="60">
        <v>32</v>
      </c>
      <c r="F104" s="40">
        <v>0.76190476190476186</v>
      </c>
      <c r="G104" s="13">
        <v>1.6</v>
      </c>
      <c r="H104" s="125">
        <v>1.6</v>
      </c>
    </row>
    <row r="105" spans="1:8">
      <c r="A105" s="7"/>
      <c r="B105" s="38" t="s">
        <v>16</v>
      </c>
      <c r="C105" s="39" t="s">
        <v>15424</v>
      </c>
      <c r="D105" s="7">
        <v>47</v>
      </c>
      <c r="E105" s="60">
        <v>27</v>
      </c>
      <c r="F105" s="40">
        <v>0.57446808510638303</v>
      </c>
      <c r="G105" s="13">
        <v>1.35</v>
      </c>
      <c r="H105" s="125">
        <v>1.35</v>
      </c>
    </row>
    <row r="106" spans="1:8" hidden="1">
      <c r="A106" s="7"/>
      <c r="B106" s="38" t="s">
        <v>24</v>
      </c>
      <c r="C106" s="39" t="s">
        <v>15471</v>
      </c>
      <c r="D106" s="7">
        <v>42</v>
      </c>
      <c r="E106" s="60">
        <v>17</v>
      </c>
      <c r="F106" s="40">
        <v>0.40476190476190477</v>
      </c>
      <c r="G106" s="13">
        <v>0.85</v>
      </c>
      <c r="H106" s="125">
        <v>0.85</v>
      </c>
    </row>
    <row r="107" spans="1:8" hidden="1">
      <c r="A107" s="7"/>
      <c r="B107" s="38" t="s">
        <v>24</v>
      </c>
      <c r="C107" s="38" t="s">
        <v>15476</v>
      </c>
      <c r="D107" s="7">
        <v>42</v>
      </c>
      <c r="E107" s="60">
        <v>6</v>
      </c>
      <c r="F107" s="40">
        <v>0.14285714285714285</v>
      </c>
      <c r="G107" s="13">
        <v>0.3</v>
      </c>
      <c r="H107" s="125">
        <v>0.3</v>
      </c>
    </row>
    <row r="108" spans="1:8" hidden="1">
      <c r="A108" s="7"/>
      <c r="B108" s="38" t="s">
        <v>24</v>
      </c>
      <c r="C108" s="39" t="s">
        <v>15475</v>
      </c>
      <c r="D108" s="7">
        <v>42</v>
      </c>
      <c r="E108" s="60">
        <v>5</v>
      </c>
      <c r="F108" s="40">
        <v>0.11904761904761904</v>
      </c>
      <c r="G108" s="13">
        <v>0.25</v>
      </c>
      <c r="H108" s="125">
        <v>0.25</v>
      </c>
    </row>
  </sheetData>
  <autoFilter ref="A50:J108" xr:uid="{B1426FDC-9EAE-42CF-9811-6085A3A1D12B}">
    <filterColumn colId="1">
      <filters>
        <filter val="BUCARAMANGA"/>
        <filter val="CUCUTA"/>
      </filters>
    </filterColumn>
    <sortState xmlns:xlrd2="http://schemas.microsoft.com/office/spreadsheetml/2017/richdata2" ref="A51:J108">
      <sortCondition descending="1" ref="E50:E108"/>
    </sortState>
  </autoFilter>
  <mergeCells count="3">
    <mergeCell ref="A1:J1"/>
    <mergeCell ref="A14:J14"/>
    <mergeCell ref="A48:J48"/>
  </mergeCells>
  <conditionalFormatting sqref="D33:D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F51:F10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 E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917D-11DB-4EDB-8F78-FB3539ED511E}">
  <sheetPr filterMode="1"/>
  <dimension ref="A1:N105"/>
  <sheetViews>
    <sheetView topLeftCell="A25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36.5703125" bestFit="1" customWidth="1"/>
    <col min="2" max="2" width="25.140625" customWidth="1"/>
    <col min="3" max="3" width="45.140625" customWidth="1"/>
    <col min="4" max="4" width="26.5703125" customWidth="1"/>
    <col min="5" max="5" width="29.140625" bestFit="1" customWidth="1"/>
    <col min="6" max="6" width="29.140625" customWidth="1"/>
    <col min="7" max="7" width="23.85546875" bestFit="1" customWidth="1"/>
    <col min="8" max="8" width="28.140625" bestFit="1" customWidth="1"/>
    <col min="9" max="9" width="22.85546875" customWidth="1"/>
    <col min="10" max="10" width="21" bestFit="1" customWidth="1"/>
    <col min="11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19</v>
      </c>
      <c r="C4" s="7">
        <v>19</v>
      </c>
      <c r="E4" s="46"/>
      <c r="F4" s="46"/>
    </row>
    <row r="5" spans="1:14">
      <c r="A5" s="47"/>
      <c r="B5" s="11"/>
      <c r="E5" s="46"/>
      <c r="F5" s="46"/>
    </row>
    <row r="6" spans="1:14">
      <c r="A6" s="17" t="s">
        <v>15376</v>
      </c>
      <c r="B6" s="58">
        <v>2024</v>
      </c>
      <c r="C6" s="17" t="s">
        <v>15377</v>
      </c>
      <c r="D6" s="17" t="s">
        <v>15378</v>
      </c>
      <c r="E6" s="71" t="s">
        <v>15379</v>
      </c>
      <c r="F6" s="43" t="s">
        <v>15416</v>
      </c>
      <c r="G6" s="58" t="s">
        <v>15386</v>
      </c>
    </row>
    <row r="7" spans="1:14">
      <c r="A7" s="17" t="s">
        <v>15381</v>
      </c>
      <c r="B7" s="14">
        <v>269027773</v>
      </c>
      <c r="C7" s="14">
        <v>385605000</v>
      </c>
      <c r="D7" s="35">
        <f>520044549.87/1.19</f>
        <v>437012226.78151262</v>
      </c>
      <c r="E7" s="100">
        <f>+D7/C7</f>
        <v>1.133315768160456</v>
      </c>
      <c r="F7" s="99">
        <f>+D7/C7</f>
        <v>1.133315768160456</v>
      </c>
      <c r="G7" s="64">
        <f>+D7/B7-1</f>
        <v>0.62441305560490457</v>
      </c>
      <c r="H7" s="158"/>
    </row>
    <row r="8" spans="1:14">
      <c r="A8" s="17" t="s">
        <v>15382</v>
      </c>
      <c r="B8" s="127">
        <v>4924</v>
      </c>
      <c r="C8" s="127">
        <v>6426.75</v>
      </c>
      <c r="D8" s="36">
        <v>8927</v>
      </c>
      <c r="E8" s="100">
        <f t="shared" ref="E8:E11" si="0">+D8/C8</f>
        <v>1.3890380052125879</v>
      </c>
      <c r="F8" s="99">
        <f t="shared" ref="F8:F11" si="1">+D8/C8</f>
        <v>1.3890380052125879</v>
      </c>
      <c r="G8" s="64">
        <f t="shared" ref="G8:G11" si="2">+D8/B8-1</f>
        <v>0.81295694557270504</v>
      </c>
      <c r="H8" s="46"/>
    </row>
    <row r="9" spans="1:14">
      <c r="A9" s="17" t="s">
        <v>15383</v>
      </c>
      <c r="B9" s="14">
        <v>54636.022136474414</v>
      </c>
      <c r="C9" s="14">
        <v>60000</v>
      </c>
      <c r="D9" s="35">
        <v>58255.242508121431</v>
      </c>
      <c r="E9" s="100">
        <f t="shared" si="0"/>
        <v>0.9709207084686905</v>
      </c>
      <c r="F9" s="99">
        <f t="shared" si="1"/>
        <v>0.9709207084686905</v>
      </c>
      <c r="G9" s="64">
        <f t="shared" si="2"/>
        <v>6.6242384238856644E-2</v>
      </c>
    </row>
    <row r="10" spans="1:14">
      <c r="A10" s="17" t="s">
        <v>3</v>
      </c>
      <c r="B10" s="29">
        <v>4646</v>
      </c>
      <c r="C10" s="29">
        <v>7069.4250000000002</v>
      </c>
      <c r="D10" s="36">
        <v>7743</v>
      </c>
      <c r="E10" s="100">
        <f t="shared" si="0"/>
        <v>1.0952800263104849</v>
      </c>
      <c r="F10" s="99">
        <f t="shared" si="1"/>
        <v>1.0952800263104849</v>
      </c>
      <c r="G10" s="64">
        <f t="shared" si="2"/>
        <v>0.66659492036160128</v>
      </c>
    </row>
    <row r="11" spans="1:14">
      <c r="A11" s="17" t="s">
        <v>15384</v>
      </c>
      <c r="B11" s="25">
        <f>+B8/B10</f>
        <v>1.0598364184244511</v>
      </c>
      <c r="C11" s="25">
        <v>1.1000000000000001</v>
      </c>
      <c r="D11" s="25">
        <v>1.1000000000000001</v>
      </c>
      <c r="E11" s="100">
        <f t="shared" si="0"/>
        <v>1</v>
      </c>
      <c r="F11" s="99">
        <f t="shared" si="1"/>
        <v>1</v>
      </c>
      <c r="G11" s="64">
        <f t="shared" si="2"/>
        <v>3.7896019496344469E-2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N16" s="47"/>
    </row>
    <row r="17" spans="1:14">
      <c r="A17" s="17" t="s">
        <v>53</v>
      </c>
      <c r="B17" s="26">
        <v>19</v>
      </c>
      <c r="C17" s="69">
        <v>0.38</v>
      </c>
      <c r="D17" s="14">
        <v>146529900</v>
      </c>
      <c r="E17" s="14">
        <v>7712100</v>
      </c>
      <c r="F17" s="30">
        <v>177761938.2699995</v>
      </c>
      <c r="G17" s="146">
        <v>0.34182059655165348</v>
      </c>
      <c r="H17" s="13">
        <v>2442.165</v>
      </c>
      <c r="I17" s="72">
        <v>128.535</v>
      </c>
      <c r="J17" s="78">
        <v>3830</v>
      </c>
      <c r="K17" s="74">
        <v>0.42903551024980396</v>
      </c>
      <c r="L17" s="75">
        <v>46413.038712793605</v>
      </c>
      <c r="N17" s="79">
        <v>6.7649999999999997</v>
      </c>
    </row>
    <row r="18" spans="1:14">
      <c r="A18" s="17" t="s">
        <v>9</v>
      </c>
      <c r="B18" s="26">
        <v>13</v>
      </c>
      <c r="C18" s="69">
        <v>0.31</v>
      </c>
      <c r="D18" s="14">
        <v>119537550</v>
      </c>
      <c r="E18" s="14">
        <v>9195196.153846154</v>
      </c>
      <c r="F18" s="30">
        <v>113876167.15000023</v>
      </c>
      <c r="G18" s="146">
        <v>0.21897386902423424</v>
      </c>
      <c r="H18" s="13">
        <v>1992.2925</v>
      </c>
      <c r="I18" s="72">
        <v>153.25326923076923</v>
      </c>
      <c r="J18" s="78">
        <v>1530</v>
      </c>
      <c r="K18" s="74">
        <v>0.17139016466898174</v>
      </c>
      <c r="L18" s="75">
        <v>74428.867418300797</v>
      </c>
      <c r="N18" s="79">
        <v>8.0659615384615382</v>
      </c>
    </row>
    <row r="19" spans="1:14">
      <c r="A19" s="17" t="s">
        <v>24</v>
      </c>
      <c r="B19" s="26">
        <v>6</v>
      </c>
      <c r="C19" s="69">
        <v>0.04</v>
      </c>
      <c r="D19" s="14">
        <v>15424200</v>
      </c>
      <c r="E19" s="14">
        <v>2570700</v>
      </c>
      <c r="F19" s="30">
        <v>30213155.28000012</v>
      </c>
      <c r="G19" s="146">
        <v>5.809724433714912E-2</v>
      </c>
      <c r="H19" s="13">
        <v>257.07</v>
      </c>
      <c r="I19" s="72">
        <v>42.844999999999999</v>
      </c>
      <c r="J19" s="78">
        <v>389</v>
      </c>
      <c r="K19" s="74">
        <v>4.357566931779993E-2</v>
      </c>
      <c r="L19" s="75">
        <v>77668.779640103137</v>
      </c>
      <c r="N19" s="79">
        <v>2.2549999999999999</v>
      </c>
    </row>
    <row r="20" spans="1:14">
      <c r="A20" s="66" t="s">
        <v>423</v>
      </c>
      <c r="B20" s="26">
        <v>4</v>
      </c>
      <c r="C20" s="69">
        <v>0.04</v>
      </c>
      <c r="D20" s="14">
        <v>15424200</v>
      </c>
      <c r="E20" s="14">
        <v>3856050</v>
      </c>
      <c r="F20" s="30">
        <v>32735315.250000034</v>
      </c>
      <c r="G20" s="146">
        <v>6.2947136467795234E-2</v>
      </c>
      <c r="H20" s="13">
        <v>257.07</v>
      </c>
      <c r="I20" s="72">
        <v>64.267499999999998</v>
      </c>
      <c r="J20" s="78">
        <v>537</v>
      </c>
      <c r="K20" s="74">
        <v>6.0154587207348495E-2</v>
      </c>
      <c r="L20" s="75">
        <v>60959.61871508386</v>
      </c>
      <c r="N20" s="79">
        <v>3.3824999999999998</v>
      </c>
    </row>
    <row r="21" spans="1:14">
      <c r="A21" s="17" t="s">
        <v>16</v>
      </c>
      <c r="B21" s="26">
        <v>3</v>
      </c>
      <c r="C21" s="69">
        <v>0.03</v>
      </c>
      <c r="D21" s="14">
        <v>11568150</v>
      </c>
      <c r="E21" s="14">
        <v>3856050</v>
      </c>
      <c r="F21" s="30">
        <v>8175163.1900000023</v>
      </c>
      <c r="G21" s="146">
        <v>1.572012088588106E-2</v>
      </c>
      <c r="H21" s="13">
        <v>192.80249999999998</v>
      </c>
      <c r="I21" s="72">
        <v>64.267499999999998</v>
      </c>
      <c r="J21" s="78">
        <v>197</v>
      </c>
      <c r="K21" s="74">
        <v>2.2067883947574772E-2</v>
      </c>
      <c r="L21" s="75">
        <v>41498.290304568538</v>
      </c>
      <c r="N21" s="79">
        <v>3.3824999999999998</v>
      </c>
    </row>
    <row r="22" spans="1:14">
      <c r="A22" s="17" t="s">
        <v>67</v>
      </c>
      <c r="B22" s="26">
        <v>2</v>
      </c>
      <c r="C22" s="69">
        <v>0.04</v>
      </c>
      <c r="D22" s="14">
        <v>15424200</v>
      </c>
      <c r="E22" s="14">
        <v>7712100</v>
      </c>
      <c r="F22" s="30">
        <v>36953244.680000007</v>
      </c>
      <c r="G22" s="146">
        <v>7.1057844350522523E-2</v>
      </c>
      <c r="H22" s="13">
        <v>257.07</v>
      </c>
      <c r="I22" s="72">
        <v>128.535</v>
      </c>
      <c r="J22" s="78">
        <v>524</v>
      </c>
      <c r="K22" s="74">
        <v>5.86983309062395E-2</v>
      </c>
      <c r="L22" s="75">
        <v>70521.459312977109</v>
      </c>
      <c r="N22" s="79">
        <v>6.7649999999999997</v>
      </c>
    </row>
    <row r="23" spans="1:14">
      <c r="A23" s="17" t="s">
        <v>41</v>
      </c>
      <c r="B23" s="26">
        <v>2</v>
      </c>
      <c r="C23" s="69">
        <v>0.04</v>
      </c>
      <c r="D23" s="14">
        <v>15424200</v>
      </c>
      <c r="E23" s="14">
        <v>7712100</v>
      </c>
      <c r="F23" s="30">
        <v>48153699.240000024</v>
      </c>
      <c r="G23" s="146">
        <v>9.2595334865133036E-2</v>
      </c>
      <c r="H23" s="13">
        <v>257.07</v>
      </c>
      <c r="I23" s="72">
        <v>128.535</v>
      </c>
      <c r="J23" s="78">
        <v>704</v>
      </c>
      <c r="K23" s="74">
        <v>7.8861879690825587E-2</v>
      </c>
      <c r="L23" s="75">
        <v>68400.14096590913</v>
      </c>
      <c r="N23" s="79">
        <v>6.7649999999999997</v>
      </c>
    </row>
    <row r="24" spans="1:14">
      <c r="A24" s="17" t="s">
        <v>31</v>
      </c>
      <c r="B24" s="26">
        <v>2</v>
      </c>
      <c r="C24" s="69">
        <v>0.04</v>
      </c>
      <c r="D24" s="14">
        <v>15424200</v>
      </c>
      <c r="E24" s="14">
        <v>7712100</v>
      </c>
      <c r="F24" s="30">
        <v>13106506.050000006</v>
      </c>
      <c r="G24" s="146">
        <v>2.5202660143782588E-2</v>
      </c>
      <c r="H24" s="13">
        <v>257.07</v>
      </c>
      <c r="I24" s="72">
        <v>128.535</v>
      </c>
      <c r="J24" s="78">
        <v>226</v>
      </c>
      <c r="K24" s="74">
        <v>2.5316455696202531E-2</v>
      </c>
      <c r="L24" s="75">
        <v>57993.389601769937</v>
      </c>
      <c r="N24" s="79">
        <v>6.7649999999999997</v>
      </c>
    </row>
    <row r="25" spans="1:14">
      <c r="A25" s="17" t="s">
        <v>137</v>
      </c>
      <c r="B25" s="26">
        <v>2</v>
      </c>
      <c r="C25" s="69">
        <v>2.5000000000000001E-2</v>
      </c>
      <c r="D25" s="14">
        <v>9640125</v>
      </c>
      <c r="E25" s="14">
        <v>4820062.5</v>
      </c>
      <c r="F25" s="30">
        <v>21306566.630000032</v>
      </c>
      <c r="G25" s="146">
        <v>4.0970656524188589E-2</v>
      </c>
      <c r="H25" s="13">
        <v>160.66875000000002</v>
      </c>
      <c r="I25" s="72">
        <v>80.334375000000009</v>
      </c>
      <c r="J25" s="78">
        <v>355</v>
      </c>
      <c r="K25" s="74">
        <v>3.9766998991822559E-2</v>
      </c>
      <c r="L25" s="75">
        <v>60018.497549295869</v>
      </c>
      <c r="N25" s="79">
        <v>4.2281250000000004</v>
      </c>
    </row>
    <row r="26" spans="1:14">
      <c r="A26" s="66" t="s">
        <v>156</v>
      </c>
      <c r="B26" s="26">
        <v>2</v>
      </c>
      <c r="C26" s="69">
        <v>0.02</v>
      </c>
      <c r="D26" s="14">
        <v>7712100</v>
      </c>
      <c r="E26" s="14">
        <v>3856050</v>
      </c>
      <c r="F26" s="30">
        <v>26692429.500000045</v>
      </c>
      <c r="G26" s="146">
        <v>5.1327197846170257E-2</v>
      </c>
      <c r="H26" s="13">
        <v>128.535</v>
      </c>
      <c r="I26" s="72">
        <v>64.267499999999998</v>
      </c>
      <c r="J26" s="78">
        <v>503</v>
      </c>
      <c r="K26" s="74">
        <v>5.6345916881371125E-2</v>
      </c>
      <c r="L26" s="75">
        <v>53066.460238568674</v>
      </c>
      <c r="N26" s="79">
        <v>3.3824999999999998</v>
      </c>
    </row>
    <row r="27" spans="1:14">
      <c r="A27" s="17" t="s">
        <v>34</v>
      </c>
      <c r="B27" s="26">
        <v>2</v>
      </c>
      <c r="C27" s="69">
        <v>2.5000000000000001E-2</v>
      </c>
      <c r="D27" s="14">
        <v>9640125</v>
      </c>
      <c r="E27" s="14">
        <v>4820062.5</v>
      </c>
      <c r="F27" s="30">
        <v>10104600.459999992</v>
      </c>
      <c r="G27" s="146">
        <v>1.9430259316294971E-2</v>
      </c>
      <c r="H27" s="13">
        <v>160.66875000000002</v>
      </c>
      <c r="I27" s="72">
        <v>80.334375000000009</v>
      </c>
      <c r="J27" s="78">
        <v>117</v>
      </c>
      <c r="K27" s="74">
        <v>1.3106306709980956E-2</v>
      </c>
      <c r="L27" s="75">
        <v>86364.106495726417</v>
      </c>
      <c r="N27" s="79">
        <v>4.2281250000000004</v>
      </c>
    </row>
    <row r="28" spans="1:14">
      <c r="A28" s="17" t="s">
        <v>3</v>
      </c>
      <c r="B28" s="26">
        <v>0</v>
      </c>
      <c r="C28" s="69">
        <v>0.01</v>
      </c>
      <c r="D28" s="14">
        <v>3856050</v>
      </c>
      <c r="E28" s="14"/>
      <c r="F28" s="30">
        <v>965764.16999999993</v>
      </c>
      <c r="G28" s="146">
        <v>1.8570796871949149E-3</v>
      </c>
      <c r="H28" s="13">
        <v>64.267499999999998</v>
      </c>
      <c r="I28" s="72"/>
      <c r="J28" s="78">
        <v>15</v>
      </c>
      <c r="K28" s="74">
        <v>1.6802957320488407E-3</v>
      </c>
      <c r="L28" s="75">
        <v>64384.277999999998</v>
      </c>
      <c r="N28" s="79">
        <v>0</v>
      </c>
    </row>
    <row r="29" spans="1:14">
      <c r="A29" s="17" t="s">
        <v>15406</v>
      </c>
      <c r="B29" s="18">
        <v>57</v>
      </c>
      <c r="C29" s="149">
        <v>1.0000000000000002</v>
      </c>
      <c r="D29" s="19">
        <v>385605000</v>
      </c>
      <c r="E29" s="19">
        <v>63822571.153846152</v>
      </c>
      <c r="F29" s="27">
        <v>520044549.87</v>
      </c>
      <c r="G29" s="150">
        <v>1</v>
      </c>
      <c r="H29" s="28">
        <v>6426.7499999999982</v>
      </c>
      <c r="I29" s="73">
        <v>1063.709519230769</v>
      </c>
      <c r="J29" s="73">
        <v>8927</v>
      </c>
      <c r="K29" s="76">
        <v>1</v>
      </c>
      <c r="L29" s="77">
        <v>58255.242508121431</v>
      </c>
    </row>
    <row r="30" spans="1:14">
      <c r="A30" s="134"/>
      <c r="B30" s="11"/>
    </row>
    <row r="31" spans="1:14">
      <c r="B31" s="43" t="s">
        <v>15485</v>
      </c>
      <c r="C31" s="43" t="s">
        <v>15478</v>
      </c>
      <c r="D31" s="43" t="s">
        <v>15486</v>
      </c>
      <c r="E31" s="43" t="s">
        <v>15487</v>
      </c>
      <c r="F31" s="43" t="s">
        <v>15481</v>
      </c>
      <c r="G31" s="43" t="s">
        <v>15486</v>
      </c>
      <c r="H31" s="43" t="s">
        <v>15383</v>
      </c>
    </row>
    <row r="32" spans="1:14">
      <c r="A32" s="71" t="s">
        <v>53</v>
      </c>
      <c r="B32" s="103">
        <f>177761938.27/1.19</f>
        <v>149379780.05882356</v>
      </c>
      <c r="C32" s="159">
        <v>0.34182059655165348</v>
      </c>
      <c r="D32" s="99">
        <v>1.2131444726980602</v>
      </c>
      <c r="E32" s="114">
        <v>3830</v>
      </c>
      <c r="F32" s="160">
        <v>0.42903551024980396</v>
      </c>
      <c r="G32" s="99">
        <v>1.5682806034809278</v>
      </c>
      <c r="H32" s="161">
        <v>46413.038712793605</v>
      </c>
      <c r="I32" s="158"/>
    </row>
    <row r="33" spans="1:12">
      <c r="A33" s="71" t="s">
        <v>9</v>
      </c>
      <c r="B33" s="103">
        <f>113876167.15/1.19</f>
        <v>95694258.109243706</v>
      </c>
      <c r="C33" s="159">
        <v>0.21897386902423424</v>
      </c>
      <c r="D33" s="99">
        <v>0.95263929325973495</v>
      </c>
      <c r="E33" s="114">
        <v>1530</v>
      </c>
      <c r="F33" s="160">
        <v>0.17139016466898174</v>
      </c>
      <c r="G33" s="99">
        <v>0.76795952401567535</v>
      </c>
      <c r="H33" s="161">
        <v>74428.867418300797</v>
      </c>
    </row>
    <row r="34" spans="1:12">
      <c r="A34" s="71" t="s">
        <v>24</v>
      </c>
      <c r="B34" s="103">
        <f>30213155.2800001/1.19</f>
        <v>25389206.117647145</v>
      </c>
      <c r="C34" s="159">
        <v>5.809724433714912E-2</v>
      </c>
      <c r="D34" s="99">
        <v>1.958815062045365</v>
      </c>
      <c r="E34" s="114">
        <v>389</v>
      </c>
      <c r="F34" s="160">
        <v>4.357566931779993E-2</v>
      </c>
      <c r="G34" s="99">
        <v>1.5132065196250049</v>
      </c>
      <c r="H34" s="161">
        <v>77668.779640103137</v>
      </c>
    </row>
    <row r="35" spans="1:12">
      <c r="A35" s="164" t="s">
        <v>423</v>
      </c>
      <c r="B35" s="103">
        <f>32735315.25/1.19</f>
        <v>27508668.277310926</v>
      </c>
      <c r="C35" s="159">
        <v>6.2947136467795234E-2</v>
      </c>
      <c r="D35" s="99">
        <v>2.1223347240051371</v>
      </c>
      <c r="E35" s="114">
        <v>537</v>
      </c>
      <c r="F35" s="160">
        <v>6.0154587207348495E-2</v>
      </c>
      <c r="G35" s="99">
        <v>2.0889251954720507</v>
      </c>
      <c r="H35" s="161">
        <v>60959.61871508386</v>
      </c>
    </row>
    <row r="36" spans="1:12">
      <c r="A36" s="71" t="s">
        <v>16</v>
      </c>
      <c r="B36" s="103">
        <f>8175163.19/1.19</f>
        <v>6869885.0336134462</v>
      </c>
      <c r="C36" s="159">
        <v>1.5720120885881064E-2</v>
      </c>
      <c r="D36" s="99">
        <v>0.70669581480184851</v>
      </c>
      <c r="E36" s="114">
        <v>197</v>
      </c>
      <c r="F36" s="160">
        <v>2.2067883947574772E-2</v>
      </c>
      <c r="G36" s="99">
        <v>1.0217709832600719</v>
      </c>
      <c r="H36" s="161">
        <v>41498.290304568545</v>
      </c>
      <c r="J36" s="46"/>
    </row>
    <row r="37" spans="1:12">
      <c r="A37" s="71" t="s">
        <v>67</v>
      </c>
      <c r="B37" s="103">
        <f>36953244.68/1.19</f>
        <v>31053146.789915968</v>
      </c>
      <c r="C37" s="159">
        <v>7.1057844350522523E-2</v>
      </c>
      <c r="D37" s="99">
        <v>2.3957965197546716</v>
      </c>
      <c r="E37" s="114">
        <v>524</v>
      </c>
      <c r="F37" s="160">
        <v>5.86983309062395E-2</v>
      </c>
      <c r="G37" s="99">
        <v>2.0383553117827828</v>
      </c>
      <c r="H37" s="161">
        <v>70521.459312977109</v>
      </c>
    </row>
    <row r="38" spans="1:12">
      <c r="A38" s="71" t="s">
        <v>41</v>
      </c>
      <c r="B38" s="103">
        <f>48153699.24/1.19</f>
        <v>40465293.478991598</v>
      </c>
      <c r="C38" s="159">
        <v>9.2595334865133036E-2</v>
      </c>
      <c r="D38" s="99">
        <v>3.1219576535573985</v>
      </c>
      <c r="E38" s="114">
        <v>704</v>
      </c>
      <c r="F38" s="160">
        <v>7.8861879690825587E-2</v>
      </c>
      <c r="G38" s="99">
        <v>2.7385537013264871</v>
      </c>
      <c r="H38" s="161">
        <v>68400.14096590913</v>
      </c>
    </row>
    <row r="39" spans="1:12">
      <c r="A39" s="71" t="s">
        <v>31</v>
      </c>
      <c r="B39" s="103">
        <f>13106506.05/1.19</f>
        <v>11013870.630252102</v>
      </c>
      <c r="C39" s="159">
        <v>2.5202660143782588E-2</v>
      </c>
      <c r="D39" s="99">
        <v>0.84973652118100174</v>
      </c>
      <c r="E39" s="114">
        <v>226</v>
      </c>
      <c r="F39" s="160">
        <v>2.5316455696202531E-2</v>
      </c>
      <c r="G39" s="99">
        <v>0.8791379779826507</v>
      </c>
      <c r="H39" s="161">
        <v>57993.389601769937</v>
      </c>
    </row>
    <row r="40" spans="1:12">
      <c r="A40" s="71" t="s">
        <v>137</v>
      </c>
      <c r="B40" s="103">
        <f>21306566.63/1.19</f>
        <v>17904677.840336133</v>
      </c>
      <c r="C40" s="159">
        <v>4.0970656524188589E-2</v>
      </c>
      <c r="D40" s="99">
        <v>2.2101960949676518</v>
      </c>
      <c r="E40" s="114">
        <v>355.00000000000006</v>
      </c>
      <c r="F40" s="160">
        <v>3.9766998991822566E-2</v>
      </c>
      <c r="G40" s="99">
        <v>2.2095149181156883</v>
      </c>
      <c r="H40" s="161">
        <v>60018.497549295855</v>
      </c>
    </row>
    <row r="41" spans="1:12">
      <c r="A41" s="164" t="s">
        <v>156</v>
      </c>
      <c r="B41" s="103">
        <f>26692429.5/1.19</f>
        <v>22430613.025210086</v>
      </c>
      <c r="C41" s="159">
        <v>5.1327197846170257E-2</v>
      </c>
      <c r="D41" s="99">
        <v>3.4611103979460904</v>
      </c>
      <c r="E41" s="114">
        <v>503</v>
      </c>
      <c r="F41" s="160">
        <v>5.6345916881371125E-2</v>
      </c>
      <c r="G41" s="99">
        <v>3.9133309993387018</v>
      </c>
      <c r="H41" s="161">
        <v>53066.460238568674</v>
      </c>
    </row>
    <row r="42" spans="1:12">
      <c r="A42" s="71" t="s">
        <v>34</v>
      </c>
      <c r="B42" s="103">
        <f>10104600.46/1.19</f>
        <v>8491260.8907563034</v>
      </c>
      <c r="C42" s="159">
        <v>1.9430259316294971E-2</v>
      </c>
      <c r="D42" s="99">
        <v>1.0481814768999356</v>
      </c>
      <c r="E42" s="114">
        <v>117</v>
      </c>
      <c r="F42" s="160">
        <v>1.3106306709980956E-2</v>
      </c>
      <c r="G42" s="99">
        <v>0.72820632512545214</v>
      </c>
      <c r="H42" s="161">
        <v>86364.106495726417</v>
      </c>
      <c r="J42" s="8"/>
      <c r="K42" s="8"/>
      <c r="L42" s="8"/>
    </row>
    <row r="43" spans="1:12">
      <c r="A43" s="71" t="s">
        <v>3</v>
      </c>
      <c r="B43" s="103">
        <f>965764.17/1.19</f>
        <v>811566.52941176482</v>
      </c>
      <c r="C43" s="159">
        <v>1.8570796871949149E-3</v>
      </c>
      <c r="D43" s="99">
        <v>0.25045426537518961</v>
      </c>
      <c r="E43" s="114">
        <v>15</v>
      </c>
      <c r="F43" s="160">
        <v>1.6802957320488407E-3</v>
      </c>
      <c r="G43" s="99">
        <v>0.2333994631812347</v>
      </c>
      <c r="H43" s="161">
        <v>64384.277999999998</v>
      </c>
      <c r="J43" s="8"/>
      <c r="K43" s="8"/>
      <c r="L43" s="8"/>
    </row>
    <row r="44" spans="1:12" s="83" customFormat="1">
      <c r="A44" s="112" t="s">
        <v>15406</v>
      </c>
      <c r="B44" s="104">
        <f>+SUM(B32:B43)</f>
        <v>437012226.7815128</v>
      </c>
      <c r="C44" s="159">
        <v>1</v>
      </c>
      <c r="D44" s="162">
        <v>1.3486457641109426</v>
      </c>
      <c r="E44" s="115">
        <v>8927</v>
      </c>
      <c r="F44" s="163">
        <v>1</v>
      </c>
      <c r="G44" s="99">
        <v>1.3890380052125884</v>
      </c>
      <c r="H44" s="161">
        <v>58255.242508121431</v>
      </c>
      <c r="J44" s="8"/>
      <c r="K44" s="8"/>
      <c r="L44" s="8"/>
    </row>
    <row r="46" spans="1:12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2">
      <c r="A48" s="17" t="s">
        <v>15413</v>
      </c>
      <c r="B48" s="17" t="s">
        <v>0</v>
      </c>
      <c r="C48" s="17" t="s">
        <v>4</v>
      </c>
      <c r="D48" s="15" t="s">
        <v>15414</v>
      </c>
      <c r="E48" s="17" t="s">
        <v>15415</v>
      </c>
      <c r="F48" s="17" t="s">
        <v>15488</v>
      </c>
      <c r="G48" s="17" t="s">
        <v>15489</v>
      </c>
      <c r="H48" s="17" t="s">
        <v>15417</v>
      </c>
      <c r="I48" s="124" t="s">
        <v>15483</v>
      </c>
      <c r="J48" s="68"/>
    </row>
    <row r="49" spans="1:9" hidden="1">
      <c r="A49" s="7"/>
      <c r="B49" s="38" t="s">
        <v>156</v>
      </c>
      <c r="C49" s="39" t="s">
        <v>15418</v>
      </c>
      <c r="D49" s="101">
        <v>64.267499999999998</v>
      </c>
      <c r="E49" s="60">
        <v>297</v>
      </c>
      <c r="F49" s="166">
        <v>15231215.159999996</v>
      </c>
      <c r="G49" s="40">
        <v>4.6213093709884472</v>
      </c>
      <c r="H49" s="13">
        <v>15.631578947368421</v>
      </c>
      <c r="I49" s="125">
        <v>15.631578947368421</v>
      </c>
    </row>
    <row r="50" spans="1:9" hidden="1">
      <c r="A50" s="7"/>
      <c r="B50" s="38" t="s">
        <v>156</v>
      </c>
      <c r="C50" s="39" t="s">
        <v>15422</v>
      </c>
      <c r="D50" s="101">
        <v>64.267499999999998</v>
      </c>
      <c r="E50" s="60">
        <v>243</v>
      </c>
      <c r="F50" s="166">
        <v>13465132.690000005</v>
      </c>
      <c r="G50" s="40">
        <v>3.781071303536002</v>
      </c>
      <c r="H50" s="13">
        <v>12.789473684210526</v>
      </c>
      <c r="I50" s="125">
        <v>12.789473684210526</v>
      </c>
    </row>
    <row r="51" spans="1:9" hidden="1">
      <c r="A51" s="7"/>
      <c r="B51" s="38" t="s">
        <v>24</v>
      </c>
      <c r="C51" s="39" t="s">
        <v>15435</v>
      </c>
      <c r="D51" s="101">
        <v>42.844999999999999</v>
      </c>
      <c r="E51" s="60">
        <v>162</v>
      </c>
      <c r="F51" s="166">
        <v>12303134.139999984</v>
      </c>
      <c r="G51" s="40">
        <v>3.781071303536002</v>
      </c>
      <c r="H51" s="13">
        <v>8.526315789473685</v>
      </c>
      <c r="I51" s="125">
        <v>8.526315789473685</v>
      </c>
    </row>
    <row r="52" spans="1:9" hidden="1">
      <c r="A52" s="7"/>
      <c r="B52" s="38" t="s">
        <v>137</v>
      </c>
      <c r="C52" s="39" t="s">
        <v>15419</v>
      </c>
      <c r="D52" s="101">
        <v>80.334375000000009</v>
      </c>
      <c r="E52" s="60">
        <v>288</v>
      </c>
      <c r="F52" s="166">
        <v>17414560.809999991</v>
      </c>
      <c r="G52" s="40">
        <v>3.5850157544637642</v>
      </c>
      <c r="H52" s="13">
        <v>15.157894736842104</v>
      </c>
      <c r="I52" s="125">
        <v>15.157894736842104</v>
      </c>
    </row>
    <row r="53" spans="1:9" hidden="1">
      <c r="A53" s="7"/>
      <c r="B53" s="38" t="s">
        <v>41</v>
      </c>
      <c r="C53" s="39" t="s">
        <v>15426</v>
      </c>
      <c r="D53" s="101">
        <v>128.535</v>
      </c>
      <c r="E53" s="60">
        <v>420</v>
      </c>
      <c r="F53" s="166">
        <v>28881330.030000005</v>
      </c>
      <c r="G53" s="40">
        <v>3.2675924845372855</v>
      </c>
      <c r="H53" s="13">
        <v>22.105263157894736</v>
      </c>
      <c r="I53" s="125">
        <v>22.105263157894736</v>
      </c>
    </row>
    <row r="54" spans="1:9" hidden="1">
      <c r="A54" s="7"/>
      <c r="B54" s="38" t="s">
        <v>53</v>
      </c>
      <c r="C54" s="39" t="s">
        <v>15441</v>
      </c>
      <c r="D54" s="101">
        <v>128.535</v>
      </c>
      <c r="E54" s="60">
        <v>404</v>
      </c>
      <c r="F54" s="166">
        <v>17119070.34</v>
      </c>
      <c r="G54" s="40">
        <v>3.1431127708406272</v>
      </c>
      <c r="H54" s="13">
        <v>21.263157894736842</v>
      </c>
      <c r="I54" s="125">
        <v>21.263157894736842</v>
      </c>
    </row>
    <row r="55" spans="1:9">
      <c r="A55" s="7"/>
      <c r="B55" s="38" t="s">
        <v>423</v>
      </c>
      <c r="C55" s="39" t="s">
        <v>15437</v>
      </c>
      <c r="D55" s="101">
        <v>64.267499999999998</v>
      </c>
      <c r="E55" s="60">
        <v>197</v>
      </c>
      <c r="F55" s="166">
        <v>12906215.82000001</v>
      </c>
      <c r="G55" s="40">
        <v>3.0653129497802154</v>
      </c>
      <c r="H55" s="13">
        <v>10.368421052631579</v>
      </c>
      <c r="I55" s="125">
        <v>10.368421052631579</v>
      </c>
    </row>
    <row r="56" spans="1:9" hidden="1">
      <c r="A56" s="7"/>
      <c r="B56" s="38" t="s">
        <v>53</v>
      </c>
      <c r="C56" s="38" t="s">
        <v>15427</v>
      </c>
      <c r="D56" s="101">
        <v>128.535</v>
      </c>
      <c r="E56" s="60">
        <v>344</v>
      </c>
      <c r="F56" s="166">
        <v>15592273.930000011</v>
      </c>
      <c r="G56" s="40">
        <v>2.6763138444781576</v>
      </c>
      <c r="H56" s="13">
        <v>18.105263157894736</v>
      </c>
      <c r="I56" s="125">
        <v>18.105263157894736</v>
      </c>
    </row>
    <row r="57" spans="1:9" hidden="1">
      <c r="A57" s="7"/>
      <c r="B57" s="38" t="s">
        <v>67</v>
      </c>
      <c r="C57" s="39" t="s">
        <v>15420</v>
      </c>
      <c r="D57" s="101">
        <v>128.535</v>
      </c>
      <c r="E57" s="60">
        <v>330</v>
      </c>
      <c r="F57" s="166">
        <v>20761651.520000011</v>
      </c>
      <c r="G57" s="40">
        <v>2.5673940949935816</v>
      </c>
      <c r="H57" s="13">
        <v>17.368421052631579</v>
      </c>
      <c r="I57" s="125">
        <v>17.368421052631579</v>
      </c>
    </row>
    <row r="58" spans="1:9" hidden="1">
      <c r="A58" s="7"/>
      <c r="B58" s="38" t="s">
        <v>24</v>
      </c>
      <c r="C58" s="39" t="s">
        <v>15484</v>
      </c>
      <c r="D58" s="101">
        <v>42.844999999999999</v>
      </c>
      <c r="E58" s="60">
        <v>98</v>
      </c>
      <c r="F58" s="166">
        <v>5392892.0899999943</v>
      </c>
      <c r="G58" s="40">
        <v>2.2873147391761002</v>
      </c>
      <c r="H58" s="13">
        <v>5.1578947368421053</v>
      </c>
      <c r="I58" s="125">
        <v>5.1578947368421053</v>
      </c>
    </row>
    <row r="59" spans="1:9" hidden="1">
      <c r="A59" s="7"/>
      <c r="B59" s="38" t="s">
        <v>53</v>
      </c>
      <c r="C59" s="38" t="s">
        <v>15439</v>
      </c>
      <c r="D59" s="101">
        <v>128.535</v>
      </c>
      <c r="E59" s="60">
        <v>293</v>
      </c>
      <c r="F59" s="166">
        <v>13954837.850000013</v>
      </c>
      <c r="G59" s="40">
        <v>2.2795347570700586</v>
      </c>
      <c r="H59" s="13">
        <v>15.421052631578947</v>
      </c>
      <c r="I59" s="125">
        <v>15.421052631578947</v>
      </c>
    </row>
    <row r="60" spans="1:9" hidden="1">
      <c r="A60" s="7"/>
      <c r="B60" s="38" t="s">
        <v>53</v>
      </c>
      <c r="C60" s="38" t="s">
        <v>15434</v>
      </c>
      <c r="D60" s="101">
        <v>128.535</v>
      </c>
      <c r="E60" s="60">
        <v>288</v>
      </c>
      <c r="F60" s="166">
        <v>15424097.160000021</v>
      </c>
      <c r="G60" s="40">
        <v>2.2406348465398529</v>
      </c>
      <c r="H60" s="13">
        <v>15.157894736842104</v>
      </c>
      <c r="I60" s="125">
        <v>15.157894736842104</v>
      </c>
    </row>
    <row r="61" spans="1:9" hidden="1">
      <c r="A61" s="7"/>
      <c r="B61" s="38" t="s">
        <v>41</v>
      </c>
      <c r="C61" s="39" t="s">
        <v>15432</v>
      </c>
      <c r="D61" s="101">
        <v>128.535</v>
      </c>
      <c r="E61" s="60">
        <v>284</v>
      </c>
      <c r="F61" s="166">
        <v>19272369.21000002</v>
      </c>
      <c r="G61" s="40">
        <v>2.2095149181156883</v>
      </c>
      <c r="H61" s="13">
        <v>14.947368421052632</v>
      </c>
      <c r="I61" s="125">
        <v>14.947368421052632</v>
      </c>
    </row>
    <row r="62" spans="1:9">
      <c r="A62" s="7"/>
      <c r="B62" s="38" t="s">
        <v>423</v>
      </c>
      <c r="C62" s="39" t="s">
        <v>15421</v>
      </c>
      <c r="D62" s="101">
        <v>64.267499999999998</v>
      </c>
      <c r="E62" s="60">
        <v>142</v>
      </c>
      <c r="F62" s="166">
        <v>9020145.3699999992</v>
      </c>
      <c r="G62" s="40">
        <v>2.2095149181156883</v>
      </c>
      <c r="H62" s="13">
        <v>7.4736842105263159</v>
      </c>
      <c r="I62" s="125">
        <v>7.4736842105263159</v>
      </c>
    </row>
    <row r="63" spans="1:9" hidden="1">
      <c r="A63" s="7"/>
      <c r="B63" s="38" t="s">
        <v>53</v>
      </c>
      <c r="C63" s="39" t="s">
        <v>15425</v>
      </c>
      <c r="D63" s="101">
        <v>128.535</v>
      </c>
      <c r="E63" s="60">
        <v>273</v>
      </c>
      <c r="F63" s="166">
        <v>14838162.940000007</v>
      </c>
      <c r="G63" s="40">
        <v>2.1239351149492358</v>
      </c>
      <c r="H63" s="13">
        <v>14.368421052631579</v>
      </c>
      <c r="I63" s="125">
        <v>14.368421052631579</v>
      </c>
    </row>
    <row r="64" spans="1:9" hidden="1">
      <c r="A64" s="7"/>
      <c r="B64" s="38" t="s">
        <v>53</v>
      </c>
      <c r="C64" s="38" t="s">
        <v>15446</v>
      </c>
      <c r="D64" s="101">
        <v>128.535</v>
      </c>
      <c r="E64" s="60">
        <v>255</v>
      </c>
      <c r="F64" s="166">
        <v>11134749.740000006</v>
      </c>
      <c r="G64" s="40">
        <v>1.9838954370404949</v>
      </c>
      <c r="H64" s="13">
        <v>13.421052631578947</v>
      </c>
      <c r="I64" s="125">
        <v>13.421052631578947</v>
      </c>
    </row>
    <row r="65" spans="1:9" hidden="1">
      <c r="A65" s="7"/>
      <c r="B65" s="38" t="s">
        <v>53</v>
      </c>
      <c r="C65" s="38" t="s">
        <v>15444</v>
      </c>
      <c r="D65" s="101">
        <v>128.535</v>
      </c>
      <c r="E65" s="60">
        <v>219</v>
      </c>
      <c r="F65" s="166">
        <v>10830951.759999996</v>
      </c>
      <c r="G65" s="40">
        <v>1.7038160812230132</v>
      </c>
      <c r="H65" s="13">
        <v>11.526315789473685</v>
      </c>
      <c r="I65" s="125">
        <v>11.526315789473685</v>
      </c>
    </row>
    <row r="66" spans="1:9" hidden="1">
      <c r="A66" s="7"/>
      <c r="B66" s="38" t="s">
        <v>24</v>
      </c>
      <c r="C66" s="39" t="s">
        <v>15467</v>
      </c>
      <c r="D66" s="101">
        <v>42.844999999999999</v>
      </c>
      <c r="E66" s="60">
        <v>71</v>
      </c>
      <c r="F66" s="166">
        <v>6848183.839999998</v>
      </c>
      <c r="G66" s="40">
        <v>1.6571361885867664</v>
      </c>
      <c r="H66" s="13">
        <v>3.736842105263158</v>
      </c>
      <c r="I66" s="125">
        <v>3.736842105263158</v>
      </c>
    </row>
    <row r="67" spans="1:9">
      <c r="A67" s="7"/>
      <c r="B67" s="38" t="s">
        <v>423</v>
      </c>
      <c r="C67" s="39" t="s">
        <v>15450</v>
      </c>
      <c r="D67" s="101">
        <v>64.267499999999998</v>
      </c>
      <c r="E67" s="60">
        <v>106</v>
      </c>
      <c r="F67" s="166">
        <v>5767838.0399999972</v>
      </c>
      <c r="G67" s="40">
        <v>1.649356206480725</v>
      </c>
      <c r="H67" s="13">
        <v>5.5789473684210522</v>
      </c>
      <c r="I67" s="125">
        <v>5.5789473684210522</v>
      </c>
    </row>
    <row r="68" spans="1:9" hidden="1">
      <c r="A68" s="7"/>
      <c r="B68" s="38" t="s">
        <v>67</v>
      </c>
      <c r="C68" s="39" t="s">
        <v>15428</v>
      </c>
      <c r="D68" s="101">
        <v>128.535</v>
      </c>
      <c r="E68" s="60">
        <v>194</v>
      </c>
      <c r="F68" s="166">
        <v>16191593.16</v>
      </c>
      <c r="G68" s="40">
        <v>1.5093165285719843</v>
      </c>
      <c r="H68" s="13">
        <v>10.210526315789474</v>
      </c>
      <c r="I68" s="125">
        <v>10.210526315789474</v>
      </c>
    </row>
    <row r="69" spans="1:9" hidden="1">
      <c r="A69" s="7"/>
      <c r="B69" s="38" t="s">
        <v>53</v>
      </c>
      <c r="C69" s="39" t="s">
        <v>15445</v>
      </c>
      <c r="D69" s="101">
        <v>128.535</v>
      </c>
      <c r="E69" s="60">
        <v>188</v>
      </c>
      <c r="F69" s="166">
        <v>8315343.9499999918</v>
      </c>
      <c r="G69" s="40">
        <v>1.4626366359357375</v>
      </c>
      <c r="H69" s="13">
        <v>9.8947368421052637</v>
      </c>
      <c r="I69" s="125">
        <v>9.8947368421052637</v>
      </c>
    </row>
    <row r="70" spans="1:9">
      <c r="A70" s="7"/>
      <c r="B70" s="38" t="s">
        <v>423</v>
      </c>
      <c r="C70" s="39" t="s">
        <v>15440</v>
      </c>
      <c r="D70" s="101">
        <v>64.267499999999998</v>
      </c>
      <c r="E70" s="60">
        <v>92</v>
      </c>
      <c r="F70" s="166">
        <v>5041116.0199999968</v>
      </c>
      <c r="G70" s="40">
        <v>1.4315167075115727</v>
      </c>
      <c r="H70" s="13">
        <v>4.8421052631578947</v>
      </c>
      <c r="I70" s="125">
        <v>4.8421052631578947</v>
      </c>
    </row>
    <row r="71" spans="1:9" hidden="1">
      <c r="A71" s="7"/>
      <c r="B71" s="38" t="s">
        <v>9</v>
      </c>
      <c r="C71" s="38" t="s">
        <v>15454</v>
      </c>
      <c r="D71" s="157">
        <v>153.25326923076923</v>
      </c>
      <c r="E71" s="60">
        <v>124</v>
      </c>
      <c r="F71" s="166">
        <v>25534461.450000003</v>
      </c>
      <c r="G71" s="40">
        <v>0.80911813902828023</v>
      </c>
      <c r="H71" s="13">
        <v>6.5263157894736841</v>
      </c>
      <c r="I71" s="125">
        <v>6.5263157894736841</v>
      </c>
    </row>
    <row r="72" spans="1:9" hidden="1">
      <c r="A72" s="7"/>
      <c r="B72" s="38" t="s">
        <v>9</v>
      </c>
      <c r="C72" s="38" t="s">
        <v>15447</v>
      </c>
      <c r="D72" s="157">
        <v>153.25326923076923</v>
      </c>
      <c r="E72" s="60">
        <v>214</v>
      </c>
      <c r="F72" s="166">
        <v>25066167.980000008</v>
      </c>
      <c r="G72" s="40">
        <v>1.3963813044520319</v>
      </c>
      <c r="H72" s="13">
        <v>11.263157894736842</v>
      </c>
      <c r="I72" s="125">
        <v>11.263157894736842</v>
      </c>
    </row>
    <row r="73" spans="1:9" hidden="1">
      <c r="A73" s="7"/>
      <c r="B73" s="38" t="s">
        <v>53</v>
      </c>
      <c r="C73" s="39" t="s">
        <v>15462</v>
      </c>
      <c r="D73" s="101">
        <v>128.535</v>
      </c>
      <c r="E73" s="60">
        <v>169</v>
      </c>
      <c r="F73" s="166">
        <v>6986411.6400000025</v>
      </c>
      <c r="G73" s="40">
        <v>1.3148169759209554</v>
      </c>
      <c r="H73" s="13">
        <v>8.8947368421052637</v>
      </c>
      <c r="I73" s="125">
        <v>8.8947368421052637</v>
      </c>
    </row>
    <row r="74" spans="1:9" hidden="1">
      <c r="A74" s="7"/>
      <c r="B74" s="38" t="s">
        <v>53</v>
      </c>
      <c r="C74" s="39" t="s">
        <v>15490</v>
      </c>
      <c r="D74" s="101">
        <v>128.535</v>
      </c>
      <c r="E74" s="60">
        <v>164</v>
      </c>
      <c r="F74" s="166">
        <v>9055225.1400000025</v>
      </c>
      <c r="G74" s="40">
        <v>1.2759170653907497</v>
      </c>
      <c r="H74" s="13">
        <v>8.6315789473684212</v>
      </c>
      <c r="I74" s="125">
        <v>8.6315789473684212</v>
      </c>
    </row>
    <row r="75" spans="1:9" hidden="1">
      <c r="A75" s="7"/>
      <c r="B75" s="38" t="s">
        <v>53</v>
      </c>
      <c r="C75" s="39" t="s">
        <v>15468</v>
      </c>
      <c r="D75" s="101">
        <v>128.535</v>
      </c>
      <c r="E75" s="60">
        <v>156</v>
      </c>
      <c r="F75" s="166">
        <v>7459191.5399999991</v>
      </c>
      <c r="G75" s="40">
        <v>1.2136772085424203</v>
      </c>
      <c r="H75" s="13">
        <v>8.2105263157894743</v>
      </c>
      <c r="I75" s="125">
        <v>8.2105263157894743</v>
      </c>
    </row>
    <row r="76" spans="1:9" hidden="1">
      <c r="A76" s="7"/>
      <c r="B76" s="38" t="s">
        <v>53</v>
      </c>
      <c r="C76" s="39" t="s">
        <v>15431</v>
      </c>
      <c r="D76" s="101">
        <v>128.535</v>
      </c>
      <c r="E76" s="60">
        <v>153</v>
      </c>
      <c r="F76" s="166">
        <v>6842514.5699999966</v>
      </c>
      <c r="G76" s="40">
        <v>1.1903372622242969</v>
      </c>
      <c r="H76" s="13">
        <v>8.0526315789473681</v>
      </c>
      <c r="I76" s="125">
        <v>8.0526315789473681</v>
      </c>
    </row>
    <row r="77" spans="1:9" hidden="1">
      <c r="A77" s="7"/>
      <c r="B77" s="38" t="s">
        <v>53</v>
      </c>
      <c r="C77" s="39" t="s">
        <v>15452</v>
      </c>
      <c r="D77" s="101">
        <v>128.535</v>
      </c>
      <c r="E77" s="60">
        <v>143</v>
      </c>
      <c r="F77" s="166">
        <v>8797663.8100000061</v>
      </c>
      <c r="G77" s="40">
        <v>1.1125374411638853</v>
      </c>
      <c r="H77" s="13">
        <v>7.5263157894736841</v>
      </c>
      <c r="I77" s="125">
        <v>7.5263157894736841</v>
      </c>
    </row>
    <row r="78" spans="1:9" hidden="1">
      <c r="A78" s="7"/>
      <c r="B78" s="38" t="s">
        <v>9</v>
      </c>
      <c r="C78" s="38" t="s">
        <v>15448</v>
      </c>
      <c r="D78" s="157">
        <v>153.25326923076923</v>
      </c>
      <c r="E78" s="60">
        <v>215</v>
      </c>
      <c r="F78" s="166">
        <v>10849240.360000011</v>
      </c>
      <c r="G78" s="40">
        <v>1.4029064507345181</v>
      </c>
      <c r="H78" s="13">
        <v>11.315789473684211</v>
      </c>
      <c r="I78" s="125">
        <v>11.315789473684211</v>
      </c>
    </row>
    <row r="79" spans="1:9" hidden="1">
      <c r="A79" s="7"/>
      <c r="B79" s="38" t="s">
        <v>53</v>
      </c>
      <c r="C79" s="39" t="s">
        <v>15456</v>
      </c>
      <c r="D79" s="101">
        <v>128.535</v>
      </c>
      <c r="E79" s="60">
        <v>140</v>
      </c>
      <c r="F79" s="166">
        <v>6102753.9799999995</v>
      </c>
      <c r="G79" s="40">
        <v>1.0891974948457619</v>
      </c>
      <c r="H79" s="13">
        <v>7.3684210526315788</v>
      </c>
      <c r="I79" s="125">
        <v>7.3684210526315788</v>
      </c>
    </row>
    <row r="80" spans="1:9" hidden="1">
      <c r="A80" s="7"/>
      <c r="B80" s="38" t="s">
        <v>53</v>
      </c>
      <c r="C80" s="39" t="s">
        <v>15442</v>
      </c>
      <c r="D80" s="101">
        <v>128.535</v>
      </c>
      <c r="E80" s="60">
        <v>138</v>
      </c>
      <c r="F80" s="166">
        <v>5009793.709999999</v>
      </c>
      <c r="G80" s="40">
        <v>1.0736375306336796</v>
      </c>
      <c r="H80" s="13">
        <v>7.2631578947368425</v>
      </c>
      <c r="I80" s="125">
        <v>7.2631578947368425</v>
      </c>
    </row>
    <row r="81" spans="1:9">
      <c r="A81" s="7"/>
      <c r="B81" s="38" t="s">
        <v>16</v>
      </c>
      <c r="C81" s="38" t="s">
        <v>15443</v>
      </c>
      <c r="D81" s="101">
        <v>64.267499999999998</v>
      </c>
      <c r="E81" s="60">
        <v>69</v>
      </c>
      <c r="F81" s="166">
        <v>3175454.0500000003</v>
      </c>
      <c r="G81" s="40">
        <v>1.0736375306336796</v>
      </c>
      <c r="H81" s="13">
        <v>3.6315789473684212</v>
      </c>
      <c r="I81" s="125">
        <v>3.6315789473684212</v>
      </c>
    </row>
    <row r="82" spans="1:9" hidden="1">
      <c r="A82" s="33"/>
      <c r="B82" s="38" t="s">
        <v>53</v>
      </c>
      <c r="C82" s="38" t="s">
        <v>15438</v>
      </c>
      <c r="D82" s="101">
        <v>128.535</v>
      </c>
      <c r="E82" s="60">
        <v>134</v>
      </c>
      <c r="F82" s="166">
        <v>5506858.9500000002</v>
      </c>
      <c r="G82" s="40">
        <v>1.0425176022095148</v>
      </c>
      <c r="H82" s="126">
        <v>7.0526315789473681</v>
      </c>
      <c r="I82" s="125">
        <v>7.0526315789473681</v>
      </c>
    </row>
    <row r="83" spans="1:9">
      <c r="A83" s="7"/>
      <c r="B83" s="38" t="s">
        <v>16</v>
      </c>
      <c r="C83" s="39" t="s">
        <v>15424</v>
      </c>
      <c r="D83" s="101">
        <v>64.267499999999998</v>
      </c>
      <c r="E83" s="60">
        <v>66</v>
      </c>
      <c r="F83" s="166">
        <v>1858467.9400000006</v>
      </c>
      <c r="G83" s="40">
        <v>1.0269576379974326</v>
      </c>
      <c r="H83" s="13">
        <v>3.4736842105263159</v>
      </c>
      <c r="I83" s="125">
        <v>3.4736842105263159</v>
      </c>
    </row>
    <row r="84" spans="1:9" hidden="1">
      <c r="A84" s="7"/>
      <c r="B84" s="38" t="s">
        <v>34</v>
      </c>
      <c r="C84" s="38" t="s">
        <v>15449</v>
      </c>
      <c r="D84" s="101">
        <v>80.334375000000009</v>
      </c>
      <c r="E84" s="60">
        <v>79</v>
      </c>
      <c r="F84" s="166">
        <v>6502901.7999999952</v>
      </c>
      <c r="G84" s="40">
        <v>0.98338973820360198</v>
      </c>
      <c r="H84" s="13">
        <v>4.1578947368421053</v>
      </c>
      <c r="I84" s="125">
        <v>4.1578947368421053</v>
      </c>
    </row>
    <row r="85" spans="1:9" hidden="1">
      <c r="A85" s="7"/>
      <c r="B85" s="38" t="s">
        <v>53</v>
      </c>
      <c r="C85" s="39" t="s">
        <v>15469</v>
      </c>
      <c r="D85" s="101">
        <v>128.535</v>
      </c>
      <c r="E85" s="60">
        <v>126</v>
      </c>
      <c r="F85" s="166">
        <v>4346356.2600000026</v>
      </c>
      <c r="G85" s="40">
        <v>0.98027774536118573</v>
      </c>
      <c r="H85" s="13">
        <v>6.6315789473684212</v>
      </c>
      <c r="I85" s="125">
        <v>6.6315789473684212</v>
      </c>
    </row>
    <row r="86" spans="1:9" hidden="1">
      <c r="A86" s="7"/>
      <c r="B86" s="38" t="s">
        <v>53</v>
      </c>
      <c r="C86" s="39" t="s">
        <v>15436</v>
      </c>
      <c r="D86" s="101">
        <v>128.535</v>
      </c>
      <c r="E86" s="60">
        <v>124</v>
      </c>
      <c r="F86" s="166">
        <v>6033947.9599999972</v>
      </c>
      <c r="G86" s="40">
        <v>0.96471778114910334</v>
      </c>
      <c r="H86" s="13">
        <v>6.5263157894736841</v>
      </c>
      <c r="I86" s="125">
        <v>6.5263157894736841</v>
      </c>
    </row>
    <row r="87" spans="1:9">
      <c r="A87" s="7"/>
      <c r="B87" s="38" t="s">
        <v>16</v>
      </c>
      <c r="C87" s="39" t="s">
        <v>15430</v>
      </c>
      <c r="D87" s="101">
        <v>64.267499999999998</v>
      </c>
      <c r="E87" s="60">
        <v>62</v>
      </c>
      <c r="F87" s="166">
        <v>3141241.1999999988</v>
      </c>
      <c r="G87" s="40">
        <v>0.96471778114910334</v>
      </c>
      <c r="H87" s="13">
        <v>3.263157894736842</v>
      </c>
      <c r="I87" s="125">
        <v>3.263157894736842</v>
      </c>
    </row>
    <row r="88" spans="1:9" hidden="1">
      <c r="A88" s="7"/>
      <c r="B88" s="38" t="s">
        <v>31</v>
      </c>
      <c r="C88" s="38" t="s">
        <v>15473</v>
      </c>
      <c r="D88" s="101">
        <v>128.535</v>
      </c>
      <c r="E88" s="60">
        <v>119</v>
      </c>
      <c r="F88" s="166">
        <v>6651034.1800000025</v>
      </c>
      <c r="G88" s="40">
        <v>0.92581787061889764</v>
      </c>
      <c r="H88" s="13">
        <v>6.2631578947368425</v>
      </c>
      <c r="I88" s="125">
        <v>6.2631578947368425</v>
      </c>
    </row>
    <row r="89" spans="1:9" hidden="1">
      <c r="A89" s="7"/>
      <c r="B89" s="38" t="s">
        <v>53</v>
      </c>
      <c r="C89" s="39" t="s">
        <v>15458</v>
      </c>
      <c r="D89" s="101">
        <v>128.535</v>
      </c>
      <c r="E89" s="60">
        <v>117</v>
      </c>
      <c r="F89" s="166">
        <v>4259732.3500000006</v>
      </c>
      <c r="G89" s="40">
        <v>0.91025790640681525</v>
      </c>
      <c r="H89" s="13">
        <v>6.1578947368421053</v>
      </c>
      <c r="I89" s="125">
        <v>6.1578947368421053</v>
      </c>
    </row>
    <row r="90" spans="1:9" hidden="1">
      <c r="A90" s="7"/>
      <c r="B90" s="38" t="s">
        <v>31</v>
      </c>
      <c r="C90" s="38" t="s">
        <v>15465</v>
      </c>
      <c r="D90" s="101">
        <v>128.535</v>
      </c>
      <c r="E90" s="60">
        <v>107</v>
      </c>
      <c r="F90" s="166">
        <v>6455471.8700000029</v>
      </c>
      <c r="G90" s="40">
        <v>0.83245808534640375</v>
      </c>
      <c r="H90" s="13">
        <v>5.6315789473684212</v>
      </c>
      <c r="I90" s="125">
        <v>5.6315789473684212</v>
      </c>
    </row>
    <row r="91" spans="1:9" hidden="1">
      <c r="A91" s="7"/>
      <c r="B91" s="38" t="s">
        <v>9</v>
      </c>
      <c r="C91" s="39" t="s">
        <v>15460</v>
      </c>
      <c r="D91" s="157">
        <v>153.25326923076923</v>
      </c>
      <c r="E91" s="60">
        <v>115</v>
      </c>
      <c r="F91" s="166">
        <v>8212993.1100000022</v>
      </c>
      <c r="G91" s="40">
        <v>0.75039182248590508</v>
      </c>
      <c r="H91" s="13">
        <v>6.0526315789473681</v>
      </c>
      <c r="I91" s="125">
        <v>6.0526315789473681</v>
      </c>
    </row>
    <row r="92" spans="1:9" hidden="1">
      <c r="A92" s="7"/>
      <c r="B92" s="38" t="s">
        <v>9</v>
      </c>
      <c r="C92" s="39" t="s">
        <v>15451</v>
      </c>
      <c r="D92" s="157">
        <v>153.25326923076923</v>
      </c>
      <c r="E92" s="60">
        <v>100</v>
      </c>
      <c r="F92" s="166">
        <v>7293370.0100000007</v>
      </c>
      <c r="G92" s="40">
        <v>0.65251462824861306</v>
      </c>
      <c r="H92" s="13">
        <v>5.2631578947368425</v>
      </c>
      <c r="I92" s="125">
        <v>5.2631578947368425</v>
      </c>
    </row>
    <row r="93" spans="1:9" hidden="1">
      <c r="A93" s="7"/>
      <c r="B93" s="38" t="s">
        <v>9</v>
      </c>
      <c r="C93" s="39" t="s">
        <v>15457</v>
      </c>
      <c r="D93" s="157">
        <v>153.25326923076923</v>
      </c>
      <c r="E93" s="60">
        <v>78</v>
      </c>
      <c r="F93" s="166">
        <v>6773697.6800000025</v>
      </c>
      <c r="G93" s="40">
        <v>0.50896141003391815</v>
      </c>
      <c r="H93" s="13">
        <v>4.1052631578947372</v>
      </c>
      <c r="I93" s="125">
        <v>4.1052631578947372</v>
      </c>
    </row>
    <row r="94" spans="1:9" hidden="1">
      <c r="A94" s="7"/>
      <c r="B94" s="38" t="s">
        <v>9</v>
      </c>
      <c r="C94" s="39" t="s">
        <v>15455</v>
      </c>
      <c r="D94" s="157">
        <v>153.25326923076923</v>
      </c>
      <c r="E94" s="60">
        <v>115</v>
      </c>
      <c r="F94" s="166">
        <v>6431646.3399999989</v>
      </c>
      <c r="G94" s="40">
        <v>0.75039182248590508</v>
      </c>
      <c r="H94" s="13">
        <v>6.0526315789473681</v>
      </c>
      <c r="I94" s="125">
        <v>6.0526315789473681</v>
      </c>
    </row>
    <row r="95" spans="1:9" hidden="1">
      <c r="A95" s="7"/>
      <c r="B95" s="38" t="s">
        <v>24</v>
      </c>
      <c r="C95" s="39" t="s">
        <v>15475</v>
      </c>
      <c r="D95" s="101">
        <v>42.844999999999999</v>
      </c>
      <c r="E95" s="60">
        <v>30</v>
      </c>
      <c r="F95" s="166">
        <v>4309624.5199999986</v>
      </c>
      <c r="G95" s="40">
        <v>0.70019838954370406</v>
      </c>
      <c r="H95" s="13">
        <v>1.5789473684210527</v>
      </c>
      <c r="I95" s="125">
        <v>1.5789473684210527</v>
      </c>
    </row>
    <row r="96" spans="1:9" hidden="1">
      <c r="A96" s="7"/>
      <c r="B96" s="38" t="s">
        <v>9</v>
      </c>
      <c r="C96" s="39" t="s">
        <v>15453</v>
      </c>
      <c r="D96" s="157">
        <v>153.25326923076923</v>
      </c>
      <c r="E96" s="60">
        <v>167</v>
      </c>
      <c r="F96" s="166">
        <v>5565543.2599999998</v>
      </c>
      <c r="G96" s="40">
        <v>1.0896994291751838</v>
      </c>
      <c r="H96" s="13">
        <v>8.7894736842105257</v>
      </c>
      <c r="I96" s="125">
        <v>8.7894736842105257</v>
      </c>
    </row>
    <row r="97" spans="1:9" hidden="1">
      <c r="A97" s="7"/>
      <c r="B97" s="38" t="s">
        <v>24</v>
      </c>
      <c r="C97" s="39" t="s">
        <v>15471</v>
      </c>
      <c r="D97" s="101">
        <v>42.844999999999999</v>
      </c>
      <c r="E97" s="60">
        <v>25</v>
      </c>
      <c r="F97" s="166">
        <v>1052129.6200000001</v>
      </c>
      <c r="G97" s="40">
        <v>0.58349865795308675</v>
      </c>
      <c r="H97" s="13">
        <v>1.3157894736842106</v>
      </c>
      <c r="I97" s="125">
        <v>1.3157894736842106</v>
      </c>
    </row>
    <row r="98" spans="1:9" hidden="1">
      <c r="A98" s="7"/>
      <c r="B98" s="38" t="s">
        <v>9</v>
      </c>
      <c r="C98" s="39" t="s">
        <v>15463</v>
      </c>
      <c r="D98" s="157">
        <v>153.25326923076923</v>
      </c>
      <c r="E98" s="60">
        <v>89</v>
      </c>
      <c r="F98" s="166">
        <v>5205462.0999999996</v>
      </c>
      <c r="G98" s="40">
        <v>0.58073801914126566</v>
      </c>
      <c r="H98" s="13">
        <v>4.6842105263157894</v>
      </c>
      <c r="I98" s="125">
        <v>4.6842105263157894</v>
      </c>
    </row>
    <row r="99" spans="1:9" hidden="1">
      <c r="A99" s="7"/>
      <c r="B99" s="38" t="s">
        <v>9</v>
      </c>
      <c r="C99" s="39" t="s">
        <v>15464</v>
      </c>
      <c r="D99" s="157">
        <v>153.25326923076923</v>
      </c>
      <c r="E99" s="60">
        <v>115</v>
      </c>
      <c r="F99" s="166">
        <v>5008094.76</v>
      </c>
      <c r="G99" s="40">
        <v>0.75039182248590508</v>
      </c>
      <c r="H99" s="13">
        <v>6.0526315789473681</v>
      </c>
      <c r="I99" s="125">
        <v>6.0526315789473681</v>
      </c>
    </row>
    <row r="100" spans="1:9" hidden="1">
      <c r="A100" s="7"/>
      <c r="B100" s="38" t="s">
        <v>9</v>
      </c>
      <c r="C100" s="39" t="s">
        <v>15461</v>
      </c>
      <c r="D100" s="157">
        <v>153.25326923076923</v>
      </c>
      <c r="E100" s="60">
        <v>89</v>
      </c>
      <c r="F100" s="166">
        <v>4298470.6099999994</v>
      </c>
      <c r="G100" s="40">
        <v>0.58073801914126566</v>
      </c>
      <c r="H100" s="13">
        <v>4.6842105263157894</v>
      </c>
      <c r="I100" s="125">
        <v>4.6842105263157894</v>
      </c>
    </row>
    <row r="101" spans="1:9" hidden="1">
      <c r="A101" s="7"/>
      <c r="B101" s="38" t="s">
        <v>34</v>
      </c>
      <c r="C101" s="39" t="s">
        <v>15470</v>
      </c>
      <c r="D101" s="101">
        <v>80.334375000000009</v>
      </c>
      <c r="E101" s="60">
        <v>40</v>
      </c>
      <c r="F101" s="166">
        <v>3753699.3499999982</v>
      </c>
      <c r="G101" s="40">
        <v>0.49791885478663395</v>
      </c>
      <c r="H101" s="13">
        <v>2.1052631578947367</v>
      </c>
      <c r="I101" s="125">
        <v>2.1052631578947367</v>
      </c>
    </row>
    <row r="102" spans="1:9" hidden="1">
      <c r="A102" s="7"/>
      <c r="B102" s="38" t="s">
        <v>9</v>
      </c>
      <c r="C102" s="39" t="s">
        <v>15466</v>
      </c>
      <c r="D102" s="157">
        <v>153.25326923076923</v>
      </c>
      <c r="E102" s="60">
        <v>67</v>
      </c>
      <c r="F102" s="166">
        <v>1973524.0999999996</v>
      </c>
      <c r="G102" s="40">
        <v>0.43718480092657075</v>
      </c>
      <c r="H102" s="13">
        <v>3.5263157894736841</v>
      </c>
      <c r="I102" s="125">
        <v>3.5263157894736841</v>
      </c>
    </row>
    <row r="103" spans="1:9" hidden="1">
      <c r="A103" s="7"/>
      <c r="B103" s="38" t="s">
        <v>137</v>
      </c>
      <c r="C103" s="38" t="s">
        <v>15459</v>
      </c>
      <c r="D103" s="101">
        <v>80.334375000000009</v>
      </c>
      <c r="E103" s="60">
        <v>30</v>
      </c>
      <c r="F103" s="166">
        <v>1888087.47</v>
      </c>
      <c r="G103" s="40">
        <v>0.37343914108997545</v>
      </c>
      <c r="H103" s="13">
        <v>1.5789473684210527</v>
      </c>
      <c r="I103" s="125">
        <v>1.5789473684210527</v>
      </c>
    </row>
    <row r="104" spans="1:9" hidden="1">
      <c r="A104" s="7"/>
      <c r="B104" s="38" t="s">
        <v>9</v>
      </c>
      <c r="C104" s="39" t="s">
        <v>15433</v>
      </c>
      <c r="D104" s="7">
        <v>153</v>
      </c>
      <c r="E104" s="60">
        <v>42</v>
      </c>
      <c r="F104" s="166">
        <v>1663495.3900000001</v>
      </c>
      <c r="G104" s="40">
        <v>0.27450980392156865</v>
      </c>
      <c r="H104" s="13">
        <v>2.2105263157894739</v>
      </c>
      <c r="I104" s="125">
        <v>2.2105263157894739</v>
      </c>
    </row>
    <row r="105" spans="1:9" hidden="1">
      <c r="A105" s="7"/>
      <c r="B105" s="38" t="s">
        <v>24</v>
      </c>
      <c r="C105" s="38" t="s">
        <v>15476</v>
      </c>
      <c r="D105" s="101">
        <v>42.844999999999999</v>
      </c>
      <c r="E105" s="60">
        <v>3</v>
      </c>
      <c r="F105" s="166">
        <v>307191.07</v>
      </c>
      <c r="G105" s="40">
        <v>7.0019838954370403E-2</v>
      </c>
      <c r="H105" s="13">
        <v>0.15789473684210525</v>
      </c>
      <c r="I105" s="125">
        <v>0.15789473684210525</v>
      </c>
    </row>
  </sheetData>
  <autoFilter ref="A48:K105" xr:uid="{B1426FDC-9EAE-42CF-9811-6085A3A1D12B}">
    <filterColumn colId="1">
      <filters>
        <filter val="BUCARAMANGA"/>
        <filter val="CUCUTA"/>
      </filters>
    </filterColumn>
    <sortState xmlns:xlrd2="http://schemas.microsoft.com/office/spreadsheetml/2017/richdata2" ref="A49:K105">
      <sortCondition descending="1" ref="F48:F105"/>
    </sortState>
  </autoFilter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E12:F12 F7:F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1C80-DFB1-4A39-BE63-CE4243D38D63}">
  <sheetPr filterMode="1"/>
  <dimension ref="A1:N104"/>
  <sheetViews>
    <sheetView topLeftCell="A32" zoomScaleNormal="100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36.5703125" bestFit="1" customWidth="1"/>
    <col min="2" max="2" width="25.140625" customWidth="1"/>
    <col min="3" max="3" width="45.140625" customWidth="1"/>
    <col min="4" max="4" width="26.5703125" customWidth="1"/>
    <col min="5" max="5" width="29.140625" bestFit="1" customWidth="1"/>
    <col min="6" max="6" width="29.140625" customWidth="1"/>
    <col min="7" max="7" width="23.85546875" customWidth="1"/>
    <col min="8" max="8" width="28.140625" bestFit="1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18</v>
      </c>
      <c r="C4" s="7">
        <v>18</v>
      </c>
      <c r="E4" s="46"/>
      <c r="F4" s="46"/>
    </row>
    <row r="5" spans="1:14">
      <c r="A5" s="47"/>
      <c r="B5" s="11"/>
      <c r="E5" s="46"/>
      <c r="F5" s="46"/>
    </row>
    <row r="6" spans="1:14">
      <c r="A6" s="17" t="s">
        <v>15376</v>
      </c>
      <c r="B6" s="58">
        <v>2024</v>
      </c>
      <c r="C6" s="17" t="s">
        <v>15377</v>
      </c>
      <c r="D6" s="17" t="s">
        <v>15378</v>
      </c>
      <c r="E6" s="71" t="s">
        <v>15379</v>
      </c>
      <c r="F6" s="43" t="s">
        <v>15416</v>
      </c>
      <c r="G6" s="58" t="s">
        <v>15386</v>
      </c>
    </row>
    <row r="7" spans="1:14">
      <c r="A7" s="17" t="s">
        <v>15381</v>
      </c>
      <c r="B7" s="151">
        <v>280184624</v>
      </c>
      <c r="C7" s="151">
        <v>337404375</v>
      </c>
      <c r="D7" s="35">
        <f>455785325.390001/1.19</f>
        <v>383012878.47899246</v>
      </c>
      <c r="E7" s="100">
        <f>+D7/C7</f>
        <v>1.1351746060761436</v>
      </c>
      <c r="F7" s="99">
        <f>+D7/C7</f>
        <v>1.1351746060761436</v>
      </c>
      <c r="G7" s="64">
        <f>+D7/C7-1</f>
        <v>0.13517460607614362</v>
      </c>
      <c r="H7" s="158"/>
    </row>
    <row r="8" spans="1:14">
      <c r="A8" s="17" t="s">
        <v>15382</v>
      </c>
      <c r="B8" s="127">
        <v>4701.005419372158</v>
      </c>
      <c r="C8" s="127">
        <v>5623.40625</v>
      </c>
      <c r="D8" s="36">
        <v>7740</v>
      </c>
      <c r="E8" s="100">
        <f t="shared" ref="E8:E11" si="0">+D8/C8</f>
        <v>1.3763899771601953</v>
      </c>
      <c r="F8" s="99">
        <f t="shared" ref="F8:F11" si="1">+D8/C8</f>
        <v>1.3763899771601953</v>
      </c>
      <c r="G8" s="64">
        <f t="shared" ref="G8:G11" si="2">+D8/C8-1</f>
        <v>0.37638997716019529</v>
      </c>
      <c r="H8" s="46"/>
    </row>
    <row r="9" spans="1:14">
      <c r="A9" s="17" t="s">
        <v>15383</v>
      </c>
      <c r="B9" s="14">
        <v>59601</v>
      </c>
      <c r="C9" s="14">
        <v>60000</v>
      </c>
      <c r="D9" s="35">
        <v>58886.992944444537</v>
      </c>
      <c r="E9" s="100">
        <f t="shared" si="0"/>
        <v>0.98144988240740894</v>
      </c>
      <c r="F9" s="99">
        <f t="shared" si="1"/>
        <v>0.98144988240740894</v>
      </c>
      <c r="G9" s="64">
        <f t="shared" si="2"/>
        <v>-1.8550117592591064E-2</v>
      </c>
    </row>
    <row r="10" spans="1:14">
      <c r="A10" s="17" t="s">
        <v>3</v>
      </c>
      <c r="B10" s="29">
        <v>4708</v>
      </c>
      <c r="C10" s="29">
        <v>6185.7468750000007</v>
      </c>
      <c r="D10" s="36">
        <v>7007</v>
      </c>
      <c r="E10" s="100">
        <f t="shared" si="0"/>
        <v>1.1327653946395921</v>
      </c>
      <c r="F10" s="99">
        <f t="shared" si="1"/>
        <v>1.1327653946395921</v>
      </c>
      <c r="G10" s="64">
        <f t="shared" si="2"/>
        <v>0.13276539463959214</v>
      </c>
    </row>
    <row r="11" spans="1:14">
      <c r="A11" s="17" t="s">
        <v>15384</v>
      </c>
      <c r="B11" s="25">
        <f>+B8/B10</f>
        <v>0.99851432017250596</v>
      </c>
      <c r="C11" s="25">
        <v>1.1000000000000001</v>
      </c>
      <c r="D11" s="25">
        <v>1.1000000000000001</v>
      </c>
      <c r="E11" s="100">
        <f t="shared" si="0"/>
        <v>1</v>
      </c>
      <c r="F11" s="99">
        <f t="shared" si="1"/>
        <v>1</v>
      </c>
      <c r="G11" s="64">
        <f t="shared" si="2"/>
        <v>0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N16" s="47"/>
    </row>
    <row r="17" spans="1:14">
      <c r="A17" s="17" t="s">
        <v>53</v>
      </c>
      <c r="B17" s="26">
        <v>19</v>
      </c>
      <c r="C17" s="69">
        <v>0.38</v>
      </c>
      <c r="D17" s="14">
        <v>128213662.5</v>
      </c>
      <c r="E17" s="14">
        <v>6748087.5</v>
      </c>
      <c r="F17" s="30">
        <v>170028171.07000038</v>
      </c>
      <c r="G17" s="146">
        <v>0.37304441718151587</v>
      </c>
      <c r="H17" s="13">
        <v>2136.8943749999999</v>
      </c>
      <c r="I17" s="72">
        <v>112.46812499999999</v>
      </c>
      <c r="J17" s="78">
        <v>3512</v>
      </c>
      <c r="K17" s="74">
        <v>0.4537467700258398</v>
      </c>
      <c r="L17" s="75">
        <v>48413.488345672093</v>
      </c>
      <c r="N17" s="79">
        <v>6.2482291666666656</v>
      </c>
    </row>
    <row r="18" spans="1:14">
      <c r="A18" s="17" t="s">
        <v>9</v>
      </c>
      <c r="B18" s="26">
        <v>13</v>
      </c>
      <c r="C18" s="69">
        <v>0.31</v>
      </c>
      <c r="D18" s="14">
        <v>104595356.25</v>
      </c>
      <c r="E18" s="14">
        <v>8045796.634615385</v>
      </c>
      <c r="F18" s="30">
        <v>84592031.01000002</v>
      </c>
      <c r="G18" s="146">
        <v>0.18559621448456545</v>
      </c>
      <c r="H18" s="13">
        <v>1743.2559375000001</v>
      </c>
      <c r="I18" s="72">
        <v>134.09661057692307</v>
      </c>
      <c r="J18" s="78">
        <v>1423</v>
      </c>
      <c r="K18" s="74">
        <v>0.1838501291989664</v>
      </c>
      <c r="L18" s="75">
        <v>59446.262129304298</v>
      </c>
      <c r="N18" s="79">
        <v>7.4498116987179479</v>
      </c>
    </row>
    <row r="19" spans="1:14">
      <c r="A19" s="17" t="s">
        <v>24</v>
      </c>
      <c r="B19" s="26">
        <v>6</v>
      </c>
      <c r="C19" s="69">
        <v>5.5E-2</v>
      </c>
      <c r="D19" s="14">
        <v>18557240.625</v>
      </c>
      <c r="E19" s="14">
        <v>3092873.4375</v>
      </c>
      <c r="F19" s="30">
        <v>38831691.640000194</v>
      </c>
      <c r="G19" s="146">
        <v>8.5197327506701045E-2</v>
      </c>
      <c r="H19" s="13">
        <v>309.28734374999999</v>
      </c>
      <c r="I19" s="72">
        <v>51.547890625000001</v>
      </c>
      <c r="J19" s="78">
        <v>585</v>
      </c>
      <c r="K19" s="74">
        <v>7.5581395348837205E-2</v>
      </c>
      <c r="L19" s="75">
        <v>66378.9600683764</v>
      </c>
      <c r="N19" s="79">
        <v>2.863771701388889</v>
      </c>
    </row>
    <row r="20" spans="1:14">
      <c r="A20" s="66" t="s">
        <v>423</v>
      </c>
      <c r="B20" s="26">
        <v>4</v>
      </c>
      <c r="C20" s="69">
        <v>0.04</v>
      </c>
      <c r="D20" s="14">
        <v>13496175</v>
      </c>
      <c r="E20" s="14">
        <v>3374043.75</v>
      </c>
      <c r="F20" s="30">
        <v>23790736.980000027</v>
      </c>
      <c r="G20" s="146">
        <v>5.2197242110950073E-2</v>
      </c>
      <c r="H20" s="13">
        <v>224.93625</v>
      </c>
      <c r="I20" s="72">
        <v>56.2340625</v>
      </c>
      <c r="J20" s="78">
        <v>405</v>
      </c>
      <c r="K20" s="74">
        <v>5.232558139534884E-2</v>
      </c>
      <c r="L20" s="75">
        <v>58742.560444444513</v>
      </c>
      <c r="N20" s="79">
        <v>3.1241145833333333</v>
      </c>
    </row>
    <row r="21" spans="1:14">
      <c r="A21" s="17" t="s">
        <v>16</v>
      </c>
      <c r="B21" s="26">
        <v>3</v>
      </c>
      <c r="C21" s="69">
        <v>0.03</v>
      </c>
      <c r="D21" s="14">
        <v>10122131.25</v>
      </c>
      <c r="E21" s="14">
        <v>3374043.75</v>
      </c>
      <c r="F21" s="30">
        <v>5825686.6400000015</v>
      </c>
      <c r="G21" s="146">
        <v>1.2781645909760589E-2</v>
      </c>
      <c r="H21" s="13">
        <v>168.70218750000001</v>
      </c>
      <c r="I21" s="72">
        <v>56.2340625</v>
      </c>
      <c r="J21" s="78">
        <v>149</v>
      </c>
      <c r="K21" s="74">
        <v>1.925064599483204E-2</v>
      </c>
      <c r="L21" s="75">
        <v>39098.568053691284</v>
      </c>
      <c r="N21" s="79">
        <v>3.1241145833333333</v>
      </c>
    </row>
    <row r="22" spans="1:14">
      <c r="A22" s="17" t="s">
        <v>67</v>
      </c>
      <c r="B22" s="26">
        <v>2</v>
      </c>
      <c r="C22" s="69">
        <v>0.04</v>
      </c>
      <c r="D22" s="14">
        <v>13496175</v>
      </c>
      <c r="E22" s="14">
        <v>6748087.5</v>
      </c>
      <c r="F22" s="30">
        <v>57774109.700000048</v>
      </c>
      <c r="G22" s="146">
        <v>0.12675728348771348</v>
      </c>
      <c r="H22" s="13">
        <v>224.93625</v>
      </c>
      <c r="I22" s="72">
        <v>112.468125</v>
      </c>
      <c r="J22" s="78">
        <v>657</v>
      </c>
      <c r="K22" s="74">
        <v>8.4883720930232553E-2</v>
      </c>
      <c r="L22" s="75">
        <v>87936.240030441477</v>
      </c>
      <c r="N22" s="79">
        <v>6.2482291666666665</v>
      </c>
    </row>
    <row r="23" spans="1:14">
      <c r="A23" s="17" t="s">
        <v>41</v>
      </c>
      <c r="B23" s="26">
        <v>2</v>
      </c>
      <c r="C23" s="69">
        <v>0.04</v>
      </c>
      <c r="D23" s="14">
        <v>13496175</v>
      </c>
      <c r="E23" s="14">
        <v>6748087.5</v>
      </c>
      <c r="F23" s="30">
        <v>21742873.890000008</v>
      </c>
      <c r="G23" s="146">
        <v>4.7704199057736964E-2</v>
      </c>
      <c r="H23" s="13">
        <v>224.93625</v>
      </c>
      <c r="I23" s="72">
        <v>112.468125</v>
      </c>
      <c r="J23" s="78">
        <v>261</v>
      </c>
      <c r="K23" s="74">
        <v>3.3720930232558143E-2</v>
      </c>
      <c r="L23" s="75">
        <v>83306.030229885087</v>
      </c>
      <c r="N23" s="79">
        <v>6.2482291666666665</v>
      </c>
    </row>
    <row r="24" spans="1:14">
      <c r="A24" s="17" t="s">
        <v>31</v>
      </c>
      <c r="B24" s="26">
        <v>2</v>
      </c>
      <c r="C24" s="69">
        <v>0.04</v>
      </c>
      <c r="D24" s="14">
        <v>13496175</v>
      </c>
      <c r="E24" s="14">
        <v>6748087.5</v>
      </c>
      <c r="F24" s="30">
        <v>12875930.520000001</v>
      </c>
      <c r="G24" s="146">
        <v>2.8249989200469509E-2</v>
      </c>
      <c r="H24" s="13">
        <v>224.93625</v>
      </c>
      <c r="I24" s="72">
        <v>112.468125</v>
      </c>
      <c r="J24" s="78">
        <v>174</v>
      </c>
      <c r="K24" s="74">
        <v>2.2480620155038759E-2</v>
      </c>
      <c r="L24" s="75">
        <v>73999.600689655184</v>
      </c>
      <c r="N24" s="79">
        <v>6.2482291666666665</v>
      </c>
    </row>
    <row r="25" spans="1:14">
      <c r="A25" s="17" t="s">
        <v>137</v>
      </c>
      <c r="B25" s="26">
        <v>2</v>
      </c>
      <c r="C25" s="69">
        <v>0.02</v>
      </c>
      <c r="D25" s="14">
        <v>6748087.5</v>
      </c>
      <c r="E25" s="14">
        <v>3374043.75</v>
      </c>
      <c r="F25" s="30">
        <v>14865350.689999985</v>
      </c>
      <c r="G25" s="146">
        <v>3.2614807590130697E-2</v>
      </c>
      <c r="H25" s="13">
        <v>112.468125</v>
      </c>
      <c r="I25" s="72">
        <v>56.2340625</v>
      </c>
      <c r="J25" s="78">
        <v>174</v>
      </c>
      <c r="K25" s="74">
        <v>2.2480620155038759E-2</v>
      </c>
      <c r="L25" s="75">
        <v>85433.04994252864</v>
      </c>
      <c r="N25" s="79">
        <v>3.1241145833333333</v>
      </c>
    </row>
    <row r="26" spans="1:14">
      <c r="A26" s="66" t="s">
        <v>156</v>
      </c>
      <c r="B26" s="26">
        <v>2</v>
      </c>
      <c r="C26" s="69">
        <v>0.02</v>
      </c>
      <c r="D26" s="14">
        <v>6748087.5</v>
      </c>
      <c r="E26" s="14">
        <v>3374043.75</v>
      </c>
      <c r="F26" s="30">
        <v>16627458.420000004</v>
      </c>
      <c r="G26" s="146">
        <v>3.6480898997290942E-2</v>
      </c>
      <c r="H26" s="13">
        <v>112.468125</v>
      </c>
      <c r="I26" s="72">
        <v>56.2340625</v>
      </c>
      <c r="J26" s="78">
        <v>317</v>
      </c>
      <c r="K26" s="74">
        <v>4.0956072351421187E-2</v>
      </c>
      <c r="L26" s="75">
        <v>52452.550220820202</v>
      </c>
      <c r="N26" s="79">
        <v>3.1241145833333333</v>
      </c>
    </row>
    <row r="27" spans="1:14">
      <c r="A27" s="17" t="s">
        <v>34</v>
      </c>
      <c r="B27" s="26">
        <v>2</v>
      </c>
      <c r="C27" s="69">
        <v>1.4999999999999999E-2</v>
      </c>
      <c r="D27" s="14">
        <v>5061065.625</v>
      </c>
      <c r="E27" s="14">
        <v>2530532.8125</v>
      </c>
      <c r="F27" s="30">
        <v>8002092.4799999986</v>
      </c>
      <c r="G27" s="146">
        <v>1.7556713729545523E-2</v>
      </c>
      <c r="H27" s="13">
        <v>84.351093750000004</v>
      </c>
      <c r="I27" s="72">
        <v>42.175546875000002</v>
      </c>
      <c r="J27" s="78">
        <v>73</v>
      </c>
      <c r="K27" s="74">
        <v>9.4315245478036169E-3</v>
      </c>
      <c r="L27" s="75">
        <v>109617.70520547943</v>
      </c>
      <c r="N27" s="79">
        <v>2.3430859375000002</v>
      </c>
    </row>
    <row r="28" spans="1:14">
      <c r="A28" s="17" t="s">
        <v>3</v>
      </c>
      <c r="B28" s="26">
        <v>0</v>
      </c>
      <c r="C28" s="69">
        <v>0.01</v>
      </c>
      <c r="D28" s="14">
        <v>3374043.75</v>
      </c>
      <c r="E28" s="14"/>
      <c r="F28" s="30">
        <v>829192.35</v>
      </c>
      <c r="G28" s="146">
        <v>1.8192607436197886E-3</v>
      </c>
      <c r="H28" s="13">
        <v>56.2340625</v>
      </c>
      <c r="I28" s="72"/>
      <c r="J28" s="78">
        <v>10</v>
      </c>
      <c r="K28" s="74">
        <v>1.2919896640826874E-3</v>
      </c>
      <c r="L28" s="75">
        <v>82919.235000000001</v>
      </c>
      <c r="N28" s="79">
        <v>0</v>
      </c>
    </row>
    <row r="29" spans="1:14">
      <c r="A29" s="17" t="s">
        <v>15406</v>
      </c>
      <c r="B29" s="18">
        <v>57</v>
      </c>
      <c r="C29" s="149">
        <v>1.0000000000000002</v>
      </c>
      <c r="D29" s="19">
        <v>337404375</v>
      </c>
      <c r="E29" s="19">
        <v>54157727.884615384</v>
      </c>
      <c r="F29" s="27">
        <v>455785325.3900007</v>
      </c>
      <c r="G29" s="150">
        <v>1</v>
      </c>
      <c r="H29" s="28">
        <v>5623.4062499999991</v>
      </c>
      <c r="I29" s="73">
        <v>902.62879807692309</v>
      </c>
      <c r="J29" s="73">
        <v>7740</v>
      </c>
      <c r="K29" s="76">
        <v>1</v>
      </c>
      <c r="L29" s="77">
        <v>58886.992944444537</v>
      </c>
    </row>
    <row r="30" spans="1:14">
      <c r="A30" s="134"/>
      <c r="B30" s="11"/>
    </row>
    <row r="31" spans="1:14">
      <c r="B31" s="43" t="s">
        <v>15491</v>
      </c>
      <c r="C31" s="43" t="s">
        <v>15478</v>
      </c>
      <c r="D31" s="43" t="s">
        <v>15486</v>
      </c>
      <c r="E31" s="43" t="s">
        <v>15487</v>
      </c>
      <c r="F31" s="43" t="s">
        <v>15481</v>
      </c>
      <c r="G31" s="43" t="s">
        <v>15486</v>
      </c>
      <c r="H31" s="43" t="s">
        <v>15383</v>
      </c>
    </row>
    <row r="32" spans="1:14">
      <c r="A32" s="71" t="s">
        <v>53</v>
      </c>
      <c r="B32" s="103">
        <f>170028171.07/1.19</f>
        <v>142880816.02521008</v>
      </c>
      <c r="C32" s="159">
        <v>0.37304441718151587</v>
      </c>
      <c r="D32" s="99">
        <v>1.3261314570902332</v>
      </c>
      <c r="E32" s="114">
        <v>3512</v>
      </c>
      <c r="F32" s="160">
        <v>0.4537467700258398</v>
      </c>
      <c r="G32" s="99">
        <v>1.6435065958746793</v>
      </c>
      <c r="H32" s="161">
        <v>48413.488345672093</v>
      </c>
    </row>
    <row r="33" spans="1:12">
      <c r="A33" s="71" t="s">
        <v>9</v>
      </c>
      <c r="B33" s="103">
        <f>84592031.01/1.19</f>
        <v>71085740.344537824</v>
      </c>
      <c r="C33" s="159">
        <v>0.18559621448456545</v>
      </c>
      <c r="D33" s="99">
        <v>0.80875513065619509</v>
      </c>
      <c r="E33" s="114">
        <v>1423</v>
      </c>
      <c r="F33" s="160">
        <v>0.1838501291989664</v>
      </c>
      <c r="G33" s="99">
        <v>0.81628862944859459</v>
      </c>
      <c r="H33" s="161">
        <v>59446.262129304298</v>
      </c>
    </row>
    <row r="34" spans="1:12">
      <c r="A34" s="71" t="s">
        <v>24</v>
      </c>
      <c r="B34" s="103">
        <f>38831691.6400002/1.19</f>
        <v>32631673.647058994</v>
      </c>
      <c r="C34" s="159">
        <v>8.5197327506701045E-2</v>
      </c>
      <c r="D34" s="99">
        <v>2.0925358691359963</v>
      </c>
      <c r="E34" s="114">
        <v>585</v>
      </c>
      <c r="F34" s="160">
        <v>7.5581395348837205E-2</v>
      </c>
      <c r="G34" s="99">
        <v>1.8914450003258501</v>
      </c>
      <c r="H34" s="161">
        <v>66378.9600683764</v>
      </c>
    </row>
    <row r="35" spans="1:12">
      <c r="A35" s="164" t="s">
        <v>423</v>
      </c>
      <c r="B35" s="103">
        <f>23790736.98/1.19</f>
        <v>19992215.949579835</v>
      </c>
      <c r="C35" s="159">
        <v>5.2197242110950073E-2</v>
      </c>
      <c r="D35" s="99">
        <v>1.7627762666088744</v>
      </c>
      <c r="E35" s="114">
        <v>405</v>
      </c>
      <c r="F35" s="160">
        <v>5.232558139534884E-2</v>
      </c>
      <c r="G35" s="99">
        <v>1.8005101445409533</v>
      </c>
      <c r="H35" s="161">
        <v>58742.560444444513</v>
      </c>
    </row>
    <row r="36" spans="1:12">
      <c r="A36" s="71" t="s">
        <v>16</v>
      </c>
      <c r="B36" s="103">
        <f>5825686.64/1.19</f>
        <v>4895534.9915966382</v>
      </c>
      <c r="C36" s="159">
        <v>1.2781645909760589E-2</v>
      </c>
      <c r="D36" s="99">
        <v>0.57553952780448303</v>
      </c>
      <c r="E36" s="114">
        <v>149</v>
      </c>
      <c r="F36" s="160">
        <v>1.925064599483204E-2</v>
      </c>
      <c r="G36" s="99">
        <v>0.88321320670486259</v>
      </c>
      <c r="H36" s="161">
        <v>39098.568053691284</v>
      </c>
      <c r="J36" s="46"/>
    </row>
    <row r="37" spans="1:12">
      <c r="A37" s="71" t="s">
        <v>67</v>
      </c>
      <c r="B37" s="103">
        <f>57774109.7/1.19</f>
        <v>48549672.016806729</v>
      </c>
      <c r="C37" s="159">
        <v>0.12675728348771348</v>
      </c>
      <c r="D37" s="99">
        <v>4.2807765681758019</v>
      </c>
      <c r="E37" s="114">
        <v>657</v>
      </c>
      <c r="F37" s="160">
        <v>8.4883720930232553E-2</v>
      </c>
      <c r="G37" s="99">
        <v>2.9208275678108797</v>
      </c>
      <c r="H37" s="161">
        <v>87936.240030441477</v>
      </c>
    </row>
    <row r="38" spans="1:12">
      <c r="A38" s="71" t="s">
        <v>41</v>
      </c>
      <c r="B38" s="103">
        <f>21742873.89/1.19</f>
        <v>18271322.596638657</v>
      </c>
      <c r="C38" s="159">
        <v>4.7704199057736964E-2</v>
      </c>
      <c r="D38" s="99">
        <v>1.6110397123629479</v>
      </c>
      <c r="E38" s="114">
        <v>261</v>
      </c>
      <c r="F38" s="160">
        <v>3.3720930232558143E-2</v>
      </c>
      <c r="G38" s="99">
        <v>1.1603287598152809</v>
      </c>
      <c r="H38" s="161">
        <v>83306.030229885087</v>
      </c>
    </row>
    <row r="39" spans="1:12">
      <c r="A39" s="71" t="s">
        <v>31</v>
      </c>
      <c r="B39" s="103">
        <f>12875930.52/1.19</f>
        <v>10820109.680672269</v>
      </c>
      <c r="C39" s="159">
        <v>2.8249989200469509E-2</v>
      </c>
      <c r="D39" s="99">
        <v>0.95404294327837347</v>
      </c>
      <c r="E39" s="114">
        <v>174</v>
      </c>
      <c r="F39" s="160">
        <v>2.2480620155038759E-2</v>
      </c>
      <c r="G39" s="99">
        <v>0.7735525065435207</v>
      </c>
      <c r="H39" s="161">
        <v>73999.600689655184</v>
      </c>
    </row>
    <row r="40" spans="1:12">
      <c r="A40" s="71" t="s">
        <v>137</v>
      </c>
      <c r="B40" s="103">
        <f>14865350.69/1.19</f>
        <v>12491891.336134454</v>
      </c>
      <c r="C40" s="159">
        <v>3.2614807590130697E-2</v>
      </c>
      <c r="D40" s="99">
        <v>2.2028983308233605</v>
      </c>
      <c r="E40" s="114">
        <v>174</v>
      </c>
      <c r="F40" s="160">
        <v>2.2480620155038759E-2</v>
      </c>
      <c r="G40" s="99">
        <v>1.5471050130870414</v>
      </c>
      <c r="H40" s="161">
        <v>85433.04994252864</v>
      </c>
    </row>
    <row r="41" spans="1:12">
      <c r="A41" s="164" t="s">
        <v>156</v>
      </c>
      <c r="B41" s="103">
        <f>16627458.42/1.19</f>
        <v>13972654.134453783</v>
      </c>
      <c r="C41" s="159">
        <v>3.6480898997290942E-2</v>
      </c>
      <c r="D41" s="99">
        <v>2.4640253138389214</v>
      </c>
      <c r="E41" s="114">
        <v>317</v>
      </c>
      <c r="F41" s="160">
        <v>4.0956072351421187E-2</v>
      </c>
      <c r="G41" s="99">
        <v>2.8185763744171961</v>
      </c>
      <c r="H41" s="161">
        <v>52452.550220820202</v>
      </c>
    </row>
    <row r="42" spans="1:12">
      <c r="A42" s="71" t="s">
        <v>34</v>
      </c>
      <c r="B42" s="103">
        <f>8002092.48/1.19</f>
        <v>6724447.4621848743</v>
      </c>
      <c r="C42" s="159">
        <v>1.7556713729545523E-2</v>
      </c>
      <c r="D42" s="99">
        <v>1.5811082236263234</v>
      </c>
      <c r="E42" s="114">
        <v>73</v>
      </c>
      <c r="F42" s="160">
        <v>9.4315245478036169E-3</v>
      </c>
      <c r="G42" s="99">
        <v>0.86543039046248282</v>
      </c>
      <c r="H42" s="161">
        <v>109617.70520547943</v>
      </c>
      <c r="J42" s="8"/>
      <c r="K42" s="8"/>
      <c r="L42" s="8"/>
    </row>
    <row r="43" spans="1:12">
      <c r="A43" s="71" t="s">
        <v>3</v>
      </c>
      <c r="B43" s="103">
        <f>829192.35/1.19</f>
        <v>696800.29411764711</v>
      </c>
      <c r="C43" s="159">
        <v>1.8192607436197889E-3</v>
      </c>
      <c r="D43" s="99">
        <v>0.24575625316061775</v>
      </c>
      <c r="E43" s="114">
        <v>10</v>
      </c>
      <c r="F43" s="160">
        <v>1.2919896640826874E-3</v>
      </c>
      <c r="G43" s="99">
        <v>0.17782816242379784</v>
      </c>
      <c r="H43" s="161">
        <v>82919.235000000015</v>
      </c>
      <c r="J43" s="8"/>
      <c r="K43" s="8"/>
      <c r="L43" s="8"/>
    </row>
    <row r="44" spans="1:12" s="83" customFormat="1">
      <c r="A44" s="112" t="s">
        <v>15406</v>
      </c>
      <c r="B44" s="104">
        <f>+SUM(B32:B43)</f>
        <v>383012878.47899175</v>
      </c>
      <c r="C44" s="159">
        <v>1</v>
      </c>
      <c r="D44" s="162">
        <v>1.35085778123061</v>
      </c>
      <c r="E44" s="115">
        <v>7740</v>
      </c>
      <c r="F44" s="163">
        <v>1</v>
      </c>
      <c r="G44" s="99">
        <v>1.3763899771601955</v>
      </c>
      <c r="H44" s="161">
        <v>58886.992944444537</v>
      </c>
      <c r="J44" s="8"/>
      <c r="K44" s="8"/>
      <c r="L44" s="8"/>
    </row>
    <row r="46" spans="1:12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2">
      <c r="A48" s="17" t="s">
        <v>15413</v>
      </c>
      <c r="B48" s="17" t="s">
        <v>0</v>
      </c>
      <c r="C48" s="17" t="s">
        <v>4</v>
      </c>
      <c r="D48" s="15" t="s">
        <v>15414</v>
      </c>
      <c r="E48" s="17" t="s">
        <v>15415</v>
      </c>
      <c r="F48" s="17" t="s">
        <v>15488</v>
      </c>
      <c r="G48" s="17" t="s">
        <v>15416</v>
      </c>
      <c r="H48" s="17" t="s">
        <v>15417</v>
      </c>
      <c r="I48" s="124" t="s">
        <v>15483</v>
      </c>
      <c r="J48" s="68"/>
    </row>
    <row r="49" spans="1:9" hidden="1">
      <c r="A49" s="7"/>
      <c r="B49" s="38" t="s">
        <v>137</v>
      </c>
      <c r="C49" s="39" t="s">
        <v>139</v>
      </c>
      <c r="D49" s="101">
        <v>56.2340625</v>
      </c>
      <c r="E49" s="60">
        <v>167</v>
      </c>
      <c r="F49" s="166">
        <v>13962897.889999986</v>
      </c>
      <c r="G49" s="40">
        <v>2.9697303124774241</v>
      </c>
      <c r="H49" s="13">
        <v>9.2777777777777786</v>
      </c>
      <c r="I49" s="125">
        <v>9.2777777777777786</v>
      </c>
    </row>
    <row r="50" spans="1:9">
      <c r="A50" s="7"/>
      <c r="B50" s="38" t="s">
        <v>423</v>
      </c>
      <c r="C50" s="39" t="s">
        <v>425</v>
      </c>
      <c r="D50" s="101">
        <v>56.2340625</v>
      </c>
      <c r="E50" s="60">
        <v>187</v>
      </c>
      <c r="F50" s="166">
        <v>11849337.460000001</v>
      </c>
      <c r="G50" s="40">
        <v>3.3253866373250198</v>
      </c>
      <c r="H50" s="13">
        <v>10.388888888888889</v>
      </c>
      <c r="I50" s="125">
        <v>10.388888888888889</v>
      </c>
    </row>
    <row r="51" spans="1:9" hidden="1">
      <c r="A51" s="7"/>
      <c r="B51" s="38" t="s">
        <v>24</v>
      </c>
      <c r="C51" s="39" t="s">
        <v>95</v>
      </c>
      <c r="D51" s="101">
        <v>51.547890625000001</v>
      </c>
      <c r="E51" s="60">
        <v>153</v>
      </c>
      <c r="F51" s="166">
        <v>10975342.239999985</v>
      </c>
      <c r="G51" s="40">
        <v>2.9681136928190259</v>
      </c>
      <c r="H51" s="13">
        <v>8.5</v>
      </c>
      <c r="I51" s="125">
        <v>8.5</v>
      </c>
    </row>
    <row r="52" spans="1:9" hidden="1">
      <c r="A52" s="7"/>
      <c r="B52" s="38" t="s">
        <v>67</v>
      </c>
      <c r="C52" s="39" t="s">
        <v>15492</v>
      </c>
      <c r="D52" s="101">
        <v>112.468125</v>
      </c>
      <c r="E52" s="60">
        <v>318</v>
      </c>
      <c r="F52" s="166">
        <v>31821942.580000002</v>
      </c>
      <c r="G52" s="40">
        <v>2.827467782538386</v>
      </c>
      <c r="H52" s="13">
        <v>17.666666666666668</v>
      </c>
      <c r="I52" s="125">
        <v>17.666666666666668</v>
      </c>
    </row>
    <row r="53" spans="1:9" hidden="1">
      <c r="A53" s="7"/>
      <c r="B53" s="38" t="s">
        <v>67</v>
      </c>
      <c r="C53" s="39" t="s">
        <v>15493</v>
      </c>
      <c r="D53" s="101">
        <v>112.468125</v>
      </c>
      <c r="E53" s="60">
        <v>358</v>
      </c>
      <c r="F53" s="166">
        <v>27097043.770000007</v>
      </c>
      <c r="G53" s="40">
        <v>3.1831241073859817</v>
      </c>
      <c r="H53" s="13">
        <v>19.888888888888889</v>
      </c>
      <c r="I53" s="125">
        <v>19.888888888888889</v>
      </c>
    </row>
    <row r="54" spans="1:9" hidden="1">
      <c r="A54" s="7"/>
      <c r="B54" s="38" t="s">
        <v>53</v>
      </c>
      <c r="C54" s="38" t="s">
        <v>134</v>
      </c>
      <c r="D54" s="101">
        <v>112.46812499999999</v>
      </c>
      <c r="E54" s="60">
        <v>318</v>
      </c>
      <c r="F54" s="166">
        <v>15101796.500000007</v>
      </c>
      <c r="G54" s="40">
        <v>2.827467782538386</v>
      </c>
      <c r="H54" s="13">
        <v>17.666666666666668</v>
      </c>
      <c r="I54" s="125">
        <v>17.666666666666668</v>
      </c>
    </row>
    <row r="55" spans="1:9" hidden="1">
      <c r="A55" s="7"/>
      <c r="B55" s="38" t="s">
        <v>53</v>
      </c>
      <c r="C55" s="38" t="s">
        <v>118</v>
      </c>
      <c r="D55" s="101">
        <v>112.46812499999999</v>
      </c>
      <c r="E55" s="60">
        <v>274</v>
      </c>
      <c r="F55" s="166">
        <v>14569316.469999993</v>
      </c>
      <c r="G55" s="40">
        <v>2.4362458252060311</v>
      </c>
      <c r="H55" s="13">
        <v>15.222222222222221</v>
      </c>
      <c r="I55" s="125">
        <v>15.222222222222221</v>
      </c>
    </row>
    <row r="56" spans="1:9">
      <c r="A56" s="7"/>
      <c r="B56" s="38" t="s">
        <v>423</v>
      </c>
      <c r="C56" s="39" t="s">
        <v>15494</v>
      </c>
      <c r="D56" s="101">
        <v>56.2340625</v>
      </c>
      <c r="E56" s="60">
        <v>139</v>
      </c>
      <c r="F56" s="166">
        <v>7451876.6999999993</v>
      </c>
      <c r="G56" s="40">
        <v>2.4718114576907904</v>
      </c>
      <c r="H56" s="13">
        <v>7.7222222222222223</v>
      </c>
      <c r="I56" s="125">
        <v>7.7222222222222223</v>
      </c>
    </row>
    <row r="57" spans="1:9" hidden="1">
      <c r="A57" s="7"/>
      <c r="B57" s="38" t="s">
        <v>53</v>
      </c>
      <c r="C57" s="39" t="s">
        <v>76</v>
      </c>
      <c r="D57" s="101">
        <v>112.46812499999999</v>
      </c>
      <c r="E57" s="60">
        <v>254</v>
      </c>
      <c r="F57" s="166">
        <v>14553980.549999982</v>
      </c>
      <c r="G57" s="40">
        <v>2.2584176627822332</v>
      </c>
      <c r="H57" s="13">
        <v>14.111111111111111</v>
      </c>
      <c r="I57" s="125">
        <v>14.111111111111111</v>
      </c>
    </row>
    <row r="58" spans="1:9" hidden="1">
      <c r="A58" s="7"/>
      <c r="B58" s="38" t="s">
        <v>41</v>
      </c>
      <c r="C58" s="39" t="s">
        <v>15495</v>
      </c>
      <c r="D58" s="101">
        <v>112.468125</v>
      </c>
      <c r="E58" s="60">
        <v>261</v>
      </c>
      <c r="F58" s="166">
        <v>21742873.890000008</v>
      </c>
      <c r="G58" s="40">
        <v>2.3206575196305619</v>
      </c>
      <c r="H58" s="13">
        <v>14.5</v>
      </c>
      <c r="I58" s="125">
        <v>14.5</v>
      </c>
    </row>
    <row r="59" spans="1:9" hidden="1">
      <c r="A59" s="7"/>
      <c r="B59" s="38" t="s">
        <v>156</v>
      </c>
      <c r="C59" s="39" t="s">
        <v>200</v>
      </c>
      <c r="D59" s="101">
        <v>56.2340625</v>
      </c>
      <c r="E59" s="60">
        <v>198</v>
      </c>
      <c r="F59" s="166">
        <v>10311371.28999999</v>
      </c>
      <c r="G59" s="40">
        <v>3.5209976159911975</v>
      </c>
      <c r="H59" s="13">
        <v>11</v>
      </c>
      <c r="I59" s="125">
        <v>11</v>
      </c>
    </row>
    <row r="60" spans="1:9" hidden="1">
      <c r="A60" s="7"/>
      <c r="B60" s="38" t="s">
        <v>53</v>
      </c>
      <c r="C60" s="38" t="s">
        <v>61</v>
      </c>
      <c r="D60" s="101">
        <v>112.46812499999999</v>
      </c>
      <c r="E60" s="60">
        <v>223</v>
      </c>
      <c r="F60" s="166">
        <v>13653636.820000002</v>
      </c>
      <c r="G60" s="40">
        <v>1.9827840110253463</v>
      </c>
      <c r="H60" s="13">
        <v>12.388888888888889</v>
      </c>
      <c r="I60" s="125">
        <v>12.388888888888889</v>
      </c>
    </row>
    <row r="61" spans="1:9" hidden="1">
      <c r="A61" s="7"/>
      <c r="B61" s="38" t="s">
        <v>24</v>
      </c>
      <c r="C61" s="39" t="s">
        <v>30</v>
      </c>
      <c r="D61" s="101">
        <v>51.547890625000001</v>
      </c>
      <c r="E61" s="60">
        <v>132</v>
      </c>
      <c r="F61" s="166">
        <v>9302505.5699999966</v>
      </c>
      <c r="G61" s="40">
        <v>2.5607255389026888</v>
      </c>
      <c r="H61" s="13">
        <v>7.333333333333333</v>
      </c>
      <c r="I61" s="125">
        <v>7.333333333333333</v>
      </c>
    </row>
    <row r="62" spans="1:9" hidden="1">
      <c r="A62" s="7"/>
      <c r="B62" s="38" t="s">
        <v>24</v>
      </c>
      <c r="C62" s="38" t="s">
        <v>398</v>
      </c>
      <c r="D62" s="101">
        <v>51.547890625000001</v>
      </c>
      <c r="E62" s="60">
        <v>102</v>
      </c>
      <c r="F62" s="166">
        <v>6774415.8899999978</v>
      </c>
      <c r="G62" s="40">
        <v>1.9787424618793505</v>
      </c>
      <c r="H62" s="13">
        <v>5.666666666666667</v>
      </c>
      <c r="I62" s="125">
        <v>5.666666666666667</v>
      </c>
    </row>
    <row r="63" spans="1:9" hidden="1">
      <c r="A63" s="7"/>
      <c r="B63" s="38" t="s">
        <v>53</v>
      </c>
      <c r="C63" s="38" t="s">
        <v>354</v>
      </c>
      <c r="D63" s="101">
        <v>112.46812499999999</v>
      </c>
      <c r="E63" s="60">
        <v>234</v>
      </c>
      <c r="F63" s="166">
        <v>12330961.210000005</v>
      </c>
      <c r="G63" s="40">
        <v>2.0805895003584349</v>
      </c>
      <c r="H63" s="13">
        <v>13</v>
      </c>
      <c r="I63" s="125">
        <v>13</v>
      </c>
    </row>
    <row r="64" spans="1:9" hidden="1">
      <c r="A64" s="7"/>
      <c r="B64" s="38" t="s">
        <v>53</v>
      </c>
      <c r="C64" s="38" t="s">
        <v>143</v>
      </c>
      <c r="D64" s="101">
        <v>112.46812499999999</v>
      </c>
      <c r="E64" s="60">
        <v>274</v>
      </c>
      <c r="F64" s="166">
        <v>10795741.41</v>
      </c>
      <c r="G64" s="40">
        <v>2.4362458252060311</v>
      </c>
      <c r="H64" s="13">
        <v>15.222222222222221</v>
      </c>
      <c r="I64" s="125">
        <v>15.222222222222221</v>
      </c>
    </row>
    <row r="65" spans="1:9" hidden="1">
      <c r="A65" s="7"/>
      <c r="B65" s="38" t="s">
        <v>53</v>
      </c>
      <c r="C65" s="39" t="s">
        <v>84</v>
      </c>
      <c r="D65" s="101">
        <v>112.46812499999999</v>
      </c>
      <c r="E65" s="60">
        <v>242</v>
      </c>
      <c r="F65" s="166">
        <v>9864701.6500000004</v>
      </c>
      <c r="G65" s="40">
        <v>2.1517207653279544</v>
      </c>
      <c r="H65" s="13">
        <v>13.444444444444445</v>
      </c>
      <c r="I65" s="125">
        <v>13.444444444444445</v>
      </c>
    </row>
    <row r="66" spans="1:9" hidden="1">
      <c r="A66" s="7"/>
      <c r="B66" s="38" t="s">
        <v>9</v>
      </c>
      <c r="C66" s="38" t="s">
        <v>14</v>
      </c>
      <c r="D66" s="157">
        <v>134.09661057692307</v>
      </c>
      <c r="E66" s="60">
        <v>112</v>
      </c>
      <c r="F66" s="166">
        <v>13592422.539999999</v>
      </c>
      <c r="G66" s="40">
        <v>0.83521872415822485</v>
      </c>
      <c r="H66" s="13">
        <v>6.2222222222222223</v>
      </c>
      <c r="I66" s="125">
        <v>6.2222222222222223</v>
      </c>
    </row>
    <row r="67" spans="1:9" hidden="1">
      <c r="A67" s="7"/>
      <c r="B67" s="38" t="s">
        <v>53</v>
      </c>
      <c r="C67" s="39" t="s">
        <v>55</v>
      </c>
      <c r="D67" s="101">
        <v>112.46812499999999</v>
      </c>
      <c r="E67" s="60">
        <v>169</v>
      </c>
      <c r="F67" s="166">
        <v>9389351.1099999994</v>
      </c>
      <c r="G67" s="40">
        <v>1.5026479724810919</v>
      </c>
      <c r="H67" s="13">
        <v>9.3888888888888893</v>
      </c>
      <c r="I67" s="125">
        <v>9.3888888888888893</v>
      </c>
    </row>
    <row r="68" spans="1:9" hidden="1">
      <c r="A68" s="7"/>
      <c r="B68" s="38" t="s">
        <v>53</v>
      </c>
      <c r="C68" s="39" t="s">
        <v>284</v>
      </c>
      <c r="D68" s="101">
        <v>112.46812499999999</v>
      </c>
      <c r="E68" s="60">
        <v>152</v>
      </c>
      <c r="F68" s="166">
        <v>7650016.129999998</v>
      </c>
      <c r="G68" s="40">
        <v>1.3514940344208639</v>
      </c>
      <c r="H68" s="13">
        <v>8.4444444444444446</v>
      </c>
      <c r="I68" s="125">
        <v>8.4444444444444446</v>
      </c>
    </row>
    <row r="69" spans="1:9" hidden="1">
      <c r="A69" s="7"/>
      <c r="B69" s="38" t="s">
        <v>9</v>
      </c>
      <c r="C69" s="38" t="s">
        <v>126</v>
      </c>
      <c r="D69" s="157">
        <v>134.09661057692307</v>
      </c>
      <c r="E69" s="60">
        <v>165</v>
      </c>
      <c r="F69" s="166">
        <v>13289029.619999999</v>
      </c>
      <c r="G69" s="40">
        <v>1.2304561561259562</v>
      </c>
      <c r="H69" s="13">
        <v>9.1666666666666661</v>
      </c>
      <c r="I69" s="125">
        <v>9.1666666666666661</v>
      </c>
    </row>
    <row r="70" spans="1:9" hidden="1">
      <c r="A70" s="7"/>
      <c r="B70" s="38" t="s">
        <v>53</v>
      </c>
      <c r="C70" s="39" t="s">
        <v>58</v>
      </c>
      <c r="D70" s="101">
        <v>112.46812499999999</v>
      </c>
      <c r="E70" s="60">
        <v>120</v>
      </c>
      <c r="F70" s="166">
        <v>7280592.8099999968</v>
      </c>
      <c r="G70" s="40">
        <v>1.0669689745427873</v>
      </c>
      <c r="H70" s="13">
        <v>6.666666666666667</v>
      </c>
      <c r="I70" s="125">
        <v>6.666666666666667</v>
      </c>
    </row>
    <row r="71" spans="1:9" hidden="1">
      <c r="A71" s="7"/>
      <c r="B71" s="38" t="s">
        <v>156</v>
      </c>
      <c r="C71" s="39" t="s">
        <v>158</v>
      </c>
      <c r="D71" s="101">
        <v>56.2340625</v>
      </c>
      <c r="E71" s="60">
        <v>119</v>
      </c>
      <c r="F71" s="166">
        <v>6316087.129999998</v>
      </c>
      <c r="G71" s="40">
        <v>2.1161551328431942</v>
      </c>
      <c r="H71" s="13">
        <v>6.6111111111111107</v>
      </c>
      <c r="I71" s="125">
        <v>6.6111111111111107</v>
      </c>
    </row>
    <row r="72" spans="1:9" hidden="1">
      <c r="A72" s="7"/>
      <c r="B72" s="38" t="s">
        <v>53</v>
      </c>
      <c r="C72" s="39" t="s">
        <v>225</v>
      </c>
      <c r="D72" s="101">
        <v>112.46812499999999</v>
      </c>
      <c r="E72" s="60">
        <v>165</v>
      </c>
      <c r="F72" s="166">
        <v>6889459.2799999993</v>
      </c>
      <c r="G72" s="40">
        <v>1.4670823399963324</v>
      </c>
      <c r="H72" s="13">
        <v>9.1666666666666661</v>
      </c>
      <c r="I72" s="125">
        <v>9.1666666666666661</v>
      </c>
    </row>
    <row r="73" spans="1:9">
      <c r="A73" s="7"/>
      <c r="B73" s="38" t="s">
        <v>16</v>
      </c>
      <c r="C73" s="39" t="s">
        <v>18</v>
      </c>
      <c r="D73" s="101">
        <v>56.2340625</v>
      </c>
      <c r="E73" s="60">
        <v>80</v>
      </c>
      <c r="F73" s="166">
        <v>3108572.600000001</v>
      </c>
      <c r="G73" s="40">
        <v>1.4226252993903827</v>
      </c>
      <c r="H73" s="13">
        <v>4.4444444444444446</v>
      </c>
      <c r="I73" s="125">
        <v>4.4444444444444446</v>
      </c>
    </row>
    <row r="74" spans="1:9" hidden="1">
      <c r="A74" s="7"/>
      <c r="B74" s="38" t="s">
        <v>53</v>
      </c>
      <c r="C74" s="39" t="s">
        <v>87</v>
      </c>
      <c r="D74" s="101">
        <v>112.46812499999999</v>
      </c>
      <c r="E74" s="60">
        <v>156</v>
      </c>
      <c r="F74" s="166">
        <v>6864603.3499999931</v>
      </c>
      <c r="G74" s="40">
        <v>1.3870596669056234</v>
      </c>
      <c r="H74" s="13">
        <v>8.6666666666666661</v>
      </c>
      <c r="I74" s="125">
        <v>8.6666666666666661</v>
      </c>
    </row>
    <row r="75" spans="1:9" hidden="1">
      <c r="A75" s="7"/>
      <c r="B75" s="38" t="s">
        <v>53</v>
      </c>
      <c r="C75" s="39" t="s">
        <v>111</v>
      </c>
      <c r="D75" s="101">
        <v>112.46812499999999</v>
      </c>
      <c r="E75" s="60">
        <v>139</v>
      </c>
      <c r="F75" s="166">
        <v>6792021.8399999971</v>
      </c>
      <c r="G75" s="40">
        <v>1.2359057288453952</v>
      </c>
      <c r="H75" s="13">
        <v>7.7222222222222223</v>
      </c>
      <c r="I75" s="125">
        <v>7.7222222222222223</v>
      </c>
    </row>
    <row r="76" spans="1:9" hidden="1">
      <c r="A76" s="7"/>
      <c r="B76" s="38" t="s">
        <v>9</v>
      </c>
      <c r="C76" s="38" t="s">
        <v>28</v>
      </c>
      <c r="D76" s="157">
        <v>134.09661057692307</v>
      </c>
      <c r="E76" s="60">
        <v>199</v>
      </c>
      <c r="F76" s="166">
        <v>10749620.659999996</v>
      </c>
      <c r="G76" s="40">
        <v>1.4840046973882743</v>
      </c>
      <c r="H76" s="13">
        <v>11.055555555555555</v>
      </c>
      <c r="I76" s="125">
        <v>11.055555555555555</v>
      </c>
    </row>
    <row r="77" spans="1:9" hidden="1">
      <c r="A77" s="7"/>
      <c r="B77" s="38" t="s">
        <v>53</v>
      </c>
      <c r="C77" s="39" t="s">
        <v>316</v>
      </c>
      <c r="D77" s="101">
        <v>112.46812499999999</v>
      </c>
      <c r="E77" s="60">
        <v>125</v>
      </c>
      <c r="F77" s="166">
        <v>6231158.0900000026</v>
      </c>
      <c r="G77" s="40">
        <v>1.1114260151487367</v>
      </c>
      <c r="H77" s="13">
        <v>6.9444444444444446</v>
      </c>
      <c r="I77" s="125">
        <v>6.9444444444444446</v>
      </c>
    </row>
    <row r="78" spans="1:9" hidden="1">
      <c r="A78" s="7"/>
      <c r="B78" s="38" t="s">
        <v>53</v>
      </c>
      <c r="C78" s="39" t="s">
        <v>198</v>
      </c>
      <c r="D78" s="101">
        <v>112.46812499999999</v>
      </c>
      <c r="E78" s="60">
        <v>104</v>
      </c>
      <c r="F78" s="166">
        <v>6073337.9400000023</v>
      </c>
      <c r="G78" s="40">
        <v>0.92470644460374896</v>
      </c>
      <c r="H78" s="13">
        <v>5.7777777777777777</v>
      </c>
      <c r="I78" s="125">
        <v>5.7777777777777777</v>
      </c>
    </row>
    <row r="79" spans="1:9" hidden="1">
      <c r="A79" s="7"/>
      <c r="B79" s="38" t="s">
        <v>24</v>
      </c>
      <c r="C79" s="39" t="s">
        <v>376</v>
      </c>
      <c r="D79" s="101">
        <v>51.547890625000001</v>
      </c>
      <c r="E79" s="60">
        <v>55</v>
      </c>
      <c r="F79" s="166">
        <v>4941049.9399999995</v>
      </c>
      <c r="G79" s="40">
        <v>1.0669689745427871</v>
      </c>
      <c r="H79" s="13">
        <v>3.0555555555555554</v>
      </c>
      <c r="I79" s="125">
        <v>3.0555555555555554</v>
      </c>
    </row>
    <row r="80" spans="1:9" hidden="1">
      <c r="A80" s="7"/>
      <c r="B80" s="38" t="s">
        <v>24</v>
      </c>
      <c r="C80" s="39" t="s">
        <v>15496</v>
      </c>
      <c r="D80" s="101">
        <v>51.547890625000001</v>
      </c>
      <c r="E80" s="60">
        <v>74</v>
      </c>
      <c r="F80" s="166">
        <v>3501293.9699999983</v>
      </c>
      <c r="G80" s="40">
        <v>1.4355582566575682</v>
      </c>
      <c r="H80" s="13">
        <v>4.1111111111111107</v>
      </c>
      <c r="I80" s="125">
        <v>4.1111111111111107</v>
      </c>
    </row>
    <row r="81" spans="1:9" hidden="1">
      <c r="A81" s="33"/>
      <c r="B81" s="38" t="s">
        <v>53</v>
      </c>
      <c r="C81" s="39" t="s">
        <v>186</v>
      </c>
      <c r="D81" s="101">
        <v>112.46812499999999</v>
      </c>
      <c r="E81" s="60">
        <v>146</v>
      </c>
      <c r="F81" s="166">
        <v>5609249.8599999975</v>
      </c>
      <c r="G81" s="40">
        <v>1.2981455856937245</v>
      </c>
      <c r="H81" s="126">
        <v>8.1111111111111107</v>
      </c>
      <c r="I81" s="125">
        <v>8.1111111111111107</v>
      </c>
    </row>
    <row r="82" spans="1:9" hidden="1">
      <c r="A82" s="7"/>
      <c r="B82" s="38" t="s">
        <v>53</v>
      </c>
      <c r="C82" s="38" t="s">
        <v>1123</v>
      </c>
      <c r="D82" s="101">
        <v>112.46812499999999</v>
      </c>
      <c r="E82" s="60">
        <v>112</v>
      </c>
      <c r="F82" s="166">
        <v>5450682.7299999977</v>
      </c>
      <c r="G82" s="40">
        <v>0.99583770957326812</v>
      </c>
      <c r="H82" s="13">
        <v>6.2222222222222223</v>
      </c>
      <c r="I82" s="125">
        <v>6.2222222222222223</v>
      </c>
    </row>
    <row r="83" spans="1:9" hidden="1">
      <c r="A83" s="7"/>
      <c r="B83" s="38" t="s">
        <v>9</v>
      </c>
      <c r="C83" s="39" t="s">
        <v>15497</v>
      </c>
      <c r="D83" s="157">
        <v>134.09661057692307</v>
      </c>
      <c r="E83" s="60">
        <v>130</v>
      </c>
      <c r="F83" s="166">
        <v>8925738.0800000001</v>
      </c>
      <c r="G83" s="40">
        <v>0.96945030482651096</v>
      </c>
      <c r="H83" s="13">
        <v>7.2222222222222223</v>
      </c>
      <c r="I83" s="125">
        <v>7.2222222222222223</v>
      </c>
    </row>
    <row r="84" spans="1:9" hidden="1">
      <c r="A84" s="7"/>
      <c r="B84" s="38" t="s">
        <v>53</v>
      </c>
      <c r="C84" s="39" t="s">
        <v>231</v>
      </c>
      <c r="D84" s="101">
        <v>112.46812499999999</v>
      </c>
      <c r="E84" s="60">
        <v>148</v>
      </c>
      <c r="F84" s="166">
        <v>5248880.1899999985</v>
      </c>
      <c r="G84" s="40">
        <v>1.3159284019361044</v>
      </c>
      <c r="H84" s="13">
        <v>8.2222222222222214</v>
      </c>
      <c r="I84" s="125">
        <v>8.2222222222222214</v>
      </c>
    </row>
    <row r="85" spans="1:9">
      <c r="A85" s="7"/>
      <c r="B85" s="38" t="s">
        <v>423</v>
      </c>
      <c r="C85" s="39" t="s">
        <v>451</v>
      </c>
      <c r="D85" s="101">
        <v>56.2340625</v>
      </c>
      <c r="E85" s="60">
        <v>52</v>
      </c>
      <c r="F85" s="166">
        <v>3002903.6699999985</v>
      </c>
      <c r="G85" s="40">
        <v>0.92470644460374884</v>
      </c>
      <c r="H85" s="13">
        <v>2.8888888888888888</v>
      </c>
      <c r="I85" s="125">
        <v>2.8888888888888888</v>
      </c>
    </row>
    <row r="86" spans="1:9" hidden="1">
      <c r="A86" s="7"/>
      <c r="B86" s="38" t="s">
        <v>53</v>
      </c>
      <c r="C86" s="39" t="s">
        <v>72</v>
      </c>
      <c r="D86" s="101">
        <v>112.46812499999999</v>
      </c>
      <c r="E86" s="60">
        <v>138</v>
      </c>
      <c r="F86" s="166">
        <v>4533806.4799999986</v>
      </c>
      <c r="G86" s="40">
        <v>1.2270143207242052</v>
      </c>
      <c r="H86" s="13">
        <v>7.666666666666667</v>
      </c>
      <c r="I86" s="125">
        <v>7.666666666666667</v>
      </c>
    </row>
    <row r="87" spans="1:9" hidden="1">
      <c r="A87" s="7"/>
      <c r="B87" s="38" t="s">
        <v>9</v>
      </c>
      <c r="C87" s="39" t="s">
        <v>63</v>
      </c>
      <c r="D87" s="157">
        <v>134.09661057692307</v>
      </c>
      <c r="E87" s="60">
        <v>110</v>
      </c>
      <c r="F87" s="166">
        <v>7261086.3099999987</v>
      </c>
      <c r="G87" s="40">
        <v>0.82030410408397081</v>
      </c>
      <c r="H87" s="13">
        <v>6.1111111111111107</v>
      </c>
      <c r="I87" s="125">
        <v>6.1111111111111107</v>
      </c>
    </row>
    <row r="88" spans="1:9" hidden="1">
      <c r="A88" s="7"/>
      <c r="B88" s="38" t="s">
        <v>9</v>
      </c>
      <c r="C88" s="39" t="s">
        <v>78</v>
      </c>
      <c r="D88" s="157">
        <v>134.09661057692307</v>
      </c>
      <c r="E88" s="60">
        <v>172</v>
      </c>
      <c r="F88" s="166">
        <v>6921666.7099999981</v>
      </c>
      <c r="G88" s="40">
        <v>1.2826573263858452</v>
      </c>
      <c r="H88" s="13">
        <v>9.5555555555555554</v>
      </c>
      <c r="I88" s="125">
        <v>9.5555555555555554</v>
      </c>
    </row>
    <row r="89" spans="1:9" hidden="1">
      <c r="A89" s="7"/>
      <c r="B89" s="38" t="s">
        <v>9</v>
      </c>
      <c r="C89" s="39" t="s">
        <v>15498</v>
      </c>
      <c r="D89" s="157">
        <v>134.09661057692307</v>
      </c>
      <c r="E89" s="60">
        <v>87</v>
      </c>
      <c r="F89" s="166">
        <v>5162136.129999999</v>
      </c>
      <c r="G89" s="40">
        <v>0.64878597323004961</v>
      </c>
      <c r="H89" s="13">
        <v>4.833333333333333</v>
      </c>
      <c r="I89" s="125">
        <v>4.833333333333333</v>
      </c>
    </row>
    <row r="90" spans="1:9" hidden="1">
      <c r="A90" s="7"/>
      <c r="B90" s="38" t="s">
        <v>31</v>
      </c>
      <c r="C90" s="38" t="s">
        <v>33</v>
      </c>
      <c r="D90" s="101">
        <v>112.468125</v>
      </c>
      <c r="E90" s="60">
        <v>87</v>
      </c>
      <c r="F90" s="166">
        <v>6627689.1200000001</v>
      </c>
      <c r="G90" s="40">
        <v>0.7735525065435207</v>
      </c>
      <c r="H90" s="13">
        <v>4.833333333333333</v>
      </c>
      <c r="I90" s="125">
        <v>4.833333333333333</v>
      </c>
    </row>
    <row r="91" spans="1:9" hidden="1">
      <c r="A91" s="7"/>
      <c r="B91" s="38" t="s">
        <v>9</v>
      </c>
      <c r="C91" s="39" t="s">
        <v>11</v>
      </c>
      <c r="D91" s="157">
        <v>134.09661057692307</v>
      </c>
      <c r="E91" s="60">
        <v>137</v>
      </c>
      <c r="F91" s="166">
        <v>4862429.97</v>
      </c>
      <c r="G91" s="40">
        <v>1.0216514750864001</v>
      </c>
      <c r="H91" s="13">
        <v>7.6111111111111107</v>
      </c>
      <c r="I91" s="125">
        <v>7.6111111111111107</v>
      </c>
    </row>
    <row r="92" spans="1:9" hidden="1">
      <c r="A92" s="7"/>
      <c r="B92" s="38" t="s">
        <v>24</v>
      </c>
      <c r="C92" s="39" t="s">
        <v>15499</v>
      </c>
      <c r="D92" s="101">
        <v>51.547890625000001</v>
      </c>
      <c r="E92" s="60">
        <v>69</v>
      </c>
      <c r="F92" s="166">
        <v>3337084.0299999984</v>
      </c>
      <c r="G92" s="40">
        <v>1.3385610771536784</v>
      </c>
      <c r="H92" s="13">
        <v>3.8333333333333335</v>
      </c>
      <c r="I92" s="125">
        <v>3.8333333333333335</v>
      </c>
    </row>
    <row r="93" spans="1:9" hidden="1">
      <c r="A93" s="7"/>
      <c r="B93" s="38" t="s">
        <v>34</v>
      </c>
      <c r="C93" s="39" t="s">
        <v>364</v>
      </c>
      <c r="D93" s="101">
        <v>42.175546875000002</v>
      </c>
      <c r="E93" s="60">
        <v>38</v>
      </c>
      <c r="F93" s="166">
        <v>4854184.5299999993</v>
      </c>
      <c r="G93" s="40">
        <v>0.90099602294724246</v>
      </c>
      <c r="H93" s="13">
        <v>2.1111111111111112</v>
      </c>
      <c r="I93" s="125">
        <v>2.1111111111111112</v>
      </c>
    </row>
    <row r="94" spans="1:9" hidden="1">
      <c r="A94" s="7"/>
      <c r="B94" s="38" t="s">
        <v>31</v>
      </c>
      <c r="C94" s="38" t="s">
        <v>116</v>
      </c>
      <c r="D94" s="101">
        <v>112.468125</v>
      </c>
      <c r="E94" s="60">
        <v>87</v>
      </c>
      <c r="F94" s="166">
        <v>6248241.3999999994</v>
      </c>
      <c r="G94" s="40">
        <v>0.7735525065435207</v>
      </c>
      <c r="H94" s="13">
        <v>4.833333333333333</v>
      </c>
      <c r="I94" s="125">
        <v>4.833333333333333</v>
      </c>
    </row>
    <row r="95" spans="1:9">
      <c r="A95" s="7"/>
      <c r="B95" s="38" t="s">
        <v>16</v>
      </c>
      <c r="C95" s="38" t="s">
        <v>15500</v>
      </c>
      <c r="D95" s="101">
        <v>56.2340625</v>
      </c>
      <c r="E95" s="60">
        <v>47</v>
      </c>
      <c r="F95" s="166">
        <v>2211600.61</v>
      </c>
      <c r="G95" s="40">
        <v>0.83579236339184992</v>
      </c>
      <c r="H95" s="13">
        <v>2.6111111111111112</v>
      </c>
      <c r="I95" s="125">
        <v>2.6111111111111112</v>
      </c>
    </row>
    <row r="96" spans="1:9" hidden="1">
      <c r="A96" s="7"/>
      <c r="B96" s="38" t="s">
        <v>9</v>
      </c>
      <c r="C96" s="39" t="s">
        <v>311</v>
      </c>
      <c r="D96" s="157">
        <v>134.09661057692307</v>
      </c>
      <c r="E96" s="60">
        <v>82</v>
      </c>
      <c r="F96" s="166">
        <v>4578942.6900000023</v>
      </c>
      <c r="G96" s="40">
        <v>0.61149942304441463</v>
      </c>
      <c r="H96" s="13">
        <v>4.5555555555555554</v>
      </c>
      <c r="I96" s="125">
        <v>4.5555555555555554</v>
      </c>
    </row>
    <row r="97" spans="1:9" hidden="1">
      <c r="A97" s="7"/>
      <c r="B97" s="38" t="s">
        <v>9</v>
      </c>
      <c r="C97" s="39" t="s">
        <v>128</v>
      </c>
      <c r="D97" s="157">
        <v>134.09661057692307</v>
      </c>
      <c r="E97" s="60">
        <v>88</v>
      </c>
      <c r="F97" s="166">
        <v>4064327.700000003</v>
      </c>
      <c r="G97" s="40">
        <v>0.65624328326717662</v>
      </c>
      <c r="H97" s="13">
        <v>4.8888888888888893</v>
      </c>
      <c r="I97" s="125">
        <v>4.8888888888888893</v>
      </c>
    </row>
    <row r="98" spans="1:9" hidden="1">
      <c r="A98" s="7"/>
      <c r="B98" s="38" t="s">
        <v>34</v>
      </c>
      <c r="C98" s="38" t="s">
        <v>36</v>
      </c>
      <c r="D98" s="101">
        <v>42.175546875000002</v>
      </c>
      <c r="E98" s="60">
        <v>35</v>
      </c>
      <c r="F98" s="166">
        <v>3147907.9499999993</v>
      </c>
      <c r="G98" s="40">
        <v>0.8298647579777233</v>
      </c>
      <c r="H98" s="13">
        <v>1.9444444444444444</v>
      </c>
      <c r="I98" s="125">
        <v>1.9444444444444444</v>
      </c>
    </row>
    <row r="99" spans="1:9" hidden="1">
      <c r="A99" s="7"/>
      <c r="B99" s="38" t="s">
        <v>9</v>
      </c>
      <c r="C99" s="39" t="s">
        <v>23</v>
      </c>
      <c r="D99" s="157">
        <v>134.09661057692307</v>
      </c>
      <c r="E99" s="60">
        <v>66</v>
      </c>
      <c r="F99" s="166">
        <v>2611040.189999999</v>
      </c>
      <c r="G99" s="40">
        <v>0.4921824624503825</v>
      </c>
      <c r="H99" s="13">
        <v>3.6666666666666665</v>
      </c>
      <c r="I99" s="125">
        <v>3.6666666666666665</v>
      </c>
    </row>
    <row r="100" spans="1:9" hidden="1">
      <c r="A100" s="7"/>
      <c r="B100" s="38" t="s">
        <v>9</v>
      </c>
      <c r="C100" s="39" t="s">
        <v>65</v>
      </c>
      <c r="D100" s="157">
        <v>134.09661057692307</v>
      </c>
      <c r="E100" s="60">
        <v>64</v>
      </c>
      <c r="F100" s="166">
        <v>2063886.2699999996</v>
      </c>
      <c r="G100" s="40">
        <v>0.47726784237612846</v>
      </c>
      <c r="H100" s="13">
        <v>3.5555555555555554</v>
      </c>
      <c r="I100" s="125">
        <v>3.5555555555555554</v>
      </c>
    </row>
    <row r="101" spans="1:9">
      <c r="A101" s="7"/>
      <c r="B101" s="38" t="s">
        <v>423</v>
      </c>
      <c r="C101" s="39" t="s">
        <v>759</v>
      </c>
      <c r="D101" s="101">
        <v>56.2340625</v>
      </c>
      <c r="E101" s="60">
        <v>27</v>
      </c>
      <c r="F101" s="166">
        <v>1486619.1500000004</v>
      </c>
      <c r="G101" s="40">
        <v>0.48013603854425418</v>
      </c>
      <c r="H101" s="13">
        <v>1.5</v>
      </c>
      <c r="I101" s="125">
        <v>1.5</v>
      </c>
    </row>
    <row r="102" spans="1:9">
      <c r="A102" s="7"/>
      <c r="B102" s="38" t="s">
        <v>16</v>
      </c>
      <c r="C102" s="39" t="s">
        <v>170</v>
      </c>
      <c r="D102" s="101">
        <v>56.2340625</v>
      </c>
      <c r="E102" s="60">
        <v>22</v>
      </c>
      <c r="F102" s="166">
        <v>505513.43000000005</v>
      </c>
      <c r="G102" s="40">
        <v>0.39122195733235526</v>
      </c>
      <c r="H102" s="13">
        <v>1.2222222222222223</v>
      </c>
      <c r="I102" s="125">
        <v>1.2222222222222223</v>
      </c>
    </row>
    <row r="103" spans="1:9" hidden="1">
      <c r="A103" s="7"/>
      <c r="B103" s="38" t="s">
        <v>137</v>
      </c>
      <c r="C103" s="38" t="s">
        <v>15501</v>
      </c>
      <c r="D103" s="101">
        <v>56.2340625</v>
      </c>
      <c r="E103" s="60">
        <v>7</v>
      </c>
      <c r="F103" s="166">
        <v>902452.8</v>
      </c>
      <c r="G103" s="40">
        <v>0.1244797136966585</v>
      </c>
      <c r="H103" s="13">
        <v>0.3888888888888889</v>
      </c>
      <c r="I103" s="125">
        <v>0.3888888888888889</v>
      </c>
    </row>
    <row r="104" spans="1:9" hidden="1">
      <c r="A104" s="7"/>
      <c r="B104" s="38" t="s">
        <v>9</v>
      </c>
      <c r="C104" s="39" t="s">
        <v>15502</v>
      </c>
      <c r="D104" s="7">
        <v>153</v>
      </c>
      <c r="E104" s="60">
        <v>9</v>
      </c>
      <c r="F104" s="166">
        <v>386375.14999999997</v>
      </c>
      <c r="G104" s="40">
        <v>5.8823529411764705E-2</v>
      </c>
      <c r="H104" s="13">
        <v>0.5</v>
      </c>
      <c r="I104" s="125">
        <v>0.5</v>
      </c>
    </row>
  </sheetData>
  <autoFilter ref="A48:K104" xr:uid="{B1426FDC-9EAE-42CF-9811-6085A3A1D12B}">
    <filterColumn colId="1">
      <filters>
        <filter val="BUCARAMANGA"/>
        <filter val="CUCUTA"/>
      </filters>
    </filterColumn>
    <sortState xmlns:xlrd2="http://schemas.microsoft.com/office/spreadsheetml/2017/richdata2" ref="A49:K104">
      <sortCondition descending="1" ref="F48:F104"/>
    </sortState>
  </autoFilter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E12:F12 F7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E9F0-93E0-4734-9E84-D24AE04D75DA}">
  <sheetPr filterMode="1"/>
  <dimension ref="A1:N104"/>
  <sheetViews>
    <sheetView topLeftCell="A2" zoomScale="85" zoomScaleNormal="100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27" customWidth="1"/>
    <col min="2" max="2" width="25.140625" customWidth="1"/>
    <col min="3" max="3" width="46.85546875" bestFit="1" customWidth="1"/>
    <col min="4" max="4" width="26.5703125" customWidth="1"/>
    <col min="5" max="5" width="29.140625" bestFit="1" customWidth="1"/>
    <col min="6" max="6" width="29.140625" customWidth="1"/>
    <col min="7" max="7" width="23.85546875" customWidth="1"/>
    <col min="8" max="8" width="28.140625" bestFit="1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20</v>
      </c>
      <c r="C4" s="7">
        <v>20</v>
      </c>
      <c r="E4" s="46"/>
      <c r="F4" s="46"/>
    </row>
    <row r="5" spans="1:14">
      <c r="A5" s="47"/>
      <c r="B5" s="11"/>
      <c r="E5" s="46"/>
      <c r="F5" s="46"/>
    </row>
    <row r="6" spans="1:14">
      <c r="A6" s="17" t="s">
        <v>15376</v>
      </c>
      <c r="B6" s="58">
        <v>2023</v>
      </c>
      <c r="C6" s="17" t="s">
        <v>15377</v>
      </c>
      <c r="D6" s="17" t="s">
        <v>15378</v>
      </c>
      <c r="E6" s="71" t="s">
        <v>15379</v>
      </c>
      <c r="F6" s="43" t="s">
        <v>15379</v>
      </c>
      <c r="G6" s="58" t="s">
        <v>15386</v>
      </c>
    </row>
    <row r="7" spans="1:14">
      <c r="A7" s="17" t="s">
        <v>15381</v>
      </c>
      <c r="B7" s="151">
        <v>402585958</v>
      </c>
      <c r="C7" s="14">
        <v>409705313</v>
      </c>
      <c r="D7" s="35">
        <f>531266043.210001/1.19</f>
        <v>446442053.11764789</v>
      </c>
      <c r="E7" s="100">
        <f>+D7/C7</f>
        <v>1.0896662526747558</v>
      </c>
      <c r="F7" s="99">
        <f>+D7/C7</f>
        <v>1.0896662526747558</v>
      </c>
      <c r="G7" s="64">
        <f>+D7/C7-1</f>
        <v>8.9666252674755809E-2</v>
      </c>
      <c r="H7" s="158"/>
    </row>
    <row r="8" spans="1:14">
      <c r="A8" s="17" t="s">
        <v>15382</v>
      </c>
      <c r="B8" s="127">
        <v>7319.7446909090913</v>
      </c>
      <c r="C8" s="127">
        <v>6828.4218833333334</v>
      </c>
      <c r="D8" s="36">
        <v>8767</v>
      </c>
      <c r="E8" s="100">
        <f t="shared" ref="E8:E11" si="0">+D8/C8</f>
        <v>1.2838984101726794</v>
      </c>
      <c r="F8" s="99">
        <f t="shared" ref="F8:F11" si="1">+D8/C8</f>
        <v>1.2838984101726794</v>
      </c>
      <c r="G8" s="64">
        <f t="shared" ref="G8:G11" si="2">+D8/C8-1</f>
        <v>0.28389841017267936</v>
      </c>
      <c r="H8" s="46"/>
    </row>
    <row r="9" spans="1:14">
      <c r="A9" s="17" t="s">
        <v>15383</v>
      </c>
      <c r="B9" s="14">
        <v>55000</v>
      </c>
      <c r="C9" s="14">
        <v>60000</v>
      </c>
      <c r="D9" s="35">
        <v>60598.385218432901</v>
      </c>
      <c r="E9" s="100">
        <f t="shared" si="0"/>
        <v>1.0099730869738817</v>
      </c>
      <c r="F9" s="99">
        <f t="shared" si="1"/>
        <v>1.0099730869738817</v>
      </c>
      <c r="G9" s="64">
        <f t="shared" si="2"/>
        <v>9.9730869738816619E-3</v>
      </c>
    </row>
    <row r="10" spans="1:14">
      <c r="A10" s="17" t="s">
        <v>3</v>
      </c>
      <c r="B10" s="29">
        <v>6476</v>
      </c>
      <c r="C10" s="29">
        <v>7511.2640716666674</v>
      </c>
      <c r="D10" s="36">
        <v>7703</v>
      </c>
      <c r="E10" s="100">
        <f t="shared" si="0"/>
        <v>1.0255264528718384</v>
      </c>
      <c r="F10" s="99">
        <f t="shared" si="1"/>
        <v>1.0255264528718384</v>
      </c>
      <c r="G10" s="64">
        <f t="shared" si="2"/>
        <v>2.5526452871838412E-2</v>
      </c>
    </row>
    <row r="11" spans="1:14">
      <c r="A11" s="17" t="s">
        <v>15384</v>
      </c>
      <c r="B11" s="25">
        <f>+B8/B10</f>
        <v>1.1302879386826885</v>
      </c>
      <c r="C11" s="25">
        <v>1.1000000000000001</v>
      </c>
      <c r="D11" s="25">
        <v>1.1000000000000001</v>
      </c>
      <c r="E11" s="100">
        <f t="shared" si="0"/>
        <v>1</v>
      </c>
      <c r="F11" s="99">
        <f t="shared" si="1"/>
        <v>1</v>
      </c>
      <c r="G11" s="64">
        <f t="shared" si="2"/>
        <v>0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N16" s="47"/>
    </row>
    <row r="17" spans="1:14">
      <c r="A17" s="17" t="s">
        <v>53</v>
      </c>
      <c r="B17" s="26">
        <v>19</v>
      </c>
      <c r="C17" s="69">
        <v>0.38</v>
      </c>
      <c r="D17" s="14">
        <v>155688018.94</v>
      </c>
      <c r="E17" s="14">
        <v>8194106.2599999998</v>
      </c>
      <c r="F17" s="30">
        <v>195012070.28000069</v>
      </c>
      <c r="G17" s="146">
        <v>0.36707045890172851</v>
      </c>
      <c r="H17" s="13">
        <v>2594.8003156666668</v>
      </c>
      <c r="I17" s="72">
        <v>136.56843766666668</v>
      </c>
      <c r="J17" s="78">
        <v>3840</v>
      </c>
      <c r="K17" s="74">
        <v>0.43800615946161742</v>
      </c>
      <c r="L17" s="75">
        <v>50784.39330208351</v>
      </c>
      <c r="N17" s="79">
        <v>6.8284218833333341</v>
      </c>
    </row>
    <row r="18" spans="1:14">
      <c r="A18" s="17" t="s">
        <v>9</v>
      </c>
      <c r="B18" s="26">
        <v>13</v>
      </c>
      <c r="C18" s="69">
        <v>0.31</v>
      </c>
      <c r="D18" s="14">
        <v>127008647.03</v>
      </c>
      <c r="E18" s="14">
        <v>9769895.9253846146</v>
      </c>
      <c r="F18" s="30">
        <v>119573721.90000042</v>
      </c>
      <c r="G18" s="146">
        <v>0.22507315012552909</v>
      </c>
      <c r="H18" s="13">
        <v>2116.8107838333335</v>
      </c>
      <c r="I18" s="72">
        <v>162.83159875641027</v>
      </c>
      <c r="J18" s="78">
        <v>1688</v>
      </c>
      <c r="K18" s="74">
        <v>0.19254020759666932</v>
      </c>
      <c r="L18" s="75">
        <v>70837.512973933903</v>
      </c>
      <c r="N18" s="79">
        <v>8.1415799378205129</v>
      </c>
    </row>
    <row r="19" spans="1:14">
      <c r="A19" s="17" t="s">
        <v>24</v>
      </c>
      <c r="B19" s="26">
        <v>6</v>
      </c>
      <c r="C19" s="69">
        <v>5.5E-2</v>
      </c>
      <c r="D19" s="14">
        <v>22533792.215</v>
      </c>
      <c r="E19" s="14">
        <v>3755632.0358333332</v>
      </c>
      <c r="F19" s="30">
        <v>58433778.090000018</v>
      </c>
      <c r="G19" s="146">
        <v>0.10998967247545699</v>
      </c>
      <c r="H19" s="13">
        <v>375.56320358333335</v>
      </c>
      <c r="I19" s="72">
        <v>62.593867263888889</v>
      </c>
      <c r="J19" s="78">
        <v>784</v>
      </c>
      <c r="K19" s="74">
        <v>8.9426257556746894E-2</v>
      </c>
      <c r="L19" s="75">
        <v>74532.880216836755</v>
      </c>
      <c r="N19" s="79">
        <v>3.1296933631944444</v>
      </c>
    </row>
    <row r="20" spans="1:14">
      <c r="A20" s="66" t="s">
        <v>423</v>
      </c>
      <c r="B20" s="26">
        <v>4</v>
      </c>
      <c r="C20" s="69">
        <v>0.04</v>
      </c>
      <c r="D20" s="14">
        <v>16388212.52</v>
      </c>
      <c r="E20" s="14">
        <v>4097053.13</v>
      </c>
      <c r="F20" s="30">
        <v>21039348.520000018</v>
      </c>
      <c r="G20" s="146">
        <v>3.9602283618348048E-2</v>
      </c>
      <c r="H20" s="13">
        <v>273.13687533333336</v>
      </c>
      <c r="I20" s="72">
        <v>68.284218833333341</v>
      </c>
      <c r="J20" s="78">
        <v>387</v>
      </c>
      <c r="K20" s="74">
        <v>4.4142808258241129E-2</v>
      </c>
      <c r="L20" s="75">
        <v>54365.241653746816</v>
      </c>
      <c r="N20" s="79">
        <v>3.4142109416666671</v>
      </c>
    </row>
    <row r="21" spans="1:14">
      <c r="A21" s="17" t="s">
        <v>16</v>
      </c>
      <c r="B21" s="26">
        <v>3</v>
      </c>
      <c r="C21" s="69">
        <v>0.03</v>
      </c>
      <c r="D21" s="14">
        <v>12291159.389999999</v>
      </c>
      <c r="E21" s="14">
        <v>4097053.1299999994</v>
      </c>
      <c r="F21" s="30">
        <v>7517020.7599999998</v>
      </c>
      <c r="G21" s="146">
        <v>1.4149258843235795E-2</v>
      </c>
      <c r="H21" s="13">
        <v>204.85265649999999</v>
      </c>
      <c r="I21" s="72">
        <v>68.284218833333327</v>
      </c>
      <c r="J21" s="78">
        <v>179</v>
      </c>
      <c r="K21" s="74">
        <v>2.0417474620736856E-2</v>
      </c>
      <c r="L21" s="75">
        <v>41994.52938547486</v>
      </c>
      <c r="N21" s="79">
        <v>3.4142109416666662</v>
      </c>
    </row>
    <row r="22" spans="1:14">
      <c r="A22" s="17" t="s">
        <v>67</v>
      </c>
      <c r="B22" s="26">
        <v>2</v>
      </c>
      <c r="C22" s="69">
        <v>0.04</v>
      </c>
      <c r="D22" s="14">
        <v>16388212.52</v>
      </c>
      <c r="E22" s="14">
        <v>8194106.2599999998</v>
      </c>
      <c r="F22" s="30">
        <v>51767732.590000026</v>
      </c>
      <c r="G22" s="146">
        <v>9.7442201043398971E-2</v>
      </c>
      <c r="H22" s="13">
        <v>273.13687533333336</v>
      </c>
      <c r="I22" s="72">
        <v>136.56843766666668</v>
      </c>
      <c r="J22" s="78">
        <v>725</v>
      </c>
      <c r="K22" s="74">
        <v>8.2696475419185581E-2</v>
      </c>
      <c r="L22" s="75">
        <v>71403.769089655209</v>
      </c>
      <c r="N22" s="79">
        <v>6.8284218833333341</v>
      </c>
    </row>
    <row r="23" spans="1:14">
      <c r="A23" s="17" t="s">
        <v>41</v>
      </c>
      <c r="B23" s="26">
        <v>2</v>
      </c>
      <c r="C23" s="69">
        <v>0.04</v>
      </c>
      <c r="D23" s="14">
        <v>16388212.52</v>
      </c>
      <c r="E23" s="14">
        <v>8194106.2599999998</v>
      </c>
      <c r="F23" s="30">
        <v>15439083.079999993</v>
      </c>
      <c r="G23" s="146">
        <v>2.906092583428518E-2</v>
      </c>
      <c r="H23" s="13">
        <v>273.13687533333336</v>
      </c>
      <c r="I23" s="72">
        <v>136.56843766666668</v>
      </c>
      <c r="J23" s="78">
        <v>202</v>
      </c>
      <c r="K23" s="74">
        <v>2.30409490133455E-2</v>
      </c>
      <c r="L23" s="75">
        <v>76431.104356435608</v>
      </c>
      <c r="N23" s="79">
        <v>6.8284218833333341</v>
      </c>
    </row>
    <row r="24" spans="1:14">
      <c r="A24" s="17" t="s">
        <v>31</v>
      </c>
      <c r="B24" s="26">
        <v>2</v>
      </c>
      <c r="C24" s="69">
        <v>0.04</v>
      </c>
      <c r="D24" s="14">
        <v>16388212.52</v>
      </c>
      <c r="E24" s="14">
        <v>8194106.2599999998</v>
      </c>
      <c r="F24" s="30">
        <v>13804010.02</v>
      </c>
      <c r="G24" s="146">
        <v>2.5983234193914947E-2</v>
      </c>
      <c r="H24" s="13">
        <v>273.13687533333336</v>
      </c>
      <c r="I24" s="72">
        <v>136.56843766666668</v>
      </c>
      <c r="J24" s="78">
        <v>210</v>
      </c>
      <c r="K24" s="74">
        <v>2.3953461845557203E-2</v>
      </c>
      <c r="L24" s="75">
        <v>65733.381047619041</v>
      </c>
      <c r="N24" s="79">
        <v>6.8284218833333341</v>
      </c>
    </row>
    <row r="25" spans="1:14">
      <c r="A25" s="17" t="s">
        <v>137</v>
      </c>
      <c r="B25" s="26">
        <v>2</v>
      </c>
      <c r="C25" s="69">
        <v>0.02</v>
      </c>
      <c r="D25" s="14">
        <v>8194106.2599999998</v>
      </c>
      <c r="E25" s="14">
        <v>4097053.13</v>
      </c>
      <c r="F25" s="30">
        <v>11016382.969999991</v>
      </c>
      <c r="G25" s="146">
        <v>2.0736094675724241E-2</v>
      </c>
      <c r="H25" s="13">
        <v>136.56843766666668</v>
      </c>
      <c r="I25" s="72">
        <v>68.284218833333341</v>
      </c>
      <c r="J25" s="78">
        <v>182</v>
      </c>
      <c r="K25" s="74">
        <v>2.0759666932816244E-2</v>
      </c>
      <c r="L25" s="75">
        <v>60529.57675824171</v>
      </c>
      <c r="N25" s="79">
        <v>3.4142109416666671</v>
      </c>
    </row>
    <row r="26" spans="1:14">
      <c r="A26" s="66" t="s">
        <v>156</v>
      </c>
      <c r="B26" s="26">
        <v>2</v>
      </c>
      <c r="C26" s="69">
        <v>0.02</v>
      </c>
      <c r="D26" s="14">
        <v>8194106.2599999998</v>
      </c>
      <c r="E26" s="14">
        <v>4097053.13</v>
      </c>
      <c r="F26" s="30">
        <v>22895352.730000068</v>
      </c>
      <c r="G26" s="146">
        <v>4.3095833100234279E-2</v>
      </c>
      <c r="H26" s="13">
        <v>136.56843766666668</v>
      </c>
      <c r="I26" s="72">
        <v>68.284218833333341</v>
      </c>
      <c r="J26" s="78">
        <v>417</v>
      </c>
      <c r="K26" s="74">
        <v>4.7564731379035018E-2</v>
      </c>
      <c r="L26" s="75">
        <v>54904.922613909031</v>
      </c>
      <c r="N26" s="79">
        <v>3.4142109416666671</v>
      </c>
    </row>
    <row r="27" spans="1:14">
      <c r="A27" s="17" t="s">
        <v>34</v>
      </c>
      <c r="B27" s="26">
        <v>2</v>
      </c>
      <c r="C27" s="69">
        <v>1.4999999999999999E-2</v>
      </c>
      <c r="D27" s="14">
        <v>6145579.6949999994</v>
      </c>
      <c r="E27" s="14">
        <v>3072789.8474999997</v>
      </c>
      <c r="F27" s="30">
        <v>13542405.709999997</v>
      </c>
      <c r="G27" s="146">
        <v>2.5490817422047986E-2</v>
      </c>
      <c r="H27" s="13">
        <v>102.42632825</v>
      </c>
      <c r="I27" s="72">
        <v>51.213164124999999</v>
      </c>
      <c r="J27" s="78">
        <v>142</v>
      </c>
      <c r="K27" s="74">
        <v>1.6197102771757729E-2</v>
      </c>
      <c r="L27" s="75">
        <v>95369.054295774622</v>
      </c>
      <c r="N27" s="79">
        <v>2.5606582062499998</v>
      </c>
    </row>
    <row r="28" spans="1:14">
      <c r="A28" s="17" t="s">
        <v>3</v>
      </c>
      <c r="B28" s="26">
        <v>0</v>
      </c>
      <c r="C28" s="69">
        <v>0.01</v>
      </c>
      <c r="D28" s="14">
        <v>4097053.13</v>
      </c>
      <c r="E28" s="14"/>
      <c r="F28" s="30">
        <v>1225136.56</v>
      </c>
      <c r="G28" s="146">
        <v>2.3060697660959341E-3</v>
      </c>
      <c r="H28" s="13">
        <v>68.284218833333341</v>
      </c>
      <c r="I28" s="72"/>
      <c r="J28" s="78">
        <v>11</v>
      </c>
      <c r="K28" s="74">
        <v>1.2547051442910915E-3</v>
      </c>
      <c r="L28" s="75">
        <v>111376.05090909092</v>
      </c>
      <c r="N28" s="79">
        <v>0</v>
      </c>
    </row>
    <row r="29" spans="1:14">
      <c r="A29" s="17" t="s">
        <v>15406</v>
      </c>
      <c r="B29" s="18">
        <v>57</v>
      </c>
      <c r="C29" s="149">
        <v>1.0000000000000002</v>
      </c>
      <c r="D29" s="19">
        <v>409705312.99999988</v>
      </c>
      <c r="E29" s="19">
        <v>65762955.368717946</v>
      </c>
      <c r="F29" s="27">
        <v>531266043.21000123</v>
      </c>
      <c r="G29" s="150">
        <v>1</v>
      </c>
      <c r="H29" s="28">
        <v>6828.4218833333343</v>
      </c>
      <c r="I29" s="73">
        <v>1096.0492561452993</v>
      </c>
      <c r="J29" s="73">
        <v>8767</v>
      </c>
      <c r="K29" s="76">
        <v>1</v>
      </c>
      <c r="L29" s="77">
        <v>60598.385218432901</v>
      </c>
    </row>
    <row r="30" spans="1:14">
      <c r="A30" s="134"/>
      <c r="B30" s="11"/>
    </row>
    <row r="31" spans="1:14">
      <c r="B31" s="43" t="s">
        <v>15503</v>
      </c>
      <c r="C31" s="43" t="s">
        <v>15478</v>
      </c>
      <c r="D31" s="43" t="s">
        <v>15479</v>
      </c>
      <c r="E31" s="43" t="s">
        <v>15487</v>
      </c>
      <c r="F31" s="43" t="s">
        <v>15481</v>
      </c>
      <c r="G31" s="43" t="s">
        <v>15486</v>
      </c>
      <c r="H31" s="43" t="s">
        <v>15383</v>
      </c>
    </row>
    <row r="32" spans="1:14">
      <c r="A32" s="71" t="s">
        <v>53</v>
      </c>
      <c r="B32" s="103">
        <f>195012070.280001/1.19</f>
        <v>163875689.31092522</v>
      </c>
      <c r="C32" s="159">
        <v>0.36707045890172851</v>
      </c>
      <c r="D32" s="99">
        <v>1.2525823862859713</v>
      </c>
      <c r="E32" s="114">
        <v>3840</v>
      </c>
      <c r="F32" s="160">
        <v>0.43800615946161742</v>
      </c>
      <c r="G32" s="99">
        <v>1.4798826625752939</v>
      </c>
      <c r="H32" s="161">
        <v>50784.39330208351</v>
      </c>
    </row>
    <row r="33" spans="1:12">
      <c r="A33" s="71" t="s">
        <v>9</v>
      </c>
      <c r="B33" s="103">
        <f>119573721.9/1.19</f>
        <v>100482119.24369749</v>
      </c>
      <c r="C33" s="159">
        <v>0.22507315012552909</v>
      </c>
      <c r="D33" s="99">
        <v>0.94146126815882536</v>
      </c>
      <c r="E33" s="114">
        <v>1688</v>
      </c>
      <c r="F33" s="160">
        <v>0.19254020759666932</v>
      </c>
      <c r="G33" s="99">
        <v>0.79742602073445601</v>
      </c>
      <c r="H33" s="161">
        <v>70837.512973933903</v>
      </c>
    </row>
    <row r="34" spans="1:12">
      <c r="A34" s="71" t="s">
        <v>24</v>
      </c>
      <c r="B34" s="103">
        <f>58433778.09/1.19</f>
        <v>49104015.201680675</v>
      </c>
      <c r="C34" s="159">
        <v>0.10998967247545699</v>
      </c>
      <c r="D34" s="99">
        <v>2.5931621953584263</v>
      </c>
      <c r="E34" s="114">
        <v>784</v>
      </c>
      <c r="F34" s="160">
        <v>8.9426257556746894E-2</v>
      </c>
      <c r="G34" s="99">
        <v>2.0875314528145434</v>
      </c>
      <c r="H34" s="161">
        <v>74532.880216836755</v>
      </c>
    </row>
    <row r="35" spans="1:12">
      <c r="A35" s="164" t="s">
        <v>423</v>
      </c>
      <c r="B35" s="103">
        <f>21039348.52/1.19</f>
        <v>17680124.806722689</v>
      </c>
      <c r="C35" s="159">
        <v>3.9602283618348048E-2</v>
      </c>
      <c r="D35" s="99">
        <v>1.2838098416361041</v>
      </c>
      <c r="E35" s="114">
        <v>387</v>
      </c>
      <c r="F35" s="160">
        <v>4.4142808258241129E-2</v>
      </c>
      <c r="G35" s="99">
        <v>1.4168720335828302</v>
      </c>
      <c r="H35" s="161">
        <v>54365.241653746816</v>
      </c>
    </row>
    <row r="36" spans="1:12">
      <c r="A36" s="71" t="s">
        <v>16</v>
      </c>
      <c r="B36" s="103">
        <f>7517020.76/1.19</f>
        <v>6316824.1680672271</v>
      </c>
      <c r="C36" s="159">
        <v>1.4149258843235795E-2</v>
      </c>
      <c r="D36" s="99">
        <v>0.61157947118607825</v>
      </c>
      <c r="E36" s="114">
        <v>179</v>
      </c>
      <c r="F36" s="160">
        <v>2.0417474620736856E-2</v>
      </c>
      <c r="G36" s="99">
        <v>0.87379877351016932</v>
      </c>
      <c r="H36" s="161">
        <v>41994.52938547486</v>
      </c>
      <c r="J36" s="46"/>
    </row>
    <row r="37" spans="1:12">
      <c r="A37" s="71" t="s">
        <v>67</v>
      </c>
      <c r="B37" s="103">
        <f>51767732.59/1.19</f>
        <v>43502296.294117652</v>
      </c>
      <c r="C37" s="159">
        <v>9.7442201043398971E-2</v>
      </c>
      <c r="D37" s="99">
        <v>3.1588394723843884</v>
      </c>
      <c r="E37" s="114">
        <v>725</v>
      </c>
      <c r="F37" s="160">
        <v>8.2696475419185581E-2</v>
      </c>
      <c r="G37" s="99">
        <v>2.6543468329394106</v>
      </c>
      <c r="H37" s="161">
        <v>71403.769089655209</v>
      </c>
    </row>
    <row r="38" spans="1:12">
      <c r="A38" s="71" t="s">
        <v>41</v>
      </c>
      <c r="B38" s="103">
        <f>15439083.08/1.19</f>
        <v>12974019.394957984</v>
      </c>
      <c r="C38" s="159">
        <v>2.906092583428518E-2</v>
      </c>
      <c r="D38" s="99">
        <v>0.94208462705486029</v>
      </c>
      <c r="E38" s="114">
        <v>202</v>
      </c>
      <c r="F38" s="160">
        <v>2.30409490133455E-2</v>
      </c>
      <c r="G38" s="99">
        <v>0.73955594517760126</v>
      </c>
      <c r="H38" s="161">
        <v>76431.104356435608</v>
      </c>
    </row>
    <row r="39" spans="1:12">
      <c r="A39" s="71" t="s">
        <v>31</v>
      </c>
      <c r="B39" s="103">
        <f>13804010.02/1.19</f>
        <v>11600008.420168068</v>
      </c>
      <c r="C39" s="159">
        <v>2.5983234193914947E-2</v>
      </c>
      <c r="D39" s="99">
        <v>0.84231333973450329</v>
      </c>
      <c r="E39" s="114">
        <v>210</v>
      </c>
      <c r="F39" s="160">
        <v>2.3953461845557203E-2</v>
      </c>
      <c r="G39" s="99">
        <v>0.76884528954107056</v>
      </c>
      <c r="H39" s="161">
        <v>65733.381047619041</v>
      </c>
    </row>
    <row r="40" spans="1:12">
      <c r="A40" s="71" t="s">
        <v>137</v>
      </c>
      <c r="B40" s="103">
        <f>11016382.97/1.19</f>
        <v>9257464.6806722693</v>
      </c>
      <c r="C40" s="159">
        <v>2.0736094675724241E-2</v>
      </c>
      <c r="D40" s="99">
        <v>1.3444276435341214</v>
      </c>
      <c r="E40" s="114">
        <v>182</v>
      </c>
      <c r="F40" s="160">
        <v>2.0759666932816244E-2</v>
      </c>
      <c r="G40" s="99">
        <v>1.3326651685378557</v>
      </c>
      <c r="H40" s="161">
        <v>60529.57675824171</v>
      </c>
    </row>
    <row r="41" spans="1:12">
      <c r="A41" s="164" t="s">
        <v>156</v>
      </c>
      <c r="B41" s="103">
        <f>22895352.7300001/1.19</f>
        <v>19239792.210084118</v>
      </c>
      <c r="C41" s="159">
        <v>4.3095833100234272E-2</v>
      </c>
      <c r="D41" s="99">
        <v>2.7941244601336259</v>
      </c>
      <c r="E41" s="114">
        <v>417</v>
      </c>
      <c r="F41" s="160">
        <v>4.7564731379035018E-2</v>
      </c>
      <c r="G41" s="99">
        <v>3.0534141498916805</v>
      </c>
      <c r="H41" s="161">
        <v>54904.922613909024</v>
      </c>
    </row>
    <row r="42" spans="1:12">
      <c r="A42" s="71" t="s">
        <v>34</v>
      </c>
      <c r="B42" s="103">
        <f>13542405.71/1.19</f>
        <v>11380172.865546219</v>
      </c>
      <c r="C42" s="159">
        <v>2.5490817422047986E-2</v>
      </c>
      <c r="D42" s="99">
        <v>2.2036010241666872</v>
      </c>
      <c r="E42" s="114">
        <v>142</v>
      </c>
      <c r="F42" s="160">
        <v>1.6197102771757729E-2</v>
      </c>
      <c r="G42" s="99">
        <v>1.3863622998708831</v>
      </c>
      <c r="H42" s="161">
        <v>95369.054295774622</v>
      </c>
      <c r="J42" s="8"/>
      <c r="K42" s="8"/>
      <c r="L42" s="8"/>
    </row>
    <row r="43" spans="1:12">
      <c r="A43" s="71" t="s">
        <v>3</v>
      </c>
      <c r="B43" s="103">
        <f>1225136.56/1.19</f>
        <v>1029526.5210084035</v>
      </c>
      <c r="C43" s="159">
        <v>2.3060697660959341E-3</v>
      </c>
      <c r="D43" s="99">
        <v>0.29902872165096872</v>
      </c>
      <c r="E43" s="114">
        <v>11</v>
      </c>
      <c r="F43" s="160">
        <v>1.2547051442910915E-3</v>
      </c>
      <c r="G43" s="99">
        <v>0.16109139399908146</v>
      </c>
      <c r="H43" s="161">
        <v>111376.05090909092</v>
      </c>
      <c r="J43" s="8"/>
      <c r="K43" s="8"/>
      <c r="L43" s="8"/>
    </row>
    <row r="44" spans="1:12" s="83" customFormat="1">
      <c r="A44" s="112" t="s">
        <v>15406</v>
      </c>
      <c r="B44" s="104">
        <f>+SUM(B32:B43)</f>
        <v>446442053.11764801</v>
      </c>
      <c r="C44" s="159">
        <v>1</v>
      </c>
      <c r="D44" s="162">
        <v>1.2967028406829604</v>
      </c>
      <c r="E44" s="115">
        <v>8767</v>
      </c>
      <c r="F44" s="163">
        <v>1</v>
      </c>
      <c r="G44" s="99">
        <v>1.2838984101726791</v>
      </c>
      <c r="H44" s="161">
        <v>60598.385218432901</v>
      </c>
      <c r="J44" s="8"/>
      <c r="K44" s="8"/>
      <c r="L44" s="8"/>
    </row>
    <row r="46" spans="1:12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2">
      <c r="A48" s="17" t="s">
        <v>15413</v>
      </c>
      <c r="B48" s="17" t="s">
        <v>0</v>
      </c>
      <c r="C48" s="17" t="s">
        <v>4</v>
      </c>
      <c r="D48" s="15" t="s">
        <v>15414</v>
      </c>
      <c r="E48" s="17" t="s">
        <v>15504</v>
      </c>
      <c r="F48" s="17" t="s">
        <v>15503</v>
      </c>
      <c r="G48" s="17" t="s">
        <v>15505</v>
      </c>
      <c r="H48" s="17" t="s">
        <v>15506</v>
      </c>
      <c r="I48" s="124"/>
      <c r="J48" s="68"/>
    </row>
    <row r="49" spans="1:9" hidden="1">
      <c r="A49" s="7"/>
      <c r="B49" s="38" t="s">
        <v>137</v>
      </c>
      <c r="C49" s="38" t="s">
        <v>15501</v>
      </c>
      <c r="D49" s="101">
        <v>68.284218833333341</v>
      </c>
      <c r="E49" s="60" t="e">
        <v>#N/A</v>
      </c>
      <c r="F49" s="166" t="e">
        <v>#N/A</v>
      </c>
      <c r="G49" s="40" t="e">
        <v>#N/A</v>
      </c>
      <c r="H49" s="13"/>
      <c r="I49" s="125"/>
    </row>
    <row r="50" spans="1:9" hidden="1">
      <c r="A50" s="7"/>
      <c r="B50" s="38" t="s">
        <v>24</v>
      </c>
      <c r="C50" s="39" t="s">
        <v>95</v>
      </c>
      <c r="D50" s="101">
        <v>62.593867263888889</v>
      </c>
      <c r="E50" s="60">
        <v>224</v>
      </c>
      <c r="F50" s="166">
        <v>17692256.029999994</v>
      </c>
      <c r="G50" s="40">
        <v>3.5786253476820744</v>
      </c>
      <c r="H50" s="13"/>
      <c r="I50" s="125"/>
    </row>
    <row r="51" spans="1:9" hidden="1">
      <c r="A51" s="7"/>
      <c r="B51" s="38" t="s">
        <v>24</v>
      </c>
      <c r="C51" s="39" t="s">
        <v>30</v>
      </c>
      <c r="D51" s="101">
        <v>62.593867263888889</v>
      </c>
      <c r="E51" s="60">
        <v>104</v>
      </c>
      <c r="F51" s="166">
        <v>13151021.499999991</v>
      </c>
      <c r="G51" s="40">
        <v>1.6615046257095347</v>
      </c>
      <c r="H51" s="13"/>
      <c r="I51" s="125"/>
    </row>
    <row r="52" spans="1:9">
      <c r="A52" s="7"/>
      <c r="B52" s="38" t="s">
        <v>423</v>
      </c>
      <c r="C52" s="39" t="s">
        <v>425</v>
      </c>
      <c r="D52" s="101">
        <v>68.284218833333341</v>
      </c>
      <c r="E52" s="60">
        <v>144</v>
      </c>
      <c r="F52" s="166">
        <v>8991670.5600000024</v>
      </c>
      <c r="G52" s="40">
        <v>2.1088327941697935</v>
      </c>
      <c r="H52" s="13"/>
      <c r="I52" s="125"/>
    </row>
    <row r="53" spans="1:9" hidden="1">
      <c r="A53" s="7"/>
      <c r="B53" s="38" t="s">
        <v>67</v>
      </c>
      <c r="C53" s="39" t="s">
        <v>15492</v>
      </c>
      <c r="D53" s="101">
        <v>136.56843766666668</v>
      </c>
      <c r="E53" s="60">
        <v>339</v>
      </c>
      <c r="F53" s="166">
        <v>28842268.85000002</v>
      </c>
      <c r="G53" s="40">
        <v>2.4822719348040279</v>
      </c>
      <c r="H53" s="13"/>
      <c r="I53" s="125"/>
    </row>
    <row r="54" spans="1:9" hidden="1">
      <c r="A54" s="7"/>
      <c r="B54" s="38" t="s">
        <v>67</v>
      </c>
      <c r="C54" s="39" t="s">
        <v>15493</v>
      </c>
      <c r="D54" s="101">
        <v>136.56843766666668</v>
      </c>
      <c r="E54" s="60">
        <v>386</v>
      </c>
      <c r="F54" s="166">
        <v>22925463.740000021</v>
      </c>
      <c r="G54" s="40">
        <v>2.826421731074793</v>
      </c>
      <c r="H54" s="13"/>
      <c r="I54" s="125"/>
    </row>
    <row r="55" spans="1:9" hidden="1">
      <c r="A55" s="7"/>
      <c r="B55" s="38" t="s">
        <v>156</v>
      </c>
      <c r="C55" s="39" t="s">
        <v>200</v>
      </c>
      <c r="D55" s="101">
        <v>68.284218833333341</v>
      </c>
      <c r="E55" s="60">
        <v>251</v>
      </c>
      <c r="F55" s="166">
        <v>13060112.640000002</v>
      </c>
      <c r="G55" s="40">
        <v>3.6758127176154045</v>
      </c>
      <c r="H55" s="13"/>
      <c r="I55" s="125"/>
    </row>
    <row r="56" spans="1:9" hidden="1">
      <c r="A56" s="7"/>
      <c r="B56" s="38" t="s">
        <v>24</v>
      </c>
      <c r="C56" s="39" t="s">
        <v>15496</v>
      </c>
      <c r="D56" s="101">
        <v>62.593867263888889</v>
      </c>
      <c r="E56" s="60">
        <v>183</v>
      </c>
      <c r="F56" s="166">
        <v>11021787.359999992</v>
      </c>
      <c r="G56" s="40">
        <v>2.9236091010081235</v>
      </c>
      <c r="H56" s="13"/>
      <c r="I56" s="125"/>
    </row>
    <row r="57" spans="1:9" hidden="1">
      <c r="A57" s="7"/>
      <c r="B57" s="38" t="s">
        <v>137</v>
      </c>
      <c r="C57" s="39" t="s">
        <v>139</v>
      </c>
      <c r="D57" s="101">
        <v>68.284218833333341</v>
      </c>
      <c r="E57" s="60">
        <v>182</v>
      </c>
      <c r="F57" s="166">
        <v>11016382.969999991</v>
      </c>
      <c r="G57" s="40">
        <v>2.6653303370757113</v>
      </c>
      <c r="H57" s="13"/>
      <c r="I57" s="125"/>
    </row>
    <row r="58" spans="1:9" hidden="1">
      <c r="A58" s="7"/>
      <c r="B58" s="38" t="s">
        <v>53</v>
      </c>
      <c r="C58" s="38" t="s">
        <v>61</v>
      </c>
      <c r="D58" s="101">
        <v>136.56843766666668</v>
      </c>
      <c r="E58" s="60">
        <v>230</v>
      </c>
      <c r="F58" s="166">
        <v>14519892.860000001</v>
      </c>
      <c r="G58" s="40">
        <v>1.684137300899488</v>
      </c>
      <c r="H58" s="13"/>
      <c r="I58" s="125"/>
    </row>
    <row r="59" spans="1:9" hidden="1">
      <c r="A59" s="7"/>
      <c r="B59" s="38" t="s">
        <v>53</v>
      </c>
      <c r="C59" s="38" t="s">
        <v>143</v>
      </c>
      <c r="D59" s="101">
        <v>136.56843766666668</v>
      </c>
      <c r="E59" s="60">
        <v>332</v>
      </c>
      <c r="F59" s="166">
        <v>14390662.050000004</v>
      </c>
      <c r="G59" s="40">
        <v>2.4310155821679564</v>
      </c>
      <c r="H59" s="13"/>
      <c r="I59" s="125"/>
    </row>
    <row r="60" spans="1:9" hidden="1">
      <c r="A60" s="7"/>
      <c r="B60" s="38" t="s">
        <v>156</v>
      </c>
      <c r="C60" s="39" t="s">
        <v>158</v>
      </c>
      <c r="D60" s="101">
        <v>68.284218833333341</v>
      </c>
      <c r="E60" s="60">
        <v>180</v>
      </c>
      <c r="F60" s="166">
        <v>10580039.629999995</v>
      </c>
      <c r="G60" s="40">
        <v>2.6360409927122421</v>
      </c>
      <c r="H60" s="13"/>
      <c r="I60" s="125"/>
    </row>
    <row r="61" spans="1:9" hidden="1">
      <c r="A61" s="7"/>
      <c r="B61" s="38" t="s">
        <v>53</v>
      </c>
      <c r="C61" s="38" t="s">
        <v>134</v>
      </c>
      <c r="D61" s="101">
        <v>136.56843766666668</v>
      </c>
      <c r="E61" s="60">
        <v>295</v>
      </c>
      <c r="F61" s="166">
        <v>14018603.839999987</v>
      </c>
      <c r="G61" s="40">
        <v>2.1600891468058649</v>
      </c>
      <c r="H61" s="13"/>
      <c r="I61" s="125"/>
    </row>
    <row r="62" spans="1:9" hidden="1">
      <c r="A62" s="7"/>
      <c r="B62" s="38" t="s">
        <v>24</v>
      </c>
      <c r="C62" s="39" t="s">
        <v>15499</v>
      </c>
      <c r="D62" s="101">
        <v>62.593867263888889</v>
      </c>
      <c r="E62" s="60">
        <v>153</v>
      </c>
      <c r="F62" s="166">
        <v>7836591.3999999911</v>
      </c>
      <c r="G62" s="40">
        <v>2.4443289205149883</v>
      </c>
      <c r="H62" s="13"/>
      <c r="I62" s="125"/>
    </row>
    <row r="63" spans="1:9" hidden="1">
      <c r="A63" s="7"/>
      <c r="B63" s="38" t="s">
        <v>53</v>
      </c>
      <c r="C63" s="38" t="s">
        <v>354</v>
      </c>
      <c r="D63" s="101">
        <v>136.56843766666668</v>
      </c>
      <c r="E63" s="60">
        <v>298</v>
      </c>
      <c r="F63" s="166">
        <v>13976283.989999995</v>
      </c>
      <c r="G63" s="40">
        <v>2.1820561550784672</v>
      </c>
      <c r="H63" s="13"/>
      <c r="I63" s="125"/>
    </row>
    <row r="64" spans="1:9" hidden="1">
      <c r="A64" s="7"/>
      <c r="B64" s="38" t="s">
        <v>53</v>
      </c>
      <c r="C64" s="39" t="s">
        <v>55</v>
      </c>
      <c r="D64" s="101">
        <v>136.56843766666668</v>
      </c>
      <c r="E64" s="60">
        <v>210</v>
      </c>
      <c r="F64" s="166">
        <v>13029858.360000003</v>
      </c>
      <c r="G64" s="40">
        <v>1.5376905790821411</v>
      </c>
      <c r="H64" s="13"/>
      <c r="I64" s="125"/>
    </row>
    <row r="65" spans="1:9">
      <c r="A65" s="7"/>
      <c r="B65" s="38" t="s">
        <v>423</v>
      </c>
      <c r="C65" s="39" t="s">
        <v>15494</v>
      </c>
      <c r="D65" s="101">
        <v>68.284218833333341</v>
      </c>
      <c r="E65" s="60">
        <v>103</v>
      </c>
      <c r="F65" s="166">
        <v>5598132.4600000028</v>
      </c>
      <c r="G65" s="40">
        <v>1.5084012347186719</v>
      </c>
      <c r="H65" s="13"/>
      <c r="I65" s="125"/>
    </row>
    <row r="66" spans="1:9">
      <c r="A66" s="7"/>
      <c r="B66" s="38" t="s">
        <v>423</v>
      </c>
      <c r="C66" s="39" t="s">
        <v>451</v>
      </c>
      <c r="D66" s="101">
        <v>68.284218833333341</v>
      </c>
      <c r="E66" s="60">
        <v>126</v>
      </c>
      <c r="F66" s="166">
        <v>5827302.8200000022</v>
      </c>
      <c r="G66" s="40">
        <v>1.8452286948985694</v>
      </c>
      <c r="H66" s="13"/>
      <c r="I66" s="125"/>
    </row>
    <row r="67" spans="1:9" hidden="1">
      <c r="A67" s="7"/>
      <c r="B67" s="38" t="s">
        <v>53</v>
      </c>
      <c r="C67" s="39" t="s">
        <v>76</v>
      </c>
      <c r="D67" s="101">
        <v>136.56843766666668</v>
      </c>
      <c r="E67" s="60">
        <v>223</v>
      </c>
      <c r="F67" s="166">
        <v>12067823.789999994</v>
      </c>
      <c r="G67" s="40">
        <v>1.6328809482634166</v>
      </c>
      <c r="H67" s="13"/>
      <c r="I67" s="125"/>
    </row>
    <row r="68" spans="1:9" hidden="1">
      <c r="A68" s="7"/>
      <c r="B68" s="38" t="s">
        <v>34</v>
      </c>
      <c r="C68" s="38" t="s">
        <v>36</v>
      </c>
      <c r="D68" s="101">
        <v>51.213164124999999</v>
      </c>
      <c r="E68" s="60">
        <v>77</v>
      </c>
      <c r="F68" s="166">
        <v>7008663.6599999964</v>
      </c>
      <c r="G68" s="40">
        <v>1.5035196773247606</v>
      </c>
      <c r="H68" s="13"/>
      <c r="I68" s="125"/>
    </row>
    <row r="69" spans="1:9" hidden="1">
      <c r="A69" s="7"/>
      <c r="B69" s="38" t="s">
        <v>53</v>
      </c>
      <c r="C69" s="38" t="s">
        <v>118</v>
      </c>
      <c r="D69" s="101">
        <v>136.56843766666668</v>
      </c>
      <c r="E69" s="60">
        <v>254</v>
      </c>
      <c r="F69" s="166">
        <v>11477451.07</v>
      </c>
      <c r="G69" s="40">
        <v>1.8598733670803043</v>
      </c>
      <c r="H69" s="13"/>
      <c r="I69" s="125"/>
    </row>
    <row r="70" spans="1:9" hidden="1">
      <c r="A70" s="7"/>
      <c r="B70" s="38" t="s">
        <v>24</v>
      </c>
      <c r="C70" s="39" t="s">
        <v>376</v>
      </c>
      <c r="D70" s="101">
        <v>62.593867263888889</v>
      </c>
      <c r="E70" s="60">
        <v>103</v>
      </c>
      <c r="F70" s="166">
        <v>7654746.5700000003</v>
      </c>
      <c r="G70" s="40">
        <v>1.6455286196930967</v>
      </c>
      <c r="H70" s="13"/>
      <c r="I70" s="125"/>
    </row>
    <row r="71" spans="1:9" hidden="1">
      <c r="A71" s="7"/>
      <c r="B71" s="38" t="s">
        <v>53</v>
      </c>
      <c r="C71" s="39" t="s">
        <v>111</v>
      </c>
      <c r="D71" s="101">
        <v>136.56843766666668</v>
      </c>
      <c r="E71" s="60">
        <v>153</v>
      </c>
      <c r="F71" s="166">
        <v>10738895.809999993</v>
      </c>
      <c r="G71" s="40">
        <v>1.120317421902703</v>
      </c>
      <c r="H71" s="13"/>
      <c r="I71" s="125"/>
    </row>
    <row r="72" spans="1:9">
      <c r="A72" s="7"/>
      <c r="B72" s="38" t="s">
        <v>16</v>
      </c>
      <c r="C72" s="39" t="s">
        <v>18</v>
      </c>
      <c r="D72" s="101">
        <v>68.284218833333327</v>
      </c>
      <c r="E72" s="60">
        <v>75</v>
      </c>
      <c r="F72" s="166">
        <v>3633624.72</v>
      </c>
      <c r="G72" s="40">
        <v>1.0983504136301012</v>
      </c>
      <c r="H72" s="13"/>
      <c r="I72" s="125"/>
    </row>
    <row r="73" spans="1:9" hidden="1">
      <c r="A73" s="7"/>
      <c r="B73" s="38" t="s">
        <v>9</v>
      </c>
      <c r="C73" s="38" t="s">
        <v>28</v>
      </c>
      <c r="D73" s="157">
        <v>162.83159875641027</v>
      </c>
      <c r="E73" s="60">
        <v>198</v>
      </c>
      <c r="F73" s="166">
        <v>9142946.339999998</v>
      </c>
      <c r="G73" s="40">
        <v>1.2159801998640343</v>
      </c>
      <c r="H73" s="13"/>
      <c r="I73" s="125"/>
    </row>
    <row r="74" spans="1:9" hidden="1">
      <c r="A74" s="7"/>
      <c r="B74" s="38" t="s">
        <v>53</v>
      </c>
      <c r="C74" s="39" t="s">
        <v>284</v>
      </c>
      <c r="D74" s="101">
        <v>136.56843766666668</v>
      </c>
      <c r="E74" s="60">
        <v>167</v>
      </c>
      <c r="F74" s="166">
        <v>10095239.600000001</v>
      </c>
      <c r="G74" s="40">
        <v>1.2228301271748456</v>
      </c>
      <c r="H74" s="13"/>
      <c r="I74" s="125"/>
    </row>
    <row r="75" spans="1:9" hidden="1">
      <c r="A75" s="7"/>
      <c r="B75" s="38" t="s">
        <v>34</v>
      </c>
      <c r="C75" s="39" t="s">
        <v>364</v>
      </c>
      <c r="D75" s="101">
        <v>51.213164124999999</v>
      </c>
      <c r="E75" s="60">
        <v>65</v>
      </c>
      <c r="F75" s="166">
        <v>6533742.0500000007</v>
      </c>
      <c r="G75" s="40">
        <v>1.2692049224170057</v>
      </c>
      <c r="H75" s="13"/>
      <c r="I75" s="125"/>
    </row>
    <row r="76" spans="1:9" hidden="1">
      <c r="A76" s="7"/>
      <c r="B76" s="38" t="s">
        <v>9</v>
      </c>
      <c r="C76" s="39" t="s">
        <v>63</v>
      </c>
      <c r="D76" s="157">
        <v>162.83159875641027</v>
      </c>
      <c r="E76" s="60">
        <v>167</v>
      </c>
      <c r="F76" s="166">
        <v>13865933.130000001</v>
      </c>
      <c r="G76" s="40">
        <v>1.0255994615014834</v>
      </c>
      <c r="H76" s="13"/>
      <c r="I76" s="125"/>
    </row>
    <row r="77" spans="1:9" hidden="1">
      <c r="A77" s="7"/>
      <c r="B77" s="38" t="s">
        <v>53</v>
      </c>
      <c r="C77" s="39" t="s">
        <v>198</v>
      </c>
      <c r="D77" s="101">
        <v>136.56843766666668</v>
      </c>
      <c r="E77" s="60">
        <v>153</v>
      </c>
      <c r="F77" s="166">
        <v>9774509.5599999968</v>
      </c>
      <c r="G77" s="40">
        <v>1.120317421902703</v>
      </c>
      <c r="H77" s="13"/>
      <c r="I77" s="125"/>
    </row>
    <row r="78" spans="1:9" hidden="1">
      <c r="A78" s="7"/>
      <c r="B78" s="38" t="s">
        <v>53</v>
      </c>
      <c r="C78" s="39" t="s">
        <v>84</v>
      </c>
      <c r="D78" s="101">
        <v>136.56843766666668</v>
      </c>
      <c r="E78" s="60">
        <v>239</v>
      </c>
      <c r="F78" s="166">
        <v>9566736.5099999942</v>
      </c>
      <c r="G78" s="40">
        <v>1.750038325717294</v>
      </c>
      <c r="H78" s="13"/>
      <c r="I78" s="125"/>
    </row>
    <row r="79" spans="1:9" hidden="1">
      <c r="A79" s="7"/>
      <c r="B79" s="38" t="s">
        <v>41</v>
      </c>
      <c r="C79" s="39" t="s">
        <v>15495</v>
      </c>
      <c r="D79" s="101">
        <v>136.56843766666668</v>
      </c>
      <c r="E79" s="60">
        <v>202</v>
      </c>
      <c r="F79" s="166">
        <v>15439083.079999993</v>
      </c>
      <c r="G79" s="40">
        <v>1.4791118903552025</v>
      </c>
      <c r="H79" s="13"/>
      <c r="I79" s="125"/>
    </row>
    <row r="80" spans="1:9" hidden="1">
      <c r="A80" s="7"/>
      <c r="B80" s="38" t="s">
        <v>53</v>
      </c>
      <c r="C80" s="39" t="s">
        <v>87</v>
      </c>
      <c r="D80" s="101">
        <v>136.56843766666668</v>
      </c>
      <c r="E80" s="60">
        <v>160</v>
      </c>
      <c r="F80" s="166">
        <v>9114113.389999995</v>
      </c>
      <c r="G80" s="40">
        <v>1.1715737745387742</v>
      </c>
      <c r="H80" s="13"/>
      <c r="I80" s="125"/>
    </row>
    <row r="81" spans="1:9" hidden="1">
      <c r="A81" s="33"/>
      <c r="B81" s="38" t="s">
        <v>53</v>
      </c>
      <c r="C81" s="39" t="s">
        <v>58</v>
      </c>
      <c r="D81" s="101">
        <v>136.56843766666668</v>
      </c>
      <c r="E81" s="60">
        <v>148</v>
      </c>
      <c r="F81" s="166">
        <v>8862915.6899999976</v>
      </c>
      <c r="G81" s="40">
        <v>1.0837057414483662</v>
      </c>
      <c r="H81" s="126"/>
      <c r="I81" s="125"/>
    </row>
    <row r="82" spans="1:9" hidden="1">
      <c r="A82" s="7"/>
      <c r="B82" s="38" t="s">
        <v>53</v>
      </c>
      <c r="C82" s="39" t="s">
        <v>316</v>
      </c>
      <c r="D82" s="101">
        <v>136.56843766666668</v>
      </c>
      <c r="E82" s="60">
        <v>168</v>
      </c>
      <c r="F82" s="166">
        <v>8586422.3100000024</v>
      </c>
      <c r="G82" s="40">
        <v>1.230152463265713</v>
      </c>
      <c r="H82" s="13"/>
      <c r="I82" s="125"/>
    </row>
    <row r="83" spans="1:9" hidden="1">
      <c r="A83" s="7"/>
      <c r="B83" s="38" t="s">
        <v>53</v>
      </c>
      <c r="C83" s="39" t="s">
        <v>72</v>
      </c>
      <c r="D83" s="101">
        <v>136.56843766666668</v>
      </c>
      <c r="E83" s="60">
        <v>193</v>
      </c>
      <c r="F83" s="166">
        <v>8180254.4200000037</v>
      </c>
      <c r="G83" s="40">
        <v>1.4132108655373965</v>
      </c>
      <c r="H83" s="13"/>
      <c r="I83" s="125"/>
    </row>
    <row r="84" spans="1:9" hidden="1">
      <c r="A84" s="7"/>
      <c r="B84" s="38" t="s">
        <v>53</v>
      </c>
      <c r="C84" s="39" t="s">
        <v>186</v>
      </c>
      <c r="D84" s="101">
        <v>136.56843766666668</v>
      </c>
      <c r="E84" s="60">
        <v>171</v>
      </c>
      <c r="F84" s="166">
        <v>7254140.2899999972</v>
      </c>
      <c r="G84" s="40">
        <v>1.252119471538315</v>
      </c>
      <c r="H84" s="13"/>
      <c r="I84" s="125"/>
    </row>
    <row r="85" spans="1:9" hidden="1">
      <c r="A85" s="7"/>
      <c r="B85" s="38" t="s">
        <v>53</v>
      </c>
      <c r="C85" s="38" t="s">
        <v>1123</v>
      </c>
      <c r="D85" s="101">
        <v>136.56843766666668</v>
      </c>
      <c r="E85" s="60">
        <v>161</v>
      </c>
      <c r="F85" s="166">
        <v>7243854.7200000025</v>
      </c>
      <c r="G85" s="40">
        <v>1.1788961106296416</v>
      </c>
      <c r="H85" s="13"/>
      <c r="I85" s="125"/>
    </row>
    <row r="86" spans="1:9" hidden="1">
      <c r="A86" s="7"/>
      <c r="B86" s="38" t="s">
        <v>53</v>
      </c>
      <c r="C86" s="39" t="s">
        <v>225</v>
      </c>
      <c r="D86" s="101">
        <v>136.56843766666668</v>
      </c>
      <c r="E86" s="60">
        <v>149</v>
      </c>
      <c r="F86" s="166">
        <v>7074144.040000001</v>
      </c>
      <c r="G86" s="40">
        <v>1.0910280775392336</v>
      </c>
      <c r="H86" s="13"/>
      <c r="I86" s="125"/>
    </row>
    <row r="87" spans="1:9" hidden="1">
      <c r="A87" s="7"/>
      <c r="B87" s="38" t="s">
        <v>31</v>
      </c>
      <c r="C87" s="38" t="s">
        <v>116</v>
      </c>
      <c r="D87" s="101">
        <v>136.56843766666668</v>
      </c>
      <c r="E87" s="60">
        <v>153</v>
      </c>
      <c r="F87" s="166">
        <v>9637673.5900000017</v>
      </c>
      <c r="G87" s="40">
        <v>1.120317421902703</v>
      </c>
      <c r="H87" s="13"/>
      <c r="I87" s="125"/>
    </row>
    <row r="88" spans="1:9" hidden="1">
      <c r="A88" s="7"/>
      <c r="B88" s="38" t="s">
        <v>9</v>
      </c>
      <c r="C88" s="38" t="s">
        <v>14</v>
      </c>
      <c r="D88" s="157">
        <v>162.83159875641027</v>
      </c>
      <c r="E88" s="60">
        <v>167</v>
      </c>
      <c r="F88" s="166">
        <v>22272571.500000004</v>
      </c>
      <c r="G88" s="40">
        <v>1.0255994615014834</v>
      </c>
      <c r="H88" s="13"/>
      <c r="I88" s="125"/>
    </row>
    <row r="89" spans="1:9" hidden="1">
      <c r="A89" s="7"/>
      <c r="B89" s="38" t="s">
        <v>53</v>
      </c>
      <c r="C89" s="39" t="s">
        <v>231</v>
      </c>
      <c r="D89" s="101">
        <v>136.56843766666668</v>
      </c>
      <c r="E89" s="60">
        <v>133</v>
      </c>
      <c r="F89" s="166">
        <v>4880567.4499999983</v>
      </c>
      <c r="G89" s="40">
        <v>0.97387070008535614</v>
      </c>
      <c r="H89" s="13"/>
      <c r="I89" s="125"/>
    </row>
    <row r="90" spans="1:9" hidden="1">
      <c r="A90" s="7"/>
      <c r="B90" s="38" t="s">
        <v>9</v>
      </c>
      <c r="C90" s="39" t="s">
        <v>15498</v>
      </c>
      <c r="D90" s="157">
        <v>162.83159875641027</v>
      </c>
      <c r="E90" s="60">
        <v>154</v>
      </c>
      <c r="F90" s="166">
        <v>15029612.329999989</v>
      </c>
      <c r="G90" s="40">
        <v>0.94576237767202664</v>
      </c>
      <c r="H90" s="13"/>
      <c r="I90" s="125"/>
    </row>
    <row r="91" spans="1:9" hidden="1">
      <c r="A91" s="7"/>
      <c r="B91" s="38" t="s">
        <v>9</v>
      </c>
      <c r="C91" s="39" t="s">
        <v>11</v>
      </c>
      <c r="D91" s="157">
        <v>162.83159875641027</v>
      </c>
      <c r="E91" s="60">
        <v>150</v>
      </c>
      <c r="F91" s="166">
        <v>6265351.7599999998</v>
      </c>
      <c r="G91" s="40">
        <v>0.92119712110911689</v>
      </c>
      <c r="H91" s="13"/>
      <c r="I91" s="125"/>
    </row>
    <row r="92" spans="1:9" hidden="1">
      <c r="A92" s="7"/>
      <c r="B92" s="38" t="s">
        <v>9</v>
      </c>
      <c r="C92" s="39" t="s">
        <v>15497</v>
      </c>
      <c r="D92" s="157">
        <v>162.83159875641027</v>
      </c>
      <c r="E92" s="60">
        <v>149</v>
      </c>
      <c r="F92" s="166">
        <v>13598603.809999997</v>
      </c>
      <c r="G92" s="40">
        <v>0.9150558069683894</v>
      </c>
      <c r="H92" s="13"/>
      <c r="I92" s="125"/>
    </row>
    <row r="93" spans="1:9" hidden="1">
      <c r="A93" s="7"/>
      <c r="B93" s="38" t="s">
        <v>9</v>
      </c>
      <c r="C93" s="39" t="s">
        <v>78</v>
      </c>
      <c r="D93" s="157">
        <v>162.83159875641027</v>
      </c>
      <c r="E93" s="60">
        <v>149</v>
      </c>
      <c r="F93" s="166">
        <v>6312782.3499999987</v>
      </c>
      <c r="G93" s="40">
        <v>0.9150558069683894</v>
      </c>
      <c r="H93" s="13"/>
      <c r="I93" s="125"/>
    </row>
    <row r="94" spans="1:9">
      <c r="A94" s="7"/>
      <c r="B94" s="38" t="s">
        <v>16</v>
      </c>
      <c r="C94" s="38" t="s">
        <v>15500</v>
      </c>
      <c r="D94" s="101">
        <v>68.284218833333327</v>
      </c>
      <c r="E94" s="60">
        <v>63</v>
      </c>
      <c r="F94" s="166">
        <v>2609806.9899999988</v>
      </c>
      <c r="G94" s="40">
        <v>0.92261434744928494</v>
      </c>
      <c r="H94" s="13"/>
      <c r="I94" s="125"/>
    </row>
    <row r="95" spans="1:9" hidden="1">
      <c r="A95" s="7"/>
      <c r="B95" s="38" t="s">
        <v>9</v>
      </c>
      <c r="C95" s="39" t="s">
        <v>128</v>
      </c>
      <c r="D95" s="157">
        <v>162.83159875641027</v>
      </c>
      <c r="E95" s="60">
        <v>142</v>
      </c>
      <c r="F95" s="166">
        <v>7497860.9300000006</v>
      </c>
      <c r="G95" s="40">
        <v>0.87206660798329727</v>
      </c>
      <c r="H95" s="13"/>
      <c r="I95" s="125"/>
    </row>
    <row r="96" spans="1:9">
      <c r="A96" s="7"/>
      <c r="B96" s="38" t="s">
        <v>16</v>
      </c>
      <c r="C96" s="39" t="s">
        <v>170</v>
      </c>
      <c r="D96" s="101">
        <v>68.284218833333327</v>
      </c>
      <c r="E96" s="60">
        <v>37</v>
      </c>
      <c r="F96" s="166">
        <v>1102588.27</v>
      </c>
      <c r="G96" s="40">
        <v>0.5418528707241832</v>
      </c>
      <c r="H96" s="13"/>
      <c r="I96" s="125"/>
    </row>
    <row r="97" spans="1:9" hidden="1">
      <c r="A97" s="7"/>
      <c r="B97" s="38" t="s">
        <v>9</v>
      </c>
      <c r="C97" s="38" t="s">
        <v>126</v>
      </c>
      <c r="D97" s="157">
        <v>162.83159875641027</v>
      </c>
      <c r="E97" s="60">
        <v>133</v>
      </c>
      <c r="F97" s="166">
        <v>14416197.110000005</v>
      </c>
      <c r="G97" s="40">
        <v>0.81679478071675027</v>
      </c>
      <c r="H97" s="13"/>
      <c r="I97" s="125"/>
    </row>
    <row r="98" spans="1:9" hidden="1">
      <c r="A98" s="7"/>
      <c r="B98" s="38" t="s">
        <v>9</v>
      </c>
      <c r="C98" s="39" t="s">
        <v>23</v>
      </c>
      <c r="D98" s="157">
        <v>162.83159875641027</v>
      </c>
      <c r="E98" s="60">
        <v>108</v>
      </c>
      <c r="F98" s="166">
        <v>4067814.4100000015</v>
      </c>
      <c r="G98" s="40">
        <v>0.66326192719856414</v>
      </c>
      <c r="H98" s="13"/>
      <c r="I98" s="125"/>
    </row>
    <row r="99" spans="1:9" hidden="1">
      <c r="A99" s="7"/>
      <c r="B99" s="38" t="s">
        <v>9</v>
      </c>
      <c r="C99" s="39" t="s">
        <v>311</v>
      </c>
      <c r="D99" s="157">
        <v>162.83159875641027</v>
      </c>
      <c r="E99" s="60">
        <v>101</v>
      </c>
      <c r="F99" s="166">
        <v>4799284.8299999991</v>
      </c>
      <c r="G99" s="40">
        <v>0.62027272821347201</v>
      </c>
      <c r="H99" s="13"/>
      <c r="I99" s="125"/>
    </row>
    <row r="100" spans="1:9" hidden="1">
      <c r="A100" s="7"/>
      <c r="B100" s="38" t="s">
        <v>31</v>
      </c>
      <c r="C100" s="38" t="s">
        <v>33</v>
      </c>
      <c r="D100" s="101">
        <v>136.56843766666668</v>
      </c>
      <c r="E100" s="60">
        <v>57</v>
      </c>
      <c r="F100" s="166">
        <v>4166336.4299999988</v>
      </c>
      <c r="G100" s="40">
        <v>0.41737315717943835</v>
      </c>
      <c r="H100" s="13"/>
      <c r="I100" s="125"/>
    </row>
    <row r="101" spans="1:9" hidden="1">
      <c r="A101" s="7"/>
      <c r="B101" s="38" t="s">
        <v>9</v>
      </c>
      <c r="C101" s="39" t="s">
        <v>65</v>
      </c>
      <c r="D101" s="157">
        <v>162.83159875641027</v>
      </c>
      <c r="E101" s="60">
        <v>68</v>
      </c>
      <c r="F101" s="166">
        <v>2251014.7200000007</v>
      </c>
      <c r="G101" s="40">
        <v>0.41760936156946632</v>
      </c>
      <c r="H101" s="13"/>
      <c r="I101" s="125"/>
    </row>
    <row r="102" spans="1:9">
      <c r="A102" s="7"/>
      <c r="B102" s="38" t="s">
        <v>423</v>
      </c>
      <c r="C102" s="39" t="s">
        <v>759</v>
      </c>
      <c r="D102" s="101">
        <v>68.284218833333341</v>
      </c>
      <c r="E102" s="60">
        <v>18</v>
      </c>
      <c r="F102" s="166">
        <v>793243.46000000008</v>
      </c>
      <c r="G102" s="40">
        <v>0.26360409927122419</v>
      </c>
      <c r="H102" s="13"/>
      <c r="I102" s="125"/>
    </row>
    <row r="103" spans="1:9" hidden="1">
      <c r="A103" s="7"/>
      <c r="B103" s="38" t="s">
        <v>9</v>
      </c>
      <c r="C103" s="39" t="s">
        <v>15502</v>
      </c>
      <c r="D103" s="7">
        <v>153</v>
      </c>
      <c r="E103" s="60">
        <v>3</v>
      </c>
      <c r="F103" s="166">
        <v>183349.25</v>
      </c>
      <c r="G103" s="40">
        <v>1.9607843137254902E-2</v>
      </c>
      <c r="H103" s="13"/>
      <c r="I103" s="125"/>
    </row>
    <row r="104" spans="1:9" hidden="1">
      <c r="A104" s="7"/>
      <c r="B104" s="38" t="s">
        <v>24</v>
      </c>
      <c r="C104" s="38" t="s">
        <v>398</v>
      </c>
      <c r="D104" s="101">
        <v>62.593867263888889</v>
      </c>
      <c r="E104" s="60">
        <v>3</v>
      </c>
      <c r="F104" s="166">
        <v>332575.69</v>
      </c>
      <c r="G104" s="40">
        <v>4.7928018049313501E-2</v>
      </c>
      <c r="H104" s="13"/>
      <c r="I104" s="125"/>
    </row>
  </sheetData>
  <autoFilter ref="A48:K104" xr:uid="{B1426FDC-9EAE-42CF-9811-6085A3A1D12B}">
    <filterColumn colId="1">
      <filters>
        <filter val="BUCARAMANGA"/>
        <filter val="CUCUTA"/>
      </filters>
    </filterColumn>
    <filterColumn colId="6">
      <filters>
        <filter val="103%"/>
        <filter val="108%"/>
        <filter val="109%"/>
        <filter val="110%"/>
        <filter val="112%"/>
        <filter val="117%"/>
        <filter val="118%"/>
        <filter val="122%"/>
        <filter val="123%"/>
        <filter val="125%"/>
        <filter val="127%"/>
        <filter val="141%"/>
        <filter val="148%"/>
        <filter val="150%"/>
        <filter val="151%"/>
        <filter val="154%"/>
        <filter val="163%"/>
        <filter val="165%"/>
        <filter val="166%"/>
        <filter val="168%"/>
        <filter val="175%"/>
        <filter val="185%"/>
        <filter val="186%"/>
        <filter val="2%"/>
        <filter val="211%"/>
        <filter val="216%"/>
        <filter val="218%"/>
        <filter val="243%"/>
        <filter val="244%"/>
        <filter val="248%"/>
        <filter val="26%"/>
        <filter val="264%"/>
        <filter val="267%"/>
        <filter val="283%"/>
        <filter val="292%"/>
        <filter val="358%"/>
        <filter val="368%"/>
        <filter val="42%"/>
        <filter val="5%"/>
        <filter val="54%"/>
        <filter val="62%"/>
        <filter val="66%"/>
        <filter val="82%"/>
        <filter val="87%"/>
        <filter val="92%"/>
        <filter val="95%"/>
        <filter val="97%"/>
      </filters>
    </filterColumn>
    <sortState xmlns:xlrd2="http://schemas.microsoft.com/office/spreadsheetml/2017/richdata2" ref="A49:K104">
      <sortCondition descending="1" ref="F48:F104"/>
    </sortState>
  </autoFilter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E12:F12 F7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EBF3-715E-4EFA-9C0E-7E20F51FC6FD}">
  <sheetPr filterMode="1"/>
  <dimension ref="A1:K100"/>
  <sheetViews>
    <sheetView workbookViewId="0">
      <selection activeCell="B97" sqref="B97"/>
    </sheetView>
  </sheetViews>
  <sheetFormatPr defaultColWidth="11.5703125" defaultRowHeight="15"/>
  <cols>
    <col min="1" max="1" width="23.5703125" bestFit="1" customWidth="1"/>
    <col min="2" max="2" width="24.85546875" bestFit="1" customWidth="1"/>
    <col min="3" max="3" width="18.85546875" customWidth="1"/>
    <col min="4" max="4" width="16.28515625" customWidth="1"/>
    <col min="5" max="5" width="16.42578125" customWidth="1"/>
    <col min="6" max="6" width="19.140625" customWidth="1"/>
    <col min="7" max="7" width="28.140625" bestFit="1" customWidth="1"/>
    <col min="8" max="8" width="20.28515625" bestFit="1" customWidth="1"/>
    <col min="9" max="9" width="20.7109375" bestFit="1" customWidth="1"/>
    <col min="10" max="10" width="27.28515625" bestFit="1" customWidth="1"/>
    <col min="11" max="11" width="15" bestFit="1" customWidth="1"/>
  </cols>
  <sheetData>
    <row r="1" spans="1:11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10"/>
      <c r="B3" s="17" t="s">
        <v>15373</v>
      </c>
      <c r="C3" s="17" t="s">
        <v>15374</v>
      </c>
      <c r="E3" s="47"/>
      <c r="F3" s="47"/>
    </row>
    <row r="4" spans="1:11">
      <c r="A4" s="31" t="s">
        <v>15375</v>
      </c>
      <c r="B4" s="9">
        <v>18</v>
      </c>
      <c r="C4" s="7">
        <v>18</v>
      </c>
      <c r="E4" s="46"/>
      <c r="F4" s="46"/>
    </row>
    <row r="5" spans="1:11">
      <c r="A5" s="47"/>
      <c r="B5" s="11"/>
      <c r="E5" s="46"/>
      <c r="F5" s="46"/>
    </row>
    <row r="6" spans="1:11">
      <c r="A6" s="17" t="s">
        <v>15376</v>
      </c>
      <c r="B6" s="58">
        <v>2023</v>
      </c>
      <c r="C6" s="17" t="s">
        <v>15377</v>
      </c>
      <c r="D6" s="17" t="s">
        <v>15378</v>
      </c>
      <c r="E6" s="71" t="s">
        <v>15379</v>
      </c>
      <c r="F6" s="43" t="s">
        <v>15507</v>
      </c>
      <c r="G6" s="58" t="s">
        <v>15386</v>
      </c>
    </row>
    <row r="7" spans="1:11">
      <c r="A7" s="17" t="s">
        <v>15381</v>
      </c>
      <c r="B7" s="151">
        <v>351424111</v>
      </c>
      <c r="C7" s="14">
        <v>485605000</v>
      </c>
      <c r="D7" s="35">
        <f>+F29</f>
        <v>362715860.74789906</v>
      </c>
      <c r="E7" s="100">
        <f>+D7/C7</f>
        <v>0.74693600920068581</v>
      </c>
      <c r="F7" s="99">
        <f>+D7/C7</f>
        <v>0.74693600920068581</v>
      </c>
      <c r="G7" s="64">
        <f>+D7/B7-1</f>
        <v>3.2131403038248241E-2</v>
      </c>
      <c r="H7" s="158"/>
    </row>
    <row r="8" spans="1:11">
      <c r="A8" s="17" t="s">
        <v>15382</v>
      </c>
      <c r="B8" s="127">
        <v>6083</v>
      </c>
      <c r="C8" s="127">
        <v>8093.416666666667</v>
      </c>
      <c r="D8" s="36">
        <v>7690</v>
      </c>
      <c r="E8" s="100">
        <f t="shared" ref="E8:E11" si="0">+D8/C8</f>
        <v>0.95015496133688904</v>
      </c>
      <c r="F8" s="99">
        <f t="shared" ref="F8:F11" si="1">+D8/C8</f>
        <v>0.95015496133688904</v>
      </c>
      <c r="G8" s="64">
        <f t="shared" ref="G8:G11" si="2">+D8/B8-1</f>
        <v>0.26417885911556804</v>
      </c>
      <c r="H8" s="46"/>
    </row>
    <row r="9" spans="1:11">
      <c r="A9" s="17" t="s">
        <v>15383</v>
      </c>
      <c r="B9" s="14">
        <v>57771.512576031564</v>
      </c>
      <c r="C9" s="14">
        <v>60000</v>
      </c>
      <c r="D9" s="35">
        <v>56128.982352405801</v>
      </c>
      <c r="E9" s="100">
        <f t="shared" si="0"/>
        <v>0.93548303920676334</v>
      </c>
      <c r="F9" s="99">
        <f t="shared" si="1"/>
        <v>0.93548303920676334</v>
      </c>
      <c r="G9" s="64">
        <f t="shared" si="2"/>
        <v>-2.8431490718960672E-2</v>
      </c>
    </row>
    <row r="10" spans="1:11">
      <c r="A10" s="17" t="s">
        <v>3</v>
      </c>
      <c r="B10" s="29">
        <v>5486</v>
      </c>
      <c r="C10" s="29">
        <v>8902.758333333335</v>
      </c>
      <c r="D10" s="36">
        <v>6792</v>
      </c>
      <c r="E10" s="100">
        <f t="shared" si="0"/>
        <v>0.76290962257951878</v>
      </c>
      <c r="F10" s="99">
        <f t="shared" si="1"/>
        <v>0.76290962257951878</v>
      </c>
      <c r="G10" s="64">
        <f>+D10/B10-1</f>
        <v>0.23806051768137082</v>
      </c>
    </row>
    <row r="11" spans="1:11">
      <c r="A11" s="17" t="s">
        <v>15384</v>
      </c>
      <c r="B11" s="25">
        <f>+B8/B10</f>
        <v>1.1088224571636893</v>
      </c>
      <c r="C11" s="25">
        <v>1.1000000000000001</v>
      </c>
      <c r="D11" s="25">
        <v>1.1000000000000001</v>
      </c>
      <c r="E11" s="100">
        <f t="shared" si="0"/>
        <v>1</v>
      </c>
      <c r="F11" s="99">
        <f t="shared" si="1"/>
        <v>1</v>
      </c>
      <c r="G11" s="64">
        <f t="shared" si="2"/>
        <v>-7.9566003616634573E-3</v>
      </c>
    </row>
    <row r="12" spans="1:11">
      <c r="A12" s="47"/>
      <c r="B12" s="12"/>
      <c r="C12" s="12"/>
      <c r="D12" s="22"/>
      <c r="E12" s="48"/>
      <c r="F12" s="48"/>
      <c r="G12" s="49"/>
      <c r="H12" s="50"/>
    </row>
    <row r="14" spans="1:11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1">
      <c r="C15" s="12"/>
      <c r="F15">
        <v>1.19</v>
      </c>
    </row>
    <row r="16" spans="1:11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</row>
    <row r="17" spans="1:11">
      <c r="A17" s="17" t="s">
        <v>53</v>
      </c>
      <c r="B17" s="26">
        <v>19</v>
      </c>
      <c r="C17" s="69">
        <v>0.39</v>
      </c>
      <c r="D17" s="14">
        <v>189385950</v>
      </c>
      <c r="E17" s="14">
        <v>9967681.578947369</v>
      </c>
      <c r="F17" s="30">
        <f>162113860.31/1.19</f>
        <v>136230134.71428573</v>
      </c>
      <c r="G17" s="146">
        <v>0.37558361642467814</v>
      </c>
      <c r="H17" s="13">
        <v>3156.4325000000003</v>
      </c>
      <c r="I17" s="72">
        <v>166.1280263157895</v>
      </c>
      <c r="J17" s="78">
        <v>3412</v>
      </c>
      <c r="K17" s="74">
        <v>0.4436931079323797</v>
      </c>
    </row>
    <row r="18" spans="1:11">
      <c r="A18" s="17" t="s">
        <v>9</v>
      </c>
      <c r="B18" s="26">
        <v>12</v>
      </c>
      <c r="C18" s="69">
        <v>0.3</v>
      </c>
      <c r="D18" s="14">
        <v>145681500</v>
      </c>
      <c r="E18" s="14">
        <v>12140125</v>
      </c>
      <c r="F18" s="30">
        <f>87653035.89/1.19</f>
        <v>73658013.352941185</v>
      </c>
      <c r="G18" s="146">
        <v>0.20307359375204201</v>
      </c>
      <c r="H18" s="13">
        <v>2428.0250000000001</v>
      </c>
      <c r="I18" s="72">
        <v>202.33541666666667</v>
      </c>
      <c r="J18" s="78">
        <v>1473</v>
      </c>
      <c r="K18" s="74">
        <v>0.19154746423927177</v>
      </c>
    </row>
    <row r="19" spans="1:11">
      <c r="A19" s="17" t="s">
        <v>24</v>
      </c>
      <c r="B19" s="26">
        <v>6</v>
      </c>
      <c r="C19" s="69">
        <v>0.06</v>
      </c>
      <c r="D19" s="14">
        <v>29136300</v>
      </c>
      <c r="E19" s="14">
        <v>4856050</v>
      </c>
      <c r="F19" s="30">
        <f>54471448.94/1.19</f>
        <v>45774326.840336137</v>
      </c>
      <c r="G19" s="146">
        <v>0.12619885644358667</v>
      </c>
      <c r="H19" s="13">
        <v>485.60500000000002</v>
      </c>
      <c r="I19" s="72">
        <v>80.93416666666667</v>
      </c>
      <c r="J19" s="78">
        <v>735</v>
      </c>
      <c r="K19" s="74">
        <v>9.5578673602080624E-2</v>
      </c>
    </row>
    <row r="20" spans="1:11">
      <c r="A20" s="66" t="s">
        <v>423</v>
      </c>
      <c r="B20" s="26">
        <v>4</v>
      </c>
      <c r="C20" s="69">
        <v>0.05</v>
      </c>
      <c r="D20" s="14">
        <v>24280250</v>
      </c>
      <c r="E20" s="14">
        <v>6070062.5</v>
      </c>
      <c r="F20" s="30">
        <f>15996274.72/1.19</f>
        <v>13442247.663865548</v>
      </c>
      <c r="G20" s="146">
        <v>3.7059994112604834E-2</v>
      </c>
      <c r="H20" s="13">
        <v>404.67083333333335</v>
      </c>
      <c r="I20" s="72">
        <v>101.16770833333334</v>
      </c>
      <c r="J20" s="78">
        <v>352</v>
      </c>
      <c r="K20" s="74">
        <v>4.5773732119635889E-2</v>
      </c>
    </row>
    <row r="21" spans="1:11">
      <c r="A21" s="17" t="s">
        <v>16</v>
      </c>
      <c r="B21" s="26">
        <v>3</v>
      </c>
      <c r="C21" s="69">
        <v>0.03</v>
      </c>
      <c r="D21" s="14">
        <v>14568150</v>
      </c>
      <c r="E21" s="14">
        <v>4856050</v>
      </c>
      <c r="F21" s="30">
        <f>7579890/1.19</f>
        <v>6369655.4621848743</v>
      </c>
      <c r="G21" s="146">
        <v>1.7561006152449477E-2</v>
      </c>
      <c r="H21" s="13">
        <v>242.80250000000001</v>
      </c>
      <c r="I21" s="72">
        <v>80.93416666666667</v>
      </c>
      <c r="J21" s="78">
        <v>175</v>
      </c>
      <c r="K21" s="74">
        <v>2.2756827048114433E-2</v>
      </c>
    </row>
    <row r="22" spans="1:11">
      <c r="A22" s="17" t="s">
        <v>67</v>
      </c>
      <c r="B22" s="26">
        <v>2</v>
      </c>
      <c r="C22" s="69">
        <v>0.06</v>
      </c>
      <c r="D22" s="14">
        <v>29136300</v>
      </c>
      <c r="E22" s="14">
        <v>14568150</v>
      </c>
      <c r="F22" s="30">
        <f>53554081.07/1.19</f>
        <v>45003429.470588237</v>
      </c>
      <c r="G22" s="146">
        <v>0.12407350860751913</v>
      </c>
      <c r="H22" s="13">
        <v>485.60500000000002</v>
      </c>
      <c r="I22" s="72">
        <v>242.80250000000001</v>
      </c>
      <c r="J22" s="78">
        <v>743</v>
      </c>
      <c r="K22" s="74">
        <v>9.6618985695708717E-2</v>
      </c>
    </row>
    <row r="23" spans="1:11">
      <c r="A23" s="17" t="s">
        <v>41</v>
      </c>
      <c r="B23" s="26">
        <v>1</v>
      </c>
      <c r="C23" s="69">
        <v>0.01</v>
      </c>
      <c r="D23" s="14">
        <v>4856050</v>
      </c>
      <c r="E23" s="14">
        <v>4856050</v>
      </c>
      <c r="F23" s="30">
        <f>4135544.12/1.19</f>
        <v>3475247.1596638658</v>
      </c>
      <c r="G23" s="146">
        <v>9.5811833331415457E-3</v>
      </c>
      <c r="H23" s="13">
        <v>80.93416666666667</v>
      </c>
      <c r="I23" s="72">
        <v>80.93416666666667</v>
      </c>
      <c r="J23" s="78">
        <v>56</v>
      </c>
      <c r="K23" s="74">
        <v>7.2821846553966186E-3</v>
      </c>
    </row>
    <row r="24" spans="1:11">
      <c r="A24" s="17" t="s">
        <v>31</v>
      </c>
      <c r="B24" s="26">
        <v>2</v>
      </c>
      <c r="C24" s="69">
        <v>0.03</v>
      </c>
      <c r="D24" s="14">
        <v>14568150</v>
      </c>
      <c r="E24" s="14">
        <v>7284075</v>
      </c>
      <c r="F24" s="30">
        <f>12411460.05/1.19</f>
        <v>10429798.361344539</v>
      </c>
      <c r="G24" s="146">
        <v>2.8754734738753576E-2</v>
      </c>
      <c r="H24" s="13">
        <v>242.80250000000001</v>
      </c>
      <c r="I24" s="72">
        <v>121.40125</v>
      </c>
      <c r="J24" s="78">
        <v>187</v>
      </c>
      <c r="K24" s="74">
        <v>2.4317295188556565E-2</v>
      </c>
    </row>
    <row r="25" spans="1:11">
      <c r="A25" s="17" t="s">
        <v>137</v>
      </c>
      <c r="B25" s="26">
        <v>1</v>
      </c>
      <c r="C25" s="69">
        <v>0.01</v>
      </c>
      <c r="D25" s="14">
        <v>4856050</v>
      </c>
      <c r="E25" s="14">
        <v>4856050</v>
      </c>
      <c r="F25" s="30">
        <f>8105034.43999999/1.19</f>
        <v>6810953.3109243615</v>
      </c>
      <c r="G25" s="146">
        <v>1.8777655040726818E-2</v>
      </c>
      <c r="H25" s="13">
        <v>80.93416666666667</v>
      </c>
      <c r="I25" s="72">
        <v>80.93416666666667</v>
      </c>
      <c r="J25" s="78">
        <v>142</v>
      </c>
      <c r="K25" s="74">
        <v>1.846553966189857E-2</v>
      </c>
    </row>
    <row r="26" spans="1:11">
      <c r="A26" s="66" t="s">
        <v>156</v>
      </c>
      <c r="B26" s="26">
        <v>2</v>
      </c>
      <c r="C26" s="69">
        <v>0.03</v>
      </c>
      <c r="D26" s="14">
        <v>14568150</v>
      </c>
      <c r="E26" s="14">
        <v>7284075</v>
      </c>
      <c r="F26" s="30">
        <f>11740197.57/1.19</f>
        <v>9865712.2436974794</v>
      </c>
      <c r="G26" s="146">
        <v>2.7199561175392038E-2</v>
      </c>
      <c r="H26" s="13">
        <v>242.80250000000001</v>
      </c>
      <c r="I26" s="72">
        <v>121.40125</v>
      </c>
      <c r="J26" s="78">
        <v>243</v>
      </c>
      <c r="K26" s="74">
        <v>3.1599479843953185E-2</v>
      </c>
    </row>
    <row r="27" spans="1:11">
      <c r="A27" s="17" t="s">
        <v>34</v>
      </c>
      <c r="B27" s="26">
        <v>2</v>
      </c>
      <c r="C27" s="69">
        <v>0.02</v>
      </c>
      <c r="D27" s="14">
        <v>9712100</v>
      </c>
      <c r="E27" s="14">
        <v>4856050</v>
      </c>
      <c r="F27" s="30">
        <f>13036238.27/1.19</f>
        <v>10954822.075630251</v>
      </c>
      <c r="G27" s="146">
        <v>3.0202214077548278E-2</v>
      </c>
      <c r="H27" s="13">
        <v>161.86833333333334</v>
      </c>
      <c r="I27" s="72">
        <v>80.93416666666667</v>
      </c>
      <c r="J27" s="78">
        <v>163</v>
      </c>
      <c r="K27" s="74">
        <v>2.11963589076723E-2</v>
      </c>
    </row>
    <row r="28" spans="1:11">
      <c r="A28" s="17" t="s">
        <v>3</v>
      </c>
      <c r="B28" s="26">
        <v>0</v>
      </c>
      <c r="C28" s="69">
        <v>0.01</v>
      </c>
      <c r="D28" s="14">
        <v>4856050</v>
      </c>
      <c r="E28" s="14"/>
      <c r="F28" s="30">
        <f>834808.91/1.19</f>
        <v>701520.09243697487</v>
      </c>
      <c r="G28" s="146">
        <v>1.9340761415574162E-3</v>
      </c>
      <c r="H28" s="13">
        <v>80.93416666666667</v>
      </c>
      <c r="I28" s="72"/>
      <c r="J28" s="78">
        <v>9</v>
      </c>
      <c r="K28" s="74">
        <v>1.1703511053315994E-3</v>
      </c>
    </row>
    <row r="29" spans="1:11">
      <c r="A29" s="17" t="s">
        <v>15406</v>
      </c>
      <c r="B29" s="18">
        <v>54</v>
      </c>
      <c r="C29" s="149">
        <v>1.0000000000000002</v>
      </c>
      <c r="D29" s="19">
        <v>485605000</v>
      </c>
      <c r="E29" s="19">
        <v>81594419.078947365</v>
      </c>
      <c r="F29" s="27">
        <f>+SUM(F17:F28)</f>
        <v>362715860.74789906</v>
      </c>
      <c r="G29" s="150">
        <v>1</v>
      </c>
      <c r="H29" s="28">
        <v>8093.416666666667</v>
      </c>
      <c r="I29" s="73">
        <v>1359.9069846491232</v>
      </c>
      <c r="J29" s="73">
        <v>7690</v>
      </c>
      <c r="K29" s="76">
        <v>1</v>
      </c>
    </row>
    <row r="30" spans="1:11">
      <c r="A30" s="134"/>
      <c r="B30" s="11"/>
    </row>
    <row r="31" spans="1:11">
      <c r="B31" s="43" t="s">
        <v>15508</v>
      </c>
      <c r="C31" s="43" t="s">
        <v>15478</v>
      </c>
      <c r="D31" s="43" t="s">
        <v>15509</v>
      </c>
      <c r="E31" s="43" t="s">
        <v>15510</v>
      </c>
      <c r="F31" s="43" t="s">
        <v>15481</v>
      </c>
      <c r="G31" s="43" t="s">
        <v>15511</v>
      </c>
      <c r="H31" s="43" t="s">
        <v>15383</v>
      </c>
    </row>
    <row r="32" spans="1:11">
      <c r="A32" s="71" t="s">
        <v>53</v>
      </c>
      <c r="B32" s="103">
        <f>162113860.31/1.19</f>
        <v>136230134.71428573</v>
      </c>
      <c r="C32" s="159">
        <v>0.37558361642467814</v>
      </c>
      <c r="D32" s="99">
        <v>0.85599729182656092</v>
      </c>
      <c r="E32" s="114">
        <v>3412</v>
      </c>
      <c r="F32" s="160">
        <v>0.4436931079323797</v>
      </c>
      <c r="G32" s="99">
        <v>1.0809671995203445</v>
      </c>
      <c r="H32" s="161">
        <v>47512.854721571064</v>
      </c>
    </row>
    <row r="33" spans="1:11">
      <c r="A33" s="71" t="s">
        <v>9</v>
      </c>
      <c r="B33" s="103">
        <f>87653035.89/1.19</f>
        <v>73658013.352941185</v>
      </c>
      <c r="C33" s="159">
        <v>0.20307359375204201</v>
      </c>
      <c r="D33" s="99">
        <v>0.60167581944172766</v>
      </c>
      <c r="E33" s="114">
        <v>1473</v>
      </c>
      <c r="F33" s="160">
        <v>0.19154746423927177</v>
      </c>
      <c r="G33" s="99">
        <v>0.60666591159481464</v>
      </c>
      <c r="H33" s="161">
        <v>59506.473788187403</v>
      </c>
    </row>
    <row r="34" spans="1:11">
      <c r="A34" s="71" t="s">
        <v>24</v>
      </c>
      <c r="B34" s="103">
        <f>54471448.94/1.19</f>
        <v>45774326.840336137</v>
      </c>
      <c r="C34" s="159">
        <v>0.12619885644358669</v>
      </c>
      <c r="D34" s="99">
        <v>1.8695389922536507</v>
      </c>
      <c r="E34" s="114">
        <v>735</v>
      </c>
      <c r="F34" s="160">
        <v>9.5578673602080624E-2</v>
      </c>
      <c r="G34" s="99">
        <v>1.5135758486836008</v>
      </c>
      <c r="H34" s="161">
        <v>74110.814884353793</v>
      </c>
    </row>
    <row r="35" spans="1:11">
      <c r="A35" s="164" t="s">
        <v>423</v>
      </c>
      <c r="B35" s="103">
        <f>15996274.72/1.19</f>
        <v>13442247.663865548</v>
      </c>
      <c r="C35" s="159">
        <v>3.7059994112604834E-2</v>
      </c>
      <c r="D35" s="99">
        <v>0.65881836966258644</v>
      </c>
      <c r="E35" s="114">
        <v>352</v>
      </c>
      <c r="F35" s="160">
        <v>4.5773732119635889E-2</v>
      </c>
      <c r="G35" s="99">
        <v>0.86984277344755512</v>
      </c>
      <c r="H35" s="161">
        <v>45443.962272727309</v>
      </c>
    </row>
    <row r="36" spans="1:11">
      <c r="A36" s="71" t="s">
        <v>16</v>
      </c>
      <c r="B36" s="103">
        <f>7579890/1.19</f>
        <v>6369655.4621848743</v>
      </c>
      <c r="C36" s="159">
        <v>1.7561006152449477E-2</v>
      </c>
      <c r="D36" s="99">
        <v>0.52030559817135325</v>
      </c>
      <c r="E36" s="114">
        <v>175</v>
      </c>
      <c r="F36" s="160">
        <v>2.2756827048114433E-2</v>
      </c>
      <c r="G36" s="99">
        <v>0.72075040413504798</v>
      </c>
      <c r="H36" s="161">
        <v>43313.657142857141</v>
      </c>
      <c r="J36" s="46"/>
    </row>
    <row r="37" spans="1:11">
      <c r="A37" s="71" t="s">
        <v>67</v>
      </c>
      <c r="B37" s="103">
        <f>53554081.07/1.19</f>
        <v>45003429.470588237</v>
      </c>
      <c r="C37" s="159">
        <v>0.12407350860751913</v>
      </c>
      <c r="D37" s="99">
        <v>1.838053598775411</v>
      </c>
      <c r="E37" s="114">
        <v>743</v>
      </c>
      <c r="F37" s="160">
        <v>9.6618985695708717E-2</v>
      </c>
      <c r="G37" s="99">
        <v>1.5300501436352592</v>
      </c>
      <c r="H37" s="161">
        <v>72078.171022880226</v>
      </c>
    </row>
    <row r="38" spans="1:11">
      <c r="A38" s="71" t="s">
        <v>41</v>
      </c>
      <c r="B38" s="103">
        <f>4135544.12/1.19</f>
        <v>3475247.1596638658</v>
      </c>
      <c r="C38" s="159">
        <v>9.5811833331415457E-3</v>
      </c>
      <c r="D38" s="99">
        <v>0.85162717023094914</v>
      </c>
      <c r="E38" s="114">
        <v>56</v>
      </c>
      <c r="F38" s="160">
        <v>7.2821846553966186E-3</v>
      </c>
      <c r="G38" s="99">
        <v>0.69192038796964606</v>
      </c>
      <c r="H38" s="161">
        <v>73849.002142857149</v>
      </c>
    </row>
    <row r="39" spans="1:11">
      <c r="A39" s="71" t="s">
        <v>31</v>
      </c>
      <c r="B39" s="103">
        <f>12411460.05/1.19</f>
        <v>10429798.361344539</v>
      </c>
      <c r="C39" s="159">
        <v>2.8754734738753576E-2</v>
      </c>
      <c r="D39" s="99">
        <v>0.85195855685176203</v>
      </c>
      <c r="E39" s="114">
        <v>187</v>
      </c>
      <c r="F39" s="160">
        <v>2.4317295188556565E-2</v>
      </c>
      <c r="G39" s="99">
        <v>0.77017328899002269</v>
      </c>
      <c r="H39" s="161">
        <v>66371.444117647043</v>
      </c>
    </row>
    <row r="40" spans="1:11">
      <c r="A40" s="71" t="s">
        <v>137</v>
      </c>
      <c r="B40" s="103">
        <f>8105034.44/1.19</f>
        <v>6810953.3109243708</v>
      </c>
      <c r="C40" s="159">
        <v>1.8777655040726822E-2</v>
      </c>
      <c r="D40" s="99">
        <v>1.6690590994738512</v>
      </c>
      <c r="E40" s="114">
        <v>142</v>
      </c>
      <c r="F40" s="160">
        <v>1.846553966189857E-2</v>
      </c>
      <c r="G40" s="99">
        <v>1.7545124123516025</v>
      </c>
      <c r="H40" s="161">
        <v>57077.707323943629</v>
      </c>
    </row>
    <row r="41" spans="1:11">
      <c r="A41" s="164" t="s">
        <v>156</v>
      </c>
      <c r="B41" s="103">
        <f>11740197.57/1.19</f>
        <v>9865712.2436974794</v>
      </c>
      <c r="C41" s="159">
        <v>2.7199561175392038E-2</v>
      </c>
      <c r="D41" s="99">
        <v>0.80588115649550551</v>
      </c>
      <c r="E41" s="114">
        <v>243</v>
      </c>
      <c r="F41" s="160">
        <v>3.1599479843953185E-2</v>
      </c>
      <c r="G41" s="99">
        <v>1.000813418313238</v>
      </c>
      <c r="H41" s="161">
        <v>48313.570246913572</v>
      </c>
    </row>
    <row r="42" spans="1:11">
      <c r="A42" s="71" t="s">
        <v>34</v>
      </c>
      <c r="B42" s="103">
        <f>13036238.27/1.19</f>
        <v>10954822.075630251</v>
      </c>
      <c r="C42" s="159">
        <v>3.0202214077548278E-2</v>
      </c>
      <c r="D42" s="99">
        <v>1.3422677145004691</v>
      </c>
      <c r="E42" s="114">
        <v>163</v>
      </c>
      <c r="F42" s="160">
        <v>2.11963589076723E-2</v>
      </c>
      <c r="G42" s="99">
        <v>1.0069912789201099</v>
      </c>
      <c r="H42" s="161">
        <v>79976.921901840527</v>
      </c>
      <c r="J42" s="8"/>
      <c r="K42" s="8"/>
    </row>
    <row r="43" spans="1:11">
      <c r="A43" s="71" t="s">
        <v>3</v>
      </c>
      <c r="B43" s="103">
        <f>834808.91/1.19</f>
        <v>701520.09243697487</v>
      </c>
      <c r="C43" s="159">
        <v>1.9340761415574162E-3</v>
      </c>
      <c r="D43" s="99">
        <v>0.17191110264515402</v>
      </c>
      <c r="E43" s="114">
        <v>9</v>
      </c>
      <c r="F43" s="160">
        <v>1.1703511053315994E-3</v>
      </c>
      <c r="G43" s="99">
        <v>0.11120149092369312</v>
      </c>
      <c r="H43" s="161">
        <v>92756.545555555567</v>
      </c>
      <c r="J43" s="8"/>
      <c r="K43" s="8"/>
    </row>
    <row r="44" spans="1:11">
      <c r="A44" s="112" t="s">
        <v>15406</v>
      </c>
      <c r="B44" s="104">
        <f>+SUM(B32:B43)</f>
        <v>362715860.74789906</v>
      </c>
      <c r="C44" s="159">
        <v>1</v>
      </c>
      <c r="D44" s="162">
        <v>0.88885385094881775</v>
      </c>
      <c r="E44" s="115">
        <v>7690</v>
      </c>
      <c r="F44" s="163">
        <v>0.99999999999999989</v>
      </c>
      <c r="G44" s="99">
        <v>0.95015496133688904</v>
      </c>
      <c r="H44" s="161">
        <v>56128.982352405801</v>
      </c>
      <c r="I44" s="83"/>
      <c r="J44" s="8"/>
      <c r="K44" s="8"/>
    </row>
    <row r="46" spans="1:11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1">
      <c r="A48" s="17" t="s">
        <v>15413</v>
      </c>
      <c r="B48" s="17" t="s">
        <v>0</v>
      </c>
      <c r="C48" s="17" t="s">
        <v>4</v>
      </c>
      <c r="D48" s="15" t="s">
        <v>15414</v>
      </c>
      <c r="E48" s="17" t="s">
        <v>15510</v>
      </c>
      <c r="F48" s="17" t="s">
        <v>15512</v>
      </c>
      <c r="G48" s="17" t="s">
        <v>15513</v>
      </c>
      <c r="H48" s="17" t="s">
        <v>15506</v>
      </c>
      <c r="I48" s="124"/>
      <c r="J48" s="68"/>
    </row>
    <row r="49" spans="1:9" hidden="1">
      <c r="A49" s="7"/>
      <c r="B49" s="38" t="s">
        <v>24</v>
      </c>
      <c r="C49" s="39" t="s">
        <v>376</v>
      </c>
      <c r="D49" s="101">
        <v>80.93416666666667</v>
      </c>
      <c r="E49" s="60">
        <v>156</v>
      </c>
      <c r="F49" s="166">
        <v>11694880.160000008</v>
      </c>
      <c r="G49" s="40">
        <v>1.9274925093440141</v>
      </c>
      <c r="H49" s="13"/>
      <c r="I49" s="125"/>
    </row>
    <row r="50" spans="1:9" hidden="1">
      <c r="A50" s="7"/>
      <c r="B50" s="38" t="s">
        <v>24</v>
      </c>
      <c r="C50" s="39" t="s">
        <v>95</v>
      </c>
      <c r="D50" s="101">
        <v>80.93416666666667</v>
      </c>
      <c r="E50" s="60">
        <v>152</v>
      </c>
      <c r="F50" s="166">
        <v>10237645.029999988</v>
      </c>
      <c r="G50" s="40">
        <v>1.8780696244890394</v>
      </c>
      <c r="H50" s="13"/>
      <c r="I50" s="125"/>
    </row>
    <row r="51" spans="1:9">
      <c r="A51" s="7"/>
      <c r="B51" s="38" t="s">
        <v>423</v>
      </c>
      <c r="C51" s="39" t="s">
        <v>15494</v>
      </c>
      <c r="D51" s="101">
        <v>101.16770833333334</v>
      </c>
      <c r="E51" s="60">
        <v>178</v>
      </c>
      <c r="F51" s="166">
        <v>6716816.959999999</v>
      </c>
      <c r="G51" s="40">
        <v>1.7594547008371</v>
      </c>
      <c r="H51" s="13"/>
      <c r="I51" s="125"/>
    </row>
    <row r="52" spans="1:9" hidden="1">
      <c r="A52" s="7"/>
      <c r="B52" s="38" t="s">
        <v>137</v>
      </c>
      <c r="C52" s="39" t="s">
        <v>139</v>
      </c>
      <c r="D52" s="101">
        <v>80.93416666666667</v>
      </c>
      <c r="E52" s="60">
        <v>142</v>
      </c>
      <c r="F52" s="166">
        <v>8105034.4399999948</v>
      </c>
      <c r="G52" s="40">
        <v>1.7545124123516025</v>
      </c>
      <c r="H52" s="13"/>
      <c r="I52" s="125"/>
    </row>
    <row r="53" spans="1:9" hidden="1">
      <c r="A53" s="7"/>
      <c r="B53" s="38" t="s">
        <v>53</v>
      </c>
      <c r="C53" s="38" t="s">
        <v>118</v>
      </c>
      <c r="D53" s="101">
        <v>166.1280263157895</v>
      </c>
      <c r="E53" s="60">
        <v>284</v>
      </c>
      <c r="F53" s="166">
        <v>15283162.900000008</v>
      </c>
      <c r="G53" s="40">
        <v>1.7095249145989972</v>
      </c>
      <c r="H53" s="13"/>
      <c r="I53" s="125"/>
    </row>
    <row r="54" spans="1:9" hidden="1">
      <c r="A54" s="7"/>
      <c r="B54" s="38" t="s">
        <v>24</v>
      </c>
      <c r="C54" s="39" t="s">
        <v>30</v>
      </c>
      <c r="D54" s="101">
        <v>80.93416666666667</v>
      </c>
      <c r="E54" s="60">
        <v>137</v>
      </c>
      <c r="F54" s="166">
        <v>12485306.729999999</v>
      </c>
      <c r="G54" s="40">
        <v>1.6927338062828843</v>
      </c>
      <c r="H54" s="13"/>
      <c r="I54" s="125"/>
    </row>
    <row r="55" spans="1:9" hidden="1">
      <c r="A55" s="7"/>
      <c r="B55" s="38" t="s">
        <v>67</v>
      </c>
      <c r="C55" s="39" t="s">
        <v>15493</v>
      </c>
      <c r="D55" s="101">
        <v>242.80250000000001</v>
      </c>
      <c r="E55" s="60">
        <v>397</v>
      </c>
      <c r="F55" s="166">
        <v>26029945.869999997</v>
      </c>
      <c r="G55" s="40">
        <v>1.6350737739520804</v>
      </c>
      <c r="H55" s="13"/>
      <c r="I55" s="125"/>
    </row>
    <row r="56" spans="1:9" hidden="1">
      <c r="A56" s="7"/>
      <c r="B56" s="38" t="s">
        <v>67</v>
      </c>
      <c r="C56" s="39" t="s">
        <v>15492</v>
      </c>
      <c r="D56" s="101">
        <v>242.80250000000001</v>
      </c>
      <c r="E56" s="60">
        <v>346</v>
      </c>
      <c r="F56" s="166">
        <v>27524135.20000001</v>
      </c>
      <c r="G56" s="40">
        <v>1.4250265133184379</v>
      </c>
      <c r="H56" s="13"/>
      <c r="I56" s="125"/>
    </row>
    <row r="57" spans="1:9" hidden="1">
      <c r="A57" s="7"/>
      <c r="B57" s="38" t="s">
        <v>156</v>
      </c>
      <c r="C57" s="39" t="s">
        <v>200</v>
      </c>
      <c r="D57" s="101">
        <v>121.40125</v>
      </c>
      <c r="E57" s="60">
        <v>172</v>
      </c>
      <c r="F57" s="166">
        <v>7717937.9799999949</v>
      </c>
      <c r="G57" s="40">
        <v>1.4167893658426087</v>
      </c>
      <c r="H57" s="13"/>
      <c r="I57" s="125"/>
    </row>
    <row r="58" spans="1:9" hidden="1">
      <c r="A58" s="7"/>
      <c r="B58" s="38" t="s">
        <v>53</v>
      </c>
      <c r="C58" s="38" t="s">
        <v>143</v>
      </c>
      <c r="D58" s="101">
        <v>166.1280263157895</v>
      </c>
      <c r="E58" s="60">
        <v>229</v>
      </c>
      <c r="F58" s="166">
        <v>8817503.7600000016</v>
      </c>
      <c r="G58" s="40">
        <v>1.3784549487435576</v>
      </c>
      <c r="H58" s="13"/>
      <c r="I58" s="125"/>
    </row>
    <row r="59" spans="1:9" hidden="1">
      <c r="A59" s="7"/>
      <c r="B59" s="38" t="s">
        <v>34</v>
      </c>
      <c r="C59" s="38" t="s">
        <v>36</v>
      </c>
      <c r="D59" s="101">
        <v>80.93416666666667</v>
      </c>
      <c r="E59" s="60">
        <v>111</v>
      </c>
      <c r="F59" s="166">
        <v>7836761.629999998</v>
      </c>
      <c r="G59" s="40">
        <v>1.3714850547255484</v>
      </c>
      <c r="H59" s="13"/>
      <c r="I59" s="125"/>
    </row>
    <row r="60" spans="1:9" hidden="1">
      <c r="A60" s="7"/>
      <c r="B60" s="38" t="s">
        <v>53</v>
      </c>
      <c r="C60" s="38" t="s">
        <v>61</v>
      </c>
      <c r="D60" s="101">
        <v>166.1280263157895</v>
      </c>
      <c r="E60" s="60">
        <v>226</v>
      </c>
      <c r="F60" s="166">
        <v>13086662.510000017</v>
      </c>
      <c r="G60" s="40">
        <v>1.3603965869696246</v>
      </c>
      <c r="H60" s="13"/>
      <c r="I60" s="125"/>
    </row>
    <row r="61" spans="1:9" hidden="1">
      <c r="A61" s="7"/>
      <c r="B61" s="38" t="s">
        <v>24</v>
      </c>
      <c r="C61" s="39" t="s">
        <v>15499</v>
      </c>
      <c r="D61" s="101">
        <v>80.93416666666667</v>
      </c>
      <c r="E61" s="60">
        <v>108</v>
      </c>
      <c r="F61" s="166">
        <v>7127227.5499999961</v>
      </c>
      <c r="G61" s="40">
        <v>1.3344178910843174</v>
      </c>
      <c r="H61" s="13"/>
      <c r="I61" s="125"/>
    </row>
    <row r="62" spans="1:9" hidden="1">
      <c r="A62" s="7"/>
      <c r="B62" s="38" t="s">
        <v>53</v>
      </c>
      <c r="C62" s="38" t="s">
        <v>354</v>
      </c>
      <c r="D62" s="101">
        <v>166.1280263157895</v>
      </c>
      <c r="E62" s="60">
        <v>219</v>
      </c>
      <c r="F62" s="166">
        <v>12677881.169999996</v>
      </c>
      <c r="G62" s="40">
        <v>1.318260409497114</v>
      </c>
      <c r="H62" s="13"/>
      <c r="I62" s="125"/>
    </row>
    <row r="63" spans="1:9" hidden="1">
      <c r="A63" s="7"/>
      <c r="B63" s="38" t="s">
        <v>53</v>
      </c>
      <c r="C63" s="39" t="s">
        <v>84</v>
      </c>
      <c r="D63" s="101">
        <v>166.1280263157895</v>
      </c>
      <c r="E63" s="60">
        <v>219</v>
      </c>
      <c r="F63" s="166">
        <v>8666493.3000000045</v>
      </c>
      <c r="G63" s="40">
        <v>1.318260409497114</v>
      </c>
      <c r="H63" s="13"/>
      <c r="I63" s="125"/>
    </row>
    <row r="64" spans="1:9" hidden="1">
      <c r="A64" s="7"/>
      <c r="B64" s="38" t="s">
        <v>53</v>
      </c>
      <c r="C64" s="38" t="s">
        <v>134</v>
      </c>
      <c r="D64" s="101">
        <v>166.1280263157895</v>
      </c>
      <c r="E64" s="60">
        <v>216</v>
      </c>
      <c r="F64" s="166">
        <v>13003933.99</v>
      </c>
      <c r="G64" s="40">
        <v>1.300202047723181</v>
      </c>
      <c r="H64" s="13"/>
      <c r="I64" s="125"/>
    </row>
    <row r="65" spans="1:9" hidden="1">
      <c r="A65" s="7"/>
      <c r="B65" s="38" t="s">
        <v>53</v>
      </c>
      <c r="C65" s="39" t="s">
        <v>76</v>
      </c>
      <c r="D65" s="101">
        <v>166.1280263157895</v>
      </c>
      <c r="E65" s="60">
        <v>215</v>
      </c>
      <c r="F65" s="166">
        <v>10482224.389999999</v>
      </c>
      <c r="G65" s="40">
        <v>1.2941825937985365</v>
      </c>
      <c r="H65" s="13"/>
      <c r="I65" s="125"/>
    </row>
    <row r="66" spans="1:9" hidden="1">
      <c r="A66" s="7"/>
      <c r="B66" s="38" t="s">
        <v>53</v>
      </c>
      <c r="C66" s="39" t="s">
        <v>55</v>
      </c>
      <c r="D66" s="101">
        <v>166.1280263157895</v>
      </c>
      <c r="E66" s="60">
        <v>190</v>
      </c>
      <c r="F66" s="166">
        <v>9054612.7399999946</v>
      </c>
      <c r="G66" s="40">
        <v>1.1436962456824278</v>
      </c>
      <c r="H66" s="13"/>
      <c r="I66" s="125"/>
    </row>
    <row r="67" spans="1:9" hidden="1">
      <c r="A67" s="7"/>
      <c r="B67" s="38" t="s">
        <v>9</v>
      </c>
      <c r="C67" s="38" t="s">
        <v>126</v>
      </c>
      <c r="D67" s="157">
        <v>202.33541666666667</v>
      </c>
      <c r="E67" s="60">
        <v>165</v>
      </c>
      <c r="F67" s="166">
        <v>18371602.130000006</v>
      </c>
      <c r="G67" s="40">
        <v>0.81547760010708292</v>
      </c>
      <c r="H67" s="13"/>
      <c r="I67" s="125"/>
    </row>
    <row r="68" spans="1:9">
      <c r="A68" s="7"/>
      <c r="B68" s="38" t="s">
        <v>16</v>
      </c>
      <c r="C68" s="39" t="s">
        <v>18</v>
      </c>
      <c r="D68" s="101">
        <v>80.93416666666667</v>
      </c>
      <c r="E68" s="60">
        <v>88</v>
      </c>
      <c r="F68" s="166">
        <v>4151172.5900000008</v>
      </c>
      <c r="G68" s="40">
        <v>1.0873034668094439</v>
      </c>
      <c r="H68" s="13"/>
      <c r="I68" s="125"/>
    </row>
    <row r="69" spans="1:9" hidden="1">
      <c r="A69" s="7"/>
      <c r="B69" s="38" t="s">
        <v>53</v>
      </c>
      <c r="C69" s="39" t="s">
        <v>186</v>
      </c>
      <c r="D69" s="101">
        <v>166.1280263157895</v>
      </c>
      <c r="E69" s="60">
        <v>177</v>
      </c>
      <c r="F69" s="166">
        <v>7743050.169999999</v>
      </c>
      <c r="G69" s="40">
        <v>1.065443344662051</v>
      </c>
      <c r="H69" s="13"/>
      <c r="I69" s="125"/>
    </row>
    <row r="70" spans="1:9" hidden="1">
      <c r="A70" s="7"/>
      <c r="B70" s="38" t="s">
        <v>24</v>
      </c>
      <c r="C70" s="39" t="s">
        <v>15496</v>
      </c>
      <c r="D70" s="101">
        <v>80.93416666666667</v>
      </c>
      <c r="E70" s="60">
        <v>83</v>
      </c>
      <c r="F70" s="166">
        <v>4363886.7900000019</v>
      </c>
      <c r="G70" s="40">
        <v>1.0255248607407255</v>
      </c>
      <c r="H70" s="13"/>
      <c r="I70" s="125"/>
    </row>
    <row r="71" spans="1:9" hidden="1">
      <c r="A71" s="7"/>
      <c r="B71" s="38" t="s">
        <v>53</v>
      </c>
      <c r="C71" s="39" t="s">
        <v>87</v>
      </c>
      <c r="D71" s="101">
        <v>166.1280263157895</v>
      </c>
      <c r="E71" s="60">
        <v>168</v>
      </c>
      <c r="F71" s="166">
        <v>6742539.129999999</v>
      </c>
      <c r="G71" s="40">
        <v>1.0112682593402518</v>
      </c>
      <c r="H71" s="13"/>
      <c r="I71" s="125"/>
    </row>
    <row r="72" spans="1:9" hidden="1">
      <c r="A72" s="7"/>
      <c r="B72" s="38" t="s">
        <v>53</v>
      </c>
      <c r="C72" s="39" t="s">
        <v>316</v>
      </c>
      <c r="D72" s="101">
        <v>166.1280263157895</v>
      </c>
      <c r="E72" s="60">
        <v>166</v>
      </c>
      <c r="F72" s="166">
        <v>7177141.6899999995</v>
      </c>
      <c r="G72" s="40">
        <v>0.99922935149096315</v>
      </c>
      <c r="H72" s="13"/>
      <c r="I72" s="125"/>
    </row>
    <row r="73" spans="1:9" hidden="1">
      <c r="A73" s="7"/>
      <c r="B73" s="38" t="s">
        <v>53</v>
      </c>
      <c r="C73" s="39" t="s">
        <v>198</v>
      </c>
      <c r="D73" s="101">
        <v>166.1280263157895</v>
      </c>
      <c r="E73" s="60">
        <v>157</v>
      </c>
      <c r="F73" s="166">
        <v>8546586.3499999996</v>
      </c>
      <c r="G73" s="40">
        <v>0.94505426616916399</v>
      </c>
      <c r="H73" s="13"/>
      <c r="I73" s="125"/>
    </row>
    <row r="74" spans="1:9" hidden="1">
      <c r="A74" s="7"/>
      <c r="B74" s="38" t="s">
        <v>53</v>
      </c>
      <c r="C74" s="39" t="s">
        <v>231</v>
      </c>
      <c r="D74" s="101">
        <v>166.1280263157895</v>
      </c>
      <c r="E74" s="60">
        <v>155</v>
      </c>
      <c r="F74" s="166">
        <v>6230897.3100000024</v>
      </c>
      <c r="G74" s="40">
        <v>0.93301535831987525</v>
      </c>
      <c r="H74" s="13"/>
      <c r="I74" s="125"/>
    </row>
    <row r="75" spans="1:9" hidden="1">
      <c r="A75" s="7"/>
      <c r="B75" s="38" t="s">
        <v>53</v>
      </c>
      <c r="C75" s="39" t="s">
        <v>72</v>
      </c>
      <c r="D75" s="101">
        <v>166.1280263157895</v>
      </c>
      <c r="E75" s="60">
        <v>151</v>
      </c>
      <c r="F75" s="166">
        <v>5349187.41</v>
      </c>
      <c r="G75" s="40">
        <v>0.90893754262129778</v>
      </c>
      <c r="H75" s="13"/>
      <c r="I75" s="125"/>
    </row>
    <row r="76" spans="1:9" hidden="1">
      <c r="A76" s="7"/>
      <c r="B76" s="38" t="s">
        <v>31</v>
      </c>
      <c r="C76" s="38" t="s">
        <v>116</v>
      </c>
      <c r="D76" s="101">
        <v>121.40125</v>
      </c>
      <c r="E76" s="60">
        <v>109</v>
      </c>
      <c r="F76" s="166">
        <v>6968190.2300000004</v>
      </c>
      <c r="G76" s="40">
        <v>0.89784907486537413</v>
      </c>
      <c r="H76" s="13"/>
      <c r="I76" s="125"/>
    </row>
    <row r="77" spans="1:9" hidden="1">
      <c r="A77" s="33"/>
      <c r="B77" s="38" t="s">
        <v>53</v>
      </c>
      <c r="C77" s="39" t="s">
        <v>225</v>
      </c>
      <c r="D77" s="101">
        <v>166.1280263157895</v>
      </c>
      <c r="E77" s="60">
        <v>146</v>
      </c>
      <c r="F77" s="166">
        <v>5164664.4000000004</v>
      </c>
      <c r="G77" s="40">
        <v>0.87884027299807599</v>
      </c>
      <c r="H77" s="126"/>
      <c r="I77" s="125"/>
    </row>
    <row r="78" spans="1:9" hidden="1">
      <c r="A78" s="7"/>
      <c r="B78" s="38" t="s">
        <v>53</v>
      </c>
      <c r="C78" s="39" t="s">
        <v>111</v>
      </c>
      <c r="D78" s="101">
        <v>166.1280263157895</v>
      </c>
      <c r="E78" s="60">
        <v>143</v>
      </c>
      <c r="F78" s="166">
        <v>5561612.8599999985</v>
      </c>
      <c r="G78" s="40">
        <v>0.86078191122414294</v>
      </c>
      <c r="H78" s="13"/>
      <c r="I78" s="125"/>
    </row>
    <row r="79" spans="1:9" hidden="1">
      <c r="A79" s="7"/>
      <c r="B79" s="38" t="s">
        <v>9</v>
      </c>
      <c r="C79" s="38" t="s">
        <v>14</v>
      </c>
      <c r="D79" s="157">
        <v>202.33541666666667</v>
      </c>
      <c r="E79" s="60">
        <v>137</v>
      </c>
      <c r="F79" s="166">
        <v>17242742.949999996</v>
      </c>
      <c r="G79" s="40">
        <v>0.67709352251315369</v>
      </c>
      <c r="H79" s="13"/>
      <c r="I79" s="125"/>
    </row>
    <row r="80" spans="1:9" hidden="1">
      <c r="A80" s="7"/>
      <c r="B80" s="38" t="s">
        <v>53</v>
      </c>
      <c r="C80" s="39" t="s">
        <v>284</v>
      </c>
      <c r="D80" s="101">
        <v>166.1280263157895</v>
      </c>
      <c r="E80" s="60">
        <v>135</v>
      </c>
      <c r="F80" s="166">
        <v>6369039.4500000011</v>
      </c>
      <c r="G80" s="40">
        <v>0.8126262798269881</v>
      </c>
      <c r="H80" s="13"/>
      <c r="I80" s="125"/>
    </row>
    <row r="81" spans="1:9" hidden="1">
      <c r="A81" s="7"/>
      <c r="B81" s="38" t="s">
        <v>9</v>
      </c>
      <c r="C81" s="39" t="s">
        <v>63</v>
      </c>
      <c r="D81" s="157">
        <v>202.33541666666667</v>
      </c>
      <c r="E81" s="60">
        <v>152</v>
      </c>
      <c r="F81" s="166">
        <v>9426351.1199999992</v>
      </c>
      <c r="G81" s="40">
        <v>0.75122784979561574</v>
      </c>
      <c r="H81" s="13"/>
      <c r="I81" s="125"/>
    </row>
    <row r="82" spans="1:9">
      <c r="A82" s="7"/>
      <c r="B82" s="38" t="s">
        <v>423</v>
      </c>
      <c r="C82" s="39" t="s">
        <v>425</v>
      </c>
      <c r="D82" s="101">
        <v>101.16770833333334</v>
      </c>
      <c r="E82" s="60">
        <v>74</v>
      </c>
      <c r="F82" s="166">
        <v>4852600.8299999991</v>
      </c>
      <c r="G82" s="40">
        <v>0.73145869585362588</v>
      </c>
      <c r="H82" s="13"/>
      <c r="I82" s="125"/>
    </row>
    <row r="83" spans="1:9">
      <c r="A83" s="7"/>
      <c r="B83" s="38" t="s">
        <v>16</v>
      </c>
      <c r="C83" s="38" t="s">
        <v>15500</v>
      </c>
      <c r="D83" s="101">
        <v>80.93416666666667</v>
      </c>
      <c r="E83" s="60">
        <v>58</v>
      </c>
      <c r="F83" s="166">
        <v>2852295.6900000004</v>
      </c>
      <c r="G83" s="40">
        <v>0.71663183039713341</v>
      </c>
      <c r="H83" s="13"/>
      <c r="I83" s="125"/>
    </row>
    <row r="84" spans="1:9" hidden="1">
      <c r="A84" s="7"/>
      <c r="B84" s="38" t="s">
        <v>41</v>
      </c>
      <c r="C84" s="39" t="s">
        <v>15495</v>
      </c>
      <c r="D84" s="101">
        <v>80.93416666666667</v>
      </c>
      <c r="E84" s="60">
        <v>56</v>
      </c>
      <c r="F84" s="166">
        <v>4135544.1200000006</v>
      </c>
      <c r="G84" s="40">
        <v>0.69192038796964606</v>
      </c>
      <c r="H84" s="13"/>
      <c r="I84" s="125"/>
    </row>
    <row r="85" spans="1:9" hidden="1">
      <c r="A85" s="7"/>
      <c r="B85" s="38" t="s">
        <v>9</v>
      </c>
      <c r="C85" s="38" t="s">
        <v>28</v>
      </c>
      <c r="D85" s="157">
        <v>202.33541666666667</v>
      </c>
      <c r="E85" s="60">
        <v>223</v>
      </c>
      <c r="F85" s="166">
        <v>8738086.0399999991</v>
      </c>
      <c r="G85" s="40">
        <v>1.1021303322659364</v>
      </c>
      <c r="H85" s="13"/>
      <c r="I85" s="125"/>
    </row>
    <row r="86" spans="1:9" hidden="1">
      <c r="A86" s="7"/>
      <c r="B86" s="38" t="s">
        <v>53</v>
      </c>
      <c r="C86" s="39" t="s">
        <v>58</v>
      </c>
      <c r="D86" s="101">
        <v>166.1280263157895</v>
      </c>
      <c r="E86" s="60">
        <v>111</v>
      </c>
      <c r="F86" s="166">
        <v>5491296.7499999981</v>
      </c>
      <c r="G86" s="40">
        <v>0.66815938563552357</v>
      </c>
      <c r="H86" s="13"/>
      <c r="I86" s="125"/>
    </row>
    <row r="87" spans="1:9" hidden="1">
      <c r="A87" s="7"/>
      <c r="B87" s="38" t="s">
        <v>34</v>
      </c>
      <c r="C87" s="39" t="s">
        <v>364</v>
      </c>
      <c r="D87" s="101">
        <v>80.93416666666667</v>
      </c>
      <c r="E87" s="60">
        <v>52</v>
      </c>
      <c r="F87" s="166">
        <v>5199476.6399999997</v>
      </c>
      <c r="G87" s="40">
        <v>0.64249750311467135</v>
      </c>
      <c r="H87" s="13"/>
      <c r="I87" s="125"/>
    </row>
    <row r="88" spans="1:9" hidden="1">
      <c r="A88" s="7"/>
      <c r="B88" s="38" t="s">
        <v>31</v>
      </c>
      <c r="C88" s="38" t="s">
        <v>33</v>
      </c>
      <c r="D88" s="101">
        <v>121.40125</v>
      </c>
      <c r="E88" s="60">
        <v>78</v>
      </c>
      <c r="F88" s="166">
        <v>5443269.8200000003</v>
      </c>
      <c r="G88" s="40">
        <v>0.64249750311467135</v>
      </c>
      <c r="H88" s="13"/>
      <c r="I88" s="125"/>
    </row>
    <row r="89" spans="1:9">
      <c r="A89" s="7"/>
      <c r="B89" s="38" t="s">
        <v>423</v>
      </c>
      <c r="C89" s="39" t="s">
        <v>451</v>
      </c>
      <c r="D89" s="101">
        <v>101.16770833333334</v>
      </c>
      <c r="E89" s="60">
        <v>65</v>
      </c>
      <c r="F89" s="166">
        <v>3178848.0299999989</v>
      </c>
      <c r="G89" s="40">
        <v>0.64249750311467135</v>
      </c>
      <c r="H89" s="13"/>
      <c r="I89" s="125"/>
    </row>
    <row r="90" spans="1:9" hidden="1">
      <c r="A90" s="7"/>
      <c r="B90" s="38" t="s">
        <v>9</v>
      </c>
      <c r="C90" s="39" t="s">
        <v>15498</v>
      </c>
      <c r="D90" s="157">
        <v>202.33541666666667</v>
      </c>
      <c r="E90" s="60">
        <v>94</v>
      </c>
      <c r="F90" s="166">
        <v>6438774.9300000016</v>
      </c>
      <c r="G90" s="40">
        <v>0.46457511763676235</v>
      </c>
      <c r="H90" s="13"/>
      <c r="I90" s="125"/>
    </row>
    <row r="91" spans="1:9" hidden="1">
      <c r="A91" s="7"/>
      <c r="B91" s="38" t="s">
        <v>53</v>
      </c>
      <c r="C91" s="38" t="s">
        <v>1123</v>
      </c>
      <c r="D91" s="101">
        <v>166.1280263157895</v>
      </c>
      <c r="E91" s="60">
        <v>102</v>
      </c>
      <c r="F91" s="166">
        <v>4559155.3699999982</v>
      </c>
      <c r="G91" s="40">
        <v>0.61398430031372431</v>
      </c>
      <c r="H91" s="13"/>
      <c r="I91" s="125"/>
    </row>
    <row r="92" spans="1:9" hidden="1">
      <c r="A92" s="7"/>
      <c r="B92" s="38" t="s">
        <v>9</v>
      </c>
      <c r="C92" s="39" t="s">
        <v>128</v>
      </c>
      <c r="D92" s="157">
        <v>202.33541666666667</v>
      </c>
      <c r="E92" s="60">
        <v>100</v>
      </c>
      <c r="F92" s="166">
        <v>4780019.9599999972</v>
      </c>
      <c r="G92" s="40">
        <v>0.49422884854974719</v>
      </c>
      <c r="H92" s="13"/>
      <c r="I92" s="125"/>
    </row>
    <row r="93" spans="1:9" hidden="1">
      <c r="A93" s="7"/>
      <c r="B93" s="38" t="s">
        <v>156</v>
      </c>
      <c r="C93" s="39" t="s">
        <v>158</v>
      </c>
      <c r="D93" s="101">
        <v>121.40125</v>
      </c>
      <c r="E93" s="60">
        <v>71</v>
      </c>
      <c r="F93" s="166">
        <v>4022259.59</v>
      </c>
      <c r="G93" s="40">
        <v>0.5848374707838675</v>
      </c>
      <c r="H93" s="13"/>
      <c r="I93" s="125"/>
    </row>
    <row r="94" spans="1:9" hidden="1">
      <c r="A94" s="7"/>
      <c r="B94" s="38" t="s">
        <v>9</v>
      </c>
      <c r="C94" s="39" t="s">
        <v>311</v>
      </c>
      <c r="D94" s="157">
        <v>202.33541666666667</v>
      </c>
      <c r="E94" s="60">
        <v>82</v>
      </c>
      <c r="F94" s="166">
        <v>4299756.71</v>
      </c>
      <c r="G94" s="40">
        <v>0.40526765581079272</v>
      </c>
      <c r="H94" s="13"/>
      <c r="I94" s="125"/>
    </row>
    <row r="95" spans="1:9" hidden="1">
      <c r="A95" s="7"/>
      <c r="B95" s="38" t="s">
        <v>9</v>
      </c>
      <c r="C95" s="39" t="s">
        <v>78</v>
      </c>
      <c r="D95" s="157">
        <v>202.33541666666667</v>
      </c>
      <c r="E95" s="60">
        <v>127</v>
      </c>
      <c r="F95" s="166">
        <v>3898351.3200000012</v>
      </c>
      <c r="G95" s="40">
        <v>0.62767063765817899</v>
      </c>
      <c r="H95" s="13"/>
      <c r="I95" s="125"/>
    </row>
    <row r="96" spans="1:9" hidden="1">
      <c r="A96" s="7"/>
      <c r="B96" s="38" t="s">
        <v>9</v>
      </c>
      <c r="C96" s="39" t="s">
        <v>11</v>
      </c>
      <c r="D96" s="157">
        <v>202.33541666666667</v>
      </c>
      <c r="E96" s="60">
        <v>122</v>
      </c>
      <c r="F96" s="166">
        <v>3882318.0300000007</v>
      </c>
      <c r="G96" s="40">
        <v>0.60295919523069164</v>
      </c>
      <c r="H96" s="13"/>
      <c r="I96" s="125"/>
    </row>
    <row r="97" spans="1:9" hidden="1">
      <c r="A97" s="7"/>
      <c r="B97" s="38" t="s">
        <v>9</v>
      </c>
      <c r="C97" s="39" t="s">
        <v>15497</v>
      </c>
      <c r="D97" s="157">
        <v>202.33541666666667</v>
      </c>
      <c r="E97" s="60">
        <v>60</v>
      </c>
      <c r="F97" s="166">
        <v>3663595.53</v>
      </c>
      <c r="G97" s="40">
        <v>0.29653730912984833</v>
      </c>
      <c r="H97" s="13"/>
      <c r="I97" s="125"/>
    </row>
    <row r="98" spans="1:9" hidden="1">
      <c r="A98" s="7"/>
      <c r="B98" s="38" t="s">
        <v>9</v>
      </c>
      <c r="C98" s="39" t="s">
        <v>23</v>
      </c>
      <c r="D98" s="157">
        <v>202.33541666666667</v>
      </c>
      <c r="E98" s="60">
        <v>108</v>
      </c>
      <c r="F98" s="166">
        <v>3342976.33</v>
      </c>
      <c r="G98" s="40">
        <v>0.53376715643372696</v>
      </c>
      <c r="H98" s="13"/>
      <c r="I98" s="125"/>
    </row>
    <row r="99" spans="1:9">
      <c r="A99" s="7"/>
      <c r="B99" s="38" t="s">
        <v>16</v>
      </c>
      <c r="C99" s="39" t="s">
        <v>170</v>
      </c>
      <c r="D99" s="101">
        <v>80.93416666666667</v>
      </c>
      <c r="E99" s="60">
        <v>29</v>
      </c>
      <c r="F99" s="166">
        <v>576421.72</v>
      </c>
      <c r="G99" s="40">
        <v>0.3583159151985667</v>
      </c>
      <c r="H99" s="13"/>
      <c r="I99" s="125"/>
    </row>
    <row r="100" spans="1:9" hidden="1">
      <c r="A100" s="7"/>
      <c r="B100" s="38" t="s">
        <v>9</v>
      </c>
      <c r="C100" s="39" t="s">
        <v>65</v>
      </c>
      <c r="D100" s="157">
        <v>202.33541666666667</v>
      </c>
      <c r="E100" s="60">
        <v>87</v>
      </c>
      <c r="F100" s="166">
        <v>3077427.4499999997</v>
      </c>
      <c r="G100" s="40">
        <v>0.42997909823828007</v>
      </c>
      <c r="H100" s="13"/>
      <c r="I100" s="125"/>
    </row>
  </sheetData>
  <autoFilter ref="A48:K100" xr:uid="{EB71EBF3-715E-4EFA-9C0E-7E20F51FC6FD}">
    <filterColumn colId="1">
      <filters>
        <filter val="BUCARAMANGA"/>
        <filter val="CUCUTA"/>
      </filters>
    </filterColumn>
  </autoFilter>
  <mergeCells count="3">
    <mergeCell ref="A1:K1"/>
    <mergeCell ref="A14:K14"/>
    <mergeCell ref="A46:K46"/>
  </mergeCells>
  <conditionalFormatting sqref="F7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3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2">
      <colorScale>
        <cfvo type="min"/>
        <cfvo type="max"/>
        <color rgb="FFFFEF9C"/>
        <color rgb="FF63BE7B"/>
      </colorScale>
    </cfRule>
  </conditionalFormatting>
  <conditionalFormatting sqref="E12:F12 F7:F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285B-74FF-493E-B06A-15C2A8A110F3}">
  <sheetPr filterMode="1"/>
  <dimension ref="A1:N103"/>
  <sheetViews>
    <sheetView zoomScale="85" zoomScaleNormal="85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27" customWidth="1"/>
    <col min="2" max="2" width="14.28515625" customWidth="1"/>
    <col min="3" max="3" width="30.5703125" customWidth="1"/>
    <col min="4" max="4" width="23.7109375" customWidth="1"/>
    <col min="5" max="5" width="30" bestFit="1" customWidth="1"/>
    <col min="6" max="6" width="20.85546875" customWidth="1"/>
    <col min="7" max="7" width="16.5703125" customWidth="1"/>
    <col min="8" max="8" width="28.140625" bestFit="1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24</v>
      </c>
      <c r="C4" s="7">
        <v>24</v>
      </c>
      <c r="E4" s="47"/>
      <c r="F4" s="46"/>
    </row>
    <row r="5" spans="1:14">
      <c r="A5" s="47"/>
      <c r="B5" s="11"/>
      <c r="E5" s="46"/>
      <c r="F5" s="46"/>
    </row>
    <row r="6" spans="1:14">
      <c r="A6" s="17" t="s">
        <v>15376</v>
      </c>
      <c r="B6" s="58">
        <v>2023</v>
      </c>
      <c r="C6" s="17" t="s">
        <v>15377</v>
      </c>
      <c r="D6" s="17" t="s">
        <v>15378</v>
      </c>
      <c r="E6" s="71" t="s">
        <v>15379</v>
      </c>
      <c r="F6" s="43" t="s">
        <v>15379</v>
      </c>
      <c r="G6" s="58" t="s">
        <v>15386</v>
      </c>
    </row>
    <row r="7" spans="1:14">
      <c r="A7" s="17" t="s">
        <v>15381</v>
      </c>
      <c r="B7" s="151">
        <v>363499363</v>
      </c>
      <c r="C7" s="14">
        <v>485605000</v>
      </c>
      <c r="D7" s="35">
        <f>F29</f>
        <v>434821937.78991592</v>
      </c>
      <c r="E7" s="100">
        <f>+D7/C7</f>
        <v>0.89542310682533321</v>
      </c>
      <c r="F7" s="99">
        <f>+D7/C7</f>
        <v>0.89542310682533321</v>
      </c>
      <c r="G7" s="64">
        <f>+D7/B7-1</f>
        <v>0.19621100351121079</v>
      </c>
      <c r="H7" s="198"/>
      <c r="J7">
        <v>80597000</v>
      </c>
    </row>
    <row r="8" spans="1:14">
      <c r="A8" s="17" t="s">
        <v>15382</v>
      </c>
      <c r="B8" s="127">
        <v>6083</v>
      </c>
      <c r="C8" s="127">
        <f>+C7/C9</f>
        <v>8093.416666666667</v>
      </c>
      <c r="D8" s="36">
        <f>J29</f>
        <v>8256</v>
      </c>
      <c r="E8" s="100">
        <f t="shared" ref="E8:E11" si="0">+D8/C8</f>
        <v>1.0200883434066783</v>
      </c>
      <c r="F8" s="99">
        <f t="shared" ref="F8:F11" si="1">+D8/C8</f>
        <v>1.0200883434066783</v>
      </c>
      <c r="G8" s="64">
        <f t="shared" ref="G8:G11" si="2">+D8/B8-1</f>
        <v>0.35722505342758515</v>
      </c>
      <c r="H8" s="46"/>
      <c r="I8" s="199"/>
      <c r="J8" t="e">
        <f>+J7/I7</f>
        <v>#DIV/0!</v>
      </c>
    </row>
    <row r="9" spans="1:14">
      <c r="A9" s="17" t="s">
        <v>15383</v>
      </c>
      <c r="B9" s="14">
        <f>+B7/B8</f>
        <v>59756.594279138582</v>
      </c>
      <c r="C9" s="14">
        <v>60000</v>
      </c>
      <c r="D9" s="35">
        <f>+D7/D8</f>
        <v>52667.385875716558</v>
      </c>
      <c r="E9" s="100">
        <f t="shared" si="0"/>
        <v>0.87778976459527602</v>
      </c>
      <c r="F9" s="99">
        <f t="shared" si="1"/>
        <v>0.87778976459527602</v>
      </c>
      <c r="G9" s="64">
        <f t="shared" si="2"/>
        <v>-0.11863474632283244</v>
      </c>
    </row>
    <row r="10" spans="1:14">
      <c r="A10" s="17" t="s">
        <v>3</v>
      </c>
      <c r="B10" s="29">
        <v>5373</v>
      </c>
      <c r="C10" s="29">
        <f>+C8*C11</f>
        <v>8902.758333333335</v>
      </c>
      <c r="D10" s="36">
        <v>6927</v>
      </c>
      <c r="E10" s="100">
        <f t="shared" si="0"/>
        <v>0.77807346225093144</v>
      </c>
      <c r="F10" s="99">
        <f t="shared" si="1"/>
        <v>0.77807346225093144</v>
      </c>
      <c r="G10" s="64">
        <f t="shared" si="2"/>
        <v>0.28922389726409836</v>
      </c>
    </row>
    <row r="11" spans="1:14">
      <c r="A11" s="17" t="s">
        <v>15384</v>
      </c>
      <c r="B11" s="25">
        <f>+B8/B10</f>
        <v>1.1321421924437001</v>
      </c>
      <c r="C11" s="25">
        <v>1.1000000000000001</v>
      </c>
      <c r="D11" s="25">
        <v>1.1000000000000001</v>
      </c>
      <c r="E11" s="100">
        <f t="shared" si="0"/>
        <v>1</v>
      </c>
      <c r="F11" s="99">
        <f t="shared" si="1"/>
        <v>1</v>
      </c>
      <c r="G11" s="64">
        <f t="shared" si="2"/>
        <v>-2.8390596745027086E-2</v>
      </c>
    </row>
    <row r="12" spans="1:14">
      <c r="A12" s="47"/>
      <c r="B12" s="12"/>
      <c r="C12" s="12"/>
      <c r="D12" s="22"/>
      <c r="E12" s="100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N16" s="47"/>
    </row>
    <row r="17" spans="1:14">
      <c r="A17" s="17" t="s">
        <v>53</v>
      </c>
      <c r="B17" s="26">
        <v>19</v>
      </c>
      <c r="C17" s="69">
        <v>0.39</v>
      </c>
      <c r="D17" s="14">
        <v>189385950</v>
      </c>
      <c r="E17" s="14">
        <v>9967681.578947369</v>
      </c>
      <c r="F17" s="30">
        <v>155872212.11764699</v>
      </c>
      <c r="G17" s="146">
        <v>0.35847366144841708</v>
      </c>
      <c r="H17" s="13">
        <v>3156.4325000000003</v>
      </c>
      <c r="I17" s="72">
        <v>166.1280263157895</v>
      </c>
      <c r="J17" s="78">
        <v>3505</v>
      </c>
      <c r="K17" s="74">
        <v>0.42453972868217055</v>
      </c>
      <c r="L17" s="75">
        <v>44471.387194763767</v>
      </c>
      <c r="M17" s="222">
        <f>+J17/H17*100%</f>
        <v>1.1104308424146563</v>
      </c>
      <c r="N17" s="79">
        <f t="shared" ref="N17:N28" si="3">+I17/$B$4</f>
        <v>6.9220010964912291</v>
      </c>
    </row>
    <row r="18" spans="1:14" s="234" customFormat="1">
      <c r="A18" s="17" t="s">
        <v>9</v>
      </c>
      <c r="B18" s="223">
        <v>12</v>
      </c>
      <c r="C18" s="69">
        <v>0.3</v>
      </c>
      <c r="D18" s="224">
        <v>145681500</v>
      </c>
      <c r="E18" s="224">
        <v>12140125</v>
      </c>
      <c r="F18" s="225">
        <v>95952672.277310714</v>
      </c>
      <c r="G18" s="226">
        <v>0.22067118500279123</v>
      </c>
      <c r="H18" s="227">
        <v>2428.0250000000001</v>
      </c>
      <c r="I18" s="228">
        <v>202.33541666666667</v>
      </c>
      <c r="J18" s="229">
        <v>1716</v>
      </c>
      <c r="K18" s="230">
        <v>0.20784883720930233</v>
      </c>
      <c r="L18" s="231">
        <v>55916.475686078506</v>
      </c>
      <c r="M18" s="232">
        <f>+J18/H18*100%</f>
        <v>0.70674725342613853</v>
      </c>
      <c r="N18" s="233">
        <f t="shared" si="3"/>
        <v>8.4306423611111114</v>
      </c>
    </row>
    <row r="19" spans="1:14">
      <c r="A19" s="17" t="s">
        <v>24</v>
      </c>
      <c r="B19" s="26">
        <v>6</v>
      </c>
      <c r="C19" s="69">
        <v>0.06</v>
      </c>
      <c r="D19" s="14">
        <v>29136300</v>
      </c>
      <c r="E19" s="14">
        <v>4856050</v>
      </c>
      <c r="F19" s="30">
        <v>41895679.327731274</v>
      </c>
      <c r="G19" s="146">
        <v>9.6351346808019517E-2</v>
      </c>
      <c r="H19" s="13">
        <v>485.60500000000002</v>
      </c>
      <c r="I19" s="72">
        <v>80.93416666666667</v>
      </c>
      <c r="J19" s="78">
        <v>627</v>
      </c>
      <c r="K19" s="74">
        <v>7.5944767441860461E-2</v>
      </c>
      <c r="L19" s="75">
        <v>66819.265275488477</v>
      </c>
      <c r="M19" s="222">
        <f t="shared" ref="M19:M28" si="4">+J19/H19*100%</f>
        <v>1.2911728668362146</v>
      </c>
      <c r="N19" s="79">
        <f t="shared" si="3"/>
        <v>3.3722569444444446</v>
      </c>
    </row>
    <row r="20" spans="1:14">
      <c r="A20" s="66" t="s">
        <v>423</v>
      </c>
      <c r="B20" s="26">
        <v>4</v>
      </c>
      <c r="C20" s="69">
        <v>0.05</v>
      </c>
      <c r="D20" s="14">
        <v>24280250</v>
      </c>
      <c r="E20" s="14">
        <v>6070062.5</v>
      </c>
      <c r="F20" s="30">
        <v>6716084.7563025188</v>
      </c>
      <c r="G20" s="146">
        <v>1.5445597778342529E-2</v>
      </c>
      <c r="H20" s="13">
        <v>404.67083333333335</v>
      </c>
      <c r="I20" s="72">
        <v>101.16770833333334</v>
      </c>
      <c r="J20" s="78">
        <v>152</v>
      </c>
      <c r="K20" s="74">
        <v>1.8410852713178296E-2</v>
      </c>
      <c r="L20" s="75">
        <v>44184.768133569203</v>
      </c>
      <c r="M20" s="222">
        <f t="shared" si="4"/>
        <v>0.37561392489780787</v>
      </c>
      <c r="N20" s="79">
        <f t="shared" si="3"/>
        <v>4.2153211805555557</v>
      </c>
    </row>
    <row r="21" spans="1:14">
      <c r="A21" s="17" t="s">
        <v>16</v>
      </c>
      <c r="B21" s="26">
        <v>3</v>
      </c>
      <c r="C21" s="69">
        <v>0.03</v>
      </c>
      <c r="D21" s="14">
        <v>14568150</v>
      </c>
      <c r="E21" s="14">
        <v>4856050</v>
      </c>
      <c r="F21" s="30">
        <v>11955083.873949574</v>
      </c>
      <c r="G21" s="146">
        <v>2.7494205868991067E-2</v>
      </c>
      <c r="H21" s="13">
        <v>242.80250000000001</v>
      </c>
      <c r="I21" s="72">
        <v>80.93416666666667</v>
      </c>
      <c r="J21" s="78">
        <v>323</v>
      </c>
      <c r="K21" s="74">
        <v>3.9123062015503876E-2</v>
      </c>
      <c r="L21" s="75">
        <v>37012.6435725993</v>
      </c>
      <c r="M21" s="222">
        <f t="shared" si="4"/>
        <v>1.3302993173464028</v>
      </c>
      <c r="N21" s="79">
        <f t="shared" si="3"/>
        <v>3.3722569444444446</v>
      </c>
    </row>
    <row r="22" spans="1:14">
      <c r="A22" s="17" t="s">
        <v>67</v>
      </c>
      <c r="B22" s="26">
        <v>2</v>
      </c>
      <c r="C22" s="69">
        <v>0.06</v>
      </c>
      <c r="D22" s="14">
        <v>29136300</v>
      </c>
      <c r="E22" s="14">
        <v>14568150</v>
      </c>
      <c r="F22" s="30">
        <v>58658507.546218529</v>
      </c>
      <c r="G22" s="146">
        <v>0.13490236450433962</v>
      </c>
      <c r="H22" s="13">
        <v>485.60500000000002</v>
      </c>
      <c r="I22" s="72">
        <v>242.80250000000001</v>
      </c>
      <c r="J22" s="78">
        <v>844</v>
      </c>
      <c r="K22" s="74">
        <v>0.10222868217054264</v>
      </c>
      <c r="L22" s="75">
        <v>69500.601358078828</v>
      </c>
      <c r="M22" s="222">
        <f t="shared" si="4"/>
        <v>1.7380381173999444</v>
      </c>
      <c r="N22" s="79">
        <f t="shared" si="3"/>
        <v>10.116770833333334</v>
      </c>
    </row>
    <row r="23" spans="1:14">
      <c r="A23" s="17" t="s">
        <v>41</v>
      </c>
      <c r="B23" s="26">
        <v>1</v>
      </c>
      <c r="C23" s="69">
        <v>0.01</v>
      </c>
      <c r="D23" s="14">
        <v>4856050</v>
      </c>
      <c r="E23" s="14">
        <v>4856050</v>
      </c>
      <c r="F23" s="30">
        <v>0</v>
      </c>
      <c r="G23" s="146">
        <v>0</v>
      </c>
      <c r="H23" s="13">
        <v>80.93416666666667</v>
      </c>
      <c r="I23" s="72">
        <v>80.93416666666667</v>
      </c>
      <c r="J23" s="78"/>
      <c r="K23" s="74">
        <v>0</v>
      </c>
      <c r="L23" s="75"/>
      <c r="M23" s="222">
        <f t="shared" si="4"/>
        <v>0</v>
      </c>
      <c r="N23" s="79">
        <f t="shared" si="3"/>
        <v>3.3722569444444446</v>
      </c>
    </row>
    <row r="24" spans="1:14">
      <c r="A24" s="17" t="s">
        <v>31</v>
      </c>
      <c r="B24" s="26">
        <v>2</v>
      </c>
      <c r="C24" s="69">
        <v>0.03</v>
      </c>
      <c r="D24" s="14">
        <v>14568150</v>
      </c>
      <c r="E24" s="14">
        <v>7284075</v>
      </c>
      <c r="F24" s="30">
        <v>9542503.3109243661</v>
      </c>
      <c r="G24" s="146">
        <v>2.1945772468211628E-2</v>
      </c>
      <c r="H24" s="13">
        <v>242.80250000000001</v>
      </c>
      <c r="I24" s="72">
        <v>121.40125</v>
      </c>
      <c r="J24" s="78">
        <v>141</v>
      </c>
      <c r="K24" s="74">
        <v>1.7078488372093022E-2</v>
      </c>
      <c r="L24" s="75">
        <v>67677.328446272106</v>
      </c>
      <c r="M24" s="222">
        <f t="shared" si="4"/>
        <v>0.58071889704595292</v>
      </c>
      <c r="N24" s="79">
        <f t="shared" si="3"/>
        <v>5.0583854166666669</v>
      </c>
    </row>
    <row r="25" spans="1:14">
      <c r="A25" s="17" t="s">
        <v>137</v>
      </c>
      <c r="B25" s="26">
        <v>1</v>
      </c>
      <c r="C25" s="69">
        <v>0.01</v>
      </c>
      <c r="D25" s="14">
        <v>4856050</v>
      </c>
      <c r="E25" s="14">
        <v>4856050</v>
      </c>
      <c r="F25" s="30">
        <v>14342623.68067226</v>
      </c>
      <c r="G25" s="146">
        <v>3.2985050739555585E-2</v>
      </c>
      <c r="H25" s="13">
        <v>80.93416666666667</v>
      </c>
      <c r="I25" s="72">
        <v>80.93416666666667</v>
      </c>
      <c r="J25" s="78">
        <v>292</v>
      </c>
      <c r="K25" s="74">
        <v>3.5368217054263566E-2</v>
      </c>
      <c r="L25" s="75">
        <v>49118.574248877601</v>
      </c>
      <c r="M25" s="222">
        <f t="shared" si="4"/>
        <v>3.6078705944131544</v>
      </c>
      <c r="N25" s="79">
        <f t="shared" si="3"/>
        <v>3.3722569444444446</v>
      </c>
    </row>
    <row r="26" spans="1:14">
      <c r="A26" s="66" t="s">
        <v>156</v>
      </c>
      <c r="B26" s="26">
        <v>2</v>
      </c>
      <c r="C26" s="69">
        <v>0.03</v>
      </c>
      <c r="D26" s="14">
        <v>14568150</v>
      </c>
      <c r="E26" s="14">
        <v>7284075</v>
      </c>
      <c r="F26" s="30">
        <v>26199116.17647063</v>
      </c>
      <c r="G26" s="146">
        <v>6.0252516948969409E-2</v>
      </c>
      <c r="H26" s="13">
        <v>242.80250000000001</v>
      </c>
      <c r="I26" s="72">
        <v>121.40125</v>
      </c>
      <c r="J26" s="78">
        <v>501</v>
      </c>
      <c r="K26" s="74">
        <v>6.0683139534883718E-2</v>
      </c>
      <c r="L26" s="75">
        <v>52293.645062815631</v>
      </c>
      <c r="M26" s="222">
        <f t="shared" si="4"/>
        <v>2.0634054426951947</v>
      </c>
      <c r="N26" s="79">
        <f t="shared" si="3"/>
        <v>5.0583854166666669</v>
      </c>
    </row>
    <row r="27" spans="1:14">
      <c r="A27" s="17" t="s">
        <v>34</v>
      </c>
      <c r="B27" s="26">
        <v>2</v>
      </c>
      <c r="C27" s="69">
        <v>0.02</v>
      </c>
      <c r="D27" s="14">
        <v>9712100</v>
      </c>
      <c r="E27" s="14">
        <v>4856050</v>
      </c>
      <c r="F27" s="30">
        <v>13171922.462184872</v>
      </c>
      <c r="G27" s="146">
        <v>3.029268148045668E-2</v>
      </c>
      <c r="H27" s="13">
        <v>161.86833333333334</v>
      </c>
      <c r="I27" s="72">
        <v>80.93416666666667</v>
      </c>
      <c r="J27" s="78">
        <v>147</v>
      </c>
      <c r="K27" s="74">
        <v>1.7805232558139535E-2</v>
      </c>
      <c r="L27" s="75">
        <v>89604.914708740631</v>
      </c>
      <c r="M27" s="222">
        <f t="shared" si="4"/>
        <v>0.90814550921016046</v>
      </c>
      <c r="N27" s="79">
        <f t="shared" si="3"/>
        <v>3.3722569444444446</v>
      </c>
    </row>
    <row r="28" spans="1:14">
      <c r="A28" s="17" t="s">
        <v>3</v>
      </c>
      <c r="B28" s="26">
        <v>0</v>
      </c>
      <c r="C28" s="69">
        <v>0.01</v>
      </c>
      <c r="D28" s="14">
        <v>4856050</v>
      </c>
      <c r="E28" s="14"/>
      <c r="F28" s="30">
        <v>515532.26050420169</v>
      </c>
      <c r="G28" s="146">
        <v>1.1856169519056808E-3</v>
      </c>
      <c r="H28" s="13">
        <v>80.93416666666667</v>
      </c>
      <c r="I28" s="72"/>
      <c r="J28" s="78">
        <v>8</v>
      </c>
      <c r="K28" s="74">
        <v>9.6899224806201549E-4</v>
      </c>
      <c r="L28" s="75">
        <v>64441.532563025212</v>
      </c>
      <c r="M28" s="222">
        <f t="shared" si="4"/>
        <v>9.8845769709949446E-2</v>
      </c>
      <c r="N28" s="79">
        <f t="shared" si="3"/>
        <v>0</v>
      </c>
    </row>
    <row r="29" spans="1:14">
      <c r="A29" s="17" t="s">
        <v>15406</v>
      </c>
      <c r="B29" s="18">
        <v>54</v>
      </c>
      <c r="C29" s="149">
        <v>1.0000000000000002</v>
      </c>
      <c r="D29" s="19">
        <v>485605000</v>
      </c>
      <c r="E29" s="19">
        <v>81594419.078947365</v>
      </c>
      <c r="F29" s="27">
        <v>434821937.78991592</v>
      </c>
      <c r="G29" s="150">
        <v>1</v>
      </c>
      <c r="H29" s="13">
        <v>8093.4166666666688</v>
      </c>
      <c r="I29" s="73">
        <v>1359.9069846491232</v>
      </c>
      <c r="J29" s="73">
        <v>8256</v>
      </c>
      <c r="K29" s="76">
        <v>1</v>
      </c>
      <c r="L29" s="77">
        <v>52667.385875716558</v>
      </c>
      <c r="M29" s="222">
        <f>+J29/H29*100%</f>
        <v>1.0200883434066781</v>
      </c>
    </row>
    <row r="30" spans="1:14">
      <c r="A30" s="134"/>
      <c r="B30" s="11"/>
    </row>
    <row r="31" spans="1:14">
      <c r="B31" s="43" t="s">
        <v>15508</v>
      </c>
      <c r="C31" s="43" t="s">
        <v>15394</v>
      </c>
      <c r="D31" s="43" t="s">
        <v>15514</v>
      </c>
      <c r="E31" s="43" t="s">
        <v>15382</v>
      </c>
      <c r="F31" s="43" t="s">
        <v>15481</v>
      </c>
      <c r="G31" s="43" t="s">
        <v>15482</v>
      </c>
      <c r="H31" s="43" t="s">
        <v>15383</v>
      </c>
    </row>
    <row r="32" spans="1:14">
      <c r="A32" s="71" t="s">
        <v>53</v>
      </c>
      <c r="B32" s="103">
        <v>155872212.11764699</v>
      </c>
      <c r="C32" s="159">
        <v>0.35847366144841708</v>
      </c>
      <c r="D32" s="99">
        <v>0.82303999910049819</v>
      </c>
      <c r="E32" s="114">
        <v>3505</v>
      </c>
      <c r="F32" s="160">
        <v>0.42453972868217055</v>
      </c>
      <c r="G32" s="99">
        <v>1.1104308424146563</v>
      </c>
      <c r="H32" s="161">
        <v>44471.387194763767</v>
      </c>
    </row>
    <row r="33" spans="1:13">
      <c r="A33" s="71" t="s">
        <v>9</v>
      </c>
      <c r="B33" s="103">
        <v>95952672.277310714</v>
      </c>
      <c r="C33" s="159">
        <v>0.22067118500279123</v>
      </c>
      <c r="D33" s="99">
        <v>0.65864692687342397</v>
      </c>
      <c r="E33" s="114">
        <v>1716</v>
      </c>
      <c r="F33" s="160">
        <v>0.20784883720930233</v>
      </c>
      <c r="G33" s="99">
        <v>0.70674725342613853</v>
      </c>
      <c r="H33" s="161">
        <v>55916.475686078506</v>
      </c>
    </row>
    <row r="34" spans="1:13">
      <c r="A34" s="71" t="s">
        <v>24</v>
      </c>
      <c r="B34" s="103">
        <v>41895679.327731274</v>
      </c>
      <c r="C34" s="159">
        <v>9.6351346808019517E-2</v>
      </c>
      <c r="D34" s="99">
        <v>1.4379203717606996</v>
      </c>
      <c r="E34" s="114">
        <v>627</v>
      </c>
      <c r="F34" s="160">
        <v>7.5944767441860461E-2</v>
      </c>
      <c r="G34" s="99">
        <v>1.2911728668362146</v>
      </c>
      <c r="H34" s="161">
        <v>66819.265275488477</v>
      </c>
    </row>
    <row r="35" spans="1:13">
      <c r="A35" s="164" t="s">
        <v>423</v>
      </c>
      <c r="B35" s="103">
        <v>6716084.7563025188</v>
      </c>
      <c r="C35" s="159">
        <v>1.5445597778342529E-2</v>
      </c>
      <c r="D35" s="99">
        <v>0.27660690298915863</v>
      </c>
      <c r="E35" s="114">
        <v>152</v>
      </c>
      <c r="F35" s="160">
        <v>1.8410852713178296E-2</v>
      </c>
      <c r="G35" s="99">
        <v>0.37561392489780787</v>
      </c>
      <c r="H35" s="161">
        <v>44184.768133569203</v>
      </c>
    </row>
    <row r="36" spans="1:13">
      <c r="A36" s="71" t="s">
        <v>16</v>
      </c>
      <c r="B36" s="103">
        <v>11955083.873949574</v>
      </c>
      <c r="C36" s="159">
        <v>2.7494205868991067E-2</v>
      </c>
      <c r="D36" s="99">
        <v>0.82063157463024294</v>
      </c>
      <c r="E36" s="114">
        <v>323</v>
      </c>
      <c r="F36" s="160">
        <v>3.9123062015503876E-2</v>
      </c>
      <c r="G36" s="99">
        <v>1.3302993173464028</v>
      </c>
      <c r="H36" s="161">
        <v>37012.6435725993</v>
      </c>
      <c r="J36" s="46"/>
    </row>
    <row r="37" spans="1:13">
      <c r="A37" s="71" t="s">
        <v>67</v>
      </c>
      <c r="B37" s="103">
        <v>58658507.546218529</v>
      </c>
      <c r="C37" s="159">
        <v>0.13490236450433962</v>
      </c>
      <c r="D37" s="99">
        <v>2.0132449057093225</v>
      </c>
      <c r="E37" s="114">
        <v>844</v>
      </c>
      <c r="F37" s="160">
        <v>0.10222868217054264</v>
      </c>
      <c r="G37" s="99">
        <v>1.7380381173999444</v>
      </c>
      <c r="H37" s="161">
        <v>69500.601358078828</v>
      </c>
    </row>
    <row r="38" spans="1:13">
      <c r="A38" s="71" t="s">
        <v>41</v>
      </c>
      <c r="B38" s="103">
        <v>0</v>
      </c>
      <c r="C38" s="159">
        <v>0</v>
      </c>
      <c r="D38" s="99">
        <v>0</v>
      </c>
      <c r="E38" s="114">
        <v>0</v>
      </c>
      <c r="F38" s="160">
        <v>0</v>
      </c>
      <c r="G38" s="99">
        <v>0</v>
      </c>
      <c r="H38" s="161"/>
    </row>
    <row r="39" spans="1:13">
      <c r="A39" s="71" t="s">
        <v>31</v>
      </c>
      <c r="B39" s="103">
        <v>9542503.3109243661</v>
      </c>
      <c r="C39" s="159">
        <v>2.1945772468211628E-2</v>
      </c>
      <c r="D39" s="99">
        <v>0.65502505883893059</v>
      </c>
      <c r="E39" s="114">
        <v>141</v>
      </c>
      <c r="F39" s="160">
        <v>1.7078488372093022E-2</v>
      </c>
      <c r="G39" s="99">
        <v>0.58071889704595292</v>
      </c>
      <c r="H39" s="161">
        <v>67677.328446272106</v>
      </c>
    </row>
    <row r="40" spans="1:13">
      <c r="A40" s="71" t="s">
        <v>137</v>
      </c>
      <c r="B40" s="103">
        <v>14342623.680672262</v>
      </c>
      <c r="C40" s="159">
        <v>3.2985050739555592E-2</v>
      </c>
      <c r="D40" s="99">
        <v>2.9535576612004122</v>
      </c>
      <c r="E40" s="114">
        <v>292</v>
      </c>
      <c r="F40" s="160">
        <v>3.5368217054263566E-2</v>
      </c>
      <c r="G40" s="99">
        <v>3.6078705944131544</v>
      </c>
      <c r="H40" s="161">
        <v>49118.574248877609</v>
      </c>
    </row>
    <row r="41" spans="1:13" ht="15.75" customHeight="1">
      <c r="A41" s="164" t="s">
        <v>156</v>
      </c>
      <c r="B41" s="103">
        <v>26199116.17647063</v>
      </c>
      <c r="C41" s="159">
        <v>6.0252516948969409E-2</v>
      </c>
      <c r="D41" s="99">
        <v>1.7983831973497411</v>
      </c>
      <c r="E41" s="114">
        <v>501</v>
      </c>
      <c r="F41" s="160">
        <v>6.0683139534883718E-2</v>
      </c>
      <c r="G41" s="99">
        <v>2.0634054426951947</v>
      </c>
      <c r="H41" s="161">
        <v>52293.645062815631</v>
      </c>
    </row>
    <row r="42" spans="1:13">
      <c r="A42" s="71" t="s">
        <v>34</v>
      </c>
      <c r="B42" s="103">
        <v>13171922.462184872</v>
      </c>
      <c r="C42" s="159">
        <v>3.029268148045668E-2</v>
      </c>
      <c r="D42" s="99">
        <v>1.3562383482650378</v>
      </c>
      <c r="E42" s="114">
        <v>147</v>
      </c>
      <c r="F42" s="160">
        <v>1.7805232558139535E-2</v>
      </c>
      <c r="G42" s="99">
        <v>0.90814550921016046</v>
      </c>
      <c r="H42" s="161">
        <v>89604.914708740631</v>
      </c>
      <c r="J42" s="8"/>
      <c r="K42" s="8"/>
      <c r="L42" s="8"/>
    </row>
    <row r="43" spans="1:13">
      <c r="A43" s="71" t="s">
        <v>3</v>
      </c>
      <c r="B43" s="103">
        <v>515532.26050420169</v>
      </c>
      <c r="C43" s="159">
        <v>1.1856169519056808E-3</v>
      </c>
      <c r="D43" s="99">
        <v>0.10616288145801664</v>
      </c>
      <c r="E43" s="114">
        <v>8</v>
      </c>
      <c r="F43" s="160">
        <v>9.6899224806201549E-4</v>
      </c>
      <c r="G43" s="99">
        <v>9.8845769709949446E-2</v>
      </c>
      <c r="H43" s="161">
        <v>64441.532563025212</v>
      </c>
      <c r="J43" s="8"/>
      <c r="K43" s="8"/>
      <c r="L43" s="8"/>
    </row>
    <row r="44" spans="1:13" s="83" customFormat="1">
      <c r="A44" s="112" t="s">
        <v>15406</v>
      </c>
      <c r="B44" s="104">
        <v>434821937.78991592</v>
      </c>
      <c r="C44" s="159">
        <v>1</v>
      </c>
      <c r="D44" s="162">
        <v>0.89542310682533321</v>
      </c>
      <c r="E44" s="115">
        <v>8256</v>
      </c>
      <c r="F44" s="163">
        <v>0.99999999999999978</v>
      </c>
      <c r="G44" s="99">
        <v>1.0200883434066781</v>
      </c>
      <c r="H44" s="161">
        <v>52667.385875716558</v>
      </c>
      <c r="J44" s="8"/>
      <c r="K44" s="8"/>
      <c r="L44" s="8"/>
    </row>
    <row r="46" spans="1:13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3">
      <c r="A48" s="43" t="s">
        <v>7</v>
      </c>
      <c r="B48" s="43" t="s">
        <v>0</v>
      </c>
      <c r="C48" s="43" t="s">
        <v>4</v>
      </c>
      <c r="D48" s="43" t="s">
        <v>15414</v>
      </c>
      <c r="E48" s="43" t="s">
        <v>15415</v>
      </c>
      <c r="F48" s="43" t="s">
        <v>15488</v>
      </c>
      <c r="G48" s="43" t="s">
        <v>15515</v>
      </c>
      <c r="H48" s="43" t="s">
        <v>7715</v>
      </c>
      <c r="I48" s="200" t="s">
        <v>7726</v>
      </c>
      <c r="J48" s="43" t="s">
        <v>7701</v>
      </c>
      <c r="K48" s="43" t="s">
        <v>7769</v>
      </c>
      <c r="L48" s="43" t="s">
        <v>7926</v>
      </c>
      <c r="M48" s="43" t="s">
        <v>15516</v>
      </c>
    </row>
    <row r="49" spans="1:13" hidden="1">
      <c r="A49" s="130">
        <v>720</v>
      </c>
      <c r="B49" s="172" t="s">
        <v>24</v>
      </c>
      <c r="C49" s="173" t="s">
        <v>15496</v>
      </c>
      <c r="D49" s="147">
        <v>80.93416666666667</v>
      </c>
      <c r="E49" s="174" t="e">
        <v>#N/A</v>
      </c>
      <c r="F49" s="175" t="e">
        <v>#N/A</v>
      </c>
      <c r="G49" s="99" t="e">
        <v>#N/A</v>
      </c>
      <c r="H49" s="201"/>
      <c r="I49" s="202"/>
      <c r="J49" s="130"/>
      <c r="K49" s="130"/>
      <c r="L49" s="130"/>
      <c r="M49" s="130"/>
    </row>
    <row r="50" spans="1:13" hidden="1">
      <c r="A50" s="180">
        <v>620</v>
      </c>
      <c r="B50" s="170" t="s">
        <v>41</v>
      </c>
      <c r="C50" s="181" t="s">
        <v>15495</v>
      </c>
      <c r="D50" s="182">
        <v>80.93416666666667</v>
      </c>
      <c r="E50" s="174" t="e">
        <v>#N/A</v>
      </c>
      <c r="F50" s="183" t="e">
        <v>#N/A</v>
      </c>
      <c r="G50" s="191" t="e">
        <v>#N/A</v>
      </c>
      <c r="H50" s="210"/>
      <c r="I50" s="211"/>
      <c r="J50" s="184"/>
      <c r="K50" s="184"/>
      <c r="L50" s="184"/>
      <c r="M50" s="184"/>
    </row>
    <row r="51" spans="1:13" hidden="1">
      <c r="A51" s="130">
        <v>905</v>
      </c>
      <c r="B51" s="172" t="s">
        <v>67</v>
      </c>
      <c r="C51" s="173" t="s">
        <v>15492</v>
      </c>
      <c r="D51" s="147">
        <v>242.80250000000001</v>
      </c>
      <c r="E51" s="174">
        <v>446</v>
      </c>
      <c r="F51" s="175">
        <v>36783800.270000041</v>
      </c>
      <c r="G51" s="116">
        <v>1.8368838871098938</v>
      </c>
      <c r="H51" s="13"/>
      <c r="I51" s="125"/>
      <c r="J51" s="7"/>
      <c r="K51" s="7"/>
      <c r="L51" s="7"/>
      <c r="M51" s="7"/>
    </row>
    <row r="52" spans="1:13" hidden="1">
      <c r="A52" s="130">
        <v>906</v>
      </c>
      <c r="B52" s="172" t="s">
        <v>67</v>
      </c>
      <c r="C52" s="173" t="s">
        <v>15493</v>
      </c>
      <c r="D52" s="147">
        <v>242.80250000000001</v>
      </c>
      <c r="E52" s="174">
        <v>398</v>
      </c>
      <c r="F52" s="175">
        <v>33019823.710000049</v>
      </c>
      <c r="G52" s="116">
        <v>1.639192347689995</v>
      </c>
      <c r="H52" s="13"/>
      <c r="I52" s="125"/>
      <c r="J52" s="7"/>
      <c r="K52" s="7"/>
      <c r="L52" s="7"/>
      <c r="M52" s="7"/>
    </row>
    <row r="53" spans="1:13" hidden="1">
      <c r="A53" s="130">
        <v>107</v>
      </c>
      <c r="B53" s="172" t="s">
        <v>9</v>
      </c>
      <c r="C53" s="172" t="s">
        <v>28</v>
      </c>
      <c r="D53" s="196">
        <v>202.33541666666667</v>
      </c>
      <c r="E53" s="174">
        <v>259</v>
      </c>
      <c r="F53" s="175">
        <v>10752777.679999992</v>
      </c>
      <c r="G53" s="116">
        <v>1.2800527177438452</v>
      </c>
      <c r="H53" s="13"/>
      <c r="I53" s="125"/>
      <c r="J53" s="7"/>
      <c r="K53" s="7"/>
      <c r="L53" s="7"/>
      <c r="M53" s="7"/>
    </row>
    <row r="54" spans="1:13" hidden="1">
      <c r="A54" s="184">
        <v>918</v>
      </c>
      <c r="B54" s="185" t="s">
        <v>53</v>
      </c>
      <c r="C54" s="185" t="s">
        <v>354</v>
      </c>
      <c r="D54" s="186">
        <v>166.1280263157895</v>
      </c>
      <c r="E54" s="174">
        <v>298</v>
      </c>
      <c r="F54" s="187">
        <v>17532192.5</v>
      </c>
      <c r="G54" s="192">
        <v>1.7937972695440181</v>
      </c>
      <c r="H54" s="13"/>
      <c r="I54" s="125"/>
      <c r="J54" s="7"/>
      <c r="K54" s="7"/>
      <c r="L54" s="7"/>
      <c r="M54" s="7"/>
    </row>
    <row r="55" spans="1:13" hidden="1">
      <c r="A55" s="7">
        <v>104</v>
      </c>
      <c r="B55" s="38" t="s">
        <v>9</v>
      </c>
      <c r="C55" s="38" t="s">
        <v>126</v>
      </c>
      <c r="D55" s="157">
        <v>202.33541666666667</v>
      </c>
      <c r="E55" s="174">
        <v>220</v>
      </c>
      <c r="F55" s="166">
        <v>25260185.690000016</v>
      </c>
      <c r="G55" s="193">
        <v>1.0873034668094439</v>
      </c>
      <c r="H55" s="13"/>
      <c r="I55" s="125"/>
      <c r="J55" s="7"/>
      <c r="K55" s="7"/>
      <c r="L55" s="7"/>
      <c r="M55" s="7"/>
    </row>
    <row r="56" spans="1:13" hidden="1">
      <c r="A56" s="33"/>
      <c r="B56" s="176" t="s">
        <v>53</v>
      </c>
      <c r="C56" s="177" t="s">
        <v>55</v>
      </c>
      <c r="D56" s="178">
        <v>166.1280263157895</v>
      </c>
      <c r="E56" s="174">
        <v>249</v>
      </c>
      <c r="F56" s="179">
        <v>17221003.500000004</v>
      </c>
      <c r="G56" s="194">
        <v>1.4988440272364447</v>
      </c>
      <c r="H56" s="126"/>
      <c r="I56" s="203"/>
      <c r="J56" s="33"/>
      <c r="K56" s="33"/>
      <c r="L56" s="33"/>
      <c r="M56" s="33"/>
    </row>
    <row r="57" spans="1:13" hidden="1">
      <c r="A57" s="130">
        <v>718</v>
      </c>
      <c r="B57" s="172" t="s">
        <v>137</v>
      </c>
      <c r="C57" s="173" t="s">
        <v>139</v>
      </c>
      <c r="D57" s="147">
        <v>80.93416666666667</v>
      </c>
      <c r="E57" s="174">
        <v>273</v>
      </c>
      <c r="F57" s="175">
        <v>16275662.789999986</v>
      </c>
      <c r="G57" s="99">
        <v>3.3731118913520248</v>
      </c>
      <c r="H57" s="201"/>
      <c r="I57" s="202"/>
      <c r="J57" s="130"/>
      <c r="K57" s="130"/>
      <c r="L57" s="130"/>
      <c r="M57" s="130"/>
    </row>
    <row r="58" spans="1:13" hidden="1">
      <c r="A58" s="180">
        <v>938</v>
      </c>
      <c r="B58" s="170" t="s">
        <v>53</v>
      </c>
      <c r="C58" s="170" t="s">
        <v>134</v>
      </c>
      <c r="D58" s="182">
        <v>166.1280263157895</v>
      </c>
      <c r="E58" s="174">
        <v>281</v>
      </c>
      <c r="F58" s="183">
        <v>16144621.730000002</v>
      </c>
      <c r="G58" s="191">
        <v>1.6914665528250641</v>
      </c>
      <c r="H58" s="210"/>
      <c r="I58" s="211"/>
      <c r="J58" s="184"/>
      <c r="K58" s="184"/>
      <c r="L58" s="184"/>
      <c r="M58" s="184"/>
    </row>
    <row r="59" spans="1:13" hidden="1">
      <c r="A59" s="204">
        <v>102</v>
      </c>
      <c r="B59" s="205" t="s">
        <v>9</v>
      </c>
      <c r="C59" s="206" t="s">
        <v>11</v>
      </c>
      <c r="D59" s="207">
        <v>202.33541666666667</v>
      </c>
      <c r="E59" s="174">
        <v>187</v>
      </c>
      <c r="F59" s="208">
        <v>7644098.450000003</v>
      </c>
      <c r="G59" s="209">
        <v>0.92420794678802731</v>
      </c>
      <c r="H59" s="126"/>
      <c r="I59" s="203"/>
      <c r="J59" s="33"/>
      <c r="K59" s="33"/>
      <c r="L59" s="33"/>
      <c r="M59" s="33"/>
    </row>
    <row r="60" spans="1:13" hidden="1">
      <c r="A60" s="130">
        <v>705</v>
      </c>
      <c r="B60" s="172" t="s">
        <v>156</v>
      </c>
      <c r="C60" s="173" t="s">
        <v>200</v>
      </c>
      <c r="D60" s="147">
        <v>121.40125</v>
      </c>
      <c r="E60" s="174">
        <v>268</v>
      </c>
      <c r="F60" s="175">
        <v>15734974.019999988</v>
      </c>
      <c r="G60" s="99">
        <v>2.207555523522204</v>
      </c>
      <c r="H60" s="201"/>
      <c r="I60" s="202"/>
      <c r="J60" s="130"/>
      <c r="K60" s="130"/>
      <c r="L60" s="130"/>
      <c r="M60" s="130"/>
    </row>
    <row r="61" spans="1:13" hidden="1">
      <c r="A61" s="130">
        <v>706</v>
      </c>
      <c r="B61" s="172" t="s">
        <v>156</v>
      </c>
      <c r="C61" s="173" t="s">
        <v>158</v>
      </c>
      <c r="D61" s="147">
        <v>121.40125</v>
      </c>
      <c r="E61" s="174">
        <v>233</v>
      </c>
      <c r="F61" s="175">
        <v>15441974.230000006</v>
      </c>
      <c r="G61" s="99">
        <v>1.9192553618681849</v>
      </c>
      <c r="H61" s="201"/>
      <c r="I61" s="202"/>
      <c r="J61" s="130"/>
      <c r="K61" s="130"/>
      <c r="L61" s="130"/>
      <c r="M61" s="130"/>
    </row>
    <row r="62" spans="1:13" hidden="1">
      <c r="A62" s="130">
        <v>713</v>
      </c>
      <c r="B62" s="172" t="s">
        <v>24</v>
      </c>
      <c r="C62" s="173" t="s">
        <v>95</v>
      </c>
      <c r="D62" s="147">
        <v>80.93416666666667</v>
      </c>
      <c r="E62" s="174">
        <v>196</v>
      </c>
      <c r="F62" s="175">
        <v>15084158.22999998</v>
      </c>
      <c r="G62" s="99">
        <v>2.4217213578937611</v>
      </c>
      <c r="H62" s="201"/>
      <c r="I62" s="202"/>
      <c r="J62" s="130"/>
      <c r="K62" s="130"/>
      <c r="L62" s="130"/>
      <c r="M62" s="130"/>
    </row>
    <row r="63" spans="1:13" hidden="1">
      <c r="A63" s="212">
        <v>945</v>
      </c>
      <c r="B63" s="213" t="s">
        <v>53</v>
      </c>
      <c r="C63" s="213" t="s">
        <v>118</v>
      </c>
      <c r="D63" s="214">
        <v>166.1280263157895</v>
      </c>
      <c r="E63" s="174">
        <v>237</v>
      </c>
      <c r="F63" s="215">
        <v>13159338.779999997</v>
      </c>
      <c r="G63" s="216">
        <v>1.4266105801407125</v>
      </c>
      <c r="H63" s="210"/>
      <c r="I63" s="211"/>
      <c r="J63" s="184"/>
      <c r="K63" s="184"/>
      <c r="L63" s="184"/>
      <c r="M63" s="184"/>
    </row>
    <row r="64" spans="1:13" hidden="1">
      <c r="A64" s="184">
        <v>117</v>
      </c>
      <c r="B64" s="185" t="s">
        <v>9</v>
      </c>
      <c r="C64" s="185" t="s">
        <v>14</v>
      </c>
      <c r="D64" s="189">
        <v>202.33541666666667</v>
      </c>
      <c r="E64" s="174">
        <v>179</v>
      </c>
      <c r="F64" s="187">
        <v>17327051.669999998</v>
      </c>
      <c r="G64" s="192">
        <v>0.88466963890404748</v>
      </c>
      <c r="H64" s="13"/>
      <c r="I64" s="125"/>
      <c r="J64" s="7"/>
      <c r="K64" s="7"/>
      <c r="L64" s="7"/>
      <c r="M64" s="7"/>
    </row>
    <row r="65" spans="1:13" hidden="1">
      <c r="A65" s="7">
        <v>907</v>
      </c>
      <c r="B65" s="38" t="s">
        <v>53</v>
      </c>
      <c r="C65" s="39" t="s">
        <v>186</v>
      </c>
      <c r="D65" s="101">
        <v>166.1280263157895</v>
      </c>
      <c r="E65" s="174">
        <v>204</v>
      </c>
      <c r="F65" s="166">
        <v>11636951.239999998</v>
      </c>
      <c r="G65" s="193">
        <v>1.2279686006274486</v>
      </c>
      <c r="H65" s="13"/>
      <c r="I65" s="125"/>
      <c r="J65" s="7"/>
      <c r="K65" s="7"/>
      <c r="L65" s="7"/>
      <c r="M65" s="7"/>
    </row>
    <row r="66" spans="1:13" hidden="1">
      <c r="A66" s="33">
        <v>921</v>
      </c>
      <c r="B66" s="176" t="s">
        <v>53</v>
      </c>
      <c r="C66" s="176" t="s">
        <v>61</v>
      </c>
      <c r="D66" s="178">
        <v>166.1280263157895</v>
      </c>
      <c r="E66" s="174">
        <v>192</v>
      </c>
      <c r="F66" s="179">
        <v>11347488.459999993</v>
      </c>
      <c r="G66" s="194">
        <v>1.1557351535317164</v>
      </c>
      <c r="H66" s="126"/>
      <c r="I66" s="203"/>
      <c r="J66" s="33"/>
      <c r="K66" s="33"/>
      <c r="L66" s="33"/>
      <c r="M66" s="33"/>
    </row>
    <row r="67" spans="1:13" hidden="1">
      <c r="A67" s="130">
        <v>714</v>
      </c>
      <c r="B67" s="172" t="s">
        <v>24</v>
      </c>
      <c r="C67" s="173" t="s">
        <v>26</v>
      </c>
      <c r="D67" s="147">
        <v>80.93416666666667</v>
      </c>
      <c r="E67" s="174">
        <v>155</v>
      </c>
      <c r="F67" s="175">
        <v>11205756.449999979</v>
      </c>
      <c r="G67" s="99">
        <v>1.9151367881302703</v>
      </c>
      <c r="H67" s="201"/>
      <c r="I67" s="202"/>
      <c r="J67" s="130"/>
      <c r="K67" s="130"/>
      <c r="L67" s="130"/>
      <c r="M67" s="130"/>
    </row>
    <row r="68" spans="1:13" hidden="1">
      <c r="A68" s="184">
        <v>920</v>
      </c>
      <c r="B68" s="185" t="s">
        <v>53</v>
      </c>
      <c r="C68" s="188" t="s">
        <v>87</v>
      </c>
      <c r="D68" s="186">
        <v>166.1280263157895</v>
      </c>
      <c r="E68" s="174">
        <v>203</v>
      </c>
      <c r="F68" s="187">
        <v>10853523.850000001</v>
      </c>
      <c r="G68" s="192">
        <v>1.2219491467028043</v>
      </c>
      <c r="H68" s="210"/>
      <c r="I68" s="211"/>
      <c r="J68" s="184"/>
      <c r="K68" s="184"/>
      <c r="L68" s="184"/>
      <c r="M68" s="184"/>
    </row>
    <row r="69" spans="1:13" hidden="1">
      <c r="A69" s="7">
        <v>116</v>
      </c>
      <c r="B69" s="38" t="s">
        <v>9</v>
      </c>
      <c r="C69" s="39" t="s">
        <v>15498</v>
      </c>
      <c r="D69" s="157">
        <v>202.33541666666667</v>
      </c>
      <c r="E69" s="174">
        <v>164</v>
      </c>
      <c r="F69" s="166">
        <v>16003276.900000006</v>
      </c>
      <c r="G69" s="193">
        <v>0.81053531162158543</v>
      </c>
      <c r="H69" s="13"/>
      <c r="I69" s="125"/>
      <c r="J69" s="7"/>
      <c r="K69" s="7"/>
      <c r="L69" s="7"/>
      <c r="M69" s="7"/>
    </row>
    <row r="70" spans="1:13" hidden="1">
      <c r="A70" s="33">
        <v>935</v>
      </c>
      <c r="B70" s="176" t="s">
        <v>53</v>
      </c>
      <c r="C70" s="177" t="s">
        <v>198</v>
      </c>
      <c r="D70" s="178">
        <v>166.1280263157895</v>
      </c>
      <c r="E70" s="174">
        <v>178</v>
      </c>
      <c r="F70" s="179">
        <v>10722141.770000001</v>
      </c>
      <c r="G70" s="194">
        <v>1.0714627985866954</v>
      </c>
      <c r="H70" s="126"/>
      <c r="I70" s="203"/>
      <c r="J70" s="33"/>
      <c r="K70" s="33"/>
      <c r="L70" s="33"/>
      <c r="M70" s="33"/>
    </row>
    <row r="71" spans="1:13" hidden="1">
      <c r="A71" s="130">
        <v>711</v>
      </c>
      <c r="B71" s="172" t="s">
        <v>24</v>
      </c>
      <c r="C71" s="173" t="s">
        <v>398</v>
      </c>
      <c r="D71" s="147">
        <v>80.93416666666667</v>
      </c>
      <c r="E71" s="174">
        <v>133</v>
      </c>
      <c r="F71" s="175">
        <v>10323816.589999996</v>
      </c>
      <c r="G71" s="99">
        <v>1.6433109214279094</v>
      </c>
      <c r="H71" s="201"/>
      <c r="I71" s="202"/>
      <c r="J71" s="130"/>
      <c r="K71" s="130"/>
      <c r="L71" s="130"/>
      <c r="M71" s="130"/>
    </row>
    <row r="72" spans="1:13" hidden="1">
      <c r="A72" s="184">
        <v>937</v>
      </c>
      <c r="B72" s="185" t="s">
        <v>53</v>
      </c>
      <c r="C72" s="188" t="s">
        <v>76</v>
      </c>
      <c r="D72" s="186">
        <v>166.1280263157895</v>
      </c>
      <c r="E72" s="174">
        <v>190</v>
      </c>
      <c r="F72" s="187">
        <v>10008882.599999998</v>
      </c>
      <c r="G72" s="192">
        <v>1.1436962456824278</v>
      </c>
      <c r="H72" s="210"/>
      <c r="I72" s="211"/>
      <c r="J72" s="184"/>
      <c r="K72" s="184"/>
      <c r="L72" s="184"/>
      <c r="M72" s="184"/>
    </row>
    <row r="73" spans="1:13" hidden="1">
      <c r="A73" s="7">
        <v>946</v>
      </c>
      <c r="B73" s="38" t="s">
        <v>53</v>
      </c>
      <c r="C73" s="39" t="s">
        <v>84</v>
      </c>
      <c r="D73" s="101">
        <v>166.1280263157895</v>
      </c>
      <c r="E73" s="174">
        <v>232</v>
      </c>
      <c r="F73" s="166">
        <v>9587921.5200000014</v>
      </c>
      <c r="G73" s="193">
        <v>1.3965133105174907</v>
      </c>
      <c r="H73" s="13"/>
      <c r="I73" s="125"/>
      <c r="J73" s="7"/>
      <c r="K73" s="7"/>
      <c r="L73" s="7"/>
      <c r="M73" s="7"/>
    </row>
    <row r="74" spans="1:13" hidden="1">
      <c r="A74" s="7">
        <v>509</v>
      </c>
      <c r="B74" s="38" t="s">
        <v>34</v>
      </c>
      <c r="C74" s="38" t="s">
        <v>36</v>
      </c>
      <c r="D74" s="101">
        <v>80.93416666666667</v>
      </c>
      <c r="E74" s="174">
        <v>99</v>
      </c>
      <c r="F74" s="166">
        <v>8483910.1499999966</v>
      </c>
      <c r="G74" s="193">
        <v>1.2232164001606243</v>
      </c>
      <c r="H74" s="13"/>
      <c r="I74" s="125"/>
      <c r="J74" s="7"/>
      <c r="K74" s="7"/>
      <c r="L74" s="7"/>
      <c r="M74" s="7"/>
    </row>
    <row r="75" spans="1:13" hidden="1">
      <c r="A75" s="7">
        <v>933</v>
      </c>
      <c r="B75" s="38" t="s">
        <v>53</v>
      </c>
      <c r="C75" s="39" t="s">
        <v>231</v>
      </c>
      <c r="D75" s="101">
        <v>166.1280263157895</v>
      </c>
      <c r="E75" s="174">
        <v>180</v>
      </c>
      <c r="F75" s="166">
        <v>8126733.990000003</v>
      </c>
      <c r="G75" s="193">
        <v>1.0835017064359842</v>
      </c>
      <c r="H75" s="13"/>
      <c r="I75" s="125"/>
      <c r="J75" s="7"/>
      <c r="K75" s="7"/>
      <c r="L75" s="7"/>
      <c r="M75" s="7"/>
    </row>
    <row r="76" spans="1:13">
      <c r="A76" s="7">
        <v>405</v>
      </c>
      <c r="B76" s="38" t="s">
        <v>423</v>
      </c>
      <c r="C76" s="39" t="s">
        <v>425</v>
      </c>
      <c r="D76" s="101">
        <v>101.16770833333334</v>
      </c>
      <c r="E76" s="174">
        <v>79</v>
      </c>
      <c r="F76" s="166">
        <v>5274209.59</v>
      </c>
      <c r="G76" s="193">
        <v>0.78088158070860059</v>
      </c>
      <c r="H76" s="13"/>
      <c r="I76" s="125"/>
      <c r="J76" s="7"/>
      <c r="K76" s="7"/>
      <c r="L76" s="7"/>
      <c r="M76" s="7"/>
    </row>
    <row r="77" spans="1:13" hidden="1">
      <c r="A77" s="7">
        <v>919</v>
      </c>
      <c r="B77" s="38" t="s">
        <v>53</v>
      </c>
      <c r="C77" s="38" t="s">
        <v>143</v>
      </c>
      <c r="D77" s="101">
        <v>166.1280263157895</v>
      </c>
      <c r="E77" s="174">
        <v>204</v>
      </c>
      <c r="F77" s="166">
        <v>7698823.1599999992</v>
      </c>
      <c r="G77" s="193">
        <v>1.2279686006274486</v>
      </c>
      <c r="H77" s="13"/>
      <c r="I77" s="125"/>
      <c r="J77" s="7"/>
      <c r="K77" s="7"/>
      <c r="L77" s="7"/>
      <c r="M77" s="7"/>
    </row>
    <row r="78" spans="1:13" hidden="1">
      <c r="A78" s="7">
        <v>111</v>
      </c>
      <c r="B78" s="38" t="s">
        <v>9</v>
      </c>
      <c r="C78" s="39" t="s">
        <v>63</v>
      </c>
      <c r="D78" s="157">
        <v>202.33541666666667</v>
      </c>
      <c r="E78" s="174">
        <v>163</v>
      </c>
      <c r="F78" s="166">
        <v>12874363.419999996</v>
      </c>
      <c r="G78" s="193">
        <v>0.80559302313608794</v>
      </c>
      <c r="H78" s="13"/>
      <c r="I78" s="125"/>
      <c r="J78" s="7"/>
      <c r="K78" s="7"/>
      <c r="L78" s="7"/>
      <c r="M78" s="7"/>
    </row>
    <row r="79" spans="1:13" hidden="1">
      <c r="A79" s="33">
        <v>925</v>
      </c>
      <c r="B79" s="38" t="s">
        <v>53</v>
      </c>
      <c r="C79" s="39" t="s">
        <v>316</v>
      </c>
      <c r="D79" s="101">
        <v>166.1280263157895</v>
      </c>
      <c r="E79" s="174">
        <v>124</v>
      </c>
      <c r="F79" s="166">
        <v>7607397.7800000021</v>
      </c>
      <c r="G79" s="193">
        <v>0.7464122866559002</v>
      </c>
      <c r="H79" s="13"/>
      <c r="I79" s="125"/>
      <c r="J79" s="7"/>
      <c r="K79" s="7"/>
      <c r="L79" s="7"/>
      <c r="M79" s="7"/>
    </row>
    <row r="80" spans="1:13" hidden="1">
      <c r="A80" s="7">
        <v>510</v>
      </c>
      <c r="B80" s="38" t="s">
        <v>34</v>
      </c>
      <c r="C80" s="39" t="s">
        <v>364</v>
      </c>
      <c r="D80" s="101">
        <v>80.93416666666667</v>
      </c>
      <c r="E80" s="174">
        <v>48</v>
      </c>
      <c r="F80" s="166">
        <v>7190677.5800000001</v>
      </c>
      <c r="G80" s="193">
        <v>0.59307461825969665</v>
      </c>
      <c r="H80" s="13"/>
      <c r="I80" s="125"/>
      <c r="J80" s="7"/>
      <c r="K80" s="7"/>
      <c r="L80" s="7"/>
      <c r="M80" s="7"/>
    </row>
    <row r="81" spans="1:13" hidden="1">
      <c r="A81" s="33">
        <v>911</v>
      </c>
      <c r="B81" s="176" t="s">
        <v>53</v>
      </c>
      <c r="C81" s="177" t="s">
        <v>284</v>
      </c>
      <c r="D81" s="178">
        <v>166.1280263157895</v>
      </c>
      <c r="E81" s="174">
        <v>110</v>
      </c>
      <c r="F81" s="179">
        <v>6914694.2700000005</v>
      </c>
      <c r="G81" s="194">
        <v>0.66213993171087915</v>
      </c>
      <c r="H81" s="126"/>
      <c r="I81" s="203"/>
      <c r="J81" s="33"/>
      <c r="K81" s="33"/>
      <c r="L81" s="33"/>
      <c r="M81" s="33"/>
    </row>
    <row r="82" spans="1:13" hidden="1">
      <c r="A82" s="130">
        <v>715</v>
      </c>
      <c r="B82" s="172" t="s">
        <v>24</v>
      </c>
      <c r="C82" s="173" t="s">
        <v>30</v>
      </c>
      <c r="D82" s="147">
        <v>80.93416666666667</v>
      </c>
      <c r="E82" s="174">
        <v>57</v>
      </c>
      <c r="F82" s="175">
        <v>6828122.8599999985</v>
      </c>
      <c r="G82" s="99">
        <v>0.70427610918338979</v>
      </c>
      <c r="H82" s="201"/>
      <c r="I82" s="202"/>
      <c r="J82" s="130"/>
      <c r="K82" s="130"/>
      <c r="L82" s="130"/>
      <c r="M82" s="130"/>
    </row>
    <row r="83" spans="1:13" hidden="1">
      <c r="A83" s="130">
        <v>712</v>
      </c>
      <c r="B83" s="172" t="s">
        <v>24</v>
      </c>
      <c r="C83" s="173" t="s">
        <v>376</v>
      </c>
      <c r="D83" s="147">
        <v>80.93416666666667</v>
      </c>
      <c r="E83" s="174">
        <v>86</v>
      </c>
      <c r="F83" s="175">
        <v>6414004.2699999958</v>
      </c>
      <c r="G83" s="99">
        <v>1.0625920243819564</v>
      </c>
      <c r="H83" s="201"/>
      <c r="I83" s="202"/>
      <c r="J83" s="130"/>
      <c r="K83" s="130"/>
      <c r="L83" s="130"/>
      <c r="M83" s="130"/>
    </row>
    <row r="84" spans="1:13" hidden="1">
      <c r="A84" s="184">
        <v>612</v>
      </c>
      <c r="B84" s="185" t="s">
        <v>31</v>
      </c>
      <c r="C84" s="185" t="s">
        <v>33</v>
      </c>
      <c r="D84" s="186">
        <v>121.40125</v>
      </c>
      <c r="E84" s="174">
        <v>78</v>
      </c>
      <c r="F84" s="187">
        <v>6398138.120000002</v>
      </c>
      <c r="G84" s="192">
        <v>0.64249750311467135</v>
      </c>
      <c r="H84" s="210"/>
      <c r="I84" s="211"/>
      <c r="J84" s="184"/>
      <c r="K84" s="184"/>
      <c r="L84" s="184"/>
      <c r="M84" s="184"/>
    </row>
    <row r="85" spans="1:13" hidden="1">
      <c r="A85" s="7">
        <v>114</v>
      </c>
      <c r="B85" s="38" t="s">
        <v>9</v>
      </c>
      <c r="C85" s="39" t="s">
        <v>78</v>
      </c>
      <c r="D85" s="157">
        <v>202.33541666666667</v>
      </c>
      <c r="E85" s="174">
        <v>137</v>
      </c>
      <c r="F85" s="166">
        <v>5414662.1099999975</v>
      </c>
      <c r="G85" s="193">
        <v>0.67709352251315369</v>
      </c>
      <c r="H85" s="13"/>
      <c r="I85" s="125"/>
      <c r="J85" s="7"/>
      <c r="K85" s="7"/>
      <c r="L85" s="7"/>
      <c r="M85" s="7"/>
    </row>
    <row r="86" spans="1:13" hidden="1">
      <c r="A86" s="7">
        <v>908</v>
      </c>
      <c r="B86" s="38" t="s">
        <v>53</v>
      </c>
      <c r="C86" s="39" t="s">
        <v>225</v>
      </c>
      <c r="D86" s="101">
        <v>166.1280263157895</v>
      </c>
      <c r="E86" s="174">
        <v>127</v>
      </c>
      <c r="F86" s="166">
        <v>5851104.4000000022</v>
      </c>
      <c r="G86" s="193">
        <v>0.76447064842983325</v>
      </c>
      <c r="H86" s="13"/>
      <c r="I86" s="125"/>
      <c r="J86" s="7"/>
      <c r="K86" s="7"/>
      <c r="L86" s="7"/>
      <c r="M86" s="7"/>
    </row>
    <row r="87" spans="1:13" hidden="1">
      <c r="A87" s="7">
        <v>932</v>
      </c>
      <c r="B87" s="38" t="s">
        <v>53</v>
      </c>
      <c r="C87" s="39" t="s">
        <v>58</v>
      </c>
      <c r="D87" s="101">
        <v>166.1280263157895</v>
      </c>
      <c r="E87" s="174">
        <v>92</v>
      </c>
      <c r="F87" s="166">
        <v>5624673.1399999997</v>
      </c>
      <c r="G87" s="193">
        <v>0.55378976106728073</v>
      </c>
      <c r="H87" s="13"/>
      <c r="I87" s="125"/>
      <c r="J87" s="7"/>
      <c r="K87" s="7"/>
      <c r="L87" s="7"/>
      <c r="M87" s="7"/>
    </row>
    <row r="88" spans="1:13" hidden="1">
      <c r="A88" s="7">
        <v>103</v>
      </c>
      <c r="B88" s="38" t="s">
        <v>9</v>
      </c>
      <c r="C88" s="39" t="s">
        <v>23</v>
      </c>
      <c r="D88" s="157">
        <v>202.33541666666667</v>
      </c>
      <c r="E88" s="174">
        <v>118</v>
      </c>
      <c r="F88" s="166">
        <v>6052008.3199999984</v>
      </c>
      <c r="G88" s="193">
        <v>0.58319004128870167</v>
      </c>
      <c r="H88" s="13"/>
      <c r="I88" s="125"/>
      <c r="J88" s="7"/>
      <c r="K88" s="7"/>
      <c r="L88" s="7"/>
      <c r="M88" s="7"/>
    </row>
    <row r="89" spans="1:13" hidden="1">
      <c r="A89" s="33">
        <v>105</v>
      </c>
      <c r="B89" s="176" t="s">
        <v>9</v>
      </c>
      <c r="C89" s="177" t="s">
        <v>311</v>
      </c>
      <c r="D89" s="197">
        <v>202.33541666666667</v>
      </c>
      <c r="E89" s="174">
        <v>114</v>
      </c>
      <c r="F89" s="179">
        <v>5598394.3900000006</v>
      </c>
      <c r="G89" s="194">
        <v>0.56342088734671181</v>
      </c>
      <c r="H89" s="13"/>
      <c r="I89" s="125"/>
      <c r="J89" s="7"/>
      <c r="K89" s="7"/>
      <c r="L89" s="7"/>
      <c r="M89" s="7"/>
    </row>
    <row r="90" spans="1:13" hidden="1">
      <c r="A90" s="130">
        <v>926</v>
      </c>
      <c r="B90" s="172" t="s">
        <v>53</v>
      </c>
      <c r="C90" s="172" t="s">
        <v>1123</v>
      </c>
      <c r="D90" s="147">
        <v>166.1280263157895</v>
      </c>
      <c r="E90" s="174">
        <v>112</v>
      </c>
      <c r="F90" s="175">
        <v>5334354.9300000016</v>
      </c>
      <c r="G90" s="116">
        <v>0.67417883956016789</v>
      </c>
      <c r="H90" s="13"/>
      <c r="I90" s="125"/>
      <c r="J90" s="7"/>
      <c r="K90" s="7"/>
      <c r="L90" s="7"/>
      <c r="M90" s="7"/>
    </row>
    <row r="91" spans="1:13">
      <c r="A91" s="184">
        <v>407</v>
      </c>
      <c r="B91" s="185" t="s">
        <v>423</v>
      </c>
      <c r="C91" s="188" t="s">
        <v>15494</v>
      </c>
      <c r="D91" s="186">
        <v>101.16770833333334</v>
      </c>
      <c r="E91" s="174">
        <v>28</v>
      </c>
      <c r="F91" s="187">
        <v>1121223.6899999997</v>
      </c>
      <c r="G91" s="192">
        <v>0.27676815518785841</v>
      </c>
      <c r="H91" s="13"/>
      <c r="I91" s="125"/>
      <c r="J91" s="7"/>
      <c r="K91" s="7"/>
      <c r="L91" s="7"/>
      <c r="M91" s="7"/>
    </row>
    <row r="92" spans="1:13" hidden="1">
      <c r="A92" s="7">
        <v>923</v>
      </c>
      <c r="B92" s="38" t="s">
        <v>53</v>
      </c>
      <c r="C92" s="39" t="s">
        <v>72</v>
      </c>
      <c r="D92" s="101">
        <v>166.1280263157895</v>
      </c>
      <c r="E92" s="174">
        <v>164</v>
      </c>
      <c r="F92" s="166">
        <v>5083959.7499999991</v>
      </c>
      <c r="G92" s="193">
        <v>0.98719044364167441</v>
      </c>
      <c r="H92" s="13"/>
      <c r="I92" s="125"/>
      <c r="J92" s="7"/>
      <c r="K92" s="7"/>
      <c r="L92" s="7"/>
      <c r="M92" s="7"/>
    </row>
    <row r="93" spans="1:13" hidden="1">
      <c r="A93" s="7">
        <v>605</v>
      </c>
      <c r="B93" s="38" t="s">
        <v>31</v>
      </c>
      <c r="C93" s="38" t="s">
        <v>116</v>
      </c>
      <c r="D93" s="101">
        <v>121.40125</v>
      </c>
      <c r="E93" s="174">
        <v>63</v>
      </c>
      <c r="F93" s="166">
        <v>4957440.8199999966</v>
      </c>
      <c r="G93" s="193">
        <v>0.5189402909772346</v>
      </c>
      <c r="H93" s="13"/>
      <c r="I93" s="125"/>
      <c r="J93" s="7"/>
      <c r="K93" s="7"/>
      <c r="L93" s="7"/>
      <c r="M93" s="7"/>
    </row>
    <row r="94" spans="1:13" hidden="1">
      <c r="A94" s="7">
        <v>934</v>
      </c>
      <c r="B94" s="38" t="s">
        <v>53</v>
      </c>
      <c r="C94" s="39" t="s">
        <v>111</v>
      </c>
      <c r="D94" s="101">
        <v>166.1280263157895</v>
      </c>
      <c r="E94" s="174">
        <v>125</v>
      </c>
      <c r="F94" s="166">
        <v>4826900.5500000017</v>
      </c>
      <c r="G94" s="193">
        <v>0.75243174058054452</v>
      </c>
      <c r="H94" s="13"/>
      <c r="I94" s="125"/>
      <c r="J94" s="7"/>
      <c r="K94" s="7"/>
      <c r="L94" s="7"/>
      <c r="M94" s="7"/>
    </row>
    <row r="95" spans="1:13">
      <c r="A95" s="7">
        <v>409</v>
      </c>
      <c r="B95" s="38" t="s">
        <v>16</v>
      </c>
      <c r="C95" s="39" t="s">
        <v>18</v>
      </c>
      <c r="D95" s="101">
        <v>80.93416666666667</v>
      </c>
      <c r="E95" s="174">
        <v>192</v>
      </c>
      <c r="F95" s="166">
        <v>7861760.5900000017</v>
      </c>
      <c r="G95" s="193">
        <v>2.3722984730387866</v>
      </c>
      <c r="H95" s="13"/>
      <c r="I95" s="125"/>
      <c r="J95" s="7"/>
      <c r="K95" s="7"/>
      <c r="L95" s="7"/>
      <c r="M95" s="7"/>
    </row>
    <row r="96" spans="1:13" hidden="1">
      <c r="A96" s="7">
        <v>113</v>
      </c>
      <c r="B96" s="38" t="s">
        <v>9</v>
      </c>
      <c r="C96" s="39" t="s">
        <v>65</v>
      </c>
      <c r="D96" s="157">
        <v>202.33541666666667</v>
      </c>
      <c r="E96" s="174">
        <v>101</v>
      </c>
      <c r="F96" s="166">
        <v>3628771.0400000005</v>
      </c>
      <c r="G96" s="193">
        <v>0.49917113703524468</v>
      </c>
      <c r="H96" s="13"/>
      <c r="I96" s="125"/>
      <c r="J96" s="7"/>
      <c r="K96" s="7"/>
      <c r="L96" s="7"/>
      <c r="M96" s="7"/>
    </row>
    <row r="97" spans="1:14">
      <c r="A97" s="7">
        <v>410</v>
      </c>
      <c r="B97" s="38" t="s">
        <v>423</v>
      </c>
      <c r="C97" s="39" t="s">
        <v>451</v>
      </c>
      <c r="D97" s="101">
        <v>101.16770833333334</v>
      </c>
      <c r="E97" s="174">
        <v>55</v>
      </c>
      <c r="F97" s="166">
        <v>3083209.7899999991</v>
      </c>
      <c r="G97" s="193">
        <v>0.54365173340472195</v>
      </c>
      <c r="H97" s="13"/>
      <c r="I97" s="125"/>
      <c r="J97" s="7"/>
      <c r="K97" s="7"/>
      <c r="L97" s="7"/>
      <c r="M97" s="7"/>
    </row>
    <row r="98" spans="1:14" hidden="1">
      <c r="A98" s="7">
        <v>115</v>
      </c>
      <c r="B98" s="38" t="s">
        <v>9</v>
      </c>
      <c r="C98" s="39" t="s">
        <v>128</v>
      </c>
      <c r="D98" s="157">
        <v>202.33541666666667</v>
      </c>
      <c r="E98" s="174">
        <v>58</v>
      </c>
      <c r="F98" s="166">
        <v>2644390.2900000005</v>
      </c>
      <c r="G98" s="193">
        <v>0.2866527321588534</v>
      </c>
      <c r="H98" s="13"/>
      <c r="I98" s="125"/>
      <c r="J98" s="7"/>
      <c r="K98" s="7"/>
      <c r="L98" s="7"/>
      <c r="M98" s="7"/>
    </row>
    <row r="99" spans="1:14">
      <c r="A99" s="7">
        <v>411</v>
      </c>
      <c r="B99" s="38" t="s">
        <v>16</v>
      </c>
      <c r="C99" s="39" t="s">
        <v>170</v>
      </c>
      <c r="D99" s="101">
        <v>80.93416666666667</v>
      </c>
      <c r="E99" s="174">
        <v>12</v>
      </c>
      <c r="F99" s="166">
        <v>169905.07</v>
      </c>
      <c r="G99" s="193">
        <v>0.14826865456492416</v>
      </c>
      <c r="H99" s="13"/>
      <c r="I99" s="125"/>
      <c r="J99" s="7"/>
      <c r="K99" s="7"/>
      <c r="L99" s="7"/>
      <c r="M99" s="7"/>
    </row>
    <row r="100" spans="1:14">
      <c r="A100" s="7">
        <v>413</v>
      </c>
      <c r="B100" s="38" t="s">
        <v>16</v>
      </c>
      <c r="C100" s="38" t="s">
        <v>15500</v>
      </c>
      <c r="D100" s="101">
        <v>80.93416666666667</v>
      </c>
      <c r="E100" s="174">
        <v>85</v>
      </c>
      <c r="F100" s="166">
        <v>3716037.2999999984</v>
      </c>
      <c r="G100" s="193">
        <v>1.0502363031682127</v>
      </c>
      <c r="H100" s="13"/>
      <c r="I100" s="125"/>
      <c r="J100" s="7"/>
      <c r="K100" s="7"/>
      <c r="L100" s="7"/>
      <c r="M100" s="7"/>
    </row>
    <row r="101" spans="1:14" s="168" customFormat="1" hidden="1">
      <c r="A101" s="33">
        <v>110</v>
      </c>
      <c r="B101" s="176" t="s">
        <v>9</v>
      </c>
      <c r="C101" s="177" t="s">
        <v>15497</v>
      </c>
      <c r="D101" s="197">
        <v>202.33541666666667</v>
      </c>
      <c r="E101" s="174">
        <v>12</v>
      </c>
      <c r="F101" s="179">
        <v>864938.0199999999</v>
      </c>
      <c r="G101" s="194">
        <v>5.9307461825969666E-2</v>
      </c>
      <c r="H101" s="126"/>
      <c r="I101" s="203"/>
      <c r="J101" s="33"/>
      <c r="K101" s="33"/>
      <c r="L101" s="33"/>
      <c r="M101" s="33"/>
      <c r="N101"/>
    </row>
    <row r="102" spans="1:14" hidden="1">
      <c r="A102" s="130">
        <v>717</v>
      </c>
      <c r="B102" s="172" t="s">
        <v>137</v>
      </c>
      <c r="C102" s="173" t="s">
        <v>1510</v>
      </c>
      <c r="D102" s="147">
        <v>80.93416666666667</v>
      </c>
      <c r="E102" s="174">
        <v>19</v>
      </c>
      <c r="F102" s="175">
        <v>792059.39</v>
      </c>
      <c r="G102" s="99">
        <v>0.23475870306112992</v>
      </c>
      <c r="H102" s="201"/>
      <c r="I102" s="202"/>
      <c r="J102" s="130"/>
      <c r="K102" s="130"/>
      <c r="L102" s="130"/>
      <c r="M102" s="130"/>
    </row>
    <row r="103" spans="1:14">
      <c r="A103" s="212">
        <v>415</v>
      </c>
      <c r="B103" s="213" t="s">
        <v>423</v>
      </c>
      <c r="C103" s="217" t="s">
        <v>759</v>
      </c>
      <c r="D103" s="214">
        <v>101.16770833333334</v>
      </c>
      <c r="E103" s="174">
        <v>24</v>
      </c>
      <c r="F103" s="215">
        <v>992344.64</v>
      </c>
      <c r="G103" s="216">
        <v>0.23722984730387867</v>
      </c>
      <c r="H103" s="210"/>
      <c r="I103" s="211"/>
      <c r="J103" s="184"/>
      <c r="K103" s="184"/>
      <c r="L103" s="295"/>
      <c r="M103" s="295"/>
      <c r="N103" s="168"/>
    </row>
  </sheetData>
  <autoFilter ref="A48:N103" xr:uid="{E480B0D3-8359-4821-A48A-918065D75A88}">
    <filterColumn colId="1">
      <filters>
        <filter val="BUCARAMANGA"/>
        <filter val="CUCUTA"/>
      </filters>
    </filterColumn>
    <sortState xmlns:xlrd2="http://schemas.microsoft.com/office/spreadsheetml/2017/richdata2" ref="A49:N103">
      <sortCondition ref="A48:A103"/>
    </sortState>
  </autoFilter>
  <sortState xmlns:xlrd2="http://schemas.microsoft.com/office/spreadsheetml/2017/richdata2" ref="A32:D43">
    <sortCondition descending="1" ref="D32:D43"/>
  </sortState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F7:F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2C13-14A7-433A-9CF6-8B6A976045D5}">
  <sheetPr filterMode="1"/>
  <dimension ref="A1:N103"/>
  <sheetViews>
    <sheetView zoomScaleNormal="100" workbookViewId="0">
      <pane xSplit="1" topLeftCell="B1" activePane="topRight" state="frozen"/>
      <selection pane="topRight" activeCell="B97" sqref="B97"/>
      <selection activeCell="B97" sqref="B97"/>
    </sheetView>
  </sheetViews>
  <sheetFormatPr defaultColWidth="9.140625" defaultRowHeight="15"/>
  <cols>
    <col min="1" max="1" width="26" customWidth="1"/>
    <col min="2" max="2" width="26" bestFit="1" customWidth="1"/>
    <col min="3" max="3" width="46.85546875" bestFit="1" customWidth="1"/>
    <col min="4" max="4" width="23.7109375" customWidth="1"/>
    <col min="5" max="5" width="30" bestFit="1" customWidth="1"/>
    <col min="6" max="6" width="20.5703125" customWidth="1"/>
    <col min="7" max="7" width="18.42578125" bestFit="1" customWidth="1"/>
    <col min="8" max="8" width="23.28515625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19</v>
      </c>
      <c r="C4" s="7">
        <v>19</v>
      </c>
      <c r="E4" s="46"/>
      <c r="F4" s="46"/>
    </row>
    <row r="5" spans="1:14">
      <c r="A5" s="47"/>
      <c r="B5" s="11"/>
      <c r="E5" s="46"/>
      <c r="F5" s="46"/>
    </row>
    <row r="6" spans="1:14">
      <c r="A6" s="235" t="s">
        <v>15376</v>
      </c>
      <c r="B6" s="58">
        <v>2023</v>
      </c>
      <c r="C6" s="17" t="s">
        <v>15377</v>
      </c>
      <c r="D6" s="17" t="s">
        <v>15395</v>
      </c>
      <c r="E6" s="71" t="s">
        <v>15379</v>
      </c>
      <c r="F6" s="43" t="s">
        <v>15517</v>
      </c>
      <c r="G6" s="58" t="s">
        <v>15386</v>
      </c>
    </row>
    <row r="7" spans="1:14">
      <c r="A7" s="235" t="s">
        <v>15381</v>
      </c>
      <c r="B7" s="14">
        <v>357657385</v>
      </c>
      <c r="C7" s="14">
        <v>400000000</v>
      </c>
      <c r="D7" s="35">
        <v>347544719.78479022</v>
      </c>
      <c r="E7" s="100">
        <v>0.8688617994619755</v>
      </c>
      <c r="F7" s="99">
        <v>0.8688617994619755</v>
      </c>
      <c r="G7" s="64">
        <v>-2.8274727824254997E-2</v>
      </c>
      <c r="H7" s="158"/>
    </row>
    <row r="8" spans="1:14">
      <c r="A8" s="235" t="s">
        <v>15382</v>
      </c>
      <c r="B8" s="127">
        <v>5958</v>
      </c>
      <c r="C8" s="127">
        <v>6666.666666666667</v>
      </c>
      <c r="D8" s="36">
        <v>6764</v>
      </c>
      <c r="E8" s="100">
        <v>1.0145999999999999</v>
      </c>
      <c r="F8" s="99">
        <v>1.0145999999999999</v>
      </c>
      <c r="G8" s="64">
        <v>0.13528029540114139</v>
      </c>
      <c r="H8" s="46"/>
    </row>
    <row r="9" spans="1:14">
      <c r="A9" s="235" t="s">
        <v>15383</v>
      </c>
      <c r="B9" s="14">
        <v>60029.772574689494</v>
      </c>
      <c r="C9" s="14">
        <v>60000</v>
      </c>
      <c r="D9" s="35">
        <v>51381.537519927588</v>
      </c>
      <c r="E9" s="100">
        <v>0.85635895866545975</v>
      </c>
      <c r="F9" s="99">
        <v>0.85635895866545975</v>
      </c>
      <c r="G9" s="64">
        <v>-0.14406576410066696</v>
      </c>
    </row>
    <row r="10" spans="1:14">
      <c r="A10" s="235" t="s">
        <v>3</v>
      </c>
      <c r="B10" s="29">
        <v>5266</v>
      </c>
      <c r="C10" s="29">
        <v>5899.7050147492637</v>
      </c>
      <c r="D10" s="36">
        <v>5651</v>
      </c>
      <c r="E10" s="100">
        <v>0.95784449999999977</v>
      </c>
      <c r="F10" s="99">
        <v>0.95784449999999977</v>
      </c>
      <c r="G10" s="64">
        <v>7.311052031902765E-2</v>
      </c>
    </row>
    <row r="11" spans="1:14">
      <c r="A11" s="235" t="s">
        <v>15384</v>
      </c>
      <c r="B11" s="25">
        <v>1.1314090391188758</v>
      </c>
      <c r="C11" s="25">
        <v>1.1299999999999999</v>
      </c>
      <c r="D11" s="236">
        <v>1.1299999999999999</v>
      </c>
      <c r="E11" s="100">
        <v>1</v>
      </c>
      <c r="F11" s="99">
        <v>1</v>
      </c>
      <c r="G11" s="64">
        <v>-1.2453843571669232E-3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15395</v>
      </c>
      <c r="E16" s="16" t="s">
        <v>15396</v>
      </c>
      <c r="F16" s="17" t="s">
        <v>15397</v>
      </c>
      <c r="G16" s="17" t="s">
        <v>15398</v>
      </c>
      <c r="H16" s="17" t="s">
        <v>15399</v>
      </c>
      <c r="I16" s="71" t="s">
        <v>15400</v>
      </c>
      <c r="J16" s="71" t="s">
        <v>15401</v>
      </c>
      <c r="K16" s="43" t="s">
        <v>15402</v>
      </c>
      <c r="L16" s="43" t="s">
        <v>15403</v>
      </c>
      <c r="N16" s="47"/>
    </row>
    <row r="17" spans="1:14">
      <c r="A17" s="17" t="s">
        <v>53</v>
      </c>
      <c r="B17" s="26">
        <v>19</v>
      </c>
      <c r="C17" s="69">
        <v>0.34</v>
      </c>
      <c r="D17" s="14">
        <v>136000000</v>
      </c>
      <c r="E17" s="14">
        <v>7157894.7368421052</v>
      </c>
      <c r="F17" s="30">
        <v>117781683.43042031</v>
      </c>
      <c r="G17" s="146">
        <v>0.33889648360462549</v>
      </c>
      <c r="H17" s="13">
        <v>2266.666666666667</v>
      </c>
      <c r="I17" s="72">
        <v>119.29824561403511</v>
      </c>
      <c r="J17" s="78">
        <v>2914</v>
      </c>
      <c r="K17" s="74">
        <v>0.43081017149615614</v>
      </c>
      <c r="L17" s="75">
        <v>40419.246201242386</v>
      </c>
      <c r="N17" s="79"/>
    </row>
    <row r="18" spans="1:14">
      <c r="A18" s="17" t="s">
        <v>9</v>
      </c>
      <c r="B18" s="26">
        <v>12</v>
      </c>
      <c r="C18" s="69">
        <v>0.245</v>
      </c>
      <c r="D18" s="14">
        <v>98000000</v>
      </c>
      <c r="E18" s="14">
        <v>8166666.666666667</v>
      </c>
      <c r="F18" s="30">
        <v>84683376.908067316</v>
      </c>
      <c r="G18" s="146">
        <v>0.24366181411274418</v>
      </c>
      <c r="H18" s="13">
        <v>1633.3333333333335</v>
      </c>
      <c r="I18" s="72">
        <v>136.11111111111111</v>
      </c>
      <c r="J18" s="78">
        <v>1523</v>
      </c>
      <c r="K18" s="74">
        <v>0.2251626256652868</v>
      </c>
      <c r="L18" s="75">
        <v>55603.005192427656</v>
      </c>
      <c r="N18" s="79"/>
    </row>
    <row r="19" spans="1:14">
      <c r="A19" s="17" t="s">
        <v>24</v>
      </c>
      <c r="B19" s="26">
        <v>6</v>
      </c>
      <c r="C19" s="69">
        <v>0.06</v>
      </c>
      <c r="D19" s="14">
        <v>24000000</v>
      </c>
      <c r="E19" s="14">
        <v>4000000</v>
      </c>
      <c r="F19" s="30">
        <v>27982952.02596638</v>
      </c>
      <c r="G19" s="146">
        <v>8.0516119028636771E-2</v>
      </c>
      <c r="H19" s="13">
        <v>400</v>
      </c>
      <c r="I19" s="72">
        <v>66.666666666666671</v>
      </c>
      <c r="J19" s="78">
        <v>432</v>
      </c>
      <c r="K19" s="74">
        <v>6.3867534003548193E-2</v>
      </c>
      <c r="L19" s="75">
        <v>64775.351911959209</v>
      </c>
      <c r="N19" s="79"/>
    </row>
    <row r="20" spans="1:14">
      <c r="A20" s="66" t="s">
        <v>423</v>
      </c>
      <c r="B20" s="26">
        <v>4</v>
      </c>
      <c r="C20" s="69">
        <v>0.05</v>
      </c>
      <c r="D20" s="14">
        <v>20000000</v>
      </c>
      <c r="E20" s="14">
        <v>5000000</v>
      </c>
      <c r="F20" s="30">
        <v>5989191.5538655436</v>
      </c>
      <c r="G20" s="146">
        <v>1.7232865910246673E-2</v>
      </c>
      <c r="H20" s="13">
        <v>333.33333333333337</v>
      </c>
      <c r="I20" s="72">
        <v>83.333333333333343</v>
      </c>
      <c r="J20" s="78">
        <v>109</v>
      </c>
      <c r="K20" s="74">
        <v>1.6114725014784153E-2</v>
      </c>
      <c r="L20" s="75">
        <v>54946.71150335361</v>
      </c>
      <c r="N20" s="79"/>
    </row>
    <row r="21" spans="1:14">
      <c r="A21" s="17" t="s">
        <v>16</v>
      </c>
      <c r="B21" s="26">
        <v>3</v>
      </c>
      <c r="C21" s="69">
        <v>0.03</v>
      </c>
      <c r="D21" s="14">
        <v>12000000</v>
      </c>
      <c r="E21" s="14">
        <v>4000000</v>
      </c>
      <c r="F21" s="30">
        <v>7454538.2040336169</v>
      </c>
      <c r="G21" s="146">
        <v>2.1449148209328812E-2</v>
      </c>
      <c r="H21" s="13">
        <v>200</v>
      </c>
      <c r="I21" s="72">
        <v>66.666666666666671</v>
      </c>
      <c r="J21" s="78">
        <v>212</v>
      </c>
      <c r="K21" s="74">
        <v>3.1342400946185692E-2</v>
      </c>
      <c r="L21" s="75">
        <v>35162.916056762348</v>
      </c>
      <c r="N21" s="79"/>
    </row>
    <row r="22" spans="1:14">
      <c r="A22" s="17" t="s">
        <v>67</v>
      </c>
      <c r="B22" s="26">
        <v>2</v>
      </c>
      <c r="C22" s="69">
        <v>0.13</v>
      </c>
      <c r="D22" s="14">
        <v>52000000</v>
      </c>
      <c r="E22" s="14">
        <v>26000000</v>
      </c>
      <c r="F22" s="30">
        <v>54273102.391764805</v>
      </c>
      <c r="G22" s="146">
        <v>0.15616149318963121</v>
      </c>
      <c r="H22" s="13">
        <v>866.66666666666674</v>
      </c>
      <c r="I22" s="72">
        <v>433.33333333333337</v>
      </c>
      <c r="J22" s="78">
        <v>710</v>
      </c>
      <c r="K22" s="74">
        <v>0.10496747486694263</v>
      </c>
      <c r="L22" s="75">
        <v>76440.989284175783</v>
      </c>
      <c r="N22" s="79"/>
    </row>
    <row r="23" spans="1:14">
      <c r="A23" s="17" t="s">
        <v>41</v>
      </c>
      <c r="B23" s="26">
        <v>1</v>
      </c>
      <c r="C23" s="69">
        <v>0.01</v>
      </c>
      <c r="D23" s="14">
        <v>4000000</v>
      </c>
      <c r="E23" s="14">
        <v>4000000</v>
      </c>
      <c r="F23" s="30">
        <v>3108596.6554621845</v>
      </c>
      <c r="G23" s="146">
        <v>8.9444508245935025E-3</v>
      </c>
      <c r="H23" s="13">
        <v>66.666666666666671</v>
      </c>
      <c r="I23" s="72">
        <v>66.666666666666671</v>
      </c>
      <c r="J23" s="78">
        <v>35</v>
      </c>
      <c r="K23" s="74">
        <v>5.1744529863985804E-3</v>
      </c>
      <c r="L23" s="75"/>
      <c r="N23" s="79"/>
    </row>
    <row r="24" spans="1:14">
      <c r="A24" s="17" t="s">
        <v>31</v>
      </c>
      <c r="B24" s="26">
        <v>2</v>
      </c>
      <c r="C24" s="69">
        <v>0.02</v>
      </c>
      <c r="D24" s="14">
        <v>8000000</v>
      </c>
      <c r="E24" s="14">
        <v>4000000</v>
      </c>
      <c r="F24" s="30">
        <v>5775200.4449579846</v>
      </c>
      <c r="G24" s="146">
        <v>1.6617143395342496E-2</v>
      </c>
      <c r="H24" s="13">
        <v>133.33333333333334</v>
      </c>
      <c r="I24" s="72">
        <v>66.666666666666671</v>
      </c>
      <c r="J24" s="78">
        <v>84</v>
      </c>
      <c r="K24" s="74">
        <v>1.2418687167356593E-2</v>
      </c>
      <c r="L24" s="75">
        <v>68752.386249499817</v>
      </c>
      <c r="N24" s="79"/>
    </row>
    <row r="25" spans="1:14">
      <c r="A25" s="17" t="s">
        <v>137</v>
      </c>
      <c r="B25" s="26">
        <v>1</v>
      </c>
      <c r="C25" s="69">
        <v>2.5000000000000001E-2</v>
      </c>
      <c r="D25" s="14">
        <v>10000000</v>
      </c>
      <c r="E25" s="14">
        <v>10000000</v>
      </c>
      <c r="F25" s="30">
        <v>7227044.5612605158</v>
      </c>
      <c r="G25" s="146">
        <v>2.0794574481625593E-2</v>
      </c>
      <c r="H25" s="13">
        <v>166.66666666666669</v>
      </c>
      <c r="I25" s="72">
        <v>166.66666666666669</v>
      </c>
      <c r="J25" s="78">
        <v>135</v>
      </c>
      <c r="K25" s="74">
        <v>1.9958604376108812E-2</v>
      </c>
      <c r="L25" s="75">
        <v>53533.663416744559</v>
      </c>
      <c r="N25" s="79"/>
    </row>
    <row r="26" spans="1:14">
      <c r="A26" s="66" t="s">
        <v>156</v>
      </c>
      <c r="B26" s="26">
        <v>2</v>
      </c>
      <c r="C26" s="69">
        <v>0.05</v>
      </c>
      <c r="D26" s="14">
        <v>20000000</v>
      </c>
      <c r="E26" s="14">
        <v>10000000</v>
      </c>
      <c r="F26" s="30">
        <v>20799177.386134449</v>
      </c>
      <c r="G26" s="146">
        <v>5.98460462843858E-2</v>
      </c>
      <c r="H26" s="13">
        <v>333.33333333333337</v>
      </c>
      <c r="I26" s="72">
        <v>166.66666666666669</v>
      </c>
      <c r="J26" s="78">
        <v>408</v>
      </c>
      <c r="K26" s="74">
        <v>6.0319337670017743E-2</v>
      </c>
      <c r="L26" s="75">
        <v>50978.375946407963</v>
      </c>
      <c r="N26" s="79"/>
    </row>
    <row r="27" spans="1:14">
      <c r="A27" s="17" t="s">
        <v>34</v>
      </c>
      <c r="B27" s="26">
        <v>2</v>
      </c>
      <c r="C27" s="69">
        <v>0.03</v>
      </c>
      <c r="D27" s="14">
        <v>12000000</v>
      </c>
      <c r="E27" s="14">
        <v>6000000</v>
      </c>
      <c r="F27" s="30">
        <v>12469856.222857134</v>
      </c>
      <c r="G27" s="146">
        <v>3.5879860958839577E-2</v>
      </c>
      <c r="H27" s="13">
        <v>200</v>
      </c>
      <c r="I27" s="72">
        <v>100</v>
      </c>
      <c r="J27" s="78">
        <v>202</v>
      </c>
      <c r="K27" s="74">
        <v>2.9863985807214666E-2</v>
      </c>
      <c r="L27" s="75">
        <v>61731.961499292745</v>
      </c>
      <c r="N27" s="79"/>
    </row>
    <row r="28" spans="1:14">
      <c r="A28" s="17" t="s">
        <v>3</v>
      </c>
      <c r="B28" s="26">
        <v>0</v>
      </c>
      <c r="C28" s="69">
        <v>0.01</v>
      </c>
      <c r="D28" s="14">
        <v>4000000</v>
      </c>
      <c r="E28" s="14"/>
      <c r="F28" s="30">
        <v>0</v>
      </c>
      <c r="G28" s="146">
        <v>0</v>
      </c>
      <c r="H28" s="13">
        <v>66.666666666666671</v>
      </c>
      <c r="I28" s="72"/>
      <c r="J28" s="78">
        <v>0</v>
      </c>
      <c r="K28" s="74">
        <v>0</v>
      </c>
      <c r="L28" s="75" t="e">
        <v>#DIV/0!</v>
      </c>
      <c r="N28" s="79"/>
    </row>
    <row r="29" spans="1:14">
      <c r="A29" s="17" t="s">
        <v>15406</v>
      </c>
      <c r="B29" s="18">
        <v>54</v>
      </c>
      <c r="C29" s="149">
        <v>1.0000000000000002</v>
      </c>
      <c r="D29" s="19">
        <v>400000000</v>
      </c>
      <c r="E29" s="19">
        <v>88324561.403508767</v>
      </c>
      <c r="F29" s="27">
        <v>347544719.78479022</v>
      </c>
      <c r="G29" s="150">
        <v>1</v>
      </c>
      <c r="H29" s="13">
        <v>6666.6666666666688</v>
      </c>
      <c r="I29" s="73">
        <v>1472.0760233918131</v>
      </c>
      <c r="J29" s="73">
        <v>6764</v>
      </c>
      <c r="K29" s="76">
        <v>1</v>
      </c>
      <c r="L29" s="77">
        <v>51381.537519927588</v>
      </c>
    </row>
    <row r="30" spans="1:14">
      <c r="A30" s="134"/>
      <c r="B30" s="11"/>
    </row>
    <row r="31" spans="1:14">
      <c r="B31" s="43" t="s">
        <v>15395</v>
      </c>
      <c r="C31" s="43" t="s">
        <v>15478</v>
      </c>
      <c r="D31" s="43" t="s">
        <v>15509</v>
      </c>
      <c r="E31" s="43" t="s">
        <v>15518</v>
      </c>
      <c r="F31" s="43" t="s">
        <v>15481</v>
      </c>
      <c r="G31" s="43" t="s">
        <v>15515</v>
      </c>
      <c r="H31" s="43" t="s">
        <v>15383</v>
      </c>
    </row>
    <row r="32" spans="1:14">
      <c r="A32" s="71" t="s">
        <v>53</v>
      </c>
      <c r="B32" s="103">
        <v>117781683.43042031</v>
      </c>
      <c r="C32" s="159">
        <v>0.33889648360462549</v>
      </c>
      <c r="D32" s="99">
        <v>0.86604178992956105</v>
      </c>
      <c r="E32" s="114">
        <v>2914</v>
      </c>
      <c r="F32" s="160">
        <v>0.43081017149615614</v>
      </c>
      <c r="G32" s="99">
        <v>1.2855882352941175</v>
      </c>
      <c r="H32" s="161">
        <v>40419.246201242386</v>
      </c>
    </row>
    <row r="33" spans="1:13">
      <c r="A33" s="71" t="s">
        <v>9</v>
      </c>
      <c r="B33" s="103">
        <v>84683376.908067331</v>
      </c>
      <c r="C33" s="159">
        <v>0.24366181411274421</v>
      </c>
      <c r="D33" s="99">
        <v>0.86411609089864627</v>
      </c>
      <c r="E33" s="114">
        <v>1523</v>
      </c>
      <c r="F33" s="160">
        <v>0.2251626256652868</v>
      </c>
      <c r="G33" s="99">
        <v>0.9324489795918367</v>
      </c>
      <c r="H33" s="161">
        <v>55603.005192427663</v>
      </c>
    </row>
    <row r="34" spans="1:13">
      <c r="A34" s="71" t="s">
        <v>24</v>
      </c>
      <c r="B34" s="103">
        <v>27982952.025966376</v>
      </c>
      <c r="C34" s="159">
        <v>8.0516119028636757E-2</v>
      </c>
      <c r="D34" s="99">
        <v>1.1659563344152657</v>
      </c>
      <c r="E34" s="114">
        <v>432</v>
      </c>
      <c r="F34" s="160">
        <v>6.3867534003548193E-2</v>
      </c>
      <c r="G34" s="99">
        <v>1.08</v>
      </c>
      <c r="H34" s="161">
        <v>64775.351911959202</v>
      </c>
    </row>
    <row r="35" spans="1:13">
      <c r="A35" s="164" t="s">
        <v>423</v>
      </c>
      <c r="B35" s="103">
        <v>5989191.5538655436</v>
      </c>
      <c r="C35" s="159">
        <v>1.7232865910246673E-2</v>
      </c>
      <c r="D35" s="99">
        <v>0.29945957769327719</v>
      </c>
      <c r="E35" s="114">
        <v>109</v>
      </c>
      <c r="F35" s="160">
        <v>1.6114725014784153E-2</v>
      </c>
      <c r="G35" s="99">
        <v>0.32699999999999996</v>
      </c>
      <c r="H35" s="161">
        <v>54946.71150335361</v>
      </c>
    </row>
    <row r="36" spans="1:13">
      <c r="A36" s="71" t="s">
        <v>16</v>
      </c>
      <c r="B36" s="103">
        <v>7454538.2040336169</v>
      </c>
      <c r="C36" s="159">
        <v>2.1449148209328812E-2</v>
      </c>
      <c r="D36" s="99">
        <v>0.62121151700280142</v>
      </c>
      <c r="E36" s="114">
        <v>211.99999999999997</v>
      </c>
      <c r="F36" s="160">
        <v>3.1342400946185685E-2</v>
      </c>
      <c r="G36" s="99">
        <v>1.0599999999999998</v>
      </c>
      <c r="H36" s="161">
        <v>35162.916056762348</v>
      </c>
      <c r="J36" s="46"/>
    </row>
    <row r="37" spans="1:13">
      <c r="A37" s="71" t="s">
        <v>67</v>
      </c>
      <c r="B37" s="103">
        <v>54273102.391764812</v>
      </c>
      <c r="C37" s="159">
        <v>0.15616149318963124</v>
      </c>
      <c r="D37" s="99">
        <v>1.0437135075339388</v>
      </c>
      <c r="E37" s="114">
        <v>710.00000000000011</v>
      </c>
      <c r="F37" s="160">
        <v>0.10496747486694265</v>
      </c>
      <c r="G37" s="99">
        <v>0.81923076923076932</v>
      </c>
      <c r="H37" s="161">
        <v>76440.989284175783</v>
      </c>
    </row>
    <row r="38" spans="1:13">
      <c r="A38" s="71" t="s">
        <v>41</v>
      </c>
      <c r="B38" s="103">
        <v>3108596.6554621845</v>
      </c>
      <c r="C38" s="159">
        <v>8.9444508245935025E-3</v>
      </c>
      <c r="D38" s="99">
        <v>0.77714916386554611</v>
      </c>
      <c r="E38" s="114">
        <v>35</v>
      </c>
      <c r="F38" s="160">
        <v>5.1744529863985804E-3</v>
      </c>
      <c r="G38" s="99">
        <v>0.52499999999999991</v>
      </c>
      <c r="H38" s="161">
        <v>88817.047298919555</v>
      </c>
    </row>
    <row r="39" spans="1:13">
      <c r="A39" s="71" t="s">
        <v>31</v>
      </c>
      <c r="B39" s="103">
        <v>5775200.4449579846</v>
      </c>
      <c r="C39" s="159">
        <v>1.6617143395342496E-2</v>
      </c>
      <c r="D39" s="99">
        <v>0.72190005561974813</v>
      </c>
      <c r="E39" s="114">
        <v>84.000000000000014</v>
      </c>
      <c r="F39" s="160">
        <v>1.2418687167356595E-2</v>
      </c>
      <c r="G39" s="99">
        <v>0.63000000000000012</v>
      </c>
      <c r="H39" s="161">
        <v>68752.386249499803</v>
      </c>
    </row>
    <row r="40" spans="1:13">
      <c r="A40" s="71" t="s">
        <v>137</v>
      </c>
      <c r="B40" s="103">
        <v>7227044.5612605158</v>
      </c>
      <c r="C40" s="159">
        <v>2.0794574481625593E-2</v>
      </c>
      <c r="D40" s="99">
        <v>0.72270445612605161</v>
      </c>
      <c r="E40" s="114">
        <v>135</v>
      </c>
      <c r="F40" s="160">
        <v>1.9958604376108812E-2</v>
      </c>
      <c r="G40" s="99">
        <v>0.80999999999999994</v>
      </c>
      <c r="H40" s="161">
        <v>53533.663416744559</v>
      </c>
    </row>
    <row r="41" spans="1:13" ht="15.75" customHeight="1">
      <c r="A41" s="164" t="s">
        <v>156</v>
      </c>
      <c r="B41" s="103">
        <v>20799177.386134449</v>
      </c>
      <c r="C41" s="159">
        <v>5.98460462843858E-2</v>
      </c>
      <c r="D41" s="99">
        <v>1.0399588693067225</v>
      </c>
      <c r="E41" s="114">
        <v>408</v>
      </c>
      <c r="F41" s="160">
        <v>6.0319337670017743E-2</v>
      </c>
      <c r="G41" s="99">
        <v>1.2239999999999998</v>
      </c>
      <c r="H41" s="161">
        <v>50978.375946407963</v>
      </c>
    </row>
    <row r="42" spans="1:13">
      <c r="A42" s="71" t="s">
        <v>34</v>
      </c>
      <c r="B42" s="103">
        <v>12469856.222857134</v>
      </c>
      <c r="C42" s="159">
        <v>3.5879860958839577E-2</v>
      </c>
      <c r="D42" s="99">
        <v>1.0391546852380946</v>
      </c>
      <c r="E42" s="114">
        <v>202</v>
      </c>
      <c r="F42" s="160">
        <v>2.9863985807214666E-2</v>
      </c>
      <c r="G42" s="99">
        <v>1.01</v>
      </c>
      <c r="H42" s="161">
        <v>61731.961499292745</v>
      </c>
      <c r="J42" s="8"/>
      <c r="K42" s="8"/>
      <c r="L42" s="8"/>
    </row>
    <row r="43" spans="1:13">
      <c r="A43" s="71" t="s">
        <v>3</v>
      </c>
      <c r="B43" s="103">
        <v>0</v>
      </c>
      <c r="C43" s="159">
        <v>0</v>
      </c>
      <c r="D43" s="99">
        <v>0</v>
      </c>
      <c r="E43" s="114">
        <v>0</v>
      </c>
      <c r="F43" s="160">
        <v>0</v>
      </c>
      <c r="G43" s="99">
        <v>0</v>
      </c>
      <c r="H43" s="161" t="e">
        <v>#DIV/0!</v>
      </c>
      <c r="J43" s="8"/>
      <c r="K43" s="8"/>
      <c r="L43" s="8"/>
    </row>
    <row r="44" spans="1:13" s="83" customFormat="1">
      <c r="A44" s="112" t="s">
        <v>15406</v>
      </c>
      <c r="B44" s="104">
        <v>347544719.78479022</v>
      </c>
      <c r="C44" s="159">
        <v>1</v>
      </c>
      <c r="D44" s="162">
        <v>0.8688617994619755</v>
      </c>
      <c r="E44" s="115">
        <v>6764</v>
      </c>
      <c r="F44" s="163">
        <v>1.0000000000000002</v>
      </c>
      <c r="G44" s="99">
        <v>1.0145999999999997</v>
      </c>
      <c r="H44" s="161">
        <v>51381.537519927588</v>
      </c>
      <c r="J44" s="8"/>
      <c r="K44" s="8"/>
      <c r="L44" s="8"/>
    </row>
    <row r="46" spans="1:13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3">
      <c r="A48" s="43" t="s">
        <v>7</v>
      </c>
      <c r="B48" s="43" t="s">
        <v>0</v>
      </c>
      <c r="C48" s="43" t="s">
        <v>4</v>
      </c>
      <c r="D48" s="43" t="s">
        <v>15414</v>
      </c>
      <c r="E48" s="43" t="s">
        <v>15415</v>
      </c>
      <c r="F48" s="43" t="s">
        <v>15488</v>
      </c>
      <c r="G48" s="142" t="s">
        <v>15515</v>
      </c>
      <c r="H48" s="17" t="s">
        <v>7715</v>
      </c>
      <c r="I48" s="124" t="s">
        <v>7726</v>
      </c>
      <c r="J48" s="17" t="s">
        <v>7701</v>
      </c>
      <c r="K48" s="17" t="s">
        <v>7769</v>
      </c>
      <c r="L48" s="17" t="s">
        <v>7926</v>
      </c>
      <c r="M48" s="17" t="s">
        <v>15516</v>
      </c>
    </row>
    <row r="49" spans="1:13" hidden="1">
      <c r="A49" s="130">
        <v>713</v>
      </c>
      <c r="B49" s="172" t="s">
        <v>24</v>
      </c>
      <c r="C49" s="173" t="s">
        <v>95</v>
      </c>
      <c r="D49" s="147">
        <v>66.666666666666671</v>
      </c>
      <c r="E49" s="174">
        <v>213</v>
      </c>
      <c r="F49" s="175">
        <v>12740325.617731081</v>
      </c>
      <c r="G49" s="116">
        <v>3.1949999999999998</v>
      </c>
      <c r="H49" s="13"/>
      <c r="I49" s="125"/>
      <c r="J49" s="7"/>
      <c r="K49" s="7"/>
      <c r="L49" s="7"/>
      <c r="M49" s="7"/>
    </row>
    <row r="50" spans="1:13" hidden="1">
      <c r="A50" s="180">
        <v>620</v>
      </c>
      <c r="B50" s="170" t="s">
        <v>41</v>
      </c>
      <c r="C50" s="181" t="s">
        <v>15495</v>
      </c>
      <c r="D50" s="182">
        <v>66.666666666666671</v>
      </c>
      <c r="E50" s="174">
        <v>35</v>
      </c>
      <c r="F50" s="175">
        <v>3108596.6554621845</v>
      </c>
      <c r="G50" s="191">
        <v>0.52499999999999991</v>
      </c>
      <c r="H50" s="13"/>
      <c r="I50" s="125"/>
      <c r="J50" s="7"/>
      <c r="K50" s="7"/>
      <c r="L50" s="7"/>
      <c r="M50" s="7"/>
    </row>
    <row r="51" spans="1:13" hidden="1">
      <c r="A51" s="130">
        <v>715</v>
      </c>
      <c r="B51" s="172" t="s">
        <v>24</v>
      </c>
      <c r="C51" s="173" t="s">
        <v>30</v>
      </c>
      <c r="D51" s="147">
        <v>66.666666666666671</v>
      </c>
      <c r="E51" s="174">
        <v>87</v>
      </c>
      <c r="F51" s="175">
        <v>6823637.0682352958</v>
      </c>
      <c r="G51" s="116">
        <v>1.3049999999999997</v>
      </c>
      <c r="H51" s="13"/>
      <c r="I51" s="125"/>
      <c r="J51" s="7"/>
      <c r="K51" s="7"/>
      <c r="L51" s="7"/>
      <c r="M51" s="7"/>
    </row>
    <row r="52" spans="1:13" hidden="1">
      <c r="A52" s="130">
        <v>705</v>
      </c>
      <c r="B52" s="172" t="s">
        <v>156</v>
      </c>
      <c r="C52" s="173" t="s">
        <v>200</v>
      </c>
      <c r="D52" s="147">
        <v>166.66666666666669</v>
      </c>
      <c r="E52" s="174">
        <v>255</v>
      </c>
      <c r="F52" s="175">
        <v>12591521.192857133</v>
      </c>
      <c r="G52" s="116">
        <v>1.5299999999999998</v>
      </c>
      <c r="H52" s="13"/>
      <c r="I52" s="125"/>
      <c r="J52" s="7"/>
      <c r="K52" s="7"/>
      <c r="L52" s="7"/>
      <c r="M52" s="7"/>
    </row>
    <row r="53" spans="1:13" hidden="1">
      <c r="A53" s="130">
        <v>714</v>
      </c>
      <c r="B53" s="172" t="s">
        <v>24</v>
      </c>
      <c r="C53" s="173" t="s">
        <v>26</v>
      </c>
      <c r="D53" s="147">
        <v>66.666666666666671</v>
      </c>
      <c r="E53" s="174">
        <v>81</v>
      </c>
      <c r="F53" s="175">
        <v>3294262.8376470557</v>
      </c>
      <c r="G53" s="116">
        <v>1.2149999999999999</v>
      </c>
      <c r="H53" s="13"/>
      <c r="I53" s="125"/>
      <c r="J53" s="7"/>
      <c r="K53" s="7"/>
      <c r="L53" s="7"/>
      <c r="M53" s="7"/>
    </row>
    <row r="54" spans="1:13" hidden="1">
      <c r="A54" s="184">
        <v>509</v>
      </c>
      <c r="B54" s="185" t="s">
        <v>34</v>
      </c>
      <c r="C54" s="185" t="s">
        <v>36</v>
      </c>
      <c r="D54" s="186">
        <v>100</v>
      </c>
      <c r="E54" s="174">
        <v>131</v>
      </c>
      <c r="F54" s="175">
        <v>6868096.0716806743</v>
      </c>
      <c r="G54" s="192">
        <v>1.31</v>
      </c>
      <c r="H54" s="13"/>
      <c r="I54" s="125"/>
      <c r="J54" s="7"/>
      <c r="K54" s="7"/>
      <c r="L54" s="7"/>
      <c r="M54" s="7"/>
    </row>
    <row r="55" spans="1:13" hidden="1">
      <c r="A55" s="7">
        <v>918</v>
      </c>
      <c r="B55" s="38" t="s">
        <v>53</v>
      </c>
      <c r="C55" s="38" t="s">
        <v>354</v>
      </c>
      <c r="D55" s="101">
        <v>119.29824561403511</v>
      </c>
      <c r="E55" s="174">
        <v>243</v>
      </c>
      <c r="F55" s="175">
        <v>10199930.824033625</v>
      </c>
      <c r="G55" s="193">
        <v>2.0369117647058821</v>
      </c>
      <c r="H55" s="13"/>
      <c r="I55" s="125"/>
      <c r="J55" s="7"/>
      <c r="K55" s="7"/>
      <c r="L55" s="7"/>
      <c r="M55" s="7"/>
    </row>
    <row r="56" spans="1:13" hidden="1">
      <c r="A56" s="7"/>
      <c r="B56" s="38" t="s">
        <v>53</v>
      </c>
      <c r="C56" s="39" t="s">
        <v>55</v>
      </c>
      <c r="D56" s="101">
        <v>119.29824561403511</v>
      </c>
      <c r="E56" s="174">
        <v>209</v>
      </c>
      <c r="F56" s="175">
        <v>10037229.866470587</v>
      </c>
      <c r="G56" s="193">
        <v>1.7519117647058819</v>
      </c>
      <c r="H56" s="13"/>
      <c r="I56" s="125"/>
      <c r="J56" s="7"/>
      <c r="K56" s="7"/>
      <c r="L56" s="7"/>
      <c r="M56" s="7"/>
    </row>
    <row r="57" spans="1:13" hidden="1">
      <c r="A57" s="7">
        <v>938</v>
      </c>
      <c r="B57" s="38" t="s">
        <v>53</v>
      </c>
      <c r="C57" s="38" t="s">
        <v>134</v>
      </c>
      <c r="D57" s="101">
        <v>119.29824561403511</v>
      </c>
      <c r="E57" s="174">
        <v>204</v>
      </c>
      <c r="F57" s="175">
        <v>8713456.8878991641</v>
      </c>
      <c r="G57" s="193">
        <v>1.7099999999999997</v>
      </c>
      <c r="H57" s="13"/>
      <c r="I57" s="125"/>
      <c r="J57" s="7"/>
      <c r="K57" s="7"/>
      <c r="L57" s="7"/>
      <c r="M57" s="7"/>
    </row>
    <row r="58" spans="1:13" hidden="1">
      <c r="A58" s="33">
        <v>945</v>
      </c>
      <c r="B58" s="176" t="s">
        <v>53</v>
      </c>
      <c r="C58" s="176" t="s">
        <v>118</v>
      </c>
      <c r="D58" s="178">
        <v>119.29824561403511</v>
      </c>
      <c r="E58" s="174">
        <v>190</v>
      </c>
      <c r="F58" s="175">
        <v>7188391.4236134458</v>
      </c>
      <c r="G58" s="194">
        <v>1.5926470588235291</v>
      </c>
      <c r="H58" s="13"/>
      <c r="I58" s="125"/>
      <c r="J58" s="7"/>
      <c r="K58" s="7"/>
      <c r="L58" s="7"/>
      <c r="M58" s="7"/>
    </row>
    <row r="59" spans="1:13" hidden="1">
      <c r="A59" s="130">
        <v>706</v>
      </c>
      <c r="B59" s="172" t="s">
        <v>156</v>
      </c>
      <c r="C59" s="173" t="s">
        <v>158</v>
      </c>
      <c r="D59" s="147">
        <v>166.66666666666669</v>
      </c>
      <c r="E59" s="174">
        <v>153</v>
      </c>
      <c r="F59" s="175">
        <v>8207656.1932773134</v>
      </c>
      <c r="G59" s="116">
        <v>0.91799999999999993</v>
      </c>
      <c r="H59" s="13"/>
      <c r="I59" s="125"/>
      <c r="J59" s="7"/>
      <c r="K59" s="7"/>
      <c r="L59" s="7"/>
      <c r="M59" s="7"/>
    </row>
    <row r="60" spans="1:13" hidden="1">
      <c r="A60" s="184">
        <v>921</v>
      </c>
      <c r="B60" s="185" t="s">
        <v>53</v>
      </c>
      <c r="C60" s="185" t="s">
        <v>61</v>
      </c>
      <c r="D60" s="186">
        <v>119.29824561403511</v>
      </c>
      <c r="E60" s="174">
        <v>188</v>
      </c>
      <c r="F60" s="175">
        <v>9202083.4691596683</v>
      </c>
      <c r="G60" s="192">
        <v>1.5758823529411761</v>
      </c>
      <c r="H60" s="13"/>
      <c r="I60" s="125"/>
      <c r="J60" s="7"/>
      <c r="K60" s="7"/>
      <c r="L60" s="7"/>
      <c r="M60" s="7"/>
    </row>
    <row r="61" spans="1:13" hidden="1">
      <c r="A61" s="33">
        <v>919</v>
      </c>
      <c r="B61" s="176" t="s">
        <v>53</v>
      </c>
      <c r="C61" s="176" t="s">
        <v>143</v>
      </c>
      <c r="D61" s="178">
        <v>119.29824561403511</v>
      </c>
      <c r="E61" s="174">
        <v>183</v>
      </c>
      <c r="F61" s="175">
        <v>6225931.9200000037</v>
      </c>
      <c r="G61" s="194">
        <v>1.5339705882352939</v>
      </c>
      <c r="H61" s="13"/>
      <c r="I61" s="125"/>
      <c r="J61" s="7"/>
      <c r="K61" s="7"/>
      <c r="L61" s="7"/>
      <c r="M61" s="7"/>
    </row>
    <row r="62" spans="1:13" hidden="1">
      <c r="A62" s="130">
        <v>718</v>
      </c>
      <c r="B62" s="172" t="s">
        <v>137</v>
      </c>
      <c r="C62" s="173" t="s">
        <v>139</v>
      </c>
      <c r="D62" s="147">
        <v>166.66666666666669</v>
      </c>
      <c r="E62" s="174">
        <v>131</v>
      </c>
      <c r="F62" s="175">
        <v>7103824.1247058939</v>
      </c>
      <c r="G62" s="116">
        <v>0.78599999999999992</v>
      </c>
      <c r="H62" s="13"/>
      <c r="I62" s="125"/>
      <c r="J62" s="7"/>
      <c r="K62" s="7"/>
      <c r="L62" s="7"/>
      <c r="M62" s="7"/>
    </row>
    <row r="63" spans="1:13" hidden="1">
      <c r="A63" s="130">
        <v>712</v>
      </c>
      <c r="B63" s="172" t="s">
        <v>24</v>
      </c>
      <c r="C63" s="173" t="s">
        <v>376</v>
      </c>
      <c r="D63" s="147">
        <v>66.666666666666671</v>
      </c>
      <c r="E63" s="174">
        <v>51</v>
      </c>
      <c r="F63" s="175">
        <v>5124726.5023529427</v>
      </c>
      <c r="G63" s="116">
        <v>0.7649999999999999</v>
      </c>
      <c r="H63" s="13"/>
      <c r="I63" s="125"/>
      <c r="J63" s="7"/>
      <c r="K63" s="7"/>
      <c r="L63" s="7"/>
      <c r="M63" s="7"/>
    </row>
    <row r="64" spans="1:13" hidden="1">
      <c r="A64" s="184">
        <v>946</v>
      </c>
      <c r="B64" s="185" t="s">
        <v>53</v>
      </c>
      <c r="C64" s="188" t="s">
        <v>84</v>
      </c>
      <c r="D64" s="186">
        <v>119.29824561403511</v>
      </c>
      <c r="E64" s="174">
        <v>176</v>
      </c>
      <c r="F64" s="175">
        <v>6168530.3799159676</v>
      </c>
      <c r="G64" s="192">
        <v>1.4752941176470586</v>
      </c>
      <c r="H64" s="13"/>
      <c r="I64" s="125"/>
      <c r="J64" s="7"/>
      <c r="K64" s="7"/>
      <c r="L64" s="7"/>
      <c r="M64" s="7"/>
    </row>
    <row r="65" spans="1:13" hidden="1">
      <c r="A65" s="7">
        <v>104</v>
      </c>
      <c r="B65" s="38" t="s">
        <v>9</v>
      </c>
      <c r="C65" s="38" t="s">
        <v>126</v>
      </c>
      <c r="D65" s="157">
        <v>136.11111111111111</v>
      </c>
      <c r="E65" s="174">
        <v>235</v>
      </c>
      <c r="F65" s="175">
        <v>19524380.611848749</v>
      </c>
      <c r="G65" s="193">
        <v>1.726530612244898</v>
      </c>
      <c r="H65" s="13"/>
      <c r="I65" s="125"/>
      <c r="J65" s="7"/>
      <c r="K65" s="7"/>
      <c r="L65" s="7"/>
      <c r="M65" s="7"/>
    </row>
    <row r="66" spans="1:13" hidden="1">
      <c r="A66" s="7">
        <v>926</v>
      </c>
      <c r="B66" s="38" t="s">
        <v>53</v>
      </c>
      <c r="C66" s="38" t="s">
        <v>1123</v>
      </c>
      <c r="D66" s="101">
        <v>119.29824561403511</v>
      </c>
      <c r="E66" s="174">
        <v>167</v>
      </c>
      <c r="F66" s="175">
        <v>6675376.1488235304</v>
      </c>
      <c r="G66" s="193">
        <v>1.3998529411764704</v>
      </c>
      <c r="H66" s="13"/>
      <c r="I66" s="125"/>
      <c r="J66" s="7"/>
      <c r="K66" s="7"/>
      <c r="L66" s="7"/>
      <c r="M66" s="7"/>
    </row>
    <row r="67" spans="1:13" hidden="1">
      <c r="A67" s="7">
        <v>920</v>
      </c>
      <c r="B67" s="38" t="s">
        <v>53</v>
      </c>
      <c r="C67" s="39" t="s">
        <v>87</v>
      </c>
      <c r="D67" s="101">
        <v>119.29824561403511</v>
      </c>
      <c r="E67" s="174">
        <v>156</v>
      </c>
      <c r="F67" s="175">
        <v>6119284.1740336148</v>
      </c>
      <c r="G67" s="193">
        <v>1.3076470588235292</v>
      </c>
      <c r="H67" s="13"/>
      <c r="I67" s="125"/>
      <c r="J67" s="7"/>
      <c r="K67" s="7"/>
      <c r="L67" s="7"/>
      <c r="M67" s="7"/>
    </row>
    <row r="68" spans="1:13" hidden="1">
      <c r="A68" s="7">
        <v>117</v>
      </c>
      <c r="B68" s="38" t="s">
        <v>9</v>
      </c>
      <c r="C68" s="38" t="s">
        <v>14</v>
      </c>
      <c r="D68" s="157">
        <v>136.11111111111111</v>
      </c>
      <c r="E68" s="174">
        <v>201</v>
      </c>
      <c r="F68" s="175">
        <v>18478425.372016802</v>
      </c>
      <c r="G68" s="193">
        <v>1.476734693877551</v>
      </c>
      <c r="H68" s="13"/>
      <c r="I68" s="125"/>
      <c r="J68" s="7"/>
      <c r="K68" s="7"/>
      <c r="L68" s="7"/>
      <c r="M68" s="7"/>
    </row>
    <row r="69" spans="1:13" hidden="1">
      <c r="A69" s="7">
        <v>937</v>
      </c>
      <c r="B69" s="38" t="s">
        <v>53</v>
      </c>
      <c r="C69" s="39" t="s">
        <v>76</v>
      </c>
      <c r="D69" s="101">
        <v>119.29824561403511</v>
      </c>
      <c r="E69" s="174">
        <v>153</v>
      </c>
      <c r="F69" s="175">
        <v>6628811.6539495802</v>
      </c>
      <c r="G69" s="193">
        <v>1.2824999999999998</v>
      </c>
      <c r="H69" s="13"/>
      <c r="I69" s="125"/>
      <c r="J69" s="7"/>
      <c r="K69" s="7"/>
      <c r="L69" s="7"/>
      <c r="M69" s="7"/>
    </row>
    <row r="70" spans="1:13" hidden="1">
      <c r="A70" s="33">
        <v>612</v>
      </c>
      <c r="B70" s="176" t="s">
        <v>31</v>
      </c>
      <c r="C70" s="176" t="s">
        <v>33</v>
      </c>
      <c r="D70" s="178">
        <v>66.666666666666671</v>
      </c>
      <c r="E70" s="174">
        <v>62</v>
      </c>
      <c r="F70" s="175">
        <v>4713424.4442857159</v>
      </c>
      <c r="G70" s="194">
        <v>0.92999999999999994</v>
      </c>
      <c r="H70" s="13"/>
      <c r="I70" s="125"/>
      <c r="J70" s="7"/>
      <c r="K70" s="7"/>
      <c r="L70" s="7"/>
      <c r="M70" s="7"/>
    </row>
    <row r="71" spans="1:13" hidden="1">
      <c r="A71" s="130">
        <v>717</v>
      </c>
      <c r="B71" s="172" t="s">
        <v>137</v>
      </c>
      <c r="C71" s="173" t="s">
        <v>1510</v>
      </c>
      <c r="D71" s="147">
        <v>166.66666666666669</v>
      </c>
      <c r="E71" s="174">
        <v>4</v>
      </c>
      <c r="F71" s="175">
        <v>123220.43655462185</v>
      </c>
      <c r="G71" s="116">
        <v>2.3999999999999997E-2</v>
      </c>
      <c r="H71" s="13"/>
      <c r="I71" s="125"/>
      <c r="J71" s="7"/>
      <c r="K71" s="7"/>
      <c r="L71" s="7"/>
      <c r="M71" s="7"/>
    </row>
    <row r="72" spans="1:13" hidden="1">
      <c r="A72" s="184">
        <v>907</v>
      </c>
      <c r="B72" s="185" t="s">
        <v>53</v>
      </c>
      <c r="C72" s="188" t="s">
        <v>186</v>
      </c>
      <c r="D72" s="186">
        <v>119.29824561403511</v>
      </c>
      <c r="E72" s="174">
        <v>147</v>
      </c>
      <c r="F72" s="175">
        <v>5091875.183445381</v>
      </c>
      <c r="G72" s="192">
        <v>1.2322058823529409</v>
      </c>
      <c r="H72" s="13"/>
      <c r="I72" s="125"/>
      <c r="J72" s="7"/>
      <c r="K72" s="7"/>
      <c r="L72" s="7"/>
      <c r="M72" s="7"/>
    </row>
    <row r="73" spans="1:13" hidden="1">
      <c r="A73" s="7">
        <v>107</v>
      </c>
      <c r="B73" s="38" t="s">
        <v>9</v>
      </c>
      <c r="C73" s="38" t="s">
        <v>28</v>
      </c>
      <c r="D73" s="157">
        <v>136.11111111111111</v>
      </c>
      <c r="E73" s="174">
        <v>250</v>
      </c>
      <c r="F73" s="175">
        <v>10584991.402352942</v>
      </c>
      <c r="G73" s="193">
        <v>1.8367346938775508</v>
      </c>
      <c r="H73" s="13"/>
      <c r="I73" s="125"/>
      <c r="J73" s="7"/>
      <c r="K73" s="7"/>
      <c r="L73" s="7"/>
      <c r="M73" s="7"/>
    </row>
    <row r="74" spans="1:13" hidden="1">
      <c r="A74" s="7">
        <v>111</v>
      </c>
      <c r="B74" s="38" t="s">
        <v>9</v>
      </c>
      <c r="C74" s="39" t="s">
        <v>63</v>
      </c>
      <c r="D74" s="157">
        <v>136.11111111111111</v>
      </c>
      <c r="E74" s="174">
        <v>153</v>
      </c>
      <c r="F74" s="175">
        <v>9259766.6021848749</v>
      </c>
      <c r="G74" s="193">
        <v>1.1240816326530612</v>
      </c>
      <c r="H74" s="13"/>
      <c r="I74" s="125"/>
      <c r="J74" s="7"/>
      <c r="K74" s="7"/>
      <c r="L74" s="7"/>
      <c r="M74" s="7"/>
    </row>
    <row r="75" spans="1:13">
      <c r="A75" s="7">
        <v>405</v>
      </c>
      <c r="B75" s="38" t="s">
        <v>423</v>
      </c>
      <c r="C75" s="39" t="s">
        <v>425</v>
      </c>
      <c r="D75" s="101">
        <v>83.333333333333343</v>
      </c>
      <c r="E75" s="174">
        <v>67</v>
      </c>
      <c r="F75" s="175">
        <v>3605006.2250420153</v>
      </c>
      <c r="G75" s="193">
        <v>0.80399999999999994</v>
      </c>
      <c r="H75" s="13"/>
      <c r="I75" s="125"/>
      <c r="J75" s="7"/>
      <c r="K75" s="7"/>
      <c r="L75" s="7"/>
      <c r="M75" s="7"/>
    </row>
    <row r="76" spans="1:13" hidden="1">
      <c r="A76" s="7">
        <v>925</v>
      </c>
      <c r="B76" s="38" t="s">
        <v>53</v>
      </c>
      <c r="C76" s="39" t="s">
        <v>316</v>
      </c>
      <c r="D76" s="101">
        <v>119.29824561403511</v>
      </c>
      <c r="E76" s="174">
        <v>147</v>
      </c>
      <c r="F76" s="175">
        <v>5635972.2426050436</v>
      </c>
      <c r="G76" s="193">
        <v>1.2322058823529409</v>
      </c>
      <c r="H76" s="13"/>
      <c r="I76" s="125"/>
      <c r="J76" s="7"/>
      <c r="K76" s="7"/>
      <c r="L76" s="7"/>
      <c r="M76" s="7"/>
    </row>
    <row r="77" spans="1:13" hidden="1">
      <c r="A77" s="7">
        <v>911</v>
      </c>
      <c r="B77" s="38" t="s">
        <v>53</v>
      </c>
      <c r="C77" s="39" t="s">
        <v>284</v>
      </c>
      <c r="D77" s="101">
        <v>119.29824561403511</v>
      </c>
      <c r="E77" s="174">
        <v>144</v>
      </c>
      <c r="F77" s="175">
        <v>5588195.325966388</v>
      </c>
      <c r="G77" s="193">
        <v>1.2070588235294115</v>
      </c>
      <c r="H77" s="13"/>
      <c r="I77" s="125"/>
      <c r="J77" s="7"/>
      <c r="K77" s="7"/>
      <c r="L77" s="7"/>
      <c r="M77" s="7"/>
    </row>
    <row r="78" spans="1:13">
      <c r="A78" s="7">
        <v>407</v>
      </c>
      <c r="B78" s="38" t="s">
        <v>423</v>
      </c>
      <c r="C78" s="39" t="s">
        <v>15494</v>
      </c>
      <c r="D78" s="101">
        <v>83.333333333333343</v>
      </c>
      <c r="E78" s="174">
        <v>0</v>
      </c>
      <c r="F78" s="175">
        <v>0</v>
      </c>
      <c r="G78" s="193">
        <v>0</v>
      </c>
      <c r="H78" s="13"/>
      <c r="I78" s="125"/>
      <c r="J78" s="7"/>
      <c r="K78" s="7"/>
      <c r="L78" s="7"/>
      <c r="M78" s="7"/>
    </row>
    <row r="79" spans="1:13" hidden="1">
      <c r="A79" s="33">
        <v>102</v>
      </c>
      <c r="B79" s="38" t="s">
        <v>9</v>
      </c>
      <c r="C79" s="39" t="s">
        <v>11</v>
      </c>
      <c r="D79" s="157">
        <v>136.11111111111111</v>
      </c>
      <c r="E79" s="174">
        <v>152</v>
      </c>
      <c r="F79" s="175">
        <v>5266432.9313445361</v>
      </c>
      <c r="G79" s="193">
        <v>1.1167346938775511</v>
      </c>
      <c r="H79" s="13"/>
      <c r="I79" s="125"/>
      <c r="J79" s="7"/>
      <c r="K79" s="7"/>
      <c r="L79" s="7"/>
      <c r="M79" s="7"/>
    </row>
    <row r="80" spans="1:13" hidden="1">
      <c r="A80" s="7">
        <v>105</v>
      </c>
      <c r="B80" s="38" t="s">
        <v>9</v>
      </c>
      <c r="C80" s="39" t="s">
        <v>311</v>
      </c>
      <c r="D80" s="157">
        <v>136.11111111111111</v>
      </c>
      <c r="E80" s="174">
        <v>110</v>
      </c>
      <c r="F80" s="175">
        <v>4736078.5867226897</v>
      </c>
      <c r="G80" s="193">
        <v>0.80816326530612248</v>
      </c>
      <c r="H80" s="13"/>
      <c r="I80" s="125"/>
      <c r="J80" s="7"/>
      <c r="K80" s="7"/>
      <c r="L80" s="7"/>
      <c r="M80" s="7"/>
    </row>
    <row r="81" spans="1:13" hidden="1">
      <c r="A81" s="7">
        <v>932</v>
      </c>
      <c r="B81" s="38" t="s">
        <v>53</v>
      </c>
      <c r="C81" s="39" t="s">
        <v>58</v>
      </c>
      <c r="D81" s="101">
        <v>119.29824561403511</v>
      </c>
      <c r="E81" s="174">
        <v>124</v>
      </c>
      <c r="F81" s="175">
        <v>5844475.9678151272</v>
      </c>
      <c r="G81" s="193">
        <v>1.0394117647058823</v>
      </c>
      <c r="H81" s="13"/>
      <c r="I81" s="125"/>
      <c r="J81" s="7"/>
      <c r="K81" s="7"/>
      <c r="L81" s="7"/>
      <c r="M81" s="7"/>
    </row>
    <row r="82" spans="1:13">
      <c r="A82" s="7">
        <v>409</v>
      </c>
      <c r="B82" s="38" t="s">
        <v>16</v>
      </c>
      <c r="C82" s="39" t="s">
        <v>18</v>
      </c>
      <c r="D82" s="101">
        <v>66.666666666666671</v>
      </c>
      <c r="E82" s="174">
        <v>156</v>
      </c>
      <c r="F82" s="175">
        <v>5516106.7853781506</v>
      </c>
      <c r="G82" s="193">
        <v>2.34</v>
      </c>
      <c r="H82" s="13"/>
      <c r="I82" s="125"/>
      <c r="J82" s="7"/>
      <c r="K82" s="7"/>
      <c r="L82" s="7"/>
      <c r="M82" s="7"/>
    </row>
    <row r="83" spans="1:13" hidden="1">
      <c r="A83" s="7">
        <v>935</v>
      </c>
      <c r="B83" s="38" t="s">
        <v>53</v>
      </c>
      <c r="C83" s="39" t="s">
        <v>198</v>
      </c>
      <c r="D83" s="101">
        <v>119.29824561403511</v>
      </c>
      <c r="E83" s="174">
        <v>111</v>
      </c>
      <c r="F83" s="175">
        <v>4740984.2741176458</v>
      </c>
      <c r="G83" s="193">
        <v>0.9304411764705881</v>
      </c>
      <c r="H83" s="13"/>
      <c r="I83" s="125"/>
      <c r="J83" s="7"/>
      <c r="K83" s="7"/>
      <c r="L83" s="7"/>
      <c r="M83" s="7"/>
    </row>
    <row r="84" spans="1:13" hidden="1">
      <c r="A84" s="7">
        <v>510</v>
      </c>
      <c r="B84" s="38" t="s">
        <v>34</v>
      </c>
      <c r="C84" s="39" t="s">
        <v>364</v>
      </c>
      <c r="D84" s="101">
        <v>100</v>
      </c>
      <c r="E84" s="174">
        <v>72</v>
      </c>
      <c r="F84" s="175">
        <v>5632069.8402521005</v>
      </c>
      <c r="G84" s="193">
        <v>0.72</v>
      </c>
      <c r="H84" s="13"/>
      <c r="I84" s="125"/>
      <c r="J84" s="7"/>
      <c r="K84" s="7"/>
      <c r="L84" s="7"/>
      <c r="M84" s="7"/>
    </row>
    <row r="85" spans="1:13" hidden="1">
      <c r="A85" s="7">
        <v>906</v>
      </c>
      <c r="B85" s="38" t="s">
        <v>67</v>
      </c>
      <c r="C85" s="39" t="s">
        <v>15493</v>
      </c>
      <c r="D85" s="101">
        <v>433.33333333333337</v>
      </c>
      <c r="E85" s="174">
        <v>399</v>
      </c>
      <c r="F85" s="175">
        <v>30241990.063949548</v>
      </c>
      <c r="G85" s="193">
        <v>0.92076923076923067</v>
      </c>
      <c r="H85" s="13"/>
      <c r="I85" s="125"/>
      <c r="J85" s="7"/>
      <c r="K85" s="7"/>
      <c r="L85" s="7"/>
      <c r="M85" s="7"/>
    </row>
    <row r="86" spans="1:13" hidden="1">
      <c r="A86" s="7">
        <v>908</v>
      </c>
      <c r="B86" s="38" t="s">
        <v>53</v>
      </c>
      <c r="C86" s="39" t="s">
        <v>225</v>
      </c>
      <c r="D86" s="101">
        <v>119.29824561403511</v>
      </c>
      <c r="E86" s="174">
        <v>104</v>
      </c>
      <c r="F86" s="175">
        <v>3970174.4294117643</v>
      </c>
      <c r="G86" s="193">
        <v>0.87176470588235278</v>
      </c>
      <c r="H86" s="13"/>
      <c r="I86" s="125"/>
      <c r="J86" s="7"/>
      <c r="K86" s="7"/>
      <c r="L86" s="7"/>
      <c r="M86" s="7"/>
    </row>
    <row r="87" spans="1:13" hidden="1">
      <c r="A87" s="7">
        <v>114</v>
      </c>
      <c r="B87" s="38" t="s">
        <v>9</v>
      </c>
      <c r="C87" s="39" t="s">
        <v>78</v>
      </c>
      <c r="D87" s="157">
        <v>136.11111111111111</v>
      </c>
      <c r="E87" s="174">
        <v>111</v>
      </c>
      <c r="F87" s="175">
        <v>4212907.6268907553</v>
      </c>
      <c r="G87" s="193">
        <v>0.81551020408163266</v>
      </c>
      <c r="H87" s="13"/>
      <c r="I87" s="125"/>
      <c r="J87" s="7"/>
      <c r="K87" s="7"/>
      <c r="L87" s="7"/>
      <c r="M87" s="7"/>
    </row>
    <row r="88" spans="1:13" hidden="1">
      <c r="A88" s="7">
        <v>605</v>
      </c>
      <c r="B88" s="38" t="s">
        <v>31</v>
      </c>
      <c r="C88" s="38" t="s">
        <v>116</v>
      </c>
      <c r="D88" s="101">
        <v>66.666666666666671</v>
      </c>
      <c r="E88" s="174">
        <v>21</v>
      </c>
      <c r="F88" s="175">
        <v>1031466.3115966388</v>
      </c>
      <c r="G88" s="193">
        <v>0.31500000000000006</v>
      </c>
      <c r="H88" s="13"/>
      <c r="I88" s="125"/>
      <c r="J88" s="7"/>
      <c r="K88" s="7"/>
      <c r="L88" s="7"/>
      <c r="M88" s="7"/>
    </row>
    <row r="89" spans="1:13" hidden="1">
      <c r="A89" s="33">
        <v>934</v>
      </c>
      <c r="B89" s="176" t="s">
        <v>53</v>
      </c>
      <c r="C89" s="177" t="s">
        <v>111</v>
      </c>
      <c r="D89" s="178">
        <v>119.29824561403511</v>
      </c>
      <c r="E89" s="174">
        <v>97</v>
      </c>
      <c r="F89" s="175">
        <v>3433023.4873949569</v>
      </c>
      <c r="G89" s="194">
        <v>0.81308823529411745</v>
      </c>
      <c r="H89" s="13"/>
      <c r="I89" s="125"/>
      <c r="J89" s="7"/>
      <c r="K89" s="7"/>
      <c r="L89" s="7"/>
      <c r="M89" s="7"/>
    </row>
    <row r="90" spans="1:13" hidden="1">
      <c r="A90" s="130">
        <v>720</v>
      </c>
      <c r="B90" s="172" t="s">
        <v>24</v>
      </c>
      <c r="C90" s="173" t="s">
        <v>15496</v>
      </c>
      <c r="D90" s="147">
        <v>66.666666666666671</v>
      </c>
      <c r="E90" s="174">
        <v>0</v>
      </c>
      <c r="F90" s="175">
        <v>0</v>
      </c>
      <c r="G90" s="116">
        <v>0</v>
      </c>
      <c r="H90" s="13"/>
      <c r="I90" s="125"/>
      <c r="J90" s="7"/>
      <c r="K90" s="7"/>
      <c r="L90" s="7"/>
      <c r="M90" s="7"/>
    </row>
    <row r="91" spans="1:13" hidden="1">
      <c r="A91" s="184">
        <v>113</v>
      </c>
      <c r="B91" s="185" t="s">
        <v>9</v>
      </c>
      <c r="C91" s="188" t="s">
        <v>65</v>
      </c>
      <c r="D91" s="189">
        <v>136.11111111111111</v>
      </c>
      <c r="E91" s="174">
        <v>94</v>
      </c>
      <c r="F91" s="175">
        <v>3412587.6149579836</v>
      </c>
      <c r="G91" s="192">
        <v>0.69061224489795914</v>
      </c>
      <c r="H91" s="13"/>
      <c r="I91" s="125"/>
      <c r="J91" s="7"/>
      <c r="K91" s="7"/>
      <c r="L91" s="7"/>
      <c r="M91" s="7"/>
    </row>
    <row r="92" spans="1:13" hidden="1">
      <c r="A92" s="7">
        <v>933</v>
      </c>
      <c r="B92" s="38" t="s">
        <v>53</v>
      </c>
      <c r="C92" s="39" t="s">
        <v>231</v>
      </c>
      <c r="D92" s="101">
        <v>119.29824561403511</v>
      </c>
      <c r="E92" s="174">
        <v>91</v>
      </c>
      <c r="F92" s="175">
        <v>3764677.2094957987</v>
      </c>
      <c r="G92" s="193">
        <v>0.76279411764705873</v>
      </c>
      <c r="H92" s="13"/>
      <c r="I92" s="125"/>
      <c r="J92" s="7"/>
      <c r="K92" s="7"/>
      <c r="L92" s="7"/>
      <c r="M92" s="7"/>
    </row>
    <row r="93" spans="1:13" hidden="1">
      <c r="A93" s="7">
        <v>905</v>
      </c>
      <c r="B93" s="38" t="s">
        <v>67</v>
      </c>
      <c r="C93" s="39" t="s">
        <v>15492</v>
      </c>
      <c r="D93" s="101">
        <v>433.33333333333337</v>
      </c>
      <c r="E93" s="174">
        <v>311</v>
      </c>
      <c r="F93" s="175">
        <v>24031112.327815115</v>
      </c>
      <c r="G93" s="193">
        <v>0.71769230769230763</v>
      </c>
      <c r="H93" s="13"/>
      <c r="I93" s="125"/>
      <c r="J93" s="7"/>
      <c r="K93" s="7"/>
      <c r="L93" s="7"/>
      <c r="M93" s="7"/>
    </row>
    <row r="94" spans="1:13">
      <c r="A94" s="7">
        <v>410</v>
      </c>
      <c r="B94" s="38" t="s">
        <v>423</v>
      </c>
      <c r="C94" s="39" t="s">
        <v>451</v>
      </c>
      <c r="D94" s="101">
        <v>83.333333333333343</v>
      </c>
      <c r="E94" s="174">
        <v>38</v>
      </c>
      <c r="F94" s="175">
        <v>1850658.3823529407</v>
      </c>
      <c r="G94" s="193">
        <v>0.45599999999999996</v>
      </c>
      <c r="H94" s="13"/>
      <c r="I94" s="125"/>
      <c r="J94" s="7"/>
      <c r="K94" s="7"/>
      <c r="L94" s="7"/>
      <c r="M94" s="7"/>
    </row>
    <row r="95" spans="1:13" hidden="1">
      <c r="A95" s="7">
        <v>103</v>
      </c>
      <c r="B95" s="38" t="s">
        <v>9</v>
      </c>
      <c r="C95" s="39" t="s">
        <v>23</v>
      </c>
      <c r="D95" s="157">
        <v>136.11111111111111</v>
      </c>
      <c r="E95" s="174">
        <v>103</v>
      </c>
      <c r="F95" s="175">
        <v>3198143.9110084032</v>
      </c>
      <c r="G95" s="193">
        <v>0.7567346938775511</v>
      </c>
      <c r="H95" s="13"/>
      <c r="I95" s="125"/>
      <c r="J95" s="7"/>
      <c r="K95" s="7"/>
      <c r="L95" s="7"/>
      <c r="M95" s="7"/>
    </row>
    <row r="96" spans="1:13">
      <c r="A96" s="7">
        <v>411</v>
      </c>
      <c r="B96" s="38" t="s">
        <v>16</v>
      </c>
      <c r="C96" s="39" t="s">
        <v>170</v>
      </c>
      <c r="D96" s="101">
        <v>66.666666666666671</v>
      </c>
      <c r="E96" s="174">
        <v>24</v>
      </c>
      <c r="F96" s="175">
        <v>288032.70159663865</v>
      </c>
      <c r="G96" s="193">
        <v>0.36</v>
      </c>
      <c r="H96" s="13"/>
      <c r="I96" s="125"/>
      <c r="J96" s="7"/>
      <c r="K96" s="7"/>
      <c r="L96" s="7"/>
      <c r="M96" s="7"/>
    </row>
    <row r="97" spans="1:14" hidden="1">
      <c r="A97" s="7">
        <v>923</v>
      </c>
      <c r="B97" s="38" t="s">
        <v>53</v>
      </c>
      <c r="C97" s="39" t="s">
        <v>72</v>
      </c>
      <c r="D97" s="101">
        <v>119.29824561403511</v>
      </c>
      <c r="E97" s="174">
        <v>79</v>
      </c>
      <c r="F97" s="175">
        <v>2394862.982016807</v>
      </c>
      <c r="G97" s="193">
        <v>0.66220588235294109</v>
      </c>
      <c r="H97" s="13"/>
      <c r="I97" s="125"/>
      <c r="J97" s="7"/>
      <c r="K97" s="7"/>
      <c r="L97" s="7"/>
      <c r="M97" s="7"/>
    </row>
    <row r="98" spans="1:14" hidden="1">
      <c r="A98" s="7">
        <v>116</v>
      </c>
      <c r="B98" s="38" t="s">
        <v>9</v>
      </c>
      <c r="C98" s="39" t="s">
        <v>153</v>
      </c>
      <c r="D98" s="157">
        <v>136.11111111111111</v>
      </c>
      <c r="E98" s="174">
        <v>44</v>
      </c>
      <c r="F98" s="175">
        <v>2666465.5800840333</v>
      </c>
      <c r="G98" s="193">
        <v>0.32326530612244897</v>
      </c>
      <c r="H98" s="13"/>
      <c r="I98" s="125"/>
      <c r="J98" s="7"/>
      <c r="K98" s="7"/>
      <c r="L98" s="7"/>
      <c r="M98" s="7"/>
    </row>
    <row r="99" spans="1:14" hidden="1">
      <c r="A99" s="7">
        <v>115</v>
      </c>
      <c r="B99" s="38" t="s">
        <v>9</v>
      </c>
      <c r="C99" s="39" t="s">
        <v>128</v>
      </c>
      <c r="D99" s="157">
        <v>136.11111111111111</v>
      </c>
      <c r="E99" s="174">
        <v>53</v>
      </c>
      <c r="F99" s="175">
        <v>2268177.3484873958</v>
      </c>
      <c r="G99" s="193">
        <v>0.38938775510204077</v>
      </c>
      <c r="H99" s="13"/>
      <c r="I99" s="125"/>
      <c r="J99" s="7"/>
      <c r="K99" s="7"/>
      <c r="L99" s="7"/>
      <c r="M99" s="7"/>
    </row>
    <row r="100" spans="1:14" hidden="1">
      <c r="A100" s="7">
        <v>110</v>
      </c>
      <c r="B100" s="38" t="s">
        <v>9</v>
      </c>
      <c r="C100" s="39" t="s">
        <v>15497</v>
      </c>
      <c r="D100" s="157">
        <v>136.11111111111111</v>
      </c>
      <c r="E100" s="174">
        <v>11</v>
      </c>
      <c r="F100" s="175">
        <v>581221.74983193283</v>
      </c>
      <c r="G100" s="193">
        <v>8.0816326530612242E-2</v>
      </c>
      <c r="H100" s="13"/>
      <c r="I100" s="125"/>
      <c r="J100" s="7"/>
      <c r="K100" s="7"/>
      <c r="L100" s="7"/>
      <c r="M100" s="7"/>
    </row>
    <row r="101" spans="1:14" s="168" customFormat="1">
      <c r="A101" s="7">
        <v>413</v>
      </c>
      <c r="B101" s="38" t="s">
        <v>16</v>
      </c>
      <c r="C101" s="38" t="s">
        <v>15500</v>
      </c>
      <c r="D101" s="101">
        <v>66.666666666666671</v>
      </c>
      <c r="E101" s="174">
        <v>32</v>
      </c>
      <c r="F101" s="175">
        <v>1650398.7170588234</v>
      </c>
      <c r="G101" s="193">
        <v>0.48</v>
      </c>
      <c r="H101" s="13"/>
      <c r="I101" s="125"/>
      <c r="J101" s="7"/>
      <c r="K101" s="7"/>
      <c r="L101" s="7"/>
      <c r="M101" s="7"/>
      <c r="N101"/>
    </row>
    <row r="102" spans="1:14">
      <c r="A102" s="33">
        <v>415</v>
      </c>
      <c r="B102" s="176" t="s">
        <v>423</v>
      </c>
      <c r="C102" s="177" t="s">
        <v>759</v>
      </c>
      <c r="D102" s="178">
        <v>83.333333333333343</v>
      </c>
      <c r="E102" s="174">
        <v>4</v>
      </c>
      <c r="F102" s="175">
        <v>166210.82033613446</v>
      </c>
      <c r="G102" s="194">
        <v>4.7999999999999994E-2</v>
      </c>
      <c r="H102" s="13"/>
      <c r="I102" s="125"/>
      <c r="J102" s="7"/>
      <c r="K102" s="7"/>
      <c r="L102" s="195"/>
      <c r="M102" s="195"/>
      <c r="N102" s="168"/>
    </row>
    <row r="103" spans="1:14" hidden="1">
      <c r="A103" s="130">
        <v>711</v>
      </c>
      <c r="B103" s="172" t="s">
        <v>24</v>
      </c>
      <c r="C103" s="173" t="s">
        <v>398</v>
      </c>
      <c r="D103" s="147">
        <v>66.666666666666671</v>
      </c>
      <c r="E103" s="174">
        <v>0</v>
      </c>
      <c r="F103" s="175">
        <v>0</v>
      </c>
      <c r="G103" s="116">
        <v>0</v>
      </c>
      <c r="H103" s="13"/>
      <c r="I103" s="125"/>
      <c r="J103" s="7"/>
      <c r="K103" s="7"/>
      <c r="L103" s="7"/>
      <c r="M103" s="7"/>
    </row>
  </sheetData>
  <autoFilter ref="A48:N103" xr:uid="{E480B0D3-8359-4821-A48A-918065D75A88}">
    <filterColumn colId="1">
      <filters>
        <filter val="BUCARAMANGA"/>
        <filter val="CUCUTA"/>
      </filters>
    </filterColumn>
    <sortState xmlns:xlrd2="http://schemas.microsoft.com/office/spreadsheetml/2017/richdata2" ref="A49:N103">
      <sortCondition ref="A48:A103"/>
    </sortState>
  </autoFilter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F7:F11 E12:F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10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E1BE-20CC-4398-AF9E-4169E97E37EB}">
  <sheetPr filterMode="1"/>
  <dimension ref="A1:N104"/>
  <sheetViews>
    <sheetView topLeftCell="A37" zoomScaleNormal="100" workbookViewId="0">
      <pane xSplit="1" topLeftCell="E1" activePane="topRight" state="frozen"/>
      <selection pane="topRight" activeCell="E109" sqref="E109"/>
      <selection activeCell="B97" sqref="B97"/>
    </sheetView>
  </sheetViews>
  <sheetFormatPr defaultColWidth="9.140625" defaultRowHeight="15"/>
  <cols>
    <col min="1" max="1" width="27" customWidth="1"/>
    <col min="2" max="2" width="26" customWidth="1"/>
    <col min="3" max="3" width="31.140625" customWidth="1"/>
    <col min="4" max="4" width="17.85546875" customWidth="1"/>
    <col min="5" max="5" width="20" customWidth="1"/>
    <col min="6" max="6" width="24.5703125" bestFit="1" customWidth="1"/>
    <col min="7" max="7" width="23.85546875" bestFit="1" customWidth="1"/>
    <col min="8" max="8" width="23.28515625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47"/>
      <c r="F3" s="47"/>
    </row>
    <row r="4" spans="1:14">
      <c r="A4" s="31" t="s">
        <v>15375</v>
      </c>
      <c r="B4" s="9">
        <v>20</v>
      </c>
      <c r="C4" s="7">
        <v>20</v>
      </c>
      <c r="E4" s="46"/>
      <c r="F4" s="46"/>
    </row>
    <row r="5" spans="1:14">
      <c r="A5" s="47"/>
      <c r="B5" s="11"/>
      <c r="D5" s="46"/>
      <c r="E5" s="46"/>
      <c r="F5" s="46"/>
    </row>
    <row r="6" spans="1:14">
      <c r="A6" s="17" t="s">
        <v>15376</v>
      </c>
      <c r="B6" s="58">
        <v>2023</v>
      </c>
      <c r="C6" s="17" t="s">
        <v>15377</v>
      </c>
      <c r="D6" s="17" t="s">
        <v>15395</v>
      </c>
      <c r="E6" s="71" t="s">
        <v>15379</v>
      </c>
      <c r="F6" s="43" t="s">
        <v>15379</v>
      </c>
      <c r="G6" s="58" t="s">
        <v>15386</v>
      </c>
    </row>
    <row r="7" spans="1:14">
      <c r="A7" s="17" t="s">
        <v>15381</v>
      </c>
      <c r="B7" s="14">
        <v>318164072</v>
      </c>
      <c r="C7" s="14">
        <v>465000000</v>
      </c>
      <c r="D7" s="35">
        <v>313064888.86554587</v>
      </c>
      <c r="E7" s="100">
        <v>0.67325782551730295</v>
      </c>
      <c r="F7" s="99">
        <v>0.67325782551730295</v>
      </c>
      <c r="G7" s="64">
        <v>-1.6026898016486713E-2</v>
      </c>
      <c r="H7" s="158"/>
    </row>
    <row r="8" spans="1:14">
      <c r="A8" s="17" t="s">
        <v>15382</v>
      </c>
      <c r="B8" s="127">
        <v>5106</v>
      </c>
      <c r="C8" s="127">
        <v>7750</v>
      </c>
      <c r="D8" s="36">
        <v>6559</v>
      </c>
      <c r="E8" s="100">
        <v>0.8463225806451613</v>
      </c>
      <c r="F8" s="99">
        <v>0.8463225806451613</v>
      </c>
      <c r="G8" s="64">
        <v>0.2845671758715238</v>
      </c>
      <c r="H8" s="46"/>
    </row>
    <row r="9" spans="1:14">
      <c r="A9" s="17" t="s">
        <v>15383</v>
      </c>
      <c r="B9" s="14">
        <v>62311.804151978067</v>
      </c>
      <c r="C9" s="14">
        <v>60000</v>
      </c>
      <c r="D9" s="35">
        <v>47730.582232893103</v>
      </c>
      <c r="E9" s="100">
        <v>0.79550970388155173</v>
      </c>
      <c r="F9" s="99">
        <v>0.79550970388155173</v>
      </c>
      <c r="G9" s="64">
        <v>-0.23400416851230088</v>
      </c>
    </row>
    <row r="10" spans="1:14">
      <c r="A10" s="17" t="s">
        <v>3</v>
      </c>
      <c r="B10" s="29">
        <v>5267</v>
      </c>
      <c r="C10" s="29">
        <v>0</v>
      </c>
      <c r="D10" s="36">
        <v>6029</v>
      </c>
      <c r="E10" s="100">
        <v>0.39863483870967736</v>
      </c>
      <c r="F10" s="99">
        <v>0.99658709677419344</v>
      </c>
      <c r="G10" s="64">
        <v>0.14467438769698115</v>
      </c>
    </row>
    <row r="11" spans="1:14">
      <c r="A11" s="17" t="s">
        <v>15384</v>
      </c>
      <c r="B11" s="25">
        <v>0.96943231441048039</v>
      </c>
      <c r="C11" s="25">
        <v>0.96943231441048039</v>
      </c>
      <c r="D11" s="25">
        <v>1.0879084425277823</v>
      </c>
      <c r="E11" s="100">
        <v>1</v>
      </c>
      <c r="F11" s="99">
        <v>1</v>
      </c>
      <c r="G11" s="64">
        <v>0.12221186188676647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15410</v>
      </c>
      <c r="E16" s="15" t="s">
        <v>15395</v>
      </c>
      <c r="F16" s="16" t="s">
        <v>15396</v>
      </c>
      <c r="G16" s="17" t="s">
        <v>15397</v>
      </c>
      <c r="H16" s="17" t="s">
        <v>15398</v>
      </c>
      <c r="I16" s="17" t="s">
        <v>15399</v>
      </c>
      <c r="J16" s="71" t="s">
        <v>15400</v>
      </c>
      <c r="K16" s="71" t="s">
        <v>15401</v>
      </c>
      <c r="L16" s="43" t="s">
        <v>15402</v>
      </c>
      <c r="M16" s="43" t="s">
        <v>15403</v>
      </c>
      <c r="N16" s="47"/>
    </row>
    <row r="17" spans="1:14">
      <c r="A17" s="17" t="s">
        <v>53</v>
      </c>
      <c r="B17" s="26">
        <v>19</v>
      </c>
      <c r="C17" s="69">
        <v>0.33</v>
      </c>
      <c r="D17" s="69">
        <v>0.42</v>
      </c>
      <c r="E17" s="14">
        <v>153450000</v>
      </c>
      <c r="F17" s="14">
        <v>8076315.7894736845</v>
      </c>
      <c r="G17" s="30">
        <v>123977044.97478971</v>
      </c>
      <c r="H17" s="146">
        <v>0.39601069741179112</v>
      </c>
      <c r="I17" s="13">
        <v>3255</v>
      </c>
      <c r="J17" s="72">
        <v>171.31578947368422</v>
      </c>
      <c r="K17" s="78">
        <v>3097</v>
      </c>
      <c r="L17" s="74">
        <v>0.47217563652995881</v>
      </c>
      <c r="M17" s="75">
        <v>40031.335154920795</v>
      </c>
      <c r="N17" s="79"/>
    </row>
    <row r="18" spans="1:14">
      <c r="A18" s="17" t="s">
        <v>9</v>
      </c>
      <c r="B18" s="26">
        <v>12</v>
      </c>
      <c r="C18" s="69">
        <v>0.23</v>
      </c>
      <c r="D18" s="69">
        <v>0.2</v>
      </c>
      <c r="E18" s="14">
        <v>106950000</v>
      </c>
      <c r="F18" s="14">
        <v>8912500</v>
      </c>
      <c r="G18" s="30">
        <v>63602354.596638478</v>
      </c>
      <c r="H18" s="146">
        <v>0.20316029314917591</v>
      </c>
      <c r="I18" s="13">
        <v>1550</v>
      </c>
      <c r="J18" s="72">
        <v>129.16666666666666</v>
      </c>
      <c r="K18" s="78">
        <v>1382</v>
      </c>
      <c r="L18" s="74">
        <v>0.21070285104436651</v>
      </c>
      <c r="M18" s="75">
        <v>46021.964252270969</v>
      </c>
      <c r="N18" s="79"/>
    </row>
    <row r="19" spans="1:14">
      <c r="A19" s="17" t="s">
        <v>24</v>
      </c>
      <c r="B19" s="26">
        <v>6</v>
      </c>
      <c r="C19" s="69">
        <v>8.5000000000000006E-2</v>
      </c>
      <c r="D19" s="69">
        <v>0.06</v>
      </c>
      <c r="E19" s="14">
        <v>39525000</v>
      </c>
      <c r="F19" s="14">
        <v>6587500</v>
      </c>
      <c r="G19" s="30">
        <v>29877210.184873939</v>
      </c>
      <c r="H19" s="146">
        <v>9.5434560845005872E-2</v>
      </c>
      <c r="I19" s="13">
        <v>465</v>
      </c>
      <c r="J19" s="72">
        <v>77.5</v>
      </c>
      <c r="K19" s="78">
        <v>479</v>
      </c>
      <c r="L19" s="74">
        <v>7.3029425217258734E-2</v>
      </c>
      <c r="M19" s="75">
        <v>62374.133997649144</v>
      </c>
      <c r="N19" s="79"/>
    </row>
    <row r="20" spans="1:14">
      <c r="A20" s="66" t="s">
        <v>423</v>
      </c>
      <c r="B20" s="26">
        <v>4</v>
      </c>
      <c r="C20" s="69">
        <v>4.4999999999999998E-2</v>
      </c>
      <c r="D20" s="69">
        <v>0.05</v>
      </c>
      <c r="E20" s="14">
        <v>20925000</v>
      </c>
      <c r="F20" s="14">
        <v>5231250</v>
      </c>
      <c r="G20" s="30">
        <v>4839335.512605045</v>
      </c>
      <c r="H20" s="146">
        <v>1.5457931198038077E-2</v>
      </c>
      <c r="I20" s="13">
        <v>387.5</v>
      </c>
      <c r="J20" s="72">
        <v>96.875</v>
      </c>
      <c r="K20" s="78">
        <v>100</v>
      </c>
      <c r="L20" s="74">
        <v>1.5246226558926665E-2</v>
      </c>
      <c r="M20" s="75">
        <v>48393.355126050446</v>
      </c>
      <c r="N20" s="79"/>
    </row>
    <row r="21" spans="1:14">
      <c r="A21" s="17" t="s">
        <v>16</v>
      </c>
      <c r="B21" s="26">
        <v>3</v>
      </c>
      <c r="C21" s="69">
        <v>2.5000000000000001E-2</v>
      </c>
      <c r="D21" s="69">
        <v>0.03</v>
      </c>
      <c r="E21" s="14">
        <v>11625000</v>
      </c>
      <c r="F21" s="14">
        <v>3875000</v>
      </c>
      <c r="G21" s="30">
        <v>5394099.5126050413</v>
      </c>
      <c r="H21" s="146">
        <v>1.7229972777054799E-2</v>
      </c>
      <c r="I21" s="13">
        <v>232.5</v>
      </c>
      <c r="J21" s="72">
        <v>77.5</v>
      </c>
      <c r="K21" s="78">
        <v>171</v>
      </c>
      <c r="L21" s="74">
        <v>2.60710474157646E-2</v>
      </c>
      <c r="M21" s="75">
        <v>31544.441594181528</v>
      </c>
      <c r="N21" s="79"/>
    </row>
    <row r="22" spans="1:14">
      <c r="A22" s="17" t="s">
        <v>67</v>
      </c>
      <c r="B22" s="26">
        <v>2</v>
      </c>
      <c r="C22" s="69">
        <v>0.11</v>
      </c>
      <c r="D22" s="69">
        <v>0.08</v>
      </c>
      <c r="E22" s="14">
        <v>51150000</v>
      </c>
      <c r="F22" s="14">
        <v>25575000</v>
      </c>
      <c r="G22" s="30">
        <v>47563125.504201703</v>
      </c>
      <c r="H22" s="146">
        <v>0.15192737095672509</v>
      </c>
      <c r="I22" s="13">
        <v>620</v>
      </c>
      <c r="J22" s="72">
        <v>310</v>
      </c>
      <c r="K22" s="78">
        <v>698</v>
      </c>
      <c r="L22" s="74">
        <v>0.10641866138130812</v>
      </c>
      <c r="M22" s="75">
        <v>68142.013616334822</v>
      </c>
      <c r="N22" s="79"/>
    </row>
    <row r="23" spans="1:14">
      <c r="A23" s="17" t="s">
        <v>41</v>
      </c>
      <c r="B23" s="26">
        <v>1</v>
      </c>
      <c r="C23" s="69">
        <v>0.02</v>
      </c>
      <c r="D23" s="69">
        <v>0.04</v>
      </c>
      <c r="E23" s="14">
        <v>9300000</v>
      </c>
      <c r="F23" s="14">
        <v>9300000</v>
      </c>
      <c r="G23" s="30">
        <v>0</v>
      </c>
      <c r="H23" s="146">
        <v>0</v>
      </c>
      <c r="I23" s="13">
        <v>310</v>
      </c>
      <c r="J23" s="72">
        <v>310</v>
      </c>
      <c r="K23" s="78">
        <v>0</v>
      </c>
      <c r="L23" s="74">
        <v>0</v>
      </c>
      <c r="M23" s="75"/>
      <c r="N23" s="79"/>
    </row>
    <row r="24" spans="1:14">
      <c r="A24" s="17" t="s">
        <v>31</v>
      </c>
      <c r="B24" s="26">
        <v>2</v>
      </c>
      <c r="C24" s="69">
        <v>0.02</v>
      </c>
      <c r="D24" s="69">
        <v>0.02</v>
      </c>
      <c r="E24" s="14">
        <v>9300000</v>
      </c>
      <c r="F24" s="14">
        <v>4650000</v>
      </c>
      <c r="G24" s="30">
        <v>7687189.6470588241</v>
      </c>
      <c r="H24" s="146">
        <v>2.4554620848460253E-2</v>
      </c>
      <c r="I24" s="13">
        <v>155</v>
      </c>
      <c r="J24" s="72">
        <v>77.5</v>
      </c>
      <c r="K24" s="78">
        <v>112</v>
      </c>
      <c r="L24" s="74">
        <v>1.7075773745997867E-2</v>
      </c>
      <c r="M24" s="75">
        <v>68635.621848739494</v>
      </c>
      <c r="N24" s="79"/>
    </row>
    <row r="25" spans="1:14">
      <c r="A25" s="17" t="s">
        <v>137</v>
      </c>
      <c r="B25" s="26">
        <v>1</v>
      </c>
      <c r="C25" s="69">
        <v>0.03</v>
      </c>
      <c r="D25" s="69">
        <v>0.03</v>
      </c>
      <c r="E25" s="14">
        <v>13950000</v>
      </c>
      <c r="F25" s="14">
        <v>13950000</v>
      </c>
      <c r="G25" s="30">
        <v>3549635.7647058824</v>
      </c>
      <c r="H25" s="146">
        <v>1.1338338762831909E-2</v>
      </c>
      <c r="I25" s="13">
        <v>232.5</v>
      </c>
      <c r="J25" s="72">
        <v>232.5</v>
      </c>
      <c r="K25" s="78">
        <v>78</v>
      </c>
      <c r="L25" s="74">
        <v>1.1892056715962799E-2</v>
      </c>
      <c r="M25" s="75">
        <v>45508.150829562597</v>
      </c>
      <c r="N25" s="79"/>
    </row>
    <row r="26" spans="1:14">
      <c r="A26" s="66" t="s">
        <v>156</v>
      </c>
      <c r="B26" s="26">
        <v>2</v>
      </c>
      <c r="C26" s="69">
        <v>0.05</v>
      </c>
      <c r="D26" s="69">
        <v>0.05</v>
      </c>
      <c r="E26" s="14">
        <v>23250000</v>
      </c>
      <c r="F26" s="14">
        <v>11625000</v>
      </c>
      <c r="G26" s="30">
        <v>17108839.184873931</v>
      </c>
      <c r="H26" s="146">
        <v>5.4649498533263438E-2</v>
      </c>
      <c r="I26" s="13">
        <v>387.5</v>
      </c>
      <c r="J26" s="72">
        <v>193.75</v>
      </c>
      <c r="K26" s="78">
        <v>319</v>
      </c>
      <c r="L26" s="74">
        <v>4.8635462722976065E-2</v>
      </c>
      <c r="M26" s="75">
        <v>53632.724717473138</v>
      </c>
      <c r="N26" s="79"/>
    </row>
    <row r="27" spans="1:14">
      <c r="A27" s="17" t="s">
        <v>34</v>
      </c>
      <c r="B27" s="26">
        <v>2</v>
      </c>
      <c r="C27" s="69">
        <v>3.5000000000000003E-2</v>
      </c>
      <c r="D27" s="69">
        <v>0.02</v>
      </c>
      <c r="E27" s="14">
        <v>16275000.000000002</v>
      </c>
      <c r="F27" s="14">
        <v>8137500.0000000009</v>
      </c>
      <c r="G27" s="30">
        <v>9466053.9831932765</v>
      </c>
      <c r="H27" s="146">
        <v>3.0236715517653362E-2</v>
      </c>
      <c r="I27" s="13">
        <v>155</v>
      </c>
      <c r="J27" s="72">
        <v>77.5</v>
      </c>
      <c r="K27" s="78">
        <v>123</v>
      </c>
      <c r="L27" s="74">
        <v>1.8752858667479798E-2</v>
      </c>
      <c r="M27" s="75">
        <v>76959.788481246156</v>
      </c>
      <c r="N27" s="79"/>
    </row>
    <row r="28" spans="1:14">
      <c r="A28" s="17" t="s">
        <v>3</v>
      </c>
      <c r="B28" s="26">
        <v>0</v>
      </c>
      <c r="C28" s="69">
        <v>0.02</v>
      </c>
      <c r="D28" s="69">
        <v>0</v>
      </c>
      <c r="E28" s="14">
        <v>9300000</v>
      </c>
      <c r="F28" s="14"/>
      <c r="G28" s="30">
        <v>0</v>
      </c>
      <c r="H28" s="146">
        <v>0</v>
      </c>
      <c r="I28" s="13">
        <v>0</v>
      </c>
      <c r="J28" s="72"/>
      <c r="K28" s="78">
        <v>0</v>
      </c>
      <c r="L28" s="74">
        <v>0</v>
      </c>
      <c r="M28" s="75" t="e">
        <v>#DIV/0!</v>
      </c>
      <c r="N28" s="79"/>
    </row>
    <row r="29" spans="1:14">
      <c r="A29" s="17" t="s">
        <v>15406</v>
      </c>
      <c r="B29" s="18">
        <v>54</v>
      </c>
      <c r="C29" s="123">
        <v>1.0000000000000002</v>
      </c>
      <c r="D29" s="123">
        <v>1</v>
      </c>
      <c r="E29" s="19">
        <v>465000000</v>
      </c>
      <c r="F29" s="19">
        <v>105920065.78947368</v>
      </c>
      <c r="G29" s="27">
        <v>313064888.86554587</v>
      </c>
      <c r="H29" s="150">
        <v>1</v>
      </c>
      <c r="I29" s="13">
        <v>7750</v>
      </c>
      <c r="J29" s="73">
        <v>1753.6074561403509</v>
      </c>
      <c r="K29" s="73">
        <v>6559</v>
      </c>
      <c r="L29" s="76">
        <v>1</v>
      </c>
      <c r="M29" s="77">
        <v>47730.582232893103</v>
      </c>
    </row>
    <row r="30" spans="1:14">
      <c r="A30" s="134"/>
      <c r="B30" s="11"/>
    </row>
    <row r="31" spans="1:14">
      <c r="B31" s="43" t="s">
        <v>15519</v>
      </c>
      <c r="C31" s="43" t="s">
        <v>15478</v>
      </c>
      <c r="D31" s="43" t="s">
        <v>15520</v>
      </c>
      <c r="E31" s="43" t="s">
        <v>15518</v>
      </c>
      <c r="F31" s="43" t="s">
        <v>15481</v>
      </c>
      <c r="G31" s="43" t="s">
        <v>15515</v>
      </c>
      <c r="H31" s="43" t="s">
        <v>15383</v>
      </c>
    </row>
    <row r="32" spans="1:14">
      <c r="A32" s="71" t="s">
        <v>53</v>
      </c>
      <c r="B32" s="103">
        <v>123977044.97478971</v>
      </c>
      <c r="C32" s="159">
        <v>0.39601069741179112</v>
      </c>
      <c r="D32" s="99">
        <v>0.80793121521531253</v>
      </c>
      <c r="E32" s="114">
        <v>3097</v>
      </c>
      <c r="F32" s="160">
        <v>0.47217563652995881</v>
      </c>
      <c r="G32" s="99">
        <v>0.95145929339477731</v>
      </c>
      <c r="H32" s="161">
        <v>40031.335154920795</v>
      </c>
    </row>
    <row r="33" spans="1:13">
      <c r="A33" s="71" t="s">
        <v>9</v>
      </c>
      <c r="B33" s="103">
        <v>63602354.596638471</v>
      </c>
      <c r="C33" s="159">
        <v>0.20316029314917589</v>
      </c>
      <c r="D33" s="99">
        <v>0.59469242259596511</v>
      </c>
      <c r="E33" s="114">
        <v>1382</v>
      </c>
      <c r="F33" s="160">
        <v>0.21070285104436651</v>
      </c>
      <c r="G33" s="99">
        <v>0.89161290322580644</v>
      </c>
      <c r="H33" s="161">
        <v>46021.964252270962</v>
      </c>
    </row>
    <row r="34" spans="1:13">
      <c r="A34" s="71" t="s">
        <v>24</v>
      </c>
      <c r="B34" s="103">
        <v>29877210.184873939</v>
      </c>
      <c r="C34" s="159">
        <v>9.5434560845005872E-2</v>
      </c>
      <c r="D34" s="99">
        <v>0.75590664604361646</v>
      </c>
      <c r="E34" s="114">
        <v>479</v>
      </c>
      <c r="F34" s="160">
        <v>7.3029425217258734E-2</v>
      </c>
      <c r="G34" s="99">
        <v>1.0301075268817204</v>
      </c>
      <c r="H34" s="161">
        <v>62374.133997649144</v>
      </c>
    </row>
    <row r="35" spans="1:13">
      <c r="A35" s="164" t="s">
        <v>423</v>
      </c>
      <c r="B35" s="103">
        <v>4839335.512605045</v>
      </c>
      <c r="C35" s="159">
        <v>1.5457931198038077E-2</v>
      </c>
      <c r="D35" s="99">
        <v>0.23127051434193763</v>
      </c>
      <c r="E35" s="114">
        <v>100</v>
      </c>
      <c r="F35" s="160">
        <v>1.5246226558926665E-2</v>
      </c>
      <c r="G35" s="99">
        <v>0.25806451612903225</v>
      </c>
      <c r="H35" s="161">
        <v>48393.355126050446</v>
      </c>
    </row>
    <row r="36" spans="1:13">
      <c r="A36" s="71" t="s">
        <v>16</v>
      </c>
      <c r="B36" s="103">
        <v>5394099.5126050413</v>
      </c>
      <c r="C36" s="159">
        <v>1.7229972777054799E-2</v>
      </c>
      <c r="D36" s="99">
        <v>0.46400856022408959</v>
      </c>
      <c r="E36" s="114">
        <v>171</v>
      </c>
      <c r="F36" s="160">
        <v>2.60710474157646E-2</v>
      </c>
      <c r="G36" s="99">
        <v>0.73548387096774193</v>
      </c>
      <c r="H36" s="161">
        <v>31544.441594181528</v>
      </c>
      <c r="J36" s="46"/>
    </row>
    <row r="37" spans="1:13">
      <c r="A37" s="71" t="s">
        <v>67</v>
      </c>
      <c r="B37" s="103">
        <v>47563125.50420171</v>
      </c>
      <c r="C37" s="159">
        <v>0.15192737095672512</v>
      </c>
      <c r="D37" s="99">
        <v>0.92987537642623086</v>
      </c>
      <c r="E37" s="114">
        <v>698</v>
      </c>
      <c r="F37" s="160">
        <v>0.10641866138130812</v>
      </c>
      <c r="G37" s="99">
        <v>1.1258064516129032</v>
      </c>
      <c r="H37" s="161">
        <v>68142.013616334822</v>
      </c>
    </row>
    <row r="38" spans="1:13">
      <c r="A38" s="71" t="s">
        <v>41</v>
      </c>
      <c r="B38" s="103">
        <v>0</v>
      </c>
      <c r="C38" s="159">
        <v>0</v>
      </c>
      <c r="D38" s="99">
        <v>0</v>
      </c>
      <c r="E38" s="114">
        <v>0</v>
      </c>
      <c r="F38" s="160">
        <v>0</v>
      </c>
      <c r="G38" s="99">
        <v>0</v>
      </c>
      <c r="H38" s="161" t="e">
        <v>#DIV/0!</v>
      </c>
    </row>
    <row r="39" spans="1:13">
      <c r="A39" s="71" t="s">
        <v>31</v>
      </c>
      <c r="B39" s="103">
        <v>7687189.6470588241</v>
      </c>
      <c r="C39" s="159">
        <v>2.4554620848460253E-2</v>
      </c>
      <c r="D39" s="99">
        <v>0.826579531941809</v>
      </c>
      <c r="E39" s="114">
        <v>112</v>
      </c>
      <c r="F39" s="160">
        <v>1.7075773745997867E-2</v>
      </c>
      <c r="G39" s="99">
        <v>0.72258064516129028</v>
      </c>
      <c r="H39" s="161">
        <v>68635.621848739494</v>
      </c>
    </row>
    <row r="40" spans="1:13">
      <c r="A40" s="71" t="s">
        <v>137</v>
      </c>
      <c r="B40" s="103">
        <v>3549635.7647058824</v>
      </c>
      <c r="C40" s="159">
        <v>1.1338338762831909E-2</v>
      </c>
      <c r="D40" s="99">
        <v>0.25445417668142528</v>
      </c>
      <c r="E40" s="114">
        <v>78</v>
      </c>
      <c r="F40" s="160">
        <v>1.1892056715962799E-2</v>
      </c>
      <c r="G40" s="99">
        <v>0.33548387096774196</v>
      </c>
      <c r="H40" s="161">
        <v>45508.150829562597</v>
      </c>
    </row>
    <row r="41" spans="1:13" ht="15.75" customHeight="1">
      <c r="A41" s="164" t="s">
        <v>156</v>
      </c>
      <c r="B41" s="103">
        <v>17108839.184873931</v>
      </c>
      <c r="C41" s="159">
        <v>5.4649498533263438E-2</v>
      </c>
      <c r="D41" s="99">
        <v>0.73586405096231966</v>
      </c>
      <c r="E41" s="114">
        <v>319</v>
      </c>
      <c r="F41" s="160">
        <v>4.8635462722976065E-2</v>
      </c>
      <c r="G41" s="99">
        <v>0.82322580645161292</v>
      </c>
      <c r="H41" s="161">
        <v>53632.724717473138</v>
      </c>
    </row>
    <row r="42" spans="1:13">
      <c r="A42" s="71" t="s">
        <v>34</v>
      </c>
      <c r="B42" s="103">
        <v>9466053.9831932765</v>
      </c>
      <c r="C42" s="159">
        <v>3.0236715517653362E-2</v>
      </c>
      <c r="D42" s="99">
        <v>0.58163158114858837</v>
      </c>
      <c r="E42" s="114">
        <v>123</v>
      </c>
      <c r="F42" s="160">
        <v>1.8752858667479798E-2</v>
      </c>
      <c r="G42" s="99">
        <v>0.79354838709677422</v>
      </c>
      <c r="H42" s="161">
        <v>76959.788481246156</v>
      </c>
      <c r="J42" s="8"/>
      <c r="K42" s="8"/>
      <c r="L42" s="8"/>
    </row>
    <row r="43" spans="1:13">
      <c r="A43" s="71" t="s">
        <v>3</v>
      </c>
      <c r="B43" s="103">
        <v>0</v>
      </c>
      <c r="C43" s="159">
        <v>0</v>
      </c>
      <c r="D43" s="99">
        <v>0</v>
      </c>
      <c r="E43" s="114">
        <v>0</v>
      </c>
      <c r="F43" s="160">
        <v>0</v>
      </c>
      <c r="G43" s="99" t="e">
        <v>#DIV/0!</v>
      </c>
      <c r="H43" s="161" t="e">
        <v>#DIV/0!</v>
      </c>
      <c r="J43" s="8"/>
      <c r="K43" s="8"/>
      <c r="L43" s="8"/>
    </row>
    <row r="44" spans="1:13" s="83" customFormat="1">
      <c r="A44" s="112" t="s">
        <v>15406</v>
      </c>
      <c r="B44" s="104">
        <v>313064888.86554587</v>
      </c>
      <c r="C44" s="159">
        <v>1</v>
      </c>
      <c r="D44" s="162">
        <v>0.67325782551730295</v>
      </c>
      <c r="E44" s="115">
        <v>6559</v>
      </c>
      <c r="F44" s="163">
        <v>1</v>
      </c>
      <c r="G44" s="99">
        <v>0.8463225806451613</v>
      </c>
      <c r="H44" s="161">
        <v>47730.582232893103</v>
      </c>
      <c r="J44" s="8"/>
      <c r="K44" s="8"/>
      <c r="L44" s="8"/>
    </row>
    <row r="46" spans="1:13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3">
      <c r="A48" s="43" t="s">
        <v>7</v>
      </c>
      <c r="B48" s="43" t="s">
        <v>0</v>
      </c>
      <c r="C48" s="43" t="s">
        <v>4</v>
      </c>
      <c r="D48" s="43" t="s">
        <v>15414</v>
      </c>
      <c r="E48" s="43" t="s">
        <v>15415</v>
      </c>
      <c r="F48" s="43" t="s">
        <v>15488</v>
      </c>
      <c r="G48" s="43" t="s">
        <v>15521</v>
      </c>
      <c r="H48" s="43" t="s">
        <v>15515</v>
      </c>
      <c r="I48" s="200"/>
      <c r="J48" s="43"/>
      <c r="K48" s="43"/>
      <c r="L48" s="43"/>
      <c r="M48" s="43"/>
    </row>
    <row r="49" spans="1:13" hidden="1">
      <c r="A49" s="265">
        <v>107</v>
      </c>
      <c r="B49" s="266" t="s">
        <v>9</v>
      </c>
      <c r="C49" s="266" t="s">
        <v>28</v>
      </c>
      <c r="D49" s="282">
        <v>129.16666666666666</v>
      </c>
      <c r="E49" s="262">
        <v>206</v>
      </c>
      <c r="F49" s="263">
        <v>7401312.3025210109</v>
      </c>
      <c r="G49" s="264">
        <v>4544080.009999997</v>
      </c>
      <c r="H49" s="48">
        <v>1.5948387096774195</v>
      </c>
      <c r="I49" s="287"/>
      <c r="J49" s="180"/>
      <c r="K49" s="180"/>
      <c r="L49" s="180"/>
      <c r="M49" s="180"/>
    </row>
    <row r="50" spans="1:13" hidden="1">
      <c r="A50" s="130">
        <v>945</v>
      </c>
      <c r="B50" s="172" t="s">
        <v>53</v>
      </c>
      <c r="C50" s="172" t="s">
        <v>118</v>
      </c>
      <c r="D50" s="147">
        <v>171.31578947368422</v>
      </c>
      <c r="E50" s="174">
        <v>223</v>
      </c>
      <c r="F50" s="175">
        <v>9266282.8487394955</v>
      </c>
      <c r="G50" s="161">
        <v>3555139.6910999985</v>
      </c>
      <c r="H50" s="99">
        <v>1.301689708141321</v>
      </c>
      <c r="I50" s="202"/>
      <c r="J50" s="130"/>
      <c r="K50" s="130"/>
      <c r="L50" s="130"/>
      <c r="M50" s="130"/>
    </row>
    <row r="51" spans="1:13" hidden="1">
      <c r="A51" s="265">
        <v>114</v>
      </c>
      <c r="B51" s="266" t="s">
        <v>9</v>
      </c>
      <c r="C51" s="267" t="s">
        <v>78</v>
      </c>
      <c r="D51" s="282">
        <v>129.16666666666666</v>
      </c>
      <c r="E51" s="262">
        <v>141</v>
      </c>
      <c r="F51" s="263">
        <v>4920729.2016806696</v>
      </c>
      <c r="G51" s="264">
        <v>3307579.2499999981</v>
      </c>
      <c r="H51" s="48">
        <v>1.0916129032258066</v>
      </c>
      <c r="I51" s="287"/>
      <c r="J51" s="180"/>
      <c r="K51" s="180"/>
      <c r="L51" s="180"/>
      <c r="M51" s="180"/>
    </row>
    <row r="52" spans="1:13" hidden="1">
      <c r="A52" s="130">
        <v>918</v>
      </c>
      <c r="B52" s="172" t="s">
        <v>53</v>
      </c>
      <c r="C52" s="172" t="s">
        <v>354</v>
      </c>
      <c r="D52" s="147">
        <v>171.31578947368422</v>
      </c>
      <c r="E52" s="174">
        <v>221</v>
      </c>
      <c r="F52" s="175">
        <v>9226267.2773109265</v>
      </c>
      <c r="G52" s="161">
        <v>1718669.0799999994</v>
      </c>
      <c r="H52" s="99">
        <v>1.2900153609831029</v>
      </c>
      <c r="I52" s="202"/>
      <c r="J52" s="130"/>
      <c r="K52" s="130"/>
      <c r="L52" s="130"/>
      <c r="M52" s="130"/>
    </row>
    <row r="53" spans="1:13" hidden="1">
      <c r="A53" s="130">
        <v>921</v>
      </c>
      <c r="B53" s="172" t="s">
        <v>53</v>
      </c>
      <c r="C53" s="172" t="s">
        <v>61</v>
      </c>
      <c r="D53" s="147">
        <v>171.31578947368422</v>
      </c>
      <c r="E53" s="174">
        <v>210</v>
      </c>
      <c r="F53" s="175">
        <v>9227381.6134453788</v>
      </c>
      <c r="G53" s="161">
        <v>3193694.8199999975</v>
      </c>
      <c r="H53" s="99">
        <v>1.2258064516129032</v>
      </c>
      <c r="I53" s="202"/>
      <c r="J53" s="130"/>
      <c r="K53" s="130"/>
      <c r="L53" s="130"/>
      <c r="M53" s="130"/>
    </row>
    <row r="54" spans="1:13" hidden="1">
      <c r="A54" s="180">
        <v>102</v>
      </c>
      <c r="B54" s="170" t="s">
        <v>9</v>
      </c>
      <c r="C54" s="181" t="s">
        <v>11</v>
      </c>
      <c r="D54" s="288">
        <v>129.16666666666666</v>
      </c>
      <c r="E54" s="262">
        <v>133</v>
      </c>
      <c r="F54" s="263">
        <v>3304770.126050422</v>
      </c>
      <c r="G54" s="264">
        <v>3069675.5799999963</v>
      </c>
      <c r="H54" s="48">
        <v>1.0296774193548388</v>
      </c>
      <c r="I54" s="287"/>
      <c r="J54" s="180"/>
      <c r="K54" s="180"/>
      <c r="L54" s="180"/>
      <c r="M54" s="180"/>
    </row>
    <row r="55" spans="1:13" hidden="1">
      <c r="A55" s="130">
        <v>938</v>
      </c>
      <c r="B55" s="172" t="s">
        <v>53</v>
      </c>
      <c r="C55" s="172" t="s">
        <v>134</v>
      </c>
      <c r="D55" s="147">
        <v>171.31578947368422</v>
      </c>
      <c r="E55" s="174">
        <v>207</v>
      </c>
      <c r="F55" s="175">
        <v>9412660.0588235315</v>
      </c>
      <c r="G55" s="161">
        <v>2671238.4599999986</v>
      </c>
      <c r="H55" s="99">
        <v>1.2082949308755759</v>
      </c>
      <c r="I55" s="202"/>
      <c r="J55" s="130"/>
      <c r="K55" s="130"/>
      <c r="L55" s="130"/>
      <c r="M55" s="130"/>
    </row>
    <row r="56" spans="1:13" hidden="1">
      <c r="A56" s="180">
        <v>103</v>
      </c>
      <c r="B56" s="170" t="s">
        <v>9</v>
      </c>
      <c r="C56" s="181" t="s">
        <v>23</v>
      </c>
      <c r="D56" s="288">
        <v>129.16666666666666</v>
      </c>
      <c r="E56" s="262">
        <v>140</v>
      </c>
      <c r="F56" s="263">
        <v>5220302.6218487378</v>
      </c>
      <c r="G56" s="264">
        <v>2621241.8024999988</v>
      </c>
      <c r="H56" s="48">
        <v>1.0838709677419356</v>
      </c>
      <c r="I56" s="287"/>
      <c r="J56" s="180"/>
      <c r="K56" s="180"/>
      <c r="L56" s="180"/>
      <c r="M56" s="180"/>
    </row>
    <row r="57" spans="1:13" hidden="1">
      <c r="A57" s="130">
        <v>905</v>
      </c>
      <c r="B57" s="172" t="s">
        <v>67</v>
      </c>
      <c r="C57" s="173" t="s">
        <v>176</v>
      </c>
      <c r="D57" s="147">
        <v>310</v>
      </c>
      <c r="E57" s="174">
        <v>361</v>
      </c>
      <c r="F57" s="175">
        <v>24994930.445378117</v>
      </c>
      <c r="G57" s="161">
        <v>872451.38000000012</v>
      </c>
      <c r="H57" s="99">
        <v>1.1645161290322581</v>
      </c>
      <c r="I57" s="202"/>
      <c r="J57" s="130"/>
      <c r="K57" s="130"/>
      <c r="L57" s="130"/>
      <c r="M57" s="130"/>
    </row>
    <row r="58" spans="1:13" hidden="1">
      <c r="A58" s="265">
        <v>113</v>
      </c>
      <c r="B58" s="266" t="s">
        <v>9</v>
      </c>
      <c r="C58" s="267" t="s">
        <v>65</v>
      </c>
      <c r="D58" s="282">
        <v>129.16666666666666</v>
      </c>
      <c r="E58" s="262">
        <v>113</v>
      </c>
      <c r="F58" s="263">
        <v>3131159.2100840341</v>
      </c>
      <c r="G58" s="264">
        <v>2404564.6899999985</v>
      </c>
      <c r="H58" s="48">
        <v>0.87483870967741939</v>
      </c>
      <c r="I58" s="287"/>
      <c r="J58" s="180"/>
      <c r="K58" s="180"/>
      <c r="L58" s="180"/>
      <c r="M58" s="180"/>
    </row>
    <row r="59" spans="1:13" hidden="1">
      <c r="A59" s="130">
        <v>920</v>
      </c>
      <c r="B59" s="172" t="s">
        <v>53</v>
      </c>
      <c r="C59" s="173" t="s">
        <v>87</v>
      </c>
      <c r="D59" s="147">
        <v>171.31578947368422</v>
      </c>
      <c r="E59" s="174">
        <v>192</v>
      </c>
      <c r="F59" s="175">
        <v>8233485.344537816</v>
      </c>
      <c r="G59" s="161">
        <v>2187511.379999999</v>
      </c>
      <c r="H59" s="99">
        <v>1.12073732718894</v>
      </c>
      <c r="I59" s="202"/>
      <c r="J59" s="130"/>
      <c r="K59" s="130"/>
      <c r="L59" s="130"/>
      <c r="M59" s="130"/>
    </row>
    <row r="60" spans="1:13" hidden="1">
      <c r="A60" s="130">
        <v>919</v>
      </c>
      <c r="B60" s="172" t="s">
        <v>53</v>
      </c>
      <c r="C60" s="172" t="s">
        <v>143</v>
      </c>
      <c r="D60" s="147">
        <v>171.31578947368422</v>
      </c>
      <c r="E60" s="174">
        <v>191</v>
      </c>
      <c r="F60" s="175">
        <v>5752689.2941176435</v>
      </c>
      <c r="G60" s="161">
        <v>2260313.8699999996</v>
      </c>
      <c r="H60" s="99">
        <v>1.1149001536098311</v>
      </c>
      <c r="I60" s="202"/>
      <c r="J60" s="130"/>
      <c r="K60" s="130"/>
      <c r="L60" s="130"/>
      <c r="M60" s="130"/>
    </row>
    <row r="61" spans="1:13" hidden="1">
      <c r="A61" s="130">
        <v>906</v>
      </c>
      <c r="B61" s="172" t="s">
        <v>67</v>
      </c>
      <c r="C61" s="173" t="s">
        <v>69</v>
      </c>
      <c r="D61" s="147">
        <v>310</v>
      </c>
      <c r="E61" s="174">
        <v>336</v>
      </c>
      <c r="F61" s="175">
        <v>22547027.058823507</v>
      </c>
      <c r="G61" s="161">
        <v>181564.23</v>
      </c>
      <c r="H61" s="99">
        <v>1.0838709677419356</v>
      </c>
      <c r="I61" s="202"/>
      <c r="J61" s="130"/>
      <c r="K61" s="130"/>
      <c r="L61" s="130"/>
      <c r="M61" s="130"/>
    </row>
    <row r="62" spans="1:13" hidden="1">
      <c r="A62" s="130">
        <v>907</v>
      </c>
      <c r="B62" s="172" t="s">
        <v>53</v>
      </c>
      <c r="C62" s="173" t="s">
        <v>186</v>
      </c>
      <c r="D62" s="147">
        <v>171.31578947368422</v>
      </c>
      <c r="E62" s="174">
        <v>170</v>
      </c>
      <c r="F62" s="175">
        <v>6022271.0168067245</v>
      </c>
      <c r="G62" s="161">
        <v>2276750.1302999984</v>
      </c>
      <c r="H62" s="99">
        <v>0.99231950844854067</v>
      </c>
      <c r="I62" s="202"/>
      <c r="J62" s="130"/>
      <c r="K62" s="130"/>
      <c r="L62" s="130"/>
      <c r="M62" s="130"/>
    </row>
    <row r="63" spans="1:13" hidden="1">
      <c r="A63" s="184">
        <v>111</v>
      </c>
      <c r="B63" s="185" t="s">
        <v>9</v>
      </c>
      <c r="C63" s="188" t="s">
        <v>63</v>
      </c>
      <c r="D63" s="189">
        <v>129.16666666666666</v>
      </c>
      <c r="E63" s="259">
        <v>133</v>
      </c>
      <c r="F63" s="260">
        <v>7522449.5546218492</v>
      </c>
      <c r="G63" s="261">
        <v>2134746.2999999993</v>
      </c>
      <c r="H63" s="238">
        <v>1.0296774193548388</v>
      </c>
      <c r="I63" s="211"/>
      <c r="J63" s="184"/>
      <c r="K63" s="184"/>
      <c r="L63" s="184"/>
      <c r="M63" s="184"/>
    </row>
    <row r="64" spans="1:13" hidden="1">
      <c r="A64" s="33">
        <v>110</v>
      </c>
      <c r="B64" s="176" t="s">
        <v>9</v>
      </c>
      <c r="C64" s="177" t="s">
        <v>15497</v>
      </c>
      <c r="D64" s="197">
        <v>129.16666666666666</v>
      </c>
      <c r="E64" s="256">
        <v>20</v>
      </c>
      <c r="F64" s="257">
        <v>1015389.462184874</v>
      </c>
      <c r="G64" s="258">
        <v>2126108.727</v>
      </c>
      <c r="H64" s="240">
        <v>0.15483870967741936</v>
      </c>
      <c r="I64" s="203"/>
      <c r="J64" s="33"/>
      <c r="K64" s="33"/>
      <c r="L64" s="33"/>
      <c r="M64" s="33"/>
    </row>
    <row r="65" spans="1:13" hidden="1">
      <c r="A65" s="130">
        <v>946</v>
      </c>
      <c r="B65" s="172" t="s">
        <v>53</v>
      </c>
      <c r="C65" s="173" t="s">
        <v>84</v>
      </c>
      <c r="D65" s="147">
        <v>171.31578947368422</v>
      </c>
      <c r="E65" s="174">
        <v>160</v>
      </c>
      <c r="F65" s="175">
        <v>5210371.428571431</v>
      </c>
      <c r="G65" s="161">
        <v>3165718.6899999981</v>
      </c>
      <c r="H65" s="99">
        <v>0.93394777265744999</v>
      </c>
      <c r="I65" s="202"/>
      <c r="J65" s="130"/>
      <c r="K65" s="130"/>
      <c r="L65" s="130"/>
      <c r="M65" s="130"/>
    </row>
    <row r="66" spans="1:13" hidden="1">
      <c r="A66" s="180">
        <v>104</v>
      </c>
      <c r="B66" s="170" t="s">
        <v>9</v>
      </c>
      <c r="C66" s="170" t="s">
        <v>126</v>
      </c>
      <c r="D66" s="288">
        <v>129.16666666666666</v>
      </c>
      <c r="E66" s="262">
        <v>184</v>
      </c>
      <c r="F66" s="263">
        <v>15513094.546218481</v>
      </c>
      <c r="G66" s="264">
        <v>2108683.2199999988</v>
      </c>
      <c r="H66" s="48">
        <v>1.4245161290322581</v>
      </c>
      <c r="I66" s="287"/>
      <c r="J66" s="180"/>
      <c r="K66" s="180"/>
      <c r="L66" s="180"/>
      <c r="M66" s="180"/>
    </row>
    <row r="67" spans="1:13" hidden="1">
      <c r="A67" s="130">
        <v>936</v>
      </c>
      <c r="B67" s="172" t="s">
        <v>53</v>
      </c>
      <c r="C67" s="173" t="s">
        <v>55</v>
      </c>
      <c r="D67" s="147">
        <v>171.31578947368422</v>
      </c>
      <c r="E67" s="174">
        <v>155</v>
      </c>
      <c r="F67" s="175">
        <v>6237258.7310924409</v>
      </c>
      <c r="G67" s="161">
        <v>1306660.68</v>
      </c>
      <c r="H67" s="99">
        <v>0.90476190476190477</v>
      </c>
      <c r="I67" s="202"/>
      <c r="J67" s="130"/>
      <c r="K67" s="130"/>
      <c r="L67" s="130"/>
      <c r="M67" s="130"/>
    </row>
    <row r="68" spans="1:13" hidden="1">
      <c r="A68" s="130">
        <v>925</v>
      </c>
      <c r="B68" s="172" t="s">
        <v>53</v>
      </c>
      <c r="C68" s="173" t="s">
        <v>316</v>
      </c>
      <c r="D68" s="147">
        <v>171.31578947368422</v>
      </c>
      <c r="E68" s="174">
        <v>154</v>
      </c>
      <c r="F68" s="175">
        <v>6499710.8571428563</v>
      </c>
      <c r="G68" s="161">
        <v>1199624.96</v>
      </c>
      <c r="H68" s="99">
        <v>0.8989247311827957</v>
      </c>
      <c r="I68" s="202"/>
      <c r="J68" s="130"/>
      <c r="K68" s="130"/>
      <c r="L68" s="130"/>
      <c r="M68" s="130"/>
    </row>
    <row r="69" spans="1:13" hidden="1">
      <c r="A69" s="130">
        <v>911</v>
      </c>
      <c r="B69" s="172" t="s">
        <v>53</v>
      </c>
      <c r="C69" s="173" t="s">
        <v>284</v>
      </c>
      <c r="D69" s="147">
        <v>171.31578947368422</v>
      </c>
      <c r="E69" s="174">
        <v>153</v>
      </c>
      <c r="F69" s="175">
        <v>6359944.2016806724</v>
      </c>
      <c r="G69" s="161">
        <v>1847052.3619999986</v>
      </c>
      <c r="H69" s="99">
        <v>0.89308755760368663</v>
      </c>
      <c r="I69" s="202"/>
      <c r="J69" s="130"/>
      <c r="K69" s="130"/>
      <c r="L69" s="130"/>
      <c r="M69" s="130"/>
    </row>
    <row r="70" spans="1:13" hidden="1">
      <c r="A70" s="265">
        <v>115</v>
      </c>
      <c r="B70" s="266" t="s">
        <v>9</v>
      </c>
      <c r="C70" s="267" t="s">
        <v>128</v>
      </c>
      <c r="D70" s="282">
        <v>129.16666666666666</v>
      </c>
      <c r="E70" s="262">
        <v>71</v>
      </c>
      <c r="F70" s="263">
        <v>2861020.0756302522</v>
      </c>
      <c r="G70" s="264">
        <v>1835736.3222999985</v>
      </c>
      <c r="H70" s="48">
        <v>0.54967741935483871</v>
      </c>
      <c r="I70" s="287"/>
      <c r="J70" s="180"/>
      <c r="K70" s="180"/>
      <c r="L70" s="180"/>
      <c r="M70" s="180"/>
    </row>
    <row r="71" spans="1:13" hidden="1">
      <c r="A71" s="130">
        <v>923</v>
      </c>
      <c r="B71" s="172" t="s">
        <v>53</v>
      </c>
      <c r="C71" s="173" t="s">
        <v>72</v>
      </c>
      <c r="D71" s="147">
        <v>171.31578947368422</v>
      </c>
      <c r="E71" s="174">
        <v>147</v>
      </c>
      <c r="F71" s="175">
        <v>4570931.6386554604</v>
      </c>
      <c r="G71" s="161">
        <v>2390034.8588999989</v>
      </c>
      <c r="H71" s="99">
        <v>0.85806451612903223</v>
      </c>
      <c r="I71" s="202"/>
      <c r="J71" s="130"/>
      <c r="K71" s="130"/>
      <c r="L71" s="130"/>
      <c r="M71" s="130"/>
    </row>
    <row r="72" spans="1:13" hidden="1">
      <c r="A72" s="130">
        <v>926</v>
      </c>
      <c r="B72" s="172" t="s">
        <v>53</v>
      </c>
      <c r="C72" s="172" t="s">
        <v>1123</v>
      </c>
      <c r="D72" s="147">
        <v>171.31578947368422</v>
      </c>
      <c r="E72" s="174">
        <v>144</v>
      </c>
      <c r="F72" s="175">
        <v>5529420.7983193249</v>
      </c>
      <c r="G72" s="161">
        <v>2050393.2111999996</v>
      </c>
      <c r="H72" s="99">
        <v>0.84055299539170503</v>
      </c>
      <c r="I72" s="202"/>
      <c r="J72" s="130"/>
      <c r="K72" s="130"/>
      <c r="L72" s="130"/>
      <c r="M72" s="130"/>
    </row>
    <row r="73" spans="1:13" hidden="1">
      <c r="A73" s="180">
        <v>105</v>
      </c>
      <c r="B73" s="170" t="s">
        <v>9</v>
      </c>
      <c r="C73" s="181" t="s">
        <v>311</v>
      </c>
      <c r="D73" s="288">
        <v>129.16666666666666</v>
      </c>
      <c r="E73" s="262">
        <v>83</v>
      </c>
      <c r="F73" s="263">
        <v>3455371.5126050417</v>
      </c>
      <c r="G73" s="264">
        <v>1651675.9999999991</v>
      </c>
      <c r="H73" s="48">
        <v>0.64258064516129032</v>
      </c>
      <c r="I73" s="287"/>
      <c r="J73" s="180"/>
      <c r="K73" s="180"/>
      <c r="L73" s="180"/>
      <c r="M73" s="180"/>
    </row>
    <row r="74" spans="1:13" hidden="1">
      <c r="A74" s="130">
        <v>935</v>
      </c>
      <c r="B74" s="172" t="s">
        <v>53</v>
      </c>
      <c r="C74" s="173" t="s">
        <v>198</v>
      </c>
      <c r="D74" s="147">
        <v>171.31578947368422</v>
      </c>
      <c r="E74" s="174">
        <v>144</v>
      </c>
      <c r="F74" s="175">
        <v>7476175.1260504192</v>
      </c>
      <c r="G74" s="161">
        <v>2068121.3813999984</v>
      </c>
      <c r="H74" s="99">
        <v>0.84055299539170503</v>
      </c>
      <c r="I74" s="202"/>
      <c r="J74" s="130"/>
      <c r="K74" s="130"/>
      <c r="L74" s="130"/>
      <c r="M74" s="130"/>
    </row>
    <row r="75" spans="1:13">
      <c r="A75" s="184">
        <v>405</v>
      </c>
      <c r="B75" s="185" t="s">
        <v>423</v>
      </c>
      <c r="C75" s="188" t="s">
        <v>425</v>
      </c>
      <c r="D75" s="186">
        <v>96.875</v>
      </c>
      <c r="E75" s="259">
        <v>32</v>
      </c>
      <c r="F75" s="260">
        <v>2075009.0924369751</v>
      </c>
      <c r="G75" s="261">
        <v>1253369.0245000003</v>
      </c>
      <c r="H75" s="238">
        <v>0.33032258064516129</v>
      </c>
      <c r="I75" s="211"/>
      <c r="J75" s="184"/>
      <c r="K75" s="184"/>
      <c r="L75" s="184"/>
      <c r="M75" s="184"/>
    </row>
    <row r="76" spans="1:13" hidden="1">
      <c r="A76" s="7">
        <v>117</v>
      </c>
      <c r="B76" s="38" t="s">
        <v>9</v>
      </c>
      <c r="C76" s="38" t="s">
        <v>14</v>
      </c>
      <c r="D76" s="157">
        <v>129.16666666666666</v>
      </c>
      <c r="E76" s="174">
        <v>115</v>
      </c>
      <c r="F76" s="237">
        <v>7722743.9747899184</v>
      </c>
      <c r="G76" s="32">
        <v>1503039.0799999994</v>
      </c>
      <c r="H76" s="239">
        <v>0.89032258064516134</v>
      </c>
      <c r="I76" s="125"/>
      <c r="J76" s="7"/>
      <c r="K76" s="7"/>
      <c r="L76" s="7"/>
      <c r="M76" s="7"/>
    </row>
    <row r="77" spans="1:13" hidden="1">
      <c r="A77" s="33">
        <v>605</v>
      </c>
      <c r="B77" s="176" t="s">
        <v>31</v>
      </c>
      <c r="C77" s="176" t="s">
        <v>116</v>
      </c>
      <c r="D77" s="178">
        <v>77.5</v>
      </c>
      <c r="E77" s="256">
        <v>55</v>
      </c>
      <c r="F77" s="257">
        <v>3030750.5294117653</v>
      </c>
      <c r="G77" s="258">
        <v>1491892.9899999998</v>
      </c>
      <c r="H77" s="240">
        <v>0.70967741935483875</v>
      </c>
      <c r="I77" s="203"/>
      <c r="J77" s="33"/>
      <c r="K77" s="33"/>
      <c r="L77" s="33"/>
      <c r="M77" s="33"/>
    </row>
    <row r="78" spans="1:13" hidden="1">
      <c r="A78" s="130">
        <v>937</v>
      </c>
      <c r="B78" s="172" t="s">
        <v>53</v>
      </c>
      <c r="C78" s="173" t="s">
        <v>76</v>
      </c>
      <c r="D78" s="147">
        <v>171.31578947368422</v>
      </c>
      <c r="E78" s="174">
        <v>141</v>
      </c>
      <c r="F78" s="175">
        <v>5891942.5966386544</v>
      </c>
      <c r="G78" s="161">
        <v>2532474.1519999998</v>
      </c>
      <c r="H78" s="99">
        <v>0.82304147465437782</v>
      </c>
      <c r="I78" s="202"/>
      <c r="J78" s="130"/>
      <c r="K78" s="130"/>
      <c r="L78" s="130"/>
      <c r="M78" s="130"/>
    </row>
    <row r="79" spans="1:13" hidden="1">
      <c r="A79" s="212">
        <v>711</v>
      </c>
      <c r="B79" s="213" t="s">
        <v>24</v>
      </c>
      <c r="C79" s="217" t="s">
        <v>398</v>
      </c>
      <c r="D79" s="214">
        <v>77.5</v>
      </c>
      <c r="E79" s="259" t="e">
        <v>#N/A</v>
      </c>
      <c r="F79" s="215">
        <v>0</v>
      </c>
      <c r="G79" s="289">
        <v>0</v>
      </c>
      <c r="H79" s="290" t="e">
        <v>#N/A</v>
      </c>
      <c r="I79" s="291"/>
      <c r="J79" s="184"/>
      <c r="K79" s="184"/>
      <c r="L79" s="184"/>
      <c r="M79" s="184"/>
    </row>
    <row r="80" spans="1:13">
      <c r="A80" s="180">
        <v>407</v>
      </c>
      <c r="B80" s="170" t="s">
        <v>423</v>
      </c>
      <c r="C80" s="181" t="s">
        <v>15494</v>
      </c>
      <c r="D80" s="182">
        <v>96.875</v>
      </c>
      <c r="E80" s="262">
        <v>3</v>
      </c>
      <c r="F80" s="263">
        <v>34947.34453781513</v>
      </c>
      <c r="G80" s="264">
        <v>1104663.5384000002</v>
      </c>
      <c r="H80" s="48">
        <v>3.0967741935483871E-2</v>
      </c>
      <c r="I80" s="125"/>
      <c r="J80" s="7"/>
      <c r="K80" s="7"/>
      <c r="L80" s="7"/>
      <c r="M80" s="7"/>
    </row>
    <row r="81" spans="1:13" hidden="1">
      <c r="A81" s="204">
        <v>713</v>
      </c>
      <c r="B81" s="205" t="s">
        <v>24</v>
      </c>
      <c r="C81" s="206" t="s">
        <v>95</v>
      </c>
      <c r="D81" s="283">
        <v>77.5</v>
      </c>
      <c r="E81" s="256">
        <v>140</v>
      </c>
      <c r="F81" s="208">
        <v>9682143.8403361253</v>
      </c>
      <c r="G81" s="284">
        <v>1211275.8099999996</v>
      </c>
      <c r="H81" s="285">
        <v>1.8064516129032258</v>
      </c>
      <c r="I81" s="286"/>
      <c r="J81" s="33"/>
      <c r="K81" s="33"/>
      <c r="L81" s="33"/>
      <c r="M81" s="33"/>
    </row>
    <row r="82" spans="1:13" hidden="1">
      <c r="A82" s="130">
        <v>908</v>
      </c>
      <c r="B82" s="172" t="s">
        <v>53</v>
      </c>
      <c r="C82" s="173" t="s">
        <v>225</v>
      </c>
      <c r="D82" s="147">
        <v>171.31578947368422</v>
      </c>
      <c r="E82" s="174">
        <v>137</v>
      </c>
      <c r="F82" s="175">
        <v>5532364.1344537809</v>
      </c>
      <c r="G82" s="161">
        <v>2125827.0565999993</v>
      </c>
      <c r="H82" s="99">
        <v>0.79969278033794156</v>
      </c>
      <c r="I82" s="202"/>
      <c r="J82" s="130"/>
      <c r="K82" s="130"/>
      <c r="L82" s="130"/>
      <c r="M82" s="130"/>
    </row>
    <row r="83" spans="1:13">
      <c r="A83" s="184">
        <v>409</v>
      </c>
      <c r="B83" s="185" t="s">
        <v>16</v>
      </c>
      <c r="C83" s="188" t="s">
        <v>18</v>
      </c>
      <c r="D83" s="186">
        <v>77.5</v>
      </c>
      <c r="E83" s="259">
        <v>151</v>
      </c>
      <c r="F83" s="260">
        <v>5119529.3613445386</v>
      </c>
      <c r="G83" s="261">
        <v>1579509.2999999991</v>
      </c>
      <c r="H83" s="238">
        <v>1.9483870967741936</v>
      </c>
      <c r="I83" s="211"/>
      <c r="J83" s="184"/>
      <c r="K83" s="184"/>
      <c r="L83" s="184"/>
      <c r="M83" s="184"/>
    </row>
    <row r="84" spans="1:13" hidden="1">
      <c r="A84" s="7">
        <v>116</v>
      </c>
      <c r="B84" s="38" t="s">
        <v>9</v>
      </c>
      <c r="C84" s="39" t="s">
        <v>153</v>
      </c>
      <c r="D84" s="157">
        <v>129.16666666666666</v>
      </c>
      <c r="E84" s="174">
        <v>42</v>
      </c>
      <c r="F84" s="237">
        <v>1370820.7394957987</v>
      </c>
      <c r="G84" s="32">
        <v>1135572.3902999996</v>
      </c>
      <c r="H84" s="239">
        <v>0.32516129032258068</v>
      </c>
      <c r="I84" s="125"/>
      <c r="J84" s="7"/>
      <c r="K84" s="7"/>
      <c r="L84" s="7"/>
      <c r="M84" s="7"/>
    </row>
    <row r="85" spans="1:13">
      <c r="A85" s="33">
        <v>410</v>
      </c>
      <c r="B85" s="176" t="s">
        <v>423</v>
      </c>
      <c r="C85" s="177" t="s">
        <v>451</v>
      </c>
      <c r="D85" s="178">
        <v>96.875</v>
      </c>
      <c r="E85" s="256">
        <v>52</v>
      </c>
      <c r="F85" s="257">
        <v>2336745.7226890749</v>
      </c>
      <c r="G85" s="258">
        <v>789204.05999999994</v>
      </c>
      <c r="H85" s="240">
        <v>0.53677419354838707</v>
      </c>
      <c r="I85" s="203"/>
      <c r="J85" s="33"/>
      <c r="K85" s="33"/>
      <c r="L85" s="33"/>
      <c r="M85" s="33"/>
    </row>
    <row r="86" spans="1:13" hidden="1">
      <c r="A86" s="130">
        <v>933</v>
      </c>
      <c r="B86" s="172" t="s">
        <v>53</v>
      </c>
      <c r="C86" s="173" t="s">
        <v>231</v>
      </c>
      <c r="D86" s="147">
        <v>171.31578947368422</v>
      </c>
      <c r="E86" s="174">
        <v>131</v>
      </c>
      <c r="F86" s="175">
        <v>4808364.7563025188</v>
      </c>
      <c r="G86" s="161">
        <v>1686080.13</v>
      </c>
      <c r="H86" s="99">
        <v>0.76466973886328726</v>
      </c>
      <c r="I86" s="202"/>
      <c r="J86" s="130"/>
      <c r="K86" s="130"/>
      <c r="L86" s="130"/>
      <c r="M86" s="130"/>
    </row>
    <row r="87" spans="1:13" hidden="1">
      <c r="A87" s="130">
        <v>934</v>
      </c>
      <c r="B87" s="172" t="s">
        <v>53</v>
      </c>
      <c r="C87" s="173" t="s">
        <v>111</v>
      </c>
      <c r="D87" s="147">
        <v>171.31578947368422</v>
      </c>
      <c r="E87" s="174">
        <v>118</v>
      </c>
      <c r="F87" s="175">
        <v>4092421.1764705884</v>
      </c>
      <c r="G87" s="161">
        <v>870044.36999999988</v>
      </c>
      <c r="H87" s="99">
        <v>0.68878648233486939</v>
      </c>
      <c r="I87" s="202"/>
      <c r="J87" s="130"/>
      <c r="K87" s="130"/>
      <c r="L87" s="130"/>
      <c r="M87" s="130"/>
    </row>
    <row r="88" spans="1:13" hidden="1">
      <c r="A88" s="212">
        <v>714</v>
      </c>
      <c r="B88" s="213" t="s">
        <v>24</v>
      </c>
      <c r="C88" s="217" t="s">
        <v>26</v>
      </c>
      <c r="D88" s="214">
        <v>77.5</v>
      </c>
      <c r="E88" s="259">
        <v>140</v>
      </c>
      <c r="F88" s="215">
        <v>6978892.8067226857</v>
      </c>
      <c r="G88" s="289">
        <v>368590.52</v>
      </c>
      <c r="H88" s="290">
        <v>1.8064516129032258</v>
      </c>
      <c r="I88" s="291"/>
      <c r="J88" s="184"/>
      <c r="K88" s="184"/>
      <c r="L88" s="184"/>
      <c r="M88" s="184"/>
    </row>
    <row r="89" spans="1:13">
      <c r="A89" s="265">
        <v>411</v>
      </c>
      <c r="B89" s="266" t="s">
        <v>16</v>
      </c>
      <c r="C89" s="267" t="s">
        <v>170</v>
      </c>
      <c r="D89" s="268">
        <v>77.5</v>
      </c>
      <c r="E89" s="262">
        <v>20</v>
      </c>
      <c r="F89" s="263">
        <v>274570.15126050427</v>
      </c>
      <c r="G89" s="264">
        <v>1141919.1699999997</v>
      </c>
      <c r="H89" s="48">
        <v>0.25806451612903225</v>
      </c>
      <c r="I89" s="125"/>
      <c r="J89" s="7"/>
      <c r="K89" s="7"/>
      <c r="L89" s="7"/>
      <c r="M89" s="7"/>
    </row>
    <row r="90" spans="1:13" hidden="1">
      <c r="A90" s="130">
        <v>715</v>
      </c>
      <c r="B90" s="172" t="s">
        <v>24</v>
      </c>
      <c r="C90" s="173" t="s">
        <v>30</v>
      </c>
      <c r="D90" s="147">
        <v>77.5</v>
      </c>
      <c r="E90" s="174">
        <v>80</v>
      </c>
      <c r="F90" s="175">
        <v>6986226.5462184893</v>
      </c>
      <c r="G90" s="161">
        <v>364180.47999999998</v>
      </c>
      <c r="H90" s="99">
        <v>1.032258064516129</v>
      </c>
      <c r="I90" s="255"/>
      <c r="J90" s="7"/>
      <c r="K90" s="7"/>
      <c r="L90" s="7"/>
      <c r="M90" s="7"/>
    </row>
    <row r="91" spans="1:13" hidden="1">
      <c r="A91" s="180">
        <v>509</v>
      </c>
      <c r="B91" s="170" t="s">
        <v>34</v>
      </c>
      <c r="C91" s="170" t="s">
        <v>36</v>
      </c>
      <c r="D91" s="182">
        <v>77.5</v>
      </c>
      <c r="E91" s="262">
        <v>76</v>
      </c>
      <c r="F91" s="263">
        <v>5274914.1932773115</v>
      </c>
      <c r="G91" s="264">
        <v>753518.10999999987</v>
      </c>
      <c r="H91" s="48">
        <v>0.98064516129032253</v>
      </c>
      <c r="I91" s="125"/>
      <c r="J91" s="7"/>
      <c r="K91" s="7"/>
      <c r="L91" s="7"/>
      <c r="M91" s="7"/>
    </row>
    <row r="92" spans="1:13" hidden="1">
      <c r="A92" s="130">
        <v>712</v>
      </c>
      <c r="B92" s="172" t="s">
        <v>24</v>
      </c>
      <c r="C92" s="173" t="s">
        <v>376</v>
      </c>
      <c r="D92" s="147">
        <v>77.5</v>
      </c>
      <c r="E92" s="174">
        <v>80</v>
      </c>
      <c r="F92" s="175">
        <v>4626063.9747899175</v>
      </c>
      <c r="G92" s="161">
        <v>162218.27000000005</v>
      </c>
      <c r="H92" s="99">
        <v>1.032258064516129</v>
      </c>
      <c r="I92" s="255"/>
      <c r="J92" s="7"/>
      <c r="K92" s="7"/>
      <c r="L92" s="7"/>
      <c r="M92" s="7"/>
    </row>
    <row r="93" spans="1:13" hidden="1">
      <c r="A93" s="180">
        <v>612</v>
      </c>
      <c r="B93" s="170" t="s">
        <v>31</v>
      </c>
      <c r="C93" s="170" t="s">
        <v>33</v>
      </c>
      <c r="D93" s="182">
        <v>77.5</v>
      </c>
      <c r="E93" s="262">
        <v>57</v>
      </c>
      <c r="F93" s="263">
        <v>4656439.1176470593</v>
      </c>
      <c r="G93" s="264">
        <v>467736.36000000004</v>
      </c>
      <c r="H93" s="48">
        <v>0.73548387096774193</v>
      </c>
      <c r="I93" s="125"/>
      <c r="J93" s="7"/>
      <c r="K93" s="7"/>
      <c r="L93" s="7"/>
      <c r="M93" s="7"/>
    </row>
    <row r="94" spans="1:13" hidden="1">
      <c r="A94" s="130">
        <v>705</v>
      </c>
      <c r="B94" s="172" t="s">
        <v>156</v>
      </c>
      <c r="C94" s="173" t="s">
        <v>200</v>
      </c>
      <c r="D94" s="147">
        <v>193.75</v>
      </c>
      <c r="E94" s="174">
        <v>165</v>
      </c>
      <c r="F94" s="175">
        <v>8637071.6218487378</v>
      </c>
      <c r="G94" s="161">
        <v>639088.9600000002</v>
      </c>
      <c r="H94" s="99">
        <v>0.85161290322580641</v>
      </c>
      <c r="I94" s="255"/>
      <c r="J94" s="7"/>
      <c r="K94" s="7"/>
      <c r="L94" s="7"/>
      <c r="M94" s="7"/>
    </row>
    <row r="95" spans="1:13" hidden="1">
      <c r="A95" s="130">
        <v>706</v>
      </c>
      <c r="B95" s="172" t="s">
        <v>156</v>
      </c>
      <c r="C95" s="173" t="s">
        <v>158</v>
      </c>
      <c r="D95" s="147">
        <v>193.75</v>
      </c>
      <c r="E95" s="174">
        <v>154</v>
      </c>
      <c r="F95" s="175">
        <v>8471767.5630252082</v>
      </c>
      <c r="G95" s="161">
        <v>1255660.8299999991</v>
      </c>
      <c r="H95" s="99">
        <v>0.79483870967741932</v>
      </c>
      <c r="I95" s="255"/>
      <c r="J95" s="7"/>
      <c r="K95" s="7"/>
      <c r="L95" s="7"/>
      <c r="M95" s="7"/>
    </row>
    <row r="96" spans="1:13">
      <c r="A96" s="184">
        <v>413</v>
      </c>
      <c r="B96" s="185" t="s">
        <v>16</v>
      </c>
      <c r="C96" s="185" t="s">
        <v>20</v>
      </c>
      <c r="D96" s="186">
        <v>77.5</v>
      </c>
      <c r="E96" s="259" t="e">
        <v>#N/A</v>
      </c>
      <c r="F96" s="260">
        <v>0</v>
      </c>
      <c r="G96" s="261">
        <v>213811.09999999995</v>
      </c>
      <c r="H96" s="238" t="e">
        <v>#N/A</v>
      </c>
      <c r="I96" s="125"/>
      <c r="J96" s="7"/>
      <c r="K96" s="7"/>
      <c r="L96" s="7"/>
      <c r="M96" s="7"/>
    </row>
    <row r="97" spans="1:14" hidden="1">
      <c r="A97" s="7">
        <v>510</v>
      </c>
      <c r="B97" s="38" t="s">
        <v>34</v>
      </c>
      <c r="C97" s="39" t="s">
        <v>364</v>
      </c>
      <c r="D97" s="101">
        <v>77.5</v>
      </c>
      <c r="E97" s="174">
        <v>47</v>
      </c>
      <c r="F97" s="237">
        <v>4191139.7899159654</v>
      </c>
      <c r="G97" s="32">
        <v>256879.62000000005</v>
      </c>
      <c r="H97" s="239">
        <v>0.6064516129032258</v>
      </c>
      <c r="I97" s="125"/>
      <c r="J97" s="7"/>
      <c r="K97" s="7"/>
      <c r="L97" s="7"/>
      <c r="M97" s="7"/>
    </row>
    <row r="98" spans="1:14">
      <c r="A98" s="33">
        <v>415</v>
      </c>
      <c r="B98" s="176" t="s">
        <v>423</v>
      </c>
      <c r="C98" s="177" t="s">
        <v>759</v>
      </c>
      <c r="D98" s="178">
        <v>96.875</v>
      </c>
      <c r="E98" s="256">
        <v>13</v>
      </c>
      <c r="F98" s="257">
        <v>199299.32773109246</v>
      </c>
      <c r="G98" s="258">
        <v>297471.7900000001</v>
      </c>
      <c r="H98" s="240">
        <v>0.13419354838709677</v>
      </c>
      <c r="I98" s="203"/>
      <c r="J98" s="33"/>
      <c r="K98" s="33"/>
      <c r="L98" s="296"/>
      <c r="M98" s="296"/>
      <c r="N98" s="168"/>
    </row>
    <row r="99" spans="1:14" hidden="1">
      <c r="A99" s="130">
        <v>932</v>
      </c>
      <c r="B99" s="172" t="s">
        <v>53</v>
      </c>
      <c r="C99" s="173" t="s">
        <v>58</v>
      </c>
      <c r="D99" s="147">
        <v>171.31578947368422</v>
      </c>
      <c r="E99" s="174">
        <v>99</v>
      </c>
      <c r="F99" s="175">
        <v>4619118.8487394964</v>
      </c>
      <c r="G99" s="161">
        <v>1619162.7899999998</v>
      </c>
      <c r="H99" s="99">
        <v>0.57788018433179722</v>
      </c>
      <c r="I99" s="202"/>
      <c r="J99" s="130"/>
      <c r="K99" s="130"/>
      <c r="L99" s="130"/>
      <c r="M99" s="130"/>
    </row>
    <row r="100" spans="1:14" s="168" customFormat="1" hidden="1">
      <c r="A100" s="212">
        <v>720</v>
      </c>
      <c r="B100" s="213" t="s">
        <v>24</v>
      </c>
      <c r="C100" s="217" t="s">
        <v>52</v>
      </c>
      <c r="D100" s="214">
        <v>77.5</v>
      </c>
      <c r="E100" s="259">
        <v>39</v>
      </c>
      <c r="F100" s="215">
        <v>1474555.3781512603</v>
      </c>
      <c r="G100" s="289">
        <v>810226.36000000022</v>
      </c>
      <c r="H100" s="290">
        <v>0.50322580645161286</v>
      </c>
      <c r="I100" s="291"/>
      <c r="J100" s="184"/>
      <c r="K100" s="184"/>
      <c r="L100" s="184"/>
      <c r="M100" s="184"/>
      <c r="N100"/>
    </row>
    <row r="101" spans="1:14" hidden="1">
      <c r="A101" s="130">
        <v>718</v>
      </c>
      <c r="B101" s="172" t="s">
        <v>137</v>
      </c>
      <c r="C101" s="173" t="s">
        <v>139</v>
      </c>
      <c r="D101" s="147">
        <v>232.5</v>
      </c>
      <c r="E101" s="174">
        <v>60</v>
      </c>
      <c r="F101" s="175">
        <v>3095273.9495798317</v>
      </c>
      <c r="G101" s="161">
        <v>774793.90999999992</v>
      </c>
      <c r="H101" s="99">
        <v>0.25806451612903225</v>
      </c>
      <c r="I101" s="255"/>
      <c r="J101" s="7"/>
      <c r="K101" s="7"/>
      <c r="L101" s="7"/>
      <c r="M101" s="7"/>
    </row>
    <row r="102" spans="1:14" hidden="1">
      <c r="A102" s="130">
        <v>717</v>
      </c>
      <c r="B102" s="172" t="s">
        <v>137</v>
      </c>
      <c r="C102" s="173" t="s">
        <v>1510</v>
      </c>
      <c r="D102" s="147">
        <v>232.5</v>
      </c>
      <c r="E102" s="174">
        <v>18</v>
      </c>
      <c r="F102" s="175">
        <v>454361.81512605038</v>
      </c>
      <c r="G102" s="161">
        <v>133575.99</v>
      </c>
      <c r="H102" s="99">
        <v>7.7419354838709681E-2</v>
      </c>
      <c r="I102" s="255"/>
      <c r="J102" s="7"/>
      <c r="K102" s="7"/>
      <c r="L102" s="7"/>
      <c r="M102" s="7"/>
    </row>
    <row r="104" spans="1:14">
      <c r="F104" s="242"/>
    </row>
  </sheetData>
  <autoFilter ref="A48:N102" xr:uid="{4FC929BA-8B8B-4B74-885B-54839E56AC2E}">
    <filterColumn colId="1">
      <filters>
        <filter val="BUCARAMANGA"/>
        <filter val="CUCUTA"/>
      </filters>
    </filterColumn>
    <sortState xmlns:xlrd2="http://schemas.microsoft.com/office/spreadsheetml/2017/richdata2" ref="A49:N102">
      <sortCondition ref="A48:A102"/>
    </sortState>
  </autoFilter>
  <mergeCells count="3">
    <mergeCell ref="A1:K1"/>
    <mergeCell ref="A14:K14"/>
    <mergeCell ref="A46:K46"/>
  </mergeCells>
  <conditionalFormatting sqref="F7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">
      <colorScale>
        <cfvo type="min"/>
        <cfvo type="max"/>
        <color rgb="FFFFEF9C"/>
        <color rgb="FF63BE7B"/>
      </colorScale>
    </cfRule>
  </conditionalFormatting>
  <conditionalFormatting sqref="F7:F11 E12:F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H10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B86E-CFC2-44D4-9B1D-52E16A68B4DE}">
  <sheetPr filterMode="1"/>
  <dimension ref="A1:N104"/>
  <sheetViews>
    <sheetView zoomScaleNormal="100" workbookViewId="0">
      <pane xSplit="1" topLeftCell="G1" activePane="topRight" state="frozen"/>
      <selection pane="topRight" activeCell="I93" sqref="I93"/>
      <selection activeCell="B97" sqref="B97"/>
    </sheetView>
  </sheetViews>
  <sheetFormatPr defaultColWidth="9.140625" defaultRowHeight="15"/>
  <cols>
    <col min="1" max="1" width="27" customWidth="1"/>
    <col min="2" max="2" width="26" customWidth="1"/>
    <col min="3" max="3" width="31.140625" customWidth="1"/>
    <col min="4" max="4" width="17.85546875" customWidth="1"/>
    <col min="5" max="5" width="20" customWidth="1"/>
    <col min="6" max="6" width="24.5703125" bestFit="1" customWidth="1"/>
    <col min="7" max="7" width="23.85546875" bestFit="1" customWidth="1"/>
    <col min="8" max="8" width="23.28515625" customWidth="1"/>
    <col min="9" max="9" width="22.85546875" customWidth="1"/>
    <col min="10" max="11" width="27.28515625" bestFit="1" customWidth="1"/>
    <col min="12" max="12" width="26.85546875" bestFit="1" customWidth="1"/>
    <col min="13" max="14" width="30" bestFit="1" customWidth="1"/>
  </cols>
  <sheetData>
    <row r="1" spans="1:14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10"/>
      <c r="B3" s="17" t="s">
        <v>15373</v>
      </c>
      <c r="C3" s="17" t="s">
        <v>15374</v>
      </c>
      <c r="E3" s="252"/>
      <c r="F3" s="253"/>
    </row>
    <row r="4" spans="1:14">
      <c r="A4" s="31" t="s">
        <v>15375</v>
      </c>
      <c r="B4" s="9">
        <v>24</v>
      </c>
      <c r="C4" s="7">
        <v>24</v>
      </c>
      <c r="E4" s="46"/>
      <c r="F4" s="46"/>
    </row>
    <row r="5" spans="1:14">
      <c r="A5" s="47"/>
      <c r="B5" s="11"/>
      <c r="D5" s="46"/>
      <c r="E5" s="46"/>
      <c r="F5" s="46"/>
    </row>
    <row r="6" spans="1:14">
      <c r="A6" s="17" t="s">
        <v>15376</v>
      </c>
      <c r="B6" s="250">
        <v>2023</v>
      </c>
      <c r="C6" s="251" t="s">
        <v>15377</v>
      </c>
      <c r="D6" s="17" t="s">
        <v>15395</v>
      </c>
      <c r="E6" s="71" t="s">
        <v>15379</v>
      </c>
      <c r="F6" s="43" t="s">
        <v>15379</v>
      </c>
      <c r="G6" s="58" t="s">
        <v>15386</v>
      </c>
    </row>
    <row r="7" spans="1:14">
      <c r="A7" s="71" t="s">
        <v>15381</v>
      </c>
      <c r="B7" s="244">
        <v>344061968</v>
      </c>
      <c r="C7" s="244">
        <v>409705313</v>
      </c>
      <c r="D7" s="247">
        <v>359295743.45378131</v>
      </c>
      <c r="E7" s="100">
        <v>0.87696139652887861</v>
      </c>
      <c r="F7" s="99">
        <v>0.87696139652887861</v>
      </c>
      <c r="G7" s="64">
        <v>4.4276255066300507E-2</v>
      </c>
      <c r="H7" s="158"/>
    </row>
    <row r="8" spans="1:14">
      <c r="A8" s="71" t="s">
        <v>15382</v>
      </c>
      <c r="B8" s="131">
        <v>5788</v>
      </c>
      <c r="C8" s="131">
        <v>6828.4218833333334</v>
      </c>
      <c r="D8" s="248">
        <v>6419</v>
      </c>
      <c r="E8" s="100">
        <v>0.94004150734554914</v>
      </c>
      <c r="F8" s="99">
        <v>0.94004150734554914</v>
      </c>
      <c r="G8" s="64">
        <v>0.10901865929509325</v>
      </c>
      <c r="H8" s="46"/>
    </row>
    <row r="9" spans="1:14">
      <c r="A9" s="71" t="s">
        <v>15383</v>
      </c>
      <c r="B9" s="244">
        <v>59444.016586040081</v>
      </c>
      <c r="C9" s="244">
        <v>60000</v>
      </c>
      <c r="D9" s="247">
        <v>55973.787732322999</v>
      </c>
      <c r="E9" s="100">
        <v>0.93289646220538336</v>
      </c>
      <c r="F9" s="99">
        <v>0.93289646220538336</v>
      </c>
      <c r="G9" s="64">
        <v>-5.8378101834593021E-2</v>
      </c>
    </row>
    <row r="10" spans="1:14">
      <c r="A10" s="71" t="s">
        <v>3</v>
      </c>
      <c r="B10" s="245">
        <v>6000</v>
      </c>
      <c r="C10" s="245">
        <v>7000</v>
      </c>
      <c r="D10" s="248">
        <v>6449</v>
      </c>
      <c r="E10" s="100">
        <v>0.92128571428571426</v>
      </c>
      <c r="F10" s="99">
        <v>0.92128571428571426</v>
      </c>
      <c r="G10" s="64">
        <v>7.4833333333333307E-2</v>
      </c>
    </row>
    <row r="11" spans="1:14">
      <c r="A11" s="71" t="s">
        <v>15384</v>
      </c>
      <c r="B11" s="246">
        <v>0.96466666666666667</v>
      </c>
      <c r="C11" s="246">
        <v>0.97548884047619044</v>
      </c>
      <c r="D11" s="249">
        <v>0.9953481159869747</v>
      </c>
      <c r="E11" s="100">
        <v>1.0203582805735532</v>
      </c>
      <c r="F11" s="99">
        <v>1.0203582805735532</v>
      </c>
      <c r="G11" s="64">
        <v>3.1805234264313809E-2</v>
      </c>
    </row>
    <row r="12" spans="1:14">
      <c r="A12" s="47"/>
      <c r="B12" s="12"/>
      <c r="C12" s="12"/>
      <c r="D12" s="22"/>
      <c r="E12" s="48"/>
      <c r="F12" s="48"/>
      <c r="G12" s="49"/>
      <c r="H12" s="50"/>
    </row>
    <row r="14" spans="1:14" ht="33.75">
      <c r="A14" s="307" t="s">
        <v>15392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</row>
    <row r="15" spans="1:14">
      <c r="C15" s="12"/>
    </row>
    <row r="16" spans="1:14">
      <c r="B16" s="15" t="s">
        <v>15393</v>
      </c>
      <c r="C16" s="15" t="s">
        <v>15394</v>
      </c>
      <c r="D16" s="15" t="s">
        <v>15410</v>
      </c>
      <c r="E16" s="15" t="s">
        <v>15395</v>
      </c>
      <c r="F16" s="16" t="s">
        <v>15522</v>
      </c>
      <c r="G16" s="17" t="s">
        <v>15397</v>
      </c>
      <c r="H16" s="17" t="s">
        <v>15398</v>
      </c>
      <c r="I16" s="17" t="s">
        <v>15399</v>
      </c>
      <c r="J16" s="71" t="s">
        <v>15400</v>
      </c>
      <c r="K16" s="71" t="s">
        <v>15401</v>
      </c>
      <c r="L16" s="43" t="s">
        <v>15402</v>
      </c>
      <c r="M16" s="43" t="s">
        <v>15403</v>
      </c>
      <c r="N16" s="47"/>
    </row>
    <row r="17" spans="1:14">
      <c r="A17" s="17" t="s">
        <v>53</v>
      </c>
      <c r="B17" s="26">
        <v>19</v>
      </c>
      <c r="C17" s="69">
        <v>0.33</v>
      </c>
      <c r="D17" s="69">
        <v>0.42</v>
      </c>
      <c r="E17" s="14">
        <v>135202753.28999999</v>
      </c>
      <c r="F17" s="14">
        <v>7115934.3836842105</v>
      </c>
      <c r="G17" s="30">
        <v>131637267.15126052</v>
      </c>
      <c r="H17" s="146">
        <v>0.36637580475036696</v>
      </c>
      <c r="I17" s="13">
        <v>2867.937191</v>
      </c>
      <c r="J17" s="72">
        <v>150.94406268421054</v>
      </c>
      <c r="K17" s="78">
        <v>2670</v>
      </c>
      <c r="L17" s="74">
        <v>0.41595264059822401</v>
      </c>
      <c r="M17" s="75">
        <v>49302.347247663121</v>
      </c>
      <c r="N17" s="79"/>
    </row>
    <row r="18" spans="1:14">
      <c r="A18" s="17" t="s">
        <v>9</v>
      </c>
      <c r="B18" s="26">
        <v>12</v>
      </c>
      <c r="C18" s="69">
        <v>0.23</v>
      </c>
      <c r="D18" s="69">
        <v>0.2</v>
      </c>
      <c r="E18" s="14">
        <v>94232221.99000001</v>
      </c>
      <c r="F18" s="14">
        <v>7852685.1658333344</v>
      </c>
      <c r="G18" s="30">
        <v>69489037.588235155</v>
      </c>
      <c r="H18" s="146">
        <v>0.19340345343438228</v>
      </c>
      <c r="I18" s="13">
        <v>1365.6843766666668</v>
      </c>
      <c r="J18" s="72">
        <v>113.8070313888889</v>
      </c>
      <c r="K18" s="78">
        <v>1335</v>
      </c>
      <c r="L18" s="74">
        <v>0.20797632029911201</v>
      </c>
      <c r="M18" s="75">
        <v>52051.713549239816</v>
      </c>
      <c r="N18" s="79"/>
    </row>
    <row r="19" spans="1:14">
      <c r="A19" s="17" t="s">
        <v>24</v>
      </c>
      <c r="B19" s="26">
        <v>6</v>
      </c>
      <c r="C19" s="69">
        <v>8.5000000000000006E-2</v>
      </c>
      <c r="D19" s="69">
        <v>0.06</v>
      </c>
      <c r="E19" s="14">
        <v>34824951.605000004</v>
      </c>
      <c r="F19" s="14">
        <v>5804158.600833334</v>
      </c>
      <c r="G19" s="30">
        <v>37431568.050420128</v>
      </c>
      <c r="H19" s="146">
        <v>0.10418038268587285</v>
      </c>
      <c r="I19" s="13">
        <v>409.70531299999999</v>
      </c>
      <c r="J19" s="72">
        <v>68.284218833333327</v>
      </c>
      <c r="K19" s="78">
        <v>535</v>
      </c>
      <c r="L19" s="74">
        <v>8.3346315625486833E-2</v>
      </c>
      <c r="M19" s="75">
        <v>69965.547757794629</v>
      </c>
      <c r="N19" s="79"/>
    </row>
    <row r="20" spans="1:14">
      <c r="A20" s="66" t="s">
        <v>423</v>
      </c>
      <c r="B20" s="26">
        <v>4</v>
      </c>
      <c r="C20" s="69">
        <v>4.4999999999999998E-2</v>
      </c>
      <c r="D20" s="69">
        <v>0.05</v>
      </c>
      <c r="E20" s="14">
        <v>18436739.085000001</v>
      </c>
      <c r="F20" s="14">
        <v>4609184.7712500002</v>
      </c>
      <c r="G20" s="30">
        <v>10402388.714285702</v>
      </c>
      <c r="H20" s="146">
        <v>2.8952162400509577E-2</v>
      </c>
      <c r="I20" s="13">
        <v>341.42109416666671</v>
      </c>
      <c r="J20" s="72">
        <v>85.355273541666676</v>
      </c>
      <c r="K20" s="78">
        <v>141</v>
      </c>
      <c r="L20" s="74">
        <v>2.1966038323726438E-2</v>
      </c>
      <c r="M20" s="75">
        <v>73775.806484295754</v>
      </c>
      <c r="N20" s="79"/>
    </row>
    <row r="21" spans="1:14">
      <c r="A21" s="17" t="s">
        <v>16</v>
      </c>
      <c r="B21" s="26">
        <v>3</v>
      </c>
      <c r="C21" s="69">
        <v>2.5000000000000001E-2</v>
      </c>
      <c r="D21" s="69">
        <v>0.03</v>
      </c>
      <c r="E21" s="14">
        <v>10242632.825000001</v>
      </c>
      <c r="F21" s="14">
        <v>3414210.9416666669</v>
      </c>
      <c r="G21" s="30">
        <v>12653673.647058818</v>
      </c>
      <c r="H21" s="146">
        <v>3.5217989296014433E-2</v>
      </c>
      <c r="I21" s="13">
        <v>204.85265649999999</v>
      </c>
      <c r="J21" s="72">
        <v>68.284218833333327</v>
      </c>
      <c r="K21" s="78">
        <v>356</v>
      </c>
      <c r="L21" s="74">
        <v>5.54603520797632E-2</v>
      </c>
      <c r="M21" s="75">
        <v>35544.027098479826</v>
      </c>
      <c r="N21" s="79"/>
    </row>
    <row r="22" spans="1:14">
      <c r="A22" s="17" t="s">
        <v>67</v>
      </c>
      <c r="B22" s="26">
        <v>3</v>
      </c>
      <c r="C22" s="69">
        <v>0.11</v>
      </c>
      <c r="D22" s="69">
        <v>0.08</v>
      </c>
      <c r="E22" s="14">
        <v>45067584.43</v>
      </c>
      <c r="F22" s="14">
        <v>15022528.143333333</v>
      </c>
      <c r="G22" s="30">
        <v>50562455.184873968</v>
      </c>
      <c r="H22" s="146">
        <v>0.14072656330084848</v>
      </c>
      <c r="I22" s="13">
        <v>546.27375066666673</v>
      </c>
      <c r="J22" s="72">
        <v>182.09125022222224</v>
      </c>
      <c r="K22" s="78">
        <v>609</v>
      </c>
      <c r="L22" s="74">
        <v>9.4874591057797164E-2</v>
      </c>
      <c r="M22" s="75">
        <v>83025.377971878435</v>
      </c>
      <c r="N22" s="79"/>
    </row>
    <row r="23" spans="1:14">
      <c r="A23" s="17" t="s">
        <v>41</v>
      </c>
      <c r="B23" s="26">
        <v>1</v>
      </c>
      <c r="C23" s="69">
        <v>0.02</v>
      </c>
      <c r="D23" s="69">
        <v>0.04</v>
      </c>
      <c r="E23" s="14">
        <v>8194106.2599999998</v>
      </c>
      <c r="F23" s="14">
        <v>8194106.2599999998</v>
      </c>
      <c r="G23" s="30">
        <v>3900239.1008403362</v>
      </c>
      <c r="H23" s="146">
        <v>1.0855233249770049E-2</v>
      </c>
      <c r="I23" s="13">
        <v>273.13687533333336</v>
      </c>
      <c r="J23" s="72">
        <v>273.13687533333336</v>
      </c>
      <c r="K23" s="78">
        <v>46</v>
      </c>
      <c r="L23" s="74">
        <v>7.1662252687334478E-3</v>
      </c>
      <c r="M23" s="75"/>
      <c r="N23" s="79"/>
    </row>
    <row r="24" spans="1:14">
      <c r="A24" s="17" t="s">
        <v>31</v>
      </c>
      <c r="B24" s="26">
        <v>2</v>
      </c>
      <c r="C24" s="69">
        <v>0.02</v>
      </c>
      <c r="D24" s="69">
        <v>0.02</v>
      </c>
      <c r="E24" s="14">
        <v>8194106.2599999998</v>
      </c>
      <c r="F24" s="14">
        <v>4097053.13</v>
      </c>
      <c r="G24" s="30">
        <v>8970880.0336134471</v>
      </c>
      <c r="H24" s="146">
        <v>2.4967955220898501E-2</v>
      </c>
      <c r="I24" s="13">
        <v>136.56843766666668</v>
      </c>
      <c r="J24" s="72">
        <v>68.284218833333341</v>
      </c>
      <c r="K24" s="78">
        <v>148</v>
      </c>
      <c r="L24" s="74">
        <v>2.3056550864620658E-2</v>
      </c>
      <c r="M24" s="75">
        <v>60614.054281171942</v>
      </c>
      <c r="N24" s="79"/>
    </row>
    <row r="25" spans="1:14">
      <c r="A25" s="17" t="s">
        <v>137</v>
      </c>
      <c r="B25" s="26">
        <v>2</v>
      </c>
      <c r="C25" s="69">
        <v>0.03</v>
      </c>
      <c r="D25" s="69">
        <v>0.03</v>
      </c>
      <c r="E25" s="14">
        <v>12291159.389999999</v>
      </c>
      <c r="F25" s="14">
        <v>6145579.6949999994</v>
      </c>
      <c r="G25" s="30">
        <v>16373738.638655443</v>
      </c>
      <c r="H25" s="146">
        <v>4.5571757909683416E-2</v>
      </c>
      <c r="I25" s="13">
        <v>204.85265649999999</v>
      </c>
      <c r="J25" s="72">
        <v>102.42632825</v>
      </c>
      <c r="K25" s="78">
        <v>274</v>
      </c>
      <c r="L25" s="74">
        <v>4.2685776600716624E-2</v>
      </c>
      <c r="M25" s="75">
        <v>59758.17021407096</v>
      </c>
      <c r="N25" s="79"/>
    </row>
    <row r="26" spans="1:14">
      <c r="A26" s="66" t="s">
        <v>156</v>
      </c>
      <c r="B26" s="26">
        <v>2</v>
      </c>
      <c r="C26" s="69">
        <v>0.05</v>
      </c>
      <c r="D26" s="69">
        <v>0.05</v>
      </c>
      <c r="E26" s="14">
        <v>20485265.650000002</v>
      </c>
      <c r="F26" s="14">
        <v>10242632.825000001</v>
      </c>
      <c r="G26" s="30">
        <v>11476626.235294119</v>
      </c>
      <c r="H26" s="146">
        <v>3.1942004447292976E-2</v>
      </c>
      <c r="I26" s="13">
        <v>341.42109416666671</v>
      </c>
      <c r="J26" s="72">
        <v>170.71054708333335</v>
      </c>
      <c r="K26" s="78">
        <v>205</v>
      </c>
      <c r="L26" s="74">
        <v>3.1936438697616448E-2</v>
      </c>
      <c r="M26" s="75">
        <v>55983.542611190824</v>
      </c>
      <c r="N26" s="79"/>
    </row>
    <row r="27" spans="1:14">
      <c r="A27" s="17" t="s">
        <v>34</v>
      </c>
      <c r="B27" s="26">
        <v>2</v>
      </c>
      <c r="C27" s="69">
        <v>3.5000000000000003E-2</v>
      </c>
      <c r="D27" s="69">
        <v>0.02</v>
      </c>
      <c r="E27" s="14">
        <v>14339685.955000002</v>
      </c>
      <c r="F27" s="14">
        <v>7169842.977500001</v>
      </c>
      <c r="G27" s="30">
        <v>6397869.1092436993</v>
      </c>
      <c r="H27" s="146">
        <v>1.7806693304360566E-2</v>
      </c>
      <c r="I27" s="13">
        <v>136.56843766666668</v>
      </c>
      <c r="J27" s="72">
        <v>68.284218833333341</v>
      </c>
      <c r="K27" s="78">
        <v>100</v>
      </c>
      <c r="L27" s="74">
        <v>1.5578750584203147E-2</v>
      </c>
      <c r="M27" s="75">
        <v>63978.691092436995</v>
      </c>
      <c r="N27" s="79"/>
    </row>
    <row r="28" spans="1:14">
      <c r="A28" s="17" t="s">
        <v>3</v>
      </c>
      <c r="B28" s="26">
        <v>0</v>
      </c>
      <c r="C28" s="69">
        <v>0.02</v>
      </c>
      <c r="D28" s="69">
        <v>0</v>
      </c>
      <c r="E28" s="14">
        <v>8194106.2599999998</v>
      </c>
      <c r="F28" s="14"/>
      <c r="G28" s="30">
        <v>0</v>
      </c>
      <c r="H28" s="146">
        <v>0</v>
      </c>
      <c r="I28" s="13">
        <v>0</v>
      </c>
      <c r="J28" s="72"/>
      <c r="K28" s="78">
        <v>0</v>
      </c>
      <c r="L28" s="74">
        <v>0</v>
      </c>
      <c r="M28" s="75" t="e">
        <v>#DIV/0!</v>
      </c>
      <c r="N28" s="79"/>
    </row>
    <row r="29" spans="1:14">
      <c r="A29" s="17" t="s">
        <v>15406</v>
      </c>
      <c r="B29" s="18">
        <v>56</v>
      </c>
      <c r="C29" s="123">
        <v>1.0000000000000002</v>
      </c>
      <c r="D29" s="123">
        <v>1</v>
      </c>
      <c r="E29" s="19">
        <v>409705312.99999988</v>
      </c>
      <c r="F29" s="19">
        <v>79667916.89410089</v>
      </c>
      <c r="G29" s="27">
        <v>359295743.45378131</v>
      </c>
      <c r="H29" s="150">
        <v>1</v>
      </c>
      <c r="I29" s="13">
        <v>6828.4218833333334</v>
      </c>
      <c r="J29" s="73">
        <v>1351.6082438369885</v>
      </c>
      <c r="K29" s="73">
        <v>6419</v>
      </c>
      <c r="L29" s="76">
        <v>1</v>
      </c>
      <c r="M29" s="77">
        <v>55973.787732322999</v>
      </c>
    </row>
    <row r="30" spans="1:14">
      <c r="A30" s="134"/>
      <c r="B30" s="11"/>
    </row>
    <row r="31" spans="1:14">
      <c r="B31" s="43" t="s">
        <v>15519</v>
      </c>
      <c r="C31" s="43" t="s">
        <v>15478</v>
      </c>
      <c r="D31" s="43" t="s">
        <v>15520</v>
      </c>
      <c r="E31" s="43" t="s">
        <v>15518</v>
      </c>
      <c r="F31" s="43" t="s">
        <v>15481</v>
      </c>
      <c r="G31" s="43" t="s">
        <v>15515</v>
      </c>
      <c r="H31" s="43" t="s">
        <v>15383</v>
      </c>
    </row>
    <row r="32" spans="1:14">
      <c r="A32" s="71" t="s">
        <v>53</v>
      </c>
      <c r="B32" s="103">
        <v>131637267.15126052</v>
      </c>
      <c r="C32" s="159">
        <v>0.36637580475036696</v>
      </c>
      <c r="D32" s="99">
        <v>0.97362859814628355</v>
      </c>
      <c r="E32" s="114">
        <v>2670</v>
      </c>
      <c r="F32" s="160">
        <v>0.41595264059822401</v>
      </c>
      <c r="G32" s="99">
        <v>0.93098273155313327</v>
      </c>
      <c r="H32" s="161">
        <v>49302.347247663121</v>
      </c>
    </row>
    <row r="33" spans="1:13">
      <c r="A33" s="71" t="s">
        <v>9</v>
      </c>
      <c r="B33" s="103">
        <v>69489037.588235155</v>
      </c>
      <c r="C33" s="159">
        <v>0.19340345343438228</v>
      </c>
      <c r="D33" s="99">
        <v>0.73742331572749475</v>
      </c>
      <c r="E33" s="114">
        <v>1335</v>
      </c>
      <c r="F33" s="160">
        <v>0.20797632029911201</v>
      </c>
      <c r="G33" s="99">
        <v>0.97753186813078974</v>
      </c>
      <c r="H33" s="161">
        <v>52051.713549239816</v>
      </c>
    </row>
    <row r="34" spans="1:13">
      <c r="A34" s="71" t="s">
        <v>24</v>
      </c>
      <c r="B34" s="103">
        <v>37431568.050420128</v>
      </c>
      <c r="C34" s="159">
        <v>0.10418038268587285</v>
      </c>
      <c r="D34" s="99">
        <v>1.0748491046013651</v>
      </c>
      <c r="E34" s="114">
        <v>535</v>
      </c>
      <c r="F34" s="160">
        <v>8.3346315625486833E-2</v>
      </c>
      <c r="G34" s="99">
        <v>1.3058166028713423</v>
      </c>
      <c r="H34" s="161">
        <v>69965.547757794629</v>
      </c>
    </row>
    <row r="35" spans="1:13">
      <c r="A35" s="164" t="s">
        <v>423</v>
      </c>
      <c r="B35" s="103">
        <v>10402388.714285702</v>
      </c>
      <c r="C35" s="159">
        <v>2.8952162400509577E-2</v>
      </c>
      <c r="D35" s="99">
        <v>0.56422063936181699</v>
      </c>
      <c r="E35" s="114">
        <v>141</v>
      </c>
      <c r="F35" s="160">
        <v>2.1966038323726438E-2</v>
      </c>
      <c r="G35" s="99">
        <v>0.41297975552491795</v>
      </c>
      <c r="H35" s="161">
        <v>73775.806484295754</v>
      </c>
    </row>
    <row r="36" spans="1:13">
      <c r="A36" s="71" t="s">
        <v>16</v>
      </c>
      <c r="B36" s="103">
        <v>12653673.647058818</v>
      </c>
      <c r="C36" s="159">
        <v>3.5217989296014433E-2</v>
      </c>
      <c r="D36" s="99">
        <v>1.2353926830388764</v>
      </c>
      <c r="E36" s="114">
        <v>356</v>
      </c>
      <c r="F36" s="160">
        <v>5.54603520797632E-2</v>
      </c>
      <c r="G36" s="99">
        <v>1.7378344322325154</v>
      </c>
      <c r="H36" s="161">
        <v>35544.027098479826</v>
      </c>
      <c r="J36" s="46"/>
    </row>
    <row r="37" spans="1:13">
      <c r="A37" s="71" t="s">
        <v>67</v>
      </c>
      <c r="B37" s="103">
        <v>50562455.184873968</v>
      </c>
      <c r="C37" s="159">
        <v>0.14072656330084848</v>
      </c>
      <c r="D37" s="99">
        <v>1.1219251225547429</v>
      </c>
      <c r="E37" s="114">
        <v>609</v>
      </c>
      <c r="F37" s="160">
        <v>9.4874591057797164E-2</v>
      </c>
      <c r="G37" s="99">
        <v>1.1148256698345524</v>
      </c>
      <c r="H37" s="161">
        <v>83025.377971878435</v>
      </c>
    </row>
    <row r="38" spans="1:13">
      <c r="A38" s="71" t="s">
        <v>41</v>
      </c>
      <c r="B38" s="103">
        <v>3900239.1008403357</v>
      </c>
      <c r="C38" s="159">
        <v>1.0855233249770047E-2</v>
      </c>
      <c r="D38" s="99">
        <v>0.47598102551825289</v>
      </c>
      <c r="E38" s="114">
        <v>46</v>
      </c>
      <c r="F38" s="160">
        <v>7.1662252687334478E-3</v>
      </c>
      <c r="G38" s="99">
        <v>0.16841373008994881</v>
      </c>
      <c r="H38" s="161">
        <v>84787.806540007296</v>
      </c>
    </row>
    <row r="39" spans="1:13">
      <c r="A39" s="71" t="s">
        <v>31</v>
      </c>
      <c r="B39" s="103">
        <v>8970880.0336134471</v>
      </c>
      <c r="C39" s="159">
        <v>2.4967955220898501E-2</v>
      </c>
      <c r="D39" s="99">
        <v>1.0947966439494827</v>
      </c>
      <c r="E39" s="114">
        <v>148</v>
      </c>
      <c r="F39" s="160">
        <v>2.3056550864620658E-2</v>
      </c>
      <c r="G39" s="99">
        <v>1.0837057414483662</v>
      </c>
      <c r="H39" s="161">
        <v>60614.054281171942</v>
      </c>
    </row>
    <row r="40" spans="1:13">
      <c r="A40" s="71" t="s">
        <v>137</v>
      </c>
      <c r="B40" s="103">
        <v>16373738.638655443</v>
      </c>
      <c r="C40" s="159">
        <v>4.5571757909683416E-2</v>
      </c>
      <c r="D40" s="99">
        <v>1.3321557486250648</v>
      </c>
      <c r="E40" s="114">
        <v>274</v>
      </c>
      <c r="F40" s="160">
        <v>4.2685776600716624E-2</v>
      </c>
      <c r="G40" s="99">
        <v>1.3375467259317675</v>
      </c>
      <c r="H40" s="161">
        <v>59758.17021407096</v>
      </c>
    </row>
    <row r="41" spans="1:13" ht="15.75" customHeight="1">
      <c r="A41" s="164" t="s">
        <v>156</v>
      </c>
      <c r="B41" s="103">
        <v>11476626.235294119</v>
      </c>
      <c r="C41" s="159">
        <v>3.1942004447292976E-2</v>
      </c>
      <c r="D41" s="99">
        <v>0.56023809656059387</v>
      </c>
      <c r="E41" s="114">
        <v>205</v>
      </c>
      <c r="F41" s="160">
        <v>3.1936438697616448E-2</v>
      </c>
      <c r="G41" s="99">
        <v>0.60043155945112181</v>
      </c>
      <c r="H41" s="161">
        <v>55983.542611190824</v>
      </c>
    </row>
    <row r="42" spans="1:13">
      <c r="A42" s="71" t="s">
        <v>34</v>
      </c>
      <c r="B42" s="103">
        <v>6397869.1092436993</v>
      </c>
      <c r="C42" s="159">
        <v>1.7806693304360566E-2</v>
      </c>
      <c r="D42" s="99">
        <v>0.44616521793581349</v>
      </c>
      <c r="E42" s="114">
        <v>100</v>
      </c>
      <c r="F42" s="160">
        <v>1.5578750584203147E-2</v>
      </c>
      <c r="G42" s="99">
        <v>0.73223360908673396</v>
      </c>
      <c r="H42" s="161">
        <v>63978.691092436995</v>
      </c>
      <c r="J42" s="8"/>
      <c r="K42" s="8"/>
      <c r="L42" s="8"/>
    </row>
    <row r="43" spans="1:13">
      <c r="A43" s="71" t="s">
        <v>3</v>
      </c>
      <c r="B43" s="103">
        <v>0</v>
      </c>
      <c r="C43" s="159">
        <v>0</v>
      </c>
      <c r="D43" s="99">
        <v>0</v>
      </c>
      <c r="E43" s="114">
        <v>0</v>
      </c>
      <c r="F43" s="160">
        <v>0</v>
      </c>
      <c r="G43" s="99" t="e">
        <v>#DIV/0!</v>
      </c>
      <c r="H43" s="161" t="e">
        <v>#DIV/0!</v>
      </c>
      <c r="J43" s="8"/>
      <c r="K43" s="8"/>
      <c r="L43" s="8"/>
    </row>
    <row r="44" spans="1:13" s="83" customFormat="1">
      <c r="A44" s="112" t="s">
        <v>15406</v>
      </c>
      <c r="B44" s="104">
        <v>359295743.45378131</v>
      </c>
      <c r="C44" s="159">
        <v>1</v>
      </c>
      <c r="D44" s="162">
        <v>0.87696139652887883</v>
      </c>
      <c r="E44" s="115">
        <v>6419</v>
      </c>
      <c r="F44" s="163">
        <v>0.99999999999999978</v>
      </c>
      <c r="G44" s="99">
        <v>0.94004150734554914</v>
      </c>
      <c r="H44" s="161">
        <v>55973.787732322999</v>
      </c>
      <c r="J44" s="8"/>
      <c r="K44" s="8"/>
      <c r="L44" s="8"/>
    </row>
    <row r="46" spans="1:13">
      <c r="A46" s="308" t="s">
        <v>15412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</row>
    <row r="48" spans="1:13">
      <c r="A48" s="43" t="s">
        <v>7</v>
      </c>
      <c r="B48" s="43" t="s">
        <v>0</v>
      </c>
      <c r="C48" s="43" t="s">
        <v>4</v>
      </c>
      <c r="D48" s="43" t="s">
        <v>15414</v>
      </c>
      <c r="E48" s="43" t="s">
        <v>15415</v>
      </c>
      <c r="F48" s="43" t="s">
        <v>15523</v>
      </c>
      <c r="G48" s="43" t="s">
        <v>15521</v>
      </c>
      <c r="H48" s="43" t="s">
        <v>15524</v>
      </c>
      <c r="I48" s="43" t="s">
        <v>15515</v>
      </c>
      <c r="J48" s="43" t="s">
        <v>15525</v>
      </c>
      <c r="K48" s="280"/>
      <c r="L48" s="17"/>
      <c r="M48" s="17"/>
    </row>
    <row r="49" spans="1:13" hidden="1">
      <c r="A49" s="130">
        <v>107</v>
      </c>
      <c r="B49" s="172" t="s">
        <v>9</v>
      </c>
      <c r="C49" s="172" t="s">
        <v>28</v>
      </c>
      <c r="D49" s="196">
        <v>113.8070313888889</v>
      </c>
      <c r="E49" s="174">
        <v>267</v>
      </c>
      <c r="F49" s="175">
        <v>11579166.739495803</v>
      </c>
      <c r="G49" s="277">
        <v>5468399.5779999914</v>
      </c>
      <c r="H49" s="277">
        <v>8202599.3669999875</v>
      </c>
      <c r="I49" s="99">
        <v>2.3460764835138956</v>
      </c>
      <c r="J49" s="130"/>
      <c r="K49" s="276"/>
      <c r="L49" s="7"/>
      <c r="M49" s="7"/>
    </row>
    <row r="50" spans="1:13" hidden="1">
      <c r="A50" s="130">
        <v>104</v>
      </c>
      <c r="B50" s="172" t="s">
        <v>9</v>
      </c>
      <c r="C50" s="172" t="s">
        <v>126</v>
      </c>
      <c r="D50" s="196">
        <v>113.8070313888889</v>
      </c>
      <c r="E50" s="174">
        <v>223</v>
      </c>
      <c r="F50" s="175">
        <v>19647229.26050419</v>
      </c>
      <c r="G50" s="277">
        <v>3188051.5769999991</v>
      </c>
      <c r="H50" s="277">
        <v>4782077.3654999984</v>
      </c>
      <c r="I50" s="99">
        <v>1.9594571379160999</v>
      </c>
      <c r="J50" s="130"/>
      <c r="K50" s="276"/>
      <c r="L50" s="7"/>
      <c r="M50" s="7"/>
    </row>
    <row r="51" spans="1:13" s="234" customFormat="1" hidden="1">
      <c r="A51" s="270">
        <v>102</v>
      </c>
      <c r="B51" s="271" t="s">
        <v>9</v>
      </c>
      <c r="C51" s="272" t="s">
        <v>11</v>
      </c>
      <c r="D51" s="273">
        <v>113.8070313888889</v>
      </c>
      <c r="E51" s="274">
        <v>189</v>
      </c>
      <c r="F51" s="278">
        <v>5278183.1932773124</v>
      </c>
      <c r="G51" s="277">
        <v>4155565.3559999936</v>
      </c>
      <c r="H51" s="277">
        <v>6233348.0339999907</v>
      </c>
      <c r="I51" s="279">
        <v>1.6607058254087126</v>
      </c>
      <c r="J51" s="270"/>
      <c r="K51" s="281"/>
      <c r="L51" s="275"/>
      <c r="M51" s="275"/>
    </row>
    <row r="52" spans="1:13" s="234" customFormat="1" hidden="1">
      <c r="A52" s="270">
        <v>103</v>
      </c>
      <c r="B52" s="271" t="s">
        <v>9</v>
      </c>
      <c r="C52" s="272" t="s">
        <v>23</v>
      </c>
      <c r="D52" s="273">
        <v>113.8070313888889</v>
      </c>
      <c r="E52" s="274">
        <v>151</v>
      </c>
      <c r="F52" s="278">
        <v>3971275.0924369753</v>
      </c>
      <c r="G52" s="277">
        <v>2888725.9011999969</v>
      </c>
      <c r="H52" s="277">
        <v>4333088.8517999956</v>
      </c>
      <c r="I52" s="279">
        <v>1.3268072996651619</v>
      </c>
      <c r="J52" s="270"/>
      <c r="K52" s="281"/>
      <c r="L52" s="275"/>
      <c r="M52" s="275"/>
    </row>
    <row r="53" spans="1:13" s="234" customFormat="1" hidden="1">
      <c r="A53" s="270">
        <v>117</v>
      </c>
      <c r="B53" s="271" t="s">
        <v>9</v>
      </c>
      <c r="C53" s="271" t="s">
        <v>14</v>
      </c>
      <c r="D53" s="273">
        <v>113.8070313888889</v>
      </c>
      <c r="E53" s="274">
        <v>121</v>
      </c>
      <c r="F53" s="278">
        <v>3695642.5294117648</v>
      </c>
      <c r="G53" s="277">
        <v>2410224.4559999998</v>
      </c>
      <c r="H53" s="277">
        <v>3615336.6839999994</v>
      </c>
      <c r="I53" s="279">
        <v>1.0632032003939376</v>
      </c>
      <c r="J53" s="270"/>
      <c r="K53" s="281"/>
      <c r="L53" s="275"/>
      <c r="M53" s="275"/>
    </row>
    <row r="54" spans="1:13" hidden="1">
      <c r="A54" s="130">
        <v>114</v>
      </c>
      <c r="B54" s="172" t="s">
        <v>9</v>
      </c>
      <c r="C54" s="173" t="s">
        <v>78</v>
      </c>
      <c r="D54" s="196">
        <v>113.8070313888889</v>
      </c>
      <c r="E54" s="174">
        <v>133</v>
      </c>
      <c r="F54" s="175">
        <v>3602918.8991596629</v>
      </c>
      <c r="G54" s="277">
        <v>2299304.4249999998</v>
      </c>
      <c r="H54" s="277">
        <v>3448956.6374999997</v>
      </c>
      <c r="I54" s="99">
        <v>1.1686448401024274</v>
      </c>
      <c r="J54" s="130"/>
      <c r="K54" s="276"/>
      <c r="L54" s="7"/>
      <c r="M54" s="7"/>
    </row>
    <row r="55" spans="1:13" hidden="1">
      <c r="A55" s="130">
        <v>113</v>
      </c>
      <c r="B55" s="172" t="s">
        <v>9</v>
      </c>
      <c r="C55" s="173" t="s">
        <v>65</v>
      </c>
      <c r="D55" s="196">
        <v>113.8070313888889</v>
      </c>
      <c r="E55" s="174">
        <v>111</v>
      </c>
      <c r="F55" s="175">
        <v>2889132.5378151275</v>
      </c>
      <c r="G55" s="277">
        <v>2307769.9819999989</v>
      </c>
      <c r="H55" s="277">
        <v>3461654.9729999984</v>
      </c>
      <c r="I55" s="99">
        <v>0.97533516730352954</v>
      </c>
      <c r="J55" s="130"/>
      <c r="K55" s="276"/>
      <c r="L55" s="7"/>
      <c r="M55" s="7"/>
    </row>
    <row r="56" spans="1:13" hidden="1">
      <c r="A56" s="130">
        <v>605</v>
      </c>
      <c r="B56" s="172" t="s">
        <v>31</v>
      </c>
      <c r="C56" s="172" t="s">
        <v>116</v>
      </c>
      <c r="D56" s="147">
        <v>68.284218833333341</v>
      </c>
      <c r="E56" s="174">
        <v>107</v>
      </c>
      <c r="F56" s="175">
        <v>5229199.4789915951</v>
      </c>
      <c r="G56" s="161">
        <v>2533070.7195000001</v>
      </c>
      <c r="H56" s="161">
        <v>3799606.0792500004</v>
      </c>
      <c r="I56" s="99">
        <v>1.5669799234456105</v>
      </c>
      <c r="J56" s="130"/>
      <c r="K56" s="276"/>
      <c r="L56" s="7"/>
      <c r="M56" s="7"/>
    </row>
    <row r="57" spans="1:13" hidden="1">
      <c r="A57" s="130">
        <v>905</v>
      </c>
      <c r="B57" s="172" t="s">
        <v>67</v>
      </c>
      <c r="C57" s="173" t="s">
        <v>176</v>
      </c>
      <c r="D57" s="147">
        <v>182.09125022222224</v>
      </c>
      <c r="E57" s="174">
        <v>277</v>
      </c>
      <c r="F57" s="175">
        <v>20815402.621848732</v>
      </c>
      <c r="G57" s="161">
        <v>547900.86959999998</v>
      </c>
      <c r="H57" s="161">
        <v>821851.30440000002</v>
      </c>
      <c r="I57" s="99">
        <v>1.5212153228776897</v>
      </c>
      <c r="J57" s="130"/>
      <c r="K57" s="276"/>
      <c r="L57" s="7"/>
      <c r="M57" s="7"/>
    </row>
    <row r="58" spans="1:13" hidden="1">
      <c r="A58" s="130">
        <v>111</v>
      </c>
      <c r="B58" s="172" t="s">
        <v>9</v>
      </c>
      <c r="C58" s="173" t="s">
        <v>63</v>
      </c>
      <c r="D58" s="196">
        <v>113.8070313888889</v>
      </c>
      <c r="E58" s="174">
        <v>162</v>
      </c>
      <c r="F58" s="175">
        <v>9339757.9495798294</v>
      </c>
      <c r="G58" s="277">
        <v>1981974.7710000002</v>
      </c>
      <c r="H58" s="277">
        <v>2972962.1565000005</v>
      </c>
      <c r="I58" s="99">
        <v>1.4234621360646107</v>
      </c>
      <c r="J58" s="130"/>
      <c r="K58" s="276"/>
      <c r="L58" s="7"/>
      <c r="M58" s="7"/>
    </row>
    <row r="59" spans="1:13" hidden="1">
      <c r="A59" s="130">
        <v>906</v>
      </c>
      <c r="B59" s="172" t="s">
        <v>67</v>
      </c>
      <c r="C59" s="173" t="s">
        <v>69</v>
      </c>
      <c r="D59" s="147">
        <v>182.09125022222224</v>
      </c>
      <c r="E59" s="174">
        <v>292</v>
      </c>
      <c r="F59" s="175">
        <v>19522586.890756298</v>
      </c>
      <c r="G59" s="161">
        <v>325768.88</v>
      </c>
      <c r="H59" s="161">
        <v>488653.32</v>
      </c>
      <c r="I59" s="99">
        <v>1.6035916038999474</v>
      </c>
      <c r="J59" s="130"/>
      <c r="K59" s="276"/>
      <c r="L59" s="7"/>
      <c r="M59" s="7"/>
    </row>
    <row r="60" spans="1:13" hidden="1">
      <c r="A60" s="130">
        <v>405</v>
      </c>
      <c r="B60" s="172" t="s">
        <v>423</v>
      </c>
      <c r="C60" s="173" t="s">
        <v>425</v>
      </c>
      <c r="D60" s="147">
        <v>85.355273541666676</v>
      </c>
      <c r="E60" s="174">
        <v>67</v>
      </c>
      <c r="F60" s="175">
        <v>3917399.9495798312</v>
      </c>
      <c r="G60" s="161">
        <v>1780254.9823999992</v>
      </c>
      <c r="H60" s="161">
        <v>2670382.4735999987</v>
      </c>
      <c r="I60" s="99">
        <v>0.78495442894097878</v>
      </c>
      <c r="J60" s="130"/>
      <c r="K60" s="276"/>
      <c r="L60" s="7"/>
      <c r="M60" s="7"/>
    </row>
    <row r="61" spans="1:13" hidden="1">
      <c r="A61" s="130">
        <v>907</v>
      </c>
      <c r="B61" s="172" t="s">
        <v>53</v>
      </c>
      <c r="C61" s="173" t="s">
        <v>186</v>
      </c>
      <c r="D61" s="147">
        <v>150.94406268421054</v>
      </c>
      <c r="E61" s="174">
        <v>166</v>
      </c>
      <c r="F61" s="175">
        <v>3922157.109243698</v>
      </c>
      <c r="G61" s="161">
        <v>1209460.9114000003</v>
      </c>
      <c r="H61" s="161">
        <v>1814191.3671000004</v>
      </c>
      <c r="I61" s="99">
        <v>1.0997451443140758</v>
      </c>
      <c r="J61" s="130"/>
      <c r="K61" s="276"/>
      <c r="L61" s="7"/>
      <c r="M61" s="7"/>
    </row>
    <row r="62" spans="1:13" hidden="1">
      <c r="A62" s="130">
        <v>908</v>
      </c>
      <c r="B62" s="172" t="s">
        <v>53</v>
      </c>
      <c r="C62" s="173" t="s">
        <v>225</v>
      </c>
      <c r="D62" s="147">
        <v>150.94406268421054</v>
      </c>
      <c r="E62" s="174">
        <v>153</v>
      </c>
      <c r="F62" s="175">
        <v>4334555.5126050431</v>
      </c>
      <c r="G62" s="161">
        <v>1325814.7086999991</v>
      </c>
      <c r="H62" s="161">
        <v>1988722.0630499986</v>
      </c>
      <c r="I62" s="99">
        <v>1.0136205245786361</v>
      </c>
      <c r="J62" s="130"/>
      <c r="K62" s="276"/>
      <c r="L62" s="7"/>
      <c r="M62" s="7"/>
    </row>
    <row r="63" spans="1:13" hidden="1">
      <c r="A63" s="130">
        <v>407</v>
      </c>
      <c r="B63" s="172" t="s">
        <v>423</v>
      </c>
      <c r="C63" s="173" t="s">
        <v>15494</v>
      </c>
      <c r="D63" s="147">
        <v>85.355273541666676</v>
      </c>
      <c r="E63" s="174">
        <v>56</v>
      </c>
      <c r="F63" s="175">
        <v>2353642.957983193</v>
      </c>
      <c r="G63" s="161">
        <v>890620.64999999979</v>
      </c>
      <c r="H63" s="161">
        <v>1335930.9749999996</v>
      </c>
      <c r="I63" s="99">
        <v>0.65608131374171363</v>
      </c>
      <c r="J63" s="130"/>
      <c r="K63" s="276"/>
      <c r="L63" s="7"/>
      <c r="M63" s="7"/>
    </row>
    <row r="64" spans="1:13" hidden="1">
      <c r="A64" s="130">
        <v>105</v>
      </c>
      <c r="B64" s="172" t="s">
        <v>9</v>
      </c>
      <c r="C64" s="173" t="s">
        <v>311</v>
      </c>
      <c r="D64" s="196">
        <v>113.8070313888889</v>
      </c>
      <c r="E64" s="174">
        <v>93</v>
      </c>
      <c r="F64" s="175">
        <v>2623610.7899159682</v>
      </c>
      <c r="G64" s="277">
        <v>1154485.7972000001</v>
      </c>
      <c r="H64" s="277">
        <v>1731728.6958000003</v>
      </c>
      <c r="I64" s="99">
        <v>0.81717270774079509</v>
      </c>
      <c r="J64" s="130"/>
      <c r="K64" s="276"/>
      <c r="L64" s="7"/>
      <c r="M64" s="7"/>
    </row>
    <row r="65" spans="1:13" hidden="1">
      <c r="A65" s="130">
        <v>115</v>
      </c>
      <c r="B65" s="172" t="s">
        <v>9</v>
      </c>
      <c r="C65" s="173" t="s">
        <v>128</v>
      </c>
      <c r="D65" s="196">
        <v>113.8070313888889</v>
      </c>
      <c r="E65" s="174">
        <v>83</v>
      </c>
      <c r="F65" s="175">
        <v>3040140.5966386558</v>
      </c>
      <c r="G65" s="277">
        <v>1819163.3634999995</v>
      </c>
      <c r="H65" s="277">
        <v>2728745.0452499995</v>
      </c>
      <c r="I65" s="99">
        <v>0.72930467465038695</v>
      </c>
      <c r="J65" s="130"/>
      <c r="K65" s="276"/>
      <c r="L65" s="7"/>
      <c r="M65" s="7"/>
    </row>
    <row r="66" spans="1:13" hidden="1">
      <c r="A66" s="130">
        <v>713</v>
      </c>
      <c r="B66" s="172" t="s">
        <v>24</v>
      </c>
      <c r="C66" s="173" t="s">
        <v>95</v>
      </c>
      <c r="D66" s="147">
        <v>68.284218833333327</v>
      </c>
      <c r="E66" s="174">
        <v>186</v>
      </c>
      <c r="F66" s="175">
        <v>13832522.680672254</v>
      </c>
      <c r="G66" s="161">
        <v>2397004.1019999986</v>
      </c>
      <c r="H66" s="161">
        <v>3595506.1529999981</v>
      </c>
      <c r="I66" s="99">
        <v>2.7239090258026506</v>
      </c>
      <c r="J66" s="130"/>
      <c r="K66" s="276"/>
      <c r="L66" s="7"/>
      <c r="M66" s="7"/>
    </row>
    <row r="67" spans="1:13" hidden="1">
      <c r="A67" s="130">
        <v>911</v>
      </c>
      <c r="B67" s="172" t="s">
        <v>53</v>
      </c>
      <c r="C67" s="173" t="s">
        <v>284</v>
      </c>
      <c r="D67" s="147">
        <v>150.94406268421054</v>
      </c>
      <c r="E67" s="174">
        <v>139</v>
      </c>
      <c r="F67" s="175">
        <v>4879453.1428571427</v>
      </c>
      <c r="G67" s="161">
        <v>1268932.5954999996</v>
      </c>
      <c r="H67" s="161">
        <v>1903398.8932499993</v>
      </c>
      <c r="I67" s="99">
        <v>0.92087093409431642</v>
      </c>
      <c r="J67" s="130"/>
      <c r="K67" s="276"/>
      <c r="L67" s="7"/>
      <c r="M67" s="7"/>
    </row>
    <row r="68" spans="1:13" hidden="1">
      <c r="A68" s="130">
        <v>116</v>
      </c>
      <c r="B68" s="172" t="s">
        <v>9</v>
      </c>
      <c r="C68" s="173" t="s">
        <v>153</v>
      </c>
      <c r="D68" s="196">
        <v>113.8070313888889</v>
      </c>
      <c r="E68" s="174">
        <v>72</v>
      </c>
      <c r="F68" s="175">
        <v>2239924.0756302532</v>
      </c>
      <c r="G68" s="277">
        <v>1634057.7489999998</v>
      </c>
      <c r="H68" s="277">
        <v>2451086.6234999998</v>
      </c>
      <c r="I68" s="99">
        <v>0.63264983825093812</v>
      </c>
      <c r="J68" s="130"/>
      <c r="K68" s="276"/>
      <c r="L68" s="7"/>
      <c r="M68" s="7"/>
    </row>
    <row r="69" spans="1:13" hidden="1">
      <c r="A69" s="130">
        <v>409</v>
      </c>
      <c r="B69" s="172" t="s">
        <v>16</v>
      </c>
      <c r="C69" s="173" t="s">
        <v>18</v>
      </c>
      <c r="D69" s="147">
        <v>68.284218833333327</v>
      </c>
      <c r="E69" s="174">
        <v>195</v>
      </c>
      <c r="F69" s="175">
        <v>6860777.7983193304</v>
      </c>
      <c r="G69" s="161">
        <v>2588924.8284999994</v>
      </c>
      <c r="H69" s="161">
        <v>3883387.2427499993</v>
      </c>
      <c r="I69" s="99">
        <v>2.8557110754382631</v>
      </c>
      <c r="J69" s="130"/>
      <c r="K69" s="276"/>
      <c r="L69" s="7"/>
      <c r="M69" s="7"/>
    </row>
    <row r="70" spans="1:13" hidden="1">
      <c r="A70" s="130">
        <v>918</v>
      </c>
      <c r="B70" s="172" t="s">
        <v>53</v>
      </c>
      <c r="C70" s="172" t="s">
        <v>354</v>
      </c>
      <c r="D70" s="147">
        <v>150.94406268421054</v>
      </c>
      <c r="E70" s="174">
        <v>235</v>
      </c>
      <c r="F70" s="175">
        <v>11774984.537815126</v>
      </c>
      <c r="G70" s="161">
        <v>2016028.2399999993</v>
      </c>
      <c r="H70" s="161">
        <v>3024042.3599999989</v>
      </c>
      <c r="I70" s="99">
        <v>1.5568681259867938</v>
      </c>
      <c r="J70" s="130"/>
      <c r="K70" s="276"/>
      <c r="L70" s="7"/>
      <c r="M70" s="7"/>
    </row>
    <row r="71" spans="1:13" hidden="1">
      <c r="A71" s="130">
        <v>919</v>
      </c>
      <c r="B71" s="172" t="s">
        <v>53</v>
      </c>
      <c r="C71" s="172" t="s">
        <v>143</v>
      </c>
      <c r="D71" s="147">
        <v>150.94406268421054</v>
      </c>
      <c r="E71" s="174">
        <v>251</v>
      </c>
      <c r="F71" s="175">
        <v>7211465.3529411796</v>
      </c>
      <c r="G71" s="161">
        <v>1312902.9109999991</v>
      </c>
      <c r="H71" s="161">
        <v>1969354.3664999986</v>
      </c>
      <c r="I71" s="99">
        <v>1.6628676579688735</v>
      </c>
      <c r="J71" s="130"/>
      <c r="K71" s="276"/>
      <c r="L71" s="7"/>
      <c r="M71" s="7"/>
    </row>
    <row r="72" spans="1:13" hidden="1">
      <c r="A72" s="130">
        <v>920</v>
      </c>
      <c r="B72" s="172" t="s">
        <v>53</v>
      </c>
      <c r="C72" s="173" t="s">
        <v>87</v>
      </c>
      <c r="D72" s="147">
        <v>150.94406268421054</v>
      </c>
      <c r="E72" s="174">
        <v>179</v>
      </c>
      <c r="F72" s="175">
        <v>9067695.1764705926</v>
      </c>
      <c r="G72" s="161">
        <v>1585932.2769999986</v>
      </c>
      <c r="H72" s="161">
        <v>2378898.4154999978</v>
      </c>
      <c r="I72" s="99">
        <v>1.1858697640495153</v>
      </c>
      <c r="J72" s="130"/>
      <c r="K72" s="276"/>
      <c r="L72" s="7"/>
      <c r="M72" s="7"/>
    </row>
    <row r="73" spans="1:13" hidden="1">
      <c r="A73" s="130">
        <v>921</v>
      </c>
      <c r="B73" s="172" t="s">
        <v>53</v>
      </c>
      <c r="C73" s="172" t="s">
        <v>61</v>
      </c>
      <c r="D73" s="147">
        <v>150.94406268421054</v>
      </c>
      <c r="E73" s="174">
        <v>221</v>
      </c>
      <c r="F73" s="175">
        <v>11476849.352941176</v>
      </c>
      <c r="G73" s="161">
        <v>2462948.3573999982</v>
      </c>
      <c r="H73" s="161">
        <v>3694422.5360999973</v>
      </c>
      <c r="I73" s="99">
        <v>1.4641185355024742</v>
      </c>
      <c r="J73" s="130"/>
      <c r="K73" s="276"/>
      <c r="L73" s="7"/>
      <c r="M73" s="7"/>
    </row>
    <row r="74" spans="1:13" hidden="1">
      <c r="A74" s="130">
        <v>923</v>
      </c>
      <c r="B74" s="172" t="s">
        <v>53</v>
      </c>
      <c r="C74" s="173" t="s">
        <v>72</v>
      </c>
      <c r="D74" s="147">
        <v>150.94406268421054</v>
      </c>
      <c r="E74" s="174">
        <v>182</v>
      </c>
      <c r="F74" s="175">
        <v>5314623.5126050422</v>
      </c>
      <c r="G74" s="161">
        <v>1597229.4839999995</v>
      </c>
      <c r="H74" s="161">
        <v>2395844.2259999993</v>
      </c>
      <c r="I74" s="99">
        <v>1.2057446762961552</v>
      </c>
      <c r="J74" s="130"/>
      <c r="K74" s="276"/>
      <c r="L74" s="7"/>
      <c r="M74" s="7"/>
    </row>
    <row r="75" spans="1:13" hidden="1">
      <c r="A75" s="130">
        <v>925</v>
      </c>
      <c r="B75" s="172" t="s">
        <v>53</v>
      </c>
      <c r="C75" s="173" t="s">
        <v>316</v>
      </c>
      <c r="D75" s="147">
        <v>150.94406268421054</v>
      </c>
      <c r="E75" s="174">
        <v>129</v>
      </c>
      <c r="F75" s="175">
        <v>5860416.7983193304</v>
      </c>
      <c r="G75" s="161">
        <v>1233892.4457999999</v>
      </c>
      <c r="H75" s="161">
        <v>1850838.6686999998</v>
      </c>
      <c r="I75" s="99">
        <v>0.85462122660551665</v>
      </c>
      <c r="J75" s="130"/>
      <c r="K75" s="276"/>
      <c r="L75" s="7"/>
      <c r="M75" s="7"/>
    </row>
    <row r="76" spans="1:13" hidden="1">
      <c r="A76" s="130">
        <v>110</v>
      </c>
      <c r="B76" s="172" t="s">
        <v>9</v>
      </c>
      <c r="C76" s="173" t="s">
        <v>15497</v>
      </c>
      <c r="D76" s="196">
        <v>113.8070313888889</v>
      </c>
      <c r="E76" s="174">
        <v>6</v>
      </c>
      <c r="F76" s="175">
        <v>267703.63865546219</v>
      </c>
      <c r="G76" s="277">
        <v>2331774.3099999996</v>
      </c>
      <c r="H76" s="277">
        <v>3497661.4649999994</v>
      </c>
      <c r="I76" s="99">
        <v>5.2720819854244844E-2</v>
      </c>
      <c r="J76" s="130"/>
      <c r="K76" s="276"/>
      <c r="L76" s="7"/>
      <c r="M76" s="7"/>
    </row>
    <row r="77" spans="1:13" hidden="1">
      <c r="A77" s="130">
        <v>926</v>
      </c>
      <c r="B77" s="172" t="s">
        <v>53</v>
      </c>
      <c r="C77" s="172" t="s">
        <v>1123</v>
      </c>
      <c r="D77" s="147">
        <v>150.94406268421054</v>
      </c>
      <c r="E77" s="174">
        <v>167</v>
      </c>
      <c r="F77" s="175">
        <v>5801220.7899159696</v>
      </c>
      <c r="G77" s="161">
        <v>1953934.1143999996</v>
      </c>
      <c r="H77" s="161">
        <v>2930901.1715999995</v>
      </c>
      <c r="I77" s="99">
        <v>1.1063701150629557</v>
      </c>
      <c r="J77" s="130"/>
      <c r="K77" s="276"/>
      <c r="L77" s="7"/>
      <c r="M77" s="7"/>
    </row>
    <row r="78" spans="1:13" hidden="1">
      <c r="A78" s="130">
        <v>932</v>
      </c>
      <c r="B78" s="172" t="s">
        <v>53</v>
      </c>
      <c r="C78" s="173" t="s">
        <v>58</v>
      </c>
      <c r="D78" s="147">
        <v>150.94406268421054</v>
      </c>
      <c r="E78" s="174">
        <v>107</v>
      </c>
      <c r="F78" s="175">
        <v>5049680.3277310953</v>
      </c>
      <c r="G78" s="161">
        <v>1548669.4601000003</v>
      </c>
      <c r="H78" s="161">
        <v>2323004.1901500002</v>
      </c>
      <c r="I78" s="99">
        <v>0.70887187013015718</v>
      </c>
      <c r="J78" s="130"/>
      <c r="K78" s="276"/>
      <c r="L78" s="7"/>
      <c r="M78" s="7"/>
    </row>
    <row r="79" spans="1:13" hidden="1">
      <c r="A79" s="130">
        <v>933</v>
      </c>
      <c r="B79" s="172" t="s">
        <v>53</v>
      </c>
      <c r="C79" s="173" t="s">
        <v>231</v>
      </c>
      <c r="D79" s="147">
        <v>150.94406268421054</v>
      </c>
      <c r="E79" s="174">
        <v>68</v>
      </c>
      <c r="F79" s="175">
        <v>2976464.9159663869</v>
      </c>
      <c r="G79" s="161">
        <v>1141080.3904000001</v>
      </c>
      <c r="H79" s="161">
        <v>1711620.5856000003</v>
      </c>
      <c r="I79" s="99">
        <v>0.45049801092383823</v>
      </c>
      <c r="J79" s="130"/>
      <c r="K79" s="276"/>
      <c r="L79" s="7"/>
      <c r="M79" s="7"/>
    </row>
    <row r="80" spans="1:13" hidden="1">
      <c r="A80" s="130">
        <v>410</v>
      </c>
      <c r="B80" s="172" t="s">
        <v>423</v>
      </c>
      <c r="C80" s="173" t="s">
        <v>451</v>
      </c>
      <c r="D80" s="147">
        <v>85.355273541666676</v>
      </c>
      <c r="E80" s="174">
        <v>79</v>
      </c>
      <c r="F80" s="175">
        <v>3150848.151260504</v>
      </c>
      <c r="G80" s="161">
        <v>878946.69</v>
      </c>
      <c r="H80" s="161">
        <v>1318420.0349999999</v>
      </c>
      <c r="I80" s="99">
        <v>0.92554328188563173</v>
      </c>
      <c r="J80" s="130"/>
      <c r="K80" s="276"/>
      <c r="L80" s="7"/>
      <c r="M80" s="7"/>
    </row>
    <row r="81" spans="1:13" hidden="1">
      <c r="A81" s="130">
        <v>934</v>
      </c>
      <c r="B81" s="172" t="s">
        <v>53</v>
      </c>
      <c r="C81" s="173" t="s">
        <v>111</v>
      </c>
      <c r="D81" s="147">
        <v>150.94406268421054</v>
      </c>
      <c r="E81" s="174">
        <v>110</v>
      </c>
      <c r="F81" s="175">
        <v>4104729.0672268909</v>
      </c>
      <c r="G81" s="161">
        <v>1272174.4029999997</v>
      </c>
      <c r="H81" s="161">
        <v>1908261.6044999994</v>
      </c>
      <c r="I81" s="99">
        <v>0.72874678237679713</v>
      </c>
      <c r="J81" s="130"/>
      <c r="K81" s="276"/>
      <c r="L81" s="7"/>
      <c r="M81" s="7"/>
    </row>
    <row r="82" spans="1:13" hidden="1">
      <c r="A82" s="130">
        <v>935</v>
      </c>
      <c r="B82" s="172" t="s">
        <v>53</v>
      </c>
      <c r="C82" s="173" t="s">
        <v>198</v>
      </c>
      <c r="D82" s="147">
        <v>150.94406268421054</v>
      </c>
      <c r="E82" s="174">
        <v>128</v>
      </c>
      <c r="F82" s="175">
        <v>6926320.1680672243</v>
      </c>
      <c r="G82" s="161">
        <v>2153321.5124999983</v>
      </c>
      <c r="H82" s="161">
        <v>3229982.2687499975</v>
      </c>
      <c r="I82" s="99">
        <v>0.84799625585663663</v>
      </c>
      <c r="J82" s="130"/>
      <c r="K82" s="276"/>
      <c r="L82" s="7"/>
      <c r="M82" s="7"/>
    </row>
    <row r="83" spans="1:13" hidden="1">
      <c r="A83" s="130">
        <v>936</v>
      </c>
      <c r="B83" s="172" t="s">
        <v>53</v>
      </c>
      <c r="C83" s="173" t="s">
        <v>55</v>
      </c>
      <c r="D83" s="147">
        <v>150.94406268421054</v>
      </c>
      <c r="E83" s="174">
        <v>146</v>
      </c>
      <c r="F83" s="175">
        <v>7934593.7142857099</v>
      </c>
      <c r="G83" s="161">
        <v>1294761.2657999995</v>
      </c>
      <c r="H83" s="161">
        <v>1942141.8986999993</v>
      </c>
      <c r="I83" s="99">
        <v>0.96724572933647623</v>
      </c>
      <c r="J83" s="130"/>
      <c r="K83" s="276"/>
      <c r="L83" s="7"/>
      <c r="M83" s="7"/>
    </row>
    <row r="84" spans="1:13" hidden="1">
      <c r="A84" s="130">
        <v>937</v>
      </c>
      <c r="B84" s="172" t="s">
        <v>53</v>
      </c>
      <c r="C84" s="173" t="s">
        <v>76</v>
      </c>
      <c r="D84" s="147">
        <v>150.94406268421054</v>
      </c>
      <c r="E84" s="174">
        <v>148</v>
      </c>
      <c r="F84" s="175">
        <v>9469208.5966386609</v>
      </c>
      <c r="G84" s="161">
        <v>1525659.557</v>
      </c>
      <c r="H84" s="161">
        <v>2288489.3355</v>
      </c>
      <c r="I84" s="99">
        <v>0.98049567083423617</v>
      </c>
      <c r="J84" s="130"/>
      <c r="K84" s="276"/>
      <c r="L84" s="7"/>
      <c r="M84" s="7"/>
    </row>
    <row r="85" spans="1:13" hidden="1">
      <c r="A85" s="130">
        <v>938</v>
      </c>
      <c r="B85" s="172" t="s">
        <v>53</v>
      </c>
      <c r="C85" s="172" t="s">
        <v>134</v>
      </c>
      <c r="D85" s="147">
        <v>150.94406268421054</v>
      </c>
      <c r="E85" s="174">
        <v>210</v>
      </c>
      <c r="F85" s="175">
        <v>10205728.235294128</v>
      </c>
      <c r="G85" s="161">
        <v>1694399.5244999987</v>
      </c>
      <c r="H85" s="161">
        <v>2541599.2867499981</v>
      </c>
      <c r="I85" s="99">
        <v>1.3912438572647945</v>
      </c>
      <c r="J85" s="130"/>
      <c r="K85" s="276"/>
      <c r="L85" s="7"/>
      <c r="M85" s="7"/>
    </row>
    <row r="86" spans="1:13" hidden="1">
      <c r="A86" s="130">
        <v>706</v>
      </c>
      <c r="B86" s="172" t="s">
        <v>156</v>
      </c>
      <c r="C86" s="173" t="s">
        <v>158</v>
      </c>
      <c r="D86" s="147">
        <v>170.71054708333335</v>
      </c>
      <c r="E86" s="174">
        <v>105</v>
      </c>
      <c r="F86" s="175">
        <v>4100337.0672268919</v>
      </c>
      <c r="G86" s="161">
        <v>1021839.4600000001</v>
      </c>
      <c r="H86" s="161">
        <v>1532759.1900000002</v>
      </c>
      <c r="I86" s="99">
        <v>0.61507623163285652</v>
      </c>
      <c r="J86" s="130"/>
      <c r="K86" s="276"/>
      <c r="L86" s="7"/>
      <c r="M86" s="7"/>
    </row>
    <row r="87" spans="1:13" hidden="1">
      <c r="A87" s="130">
        <v>715</v>
      </c>
      <c r="B87" s="172" t="s">
        <v>24</v>
      </c>
      <c r="C87" s="173" t="s">
        <v>30</v>
      </c>
      <c r="D87" s="147">
        <v>68.284218833333327</v>
      </c>
      <c r="E87" s="174">
        <v>49</v>
      </c>
      <c r="F87" s="175">
        <v>3257943.5714285718</v>
      </c>
      <c r="G87" s="161">
        <v>681248.1</v>
      </c>
      <c r="H87" s="161">
        <v>1021872.1499999999</v>
      </c>
      <c r="I87" s="99">
        <v>0.71758893690499936</v>
      </c>
      <c r="J87" s="130"/>
      <c r="K87" s="276"/>
      <c r="L87" s="7"/>
      <c r="M87" s="7"/>
    </row>
    <row r="88" spans="1:13" hidden="1">
      <c r="A88" s="130">
        <v>411</v>
      </c>
      <c r="B88" s="172" t="s">
        <v>16</v>
      </c>
      <c r="C88" s="173" t="s">
        <v>170</v>
      </c>
      <c r="D88" s="147">
        <v>68.284218833333327</v>
      </c>
      <c r="E88" s="174">
        <v>116</v>
      </c>
      <c r="F88" s="175">
        <v>2328351.0924369758</v>
      </c>
      <c r="G88" s="161">
        <v>1896668.125999999</v>
      </c>
      <c r="H88" s="161">
        <v>2845002.1889999984</v>
      </c>
      <c r="I88" s="99">
        <v>1.698781973081223</v>
      </c>
      <c r="J88" s="130"/>
      <c r="K88" s="276"/>
      <c r="L88" s="7"/>
      <c r="M88" s="7"/>
    </row>
    <row r="89" spans="1:13" hidden="1">
      <c r="A89" s="130">
        <v>720</v>
      </c>
      <c r="B89" s="172" t="s">
        <v>24</v>
      </c>
      <c r="C89" s="173" t="s">
        <v>52</v>
      </c>
      <c r="D89" s="147">
        <v>68.284218833333327</v>
      </c>
      <c r="E89" s="174">
        <v>164</v>
      </c>
      <c r="F89" s="175">
        <v>4973878.588235287</v>
      </c>
      <c r="G89" s="161">
        <v>608034.37000000011</v>
      </c>
      <c r="H89" s="161">
        <v>912051.55500000017</v>
      </c>
      <c r="I89" s="99">
        <v>2.4017262378044877</v>
      </c>
      <c r="J89" s="130"/>
      <c r="K89" s="276"/>
      <c r="L89" s="7"/>
      <c r="M89" s="7"/>
    </row>
    <row r="90" spans="1:13" hidden="1">
      <c r="A90" s="130">
        <v>620</v>
      </c>
      <c r="B90" s="172" t="s">
        <v>41</v>
      </c>
      <c r="C90" s="173" t="s">
        <v>43</v>
      </c>
      <c r="D90" s="147">
        <v>68.284218833333327</v>
      </c>
      <c r="E90" s="174">
        <v>54</v>
      </c>
      <c r="F90" s="175">
        <v>3900239.1008403362</v>
      </c>
      <c r="G90" s="161">
        <v>900561.59750000027</v>
      </c>
      <c r="H90" s="161">
        <v>1350842.3962500005</v>
      </c>
      <c r="I90" s="99">
        <v>0.79081229781367279</v>
      </c>
      <c r="J90" s="130"/>
      <c r="K90" s="276"/>
      <c r="L90" s="7"/>
      <c r="M90" s="7"/>
    </row>
    <row r="91" spans="1:13" hidden="1">
      <c r="A91" s="130">
        <v>413</v>
      </c>
      <c r="B91" s="172" t="s">
        <v>16</v>
      </c>
      <c r="C91" s="172" t="s">
        <v>20</v>
      </c>
      <c r="D91" s="147">
        <v>68.284218833333327</v>
      </c>
      <c r="E91" s="174">
        <v>110</v>
      </c>
      <c r="F91" s="175">
        <v>3464544.7563025216</v>
      </c>
      <c r="G91" s="161">
        <v>502997.14950000006</v>
      </c>
      <c r="H91" s="161">
        <v>754495.72425000009</v>
      </c>
      <c r="I91" s="99">
        <v>1.610913939990815</v>
      </c>
      <c r="J91" s="130"/>
      <c r="K91" s="276"/>
      <c r="L91" s="7"/>
      <c r="M91" s="7"/>
    </row>
    <row r="92" spans="1:13" hidden="1">
      <c r="A92" s="130">
        <v>718</v>
      </c>
      <c r="B92" s="172" t="s">
        <v>137</v>
      </c>
      <c r="C92" s="173" t="s">
        <v>139</v>
      </c>
      <c r="D92" s="147">
        <v>102.42632825</v>
      </c>
      <c r="E92" s="174">
        <v>274</v>
      </c>
      <c r="F92" s="175">
        <v>13705027.999999981</v>
      </c>
      <c r="G92" s="161">
        <v>962421.8200000003</v>
      </c>
      <c r="H92" s="161">
        <v>1443632.7300000004</v>
      </c>
      <c r="I92" s="99">
        <v>2.675093451863535</v>
      </c>
      <c r="J92" s="130"/>
      <c r="K92" s="276"/>
      <c r="L92" s="7"/>
      <c r="M92" s="7"/>
    </row>
    <row r="93" spans="1:13">
      <c r="A93" s="130">
        <v>509</v>
      </c>
      <c r="B93" s="172" t="s">
        <v>34</v>
      </c>
      <c r="C93" s="172" t="s">
        <v>36</v>
      </c>
      <c r="D93" s="147">
        <v>68.284218833333341</v>
      </c>
      <c r="E93" s="174">
        <v>70</v>
      </c>
      <c r="F93" s="175">
        <v>3055939.2521008407</v>
      </c>
      <c r="G93" s="161">
        <v>795736.27000000014</v>
      </c>
      <c r="H93" s="161">
        <v>1193604.4050000003</v>
      </c>
      <c r="I93" s="99">
        <v>1.0251270527214276</v>
      </c>
      <c r="J93" s="130"/>
      <c r="K93" s="276"/>
      <c r="L93" s="7"/>
      <c r="M93" s="7"/>
    </row>
    <row r="94" spans="1:13" hidden="1">
      <c r="A94" s="130">
        <v>945</v>
      </c>
      <c r="B94" s="172" t="s">
        <v>53</v>
      </c>
      <c r="C94" s="172" t="s">
        <v>118</v>
      </c>
      <c r="D94" s="147">
        <v>150.94406268421054</v>
      </c>
      <c r="E94" s="174">
        <v>189</v>
      </c>
      <c r="F94" s="175">
        <v>8344653.3949579839</v>
      </c>
      <c r="G94" s="161">
        <v>2362592.3449999979</v>
      </c>
      <c r="H94" s="161">
        <v>3543888.5174999968</v>
      </c>
      <c r="I94" s="99">
        <v>1.252119471538315</v>
      </c>
      <c r="J94" s="130"/>
      <c r="K94" s="276"/>
      <c r="L94" s="7"/>
      <c r="M94" s="7"/>
    </row>
    <row r="95" spans="1:13" hidden="1">
      <c r="A95" s="130">
        <v>705</v>
      </c>
      <c r="B95" s="172" t="s">
        <v>156</v>
      </c>
      <c r="C95" s="173" t="s">
        <v>200</v>
      </c>
      <c r="D95" s="147">
        <v>170.71054708333335</v>
      </c>
      <c r="E95" s="174">
        <v>142</v>
      </c>
      <c r="F95" s="175">
        <v>7376289.1680672308</v>
      </c>
      <c r="G95" s="161">
        <v>375115.49999999988</v>
      </c>
      <c r="H95" s="161">
        <v>562673.24999999977</v>
      </c>
      <c r="I95" s="99">
        <v>0.83181737992252969</v>
      </c>
      <c r="J95" s="130"/>
      <c r="K95" s="276"/>
      <c r="L95" s="7"/>
      <c r="M95" s="7"/>
    </row>
    <row r="96" spans="1:13" hidden="1">
      <c r="A96" s="130">
        <v>946</v>
      </c>
      <c r="B96" s="172" t="s">
        <v>53</v>
      </c>
      <c r="C96" s="173" t="s">
        <v>84</v>
      </c>
      <c r="D96" s="147">
        <v>150.94406268421054</v>
      </c>
      <c r="E96" s="174">
        <v>225</v>
      </c>
      <c r="F96" s="175">
        <v>6982467.4453781536</v>
      </c>
      <c r="G96" s="161">
        <v>2918845.5349999974</v>
      </c>
      <c r="H96" s="161">
        <v>4378268.3024999965</v>
      </c>
      <c r="I96" s="99">
        <v>1.490618418497994</v>
      </c>
      <c r="J96" s="130"/>
      <c r="K96" s="276"/>
      <c r="L96" s="7"/>
      <c r="M96" s="7"/>
    </row>
    <row r="97" spans="1:13" hidden="1">
      <c r="A97" s="130">
        <v>964</v>
      </c>
      <c r="B97" s="172" t="s">
        <v>67</v>
      </c>
      <c r="C97" s="173" t="s">
        <v>345</v>
      </c>
      <c r="D97" s="147">
        <v>102.42632825</v>
      </c>
      <c r="E97" s="174">
        <v>145</v>
      </c>
      <c r="F97" s="175">
        <v>10224465.67226891</v>
      </c>
      <c r="G97" s="161">
        <v>423773.86199999996</v>
      </c>
      <c r="H97" s="161">
        <v>635660.79299999995</v>
      </c>
      <c r="I97" s="99">
        <v>1.4156516442343525</v>
      </c>
      <c r="J97" s="130"/>
      <c r="K97" s="276"/>
      <c r="L97" s="7"/>
      <c r="M97" s="7"/>
    </row>
    <row r="98" spans="1:13" hidden="1">
      <c r="A98" s="130">
        <v>712</v>
      </c>
      <c r="B98" s="172" t="s">
        <v>24</v>
      </c>
      <c r="C98" s="173" t="s">
        <v>376</v>
      </c>
      <c r="D98" s="147">
        <v>68.284218833333327</v>
      </c>
      <c r="E98" s="174">
        <v>54</v>
      </c>
      <c r="F98" s="175">
        <v>4667541.7563025225</v>
      </c>
      <c r="G98" s="161">
        <v>391620.26</v>
      </c>
      <c r="H98" s="161">
        <v>587430.39</v>
      </c>
      <c r="I98" s="99">
        <v>0.79081229781367279</v>
      </c>
      <c r="J98" s="130"/>
      <c r="K98" s="276"/>
      <c r="L98" s="7"/>
      <c r="M98" s="7"/>
    </row>
    <row r="99" spans="1:13" hidden="1">
      <c r="A99" s="130">
        <v>714</v>
      </c>
      <c r="B99" s="172" t="s">
        <v>24</v>
      </c>
      <c r="C99" s="173" t="s">
        <v>26</v>
      </c>
      <c r="D99" s="147">
        <v>68.284218833333327</v>
      </c>
      <c r="E99" s="174">
        <v>183</v>
      </c>
      <c r="F99" s="175">
        <v>9406507.9579831827</v>
      </c>
      <c r="G99" s="161">
        <v>268507.08</v>
      </c>
      <c r="H99" s="161">
        <v>402760.62</v>
      </c>
      <c r="I99" s="99">
        <v>2.6799750092574466</v>
      </c>
      <c r="J99" s="130"/>
      <c r="K99" s="276"/>
      <c r="L99" s="7"/>
      <c r="M99" s="7"/>
    </row>
    <row r="100" spans="1:13" s="168" customFormat="1" hidden="1">
      <c r="A100" s="130">
        <v>415</v>
      </c>
      <c r="B100" s="172" t="s">
        <v>423</v>
      </c>
      <c r="C100" s="173" t="s">
        <v>759</v>
      </c>
      <c r="D100" s="147">
        <v>85.355273541666676</v>
      </c>
      <c r="E100" s="174">
        <v>37</v>
      </c>
      <c r="F100" s="175">
        <v>980497.65546218469</v>
      </c>
      <c r="G100" s="161">
        <v>543587.95000000007</v>
      </c>
      <c r="H100" s="161">
        <v>815381.92500000005</v>
      </c>
      <c r="I100" s="99">
        <v>0.4334822965793465</v>
      </c>
      <c r="J100" s="130"/>
      <c r="K100" s="276"/>
      <c r="L100" s="195"/>
      <c r="M100" s="195"/>
    </row>
    <row r="101" spans="1:13" hidden="1">
      <c r="A101" s="130">
        <v>612</v>
      </c>
      <c r="B101" s="172" t="s">
        <v>31</v>
      </c>
      <c r="C101" s="172" t="s">
        <v>33</v>
      </c>
      <c r="D101" s="147">
        <v>68.284218833333341</v>
      </c>
      <c r="E101" s="174">
        <v>60</v>
      </c>
      <c r="F101" s="175">
        <v>3741680.5546218492</v>
      </c>
      <c r="G101" s="161">
        <v>378477</v>
      </c>
      <c r="H101" s="161">
        <v>567715.5</v>
      </c>
      <c r="I101" s="99">
        <v>0.87868033090408071</v>
      </c>
      <c r="J101" s="130"/>
      <c r="K101" s="276"/>
      <c r="L101" s="7"/>
      <c r="M101" s="7"/>
    </row>
    <row r="102" spans="1:13">
      <c r="A102" s="130">
        <v>510</v>
      </c>
      <c r="B102" s="172" t="s">
        <v>34</v>
      </c>
      <c r="C102" s="173" t="s">
        <v>364</v>
      </c>
      <c r="D102" s="147">
        <v>68.284218833333341</v>
      </c>
      <c r="E102" s="174">
        <v>51</v>
      </c>
      <c r="F102" s="175">
        <v>3341929.8571428554</v>
      </c>
      <c r="G102" s="161">
        <v>293330</v>
      </c>
      <c r="H102" s="161">
        <v>439995</v>
      </c>
      <c r="I102" s="99">
        <v>0.74687828126846856</v>
      </c>
      <c r="J102" s="130"/>
      <c r="K102" s="276"/>
      <c r="L102" s="7"/>
      <c r="M102" s="7"/>
    </row>
    <row r="103" spans="1:13" hidden="1">
      <c r="A103" s="130">
        <v>711</v>
      </c>
      <c r="B103" s="172" t="s">
        <v>24</v>
      </c>
      <c r="C103" s="173" t="s">
        <v>398</v>
      </c>
      <c r="D103" s="147">
        <v>68.284218833333327</v>
      </c>
      <c r="E103" s="174">
        <v>9</v>
      </c>
      <c r="F103" s="175">
        <v>1293173.4957983193</v>
      </c>
      <c r="G103" s="161">
        <v>25966.38</v>
      </c>
      <c r="H103" s="161">
        <v>38949.57</v>
      </c>
      <c r="I103" s="99">
        <v>0.13180204963561212</v>
      </c>
      <c r="J103" s="130"/>
      <c r="K103" s="276"/>
      <c r="L103" s="7"/>
      <c r="M103" s="7"/>
    </row>
    <row r="104" spans="1:13" hidden="1">
      <c r="A104" s="130">
        <v>717</v>
      </c>
      <c r="B104" s="172" t="s">
        <v>137</v>
      </c>
      <c r="C104" s="173" t="s">
        <v>1510</v>
      </c>
      <c r="D104" s="147">
        <v>68.284218833333327</v>
      </c>
      <c r="E104" s="174">
        <v>78</v>
      </c>
      <c r="F104" s="175">
        <v>2668710.6386554614</v>
      </c>
      <c r="G104" s="161">
        <v>49437.94</v>
      </c>
      <c r="H104" s="161">
        <v>74156.91</v>
      </c>
      <c r="I104" s="99">
        <v>1.1422844301753052</v>
      </c>
      <c r="J104" s="130"/>
      <c r="K104" s="276"/>
      <c r="L104" s="7"/>
      <c r="M104" s="7"/>
    </row>
  </sheetData>
  <autoFilter ref="A48:N104" xr:uid="{355D3EDA-9B83-43CA-A69E-A345C37FA97C}">
    <filterColumn colId="1">
      <filters>
        <filter val="MONTERIA"/>
      </filters>
    </filterColumn>
  </autoFilter>
  <mergeCells count="3">
    <mergeCell ref="A1:K1"/>
    <mergeCell ref="A14:K14"/>
    <mergeCell ref="A46:K46"/>
  </mergeCells>
  <conditionalFormatting sqref="F7:F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4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3">
      <colorScale>
        <cfvo type="min"/>
        <cfvo type="max"/>
        <color rgb="FFFFEF9C"/>
        <color rgb="FF63BE7B"/>
      </colorScale>
    </cfRule>
  </conditionalFormatting>
  <conditionalFormatting sqref="F7:F11 E12:F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9:I1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3:I1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8279-E39C-4CD9-8D75-DD44217D5EB9}">
  <dimension ref="A1:N108"/>
  <sheetViews>
    <sheetView tabSelected="1" topLeftCell="A73" zoomScaleNormal="100" workbookViewId="0">
      <pane xSplit="1" topLeftCell="B1" activePane="topRight" state="frozen"/>
      <selection pane="topRight" activeCell="G85" sqref="G85"/>
      <selection activeCell="A16" sqref="A16"/>
    </sheetView>
  </sheetViews>
  <sheetFormatPr defaultColWidth="9.140625" defaultRowHeight="15"/>
  <cols>
    <col min="1" max="1" width="27" customWidth="1"/>
    <col min="2" max="2" width="26" customWidth="1"/>
    <col min="3" max="3" width="31.140625" customWidth="1"/>
    <col min="4" max="4" width="17.85546875" customWidth="1"/>
    <col min="5" max="5" width="20" customWidth="1"/>
    <col min="6" max="6" width="24.5703125" bestFit="1" customWidth="1"/>
    <col min="7" max="7" width="23.85546875" bestFit="1" customWidth="1"/>
    <col min="8" max="8" width="23.28515625" customWidth="1"/>
    <col min="9" max="9" width="22.85546875" customWidth="1"/>
    <col min="10" max="10" width="27.28515625" style="299" bestFit="1" customWidth="1"/>
    <col min="11" max="11" width="27.28515625" bestFit="1" customWidth="1"/>
    <col min="12" max="12" width="26.85546875" bestFit="1" customWidth="1"/>
    <col min="13" max="14" width="30" bestFit="1" customWidth="1"/>
  </cols>
  <sheetData>
    <row r="1" spans="1:11" ht="33.75">
      <c r="A1" s="307" t="s">
        <v>15372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10"/>
      <c r="B3" s="17" t="s">
        <v>15373</v>
      </c>
      <c r="C3" s="17" t="s">
        <v>15374</v>
      </c>
      <c r="E3" s="252"/>
      <c r="F3" s="253"/>
      <c r="J3"/>
    </row>
    <row r="4" spans="1:11">
      <c r="A4" s="31" t="s">
        <v>15375</v>
      </c>
      <c r="B4" s="9">
        <v>18</v>
      </c>
      <c r="C4" s="7">
        <v>12</v>
      </c>
      <c r="E4" s="46"/>
      <c r="F4" s="46"/>
      <c r="J4"/>
    </row>
    <row r="5" spans="1:11">
      <c r="A5" s="47"/>
      <c r="B5" s="11"/>
      <c r="D5" s="46"/>
      <c r="E5" s="46"/>
      <c r="F5" s="46"/>
      <c r="J5"/>
    </row>
    <row r="6" spans="1:11">
      <c r="A6" s="17" t="s">
        <v>15376</v>
      </c>
      <c r="B6" s="250">
        <v>2024</v>
      </c>
      <c r="C6" s="251" t="s">
        <v>15377</v>
      </c>
      <c r="D6" s="17" t="s">
        <v>15395</v>
      </c>
      <c r="E6" s="71" t="s">
        <v>15379</v>
      </c>
      <c r="F6" s="43" t="s">
        <v>15526</v>
      </c>
      <c r="G6" s="58" t="s">
        <v>15386</v>
      </c>
      <c r="J6"/>
    </row>
    <row r="7" spans="1:11">
      <c r="A7" s="71" t="s">
        <v>15381</v>
      </c>
      <c r="B7" s="292">
        <v>319072795</v>
      </c>
      <c r="C7" s="244">
        <v>433805625</v>
      </c>
      <c r="D7" s="247">
        <f>G30</f>
        <v>239329078.10092422</v>
      </c>
      <c r="E7" s="100">
        <f>+D7/C7</f>
        <v>0.55169657632015312</v>
      </c>
      <c r="F7" s="99">
        <f>+(D7/$C$4*$B$4)/C7</f>
        <v>0.82754486448022968</v>
      </c>
      <c r="G7" s="64">
        <f>+D7/B7-1</f>
        <v>-0.24992327189497865</v>
      </c>
      <c r="H7" s="158"/>
      <c r="J7"/>
    </row>
    <row r="8" spans="1:11">
      <c r="A8" s="71" t="s">
        <v>15382</v>
      </c>
      <c r="B8" s="131">
        <v>5363</v>
      </c>
      <c r="C8" s="131">
        <f>+C7/C9</f>
        <v>7230.09375</v>
      </c>
      <c r="D8" s="248">
        <f>K30</f>
        <v>4474</v>
      </c>
      <c r="E8" s="100">
        <f t="shared" ref="E8:E9" si="0">+D8/C8</f>
        <v>0.61880248786538905</v>
      </c>
      <c r="F8" s="99">
        <f>+(D8/$C$4*$B$4)/C8</f>
        <v>0.92820373179808358</v>
      </c>
      <c r="G8" s="64">
        <f t="shared" ref="G8:G10" si="1">+D8/B8-1</f>
        <v>-0.16576542979675557</v>
      </c>
      <c r="H8" s="46"/>
      <c r="J8"/>
    </row>
    <row r="9" spans="1:11">
      <c r="A9" s="71" t="s">
        <v>15383</v>
      </c>
      <c r="B9" s="244">
        <f>+B7/B8</f>
        <v>59495.206973708744</v>
      </c>
      <c r="C9" s="244">
        <v>60000</v>
      </c>
      <c r="D9" s="247">
        <f>+D7/D8</f>
        <v>53493.312047591469</v>
      </c>
      <c r="E9" s="100">
        <f t="shared" si="0"/>
        <v>0.89155520079319117</v>
      </c>
      <c r="F9" s="99">
        <f>+D9/C9</f>
        <v>0.89155520079319117</v>
      </c>
      <c r="G9" s="64">
        <f t="shared" si="1"/>
        <v>-0.10088031005202724</v>
      </c>
      <c r="J9"/>
    </row>
    <row r="10" spans="1:11">
      <c r="A10" s="71" t="s">
        <v>3</v>
      </c>
      <c r="B10" s="245">
        <v>6500</v>
      </c>
      <c r="C10" s="245">
        <v>7000</v>
      </c>
      <c r="D10" s="248">
        <v>4039</v>
      </c>
      <c r="E10" s="100">
        <f>+D10/C10</f>
        <v>0.57699999999999996</v>
      </c>
      <c r="F10" s="99">
        <f>+(D10/$C$4*$B$4)/C10</f>
        <v>0.86550000000000005</v>
      </c>
      <c r="G10" s="64">
        <f t="shared" si="1"/>
        <v>-0.37861538461538458</v>
      </c>
      <c r="J10"/>
    </row>
    <row r="11" spans="1:11">
      <c r="A11" s="71" t="s">
        <v>15384</v>
      </c>
      <c r="B11" s="246">
        <f>+B8/B10</f>
        <v>0.82507692307692304</v>
      </c>
      <c r="C11" s="246">
        <f>+C8/C10</f>
        <v>1.0328705357142858</v>
      </c>
      <c r="D11" s="249">
        <f>+D8/D10</f>
        <v>1.1076999257241891</v>
      </c>
      <c r="E11" s="100">
        <f>+D11/C11</f>
        <v>1.0724479859018872</v>
      </c>
      <c r="F11" s="99">
        <f>+D11/C11</f>
        <v>1.0724479859018872</v>
      </c>
      <c r="G11" s="64">
        <f>+D11/B11-1</f>
        <v>0.34254139795025718</v>
      </c>
      <c r="J11"/>
    </row>
    <row r="12" spans="1:11">
      <c r="A12" s="47"/>
      <c r="B12" s="12"/>
      <c r="C12" s="12"/>
      <c r="D12" s="22"/>
      <c r="E12" s="48"/>
      <c r="F12" s="48"/>
      <c r="G12" s="49"/>
      <c r="H12" s="50"/>
      <c r="J12"/>
    </row>
    <row r="13" spans="1:11">
      <c r="A13" s="43" t="s">
        <v>15527</v>
      </c>
      <c r="B13" s="306">
        <v>50045346</v>
      </c>
      <c r="C13" s="306">
        <v>130000000</v>
      </c>
      <c r="D13" s="63">
        <v>57720997</v>
      </c>
      <c r="E13" s="100">
        <f>+D13/C13</f>
        <v>0.44400766923076923</v>
      </c>
      <c r="F13" s="99">
        <f>+(D13/$C$4*$B$4)/C13</f>
        <v>0.66601150384615382</v>
      </c>
      <c r="G13" s="64">
        <f>+D13/B13-1</f>
        <v>0.15337392212254852</v>
      </c>
      <c r="H13" s="50"/>
      <c r="J13"/>
    </row>
    <row r="14" spans="1:11">
      <c r="J14"/>
    </row>
    <row r="15" spans="1:11" ht="33.75">
      <c r="A15" s="307" t="s">
        <v>15392</v>
      </c>
      <c r="B15" s="307"/>
      <c r="C15" s="307"/>
      <c r="D15" s="307"/>
      <c r="E15" s="307"/>
      <c r="F15" s="307"/>
      <c r="G15" s="307"/>
      <c r="H15" s="307"/>
      <c r="I15" s="307"/>
      <c r="J15" s="307"/>
      <c r="K15" s="307"/>
    </row>
    <row r="16" spans="1:11">
      <c r="C16" s="12"/>
      <c r="J16"/>
    </row>
    <row r="17" spans="1:14">
      <c r="B17" s="15" t="s">
        <v>15393</v>
      </c>
      <c r="C17" s="15" t="s">
        <v>15394</v>
      </c>
      <c r="D17" s="15" t="s">
        <v>15410</v>
      </c>
      <c r="E17" s="15" t="s">
        <v>15395</v>
      </c>
      <c r="F17" s="16" t="s">
        <v>15522</v>
      </c>
      <c r="G17" s="17" t="s">
        <v>15397</v>
      </c>
      <c r="H17" s="17" t="s">
        <v>15398</v>
      </c>
      <c r="I17" s="17" t="s">
        <v>15399</v>
      </c>
      <c r="J17" s="71" t="s">
        <v>15400</v>
      </c>
      <c r="K17" s="71" t="s">
        <v>15401</v>
      </c>
      <c r="L17" s="43" t="s">
        <v>15402</v>
      </c>
      <c r="M17" s="43" t="s">
        <v>15403</v>
      </c>
      <c r="N17" s="47"/>
    </row>
    <row r="18" spans="1:14">
      <c r="A18" s="17" t="s">
        <v>53</v>
      </c>
      <c r="B18" s="26">
        <v>19</v>
      </c>
      <c r="C18" s="69">
        <v>0.33</v>
      </c>
      <c r="D18" s="69">
        <v>0.42</v>
      </c>
      <c r="E18" s="14">
        <f>+C18*$C$7</f>
        <v>143155856.25</v>
      </c>
      <c r="F18" s="14">
        <f t="shared" ref="F18:F28" si="2">+E18/B18</f>
        <v>7534518.75</v>
      </c>
      <c r="G18" s="30">
        <f>IFERROR(VLOOKUP(A18,'VENTAS DIARIAS'!A:B,2,0),0)</f>
        <v>104714157.7191596</v>
      </c>
      <c r="H18" s="146">
        <f t="shared" ref="H18:H30" si="3">+G18/$G$30</f>
        <v>0.43753211498605288</v>
      </c>
      <c r="I18" s="13">
        <f>+D18*$C$8</f>
        <v>3036.6393749999997</v>
      </c>
      <c r="J18" s="72">
        <f t="shared" ref="J18:J28" si="4">+I18/B18</f>
        <v>159.82312499999998</v>
      </c>
      <c r="K18" s="78">
        <f>IFERROR(VLOOKUP(A18,'PEDIDOS POR VENDEDOR'!B:C,2,0),0)</f>
        <v>1991</v>
      </c>
      <c r="L18" s="74">
        <f t="shared" ref="L18:L30" si="5">+K18/$K$30</f>
        <v>0.44501564595440324</v>
      </c>
      <c r="M18" s="75">
        <f>+G18/K18</f>
        <v>52593.750737900351</v>
      </c>
      <c r="N18" s="79"/>
    </row>
    <row r="19" spans="1:14">
      <c r="A19" s="17" t="s">
        <v>9</v>
      </c>
      <c r="B19" s="26">
        <v>12</v>
      </c>
      <c r="C19" s="69">
        <v>0.23</v>
      </c>
      <c r="D19" s="69">
        <v>0.2</v>
      </c>
      <c r="E19" s="14">
        <f t="shared" ref="E19:E29" si="6">+C19*$C$7</f>
        <v>99775293.75</v>
      </c>
      <c r="F19" s="14">
        <f t="shared" si="2"/>
        <v>8314607.8125</v>
      </c>
      <c r="G19" s="30">
        <f>IFERROR(VLOOKUP(A19,'VENTAS DIARIAS'!A:B,2,0),0)</f>
        <v>39305971.811176404</v>
      </c>
      <c r="H19" s="146">
        <f t="shared" si="3"/>
        <v>0.16423399999310245</v>
      </c>
      <c r="I19" s="13">
        <f t="shared" ref="I19:I29" si="7">+D19*$C$8</f>
        <v>1446.0187500000002</v>
      </c>
      <c r="J19" s="72">
        <f t="shared" si="4"/>
        <v>120.50156250000002</v>
      </c>
      <c r="K19" s="78">
        <f>IFERROR(VLOOKUP(A19,'PEDIDOS POR VENDEDOR'!B:C,2,0),0)</f>
        <v>881</v>
      </c>
      <c r="L19" s="74">
        <f t="shared" si="5"/>
        <v>0.19691551184622261</v>
      </c>
      <c r="M19" s="75">
        <f>+G19/K19</f>
        <v>44615.177992254714</v>
      </c>
      <c r="N19" s="79"/>
    </row>
    <row r="20" spans="1:14">
      <c r="A20" s="17" t="s">
        <v>24</v>
      </c>
      <c r="B20" s="26">
        <v>6</v>
      </c>
      <c r="C20" s="69">
        <v>8.5000000000000006E-2</v>
      </c>
      <c r="D20" s="69">
        <v>0.06</v>
      </c>
      <c r="E20" s="14">
        <f t="shared" si="6"/>
        <v>36873478.125</v>
      </c>
      <c r="F20" s="14">
        <f t="shared" si="2"/>
        <v>6145579.6875</v>
      </c>
      <c r="G20" s="30">
        <f>IFERROR(VLOOKUP(A20,'VENTAS DIARIAS'!A:B,2,0),0)</f>
        <v>8477445.9662184902</v>
      </c>
      <c r="H20" s="146">
        <f t="shared" si="3"/>
        <v>3.5421713205461731E-2</v>
      </c>
      <c r="I20" s="13">
        <f t="shared" si="7"/>
        <v>433.80562499999996</v>
      </c>
      <c r="J20" s="72">
        <f t="shared" si="4"/>
        <v>72.300937499999989</v>
      </c>
      <c r="K20" s="78">
        <f>IFERROR(VLOOKUP(A20,'PEDIDOS POR VENDEDOR'!B:C,2,0),0)</f>
        <v>158</v>
      </c>
      <c r="L20" s="74">
        <f t="shared" si="5"/>
        <v>3.5315154224407688E-2</v>
      </c>
      <c r="M20" s="75">
        <f>+G20/K20</f>
        <v>53654.721305180319</v>
      </c>
      <c r="N20" s="79"/>
    </row>
    <row r="21" spans="1:14">
      <c r="A21" s="66" t="s">
        <v>423</v>
      </c>
      <c r="B21" s="26">
        <v>4</v>
      </c>
      <c r="C21" s="69">
        <v>4.4999999999999998E-2</v>
      </c>
      <c r="D21" s="69">
        <v>0.05</v>
      </c>
      <c r="E21" s="14">
        <f t="shared" si="6"/>
        <v>19521253.125</v>
      </c>
      <c r="F21" s="14">
        <f t="shared" si="2"/>
        <v>4880313.28125</v>
      </c>
      <c r="G21" s="30">
        <f>IFERROR(VLOOKUP(A21,'VENTAS DIARIAS'!A:B,2,0),0)</f>
        <v>5520242.6784873931</v>
      </c>
      <c r="H21" s="146">
        <f t="shared" si="3"/>
        <v>2.3065490922751671E-2</v>
      </c>
      <c r="I21" s="13">
        <f t="shared" si="7"/>
        <v>361.50468750000005</v>
      </c>
      <c r="J21" s="72">
        <f t="shared" si="4"/>
        <v>90.376171875000011</v>
      </c>
      <c r="K21" s="78">
        <f>IFERROR(VLOOKUP(A21,'PEDIDOS POR VENDEDOR'!B:C,2,0),0)</f>
        <v>126</v>
      </c>
      <c r="L21" s="74">
        <f t="shared" si="5"/>
        <v>2.8162717925793473E-2</v>
      </c>
      <c r="M21" s="75">
        <f>+G21/K21</f>
        <v>43811.449829265024</v>
      </c>
      <c r="N21" s="79"/>
    </row>
    <row r="22" spans="1:14">
      <c r="A22" s="17" t="s">
        <v>16</v>
      </c>
      <c r="B22" s="26">
        <v>3</v>
      </c>
      <c r="C22" s="69">
        <v>2.5000000000000001E-2</v>
      </c>
      <c r="D22" s="69">
        <v>0.03</v>
      </c>
      <c r="E22" s="14">
        <f t="shared" si="6"/>
        <v>10845140.625</v>
      </c>
      <c r="F22" s="14">
        <f t="shared" si="2"/>
        <v>3615046.875</v>
      </c>
      <c r="G22" s="30">
        <f>IFERROR(VLOOKUP(A22,'VENTAS DIARIAS'!A:B,2,0),0)</f>
        <v>6133454.9978991589</v>
      </c>
      <c r="H22" s="146">
        <f t="shared" si="3"/>
        <v>2.5627704943202524E-2</v>
      </c>
      <c r="I22" s="13">
        <f t="shared" si="7"/>
        <v>216.90281249999998</v>
      </c>
      <c r="J22" s="72">
        <f t="shared" si="4"/>
        <v>72.300937499999989</v>
      </c>
      <c r="K22" s="78">
        <f>IFERROR(VLOOKUP(A22,'PEDIDOS POR VENDEDOR'!B:C,2,0),0)</f>
        <v>237</v>
      </c>
      <c r="L22" s="74">
        <f t="shared" si="5"/>
        <v>5.2972731336611532E-2</v>
      </c>
      <c r="M22" s="75">
        <f>+G22/K22</f>
        <v>25879.556953161009</v>
      </c>
      <c r="N22" s="79"/>
    </row>
    <row r="23" spans="1:14">
      <c r="A23" s="17" t="s">
        <v>67</v>
      </c>
      <c r="B23" s="26">
        <v>3</v>
      </c>
      <c r="C23" s="69">
        <v>0.11</v>
      </c>
      <c r="D23" s="69">
        <v>0.08</v>
      </c>
      <c r="E23" s="14">
        <f t="shared" si="6"/>
        <v>47718618.75</v>
      </c>
      <c r="F23" s="14">
        <f t="shared" si="2"/>
        <v>15906206.25</v>
      </c>
      <c r="G23" s="30">
        <f>IFERROR(VLOOKUP(A23,'VENTAS DIARIAS'!A:B,2,0),0)</f>
        <v>42613562.369159624</v>
      </c>
      <c r="H23" s="146">
        <f t="shared" si="3"/>
        <v>0.17805426196974541</v>
      </c>
      <c r="I23" s="13">
        <f t="shared" si="7"/>
        <v>578.40750000000003</v>
      </c>
      <c r="J23" s="72">
        <f t="shared" si="4"/>
        <v>192.80250000000001</v>
      </c>
      <c r="K23" s="78">
        <f>IFERROR(VLOOKUP(A23,'PEDIDOS POR VENDEDOR'!B:C,2,0),0)</f>
        <v>483</v>
      </c>
      <c r="L23" s="74">
        <f t="shared" si="5"/>
        <v>0.10795708538220831</v>
      </c>
      <c r="M23" s="75">
        <f t="shared" ref="M23:M29" si="8">+G23/K23</f>
        <v>88226.837203229035</v>
      </c>
      <c r="N23" s="79"/>
    </row>
    <row r="24" spans="1:14">
      <c r="A24" s="17" t="s">
        <v>41</v>
      </c>
      <c r="B24" s="26">
        <v>1</v>
      </c>
      <c r="C24" s="69">
        <v>0.02</v>
      </c>
      <c r="D24" s="69">
        <v>0.04</v>
      </c>
      <c r="E24" s="14">
        <f t="shared" si="6"/>
        <v>8676112.5</v>
      </c>
      <c r="F24" s="14">
        <f t="shared" si="2"/>
        <v>8676112.5</v>
      </c>
      <c r="G24" s="30">
        <f>IFERROR(VLOOKUP(A24,'VENTAS DIARIAS'!A:B,2,0),0)</f>
        <v>3220678.5447058831</v>
      </c>
      <c r="H24" s="146">
        <f t="shared" si="3"/>
        <v>1.3457113403277033E-2</v>
      </c>
      <c r="I24" s="13">
        <f t="shared" si="7"/>
        <v>289.20375000000001</v>
      </c>
      <c r="J24" s="72">
        <f t="shared" si="4"/>
        <v>289.20375000000001</v>
      </c>
      <c r="K24" s="78">
        <f>IFERROR(VLOOKUP(A24,'PEDIDOS POR VENDEDOR'!B:C,2,0),0)</f>
        <v>49</v>
      </c>
      <c r="L24" s="74">
        <f t="shared" si="5"/>
        <v>1.0952168082253017E-2</v>
      </c>
      <c r="M24" s="75">
        <f t="shared" si="8"/>
        <v>65728.133565426193</v>
      </c>
      <c r="N24" s="79"/>
    </row>
    <row r="25" spans="1:14">
      <c r="A25" s="17" t="s">
        <v>31</v>
      </c>
      <c r="B25" s="26">
        <v>2</v>
      </c>
      <c r="C25" s="69">
        <v>0.02</v>
      </c>
      <c r="D25" s="69">
        <v>0.02</v>
      </c>
      <c r="E25" s="14">
        <f t="shared" si="6"/>
        <v>8676112.5</v>
      </c>
      <c r="F25" s="14">
        <f t="shared" si="2"/>
        <v>4338056.25</v>
      </c>
      <c r="G25" s="30">
        <f>IFERROR(VLOOKUP(A25,'VENTAS DIARIAS'!A:B,2,0),0)</f>
        <v>4385013.6765546212</v>
      </c>
      <c r="H25" s="146">
        <f t="shared" si="3"/>
        <v>1.8322109922244704E-2</v>
      </c>
      <c r="I25" s="13">
        <f t="shared" si="7"/>
        <v>144.60187500000001</v>
      </c>
      <c r="J25" s="72">
        <f t="shared" si="4"/>
        <v>72.300937500000003</v>
      </c>
      <c r="K25" s="78">
        <f>IFERROR(VLOOKUP(A25,'PEDIDOS POR VENDEDOR'!B:C,2,0),0)</f>
        <v>69</v>
      </c>
      <c r="L25" s="74">
        <f t="shared" si="5"/>
        <v>1.5422440768886903E-2</v>
      </c>
      <c r="M25" s="75">
        <f t="shared" si="8"/>
        <v>63550.922848617702</v>
      </c>
      <c r="N25" s="79"/>
    </row>
    <row r="26" spans="1:14">
      <c r="A26" s="17" t="s">
        <v>137</v>
      </c>
      <c r="B26" s="26">
        <v>2</v>
      </c>
      <c r="C26" s="69">
        <v>0.03</v>
      </c>
      <c r="D26" s="69">
        <v>0.03</v>
      </c>
      <c r="E26" s="14">
        <f t="shared" si="6"/>
        <v>13014168.75</v>
      </c>
      <c r="F26" s="14">
        <f t="shared" si="2"/>
        <v>6507084.375</v>
      </c>
      <c r="G26" s="30">
        <f>IFERROR(VLOOKUP(A26,'VENTAS DIARIAS'!A:B,2,0),0)</f>
        <v>9518644.9267226942</v>
      </c>
      <c r="H26" s="146">
        <f t="shared" si="3"/>
        <v>3.9772204039112684E-2</v>
      </c>
      <c r="I26" s="13">
        <f t="shared" si="7"/>
        <v>216.90281249999998</v>
      </c>
      <c r="J26" s="72">
        <f t="shared" si="4"/>
        <v>108.45140624999999</v>
      </c>
      <c r="K26" s="78">
        <f>IFERROR(VLOOKUP(A26,'PEDIDOS POR VENDEDOR'!B:C,2,0),0)</f>
        <v>165</v>
      </c>
      <c r="L26" s="74">
        <f t="shared" si="5"/>
        <v>3.6879749664729546E-2</v>
      </c>
      <c r="M26" s="75">
        <f t="shared" si="8"/>
        <v>57688.757131652696</v>
      </c>
      <c r="N26" s="79"/>
    </row>
    <row r="27" spans="1:14">
      <c r="A27" s="66" t="s">
        <v>156</v>
      </c>
      <c r="B27" s="26">
        <v>2</v>
      </c>
      <c r="C27" s="69">
        <v>0.05</v>
      </c>
      <c r="D27" s="69">
        <v>0.05</v>
      </c>
      <c r="E27" s="14">
        <f t="shared" si="6"/>
        <v>21690281.25</v>
      </c>
      <c r="F27" s="14">
        <f t="shared" si="2"/>
        <v>10845140.625</v>
      </c>
      <c r="G27" s="30">
        <f>IFERROR(VLOOKUP(A27,'VENTAS DIARIAS'!A:B,2,0),0)</f>
        <v>5841956.6294117598</v>
      </c>
      <c r="H27" s="146">
        <f t="shared" si="3"/>
        <v>2.4409723531163344E-2</v>
      </c>
      <c r="I27" s="13">
        <f t="shared" si="7"/>
        <v>361.50468750000005</v>
      </c>
      <c r="J27" s="72">
        <f t="shared" si="4"/>
        <v>180.75234375000002</v>
      </c>
      <c r="K27" s="78">
        <f>IFERROR(VLOOKUP(A27,'PEDIDOS POR VENDEDOR'!B:C,2,0),0)</f>
        <v>143</v>
      </c>
      <c r="L27" s="74">
        <f t="shared" si="5"/>
        <v>3.1962449709432274E-2</v>
      </c>
      <c r="M27" s="75">
        <f t="shared" si="8"/>
        <v>40852.843562319998</v>
      </c>
      <c r="N27" s="79"/>
    </row>
    <row r="28" spans="1:14">
      <c r="A28" s="17" t="s">
        <v>34</v>
      </c>
      <c r="B28" s="26">
        <v>2</v>
      </c>
      <c r="C28" s="69">
        <v>3.5000000000000003E-2</v>
      </c>
      <c r="D28" s="69">
        <v>0.02</v>
      </c>
      <c r="E28" s="14">
        <f t="shared" si="6"/>
        <v>15183196.875000002</v>
      </c>
      <c r="F28" s="14">
        <f t="shared" si="2"/>
        <v>7591598.4375000009</v>
      </c>
      <c r="G28" s="30">
        <f>IFERROR(VLOOKUP(A28,'VENTAS DIARIAS'!A:B,2,0),0)</f>
        <v>9597948.7814285718</v>
      </c>
      <c r="H28" s="146">
        <f t="shared" si="3"/>
        <v>4.0103563083885491E-2</v>
      </c>
      <c r="I28" s="13">
        <f t="shared" si="7"/>
        <v>144.60187500000001</v>
      </c>
      <c r="J28" s="72">
        <f t="shared" si="4"/>
        <v>72.300937500000003</v>
      </c>
      <c r="K28" s="78">
        <f>IFERROR(VLOOKUP(A28,'PEDIDOS POR VENDEDOR'!B:C,2,0),0)</f>
        <v>172</v>
      </c>
      <c r="L28" s="74">
        <f t="shared" si="5"/>
        <v>3.844434510505141E-2</v>
      </c>
      <c r="M28" s="75">
        <f t="shared" si="8"/>
        <v>55802.027799003321</v>
      </c>
      <c r="N28" s="79"/>
    </row>
    <row r="29" spans="1:14">
      <c r="A29" s="17" t="s">
        <v>3</v>
      </c>
      <c r="B29" s="26">
        <v>0</v>
      </c>
      <c r="C29" s="69">
        <v>0.02</v>
      </c>
      <c r="D29" s="69">
        <v>0</v>
      </c>
      <c r="E29" s="14">
        <f t="shared" si="6"/>
        <v>8676112.5</v>
      </c>
      <c r="F29" s="14"/>
      <c r="G29" s="30">
        <f>IFERROR(VLOOKUP(A29,'VENTAS DIARIAS'!A:B,2,0),0)</f>
        <v>0</v>
      </c>
      <c r="H29" s="146">
        <f t="shared" si="3"/>
        <v>0</v>
      </c>
      <c r="I29" s="13">
        <f t="shared" si="7"/>
        <v>0</v>
      </c>
      <c r="J29" s="72"/>
      <c r="K29" s="78">
        <f>IFERROR(VLOOKUP(A29,'PEDIDOS POR VENDEDOR'!B:C,2,0),0)</f>
        <v>0</v>
      </c>
      <c r="L29" s="74">
        <f t="shared" si="5"/>
        <v>0</v>
      </c>
      <c r="M29" s="75" t="e">
        <f t="shared" si="8"/>
        <v>#DIV/0!</v>
      </c>
      <c r="N29" s="79"/>
    </row>
    <row r="30" spans="1:14">
      <c r="A30" s="17" t="s">
        <v>15406</v>
      </c>
      <c r="B30" s="18">
        <f>SUM(B18:B29)</f>
        <v>56</v>
      </c>
      <c r="C30" s="123">
        <f t="shared" ref="C30:G30" si="9">SUM(C18:C29)</f>
        <v>1.0000000000000002</v>
      </c>
      <c r="D30" s="123">
        <f t="shared" si="9"/>
        <v>1</v>
      </c>
      <c r="E30" s="19">
        <f t="shared" si="9"/>
        <v>433805625</v>
      </c>
      <c r="F30" s="19">
        <f t="shared" si="9"/>
        <v>84354264.84375</v>
      </c>
      <c r="G30" s="27">
        <f t="shared" si="9"/>
        <v>239329078.10092422</v>
      </c>
      <c r="H30" s="150">
        <f t="shared" si="3"/>
        <v>1</v>
      </c>
      <c r="I30" s="13">
        <f>+D30*$C$8</f>
        <v>7230.09375</v>
      </c>
      <c r="J30" s="73">
        <f>SUM(J18:J29)</f>
        <v>1431.1146093750001</v>
      </c>
      <c r="K30" s="73">
        <f>SUM(K18:K29)</f>
        <v>4474</v>
      </c>
      <c r="L30" s="76">
        <f t="shared" si="5"/>
        <v>1</v>
      </c>
      <c r="M30" s="77">
        <f>+G30/K30</f>
        <v>53493.312047591469</v>
      </c>
    </row>
    <row r="31" spans="1:14">
      <c r="A31" s="134"/>
      <c r="B31" s="11"/>
      <c r="J31"/>
    </row>
    <row r="32" spans="1:14">
      <c r="B32" s="43" t="s">
        <v>15519</v>
      </c>
      <c r="C32" s="43" t="s">
        <v>15478</v>
      </c>
      <c r="D32" s="43" t="s">
        <v>15520</v>
      </c>
      <c r="E32" s="43" t="s">
        <v>15518</v>
      </c>
      <c r="F32" s="43" t="s">
        <v>15481</v>
      </c>
      <c r="G32" s="43" t="s">
        <v>15515</v>
      </c>
      <c r="H32" s="43" t="s">
        <v>15383</v>
      </c>
      <c r="J32"/>
    </row>
    <row r="33" spans="1:12">
      <c r="A33" s="71" t="s">
        <v>53</v>
      </c>
      <c r="B33" s="103">
        <f>+G18/$C$4*$B$4</f>
        <v>157071236.5787394</v>
      </c>
      <c r="C33" s="159">
        <f t="shared" ref="C33:C45" si="10">+B33/$B$45</f>
        <v>0.43753211498605288</v>
      </c>
      <c r="D33" s="99">
        <f t="shared" ref="D33:D45" si="11">+B33/E18</f>
        <v>1.0972044084905497</v>
      </c>
      <c r="E33" s="114">
        <f t="shared" ref="E33:E45" si="12">+K18/$C$4*$B$4</f>
        <v>2986.5</v>
      </c>
      <c r="F33" s="160">
        <f t="shared" ref="F33:F44" si="13">+E33/$E$45</f>
        <v>0.44501564595440324</v>
      </c>
      <c r="G33" s="99">
        <f t="shared" ref="G33:G45" si="14">+E33/I18</f>
        <v>0.98348853162717098</v>
      </c>
      <c r="H33" s="161">
        <f t="shared" ref="H33:H45" si="15">+B33/E33</f>
        <v>52593.750737900351</v>
      </c>
      <c r="J33"/>
    </row>
    <row r="34" spans="1:12">
      <c r="A34" s="71" t="s">
        <v>9</v>
      </c>
      <c r="B34" s="103">
        <f t="shared" ref="B34:B44" si="16">+G19/$C$4*$B$4</f>
        <v>58958957.716764607</v>
      </c>
      <c r="C34" s="159">
        <f t="shared" si="10"/>
        <v>0.16423399999310245</v>
      </c>
      <c r="D34" s="99">
        <f t="shared" si="11"/>
        <v>0.59091740551016525</v>
      </c>
      <c r="E34" s="114">
        <f t="shared" si="12"/>
        <v>1321.5</v>
      </c>
      <c r="F34" s="160">
        <f t="shared" si="13"/>
        <v>0.19691551184622261</v>
      </c>
      <c r="G34" s="99">
        <f t="shared" si="14"/>
        <v>0.91388856472296764</v>
      </c>
      <c r="H34" s="161">
        <f t="shared" si="15"/>
        <v>44615.177992254714</v>
      </c>
      <c r="J34"/>
    </row>
    <row r="35" spans="1:12">
      <c r="A35" s="71" t="s">
        <v>24</v>
      </c>
      <c r="B35" s="103">
        <f t="shared" si="16"/>
        <v>12716168.949327735</v>
      </c>
      <c r="C35" s="159">
        <f t="shared" si="10"/>
        <v>3.5421713205461738E-2</v>
      </c>
      <c r="D35" s="99">
        <f t="shared" si="11"/>
        <v>0.34485949240319286</v>
      </c>
      <c r="E35" s="114">
        <f t="shared" si="12"/>
        <v>237</v>
      </c>
      <c r="F35" s="160">
        <f t="shared" si="13"/>
        <v>3.5315154224407688E-2</v>
      </c>
      <c r="G35" s="99">
        <f t="shared" si="14"/>
        <v>0.54632763233533455</v>
      </c>
      <c r="H35" s="161">
        <f t="shared" si="15"/>
        <v>53654.721305180319</v>
      </c>
      <c r="J35"/>
    </row>
    <row r="36" spans="1:12">
      <c r="A36" s="164" t="s">
        <v>423</v>
      </c>
      <c r="B36" s="103">
        <f>+G21/$C$4*$B$4</f>
        <v>8280364.0177310901</v>
      </c>
      <c r="C36" s="159">
        <f t="shared" si="10"/>
        <v>2.3065490922751671E-2</v>
      </c>
      <c r="D36" s="99">
        <f>+B36/E21</f>
        <v>0.42417174577418887</v>
      </c>
      <c r="E36" s="114">
        <f t="shared" si="12"/>
        <v>189</v>
      </c>
      <c r="F36" s="160">
        <f t="shared" si="13"/>
        <v>2.8162717925793473E-2</v>
      </c>
      <c r="G36" s="99">
        <f t="shared" si="14"/>
        <v>0.5228147975259656</v>
      </c>
      <c r="H36" s="161">
        <f t="shared" si="15"/>
        <v>43811.449829265024</v>
      </c>
      <c r="J36"/>
    </row>
    <row r="37" spans="1:12">
      <c r="A37" s="71" t="s">
        <v>16</v>
      </c>
      <c r="B37" s="103">
        <f t="shared" si="16"/>
        <v>9200182.4968487378</v>
      </c>
      <c r="C37" s="159">
        <f t="shared" si="10"/>
        <v>2.5627704943202524E-2</v>
      </c>
      <c r="D37" s="99">
        <f t="shared" si="11"/>
        <v>0.84832302456647379</v>
      </c>
      <c r="E37" s="114">
        <f t="shared" si="12"/>
        <v>355.5</v>
      </c>
      <c r="F37" s="160">
        <f t="shared" si="13"/>
        <v>5.2972731336611532E-2</v>
      </c>
      <c r="G37" s="99">
        <f t="shared" si="14"/>
        <v>1.6389828970060036</v>
      </c>
      <c r="H37" s="161">
        <f t="shared" si="15"/>
        <v>25879.556953161005</v>
      </c>
      <c r="J37" s="46"/>
    </row>
    <row r="38" spans="1:12">
      <c r="A38" s="71" t="s">
        <v>67</v>
      </c>
      <c r="B38" s="103">
        <f t="shared" si="16"/>
        <v>63920343.553739436</v>
      </c>
      <c r="C38" s="159">
        <f t="shared" si="10"/>
        <v>0.17805426196974544</v>
      </c>
      <c r="D38" s="99">
        <f t="shared" si="11"/>
        <v>1.3395262735625482</v>
      </c>
      <c r="E38" s="114">
        <f t="shared" si="12"/>
        <v>724.5</v>
      </c>
      <c r="F38" s="160">
        <f t="shared" si="13"/>
        <v>0.10795708538220831</v>
      </c>
      <c r="G38" s="99">
        <f t="shared" si="14"/>
        <v>1.252577119072626</v>
      </c>
      <c r="H38" s="161">
        <f t="shared" si="15"/>
        <v>88226.837203229035</v>
      </c>
      <c r="J38"/>
    </row>
    <row r="39" spans="1:12">
      <c r="A39" s="71" t="s">
        <v>41</v>
      </c>
      <c r="B39" s="103">
        <f t="shared" si="16"/>
        <v>4831017.817058824</v>
      </c>
      <c r="C39" s="159">
        <f t="shared" si="10"/>
        <v>1.3457113403277031E-2</v>
      </c>
      <c r="D39" s="99">
        <f t="shared" si="11"/>
        <v>0.55681825438049859</v>
      </c>
      <c r="E39" s="114">
        <f t="shared" si="12"/>
        <v>73.5</v>
      </c>
      <c r="F39" s="160">
        <f t="shared" si="13"/>
        <v>1.0952168082253017E-2</v>
      </c>
      <c r="G39" s="99">
        <f t="shared" si="14"/>
        <v>0.25414608213067774</v>
      </c>
      <c r="H39" s="161">
        <f t="shared" si="15"/>
        <v>65728.133565426178</v>
      </c>
      <c r="J39"/>
    </row>
    <row r="40" spans="1:12">
      <c r="A40" s="71" t="s">
        <v>31</v>
      </c>
      <c r="B40" s="103">
        <f t="shared" si="16"/>
        <v>6577520.5148319323</v>
      </c>
      <c r="C40" s="159">
        <f t="shared" si="10"/>
        <v>1.8322109922244704E-2</v>
      </c>
      <c r="D40" s="99">
        <f t="shared" si="11"/>
        <v>0.75811839862979324</v>
      </c>
      <c r="E40" s="114">
        <f t="shared" si="12"/>
        <v>103.5</v>
      </c>
      <c r="F40" s="160">
        <f t="shared" si="13"/>
        <v>1.5422440768886903E-2</v>
      </c>
      <c r="G40" s="99">
        <f t="shared" si="14"/>
        <v>0.71575835375578634</v>
      </c>
      <c r="H40" s="161">
        <f t="shared" si="15"/>
        <v>63550.922848617702</v>
      </c>
      <c r="J40"/>
    </row>
    <row r="41" spans="1:12">
      <c r="A41" s="71" t="s">
        <v>137</v>
      </c>
      <c r="B41" s="103">
        <f t="shared" si="16"/>
        <v>14277967.390084041</v>
      </c>
      <c r="C41" s="159">
        <f t="shared" si="10"/>
        <v>3.9772204039112691E-2</v>
      </c>
      <c r="D41" s="99">
        <f t="shared" si="11"/>
        <v>1.0971094400542518</v>
      </c>
      <c r="E41" s="114">
        <f t="shared" si="12"/>
        <v>247.5</v>
      </c>
      <c r="F41" s="160">
        <f t="shared" si="13"/>
        <v>3.6879749664729546E-2</v>
      </c>
      <c r="G41" s="99">
        <f t="shared" si="14"/>
        <v>1.1410640422193696</v>
      </c>
      <c r="H41" s="161">
        <f t="shared" si="15"/>
        <v>57688.757131652696</v>
      </c>
      <c r="J41"/>
    </row>
    <row r="42" spans="1:12" ht="15.75" customHeight="1">
      <c r="A42" s="164" t="s">
        <v>156</v>
      </c>
      <c r="B42" s="103">
        <f t="shared" si="16"/>
        <v>8762934.9441176392</v>
      </c>
      <c r="C42" s="159">
        <f t="shared" si="10"/>
        <v>2.4409723531163344E-2</v>
      </c>
      <c r="D42" s="99">
        <f t="shared" si="11"/>
        <v>0.40400282703192886</v>
      </c>
      <c r="E42" s="114">
        <f t="shared" si="12"/>
        <v>214.5</v>
      </c>
      <c r="F42" s="160">
        <f t="shared" si="13"/>
        <v>3.1962449709432274E-2</v>
      </c>
      <c r="G42" s="99">
        <f t="shared" si="14"/>
        <v>0.5933533019540721</v>
      </c>
      <c r="H42" s="161">
        <f t="shared" si="15"/>
        <v>40852.843562319998</v>
      </c>
      <c r="J42"/>
    </row>
    <row r="43" spans="1:12">
      <c r="A43" s="71" t="s">
        <v>34</v>
      </c>
      <c r="B43" s="103">
        <f t="shared" si="16"/>
        <v>14396923.172142858</v>
      </c>
      <c r="C43" s="159">
        <f t="shared" si="10"/>
        <v>4.0103563083885491E-2</v>
      </c>
      <c r="D43" s="99">
        <f t="shared" si="11"/>
        <v>0.94821421935509587</v>
      </c>
      <c r="E43" s="114">
        <f t="shared" si="12"/>
        <v>258</v>
      </c>
      <c r="F43" s="160">
        <f t="shared" si="13"/>
        <v>3.844434510505141E-2</v>
      </c>
      <c r="G43" s="99">
        <f t="shared" si="14"/>
        <v>1.784209229652105</v>
      </c>
      <c r="H43" s="161">
        <f t="shared" si="15"/>
        <v>55802.027799003321</v>
      </c>
      <c r="J43" s="8"/>
      <c r="K43" s="8"/>
      <c r="L43" s="8"/>
    </row>
    <row r="44" spans="1:12">
      <c r="A44" s="71" t="s">
        <v>3</v>
      </c>
      <c r="B44" s="103">
        <f t="shared" si="16"/>
        <v>0</v>
      </c>
      <c r="C44" s="159">
        <f t="shared" si="10"/>
        <v>0</v>
      </c>
      <c r="D44" s="99">
        <f t="shared" si="11"/>
        <v>0</v>
      </c>
      <c r="E44" s="114">
        <f t="shared" si="12"/>
        <v>0</v>
      </c>
      <c r="F44" s="160">
        <f t="shared" si="13"/>
        <v>0</v>
      </c>
      <c r="G44" s="99" t="e">
        <f t="shared" si="14"/>
        <v>#DIV/0!</v>
      </c>
      <c r="H44" s="161" t="e">
        <f t="shared" si="15"/>
        <v>#DIV/0!</v>
      </c>
      <c r="J44" s="8"/>
      <c r="K44" s="8"/>
      <c r="L44" s="8"/>
    </row>
    <row r="45" spans="1:12" s="83" customFormat="1">
      <c r="A45" s="112" t="s">
        <v>15406</v>
      </c>
      <c r="B45" s="104">
        <f>SUM(B33:B44)</f>
        <v>358993617.15138632</v>
      </c>
      <c r="C45" s="159">
        <f t="shared" si="10"/>
        <v>1</v>
      </c>
      <c r="D45" s="162">
        <f t="shared" si="11"/>
        <v>0.82754486448022968</v>
      </c>
      <c r="E45" s="115">
        <f t="shared" si="12"/>
        <v>6711</v>
      </c>
      <c r="F45" s="163">
        <f>SUM(F33:F44)</f>
        <v>0.99999999999999989</v>
      </c>
      <c r="G45" s="99">
        <f t="shared" si="14"/>
        <v>0.92820373179808358</v>
      </c>
      <c r="H45" s="161">
        <f t="shared" si="15"/>
        <v>53493.312047591462</v>
      </c>
      <c r="J45" s="8"/>
      <c r="K45" s="8"/>
      <c r="L45" s="8"/>
    </row>
    <row r="46" spans="1:12">
      <c r="J46"/>
    </row>
    <row r="47" spans="1:12">
      <c r="A47" s="308" t="s">
        <v>15412</v>
      </c>
      <c r="B47" s="308"/>
      <c r="C47" s="308"/>
      <c r="D47" s="308"/>
      <c r="E47" s="308"/>
      <c r="F47" s="308"/>
      <c r="G47" s="308"/>
      <c r="H47" s="308"/>
      <c r="I47" s="308"/>
      <c r="J47" s="308"/>
      <c r="K47" s="308"/>
    </row>
    <row r="48" spans="1:12">
      <c r="J48"/>
    </row>
    <row r="49" spans="1:14">
      <c r="A49" s="43" t="s">
        <v>7</v>
      </c>
      <c r="B49" s="43" t="s">
        <v>0</v>
      </c>
      <c r="C49" s="43" t="s">
        <v>4</v>
      </c>
      <c r="D49" s="43" t="s">
        <v>15414</v>
      </c>
      <c r="E49" s="43" t="s">
        <v>15415</v>
      </c>
      <c r="F49" s="43" t="s">
        <v>15523</v>
      </c>
      <c r="G49" s="43" t="s">
        <v>15521</v>
      </c>
      <c r="H49" s="298" t="s">
        <v>15528</v>
      </c>
      <c r="I49" s="43" t="s">
        <v>15524</v>
      </c>
      <c r="J49" s="298" t="s">
        <v>15529</v>
      </c>
      <c r="K49" s="43" t="s">
        <v>15530</v>
      </c>
      <c r="L49" s="17"/>
      <c r="M49" s="17"/>
    </row>
    <row r="50" spans="1:14">
      <c r="A50" s="130">
        <v>107</v>
      </c>
      <c r="B50" s="172" t="s">
        <v>9</v>
      </c>
      <c r="C50" s="172" t="s">
        <v>28</v>
      </c>
      <c r="D50" s="196">
        <f>$J$19</f>
        <v>120.50156250000002</v>
      </c>
      <c r="E50" s="174">
        <f>IFERROR(VLOOKUP(A50,'PEDIDOS POR VENDEDOR'!D:E,2,0),0)</f>
        <v>140</v>
      </c>
      <c r="F50" s="175">
        <f>IFERROR(VLOOKUP(A50,'VENTAS POR VENDEDOR'!A:B,2,0),0)</f>
        <v>6018575.688655464</v>
      </c>
      <c r="G50" s="303">
        <f>IFERROR(VLOOKUP(A50,'VENTA TERCEROS'!A:B,2,0),0)</f>
        <v>2368929.0927999998</v>
      </c>
      <c r="H50" s="23">
        <v>5437609.5280833337</v>
      </c>
      <c r="I50" s="304">
        <f>+(G50/$C$4)*$B$4</f>
        <v>3553393.6391999996</v>
      </c>
      <c r="J50" s="305">
        <f>+((G50/$C$4)*$B$4)/H50</f>
        <v>0.65348451757118198</v>
      </c>
      <c r="K50" s="300">
        <f>(+E50/$C$4*$B$4)/D50</f>
        <v>1.7427159917532187</v>
      </c>
      <c r="L50" s="7"/>
      <c r="M50" s="7"/>
    </row>
    <row r="51" spans="1:14">
      <c r="A51" s="270">
        <v>102</v>
      </c>
      <c r="B51" s="271" t="s">
        <v>9</v>
      </c>
      <c r="C51" s="272" t="s">
        <v>11</v>
      </c>
      <c r="D51" s="273">
        <f>$J$19</f>
        <v>120.50156250000002</v>
      </c>
      <c r="E51" s="174">
        <f>IFERROR(VLOOKUP(A51,'PEDIDOS POR VENDEDOR'!D:E,2,0),0)</f>
        <v>91</v>
      </c>
      <c r="F51" s="175">
        <f>IFERROR(VLOOKUP(A51,'VENTAS POR VENDEDOR'!A:B,2,0),0)</f>
        <v>2488032.7492436972</v>
      </c>
      <c r="G51" s="303">
        <f>IFERROR(VLOOKUP(A51,'VENTA TERCEROS'!A:B,2,0),0)</f>
        <v>2196758.3885999992</v>
      </c>
      <c r="H51" s="23">
        <v>4650685.1762066698</v>
      </c>
      <c r="I51" s="304">
        <f t="shared" ref="I51:I105" si="17">+(G51/$C$4)*$B$4</f>
        <v>3295137.5828999989</v>
      </c>
      <c r="J51" s="305">
        <f t="shared" ref="J51:J52" si="18">+((G51/$C$4)*$B$4)/H51</f>
        <v>0.70852733695203107</v>
      </c>
      <c r="K51" s="301">
        <f t="shared" ref="K51:K52" si="19">(+E51/$C$4*$B$4)/D51</f>
        <v>1.1327653946395921</v>
      </c>
      <c r="L51" s="275"/>
      <c r="M51" s="275"/>
      <c r="N51" s="234"/>
    </row>
    <row r="52" spans="1:14" s="234" customFormat="1">
      <c r="A52" s="130">
        <v>114</v>
      </c>
      <c r="B52" s="172" t="s">
        <v>9</v>
      </c>
      <c r="C52" s="173" t="s">
        <v>78</v>
      </c>
      <c r="D52" s="196">
        <f>$J$19</f>
        <v>120.50156250000002</v>
      </c>
      <c r="E52" s="174">
        <f>IFERROR(VLOOKUP(A52,'PEDIDOS POR VENDEDOR'!D:E,2,0),0)</f>
        <v>81</v>
      </c>
      <c r="F52" s="175">
        <f>IFERROR(VLOOKUP(A52,'VENTAS POR VENDEDOR'!A:B,2,0),0)</f>
        <v>3095342.5015126062</v>
      </c>
      <c r="G52" s="303">
        <f>IFERROR(VLOOKUP(A52,'VENTA TERCEROS'!A:B,2,0),0)</f>
        <v>2319419.3600000003</v>
      </c>
      <c r="H52" s="23">
        <v>4532572.423200001</v>
      </c>
      <c r="I52" s="304">
        <f t="shared" si="17"/>
        <v>3479129.0400000005</v>
      </c>
      <c r="J52" s="305">
        <f t="shared" si="18"/>
        <v>0.76758377255971821</v>
      </c>
      <c r="K52" s="300">
        <f t="shared" si="19"/>
        <v>1.0082856809429337</v>
      </c>
      <c r="L52" s="7"/>
      <c r="M52" s="7"/>
      <c r="N52"/>
    </row>
    <row r="53" spans="1:14" s="234" customFormat="1">
      <c r="A53" s="130">
        <v>946</v>
      </c>
      <c r="B53" s="172" t="s">
        <v>53</v>
      </c>
      <c r="C53" s="173" t="s">
        <v>84</v>
      </c>
      <c r="D53" s="147">
        <f>$J$18</f>
        <v>159.82312499999998</v>
      </c>
      <c r="E53" s="174">
        <f>IFERROR(VLOOKUP(A53,'PEDIDOS POR VENDEDOR'!D:E,2,0),0)</f>
        <v>124</v>
      </c>
      <c r="F53" s="175">
        <f>IFERROR(VLOOKUP(A53,'VENTAS POR VENDEDOR'!A:B,2,0),0)</f>
        <v>4778620.3873109249</v>
      </c>
      <c r="G53" s="303">
        <f>IFERROR(VLOOKUP(A53,'VENTA TERCEROS'!A:B,2,0),0)</f>
        <v>2246930.2964999983</v>
      </c>
      <c r="H53" s="23">
        <v>4005337.4268800006</v>
      </c>
      <c r="I53" s="304">
        <f t="shared" si="17"/>
        <v>3370395.4447499975</v>
      </c>
      <c r="J53" s="305">
        <f t="shared" ref="J53:J84" si="20">+((G53/$C$4)*$B$4)/H53</f>
        <v>0.84147603198949517</v>
      </c>
      <c r="K53" s="300">
        <f t="shared" ref="K53:K84" si="21">(+E53/$C$4*$B$4)/D53</f>
        <v>1.1637865296401884</v>
      </c>
      <c r="L53" s="7"/>
      <c r="M53" s="7"/>
      <c r="N53"/>
    </row>
    <row r="54" spans="1:14" s="234" customFormat="1">
      <c r="A54" s="130">
        <v>945</v>
      </c>
      <c r="B54" s="172" t="s">
        <v>53</v>
      </c>
      <c r="C54" s="172" t="s">
        <v>118</v>
      </c>
      <c r="D54" s="147">
        <f>$J$18</f>
        <v>159.82312499999998</v>
      </c>
      <c r="E54" s="174">
        <f>IFERROR(VLOOKUP(A54,'PEDIDOS POR VENDEDOR'!D:E,2,0),0)</f>
        <v>93</v>
      </c>
      <c r="F54" s="175">
        <f>IFERROR(VLOOKUP(A54,'VENTAS POR VENDEDOR'!A:B,2,0),0)</f>
        <v>4371388.13369748</v>
      </c>
      <c r="G54" s="303">
        <f>IFERROR(VLOOKUP(A54,'VENTA TERCEROS'!A:B,2,0),0)</f>
        <v>1579810.0099999988</v>
      </c>
      <c r="H54" s="23">
        <v>3849032.9310000003</v>
      </c>
      <c r="I54" s="304">
        <f t="shared" si="17"/>
        <v>2369715.0149999983</v>
      </c>
      <c r="J54" s="305">
        <f t="shared" si="20"/>
        <v>0.61566504040908088</v>
      </c>
      <c r="K54" s="300">
        <f t="shared" si="21"/>
        <v>0.87283989723014122</v>
      </c>
      <c r="L54" s="7"/>
      <c r="M54" s="7"/>
      <c r="N54"/>
    </row>
    <row r="55" spans="1:14">
      <c r="A55" s="270">
        <v>103</v>
      </c>
      <c r="B55" s="271" t="s">
        <v>9</v>
      </c>
      <c r="C55" s="272" t="s">
        <v>23</v>
      </c>
      <c r="D55" s="273">
        <f>$J$19</f>
        <v>120.50156250000002</v>
      </c>
      <c r="E55" s="174">
        <f>IFERROR(VLOOKUP(A55,'PEDIDOS POR VENDEDOR'!D:E,2,0),0)</f>
        <v>91</v>
      </c>
      <c r="F55" s="175">
        <f>IFERROR(VLOOKUP(A55,'VENTAS POR VENDEDOR'!A:B,2,0),0)</f>
        <v>2817486.1834453777</v>
      </c>
      <c r="G55" s="303">
        <f>IFERROR(VLOOKUP(A55,'VENTA TERCEROS'!A:B,2,0),0)</f>
        <v>2353365.7994999983</v>
      </c>
      <c r="H55" s="23">
        <v>3715605.5329999998</v>
      </c>
      <c r="I55" s="304">
        <f t="shared" si="17"/>
        <v>3530048.6992499977</v>
      </c>
      <c r="J55" s="305">
        <f t="shared" si="20"/>
        <v>0.95006013633525233</v>
      </c>
      <c r="K55" s="301">
        <f t="shared" si="21"/>
        <v>1.1327653946395921</v>
      </c>
      <c r="L55" s="275"/>
      <c r="M55" s="275"/>
      <c r="N55" s="234"/>
    </row>
    <row r="56" spans="1:14">
      <c r="A56" s="130">
        <v>921</v>
      </c>
      <c r="B56" s="172" t="s">
        <v>53</v>
      </c>
      <c r="C56" s="172" t="s">
        <v>61</v>
      </c>
      <c r="D56" s="147">
        <f>$J$18</f>
        <v>159.82312499999998</v>
      </c>
      <c r="E56" s="174">
        <f>IFERROR(VLOOKUP(A56,'PEDIDOS POR VENDEDOR'!D:E,2,0),0)</f>
        <v>123</v>
      </c>
      <c r="F56" s="175">
        <f>IFERROR(VLOOKUP(A56,'VENTAS POR VENDEDOR'!A:B,2,0),0)</f>
        <v>8070896.2343697436</v>
      </c>
      <c r="G56" s="303">
        <f>IFERROR(VLOOKUP(A56,'VENTA TERCEROS'!A:B,2,0),0)</f>
        <v>1341659.3399999994</v>
      </c>
      <c r="H56" s="23">
        <v>3575651.9794000001</v>
      </c>
      <c r="I56" s="304">
        <f t="shared" si="17"/>
        <v>2012489.0099999991</v>
      </c>
      <c r="J56" s="305">
        <f t="shared" si="20"/>
        <v>0.56283134421199954</v>
      </c>
      <c r="K56" s="300">
        <f t="shared" si="21"/>
        <v>1.1544011544011545</v>
      </c>
      <c r="L56" s="7"/>
      <c r="M56" s="7"/>
    </row>
    <row r="57" spans="1:14">
      <c r="A57" s="130">
        <v>923</v>
      </c>
      <c r="B57" s="172" t="s">
        <v>53</v>
      </c>
      <c r="C57" s="173" t="s">
        <v>72</v>
      </c>
      <c r="D57" s="147">
        <f>$J$18</f>
        <v>159.82312499999998</v>
      </c>
      <c r="E57" s="174">
        <f>IFERROR(VLOOKUP(A57,'PEDIDOS POR VENDEDOR'!D:E,2,0),0)</f>
        <v>166</v>
      </c>
      <c r="F57" s="175">
        <f>IFERROR(VLOOKUP(A57,'VENTAS POR VENDEDOR'!A:B,2,0),0)</f>
        <v>3862899.0958823534</v>
      </c>
      <c r="G57" s="303">
        <f>IFERROR(VLOOKUP(A57,'VENTA TERCEROS'!A:B,2,0),0)</f>
        <v>1162815.3784999999</v>
      </c>
      <c r="H57" s="23">
        <v>3226138.4891250003</v>
      </c>
      <c r="I57" s="304">
        <f t="shared" si="17"/>
        <v>1744223.0677499999</v>
      </c>
      <c r="J57" s="305">
        <f t="shared" si="20"/>
        <v>0.54065350065708795</v>
      </c>
      <c r="K57" s="300">
        <f t="shared" si="21"/>
        <v>1.5579722896796069</v>
      </c>
      <c r="L57" s="7"/>
      <c r="M57" s="7"/>
    </row>
    <row r="58" spans="1:14">
      <c r="A58" s="130">
        <v>111</v>
      </c>
      <c r="B58" s="172" t="s">
        <v>9</v>
      </c>
      <c r="C58" s="173" t="s">
        <v>63</v>
      </c>
      <c r="D58" s="196">
        <f>$J$19</f>
        <v>120.50156250000002</v>
      </c>
      <c r="E58" s="174">
        <f>IFERROR(VLOOKUP(A58,'PEDIDOS POR VENDEDOR'!D:E,2,0),0)</f>
        <v>68</v>
      </c>
      <c r="F58" s="175">
        <f>IFERROR(VLOOKUP(A58,'VENTAS POR VENDEDOR'!A:B,2,0),0)</f>
        <v>4359844.0515966387</v>
      </c>
      <c r="G58" s="303">
        <f>IFERROR(VLOOKUP(A58,'VENTA TERCEROS'!A:B,2,0),0)</f>
        <v>1123178.0300000003</v>
      </c>
      <c r="H58" s="23">
        <v>3200578.5764799998</v>
      </c>
      <c r="I58" s="304">
        <f t="shared" si="17"/>
        <v>1684767.0450000004</v>
      </c>
      <c r="J58" s="305">
        <f t="shared" si="20"/>
        <v>0.52639452672113718</v>
      </c>
      <c r="K58" s="300">
        <f t="shared" si="21"/>
        <v>0.84646205313727763</v>
      </c>
      <c r="L58" s="7"/>
      <c r="M58" s="7"/>
    </row>
    <row r="59" spans="1:14">
      <c r="A59" s="130">
        <v>926</v>
      </c>
      <c r="B59" s="172" t="s">
        <v>53</v>
      </c>
      <c r="C59" s="172" t="s">
        <v>1123</v>
      </c>
      <c r="D59" s="147">
        <f>$J$18</f>
        <v>159.82312499999998</v>
      </c>
      <c r="E59" s="174">
        <f>IFERROR(VLOOKUP(A59,'PEDIDOS POR VENDEDOR'!D:E,2,0),0)</f>
        <v>127</v>
      </c>
      <c r="F59" s="175">
        <f>IFERROR(VLOOKUP(A59,'VENTAS POR VENDEDOR'!A:B,2,0),0)</f>
        <v>3868638.3697479004</v>
      </c>
      <c r="G59" s="303">
        <f>IFERROR(VLOOKUP(A59,'VENTA TERCEROS'!A:B,2,0),0)</f>
        <v>1063249.43</v>
      </c>
      <c r="H59" s="23">
        <v>3177199.9431666667</v>
      </c>
      <c r="I59" s="304">
        <f t="shared" si="17"/>
        <v>1594874.1449999998</v>
      </c>
      <c r="J59" s="305">
        <f t="shared" si="20"/>
        <v>0.50197474931666186</v>
      </c>
      <c r="K59" s="300">
        <f t="shared" si="21"/>
        <v>1.1919426553572896</v>
      </c>
      <c r="L59" s="7"/>
      <c r="M59" s="7"/>
    </row>
    <row r="60" spans="1:14">
      <c r="A60" s="130">
        <v>938</v>
      </c>
      <c r="B60" s="172" t="s">
        <v>53</v>
      </c>
      <c r="C60" s="172" t="s">
        <v>134</v>
      </c>
      <c r="D60" s="147">
        <f>$J$18</f>
        <v>159.82312499999998</v>
      </c>
      <c r="E60" s="174">
        <f>IFERROR(VLOOKUP(A60,'PEDIDOS POR VENDEDOR'!D:E,2,0),0)</f>
        <v>114</v>
      </c>
      <c r="F60" s="175">
        <f>IFERROR(VLOOKUP(A60,'VENTAS POR VENDEDOR'!A:B,2,0),0)</f>
        <v>9798757.5721008368</v>
      </c>
      <c r="G60" s="303">
        <f>IFERROR(VLOOKUP(A60,'VENTA TERCEROS'!A:B,2,0),0)</f>
        <v>1528232.7450000001</v>
      </c>
      <c r="H60" s="23">
        <v>3112949.6898400001</v>
      </c>
      <c r="I60" s="304">
        <f t="shared" si="17"/>
        <v>2292349.1175000002</v>
      </c>
      <c r="J60" s="305">
        <f t="shared" si="20"/>
        <v>0.73639131560067794</v>
      </c>
      <c r="K60" s="300">
        <f t="shared" si="21"/>
        <v>1.0699327772498506</v>
      </c>
      <c r="L60" s="7"/>
      <c r="M60" s="7"/>
    </row>
    <row r="61" spans="1:14">
      <c r="A61" s="130">
        <v>104</v>
      </c>
      <c r="B61" s="172" t="s">
        <v>9</v>
      </c>
      <c r="C61" s="172" t="s">
        <v>126</v>
      </c>
      <c r="D61" s="196">
        <f>$J$19</f>
        <v>120.50156250000002</v>
      </c>
      <c r="E61" s="174">
        <f>IFERROR(VLOOKUP(A61,'PEDIDOS POR VENDEDOR'!D:E,2,0),0)</f>
        <v>139</v>
      </c>
      <c r="F61" s="175">
        <f>IFERROR(VLOOKUP(A61,'VENTAS POR VENDEDOR'!A:B,2,0),0)</f>
        <v>12603369.75033614</v>
      </c>
      <c r="G61" s="303">
        <f>IFERROR(VLOOKUP(A61,'VENTA TERCEROS'!A:B,2,0),0)</f>
        <v>1157973.4495000001</v>
      </c>
      <c r="H61" s="23">
        <v>3036903.2090833336</v>
      </c>
      <c r="I61" s="304">
        <f t="shared" si="17"/>
        <v>1736960.1742500002</v>
      </c>
      <c r="J61" s="305">
        <f t="shared" si="20"/>
        <v>0.57195111423201683</v>
      </c>
      <c r="K61" s="300">
        <f t="shared" si="21"/>
        <v>1.7302680203835528</v>
      </c>
      <c r="L61" s="7"/>
      <c r="M61" s="7"/>
    </row>
    <row r="62" spans="1:14">
      <c r="A62" s="270">
        <v>117</v>
      </c>
      <c r="B62" s="271" t="s">
        <v>9</v>
      </c>
      <c r="C62" s="271" t="s">
        <v>14</v>
      </c>
      <c r="D62" s="273">
        <f>$J$19</f>
        <v>120.50156250000002</v>
      </c>
      <c r="E62" s="174">
        <f>IFERROR(VLOOKUP(A62,'PEDIDOS POR VENDEDOR'!D:E,2,0),0)</f>
        <v>75</v>
      </c>
      <c r="F62" s="175">
        <f>IFERROR(VLOOKUP(A62,'VENTAS POR VENDEDOR'!A:B,2,0),0)</f>
        <v>2007332.2814285713</v>
      </c>
      <c r="G62" s="303">
        <f>IFERROR(VLOOKUP(A62,'VENTA TERCEROS'!A:B,2,0),0)</f>
        <v>1407771.8599999996</v>
      </c>
      <c r="H62" s="23">
        <v>3021662.6577499998</v>
      </c>
      <c r="I62" s="304">
        <f t="shared" si="17"/>
        <v>2111657.7899999996</v>
      </c>
      <c r="J62" s="305">
        <f t="shared" si="20"/>
        <v>0.69883968833648324</v>
      </c>
      <c r="K62" s="301">
        <f t="shared" si="21"/>
        <v>0.93359785272493856</v>
      </c>
      <c r="L62" s="275"/>
      <c r="M62" s="275"/>
      <c r="N62" s="234"/>
    </row>
    <row r="63" spans="1:14">
      <c r="A63" s="130">
        <v>935</v>
      </c>
      <c r="B63" s="172" t="s">
        <v>53</v>
      </c>
      <c r="C63" s="173" t="s">
        <v>198</v>
      </c>
      <c r="D63" s="147">
        <f>$J$18</f>
        <v>159.82312499999998</v>
      </c>
      <c r="E63" s="174">
        <f>IFERROR(VLOOKUP(A63,'PEDIDOS POR VENDEDOR'!D:E,2,0),0)</f>
        <v>80</v>
      </c>
      <c r="F63" s="175">
        <f>IFERROR(VLOOKUP(A63,'VENTAS POR VENDEDOR'!A:B,2,0),0)</f>
        <v>3984516.2603361346</v>
      </c>
      <c r="G63" s="303">
        <f>IFERROR(VLOOKUP(A63,'VENTA TERCEROS'!A:B,2,0),0)</f>
        <v>1369554.8521999998</v>
      </c>
      <c r="H63" s="23">
        <v>3000993.6046666671</v>
      </c>
      <c r="I63" s="304">
        <f t="shared" si="17"/>
        <v>2054332.2782999999</v>
      </c>
      <c r="J63" s="305">
        <f t="shared" si="20"/>
        <v>0.68455070184269295</v>
      </c>
      <c r="K63" s="300">
        <f t="shared" si="21"/>
        <v>0.7508300191227022</v>
      </c>
      <c r="L63" s="7"/>
      <c r="M63" s="7"/>
    </row>
    <row r="64" spans="1:14">
      <c r="A64" s="130">
        <v>113</v>
      </c>
      <c r="B64" s="172" t="s">
        <v>9</v>
      </c>
      <c r="C64" s="173" t="s">
        <v>65</v>
      </c>
      <c r="D64" s="196">
        <f>$J$19</f>
        <v>120.50156250000002</v>
      </c>
      <c r="E64" s="174">
        <f>IFERROR(VLOOKUP(A64,'PEDIDOS POR VENDEDOR'!D:E,2,0),0)</f>
        <v>58</v>
      </c>
      <c r="F64" s="175">
        <f>IFERROR(VLOOKUP(A64,'VENTAS POR VENDEDOR'!A:B,2,0),0)</f>
        <v>1530633.1425210079</v>
      </c>
      <c r="G64" s="303">
        <f>IFERROR(VLOOKUP(A64,'VENTA TERCEROS'!A:B,2,0),0)</f>
        <v>1107858.1000000003</v>
      </c>
      <c r="H64" s="23">
        <v>2933132.9201249992</v>
      </c>
      <c r="I64" s="304">
        <f t="shared" si="17"/>
        <v>1661787.1500000004</v>
      </c>
      <c r="J64" s="305">
        <f t="shared" si="20"/>
        <v>0.56655705528993927</v>
      </c>
      <c r="K64" s="300">
        <f t="shared" si="21"/>
        <v>0.72198233944061918</v>
      </c>
      <c r="L64" s="7"/>
      <c r="M64" s="7"/>
    </row>
    <row r="65" spans="1:13">
      <c r="A65" s="130">
        <v>937</v>
      </c>
      <c r="B65" s="172" t="s">
        <v>53</v>
      </c>
      <c r="C65" s="173" t="s">
        <v>76</v>
      </c>
      <c r="D65" s="147">
        <f>$J$18</f>
        <v>159.82312499999998</v>
      </c>
      <c r="E65" s="174">
        <f>IFERROR(VLOOKUP(A65,'PEDIDOS POR VENDEDOR'!D:E,2,0),0)</f>
        <v>102</v>
      </c>
      <c r="F65" s="175">
        <f>IFERROR(VLOOKUP(A65,'VENTAS POR VENDEDOR'!A:B,2,0),0)</f>
        <v>6210722.6454621851</v>
      </c>
      <c r="G65" s="303">
        <f>IFERROR(VLOOKUP(A65,'VENTA TERCEROS'!A:B,2,0),0)</f>
        <v>1182081.7633000002</v>
      </c>
      <c r="H65" s="23">
        <v>2861022.3940000003</v>
      </c>
      <c r="I65" s="304">
        <f t="shared" si="17"/>
        <v>1773122.6449500003</v>
      </c>
      <c r="J65" s="305">
        <f t="shared" si="20"/>
        <v>0.61975140378785865</v>
      </c>
      <c r="K65" s="300">
        <f t="shared" si="21"/>
        <v>0.95730827438144528</v>
      </c>
      <c r="L65" s="7"/>
      <c r="M65" s="7"/>
    </row>
    <row r="66" spans="1:13">
      <c r="A66" s="130">
        <v>110</v>
      </c>
      <c r="B66" s="172" t="s">
        <v>9</v>
      </c>
      <c r="C66" s="173" t="s">
        <v>15497</v>
      </c>
      <c r="D66" s="196">
        <f>$J$19</f>
        <v>120.50156250000002</v>
      </c>
      <c r="E66" s="174">
        <f>IFERROR(VLOOKUP(A66,'PEDIDOS POR VENDEDOR'!D:E,2,0),0)</f>
        <v>1</v>
      </c>
      <c r="F66" s="175">
        <f>IFERROR(VLOOKUP(A66,'VENTAS POR VENDEDOR'!A:B,2,0),0)</f>
        <v>31932.915966386554</v>
      </c>
      <c r="G66" s="303">
        <f>IFERROR(VLOOKUP(A66,'VENTA TERCEROS'!A:B,2,0),0)</f>
        <v>1481362.0605999997</v>
      </c>
      <c r="H66" s="23">
        <v>2671994.8320833333</v>
      </c>
      <c r="I66" s="304">
        <f t="shared" si="17"/>
        <v>2222043.0908999997</v>
      </c>
      <c r="J66" s="305">
        <f t="shared" si="20"/>
        <v>0.83160456158797669</v>
      </c>
      <c r="K66" s="300">
        <f t="shared" si="21"/>
        <v>1.2447971369665847E-2</v>
      </c>
      <c r="L66" s="7"/>
      <c r="M66" s="7"/>
    </row>
    <row r="67" spans="1:13">
      <c r="A67" s="130">
        <v>105</v>
      </c>
      <c r="B67" s="172" t="s">
        <v>9</v>
      </c>
      <c r="C67" s="173" t="s">
        <v>311</v>
      </c>
      <c r="D67" s="196">
        <f>$J$19</f>
        <v>120.50156250000002</v>
      </c>
      <c r="E67" s="174">
        <f>IFERROR(VLOOKUP(A67,'PEDIDOS POR VENDEDOR'!D:E,2,0),0)</f>
        <v>63</v>
      </c>
      <c r="F67" s="175">
        <f>IFERROR(VLOOKUP(A67,'VENTAS POR VENDEDOR'!A:B,2,0),0)</f>
        <v>1956639.5042016807</v>
      </c>
      <c r="G67" s="303">
        <f>IFERROR(VLOOKUP(A67,'VENTA TERCEROS'!A:B,2,0),0)</f>
        <v>1222388.4099999992</v>
      </c>
      <c r="H67" s="23">
        <v>2630172.3249999997</v>
      </c>
      <c r="I67" s="304">
        <f t="shared" si="17"/>
        <v>1833582.6149999988</v>
      </c>
      <c r="J67" s="305">
        <f t="shared" si="20"/>
        <v>0.6971340233381853</v>
      </c>
      <c r="K67" s="300">
        <f t="shared" si="21"/>
        <v>0.7842221962889484</v>
      </c>
      <c r="L67" s="7"/>
      <c r="M67" s="7"/>
    </row>
    <row r="68" spans="1:13">
      <c r="A68" s="130">
        <v>907</v>
      </c>
      <c r="B68" s="172" t="s">
        <v>53</v>
      </c>
      <c r="C68" s="173" t="s">
        <v>186</v>
      </c>
      <c r="D68" s="147">
        <f t="shared" ref="D68:D74" si="22">$J$18</f>
        <v>159.82312499999998</v>
      </c>
      <c r="E68" s="174">
        <f>IFERROR(VLOOKUP(A68,'PEDIDOS POR VENDEDOR'!D:E,2,0),0)</f>
        <v>91</v>
      </c>
      <c r="F68" s="175">
        <f>IFERROR(VLOOKUP(A68,'VENTAS POR VENDEDOR'!A:B,2,0),0)</f>
        <v>4901449.4646218494</v>
      </c>
      <c r="G68" s="303">
        <f>IFERROR(VLOOKUP(A68,'VENTA TERCEROS'!A:B,2,0),0)</f>
        <v>1179323.69</v>
      </c>
      <c r="H68" s="23">
        <v>2594013.8554633334</v>
      </c>
      <c r="I68" s="304">
        <f t="shared" si="17"/>
        <v>1768985.5349999999</v>
      </c>
      <c r="J68" s="305">
        <f t="shared" si="20"/>
        <v>0.68194914659930761</v>
      </c>
      <c r="K68" s="300">
        <f t="shared" si="21"/>
        <v>0.85406914675207368</v>
      </c>
      <c r="L68" s="7"/>
      <c r="M68" s="7"/>
    </row>
    <row r="69" spans="1:13">
      <c r="A69" s="130">
        <v>918</v>
      </c>
      <c r="B69" s="172" t="s">
        <v>53</v>
      </c>
      <c r="C69" s="172" t="s">
        <v>354</v>
      </c>
      <c r="D69" s="147">
        <f t="shared" si="22"/>
        <v>159.82312499999998</v>
      </c>
      <c r="E69" s="174">
        <f>IFERROR(VLOOKUP(A69,'PEDIDOS POR VENDEDOR'!D:E,2,0),0)</f>
        <v>113</v>
      </c>
      <c r="F69" s="175">
        <f>IFERROR(VLOOKUP(A69,'VENTAS POR VENDEDOR'!A:B,2,0),0)</f>
        <v>6197383.5010924395</v>
      </c>
      <c r="G69" s="303">
        <f>IFERROR(VLOOKUP(A69,'VENTA TERCEROS'!A:B,2,0),0)</f>
        <v>1052181.5100000002</v>
      </c>
      <c r="H69" s="23">
        <v>2547142.5958333337</v>
      </c>
      <c r="I69" s="304">
        <f t="shared" si="17"/>
        <v>1578272.2650000004</v>
      </c>
      <c r="J69" s="305">
        <f t="shared" si="20"/>
        <v>0.61962462077379155</v>
      </c>
      <c r="K69" s="300">
        <f t="shared" si="21"/>
        <v>1.0605474020108168</v>
      </c>
      <c r="L69" s="7"/>
      <c r="M69" s="7"/>
    </row>
    <row r="70" spans="1:13">
      <c r="A70" s="130">
        <v>919</v>
      </c>
      <c r="B70" s="172" t="s">
        <v>53</v>
      </c>
      <c r="C70" s="172" t="s">
        <v>143</v>
      </c>
      <c r="D70" s="147">
        <f t="shared" si="22"/>
        <v>159.82312499999998</v>
      </c>
      <c r="E70" s="174">
        <f>IFERROR(VLOOKUP(A70,'PEDIDOS POR VENDEDOR'!D:E,2,0),0)</f>
        <v>177</v>
      </c>
      <c r="F70" s="175">
        <f>IFERROR(VLOOKUP(A70,'VENTAS POR VENDEDOR'!A:B,2,0),0)</f>
        <v>7546272.6215966465</v>
      </c>
      <c r="G70" s="303">
        <f>IFERROR(VLOOKUP(A70,'VENTA TERCEROS'!A:B,2,0),0)</f>
        <v>928384.53790000011</v>
      </c>
      <c r="H70" s="23">
        <v>2546195.5897500003</v>
      </c>
      <c r="I70" s="304">
        <f t="shared" si="17"/>
        <v>1392576.8068500003</v>
      </c>
      <c r="J70" s="305">
        <f t="shared" si="20"/>
        <v>0.5469245223956779</v>
      </c>
      <c r="K70" s="300">
        <f t="shared" si="21"/>
        <v>1.6612114173089785</v>
      </c>
      <c r="L70" s="7"/>
      <c r="M70" s="7"/>
    </row>
    <row r="71" spans="1:13">
      <c r="A71" s="130">
        <v>908</v>
      </c>
      <c r="B71" s="172" t="s">
        <v>53</v>
      </c>
      <c r="C71" s="173" t="s">
        <v>225</v>
      </c>
      <c r="D71" s="147">
        <f t="shared" si="22"/>
        <v>159.82312499999998</v>
      </c>
      <c r="E71" s="174">
        <f>IFERROR(VLOOKUP(A71,'PEDIDOS POR VENDEDOR'!D:E,2,0),0)</f>
        <v>111</v>
      </c>
      <c r="F71" s="175">
        <f>IFERROR(VLOOKUP(A71,'VENTAS POR VENDEDOR'!A:B,2,0),0)</f>
        <v>4165341.6556302519</v>
      </c>
      <c r="G71" s="303">
        <f>IFERROR(VLOOKUP(A71,'VENTA TERCEROS'!A:B,2,0),0)</f>
        <v>885002.50000000023</v>
      </c>
      <c r="H71" s="23">
        <v>2531578.1363166668</v>
      </c>
      <c r="I71" s="304">
        <f t="shared" si="17"/>
        <v>1327503.7500000005</v>
      </c>
      <c r="J71" s="305">
        <f t="shared" si="20"/>
        <v>0.52437794866227561</v>
      </c>
      <c r="K71" s="300">
        <f t="shared" si="21"/>
        <v>1.0417766515327493</v>
      </c>
      <c r="L71" s="7"/>
      <c r="M71" s="7"/>
    </row>
    <row r="72" spans="1:13">
      <c r="A72" s="130">
        <v>920</v>
      </c>
      <c r="B72" s="172" t="s">
        <v>53</v>
      </c>
      <c r="C72" s="173" t="s">
        <v>87</v>
      </c>
      <c r="D72" s="147">
        <f t="shared" si="22"/>
        <v>159.82312499999998</v>
      </c>
      <c r="E72" s="174">
        <f>IFERROR(VLOOKUP(A72,'PEDIDOS POR VENDEDOR'!D:E,2,0),0)</f>
        <v>99</v>
      </c>
      <c r="F72" s="175">
        <f>IFERROR(VLOOKUP(A72,'VENTAS POR VENDEDOR'!A:B,2,0),0)</f>
        <v>5429817.7502521025</v>
      </c>
      <c r="G72" s="303">
        <f>IFERROR(VLOOKUP(A72,'VENTA TERCEROS'!A:B,2,0),0)</f>
        <v>643960.91650000028</v>
      </c>
      <c r="H72" s="23">
        <v>2530374.1552266669</v>
      </c>
      <c r="I72" s="304">
        <f t="shared" si="17"/>
        <v>965941.37475000042</v>
      </c>
      <c r="J72" s="305">
        <f t="shared" si="20"/>
        <v>0.3817385554443718</v>
      </c>
      <c r="K72" s="300">
        <f t="shared" si="21"/>
        <v>0.92915214866434392</v>
      </c>
      <c r="L72" s="7"/>
      <c r="M72" s="7"/>
    </row>
    <row r="73" spans="1:13">
      <c r="A73" s="130">
        <v>911</v>
      </c>
      <c r="B73" s="172" t="s">
        <v>53</v>
      </c>
      <c r="C73" s="173" t="s">
        <v>284</v>
      </c>
      <c r="D73" s="147">
        <f t="shared" si="22"/>
        <v>159.82312499999998</v>
      </c>
      <c r="E73" s="174">
        <f>IFERROR(VLOOKUP(A73,'PEDIDOS POR VENDEDOR'!D:E,2,0),0)</f>
        <v>109</v>
      </c>
      <c r="F73" s="175">
        <f>IFERROR(VLOOKUP(A73,'VENTAS POR VENDEDOR'!A:B,2,0),0)</f>
        <v>4741012.0639495794</v>
      </c>
      <c r="G73" s="303">
        <f>IFERROR(VLOOKUP(A73,'VENTA TERCEROS'!A:B,2,0),0)</f>
        <v>1261159.3099999998</v>
      </c>
      <c r="H73" s="23">
        <v>2225173.7527933335</v>
      </c>
      <c r="I73" s="304">
        <f t="shared" si="17"/>
        <v>1891738.9649999996</v>
      </c>
      <c r="J73" s="305">
        <f t="shared" si="20"/>
        <v>0.85015337010210446</v>
      </c>
      <c r="K73" s="300">
        <f t="shared" si="21"/>
        <v>1.0230059010546817</v>
      </c>
      <c r="L73" s="7"/>
      <c r="M73" s="7"/>
    </row>
    <row r="74" spans="1:13">
      <c r="A74" s="130">
        <v>933</v>
      </c>
      <c r="B74" s="172" t="s">
        <v>53</v>
      </c>
      <c r="C74" s="173" t="s">
        <v>231</v>
      </c>
      <c r="D74" s="147">
        <f t="shared" si="22"/>
        <v>159.82312499999998</v>
      </c>
      <c r="E74" s="174">
        <f>IFERROR(VLOOKUP(A74,'PEDIDOS POR VENDEDOR'!D:E,2,0),0)</f>
        <v>45</v>
      </c>
      <c r="F74" s="175">
        <f>IFERROR(VLOOKUP(A74,'VENTAS POR VENDEDOR'!A:B,2,0),0)</f>
        <v>3817559.9542016806</v>
      </c>
      <c r="G74" s="303">
        <f>IFERROR(VLOOKUP(A74,'VENTA TERCEROS'!A:B,2,0),0)</f>
        <v>1106295.3499999999</v>
      </c>
      <c r="H74" s="23">
        <v>2200366.513236667</v>
      </c>
      <c r="I74" s="304">
        <f t="shared" si="17"/>
        <v>1659443.0249999999</v>
      </c>
      <c r="J74" s="305">
        <f t="shared" si="20"/>
        <v>0.75416664224680174</v>
      </c>
      <c r="K74" s="300">
        <f t="shared" si="21"/>
        <v>0.42234188575651999</v>
      </c>
      <c r="L74" s="7"/>
      <c r="M74" s="7"/>
    </row>
    <row r="75" spans="1:13">
      <c r="A75" s="130">
        <v>115</v>
      </c>
      <c r="B75" s="172" t="s">
        <v>9</v>
      </c>
      <c r="C75" s="173" t="s">
        <v>128</v>
      </c>
      <c r="D75" s="196">
        <f>$J$19</f>
        <v>120.50156250000002</v>
      </c>
      <c r="E75" s="174">
        <f>IFERROR(VLOOKUP(A75,'PEDIDOS POR VENDEDOR'!D:E,2,0),0)</f>
        <v>44</v>
      </c>
      <c r="F75" s="175">
        <f>IFERROR(VLOOKUP(A75,'VENTAS POR VENDEDOR'!A:B,2,0),0)</f>
        <v>1435139.7406722694</v>
      </c>
      <c r="G75" s="303">
        <f>IFERROR(VLOOKUP(A75,'VENTA TERCEROS'!A:B,2,0),0)</f>
        <v>918062.58000000031</v>
      </c>
      <c r="H75" s="23">
        <v>2165593.9513433333</v>
      </c>
      <c r="I75" s="304">
        <f t="shared" si="17"/>
        <v>1377093.8700000006</v>
      </c>
      <c r="J75" s="305">
        <f t="shared" si="20"/>
        <v>0.63589661817524912</v>
      </c>
      <c r="K75" s="300">
        <f t="shared" si="21"/>
        <v>0.54771074026529731</v>
      </c>
      <c r="L75" s="7"/>
      <c r="M75" s="7"/>
    </row>
    <row r="76" spans="1:13">
      <c r="A76" s="130">
        <v>409</v>
      </c>
      <c r="B76" s="172" t="s">
        <v>16</v>
      </c>
      <c r="C76" s="173" t="s">
        <v>18</v>
      </c>
      <c r="D76" s="147">
        <f>$J$22</f>
        <v>72.300937499999989</v>
      </c>
      <c r="E76" s="174">
        <f>IFERROR(VLOOKUP(A76,'PEDIDOS POR VENDEDOR'!D:E,2,0),0)</f>
        <v>89</v>
      </c>
      <c r="F76" s="175">
        <f>IFERROR(VLOOKUP(A76,'VENTAS POR VENDEDOR'!A:B,2,0),0)</f>
        <v>2178276.6590756294</v>
      </c>
      <c r="G76" s="303">
        <f>IFERROR(VLOOKUP(A76,'VENTA TERCEROS'!A:B,2,0),0)</f>
        <v>1716266.3624999996</v>
      </c>
      <c r="H76" s="23">
        <v>2111505.8137333328</v>
      </c>
      <c r="I76" s="304">
        <f t="shared" si="17"/>
        <v>2574399.5437499993</v>
      </c>
      <c r="J76" s="305">
        <f t="shared" si="20"/>
        <v>1.2192244638901697</v>
      </c>
      <c r="K76" s="300">
        <f t="shared" si="21"/>
        <v>1.8464490865004346</v>
      </c>
      <c r="L76" s="7"/>
      <c r="M76" s="7"/>
    </row>
    <row r="77" spans="1:13">
      <c r="A77" s="130">
        <v>932</v>
      </c>
      <c r="B77" s="172" t="s">
        <v>53</v>
      </c>
      <c r="C77" s="173" t="s">
        <v>58</v>
      </c>
      <c r="D77" s="147">
        <f>$J$18</f>
        <v>159.82312499999998</v>
      </c>
      <c r="E77" s="174">
        <f>IFERROR(VLOOKUP(A77,'PEDIDOS POR VENDEDOR'!D:E,2,0),0)</f>
        <v>62</v>
      </c>
      <c r="F77" s="175">
        <f>IFERROR(VLOOKUP(A77,'VENTAS POR VENDEDOR'!A:B,2,0),0)</f>
        <v>3604268.7313445387</v>
      </c>
      <c r="G77" s="303">
        <f>IFERROR(VLOOKUP(A77,'VENTA TERCEROS'!A:B,2,0),0)</f>
        <v>779942.32999999973</v>
      </c>
      <c r="H77" s="23">
        <v>1972638.0508466666</v>
      </c>
      <c r="I77" s="304">
        <f t="shared" si="17"/>
        <v>1169913.4949999996</v>
      </c>
      <c r="J77" s="305">
        <f t="shared" si="20"/>
        <v>0.59307053034785917</v>
      </c>
      <c r="K77" s="300">
        <f t="shared" si="21"/>
        <v>0.58189326482009418</v>
      </c>
      <c r="L77" s="7"/>
      <c r="M77" s="7"/>
    </row>
    <row r="78" spans="1:13">
      <c r="A78" s="130">
        <v>925</v>
      </c>
      <c r="B78" s="172" t="s">
        <v>53</v>
      </c>
      <c r="C78" s="173" t="s">
        <v>316</v>
      </c>
      <c r="D78" s="147">
        <f>$J$18</f>
        <v>159.82312499999998</v>
      </c>
      <c r="E78" s="174">
        <f>IFERROR(VLOOKUP(A78,'PEDIDOS POR VENDEDOR'!D:E,2,0),0)</f>
        <v>67</v>
      </c>
      <c r="F78" s="175">
        <f>IFERROR(VLOOKUP(A78,'VENTAS POR VENDEDOR'!A:B,2,0),0)</f>
        <v>4762538.4180672262</v>
      </c>
      <c r="G78" s="303">
        <f>IFERROR(VLOOKUP(A78,'VENTA TERCEROS'!A:B,2,0),0)</f>
        <v>1001562.0700000001</v>
      </c>
      <c r="H78" s="23">
        <v>1960977.8344433331</v>
      </c>
      <c r="I78" s="304">
        <f t="shared" si="17"/>
        <v>1502343.1050000002</v>
      </c>
      <c r="J78" s="305">
        <f t="shared" si="20"/>
        <v>0.76611937096498262</v>
      </c>
      <c r="K78" s="300">
        <f t="shared" si="21"/>
        <v>0.62882014101526307</v>
      </c>
      <c r="L78" s="7"/>
      <c r="M78" s="7"/>
    </row>
    <row r="79" spans="1:13">
      <c r="A79" s="130">
        <v>405</v>
      </c>
      <c r="B79" s="172" t="s">
        <v>423</v>
      </c>
      <c r="C79" s="173" t="s">
        <v>425</v>
      </c>
      <c r="D79" s="147">
        <f>$J$21</f>
        <v>90.376171875000011</v>
      </c>
      <c r="E79" s="174">
        <f>IFERROR(VLOOKUP(A79,'PEDIDOS POR VENDEDOR'!D:E,2,0),0)</f>
        <v>65</v>
      </c>
      <c r="F79" s="175">
        <f>IFERROR(VLOOKUP(A79,'VENTAS POR VENDEDOR'!A:B,2,0),0)</f>
        <v>4038565.0787394973</v>
      </c>
      <c r="G79" s="303">
        <f>IFERROR(VLOOKUP(A79,'VENTA TERCEROS'!A:B,2,0),0)</f>
        <v>1066790.0899999999</v>
      </c>
      <c r="H79" s="23">
        <v>1871646.8598966668</v>
      </c>
      <c r="I79" s="304">
        <f t="shared" si="17"/>
        <v>1600185.1349999998</v>
      </c>
      <c r="J79" s="305">
        <f t="shared" si="20"/>
        <v>0.8549610342029722</v>
      </c>
      <c r="K79" s="300">
        <f t="shared" si="21"/>
        <v>1.0788241853710401</v>
      </c>
      <c r="L79" s="7"/>
      <c r="M79" s="7"/>
    </row>
    <row r="80" spans="1:13">
      <c r="A80" s="130">
        <v>407</v>
      </c>
      <c r="B80" s="172" t="s">
        <v>423</v>
      </c>
      <c r="C80" s="173" t="s">
        <v>15494</v>
      </c>
      <c r="D80" s="147">
        <f>$J$21</f>
        <v>90.376171875000011</v>
      </c>
      <c r="E80" s="174">
        <f>IFERROR(VLOOKUP(A80,'PEDIDOS POR VENDEDOR'!D:E,2,0),0)</f>
        <v>29</v>
      </c>
      <c r="F80" s="175">
        <f>IFERROR(VLOOKUP(A80,'VENTAS POR VENDEDOR'!A:B,2,0),0)</f>
        <v>502589.24764705886</v>
      </c>
      <c r="G80" s="303">
        <f>IFERROR(VLOOKUP(A80,'VENTA TERCEROS'!A:B,2,0),0)</f>
        <v>388588.08</v>
      </c>
      <c r="H80" s="23">
        <v>1826205.0358499996</v>
      </c>
      <c r="I80" s="304">
        <f t="shared" si="17"/>
        <v>582882.12</v>
      </c>
      <c r="J80" s="305">
        <f t="shared" si="20"/>
        <v>0.31917671266780834</v>
      </c>
      <c r="K80" s="300">
        <f t="shared" si="21"/>
        <v>0.48132155962707945</v>
      </c>
      <c r="L80" s="7"/>
      <c r="M80" s="7"/>
    </row>
    <row r="81" spans="1:14">
      <c r="A81" s="130">
        <v>936</v>
      </c>
      <c r="B81" s="172" t="s">
        <v>53</v>
      </c>
      <c r="C81" s="173" t="s">
        <v>55</v>
      </c>
      <c r="D81" s="147">
        <f>$J$18</f>
        <v>159.82312499999998</v>
      </c>
      <c r="E81" s="174">
        <f>IFERROR(VLOOKUP(A81,'PEDIDOS POR VENDEDOR'!D:E,2,0),0)</f>
        <v>133</v>
      </c>
      <c r="F81" s="175">
        <f>IFERROR(VLOOKUP(A81,'VENTAS POR VENDEDOR'!A:B,2,0),0)</f>
        <v>11959979.054369751</v>
      </c>
      <c r="G81" s="303">
        <f>IFERROR(VLOOKUP(A81,'VENTA TERCEROS'!A:B,2,0),0)</f>
        <v>1136532.96</v>
      </c>
      <c r="H81" s="23">
        <v>1792964.2446733334</v>
      </c>
      <c r="I81" s="304">
        <f t="shared" si="17"/>
        <v>1704799.44</v>
      </c>
      <c r="J81" s="305">
        <f t="shared" si="20"/>
        <v>0.95082734921498868</v>
      </c>
      <c r="K81" s="300">
        <f t="shared" si="21"/>
        <v>1.2482549067914923</v>
      </c>
      <c r="L81" s="7"/>
      <c r="M81" s="7"/>
    </row>
    <row r="82" spans="1:14">
      <c r="A82" s="130">
        <v>411</v>
      </c>
      <c r="B82" s="172" t="s">
        <v>16</v>
      </c>
      <c r="C82" s="173" t="s">
        <v>170</v>
      </c>
      <c r="D82" s="147">
        <f>$J$22</f>
        <v>72.300937499999989</v>
      </c>
      <c r="E82" s="174">
        <f>IFERROR(VLOOKUP(A82,'PEDIDOS POR VENDEDOR'!D:E,2,0),0)</f>
        <v>72</v>
      </c>
      <c r="F82" s="175">
        <f>IFERROR(VLOOKUP(A82,'VENTAS POR VENDEDOR'!A:B,2,0),0)</f>
        <v>1634397.3947058821</v>
      </c>
      <c r="G82" s="303">
        <f>IFERROR(VLOOKUP(A82,'VENTA TERCEROS'!A:B,2,0),0)</f>
        <v>1442799.8599999996</v>
      </c>
      <c r="H82" s="23">
        <v>1769869.6851333331</v>
      </c>
      <c r="I82" s="304">
        <f t="shared" si="17"/>
        <v>2164199.7899999996</v>
      </c>
      <c r="J82" s="305">
        <f t="shared" si="20"/>
        <v>1.2228017735876184</v>
      </c>
      <c r="K82" s="300">
        <f t="shared" si="21"/>
        <v>1.4937565643599022</v>
      </c>
      <c r="L82" s="7"/>
      <c r="M82" s="7"/>
    </row>
    <row r="83" spans="1:14">
      <c r="A83" s="130">
        <v>605</v>
      </c>
      <c r="B83" s="172" t="s">
        <v>31</v>
      </c>
      <c r="C83" s="172" t="s">
        <v>116</v>
      </c>
      <c r="D83" s="147">
        <f>$J$25</f>
        <v>72.300937500000003</v>
      </c>
      <c r="E83" s="174">
        <f>IFERROR(VLOOKUP(A83,'PEDIDOS POR VENDEDOR'!D:E,2,0),0)</f>
        <v>55</v>
      </c>
      <c r="F83" s="175">
        <f>IFERROR(VLOOKUP(A83,'VENTAS POR VENDEDOR'!A:B,2,0),0)</f>
        <v>3099083.6589915962</v>
      </c>
      <c r="G83" s="303">
        <f>IFERROR(VLOOKUP(A83,'VENTA TERCEROS'!A:B,2,0),0)</f>
        <v>907600.21949999989</v>
      </c>
      <c r="H83" s="23">
        <v>1736414.2423333335</v>
      </c>
      <c r="I83" s="304">
        <f t="shared" si="17"/>
        <v>1361400.32925</v>
      </c>
      <c r="J83" s="305">
        <f t="shared" si="20"/>
        <v>0.78402969525324628</v>
      </c>
      <c r="K83" s="300">
        <f t="shared" si="21"/>
        <v>1.1410640422193694</v>
      </c>
      <c r="L83" s="7"/>
      <c r="M83" s="7"/>
    </row>
    <row r="84" spans="1:14">
      <c r="A84" s="130">
        <v>706</v>
      </c>
      <c r="B84" s="172" t="s">
        <v>156</v>
      </c>
      <c r="C84" s="173" t="s">
        <v>158</v>
      </c>
      <c r="D84" s="147">
        <f>$J$27</f>
        <v>180.75234375000002</v>
      </c>
      <c r="E84" s="174">
        <f>IFERROR(VLOOKUP(A84,'PEDIDOS POR VENDEDOR'!D:E,2,0),0)</f>
        <v>46</v>
      </c>
      <c r="F84" s="175">
        <f>IFERROR(VLOOKUP(A84,'VENTAS POR VENDEDOR'!A:B,2,0),0)</f>
        <v>1533863.6409243695</v>
      </c>
      <c r="G84" s="303">
        <f>IFERROR(VLOOKUP(A84,'VENTA TERCEROS'!A:B,2,0),0)</f>
        <v>567065.82999999996</v>
      </c>
      <c r="H84" s="23">
        <v>1653580.1147666664</v>
      </c>
      <c r="I84" s="304">
        <f t="shared" si="17"/>
        <v>850598.745</v>
      </c>
      <c r="J84" s="305">
        <f t="shared" si="20"/>
        <v>0.51439826676920719</v>
      </c>
      <c r="K84" s="300">
        <f t="shared" si="21"/>
        <v>0.38173778866975266</v>
      </c>
      <c r="L84" s="7"/>
      <c r="M84" s="7"/>
    </row>
    <row r="85" spans="1:14">
      <c r="A85" s="130">
        <v>713</v>
      </c>
      <c r="B85" s="172" t="s">
        <v>24</v>
      </c>
      <c r="C85" s="173" t="s">
        <v>95</v>
      </c>
      <c r="D85" s="147">
        <f>$J$20</f>
        <v>72.300937499999989</v>
      </c>
      <c r="E85" s="174">
        <f>IFERROR(VLOOKUP(A85,'PEDIDOS POR VENDEDOR'!D:E,2,0),0)</f>
        <v>46</v>
      </c>
      <c r="F85" s="175">
        <f>IFERROR(VLOOKUP(A85,'VENTAS POR VENDEDOR'!A:B,2,0),0)</f>
        <v>3478628.1145378146</v>
      </c>
      <c r="G85" s="303">
        <f>IFERROR(VLOOKUP(A85,'VENTA TERCEROS'!A:B,2,0),0)</f>
        <v>645822.67000000016</v>
      </c>
      <c r="H85" s="23">
        <v>1652608.0757333329</v>
      </c>
      <c r="I85" s="304">
        <f t="shared" si="17"/>
        <v>968734.00500000024</v>
      </c>
      <c r="J85" s="305">
        <f t="shared" ref="J85:J102" si="23">+((G85/$C$4)*$B$4)/H85</f>
        <v>0.5861849637701495</v>
      </c>
      <c r="K85" s="300">
        <f t="shared" ref="K85:K102" si="24">(+E85/$C$4*$B$4)/D85</f>
        <v>0.95434447167438197</v>
      </c>
      <c r="L85" s="7"/>
      <c r="M85" s="7"/>
    </row>
    <row r="86" spans="1:14">
      <c r="A86" s="130">
        <v>116</v>
      </c>
      <c r="B86" s="172" t="s">
        <v>9</v>
      </c>
      <c r="C86" s="173" t="s">
        <v>153</v>
      </c>
      <c r="D86" s="196">
        <f>$J$19</f>
        <v>120.50156250000002</v>
      </c>
      <c r="E86" s="174">
        <f>IFERROR(VLOOKUP(A86,'PEDIDOS POR VENDEDOR'!D:E,2,0),0)</f>
        <v>32</v>
      </c>
      <c r="F86" s="175">
        <f>IFERROR(VLOOKUP(A86,'VENTAS POR VENDEDOR'!A:B,2,0),0)</f>
        <v>961643.30159663863</v>
      </c>
      <c r="G86" s="303">
        <f>IFERROR(VLOOKUP(A86,'VENTA TERCEROS'!A:B,2,0),0)</f>
        <v>381605.35</v>
      </c>
      <c r="H86" s="23">
        <v>1517087.6802033335</v>
      </c>
      <c r="I86" s="304">
        <f t="shared" si="17"/>
        <v>572408.02499999991</v>
      </c>
      <c r="J86" s="305">
        <f t="shared" si="23"/>
        <v>0.37730714741766325</v>
      </c>
      <c r="K86" s="300">
        <f t="shared" si="24"/>
        <v>0.3983350838293071</v>
      </c>
      <c r="L86" s="7"/>
      <c r="M86" s="7"/>
    </row>
    <row r="87" spans="1:14">
      <c r="A87" s="130">
        <v>906</v>
      </c>
      <c r="B87" s="172" t="s">
        <v>67</v>
      </c>
      <c r="C87" s="173" t="s">
        <v>69</v>
      </c>
      <c r="D87" s="147">
        <f>$J$23</f>
        <v>192.80250000000001</v>
      </c>
      <c r="E87" s="174">
        <f>IFERROR(VLOOKUP(A87,'PEDIDOS POR VENDEDOR'!D:E,2,0),0)</f>
        <v>176</v>
      </c>
      <c r="F87" s="175">
        <f>IFERROR(VLOOKUP(A87,'VENTAS POR VENDEDOR'!A:B,2,0),0)</f>
        <v>12734663.950840335</v>
      </c>
      <c r="G87" s="303">
        <f>IFERROR(VLOOKUP(A87,'VENTA TERCEROS'!A:B,2,0),0)</f>
        <v>232396.80199999997</v>
      </c>
      <c r="H87" s="23">
        <v>1500000</v>
      </c>
      <c r="I87" s="304">
        <f t="shared" si="17"/>
        <v>348595.20299999992</v>
      </c>
      <c r="J87" s="305">
        <f t="shared" si="23"/>
        <v>0.23239680199999996</v>
      </c>
      <c r="K87" s="300">
        <f t="shared" si="24"/>
        <v>1.3692768506632433</v>
      </c>
      <c r="L87" s="7"/>
      <c r="M87" s="7"/>
    </row>
    <row r="88" spans="1:14">
      <c r="A88" s="130">
        <v>715</v>
      </c>
      <c r="B88" s="172" t="s">
        <v>24</v>
      </c>
      <c r="C88" s="173" t="s">
        <v>30</v>
      </c>
      <c r="D88" s="147">
        <f>$J$20</f>
        <v>72.300937499999989</v>
      </c>
      <c r="E88" s="174">
        <f>IFERROR(VLOOKUP(A88,'PEDIDOS POR VENDEDOR'!D:E,2,0),0)</f>
        <v>25</v>
      </c>
      <c r="F88" s="175">
        <f>IFERROR(VLOOKUP(A88,'VENTAS POR VENDEDOR'!A:B,2,0),0)</f>
        <v>1409284.5807563025</v>
      </c>
      <c r="G88" s="303">
        <f>IFERROR(VLOOKUP(A88,'VENTA TERCEROS'!A:B,2,0),0)</f>
        <v>596298.42799999996</v>
      </c>
      <c r="H88" s="23">
        <v>1500000</v>
      </c>
      <c r="I88" s="304">
        <f t="shared" si="17"/>
        <v>894447.64199999999</v>
      </c>
      <c r="J88" s="305">
        <f t="shared" si="23"/>
        <v>0.59629842799999999</v>
      </c>
      <c r="K88" s="300">
        <f t="shared" si="24"/>
        <v>0.51866547373607719</v>
      </c>
      <c r="L88" s="7"/>
      <c r="M88" s="7"/>
    </row>
    <row r="89" spans="1:14">
      <c r="A89" s="130">
        <v>410</v>
      </c>
      <c r="B89" s="172" t="s">
        <v>423</v>
      </c>
      <c r="C89" s="173" t="s">
        <v>451</v>
      </c>
      <c r="D89" s="147">
        <f>$J$21</f>
        <v>90.376171875000011</v>
      </c>
      <c r="E89" s="174">
        <f>IFERROR(VLOOKUP(A89,'PEDIDOS POR VENDEDOR'!D:E,2,0),0)</f>
        <v>27</v>
      </c>
      <c r="F89" s="175">
        <f>IFERROR(VLOOKUP(A89,'VENTAS POR VENDEDOR'!A:B,2,0),0)</f>
        <v>738601.94873949583</v>
      </c>
      <c r="G89" s="303">
        <f>IFERROR(VLOOKUP(A89,'VENTA TERCEROS'!A:B,2,0),0)</f>
        <v>451114.39000000013</v>
      </c>
      <c r="H89" s="23">
        <v>1500000</v>
      </c>
      <c r="I89" s="304">
        <f t="shared" si="17"/>
        <v>676671.5850000002</v>
      </c>
      <c r="J89" s="305">
        <f t="shared" si="23"/>
        <v>0.45111439000000014</v>
      </c>
      <c r="K89" s="300">
        <f t="shared" si="24"/>
        <v>0.44812696930797052</v>
      </c>
      <c r="L89" s="7"/>
      <c r="M89" s="7"/>
    </row>
    <row r="90" spans="1:14">
      <c r="A90" s="130">
        <v>720</v>
      </c>
      <c r="B90" s="172" t="s">
        <v>24</v>
      </c>
      <c r="C90" s="173" t="s">
        <v>52</v>
      </c>
      <c r="D90" s="147">
        <f>$J$20</f>
        <v>72.300937499999989</v>
      </c>
      <c r="E90" s="174">
        <f>IFERROR(VLOOKUP(A90,'PEDIDOS POR VENDEDOR'!D:E,2,0),0)</f>
        <v>64</v>
      </c>
      <c r="F90" s="175">
        <f>IFERROR(VLOOKUP(A90,'VENTAS POR VENDEDOR'!A:B,2,0),0)</f>
        <v>1783119.7626890743</v>
      </c>
      <c r="G90" s="303">
        <f>IFERROR(VLOOKUP(A90,'VENTA TERCEROS'!A:B,2,0),0)</f>
        <v>205767.35</v>
      </c>
      <c r="H90" s="23">
        <v>1500000</v>
      </c>
      <c r="I90" s="304">
        <f t="shared" si="17"/>
        <v>308651.02500000002</v>
      </c>
      <c r="J90" s="305">
        <f t="shared" si="23"/>
        <v>0.20576735000000002</v>
      </c>
      <c r="K90" s="300">
        <f t="shared" si="24"/>
        <v>1.3277836127643574</v>
      </c>
      <c r="L90" s="7"/>
      <c r="M90" s="7"/>
    </row>
    <row r="91" spans="1:14">
      <c r="A91" s="130">
        <v>620</v>
      </c>
      <c r="B91" s="172" t="s">
        <v>41</v>
      </c>
      <c r="C91" s="173" t="s">
        <v>43</v>
      </c>
      <c r="D91" s="147">
        <f>$J$20</f>
        <v>72.300937499999989</v>
      </c>
      <c r="E91" s="174">
        <f>IFERROR(VLOOKUP(A91,'PEDIDOS POR VENDEDOR'!D:E,2,0),0)</f>
        <v>48</v>
      </c>
      <c r="F91" s="175">
        <f>IFERROR(VLOOKUP(A91,'VENTAS POR VENDEDOR'!A:B,2,0),0)</f>
        <v>3193955.8640336143</v>
      </c>
      <c r="G91" s="303">
        <f>IFERROR(VLOOKUP(A91,'VENTA TERCEROS'!A:B,2,0),0)</f>
        <v>1186491.3655000001</v>
      </c>
      <c r="H91" s="23">
        <v>1500000</v>
      </c>
      <c r="I91" s="304">
        <f t="shared" si="17"/>
        <v>1779737.04825</v>
      </c>
      <c r="J91" s="305">
        <f t="shared" si="23"/>
        <v>1.1864913655</v>
      </c>
      <c r="K91" s="300">
        <f t="shared" si="24"/>
        <v>0.99583770957326812</v>
      </c>
      <c r="L91" s="7"/>
      <c r="M91" s="7"/>
    </row>
    <row r="92" spans="1:14">
      <c r="A92" s="130">
        <v>415</v>
      </c>
      <c r="B92" s="172" t="s">
        <v>423</v>
      </c>
      <c r="C92" s="173" t="s">
        <v>759</v>
      </c>
      <c r="D92" s="147">
        <f>$J$21</f>
        <v>90.376171875000011</v>
      </c>
      <c r="E92" s="174">
        <f>IFERROR(VLOOKUP(A92,'PEDIDOS POR VENDEDOR'!D:E,2,0),0)</f>
        <v>9</v>
      </c>
      <c r="F92" s="175">
        <f>IFERROR(VLOOKUP(A92,'VENTAS POR VENDEDOR'!A:B,2,0),0)</f>
        <v>240486.40336134454</v>
      </c>
      <c r="G92" s="303">
        <f>IFERROR(VLOOKUP(A92,'VENTA TERCEROS'!A:B,2,0),0)</f>
        <v>119783.71</v>
      </c>
      <c r="H92" s="23">
        <v>1500000</v>
      </c>
      <c r="I92" s="304">
        <f t="shared" si="17"/>
        <v>179675.565</v>
      </c>
      <c r="J92" s="305">
        <f t="shared" si="23"/>
        <v>0.11978371</v>
      </c>
      <c r="K92" s="300">
        <f t="shared" si="24"/>
        <v>0.14937565643599018</v>
      </c>
      <c r="L92" s="195"/>
      <c r="M92" s="195"/>
      <c r="N92" s="168"/>
    </row>
    <row r="93" spans="1:14">
      <c r="A93" s="130">
        <v>964</v>
      </c>
      <c r="B93" s="172" t="s">
        <v>67</v>
      </c>
      <c r="C93" s="173" t="s">
        <v>345</v>
      </c>
      <c r="D93" s="147">
        <f>$J$26</f>
        <v>108.45140624999999</v>
      </c>
      <c r="E93" s="174">
        <f>IFERROR(VLOOKUP(A93,'PEDIDOS POR VENDEDOR'!D:E,2,0),0)</f>
        <v>143</v>
      </c>
      <c r="F93" s="175">
        <f>IFERROR(VLOOKUP(A93,'VENTAS POR VENDEDOR'!A:B,2,0),0)</f>
        <v>12882190.459831933</v>
      </c>
      <c r="G93" s="303">
        <f>IFERROR(VLOOKUP(A93,'VENTA TERCEROS'!A:B,2,0),0)</f>
        <v>259924.96000000005</v>
      </c>
      <c r="H93" s="23">
        <v>1500000</v>
      </c>
      <c r="I93" s="304">
        <f t="shared" si="17"/>
        <v>389887.44000000006</v>
      </c>
      <c r="J93" s="305">
        <f t="shared" si="23"/>
        <v>0.25992496000000004</v>
      </c>
      <c r="K93" s="300">
        <f t="shared" si="24"/>
        <v>1.9778443398469074</v>
      </c>
      <c r="L93" s="7"/>
      <c r="M93" s="7"/>
    </row>
    <row r="94" spans="1:14">
      <c r="A94" s="130">
        <v>712</v>
      </c>
      <c r="B94" s="172" t="s">
        <v>24</v>
      </c>
      <c r="C94" s="173" t="s">
        <v>376</v>
      </c>
      <c r="D94" s="147">
        <f>$J$20</f>
        <v>72.300937499999989</v>
      </c>
      <c r="E94" s="174">
        <f>IFERROR(VLOOKUP(A94,'PEDIDOS POR VENDEDOR'!D:E,2,0),0)</f>
        <v>12</v>
      </c>
      <c r="F94" s="175">
        <f>IFERROR(VLOOKUP(A94,'VENTAS POR VENDEDOR'!A:B,2,0),0)</f>
        <v>1453608.7064705885</v>
      </c>
      <c r="G94" s="303">
        <f>IFERROR(VLOOKUP(A94,'VENTA TERCEROS'!A:B,2,0),0)</f>
        <v>14117.66</v>
      </c>
      <c r="H94" s="23">
        <v>1500000</v>
      </c>
      <c r="I94" s="304">
        <f t="shared" si="17"/>
        <v>21176.489999999998</v>
      </c>
      <c r="J94" s="305">
        <f t="shared" si="23"/>
        <v>1.4117659999999999E-2</v>
      </c>
      <c r="K94" s="300">
        <f t="shared" si="24"/>
        <v>0.24895942739331703</v>
      </c>
      <c r="L94" s="7"/>
      <c r="M94" s="7"/>
    </row>
    <row r="95" spans="1:14">
      <c r="A95" s="130">
        <v>714</v>
      </c>
      <c r="B95" s="172" t="s">
        <v>24</v>
      </c>
      <c r="C95" s="173" t="s">
        <v>26</v>
      </c>
      <c r="D95" s="147">
        <f>$J$20</f>
        <v>72.300937499999989</v>
      </c>
      <c r="E95" s="174">
        <f>IFERROR(VLOOKUP(A95,'PEDIDOS POR VENDEDOR'!D:E,2,0),0)</f>
        <v>10</v>
      </c>
      <c r="F95" s="175">
        <f>IFERROR(VLOOKUP(A95,'VENTAS POR VENDEDOR'!A:B,2,0),0)</f>
        <v>319329.17176470585</v>
      </c>
      <c r="G95" s="303">
        <f>IFERROR(VLOOKUP(A95,'VENTA TERCEROS'!A:B,2,0),0)</f>
        <v>301902.3</v>
      </c>
      <c r="H95" s="23">
        <v>1500000</v>
      </c>
      <c r="I95" s="304">
        <f t="shared" si="17"/>
        <v>452853.44999999995</v>
      </c>
      <c r="J95" s="305">
        <f t="shared" si="23"/>
        <v>0.30190229999999996</v>
      </c>
      <c r="K95" s="300">
        <f t="shared" si="24"/>
        <v>0.20746618949443085</v>
      </c>
      <c r="L95" s="7"/>
      <c r="M95" s="7"/>
    </row>
    <row r="96" spans="1:14">
      <c r="A96" s="130">
        <v>413</v>
      </c>
      <c r="B96" s="172" t="s">
        <v>16</v>
      </c>
      <c r="C96" s="172" t="s">
        <v>20</v>
      </c>
      <c r="D96" s="147">
        <f>$J$22</f>
        <v>72.300937499999989</v>
      </c>
      <c r="E96" s="174">
        <f>IFERROR(VLOOKUP(A96,'PEDIDOS POR VENDEDOR'!D:E,2,0),0)</f>
        <v>76</v>
      </c>
      <c r="F96" s="175">
        <f>IFERROR(VLOOKUP(A96,'VENTAS POR VENDEDOR'!A:B,2,0),0)</f>
        <v>2320780.9441176481</v>
      </c>
      <c r="G96" s="303">
        <f>IFERROR(VLOOKUP(A96,'VENTA TERCEROS'!A:B,2,0),0)</f>
        <v>499129.96</v>
      </c>
      <c r="H96" s="23">
        <v>1500000</v>
      </c>
      <c r="I96" s="304">
        <f t="shared" si="17"/>
        <v>748694.94000000006</v>
      </c>
      <c r="J96" s="305">
        <f t="shared" si="23"/>
        <v>0.49912996000000004</v>
      </c>
      <c r="K96" s="300">
        <f t="shared" si="24"/>
        <v>1.5767430401576745</v>
      </c>
      <c r="L96" s="7"/>
      <c r="M96" s="7"/>
    </row>
    <row r="97" spans="1:14">
      <c r="A97" s="130">
        <v>612</v>
      </c>
      <c r="B97" s="172" t="s">
        <v>31</v>
      </c>
      <c r="C97" s="172" t="s">
        <v>33</v>
      </c>
      <c r="D97" s="147">
        <f>$J$25</f>
        <v>72.300937500000003</v>
      </c>
      <c r="E97" s="174">
        <f>IFERROR(VLOOKUP(A97,'PEDIDOS POR VENDEDOR'!D:E,2,0),0)</f>
        <v>42</v>
      </c>
      <c r="F97" s="175">
        <f>IFERROR(VLOOKUP(A97,'VENTAS POR VENDEDOR'!A:B,2,0),0)</f>
        <v>2893673.1772268908</v>
      </c>
      <c r="G97" s="303">
        <f>IFERROR(VLOOKUP(A97,'VENTA TERCEROS'!A:B,2,0),0)</f>
        <v>733418.26</v>
      </c>
      <c r="H97" s="23">
        <v>1500000</v>
      </c>
      <c r="I97" s="304">
        <f t="shared" si="17"/>
        <v>1100127.3899999999</v>
      </c>
      <c r="J97" s="305">
        <f t="shared" si="23"/>
        <v>0.73341825999999988</v>
      </c>
      <c r="K97" s="300">
        <f t="shared" si="24"/>
        <v>0.87135799587660945</v>
      </c>
      <c r="L97" s="7"/>
      <c r="M97" s="7"/>
    </row>
    <row r="98" spans="1:14">
      <c r="A98" s="130">
        <v>510</v>
      </c>
      <c r="B98" s="172" t="s">
        <v>34</v>
      </c>
      <c r="C98" s="173" t="s">
        <v>364</v>
      </c>
      <c r="D98" s="147">
        <f>$J$28</f>
        <v>72.300937500000003</v>
      </c>
      <c r="E98" s="174">
        <f>IFERROR(VLOOKUP(A98,'PEDIDOS POR VENDEDOR'!D:E,2,0),0)</f>
        <v>65</v>
      </c>
      <c r="F98" s="175">
        <f>IFERROR(VLOOKUP(A98,'VENTAS POR VENDEDOR'!A:B,2,0),0)</f>
        <v>4510068.8053781521</v>
      </c>
      <c r="G98" s="303">
        <f>IFERROR(VLOOKUP(A98,'VENTA TERCEROS'!A:B,2,0),0)</f>
        <v>665600.4</v>
      </c>
      <c r="H98" s="23">
        <v>1500000</v>
      </c>
      <c r="I98" s="304">
        <f t="shared" si="17"/>
        <v>998400.60000000009</v>
      </c>
      <c r="J98" s="305">
        <f t="shared" si="23"/>
        <v>0.66560040000000009</v>
      </c>
      <c r="K98" s="300">
        <f t="shared" si="24"/>
        <v>1.3485302317138004</v>
      </c>
      <c r="L98" s="7"/>
      <c r="M98" s="7"/>
    </row>
    <row r="99" spans="1:14">
      <c r="A99" s="130">
        <v>711</v>
      </c>
      <c r="B99" s="172" t="s">
        <v>24</v>
      </c>
      <c r="C99" s="173" t="s">
        <v>398</v>
      </c>
      <c r="D99" s="147">
        <f>$J$20</f>
        <v>72.300937499999989</v>
      </c>
      <c r="E99" s="174">
        <f>IFERROR(VLOOKUP(A99,'PEDIDOS POR VENDEDOR'!D:E,2,0),0)</f>
        <v>1</v>
      </c>
      <c r="F99" s="175">
        <f>IFERROR(VLOOKUP(A99,'VENTAS POR VENDEDOR'!A:B,2,0),0)</f>
        <v>33475.629999999997</v>
      </c>
      <c r="G99" s="303">
        <f>IFERROR(VLOOKUP(A99,'VENTA TERCEROS'!A:B,2,0),0)</f>
        <v>9075.6299999999992</v>
      </c>
      <c r="H99" s="23">
        <v>1500000</v>
      </c>
      <c r="I99" s="304">
        <f t="shared" si="17"/>
        <v>13613.444999999998</v>
      </c>
      <c r="J99" s="305">
        <f t="shared" si="23"/>
        <v>9.0756299999999977E-3</v>
      </c>
      <c r="K99" s="300">
        <f t="shared" si="24"/>
        <v>2.0746618949443085E-2</v>
      </c>
      <c r="L99" s="7"/>
      <c r="M99" s="7"/>
    </row>
    <row r="100" spans="1:14">
      <c r="A100" s="130">
        <v>717</v>
      </c>
      <c r="B100" s="172" t="s">
        <v>137</v>
      </c>
      <c r="C100" s="173" t="s">
        <v>1510</v>
      </c>
      <c r="D100" s="147">
        <f>$J$20</f>
        <v>72.300937499999989</v>
      </c>
      <c r="E100" s="174">
        <f>IFERROR(VLOOKUP(A100,'PEDIDOS POR VENDEDOR'!D:E,2,0),0)</f>
        <v>18</v>
      </c>
      <c r="F100" s="175">
        <f>IFERROR(VLOOKUP(A100,'VENTAS POR VENDEDOR'!A:B,2,0),0)</f>
        <v>611363.53781512612</v>
      </c>
      <c r="G100" s="303">
        <f>IFERROR(VLOOKUP(A100,'VENTA TERCEROS'!A:B,2,0),0)</f>
        <v>83047.55999999991</v>
      </c>
      <c r="H100" s="23">
        <v>1500000</v>
      </c>
      <c r="I100" s="304">
        <f t="shared" si="17"/>
        <v>124571.33999999987</v>
      </c>
      <c r="J100" s="305">
        <f t="shared" si="23"/>
        <v>8.3047559999999909E-2</v>
      </c>
      <c r="K100" s="300">
        <f t="shared" si="24"/>
        <v>0.37343914108997556</v>
      </c>
      <c r="L100" s="7"/>
      <c r="M100" s="7"/>
    </row>
    <row r="101" spans="1:14" s="168" customFormat="1">
      <c r="A101" s="130">
        <v>509</v>
      </c>
      <c r="B101" s="172" t="s">
        <v>34</v>
      </c>
      <c r="C101" s="172" t="s">
        <v>36</v>
      </c>
      <c r="D101" s="147">
        <f>$J$28</f>
        <v>72.300937500000003</v>
      </c>
      <c r="E101" s="174">
        <f>IFERROR(VLOOKUP(A101,'PEDIDOS POR VENDEDOR'!D:E,2,0),0)</f>
        <v>79</v>
      </c>
      <c r="F101" s="175">
        <f>IFERROR(VLOOKUP(A101,'VENTAS POR VENDEDOR'!A:B,2,0),0)</f>
        <v>3480136.816386553</v>
      </c>
      <c r="G101" s="303">
        <f>IFERROR(VLOOKUP(A101,'VENTA TERCEROS'!A:B,2,0),0)</f>
        <v>1085074.9700000002</v>
      </c>
      <c r="H101" s="23">
        <v>1310257.0304999999</v>
      </c>
      <c r="I101" s="304">
        <f t="shared" si="17"/>
        <v>1627612.4550000003</v>
      </c>
      <c r="J101" s="305">
        <f t="shared" si="23"/>
        <v>1.2422085263521891</v>
      </c>
      <c r="K101" s="300">
        <f t="shared" si="24"/>
        <v>1.6389828970060034</v>
      </c>
      <c r="L101" s="7"/>
      <c r="M101" s="7"/>
      <c r="N101"/>
    </row>
    <row r="102" spans="1:14">
      <c r="A102" s="130">
        <v>934</v>
      </c>
      <c r="B102" s="172" t="s">
        <v>53</v>
      </c>
      <c r="C102" s="173" t="s">
        <v>111</v>
      </c>
      <c r="D102" s="147">
        <f>$J$18</f>
        <v>159.82312499999998</v>
      </c>
      <c r="E102" s="174">
        <f>IFERROR(VLOOKUP(A102,'PEDIDOS POR VENDEDOR'!D:E,2,0),0)</f>
        <v>55</v>
      </c>
      <c r="F102" s="175">
        <f>IFERROR(VLOOKUP(A102,'VENTAS POR VENDEDOR'!A:B,2,0),0)</f>
        <v>2642095.8051260505</v>
      </c>
      <c r="G102" s="303">
        <f>IFERROR(VLOOKUP(A102,'VENTA TERCEROS'!A:B,2,0),0)</f>
        <v>557512.80800000008</v>
      </c>
      <c r="H102" s="23">
        <v>1267181.4929399998</v>
      </c>
      <c r="I102" s="304">
        <f t="shared" si="17"/>
        <v>836269.21200000017</v>
      </c>
      <c r="J102" s="305">
        <f t="shared" si="23"/>
        <v>0.65994430684097516</v>
      </c>
      <c r="K102" s="300">
        <f t="shared" si="24"/>
        <v>0.51619563814685776</v>
      </c>
      <c r="L102" s="7"/>
      <c r="M102" s="7"/>
    </row>
    <row r="103" spans="1:14">
      <c r="A103" s="130">
        <v>905</v>
      </c>
      <c r="B103" s="172" t="s">
        <v>67</v>
      </c>
      <c r="C103" s="173" t="s">
        <v>176</v>
      </c>
      <c r="D103" s="147">
        <f>$J$23</f>
        <v>192.80250000000001</v>
      </c>
      <c r="E103" s="174">
        <f>IFERROR(VLOOKUP(A103,'PEDIDOS POR VENDEDOR'!D:E,2,0),0)</f>
        <v>164</v>
      </c>
      <c r="F103" s="175">
        <f>IFERROR(VLOOKUP(A103,'VENTAS POR VENDEDOR'!A:B,2,0),0)</f>
        <v>16996707.958487384</v>
      </c>
      <c r="G103" s="303">
        <f>IFERROR(VLOOKUP(A103,'VENTA TERCEROS'!A:B,2,0),0)</f>
        <v>672839.04</v>
      </c>
      <c r="H103" s="23">
        <v>1200068.9368199999</v>
      </c>
      <c r="I103" s="304">
        <f t="shared" si="17"/>
        <v>1009258.56</v>
      </c>
      <c r="J103" s="305">
        <f t="shared" ref="J103:J105" si="25">+((G103/$C$4)*$B$4)/H103</f>
        <v>0.8410004867506875</v>
      </c>
      <c r="K103" s="300">
        <f t="shared" ref="K103:K105" si="26">(+E103/$C$4*$B$4)/D103</f>
        <v>1.2759170653907494</v>
      </c>
      <c r="L103" s="7"/>
      <c r="M103" s="7"/>
    </row>
    <row r="104" spans="1:14">
      <c r="A104" s="130">
        <v>718</v>
      </c>
      <c r="B104" s="172" t="s">
        <v>137</v>
      </c>
      <c r="C104" s="173" t="s">
        <v>139</v>
      </c>
      <c r="D104" s="147">
        <f>$J$26</f>
        <v>108.45140624999999</v>
      </c>
      <c r="E104" s="174">
        <f>IFERROR(VLOOKUP(A104,'PEDIDOS POR VENDEDOR'!D:E,2,0),0)</f>
        <v>147</v>
      </c>
      <c r="F104" s="175">
        <f>IFERROR(VLOOKUP(A104,'VENTAS POR VENDEDOR'!A:B,2,0),0)</f>
        <v>8907281.3889075704</v>
      </c>
      <c r="G104" s="303">
        <f>IFERROR(VLOOKUP(A104,'VENTA TERCEROS'!A:B,2,0),0)</f>
        <v>253956.76999999996</v>
      </c>
      <c r="H104" s="23">
        <v>1120240.5781050001</v>
      </c>
      <c r="I104" s="304">
        <f t="shared" si="17"/>
        <v>380935.15499999991</v>
      </c>
      <c r="J104" s="305">
        <f t="shared" si="25"/>
        <v>0.34004763123684573</v>
      </c>
      <c r="K104" s="300">
        <f t="shared" si="26"/>
        <v>2.0331686570454224</v>
      </c>
      <c r="L104" s="7"/>
      <c r="M104" s="7"/>
    </row>
    <row r="105" spans="1:14">
      <c r="A105" s="130">
        <v>705</v>
      </c>
      <c r="B105" s="172" t="s">
        <v>156</v>
      </c>
      <c r="C105" s="173" t="s">
        <v>6051</v>
      </c>
      <c r="D105" s="147">
        <f>$J$27</f>
        <v>180.75234375000002</v>
      </c>
      <c r="E105" s="174">
        <f>IFERROR(VLOOKUP(A105,'PEDIDOS POR VENDEDOR'!D:E,2,0),0)</f>
        <v>97</v>
      </c>
      <c r="F105" s="175">
        <f>IFERROR(VLOOKUP(A105,'VENTAS POR VENDEDOR'!A:B,2,0),0)</f>
        <v>4308092.9884873908</v>
      </c>
      <c r="G105" s="303">
        <f>IFERROR(VLOOKUP(A105,'VENTA TERCEROS'!A:B,2,0),0)</f>
        <v>439497.20000000007</v>
      </c>
      <c r="H105" s="23">
        <v>1055251.9979999999</v>
      </c>
      <c r="I105" s="304">
        <f t="shared" si="17"/>
        <v>659245.80000000005</v>
      </c>
      <c r="J105" s="305">
        <f t="shared" si="25"/>
        <v>0.6247283125257822</v>
      </c>
      <c r="K105" s="300">
        <f t="shared" si="26"/>
        <v>0.80496881523839148</v>
      </c>
      <c r="L105" s="7"/>
      <c r="M105" s="7"/>
    </row>
    <row r="108" spans="1:14">
      <c r="D108" s="242"/>
    </row>
  </sheetData>
  <autoFilter ref="A49:N105" xr:uid="{7132B05D-27AA-4D65-AB26-929461418289}"/>
  <mergeCells count="3">
    <mergeCell ref="A1:K1"/>
    <mergeCell ref="A15:K15"/>
    <mergeCell ref="A47:K47"/>
  </mergeCells>
  <conditionalFormatting sqref="F7:F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11">
      <colorScale>
        <cfvo type="min"/>
        <cfvo type="max"/>
        <color rgb="FFFFEF9C"/>
        <color rgb="FF63BE7B"/>
      </colorScale>
    </cfRule>
  </conditionalFormatting>
  <conditionalFormatting sqref="G7:G11">
    <cfRule type="colorScale" priority="10">
      <colorScale>
        <cfvo type="min"/>
        <cfvo type="max"/>
        <color rgb="FFFFEF9C"/>
        <color rgb="FF63BE7B"/>
      </colorScale>
    </cfRule>
  </conditionalFormatting>
  <conditionalFormatting sqref="F7:F11 E12:F12 F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D4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0:K10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4:K10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J105">
    <cfRule type="colorScale" priority="8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F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6">
      <colorScale>
        <cfvo type="min"/>
        <cfvo type="max"/>
        <color rgb="FFFFEF9C"/>
        <color rgb="FF63BE7B"/>
      </colorScale>
    </cfRule>
  </conditionalFormatting>
  <conditionalFormatting sqref="F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4">
      <colorScale>
        <cfvo type="min"/>
        <cfvo type="max"/>
        <color rgb="FFFFEF9C"/>
        <color rgb="FF63BE7B"/>
      </colorScale>
    </cfRule>
  </conditionalFormatting>
  <conditionalFormatting sqref="G13">
    <cfRule type="colorScale" priority="3">
      <colorScale>
        <cfvo type="min"/>
        <cfvo type="max"/>
        <color rgb="FFFFEF9C"/>
        <color rgb="FF63BE7B"/>
      </colorScale>
    </cfRule>
  </conditionalFormatting>
  <conditionalFormatting sqref="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3CA0-D5DA-4F88-A46C-09CB5DD25F75}">
  <dimension ref="A1:AS43"/>
  <sheetViews>
    <sheetView workbookViewId="0">
      <pane xSplit="1" topLeftCell="AF1" activePane="topRight" state="frozen"/>
      <selection pane="topRight" activeCell="AM5" sqref="AM5"/>
    </sheetView>
  </sheetViews>
  <sheetFormatPr defaultColWidth="9.140625" defaultRowHeight="15"/>
  <cols>
    <col min="1" max="1" width="30.140625" bestFit="1" customWidth="1"/>
    <col min="2" max="2" width="14.85546875" customWidth="1"/>
    <col min="3" max="3" width="17.85546875" bestFit="1" customWidth="1"/>
    <col min="4" max="4" width="17.85546875" customWidth="1"/>
    <col min="5" max="5" width="18.42578125" bestFit="1" customWidth="1"/>
    <col min="6" max="6" width="15.5703125" bestFit="1" customWidth="1"/>
    <col min="8" max="8" width="13.28515625" bestFit="1" customWidth="1"/>
    <col min="9" max="9" width="16" customWidth="1"/>
    <col min="10" max="10" width="17.7109375" bestFit="1" customWidth="1"/>
    <col min="11" max="11" width="14" customWidth="1"/>
    <col min="12" max="12" width="13.28515625" bestFit="1" customWidth="1"/>
    <col min="14" max="14" width="13.28515625" bestFit="1" customWidth="1"/>
    <col min="15" max="15" width="14.140625" customWidth="1"/>
    <col min="16" max="16" width="13.7109375" bestFit="1" customWidth="1"/>
    <col min="17" max="17" width="14.42578125" customWidth="1"/>
    <col min="18" max="18" width="14" bestFit="1" customWidth="1"/>
    <col min="20" max="20" width="17" bestFit="1" customWidth="1"/>
    <col min="21" max="21" width="12.5703125" bestFit="1" customWidth="1"/>
    <col min="22" max="22" width="14" bestFit="1" customWidth="1"/>
    <col min="23" max="23" width="17.28515625" customWidth="1"/>
    <col min="24" max="24" width="13.7109375" bestFit="1" customWidth="1"/>
    <col min="26" max="26" width="21.28515625" bestFit="1" customWidth="1"/>
    <col min="27" max="27" width="16" customWidth="1"/>
    <col min="28" max="28" width="14.140625" customWidth="1"/>
    <col min="29" max="29" width="13.5703125" customWidth="1"/>
    <col min="30" max="30" width="14" bestFit="1" customWidth="1"/>
    <col min="32" max="32" width="16.28515625" customWidth="1"/>
    <col min="33" max="33" width="7.28515625" bestFit="1" customWidth="1"/>
    <col min="34" max="34" width="14.85546875" bestFit="1" customWidth="1"/>
    <col min="35" max="35" width="11" customWidth="1"/>
    <col min="36" max="36" width="15" bestFit="1" customWidth="1"/>
    <col min="37" max="37" width="20.140625" bestFit="1" customWidth="1"/>
    <col min="38" max="38" width="20.7109375" bestFit="1" customWidth="1"/>
    <col min="39" max="39" width="17.140625" customWidth="1"/>
    <col min="43" max="43" width="17" customWidth="1"/>
    <col min="44" max="44" width="14.42578125" bestFit="1" customWidth="1"/>
    <col min="45" max="45" width="10.5703125" bestFit="1" customWidth="1"/>
  </cols>
  <sheetData>
    <row r="1" spans="1:45">
      <c r="A1" s="41" t="s">
        <v>15531</v>
      </c>
      <c r="B1" s="309" t="s">
        <v>15532</v>
      </c>
      <c r="C1" s="309"/>
      <c r="D1" s="309"/>
      <c r="E1" s="309" t="s">
        <v>15533</v>
      </c>
      <c r="F1" s="309"/>
      <c r="G1" s="309"/>
      <c r="H1" s="309" t="s">
        <v>15534</v>
      </c>
      <c r="I1" s="309"/>
      <c r="J1" s="309"/>
      <c r="K1" s="309" t="s">
        <v>15535</v>
      </c>
      <c r="L1" s="309"/>
      <c r="M1" s="309"/>
      <c r="N1" s="309" t="s">
        <v>15536</v>
      </c>
      <c r="O1" s="309"/>
      <c r="P1" s="309"/>
      <c r="Q1" s="309" t="s">
        <v>15537</v>
      </c>
      <c r="R1" s="309"/>
      <c r="S1" s="309"/>
      <c r="T1" s="309" t="s">
        <v>15538</v>
      </c>
      <c r="U1" s="309"/>
      <c r="V1" s="309"/>
      <c r="W1" s="309" t="s">
        <v>15539</v>
      </c>
      <c r="X1" s="309"/>
      <c r="Y1" s="309"/>
      <c r="Z1" s="309" t="s">
        <v>15540</v>
      </c>
      <c r="AA1" s="309"/>
      <c r="AB1" s="309"/>
      <c r="AC1" s="309" t="s">
        <v>15541</v>
      </c>
      <c r="AD1" s="309"/>
      <c r="AE1" s="309"/>
      <c r="AF1" s="309" t="s">
        <v>15542</v>
      </c>
      <c r="AG1" s="309"/>
      <c r="AH1" s="309"/>
      <c r="AI1" s="309" t="s">
        <v>15543</v>
      </c>
      <c r="AJ1" s="309"/>
      <c r="AK1" s="309"/>
      <c r="AL1" s="309" t="s">
        <v>15378</v>
      </c>
      <c r="AM1" s="309"/>
      <c r="AN1" s="309"/>
    </row>
    <row r="2" spans="1:45">
      <c r="A2" s="58" t="s">
        <v>15544</v>
      </c>
      <c r="B2" s="43">
        <v>2024</v>
      </c>
      <c r="C2" s="43">
        <v>2025</v>
      </c>
      <c r="D2" s="43" t="s">
        <v>15380</v>
      </c>
      <c r="E2" s="43">
        <v>2024</v>
      </c>
      <c r="F2" s="43">
        <v>2025</v>
      </c>
      <c r="G2" s="43" t="s">
        <v>15380</v>
      </c>
      <c r="H2" s="43">
        <v>2024</v>
      </c>
      <c r="I2" s="43">
        <v>2025</v>
      </c>
      <c r="J2" s="43" t="s">
        <v>15380</v>
      </c>
      <c r="K2" s="43">
        <v>2024</v>
      </c>
      <c r="L2" s="43">
        <v>2025</v>
      </c>
      <c r="M2" s="43" t="s">
        <v>15380</v>
      </c>
      <c r="N2" s="43">
        <v>2024</v>
      </c>
      <c r="O2" s="43">
        <v>2025</v>
      </c>
      <c r="P2" s="43" t="s">
        <v>15380</v>
      </c>
      <c r="Q2" s="43">
        <v>2023</v>
      </c>
      <c r="R2" s="43">
        <v>2025</v>
      </c>
      <c r="S2" s="43" t="s">
        <v>15380</v>
      </c>
      <c r="T2" s="43">
        <v>2023</v>
      </c>
      <c r="U2" s="43">
        <v>2025</v>
      </c>
      <c r="V2" s="43" t="s">
        <v>15380</v>
      </c>
      <c r="W2" s="43">
        <v>2023</v>
      </c>
      <c r="X2" s="43">
        <v>2025</v>
      </c>
      <c r="Y2" s="43" t="s">
        <v>15380</v>
      </c>
      <c r="Z2" s="43">
        <v>2023</v>
      </c>
      <c r="AA2" s="43">
        <v>2025</v>
      </c>
      <c r="AB2" s="43" t="s">
        <v>15380</v>
      </c>
      <c r="AC2" s="43">
        <v>2023</v>
      </c>
      <c r="AD2" s="43">
        <v>2025</v>
      </c>
      <c r="AE2" s="43" t="s">
        <v>15380</v>
      </c>
      <c r="AF2" s="43">
        <v>2024</v>
      </c>
      <c r="AG2" s="43">
        <v>2025</v>
      </c>
      <c r="AH2" s="43" t="s">
        <v>15380</v>
      </c>
      <c r="AI2" s="43">
        <v>2024</v>
      </c>
      <c r="AJ2" s="43">
        <v>2025</v>
      </c>
      <c r="AK2" s="43" t="s">
        <v>15380</v>
      </c>
      <c r="AL2" s="43">
        <v>2024</v>
      </c>
      <c r="AM2" s="43">
        <v>2025</v>
      </c>
      <c r="AN2" s="43" t="s">
        <v>15380</v>
      </c>
    </row>
    <row r="3" spans="1:45">
      <c r="A3" s="61" t="s">
        <v>15387</v>
      </c>
      <c r="B3" s="128">
        <f>+'ENERO-25'!B14</f>
        <v>280184625</v>
      </c>
      <c r="C3" s="128">
        <f>+'ENERO-25'!C7</f>
        <v>342452739.71428657</v>
      </c>
      <c r="D3" s="133">
        <f>+C3/B3-1</f>
        <v>0.222239584753398</v>
      </c>
      <c r="E3" s="128">
        <f>+'FEBRERO-25'!B7</f>
        <v>364874472</v>
      </c>
      <c r="F3" s="128">
        <f>+'FEBRERO-25'!D7</f>
        <v>489967720.77311009</v>
      </c>
      <c r="G3" s="133">
        <f>+F3/E3-1</f>
        <v>0.34283913612106609</v>
      </c>
      <c r="H3" s="128">
        <f>+'MARZO-25'!B7</f>
        <v>269027773</v>
      </c>
      <c r="I3" s="128">
        <f>+'MARZO-25'!D7</f>
        <v>437012226.78151262</v>
      </c>
      <c r="J3" s="129">
        <f>+I3/H3-1</f>
        <v>0.62441305560490457</v>
      </c>
      <c r="K3" s="128">
        <f>+'ABRIL-25 '!B7</f>
        <v>280184624</v>
      </c>
      <c r="L3" s="128">
        <f>+'ABRIL-25 '!D7</f>
        <v>383012878.47899246</v>
      </c>
      <c r="M3" s="129">
        <f>+L3/K3-1</f>
        <v>0.36700177551139435</v>
      </c>
      <c r="N3" s="128">
        <f>+'MAYO-25'!B7</f>
        <v>402585958</v>
      </c>
      <c r="O3" s="128">
        <f>+'MAYO-25'!D7</f>
        <v>446442053.11764789</v>
      </c>
      <c r="P3" s="129">
        <f>+O3/N3-1</f>
        <v>0.10893597813376266</v>
      </c>
      <c r="Q3" s="128">
        <f>+'JUNIO-25'!B7</f>
        <v>351424111</v>
      </c>
      <c r="R3" s="128">
        <f>+'JUNIO-25'!D7</f>
        <v>362715860.74789906</v>
      </c>
      <c r="S3" s="129">
        <f>+R3/Q3-1</f>
        <v>3.2131403038248241E-2</v>
      </c>
      <c r="T3" s="128">
        <f>+'JULIO-25  '!B7</f>
        <v>363499363</v>
      </c>
      <c r="U3" s="128">
        <f>+'JULIO-25  '!D7</f>
        <v>434821937.78991592</v>
      </c>
      <c r="V3" s="74">
        <f>+U3/T3-1</f>
        <v>0.19621100351121079</v>
      </c>
      <c r="W3" s="128">
        <f>+'AGOSTO-25'!B7</f>
        <v>357657385</v>
      </c>
      <c r="X3" s="128">
        <f>+'AGOSTO-25'!D7</f>
        <v>347544719.78479022</v>
      </c>
      <c r="Y3" s="74">
        <f>+X3/W3-1</f>
        <v>-2.8274727824254997E-2</v>
      </c>
      <c r="Z3" s="128">
        <f>+'SEPTIEMBRE-25'!B7</f>
        <v>318164072</v>
      </c>
      <c r="AA3" s="128">
        <f>+'SEPTIEMBRE-25'!D7</f>
        <v>313064888.86554587</v>
      </c>
      <c r="AB3" s="74">
        <f>+AA3/Z3-1</f>
        <v>-1.6026898016486713E-2</v>
      </c>
      <c r="AC3" s="130">
        <f>+'OCTUBRE-25 '!B7</f>
        <v>344061968</v>
      </c>
      <c r="AD3" s="130">
        <f>+'OCTUBRE-25 '!D7</f>
        <v>359295743.45378131</v>
      </c>
      <c r="AE3" s="130"/>
      <c r="AF3" s="130"/>
      <c r="AG3" s="130"/>
      <c r="AH3" s="130"/>
      <c r="AI3" s="130"/>
      <c r="AJ3" s="130"/>
      <c r="AK3" s="130"/>
      <c r="AL3" s="128">
        <f>+B3+E3+H3+K3+N3+Q3+T3+W3+Z3+AC3+AF3+AI3</f>
        <v>3331664351</v>
      </c>
      <c r="AM3" s="128">
        <f>+C3+F3+I3+L3+O3+R3+U3+X3+AA3+AD3+AG3+AJ3</f>
        <v>3916330769.5074821</v>
      </c>
      <c r="AN3" s="129">
        <f>+AM3/AL3-1</f>
        <v>0.17548779135929293</v>
      </c>
      <c r="AQ3" s="20"/>
      <c r="AR3" s="158"/>
    </row>
    <row r="4" spans="1:45">
      <c r="A4" s="61" t="s">
        <v>15388</v>
      </c>
      <c r="B4" s="131">
        <f>+'ENERO-25'!B15</f>
        <v>4701</v>
      </c>
      <c r="C4" s="131">
        <f>+'ENERO-25'!C8</f>
        <v>6359</v>
      </c>
      <c r="D4" s="133">
        <f t="shared" ref="D4:D7" si="0">+C4/B4-1</f>
        <v>0.35269091682620712</v>
      </c>
      <c r="E4" s="131">
        <f>+'FEBRERO-25'!B8</f>
        <v>6379</v>
      </c>
      <c r="F4" s="131">
        <f>+'FEBRERO-25'!D8</f>
        <v>10009</v>
      </c>
      <c r="G4" s="133">
        <f>+F4/E4-1</f>
        <v>0.56905471076971303</v>
      </c>
      <c r="H4" s="131">
        <f>+'MARZO-25'!B8</f>
        <v>4924</v>
      </c>
      <c r="I4" s="131">
        <f>+'MARZO-25'!D8</f>
        <v>8927</v>
      </c>
      <c r="J4" s="129">
        <f>+I4/H4-1</f>
        <v>0.81295694557270504</v>
      </c>
      <c r="K4" s="131">
        <f>+'ABRIL-25 '!B8</f>
        <v>4701.005419372158</v>
      </c>
      <c r="L4" s="131">
        <f>+'ABRIL-25 '!D8</f>
        <v>7740</v>
      </c>
      <c r="M4" s="129">
        <f t="shared" ref="M4:M7" si="1">+L4/K4-1</f>
        <v>0.64645630232728268</v>
      </c>
      <c r="N4" s="131">
        <f>+'MAYO-25'!B8</f>
        <v>7319.7446909090913</v>
      </c>
      <c r="O4" s="131">
        <f>+'MAYO-25'!D8</f>
        <v>8767</v>
      </c>
      <c r="P4" s="129">
        <f t="shared" ref="P4:P7" si="2">+O4/N4-1</f>
        <v>0.19771937003326867</v>
      </c>
      <c r="Q4" s="131">
        <f>+'JUNIO-25'!B8</f>
        <v>6083</v>
      </c>
      <c r="R4" s="131">
        <f>+'JUNIO-25'!D8</f>
        <v>7690</v>
      </c>
      <c r="S4" s="129">
        <f t="shared" ref="S4:S7" si="3">+R4/Q4-1</f>
        <v>0.26417885911556804</v>
      </c>
      <c r="T4" s="131">
        <f>+'JULIO-25  '!B8</f>
        <v>6083</v>
      </c>
      <c r="U4" s="131">
        <f>+'JULIO-25  '!D8</f>
        <v>8256</v>
      </c>
      <c r="V4" s="74">
        <f t="shared" ref="V4:V7" si="4">+U4/T4-1</f>
        <v>0.35722505342758515</v>
      </c>
      <c r="W4" s="243">
        <f>+'AGOSTO-25'!B8</f>
        <v>5958</v>
      </c>
      <c r="X4" s="130">
        <f>+'AGOSTO-25'!D8</f>
        <v>6764</v>
      </c>
      <c r="Y4" s="74">
        <f t="shared" ref="Y4:Y7" si="5">+X4/W4-1</f>
        <v>0.13528029540114139</v>
      </c>
      <c r="Z4" s="243">
        <f>+'SEPTIEMBRE-25'!B8</f>
        <v>5106</v>
      </c>
      <c r="AA4" s="243">
        <f>+'SEPTIEMBRE-25'!D8</f>
        <v>6559</v>
      </c>
      <c r="AB4" s="74">
        <f t="shared" ref="AB4:AB7" si="6">+AA4/Z4-1</f>
        <v>0.2845671758715238</v>
      </c>
      <c r="AC4" s="131">
        <f>+'OCTUBRE-25 '!B8</f>
        <v>5788</v>
      </c>
      <c r="AD4" s="130">
        <f>+'OCTUBRE-25 '!D8</f>
        <v>6419</v>
      </c>
      <c r="AE4" s="130"/>
      <c r="AF4" s="130"/>
      <c r="AG4" s="130"/>
      <c r="AH4" s="130"/>
      <c r="AI4" s="130"/>
      <c r="AJ4" s="130"/>
      <c r="AK4" s="130"/>
      <c r="AL4" s="131">
        <f t="shared" ref="AL4:AL6" si="7">+B4+E4+H4+K4+N4+Q4+T4+W4+Z4+AC4+AF4+AI4</f>
        <v>57042.750110281253</v>
      </c>
      <c r="AM4" s="131">
        <f>+C4+F4+I4+L4+O4+R4+U4+X4+AA4+AD4+AG4+AJ4</f>
        <v>77490</v>
      </c>
      <c r="AN4" s="129">
        <f t="shared" ref="AN4:AN7" si="8">+AM4/AL4-1</f>
        <v>0.35845484045190479</v>
      </c>
    </row>
    <row r="5" spans="1:45">
      <c r="A5" s="61" t="s">
        <v>15389</v>
      </c>
      <c r="B5" s="128">
        <f>+'ENERO-25'!B16</f>
        <v>59601.068921506063</v>
      </c>
      <c r="C5" s="128">
        <f>+'ENERO-25'!C9</f>
        <v>64085.35308381838</v>
      </c>
      <c r="D5" s="133">
        <f t="shared" si="0"/>
        <v>7.5238317759335205E-2</v>
      </c>
      <c r="E5" s="128">
        <f>+'FEBRERO-25'!B9</f>
        <v>57199.321523749801</v>
      </c>
      <c r="F5" s="128">
        <f>+'FEBRERO-25'!D9</f>
        <v>58253.730414626945</v>
      </c>
      <c r="G5" s="133">
        <f t="shared" ref="G5:G7" si="9">+F5/E5-1</f>
        <v>1.8433940522167624E-2</v>
      </c>
      <c r="H5" s="128">
        <f>+H3/H4</f>
        <v>54636.022136474414</v>
      </c>
      <c r="I5" s="128">
        <f>+I3/I4</f>
        <v>48953.985300942382</v>
      </c>
      <c r="J5" s="129">
        <f t="shared" ref="J5:J7" si="10">+I5/H5-1</f>
        <v>-0.1039979964379355</v>
      </c>
      <c r="K5" s="128">
        <f>+K3/K4</f>
        <v>59601</v>
      </c>
      <c r="L5" s="128">
        <f>+L3/L4</f>
        <v>49484.86802054166</v>
      </c>
      <c r="M5" s="129">
        <f t="shared" si="1"/>
        <v>-0.1697309102105391</v>
      </c>
      <c r="N5" s="128">
        <f>+N3/N4</f>
        <v>55000</v>
      </c>
      <c r="O5" s="128">
        <f>+O3/O4</f>
        <v>50923.012788599051</v>
      </c>
      <c r="P5" s="129">
        <f t="shared" si="2"/>
        <v>-7.4127040207289996E-2</v>
      </c>
      <c r="Q5" s="128">
        <f>+Q3/Q4</f>
        <v>57771.512576031564</v>
      </c>
      <c r="R5" s="128">
        <f>+R3/R4</f>
        <v>47167.21206084513</v>
      </c>
      <c r="S5" s="129">
        <f t="shared" si="3"/>
        <v>-0.18355587455374989</v>
      </c>
      <c r="T5" s="128">
        <f>+'JULIO-25  '!B9</f>
        <v>59756.594279138582</v>
      </c>
      <c r="U5" s="128">
        <f>+'JULIO-25  '!D9</f>
        <v>52667.385875716558</v>
      </c>
      <c r="V5" s="74">
        <f t="shared" si="4"/>
        <v>-0.11863474632283244</v>
      </c>
      <c r="W5" s="128">
        <f>+W3/W4</f>
        <v>60029.772574689494</v>
      </c>
      <c r="X5" s="128">
        <f>+X3/X4</f>
        <v>51381.537519927588</v>
      </c>
      <c r="Y5" s="74">
        <f t="shared" si="5"/>
        <v>-0.14406576410066696</v>
      </c>
      <c r="Z5" s="128">
        <f>+Z3/Z4</f>
        <v>62311.804151978067</v>
      </c>
      <c r="AA5" s="128">
        <f>+AA3/AA4</f>
        <v>47730.582232893103</v>
      </c>
      <c r="AB5" s="74">
        <f t="shared" si="6"/>
        <v>-0.23400416851230088</v>
      </c>
      <c r="AC5" s="130">
        <f>+AC3/AC4</f>
        <v>59444.016586040081</v>
      </c>
      <c r="AD5" s="130">
        <f>+AD3/AD4</f>
        <v>55973.787732322999</v>
      </c>
      <c r="AE5" s="130"/>
      <c r="AF5" s="130"/>
      <c r="AG5" s="130"/>
      <c r="AH5" s="130"/>
      <c r="AI5" s="130"/>
      <c r="AJ5" s="130"/>
      <c r="AK5" s="130"/>
      <c r="AL5" s="128">
        <f>+AL3/AL4</f>
        <v>58406.44682380958</v>
      </c>
      <c r="AM5" s="128">
        <f>+AM3/AM4</f>
        <v>50539.821519002224</v>
      </c>
      <c r="AN5" s="129">
        <f t="shared" si="8"/>
        <v>-0.13468761981940147</v>
      </c>
    </row>
    <row r="6" spans="1:45">
      <c r="A6" s="61" t="s">
        <v>15390</v>
      </c>
      <c r="B6" s="131">
        <f>+'ENERO-25'!B17</f>
        <v>4446</v>
      </c>
      <c r="C6" s="131">
        <f>+'ENERO-25'!C10</f>
        <v>6099</v>
      </c>
      <c r="D6" s="133">
        <f t="shared" si="0"/>
        <v>0.37179487179487181</v>
      </c>
      <c r="E6" s="131">
        <f>+'FEBRERO-25'!B10</f>
        <v>5790</v>
      </c>
      <c r="F6" s="131">
        <f>+'FEBRERO-25'!D10</f>
        <v>8921</v>
      </c>
      <c r="G6" s="133">
        <f t="shared" si="9"/>
        <v>0.54075993091537122</v>
      </c>
      <c r="H6" s="131">
        <f>+'MARZO-25'!B10</f>
        <v>4646</v>
      </c>
      <c r="I6" s="131">
        <f>+'MARZO-25'!D10</f>
        <v>7743</v>
      </c>
      <c r="J6" s="129">
        <f t="shared" si="10"/>
        <v>0.66659492036160128</v>
      </c>
      <c r="K6" s="130"/>
      <c r="L6" s="130"/>
      <c r="M6" s="129" t="e">
        <f t="shared" si="1"/>
        <v>#DIV/0!</v>
      </c>
      <c r="N6" s="130"/>
      <c r="O6" s="130"/>
      <c r="P6" s="129" t="e">
        <f t="shared" si="2"/>
        <v>#DIV/0!</v>
      </c>
      <c r="Q6" s="130">
        <f>+'JUNIO-25'!B10</f>
        <v>5486</v>
      </c>
      <c r="R6" s="131">
        <f>+'JUNIO-25'!D10</f>
        <v>6792</v>
      </c>
      <c r="S6" s="129">
        <f t="shared" si="3"/>
        <v>0.23806051768137082</v>
      </c>
      <c r="T6" s="131">
        <f>+'JULIO-25  '!B10</f>
        <v>5373</v>
      </c>
      <c r="U6" s="131">
        <f>+'JULIO-25  '!D10</f>
        <v>6927</v>
      </c>
      <c r="V6" s="74">
        <f t="shared" si="4"/>
        <v>0.28922389726409836</v>
      </c>
      <c r="W6" s="243">
        <f>+'AGOSTO-25'!B10</f>
        <v>5266</v>
      </c>
      <c r="X6" s="130">
        <f>+'AGOSTO-25'!D10</f>
        <v>5651</v>
      </c>
      <c r="Y6" s="74">
        <f t="shared" si="5"/>
        <v>7.311052031902765E-2</v>
      </c>
      <c r="Z6" s="243">
        <f>+'SEPTIEMBRE-25'!B10</f>
        <v>5267</v>
      </c>
      <c r="AA6" s="243">
        <f>+'SEPTIEMBRE-25'!D10</f>
        <v>6029</v>
      </c>
      <c r="AB6" s="74">
        <f t="shared" si="6"/>
        <v>0.14467438769698115</v>
      </c>
      <c r="AC6" s="130">
        <f>+'OCTUBRE-25 '!B10</f>
        <v>6000</v>
      </c>
      <c r="AD6" s="130">
        <f>+'OCTUBRE-25 '!D10</f>
        <v>6449</v>
      </c>
      <c r="AE6" s="130"/>
      <c r="AF6" s="130"/>
      <c r="AG6" s="130"/>
      <c r="AH6" s="130"/>
      <c r="AI6" s="130"/>
      <c r="AJ6" s="130"/>
      <c r="AK6" s="130"/>
      <c r="AL6" s="131">
        <f t="shared" si="7"/>
        <v>42274</v>
      </c>
      <c r="AM6" s="131">
        <f t="shared" ref="AM6" si="11">+C6+F6+I6+L6+O6+R6+U6+X6+AA6+AD6+AG6+AJ6</f>
        <v>54611</v>
      </c>
      <c r="AN6" s="129">
        <f t="shared" si="8"/>
        <v>0.29183422434593376</v>
      </c>
    </row>
    <row r="7" spans="1:45">
      <c r="A7" s="61" t="s">
        <v>15391</v>
      </c>
      <c r="B7" s="132">
        <f>+'ENERO-25'!B18</f>
        <v>1.0573549257759784</v>
      </c>
      <c r="C7" s="132">
        <f>+'ENERO-25'!C11</f>
        <v>1.042629939334317</v>
      </c>
      <c r="D7" s="133">
        <f t="shared" si="0"/>
        <v>-1.3926247547250914E-2</v>
      </c>
      <c r="E7" s="132">
        <f>+'FEBRERO-25'!B11</f>
        <v>1.101727115716753</v>
      </c>
      <c r="F7" s="132">
        <f>+'FEBRERO-25'!D11</f>
        <v>1.1219594215895079</v>
      </c>
      <c r="G7" s="133">
        <f t="shared" si="9"/>
        <v>1.8364171657509143E-2</v>
      </c>
      <c r="H7" s="130"/>
      <c r="I7" s="130"/>
      <c r="J7" s="129" t="e">
        <f t="shared" si="10"/>
        <v>#DIV/0!</v>
      </c>
      <c r="K7" s="130"/>
      <c r="L7" s="130"/>
      <c r="M7" s="129" t="e">
        <f t="shared" si="1"/>
        <v>#DIV/0!</v>
      </c>
      <c r="N7" s="130"/>
      <c r="O7" s="130"/>
      <c r="P7" s="129" t="e">
        <f t="shared" si="2"/>
        <v>#DIV/0!</v>
      </c>
      <c r="Q7" s="130"/>
      <c r="R7" s="128"/>
      <c r="S7" s="129" t="e">
        <f t="shared" si="3"/>
        <v>#DIV/0!</v>
      </c>
      <c r="T7" s="218">
        <f>+'JULIO-25  '!B11</f>
        <v>1.1321421924437001</v>
      </c>
      <c r="U7" s="130">
        <f>+'JULIO-25  '!D11</f>
        <v>1.1000000000000001</v>
      </c>
      <c r="V7" s="74">
        <f t="shared" si="4"/>
        <v>-2.8390596745027086E-2</v>
      </c>
      <c r="W7" s="243">
        <f>+'AGOSTO-25'!B11</f>
        <v>1.1314090391188758</v>
      </c>
      <c r="X7" s="132">
        <f>+'AGOSTO-25'!D11</f>
        <v>1.1299999999999999</v>
      </c>
      <c r="Y7" s="74">
        <f t="shared" si="5"/>
        <v>-1.2453843571669232E-3</v>
      </c>
      <c r="Z7" s="243">
        <f>+'SEPTIEMBRE-25'!B11</f>
        <v>0.96943231441048039</v>
      </c>
      <c r="AA7" s="243">
        <f>+'SEPTIEMBRE-25'!D11</f>
        <v>1.0879084425277823</v>
      </c>
      <c r="AB7" s="74">
        <f t="shared" si="6"/>
        <v>0.12221186188676647</v>
      </c>
      <c r="AC7" s="132">
        <f>+'OCTUBRE-25 '!B11</f>
        <v>0.96466666666666667</v>
      </c>
      <c r="AD7" s="130">
        <f>+'OCTUBRE-25 '!D11</f>
        <v>0.9953481159869747</v>
      </c>
      <c r="AE7" s="130"/>
      <c r="AF7" s="130"/>
      <c r="AG7" s="130"/>
      <c r="AH7" s="130"/>
      <c r="AI7" s="130"/>
      <c r="AJ7" s="130"/>
      <c r="AK7" s="130"/>
      <c r="AL7" s="132">
        <f>+AL4/AL6</f>
        <v>1.3493577638804291</v>
      </c>
      <c r="AM7" s="132">
        <f>+AM4/AM6</f>
        <v>1.4189449012103788</v>
      </c>
      <c r="AN7" s="129">
        <f t="shared" si="8"/>
        <v>5.157056133862814E-2</v>
      </c>
    </row>
    <row r="8" spans="1:45">
      <c r="A8" s="42" t="s">
        <v>15531</v>
      </c>
      <c r="B8" t="s">
        <v>15531</v>
      </c>
      <c r="C8" t="s">
        <v>15531</v>
      </c>
      <c r="E8" t="s">
        <v>15531</v>
      </c>
    </row>
    <row r="9" spans="1:45">
      <c r="A9" s="42"/>
      <c r="B9" s="309" t="s">
        <v>15532</v>
      </c>
      <c r="C9" s="309"/>
      <c r="D9" s="309"/>
      <c r="E9" s="309"/>
      <c r="F9" s="309" t="s">
        <v>15533</v>
      </c>
      <c r="G9" s="309"/>
      <c r="H9" s="309"/>
      <c r="I9" s="309"/>
      <c r="J9" s="309" t="s">
        <v>15534</v>
      </c>
      <c r="K9" s="309"/>
      <c r="L9" s="309"/>
      <c r="M9" s="309"/>
      <c r="N9" s="309" t="s">
        <v>15535</v>
      </c>
      <c r="O9" s="309"/>
      <c r="P9" s="309"/>
      <c r="Q9" s="309"/>
      <c r="R9" s="309" t="s">
        <v>15536</v>
      </c>
      <c r="S9" s="309"/>
      <c r="T9" s="309"/>
      <c r="U9" s="309"/>
      <c r="V9" s="309" t="s">
        <v>15537</v>
      </c>
      <c r="W9" s="309"/>
      <c r="X9" s="309"/>
      <c r="Y9" s="309"/>
      <c r="Z9" s="309" t="s">
        <v>15538</v>
      </c>
      <c r="AA9" s="309"/>
      <c r="AB9" s="309"/>
      <c r="AC9" s="309"/>
      <c r="AD9" s="310" t="s">
        <v>15539</v>
      </c>
      <c r="AE9" s="311"/>
      <c r="AF9" s="310" t="s">
        <v>15540</v>
      </c>
      <c r="AG9" s="311"/>
      <c r="AH9" s="310" t="s">
        <v>15541</v>
      </c>
      <c r="AI9" s="311"/>
      <c r="AJ9" s="312" t="s">
        <v>15545</v>
      </c>
      <c r="AK9" s="313"/>
    </row>
    <row r="10" spans="1:45">
      <c r="A10" s="138" t="s">
        <v>15546</v>
      </c>
      <c r="B10" s="43" t="s">
        <v>15547</v>
      </c>
      <c r="C10" s="43" t="s">
        <v>15478</v>
      </c>
      <c r="D10" s="43" t="s">
        <v>15548</v>
      </c>
      <c r="E10" s="142" t="s">
        <v>15478</v>
      </c>
      <c r="F10" s="43" t="s">
        <v>15547</v>
      </c>
      <c r="G10" s="43" t="s">
        <v>15478</v>
      </c>
      <c r="H10" s="43" t="s">
        <v>15549</v>
      </c>
      <c r="I10" s="142" t="s">
        <v>15478</v>
      </c>
      <c r="J10" s="43" t="s">
        <v>15547</v>
      </c>
      <c r="K10" s="43" t="s">
        <v>15478</v>
      </c>
      <c r="L10" s="43" t="s">
        <v>15549</v>
      </c>
      <c r="M10" s="142" t="s">
        <v>15478</v>
      </c>
      <c r="N10" s="43" t="s">
        <v>15547</v>
      </c>
      <c r="O10" s="43" t="s">
        <v>15478</v>
      </c>
      <c r="P10" s="43" t="s">
        <v>15549</v>
      </c>
      <c r="Q10" s="142" t="s">
        <v>15478</v>
      </c>
      <c r="R10" s="43" t="s">
        <v>15547</v>
      </c>
      <c r="S10" s="43" t="s">
        <v>15478</v>
      </c>
      <c r="T10" s="43" t="s">
        <v>15549</v>
      </c>
      <c r="U10" s="142" t="s">
        <v>15478</v>
      </c>
      <c r="V10" s="43" t="s">
        <v>15547</v>
      </c>
      <c r="W10" s="43" t="s">
        <v>15478</v>
      </c>
      <c r="X10" s="43" t="s">
        <v>15549</v>
      </c>
      <c r="Y10" s="142" t="s">
        <v>15478</v>
      </c>
      <c r="Z10" s="43" t="s">
        <v>15547</v>
      </c>
      <c r="AA10" s="43" t="s">
        <v>15478</v>
      </c>
      <c r="AB10" s="43" t="s">
        <v>15549</v>
      </c>
      <c r="AC10" s="142" t="s">
        <v>15478</v>
      </c>
      <c r="AD10" s="120" t="s">
        <v>15550</v>
      </c>
      <c r="AE10" s="138" t="s">
        <v>15478</v>
      </c>
      <c r="AF10" s="120" t="s">
        <v>15550</v>
      </c>
      <c r="AG10" s="138" t="s">
        <v>15478</v>
      </c>
      <c r="AH10" s="43" t="s">
        <v>15550</v>
      </c>
      <c r="AI10" s="43" t="s">
        <v>15478</v>
      </c>
      <c r="AJ10" s="43">
        <v>2025</v>
      </c>
      <c r="AK10" s="142" t="s">
        <v>15478</v>
      </c>
      <c r="AL10" s="43">
        <v>2025</v>
      </c>
      <c r="AM10" s="142" t="s">
        <v>15478</v>
      </c>
      <c r="AN10" s="142" t="s">
        <v>15551</v>
      </c>
      <c r="AO10" s="43" t="s">
        <v>15393</v>
      </c>
      <c r="AP10" s="43" t="s">
        <v>15552</v>
      </c>
      <c r="AQ10" s="43" t="s">
        <v>15553</v>
      </c>
    </row>
    <row r="11" spans="1:45">
      <c r="A11" s="144" t="s">
        <v>15554</v>
      </c>
      <c r="B11" s="131">
        <f>+'ENERO-25'!J23</f>
        <v>2568</v>
      </c>
      <c r="C11" s="74">
        <f>+B11/$B$23</f>
        <v>0.40383708130209151</v>
      </c>
      <c r="D11" s="128">
        <f>+'ENERO-25'!B41</f>
        <v>101240084.87394959</v>
      </c>
      <c r="E11" s="140">
        <f t="shared" ref="E11:E23" si="12">+D11/$D$23</f>
        <v>0.29563228209366754</v>
      </c>
      <c r="F11" s="131">
        <f>+'FEBRERO-25'!J17</f>
        <v>4159</v>
      </c>
      <c r="G11" s="133">
        <f>+F11/$F$23</f>
        <v>0.41552602657608151</v>
      </c>
      <c r="H11" s="128">
        <f>+'FEBRERO-25'!B35</f>
        <v>165200761.72268906</v>
      </c>
      <c r="I11" s="140">
        <f t="shared" ref="I11:I23" si="13">+H11/$H$23</f>
        <v>0.3329356103009079</v>
      </c>
      <c r="J11" s="131">
        <f>+'MARZO-25'!J17</f>
        <v>3830</v>
      </c>
      <c r="K11" s="129">
        <f>+J11/$J$23</f>
        <v>0.42000219322294113</v>
      </c>
      <c r="L11" s="128">
        <f>+'MARZO-25'!B32</f>
        <v>149379780.05882356</v>
      </c>
      <c r="M11" s="133">
        <f>+L11/$L$23</f>
        <v>0.34182059655165431</v>
      </c>
      <c r="N11" s="131">
        <f>+'ABRIL-25 '!J17</f>
        <v>3512</v>
      </c>
      <c r="O11" s="133">
        <f>+N11/$N$23</f>
        <v>0.4537467700258398</v>
      </c>
      <c r="P11" s="128">
        <f>+'ABRIL-25 '!B32</f>
        <v>142880816.02521008</v>
      </c>
      <c r="Q11" s="133">
        <f>+P11/$P$23</f>
        <v>0.37304441718151549</v>
      </c>
      <c r="R11" s="131">
        <f>+'MAYO-25'!J17</f>
        <v>3840</v>
      </c>
      <c r="S11" s="133">
        <f>+R11/$R$23</f>
        <v>0.43800615946161742</v>
      </c>
      <c r="T11" s="128">
        <f>+'MAYO-25'!B32</f>
        <v>163875689.31092522</v>
      </c>
      <c r="U11" s="133">
        <f>+T11/$T$23</f>
        <v>0.36707045890172918</v>
      </c>
      <c r="V11" s="131">
        <f>+'JUNIO-25'!J17</f>
        <v>3412</v>
      </c>
      <c r="W11" s="133">
        <f>+V11/$V$23</f>
        <v>0.4436931079323797</v>
      </c>
      <c r="X11" s="128">
        <f>+'JUNIO-25'!F17</f>
        <v>136230134.71428573</v>
      </c>
      <c r="Y11" s="133">
        <f>+X11/$X$23</f>
        <v>0.37558361642467764</v>
      </c>
      <c r="Z11" s="131">
        <f>+'JULIO-25  '!J17</f>
        <v>3505</v>
      </c>
      <c r="AA11" s="133">
        <f>+Z11/$Z$23</f>
        <v>0.42453972868217055</v>
      </c>
      <c r="AB11" s="128">
        <f>+'JULIO-25  '!F17</f>
        <v>155872212.11764699</v>
      </c>
      <c r="AC11" s="133">
        <f>+AB11/$AB$23</f>
        <v>0.35847366144841708</v>
      </c>
      <c r="AD11" s="128">
        <f>+'AGOSTO-25'!F17</f>
        <v>117781683.43042031</v>
      </c>
      <c r="AE11" s="140">
        <f>+AD11/$AD$23</f>
        <v>0.33889648360462543</v>
      </c>
      <c r="AF11" s="128">
        <f>+'SEPTIEMBRE-25'!B32</f>
        <v>123977044.97478971</v>
      </c>
      <c r="AG11" s="140">
        <f>+AF11/$AF$23</f>
        <v>0.39601069741179112</v>
      </c>
      <c r="AH11" s="130">
        <f>+'OCTUBRE-25 '!G17</f>
        <v>131637267.15126052</v>
      </c>
      <c r="AI11" s="130"/>
      <c r="AJ11" s="219">
        <f t="shared" ref="AJ11:AJ22" si="14">+D11+H11+L11+P11+T11+X11+AB11+AD11+AF11</f>
        <v>1256438207.2287402</v>
      </c>
      <c r="AK11" s="140">
        <f t="shared" ref="AK11:AK23" si="15">+AJ11/$AJ$23</f>
        <v>0.35260902406535216</v>
      </c>
      <c r="AL11" s="131">
        <f t="shared" ref="AL11:AL22" si="16">+B11+F11+J11+N11+R11+V11</f>
        <v>21321</v>
      </c>
      <c r="AM11" s="148">
        <f t="shared" ref="AM11:AM23" si="17">+AL11/$AL$23</f>
        <v>0.42913211496658882</v>
      </c>
      <c r="AN11" s="128">
        <f>+AJ11/AL11</f>
        <v>58929.609644422882</v>
      </c>
      <c r="AO11" s="130">
        <v>19</v>
      </c>
      <c r="AP11" s="147">
        <f>+AL11/AO11</f>
        <v>1122.1578947368421</v>
      </c>
      <c r="AQ11" s="147">
        <f>+AP11/2</f>
        <v>561.07894736842104</v>
      </c>
      <c r="AR11" s="169">
        <f>+AJ11+AJ13</f>
        <v>1651905313.3263876</v>
      </c>
      <c r="AS11">
        <v>390739000</v>
      </c>
    </row>
    <row r="12" spans="1:45">
      <c r="A12" s="144" t="s">
        <v>15555</v>
      </c>
      <c r="B12" s="131">
        <f>+'ENERO-25'!J24+'ENERO-25'!J25</f>
        <v>1496</v>
      </c>
      <c r="C12" s="74">
        <f t="shared" ref="C12:C23" si="18">+B12/$B$23</f>
        <v>0.23525711589872622</v>
      </c>
      <c r="D12" s="128">
        <f>+'ENERO-25'!B39+'ENERO-25'!B40</f>
        <v>106197682.35294119</v>
      </c>
      <c r="E12" s="140">
        <f t="shared" si="12"/>
        <v>0.31010901685975256</v>
      </c>
      <c r="F12" s="131">
        <f>+'FEBRERO-25'!J18+'FEBRERO-25'!J19</f>
        <v>2358</v>
      </c>
      <c r="G12" s="133">
        <f t="shared" ref="G12:G23" si="19">+F12/$F$23</f>
        <v>0.23558797082625638</v>
      </c>
      <c r="H12" s="128">
        <f>+'FEBRERO-25'!B33+'FEBRERO-25'!B34</f>
        <v>130174555.70588237</v>
      </c>
      <c r="I12" s="140">
        <f t="shared" si="13"/>
        <v>0.26234591594885542</v>
      </c>
      <c r="J12" s="131">
        <f>+'MARZO-25'!J18</f>
        <v>1530</v>
      </c>
      <c r="K12" s="129">
        <f t="shared" ref="K12:K23" si="20">+J12/$J$23</f>
        <v>0.16778155499506525</v>
      </c>
      <c r="L12" s="128">
        <f>+'MARZO-25'!B33</f>
        <v>95694258.109243706</v>
      </c>
      <c r="M12" s="133">
        <f t="shared" ref="M12:M23" si="21">+L12/$L$23</f>
        <v>0.21897386902423369</v>
      </c>
      <c r="N12" s="131">
        <f>+'ABRIL-25 '!J18</f>
        <v>1423</v>
      </c>
      <c r="O12" s="133">
        <f t="shared" ref="O12:O23" si="22">+N12/$N$23</f>
        <v>0.1838501291989664</v>
      </c>
      <c r="P12" s="128">
        <f>+'ABRIL-25 '!B33</f>
        <v>71085740.344537824</v>
      </c>
      <c r="Q12" s="133">
        <f t="shared" ref="Q12:Q23" si="23">+P12/$P$23</f>
        <v>0.18559621448456562</v>
      </c>
      <c r="R12" s="131">
        <f>+'MAYO-25'!J18</f>
        <v>1688</v>
      </c>
      <c r="S12" s="133">
        <f t="shared" ref="S12:S23" si="24">+R12/$R$23</f>
        <v>0.19254020759666932</v>
      </c>
      <c r="T12" s="128">
        <f>+'MAYO-25'!B33</f>
        <v>100482119.24369749</v>
      </c>
      <c r="U12" s="133">
        <f t="shared" ref="U12:U23" si="25">+T12/$T$23</f>
        <v>0.22507315012552837</v>
      </c>
      <c r="V12" s="131">
        <f>+'JUNIO-25'!J18</f>
        <v>1473</v>
      </c>
      <c r="W12" s="133">
        <f t="shared" ref="W12:W23" si="26">+V12/$V$23</f>
        <v>0.19154746423927177</v>
      </c>
      <c r="X12" s="128">
        <f>+'JUNIO-25'!F18</f>
        <v>73658013.352941185</v>
      </c>
      <c r="Y12" s="133">
        <f t="shared" ref="Y12:Y23" si="27">+X12/$X$23</f>
        <v>0.20307359375204223</v>
      </c>
      <c r="Z12" s="131">
        <f>+'JULIO-25  '!J18</f>
        <v>1716</v>
      </c>
      <c r="AA12" s="133">
        <f t="shared" ref="AA12:AA23" si="28">+Z12/$Z$23</f>
        <v>0.20784883720930233</v>
      </c>
      <c r="AB12" s="128">
        <f>+'JULIO-25  '!F18</f>
        <v>95952672.277310714</v>
      </c>
      <c r="AC12" s="133">
        <f t="shared" ref="AC12:AC23" si="29">+AB12/$AB$23</f>
        <v>0.22067118500279123</v>
      </c>
      <c r="AD12" s="128">
        <f>+'AGOSTO-25'!F18</f>
        <v>84683376.908067316</v>
      </c>
      <c r="AE12" s="140">
        <f t="shared" ref="AE12:AE23" si="30">+AD12/$AD$23</f>
        <v>0.24366181411274412</v>
      </c>
      <c r="AF12" s="128">
        <f>+'SEPTIEMBRE-25'!B33</f>
        <v>63602354.596638471</v>
      </c>
      <c r="AG12" s="140">
        <f t="shared" ref="AG12:AG23" si="31">+AF12/$AF$23</f>
        <v>0.20316029314917589</v>
      </c>
      <c r="AH12" s="130">
        <f>+'OCTUBRE-25 '!G18</f>
        <v>69489037.588235155</v>
      </c>
      <c r="AI12" s="130"/>
      <c r="AJ12" s="219">
        <f t="shared" si="14"/>
        <v>821530772.89126027</v>
      </c>
      <c r="AK12" s="140">
        <f t="shared" si="15"/>
        <v>0.23055583824354714</v>
      </c>
      <c r="AL12" s="131">
        <f t="shared" si="16"/>
        <v>9968</v>
      </c>
      <c r="AM12" s="148">
        <f t="shared" si="17"/>
        <v>0.20062796876257949</v>
      </c>
      <c r="AN12" s="128">
        <f t="shared" ref="AN12:AN22" si="32">+AJ12/AL12</f>
        <v>82416.811084596731</v>
      </c>
      <c r="AO12" s="130">
        <v>12</v>
      </c>
      <c r="AP12" s="147">
        <f t="shared" ref="AP12:AP22" si="33">+AL12/AO12</f>
        <v>830.66666666666663</v>
      </c>
      <c r="AQ12" s="147">
        <f t="shared" ref="AQ12:AQ22" si="34">+AP12/2</f>
        <v>415.33333333333331</v>
      </c>
      <c r="AS12" s="46">
        <f>+AS11/AR11</f>
        <v>0.23653837592735971</v>
      </c>
    </row>
    <row r="13" spans="1:45">
      <c r="A13" s="144" t="s">
        <v>15556</v>
      </c>
      <c r="B13" s="131">
        <f>+'ENERO-25'!J26</f>
        <v>504</v>
      </c>
      <c r="C13" s="74">
        <f t="shared" si="18"/>
        <v>7.9257744928447865E-2</v>
      </c>
      <c r="D13" s="128">
        <f>+'ENERO-25'!B42</f>
        <v>30302313.445378151</v>
      </c>
      <c r="E13" s="140">
        <f t="shared" si="12"/>
        <v>8.8486117803323466E-2</v>
      </c>
      <c r="F13" s="131">
        <f>+'FEBRERO-25'!J20</f>
        <v>644</v>
      </c>
      <c r="G13" s="133">
        <f t="shared" si="19"/>
        <v>6.4342092117094615E-2</v>
      </c>
      <c r="H13" s="128">
        <f>+'FEBRERO-25'!B36</f>
        <v>36561512.638655551</v>
      </c>
      <c r="I13" s="140">
        <f t="shared" si="13"/>
        <v>7.368385833661277E-2</v>
      </c>
      <c r="J13" s="131">
        <f>+'MARZO-25'!J22</f>
        <v>524</v>
      </c>
      <c r="K13" s="129">
        <f t="shared" si="20"/>
        <v>5.7462441057133461E-2</v>
      </c>
      <c r="L13" s="128">
        <f>+'MARZO-25'!B37</f>
        <v>31053146.789915968</v>
      </c>
      <c r="M13" s="133">
        <f t="shared" si="21"/>
        <v>7.1057844350522467E-2</v>
      </c>
      <c r="N13" s="131">
        <f>+'ABRIL-25 '!J22</f>
        <v>657</v>
      </c>
      <c r="O13" s="133">
        <f t="shared" si="22"/>
        <v>8.4883720930232553E-2</v>
      </c>
      <c r="P13" s="128">
        <f>+'ABRIL-25 '!B37</f>
        <v>48549672.016806729</v>
      </c>
      <c r="Q13" s="133">
        <f t="shared" si="23"/>
        <v>0.12675728348771353</v>
      </c>
      <c r="R13" s="131">
        <f>+'MAYO-25'!J22</f>
        <v>725</v>
      </c>
      <c r="S13" s="133">
        <f t="shared" si="24"/>
        <v>8.2696475419185581E-2</v>
      </c>
      <c r="T13" s="128">
        <f>+'MAYO-25'!B37</f>
        <v>43502296.294117652</v>
      </c>
      <c r="U13" s="133">
        <f t="shared" si="25"/>
        <v>9.7442201043398957E-2</v>
      </c>
      <c r="V13" s="131">
        <f>+'JUNIO-25'!J22</f>
        <v>743</v>
      </c>
      <c r="W13" s="133">
        <f t="shared" si="26"/>
        <v>9.6618985695708717E-2</v>
      </c>
      <c r="X13" s="128">
        <f>+'JUNIO-25'!F22</f>
        <v>45003429.470588237</v>
      </c>
      <c r="Y13" s="133">
        <f t="shared" si="27"/>
        <v>0.12407350860751931</v>
      </c>
      <c r="Z13" s="131">
        <f>+'JULIO-25  '!J22</f>
        <v>844</v>
      </c>
      <c r="AA13" s="133">
        <f t="shared" si="28"/>
        <v>0.10222868217054264</v>
      </c>
      <c r="AB13" s="128">
        <f>+'JULIO-25  '!F22</f>
        <v>58658507.546218529</v>
      </c>
      <c r="AC13" s="133">
        <f t="shared" si="29"/>
        <v>0.13490236450433962</v>
      </c>
      <c r="AD13" s="128">
        <f>+'AGOSTO-25'!F22</f>
        <v>54273102.391764805</v>
      </c>
      <c r="AE13" s="140">
        <f t="shared" si="30"/>
        <v>0.15616149318963118</v>
      </c>
      <c r="AF13" s="128">
        <f>+'SEPTIEMBRE-25'!B37</f>
        <v>47563125.50420171</v>
      </c>
      <c r="AG13" s="140">
        <f t="shared" si="31"/>
        <v>0.15192737095672512</v>
      </c>
      <c r="AH13" s="130">
        <f>+'OCTUBRE-25 '!G22</f>
        <v>50562455.184873968</v>
      </c>
      <c r="AI13" s="130"/>
      <c r="AJ13" s="219">
        <f t="shared" si="14"/>
        <v>395467106.09764737</v>
      </c>
      <c r="AK13" s="140">
        <f t="shared" si="15"/>
        <v>0.11098458286986325</v>
      </c>
      <c r="AL13" s="131">
        <f t="shared" si="16"/>
        <v>3797</v>
      </c>
      <c r="AM13" s="148">
        <f t="shared" si="17"/>
        <v>7.6422993317768292E-2</v>
      </c>
      <c r="AN13" s="128">
        <f t="shared" si="32"/>
        <v>104152.51674944624</v>
      </c>
      <c r="AO13" s="130">
        <v>2</v>
      </c>
      <c r="AP13" s="147">
        <f t="shared" si="33"/>
        <v>1898.5</v>
      </c>
      <c r="AQ13" s="147">
        <f t="shared" si="34"/>
        <v>949.25</v>
      </c>
    </row>
    <row r="14" spans="1:45">
      <c r="A14" s="144" t="s">
        <v>15557</v>
      </c>
      <c r="B14" s="131">
        <f>+'ENERO-25'!J27</f>
        <v>412</v>
      </c>
      <c r="C14" s="74">
        <f t="shared" si="18"/>
        <v>6.4790061330397858E-2</v>
      </c>
      <c r="D14" s="128">
        <f>+'ENERO-25'!B43</f>
        <v>26807247.899159666</v>
      </c>
      <c r="E14" s="140">
        <f t="shared" si="12"/>
        <v>7.8280138573041419E-2</v>
      </c>
      <c r="F14" s="131">
        <f>+'FEBRERO-25'!J21</f>
        <v>552</v>
      </c>
      <c r="G14" s="133">
        <f t="shared" si="19"/>
        <v>5.5150364671795384E-2</v>
      </c>
      <c r="H14" s="128">
        <f>+'FEBRERO-25'!B37</f>
        <v>29921121.033613447</v>
      </c>
      <c r="I14" s="140">
        <f t="shared" si="13"/>
        <v>6.0301215250663384E-2</v>
      </c>
      <c r="J14" s="131">
        <f>+'MARZO-25'!J23</f>
        <v>704</v>
      </c>
      <c r="K14" s="129">
        <f t="shared" si="20"/>
        <v>7.7201447527141129E-2</v>
      </c>
      <c r="L14" s="128">
        <f>+'MARZO-25'!B38</f>
        <v>40465293.478991598</v>
      </c>
      <c r="M14" s="133">
        <f t="shared" si="21"/>
        <v>9.2595334865132939E-2</v>
      </c>
      <c r="N14" s="131">
        <f>+'ABRIL-25 '!J23</f>
        <v>261</v>
      </c>
      <c r="O14" s="133">
        <f t="shared" si="22"/>
        <v>3.3720930232558143E-2</v>
      </c>
      <c r="P14" s="128">
        <f>+'ABRIL-25 '!B38</f>
        <v>18271322.596638657</v>
      </c>
      <c r="Q14" s="133">
        <f t="shared" si="23"/>
        <v>4.7704199057737005E-2</v>
      </c>
      <c r="R14" s="131">
        <f>+'MAYO-25'!J23</f>
        <v>202</v>
      </c>
      <c r="S14" s="133">
        <f t="shared" si="24"/>
        <v>2.30409490133455E-2</v>
      </c>
      <c r="T14" s="128">
        <f>+'MAYO-25'!B38</f>
        <v>12974019.394957984</v>
      </c>
      <c r="U14" s="133">
        <f t="shared" si="25"/>
        <v>2.9060925834285205E-2</v>
      </c>
      <c r="V14" s="131">
        <f>+'JUNIO-25'!J23</f>
        <v>56</v>
      </c>
      <c r="W14" s="133">
        <f t="shared" si="26"/>
        <v>7.2821846553966186E-3</v>
      </c>
      <c r="X14" s="128">
        <f>+'JUNIO-25'!F23</f>
        <v>3475247.1596638658</v>
      </c>
      <c r="Y14" s="133">
        <f t="shared" si="27"/>
        <v>9.5811833331415595E-3</v>
      </c>
      <c r="Z14" s="131">
        <f>+'JULIO-25  '!J23</f>
        <v>0</v>
      </c>
      <c r="AA14" s="133">
        <f t="shared" si="28"/>
        <v>0</v>
      </c>
      <c r="AB14" s="128">
        <f>+'JULIO-25  '!F23</f>
        <v>0</v>
      </c>
      <c r="AC14" s="133">
        <f t="shared" si="29"/>
        <v>0</v>
      </c>
      <c r="AD14" s="128">
        <f>+'AGOSTO-25'!F23</f>
        <v>3108596.6554621845</v>
      </c>
      <c r="AE14" s="140">
        <f t="shared" si="30"/>
        <v>8.9444508245935007E-3</v>
      </c>
      <c r="AF14" s="128">
        <f>+'SEPTIEMBRE-25'!B38</f>
        <v>0</v>
      </c>
      <c r="AG14" s="140">
        <f t="shared" si="31"/>
        <v>0</v>
      </c>
      <c r="AH14" s="130">
        <f>+'OCTUBRE-25 '!G23</f>
        <v>3900239.1008403362</v>
      </c>
      <c r="AI14" s="130"/>
      <c r="AJ14" s="219">
        <f t="shared" si="14"/>
        <v>135022848.21848741</v>
      </c>
      <c r="AK14" s="140">
        <f t="shared" si="15"/>
        <v>3.7893049147125595E-2</v>
      </c>
      <c r="AL14" s="131">
        <f t="shared" si="16"/>
        <v>2187</v>
      </c>
      <c r="AM14" s="148">
        <f t="shared" si="17"/>
        <v>4.4018194992351663E-2</v>
      </c>
      <c r="AN14" s="128">
        <f t="shared" si="32"/>
        <v>61738.842349559862</v>
      </c>
      <c r="AO14" s="130">
        <v>2</v>
      </c>
      <c r="AP14" s="147">
        <f t="shared" si="33"/>
        <v>1093.5</v>
      </c>
      <c r="AQ14" s="147">
        <f t="shared" si="34"/>
        <v>546.75</v>
      </c>
    </row>
    <row r="15" spans="1:45">
      <c r="A15" s="139" t="s">
        <v>15558</v>
      </c>
      <c r="B15" s="131">
        <f>+'ENERO-25'!J32</f>
        <v>380</v>
      </c>
      <c r="C15" s="74">
        <f t="shared" si="18"/>
        <v>5.9757823557163074E-2</v>
      </c>
      <c r="D15" s="128">
        <f>+'ENERO-25'!B47</f>
        <v>21706649.495798364</v>
      </c>
      <c r="E15" s="140">
        <f t="shared" si="12"/>
        <v>6.3385825239479388E-2</v>
      </c>
      <c r="F15" s="131">
        <f>+'FEBRERO-25'!J26</f>
        <v>632</v>
      </c>
      <c r="G15" s="133">
        <f t="shared" si="19"/>
        <v>6.3143171145968624E-2</v>
      </c>
      <c r="H15" s="128">
        <f>+'FEBRERO-25'!B41</f>
        <v>30975789.436974872</v>
      </c>
      <c r="I15" s="140">
        <f t="shared" si="13"/>
        <v>6.242673007805654E-2</v>
      </c>
      <c r="J15" s="131">
        <f>+'MARZO-25'!J26</f>
        <v>503</v>
      </c>
      <c r="K15" s="129">
        <f t="shared" si="20"/>
        <v>5.5159556968965892E-2</v>
      </c>
      <c r="L15" s="128">
        <f>+'MARZO-25'!B41</f>
        <v>22430613.025210086</v>
      </c>
      <c r="M15" s="133">
        <f t="shared" si="21"/>
        <v>5.1327197846170146E-2</v>
      </c>
      <c r="N15" s="131">
        <f>+'ABRIL-25 '!J26</f>
        <v>317</v>
      </c>
      <c r="O15" s="133">
        <f t="shared" si="22"/>
        <v>4.0956072351421187E-2</v>
      </c>
      <c r="P15" s="128">
        <f>+'ABRIL-25 '!B41</f>
        <v>13972654.134453783</v>
      </c>
      <c r="Q15" s="133">
        <f t="shared" si="23"/>
        <v>3.6480898997290984E-2</v>
      </c>
      <c r="R15" s="131">
        <f>+'MAYO-25'!J26</f>
        <v>417</v>
      </c>
      <c r="S15" s="133">
        <f t="shared" si="24"/>
        <v>4.7564731379035018E-2</v>
      </c>
      <c r="T15" s="128">
        <f>+'MAYO-25'!B41</f>
        <v>19239792.210084118</v>
      </c>
      <c r="U15" s="133">
        <f t="shared" si="25"/>
        <v>4.3095833100234356E-2</v>
      </c>
      <c r="V15" s="131">
        <f>+'JUNIO-25'!J26</f>
        <v>243</v>
      </c>
      <c r="W15" s="133">
        <f t="shared" si="26"/>
        <v>3.1599479843953185E-2</v>
      </c>
      <c r="X15" s="128">
        <f>+'JUNIO-25'!F26</f>
        <v>9865712.2436974794</v>
      </c>
      <c r="Y15" s="133">
        <f t="shared" si="27"/>
        <v>2.7199561175392087E-2</v>
      </c>
      <c r="Z15" s="131">
        <f>+'JULIO-25  '!J26</f>
        <v>501</v>
      </c>
      <c r="AA15" s="133">
        <f t="shared" si="28"/>
        <v>6.0683139534883718E-2</v>
      </c>
      <c r="AB15" s="128">
        <f>+'JULIO-25  '!F26</f>
        <v>26199116.17647063</v>
      </c>
      <c r="AC15" s="133">
        <f t="shared" si="29"/>
        <v>6.0252516948969409E-2</v>
      </c>
      <c r="AD15" s="128">
        <f>+'AGOSTO-25'!F26</f>
        <v>20799177.386134449</v>
      </c>
      <c r="AE15" s="140">
        <f t="shared" si="30"/>
        <v>5.9846046284385793E-2</v>
      </c>
      <c r="AF15" s="128">
        <f>+'SEPTIEMBRE-25'!B41</f>
        <v>17108839.184873931</v>
      </c>
      <c r="AG15" s="140">
        <f t="shared" si="31"/>
        <v>5.4649498533263438E-2</v>
      </c>
      <c r="AH15" s="130">
        <f>+'OCTUBRE-25 '!G26</f>
        <v>11476626.235294119</v>
      </c>
      <c r="AI15" s="130"/>
      <c r="AJ15" s="219">
        <f t="shared" si="14"/>
        <v>182298343.29369771</v>
      </c>
      <c r="AK15" s="140">
        <f t="shared" si="15"/>
        <v>5.1160527073830717E-2</v>
      </c>
      <c r="AL15" s="131">
        <f t="shared" si="16"/>
        <v>2492</v>
      </c>
      <c r="AM15" s="148">
        <f t="shared" si="17"/>
        <v>5.0156992190644872E-2</v>
      </c>
      <c r="AN15" s="128">
        <f t="shared" si="32"/>
        <v>73153.428288000694</v>
      </c>
      <c r="AO15" s="130">
        <v>2</v>
      </c>
      <c r="AP15" s="147">
        <f t="shared" si="33"/>
        <v>1246</v>
      </c>
      <c r="AQ15" s="147">
        <f t="shared" si="34"/>
        <v>623</v>
      </c>
    </row>
    <row r="16" spans="1:45">
      <c r="A16" s="144" t="s">
        <v>15559</v>
      </c>
      <c r="B16" s="131">
        <f>+'ENERO-25'!J31</f>
        <v>229</v>
      </c>
      <c r="C16" s="74">
        <f t="shared" si="18"/>
        <v>3.6011951564711431E-2</v>
      </c>
      <c r="D16" s="128">
        <f>+'ENERO-25'!B46</f>
        <v>13263339.411764694</v>
      </c>
      <c r="E16" s="140">
        <f t="shared" si="12"/>
        <v>3.8730422869210995E-2</v>
      </c>
      <c r="F16" s="131">
        <f>+'FEBRERO-25'!J25</f>
        <v>422</v>
      </c>
      <c r="G16" s="133">
        <f t="shared" si="19"/>
        <v>4.216205415126386E-2</v>
      </c>
      <c r="H16" s="128">
        <f>+'FEBRERO-25'!B40</f>
        <v>23276130.890756387</v>
      </c>
      <c r="I16" s="140">
        <f t="shared" si="13"/>
        <v>4.6909304550097994E-2</v>
      </c>
      <c r="J16" s="131">
        <f>+'MARZO-25'!J25</f>
        <v>355</v>
      </c>
      <c r="K16" s="129">
        <f t="shared" si="20"/>
        <v>3.892970720473736E-2</v>
      </c>
      <c r="L16" s="128">
        <f>+'MARZO-25'!B40</f>
        <v>17904677.840336133</v>
      </c>
      <c r="M16" s="133">
        <f t="shared" si="21"/>
        <v>4.0970656524188499E-2</v>
      </c>
      <c r="N16" s="131">
        <f>+'ABRIL-25 '!J25</f>
        <v>174</v>
      </c>
      <c r="O16" s="133">
        <f t="shared" si="22"/>
        <v>2.2480620155038759E-2</v>
      </c>
      <c r="P16" s="128">
        <f>+'ABRIL-25 '!B40</f>
        <v>12491891.336134454</v>
      </c>
      <c r="Q16" s="133">
        <f t="shared" si="23"/>
        <v>3.2614807590130773E-2</v>
      </c>
      <c r="R16" s="131">
        <f>+'MAYO-25'!J25</f>
        <v>182</v>
      </c>
      <c r="S16" s="133">
        <f t="shared" si="24"/>
        <v>2.0759666932816244E-2</v>
      </c>
      <c r="T16" s="128">
        <f>+'MAYO-25'!B40</f>
        <v>9257464.6806722693</v>
      </c>
      <c r="U16" s="133">
        <f t="shared" si="25"/>
        <v>2.0736094675724261E-2</v>
      </c>
      <c r="V16" s="131">
        <f>+'JUNIO-25'!J25</f>
        <v>142</v>
      </c>
      <c r="W16" s="133">
        <f t="shared" si="26"/>
        <v>1.846553966189857E-2</v>
      </c>
      <c r="X16" s="128">
        <f>+'JUNIO-25'!F25</f>
        <v>6810953.3109243615</v>
      </c>
      <c r="Y16" s="133">
        <f t="shared" si="27"/>
        <v>1.8777655040726836E-2</v>
      </c>
      <c r="Z16" s="131">
        <f>+'JULIO-25  '!J25</f>
        <v>292</v>
      </c>
      <c r="AA16" s="133">
        <f t="shared" si="28"/>
        <v>3.5368217054263566E-2</v>
      </c>
      <c r="AB16" s="128">
        <f>+'JULIO-25  '!F25</f>
        <v>14342623.68067226</v>
      </c>
      <c r="AC16" s="133">
        <f t="shared" si="29"/>
        <v>3.2985050739555585E-2</v>
      </c>
      <c r="AD16" s="128">
        <f>+'AGOSTO-25'!F25</f>
        <v>7227044.5612605158</v>
      </c>
      <c r="AE16" s="140">
        <f t="shared" si="30"/>
        <v>2.079457448162559E-2</v>
      </c>
      <c r="AF16" s="128">
        <f>+'SEPTIEMBRE-25'!B40</f>
        <v>3549635.7647058824</v>
      </c>
      <c r="AG16" s="140">
        <f t="shared" si="31"/>
        <v>1.1338338762831909E-2</v>
      </c>
      <c r="AH16" s="130">
        <f>+'OCTUBRE-25 '!G25</f>
        <v>16373738.638655443</v>
      </c>
      <c r="AI16" s="130"/>
      <c r="AJ16" s="219">
        <f t="shared" si="14"/>
        <v>108123761.47722696</v>
      </c>
      <c r="AK16" s="140">
        <f t="shared" si="15"/>
        <v>3.0344042224608198E-2</v>
      </c>
      <c r="AL16" s="131">
        <f t="shared" si="16"/>
        <v>1504</v>
      </c>
      <c r="AM16" s="148">
        <f t="shared" si="17"/>
        <v>3.027131470896063E-2</v>
      </c>
      <c r="AN16" s="128">
        <f t="shared" si="32"/>
        <v>71890.7988545392</v>
      </c>
      <c r="AO16" s="130">
        <v>2</v>
      </c>
      <c r="AP16" s="147">
        <f t="shared" si="33"/>
        <v>752</v>
      </c>
      <c r="AQ16" s="147">
        <f t="shared" si="34"/>
        <v>376</v>
      </c>
    </row>
    <row r="17" spans="1:43">
      <c r="A17" s="144" t="s">
        <v>15560</v>
      </c>
      <c r="B17" s="131">
        <f>+'ENERO-25'!J30</f>
        <v>294</v>
      </c>
      <c r="C17" s="74">
        <f t="shared" si="18"/>
        <v>4.6233684541594593E-2</v>
      </c>
      <c r="D17" s="128">
        <f>+'ENERO-25'!B48</f>
        <v>12899241.067226887</v>
      </c>
      <c r="E17" s="140">
        <f t="shared" si="12"/>
        <v>3.7667215300427777E-2</v>
      </c>
      <c r="F17" s="131">
        <f>+'FEBRERO-25'!J27</f>
        <v>486</v>
      </c>
      <c r="G17" s="133">
        <f t="shared" si="19"/>
        <v>4.8556299330602459E-2</v>
      </c>
      <c r="H17" s="128">
        <f>+'MARZO-25'!B35</f>
        <v>27508668.277310926</v>
      </c>
      <c r="I17" s="140">
        <f t="shared" si="13"/>
        <v>5.54393040683775E-2</v>
      </c>
      <c r="J17" s="131">
        <f>+'MARZO-25'!J20</f>
        <v>537</v>
      </c>
      <c r="K17" s="129">
        <f t="shared" si="20"/>
        <v>5.8888035968856237E-2</v>
      </c>
      <c r="L17" s="128">
        <f>+'MARZO-25'!B35</f>
        <v>27508668.277310926</v>
      </c>
      <c r="M17" s="133">
        <f t="shared" si="21"/>
        <v>6.2947136467795137E-2</v>
      </c>
      <c r="N17" s="131">
        <f>+'ABRIL-25 '!J20</f>
        <v>405</v>
      </c>
      <c r="O17" s="133">
        <f t="shared" si="22"/>
        <v>5.232558139534884E-2</v>
      </c>
      <c r="P17" s="128">
        <f>+'ABRIL-25 '!B35</f>
        <v>19992215.949579835</v>
      </c>
      <c r="Q17" s="133">
        <f t="shared" si="23"/>
        <v>5.219724211095008E-2</v>
      </c>
      <c r="R17" s="131">
        <f>+'MAYO-25'!J20</f>
        <v>387</v>
      </c>
      <c r="S17" s="133">
        <f t="shared" si="24"/>
        <v>4.4142808258241129E-2</v>
      </c>
      <c r="T17" s="128">
        <f>+'MAYO-25'!B35</f>
        <v>17680124.806722689</v>
      </c>
      <c r="U17" s="133">
        <f t="shared" si="25"/>
        <v>3.9602283618348021E-2</v>
      </c>
      <c r="V17" s="131">
        <f>+'JUNIO-25'!J20</f>
        <v>352</v>
      </c>
      <c r="W17" s="133">
        <f t="shared" si="26"/>
        <v>4.5773732119635889E-2</v>
      </c>
      <c r="X17" s="128">
        <f>+'JUNIO-25'!F20</f>
        <v>13442247.663865548</v>
      </c>
      <c r="Y17" s="133">
        <f t="shared" si="27"/>
        <v>3.7059994112604869E-2</v>
      </c>
      <c r="Z17" s="131">
        <f>+'JULIO-25  '!J20</f>
        <v>152</v>
      </c>
      <c r="AA17" s="133">
        <f t="shared" si="28"/>
        <v>1.8410852713178296E-2</v>
      </c>
      <c r="AB17" s="128">
        <f>+'JULIO-25  '!F20</f>
        <v>6716084.7563025188</v>
      </c>
      <c r="AC17" s="133">
        <f t="shared" si="29"/>
        <v>1.5445597778342529E-2</v>
      </c>
      <c r="AD17" s="128">
        <f>+'AGOSTO-25'!F20</f>
        <v>5989191.5538655436</v>
      </c>
      <c r="AE17" s="140">
        <f t="shared" si="30"/>
        <v>1.723286591024667E-2</v>
      </c>
      <c r="AF17" s="128">
        <f>+'SEPTIEMBRE-25'!B35</f>
        <v>4839335.512605045</v>
      </c>
      <c r="AG17" s="140">
        <f t="shared" si="31"/>
        <v>1.5457931198038077E-2</v>
      </c>
      <c r="AH17" s="130">
        <f>+'OCTUBRE-25 '!G20</f>
        <v>10402388.714285702</v>
      </c>
      <c r="AI17" s="130"/>
      <c r="AJ17" s="219">
        <f t="shared" si="14"/>
        <v>136575777.8647899</v>
      </c>
      <c r="AK17" s="140">
        <f t="shared" si="15"/>
        <v>3.8328866049122418E-2</v>
      </c>
      <c r="AL17" s="131">
        <f t="shared" si="16"/>
        <v>2461</v>
      </c>
      <c r="AM17" s="148">
        <f t="shared" si="17"/>
        <v>4.953304886885114E-2</v>
      </c>
      <c r="AN17" s="128">
        <f t="shared" si="32"/>
        <v>55496.049518403051</v>
      </c>
      <c r="AO17" s="130">
        <v>3</v>
      </c>
      <c r="AP17" s="147">
        <f t="shared" si="33"/>
        <v>820.33333333333337</v>
      </c>
      <c r="AQ17" s="147">
        <f t="shared" si="34"/>
        <v>410.16666666666669</v>
      </c>
    </row>
    <row r="18" spans="1:43">
      <c r="A18" s="144" t="s">
        <v>15561</v>
      </c>
      <c r="B18" s="131">
        <f>+'ENERO-25'!J34</f>
        <v>84</v>
      </c>
      <c r="C18" s="74">
        <f t="shared" si="18"/>
        <v>1.3209624154741311E-2</v>
      </c>
      <c r="D18" s="128">
        <f>+'ENERO-25'!B50</f>
        <v>8859751.7647058796</v>
      </c>
      <c r="E18" s="140">
        <f t="shared" si="12"/>
        <v>2.5871458288922868E-2</v>
      </c>
      <c r="F18" s="131">
        <f>+'FEBRERO-25'!J28</f>
        <v>162</v>
      </c>
      <c r="G18" s="133">
        <f t="shared" si="19"/>
        <v>1.618543311020082E-2</v>
      </c>
      <c r="H18" s="128">
        <f>+'MARZO-25'!B42</f>
        <v>8491260.8907563034</v>
      </c>
      <c r="I18" s="140">
        <f t="shared" si="13"/>
        <v>1.7112772952183719E-2</v>
      </c>
      <c r="J18" s="131">
        <f>+'MARZO-25'!J27</f>
        <v>117</v>
      </c>
      <c r="K18" s="129">
        <f t="shared" si="20"/>
        <v>1.283035420550499E-2</v>
      </c>
      <c r="L18" s="128">
        <f>+'MARZO-25'!B42</f>
        <v>8491260.8907563034</v>
      </c>
      <c r="M18" s="133">
        <f t="shared" si="21"/>
        <v>1.9430259316294978E-2</v>
      </c>
      <c r="N18" s="131">
        <f>+'ABRIL-25 '!J27</f>
        <v>73</v>
      </c>
      <c r="O18" s="133">
        <f t="shared" si="22"/>
        <v>9.4315245478036169E-3</v>
      </c>
      <c r="P18" s="128">
        <f>+'ABRIL-25 '!B42</f>
        <v>6724447.4621848743</v>
      </c>
      <c r="Q18" s="133">
        <f t="shared" si="23"/>
        <v>1.7556713729545547E-2</v>
      </c>
      <c r="R18" s="131">
        <f>+'MAYO-25'!J27</f>
        <v>142</v>
      </c>
      <c r="S18" s="133">
        <f t="shared" si="24"/>
        <v>1.6197102771757729E-2</v>
      </c>
      <c r="T18" s="128">
        <f>+'MAYO-25'!B42</f>
        <v>11380172.865546219</v>
      </c>
      <c r="U18" s="133">
        <f t="shared" si="25"/>
        <v>2.5490817422047996E-2</v>
      </c>
      <c r="V18" s="131">
        <f>+'JUNIO-25'!J27</f>
        <v>163</v>
      </c>
      <c r="W18" s="133">
        <f t="shared" si="26"/>
        <v>2.11963589076723E-2</v>
      </c>
      <c r="X18" s="128">
        <f>+'JUNIO-25'!F27</f>
        <v>10954822.075630251</v>
      </c>
      <c r="Y18" s="133">
        <f t="shared" si="27"/>
        <v>3.020221407754831E-2</v>
      </c>
      <c r="Z18" s="131">
        <f>+'JULIO-25  '!J27</f>
        <v>147</v>
      </c>
      <c r="AA18" s="133">
        <f t="shared" si="28"/>
        <v>1.7805232558139535E-2</v>
      </c>
      <c r="AB18" s="128">
        <f>+'JULIO-25  '!F27</f>
        <v>13171922.462184872</v>
      </c>
      <c r="AC18" s="133">
        <f t="shared" si="29"/>
        <v>3.029268148045668E-2</v>
      </c>
      <c r="AD18" s="128">
        <f>+'AGOSTO-25'!F27</f>
        <v>12469856.222857134</v>
      </c>
      <c r="AE18" s="140">
        <f t="shared" si="30"/>
        <v>3.587986095883957E-2</v>
      </c>
      <c r="AF18" s="128">
        <f>+'SEPTIEMBRE-25'!B42</f>
        <v>9466053.9831932765</v>
      </c>
      <c r="AG18" s="140">
        <f t="shared" si="31"/>
        <v>3.0236715517653362E-2</v>
      </c>
      <c r="AH18" s="130"/>
      <c r="AI18" s="130"/>
      <c r="AJ18" s="219">
        <f t="shared" si="14"/>
        <v>90009548.617815122</v>
      </c>
      <c r="AK18" s="140">
        <f t="shared" si="15"/>
        <v>2.5260437729519462E-2</v>
      </c>
      <c r="AL18" s="131">
        <f t="shared" si="16"/>
        <v>741</v>
      </c>
      <c r="AM18" s="148">
        <f t="shared" si="17"/>
        <v>1.4914258111263184E-2</v>
      </c>
      <c r="AN18" s="128">
        <f t="shared" si="32"/>
        <v>121470.37600244956</v>
      </c>
      <c r="AO18" s="130">
        <v>2</v>
      </c>
      <c r="AP18" s="147">
        <f t="shared" si="33"/>
        <v>370.5</v>
      </c>
      <c r="AQ18" s="147">
        <f t="shared" si="34"/>
        <v>185.25</v>
      </c>
    </row>
    <row r="19" spans="1:43">
      <c r="A19" s="144" t="s">
        <v>15562</v>
      </c>
      <c r="B19" s="131">
        <f>+'ENERO-25'!J29</f>
        <v>98</v>
      </c>
      <c r="C19" s="74">
        <f t="shared" si="18"/>
        <v>1.541122818053153E-2</v>
      </c>
      <c r="D19" s="128">
        <f>+'ENERO-25'!B45</f>
        <v>8195446.4705882249</v>
      </c>
      <c r="E19" s="140">
        <f t="shared" si="12"/>
        <v>2.393161311444059E-2</v>
      </c>
      <c r="F19" s="131">
        <f>+'FEBRERO-25'!J23</f>
        <v>278</v>
      </c>
      <c r="G19" s="133">
        <f t="shared" si="19"/>
        <v>2.7775002497752024E-2</v>
      </c>
      <c r="H19" s="128">
        <f>+'MARZO-25'!B34</f>
        <v>25389206.117647145</v>
      </c>
      <c r="I19" s="140">
        <f t="shared" si="13"/>
        <v>5.1167868390484823E-2</v>
      </c>
      <c r="J19" s="131">
        <f>+'MARZO-25'!J19</f>
        <v>389</v>
      </c>
      <c r="K19" s="129">
        <f t="shared" si="20"/>
        <v>4.2658186204627697E-2</v>
      </c>
      <c r="L19" s="128">
        <f>+'MARZO-25'!B34</f>
        <v>25389206.117647145</v>
      </c>
      <c r="M19" s="133">
        <f t="shared" si="21"/>
        <v>5.8097244337149051E-2</v>
      </c>
      <c r="N19" s="131">
        <f>+'ABRIL-25 '!J19</f>
        <v>585</v>
      </c>
      <c r="O19" s="133">
        <f t="shared" si="22"/>
        <v>7.5581395348837205E-2</v>
      </c>
      <c r="P19" s="128">
        <f>+'ABRIL-25 '!B34</f>
        <v>32631673.647058994</v>
      </c>
      <c r="Q19" s="133">
        <f t="shared" si="23"/>
        <v>8.5197327506701157E-2</v>
      </c>
      <c r="R19" s="131">
        <f>+'MAYO-25'!J19</f>
        <v>784</v>
      </c>
      <c r="S19" s="133">
        <f t="shared" si="24"/>
        <v>8.9426257556746894E-2</v>
      </c>
      <c r="T19" s="128">
        <f>+'MAYO-25'!B34</f>
        <v>49104015.201680675</v>
      </c>
      <c r="U19" s="133">
        <f t="shared" si="25"/>
        <v>0.10998967247545699</v>
      </c>
      <c r="V19" s="131">
        <f>+'JUNIO-25'!J19</f>
        <v>735</v>
      </c>
      <c r="W19" s="133">
        <f t="shared" si="26"/>
        <v>9.5578673602080624E-2</v>
      </c>
      <c r="X19" s="128">
        <f>+'JUNIO-25'!F19</f>
        <v>45774326.840336137</v>
      </c>
      <c r="Y19" s="133">
        <f t="shared" si="27"/>
        <v>0.12619885644358678</v>
      </c>
      <c r="Z19" s="131">
        <f>+'JULIO-25  '!J19</f>
        <v>627</v>
      </c>
      <c r="AA19" s="133">
        <f t="shared" si="28"/>
        <v>7.5944767441860461E-2</v>
      </c>
      <c r="AB19" s="128">
        <f>+'JULIO-25  '!F19</f>
        <v>41895679.327731274</v>
      </c>
      <c r="AC19" s="133">
        <f t="shared" si="29"/>
        <v>9.6351346808019517E-2</v>
      </c>
      <c r="AD19" s="128">
        <f>+'AGOSTO-25'!F19</f>
        <v>27982952.02596638</v>
      </c>
      <c r="AE19" s="140">
        <f t="shared" si="30"/>
        <v>8.0516119028636757E-2</v>
      </c>
      <c r="AF19" s="128">
        <f>+'SEPTIEMBRE-25'!B34</f>
        <v>29877210.184873939</v>
      </c>
      <c r="AG19" s="140">
        <f t="shared" si="31"/>
        <v>9.5434560845005872E-2</v>
      </c>
      <c r="AH19" s="130"/>
      <c r="AI19" s="130"/>
      <c r="AJ19" s="219">
        <f t="shared" si="14"/>
        <v>286239715.93352991</v>
      </c>
      <c r="AK19" s="140">
        <f t="shared" si="15"/>
        <v>8.0330816353223755E-2</v>
      </c>
      <c r="AL19" s="131">
        <f t="shared" si="16"/>
        <v>2869</v>
      </c>
      <c r="AM19" s="148">
        <f t="shared" si="17"/>
        <v>5.7744948071813865E-2</v>
      </c>
      <c r="AN19" s="128">
        <f t="shared" si="32"/>
        <v>99769.855675681392</v>
      </c>
      <c r="AO19" s="130">
        <v>6</v>
      </c>
      <c r="AP19" s="147">
        <f t="shared" si="33"/>
        <v>478.16666666666669</v>
      </c>
      <c r="AQ19" s="147">
        <f t="shared" si="34"/>
        <v>239.08333333333334</v>
      </c>
    </row>
    <row r="20" spans="1:43">
      <c r="A20" s="144" t="s">
        <v>15563</v>
      </c>
      <c r="B20" s="131">
        <f>+'ENERO-25'!J33</f>
        <v>219</v>
      </c>
      <c r="C20" s="74">
        <f t="shared" si="18"/>
        <v>3.4439377260575561E-2</v>
      </c>
      <c r="D20" s="128">
        <f>+'ENERO-25'!B49</f>
        <v>7754350.3445378123</v>
      </c>
      <c r="E20" s="140">
        <f t="shared" si="12"/>
        <v>2.2643563479463311E-2</v>
      </c>
      <c r="F20" s="131">
        <f>+'FEBRERO-25'!J24</f>
        <v>186</v>
      </c>
      <c r="G20" s="133">
        <f t="shared" si="19"/>
        <v>1.8583275052452792E-2</v>
      </c>
      <c r="H20" s="128">
        <f>+'MARZO-25'!B36</f>
        <v>6869885.0336134462</v>
      </c>
      <c r="I20" s="140">
        <f t="shared" si="13"/>
        <v>1.3845150243329855E-2</v>
      </c>
      <c r="J20" s="131">
        <f>+'MARZO-25'!J19</f>
        <v>389</v>
      </c>
      <c r="K20" s="129">
        <f t="shared" si="20"/>
        <v>4.2658186204627697E-2</v>
      </c>
      <c r="L20" s="128">
        <f>+'MARZO-25'!B36</f>
        <v>6869885.0336134462</v>
      </c>
      <c r="M20" s="133">
        <f t="shared" si="21"/>
        <v>1.572012088588105E-2</v>
      </c>
      <c r="N20" s="131">
        <f>+'ABRIL-25 '!J21</f>
        <v>149</v>
      </c>
      <c r="O20" s="133">
        <f t="shared" si="22"/>
        <v>1.925064599483204E-2</v>
      </c>
      <c r="P20" s="128">
        <f>+'ABRIL-25 '!B36</f>
        <v>4895534.9915966382</v>
      </c>
      <c r="Q20" s="133">
        <f t="shared" si="23"/>
        <v>1.27816459097606E-2</v>
      </c>
      <c r="R20" s="131">
        <f>+'MAYO-25'!J21</f>
        <v>179</v>
      </c>
      <c r="S20" s="133">
        <f t="shared" si="24"/>
        <v>2.0417474620736856E-2</v>
      </c>
      <c r="T20" s="128">
        <f>+'MAYO-25'!B36</f>
        <v>6316824.1680672271</v>
      </c>
      <c r="U20" s="133">
        <f t="shared" si="25"/>
        <v>1.4149258843235799E-2</v>
      </c>
      <c r="V20" s="131">
        <f>+'JUNIO-25'!J21</f>
        <v>175</v>
      </c>
      <c r="W20" s="133">
        <f t="shared" si="26"/>
        <v>2.2756827048114433E-2</v>
      </c>
      <c r="X20" s="128">
        <f>+'JUNIO-25'!F21</f>
        <v>6369655.4621848743</v>
      </c>
      <c r="Y20" s="133">
        <f t="shared" si="27"/>
        <v>1.7561006152449505E-2</v>
      </c>
      <c r="Z20" s="131">
        <f>+'JULIO-25  '!J21</f>
        <v>323</v>
      </c>
      <c r="AA20" s="133">
        <f t="shared" si="28"/>
        <v>3.9123062015503876E-2</v>
      </c>
      <c r="AB20" s="128">
        <f>+'JULIO-25  '!F21</f>
        <v>11955083.873949574</v>
      </c>
      <c r="AC20" s="133">
        <f t="shared" si="29"/>
        <v>2.7494205868991067E-2</v>
      </c>
      <c r="AD20" s="128">
        <f>+'AGOSTO-25'!F21</f>
        <v>7454538.2040336169</v>
      </c>
      <c r="AE20" s="140">
        <f t="shared" si="30"/>
        <v>2.1449148209328809E-2</v>
      </c>
      <c r="AF20" s="128">
        <f>+'SEPTIEMBRE-25'!B36</f>
        <v>5394099.5126050413</v>
      </c>
      <c r="AG20" s="140">
        <f t="shared" si="31"/>
        <v>1.7229972777054799E-2</v>
      </c>
      <c r="AH20" s="130"/>
      <c r="AI20" s="130"/>
      <c r="AJ20" s="219">
        <f t="shared" si="14"/>
        <v>63879856.62420167</v>
      </c>
      <c r="AK20" s="140">
        <f t="shared" si="15"/>
        <v>1.7927355099599949E-2</v>
      </c>
      <c r="AL20" s="131">
        <f t="shared" si="16"/>
        <v>1297</v>
      </c>
      <c r="AM20" s="148">
        <f t="shared" si="17"/>
        <v>2.6104983495692777E-2</v>
      </c>
      <c r="AN20" s="128">
        <f t="shared" si="32"/>
        <v>49252.009733386025</v>
      </c>
      <c r="AO20" s="130">
        <v>3</v>
      </c>
      <c r="AP20" s="147">
        <f t="shared" si="33"/>
        <v>432.33333333333331</v>
      </c>
      <c r="AQ20" s="147">
        <f t="shared" si="34"/>
        <v>216.16666666666666</v>
      </c>
    </row>
    <row r="21" spans="1:43">
      <c r="A21" s="144" t="s">
        <v>15564</v>
      </c>
      <c r="B21" s="131">
        <f>+'ENERO-25'!J28</f>
        <v>55</v>
      </c>
      <c r="C21" s="74">
        <f t="shared" si="18"/>
        <v>8.6491586727472872E-3</v>
      </c>
      <c r="D21" s="128">
        <f>+'ENERO-25'!B44</f>
        <v>4149344.6302521005</v>
      </c>
      <c r="E21" s="140">
        <f t="shared" si="12"/>
        <v>1.2116546758745111E-2</v>
      </c>
      <c r="F21" s="131">
        <f>+'FEBRERO-25'!J22</f>
        <v>117</v>
      </c>
      <c r="G21" s="133">
        <f t="shared" si="19"/>
        <v>1.168947946847837E-2</v>
      </c>
      <c r="H21" s="128">
        <f>+'MARZO-25'!B39</f>
        <v>11013870.630252102</v>
      </c>
      <c r="I21" s="140">
        <f t="shared" si="13"/>
        <v>2.2196687847079139E-2</v>
      </c>
      <c r="J21" s="131">
        <f>+'MARZO-25'!J24</f>
        <v>226</v>
      </c>
      <c r="K21" s="129">
        <f t="shared" si="20"/>
        <v>2.4783419234565195E-2</v>
      </c>
      <c r="L21" s="128">
        <f>+'MARZO-25'!B39</f>
        <v>11013870.630252102</v>
      </c>
      <c r="M21" s="133">
        <f t="shared" si="21"/>
        <v>2.5202660143782567E-2</v>
      </c>
      <c r="N21" s="131">
        <f>+'ABRIL-25 '!J24</f>
        <v>174</v>
      </c>
      <c r="O21" s="133">
        <f t="shared" si="22"/>
        <v>2.2480620155038759E-2</v>
      </c>
      <c r="P21" s="128">
        <f>+'ABRIL-25 '!B39</f>
        <v>10820109.680672269</v>
      </c>
      <c r="Q21" s="133">
        <f t="shared" si="23"/>
        <v>2.824998920046954E-2</v>
      </c>
      <c r="R21" s="131">
        <f>+'MAYO-25'!J24</f>
        <v>210</v>
      </c>
      <c r="S21" s="133">
        <f t="shared" si="24"/>
        <v>2.3953461845557203E-2</v>
      </c>
      <c r="T21" s="128">
        <f>+'MAYO-25'!B39</f>
        <v>11600008.420168068</v>
      </c>
      <c r="U21" s="133">
        <f t="shared" si="25"/>
        <v>2.5983234193914954E-2</v>
      </c>
      <c r="V21" s="131">
        <f>+'JUNIO-25'!J24</f>
        <v>187</v>
      </c>
      <c r="W21" s="133">
        <f t="shared" si="26"/>
        <v>2.4317295188556565E-2</v>
      </c>
      <c r="X21" s="128">
        <f>+'JUNIO-25'!F24</f>
        <v>10429798.361344539</v>
      </c>
      <c r="Y21" s="133">
        <f t="shared" si="27"/>
        <v>2.8754734738753628E-2</v>
      </c>
      <c r="Z21" s="131">
        <f>+'JULIO-25  '!J24</f>
        <v>141</v>
      </c>
      <c r="AA21" s="133">
        <f t="shared" si="28"/>
        <v>1.7078488372093022E-2</v>
      </c>
      <c r="AB21" s="128">
        <f>+'JULIO-25  '!F24</f>
        <v>9542503.3109243661</v>
      </c>
      <c r="AC21" s="133">
        <f t="shared" si="29"/>
        <v>2.1945772468211628E-2</v>
      </c>
      <c r="AD21" s="128">
        <f>+'AGOSTO-25'!F24</f>
        <v>5775200.4449579846</v>
      </c>
      <c r="AE21" s="140">
        <f t="shared" si="30"/>
        <v>1.6617143395342492E-2</v>
      </c>
      <c r="AF21" s="128">
        <f>+'SEPTIEMBRE-25'!B39</f>
        <v>7687189.6470588241</v>
      </c>
      <c r="AG21" s="140">
        <f t="shared" si="31"/>
        <v>2.4554620848460253E-2</v>
      </c>
      <c r="AH21" s="130"/>
      <c r="AI21" s="130"/>
      <c r="AJ21" s="219">
        <f t="shared" si="14"/>
        <v>82031895.755882353</v>
      </c>
      <c r="AK21" s="140">
        <f t="shared" si="15"/>
        <v>2.3021575226139571E-2</v>
      </c>
      <c r="AL21" s="131">
        <f t="shared" si="16"/>
        <v>969</v>
      </c>
      <c r="AM21" s="148">
        <f t="shared" si="17"/>
        <v>1.9503260607036471E-2</v>
      </c>
      <c r="AN21" s="128">
        <f t="shared" si="32"/>
        <v>84656.23917015722</v>
      </c>
      <c r="AO21" s="130">
        <v>1</v>
      </c>
      <c r="AP21" s="147">
        <f t="shared" si="33"/>
        <v>969</v>
      </c>
      <c r="AQ21" s="147">
        <f t="shared" si="34"/>
        <v>484.5</v>
      </c>
    </row>
    <row r="22" spans="1:43">
      <c r="A22" s="144" t="s">
        <v>15390</v>
      </c>
      <c r="B22" s="131">
        <f>+'ENERO-25'!J35</f>
        <v>20</v>
      </c>
      <c r="C22" s="74">
        <f t="shared" si="18"/>
        <v>3.1451486082717407E-3</v>
      </c>
      <c r="D22" s="128">
        <f>+'ENERO-25'!B51</f>
        <v>1077287.6974789917</v>
      </c>
      <c r="E22" s="140">
        <f t="shared" si="12"/>
        <v>3.1457996195249759E-3</v>
      </c>
      <c r="F22" s="131">
        <f>+'FEBRERO-25'!J29</f>
        <v>13</v>
      </c>
      <c r="G22" s="133">
        <f t="shared" si="19"/>
        <v>1.2988310520531522E-3</v>
      </c>
      <c r="H22" s="128">
        <f>+'MARZO-25'!B43</f>
        <v>811566.52941176482</v>
      </c>
      <c r="I22" s="140">
        <f t="shared" si="13"/>
        <v>1.6355820333507931E-3</v>
      </c>
      <c r="J22" s="131">
        <f>+'MARZO-25'!J28</f>
        <v>15</v>
      </c>
      <c r="K22" s="129">
        <f t="shared" si="20"/>
        <v>1.644917205833973E-3</v>
      </c>
      <c r="L22" s="128">
        <f>+'MARZO-25'!B43</f>
        <v>811566.52941176482</v>
      </c>
      <c r="M22" s="133">
        <f t="shared" si="21"/>
        <v>1.8570796871949142E-3</v>
      </c>
      <c r="N22" s="131">
        <f>+'ABRIL-25 '!J28</f>
        <v>10</v>
      </c>
      <c r="O22" s="133">
        <f t="shared" si="22"/>
        <v>1.2919896640826874E-3</v>
      </c>
      <c r="P22" s="128">
        <f>+'ABRIL-25 '!B43</f>
        <v>696800.29411764711</v>
      </c>
      <c r="Q22" s="133">
        <f t="shared" si="23"/>
        <v>1.8192607436197908E-3</v>
      </c>
      <c r="R22" s="131">
        <f>+'MAYO-25'!J28</f>
        <v>11</v>
      </c>
      <c r="S22" s="133">
        <f t="shared" si="24"/>
        <v>1.2547051442910915E-3</v>
      </c>
      <c r="T22" s="128">
        <f>+'MAYO-25'!B43</f>
        <v>1029526.5210084035</v>
      </c>
      <c r="U22" s="133">
        <f t="shared" si="25"/>
        <v>2.306069766095935E-3</v>
      </c>
      <c r="V22" s="131">
        <f>+'JUNIO-25'!J28</f>
        <v>9</v>
      </c>
      <c r="W22" s="133">
        <f t="shared" si="26"/>
        <v>1.1703511053315994E-3</v>
      </c>
      <c r="X22" s="128">
        <f>+'JUNIO-25'!F28</f>
        <v>701520.09243697487</v>
      </c>
      <c r="Y22" s="133">
        <f t="shared" si="27"/>
        <v>1.9340761415574191E-3</v>
      </c>
      <c r="Z22" s="131">
        <f>+'JULIO-25  '!J28</f>
        <v>8</v>
      </c>
      <c r="AA22" s="133">
        <f t="shared" si="28"/>
        <v>9.6899224806201549E-4</v>
      </c>
      <c r="AB22" s="128">
        <f>+'JULIO-25  '!F28</f>
        <v>515532.26050420169</v>
      </c>
      <c r="AC22" s="133">
        <f t="shared" si="29"/>
        <v>1.1856169519056808E-3</v>
      </c>
      <c r="AD22" s="128">
        <f>+'AGOSTO-25'!F28</f>
        <v>0</v>
      </c>
      <c r="AE22" s="140">
        <f t="shared" si="30"/>
        <v>0</v>
      </c>
      <c r="AF22" s="128">
        <f>+'SEPTIEMBRE-25'!B43</f>
        <v>0</v>
      </c>
      <c r="AG22" s="140">
        <f t="shared" si="31"/>
        <v>0</v>
      </c>
      <c r="AH22" s="130"/>
      <c r="AI22" s="130"/>
      <c r="AJ22" s="219">
        <f t="shared" si="14"/>
        <v>5643799.9243697496</v>
      </c>
      <c r="AK22" s="148">
        <f t="shared" si="15"/>
        <v>1.5838859180679369E-3</v>
      </c>
      <c r="AL22" s="131">
        <f t="shared" si="16"/>
        <v>78</v>
      </c>
      <c r="AM22" s="148">
        <f t="shared" si="17"/>
        <v>1.5699219064487561E-3</v>
      </c>
      <c r="AN22" s="128">
        <f t="shared" si="32"/>
        <v>72356.409286791662</v>
      </c>
      <c r="AO22" s="130"/>
      <c r="AP22" s="147" t="e">
        <f t="shared" si="33"/>
        <v>#DIV/0!</v>
      </c>
      <c r="AQ22" s="147" t="e">
        <f t="shared" si="34"/>
        <v>#DIV/0!</v>
      </c>
    </row>
    <row r="23" spans="1:43" s="83" customFormat="1">
      <c r="A23" s="67" t="s">
        <v>15406</v>
      </c>
      <c r="B23" s="145">
        <f>+B11+B12+B13+B14+B15+B16+B17+B18+B19+B20+B21+B22</f>
        <v>6359</v>
      </c>
      <c r="C23" s="76">
        <f t="shared" si="18"/>
        <v>1</v>
      </c>
      <c r="D23" s="136">
        <f>+D11+D12+D13+D14+D15+D16+D17+D18+D19+D20+D21+D22</f>
        <v>342452739.45378155</v>
      </c>
      <c r="E23" s="143">
        <f t="shared" si="12"/>
        <v>1</v>
      </c>
      <c r="F23" s="145">
        <f>+F11+F12+F13+F14+F15+F16+F17+F18+F19+F20+F21+F22</f>
        <v>10009</v>
      </c>
      <c r="G23" s="137">
        <f t="shared" si="19"/>
        <v>1</v>
      </c>
      <c r="H23" s="136">
        <f>+H11+H12+H13+H14+H15+H16+H17+H18+H19+H20+H21+H22</f>
        <v>496194328.90756345</v>
      </c>
      <c r="I23" s="141">
        <f t="shared" si="13"/>
        <v>1</v>
      </c>
      <c r="J23" s="145">
        <f>+SUM(J11:J22)</f>
        <v>9119</v>
      </c>
      <c r="K23" s="167">
        <f t="shared" si="20"/>
        <v>1</v>
      </c>
      <c r="L23" s="136">
        <f>+SUM(L11:L22)</f>
        <v>437012226.78151286</v>
      </c>
      <c r="M23" s="137">
        <f t="shared" si="21"/>
        <v>1</v>
      </c>
      <c r="N23" s="145">
        <f>+SUM(N11:N22)</f>
        <v>7740</v>
      </c>
      <c r="O23" s="137">
        <f t="shared" si="22"/>
        <v>1</v>
      </c>
      <c r="P23" s="136">
        <f>+SUM(P11:P22)</f>
        <v>383012878.47899175</v>
      </c>
      <c r="Q23" s="137">
        <f t="shared" si="23"/>
        <v>1</v>
      </c>
      <c r="R23" s="145">
        <f>+SUM(R11:R22)</f>
        <v>8767</v>
      </c>
      <c r="S23" s="137">
        <f t="shared" si="24"/>
        <v>1</v>
      </c>
      <c r="T23" s="136">
        <f>+SUM(T11:T22)</f>
        <v>446442053.11764801</v>
      </c>
      <c r="U23" s="137">
        <f t="shared" si="25"/>
        <v>1</v>
      </c>
      <c r="V23" s="145">
        <f>+SUM(V11:V22)</f>
        <v>7690</v>
      </c>
      <c r="W23" s="137">
        <f t="shared" si="26"/>
        <v>1</v>
      </c>
      <c r="X23" s="136">
        <f>+SUM(X11:X22)</f>
        <v>362715860.74789912</v>
      </c>
      <c r="Y23" s="137">
        <f t="shared" si="27"/>
        <v>1</v>
      </c>
      <c r="Z23" s="145">
        <f>+SUM(Z11:Z22)</f>
        <v>8256</v>
      </c>
      <c r="AA23" s="137">
        <f t="shared" si="28"/>
        <v>1</v>
      </c>
      <c r="AB23" s="136">
        <f>+SUM(AB11:AB22)</f>
        <v>434821937.78991592</v>
      </c>
      <c r="AC23" s="133">
        <f t="shared" si="29"/>
        <v>1</v>
      </c>
      <c r="AD23" s="136">
        <f>+SUM(AD11:AD22)</f>
        <v>347544719.78479028</v>
      </c>
      <c r="AE23" s="143">
        <f t="shared" si="30"/>
        <v>1</v>
      </c>
      <c r="AF23" s="136">
        <f>+SUM(AF11:AF22)</f>
        <v>313064888.86554587</v>
      </c>
      <c r="AG23" s="143">
        <f t="shared" si="31"/>
        <v>1</v>
      </c>
      <c r="AH23" s="135"/>
      <c r="AI23" s="135"/>
      <c r="AJ23" s="136">
        <f>+SUM(AJ11:AJ22)</f>
        <v>3563261633.9276481</v>
      </c>
      <c r="AK23" s="143">
        <f t="shared" si="15"/>
        <v>1</v>
      </c>
      <c r="AL23" s="145">
        <f>+SUM(AL11:AL22)</f>
        <v>49684</v>
      </c>
      <c r="AM23" s="143">
        <f t="shared" si="17"/>
        <v>1</v>
      </c>
      <c r="AN23" s="136">
        <f>+AJ23/AL23</f>
        <v>71718.493557838505</v>
      </c>
      <c r="AO23" s="145">
        <f>+SUM(AO11:AO22)</f>
        <v>54</v>
      </c>
      <c r="AP23" s="135"/>
      <c r="AQ23" s="135"/>
    </row>
    <row r="24" spans="1:43">
      <c r="A24" s="42" t="s">
        <v>15531</v>
      </c>
      <c r="B24" t="s">
        <v>15531</v>
      </c>
      <c r="C24" t="s">
        <v>15531</v>
      </c>
      <c r="E24" t="s">
        <v>15531</v>
      </c>
      <c r="U24" s="133"/>
    </row>
    <row r="25" spans="1:43">
      <c r="A25" s="42" t="s">
        <v>15531</v>
      </c>
      <c r="B25" t="s">
        <v>15531</v>
      </c>
      <c r="C25" t="s">
        <v>15531</v>
      </c>
      <c r="E25" t="s">
        <v>15531</v>
      </c>
    </row>
    <row r="26" spans="1:43">
      <c r="A26" s="42" t="s">
        <v>15531</v>
      </c>
      <c r="B26" t="s">
        <v>15531</v>
      </c>
      <c r="C26" t="s">
        <v>15531</v>
      </c>
      <c r="E26" t="s">
        <v>15531</v>
      </c>
      <c r="AF26" s="169">
        <f>+AJ12+AJ18</f>
        <v>911540321.5090754</v>
      </c>
    </row>
    <row r="27" spans="1:43">
      <c r="A27" s="42" t="s">
        <v>15531</v>
      </c>
      <c r="B27" t="s">
        <v>15531</v>
      </c>
      <c r="C27" t="s">
        <v>15531</v>
      </c>
      <c r="E27" t="s">
        <v>15531</v>
      </c>
      <c r="AF27" t="s">
        <v>15565</v>
      </c>
    </row>
    <row r="28" spans="1:43">
      <c r="A28" s="42" t="s">
        <v>15531</v>
      </c>
      <c r="B28" t="s">
        <v>15531</v>
      </c>
      <c r="C28" t="s">
        <v>15531</v>
      </c>
      <c r="E28" t="s">
        <v>15531</v>
      </c>
    </row>
    <row r="29" spans="1:43">
      <c r="A29" s="42" t="s">
        <v>15531</v>
      </c>
      <c r="B29" s="42" t="s">
        <v>15531</v>
      </c>
      <c r="C29" s="42" t="s">
        <v>15531</v>
      </c>
      <c r="D29" s="42"/>
      <c r="E29" s="42" t="s">
        <v>15531</v>
      </c>
    </row>
    <row r="30" spans="1:43">
      <c r="A30" s="42" t="s">
        <v>15531</v>
      </c>
      <c r="B30" s="42" t="s">
        <v>15531</v>
      </c>
      <c r="C30" s="42" t="s">
        <v>15531</v>
      </c>
      <c r="D30" s="42"/>
      <c r="E30" s="42" t="s">
        <v>15531</v>
      </c>
    </row>
    <row r="31" spans="1:43">
      <c r="A31" s="42" t="s">
        <v>15531</v>
      </c>
      <c r="B31" s="42" t="s">
        <v>15531</v>
      </c>
      <c r="C31" s="42" t="s">
        <v>15531</v>
      </c>
      <c r="D31" s="42"/>
      <c r="E31" s="42" t="s">
        <v>15531</v>
      </c>
    </row>
    <row r="32" spans="1:43">
      <c r="A32" s="42" t="s">
        <v>15531</v>
      </c>
      <c r="B32" s="42" t="s">
        <v>15531</v>
      </c>
      <c r="C32" s="42" t="s">
        <v>15531</v>
      </c>
      <c r="D32" s="42"/>
      <c r="E32" s="42" t="s">
        <v>15531</v>
      </c>
    </row>
    <row r="33" spans="1:5">
      <c r="A33" s="42" t="s">
        <v>15531</v>
      </c>
      <c r="B33" s="42" t="s">
        <v>15531</v>
      </c>
      <c r="C33" s="42" t="s">
        <v>15531</v>
      </c>
      <c r="D33" s="42"/>
      <c r="E33" s="42" t="s">
        <v>15531</v>
      </c>
    </row>
    <row r="34" spans="1:5">
      <c r="A34" s="42" t="s">
        <v>15531</v>
      </c>
      <c r="B34" s="42" t="s">
        <v>15531</v>
      </c>
      <c r="C34" s="42" t="s">
        <v>15531</v>
      </c>
      <c r="D34" s="42"/>
      <c r="E34" s="42" t="s">
        <v>15531</v>
      </c>
    </row>
    <row r="35" spans="1:5">
      <c r="A35" s="42" t="s">
        <v>15531</v>
      </c>
      <c r="B35" s="42" t="s">
        <v>15531</v>
      </c>
      <c r="C35" s="42" t="s">
        <v>15531</v>
      </c>
      <c r="D35" s="42"/>
      <c r="E35" s="42" t="s">
        <v>15531</v>
      </c>
    </row>
    <row r="36" spans="1:5">
      <c r="A36" s="42" t="s">
        <v>15531</v>
      </c>
      <c r="B36" s="42" t="s">
        <v>15531</v>
      </c>
      <c r="C36" s="42" t="s">
        <v>15531</v>
      </c>
      <c r="D36" s="42"/>
      <c r="E36" s="42" t="s">
        <v>15531</v>
      </c>
    </row>
    <row r="37" spans="1:5">
      <c r="A37" s="42" t="s">
        <v>15531</v>
      </c>
      <c r="B37" s="42" t="s">
        <v>15531</v>
      </c>
      <c r="C37" s="42" t="s">
        <v>15531</v>
      </c>
      <c r="D37" s="42"/>
      <c r="E37" s="42" t="s">
        <v>15531</v>
      </c>
    </row>
    <row r="38" spans="1:5">
      <c r="A38" s="42" t="s">
        <v>15531</v>
      </c>
      <c r="B38" s="42" t="s">
        <v>15531</v>
      </c>
      <c r="C38" s="42" t="s">
        <v>15531</v>
      </c>
      <c r="D38" s="42"/>
      <c r="E38" s="42" t="s">
        <v>15531</v>
      </c>
    </row>
    <row r="39" spans="1:5">
      <c r="A39" s="42" t="s">
        <v>15531</v>
      </c>
      <c r="B39" s="42" t="s">
        <v>15531</v>
      </c>
      <c r="C39" s="42" t="s">
        <v>15531</v>
      </c>
      <c r="D39" s="42"/>
      <c r="E39" s="42" t="s">
        <v>15531</v>
      </c>
    </row>
    <row r="40" spans="1:5">
      <c r="A40" s="42" t="s">
        <v>15531</v>
      </c>
      <c r="B40" s="42" t="s">
        <v>15531</v>
      </c>
      <c r="C40" s="42" t="s">
        <v>15531</v>
      </c>
      <c r="D40" s="42"/>
      <c r="E40" s="42" t="s">
        <v>15531</v>
      </c>
    </row>
    <row r="41" spans="1:5">
      <c r="A41" s="42" t="s">
        <v>15531</v>
      </c>
      <c r="B41" s="42" t="s">
        <v>15531</v>
      </c>
      <c r="C41" s="42" t="s">
        <v>15531</v>
      </c>
      <c r="D41" s="42"/>
      <c r="E41" s="42" t="s">
        <v>15531</v>
      </c>
    </row>
    <row r="42" spans="1:5">
      <c r="A42" s="42" t="s">
        <v>15531</v>
      </c>
      <c r="B42" s="42" t="s">
        <v>15531</v>
      </c>
      <c r="C42" s="42" t="s">
        <v>15531</v>
      </c>
      <c r="D42" s="42"/>
      <c r="E42" s="42" t="s">
        <v>15531</v>
      </c>
    </row>
    <row r="43" spans="1:5">
      <c r="A43" s="42" t="s">
        <v>15531</v>
      </c>
      <c r="B43" s="42" t="s">
        <v>15531</v>
      </c>
      <c r="C43" s="42" t="s">
        <v>15531</v>
      </c>
      <c r="D43" s="42"/>
      <c r="E43" s="42" t="s">
        <v>15531</v>
      </c>
    </row>
  </sheetData>
  <mergeCells count="24">
    <mergeCell ref="AF9:AG9"/>
    <mergeCell ref="AJ9:AK9"/>
    <mergeCell ref="J9:M9"/>
    <mergeCell ref="AF1:AH1"/>
    <mergeCell ref="AI1:AK1"/>
    <mergeCell ref="K1:M1"/>
    <mergeCell ref="N1:P1"/>
    <mergeCell ref="N9:Q9"/>
    <mergeCell ref="R9:U9"/>
    <mergeCell ref="V9:Y9"/>
    <mergeCell ref="Z9:AC9"/>
    <mergeCell ref="AD9:AE9"/>
    <mergeCell ref="AH9:AI9"/>
    <mergeCell ref="AL1:AN1"/>
    <mergeCell ref="Q1:S1"/>
    <mergeCell ref="T1:V1"/>
    <mergeCell ref="W1:Y1"/>
    <mergeCell ref="Z1:AB1"/>
    <mergeCell ref="AC1:AE1"/>
    <mergeCell ref="B9:E9"/>
    <mergeCell ref="F9:I9"/>
    <mergeCell ref="B1:D1"/>
    <mergeCell ref="E1:G1"/>
    <mergeCell ref="H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11b5ad-35fe-4368-b6d1-9e8b257b61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5986BA871F44CAD670C7F1325CDF9" ma:contentTypeVersion="11" ma:contentTypeDescription="Create a new document." ma:contentTypeScope="" ma:versionID="4f7a71a32f6751cad4ece47f98e4bf66">
  <xsd:schema xmlns:xsd="http://www.w3.org/2001/XMLSchema" xmlns:xs="http://www.w3.org/2001/XMLSchema" xmlns:p="http://schemas.microsoft.com/office/2006/metadata/properties" xmlns:ns3="6111b5ad-35fe-4368-b6d1-9e8b257b61f8" targetNamespace="http://schemas.microsoft.com/office/2006/metadata/properties" ma:root="true" ma:fieldsID="327fc2ca7b7bf2679d9a4a92b155ffca" ns3:_="">
    <xsd:import namespace="6111b5ad-35fe-4368-b6d1-9e8b257b61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1b5ad-35fe-4368-b6d1-9e8b257b61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693291-7CDF-45E0-8CE5-8FB9C5F7697D}"/>
</file>

<file path=customXml/itemProps2.xml><?xml version="1.0" encoding="utf-8"?>
<ds:datastoreItem xmlns:ds="http://schemas.openxmlformats.org/officeDocument/2006/customXml" ds:itemID="{6BD05AF6-E9DD-40B0-89B1-F93D8BA78D59}"/>
</file>

<file path=customXml/itemProps3.xml><?xml version="1.0" encoding="utf-8"?>
<ds:datastoreItem xmlns:ds="http://schemas.openxmlformats.org/officeDocument/2006/customXml" ds:itemID="{6AF55E69-4A0A-4915-BB0F-D9EB0A98F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callcenter conectat - Vanessa Velasquez Gómez</dc:creator>
  <cp:keywords/>
  <dc:description/>
  <cp:lastModifiedBy/>
  <cp:revision/>
  <dcterms:created xsi:type="dcterms:W3CDTF">2024-11-12T16:20:11Z</dcterms:created>
  <dcterms:modified xsi:type="dcterms:W3CDTF">2025-11-21T20:59:29Z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0x0101003FC5986BA871F44CAD670C7F1325CDF9</vt:lpwstr>
  </property>
</Properties>
</file>